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omments5.xml" ContentType="application/vnd.openxmlformats-officedocument.spreadsheetml.comment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Outflows" sheetId="1" state="visible" r:id="rId3"/>
    <sheet name="Fees" sheetId="2" state="visible" r:id="rId4"/>
    <sheet name="Ongoing Cash Flows" sheetId="3" state="visible" r:id="rId5"/>
    <sheet name="Terminal Value" sheetId="4" state="visible" r:id="rId6"/>
    <sheet name="Total Cash flows" sheetId="5" state="visible" r:id="rId7"/>
    <sheet name="TBill" sheetId="7" state="visible" r:id="rId8"/>
  </sheets>
  <externalReferences>
    <externalReference r:id="rId9"/>
    <externalReference r:id="rId10"/>
    <externalReference r:id="rId11"/>
  </externalReferences>
  <definedNames>
    <definedName function="false" hidden="false" localSheetId="4" name="_xlnm.Print_Area" vbProcedure="false">'Total Cash flows'!$AM$1034:$AS$1114</definedName>
    <definedName function="false" hidden="false" name="AVG" vbProcedure="false">#REF!</definedName>
    <definedName function="false" hidden="false" name="AVGLIFE" vbProcedure="false">'Total Cash flows'!$AO$1078</definedName>
    <definedName function="false" hidden="false" name="bin" vbProcedure="false">'Total Cash flows'!$AF$1057</definedName>
    <definedName function="false" hidden="false" name="CapPrice" vbProcedure="false">'Total Cash flows'!$AS$1043</definedName>
    <definedName function="false" hidden="false" name="CapPrice_Initial" vbProcedure="false">#REF!</definedName>
    <definedName function="false" hidden="false" name="CapPrice_Prior" vbProcedure="false">#REF!</definedName>
    <definedName function="false" hidden="false" name="CapPrice_PV_Fees" vbProcedure="false">'Total Cash flows'!$AS$1049</definedName>
    <definedName function="false" hidden="false" name="CapPrice_PV_Ongoing" vbProcedure="false">'Total Cash flows'!$AS$1050</definedName>
    <definedName function="false" hidden="false" name="CapPrice_PV_Outflows" vbProcedure="false">'Total Cash flows'!$AS$1048</definedName>
    <definedName function="false" hidden="false" name="CapPrice_PV_Tot" vbProcedure="false">'Total Cash flows'!$AS$1052</definedName>
    <definedName function="false" hidden="false" name="CapPrice_PV_TV" vbProcedure="false">'Total Cash flows'!$AS$1051</definedName>
    <definedName function="false" hidden="false" name="Countryprem" vbProcedure="false">#REF!</definedName>
    <definedName function="false" hidden="false" name="Credit" vbProcedure="false">#REF!</definedName>
    <definedName function="false" hidden="false" name="Deal_Name" vbProcedure="false">'Total Cash flows'!$AN$1034</definedName>
    <definedName function="false" hidden="false" name="ECashFlow" vbProcedure="false">'Total Cash flows'!$B$1004:$AJ$1004</definedName>
    <definedName function="false" hidden="false" name="EqPrem" vbProcedure="false">'Total Cash flows'!$AS$1041</definedName>
    <definedName function="false" hidden="false" name="ESTQVAR" vbProcedure="false">'Total Cash flows'!$AO$1085</definedName>
    <definedName function="false" hidden="false" name="EXCESSRETURN" vbProcedure="false">'Total Cash flows'!$AO$1079</definedName>
    <definedName function="false" hidden="false" name="exitdatecalc" vbProcedure="false">'Total Cash flows'!$AK$1018</definedName>
    <definedName function="false" hidden="false" name="Expected_Exit_Year" vbProcedure="false">'Total Cash flows'!$AR$1086</definedName>
    <definedName function="false" hidden="false" name="FEES_CUM" vbProcedure="false">'Total Cash flows'!$B$1009:$AJ$1009</definedName>
    <definedName function="false" hidden="false" name="INFLOWS" vbProcedure="false">'Total Cash flows'!$B$1012:$AJ$1012</definedName>
    <definedName function="false" hidden="false" name="IRRbin" vbProcedure="false">'Total Cash flows'!$Y$1057</definedName>
    <definedName function="false" hidden="false" name="IRRDates" vbProcedure="false">'Total Cash flows'!$B$2:$AJ$2</definedName>
    <definedName function="false" hidden="false" name="IRRERR" vbProcedure="false">'Total Cash flows'!$AO$1046</definedName>
    <definedName function="false" hidden="false" name="IRREXP" vbProcedure="false">'Total Cash flows'!$AO$1040</definedName>
    <definedName function="false" hidden="false" name="IRRP5" vbProcedure="false">'Total Cash flows'!$AO$1039</definedName>
    <definedName function="false" hidden="false" name="IRRP95" vbProcedure="false">'Total Cash flows'!$AO$1041</definedName>
    <definedName function="false" hidden="false" name="IRRs" vbProcedure="false">'Total Cash flows'!$AN$3:$AN$1002</definedName>
    <definedName function="false" hidden="false" name="IRRSKEWNESS" vbProcedure="false">'Total Cash flows'!$AO$1045</definedName>
    <definedName function="false" hidden="false" name="IRRSTD" vbProcedure="false">'Total Cash flows'!$AO$1042</definedName>
    <definedName function="false" hidden="false" name="IRR_Cum_Fees" vbProcedure="false">'Total Cash flows'!$AR$1049</definedName>
    <definedName function="false" hidden="false" name="IRR_Cum_Ongoing" vbProcedure="false">'Total Cash flows'!$AR$1050</definedName>
    <definedName function="false" hidden="false" name="IRR_Cum_Total" vbProcedure="false">'Total Cash flows'!$AR$1052</definedName>
    <definedName function="false" hidden="false" name="IRR_Cum_TV" vbProcedure="false">'Total Cash flows'!$AR$1051</definedName>
    <definedName function="false" hidden="false" name="IRR_EXPECTED" vbProcedure="false">'Total Cash flows'!$AR$1037</definedName>
    <definedName function="false" hidden="false" name="IRR_NPV" vbProcedure="false">'Total Cash flows'!$AS$1037</definedName>
    <definedName function="false" hidden="false" name="IRR_PV" vbProcedure="false">'Total Cash flows'!$AT$1037</definedName>
    <definedName function="false" hidden="false" name="Leg_Description" vbProcedure="false">'Total Cash flows'!$AN$1035</definedName>
    <definedName function="false" hidden="false" name="Margin" vbProcedure="false">'Total Cash flows'!$AU$2</definedName>
    <definedName function="false" hidden="false" name="Model" vbProcedure="false">#REF!</definedName>
    <definedName function="false" hidden="false" name="N" vbProcedure="false">'Total Cash flows'!$A$1002</definedName>
    <definedName function="false" hidden="false" name="NPVCOV" vbProcedure="false">'Total Cash flows'!$AO$1055</definedName>
    <definedName function="false" hidden="false" name="NPVEXPP5" vbProcedure="false">'Total Cash flows'!$AO$1053</definedName>
    <definedName function="false" hidden="false" name="NPVEXPP95" vbProcedure="false">'Total Cash flows'!$AO$1054</definedName>
    <definedName function="false" hidden="false" name="NPVKURTOSIS" vbProcedure="false">'Total Cash flows'!$AO$1059</definedName>
    <definedName function="false" hidden="false" name="NPVRf" vbProcedure="false">#REF!</definedName>
    <definedName function="false" hidden="false" name="NPVRFEXP" vbProcedure="false">'Total Cash flows'!$AO$1050</definedName>
    <definedName function="false" hidden="false" name="NPVRFP5" vbProcedure="false">'Total Cash flows'!$AO$1049</definedName>
    <definedName function="false" hidden="false" name="NPVRFP95" vbProcedure="false">'Total Cash flows'!$AO$1051</definedName>
    <definedName function="false" hidden="false" name="NPVRfSP" vbProcedure="false">#REF!</definedName>
    <definedName function="false" hidden="false" name="NPVRFSTD" vbProcedure="false">'Total Cash flows'!$AO$1052</definedName>
    <definedName function="false" hidden="false" name="NPVSKEWNESS" vbProcedure="false">'Total Cash flows'!$AO$1058</definedName>
    <definedName function="false" hidden="false" name="NPV_RACCapPrice" vbProcedure="false">#REF!</definedName>
    <definedName function="false" hidden="false" name="NPV_Rf_SP_Eq_Sec_avg" vbProcedure="false">#REF!</definedName>
    <definedName function="false" hidden="false" name="NPV_Rf_SP_Eq_Sec_Cr_avg" vbProcedure="false">#REF!</definedName>
    <definedName function="false" hidden="false" name="ONGOING_CUM" vbProcedure="false">'Total Cash flows'!$B$1010:$AJ$1010</definedName>
    <definedName function="false" hidden="false" name="Other" vbProcedure="false">'Total Cash flows'!$AS$1042</definedName>
    <definedName function="false" hidden="false" name="OTHER_RAV" vbProcedure="false">'Total Cash flows'!$AO$1083</definedName>
    <definedName function="false" hidden="false" name="OUTFLOWS" vbProcedure="false">'Total Cash flows'!$B$1008:$AJ$1008</definedName>
    <definedName function="false" hidden="false" name="outstanding" vbProcedure="false">#REF!</definedName>
    <definedName function="false" hidden="false" name="PEXP" vbProcedure="false">'Total Cash flows'!$AF$1060</definedName>
    <definedName function="false" hidden="false" name="PHI" vbProcedure="false">'Total Cash flows'!$AF$1061</definedName>
    <definedName function="false" hidden="false" name="PIEXP" vbProcedure="false">'Total Cash flows'!$Y$1060</definedName>
    <definedName function="false" hidden="false" name="PIHI" vbProcedure="false">'Total Cash flows'!$Y$1061</definedName>
    <definedName function="false" hidden="false" name="PILO" vbProcedure="false">'Total Cash flows'!$Y$1059</definedName>
    <definedName function="false" hidden="false" name="PLO" vbProcedure="false">'Total Cash flows'!$AF$1059</definedName>
    <definedName function="false" hidden="false" name="PVCapPrice" vbProcedure="false">'Total Cash flows'!$B$1029:$AJ$1029</definedName>
    <definedName function="false" hidden="false" name="PVCr" vbProcedure="false">#REF!</definedName>
    <definedName function="false" hidden="false" name="PVEq" vbProcedure="false">'Total Cash flows'!$B$1028:$AJ$1028</definedName>
    <definedName function="false" hidden="false" name="PVMargin" vbProcedure="false">'Total Cash flows'!$B$1049:$AJ$1049</definedName>
    <definedName function="false" hidden="false" name="PVRf" vbProcedure="false">'Total Cash flows'!$B$1027:$AJ$1027</definedName>
    <definedName function="false" hidden="false" name="PVRfSP" vbProcedure="false">#REF!</definedName>
    <definedName function="false" hidden="false" name="PVUn" vbProcedure="false">'Total Cash flows'!$B$1026:$AJ$1026</definedName>
    <definedName function="false" hidden="false" name="PV_RACCapPrice" vbProcedure="false">#REF!</definedName>
    <definedName function="false" hidden="false" name="PV_Rf_SP_avg" vbProcedure="false">#REF!</definedName>
    <definedName function="false" hidden="false" name="PV_Rf_SP_Eq_Sect_avg" vbProcedure="false">#REF!</definedName>
    <definedName function="false" hidden="false" name="PV_Rf_SP_Eq_Sec_avg" vbProcedure="false">#REF!</definedName>
    <definedName function="false" hidden="false" name="PV_Rf_SP_Eq_Sec_Cr_avg" vbProcedure="false">#REF!</definedName>
    <definedName function="false" hidden="false" name="RACCapPrice" vbProcedure="false">#REF!</definedName>
    <definedName function="false" hidden="false" name="RADR" vbProcedure="false">'Total Cash flows'!$AO$1084</definedName>
    <definedName function="false" hidden="false" name="RAROCINDP10" vbProcedure="false">'Total Cash flows'!$AO$1082</definedName>
    <definedName function="false" hidden="false" name="RAV" vbProcedure="false">'Total Cash flows'!$AY$1006</definedName>
    <definedName function="false" hidden="false" name="rho" vbProcedure="false">'Total Cash flows'!$AT$2</definedName>
    <definedName function="false" hidden="false" name="RISKPREMIUM" vbProcedure="false">'Total Cash flows'!$AO$1080</definedName>
    <definedName function="false" hidden="false" name="Run_file" vbProcedure="false">#REF!</definedName>
    <definedName function="false" hidden="false" name="Sector" vbProcedure="false">#REF!</definedName>
    <definedName function="false" hidden="false" name="SHARPEINDEX" vbProcedure="false">'Total Cash flows'!$AO$1081</definedName>
    <definedName function="false" hidden="false" name="ShiftCapPrice" vbProcedure="false">#REF!</definedName>
    <definedName function="false" hidden="false" name="ShiftCP" vbProcedure="false">#REF!</definedName>
    <definedName function="false" hidden="false" name="ShiftSwitch3" vbProcedure="false">'Total Cash flows'!$AO$1031</definedName>
    <definedName function="false" hidden="false" name="StgcPrice" vbProcedure="false">#REF!</definedName>
    <definedName function="false" hidden="false" name="switch" vbProcedure="false">'Total Cash flows'!$AV$1007</definedName>
    <definedName function="false" hidden="false" name="Template_file" vbProcedure="false">#REF!</definedName>
    <definedName function="false" hidden="false" name="TERMINAL_CUM" vbProcedure="false">'Total Cash flows'!$B$1011:$AJ$1011</definedName>
    <definedName function="false" hidden="false" name="UNDISCOUNTED" vbProcedure="false">'Total Cash flows'!$AR$1032</definedName>
    <definedName function="false" hidden="false" name="UNDISCOUNTED_NPV" vbProcedure="false">'Total Cash flows'!$AS$1032</definedName>
    <definedName function="false" hidden="false" name="UNDISCOUNTED_PV" vbProcedure="false">'Total Cash flows'!$AT$1032</definedName>
    <definedName function="false" hidden="false" name="ValDate" vbProcedure="false">'Total Cash flows'!$AO$1032</definedName>
    <definedName function="false" hidden="false" name="ValDateLocal" vbProcedure="false">'Total Cash flows'!$AS$1045</definedName>
    <definedName function="false" hidden="false" name="VDATE" vbProcedure="false">'Total Cash flows'!$Q$2:$AJ$2</definedName>
    <definedName function="false" hidden="false" name="WAVGRF" vbProcedure="false">'Total Cash flows'!$AS$1040</definedName>
    <definedName function="false" hidden="false" name="WAVGRF_NPV" vbProcedure="false">'Total Cash flows'!$AS$1033</definedName>
    <definedName function="false" hidden="false" name="WAVGRF_PV" vbProcedure="false">'Total Cash flows'!$AT$1033</definedName>
    <definedName function="false" hidden="false" localSheetId="4" name="solver_adj" vbProcedure="false">#REF!,#REF!</definedName>
    <definedName function="false" hidden="false" localSheetId="4" name="solver_drv" vbProcedure="false">1</definedName>
    <definedName function="false" hidden="false" localSheetId="4" name="solver_est" vbProcedure="false">2</definedName>
    <definedName function="false" hidden="false" localSheetId="4" name="solver_itr" vbProcedure="false">100</definedName>
    <definedName function="false" hidden="false" localSheetId="4" name="solver_lhs1" vbProcedure="false">#REF!</definedName>
    <definedName function="false" hidden="false" localSheetId="4" name="solver_lhs2" vbProcedure="false">#REF!</definedName>
    <definedName function="false" hidden="false" localSheetId="4" name="solver_lhs3" vbProcedure="false">#REF!</definedName>
    <definedName function="false" hidden="false" localSheetId="4" name="solver_lhs4" vbProcedure="false">#REF!</definedName>
    <definedName function="false" hidden="false" localSheetId="4" name="solver_lhs5" vbProcedure="false">#REF!</definedName>
    <definedName function="false" hidden="false" localSheetId="4" name="solver_lhs6" vbProcedure="false">#REF!</definedName>
    <definedName function="false" hidden="false" localSheetId="4" name="solver_lhs7" vbProcedure="false">#REF!</definedName>
    <definedName function="false" hidden="false" localSheetId="4" name="solver_lin" vbProcedure="false">0</definedName>
    <definedName function="false" hidden="false" localSheetId="4" name="solver_num" vbProcedure="false">7</definedName>
    <definedName function="false" hidden="false" localSheetId="4" name="solver_nwt" vbProcedure="false">1</definedName>
    <definedName function="false" hidden="false" localSheetId="4" name="solver_opt" vbProcedure="false">'Total Cash flows'!$AY$1006</definedName>
    <definedName function="false" hidden="false" localSheetId="4" name="solver_pre" vbProcedure="false">0.000001</definedName>
    <definedName function="false" hidden="false" localSheetId="4" name="solver_rel1" vbProcedure="false">3</definedName>
    <definedName function="false" hidden="false" localSheetId="4" name="solver_rel2" vbProcedure="false">3</definedName>
    <definedName function="false" hidden="false" localSheetId="4" name="solver_rel3" vbProcedure="false">1</definedName>
    <definedName function="false" hidden="false" localSheetId="4" name="solver_rel4" vbProcedure="false">1</definedName>
    <definedName function="false" hidden="false" localSheetId="4" name="solver_rel5" vbProcedure="false">3</definedName>
    <definedName function="false" hidden="false" localSheetId="4" name="solver_rel6" vbProcedure="false">3</definedName>
    <definedName function="false" hidden="false" localSheetId="4" name="solver_rel7" vbProcedure="false">3</definedName>
    <definedName function="false" hidden="false" localSheetId="4" name="solver_rhs1" vbProcedure="false">0</definedName>
    <definedName function="false" hidden="false" localSheetId="4" name="solver_rhs2" vbProcedure="false">0</definedName>
    <definedName function="false" hidden="false" localSheetId="4" name="solver_rhs3" vbProcedure="false">1</definedName>
    <definedName function="false" hidden="false" localSheetId="4" name="solver_rhs4" vbProcedure="false">1</definedName>
    <definedName function="false" hidden="false" localSheetId="4" name="solver_rhs5" vbProcedure="false">0</definedName>
    <definedName function="false" hidden="false" localSheetId="4" name="solver_rhs6" vbProcedure="false">0</definedName>
    <definedName function="false" hidden="false" localSheetId="4" name="solver_rhs7" vbProcedure="false">0</definedName>
    <definedName function="false" hidden="false" localSheetId="4" name="solver_scl" vbProcedure="false">0</definedName>
    <definedName function="false" hidden="false" localSheetId="4" name="solver_sho" vbProcedure="false">0</definedName>
    <definedName function="false" hidden="false" localSheetId="4" name="solver_tim" vbProcedure="false">100</definedName>
    <definedName function="false" hidden="false" localSheetId="4" name="solver_tmp" vbProcedure="false">0</definedName>
    <definedName function="false" hidden="false" localSheetId="4" name="solver_tol" vbProcedure="false">0.05</definedName>
    <definedName function="false" hidden="false" localSheetId="4" name="solver_typ" vbProcedure="false">1</definedName>
    <definedName function="false" hidden="false" localSheetId="4" name="solver_val" vbProcedure="false">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1021" authorId="0">
      <text>
        <r>
          <rPr>
            <sz val="8"/>
            <color rgb="FF000000"/>
            <rFont val="Tahoma"/>
            <family val="0"/>
          </rPr>
          <t xml:space="preserve">Adjust to weight by inflows only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65</xdr:colOff>
                <xdr:row>1019</xdr:row>
                <xdr:rowOff>5</xdr:rowOff>
              </xdr:from>
              <xdr:to>
                <xdr:col>3</xdr:col>
                <xdr:colOff>20</xdr:colOff>
                <xdr:row>1024</xdr:row>
                <xdr:rowOff>4</xdr:rowOff>
              </xdr:to>
            </anchor>
          </commentPr>
        </mc:Choice>
        <mc:Fallback/>
      </mc:AlternateContent>
    </comment>
    <comment ref="AO1040" authorId="0">
      <text>
        <r>
          <rPr>
            <sz val="8"/>
            <color rgb="FF000000"/>
            <rFont val="Tahoma"/>
            <family val="0"/>
          </rPr>
          <t xml:space="preserve">Expected value of IRRs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66</xdr:colOff>
                <xdr:row>1038</xdr:row>
                <xdr:rowOff>6</xdr:rowOff>
              </xdr:from>
              <xdr:to>
                <xdr:col>37</xdr:col>
                <xdr:colOff>34</xdr:colOff>
                <xdr:row>1043</xdr:row>
                <xdr:rowOff>5</xdr:rowOff>
              </xdr:to>
            </anchor>
          </commentPr>
        </mc:Choice>
        <mc:Fallback/>
      </mc:AlternateContent>
    </comment>
    <comment ref="AO1044" authorId="0">
      <text>
        <r>
          <rPr>
            <sz val="8"/>
            <color rgb="FF000000"/>
            <rFont val="Tahoma"/>
            <family val="0"/>
          </rPr>
          <t xml:space="preserve">jpage:
The coefficient of variability of the Standard Error should be less than 5%.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66</xdr:colOff>
                <xdr:row>1042</xdr:row>
                <xdr:rowOff>6</xdr:rowOff>
              </xdr:from>
              <xdr:to>
                <xdr:col>37</xdr:col>
                <xdr:colOff>34</xdr:colOff>
                <xdr:row>1047</xdr:row>
                <xdr:rowOff>5</xdr:rowOff>
              </xdr:to>
            </anchor>
          </commentPr>
        </mc:Choice>
        <mc:Fallback/>
      </mc:AlternateContent>
    </comment>
    <comment ref="AO1057" authorId="0">
      <text>
        <r>
          <rPr>
            <sz val="8"/>
            <color rgb="FF000000"/>
            <rFont val="Tahoma"/>
            <family val="0"/>
          </rPr>
          <t xml:space="preserve">jpage:
The coefficient of variability of the standard error should be less than 5%.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66</xdr:colOff>
                <xdr:row>1055</xdr:row>
                <xdr:rowOff>6</xdr:rowOff>
              </xdr:from>
              <xdr:to>
                <xdr:col>37</xdr:col>
                <xdr:colOff>34</xdr:colOff>
                <xdr:row>1060</xdr:row>
                <xdr:rowOff>5</xdr:rowOff>
              </xdr:to>
            </anchor>
          </commentPr>
        </mc:Choice>
        <mc:Fallback/>
      </mc:AlternateContent>
    </comment>
    <comment ref="AR1052" authorId="0">
      <text>
        <r>
          <rPr>
            <sz val="8"/>
            <color rgb="FF000000"/>
            <rFont val="Tahoma"/>
            <family val="0"/>
          </rPr>
          <t xml:space="preserve">IRR of average cash flows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112</xdr:colOff>
                <xdr:row>1050</xdr:row>
                <xdr:rowOff>6</xdr:rowOff>
              </xdr:from>
              <xdr:to>
                <xdr:col>40</xdr:col>
                <xdr:colOff>5</xdr:colOff>
                <xdr:row>1055</xdr:row>
                <xdr:rowOff>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<sst xmlns="http://schemas.openxmlformats.org/spreadsheetml/2006/main" count="144" uniqueCount="86">
  <si>
    <t xml:space="preserve">PV Capital</t>
  </si>
  <si>
    <t xml:space="preserve">CF Dates</t>
  </si>
  <si>
    <t xml:space="preserve">Price</t>
  </si>
  <si>
    <t xml:space="preserve">Expected</t>
  </si>
  <si>
    <t xml:space="preserve">Normd. Stdev. (Coeff. Variability)</t>
  </si>
  <si>
    <t xml:space="preserve">Version 012899</t>
  </si>
  <si>
    <t xml:space="preserve">Risk</t>
  </si>
  <si>
    <t xml:space="preserve">Opportunity</t>
  </si>
  <si>
    <t xml:space="preserve">IRR</t>
  </si>
  <si>
    <t xml:space="preserve">PV Discount Rate</t>
  </si>
  <si>
    <t xml:space="preserve">Under (Inf)</t>
  </si>
  <si>
    <t xml:space="preserve">Over (Sup)</t>
  </si>
  <si>
    <t xml:space="preserve">Approximate Cumulative Expected Cash Flows</t>
  </si>
  <si>
    <t xml:space="preserve">Cum. IRR</t>
  </si>
  <si>
    <t xml:space="preserve">PV Cap Price</t>
  </si>
  <si>
    <t xml:space="preserve">Outflows</t>
  </si>
  <si>
    <t xml:space="preserve">NA</t>
  </si>
  <si>
    <t xml:space="preserve">+ Fees</t>
  </si>
  <si>
    <t xml:space="preserve">+ Ongoing</t>
  </si>
  <si>
    <t xml:space="preserve">+ Terminal</t>
  </si>
  <si>
    <t xml:space="preserve">Total inflows</t>
  </si>
  <si>
    <t xml:space="preserve">Elapsed</t>
  </si>
  <si>
    <t xml:space="preserve">Future cash in</t>
  </si>
  <si>
    <t xml:space="preserve">Exp. Exit Date Calc.</t>
  </si>
  <si>
    <t xml:space="preserve">Discount Rates</t>
  </si>
  <si>
    <t xml:space="preserve">Risk Free</t>
  </si>
  <si>
    <t xml:space="preserve">Equity Premium</t>
  </si>
  <si>
    <t xml:space="preserve">Capital price</t>
  </si>
  <si>
    <t xml:space="preserve">PV discount factors for expected future cash flows</t>
  </si>
  <si>
    <t xml:space="preserve">Undiscounted</t>
  </si>
  <si>
    <t xml:space="preserve">PV of expected future cash flows</t>
  </si>
  <si>
    <t xml:space="preserve">Deal Name</t>
  </si>
  <si>
    <t xml:space="preserve">Equity Investment</t>
  </si>
  <si>
    <t xml:space="preserve">All $ in 000s</t>
  </si>
  <si>
    <t xml:space="preserve">Statistics - IRR Distribution</t>
  </si>
  <si>
    <t xml:space="preserve">Discount Rate Components</t>
  </si>
  <si>
    <t xml:space="preserve">Current Pricing</t>
  </si>
  <si>
    <t xml:space="preserve">Expected cumulative cash flows</t>
  </si>
  <si>
    <t xml:space="preserve">P5</t>
  </si>
  <si>
    <t xml:space="preserve">Discount Rate</t>
  </si>
  <si>
    <t xml:space="preserve">Cumulative P5</t>
  </si>
  <si>
    <t xml:space="preserve">Risk-free rate</t>
  </si>
  <si>
    <t xml:space="preserve">Cumulative P95</t>
  </si>
  <si>
    <t xml:space="preserve">P95</t>
  </si>
  <si>
    <t xml:space="preserve">Equity premium</t>
  </si>
  <si>
    <t xml:space="preserve">Std. Devn. IRR</t>
  </si>
  <si>
    <t xml:space="preserve">Deal Specific</t>
  </si>
  <si>
    <t xml:space="preserve">Fees</t>
  </si>
  <si>
    <t xml:space="preserve">Standard Error</t>
  </si>
  <si>
    <t xml:space="preserve">Ongoing</t>
  </si>
  <si>
    <t xml:space="preserve">Coefficient of variability (Std. Error)</t>
  </si>
  <si>
    <t xml:space="preserve">Terminal Value</t>
  </si>
  <si>
    <t xml:space="preserve">Skewness - IRR</t>
  </si>
  <si>
    <t xml:space="preserve">Valuation Date</t>
  </si>
  <si>
    <t xml:space="preserve">Errors</t>
  </si>
  <si>
    <t xml:space="preserve">Cumulative</t>
  </si>
  <si>
    <t xml:space="preserve">PV @</t>
  </si>
  <si>
    <t xml:space="preserve">Margin</t>
  </si>
  <si>
    <t xml:space="preserve">RADR</t>
  </si>
  <si>
    <t xml:space="preserve">Statistics - NPV at Discount Rate</t>
  </si>
  <si>
    <t xml:space="preserve">Cash Outflows</t>
  </si>
  <si>
    <t xml:space="preserve">RAD disc.</t>
  </si>
  <si>
    <t xml:space="preserve">Ongoing Cash Flows</t>
  </si>
  <si>
    <t xml:space="preserve">IRR CHART AREA</t>
  </si>
  <si>
    <t xml:space="preserve">CHART AREA</t>
  </si>
  <si>
    <t xml:space="preserve">Standard deviation</t>
  </si>
  <si>
    <t xml:space="preserve">Total</t>
  </si>
  <si>
    <t xml:space="preserve">SDs</t>
  </si>
  <si>
    <t xml:space="preserve">Bins</t>
  </si>
  <si>
    <t xml:space="preserve">Freq.</t>
  </si>
  <si>
    <t xml:space="preserve">Set.</t>
  </si>
  <si>
    <t xml:space="preserve">Exp. - P5 (SDs)</t>
  </si>
  <si>
    <t xml:space="preserve">Range min.</t>
  </si>
  <si>
    <t xml:space="preserve">P95- Exp (SDs)</t>
  </si>
  <si>
    <t xml:space="preserve">Range max.</t>
  </si>
  <si>
    <t xml:space="preserve">Coefficient of variability</t>
  </si>
  <si>
    <t xml:space="preserve">Test stats</t>
  </si>
  <si>
    <t xml:space="preserve">Crit.</t>
  </si>
  <si>
    <t xml:space="preserve"># Bins</t>
  </si>
  <si>
    <t xml:space="preserve">Semivariance - +/-</t>
  </si>
  <si>
    <t xml:space="preserve">&gt;1</t>
  </si>
  <si>
    <t xml:space="preserve">Bin size</t>
  </si>
  <si>
    <t xml:space="preserve">Skewness </t>
  </si>
  <si>
    <t xml:space="preserve">Kurtosis</t>
  </si>
  <si>
    <t xml:space="preserve">ck:</t>
  </si>
  <si>
    <t xml:space="preserve">Treasury Curve</t>
  </si>
</sst>
</file>

<file path=xl/styles.xml><?xml version="1.0" encoding="utf-8"?>
<styleSheet xmlns="http://schemas.openxmlformats.org/spreadsheetml/2006/main">
  <numFmts count="22">
    <numFmt numFmtId="164" formatCode="General"/>
    <numFmt numFmtId="165" formatCode="0"/>
    <numFmt numFmtId="166" formatCode="[$-409]m/d/yyyy"/>
    <numFmt numFmtId="167" formatCode="0.00%"/>
    <numFmt numFmtId="168" formatCode="\$#,##0_);&quot;($&quot;#,##0\)"/>
    <numFmt numFmtId="169" formatCode="_(* #,##0.00_);_(* \(#,##0.00\);_(* \-??_);_(@_)"/>
    <numFmt numFmtId="170" formatCode="_(* #,##0_);_(* \(#,##0\);_(* \-??_);_(@_)"/>
    <numFmt numFmtId="171" formatCode="0.00_);[RED]\(0.00\)"/>
    <numFmt numFmtId="172" formatCode="0%"/>
    <numFmt numFmtId="173" formatCode="#,##0"/>
    <numFmt numFmtId="174" formatCode="_(\$* #,##0.00_);_(\$* \(#,##0.00\);_(\$* \-??_);_(@_)"/>
    <numFmt numFmtId="175" formatCode="_(\$* #,##0_);_(\$* \(#,##0\);_(\$* \-??_);_(@_)"/>
    <numFmt numFmtId="176" formatCode="#,##0.000"/>
    <numFmt numFmtId="177" formatCode="mm/dd/yy"/>
    <numFmt numFmtId="178" formatCode="#,##0.0"/>
    <numFmt numFmtId="179" formatCode="_(* #,##0.0_);_(* \(#,##0.0\);_(* \-??_);_(@_)"/>
    <numFmt numFmtId="180" formatCode="0.000%"/>
    <numFmt numFmtId="181" formatCode="_(\$* #,##0_);[RED]_(\$* \(#,##0\);_(\$* \-??_);_(@_)"/>
    <numFmt numFmtId="182" formatCode="0.000"/>
    <numFmt numFmtId="183" formatCode="0.000000"/>
    <numFmt numFmtId="184" formatCode="0.0%"/>
    <numFmt numFmtId="185" formatCode="[$-409]d\-mmm\-yy"/>
  </numFmts>
  <fonts count="22">
    <font>
      <sz val="8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color rgb="FFFF0000"/>
      <name val="Arial"/>
      <family val="2"/>
    </font>
    <font>
      <b val="true"/>
      <sz val="8"/>
      <name val="Arial"/>
      <family val="2"/>
    </font>
    <font>
      <sz val="8"/>
      <color rgb="FFFF0000"/>
      <name val="MS Sans Serif"/>
      <family val="2"/>
    </font>
    <font>
      <sz val="8"/>
      <color rgb="FF008000"/>
      <name val="MS Sans Serif"/>
      <family val="2"/>
    </font>
    <font>
      <sz val="8"/>
      <name val="MS Sans Serif"/>
      <family val="2"/>
    </font>
    <font>
      <b val="true"/>
      <sz val="8"/>
      <color rgb="FF000000"/>
      <name val="Arial"/>
      <family val="2"/>
    </font>
    <font>
      <sz val="8"/>
      <color rgb="FF000000"/>
      <name val="Arial"/>
      <family val="2"/>
    </font>
    <font>
      <b val="true"/>
      <sz val="8"/>
      <name val="MS Sans Serif"/>
      <family val="2"/>
    </font>
    <font>
      <sz val="8"/>
      <color rgb="FF008000"/>
      <name val="Arial"/>
      <family val="2"/>
    </font>
    <font>
      <b val="true"/>
      <sz val="10"/>
      <name val="Arial"/>
      <family val="2"/>
    </font>
    <font>
      <u val="single"/>
      <sz val="8"/>
      <name val="Arial"/>
      <family val="2"/>
    </font>
    <font>
      <sz val="8"/>
      <color rgb="FF000000"/>
      <name val="Tahoma"/>
      <family val="0"/>
    </font>
    <font>
      <b val="true"/>
      <sz val="10"/>
      <color rgb="FF000000"/>
      <name val="Times New Roman"/>
      <family val="2"/>
    </font>
    <font>
      <sz val="8"/>
      <color rgb="FF000000"/>
      <name val="Times New Roman"/>
      <family val="2"/>
    </font>
    <font>
      <sz val="8"/>
      <color rgb="FF000000"/>
      <name val="MS Sans Serif"/>
      <family val="2"/>
    </font>
    <font>
      <sz val="8"/>
      <name val="Times New Roman"/>
      <family val="1"/>
    </font>
    <font>
      <b val="true"/>
      <sz val="10"/>
      <color rgb="FF000000"/>
      <name val="MS Sans Serif"/>
      <family val="2"/>
    </font>
    <font>
      <b val="true"/>
      <sz val="8"/>
      <color rgb="FF000000"/>
      <name val="MS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969696"/>
        <bgColor rgb="FF808080"/>
      </patternFill>
    </fill>
  </fills>
  <borders count="28">
    <border diagonalUp="false" diagonalDown="false">
      <left/>
      <right/>
      <top/>
      <bottom/>
      <diagonal/>
    </border>
    <border diagonalUp="false" diagonalDown="false">
      <left/>
      <right style="hair"/>
      <top/>
      <bottom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false" applyProtection="false"/>
  </cellStyleXfs>
  <cellXfs count="1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0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5" fillId="0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2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5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0" fillId="0" borderId="1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5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2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5" fillId="0" borderId="2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5" fillId="0" borderId="2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6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2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802060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7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externalLink" Target="externalLinks/externalLink3.xml"/><Relationship Id="rId12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Times New Roman"/>
              </a:rPr>
              <a:t>IRR Distribution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130753138075314"/>
          <c:y val="0.146364795918367"/>
          <c:w val="0.960146443514644"/>
          <c:h val="0.8536352040816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206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flows'!$AA$1054:$AA$1085</c:f>
              <c:strCache>
                <c:ptCount val="32"/>
                <c:pt idx="0">
                  <c:v>4.60%</c:v>
                </c:pt>
                <c:pt idx="1">
                  <c:v>4.69%</c:v>
                </c:pt>
                <c:pt idx="2">
                  <c:v>4.77%</c:v>
                </c:pt>
                <c:pt idx="3">
                  <c:v>4.86%</c:v>
                </c:pt>
                <c:pt idx="4">
                  <c:v>4.94%</c:v>
                </c:pt>
                <c:pt idx="5">
                  <c:v>5.02%</c:v>
                </c:pt>
                <c:pt idx="6">
                  <c:v>5.11%</c:v>
                </c:pt>
                <c:pt idx="7">
                  <c:v>5.19%</c:v>
                </c:pt>
                <c:pt idx="8">
                  <c:v>5.28%</c:v>
                </c:pt>
                <c:pt idx="9">
                  <c:v>5.36%</c:v>
                </c:pt>
                <c:pt idx="10">
                  <c:v>5.45%</c:v>
                </c:pt>
                <c:pt idx="11">
                  <c:v>5.53%</c:v>
                </c:pt>
                <c:pt idx="12">
                  <c:v>5.61%</c:v>
                </c:pt>
                <c:pt idx="13">
                  <c:v>5.70%</c:v>
                </c:pt>
                <c:pt idx="14">
                  <c:v>5.78%</c:v>
                </c:pt>
                <c:pt idx="15">
                  <c:v>5.87%</c:v>
                </c:pt>
                <c:pt idx="16">
                  <c:v>5.95%</c:v>
                </c:pt>
                <c:pt idx="17">
                  <c:v>6.04%</c:v>
                </c:pt>
                <c:pt idx="18">
                  <c:v>6.12%</c:v>
                </c:pt>
                <c:pt idx="19">
                  <c:v>6.20%</c:v>
                </c:pt>
                <c:pt idx="20">
                  <c:v>6.29%</c:v>
                </c:pt>
                <c:pt idx="21">
                  <c:v>6.37%</c:v>
                </c:pt>
                <c:pt idx="22">
                  <c:v>6.46%</c:v>
                </c:pt>
                <c:pt idx="23">
                  <c:v>6.54%</c:v>
                </c:pt>
                <c:pt idx="24">
                  <c:v>6.62%</c:v>
                </c:pt>
                <c:pt idx="25">
                  <c:v>6.71%</c:v>
                </c:pt>
                <c:pt idx="26">
                  <c:v>6.79%</c:v>
                </c:pt>
                <c:pt idx="27">
                  <c:v>6.88%</c:v>
                </c:pt>
                <c:pt idx="28">
                  <c:v>6.96%</c:v>
                </c:pt>
                <c:pt idx="29">
                  <c:v>7.05%</c:v>
                </c:pt>
                <c:pt idx="30">
                  <c:v>7.13%</c:v>
                </c:pt>
                <c:pt idx="31">
                  <c:v>7.21%</c:v>
                </c:pt>
              </c:strCache>
            </c:strRef>
          </c:cat>
          <c:val>
            <c:numRef>
              <c:f>'Total Cash flows'!$AC$1054:$AC$1085</c:f>
              <c:numCache>
                <c:formatCode>0.00%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0.039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0.042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0.024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gapWidth val="150"/>
        <c:overlap val="0"/>
        <c:axId val="93482401"/>
        <c:axId val="58403651"/>
      </c:barChart>
      <c:lineChart>
        <c:grouping val="standard"/>
        <c:varyColors val="0"/>
        <c:ser>
          <c:idx val="1"/>
          <c:order val="1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flows'!$AA$1054:$AA$1085</c:f>
              <c:strCache>
                <c:ptCount val="32"/>
                <c:pt idx="0">
                  <c:v>4.60%</c:v>
                </c:pt>
                <c:pt idx="1">
                  <c:v>4.69%</c:v>
                </c:pt>
                <c:pt idx="2">
                  <c:v>4.77%</c:v>
                </c:pt>
                <c:pt idx="3">
                  <c:v>4.86%</c:v>
                </c:pt>
                <c:pt idx="4">
                  <c:v>4.94%</c:v>
                </c:pt>
                <c:pt idx="5">
                  <c:v>5.02%</c:v>
                </c:pt>
                <c:pt idx="6">
                  <c:v>5.11%</c:v>
                </c:pt>
                <c:pt idx="7">
                  <c:v>5.19%</c:v>
                </c:pt>
                <c:pt idx="8">
                  <c:v>5.28%</c:v>
                </c:pt>
                <c:pt idx="9">
                  <c:v>5.36%</c:v>
                </c:pt>
                <c:pt idx="10">
                  <c:v>5.45%</c:v>
                </c:pt>
                <c:pt idx="11">
                  <c:v>5.53%</c:v>
                </c:pt>
                <c:pt idx="12">
                  <c:v>5.61%</c:v>
                </c:pt>
                <c:pt idx="13">
                  <c:v>5.70%</c:v>
                </c:pt>
                <c:pt idx="14">
                  <c:v>5.78%</c:v>
                </c:pt>
                <c:pt idx="15">
                  <c:v>5.87%</c:v>
                </c:pt>
                <c:pt idx="16">
                  <c:v>5.95%</c:v>
                </c:pt>
                <c:pt idx="17">
                  <c:v>6.04%</c:v>
                </c:pt>
                <c:pt idx="18">
                  <c:v>6.12%</c:v>
                </c:pt>
                <c:pt idx="19">
                  <c:v>6.20%</c:v>
                </c:pt>
                <c:pt idx="20">
                  <c:v>6.29%</c:v>
                </c:pt>
                <c:pt idx="21">
                  <c:v>6.37%</c:v>
                </c:pt>
                <c:pt idx="22">
                  <c:v>6.46%</c:v>
                </c:pt>
                <c:pt idx="23">
                  <c:v>6.54%</c:v>
                </c:pt>
                <c:pt idx="24">
                  <c:v>6.62%</c:v>
                </c:pt>
                <c:pt idx="25">
                  <c:v>6.71%</c:v>
                </c:pt>
                <c:pt idx="26">
                  <c:v>6.79%</c:v>
                </c:pt>
                <c:pt idx="27">
                  <c:v>6.88%</c:v>
                </c:pt>
                <c:pt idx="28">
                  <c:v>6.96%</c:v>
                </c:pt>
                <c:pt idx="29">
                  <c:v>7.05%</c:v>
                </c:pt>
                <c:pt idx="30">
                  <c:v>7.13%</c:v>
                </c:pt>
                <c:pt idx="31">
                  <c:v>7.21%</c:v>
                </c:pt>
              </c:strCache>
            </c:strRef>
          </c:cat>
          <c:val>
            <c:numRef>
              <c:f>'Total Cash flows'!$AB$1054:$AB$1085</c:f>
              <c:numCache>
                <c:formatCode>0.00%</c:formatCode>
                <c:ptCount val="32"/>
                <c:pt idx="0">
                  <c:v>0.001</c:v>
                </c:pt>
                <c:pt idx="1">
                  <c:v>0.022</c:v>
                </c:pt>
                <c:pt idx="2">
                  <c:v>0.039</c:v>
                </c:pt>
                <c:pt idx="3">
                  <c:v>0.048</c:v>
                </c:pt>
                <c:pt idx="4">
                  <c:v>0.03</c:v>
                </c:pt>
                <c:pt idx="5">
                  <c:v>0.037</c:v>
                </c:pt>
                <c:pt idx="6">
                  <c:v>0.052</c:v>
                </c:pt>
                <c:pt idx="7">
                  <c:v>0.03</c:v>
                </c:pt>
                <c:pt idx="8">
                  <c:v>0.027</c:v>
                </c:pt>
                <c:pt idx="9">
                  <c:v>0.039</c:v>
                </c:pt>
                <c:pt idx="10">
                  <c:v>0.024</c:v>
                </c:pt>
                <c:pt idx="11">
                  <c:v>0.032</c:v>
                </c:pt>
                <c:pt idx="12">
                  <c:v>0.039</c:v>
                </c:pt>
                <c:pt idx="13">
                  <c:v>0.026</c:v>
                </c:pt>
                <c:pt idx="14">
                  <c:v>0.042</c:v>
                </c:pt>
                <c:pt idx="15">
                  <c:v>0.027</c:v>
                </c:pt>
                <c:pt idx="16">
                  <c:v>0.037</c:v>
                </c:pt>
                <c:pt idx="17">
                  <c:v>0.037</c:v>
                </c:pt>
                <c:pt idx="18">
                  <c:v>0.034</c:v>
                </c:pt>
                <c:pt idx="19">
                  <c:v>0.031</c:v>
                </c:pt>
                <c:pt idx="20">
                  <c:v>0.037</c:v>
                </c:pt>
                <c:pt idx="21">
                  <c:v>0.035</c:v>
                </c:pt>
                <c:pt idx="22">
                  <c:v>0.038</c:v>
                </c:pt>
                <c:pt idx="23">
                  <c:v>0.033</c:v>
                </c:pt>
                <c:pt idx="24">
                  <c:v>0.025</c:v>
                </c:pt>
                <c:pt idx="25">
                  <c:v>0.035</c:v>
                </c:pt>
                <c:pt idx="26">
                  <c:v>0.028</c:v>
                </c:pt>
                <c:pt idx="27">
                  <c:v>0.036</c:v>
                </c:pt>
                <c:pt idx="28">
                  <c:v>0.024</c:v>
                </c:pt>
                <c:pt idx="29">
                  <c:v>0.025</c:v>
                </c:pt>
                <c:pt idx="30">
                  <c:v>0.03</c:v>
                </c:pt>
                <c:pt idx="3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9046662"/>
        <c:axId val="78198698"/>
      </c:lineChart>
      <c:catAx>
        <c:axId val="93482401"/>
        <c:scaling>
          <c:orientation val="minMax"/>
        </c:scaling>
        <c:delete val="0"/>
        <c:axPos val="b"/>
        <c:numFmt formatCode="0.00%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58403651"/>
        <c:crossesAt val="0"/>
        <c:auto val="1"/>
        <c:lblAlgn val="ctr"/>
        <c:lblOffset val="100"/>
        <c:noMultiLvlLbl val="0"/>
      </c:catAx>
      <c:valAx>
        <c:axId val="58403651"/>
        <c:scaling>
          <c:orientation val="minMax"/>
        </c:scaling>
        <c:delete val="0"/>
        <c:axPos val="l"/>
        <c:numFmt formatCode="0.0%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93482401"/>
        <c:crossesAt val="1"/>
        <c:crossBetween val="midCat"/>
      </c:valAx>
      <c:catAx>
        <c:axId val="99046662"/>
        <c:scaling>
          <c:orientation val="minMax"/>
        </c:scaling>
        <c:delete val="1"/>
        <c:axPos val="t"/>
        <c:numFmt formatCode="0.00%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78198698"/>
        <c:auto val="1"/>
        <c:lblAlgn val="ctr"/>
        <c:lblOffset val="100"/>
        <c:noMultiLvlLbl val="0"/>
      </c:catAx>
      <c:valAx>
        <c:axId val="78198698"/>
        <c:scaling>
          <c:orientation val="minMax"/>
        </c:scaling>
        <c:delete val="1"/>
        <c:axPos val="r"/>
        <c:numFmt formatCode="0.00%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99046662"/>
        <c:crossBetween val="midCat"/>
      </c:valAx>
      <c:spPr>
        <a:solidFill>
          <a:srgbClr val="ffffff"/>
        </a:solidFill>
        <a:ln w="0">
          <a:solidFill>
            <a:srgbClr val="000000"/>
          </a:solidFill>
        </a:ln>
      </c:spPr>
    </c:plotArea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Times New Roman"/>
              </a:rPr>
              <a:t>NPV @ Risk-Free Rate</a:t>
            </a:r>
          </a:p>
          <a:p>
            <a:pPr>
              <a:defRPr b="0" sz="1300" strike="noStrike" u="none">
                <a:uFillTx/>
                <a:latin typeface="Arial"/>
              </a:defRPr>
            </a:pP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160276555625393"/>
          <c:y val="0.146802325581395"/>
          <c:w val="0.947936308401425"/>
          <c:h val="0.8350951374207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206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flows'!$AH$1054:$AH$1085</c:f>
              <c:strCach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strCache>
            </c:strRef>
          </c:cat>
          <c:val>
            <c:numRef>
              <c:f>'Total Cash flows'!$AJ$1054:$AJ$1085</c:f>
              <c:numCache>
                <c:formatCode>0.00%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gapWidth val="150"/>
        <c:overlap val="0"/>
        <c:axId val="65369482"/>
        <c:axId val="48254767"/>
      </c:barChart>
      <c:lineChart>
        <c:grouping val="standard"/>
        <c:varyColors val="0"/>
        <c:ser>
          <c:idx val="1"/>
          <c:order val="1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flows'!$AH$1054:$AH$1085</c:f>
              <c:strCach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strCache>
            </c:strRef>
          </c:cat>
          <c:val>
            <c:numRef>
              <c:f>'Total Cash flows'!$AI$1054:$AI$1085</c:f>
              <c:numCache>
                <c:formatCode>0.00%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5737467"/>
        <c:axId val="89268249"/>
      </c:lineChart>
      <c:catAx>
        <c:axId val="65369482"/>
        <c:scaling>
          <c:orientation val="minMax"/>
        </c:scaling>
        <c:delete val="0"/>
        <c:axPos val="b"/>
        <c:numFmt formatCode="\$#,##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48254767"/>
        <c:crossesAt val="0"/>
        <c:auto val="1"/>
        <c:lblAlgn val="ctr"/>
        <c:lblOffset val="100"/>
        <c:noMultiLvlLbl val="0"/>
      </c:catAx>
      <c:valAx>
        <c:axId val="48254767"/>
        <c:scaling>
          <c:orientation val="minMax"/>
        </c:scaling>
        <c:delete val="0"/>
        <c:axPos val="l"/>
        <c:numFmt formatCode="0.0%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65369482"/>
        <c:crossesAt val="1"/>
        <c:crossBetween val="midCat"/>
      </c:valAx>
      <c:catAx>
        <c:axId val="75737467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268249"/>
        <c:auto val="1"/>
        <c:lblAlgn val="ctr"/>
        <c:lblOffset val="100"/>
        <c:noMultiLvlLbl val="0"/>
      </c:catAx>
      <c:valAx>
        <c:axId val="89268249"/>
        <c:scaling>
          <c:orientation val="minMax"/>
        </c:scaling>
        <c:delete val="1"/>
        <c:axPos val="r"/>
        <c:numFmt formatCode="0.00%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737467"/>
        <c:crossBetween val="midCat"/>
      </c:valAx>
      <c:spPr>
        <a:solidFill>
          <a:srgbClr val="ffffff"/>
        </a:solidFill>
        <a:ln w="0">
          <a:solidFill>
            <a:srgbClr val="000000"/>
          </a:solidFill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MS Sans Serif"/>
              </a:rPr>
              <a:t>Cash Flow Summary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40617433414044"/>
          <c:y val="0.190355731225296"/>
          <c:w val="0.744198950766747"/>
          <c:h val="0.7106719367588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Cash flows'!$A$1042</c:f>
              <c:strCache>
                <c:ptCount val="1"/>
                <c:pt idx="0">
                  <c:v>Outflows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flows'!$B$1042</c:f>
              <c:numCache>
                <c:formatCode>_(\$* #,##0_);_(\$* \(#,##0\);_(\$* \-??_);_(@_)</c:formatCode>
                <c:ptCount val="1"/>
                <c:pt idx="0">
                  <c:v>-94315.5549250047</c:v>
                </c:pt>
              </c:numCache>
            </c:numRef>
          </c:val>
        </c:ser>
        <c:ser>
          <c:idx val="1"/>
          <c:order val="1"/>
          <c:tx>
            <c:strRef>
              <c:f>'Total Cash flows'!$A$1043</c:f>
              <c:strCache>
                <c:ptCount val="1"/>
                <c:pt idx="0">
                  <c:v>Fees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flows'!$B$1043</c:f>
              <c:numCache>
                <c:formatCode>_(\$* #,##0_);_(\$* \(#,##0\);_(\$* \-??_);_(@_)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'Total Cash flows'!$A$1044</c:f>
              <c:strCache>
                <c:ptCount val="1"/>
                <c:pt idx="0">
                  <c:v>Ongoing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flows'!$B$1044:$K$1044</c:f>
              <c:numCache>
                <c:formatCode>_(\$* #,##0_);_(\$* \(#,##0\);_(\$* \-??_);_(@_)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'Total Cash flows'!$A$1045</c:f>
              <c:strCache>
                <c:ptCount val="1"/>
                <c:pt idx="0">
                  <c:v>Terminal Value</c:v>
                </c:pt>
              </c:strCache>
            </c:strRef>
          </c:tx>
          <c:spPr>
            <a:solidFill>
              <a:srgbClr val="00ff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flows'!$B$1045:$K$1045</c:f>
              <c:numCache>
                <c:formatCode>_(\$* #,##0_);_(\$* \(#,##0\);_(\$* \-??_);_(@_)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20"/>
        <c:overlap val="100"/>
        <c:axId val="75251081"/>
        <c:axId val="85343383"/>
      </c:barChart>
      <c:lineChart>
        <c:grouping val="stacked"/>
        <c:varyColors val="0"/>
        <c:ser>
          <c:idx val="4"/>
          <c:order val="4"/>
          <c:tx>
            <c:strRef>
              <c:f>'Total Cash flows'!$A$1039</c:f>
              <c:strCache>
                <c:ptCount val="1"/>
                <c:pt idx="0">
                  <c:v>Expected cumulative cash flows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x"/>
            <c:size val="5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flows'!$B$1039:$K$1039</c:f>
              <c:numCache>
                <c:formatCode>_(\$* #,##0_);_(\$* \(#,##0\);_(\$* \-??_);_(@_)</c:formatCode>
                <c:ptCount val="10"/>
                <c:pt idx="0">
                  <c:v>-0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'Total Cash flows'!$A$1040</c:f>
              <c:strCache>
                <c:ptCount val="1"/>
                <c:pt idx="0">
                  <c:v>Cumulative P5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flows'!$B$1040:$K$1040</c:f>
              <c:numCache>
                <c:formatCode>_(\$* #,##0_);_(\$* \(#,##0\);_(\$* \-??_);_(@_)</c:formatCode>
                <c:ptCount val="10"/>
                <c:pt idx="0">
                  <c:v>-102817.592466228</c:v>
                </c:pt>
                <c:pt idx="1">
                  <c:v>-88830.1778301204</c:v>
                </c:pt>
                <c:pt idx="2">
                  <c:v>-76995.1844648568</c:v>
                </c:pt>
                <c:pt idx="3">
                  <c:v>-67149.7495570249</c:v>
                </c:pt>
                <c:pt idx="4">
                  <c:v>-57695.7806603139</c:v>
                </c:pt>
                <c:pt idx="5">
                  <c:v>-48519.9425687435</c:v>
                </c:pt>
                <c:pt idx="6">
                  <c:v>-40225.8955584773</c:v>
                </c:pt>
                <c:pt idx="7">
                  <c:v>-32072.3033812063</c:v>
                </c:pt>
                <c:pt idx="8">
                  <c:v>-23931.1454064703</c:v>
                </c:pt>
                <c:pt idx="9">
                  <c:v>-15799.4518708757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'Total Cash flows'!$A$1041</c:f>
              <c:strCache>
                <c:ptCount val="1"/>
                <c:pt idx="0">
                  <c:v>Cumulative P95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circ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Cash flows'!$B$1038:$K$1038</c:f>
              <c:strCach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strCache>
            </c:strRef>
          </c:cat>
          <c:val>
            <c:numRef>
              <c:f>'Total Cash flows'!$B$1041:$K$1041</c:f>
              <c:numCache>
                <c:formatCode>_(\$* #,##0_);_(\$* \(#,##0\);_(\$* \-??_);_(@_)</c:formatCode>
                <c:ptCount val="10"/>
                <c:pt idx="0">
                  <c:v>-85977.0954132663</c:v>
                </c:pt>
                <c:pt idx="1">
                  <c:v>-71614.6682355964</c:v>
                </c:pt>
                <c:pt idx="2">
                  <c:v>-59123.0333463592</c:v>
                </c:pt>
                <c:pt idx="3">
                  <c:v>-48672.6673865824</c:v>
                </c:pt>
                <c:pt idx="4">
                  <c:v>-38675.2676210766</c:v>
                </c:pt>
                <c:pt idx="5">
                  <c:v>-28998.6983350878</c:v>
                </c:pt>
                <c:pt idx="6">
                  <c:v>-20296.7367634855</c:v>
                </c:pt>
                <c:pt idx="7">
                  <c:v>-11756.8370562172</c:v>
                </c:pt>
                <c:pt idx="8">
                  <c:v>-3229.37155148388</c:v>
                </c:pt>
                <c:pt idx="9">
                  <c:v>5289.28427263347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5251081"/>
        <c:axId val="85343383"/>
      </c:lineChart>
      <c:catAx>
        <c:axId val="7525108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MS Sans Serif"/>
                  </a:rPr>
                  <a:t>Years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85343383"/>
        <c:crossesAt val="0"/>
        <c:auto val="1"/>
        <c:lblAlgn val="ctr"/>
        <c:lblOffset val="100"/>
        <c:noMultiLvlLbl val="0"/>
      </c:catAx>
      <c:valAx>
        <c:axId val="85343383"/>
        <c:scaling>
          <c:orientation val="minMax"/>
        </c:scaling>
        <c:delete val="0"/>
        <c:axPos val="l"/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7525108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52976190476191"/>
          <c:y val="0.28268774703557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MS Sans Serif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38</xdr:col>
      <xdr:colOff>0</xdr:colOff>
      <xdr:row>1060</xdr:row>
      <xdr:rowOff>37800</xdr:rowOff>
    </xdr:from>
    <xdr:to>
      <xdr:col>45</xdr:col>
      <xdr:colOff>29160</xdr:colOff>
      <xdr:row>1076</xdr:row>
      <xdr:rowOff>9360</xdr:rowOff>
    </xdr:to>
    <xdr:graphicFrame>
      <xdr:nvGraphicFramePr>
        <xdr:cNvPr id="0" name="Chart 3158"/>
        <xdr:cNvGraphicFramePr/>
      </xdr:nvGraphicFramePr>
      <xdr:xfrm>
        <a:off x="27974880" y="151552080"/>
        <a:ext cx="6882840" cy="2257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38</xdr:col>
      <xdr:colOff>0</xdr:colOff>
      <xdr:row>1076</xdr:row>
      <xdr:rowOff>76320</xdr:rowOff>
    </xdr:from>
    <xdr:to>
      <xdr:col>45</xdr:col>
      <xdr:colOff>19080</xdr:colOff>
      <xdr:row>1095</xdr:row>
      <xdr:rowOff>76320</xdr:rowOff>
    </xdr:to>
    <xdr:graphicFrame>
      <xdr:nvGraphicFramePr>
        <xdr:cNvPr id="1" name="Chart 32"/>
        <xdr:cNvGraphicFramePr/>
      </xdr:nvGraphicFramePr>
      <xdr:xfrm>
        <a:off x="27974880" y="153876600"/>
        <a:ext cx="6872760" cy="2724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42</xdr:col>
      <xdr:colOff>442080</xdr:colOff>
      <xdr:row>1085</xdr:row>
      <xdr:rowOff>85680</xdr:rowOff>
    </xdr:from>
    <xdr:to>
      <xdr:col>42</xdr:col>
      <xdr:colOff>971640</xdr:colOff>
      <xdr:row>1086</xdr:row>
      <xdr:rowOff>86040</xdr:rowOff>
    </xdr:to>
    <xdr:sp>
      <xdr:nvSpPr>
        <xdr:cNvPr id="2" name="Text 37"/>
        <xdr:cNvSpPr/>
      </xdr:nvSpPr>
      <xdr:spPr>
        <a:xfrm>
          <a:off x="32738040" y="155171880"/>
          <a:ext cx="529560" cy="1429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800" strike="noStrike" u="none">
              <a:effectLst/>
              <a:uFillTx/>
              <a:latin typeface="Times New Roman"/>
            </a:rPr>
            <a:t>P95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41</xdr:col>
      <xdr:colOff>565200</xdr:colOff>
      <xdr:row>1080</xdr:row>
      <xdr:rowOff>95400</xdr:rowOff>
    </xdr:from>
    <xdr:to>
      <xdr:col>42</xdr:col>
      <xdr:colOff>133560</xdr:colOff>
      <xdr:row>1081</xdr:row>
      <xdr:rowOff>114480</xdr:rowOff>
    </xdr:to>
    <xdr:sp>
      <xdr:nvSpPr>
        <xdr:cNvPr id="3" name="Text 38"/>
        <xdr:cNvSpPr/>
      </xdr:nvSpPr>
      <xdr:spPr>
        <a:xfrm>
          <a:off x="31712760" y="154467000"/>
          <a:ext cx="716760" cy="162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800" strike="noStrike" u="none">
              <a:effectLst/>
              <a:uFillTx/>
              <a:latin typeface="Times New Roman"/>
            </a:rPr>
            <a:t>Expected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39</xdr:col>
      <xdr:colOff>479520</xdr:colOff>
      <xdr:row>1087</xdr:row>
      <xdr:rowOff>56880</xdr:rowOff>
    </xdr:from>
    <xdr:to>
      <xdr:col>40</xdr:col>
      <xdr:colOff>245880</xdr:colOff>
      <xdr:row>1088</xdr:row>
      <xdr:rowOff>95400</xdr:rowOff>
    </xdr:to>
    <xdr:sp>
      <xdr:nvSpPr>
        <xdr:cNvPr id="4" name="Text 40"/>
        <xdr:cNvSpPr/>
      </xdr:nvSpPr>
      <xdr:spPr>
        <a:xfrm>
          <a:off x="30168360" y="155438280"/>
          <a:ext cx="274320" cy="1814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800" strike="noStrike" u="none">
              <a:effectLst/>
              <a:uFillTx/>
              <a:latin typeface="Times New Roman"/>
            </a:rPr>
            <a:t>P5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42</xdr:col>
      <xdr:colOff>442080</xdr:colOff>
      <xdr:row>1068</xdr:row>
      <xdr:rowOff>114480</xdr:rowOff>
    </xdr:from>
    <xdr:to>
      <xdr:col>42</xdr:col>
      <xdr:colOff>736200</xdr:colOff>
      <xdr:row>1070</xdr:row>
      <xdr:rowOff>9720</xdr:rowOff>
    </xdr:to>
    <xdr:sp>
      <xdr:nvSpPr>
        <xdr:cNvPr id="5" name="Text 3159"/>
        <xdr:cNvSpPr/>
      </xdr:nvSpPr>
      <xdr:spPr>
        <a:xfrm>
          <a:off x="32738040" y="152771760"/>
          <a:ext cx="294120" cy="180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800" strike="noStrike" u="none">
              <a:effectLst/>
              <a:uFillTx/>
              <a:latin typeface="Times New Roman"/>
            </a:rPr>
            <a:t>P95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40</xdr:col>
      <xdr:colOff>903240</xdr:colOff>
      <xdr:row>1064</xdr:row>
      <xdr:rowOff>9720</xdr:rowOff>
    </xdr:from>
    <xdr:to>
      <xdr:col>41</xdr:col>
      <xdr:colOff>989280</xdr:colOff>
      <xdr:row>1065</xdr:row>
      <xdr:rowOff>47520</xdr:rowOff>
    </xdr:to>
    <xdr:sp>
      <xdr:nvSpPr>
        <xdr:cNvPr id="6" name="Text 3160"/>
        <xdr:cNvSpPr/>
      </xdr:nvSpPr>
      <xdr:spPr>
        <a:xfrm>
          <a:off x="31100040" y="152095320"/>
          <a:ext cx="1036800" cy="180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800" strike="noStrike" u="none">
              <a:effectLst/>
              <a:uFillTx/>
              <a:latin typeface="Times New Roman"/>
            </a:rPr>
            <a:t>Expected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38</xdr:col>
      <xdr:colOff>1516320</xdr:colOff>
      <xdr:row>1069</xdr:row>
      <xdr:rowOff>56880</xdr:rowOff>
    </xdr:from>
    <xdr:to>
      <xdr:col>39</xdr:col>
      <xdr:colOff>56880</xdr:colOff>
      <xdr:row>1070</xdr:row>
      <xdr:rowOff>95760</xdr:rowOff>
    </xdr:to>
    <xdr:sp>
      <xdr:nvSpPr>
        <xdr:cNvPr id="7" name="Text 3167"/>
        <xdr:cNvSpPr/>
      </xdr:nvSpPr>
      <xdr:spPr>
        <a:xfrm>
          <a:off x="29491200" y="152857080"/>
          <a:ext cx="254520" cy="1814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800" strike="noStrike" u="none">
              <a:effectLst/>
              <a:uFillTx/>
              <a:latin typeface="Times New Roman"/>
            </a:rPr>
            <a:t>P5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37</xdr:col>
      <xdr:colOff>592920</xdr:colOff>
      <xdr:row>1096</xdr:row>
      <xdr:rowOff>85680</xdr:rowOff>
    </xdr:from>
    <xdr:to>
      <xdr:col>45</xdr:col>
      <xdr:colOff>38160</xdr:colOff>
      <xdr:row>1112</xdr:row>
      <xdr:rowOff>76320</xdr:rowOff>
    </xdr:to>
    <xdr:graphicFrame>
      <xdr:nvGraphicFramePr>
        <xdr:cNvPr id="8" name="Chart 3216"/>
        <xdr:cNvGraphicFramePr/>
      </xdr:nvGraphicFramePr>
      <xdr:xfrm>
        <a:off x="27730440" y="156753000"/>
        <a:ext cx="7136280" cy="2276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tw150exp15yr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ANAL"/>
      <sheetName val="EARNINGS"/>
      <sheetName val="revenues"/>
      <sheetName val="Contracts"/>
      <sheetName val="cos"/>
      <sheetName val="ROE"/>
      <sheetName val="DCF"/>
      <sheetName val="assumptions"/>
      <sheetName val="interest"/>
      <sheetName val="loan"/>
      <sheetName val="LOANSCHED"/>
      <sheetName val="loadfac"/>
      <sheetName val="forwcurv"/>
      <sheetName val="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>
            <v>37437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A2">
            <v>-85276.9703544569</v>
          </cell>
          <cell r="AB2">
            <v>-7688.17378612063</v>
          </cell>
          <cell r="AC2">
            <v>-3783.01150530803</v>
          </cell>
          <cell r="AD2">
            <v>-3395.41186829241</v>
          </cell>
          <cell r="AE2">
            <v>-3667.42654962337</v>
          </cell>
          <cell r="AF2">
            <v>-3846.90292313534</v>
          </cell>
          <cell r="AG2">
            <v>-2544.06758693835</v>
          </cell>
          <cell r="AH2">
            <v>-2654.05813147803</v>
          </cell>
          <cell r="AI2">
            <v>-2666.49233401302</v>
          </cell>
          <cell r="AJ2">
            <v>-2675.98399401668</v>
          </cell>
          <cell r="AK2">
            <v>-2703.98626889343</v>
          </cell>
          <cell r="AL2">
            <v>-2702.7626283195</v>
          </cell>
          <cell r="AM2">
            <v>-2720.07300142534</v>
          </cell>
          <cell r="AN2">
            <v>-2530.56294545137</v>
          </cell>
          <cell r="AO2">
            <v>-2491.88148695116</v>
          </cell>
          <cell r="AP2">
            <v>-2493.09799027896</v>
          </cell>
          <cell r="AQ2">
            <v>978.092739177479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</row>
        <row r="3">
          <cell r="AA3">
            <v>-97671.6569464894</v>
          </cell>
          <cell r="AB3">
            <v>-7525.54783779364</v>
          </cell>
          <cell r="AC3">
            <v>-3372.64028604156</v>
          </cell>
          <cell r="AD3">
            <v>-2992.83964695191</v>
          </cell>
          <cell r="AE3">
            <v>-3142.87148865823</v>
          </cell>
          <cell r="AF3">
            <v>-3463.93168238209</v>
          </cell>
          <cell r="AG3">
            <v>-2243.84051358135</v>
          </cell>
          <cell r="AH3">
            <v>-2369.73393680608</v>
          </cell>
          <cell r="AI3">
            <v>-2382.16813934107</v>
          </cell>
          <cell r="AJ3">
            <v>-2391.17789393003</v>
          </cell>
          <cell r="AK3">
            <v>-2419.66207422148</v>
          </cell>
          <cell r="AL3">
            <v>-2417.95652823285</v>
          </cell>
          <cell r="AM3">
            <v>-2435.74880675339</v>
          </cell>
          <cell r="AN3">
            <v>-2245.75684536472</v>
          </cell>
          <cell r="AO3">
            <v>-2207.55729227921</v>
          </cell>
          <cell r="AP3">
            <v>-2208.29189019231</v>
          </cell>
          <cell r="AQ3">
            <v>1120.25483651346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</row>
        <row r="4">
          <cell r="AA4">
            <v>-85232.3552098369</v>
          </cell>
          <cell r="AB4">
            <v>-7674.91748849101</v>
          </cell>
          <cell r="AC4">
            <v>-3703.61674801065</v>
          </cell>
          <cell r="AD4">
            <v>-3390.56774490133</v>
          </cell>
          <cell r="AE4">
            <v>-3507.92795859874</v>
          </cell>
          <cell r="AF4">
            <v>-3977.68790808919</v>
          </cell>
          <cell r="AG4">
            <v>-2545.14826567897</v>
          </cell>
          <cell r="AH4">
            <v>-2655.0815672035</v>
          </cell>
          <cell r="AI4">
            <v>-2667.51576973849</v>
          </cell>
          <cell r="AJ4">
            <v>-2677.00916437897</v>
          </cell>
          <cell r="AK4">
            <v>-2705.0097046189</v>
          </cell>
          <cell r="AL4">
            <v>-2703.78779868179</v>
          </cell>
          <cell r="AM4">
            <v>-2721.09643715081</v>
          </cell>
          <cell r="AN4">
            <v>-2531.58811581366</v>
          </cell>
          <cell r="AO4">
            <v>-2492.90492267663</v>
          </cell>
          <cell r="AP4">
            <v>-2494.12316064125</v>
          </cell>
          <cell r="AQ4">
            <v>977.581021314745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A5">
            <v>-87459.1975700852</v>
          </cell>
          <cell r="AB5">
            <v>-7540.63229795682</v>
          </cell>
          <cell r="AC5">
            <v>-3649.67392274224</v>
          </cell>
          <cell r="AD5">
            <v>-3201.78325558516</v>
          </cell>
          <cell r="AE5">
            <v>-3549.8050867573</v>
          </cell>
          <cell r="AF5">
            <v>-3940.89406547501</v>
          </cell>
          <cell r="AG5">
            <v>-2491.20915558687</v>
          </cell>
          <cell r="AH5">
            <v>-2603.99958493329</v>
          </cell>
          <cell r="AI5">
            <v>-2616.43378746828</v>
          </cell>
          <cell r="AJ5">
            <v>-2625.8406024778</v>
          </cell>
          <cell r="AK5">
            <v>-2653.92772234869</v>
          </cell>
          <cell r="AL5">
            <v>-2652.61923678062</v>
          </cell>
          <cell r="AM5">
            <v>-2670.0144548806</v>
          </cell>
          <cell r="AN5">
            <v>-2480.41955391248</v>
          </cell>
          <cell r="AO5">
            <v>-2441.82294040642</v>
          </cell>
          <cell r="AP5">
            <v>-2442.95459874008</v>
          </cell>
          <cell r="AQ5">
            <v>1003.12201244985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A6">
            <v>-89776.919131054</v>
          </cell>
          <cell r="AB6">
            <v>-7612.28988343733</v>
          </cell>
          <cell r="AC6">
            <v>-3571.07980169936</v>
          </cell>
          <cell r="AD6">
            <v>-3319.99746557511</v>
          </cell>
          <cell r="AE6">
            <v>-3434.74429481029</v>
          </cell>
          <cell r="AF6">
            <v>-3738.94167851398</v>
          </cell>
          <cell r="AG6">
            <v>-2435.0687476839</v>
          </cell>
          <cell r="AH6">
            <v>-2550.83290650192</v>
          </cell>
          <cell r="AI6">
            <v>-2563.26710903691</v>
          </cell>
          <cell r="AJ6">
            <v>-2572.58381103213</v>
          </cell>
          <cell r="AK6">
            <v>-2600.76104391732</v>
          </cell>
          <cell r="AL6">
            <v>-2599.36244533495</v>
          </cell>
          <cell r="AM6">
            <v>-2616.84777644922</v>
          </cell>
          <cell r="AN6">
            <v>-2427.16276246682</v>
          </cell>
          <cell r="AO6">
            <v>-2388.65626197504</v>
          </cell>
          <cell r="AP6">
            <v>-2389.69780729441</v>
          </cell>
          <cell r="AQ6">
            <v>1029.70535166554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AA7">
            <v>-93575.2203952871</v>
          </cell>
          <cell r="AB7">
            <v>-7458.80200961857</v>
          </cell>
          <cell r="AC7">
            <v>-3496.20621116723</v>
          </cell>
          <cell r="AD7">
            <v>-3101.59049599556</v>
          </cell>
          <cell r="AE7">
            <v>-3569.14032110931</v>
          </cell>
          <cell r="AF7">
            <v>-3661.69999244233</v>
          </cell>
          <cell r="AG7">
            <v>-2343.06538286935</v>
          </cell>
          <cell r="AH7">
            <v>-2463.70291414142</v>
          </cell>
          <cell r="AI7">
            <v>-2476.13711667641</v>
          </cell>
          <cell r="AJ7">
            <v>-2485.30614071848</v>
          </cell>
          <cell r="AK7">
            <v>-2513.63105155682</v>
          </cell>
          <cell r="AL7">
            <v>-2512.0847750213</v>
          </cell>
          <cell r="AM7">
            <v>-2529.71778408873</v>
          </cell>
          <cell r="AN7">
            <v>-2339.88509215317</v>
          </cell>
          <cell r="AO7">
            <v>-2301.52626961455</v>
          </cell>
          <cell r="AP7">
            <v>-2302.42013698076</v>
          </cell>
          <cell r="AQ7">
            <v>1073.27034784579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A8">
            <v>-95893.3179891637</v>
          </cell>
          <cell r="AB8">
            <v>-7545.9997563162</v>
          </cell>
          <cell r="AC8">
            <v>-3368.11198070468</v>
          </cell>
          <cell r="AD8">
            <v>-3059.32969246381</v>
          </cell>
          <cell r="AE8">
            <v>-3273.88361561483</v>
          </cell>
          <cell r="AF8">
            <v>-3553.60321753909</v>
          </cell>
          <cell r="AG8">
            <v>-2286.91586660704</v>
          </cell>
          <cell r="AH8">
            <v>-2410.52760981597</v>
          </cell>
          <cell r="AI8">
            <v>-2422.96181235096</v>
          </cell>
          <cell r="AJ8">
            <v>-2432.04070875858</v>
          </cell>
          <cell r="AK8">
            <v>-2460.45574723137</v>
          </cell>
          <cell r="AL8">
            <v>-2458.8193430614</v>
          </cell>
          <cell r="AM8">
            <v>-2476.54247976327</v>
          </cell>
          <cell r="AN8">
            <v>-2286.61966019326</v>
          </cell>
          <cell r="AO8">
            <v>-2248.35096528909</v>
          </cell>
          <cell r="AP8">
            <v>-2249.15470502086</v>
          </cell>
          <cell r="AQ8">
            <v>1099.85800000851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A9">
            <v>-90265.3180387455</v>
          </cell>
          <cell r="AB9">
            <v>-7655.9972084208</v>
          </cell>
          <cell r="AC9">
            <v>-3646.45764946106</v>
          </cell>
          <cell r="AD9">
            <v>-3136.02199470932</v>
          </cell>
          <cell r="AE9">
            <v>-3425.82117539916</v>
          </cell>
          <cell r="AF9">
            <v>-3626.43732888163</v>
          </cell>
          <cell r="AG9">
            <v>-2423.23863212606</v>
          </cell>
          <cell r="AH9">
            <v>-2539.6294262786</v>
          </cell>
          <cell r="AI9">
            <v>-2552.06362881359</v>
          </cell>
          <cell r="AJ9">
            <v>-2561.36134185928</v>
          </cell>
          <cell r="AK9">
            <v>-2589.557563694</v>
          </cell>
          <cell r="AL9">
            <v>-2588.13997616211</v>
          </cell>
          <cell r="AM9">
            <v>-2605.64429622591</v>
          </cell>
          <cell r="AN9">
            <v>-2415.94029329397</v>
          </cell>
          <cell r="AO9">
            <v>-2377.45278175173</v>
          </cell>
          <cell r="AP9">
            <v>-2378.47533812157</v>
          </cell>
          <cell r="AQ9">
            <v>1035.3070917772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AA10">
            <v>-96876.5884144681</v>
          </cell>
          <cell r="AB10">
            <v>-7353.50671824705</v>
          </cell>
          <cell r="AC10">
            <v>-3375.43897741058</v>
          </cell>
          <cell r="AD10">
            <v>-3045.07864317378</v>
          </cell>
          <cell r="AE10">
            <v>-3367.55554234417</v>
          </cell>
          <cell r="AF10">
            <v>-3507.61657035722</v>
          </cell>
          <cell r="AG10">
            <v>-2263.09885438042</v>
          </cell>
          <cell r="AH10">
            <v>-2387.97217287582</v>
          </cell>
          <cell r="AI10">
            <v>-2400.40637541081</v>
          </cell>
          <cell r="AJ10">
            <v>-2409.4470422643</v>
          </cell>
          <cell r="AK10">
            <v>-2437.90031029122</v>
          </cell>
          <cell r="AL10">
            <v>-2436.22567656712</v>
          </cell>
          <cell r="AM10">
            <v>-2453.98704282313</v>
          </cell>
          <cell r="AN10">
            <v>-2264.02599369898</v>
          </cell>
          <cell r="AO10">
            <v>-2225.79552834895</v>
          </cell>
          <cell r="AP10">
            <v>-2226.56103852658</v>
          </cell>
          <cell r="AQ10">
            <v>1111.13571847858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A11">
            <v>-87896.5014987795</v>
          </cell>
          <cell r="AB11">
            <v>-7612.56724844896</v>
          </cell>
          <cell r="AC11">
            <v>-3641.65747927871</v>
          </cell>
          <cell r="AD11">
            <v>-3258.7971505307</v>
          </cell>
          <cell r="AE11">
            <v>-3446.04290940118</v>
          </cell>
          <cell r="AF11">
            <v>-3811.44070564695</v>
          </cell>
          <cell r="AG11">
            <v>-2480.61667487309</v>
          </cell>
          <cell r="AH11">
            <v>-2593.96818265219</v>
          </cell>
          <cell r="AI11">
            <v>-2606.40238518718</v>
          </cell>
          <cell r="AJ11">
            <v>-2615.79219781994</v>
          </cell>
          <cell r="AK11">
            <v>-2643.89632006759</v>
          </cell>
          <cell r="AL11">
            <v>-2642.57083212277</v>
          </cell>
          <cell r="AM11">
            <v>-2659.9830525995</v>
          </cell>
          <cell r="AN11">
            <v>-2470.37114925463</v>
          </cell>
          <cell r="AO11">
            <v>-2431.79153812532</v>
          </cell>
          <cell r="AP11">
            <v>-2432.90619408223</v>
          </cell>
          <cell r="AQ11">
            <v>1008.1377135904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A12">
            <v>-95663.5711950639</v>
          </cell>
          <cell r="AB12">
            <v>-7414.85641307092</v>
          </cell>
          <cell r="AC12">
            <v>-3267.78018724302</v>
          </cell>
          <cell r="AD12">
            <v>-3032.4730473321</v>
          </cell>
          <cell r="AE12">
            <v>-3263.1073194</v>
          </cell>
          <cell r="AF12">
            <v>-3628.77205919175</v>
          </cell>
          <cell r="AG12">
            <v>-2292.48084859296</v>
          </cell>
          <cell r="AH12">
            <v>-2415.79781747518</v>
          </cell>
          <cell r="AI12">
            <v>-2428.23202001017</v>
          </cell>
          <cell r="AJ12">
            <v>-2437.31984897315</v>
          </cell>
          <cell r="AK12">
            <v>-2465.72595489058</v>
          </cell>
          <cell r="AL12">
            <v>-2464.09848327597</v>
          </cell>
          <cell r="AM12">
            <v>-2481.81268742249</v>
          </cell>
          <cell r="AN12">
            <v>-2291.89880040783</v>
          </cell>
          <cell r="AO12">
            <v>-2253.62117294831</v>
          </cell>
          <cell r="AP12">
            <v>-2254.43384523543</v>
          </cell>
          <cell r="AQ12">
            <v>1097.2228961789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AA13">
            <v>-101857.545269354</v>
          </cell>
          <cell r="AB13">
            <v>-7374.84813852952</v>
          </cell>
          <cell r="AC13">
            <v>-3069.93592175641</v>
          </cell>
          <cell r="AD13">
            <v>-2784.96876172406</v>
          </cell>
          <cell r="AE13">
            <v>-3206.31942125914</v>
          </cell>
          <cell r="AF13">
            <v>-3443.57340767924</v>
          </cell>
          <cell r="AG13">
            <v>-2142.44892201173</v>
          </cell>
          <cell r="AH13">
            <v>-2273.71300739023</v>
          </cell>
          <cell r="AI13">
            <v>-2286.14720992521</v>
          </cell>
          <cell r="AJ13">
            <v>-2294.99421717618</v>
          </cell>
          <cell r="AK13">
            <v>-2323.64114480563</v>
          </cell>
          <cell r="AL13">
            <v>-2321.772851479</v>
          </cell>
          <cell r="AM13">
            <v>-2339.72787733753</v>
          </cell>
          <cell r="AN13">
            <v>-2149.57316861087</v>
          </cell>
          <cell r="AO13">
            <v>-2111.53636286335</v>
          </cell>
          <cell r="AP13">
            <v>-2112.10821343846</v>
          </cell>
          <cell r="AQ13">
            <v>1168.26530122138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A14">
            <v>-85770.1666618093</v>
          </cell>
          <cell r="AB14">
            <v>-7754.94636163683</v>
          </cell>
          <cell r="AC14">
            <v>-3699.08907347452</v>
          </cell>
          <cell r="AD14">
            <v>-3395.12853628112</v>
          </cell>
          <cell r="AE14">
            <v>-3480.94440729404</v>
          </cell>
          <cell r="AF14">
            <v>-3732.95329904817</v>
          </cell>
          <cell r="AG14">
            <v>-2532.12126761454</v>
          </cell>
          <cell r="AH14">
            <v>-2642.74460274442</v>
          </cell>
          <cell r="AI14">
            <v>-2655.17880527941</v>
          </cell>
          <cell r="AJ14">
            <v>-2664.65128981063</v>
          </cell>
          <cell r="AK14">
            <v>-2692.67274015982</v>
          </cell>
          <cell r="AL14">
            <v>-2691.42992411346</v>
          </cell>
          <cell r="AM14">
            <v>-2708.75947269172</v>
          </cell>
          <cell r="AN14">
            <v>-2519.23024124532</v>
          </cell>
          <cell r="AO14">
            <v>-2480.56795821754</v>
          </cell>
          <cell r="AP14">
            <v>-2481.76528607292</v>
          </cell>
          <cell r="AQ14">
            <v>983.749503544287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A15">
            <v>-91019.9168627522</v>
          </cell>
          <cell r="AB15">
            <v>-7574.15342791187</v>
          </cell>
          <cell r="AC15">
            <v>-3578.26526205044</v>
          </cell>
          <cell r="AD15">
            <v>-3208.46574790936</v>
          </cell>
          <cell r="AE15">
            <v>-3461.20893396762</v>
          </cell>
          <cell r="AF15">
            <v>-3654.50336872684</v>
          </cell>
          <cell r="AG15">
            <v>-2404.96055830725</v>
          </cell>
          <cell r="AH15">
            <v>-2522.31953293494</v>
          </cell>
          <cell r="AI15">
            <v>-2534.75373546994</v>
          </cell>
          <cell r="AJ15">
            <v>-2544.02210971335</v>
          </cell>
          <cell r="AK15">
            <v>-2572.24767035035</v>
          </cell>
          <cell r="AL15">
            <v>-2570.80074401617</v>
          </cell>
          <cell r="AM15">
            <v>-2588.33440288225</v>
          </cell>
          <cell r="AN15">
            <v>-2398.60106114804</v>
          </cell>
          <cell r="AO15">
            <v>-2360.14288840807</v>
          </cell>
          <cell r="AP15">
            <v>-2361.13610597563</v>
          </cell>
          <cell r="AQ15">
            <v>1043.96203844902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AA16">
            <v>-88358.4364331227</v>
          </cell>
          <cell r="AB16">
            <v>-7739.53811195647</v>
          </cell>
          <cell r="AC16">
            <v>-3640.49568298601</v>
          </cell>
          <cell r="AD16">
            <v>-3205.58561910188</v>
          </cell>
          <cell r="AE16">
            <v>-3476.48375251863</v>
          </cell>
          <cell r="AF16">
            <v>-3721.35512540917</v>
          </cell>
          <cell r="AG16">
            <v>-2469.42757602904</v>
          </cell>
          <cell r="AH16">
            <v>-2583.3717648063</v>
          </cell>
          <cell r="AI16">
            <v>-2595.80596734129</v>
          </cell>
          <cell r="AJ16">
            <v>-2605.17781994381</v>
          </cell>
          <cell r="AK16">
            <v>-2633.2999022217</v>
          </cell>
          <cell r="AL16">
            <v>-2631.95645424664</v>
          </cell>
          <cell r="AM16">
            <v>-2649.38663475361</v>
          </cell>
          <cell r="AN16">
            <v>-2459.7567713785</v>
          </cell>
          <cell r="AO16">
            <v>-2421.19512027943</v>
          </cell>
          <cell r="AP16">
            <v>-2422.29181620609</v>
          </cell>
          <cell r="AQ16">
            <v>1013.43592251334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A17">
            <v>-99752.3642195074</v>
          </cell>
          <cell r="AB17">
            <v>-7403.02652937633</v>
          </cell>
          <cell r="AC17">
            <v>-3266.86006904098</v>
          </cell>
          <cell r="AD17">
            <v>-2894.47477875008</v>
          </cell>
          <cell r="AE17">
            <v>-3151.94146753633</v>
          </cell>
          <cell r="AF17">
            <v>-3529.35066858255</v>
          </cell>
          <cell r="AG17">
            <v>-2193.44112264457</v>
          </cell>
          <cell r="AH17">
            <v>-2322.00417652887</v>
          </cell>
          <cell r="AI17">
            <v>-2334.43837906386</v>
          </cell>
          <cell r="AJ17">
            <v>-2343.36723575404</v>
          </cell>
          <cell r="AK17">
            <v>-2371.93231394427</v>
          </cell>
          <cell r="AL17">
            <v>-2370.14587005687</v>
          </cell>
          <cell r="AM17">
            <v>-2388.01904647617</v>
          </cell>
          <cell r="AN17">
            <v>-2197.94618718873</v>
          </cell>
          <cell r="AO17">
            <v>-2159.82753200199</v>
          </cell>
          <cell r="AP17">
            <v>-2160.48123201632</v>
          </cell>
          <cell r="AQ17">
            <v>1144.11971665206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A18">
            <v>-93188.3859487103</v>
          </cell>
          <cell r="AB18">
            <v>-7574.44921106667</v>
          </cell>
          <cell r="AC18">
            <v>-3401.24241587097</v>
          </cell>
          <cell r="AD18">
            <v>-3024.14124327678</v>
          </cell>
          <cell r="AE18">
            <v>-3345.74120718526</v>
          </cell>
          <cell r="AF18">
            <v>-3616.29830537629</v>
          </cell>
          <cell r="AG18">
            <v>-2352.4353796746</v>
          </cell>
          <cell r="AH18">
            <v>-2472.57658687834</v>
          </cell>
          <cell r="AI18">
            <v>-2485.01078941333</v>
          </cell>
          <cell r="AJ18">
            <v>-2494.19485357868</v>
          </cell>
          <cell r="AK18">
            <v>-2522.50472429374</v>
          </cell>
          <cell r="AL18">
            <v>-2520.9734878815</v>
          </cell>
          <cell r="AM18">
            <v>-2538.59145682564</v>
          </cell>
          <cell r="AN18">
            <v>-2348.77380501337</v>
          </cell>
          <cell r="AO18">
            <v>-2310.39994235146</v>
          </cell>
          <cell r="AP18">
            <v>-2311.30884984096</v>
          </cell>
          <cell r="AQ18">
            <v>1068.83351147733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A19">
            <v>-103797.892596749</v>
          </cell>
          <cell r="AB19">
            <v>-7458.02585575158</v>
          </cell>
          <cell r="AC19">
            <v>-3082.22105829449</v>
          </cell>
          <cell r="AD19">
            <v>-2765.45498421413</v>
          </cell>
          <cell r="AE19">
            <v>-3081.60684189126</v>
          </cell>
          <cell r="AF19">
            <v>-3281.30336521007</v>
          </cell>
          <cell r="AG19">
            <v>-2095.44936336422</v>
          </cell>
          <cell r="AH19">
            <v>-2229.20299197766</v>
          </cell>
          <cell r="AI19">
            <v>-2241.63719451265</v>
          </cell>
          <cell r="AJ19">
            <v>-2250.40876105952</v>
          </cell>
          <cell r="AK19">
            <v>-2279.13112939306</v>
          </cell>
          <cell r="AL19">
            <v>-2277.18739536235</v>
          </cell>
          <cell r="AM19">
            <v>-2295.21786192496</v>
          </cell>
          <cell r="AN19">
            <v>-2104.98771249421</v>
          </cell>
          <cell r="AO19">
            <v>-2067.02634745078</v>
          </cell>
          <cell r="AP19">
            <v>-2067.5227573218</v>
          </cell>
          <cell r="AQ19">
            <v>1190.52030892767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A20">
            <v>-100726.782933598</v>
          </cell>
          <cell r="AB20">
            <v>-7401.64405917435</v>
          </cell>
          <cell r="AC20">
            <v>-3177.34775161645</v>
          </cell>
          <cell r="AD20">
            <v>-2847.87604747519</v>
          </cell>
          <cell r="AE20">
            <v>-3051.10658312246</v>
          </cell>
          <cell r="AF20">
            <v>-3407.68214913574</v>
          </cell>
          <cell r="AG20">
            <v>-2169.83851869137</v>
          </cell>
          <cell r="AH20">
            <v>-2299.6517907626</v>
          </cell>
          <cell r="AI20">
            <v>-2312.08599329759</v>
          </cell>
          <cell r="AJ20">
            <v>-2320.97696458818</v>
          </cell>
          <cell r="AK20">
            <v>-2349.579928178</v>
          </cell>
          <cell r="AL20">
            <v>-2347.755598891</v>
          </cell>
          <cell r="AM20">
            <v>-2365.66666070991</v>
          </cell>
          <cell r="AN20">
            <v>-2175.55591602286</v>
          </cell>
          <cell r="AO20">
            <v>-2137.47514623573</v>
          </cell>
          <cell r="AP20">
            <v>-2138.09096085046</v>
          </cell>
          <cell r="AQ20">
            <v>1155.29590953519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A21">
            <v>-100810.918448731</v>
          </cell>
          <cell r="AB21">
            <v>-7414.30495860787</v>
          </cell>
          <cell r="AC21">
            <v>-3188.45184468977</v>
          </cell>
          <cell r="AD21">
            <v>-2812.28957119479</v>
          </cell>
          <cell r="AE21">
            <v>-3162.0593141599</v>
          </cell>
          <cell r="AF21">
            <v>-3418.67990818989</v>
          </cell>
          <cell r="AG21">
            <v>-2167.8005680513</v>
          </cell>
          <cell r="AH21">
            <v>-2297.72178935387</v>
          </cell>
          <cell r="AI21">
            <v>-2310.15599188886</v>
          </cell>
          <cell r="AJ21">
            <v>-2319.04369199061</v>
          </cell>
          <cell r="AK21">
            <v>-2347.64992676927</v>
          </cell>
          <cell r="AL21">
            <v>-2345.82232629343</v>
          </cell>
          <cell r="AM21">
            <v>-2363.73665930117</v>
          </cell>
          <cell r="AN21">
            <v>-2173.62264342529</v>
          </cell>
          <cell r="AO21">
            <v>-2135.54514482699</v>
          </cell>
          <cell r="AP21">
            <v>-2136.15768825289</v>
          </cell>
          <cell r="AQ21">
            <v>1156.26091023956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AA22">
            <v>-94285.3473655811</v>
          </cell>
          <cell r="AB22">
            <v>-7492.00417897088</v>
          </cell>
          <cell r="AC22">
            <v>-3458.28920792001</v>
          </cell>
          <cell r="AD22">
            <v>-3115.02406528528</v>
          </cell>
          <cell r="AE22">
            <v>-3441.72613445907</v>
          </cell>
          <cell r="AF22">
            <v>-3688.69427260654</v>
          </cell>
          <cell r="AG22">
            <v>-2325.86451696441</v>
          </cell>
          <cell r="AH22">
            <v>-2447.41316954445</v>
          </cell>
          <cell r="AI22">
            <v>-2459.84737207944</v>
          </cell>
          <cell r="AJ22">
            <v>-2468.98878638491</v>
          </cell>
          <cell r="AK22">
            <v>-2497.34130695985</v>
          </cell>
          <cell r="AL22">
            <v>-2495.76742068773</v>
          </cell>
          <cell r="AM22">
            <v>-2513.42803949176</v>
          </cell>
          <cell r="AN22">
            <v>-2323.56773781959</v>
          </cell>
          <cell r="AO22">
            <v>-2285.23652501758</v>
          </cell>
          <cell r="AP22">
            <v>-2286.10278264719</v>
          </cell>
          <cell r="AQ22">
            <v>1081.41522014427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AA23">
            <v>-103197.093751736</v>
          </cell>
          <cell r="AB23">
            <v>-7368.55491527333</v>
          </cell>
          <cell r="AC23">
            <v>-3023.8568614624</v>
          </cell>
          <cell r="AD23">
            <v>-2813.22289922977</v>
          </cell>
          <cell r="AE23">
            <v>-3155.07700696336</v>
          </cell>
          <cell r="AF23">
            <v>-3438.94313225144</v>
          </cell>
          <cell r="AG23">
            <v>-2110.00205717982</v>
          </cell>
          <cell r="AH23">
            <v>-2242.98483684316</v>
          </cell>
          <cell r="AI23">
            <v>-2255.41903937815</v>
          </cell>
          <cell r="AJ23">
            <v>-2264.21396498412</v>
          </cell>
          <cell r="AK23">
            <v>-2292.91297425856</v>
          </cell>
          <cell r="AL23">
            <v>-2290.99259928694</v>
          </cell>
          <cell r="AM23">
            <v>-2308.99970679046</v>
          </cell>
          <cell r="AN23">
            <v>-2118.79291641881</v>
          </cell>
          <cell r="AO23">
            <v>-2080.80819231628</v>
          </cell>
          <cell r="AP23">
            <v>-2081.3279612464</v>
          </cell>
          <cell r="AQ23">
            <v>1183.62938649492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A24">
            <v>-91356.786067773</v>
          </cell>
          <cell r="AB24">
            <v>-7550.74668561382</v>
          </cell>
          <cell r="AC24">
            <v>-3465.06462993687</v>
          </cell>
          <cell r="AD24">
            <v>-3156.21302918749</v>
          </cell>
          <cell r="AE24">
            <v>-3577.80158667847</v>
          </cell>
          <cell r="AF24">
            <v>-3634.3094556532</v>
          </cell>
          <cell r="AG24">
            <v>-2396.80083157463</v>
          </cell>
          <cell r="AH24">
            <v>-2514.59202286713</v>
          </cell>
          <cell r="AI24">
            <v>-2527.02622540212</v>
          </cell>
          <cell r="AJ24">
            <v>-2536.28150217085</v>
          </cell>
          <cell r="AK24">
            <v>-2564.52016028253</v>
          </cell>
          <cell r="AL24">
            <v>-2563.06013647367</v>
          </cell>
          <cell r="AM24">
            <v>-2580.60689281444</v>
          </cell>
          <cell r="AN24">
            <v>-2390.86045360553</v>
          </cell>
          <cell r="AO24">
            <v>-2352.41537834026</v>
          </cell>
          <cell r="AP24">
            <v>-2353.39549843313</v>
          </cell>
          <cell r="AQ24">
            <v>1047.82579348293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AA25">
            <v>-94951.1655257881</v>
          </cell>
          <cell r="AB25">
            <v>-7502.74806581078</v>
          </cell>
          <cell r="AC25">
            <v>-3343.48428493651</v>
          </cell>
          <cell r="AD25">
            <v>-2973.64657770589</v>
          </cell>
          <cell r="AE25">
            <v>-3285.23500422803</v>
          </cell>
          <cell r="AF25">
            <v>-3599.75721216573</v>
          </cell>
          <cell r="AG25">
            <v>-2309.73690969152</v>
          </cell>
          <cell r="AH25">
            <v>-2432.13983360383</v>
          </cell>
          <cell r="AI25">
            <v>-2444.57403613882</v>
          </cell>
          <cell r="AJ25">
            <v>-2453.68956343422</v>
          </cell>
          <cell r="AK25">
            <v>-2482.06797101923</v>
          </cell>
          <cell r="AL25">
            <v>-2480.46819773704</v>
          </cell>
          <cell r="AM25">
            <v>-2498.15470355114</v>
          </cell>
          <cell r="AN25">
            <v>-2308.26851486891</v>
          </cell>
          <cell r="AO25">
            <v>-2269.96318907696</v>
          </cell>
          <cell r="AP25">
            <v>-2270.8035596965</v>
          </cell>
          <cell r="AQ25">
            <v>1089.05188811458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A26">
            <v>-99701.4818861901</v>
          </cell>
          <cell r="AB26">
            <v>-7403.18087990006</v>
          </cell>
          <cell r="AC26">
            <v>-3182.29798618943</v>
          </cell>
          <cell r="AD26">
            <v>-2980.09513752905</v>
          </cell>
          <cell r="AE26">
            <v>-3157.56502553032</v>
          </cell>
          <cell r="AF26">
            <v>-3423.45312790562</v>
          </cell>
          <cell r="AG26">
            <v>-2194.67360673394</v>
          </cell>
          <cell r="AH26">
            <v>-2323.1713765493</v>
          </cell>
          <cell r="AI26">
            <v>-2335.60557908429</v>
          </cell>
          <cell r="AJ26">
            <v>-2344.53641407959</v>
          </cell>
          <cell r="AK26">
            <v>-2373.0995139647</v>
          </cell>
          <cell r="AL26">
            <v>-2371.31504838242</v>
          </cell>
          <cell r="AM26">
            <v>-2389.18624649661</v>
          </cell>
          <cell r="AN26">
            <v>-2199.11536551428</v>
          </cell>
          <cell r="AO26">
            <v>-2160.99473202243</v>
          </cell>
          <cell r="AP26">
            <v>-2161.65041034187</v>
          </cell>
          <cell r="AQ26">
            <v>1143.53611664185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A27">
            <v>-91516.2389629224</v>
          </cell>
          <cell r="AB27">
            <v>-7587.73017933501</v>
          </cell>
          <cell r="AC27">
            <v>-3616.77975495879</v>
          </cell>
          <cell r="AD27">
            <v>-3161.22890204573</v>
          </cell>
          <cell r="AE27">
            <v>-3419.1404953921</v>
          </cell>
          <cell r="AF27">
            <v>-3690.4612714193</v>
          </cell>
          <cell r="AG27">
            <v>-2392.93852527963</v>
          </cell>
          <cell r="AH27">
            <v>-2510.93430101472</v>
          </cell>
          <cell r="AI27">
            <v>-2523.36850354971</v>
          </cell>
          <cell r="AJ27">
            <v>-2532.61758078987</v>
          </cell>
          <cell r="AK27">
            <v>-2560.86243843012</v>
          </cell>
          <cell r="AL27">
            <v>-2559.3962150927</v>
          </cell>
          <cell r="AM27">
            <v>-2576.94917096203</v>
          </cell>
          <cell r="AN27">
            <v>-2387.19653222456</v>
          </cell>
          <cell r="AO27">
            <v>-2348.75765648785</v>
          </cell>
          <cell r="AP27">
            <v>-2349.73157705216</v>
          </cell>
          <cell r="AQ27">
            <v>1049.65465440913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A28">
            <v>-98320.7864471436</v>
          </cell>
          <cell r="AB28">
            <v>-7475.99504944175</v>
          </cell>
          <cell r="AC28">
            <v>-3232.62641894636</v>
          </cell>
          <cell r="AD28">
            <v>-2905.83806820546</v>
          </cell>
          <cell r="AE28">
            <v>-3190.06350596775</v>
          </cell>
          <cell r="AF28">
            <v>-3443.57425282689</v>
          </cell>
          <cell r="AG28">
            <v>-2228.11714302543</v>
          </cell>
          <cell r="AH28">
            <v>-2354.84342536468</v>
          </cell>
          <cell r="AI28">
            <v>-2367.27762789967</v>
          </cell>
          <cell r="AJ28">
            <v>-2376.26214433364</v>
          </cell>
          <cell r="AK28">
            <v>-2404.77156278008</v>
          </cell>
          <cell r="AL28">
            <v>-2403.04077863646</v>
          </cell>
          <cell r="AM28">
            <v>-2420.85829531198</v>
          </cell>
          <cell r="AN28">
            <v>-2230.84109576833</v>
          </cell>
          <cell r="AO28">
            <v>-2192.6667808378</v>
          </cell>
          <cell r="AP28">
            <v>-2193.37614059592</v>
          </cell>
          <cell r="AQ28">
            <v>1127.70009223416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A29">
            <v>-102710.595589471</v>
          </cell>
          <cell r="AB29">
            <v>-7304.33515063674</v>
          </cell>
          <cell r="AC29">
            <v>-3090.51817062178</v>
          </cell>
          <cell r="AD29">
            <v>-2908.57952987721</v>
          </cell>
          <cell r="AE29">
            <v>-3090.18374621258</v>
          </cell>
          <cell r="AF29">
            <v>-3382.62017254342</v>
          </cell>
          <cell r="AG29">
            <v>-2121.78613242577</v>
          </cell>
          <cell r="AH29">
            <v>-2254.14471548699</v>
          </cell>
          <cell r="AI29">
            <v>-2266.57891802198</v>
          </cell>
          <cell r="AJ29">
            <v>-2275.3927586765</v>
          </cell>
          <cell r="AK29">
            <v>-2304.07285290239</v>
          </cell>
          <cell r="AL29">
            <v>-2302.17139297932</v>
          </cell>
          <cell r="AM29">
            <v>-2320.1595854343</v>
          </cell>
          <cell r="AN29">
            <v>-2129.97171011119</v>
          </cell>
          <cell r="AO29">
            <v>-2091.96807096012</v>
          </cell>
          <cell r="AP29">
            <v>-2092.50675493878</v>
          </cell>
          <cell r="AQ29">
            <v>1178.049447173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A30">
            <v>-100921.426997176</v>
          </cell>
          <cell r="AB30">
            <v>-7490.015993788</v>
          </cell>
          <cell r="AC30">
            <v>-3187.47557415622</v>
          </cell>
          <cell r="AD30">
            <v>-2899.56441861121</v>
          </cell>
          <cell r="AE30">
            <v>-3076.74406319562</v>
          </cell>
          <cell r="AF30">
            <v>-3529.00830505373</v>
          </cell>
          <cell r="AG30">
            <v>-2165.12380346881</v>
          </cell>
          <cell r="AH30">
            <v>-2295.18681165937</v>
          </cell>
          <cell r="AI30">
            <v>-2307.62101419436</v>
          </cell>
          <cell r="AJ30">
            <v>-2316.50441772375</v>
          </cell>
          <cell r="AK30">
            <v>-2345.11494907477</v>
          </cell>
          <cell r="AL30">
            <v>-2343.28305202657</v>
          </cell>
          <cell r="AM30">
            <v>-2361.20168160668</v>
          </cell>
          <cell r="AN30">
            <v>-2171.08336915843</v>
          </cell>
          <cell r="AO30">
            <v>-2133.0101671325</v>
          </cell>
          <cell r="AP30">
            <v>-2133.61841398603</v>
          </cell>
          <cell r="AQ30">
            <v>1157.52839908681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AA31">
            <v>-90671.3955977985</v>
          </cell>
          <cell r="AB31">
            <v>-7568.00985355752</v>
          </cell>
          <cell r="AC31">
            <v>-3517.46209014008</v>
          </cell>
          <cell r="AD31">
            <v>-3126.28057429924</v>
          </cell>
          <cell r="AE31">
            <v>-3525.74062840741</v>
          </cell>
          <cell r="AF31">
            <v>-3752.69503232233</v>
          </cell>
          <cell r="AG31">
            <v>-2413.40252403207</v>
          </cell>
          <cell r="AH31">
            <v>-2530.31433193597</v>
          </cell>
          <cell r="AI31">
            <v>-2542.74853447096</v>
          </cell>
          <cell r="AJ31">
            <v>-2552.03045922116</v>
          </cell>
          <cell r="AK31">
            <v>-2580.24246935137</v>
          </cell>
          <cell r="AL31">
            <v>-2578.80909352398</v>
          </cell>
          <cell r="AM31">
            <v>-2596.32920188328</v>
          </cell>
          <cell r="AN31">
            <v>-2406.60941065585</v>
          </cell>
          <cell r="AO31">
            <v>-2368.1376874091</v>
          </cell>
          <cell r="AP31">
            <v>-2369.14445548344</v>
          </cell>
          <cell r="AQ31">
            <v>1039.96463894851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A32">
            <v>-101887.870740587</v>
          </cell>
          <cell r="AB32">
            <v>-7429.72897219301</v>
          </cell>
          <cell r="AC32">
            <v>-3146.12240600206</v>
          </cell>
          <cell r="AD32">
            <v>-2978.47677430887</v>
          </cell>
          <cell r="AE32">
            <v>-3176.54530057045</v>
          </cell>
          <cell r="AF32">
            <v>-3419.04748233558</v>
          </cell>
          <cell r="AG32">
            <v>-2141.71437116941</v>
          </cell>
          <cell r="AH32">
            <v>-2273.01736534052</v>
          </cell>
          <cell r="AI32">
            <v>-2285.45156787551</v>
          </cell>
          <cell r="AJ32">
            <v>-2294.29739607216</v>
          </cell>
          <cell r="AK32">
            <v>-2322.94550275592</v>
          </cell>
          <cell r="AL32">
            <v>-2321.07603037498</v>
          </cell>
          <cell r="AM32">
            <v>-2339.03223528783</v>
          </cell>
          <cell r="AN32">
            <v>-2148.87634750684</v>
          </cell>
          <cell r="AO32">
            <v>-2110.84072081365</v>
          </cell>
          <cell r="AP32">
            <v>-2111.41139233444</v>
          </cell>
          <cell r="AQ32">
            <v>1168.61312224623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A33">
            <v>-99084.3813833708</v>
          </cell>
          <cell r="AB33">
            <v>-7458.76211414965</v>
          </cell>
          <cell r="AC33">
            <v>-3265.69367500701</v>
          </cell>
          <cell r="AD33">
            <v>-2970.85046198536</v>
          </cell>
          <cell r="AE33">
            <v>-3194.44699410208</v>
          </cell>
          <cell r="AF33">
            <v>-3521.31521832693</v>
          </cell>
          <cell r="AG33">
            <v>-2209.62116321735</v>
          </cell>
          <cell r="AH33">
            <v>-2337.32716840357</v>
          </cell>
          <cell r="AI33">
            <v>-2349.76137093856</v>
          </cell>
          <cell r="AJ33">
            <v>-2358.71619880142</v>
          </cell>
          <cell r="AK33">
            <v>-2387.25530581897</v>
          </cell>
          <cell r="AL33">
            <v>-2385.49483310424</v>
          </cell>
          <cell r="AM33">
            <v>-2403.34203835088</v>
          </cell>
          <cell r="AN33">
            <v>-2213.2951502361</v>
          </cell>
          <cell r="AO33">
            <v>-2175.1505238767</v>
          </cell>
          <cell r="AP33">
            <v>-2175.8301950637</v>
          </cell>
          <cell r="AQ33">
            <v>1136.45822071471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AA34">
            <v>-89717.4405415065</v>
          </cell>
          <cell r="AB34">
            <v>-7674.41134980365</v>
          </cell>
          <cell r="AC34">
            <v>-3554.3434849795</v>
          </cell>
          <cell r="AD34">
            <v>-3298.69769414957</v>
          </cell>
          <cell r="AE34">
            <v>-3582.54144245788</v>
          </cell>
          <cell r="AF34">
            <v>-3698.41450982905</v>
          </cell>
          <cell r="AG34">
            <v>-2436.50945235479</v>
          </cell>
          <cell r="AH34">
            <v>-2552.19729776327</v>
          </cell>
          <cell r="AI34">
            <v>-2564.63150029826</v>
          </cell>
          <cell r="AJ34">
            <v>-2573.95051482104</v>
          </cell>
          <cell r="AK34">
            <v>-2602.12543517867</v>
          </cell>
          <cell r="AL34">
            <v>-2600.72914912386</v>
          </cell>
          <cell r="AM34">
            <v>-2618.21216771057</v>
          </cell>
          <cell r="AN34">
            <v>-2428.52946625573</v>
          </cell>
          <cell r="AO34">
            <v>-2390.02065323639</v>
          </cell>
          <cell r="AP34">
            <v>-2391.06451108332</v>
          </cell>
          <cell r="AQ34">
            <v>1029.02315603486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A35">
            <v>-95497.9335581129</v>
          </cell>
          <cell r="AB35">
            <v>-7558.77639975992</v>
          </cell>
          <cell r="AC35">
            <v>-3354.99381042669</v>
          </cell>
          <cell r="AD35">
            <v>-2964.33992149846</v>
          </cell>
          <cell r="AE35">
            <v>-3345.163763144</v>
          </cell>
          <cell r="AF35">
            <v>-3528.16522648182</v>
          </cell>
          <cell r="AG35">
            <v>-2296.49296318822</v>
          </cell>
          <cell r="AH35">
            <v>-2419.59741235673</v>
          </cell>
          <cell r="AI35">
            <v>-2432.03161489172</v>
          </cell>
          <cell r="AJ35">
            <v>-2441.12588384602</v>
          </cell>
          <cell r="AK35">
            <v>-2469.52554977213</v>
          </cell>
          <cell r="AL35">
            <v>-2467.90451814884</v>
          </cell>
          <cell r="AM35">
            <v>-2485.61228230403</v>
          </cell>
          <cell r="AN35">
            <v>-2295.7048352807</v>
          </cell>
          <cell r="AO35">
            <v>-2257.42076782985</v>
          </cell>
          <cell r="AP35">
            <v>-2258.2398801083</v>
          </cell>
          <cell r="AQ35">
            <v>1095.32309873813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A36">
            <v>-88515.8168522528</v>
          </cell>
          <cell r="AB36">
            <v>-7621.7912021111</v>
          </cell>
          <cell r="AC36">
            <v>-3595.40714542336</v>
          </cell>
          <cell r="AD36">
            <v>-3124.14264683317</v>
          </cell>
          <cell r="AE36">
            <v>-3588.77006886587</v>
          </cell>
          <cell r="AF36">
            <v>-3840.48101897228</v>
          </cell>
          <cell r="AG36">
            <v>-2465.61546974557</v>
          </cell>
          <cell r="AH36">
            <v>-2579.76158389579</v>
          </cell>
          <cell r="AI36">
            <v>-2592.19578643078</v>
          </cell>
          <cell r="AJ36">
            <v>-2601.56152008261</v>
          </cell>
          <cell r="AK36">
            <v>-2629.68972131119</v>
          </cell>
          <cell r="AL36">
            <v>-2628.34015438543</v>
          </cell>
          <cell r="AM36">
            <v>-2645.7764538431</v>
          </cell>
          <cell r="AN36">
            <v>-2456.14047151729</v>
          </cell>
          <cell r="AO36">
            <v>-2417.58493936892</v>
          </cell>
          <cell r="AP36">
            <v>-2418.67551634489</v>
          </cell>
          <cell r="AQ36">
            <v>1015.2410129686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AA37">
            <v>-93574.1355551938</v>
          </cell>
          <cell r="AB37">
            <v>-7539.93357774949</v>
          </cell>
          <cell r="AC37">
            <v>-3478.90872996082</v>
          </cell>
          <cell r="AD37">
            <v>-3105.71432288049</v>
          </cell>
          <cell r="AE37">
            <v>-3325.75824677636</v>
          </cell>
          <cell r="AF37">
            <v>-3701.91808272669</v>
          </cell>
          <cell r="AG37">
            <v>-2343.09166012645</v>
          </cell>
          <cell r="AH37">
            <v>-2463.72779950529</v>
          </cell>
          <cell r="AI37">
            <v>-2476.16200204028</v>
          </cell>
          <cell r="AJ37">
            <v>-2485.33106826093</v>
          </cell>
          <cell r="AK37">
            <v>-2513.65593692069</v>
          </cell>
          <cell r="AL37">
            <v>-2512.10970256375</v>
          </cell>
          <cell r="AM37">
            <v>-2529.7426694526</v>
          </cell>
          <cell r="AN37">
            <v>-2339.91001969562</v>
          </cell>
          <cell r="AO37">
            <v>-2301.55115497842</v>
          </cell>
          <cell r="AP37">
            <v>-2302.44506452321</v>
          </cell>
          <cell r="AQ37">
            <v>1073.25790516385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A38">
            <v>-90456.9207563423</v>
          </cell>
          <cell r="AB38">
            <v>-7540.90534601727</v>
          </cell>
          <cell r="AC38">
            <v>-3601.37710658245</v>
          </cell>
          <cell r="AD38">
            <v>-3105.12106578229</v>
          </cell>
          <cell r="AE38">
            <v>-3548.66955074204</v>
          </cell>
          <cell r="AF38">
            <v>-3737.004760358</v>
          </cell>
          <cell r="AG38">
            <v>-2418.59758511578</v>
          </cell>
          <cell r="AH38">
            <v>-2535.2342132191</v>
          </cell>
          <cell r="AI38">
            <v>-2547.66841575409</v>
          </cell>
          <cell r="AJ38">
            <v>-2556.95867928613</v>
          </cell>
          <cell r="AK38">
            <v>-2585.1623506345</v>
          </cell>
          <cell r="AL38">
            <v>-2583.73731358895</v>
          </cell>
          <cell r="AM38">
            <v>-2601.24908316641</v>
          </cell>
          <cell r="AN38">
            <v>-2411.53763072081</v>
          </cell>
          <cell r="AO38">
            <v>-2373.05756869223</v>
          </cell>
          <cell r="AP38">
            <v>-2374.07267554841</v>
          </cell>
          <cell r="AQ38">
            <v>1037.50469830694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A39">
            <v>-102410.445578075</v>
          </cell>
          <cell r="AB39">
            <v>-7286.24880954581</v>
          </cell>
          <cell r="AC39">
            <v>-3132.33884025736</v>
          </cell>
          <cell r="AD39">
            <v>-2743.96763414866</v>
          </cell>
          <cell r="AE39">
            <v>-3128.94971393414</v>
          </cell>
          <cell r="AF39">
            <v>-3475.71483597293</v>
          </cell>
          <cell r="AG39">
            <v>-2129.05643803781</v>
          </cell>
          <cell r="AH39">
            <v>-2261.02991662841</v>
          </cell>
          <cell r="AI39">
            <v>-2273.4641191634</v>
          </cell>
          <cell r="AJ39">
            <v>-2282.28962965036</v>
          </cell>
          <cell r="AK39">
            <v>-2310.95805404381</v>
          </cell>
          <cell r="AL39">
            <v>-2309.06826395318</v>
          </cell>
          <cell r="AM39">
            <v>-2327.04478657572</v>
          </cell>
          <cell r="AN39">
            <v>-2136.86858108505</v>
          </cell>
          <cell r="AO39">
            <v>-2098.85327210154</v>
          </cell>
          <cell r="AP39">
            <v>-2099.40362591264</v>
          </cell>
          <cell r="AQ39">
            <v>1174.60684660229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A40">
            <v>-98721.4877602558</v>
          </cell>
          <cell r="AB40">
            <v>-7476.67432263343</v>
          </cell>
          <cell r="AC40">
            <v>-3297.47561132536</v>
          </cell>
          <cell r="AD40">
            <v>-3038.34321186831</v>
          </cell>
          <cell r="AE40">
            <v>-3265.62952945164</v>
          </cell>
          <cell r="AF40">
            <v>-3509.03556537909</v>
          </cell>
          <cell r="AG40">
            <v>-2218.41125965091</v>
          </cell>
          <cell r="AH40">
            <v>-2345.65165780293</v>
          </cell>
          <cell r="AI40">
            <v>-2358.08586033792</v>
          </cell>
          <cell r="AJ40">
            <v>-2367.05479750484</v>
          </cell>
          <cell r="AK40">
            <v>-2395.57979521833</v>
          </cell>
          <cell r="AL40">
            <v>-2393.83343180766</v>
          </cell>
          <cell r="AM40">
            <v>-2411.66652775024</v>
          </cell>
          <cell r="AN40">
            <v>-2221.63374893953</v>
          </cell>
          <cell r="AO40">
            <v>-2183.47501327606</v>
          </cell>
          <cell r="AP40">
            <v>-2184.16879376712</v>
          </cell>
          <cell r="AQ40">
            <v>1132.29597601503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A41">
            <v>-102410.747745331</v>
          </cell>
          <cell r="AB41">
            <v>-7371.63841330362</v>
          </cell>
          <cell r="AC41">
            <v>-3214.33966098724</v>
          </cell>
          <cell r="AD41">
            <v>-2774.49449153075</v>
          </cell>
          <cell r="AE41">
            <v>-3021.54113801003</v>
          </cell>
          <cell r="AF41">
            <v>-3427.63632580581</v>
          </cell>
          <cell r="AG41">
            <v>-2129.04911887002</v>
          </cell>
          <cell r="AH41">
            <v>-2261.0229851533</v>
          </cell>
          <cell r="AI41">
            <v>-2273.45718768829</v>
          </cell>
          <cell r="AJ41">
            <v>-2282.28268642699</v>
          </cell>
          <cell r="AK41">
            <v>-2310.9511225687</v>
          </cell>
          <cell r="AL41">
            <v>-2309.06132072981</v>
          </cell>
          <cell r="AM41">
            <v>-2327.03785510061</v>
          </cell>
          <cell r="AN41">
            <v>-2136.86163786168</v>
          </cell>
          <cell r="AO41">
            <v>-2098.84634062643</v>
          </cell>
          <cell r="AP41">
            <v>-2099.39668268927</v>
          </cell>
          <cell r="AQ41">
            <v>1174.61031233985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A42">
            <v>-101084.9724142</v>
          </cell>
          <cell r="AB42">
            <v>-7344.21395530743</v>
          </cell>
          <cell r="AC42">
            <v>-3180.28770033188</v>
          </cell>
          <cell r="AD42">
            <v>-2808.87930147304</v>
          </cell>
          <cell r="AE42">
            <v>-3102.73734201538</v>
          </cell>
          <cell r="AF42">
            <v>-3428.06490524927</v>
          </cell>
          <cell r="AG42">
            <v>-2161.16236712676</v>
          </cell>
          <cell r="AH42">
            <v>-2291.43521062918</v>
          </cell>
          <cell r="AI42">
            <v>-2303.86941316417</v>
          </cell>
          <cell r="AJ42">
            <v>-2312.74645804775</v>
          </cell>
          <cell r="AK42">
            <v>-2341.36334804458</v>
          </cell>
          <cell r="AL42">
            <v>-2339.52509235057</v>
          </cell>
          <cell r="AM42">
            <v>-2357.45008057649</v>
          </cell>
          <cell r="AN42">
            <v>-2167.32540948243</v>
          </cell>
          <cell r="AO42">
            <v>-2129.25856610231</v>
          </cell>
          <cell r="AP42">
            <v>-2129.86045431003</v>
          </cell>
          <cell r="AQ42">
            <v>1159.40419960191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A43">
            <v>-92330.2333833418</v>
          </cell>
          <cell r="AB43">
            <v>-7664.54302895215</v>
          </cell>
          <cell r="AC43">
            <v>-3564.4582680229</v>
          </cell>
          <cell r="AD43">
            <v>-3182.6327131557</v>
          </cell>
          <cell r="AE43">
            <v>-3585.62000072667</v>
          </cell>
          <cell r="AF43">
            <v>-3702.90570682737</v>
          </cell>
          <cell r="AG43">
            <v>-2373.22175706957</v>
          </cell>
          <cell r="AH43">
            <v>-2492.26192020584</v>
          </cell>
          <cell r="AI43">
            <v>-2504.69612274083</v>
          </cell>
          <cell r="AJ43">
            <v>-2513.91355187792</v>
          </cell>
          <cell r="AK43">
            <v>-2542.19005762124</v>
          </cell>
          <cell r="AL43">
            <v>-2540.69218618074</v>
          </cell>
          <cell r="AM43">
            <v>-2558.27679015314</v>
          </cell>
          <cell r="AN43">
            <v>-2368.49250331261</v>
          </cell>
          <cell r="AO43">
            <v>-2330.08527567896</v>
          </cell>
          <cell r="AP43">
            <v>-2331.0275481402</v>
          </cell>
          <cell r="AQ43">
            <v>1058.99084481358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A44">
            <v>-90833.0761449845</v>
          </cell>
          <cell r="AB44">
            <v>-7585.55939113549</v>
          </cell>
          <cell r="AC44">
            <v>-3570.4419021424</v>
          </cell>
          <cell r="AD44">
            <v>-3194.97600058243</v>
          </cell>
          <cell r="AE44">
            <v>-3384.88175806076</v>
          </cell>
          <cell r="AF44">
            <v>-3695.81612895156</v>
          </cell>
          <cell r="AG44">
            <v>-2409.4862590148</v>
          </cell>
          <cell r="AH44">
            <v>-2526.60550952796</v>
          </cell>
          <cell r="AI44">
            <v>-2539.03971206295</v>
          </cell>
          <cell r="AJ44">
            <v>-2548.31535067348</v>
          </cell>
          <cell r="AK44">
            <v>-2576.53364694336</v>
          </cell>
          <cell r="AL44">
            <v>-2575.0939849763</v>
          </cell>
          <cell r="AM44">
            <v>-2592.62037947527</v>
          </cell>
          <cell r="AN44">
            <v>-2402.89430210816</v>
          </cell>
          <cell r="AO44">
            <v>-2364.42886500109</v>
          </cell>
          <cell r="AP44">
            <v>-2365.42934693576</v>
          </cell>
          <cell r="AQ44">
            <v>1041.81905015251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A45">
            <v>-87176.8004333958</v>
          </cell>
          <cell r="AB45">
            <v>-7614.01391136716</v>
          </cell>
          <cell r="AC45">
            <v>-3686.6177877632</v>
          </cell>
          <cell r="AD45">
            <v>-3285.46696734444</v>
          </cell>
          <cell r="AE45">
            <v>-3522.81851566929</v>
          </cell>
          <cell r="AF45">
            <v>-3753.30995722543</v>
          </cell>
          <cell r="AG45">
            <v>-2498.04944680707</v>
          </cell>
          <cell r="AH45">
            <v>-2610.47754933124</v>
          </cell>
          <cell r="AI45">
            <v>-2622.91175186623</v>
          </cell>
          <cell r="AJ45">
            <v>-2632.32954647642</v>
          </cell>
          <cell r="AK45">
            <v>-2660.40568674664</v>
          </cell>
          <cell r="AL45">
            <v>-2659.10818077924</v>
          </cell>
          <cell r="AM45">
            <v>-2676.49241927854</v>
          </cell>
          <cell r="AN45">
            <v>-2486.9084979111</v>
          </cell>
          <cell r="AO45">
            <v>-2448.30090480437</v>
          </cell>
          <cell r="AP45">
            <v>-2449.4435427387</v>
          </cell>
          <cell r="AQ45">
            <v>999.883030250877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A46">
            <v>-89352.1886887272</v>
          </cell>
          <cell r="AB46">
            <v>-7656.78016818788</v>
          </cell>
          <cell r="AC46">
            <v>-3630.84447289107</v>
          </cell>
          <cell r="AD46">
            <v>-3262.36288159725</v>
          </cell>
          <cell r="AE46">
            <v>-3505.64322340966</v>
          </cell>
          <cell r="AF46">
            <v>-3718.92331632474</v>
          </cell>
          <cell r="AG46">
            <v>-2445.35667039325</v>
          </cell>
          <cell r="AH46">
            <v>-2560.57588306454</v>
          </cell>
          <cell r="AI46">
            <v>-2573.01008559953</v>
          </cell>
          <cell r="AJ46">
            <v>-2582.34330111435</v>
          </cell>
          <cell r="AK46">
            <v>-2610.50402047994</v>
          </cell>
          <cell r="AL46">
            <v>-2609.12193541717</v>
          </cell>
          <cell r="AM46">
            <v>-2626.59075301185</v>
          </cell>
          <cell r="AN46">
            <v>-2436.92225254904</v>
          </cell>
          <cell r="AO46">
            <v>-2398.39923853767</v>
          </cell>
          <cell r="AP46">
            <v>-2399.45729737663</v>
          </cell>
          <cell r="AQ46">
            <v>1024.83386338423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A47">
            <v>-102560.967504448</v>
          </cell>
          <cell r="AB47">
            <v>-7256.08853655389</v>
          </cell>
          <cell r="AC47">
            <v>-3073.06389726928</v>
          </cell>
          <cell r="AD47">
            <v>-2849.82063105795</v>
          </cell>
          <cell r="AE47">
            <v>-3056.86158414318</v>
          </cell>
          <cell r="AF47">
            <v>-3446.6170402598</v>
          </cell>
          <cell r="AG47">
            <v>-2125.41045981195</v>
          </cell>
          <cell r="AH47">
            <v>-2257.57706405496</v>
          </cell>
          <cell r="AI47">
            <v>-2270.01126658995</v>
          </cell>
          <cell r="AJ47">
            <v>-2278.83092478442</v>
          </cell>
          <cell r="AK47">
            <v>-2307.50520147036</v>
          </cell>
          <cell r="AL47">
            <v>-2305.60955908724</v>
          </cell>
          <cell r="AM47">
            <v>-2323.59193400227</v>
          </cell>
          <cell r="AN47">
            <v>-2133.40987621911</v>
          </cell>
          <cell r="AO47">
            <v>-2095.40041952809</v>
          </cell>
          <cell r="AP47">
            <v>-2095.9449210467</v>
          </cell>
          <cell r="AQ47">
            <v>1176.33327288901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A48">
            <v>-89670.9615930966</v>
          </cell>
          <cell r="AB48">
            <v>-7585.92596323833</v>
          </cell>
          <cell r="AC48">
            <v>-3542.59905015138</v>
          </cell>
          <cell r="AD48">
            <v>-3276.96797652284</v>
          </cell>
          <cell r="AE48">
            <v>-3491.30775413218</v>
          </cell>
          <cell r="AF48">
            <v>-3805.12630101563</v>
          </cell>
          <cell r="AG48">
            <v>-2437.63527659812</v>
          </cell>
          <cell r="AH48">
            <v>-2553.26348765663</v>
          </cell>
          <cell r="AI48">
            <v>-2565.69769019162</v>
          </cell>
          <cell r="AJ48">
            <v>-2575.01851181592</v>
          </cell>
          <cell r="AK48">
            <v>-2603.19162507203</v>
          </cell>
          <cell r="AL48">
            <v>-2601.79714611874</v>
          </cell>
          <cell r="AM48">
            <v>-2619.27835760394</v>
          </cell>
          <cell r="AN48">
            <v>-2429.59746325061</v>
          </cell>
          <cell r="AO48">
            <v>-2391.08684312976</v>
          </cell>
          <cell r="AP48">
            <v>-2392.1325080782</v>
          </cell>
          <cell r="AQ48">
            <v>1028.49006108818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A49">
            <v>-92828.3557473348</v>
          </cell>
          <cell r="AB49">
            <v>-7643.09815222894</v>
          </cell>
          <cell r="AC49">
            <v>-3441.51223326892</v>
          </cell>
          <cell r="AD49">
            <v>-3072.46592890406</v>
          </cell>
          <cell r="AE49">
            <v>-3434.05358859373</v>
          </cell>
          <cell r="AF49">
            <v>-3680.34567910941</v>
          </cell>
          <cell r="AG49">
            <v>-2361.15611761956</v>
          </cell>
          <cell r="AH49">
            <v>-2480.83539167373</v>
          </cell>
          <cell r="AI49">
            <v>-2493.26959420872</v>
          </cell>
          <cell r="AJ49">
            <v>-2502.4676563483</v>
          </cell>
          <cell r="AK49">
            <v>-2530.76352908913</v>
          </cell>
          <cell r="AL49">
            <v>-2529.24629065112</v>
          </cell>
          <cell r="AM49">
            <v>-2546.85026162104</v>
          </cell>
          <cell r="AN49">
            <v>-2357.04660778299</v>
          </cell>
          <cell r="AO49">
            <v>-2318.65874714685</v>
          </cell>
          <cell r="AP49">
            <v>-2319.58165261058</v>
          </cell>
          <cell r="AQ49">
            <v>1064.70410907963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A50">
            <v>-89732.4073401989</v>
          </cell>
          <cell r="AB50">
            <v>-7600.97006959875</v>
          </cell>
          <cell r="AC50">
            <v>-3723.75764319225</v>
          </cell>
          <cell r="AD50">
            <v>-3285.53889494641</v>
          </cell>
          <cell r="AE50">
            <v>-3590.64982442619</v>
          </cell>
          <cell r="AF50">
            <v>-3659.5673046786</v>
          </cell>
          <cell r="AG50">
            <v>-2436.14692296482</v>
          </cell>
          <cell r="AH50">
            <v>-2551.8539713747</v>
          </cell>
          <cell r="AI50">
            <v>-2564.28817390969</v>
          </cell>
          <cell r="AJ50">
            <v>-2573.60660652334</v>
          </cell>
          <cell r="AK50">
            <v>-2601.7821087901</v>
          </cell>
          <cell r="AL50">
            <v>-2600.38524082616</v>
          </cell>
          <cell r="AM50">
            <v>-2617.86884132201</v>
          </cell>
          <cell r="AN50">
            <v>-2428.18555795803</v>
          </cell>
          <cell r="AO50">
            <v>-2389.67732684783</v>
          </cell>
          <cell r="AP50">
            <v>-2390.72060278562</v>
          </cell>
          <cell r="AQ50">
            <v>1029.19481922915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A51">
            <v>-93023.4787394495</v>
          </cell>
          <cell r="AB51">
            <v>-7526.91851620401</v>
          </cell>
          <cell r="AC51">
            <v>-3494.73240447186</v>
          </cell>
          <cell r="AD51">
            <v>-3085.93480278654</v>
          </cell>
          <cell r="AE51">
            <v>-3301.14534818298</v>
          </cell>
          <cell r="AF51">
            <v>-3647.20021462932</v>
          </cell>
          <cell r="AG51">
            <v>-2356.42980167504</v>
          </cell>
          <cell r="AH51">
            <v>-2476.35942633301</v>
          </cell>
          <cell r="AI51">
            <v>-2488.793628868</v>
          </cell>
          <cell r="AJ51">
            <v>-2497.98410462565</v>
          </cell>
          <cell r="AK51">
            <v>-2526.28756374841</v>
          </cell>
          <cell r="AL51">
            <v>-2524.76273892847</v>
          </cell>
          <cell r="AM51">
            <v>-2542.37429628032</v>
          </cell>
          <cell r="AN51">
            <v>-2352.56305606034</v>
          </cell>
          <cell r="AO51">
            <v>-2314.18278180614</v>
          </cell>
          <cell r="AP51">
            <v>-2315.09810088793</v>
          </cell>
          <cell r="AQ51">
            <v>1066.94209174999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AA52">
            <v>-94477.7752481484</v>
          </cell>
          <cell r="AB52">
            <v>-7613.78113639041</v>
          </cell>
          <cell r="AC52">
            <v>-3433.04199641839</v>
          </cell>
          <cell r="AD52">
            <v>-3131.50432444382</v>
          </cell>
          <cell r="AE52">
            <v>-3353.70306908465</v>
          </cell>
          <cell r="AF52">
            <v>-3705.86844858007</v>
          </cell>
          <cell r="AG52">
            <v>-2321.20348261018</v>
          </cell>
          <cell r="AH52">
            <v>-2442.99902786067</v>
          </cell>
          <cell r="AI52">
            <v>-2455.43323039566</v>
          </cell>
          <cell r="AJ52">
            <v>-2464.56716310505</v>
          </cell>
          <cell r="AK52">
            <v>-2492.92716527607</v>
          </cell>
          <cell r="AL52">
            <v>-2491.34579740787</v>
          </cell>
          <cell r="AM52">
            <v>-2509.01389780797</v>
          </cell>
          <cell r="AN52">
            <v>-2319.14611453973</v>
          </cell>
          <cell r="AO52">
            <v>-2280.82238333379</v>
          </cell>
          <cell r="AP52">
            <v>-2281.68115936733</v>
          </cell>
          <cell r="AQ52">
            <v>1083.62229098616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A53">
            <v>-97984.7503011323</v>
          </cell>
          <cell r="AB53">
            <v>-7486.56146465886</v>
          </cell>
          <cell r="AC53">
            <v>-3201.18543762007</v>
          </cell>
          <cell r="AD53">
            <v>-2997.46028969506</v>
          </cell>
          <cell r="AE53">
            <v>-3373.83899340824</v>
          </cell>
          <cell r="AF53">
            <v>-3660.47477945176</v>
          </cell>
          <cell r="AG53">
            <v>-2236.25669120279</v>
          </cell>
          <cell r="AH53">
            <v>-2362.55182572526</v>
          </cell>
          <cell r="AI53">
            <v>-2374.98602826025</v>
          </cell>
          <cell r="AJ53">
            <v>-2383.98360977958</v>
          </cell>
          <cell r="AK53">
            <v>-2412.47996314066</v>
          </cell>
          <cell r="AL53">
            <v>-2410.7622440824</v>
          </cell>
          <cell r="AM53">
            <v>-2428.56669567256</v>
          </cell>
          <cell r="AN53">
            <v>-2238.56256121426</v>
          </cell>
          <cell r="AO53">
            <v>-2200.37518119838</v>
          </cell>
          <cell r="AP53">
            <v>-2201.09760604186</v>
          </cell>
          <cell r="AQ53">
            <v>1123.84589205387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A54">
            <v>-94444.0421334207</v>
          </cell>
          <cell r="AB54">
            <v>-7478.8512120319</v>
          </cell>
          <cell r="AC54">
            <v>-3421.76799668506</v>
          </cell>
          <cell r="AD54">
            <v>-3043.60658884918</v>
          </cell>
          <cell r="AE54">
            <v>-3387.66880841899</v>
          </cell>
          <cell r="AF54">
            <v>-3629.99062877083</v>
          </cell>
          <cell r="AG54">
            <v>-2322.02057421106</v>
          </cell>
          <cell r="AH54">
            <v>-2443.77283852603</v>
          </cell>
          <cell r="AI54">
            <v>-2456.20704106102</v>
          </cell>
          <cell r="AJ54">
            <v>-2465.34228531391</v>
          </cell>
          <cell r="AK54">
            <v>-2493.70097594143</v>
          </cell>
          <cell r="AL54">
            <v>-2492.12091961673</v>
          </cell>
          <cell r="AM54">
            <v>-2509.78770847333</v>
          </cell>
          <cell r="AN54">
            <v>-2319.92123674859</v>
          </cell>
          <cell r="AO54">
            <v>-2281.59619399915</v>
          </cell>
          <cell r="AP54">
            <v>-2282.45628157619</v>
          </cell>
          <cell r="AQ54">
            <v>1083.23538565348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AA55">
            <v>-89624.1174925138</v>
          </cell>
          <cell r="AB55">
            <v>-7573.9508810439</v>
          </cell>
          <cell r="AC55">
            <v>-3596.50203439161</v>
          </cell>
          <cell r="AD55">
            <v>-3123.27883595025</v>
          </cell>
          <cell r="AE55">
            <v>-3469.81026181239</v>
          </cell>
          <cell r="AF55">
            <v>-3735.80634317698</v>
          </cell>
          <cell r="AG55">
            <v>-2438.76994564502</v>
          </cell>
          <cell r="AH55">
            <v>-2554.33805384872</v>
          </cell>
          <cell r="AI55">
            <v>-2566.77225638371</v>
          </cell>
          <cell r="AJ55">
            <v>-2576.09489930664</v>
          </cell>
          <cell r="AK55">
            <v>-2604.26619126412</v>
          </cell>
          <cell r="AL55">
            <v>-2602.87353360946</v>
          </cell>
          <cell r="AM55">
            <v>-2620.35292379603</v>
          </cell>
          <cell r="AN55">
            <v>-2430.67385074133</v>
          </cell>
          <cell r="AO55">
            <v>-2392.16140932185</v>
          </cell>
          <cell r="AP55">
            <v>-2393.20889556892</v>
          </cell>
          <cell r="AQ55">
            <v>1027.95277799214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A56">
            <v>-99232.6920008346</v>
          </cell>
          <cell r="AB56">
            <v>-7339.05464061488</v>
          </cell>
          <cell r="AC56">
            <v>-3218.50745575354</v>
          </cell>
          <cell r="AD56">
            <v>-2926.86217475665</v>
          </cell>
          <cell r="AE56">
            <v>-3176.47296962247</v>
          </cell>
          <cell r="AF56">
            <v>-3480.42751374036</v>
          </cell>
          <cell r="AG56">
            <v>-2206.02874784659</v>
          </cell>
          <cell r="AH56">
            <v>-2333.92504148745</v>
          </cell>
          <cell r="AI56">
            <v>-2346.35924402244</v>
          </cell>
          <cell r="AJ56">
            <v>-2355.30830556848</v>
          </cell>
          <cell r="AK56">
            <v>-2383.85317890285</v>
          </cell>
          <cell r="AL56">
            <v>-2382.08693987131</v>
          </cell>
          <cell r="AM56">
            <v>-2399.93991143475</v>
          </cell>
          <cell r="AN56">
            <v>-2209.88725700317</v>
          </cell>
          <cell r="AO56">
            <v>-2171.74839696057</v>
          </cell>
          <cell r="AP56">
            <v>-2172.42230183077</v>
          </cell>
          <cell r="AQ56">
            <v>1138.15928417277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A57">
            <v>-85685.6470699542</v>
          </cell>
          <cell r="AB57">
            <v>-7636.28007919288</v>
          </cell>
          <cell r="AC57">
            <v>-3791.9069040065</v>
          </cell>
          <cell r="AD57">
            <v>-3379.5965132833</v>
          </cell>
          <cell r="AE57">
            <v>-3614.58706172923</v>
          </cell>
          <cell r="AF57">
            <v>-3845.94346733738</v>
          </cell>
          <cell r="AG57">
            <v>-2534.16852145316</v>
          </cell>
          <cell r="AH57">
            <v>-2644.6834145659</v>
          </cell>
          <cell r="AI57">
            <v>-2657.11761710089</v>
          </cell>
          <cell r="AJ57">
            <v>-2666.59338775385</v>
          </cell>
          <cell r="AK57">
            <v>-2694.6115519813</v>
          </cell>
          <cell r="AL57">
            <v>-2693.37202205667</v>
          </cell>
          <cell r="AM57">
            <v>-2710.69828451321</v>
          </cell>
          <cell r="AN57">
            <v>-2521.17233918853</v>
          </cell>
          <cell r="AO57">
            <v>-2482.50677003903</v>
          </cell>
          <cell r="AP57">
            <v>-2483.70738401613</v>
          </cell>
          <cell r="AQ57">
            <v>982.780097633546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A58">
            <v>-86604.0353125632</v>
          </cell>
          <cell r="AB58">
            <v>-7650.02954097085</v>
          </cell>
          <cell r="AC58">
            <v>-3680.58849949121</v>
          </cell>
          <cell r="AD58">
            <v>-3449.69794440142</v>
          </cell>
          <cell r="AE58">
            <v>-3485.58476175757</v>
          </cell>
          <cell r="AF58">
            <v>-3654.85308615671</v>
          </cell>
          <cell r="AG58">
            <v>-2511.9231010275</v>
          </cell>
          <cell r="AH58">
            <v>-2623.61632299104</v>
          </cell>
          <cell r="AI58">
            <v>-2636.05052552603</v>
          </cell>
          <cell r="AJ58">
            <v>-2645.49058924412</v>
          </cell>
          <cell r="AK58">
            <v>-2673.54446040644</v>
          </cell>
          <cell r="AL58">
            <v>-2672.26922354694</v>
          </cell>
          <cell r="AM58">
            <v>-2689.63119293835</v>
          </cell>
          <cell r="AN58">
            <v>-2500.0695406788</v>
          </cell>
          <cell r="AO58">
            <v>-2461.43967846417</v>
          </cell>
          <cell r="AP58">
            <v>-2462.6045855064</v>
          </cell>
          <cell r="AQ58">
            <v>993.313643420975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A59">
            <v>-96762.8142799916</v>
          </cell>
          <cell r="AB59">
            <v>-7570.4477671927</v>
          </cell>
          <cell r="AC59">
            <v>-3408.28411109749</v>
          </cell>
          <cell r="AD59">
            <v>-3015.55095331669</v>
          </cell>
          <cell r="AE59">
            <v>-3252.82660633539</v>
          </cell>
          <cell r="AF59">
            <v>-3494.71179609874</v>
          </cell>
          <cell r="AG59">
            <v>-2265.8547187715</v>
          </cell>
          <cell r="AH59">
            <v>-2390.58206050141</v>
          </cell>
          <cell r="AI59">
            <v>-2403.0162630364</v>
          </cell>
          <cell r="AJ59">
            <v>-2412.06135342823</v>
          </cell>
          <cell r="AK59">
            <v>-2440.51019791681</v>
          </cell>
          <cell r="AL59">
            <v>-2438.83998773105</v>
          </cell>
          <cell r="AM59">
            <v>-2456.59693044872</v>
          </cell>
          <cell r="AN59">
            <v>-2266.64030486292</v>
          </cell>
          <cell r="AO59">
            <v>-2228.40541597454</v>
          </cell>
          <cell r="AP59">
            <v>-2229.17534969051</v>
          </cell>
          <cell r="AQ59">
            <v>1109.83077466579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A60">
            <v>-92827.8031645938</v>
          </cell>
          <cell r="AB60">
            <v>-7551.87352982625</v>
          </cell>
          <cell r="AC60">
            <v>-3591.5707456793</v>
          </cell>
          <cell r="AD60">
            <v>-3074.87811950884</v>
          </cell>
          <cell r="AE60">
            <v>-3515.7763864978</v>
          </cell>
          <cell r="AF60">
            <v>-3693.25172285658</v>
          </cell>
          <cell r="AG60">
            <v>-2361.16950241133</v>
          </cell>
          <cell r="AH60">
            <v>-2480.84806747974</v>
          </cell>
          <cell r="AI60">
            <v>-2493.28227001473</v>
          </cell>
          <cell r="AJ60">
            <v>-2502.48035363873</v>
          </cell>
          <cell r="AK60">
            <v>-2530.77620489514</v>
          </cell>
          <cell r="AL60">
            <v>-2529.25898794155</v>
          </cell>
          <cell r="AM60">
            <v>-2546.86293742705</v>
          </cell>
          <cell r="AN60">
            <v>-2357.05930507342</v>
          </cell>
          <cell r="AO60">
            <v>-2318.67142295287</v>
          </cell>
          <cell r="AP60">
            <v>-2319.59434990101</v>
          </cell>
          <cell r="AQ60">
            <v>1064.69777117662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A61">
            <v>-85844.4531825112</v>
          </cell>
          <cell r="AB61">
            <v>-7645.36159122754</v>
          </cell>
          <cell r="AC61">
            <v>-3734.26704742895</v>
          </cell>
          <cell r="AD61">
            <v>-3323.18165674242</v>
          </cell>
          <cell r="AE61">
            <v>-3589.4647133534</v>
          </cell>
          <cell r="AF61">
            <v>-3899.04701429914</v>
          </cell>
          <cell r="AG61">
            <v>-2530.32188168133</v>
          </cell>
          <cell r="AH61">
            <v>-2641.04052938873</v>
          </cell>
          <cell r="AI61">
            <v>-2653.47473192372</v>
          </cell>
          <cell r="AJ61">
            <v>-2662.94432819502</v>
          </cell>
          <cell r="AK61">
            <v>-2690.96866680413</v>
          </cell>
          <cell r="AL61">
            <v>-2689.72296249785</v>
          </cell>
          <cell r="AM61">
            <v>-2707.05539933604</v>
          </cell>
          <cell r="AN61">
            <v>-2517.52327962971</v>
          </cell>
          <cell r="AO61">
            <v>-2478.86388486186</v>
          </cell>
          <cell r="AP61">
            <v>-2480.0583244573</v>
          </cell>
          <cell r="AQ61">
            <v>984.601540222131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A62">
            <v>-103365.882264462</v>
          </cell>
          <cell r="AB62">
            <v>-7470.68120679475</v>
          </cell>
          <cell r="AC62">
            <v>-3154.92178584983</v>
          </cell>
          <cell r="AD62">
            <v>-2750.04130572624</v>
          </cell>
          <cell r="AE62">
            <v>-2984.648917303</v>
          </cell>
          <cell r="AF62">
            <v>-3498.30323453899</v>
          </cell>
          <cell r="AG62">
            <v>-2105.91362131534</v>
          </cell>
          <cell r="AH62">
            <v>-2239.11296339204</v>
          </cell>
          <cell r="AI62">
            <v>-2251.54716592703</v>
          </cell>
          <cell r="AJ62">
            <v>-2260.33552903563</v>
          </cell>
          <cell r="AK62">
            <v>-2289.04110080744</v>
          </cell>
          <cell r="AL62">
            <v>-2287.11416333845</v>
          </cell>
          <cell r="AM62">
            <v>-2305.12783333935</v>
          </cell>
          <cell r="AN62">
            <v>-2114.91448047031</v>
          </cell>
          <cell r="AO62">
            <v>-2076.93631886517</v>
          </cell>
          <cell r="AP62">
            <v>-2077.44952529791</v>
          </cell>
          <cell r="AQ62">
            <v>1185.56532322048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AA63">
            <v>-92584.0611817707</v>
          </cell>
          <cell r="AB63">
            <v>-7502.5052313223</v>
          </cell>
          <cell r="AC63">
            <v>-3471.8764439208</v>
          </cell>
          <cell r="AD63">
            <v>-3152.85404336758</v>
          </cell>
          <cell r="AE63">
            <v>-3537.91036126016</v>
          </cell>
          <cell r="AF63">
            <v>-3688.11815803789</v>
          </cell>
          <cell r="AG63">
            <v>-2367.07347921735</v>
          </cell>
          <cell r="AH63">
            <v>-2486.43931357212</v>
          </cell>
          <cell r="AI63">
            <v>-2498.87351610711</v>
          </cell>
          <cell r="AJ63">
            <v>-2508.0810764194</v>
          </cell>
          <cell r="AK63">
            <v>-2536.36745098752</v>
          </cell>
          <cell r="AL63">
            <v>-2534.85971072222</v>
          </cell>
          <cell r="AM63">
            <v>-2552.45418351942</v>
          </cell>
          <cell r="AN63">
            <v>-2362.66002785409</v>
          </cell>
          <cell r="AO63">
            <v>-2324.26266904524</v>
          </cell>
          <cell r="AP63">
            <v>-2325.19507268168</v>
          </cell>
          <cell r="AQ63">
            <v>1061.90214813044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AA64">
            <v>-89549.4605775035</v>
          </cell>
          <cell r="AB64">
            <v>-7635.16986986533</v>
          </cell>
          <cell r="AC64">
            <v>-3513.41933751665</v>
          </cell>
          <cell r="AD64">
            <v>-3290.33569645289</v>
          </cell>
          <cell r="AE64">
            <v>-3653.12356910063</v>
          </cell>
          <cell r="AF64">
            <v>-3720.5983434917</v>
          </cell>
          <cell r="AG64">
            <v>-2440.57830335806</v>
          </cell>
          <cell r="AH64">
            <v>-2556.05062375352</v>
          </cell>
          <cell r="AI64">
            <v>-2568.48482628851</v>
          </cell>
          <cell r="AJ64">
            <v>-2577.8103718723</v>
          </cell>
          <cell r="AK64">
            <v>-2605.97876116892</v>
          </cell>
          <cell r="AL64">
            <v>-2604.58900617512</v>
          </cell>
          <cell r="AM64">
            <v>-2622.06549370083</v>
          </cell>
          <cell r="AN64">
            <v>-2432.38932330699</v>
          </cell>
          <cell r="AO64">
            <v>-2393.87397922665</v>
          </cell>
          <cell r="AP64">
            <v>-2394.92436813458</v>
          </cell>
          <cell r="AQ64">
            <v>1027.09649303973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A65">
            <v>-101658.614213894</v>
          </cell>
          <cell r="AB65">
            <v>-7348.09977639708</v>
          </cell>
          <cell r="AC65">
            <v>-3077.64931356306</v>
          </cell>
          <cell r="AD65">
            <v>-2767.58383882782</v>
          </cell>
          <cell r="AE65">
            <v>-3070.70311656137</v>
          </cell>
          <cell r="AF65">
            <v>-3522.45939941707</v>
          </cell>
          <cell r="AG65">
            <v>-2147.26747778052</v>
          </cell>
          <cell r="AH65">
            <v>-2278.27632665763</v>
          </cell>
          <cell r="AI65">
            <v>-2290.71052919261</v>
          </cell>
          <cell r="AJ65">
            <v>-2299.56527088302</v>
          </cell>
          <cell r="AK65">
            <v>-2328.20446407303</v>
          </cell>
          <cell r="AL65">
            <v>-2326.34390518584</v>
          </cell>
          <cell r="AM65">
            <v>-2344.29119660493</v>
          </cell>
          <cell r="AN65">
            <v>-2154.1442223177</v>
          </cell>
          <cell r="AO65">
            <v>-2116.09968213075</v>
          </cell>
          <cell r="AP65">
            <v>-2116.6792671453</v>
          </cell>
          <cell r="AQ65">
            <v>1165.98364158768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A66">
            <v>-99742.0884007225</v>
          </cell>
          <cell r="AB66">
            <v>-7431.69970571906</v>
          </cell>
          <cell r="AC66">
            <v>-3333.20131067149</v>
          </cell>
          <cell r="AD66">
            <v>-2954.19545950168</v>
          </cell>
          <cell r="AE66">
            <v>-3108.98681420829</v>
          </cell>
          <cell r="AF66">
            <v>-3586.067950689</v>
          </cell>
          <cell r="AG66">
            <v>-2193.69002599337</v>
          </cell>
          <cell r="AH66">
            <v>-2322.23989559114</v>
          </cell>
          <cell r="AI66">
            <v>-2334.67409812613</v>
          </cell>
          <cell r="AJ66">
            <v>-2343.60335434015</v>
          </cell>
          <cell r="AK66">
            <v>-2372.16803300654</v>
          </cell>
          <cell r="AL66">
            <v>-2370.38198864297</v>
          </cell>
          <cell r="AM66">
            <v>-2388.25476553844</v>
          </cell>
          <cell r="AN66">
            <v>-2198.18230577483</v>
          </cell>
          <cell r="AO66">
            <v>-2160.06325106426</v>
          </cell>
          <cell r="AP66">
            <v>-2160.71735060243</v>
          </cell>
          <cell r="AQ66">
            <v>1144.00185712093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A67">
            <v>-92567.2849565313</v>
          </cell>
          <cell r="AB67">
            <v>-7558.82733240403</v>
          </cell>
          <cell r="AC67">
            <v>-3506.85470622419</v>
          </cell>
          <cell r="AD67">
            <v>-3176.20299244752</v>
          </cell>
          <cell r="AE67">
            <v>-3343.43848226069</v>
          </cell>
          <cell r="AF67">
            <v>-3665.77385092983</v>
          </cell>
          <cell r="AG67">
            <v>-2367.4798369714</v>
          </cell>
          <cell r="AH67">
            <v>-2486.82414675813</v>
          </cell>
          <cell r="AI67">
            <v>-2499.25834929312</v>
          </cell>
          <cell r="AJ67">
            <v>-2508.46656186505</v>
          </cell>
          <cell r="AK67">
            <v>-2536.75228417353</v>
          </cell>
          <cell r="AL67">
            <v>-2535.24519616787</v>
          </cell>
          <cell r="AM67">
            <v>-2552.83901670544</v>
          </cell>
          <cell r="AN67">
            <v>-2363.04551329974</v>
          </cell>
          <cell r="AO67">
            <v>-2324.64750223126</v>
          </cell>
          <cell r="AP67">
            <v>-2325.58055812733</v>
          </cell>
          <cell r="AQ67">
            <v>1061.70973153743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A68">
            <v>-99143.6544812115</v>
          </cell>
          <cell r="AB68">
            <v>-7456.56828308678</v>
          </cell>
          <cell r="AC68">
            <v>-3274.12279032905</v>
          </cell>
          <cell r="AD68">
            <v>-2837.55103611229</v>
          </cell>
          <cell r="AE68">
            <v>-3278.25467533489</v>
          </cell>
          <cell r="AF68">
            <v>-3425.87114247967</v>
          </cell>
          <cell r="AG68">
            <v>-2208.1854360159</v>
          </cell>
          <cell r="AH68">
            <v>-2335.96749095758</v>
          </cell>
          <cell r="AI68">
            <v>-2348.40169349257</v>
          </cell>
          <cell r="AJ68">
            <v>-2357.35421681738</v>
          </cell>
          <cell r="AK68">
            <v>-2385.89562837298</v>
          </cell>
          <cell r="AL68">
            <v>-2384.13285112021</v>
          </cell>
          <cell r="AM68">
            <v>-2401.98236090489</v>
          </cell>
          <cell r="AN68">
            <v>-2211.93316825207</v>
          </cell>
          <cell r="AO68">
            <v>-2173.79084643071</v>
          </cell>
          <cell r="AP68">
            <v>-2174.46821307967</v>
          </cell>
          <cell r="AQ68">
            <v>1137.1380594377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A69">
            <v>-95829.3013402863</v>
          </cell>
          <cell r="AB69">
            <v>-7432.4602299073</v>
          </cell>
          <cell r="AC69">
            <v>-3369.70111590769</v>
          </cell>
          <cell r="AD69">
            <v>-2962.98039431183</v>
          </cell>
          <cell r="AE69">
            <v>-3310.65960532238</v>
          </cell>
          <cell r="AF69">
            <v>-3618.22676416086</v>
          </cell>
          <cell r="AG69">
            <v>-2288.46649324015</v>
          </cell>
          <cell r="AH69">
            <v>-2411.9961005279</v>
          </cell>
          <cell r="AI69">
            <v>-2424.43030306289</v>
          </cell>
          <cell r="AJ69">
            <v>-2433.51168843781</v>
          </cell>
          <cell r="AK69">
            <v>-2461.9242379433</v>
          </cell>
          <cell r="AL69">
            <v>-2460.29032274064</v>
          </cell>
          <cell r="AM69">
            <v>-2478.0109704752</v>
          </cell>
          <cell r="AN69">
            <v>-2288.0906398725</v>
          </cell>
          <cell r="AO69">
            <v>-2249.81945600102</v>
          </cell>
          <cell r="AP69">
            <v>-2250.6256847001</v>
          </cell>
          <cell r="AQ69">
            <v>1099.12375465255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A70">
            <v>-87329.4637588549</v>
          </cell>
          <cell r="AB70">
            <v>-7677.56469156911</v>
          </cell>
          <cell r="AC70">
            <v>-3698.0970463485</v>
          </cell>
          <cell r="AD70">
            <v>-3320.91068866565</v>
          </cell>
          <cell r="AE70">
            <v>-3550.3639040875</v>
          </cell>
          <cell r="AF70">
            <v>-3854.72514051741</v>
          </cell>
          <cell r="AG70">
            <v>-2494.3515990986</v>
          </cell>
          <cell r="AH70">
            <v>-2606.97557477587</v>
          </cell>
          <cell r="AI70">
            <v>-2619.40977731086</v>
          </cell>
          <cell r="AJ70">
            <v>-2628.82163637095</v>
          </cell>
          <cell r="AK70">
            <v>-2656.90371219127</v>
          </cell>
          <cell r="AL70">
            <v>-2655.60027067377</v>
          </cell>
          <cell r="AM70">
            <v>-2672.99044472317</v>
          </cell>
          <cell r="AN70">
            <v>-2483.40058780564</v>
          </cell>
          <cell r="AO70">
            <v>-2444.79893024899</v>
          </cell>
          <cell r="AP70">
            <v>-2445.93563263323</v>
          </cell>
          <cell r="AQ70">
            <v>1001.63401752856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A71">
            <v>-90065.3061695049</v>
          </cell>
          <cell r="AB71">
            <v>-7734.12969156756</v>
          </cell>
          <cell r="AC71">
            <v>-3583.30847324419</v>
          </cell>
          <cell r="AD71">
            <v>-3094.27550029997</v>
          </cell>
          <cell r="AE71">
            <v>-3366.13118347424</v>
          </cell>
          <cell r="AF71">
            <v>-3766.92358192059</v>
          </cell>
          <cell r="AG71">
            <v>-2428.08336762566</v>
          </cell>
          <cell r="AH71">
            <v>-2544.21753854948</v>
          </cell>
          <cell r="AI71">
            <v>-2556.65174108447</v>
          </cell>
          <cell r="AJ71">
            <v>-2565.95723059164</v>
          </cell>
          <cell r="AK71">
            <v>-2594.14567596488</v>
          </cell>
          <cell r="AL71">
            <v>-2592.73586489447</v>
          </cell>
          <cell r="AM71">
            <v>-2610.23240849679</v>
          </cell>
          <cell r="AN71">
            <v>-2420.53618202633</v>
          </cell>
          <cell r="AO71">
            <v>-2382.04089402261</v>
          </cell>
          <cell r="AP71">
            <v>-2383.07122685392</v>
          </cell>
          <cell r="AQ71">
            <v>1033.01303564175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AA72">
            <v>-99941.1903497955</v>
          </cell>
          <cell r="AB72">
            <v>-7446.17831057907</v>
          </cell>
          <cell r="AC72">
            <v>-3214.23290459255</v>
          </cell>
          <cell r="AD72">
            <v>-2800.62011351037</v>
          </cell>
          <cell r="AE72">
            <v>-3236.25160875095</v>
          </cell>
          <cell r="AF72">
            <v>-3412.55749603151</v>
          </cell>
          <cell r="AG72">
            <v>-2188.86733079846</v>
          </cell>
          <cell r="AH72">
            <v>-2317.67265616096</v>
          </cell>
          <cell r="AI72">
            <v>-2330.10685869595</v>
          </cell>
          <cell r="AJ72">
            <v>-2339.02837382619</v>
          </cell>
          <cell r="AK72">
            <v>-2367.60079357636</v>
          </cell>
          <cell r="AL72">
            <v>-2365.80700812901</v>
          </cell>
          <cell r="AM72">
            <v>-2383.68752610827</v>
          </cell>
          <cell r="AN72">
            <v>-2193.60732526088</v>
          </cell>
          <cell r="AO72">
            <v>-2155.49601163409</v>
          </cell>
          <cell r="AP72">
            <v>-2156.14237008847</v>
          </cell>
          <cell r="AQ72">
            <v>1146.28547683601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AA73">
            <v>-98158.4491617132</v>
          </cell>
          <cell r="AB73">
            <v>-7380.76488490261</v>
          </cell>
          <cell r="AC73">
            <v>-3294.92875524348</v>
          </cell>
          <cell r="AD73">
            <v>-2950.15544917659</v>
          </cell>
          <cell r="AE73">
            <v>-3327.83110285383</v>
          </cell>
          <cell r="AF73">
            <v>-3568.10385747059</v>
          </cell>
          <cell r="AG73">
            <v>-2232.04931571407</v>
          </cell>
          <cell r="AH73">
            <v>-2358.56731282262</v>
          </cell>
          <cell r="AI73">
            <v>-2371.00151535761</v>
          </cell>
          <cell r="AJ73">
            <v>-2379.99234346524</v>
          </cell>
          <cell r="AK73">
            <v>-2408.49545023802</v>
          </cell>
          <cell r="AL73">
            <v>-2406.77097776806</v>
          </cell>
          <cell r="AM73">
            <v>-2424.58218276993</v>
          </cell>
          <cell r="AN73">
            <v>-2234.57129489993</v>
          </cell>
          <cell r="AO73">
            <v>-2196.39066829575</v>
          </cell>
          <cell r="AP73">
            <v>-2197.10633972752</v>
          </cell>
          <cell r="AQ73">
            <v>1125.83814850519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AA74">
            <v>-101182.232756187</v>
          </cell>
          <cell r="AB74">
            <v>-7236.51305444164</v>
          </cell>
          <cell r="AC74">
            <v>-3146.33703862195</v>
          </cell>
          <cell r="AD74">
            <v>-2842.98762932304</v>
          </cell>
          <cell r="AE74">
            <v>-3001.78713551165</v>
          </cell>
          <cell r="AF74">
            <v>-3494.48571289801</v>
          </cell>
          <cell r="AG74">
            <v>-2158.80650378065</v>
          </cell>
          <cell r="AH74">
            <v>-2289.20413619226</v>
          </cell>
          <cell r="AI74">
            <v>-2301.63833872725</v>
          </cell>
          <cell r="AJ74">
            <v>-2310.51160212873</v>
          </cell>
          <cell r="AK74">
            <v>-2339.13227360766</v>
          </cell>
          <cell r="AL74">
            <v>-2337.29023643155</v>
          </cell>
          <cell r="AM74">
            <v>-2355.21900613957</v>
          </cell>
          <cell r="AN74">
            <v>-2165.09055356341</v>
          </cell>
          <cell r="AO74">
            <v>-2127.02749166539</v>
          </cell>
          <cell r="AP74">
            <v>-2127.62559839101</v>
          </cell>
          <cell r="AQ74">
            <v>1160.51973682037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A75">
            <v>-95570.920196637</v>
          </cell>
          <cell r="AB75">
            <v>-7436.4420116935</v>
          </cell>
          <cell r="AC75">
            <v>-3329.84999285904</v>
          </cell>
          <cell r="AD75">
            <v>-3119.52388864096</v>
          </cell>
          <cell r="AE75">
            <v>-3264.33792028723</v>
          </cell>
          <cell r="AF75">
            <v>-3736.39040573853</v>
          </cell>
          <cell r="AG75">
            <v>-2294.7250633131</v>
          </cell>
          <cell r="AH75">
            <v>-2417.9231572583</v>
          </cell>
          <cell r="AI75">
            <v>-2430.35735979329</v>
          </cell>
          <cell r="AJ75">
            <v>-2439.44879102708</v>
          </cell>
          <cell r="AK75">
            <v>-2467.8512946737</v>
          </cell>
          <cell r="AL75">
            <v>-2466.2274253299</v>
          </cell>
          <cell r="AM75">
            <v>-2483.9380272056</v>
          </cell>
          <cell r="AN75">
            <v>-2294.02774246177</v>
          </cell>
          <cell r="AO75">
            <v>-2255.74651273142</v>
          </cell>
          <cell r="AP75">
            <v>-2256.56278728936</v>
          </cell>
          <cell r="AQ75">
            <v>1096.16022628735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AA76">
            <v>-94477.6301951789</v>
          </cell>
          <cell r="AB76">
            <v>-7665.27897737015</v>
          </cell>
          <cell r="AC76">
            <v>-3389.28505356001</v>
          </cell>
          <cell r="AD76">
            <v>-2947.71811217073</v>
          </cell>
          <cell r="AE76">
            <v>-3291.8012305907</v>
          </cell>
          <cell r="AF76">
            <v>-3694.00324602804</v>
          </cell>
          <cell r="AG76">
            <v>-2321.20699611802</v>
          </cell>
          <cell r="AH76">
            <v>-2443.00235525975</v>
          </cell>
          <cell r="AI76">
            <v>-2455.43655779473</v>
          </cell>
          <cell r="AJ76">
            <v>-2464.57049614379</v>
          </cell>
          <cell r="AK76">
            <v>-2492.93049267514</v>
          </cell>
          <cell r="AL76">
            <v>-2491.34913044661</v>
          </cell>
          <cell r="AM76">
            <v>-2509.01722520705</v>
          </cell>
          <cell r="AN76">
            <v>-2319.14944757847</v>
          </cell>
          <cell r="AO76">
            <v>-2280.82571073287</v>
          </cell>
          <cell r="AP76">
            <v>-2281.68449240607</v>
          </cell>
          <cell r="AQ76">
            <v>1083.62062728662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A77">
            <v>-103322.988020379</v>
          </cell>
          <cell r="AB77">
            <v>-7355.96195476546</v>
          </cell>
          <cell r="AC77">
            <v>-3074.98457051954</v>
          </cell>
          <cell r="AD77">
            <v>-2740.12451921293</v>
          </cell>
          <cell r="AE77">
            <v>-2996.20982360346</v>
          </cell>
          <cell r="AF77">
            <v>-3472.91227320099</v>
          </cell>
          <cell r="AG77">
            <v>-2106.95261599015</v>
          </cell>
          <cell r="AH77">
            <v>-2240.09692303592</v>
          </cell>
          <cell r="AI77">
            <v>-2252.53112557091</v>
          </cell>
          <cell r="AJ77">
            <v>-2261.32115640772</v>
          </cell>
          <cell r="AK77">
            <v>-2290.02506045132</v>
          </cell>
          <cell r="AL77">
            <v>-2288.09979071054</v>
          </cell>
          <cell r="AM77">
            <v>-2306.11179298323</v>
          </cell>
          <cell r="AN77">
            <v>-2115.90010784241</v>
          </cell>
          <cell r="AO77">
            <v>-2077.92027850905</v>
          </cell>
          <cell r="AP77">
            <v>-2078.43515267</v>
          </cell>
          <cell r="AQ77">
            <v>1185.07334339853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A78">
            <v>-94274.5873496936</v>
          </cell>
          <cell r="AB78">
            <v>-7521.50504744163</v>
          </cell>
          <cell r="AC78">
            <v>-3373.66970867825</v>
          </cell>
          <cell r="AD78">
            <v>-2911.0322867055</v>
          </cell>
          <cell r="AE78">
            <v>-3422.80834406866</v>
          </cell>
          <cell r="AF78">
            <v>-3710.1613605317</v>
          </cell>
          <cell r="AG78">
            <v>-2326.12514865164</v>
          </cell>
          <cell r="AH78">
            <v>-2447.6599957009</v>
          </cell>
          <cell r="AI78">
            <v>-2460.09419823589</v>
          </cell>
          <cell r="AJ78">
            <v>-2469.23603089077</v>
          </cell>
          <cell r="AK78">
            <v>-2497.5881331163</v>
          </cell>
          <cell r="AL78">
            <v>-2496.0146651936</v>
          </cell>
          <cell r="AM78">
            <v>-2513.67486564821</v>
          </cell>
          <cell r="AN78">
            <v>-2323.81498232546</v>
          </cell>
          <cell r="AO78">
            <v>-2285.48335117403</v>
          </cell>
          <cell r="AP78">
            <v>-2286.35002715306</v>
          </cell>
          <cell r="AQ78">
            <v>1081.29180706605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A79">
            <v>-88380.0265068747</v>
          </cell>
          <cell r="AB79">
            <v>-7642.31365270234</v>
          </cell>
          <cell r="AC79">
            <v>-3646.50304485988</v>
          </cell>
          <cell r="AD79">
            <v>-3202.96127356992</v>
          </cell>
          <cell r="AE79">
            <v>-3407.88041185684</v>
          </cell>
          <cell r="AF79">
            <v>-3754.12124515965</v>
          </cell>
          <cell r="AG79">
            <v>-2468.904616081</v>
          </cell>
          <cell r="AH79">
            <v>-2582.87650578649</v>
          </cell>
          <cell r="AI79">
            <v>-2595.31070832148</v>
          </cell>
          <cell r="AJ79">
            <v>-2604.68172150193</v>
          </cell>
          <cell r="AK79">
            <v>-2632.80464320189</v>
          </cell>
          <cell r="AL79">
            <v>-2631.46035580475</v>
          </cell>
          <cell r="AM79">
            <v>-2648.8913757338</v>
          </cell>
          <cell r="AN79">
            <v>-2459.26067293662</v>
          </cell>
          <cell r="AO79">
            <v>-2420.69986125962</v>
          </cell>
          <cell r="AP79">
            <v>-2421.79571776421</v>
          </cell>
          <cell r="AQ79">
            <v>1013.68355202325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A80">
            <v>-102101.221853234</v>
          </cell>
          <cell r="AB80">
            <v>-7323.97336029956</v>
          </cell>
          <cell r="AC80">
            <v>-3254.95724991848</v>
          </cell>
          <cell r="AD80">
            <v>-2861.78056868847</v>
          </cell>
          <cell r="AE80">
            <v>-3153.98738572063</v>
          </cell>
          <cell r="AF80">
            <v>-3415.27024415014</v>
          </cell>
          <cell r="AG80">
            <v>-2136.5465293146</v>
          </cell>
          <cell r="AH80">
            <v>-2268.12326149728</v>
          </cell>
          <cell r="AI80">
            <v>-2280.55746403226</v>
          </cell>
          <cell r="AJ80">
            <v>-2289.39499713765</v>
          </cell>
          <cell r="AK80">
            <v>-2318.05139891268</v>
          </cell>
          <cell r="AL80">
            <v>-2316.17363144047</v>
          </cell>
          <cell r="AM80">
            <v>-2334.13813144458</v>
          </cell>
          <cell r="AN80">
            <v>-2143.97394857234</v>
          </cell>
          <cell r="AO80">
            <v>-2105.9466169704</v>
          </cell>
          <cell r="AP80">
            <v>-2106.50899339993</v>
          </cell>
          <cell r="AQ80">
            <v>1171.06017416786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A81">
            <v>-86080.3059982789</v>
          </cell>
          <cell r="AB81">
            <v>-7708.77038313721</v>
          </cell>
          <cell r="AC81">
            <v>-3667.3654727392</v>
          </cell>
          <cell r="AD81">
            <v>-3305.42927460269</v>
          </cell>
          <cell r="AE81">
            <v>-3432.91979161981</v>
          </cell>
          <cell r="AF81">
            <v>-3933.17472711855</v>
          </cell>
          <cell r="AG81">
            <v>-2524.60899817313</v>
          </cell>
          <cell r="AH81">
            <v>-2635.63025447727</v>
          </cell>
          <cell r="AI81">
            <v>-2648.06445701226</v>
          </cell>
          <cell r="AJ81">
            <v>-2657.52488332609</v>
          </cell>
          <cell r="AK81">
            <v>-2685.55839189267</v>
          </cell>
          <cell r="AL81">
            <v>-2684.30351762891</v>
          </cell>
          <cell r="AM81">
            <v>-2701.64512442458</v>
          </cell>
          <cell r="AN81">
            <v>-2512.10383476077</v>
          </cell>
          <cell r="AO81">
            <v>-2473.4536099504</v>
          </cell>
          <cell r="AP81">
            <v>-2474.63887958837</v>
          </cell>
          <cell r="AQ81">
            <v>987.30667767786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A82">
            <v>-90408.643226879</v>
          </cell>
          <cell r="AB82">
            <v>-7654.48436901836</v>
          </cell>
          <cell r="AC82">
            <v>-3581.75767566315</v>
          </cell>
          <cell r="AD82">
            <v>-3096.42289157709</v>
          </cell>
          <cell r="AE82">
            <v>-3402.06167729808</v>
          </cell>
          <cell r="AF82">
            <v>-3748.46985732125</v>
          </cell>
          <cell r="AG82">
            <v>-2419.76697502105</v>
          </cell>
          <cell r="AH82">
            <v>-2536.34166112297</v>
          </cell>
          <cell r="AI82">
            <v>-2548.77586365796</v>
          </cell>
          <cell r="AJ82">
            <v>-2558.06800422034</v>
          </cell>
          <cell r="AK82">
            <v>-2586.26979853837</v>
          </cell>
          <cell r="AL82">
            <v>-2584.84663852316</v>
          </cell>
          <cell r="AM82">
            <v>-2602.35653107027</v>
          </cell>
          <cell r="AN82">
            <v>-2412.64695565502</v>
          </cell>
          <cell r="AO82">
            <v>-2374.16501659609</v>
          </cell>
          <cell r="AP82">
            <v>-2375.18200048262</v>
          </cell>
          <cell r="AQ82">
            <v>1036.95097435501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A83">
            <v>-100277.386508685</v>
          </cell>
          <cell r="AB83">
            <v>-7484.15748553687</v>
          </cell>
          <cell r="AC83">
            <v>-3213.89685040904</v>
          </cell>
          <cell r="AD83">
            <v>-2941.79904198592</v>
          </cell>
          <cell r="AE83">
            <v>-3120.66034397037</v>
          </cell>
          <cell r="AF83">
            <v>-3549.37166690661</v>
          </cell>
          <cell r="AG83">
            <v>-2180.72390675075</v>
          </cell>
          <cell r="AH83">
            <v>-2309.96058523296</v>
          </cell>
          <cell r="AI83">
            <v>-2322.39478776795</v>
          </cell>
          <cell r="AJ83">
            <v>-2331.30323159153</v>
          </cell>
          <cell r="AK83">
            <v>-2359.88872264836</v>
          </cell>
          <cell r="AL83">
            <v>-2358.08186589435</v>
          </cell>
          <cell r="AM83">
            <v>-2375.97545518027</v>
          </cell>
          <cell r="AN83">
            <v>-2185.88218302622</v>
          </cell>
          <cell r="AO83">
            <v>-2147.78394070609</v>
          </cell>
          <cell r="AP83">
            <v>-2148.41722785381</v>
          </cell>
          <cell r="AQ83">
            <v>1150.14151230002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A84">
            <v>-93419.8903647251</v>
          </cell>
          <cell r="AB84">
            <v>-7531.47487978137</v>
          </cell>
          <cell r="AC84">
            <v>-3518.60422794754</v>
          </cell>
          <cell r="AD84">
            <v>-3088.98240308443</v>
          </cell>
          <cell r="AE84">
            <v>-3237.05971417441</v>
          </cell>
          <cell r="AF84">
            <v>-3680.4148563326</v>
          </cell>
          <cell r="AG84">
            <v>-2346.82782414883</v>
          </cell>
          <cell r="AH84">
            <v>-2467.26606077849</v>
          </cell>
          <cell r="AI84">
            <v>-2479.70026331348</v>
          </cell>
          <cell r="AJ84">
            <v>-2488.87532658714</v>
          </cell>
          <cell r="AK84">
            <v>-2517.19419819389</v>
          </cell>
          <cell r="AL84">
            <v>-2515.65396088996</v>
          </cell>
          <cell r="AM84">
            <v>-2533.2809307258</v>
          </cell>
          <cell r="AN84">
            <v>-2343.45427802182</v>
          </cell>
          <cell r="AO84">
            <v>-2305.08941625162</v>
          </cell>
          <cell r="AP84">
            <v>-2305.98932284942</v>
          </cell>
          <cell r="AQ84">
            <v>1071.48877452725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A85">
            <v>-94263.9677966032</v>
          </cell>
          <cell r="AB85">
            <v>-7488.92753462218</v>
          </cell>
          <cell r="AC85">
            <v>-3361.79813368849</v>
          </cell>
          <cell r="AD85">
            <v>-3128.7335758788</v>
          </cell>
          <cell r="AE85">
            <v>-3486.24544586053</v>
          </cell>
          <cell r="AF85">
            <v>-3633.13574871692</v>
          </cell>
          <cell r="AG85">
            <v>-2326.38237801529</v>
          </cell>
          <cell r="AH85">
            <v>-2447.90359975315</v>
          </cell>
          <cell r="AI85">
            <v>-2460.33780228814</v>
          </cell>
          <cell r="AJ85">
            <v>-2469.48004783125</v>
          </cell>
          <cell r="AK85">
            <v>-2497.83173716855</v>
          </cell>
          <cell r="AL85">
            <v>-2496.25868213407</v>
          </cell>
          <cell r="AM85">
            <v>-2513.91846970046</v>
          </cell>
          <cell r="AN85">
            <v>-2324.05899926593</v>
          </cell>
          <cell r="AO85">
            <v>-2285.72695522628</v>
          </cell>
          <cell r="AP85">
            <v>-2286.59404409353</v>
          </cell>
          <cell r="AQ85">
            <v>1081.17000503992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AA86">
            <v>-101623.958404047</v>
          </cell>
          <cell r="AB86">
            <v>-7357.63017989856</v>
          </cell>
          <cell r="AC86">
            <v>-3146.29955822964</v>
          </cell>
          <cell r="AD86">
            <v>-2902.37644112865</v>
          </cell>
          <cell r="AE86">
            <v>-3108.76551255488</v>
          </cell>
          <cell r="AF86">
            <v>-3455.42757976795</v>
          </cell>
          <cell r="AG86">
            <v>-2148.10691912403</v>
          </cell>
          <cell r="AH86">
            <v>-2279.07130321087</v>
          </cell>
          <cell r="AI86">
            <v>-2291.50550574586</v>
          </cell>
          <cell r="AJ86">
            <v>-2300.36159485415</v>
          </cell>
          <cell r="AK86">
            <v>-2328.99944062627</v>
          </cell>
          <cell r="AL86">
            <v>-2327.14022915697</v>
          </cell>
          <cell r="AM86">
            <v>-2345.08617315817</v>
          </cell>
          <cell r="AN86">
            <v>-2154.94054628883</v>
          </cell>
          <cell r="AO86">
            <v>-2116.89465868399</v>
          </cell>
          <cell r="AP86">
            <v>-2117.47559111643</v>
          </cell>
          <cell r="AQ86">
            <v>1165.58615331106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AA87">
            <v>-90437.8788361409</v>
          </cell>
          <cell r="AB87">
            <v>-7572.9184884245</v>
          </cell>
          <cell r="AC87">
            <v>-3626.36034308494</v>
          </cell>
          <cell r="AD87">
            <v>-3233.38867494275</v>
          </cell>
          <cell r="AE87">
            <v>-3448.63159460432</v>
          </cell>
          <cell r="AF87">
            <v>-3679.77422169666</v>
          </cell>
          <cell r="AG87">
            <v>-2419.05882307696</v>
          </cell>
          <cell r="AH87">
            <v>-2535.67101963499</v>
          </cell>
          <cell r="AI87">
            <v>-2548.10522216998</v>
          </cell>
          <cell r="AJ87">
            <v>-2557.39622605187</v>
          </cell>
          <cell r="AK87">
            <v>-2585.59915705039</v>
          </cell>
          <cell r="AL87">
            <v>-2584.17486035469</v>
          </cell>
          <cell r="AM87">
            <v>-2601.68588958229</v>
          </cell>
          <cell r="AN87">
            <v>-2411.97517748655</v>
          </cell>
          <cell r="AO87">
            <v>-2373.49437510811</v>
          </cell>
          <cell r="AP87">
            <v>-2374.51022231415</v>
          </cell>
          <cell r="AQ87">
            <v>1037.286295099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A88">
            <v>-91924.2629400567</v>
          </cell>
          <cell r="AB88">
            <v>-7583.64886839281</v>
          </cell>
          <cell r="AC88">
            <v>-3587.64214465446</v>
          </cell>
          <cell r="AD88">
            <v>-3232.41208380326</v>
          </cell>
          <cell r="AE88">
            <v>-3370.94214347056</v>
          </cell>
          <cell r="AF88">
            <v>-3802.83491764148</v>
          </cell>
          <cell r="AG88">
            <v>-2383.05527057973</v>
          </cell>
          <cell r="AH88">
            <v>-2501.57455739844</v>
          </cell>
          <cell r="AI88">
            <v>-2514.00875993343</v>
          </cell>
          <cell r="AJ88">
            <v>-2523.24197320136</v>
          </cell>
          <cell r="AK88">
            <v>-2551.50269481384</v>
          </cell>
          <cell r="AL88">
            <v>-2550.02060750418</v>
          </cell>
          <cell r="AM88">
            <v>-2567.58942734575</v>
          </cell>
          <cell r="AN88">
            <v>-2377.82092463605</v>
          </cell>
          <cell r="AO88">
            <v>-2339.39791287157</v>
          </cell>
          <cell r="AP88">
            <v>-2340.35596946364</v>
          </cell>
          <cell r="AQ88">
            <v>1054.33452621727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A89">
            <v>-96662.0741028162</v>
          </cell>
          <cell r="AB89">
            <v>-7469.38989021255</v>
          </cell>
          <cell r="AC89">
            <v>-3311.64214569901</v>
          </cell>
          <cell r="AD89">
            <v>-2882.54133310475</v>
          </cell>
          <cell r="AE89">
            <v>-3342.10633069301</v>
          </cell>
          <cell r="AF89">
            <v>-3645.49224675385</v>
          </cell>
          <cell r="AG89">
            <v>-2268.29487152069</v>
          </cell>
          <cell r="AH89">
            <v>-2392.89295957367</v>
          </cell>
          <cell r="AI89">
            <v>-2405.32716210866</v>
          </cell>
          <cell r="AJ89">
            <v>-2414.37616927858</v>
          </cell>
          <cell r="AK89">
            <v>-2442.82109698907</v>
          </cell>
          <cell r="AL89">
            <v>-2441.1548035814</v>
          </cell>
          <cell r="AM89">
            <v>-2458.90782952098</v>
          </cell>
          <cell r="AN89">
            <v>-2268.95512071327</v>
          </cell>
          <cell r="AO89">
            <v>-2230.7163150468</v>
          </cell>
          <cell r="AP89">
            <v>-2231.49016554086</v>
          </cell>
          <cell r="AQ89">
            <v>1108.67532512966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A90">
            <v>-91061.5125462047</v>
          </cell>
          <cell r="AB90">
            <v>-7595.57270040731</v>
          </cell>
          <cell r="AC90">
            <v>-3521.77943449719</v>
          </cell>
          <cell r="AD90">
            <v>-3101.88134299499</v>
          </cell>
          <cell r="AE90">
            <v>-3424.80860830193</v>
          </cell>
          <cell r="AF90">
            <v>-3663.62154309724</v>
          </cell>
          <cell r="AG90">
            <v>-2403.9530176797</v>
          </cell>
          <cell r="AH90">
            <v>-2521.36536123309</v>
          </cell>
          <cell r="AI90">
            <v>-2533.79956376808</v>
          </cell>
          <cell r="AJ90">
            <v>-2543.06632077132</v>
          </cell>
          <cell r="AK90">
            <v>-2571.29349864849</v>
          </cell>
          <cell r="AL90">
            <v>-2569.84495507415</v>
          </cell>
          <cell r="AM90">
            <v>-2587.3802311804</v>
          </cell>
          <cell r="AN90">
            <v>-2397.64527220601</v>
          </cell>
          <cell r="AO90">
            <v>-2359.18871670622</v>
          </cell>
          <cell r="AP90">
            <v>-2360.18031703361</v>
          </cell>
          <cell r="AQ90">
            <v>1044.43912429995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A91">
            <v>-90707.7064687236</v>
          </cell>
          <cell r="AB91">
            <v>-7618.2039735379</v>
          </cell>
          <cell r="AC91">
            <v>-3589.06128232693</v>
          </cell>
          <cell r="AD91">
            <v>-3210.9093920269</v>
          </cell>
          <cell r="AE91">
            <v>-3378.69543516464</v>
          </cell>
          <cell r="AF91">
            <v>-3795.54198963748</v>
          </cell>
          <cell r="AG91">
            <v>-2412.52299340191</v>
          </cell>
          <cell r="AH91">
            <v>-2529.48138960565</v>
          </cell>
          <cell r="AI91">
            <v>-2541.91559214064</v>
          </cell>
          <cell r="AJ91">
            <v>-2551.19610512417</v>
          </cell>
          <cell r="AK91">
            <v>-2579.40952702105</v>
          </cell>
          <cell r="AL91">
            <v>-2577.974739427</v>
          </cell>
          <cell r="AM91">
            <v>-2595.49625955295</v>
          </cell>
          <cell r="AN91">
            <v>-2405.77505655886</v>
          </cell>
          <cell r="AO91">
            <v>-2367.30474507877</v>
          </cell>
          <cell r="AP91">
            <v>-2368.31010138645</v>
          </cell>
          <cell r="AQ91">
            <v>1040.38111011367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A92">
            <v>-100741.349286009</v>
          </cell>
          <cell r="AB92">
            <v>-7325.80678552861</v>
          </cell>
          <cell r="AC92">
            <v>-3195.26789463054</v>
          </cell>
          <cell r="AD92">
            <v>-2896.48131051955</v>
          </cell>
          <cell r="AE92">
            <v>-3145.54039955786</v>
          </cell>
          <cell r="AF92">
            <v>-3391.44202315529</v>
          </cell>
          <cell r="AG92">
            <v>-2169.48568900734</v>
          </cell>
          <cell r="AH92">
            <v>-2299.31765029137</v>
          </cell>
          <cell r="AI92">
            <v>-2311.75185282636</v>
          </cell>
          <cell r="AJ92">
            <v>-2320.64225777716</v>
          </cell>
          <cell r="AK92">
            <v>-2349.24578770677</v>
          </cell>
          <cell r="AL92">
            <v>-2347.42089207998</v>
          </cell>
          <cell r="AM92">
            <v>-2365.33252023867</v>
          </cell>
          <cell r="AN92">
            <v>-2175.22120921184</v>
          </cell>
          <cell r="AO92">
            <v>-2137.14100576449</v>
          </cell>
          <cell r="AP92">
            <v>-2137.75625403944</v>
          </cell>
          <cell r="AQ92">
            <v>1155.46297977081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A93">
            <v>-103539.955263734</v>
          </cell>
          <cell r="AB93">
            <v>-7329.70797669271</v>
          </cell>
          <cell r="AC93">
            <v>-3092.67286842489</v>
          </cell>
          <cell r="AD93">
            <v>-2674.6121782447</v>
          </cell>
          <cell r="AE93">
            <v>-2949.89423788219</v>
          </cell>
          <cell r="AF93">
            <v>-3340.22286804573</v>
          </cell>
          <cell r="AG93">
            <v>-2101.69718334946</v>
          </cell>
          <cell r="AH93">
            <v>-2235.11986804715</v>
          </cell>
          <cell r="AI93">
            <v>-2247.55407058214</v>
          </cell>
          <cell r="AJ93">
            <v>-2256.33566573252</v>
          </cell>
          <cell r="AK93">
            <v>-2285.04800546255</v>
          </cell>
          <cell r="AL93">
            <v>-2283.11430003535</v>
          </cell>
          <cell r="AM93">
            <v>-2301.13473799445</v>
          </cell>
          <cell r="AN93">
            <v>-2110.91461716721</v>
          </cell>
          <cell r="AO93">
            <v>-2072.94322352028</v>
          </cell>
          <cell r="AP93">
            <v>-2073.44966199481</v>
          </cell>
          <cell r="AQ93">
            <v>1187.56187089292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A94">
            <v>-96907.4039857124</v>
          </cell>
          <cell r="AB94">
            <v>-7517.22315324704</v>
          </cell>
          <cell r="AC94">
            <v>-3281.72856414815</v>
          </cell>
          <cell r="AD94">
            <v>-2972.24052314672</v>
          </cell>
          <cell r="AE94">
            <v>-3351.85159631223</v>
          </cell>
          <cell r="AF94">
            <v>-3627.91663577712</v>
          </cell>
          <cell r="AG94">
            <v>-2262.352432218</v>
          </cell>
          <cell r="AH94">
            <v>-2387.26528832394</v>
          </cell>
          <cell r="AI94">
            <v>-2399.69949085893</v>
          </cell>
          <cell r="AJ94">
            <v>-2408.738959603</v>
          </cell>
          <cell r="AK94">
            <v>-2437.19342573934</v>
          </cell>
          <cell r="AL94">
            <v>-2435.51759390582</v>
          </cell>
          <cell r="AM94">
            <v>-2453.28015827124</v>
          </cell>
          <cell r="AN94">
            <v>-2263.31791103769</v>
          </cell>
          <cell r="AO94">
            <v>-2225.08864379706</v>
          </cell>
          <cell r="AP94">
            <v>-2225.85295586528</v>
          </cell>
          <cell r="AQ94">
            <v>1111.48916075453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A95">
            <v>-97026.5733347305</v>
          </cell>
          <cell r="AB95">
            <v>-7404.74674440451</v>
          </cell>
          <cell r="AC95">
            <v>-3282.1084444</v>
          </cell>
          <cell r="AD95">
            <v>-3051.8406350239</v>
          </cell>
          <cell r="AE95">
            <v>-3233.61463160516</v>
          </cell>
          <cell r="AF95">
            <v>-3434.63139594566</v>
          </cell>
          <cell r="AG95">
            <v>-2259.46588364544</v>
          </cell>
          <cell r="AH95">
            <v>-2384.53163879294</v>
          </cell>
          <cell r="AI95">
            <v>-2396.96584132793</v>
          </cell>
          <cell r="AJ95">
            <v>-2406.00067676772</v>
          </cell>
          <cell r="AK95">
            <v>-2434.45977620834</v>
          </cell>
          <cell r="AL95">
            <v>-2432.77931107054</v>
          </cell>
          <cell r="AM95">
            <v>-2450.54650874025</v>
          </cell>
          <cell r="AN95">
            <v>-2260.5796282024</v>
          </cell>
          <cell r="AO95">
            <v>-2222.35499426607</v>
          </cell>
          <cell r="AP95">
            <v>-2223.11467303</v>
          </cell>
          <cell r="AQ95">
            <v>1112.85598552002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A96">
            <v>-94803.6749104521</v>
          </cell>
          <cell r="AB96">
            <v>-7511.51251744871</v>
          </cell>
          <cell r="AC96">
            <v>-3342.70561557118</v>
          </cell>
          <cell r="AD96">
            <v>-3045.18840553016</v>
          </cell>
          <cell r="AE96">
            <v>-3480.78087725525</v>
          </cell>
          <cell r="AF96">
            <v>-3600.14745629082</v>
          </cell>
          <cell r="AG96">
            <v>-2313.30946277394</v>
          </cell>
          <cell r="AH96">
            <v>-2435.52315032715</v>
          </cell>
          <cell r="AI96">
            <v>-2447.95735286214</v>
          </cell>
          <cell r="AJ96">
            <v>-2457.07861459266</v>
          </cell>
          <cell r="AK96">
            <v>-2485.45128774255</v>
          </cell>
          <cell r="AL96">
            <v>-2483.85724889548</v>
          </cell>
          <cell r="AM96">
            <v>-2501.53802027446</v>
          </cell>
          <cell r="AN96">
            <v>-2311.65756602735</v>
          </cell>
          <cell r="AO96">
            <v>-2273.34650580028</v>
          </cell>
          <cell r="AP96">
            <v>-2274.19261085494</v>
          </cell>
          <cell r="AQ96">
            <v>1087.36022975292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A97">
            <v>-88088.1727870313</v>
          </cell>
          <cell r="AB97">
            <v>-7651.54108847834</v>
          </cell>
          <cell r="AC97">
            <v>-3710.681155378</v>
          </cell>
          <cell r="AD97">
            <v>-3260.52004018982</v>
          </cell>
          <cell r="AE97">
            <v>-3567.76386348207</v>
          </cell>
          <cell r="AF97">
            <v>-3813.08045772588</v>
          </cell>
          <cell r="AG97">
            <v>-2475.97396692795</v>
          </cell>
          <cell r="AH97">
            <v>-2589.57139663672</v>
          </cell>
          <cell r="AI97">
            <v>-2602.00559917171</v>
          </cell>
          <cell r="AJ97">
            <v>-2611.38795962479</v>
          </cell>
          <cell r="AK97">
            <v>-2639.49953405212</v>
          </cell>
          <cell r="AL97">
            <v>-2638.16659392762</v>
          </cell>
          <cell r="AM97">
            <v>-2655.58626658403</v>
          </cell>
          <cell r="AN97">
            <v>-2465.96691105948</v>
          </cell>
          <cell r="AO97">
            <v>-2427.39475210985</v>
          </cell>
          <cell r="AP97">
            <v>-2428.50195588708</v>
          </cell>
          <cell r="AQ97">
            <v>1010.33610659813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A98">
            <v>-95341.7184788928</v>
          </cell>
          <cell r="AB98">
            <v>-7615.44678910785</v>
          </cell>
          <cell r="AC98">
            <v>-3364.07667911939</v>
          </cell>
          <cell r="AD98">
            <v>-3093.14748088218</v>
          </cell>
          <cell r="AE98">
            <v>-3320.8528852052</v>
          </cell>
          <cell r="AF98">
            <v>-3626.10241308923</v>
          </cell>
          <cell r="AG98">
            <v>-2300.27684232871</v>
          </cell>
          <cell r="AH98">
            <v>-2423.18086130197</v>
          </cell>
          <cell r="AI98">
            <v>-2435.61506383696</v>
          </cell>
          <cell r="AJ98">
            <v>-2444.71540643354</v>
          </cell>
          <cell r="AK98">
            <v>-2473.10899871737</v>
          </cell>
          <cell r="AL98">
            <v>-2471.49404073637</v>
          </cell>
          <cell r="AM98">
            <v>-2489.19573124928</v>
          </cell>
          <cell r="AN98">
            <v>-2299.29435786823</v>
          </cell>
          <cell r="AO98">
            <v>-2261.0042167751</v>
          </cell>
          <cell r="AP98">
            <v>-2261.82940269582</v>
          </cell>
          <cell r="AQ98">
            <v>1093.53137426551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A99">
            <v>-101924.507381592</v>
          </cell>
          <cell r="AB99">
            <v>-7390.40100369471</v>
          </cell>
          <cell r="AC99">
            <v>-3135.74201190526</v>
          </cell>
          <cell r="AD99">
            <v>-2914.83135767155</v>
          </cell>
          <cell r="AE99">
            <v>-3109.62814554959</v>
          </cell>
          <cell r="AF99">
            <v>-3432.46458886011</v>
          </cell>
          <cell r="AG99">
            <v>-2140.82694965819</v>
          </cell>
          <cell r="AH99">
            <v>-2272.17695010517</v>
          </cell>
          <cell r="AI99">
            <v>-2284.61115264016</v>
          </cell>
          <cell r="AJ99">
            <v>-2293.45555640421</v>
          </cell>
          <cell r="AK99">
            <v>-2322.10508752057</v>
          </cell>
          <cell r="AL99">
            <v>-2320.23419070703</v>
          </cell>
          <cell r="AM99">
            <v>-2338.19182005248</v>
          </cell>
          <cell r="AN99">
            <v>-2148.03450783889</v>
          </cell>
          <cell r="AO99">
            <v>-2110.0003055783</v>
          </cell>
          <cell r="AP99">
            <v>-2110.56955266649</v>
          </cell>
          <cell r="AQ99">
            <v>1169.03332986391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A100">
            <v>-97995.5359638368</v>
          </cell>
          <cell r="AB100">
            <v>-7479.36462620152</v>
          </cell>
          <cell r="AC100">
            <v>-3316.01171722195</v>
          </cell>
          <cell r="AD100">
            <v>-2929.4658362242</v>
          </cell>
          <cell r="AE100">
            <v>-3389.95714530268</v>
          </cell>
          <cell r="AF100">
            <v>-3565.3012728704</v>
          </cell>
          <cell r="AG100">
            <v>-2235.9954382922</v>
          </cell>
          <cell r="AH100">
            <v>-2362.30441125135</v>
          </cell>
          <cell r="AI100">
            <v>-2374.73861378634</v>
          </cell>
          <cell r="AJ100">
            <v>-2383.7357759591</v>
          </cell>
          <cell r="AK100">
            <v>-2412.23254866675</v>
          </cell>
          <cell r="AL100">
            <v>-2410.51441026192</v>
          </cell>
          <cell r="AM100">
            <v>-2428.31928119865</v>
          </cell>
          <cell r="AN100">
            <v>-2238.31472739379</v>
          </cell>
          <cell r="AO100">
            <v>-2200.12776672447</v>
          </cell>
          <cell r="AP100">
            <v>-2200.84977222138</v>
          </cell>
          <cell r="AQ100">
            <v>1123.96959929082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AA101">
            <v>-89859.6072177215</v>
          </cell>
          <cell r="AB101">
            <v>-7613.88015424605</v>
          </cell>
          <cell r="AC101">
            <v>-3526.57399060195</v>
          </cell>
          <cell r="AD101">
            <v>-3386.68207081223</v>
          </cell>
          <cell r="AE101">
            <v>-3589.83094099</v>
          </cell>
          <cell r="AF101">
            <v>-3745.90286665524</v>
          </cell>
          <cell r="AG101">
            <v>-2433.0658570035</v>
          </cell>
          <cell r="AH101">
            <v>-2548.93610794424</v>
          </cell>
          <cell r="AI101">
            <v>-2561.37031047923</v>
          </cell>
          <cell r="AJ101">
            <v>-2570.68379756164</v>
          </cell>
          <cell r="AK101">
            <v>-2598.86424535964</v>
          </cell>
          <cell r="AL101">
            <v>-2597.46243186446</v>
          </cell>
          <cell r="AM101">
            <v>-2614.95097789154</v>
          </cell>
          <cell r="AN101">
            <v>-2425.26274899633</v>
          </cell>
          <cell r="AO101">
            <v>-2386.75946341736</v>
          </cell>
          <cell r="AP101">
            <v>-2387.79779382392</v>
          </cell>
          <cell r="AQ101">
            <v>1030.65375094438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A102">
            <v>-90256.1613938381</v>
          </cell>
          <cell r="AB102">
            <v>-7594.84054685031</v>
          </cell>
          <cell r="AC102">
            <v>-3640.91407165962</v>
          </cell>
          <cell r="AD102">
            <v>-3179.35267350927</v>
          </cell>
          <cell r="AE102">
            <v>-3451.23467360637</v>
          </cell>
          <cell r="AF102">
            <v>-3782.40325263826</v>
          </cell>
          <cell r="AG102">
            <v>-2423.4604265766</v>
          </cell>
          <cell r="AH102">
            <v>-2539.83947238746</v>
          </cell>
          <cell r="AI102">
            <v>-2552.27367492245</v>
          </cell>
          <cell r="AJ102">
            <v>-2561.5717439785</v>
          </cell>
          <cell r="AK102">
            <v>-2589.76760980286</v>
          </cell>
          <cell r="AL102">
            <v>-2588.35037828132</v>
          </cell>
          <cell r="AM102">
            <v>-2605.85434233477</v>
          </cell>
          <cell r="AN102">
            <v>-2416.15069541318</v>
          </cell>
          <cell r="AO102">
            <v>-2377.66282786059</v>
          </cell>
          <cell r="AP102">
            <v>-2378.68574024078</v>
          </cell>
          <cell r="AQ102">
            <v>1035.20206872277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A103">
            <v>-102292.945043032</v>
          </cell>
          <cell r="AB103">
            <v>-7374.46977268482</v>
          </cell>
          <cell r="AC103">
            <v>-3079.94229196835</v>
          </cell>
          <cell r="AD103">
            <v>-2830.58600740884</v>
          </cell>
          <cell r="AE103">
            <v>-3205.81732682257</v>
          </cell>
          <cell r="AF103">
            <v>-3390.67335578083</v>
          </cell>
          <cell r="AG103">
            <v>-2131.90256419776</v>
          </cell>
          <cell r="AH103">
            <v>-2263.72528490188</v>
          </cell>
          <cell r="AI103">
            <v>-2276.15948743687</v>
          </cell>
          <cell r="AJ103">
            <v>-2284.98956634464</v>
          </cell>
          <cell r="AK103">
            <v>-2313.65342231728</v>
          </cell>
          <cell r="AL103">
            <v>-2311.76820064746</v>
          </cell>
          <cell r="AM103">
            <v>-2329.74015484919</v>
          </cell>
          <cell r="AN103">
            <v>-2139.56851777932</v>
          </cell>
          <cell r="AO103">
            <v>-2101.54864037501</v>
          </cell>
          <cell r="AP103">
            <v>-2102.10356260692</v>
          </cell>
          <cell r="AQ103">
            <v>1173.25916246556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A104">
            <v>-90244.8542576026</v>
          </cell>
          <cell r="AB104">
            <v>-7601.9077802234</v>
          </cell>
          <cell r="AC104">
            <v>-3643.06529153492</v>
          </cell>
          <cell r="AD104">
            <v>-3176.92106679129</v>
          </cell>
          <cell r="AE104">
            <v>-3582.13456123761</v>
          </cell>
          <cell r="AF104">
            <v>-3693.61615071149</v>
          </cell>
          <cell r="AG104">
            <v>-2423.73431074421</v>
          </cell>
          <cell r="AH104">
            <v>-2540.09884904699</v>
          </cell>
          <cell r="AI104">
            <v>-2552.53305158198</v>
          </cell>
          <cell r="AJ104">
            <v>-2561.83156025949</v>
          </cell>
          <cell r="AK104">
            <v>-2590.02698646239</v>
          </cell>
          <cell r="AL104">
            <v>-2588.61019456231</v>
          </cell>
          <cell r="AM104">
            <v>-2606.1137189943</v>
          </cell>
          <cell r="AN104">
            <v>-2416.41051169417</v>
          </cell>
          <cell r="AO104">
            <v>-2377.92220452012</v>
          </cell>
          <cell r="AP104">
            <v>-2378.94555652177</v>
          </cell>
          <cell r="AQ104">
            <v>1035.072380393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A105">
            <v>-89207.8525878246</v>
          </cell>
          <cell r="AB105">
            <v>-7673.33598053938</v>
          </cell>
          <cell r="AC105">
            <v>-3680.65254362026</v>
          </cell>
          <cell r="AD105">
            <v>-3311.97305723568</v>
          </cell>
          <cell r="AE105">
            <v>-3408.87423995128</v>
          </cell>
          <cell r="AF105">
            <v>-3659.25015806731</v>
          </cell>
          <cell r="AG105">
            <v>-2448.85281406998</v>
          </cell>
          <cell r="AH105">
            <v>-2563.88683775036</v>
          </cell>
          <cell r="AI105">
            <v>-2576.32104028535</v>
          </cell>
          <cell r="AJ105">
            <v>-2585.65986758778</v>
          </cell>
          <cell r="AK105">
            <v>-2613.81497516576</v>
          </cell>
          <cell r="AL105">
            <v>-2612.4385018906</v>
          </cell>
          <cell r="AM105">
            <v>-2629.90170769767</v>
          </cell>
          <cell r="AN105">
            <v>-2440.23881902247</v>
          </cell>
          <cell r="AO105">
            <v>-2401.71019322349</v>
          </cell>
          <cell r="AP105">
            <v>-2402.77386385006</v>
          </cell>
          <cell r="AQ105">
            <v>1023.17838604131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AA106">
            <v>-99751.5343057791</v>
          </cell>
          <cell r="AB106">
            <v>-7293.99719534013</v>
          </cell>
          <cell r="AC106">
            <v>-3180.16269478537</v>
          </cell>
          <cell r="AD106">
            <v>-2949.2672889273</v>
          </cell>
          <cell r="AE106">
            <v>-3210.88026269167</v>
          </cell>
          <cell r="AF106">
            <v>-3548.50534641496</v>
          </cell>
          <cell r="AG106">
            <v>-2193.46122501407</v>
          </cell>
          <cell r="AH106">
            <v>-2322.02321408586</v>
          </cell>
          <cell r="AI106">
            <v>-2334.45741662085</v>
          </cell>
          <cell r="AJ106">
            <v>-2343.38630557809</v>
          </cell>
          <cell r="AK106">
            <v>-2371.95135150127</v>
          </cell>
          <cell r="AL106">
            <v>-2370.16493988091</v>
          </cell>
          <cell r="AM106">
            <v>-2388.03808403317</v>
          </cell>
          <cell r="AN106">
            <v>-2197.96525701277</v>
          </cell>
          <cell r="AO106">
            <v>-2159.84656955899</v>
          </cell>
          <cell r="AP106">
            <v>-2160.50030184037</v>
          </cell>
          <cell r="AQ106">
            <v>1144.11019787356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A107">
            <v>-96038.8509092195</v>
          </cell>
          <cell r="AB107">
            <v>-7527.35550076649</v>
          </cell>
          <cell r="AC107">
            <v>-3418.49141873136</v>
          </cell>
          <cell r="AD107">
            <v>-3085.87226884989</v>
          </cell>
          <cell r="AE107">
            <v>-3451.5261426749</v>
          </cell>
          <cell r="AF107">
            <v>-3714.89052892182</v>
          </cell>
          <cell r="AG107">
            <v>-2283.39073328955</v>
          </cell>
          <cell r="AH107">
            <v>-2407.18920105622</v>
          </cell>
          <cell r="AI107">
            <v>-2419.62340359121</v>
          </cell>
          <cell r="AJ107">
            <v>-2428.6966416789</v>
          </cell>
          <cell r="AK107">
            <v>-2457.11733847162</v>
          </cell>
          <cell r="AL107">
            <v>-2455.47527598172</v>
          </cell>
          <cell r="AM107">
            <v>-2473.20407100353</v>
          </cell>
          <cell r="AN107">
            <v>-2283.27559311359</v>
          </cell>
          <cell r="AO107">
            <v>-2245.01255652935</v>
          </cell>
          <cell r="AP107">
            <v>-2245.81063794118</v>
          </cell>
          <cell r="AQ107">
            <v>1101.52720438838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A108">
            <v>-89945.2107333975</v>
          </cell>
          <cell r="AB108">
            <v>-7657.53173164219</v>
          </cell>
          <cell r="AC108">
            <v>-3594.92499084093</v>
          </cell>
          <cell r="AD108">
            <v>-3236.36811235212</v>
          </cell>
          <cell r="AE108">
            <v>-3458.14376484002</v>
          </cell>
          <cell r="AF108">
            <v>-3829.68978039625</v>
          </cell>
          <cell r="AG108">
            <v>-2430.99234810195</v>
          </cell>
          <cell r="AH108">
            <v>-2546.97243177744</v>
          </cell>
          <cell r="AI108">
            <v>-2559.40663431243</v>
          </cell>
          <cell r="AJ108">
            <v>-2568.71679313015</v>
          </cell>
          <cell r="AK108">
            <v>-2596.90056919284</v>
          </cell>
          <cell r="AL108">
            <v>-2595.49542743298</v>
          </cell>
          <cell r="AM108">
            <v>-2612.98730172475</v>
          </cell>
          <cell r="AN108">
            <v>-2423.29574456484</v>
          </cell>
          <cell r="AO108">
            <v>-2384.79578725057</v>
          </cell>
          <cell r="AP108">
            <v>-2385.83078939244</v>
          </cell>
          <cell r="AQ108">
            <v>1031.63558902778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A109">
            <v>-85272.1291939784</v>
          </cell>
          <cell r="AB109">
            <v>-7619.70016467698</v>
          </cell>
          <cell r="AC109">
            <v>-3798.94039115542</v>
          </cell>
          <cell r="AD109">
            <v>-3343.8114160705</v>
          </cell>
          <cell r="AE109">
            <v>-3656.3634039902</v>
          </cell>
          <cell r="AF109">
            <v>-3900.4730868625</v>
          </cell>
          <cell r="AG109">
            <v>-2544.18485068933</v>
          </cell>
          <cell r="AH109">
            <v>-2654.16918382648</v>
          </cell>
          <cell r="AI109">
            <v>-2666.60338636147</v>
          </cell>
          <cell r="AJ109">
            <v>-2676.09523458945</v>
          </cell>
          <cell r="AK109">
            <v>-2704.09732124188</v>
          </cell>
          <cell r="AL109">
            <v>-2702.87386889227</v>
          </cell>
          <cell r="AM109">
            <v>-2720.18405377379</v>
          </cell>
          <cell r="AN109">
            <v>-2530.67418602413</v>
          </cell>
          <cell r="AO109">
            <v>-2491.99253929961</v>
          </cell>
          <cell r="AP109">
            <v>-2493.20923085173</v>
          </cell>
          <cell r="AQ109">
            <v>978.037213003255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A110">
            <v>-99970.7971991556</v>
          </cell>
          <cell r="AB110">
            <v>-7514.25134493525</v>
          </cell>
          <cell r="AC110">
            <v>-3313.4142450977</v>
          </cell>
          <cell r="AD110">
            <v>-2868.68740545776</v>
          </cell>
          <cell r="AE110">
            <v>-3187.85811621222</v>
          </cell>
          <cell r="AF110">
            <v>-3490.12354599481</v>
          </cell>
          <cell r="AG110">
            <v>-2188.15018658761</v>
          </cell>
          <cell r="AH110">
            <v>-2316.99349872212</v>
          </cell>
          <cell r="AI110">
            <v>-2329.42770125711</v>
          </cell>
          <cell r="AJ110">
            <v>-2338.34806527305</v>
          </cell>
          <cell r="AK110">
            <v>-2366.92163613752</v>
          </cell>
          <cell r="AL110">
            <v>-2365.12669957587</v>
          </cell>
          <cell r="AM110">
            <v>-2383.00836866943</v>
          </cell>
          <cell r="AN110">
            <v>-2192.92701670773</v>
          </cell>
          <cell r="AO110">
            <v>-2154.81685419525</v>
          </cell>
          <cell r="AP110">
            <v>-2155.46206153533</v>
          </cell>
          <cell r="AQ110">
            <v>1146.62505555543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A111">
            <v>-94438.9080829448</v>
          </cell>
          <cell r="AB111">
            <v>-7491.90287387058</v>
          </cell>
          <cell r="AC111">
            <v>-3357.63909939139</v>
          </cell>
          <cell r="AD111">
            <v>-3137.07137568316</v>
          </cell>
          <cell r="AE111">
            <v>-3385.7543064506</v>
          </cell>
          <cell r="AF111">
            <v>-3624.03956289248</v>
          </cell>
          <cell r="AG111">
            <v>-2322.14493241386</v>
          </cell>
          <cell r="AH111">
            <v>-2443.8906095367</v>
          </cell>
          <cell r="AI111">
            <v>-2456.32481207169</v>
          </cell>
          <cell r="AJ111">
            <v>-2465.46025593647</v>
          </cell>
          <cell r="AK111">
            <v>-2493.81874695211</v>
          </cell>
          <cell r="AL111">
            <v>-2492.23889023929</v>
          </cell>
          <cell r="AM111">
            <v>-2509.90547948401</v>
          </cell>
          <cell r="AN111">
            <v>-2320.03920737116</v>
          </cell>
          <cell r="AO111">
            <v>-2281.71396500983</v>
          </cell>
          <cell r="AP111">
            <v>-2282.57425219875</v>
          </cell>
          <cell r="AQ111">
            <v>1083.17650014814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A112">
            <v>-96246.2021115917</v>
          </cell>
          <cell r="AB112">
            <v>-7516.64669269478</v>
          </cell>
          <cell r="AC112">
            <v>-3300.66656681228</v>
          </cell>
          <cell r="AD112">
            <v>-3099.21141101389</v>
          </cell>
          <cell r="AE112">
            <v>-3305.02689172579</v>
          </cell>
          <cell r="AF112">
            <v>-3685.76370302496</v>
          </cell>
          <cell r="AG112">
            <v>-2278.3682227014</v>
          </cell>
          <cell r="AH112">
            <v>-2402.43273035477</v>
          </cell>
          <cell r="AI112">
            <v>-2414.86693288976</v>
          </cell>
          <cell r="AJ112">
            <v>-2423.9321091627</v>
          </cell>
          <cell r="AK112">
            <v>-2452.36086777017</v>
          </cell>
          <cell r="AL112">
            <v>-2450.71074346552</v>
          </cell>
          <cell r="AM112">
            <v>-2468.44760030207</v>
          </cell>
          <cell r="AN112">
            <v>-2278.51106059738</v>
          </cell>
          <cell r="AO112">
            <v>-2240.25608582789</v>
          </cell>
          <cell r="AP112">
            <v>-2241.04610542498</v>
          </cell>
          <cell r="AQ112">
            <v>1103.90543973911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A113">
            <v>-97981.1722750222</v>
          </cell>
          <cell r="AB113">
            <v>-7559.81751473839</v>
          </cell>
          <cell r="AC113">
            <v>-3281.58172747182</v>
          </cell>
          <cell r="AD113">
            <v>-2952.12064178008</v>
          </cell>
          <cell r="AE113">
            <v>-3319.61667931765</v>
          </cell>
          <cell r="AF113">
            <v>-3556.40757806178</v>
          </cell>
          <cell r="AG113">
            <v>-2236.34335900995</v>
          </cell>
          <cell r="AH113">
            <v>-2362.6339027818</v>
          </cell>
          <cell r="AI113">
            <v>-2375.06810531679</v>
          </cell>
          <cell r="AJ113">
            <v>-2384.06582594978</v>
          </cell>
          <cell r="AK113">
            <v>-2412.5620401972</v>
          </cell>
          <cell r="AL113">
            <v>-2410.8444602526</v>
          </cell>
          <cell r="AM113">
            <v>-2428.64877272911</v>
          </cell>
          <cell r="AN113">
            <v>-2238.64477738446</v>
          </cell>
          <cell r="AO113">
            <v>-2200.45725825493</v>
          </cell>
          <cell r="AP113">
            <v>-2201.17982221206</v>
          </cell>
          <cell r="AQ113">
            <v>1123.80485352559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A114">
            <v>-85547.9829827547</v>
          </cell>
          <cell r="AB114">
            <v>-7746.49272479297</v>
          </cell>
          <cell r="AC114">
            <v>-3650.38788632203</v>
          </cell>
          <cell r="AD114">
            <v>-3313.24984898163</v>
          </cell>
          <cell r="AE114">
            <v>-3611.30487319637</v>
          </cell>
          <cell r="AF114">
            <v>-3778.84761962828</v>
          </cell>
          <cell r="AG114">
            <v>-2537.50305401268</v>
          </cell>
          <cell r="AH114">
            <v>-2647.84131859499</v>
          </cell>
          <cell r="AI114">
            <v>-2660.27552112997</v>
          </cell>
          <cell r="AJ114">
            <v>-2669.75664416264</v>
          </cell>
          <cell r="AK114">
            <v>-2697.76945601039</v>
          </cell>
          <cell r="AL114">
            <v>-2696.53527846547</v>
          </cell>
          <cell r="AM114">
            <v>-2713.85618854229</v>
          </cell>
          <cell r="AN114">
            <v>-2524.33559559733</v>
          </cell>
          <cell r="AO114">
            <v>-2485.66467406811</v>
          </cell>
          <cell r="AP114">
            <v>-2486.87064042493</v>
          </cell>
          <cell r="AQ114">
            <v>981.201145619003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A115">
            <v>-90279.6952073368</v>
          </cell>
          <cell r="AB115">
            <v>-7618.14624036655</v>
          </cell>
          <cell r="AC115">
            <v>-3579.13021587539</v>
          </cell>
          <cell r="AD115">
            <v>-3274.14406210073</v>
          </cell>
          <cell r="AE115">
            <v>-3517.30184457224</v>
          </cell>
          <cell r="AF115">
            <v>-3739.99770751829</v>
          </cell>
          <cell r="AG115">
            <v>-2422.89038489792</v>
          </cell>
          <cell r="AH115">
            <v>-2539.29962553285</v>
          </cell>
          <cell r="AI115">
            <v>-2551.73382806784</v>
          </cell>
          <cell r="AJ115">
            <v>-2561.03098212922</v>
          </cell>
          <cell r="AK115">
            <v>-2589.22776294825</v>
          </cell>
          <cell r="AL115">
            <v>-2587.80961643204</v>
          </cell>
          <cell r="AM115">
            <v>-2605.31449548016</v>
          </cell>
          <cell r="AN115">
            <v>-2415.60993356391</v>
          </cell>
          <cell r="AO115">
            <v>-2377.12298100598</v>
          </cell>
          <cell r="AP115">
            <v>-2378.1449783915</v>
          </cell>
          <cell r="AQ115">
            <v>1035.47199215007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AA116">
            <v>-89697.4387907225</v>
          </cell>
          <cell r="AB116">
            <v>-7661.13845640013</v>
          </cell>
          <cell r="AC116">
            <v>-3562.57618934375</v>
          </cell>
          <cell r="AD116">
            <v>-3133.16845531303</v>
          </cell>
          <cell r="AE116">
            <v>-3528.02980606135</v>
          </cell>
          <cell r="AF116">
            <v>-3775.48730740886</v>
          </cell>
          <cell r="AG116">
            <v>-2436.9939395627</v>
          </cell>
          <cell r="AH116">
            <v>-2552.65612192485</v>
          </cell>
          <cell r="AI116">
            <v>-2565.09032445984</v>
          </cell>
          <cell r="AJ116">
            <v>-2574.4101166507</v>
          </cell>
          <cell r="AK116">
            <v>-2602.58425934025</v>
          </cell>
          <cell r="AL116">
            <v>-2601.18875095352</v>
          </cell>
          <cell r="AM116">
            <v>-2618.67099187216</v>
          </cell>
          <cell r="AN116">
            <v>-2428.98906808538</v>
          </cell>
          <cell r="AO116">
            <v>-2390.47947739798</v>
          </cell>
          <cell r="AP116">
            <v>-2391.52411291298</v>
          </cell>
          <cell r="AQ116">
            <v>1028.79374395407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A117">
            <v>-90863.4262850897</v>
          </cell>
          <cell r="AB117">
            <v>-7701.64723820953</v>
          </cell>
          <cell r="AC117">
            <v>-3612.88210775919</v>
          </cell>
          <cell r="AD117">
            <v>-3233.88793493119</v>
          </cell>
          <cell r="AE117">
            <v>-3478.28438064949</v>
          </cell>
          <cell r="AF117">
            <v>-3721.37656409946</v>
          </cell>
          <cell r="AG117">
            <v>-2408.75111063714</v>
          </cell>
          <cell r="AH117">
            <v>-2525.90930159406</v>
          </cell>
          <cell r="AI117">
            <v>-2538.34350412905</v>
          </cell>
          <cell r="AJ117">
            <v>-2547.61796272613</v>
          </cell>
          <cell r="AK117">
            <v>-2575.83743900946</v>
          </cell>
          <cell r="AL117">
            <v>-2574.39659702895</v>
          </cell>
          <cell r="AM117">
            <v>-2591.92417154137</v>
          </cell>
          <cell r="AN117">
            <v>-2402.19691416081</v>
          </cell>
          <cell r="AO117">
            <v>-2363.73265706719</v>
          </cell>
          <cell r="AP117">
            <v>-2364.73195898841</v>
          </cell>
          <cell r="AQ117">
            <v>1042.16715411946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A118">
            <v>-95971.6392008549</v>
          </cell>
          <cell r="AB118">
            <v>-7487.96202649848</v>
          </cell>
          <cell r="AC118">
            <v>-3362.30850759311</v>
          </cell>
          <cell r="AD118">
            <v>-3009.89504989523</v>
          </cell>
          <cell r="AE118">
            <v>-3215.22848813489</v>
          </cell>
          <cell r="AF118">
            <v>-3584.18482267469</v>
          </cell>
          <cell r="AG118">
            <v>-2285.01875142037</v>
          </cell>
          <cell r="AH118">
            <v>-2408.73098387674</v>
          </cell>
          <cell r="AI118">
            <v>-2421.16518641173</v>
          </cell>
          <cell r="AJ118">
            <v>-2430.24103769064</v>
          </cell>
          <cell r="AK118">
            <v>-2458.65912129214</v>
          </cell>
          <cell r="AL118">
            <v>-2457.01967199346</v>
          </cell>
          <cell r="AM118">
            <v>-2474.74585382405</v>
          </cell>
          <cell r="AN118">
            <v>-2284.81998912533</v>
          </cell>
          <cell r="AO118">
            <v>-2246.55433934987</v>
          </cell>
          <cell r="AP118">
            <v>-2247.35503395292</v>
          </cell>
          <cell r="AQ118">
            <v>1100.75631297813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A119">
            <v>-88905.5068529609</v>
          </cell>
          <cell r="AB119">
            <v>-7640.31235556448</v>
          </cell>
          <cell r="AC119">
            <v>-3509.1485752399</v>
          </cell>
          <cell r="AD119">
            <v>-3229.10174055651</v>
          </cell>
          <cell r="AE119">
            <v>-3666.15516035094</v>
          </cell>
          <cell r="AF119">
            <v>-3736.4595225636</v>
          </cell>
          <cell r="AG119">
            <v>-2456.17630502282</v>
          </cell>
          <cell r="AH119">
            <v>-2570.82240703155</v>
          </cell>
          <cell r="AI119">
            <v>-2583.25660956654</v>
          </cell>
          <cell r="AJ119">
            <v>-2592.60719207114</v>
          </cell>
          <cell r="AK119">
            <v>-2620.75054444695</v>
          </cell>
          <cell r="AL119">
            <v>-2619.38582637396</v>
          </cell>
          <cell r="AM119">
            <v>-2636.83727697886</v>
          </cell>
          <cell r="AN119">
            <v>-2447.18614350582</v>
          </cell>
          <cell r="AO119">
            <v>-2408.64576250468</v>
          </cell>
          <cell r="AP119">
            <v>-2409.72118833342</v>
          </cell>
          <cell r="AQ119">
            <v>1019.71060140072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A120">
            <v>-91892.0058168247</v>
          </cell>
          <cell r="AB120">
            <v>-7578.06487566912</v>
          </cell>
          <cell r="AC120">
            <v>-3549.74966690067</v>
          </cell>
          <cell r="AD120">
            <v>-3244.27776628556</v>
          </cell>
          <cell r="AE120">
            <v>-3463.44071163242</v>
          </cell>
          <cell r="AF120">
            <v>-3564.93149323148</v>
          </cell>
          <cell r="AG120">
            <v>-2383.83661036036</v>
          </cell>
          <cell r="AH120">
            <v>-2502.31450999969</v>
          </cell>
          <cell r="AI120">
            <v>-2514.74871253468</v>
          </cell>
          <cell r="AJ120">
            <v>-2523.98317995956</v>
          </cell>
          <cell r="AK120">
            <v>-2552.24264741509</v>
          </cell>
          <cell r="AL120">
            <v>-2550.76181426238</v>
          </cell>
          <cell r="AM120">
            <v>-2568.32937994699</v>
          </cell>
          <cell r="AN120">
            <v>-2378.56213139424</v>
          </cell>
          <cell r="AO120">
            <v>-2340.13786547281</v>
          </cell>
          <cell r="AP120">
            <v>-2341.09717622184</v>
          </cell>
          <cell r="AQ120">
            <v>1053.96454991665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A121">
            <v>-94478.3484558288</v>
          </cell>
          <cell r="AB121">
            <v>-7477.50800407658</v>
          </cell>
          <cell r="AC121">
            <v>-3441.20102371096</v>
          </cell>
          <cell r="AD121">
            <v>-3016.42402771484</v>
          </cell>
          <cell r="AE121">
            <v>-3281.91046557293</v>
          </cell>
          <cell r="AF121">
            <v>-3668.34135730593</v>
          </cell>
          <cell r="AG121">
            <v>-2321.18959823617</v>
          </cell>
          <cell r="AH121">
            <v>-2442.98587893504</v>
          </cell>
          <cell r="AI121">
            <v>-2455.42008147003</v>
          </cell>
          <cell r="AJ121">
            <v>-2464.55399189311</v>
          </cell>
          <cell r="AK121">
            <v>-2492.91401635044</v>
          </cell>
          <cell r="AL121">
            <v>-2491.33262619593</v>
          </cell>
          <cell r="AM121">
            <v>-2509.00074888235</v>
          </cell>
          <cell r="AN121">
            <v>-2319.1329433278</v>
          </cell>
          <cell r="AO121">
            <v>-2280.80923440817</v>
          </cell>
          <cell r="AP121">
            <v>-2281.66798815539</v>
          </cell>
          <cell r="AQ121">
            <v>1083.62886544897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A122">
            <v>-85950.8663809723</v>
          </cell>
          <cell r="AB122">
            <v>-7697.56606400153</v>
          </cell>
          <cell r="AC122">
            <v>-3773.71987522221</v>
          </cell>
          <cell r="AD122">
            <v>-3365.1017404695</v>
          </cell>
          <cell r="AE122">
            <v>-3531.46496157473</v>
          </cell>
          <cell r="AF122">
            <v>-3852.4431070166</v>
          </cell>
          <cell r="AG122">
            <v>-2527.74431564904</v>
          </cell>
          <cell r="AH122">
            <v>-2638.59949574659</v>
          </cell>
          <cell r="AI122">
            <v>-2651.03369828158</v>
          </cell>
          <cell r="AJ122">
            <v>-2660.49915720773</v>
          </cell>
          <cell r="AK122">
            <v>-2688.52763316199</v>
          </cell>
          <cell r="AL122">
            <v>-2687.27779151055</v>
          </cell>
          <cell r="AM122">
            <v>-2704.6143656939</v>
          </cell>
          <cell r="AN122">
            <v>-2515.07810864242</v>
          </cell>
          <cell r="AO122">
            <v>-2476.42285121972</v>
          </cell>
          <cell r="AP122">
            <v>-2477.61315347001</v>
          </cell>
          <cell r="AQ122">
            <v>985.822057043199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AA123">
            <v>-95131.5682405381</v>
          </cell>
          <cell r="AB123">
            <v>-7517.91603372011</v>
          </cell>
          <cell r="AC123">
            <v>-3363.52092642307</v>
          </cell>
          <cell r="AD123">
            <v>-3112.19117674091</v>
          </cell>
          <cell r="AE123">
            <v>-3467.28558818858</v>
          </cell>
          <cell r="AF123">
            <v>-3522.1787046848</v>
          </cell>
          <cell r="AG123">
            <v>-2305.36715183819</v>
          </cell>
          <cell r="AH123">
            <v>-2428.00153964964</v>
          </cell>
          <cell r="AI123">
            <v>-2440.43574218463</v>
          </cell>
          <cell r="AJ123">
            <v>-2449.54425542248</v>
          </cell>
          <cell r="AK123">
            <v>-2477.92967706504</v>
          </cell>
          <cell r="AL123">
            <v>-2476.3228897253</v>
          </cell>
          <cell r="AM123">
            <v>-2494.01640959695</v>
          </cell>
          <cell r="AN123">
            <v>-2304.12320685716</v>
          </cell>
          <cell r="AO123">
            <v>-2265.82489512277</v>
          </cell>
          <cell r="AP123">
            <v>-2266.65825168476</v>
          </cell>
          <cell r="AQ123">
            <v>1091.12103509168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AA124">
            <v>-90114.8433180223</v>
          </cell>
          <cell r="AB124">
            <v>-7583.47462322015</v>
          </cell>
          <cell r="AC124">
            <v>-3558.87353043647</v>
          </cell>
          <cell r="AD124">
            <v>-3163.09721491198</v>
          </cell>
          <cell r="AE124">
            <v>-3438.88203770735</v>
          </cell>
          <cell r="AF124">
            <v>-3709.18876211351</v>
          </cell>
          <cell r="AG124">
            <v>-2426.88346692535</v>
          </cell>
          <cell r="AH124">
            <v>-2543.08119599222</v>
          </cell>
          <cell r="AI124">
            <v>-2555.51539852721</v>
          </cell>
          <cell r="AJ124">
            <v>-2564.81896203004</v>
          </cell>
          <cell r="AK124">
            <v>-2593.00933340762</v>
          </cell>
          <cell r="AL124">
            <v>-2591.59759633286</v>
          </cell>
          <cell r="AM124">
            <v>-2609.09606593952</v>
          </cell>
          <cell r="AN124">
            <v>-2419.39791346473</v>
          </cell>
          <cell r="AO124">
            <v>-2380.90455146534</v>
          </cell>
          <cell r="AP124">
            <v>-2381.93295829232</v>
          </cell>
          <cell r="AQ124">
            <v>1033.58120692039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AA125">
            <v>-102486.210372144</v>
          </cell>
          <cell r="AB125">
            <v>-7360.59257313992</v>
          </cell>
          <cell r="AC125">
            <v>-3184.38281997664</v>
          </cell>
          <cell r="AD125">
            <v>-2828.54332745584</v>
          </cell>
          <cell r="AE125">
            <v>-3059.26503803108</v>
          </cell>
          <cell r="AF125">
            <v>-3389.00228078408</v>
          </cell>
          <cell r="AG125">
            <v>-2127.22124501234</v>
          </cell>
          <cell r="AH125">
            <v>-2259.29193286432</v>
          </cell>
          <cell r="AI125">
            <v>-2271.72613539931</v>
          </cell>
          <cell r="AJ125">
            <v>-2280.54870015108</v>
          </cell>
          <cell r="AK125">
            <v>-2309.22007027972</v>
          </cell>
          <cell r="AL125">
            <v>-2307.3273344539</v>
          </cell>
          <cell r="AM125">
            <v>-2325.30680281162</v>
          </cell>
          <cell r="AN125">
            <v>-2135.12765158576</v>
          </cell>
          <cell r="AO125">
            <v>-2097.11528833744</v>
          </cell>
          <cell r="AP125">
            <v>-2097.66269641336</v>
          </cell>
          <cell r="AQ125">
            <v>1175.47583848434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AA126">
            <v>-101033.524591035</v>
          </cell>
          <cell r="AB126">
            <v>-7408.12408533187</v>
          </cell>
          <cell r="AC126">
            <v>-3170.82706383794</v>
          </cell>
          <cell r="AD126">
            <v>-2964.33831765905</v>
          </cell>
          <cell r="AE126">
            <v>-3201.04703006318</v>
          </cell>
          <cell r="AF126">
            <v>-3470.24424396699</v>
          </cell>
          <cell r="AG126">
            <v>-2162.40854864693</v>
          </cell>
          <cell r="AH126">
            <v>-2292.61538253432</v>
          </cell>
          <cell r="AI126">
            <v>-2305.04958506931</v>
          </cell>
          <cell r="AJ126">
            <v>-2313.92863024425</v>
          </cell>
          <cell r="AK126">
            <v>-2342.54351994972</v>
          </cell>
          <cell r="AL126">
            <v>-2340.70726454707</v>
          </cell>
          <cell r="AM126">
            <v>-2358.63025248163</v>
          </cell>
          <cell r="AN126">
            <v>-2168.50758167894</v>
          </cell>
          <cell r="AO126">
            <v>-2130.43873800745</v>
          </cell>
          <cell r="AP126">
            <v>-2131.04262650653</v>
          </cell>
          <cell r="AQ126">
            <v>1158.81411364933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A127">
            <v>-95789.8150304378</v>
          </cell>
          <cell r="AB127">
            <v>-7526.48567035937</v>
          </cell>
          <cell r="AC127">
            <v>-3426.63889191149</v>
          </cell>
          <cell r="AD127">
            <v>-3008.115017734</v>
          </cell>
          <cell r="AE127">
            <v>-3328.51131201703</v>
          </cell>
          <cell r="AF127">
            <v>-3556.93199037246</v>
          </cell>
          <cell r="AG127">
            <v>-2289.42294011401</v>
          </cell>
          <cell r="AH127">
            <v>-2412.90188488677</v>
          </cell>
          <cell r="AI127">
            <v>-2425.33608742176</v>
          </cell>
          <cell r="AJ127">
            <v>-2434.41900802442</v>
          </cell>
          <cell r="AK127">
            <v>-2462.83002230217</v>
          </cell>
          <cell r="AL127">
            <v>-2461.19764232724</v>
          </cell>
          <cell r="AM127">
            <v>-2478.91675483408</v>
          </cell>
          <cell r="AN127">
            <v>-2288.9979594591</v>
          </cell>
          <cell r="AO127">
            <v>-2250.7252403599</v>
          </cell>
          <cell r="AP127">
            <v>-2251.5330042867</v>
          </cell>
          <cell r="AQ127">
            <v>1098.67086247311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A128">
            <v>-99803.0461975295</v>
          </cell>
          <cell r="AB128">
            <v>-7354.40103328111</v>
          </cell>
          <cell r="AC128">
            <v>-3210.57695500872</v>
          </cell>
          <cell r="AD128">
            <v>-2836.16658834402</v>
          </cell>
          <cell r="AE128">
            <v>-3114.26023110999</v>
          </cell>
          <cell r="AF128">
            <v>-3403.24621644961</v>
          </cell>
          <cell r="AG128">
            <v>-2192.21349160924</v>
          </cell>
          <cell r="AH128">
            <v>-2320.84157249862</v>
          </cell>
          <cell r="AI128">
            <v>-2333.27577503361</v>
          </cell>
          <cell r="AJ128">
            <v>-2342.20266120849</v>
          </cell>
          <cell r="AK128">
            <v>-2370.76970991402</v>
          </cell>
          <cell r="AL128">
            <v>-2368.98129551132</v>
          </cell>
          <cell r="AM128">
            <v>-2386.85644244593</v>
          </cell>
          <cell r="AN128">
            <v>-2196.78161264318</v>
          </cell>
          <cell r="AO128">
            <v>-2158.66492797175</v>
          </cell>
          <cell r="AP128">
            <v>-2159.31665747077</v>
          </cell>
          <cell r="AQ128">
            <v>1144.70101866718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AA129">
            <v>-89553.3155645678</v>
          </cell>
          <cell r="AB129">
            <v>-7637.48667941827</v>
          </cell>
          <cell r="AC129">
            <v>-3596.37313413034</v>
          </cell>
          <cell r="AD129">
            <v>-3362.678478289</v>
          </cell>
          <cell r="AE129">
            <v>-3549.88512500464</v>
          </cell>
          <cell r="AF129">
            <v>-3791.28269384767</v>
          </cell>
          <cell r="AG129">
            <v>-2440.48492693619</v>
          </cell>
          <cell r="AH129">
            <v>-2555.96219343426</v>
          </cell>
          <cell r="AI129">
            <v>-2568.39639596925</v>
          </cell>
          <cell r="AJ129">
            <v>-2577.72179167114</v>
          </cell>
          <cell r="AK129">
            <v>-2605.89033084966</v>
          </cell>
          <cell r="AL129">
            <v>-2604.50042597396</v>
          </cell>
          <cell r="AM129">
            <v>-2621.97706338156</v>
          </cell>
          <cell r="AN129">
            <v>-2432.30074310582</v>
          </cell>
          <cell r="AO129">
            <v>-2393.78554890738</v>
          </cell>
          <cell r="AP129">
            <v>-2394.83578793342</v>
          </cell>
          <cell r="AQ129">
            <v>1027.14070819937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AA130">
            <v>-101844.596014388</v>
          </cell>
          <cell r="AB130">
            <v>-7373.38443797739</v>
          </cell>
          <cell r="AC130">
            <v>-3157.21237121668</v>
          </cell>
          <cell r="AD130">
            <v>-2887.38861603593</v>
          </cell>
          <cell r="AE130">
            <v>-3206.42436465608</v>
          </cell>
          <cell r="AF130">
            <v>-3431.04020820073</v>
          </cell>
          <cell r="AG130">
            <v>-2142.76258197333</v>
          </cell>
          <cell r="AH130">
            <v>-2274.01005293974</v>
          </cell>
          <cell r="AI130">
            <v>-2286.44425547473</v>
          </cell>
          <cell r="AJ130">
            <v>-2295.29176619273</v>
          </cell>
          <cell r="AK130">
            <v>-2323.93819035514</v>
          </cell>
          <cell r="AL130">
            <v>-2322.07040049555</v>
          </cell>
          <cell r="AM130">
            <v>-2340.02492288704</v>
          </cell>
          <cell r="AN130">
            <v>-2149.87071762741</v>
          </cell>
          <cell r="AO130">
            <v>-2111.83340841286</v>
          </cell>
          <cell r="AP130">
            <v>-2112.40576245501</v>
          </cell>
          <cell r="AQ130">
            <v>1168.11677844663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AA131">
            <v>-92263.5519940609</v>
          </cell>
          <cell r="AB131">
            <v>-7480.42392539855</v>
          </cell>
          <cell r="AC131">
            <v>-3497.23175533953</v>
          </cell>
          <cell r="AD131">
            <v>-3241.41493228362</v>
          </cell>
          <cell r="AE131">
            <v>-3322.11303780441</v>
          </cell>
          <cell r="AF131">
            <v>-3675.5817910879</v>
          </cell>
          <cell r="AG131">
            <v>-2374.83692968426</v>
          </cell>
          <cell r="AH131">
            <v>-2493.79153793083</v>
          </cell>
          <cell r="AI131">
            <v>-2506.22574046582</v>
          </cell>
          <cell r="AJ131">
            <v>-2515.44576217533</v>
          </cell>
          <cell r="AK131">
            <v>-2543.71967534623</v>
          </cell>
          <cell r="AL131">
            <v>-2542.22439647815</v>
          </cell>
          <cell r="AM131">
            <v>-2559.80640787814</v>
          </cell>
          <cell r="AN131">
            <v>-2370.02471361002</v>
          </cell>
          <cell r="AO131">
            <v>-2331.61489340396</v>
          </cell>
          <cell r="AP131">
            <v>-2332.55975843761</v>
          </cell>
          <cell r="AQ131">
            <v>1058.22603595108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AA132">
            <v>-95061.450072062</v>
          </cell>
          <cell r="AB132">
            <v>-7501.41370144416</v>
          </cell>
          <cell r="AC132">
            <v>-3411.46418323921</v>
          </cell>
          <cell r="AD132">
            <v>-3191.79311421051</v>
          </cell>
          <cell r="AE132">
            <v>-3286.68045626229</v>
          </cell>
          <cell r="AF132">
            <v>-3515.63817536551</v>
          </cell>
          <cell r="AG132">
            <v>-2307.06557094338</v>
          </cell>
          <cell r="AH132">
            <v>-2429.60999433995</v>
          </cell>
          <cell r="AI132">
            <v>-2442.04419687494</v>
          </cell>
          <cell r="AJ132">
            <v>-2451.15543630718</v>
          </cell>
          <cell r="AK132">
            <v>-2479.53813175535</v>
          </cell>
          <cell r="AL132">
            <v>-2477.93407061</v>
          </cell>
          <cell r="AM132">
            <v>-2495.62486428725</v>
          </cell>
          <cell r="AN132">
            <v>-2305.73438774186</v>
          </cell>
          <cell r="AO132">
            <v>-2267.43334981307</v>
          </cell>
          <cell r="AP132">
            <v>-2268.26943256946</v>
          </cell>
          <cell r="AQ132">
            <v>1090.31680774652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AA133">
            <v>-95308.7588037964</v>
          </cell>
          <cell r="AB133">
            <v>-7511.44342027626</v>
          </cell>
          <cell r="AC133">
            <v>-3444.21056227405</v>
          </cell>
          <cell r="AD133">
            <v>-3099.45983748266</v>
          </cell>
          <cell r="AE133">
            <v>-3365.65833110094</v>
          </cell>
          <cell r="AF133">
            <v>-3581.7555497016</v>
          </cell>
          <cell r="AG133">
            <v>-2301.07519948922</v>
          </cell>
          <cell r="AH133">
            <v>-2423.93692988095</v>
          </cell>
          <cell r="AI133">
            <v>-2436.37113241594</v>
          </cell>
          <cell r="AJ133">
            <v>-2445.47275648468</v>
          </cell>
          <cell r="AK133">
            <v>-2473.86506729635</v>
          </cell>
          <cell r="AL133">
            <v>-2472.25139078751</v>
          </cell>
          <cell r="AM133">
            <v>-2489.95179982825</v>
          </cell>
          <cell r="AN133">
            <v>-2300.05170791937</v>
          </cell>
          <cell r="AO133">
            <v>-2261.76028535407</v>
          </cell>
          <cell r="AP133">
            <v>-2262.58675274696</v>
          </cell>
          <cell r="AQ133">
            <v>1093.15333997602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A134">
            <v>-99257.2744880977</v>
          </cell>
          <cell r="AB134">
            <v>-7369.44822619901</v>
          </cell>
          <cell r="AC134">
            <v>-3173.23151577722</v>
          </cell>
          <cell r="AD134">
            <v>-2868.23782006943</v>
          </cell>
          <cell r="AE134">
            <v>-3291.51879599779</v>
          </cell>
          <cell r="AF134">
            <v>-3480.20690959069</v>
          </cell>
          <cell r="AG134">
            <v>-2205.43330494031</v>
          </cell>
          <cell r="AH134">
            <v>-2333.36113889562</v>
          </cell>
          <cell r="AI134">
            <v>-2345.79534143061</v>
          </cell>
          <cell r="AJ134">
            <v>-2354.74344720955</v>
          </cell>
          <cell r="AK134">
            <v>-2383.28927631102</v>
          </cell>
          <cell r="AL134">
            <v>-2381.52208151238</v>
          </cell>
          <cell r="AM134">
            <v>-2399.37600884293</v>
          </cell>
          <cell r="AN134">
            <v>-2209.32239864424</v>
          </cell>
          <cell r="AO134">
            <v>-2171.18449436875</v>
          </cell>
          <cell r="AP134">
            <v>-2171.85744347184</v>
          </cell>
          <cell r="AQ134">
            <v>1138.44123546868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A135">
            <v>-99934.3681026596</v>
          </cell>
          <cell r="AB135">
            <v>-7438.40306157489</v>
          </cell>
          <cell r="AC135">
            <v>-3215.55615706704</v>
          </cell>
          <cell r="AD135">
            <v>-2900.75659828808</v>
          </cell>
          <cell r="AE135">
            <v>-3085.29730621578</v>
          </cell>
          <cell r="AF135">
            <v>-3578.91069629221</v>
          </cell>
          <cell r="AG135">
            <v>-2189.03258090592</v>
          </cell>
          <cell r="AH135">
            <v>-2317.82915305246</v>
          </cell>
          <cell r="AI135">
            <v>-2330.26335558745</v>
          </cell>
          <cell r="AJ135">
            <v>-2339.18513596666</v>
          </cell>
          <cell r="AK135">
            <v>-2367.75729046786</v>
          </cell>
          <cell r="AL135">
            <v>-2365.96377026948</v>
          </cell>
          <cell r="AM135">
            <v>-2383.84402299977</v>
          </cell>
          <cell r="AN135">
            <v>-2193.76408740135</v>
          </cell>
          <cell r="AO135">
            <v>-2155.65250852559</v>
          </cell>
          <cell r="AP135">
            <v>-2156.29913222894</v>
          </cell>
          <cell r="AQ135">
            <v>1146.20722839026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A136">
            <v>-103342.129012534</v>
          </cell>
          <cell r="AB136">
            <v>-7322.15657259699</v>
          </cell>
          <cell r="AC136">
            <v>-3122.24783609483</v>
          </cell>
          <cell r="AD136">
            <v>-2645.72610788876</v>
          </cell>
          <cell r="AE136">
            <v>-3102.48538185511</v>
          </cell>
          <cell r="AF136">
            <v>-3567.99930084289</v>
          </cell>
          <cell r="AG136">
            <v>-2106.48897828433</v>
          </cell>
          <cell r="AH136">
            <v>-2239.65784398868</v>
          </cell>
          <cell r="AI136">
            <v>-2252.09204652367</v>
          </cell>
          <cell r="AJ136">
            <v>-2260.8813331587</v>
          </cell>
          <cell r="AK136">
            <v>-2289.58598140408</v>
          </cell>
          <cell r="AL136">
            <v>-2287.65996746153</v>
          </cell>
          <cell r="AM136">
            <v>-2305.67271393599</v>
          </cell>
          <cell r="AN136">
            <v>-2115.46028459339</v>
          </cell>
          <cell r="AO136">
            <v>-2077.48119946181</v>
          </cell>
          <cell r="AP136">
            <v>-2077.99532942099</v>
          </cell>
          <cell r="AQ136">
            <v>1185.29288292215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A137">
            <v>-95584.6837005972</v>
          </cell>
          <cell r="AB137">
            <v>-7445.25416505708</v>
          </cell>
          <cell r="AC137">
            <v>-3470.30227293781</v>
          </cell>
          <cell r="AD137">
            <v>-3083.28252566735</v>
          </cell>
          <cell r="AE137">
            <v>-3280.52037475561</v>
          </cell>
          <cell r="AF137">
            <v>-3571.12634296737</v>
          </cell>
          <cell r="AG137">
            <v>-2294.39168041693</v>
          </cell>
          <cell r="AH137">
            <v>-2417.60743348825</v>
          </cell>
          <cell r="AI137">
            <v>-2430.04163602324</v>
          </cell>
          <cell r="AJ137">
            <v>-2439.132532132</v>
          </cell>
          <cell r="AK137">
            <v>-2467.53557090365</v>
          </cell>
          <cell r="AL137">
            <v>-2465.91116643482</v>
          </cell>
          <cell r="AM137">
            <v>-2483.62230343556</v>
          </cell>
          <cell r="AN137">
            <v>-2293.71148356669</v>
          </cell>
          <cell r="AO137">
            <v>-2255.43078896138</v>
          </cell>
          <cell r="AP137">
            <v>-2256.24652839428</v>
          </cell>
          <cell r="AQ137">
            <v>1096.31808817237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A138">
            <v>-93346.9534692201</v>
          </cell>
          <cell r="AB138">
            <v>-7560.78615473687</v>
          </cell>
          <cell r="AC138">
            <v>-3469.29410733181</v>
          </cell>
          <cell r="AD138">
            <v>-3127.37349354161</v>
          </cell>
          <cell r="AE138">
            <v>-3316.36428871799</v>
          </cell>
          <cell r="AF138">
            <v>-3659.48741929144</v>
          </cell>
          <cell r="AG138">
            <v>-2348.5945191366</v>
          </cell>
          <cell r="AH138">
            <v>-2468.93917481186</v>
          </cell>
          <cell r="AI138">
            <v>-2481.37337734685</v>
          </cell>
          <cell r="AJ138">
            <v>-2490.551276407</v>
          </cell>
          <cell r="AK138">
            <v>-2518.86731222726</v>
          </cell>
          <cell r="AL138">
            <v>-2517.32991070983</v>
          </cell>
          <cell r="AM138">
            <v>-2534.95404475917</v>
          </cell>
          <cell r="AN138">
            <v>-2345.13022784169</v>
          </cell>
          <cell r="AO138">
            <v>-2306.76253028499</v>
          </cell>
          <cell r="AP138">
            <v>-2307.66527266929</v>
          </cell>
          <cell r="AQ138">
            <v>1070.65221751057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AA139">
            <v>-88991.4576006362</v>
          </cell>
          <cell r="AB139">
            <v>-7676.85419978251</v>
          </cell>
          <cell r="AC139">
            <v>-3613.95965977737</v>
          </cell>
          <cell r="AD139">
            <v>-3153.50820785667</v>
          </cell>
          <cell r="AE139">
            <v>-3450.86507867251</v>
          </cell>
          <cell r="AF139">
            <v>-3829.3866807878</v>
          </cell>
          <cell r="AG139">
            <v>-2454.09438538445</v>
          </cell>
          <cell r="AH139">
            <v>-2568.85076564048</v>
          </cell>
          <cell r="AI139">
            <v>-2581.28496817547</v>
          </cell>
          <cell r="AJ139">
            <v>-2590.63220891499</v>
          </cell>
          <cell r="AK139">
            <v>-2618.77890305588</v>
          </cell>
          <cell r="AL139">
            <v>-2617.41084321782</v>
          </cell>
          <cell r="AM139">
            <v>-2634.86563558778</v>
          </cell>
          <cell r="AN139">
            <v>-2445.21116034968</v>
          </cell>
          <cell r="AO139">
            <v>-2406.67412111361</v>
          </cell>
          <cell r="AP139">
            <v>-2407.74620517728</v>
          </cell>
          <cell r="AQ139">
            <v>1020.69642209626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AA140">
            <v>-93145.9205905935</v>
          </cell>
          <cell r="AB140">
            <v>-7550.90858967153</v>
          </cell>
          <cell r="AC140">
            <v>-3411.59515973951</v>
          </cell>
          <cell r="AD140">
            <v>-3139.90379448964</v>
          </cell>
          <cell r="AE140">
            <v>-3474.8056325894</v>
          </cell>
          <cell r="AF140">
            <v>-3745.88096277635</v>
          </cell>
          <cell r="AG140">
            <v>-2353.46398577059</v>
          </cell>
          <cell r="AH140">
            <v>-2473.55070822125</v>
          </cell>
          <cell r="AI140">
            <v>-2485.98491075624</v>
          </cell>
          <cell r="AJ140">
            <v>-2495.17062597472</v>
          </cell>
          <cell r="AK140">
            <v>-2523.47884563665</v>
          </cell>
          <cell r="AL140">
            <v>-2521.94926027754</v>
          </cell>
          <cell r="AM140">
            <v>-2539.56557816856</v>
          </cell>
          <cell r="AN140">
            <v>-2349.7495774094</v>
          </cell>
          <cell r="AO140">
            <v>-2311.37406369438</v>
          </cell>
          <cell r="AP140">
            <v>-2312.284622237</v>
          </cell>
          <cell r="AQ140">
            <v>1068.34645080587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AA141">
            <v>-89051.271801382</v>
          </cell>
          <cell r="AB141">
            <v>-7632.81761026822</v>
          </cell>
          <cell r="AC141">
            <v>-3524.05889914896</v>
          </cell>
          <cell r="AD141">
            <v>-3205.98954498298</v>
          </cell>
          <cell r="AE141">
            <v>-3426.50355656239</v>
          </cell>
          <cell r="AF141">
            <v>-3681.42027963751</v>
          </cell>
          <cell r="AG141">
            <v>-2452.64555145858</v>
          </cell>
          <cell r="AH141">
            <v>-2567.47867572673</v>
          </cell>
          <cell r="AI141">
            <v>-2579.91287826172</v>
          </cell>
          <cell r="AJ141">
            <v>-2589.25779342512</v>
          </cell>
          <cell r="AK141">
            <v>-2617.40681314213</v>
          </cell>
          <cell r="AL141">
            <v>-2616.03642772794</v>
          </cell>
          <cell r="AM141">
            <v>-2633.49354567404</v>
          </cell>
          <cell r="AN141">
            <v>-2443.83674485981</v>
          </cell>
          <cell r="AO141">
            <v>-2405.30203119986</v>
          </cell>
          <cell r="AP141">
            <v>-2406.3717896874</v>
          </cell>
          <cell r="AQ141">
            <v>1021.38246705313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AA142">
            <v>-95988.7858380232</v>
          </cell>
          <cell r="AB142">
            <v>-7505.59657120839</v>
          </cell>
          <cell r="AC142">
            <v>-3369.68328823324</v>
          </cell>
          <cell r="AD142">
            <v>-3083.46977319875</v>
          </cell>
          <cell r="AE142">
            <v>-3369.26326198341</v>
          </cell>
          <cell r="AF142">
            <v>-3587.0025635644</v>
          </cell>
          <cell r="AG142">
            <v>-2284.60342145969</v>
          </cell>
          <cell r="AH142">
            <v>-2408.33765373741</v>
          </cell>
          <cell r="AI142">
            <v>-2420.7718562724</v>
          </cell>
          <cell r="AJ142">
            <v>-2429.84704089006</v>
          </cell>
          <cell r="AK142">
            <v>-2458.26579115281</v>
          </cell>
          <cell r="AL142">
            <v>-2456.62567519288</v>
          </cell>
          <cell r="AM142">
            <v>-2474.35252368472</v>
          </cell>
          <cell r="AN142">
            <v>-2284.42599232474</v>
          </cell>
          <cell r="AO142">
            <v>-2246.16100921054</v>
          </cell>
          <cell r="AP142">
            <v>-2246.96103715234</v>
          </cell>
          <cell r="AQ142">
            <v>1100.95297804779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AA143">
            <v>-93651.6698034255</v>
          </cell>
          <cell r="AB143">
            <v>-7479.48378427445</v>
          </cell>
          <cell r="AC143">
            <v>-3452.5607242595</v>
          </cell>
          <cell r="AD143">
            <v>-3081.22710621152</v>
          </cell>
          <cell r="AE143">
            <v>-3353.10210679656</v>
          </cell>
          <cell r="AF143">
            <v>-3819.26979796576</v>
          </cell>
          <cell r="AG143">
            <v>-2341.21360695756</v>
          </cell>
          <cell r="AH143">
            <v>-2461.94922587825</v>
          </cell>
          <cell r="AI143">
            <v>-2474.38342841324</v>
          </cell>
          <cell r="AJ143">
            <v>-2483.54948010232</v>
          </cell>
          <cell r="AK143">
            <v>-2511.87736329365</v>
          </cell>
          <cell r="AL143">
            <v>-2510.32811440515</v>
          </cell>
          <cell r="AM143">
            <v>-2527.96409582556</v>
          </cell>
          <cell r="AN143">
            <v>-2338.12843153701</v>
          </cell>
          <cell r="AO143">
            <v>-2299.77258135138</v>
          </cell>
          <cell r="AP143">
            <v>-2300.66347636461</v>
          </cell>
          <cell r="AQ143">
            <v>1074.14719197737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AA144">
            <v>-100600.641244976</v>
          </cell>
          <cell r="AB144">
            <v>-7412.96009035289</v>
          </cell>
          <cell r="AC144">
            <v>-3225.10133534617</v>
          </cell>
          <cell r="AD144">
            <v>-2839.9060342251</v>
          </cell>
          <cell r="AE144">
            <v>-3132.69866129331</v>
          </cell>
          <cell r="AF144">
            <v>-3592.75913684931</v>
          </cell>
          <cell r="AG144">
            <v>-2172.89395294717</v>
          </cell>
          <cell r="AH144">
            <v>-2302.54538018623</v>
          </cell>
          <cell r="AI144">
            <v>-2314.97958272122</v>
          </cell>
          <cell r="AJ144">
            <v>-2323.87545840066</v>
          </cell>
          <cell r="AK144">
            <v>-2352.47351760163</v>
          </cell>
          <cell r="AL144">
            <v>-2350.65409270348</v>
          </cell>
          <cell r="AM144">
            <v>-2368.56025013354</v>
          </cell>
          <cell r="AN144">
            <v>-2178.45440983535</v>
          </cell>
          <cell r="AO144">
            <v>-2140.36873565936</v>
          </cell>
          <cell r="AP144">
            <v>-2140.98945466294</v>
          </cell>
          <cell r="AQ144">
            <v>1153.84911482338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AA145">
            <v>-98116.6938354153</v>
          </cell>
          <cell r="AB145">
            <v>-7462.84540296747</v>
          </cell>
          <cell r="AC145">
            <v>-3217.43854186052</v>
          </cell>
          <cell r="AD145">
            <v>-2967.967210697</v>
          </cell>
          <cell r="AE145">
            <v>-3230.91223689349</v>
          </cell>
          <cell r="AF145">
            <v>-3410.12357820943</v>
          </cell>
          <cell r="AG145">
            <v>-2233.06072324894</v>
          </cell>
          <cell r="AH145">
            <v>-2359.52514660363</v>
          </cell>
          <cell r="AI145">
            <v>-2371.95934913862</v>
          </cell>
          <cell r="AJ145">
            <v>-2380.95180069334</v>
          </cell>
          <cell r="AK145">
            <v>-2409.45328401903</v>
          </cell>
          <cell r="AL145">
            <v>-2407.73043499616</v>
          </cell>
          <cell r="AM145">
            <v>-2425.54001655094</v>
          </cell>
          <cell r="AN145">
            <v>-2235.53075212803</v>
          </cell>
          <cell r="AO145">
            <v>-2197.34850207676</v>
          </cell>
          <cell r="AP145">
            <v>-2198.06579695562</v>
          </cell>
          <cell r="AQ145">
            <v>1125.35923161468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A146">
            <v>-102198.561170855</v>
          </cell>
          <cell r="AB146">
            <v>-7375.12219244954</v>
          </cell>
          <cell r="AC146">
            <v>-3122.15990878143</v>
          </cell>
          <cell r="AD146">
            <v>-2729.12021759104</v>
          </cell>
          <cell r="AE146">
            <v>-3170.23434299994</v>
          </cell>
          <cell r="AF146">
            <v>-3432.66585283519</v>
          </cell>
          <cell r="AG146">
            <v>-2134.18875300176</v>
          </cell>
          <cell r="AH146">
            <v>-2265.89037542252</v>
          </cell>
          <cell r="AI146">
            <v>-2278.32457795751</v>
          </cell>
          <cell r="AJ146">
            <v>-2287.15832651022</v>
          </cell>
          <cell r="AK146">
            <v>-2315.81851283792</v>
          </cell>
          <cell r="AL146">
            <v>-2313.93696081305</v>
          </cell>
          <cell r="AM146">
            <v>-2331.90524536982</v>
          </cell>
          <cell r="AN146">
            <v>-2141.73727794491</v>
          </cell>
          <cell r="AO146">
            <v>-2103.71373089564</v>
          </cell>
          <cell r="AP146">
            <v>-2104.27232277251</v>
          </cell>
          <cell r="AQ146">
            <v>1172.17661720524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A147">
            <v>-91714.57951606</v>
          </cell>
          <cell r="AB147">
            <v>-7575.65824690006</v>
          </cell>
          <cell r="AC147">
            <v>-3624.28592322412</v>
          </cell>
          <cell r="AD147">
            <v>-3272.21198695078</v>
          </cell>
          <cell r="AE147">
            <v>-3369.63026736373</v>
          </cell>
          <cell r="AF147">
            <v>-3667.43358443722</v>
          </cell>
          <cell r="AG147">
            <v>-2388.1342727998</v>
          </cell>
          <cell r="AH147">
            <v>-2506.38452739819</v>
          </cell>
          <cell r="AI147">
            <v>-2518.81872993318</v>
          </cell>
          <cell r="AJ147">
            <v>-2528.06009569263</v>
          </cell>
          <cell r="AK147">
            <v>-2556.31266481359</v>
          </cell>
          <cell r="AL147">
            <v>-2554.83872999546</v>
          </cell>
          <cell r="AM147">
            <v>-2572.39939734549</v>
          </cell>
          <cell r="AN147">
            <v>-2382.63904712732</v>
          </cell>
          <cell r="AO147">
            <v>-2344.20788287131</v>
          </cell>
          <cell r="AP147">
            <v>-2345.17409195491</v>
          </cell>
          <cell r="AQ147">
            <v>1051.9295412174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AA148">
            <v>-103204.763938498</v>
          </cell>
          <cell r="AB148">
            <v>-7312.4824828061</v>
          </cell>
          <cell r="AC148">
            <v>-3046.67500746583</v>
          </cell>
          <cell r="AD148">
            <v>-2728.5304949351</v>
          </cell>
          <cell r="AE148">
            <v>-2969.24882763895</v>
          </cell>
          <cell r="AF148">
            <v>-3404.03021427637</v>
          </cell>
          <cell r="AG148">
            <v>-2109.81626807524</v>
          </cell>
          <cell r="AH148">
            <v>-2242.808888895</v>
          </cell>
          <cell r="AI148">
            <v>-2255.24309142999</v>
          </cell>
          <cell r="AJ148">
            <v>-2264.0377188191</v>
          </cell>
          <cell r="AK148">
            <v>-2292.7370263104</v>
          </cell>
          <cell r="AL148">
            <v>-2290.81635312192</v>
          </cell>
          <cell r="AM148">
            <v>-2308.8237588423</v>
          </cell>
          <cell r="AN148">
            <v>-2118.61667025378</v>
          </cell>
          <cell r="AO148">
            <v>-2080.63224436812</v>
          </cell>
          <cell r="AP148">
            <v>-2081.15171508138</v>
          </cell>
          <cell r="AQ148">
            <v>1183.717360469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AA149">
            <v>-98063.8274639863</v>
          </cell>
          <cell r="AB149">
            <v>-7397.22746563004</v>
          </cell>
          <cell r="AC149">
            <v>-3311.41099976398</v>
          </cell>
          <cell r="AD149">
            <v>-3008.60482542017</v>
          </cell>
          <cell r="AE149">
            <v>-3129.11167460983</v>
          </cell>
          <cell r="AF149">
            <v>-3541.47889989684</v>
          </cell>
          <cell r="AG149">
            <v>-2234.34126518562</v>
          </cell>
          <cell r="AH149">
            <v>-2360.73785887112</v>
          </cell>
          <cell r="AI149">
            <v>-2373.17206140611</v>
          </cell>
          <cell r="AJ149">
            <v>-2382.16656840535</v>
          </cell>
          <cell r="AK149">
            <v>-2410.66599628652</v>
          </cell>
          <cell r="AL149">
            <v>-2408.94520270817</v>
          </cell>
          <cell r="AM149">
            <v>-2426.75272881842</v>
          </cell>
          <cell r="AN149">
            <v>-2236.74551984003</v>
          </cell>
          <cell r="AO149">
            <v>-2198.56121434424</v>
          </cell>
          <cell r="AP149">
            <v>-2199.28056466763</v>
          </cell>
          <cell r="AQ149">
            <v>1124.75287548094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AA150">
            <v>-89404.4991735483</v>
          </cell>
          <cell r="AB150">
            <v>-7652.74815753786</v>
          </cell>
          <cell r="AC150">
            <v>-3643.53121460889</v>
          </cell>
          <cell r="AD150">
            <v>-3022.80050319259</v>
          </cell>
          <cell r="AE150">
            <v>-3526.25012966829</v>
          </cell>
          <cell r="AF150">
            <v>-3796.69032839359</v>
          </cell>
          <cell r="AG150">
            <v>-2444.0895932754</v>
          </cell>
          <cell r="AH150">
            <v>-2559.37592239113</v>
          </cell>
          <cell r="AI150">
            <v>-2571.81012492612</v>
          </cell>
          <cell r="AJ150">
            <v>-2581.14130660929</v>
          </cell>
          <cell r="AK150">
            <v>-2609.30405980653</v>
          </cell>
          <cell r="AL150">
            <v>-2607.91994091212</v>
          </cell>
          <cell r="AM150">
            <v>-2625.39079233844</v>
          </cell>
          <cell r="AN150">
            <v>-2435.72025804398</v>
          </cell>
          <cell r="AO150">
            <v>-2397.19927786426</v>
          </cell>
          <cell r="AP150">
            <v>-2398.25530287157</v>
          </cell>
          <cell r="AQ150">
            <v>1025.43384372093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AA151">
            <v>-94393.0275132754</v>
          </cell>
          <cell r="AB151">
            <v>-7549.19612883719</v>
          </cell>
          <cell r="AC151">
            <v>-3414.93810705035</v>
          </cell>
          <cell r="AD151">
            <v>-3095.71581022207</v>
          </cell>
          <cell r="AE151">
            <v>-3370.40031987326</v>
          </cell>
          <cell r="AF151">
            <v>-3725.91179580856</v>
          </cell>
          <cell r="AG151">
            <v>-2323.25626258373</v>
          </cell>
          <cell r="AH151">
            <v>-2444.94307310046</v>
          </cell>
          <cell r="AI151">
            <v>-2457.37727563545</v>
          </cell>
          <cell r="AJ151">
            <v>-2466.51450333678</v>
          </cell>
          <cell r="AK151">
            <v>-2494.87121051586</v>
          </cell>
          <cell r="AL151">
            <v>-2493.2931376396</v>
          </cell>
          <cell r="AM151">
            <v>-2510.95794304777</v>
          </cell>
          <cell r="AN151">
            <v>-2321.09345477146</v>
          </cell>
          <cell r="AO151">
            <v>-2282.76642857359</v>
          </cell>
          <cell r="AP151">
            <v>-2283.62849959906</v>
          </cell>
          <cell r="AQ151">
            <v>1082.65026836626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A152">
            <v>-90011.9750717617</v>
          </cell>
          <cell r="AB152">
            <v>-7674.46372348359</v>
          </cell>
          <cell r="AC152">
            <v>-3643.20374753816</v>
          </cell>
          <cell r="AD152">
            <v>-3311.24853705701</v>
          </cell>
          <cell r="AE152">
            <v>-3389.59866637357</v>
          </cell>
          <cell r="AF152">
            <v>-3760.51042434307</v>
          </cell>
          <cell r="AG152">
            <v>-2429.37516627466</v>
          </cell>
          <cell r="AH152">
            <v>-2545.44091126683</v>
          </cell>
          <cell r="AI152">
            <v>-2557.87511380182</v>
          </cell>
          <cell r="AJ152">
            <v>-2567.18267682207</v>
          </cell>
          <cell r="AK152">
            <v>-2595.36904868223</v>
          </cell>
          <cell r="AL152">
            <v>-2593.9613111249</v>
          </cell>
          <cell r="AM152">
            <v>-2611.45578121414</v>
          </cell>
          <cell r="AN152">
            <v>-2421.76162825676</v>
          </cell>
          <cell r="AO152">
            <v>-2383.26426673996</v>
          </cell>
          <cell r="AP152">
            <v>-2384.29667308435</v>
          </cell>
          <cell r="AQ152">
            <v>1032.40134928308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A153">
            <v>-102620.886072144</v>
          </cell>
          <cell r="AB153">
            <v>-7334.21330492732</v>
          </cell>
          <cell r="AC153">
            <v>-3092.40408941302</v>
          </cell>
          <cell r="AD153">
            <v>-2775.58673719305</v>
          </cell>
          <cell r="AE153">
            <v>-3122.89244297539</v>
          </cell>
          <cell r="AF153">
            <v>-3425.03497078153</v>
          </cell>
          <cell r="AG153">
            <v>-2123.95909788475</v>
          </cell>
          <cell r="AH153">
            <v>-2256.20258004686</v>
          </cell>
          <cell r="AI153">
            <v>-2268.63678258185</v>
          </cell>
          <cell r="AJ153">
            <v>-2277.4541111424</v>
          </cell>
          <cell r="AK153">
            <v>-2306.13071746226</v>
          </cell>
          <cell r="AL153">
            <v>-2304.23274544522</v>
          </cell>
          <cell r="AM153">
            <v>-2322.21744999416</v>
          </cell>
          <cell r="AN153">
            <v>-2132.03306257709</v>
          </cell>
          <cell r="AO153">
            <v>-2094.02593551998</v>
          </cell>
          <cell r="AP153">
            <v>-2094.56810740468</v>
          </cell>
          <cell r="AQ153">
            <v>1177.02051489307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AA154">
            <v>-97404.3530540841</v>
          </cell>
          <cell r="AB154">
            <v>-7435.96993257074</v>
          </cell>
          <cell r="AC154">
            <v>-3342.85823978415</v>
          </cell>
          <cell r="AD154">
            <v>-3011.66131559689</v>
          </cell>
          <cell r="AE154">
            <v>-3199.58647915742</v>
          </cell>
          <cell r="AF154">
            <v>-3500.91765441587</v>
          </cell>
          <cell r="AG154">
            <v>-2250.31521261613</v>
          </cell>
          <cell r="AH154">
            <v>-2375.86567425475</v>
          </cell>
          <cell r="AI154">
            <v>-2388.29987678974</v>
          </cell>
          <cell r="AJ154">
            <v>-2397.32002415403</v>
          </cell>
          <cell r="AK154">
            <v>-2425.79381167015</v>
          </cell>
          <cell r="AL154">
            <v>-2424.09865845686</v>
          </cell>
          <cell r="AM154">
            <v>-2441.88054420205</v>
          </cell>
          <cell r="AN154">
            <v>-2251.89897558872</v>
          </cell>
          <cell r="AO154">
            <v>-2213.68902972787</v>
          </cell>
          <cell r="AP154">
            <v>-2214.43402041631</v>
          </cell>
          <cell r="AQ154">
            <v>1117.18896778912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A155">
            <v>-87972.041374404</v>
          </cell>
          <cell r="AB155">
            <v>-7563.38382185712</v>
          </cell>
          <cell r="AC155">
            <v>-3667.46360370863</v>
          </cell>
          <cell r="AD155">
            <v>-3254.85085712057</v>
          </cell>
          <cell r="AE155">
            <v>-3472.11354199088</v>
          </cell>
          <cell r="AF155">
            <v>-3894.27320592698</v>
          </cell>
          <cell r="AG155">
            <v>-2478.78692987614</v>
          </cell>
          <cell r="AH155">
            <v>-2592.23535833726</v>
          </cell>
          <cell r="AI155">
            <v>-2604.66956087225</v>
          </cell>
          <cell r="AJ155">
            <v>-2614.05643651466</v>
          </cell>
          <cell r="AK155">
            <v>-2642.16349575266</v>
          </cell>
          <cell r="AL155">
            <v>-2640.83507081748</v>
          </cell>
          <cell r="AM155">
            <v>-2658.25022828457</v>
          </cell>
          <cell r="AN155">
            <v>-2468.63538794934</v>
          </cell>
          <cell r="AO155">
            <v>-2430.05871381039</v>
          </cell>
          <cell r="AP155">
            <v>-2431.17043277694</v>
          </cell>
          <cell r="AQ155">
            <v>1009.00412574786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AA156">
            <v>-89337.8649987271</v>
          </cell>
          <cell r="AB156">
            <v>-7580.91535709712</v>
          </cell>
          <cell r="AC156">
            <v>-3501.38181688836</v>
          </cell>
          <cell r="AD156">
            <v>-3281.69710483248</v>
          </cell>
          <cell r="AE156">
            <v>-3467.42369906131</v>
          </cell>
          <cell r="AF156">
            <v>-3690.77838798067</v>
          </cell>
          <cell r="AG156">
            <v>-2445.70362225012</v>
          </cell>
          <cell r="AH156">
            <v>-2560.90445705419</v>
          </cell>
          <cell r="AI156">
            <v>-2573.33865958918</v>
          </cell>
          <cell r="AJ156">
            <v>-2582.67243200907</v>
          </cell>
          <cell r="AK156">
            <v>-2610.83259446959</v>
          </cell>
          <cell r="AL156">
            <v>-2609.45106631189</v>
          </cell>
          <cell r="AM156">
            <v>-2626.9193270015</v>
          </cell>
          <cell r="AN156">
            <v>-2437.25138344376</v>
          </cell>
          <cell r="AO156">
            <v>-2398.72781252732</v>
          </cell>
          <cell r="AP156">
            <v>-2399.78642827135</v>
          </cell>
          <cell r="AQ156">
            <v>1024.6695763894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A157">
            <v>-91769.7226834436</v>
          </cell>
          <cell r="AB157">
            <v>-7567.54871758321</v>
          </cell>
          <cell r="AC157">
            <v>-3562.69986836611</v>
          </cell>
          <cell r="AD157">
            <v>-3214.32456023925</v>
          </cell>
          <cell r="AE157">
            <v>-3378.84906590601</v>
          </cell>
          <cell r="AF157">
            <v>-3736.51073828198</v>
          </cell>
          <cell r="AG157">
            <v>-2386.79858176507</v>
          </cell>
          <cell r="AH157">
            <v>-2505.11958725294</v>
          </cell>
          <cell r="AI157">
            <v>-2517.55378978793</v>
          </cell>
          <cell r="AJ157">
            <v>-2526.79301158104</v>
          </cell>
          <cell r="AK157">
            <v>-2555.04772466834</v>
          </cell>
          <cell r="AL157">
            <v>-2553.57164588386</v>
          </cell>
          <cell r="AM157">
            <v>-2571.13445720025</v>
          </cell>
          <cell r="AN157">
            <v>-2381.37196301573</v>
          </cell>
          <cell r="AO157">
            <v>-2342.94294272607</v>
          </cell>
          <cell r="AP157">
            <v>-2343.90700784332</v>
          </cell>
          <cell r="AQ157">
            <v>1052.56201129002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A158">
            <v>-98573.968899061</v>
          </cell>
          <cell r="AB158">
            <v>-7420.04541873735</v>
          </cell>
          <cell r="AC158">
            <v>-3322.74661396981</v>
          </cell>
          <cell r="AD158">
            <v>-2874.37759443136</v>
          </cell>
          <cell r="AE158">
            <v>-3104.04098479916</v>
          </cell>
          <cell r="AF158">
            <v>-3543.31696064579</v>
          </cell>
          <cell r="AG158">
            <v>-2221.98449691129</v>
          </cell>
          <cell r="AH158">
            <v>-2349.03562246365</v>
          </cell>
          <cell r="AI158">
            <v>-2361.46982499864</v>
          </cell>
          <cell r="AJ158">
            <v>-2370.44449769889</v>
          </cell>
          <cell r="AK158">
            <v>-2398.96375987905</v>
          </cell>
          <cell r="AL158">
            <v>-2397.22313200171</v>
          </cell>
          <cell r="AM158">
            <v>-2415.05049241096</v>
          </cell>
          <cell r="AN158">
            <v>-2225.02344913357</v>
          </cell>
          <cell r="AO158">
            <v>-2186.85897793678</v>
          </cell>
          <cell r="AP158">
            <v>-2187.55849396117</v>
          </cell>
          <cell r="AQ158">
            <v>1130.60399368467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A159">
            <v>-87840.5902220032</v>
          </cell>
          <cell r="AB159">
            <v>-7543.17480802718</v>
          </cell>
          <cell r="AC159">
            <v>-3657.44780901295</v>
          </cell>
          <cell r="AD159">
            <v>-3395.64938791253</v>
          </cell>
          <cell r="AE159">
            <v>-3591.88082462409</v>
          </cell>
          <cell r="AF159">
            <v>-3832.76217948015</v>
          </cell>
          <cell r="AG159">
            <v>-2481.97097123787</v>
          </cell>
          <cell r="AH159">
            <v>-2595.25074261242</v>
          </cell>
          <cell r="AI159">
            <v>-2607.6849451474</v>
          </cell>
          <cell r="AJ159">
            <v>-2617.07693161061</v>
          </cell>
          <cell r="AK159">
            <v>-2645.17888002782</v>
          </cell>
          <cell r="AL159">
            <v>-2643.85556591344</v>
          </cell>
          <cell r="AM159">
            <v>-2661.26561255972</v>
          </cell>
          <cell r="AN159">
            <v>-2471.6558830453</v>
          </cell>
          <cell r="AO159">
            <v>-2433.07409808554</v>
          </cell>
          <cell r="AP159">
            <v>-2434.19092787289</v>
          </cell>
          <cell r="AQ159">
            <v>1007.49643361029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AA160">
            <v>-103727.354467151</v>
          </cell>
          <cell r="AB160">
            <v>-7301.50333541716</v>
          </cell>
          <cell r="AC160">
            <v>-3022.94839106996</v>
          </cell>
          <cell r="AD160">
            <v>-2714.18413018791</v>
          </cell>
          <cell r="AE160">
            <v>-3065.7714950586</v>
          </cell>
          <cell r="AF160">
            <v>-3346.8370301659</v>
          </cell>
          <cell r="AG160">
            <v>-2097.15795486847</v>
          </cell>
          <cell r="AH160">
            <v>-2230.82108024011</v>
          </cell>
          <cell r="AI160">
            <v>-2243.2552827751</v>
          </cell>
          <cell r="AJ160">
            <v>-2252.02959184446</v>
          </cell>
          <cell r="AK160">
            <v>-2280.74921765551</v>
          </cell>
          <cell r="AL160">
            <v>-2278.80822614728</v>
          </cell>
          <cell r="AM160">
            <v>-2296.83595018742</v>
          </cell>
          <cell r="AN160">
            <v>-2106.60854327914</v>
          </cell>
          <cell r="AO160">
            <v>-2068.64443571324</v>
          </cell>
          <cell r="AP160">
            <v>-2069.14358810674</v>
          </cell>
          <cell r="AQ160">
            <v>1189.71126479644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AA161">
            <v>-87360.1134671737</v>
          </cell>
          <cell r="AB161">
            <v>-7625.86274228365</v>
          </cell>
          <cell r="AC161">
            <v>-3719.927057616</v>
          </cell>
          <cell r="AD161">
            <v>-3365.61537450377</v>
          </cell>
          <cell r="AE161">
            <v>-3479.91643948467</v>
          </cell>
          <cell r="AF161">
            <v>-3837.21474027495</v>
          </cell>
          <cell r="AG161">
            <v>-2493.60919450777</v>
          </cell>
          <cell r="AH161">
            <v>-2606.2724949868</v>
          </cell>
          <cell r="AI161">
            <v>-2618.70669752179</v>
          </cell>
          <cell r="AJ161">
            <v>-2628.11736492123</v>
          </cell>
          <cell r="AK161">
            <v>-2656.2006324022</v>
          </cell>
          <cell r="AL161">
            <v>-2654.89599922405</v>
          </cell>
          <cell r="AM161">
            <v>-2672.28736493411</v>
          </cell>
          <cell r="AN161">
            <v>-2482.69631635591</v>
          </cell>
          <cell r="AO161">
            <v>-2444.09585045993</v>
          </cell>
          <cell r="AP161">
            <v>-2445.23136118351</v>
          </cell>
          <cell r="AQ161">
            <v>1001.9855574231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A162">
            <v>-91193.215047984</v>
          </cell>
          <cell r="AB162">
            <v>-7666.87411251212</v>
          </cell>
          <cell r="AC162">
            <v>-3584.27282057174</v>
          </cell>
          <cell r="AD162">
            <v>-3177.40823228152</v>
          </cell>
          <cell r="AE162">
            <v>-3418.61451133389</v>
          </cell>
          <cell r="AF162">
            <v>-3725.42027535208</v>
          </cell>
          <cell r="AG162">
            <v>-2400.762888073</v>
          </cell>
          <cell r="AH162">
            <v>-2518.34421120428</v>
          </cell>
          <cell r="AI162">
            <v>-2530.77841373927</v>
          </cell>
          <cell r="AJ162">
            <v>-2540.04005014924</v>
          </cell>
          <cell r="AK162">
            <v>-2568.27234861968</v>
          </cell>
          <cell r="AL162">
            <v>-2566.81868445206</v>
          </cell>
          <cell r="AM162">
            <v>-2584.35908115158</v>
          </cell>
          <cell r="AN162">
            <v>-2394.61900158393</v>
          </cell>
          <cell r="AO162">
            <v>-2356.1675666774</v>
          </cell>
          <cell r="AP162">
            <v>-2357.15404641152</v>
          </cell>
          <cell r="AQ162">
            <v>1045.94969931436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AA163">
            <v>-98114.6098002673</v>
          </cell>
          <cell r="AB163">
            <v>-7384.08573323226</v>
          </cell>
          <cell r="AC163">
            <v>-3314.7270214365</v>
          </cell>
          <cell r="AD163">
            <v>-2917.27698544676</v>
          </cell>
          <cell r="AE163">
            <v>-3315.58230705798</v>
          </cell>
          <cell r="AF163">
            <v>-3522.16925324273</v>
          </cell>
          <cell r="AG163">
            <v>-2233.11120324846</v>
          </cell>
          <cell r="AH163">
            <v>-2359.5729527027</v>
          </cell>
          <cell r="AI163">
            <v>-2372.00715523769</v>
          </cell>
          <cell r="AJ163">
            <v>-2380.99968781969</v>
          </cell>
          <cell r="AK163">
            <v>-2409.5010901181</v>
          </cell>
          <cell r="AL163">
            <v>-2407.77832212252</v>
          </cell>
          <cell r="AM163">
            <v>-2425.58782265001</v>
          </cell>
          <cell r="AN163">
            <v>-2235.57863925438</v>
          </cell>
          <cell r="AO163">
            <v>-2197.39630817583</v>
          </cell>
          <cell r="AP163">
            <v>-2198.11368408198</v>
          </cell>
          <cell r="AQ163">
            <v>1125.33532856515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A164">
            <v>-92386.7841213414</v>
          </cell>
          <cell r="AB164">
            <v>-7555.48367622541</v>
          </cell>
          <cell r="AC164">
            <v>-3562.30607457499</v>
          </cell>
          <cell r="AD164">
            <v>-3093.95621978276</v>
          </cell>
          <cell r="AE164">
            <v>-3360.11068915927</v>
          </cell>
          <cell r="AF164">
            <v>-3640.14425639278</v>
          </cell>
          <cell r="AG164">
            <v>-2371.85197152156</v>
          </cell>
          <cell r="AH164">
            <v>-2490.96469151672</v>
          </cell>
          <cell r="AI164">
            <v>-2503.39889405171</v>
          </cell>
          <cell r="AJ164">
            <v>-2512.61412449611</v>
          </cell>
          <cell r="AK164">
            <v>-2540.89282893212</v>
          </cell>
          <cell r="AL164">
            <v>-2539.39275879893</v>
          </cell>
          <cell r="AM164">
            <v>-2556.97956146402</v>
          </cell>
          <cell r="AN164">
            <v>-2367.19307593079</v>
          </cell>
          <cell r="AO164">
            <v>-2328.78804698984</v>
          </cell>
          <cell r="AP164">
            <v>-2329.72812075839</v>
          </cell>
          <cell r="AQ164">
            <v>1059.63945915814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A165">
            <v>-102387.540309824</v>
          </cell>
          <cell r="AB165">
            <v>-7343.57513847507</v>
          </cell>
          <cell r="AC165">
            <v>-3126.93174114248</v>
          </cell>
          <cell r="AD165">
            <v>-2830.23975698142</v>
          </cell>
          <cell r="AE165">
            <v>-3070.09579028312</v>
          </cell>
          <cell r="AF165">
            <v>-3428.64299678126</v>
          </cell>
          <cell r="AG165">
            <v>-2129.61125494266</v>
          </cell>
          <cell r="AH165">
            <v>-2261.55534515788</v>
          </cell>
          <cell r="AI165">
            <v>-2273.98954769287</v>
          </cell>
          <cell r="AJ165">
            <v>-2282.81594873666</v>
          </cell>
          <cell r="AK165">
            <v>-2311.48348257328</v>
          </cell>
          <cell r="AL165">
            <v>-2309.59458303949</v>
          </cell>
          <cell r="AM165">
            <v>-2327.57021510519</v>
          </cell>
          <cell r="AN165">
            <v>-2137.39490017135</v>
          </cell>
          <cell r="AO165">
            <v>-2099.37870063101</v>
          </cell>
          <cell r="AP165">
            <v>-2099.92994499895</v>
          </cell>
          <cell r="AQ165">
            <v>1174.34413233756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A166">
            <v>-90521.7918556658</v>
          </cell>
          <cell r="AB166">
            <v>-7625.47483995484</v>
          </cell>
          <cell r="AC166">
            <v>-3550.45340398388</v>
          </cell>
          <cell r="AD166">
            <v>-3162.0000342041</v>
          </cell>
          <cell r="AE166">
            <v>-3353.94742451474</v>
          </cell>
          <cell r="AF166">
            <v>-3725.91022481566</v>
          </cell>
          <cell r="AG166">
            <v>-2417.0262617789</v>
          </cell>
          <cell r="AH166">
            <v>-2533.7461220975</v>
          </cell>
          <cell r="AI166">
            <v>-2546.18032463249</v>
          </cell>
          <cell r="AJ166">
            <v>-2555.46806597618</v>
          </cell>
          <cell r="AK166">
            <v>-2583.6742595129</v>
          </cell>
          <cell r="AL166">
            <v>-2582.24670027901</v>
          </cell>
          <cell r="AM166">
            <v>-2599.76099204481</v>
          </cell>
          <cell r="AN166">
            <v>-2410.04701741087</v>
          </cell>
          <cell r="AO166">
            <v>-2371.56947757063</v>
          </cell>
          <cell r="AP166">
            <v>-2372.58206223847</v>
          </cell>
          <cell r="AQ166">
            <v>1038.24874386774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AA167">
            <v>-102247.848591091</v>
          </cell>
          <cell r="AB167">
            <v>-7417.30127307038</v>
          </cell>
          <cell r="AC167">
            <v>-3122.64305310372</v>
          </cell>
          <cell r="AD167">
            <v>-2794.14239575266</v>
          </cell>
          <cell r="AE167">
            <v>-3087.02474369566</v>
          </cell>
          <cell r="AF167">
            <v>-3389.32742223349</v>
          </cell>
          <cell r="AG167">
            <v>-2132.99490127982</v>
          </cell>
          <cell r="AH167">
            <v>-2264.75976143224</v>
          </cell>
          <cell r="AI167">
            <v>-2277.19396396723</v>
          </cell>
          <cell r="AJ167">
            <v>-2286.02579622504</v>
          </cell>
          <cell r="AK167">
            <v>-2314.68789884764</v>
          </cell>
          <cell r="AL167">
            <v>-2312.80443052787</v>
          </cell>
          <cell r="AM167">
            <v>-2330.77463137954</v>
          </cell>
          <cell r="AN167">
            <v>-2140.60474765973</v>
          </cell>
          <cell r="AO167">
            <v>-2102.58311690536</v>
          </cell>
          <cell r="AP167">
            <v>-2103.13979248732</v>
          </cell>
          <cell r="AQ167">
            <v>1172.74192420038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A168">
            <v>-87412.0766935647</v>
          </cell>
          <cell r="AB168">
            <v>-7718.35806092233</v>
          </cell>
          <cell r="AC168">
            <v>-3628.000750491</v>
          </cell>
          <cell r="AD168">
            <v>-3310.81447068621</v>
          </cell>
          <cell r="AE168">
            <v>-3583.15246937327</v>
          </cell>
          <cell r="AF168">
            <v>-3782.00190122681</v>
          </cell>
          <cell r="AG168">
            <v>-2492.35052876695</v>
          </cell>
          <cell r="AH168">
            <v>-2605.08050014397</v>
          </cell>
          <cell r="AI168">
            <v>-2617.51470267896</v>
          </cell>
          <cell r="AJ168">
            <v>-2626.92334974816</v>
          </cell>
          <cell r="AK168">
            <v>-2655.00863755937</v>
          </cell>
          <cell r="AL168">
            <v>-2653.70198405098</v>
          </cell>
          <cell r="AM168">
            <v>-2671.09537009128</v>
          </cell>
          <cell r="AN168">
            <v>-2481.50230118284</v>
          </cell>
          <cell r="AO168">
            <v>-2442.9038556171</v>
          </cell>
          <cell r="AP168">
            <v>-2444.03734601044</v>
          </cell>
          <cell r="AQ168">
            <v>1002.58155484451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A169">
            <v>-92716.3129536138</v>
          </cell>
          <cell r="AB169">
            <v>-7591.95915247557</v>
          </cell>
          <cell r="AC169">
            <v>-3438.40338414047</v>
          </cell>
          <cell r="AD169">
            <v>-3195.27181006006</v>
          </cell>
          <cell r="AE169">
            <v>-3520.69539378428</v>
          </cell>
          <cell r="AF169">
            <v>-3734.56729469855</v>
          </cell>
          <cell r="AG169">
            <v>-2363.87004505934</v>
          </cell>
          <cell r="AH169">
            <v>-2483.40556372745</v>
          </cell>
          <cell r="AI169">
            <v>-2495.83976626244</v>
          </cell>
          <cell r="AJ169">
            <v>-2505.04218462585</v>
          </cell>
          <cell r="AK169">
            <v>-2533.33370114285</v>
          </cell>
          <cell r="AL169">
            <v>-2531.82081892867</v>
          </cell>
          <cell r="AM169">
            <v>-2549.42043367476</v>
          </cell>
          <cell r="AN169">
            <v>-2359.62113606053</v>
          </cell>
          <cell r="AO169">
            <v>-2321.22891920058</v>
          </cell>
          <cell r="AP169">
            <v>-2322.15618088813</v>
          </cell>
          <cell r="AQ169">
            <v>1063.41902305277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AA170">
            <v>-93222.5554117386</v>
          </cell>
          <cell r="AB170">
            <v>-7472.46771896351</v>
          </cell>
          <cell r="AC170">
            <v>-3478.56337264902</v>
          </cell>
          <cell r="AD170">
            <v>-3161.84668667483</v>
          </cell>
          <cell r="AE170">
            <v>-3392.0642550075</v>
          </cell>
          <cell r="AF170">
            <v>-3612.1412442155</v>
          </cell>
          <cell r="AG170">
            <v>-2351.60771874045</v>
          </cell>
          <cell r="AH170">
            <v>-2471.79276673204</v>
          </cell>
          <cell r="AI170">
            <v>-2484.22696926703</v>
          </cell>
          <cell r="AJ170">
            <v>-2493.40970492366</v>
          </cell>
          <cell r="AK170">
            <v>-2521.72090414744</v>
          </cell>
          <cell r="AL170">
            <v>-2520.18833922648</v>
          </cell>
          <cell r="AM170">
            <v>-2537.80763667934</v>
          </cell>
          <cell r="AN170">
            <v>-2347.98865635834</v>
          </cell>
          <cell r="AO170">
            <v>-2309.61612220516</v>
          </cell>
          <cell r="AP170">
            <v>-2310.52370118594</v>
          </cell>
          <cell r="AQ170">
            <v>1069.22542155048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AA171">
            <v>-89746.1051544762</v>
          </cell>
          <cell r="AB171">
            <v>-7538.64756673821</v>
          </cell>
          <cell r="AC171">
            <v>-3533.04656572281</v>
          </cell>
          <cell r="AD171">
            <v>-3134.81831347891</v>
          </cell>
          <cell r="AE171">
            <v>-3394.95385395701</v>
          </cell>
          <cell r="AF171">
            <v>-3827.97658301549</v>
          </cell>
          <cell r="AG171">
            <v>-2435.81513121993</v>
          </cell>
          <cell r="AH171">
            <v>-2551.53975447343</v>
          </cell>
          <cell r="AI171">
            <v>-2563.97395700842</v>
          </cell>
          <cell r="AJ171">
            <v>-2573.29185705105</v>
          </cell>
          <cell r="AK171">
            <v>-2601.46789188883</v>
          </cell>
          <cell r="AL171">
            <v>-2600.07049135388</v>
          </cell>
          <cell r="AM171">
            <v>-2617.55462442074</v>
          </cell>
          <cell r="AN171">
            <v>-2427.87080848574</v>
          </cell>
          <cell r="AO171">
            <v>-2389.36310994656</v>
          </cell>
          <cell r="AP171">
            <v>-2390.40585331334</v>
          </cell>
          <cell r="AQ171">
            <v>1029.35192767978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AA172">
            <v>-94471.6458439136</v>
          </cell>
          <cell r="AB172">
            <v>-7544.77750817167</v>
          </cell>
          <cell r="AC172">
            <v>-3360.86349197776</v>
          </cell>
          <cell r="AD172">
            <v>-3114.9621922107</v>
          </cell>
          <cell r="AE172">
            <v>-3287.46424293896</v>
          </cell>
          <cell r="AF172">
            <v>-3586.87322939316</v>
          </cell>
          <cell r="AG172">
            <v>-2321.35195051061</v>
          </cell>
          <cell r="AH172">
            <v>-2443.13963149029</v>
          </cell>
          <cell r="AI172">
            <v>-2455.57383402528</v>
          </cell>
          <cell r="AJ172">
            <v>-2464.70800504591</v>
          </cell>
          <cell r="AK172">
            <v>-2493.06776890569</v>
          </cell>
          <cell r="AL172">
            <v>-2491.48663934873</v>
          </cell>
          <cell r="AM172">
            <v>-2509.1545014376</v>
          </cell>
          <cell r="AN172">
            <v>-2319.28695648059</v>
          </cell>
          <cell r="AO172">
            <v>-2280.96298696342</v>
          </cell>
          <cell r="AP172">
            <v>-2281.82200130819</v>
          </cell>
          <cell r="AQ172">
            <v>1083.55198917135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AA173">
            <v>-87590.3135694239</v>
          </cell>
          <cell r="AB173">
            <v>-7590.52577103877</v>
          </cell>
          <cell r="AC173">
            <v>-3658.89036038763</v>
          </cell>
          <cell r="AD173">
            <v>-3324.22161807379</v>
          </cell>
          <cell r="AE173">
            <v>-3439.2289156533</v>
          </cell>
          <cell r="AF173">
            <v>-3895.06332960818</v>
          </cell>
          <cell r="AG173">
            <v>-2488.03323238304</v>
          </cell>
          <cell r="AH173">
            <v>-2600.99188880126</v>
          </cell>
          <cell r="AI173">
            <v>-2613.42609133625</v>
          </cell>
          <cell r="AJ173">
            <v>-2622.82780855571</v>
          </cell>
          <cell r="AK173">
            <v>-2650.92002621666</v>
          </cell>
          <cell r="AL173">
            <v>-2649.60644285854</v>
          </cell>
          <cell r="AM173">
            <v>-2667.00675874857</v>
          </cell>
          <cell r="AN173">
            <v>-2477.4067599904</v>
          </cell>
          <cell r="AO173">
            <v>-2438.81524427439</v>
          </cell>
          <cell r="AP173">
            <v>-2439.94180481799</v>
          </cell>
          <cell r="AQ173">
            <v>1004.62586051586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AA174">
            <v>-89640.3483770882</v>
          </cell>
          <cell r="AB174">
            <v>-7582.94737988031</v>
          </cell>
          <cell r="AC174">
            <v>-3639.00605956754</v>
          </cell>
          <cell r="AD174">
            <v>-3328.64278686097</v>
          </cell>
          <cell r="AE174">
            <v>-3450.21942912108</v>
          </cell>
          <cell r="AF174">
            <v>-3708.89277292496</v>
          </cell>
          <cell r="AG174">
            <v>-2438.37679726344</v>
          </cell>
          <cell r="AH174">
            <v>-2553.96573034129</v>
          </cell>
          <cell r="AI174">
            <v>-2566.39993287628</v>
          </cell>
          <cell r="AJ174">
            <v>-2575.72194474242</v>
          </cell>
          <cell r="AK174">
            <v>-2603.89386775669</v>
          </cell>
          <cell r="AL174">
            <v>-2602.50057904524</v>
          </cell>
          <cell r="AM174">
            <v>-2619.9806002886</v>
          </cell>
          <cell r="AN174">
            <v>-2430.3008961771</v>
          </cell>
          <cell r="AO174">
            <v>-2391.78908581442</v>
          </cell>
          <cell r="AP174">
            <v>-2392.8359410047</v>
          </cell>
          <cell r="AQ174">
            <v>1028.13893974585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AA175">
            <v>-99485.4232855073</v>
          </cell>
          <cell r="AB175">
            <v>-7384.57837553492</v>
          </cell>
          <cell r="AC175">
            <v>-3243.85464955168</v>
          </cell>
          <cell r="AD175">
            <v>-2990.73158255602</v>
          </cell>
          <cell r="AE175">
            <v>-3105.63804516902</v>
          </cell>
          <cell r="AF175">
            <v>-3548.88258395096</v>
          </cell>
          <cell r="AG175">
            <v>-2199.90703001374</v>
          </cell>
          <cell r="AH175">
            <v>-2328.12758800208</v>
          </cell>
          <cell r="AI175">
            <v>-2340.56179053707</v>
          </cell>
          <cell r="AJ175">
            <v>-2349.50102589077</v>
          </cell>
          <cell r="AK175">
            <v>-2378.05572541748</v>
          </cell>
          <cell r="AL175">
            <v>-2376.27966019359</v>
          </cell>
          <cell r="AM175">
            <v>-2394.14245794939</v>
          </cell>
          <cell r="AN175">
            <v>-2204.07997732546</v>
          </cell>
          <cell r="AO175">
            <v>-2165.95094347521</v>
          </cell>
          <cell r="AP175">
            <v>-2166.61502215305</v>
          </cell>
          <cell r="AQ175">
            <v>1141.05801091545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A176">
            <v>-90448.2995404994</v>
          </cell>
          <cell r="AB176">
            <v>-7618.7618888282</v>
          </cell>
          <cell r="AC176">
            <v>-3594.06635304315</v>
          </cell>
          <cell r="AD176">
            <v>-3149.03170152014</v>
          </cell>
          <cell r="AE176">
            <v>-3545.48328689331</v>
          </cell>
          <cell r="AF176">
            <v>-3955.93733032015</v>
          </cell>
          <cell r="AG176">
            <v>-2418.80641027502</v>
          </cell>
          <cell r="AH176">
            <v>-2535.43197701357</v>
          </cell>
          <cell r="AI176">
            <v>-2547.86617954856</v>
          </cell>
          <cell r="AJ176">
            <v>-2557.15677827346</v>
          </cell>
          <cell r="AK176">
            <v>-2585.36011442897</v>
          </cell>
          <cell r="AL176">
            <v>-2583.93541257629</v>
          </cell>
          <cell r="AM176">
            <v>-2601.44684696087</v>
          </cell>
          <cell r="AN176">
            <v>-2411.73572970815</v>
          </cell>
          <cell r="AO176">
            <v>-2373.2553324867</v>
          </cell>
          <cell r="AP176">
            <v>-2374.27077453574</v>
          </cell>
          <cell r="AQ176">
            <v>1037.40581640971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A177">
            <v>-103262.470316255</v>
          </cell>
          <cell r="AB177">
            <v>-7391.45280579071</v>
          </cell>
          <cell r="AC177">
            <v>-3102.97684543033</v>
          </cell>
          <cell r="AD177">
            <v>-2745.56609089614</v>
          </cell>
          <cell r="AE177">
            <v>-3121.91173966101</v>
          </cell>
          <cell r="AF177">
            <v>-3453.29390533753</v>
          </cell>
          <cell r="AG177">
            <v>-2108.41849034369</v>
          </cell>
          <cell r="AH177">
            <v>-2241.48515075436</v>
          </cell>
          <cell r="AI177">
            <v>-2253.91935328935</v>
          </cell>
          <cell r="AJ177">
            <v>-2262.71173705449</v>
          </cell>
          <cell r="AK177">
            <v>-2291.41328816976</v>
          </cell>
          <cell r="AL177">
            <v>-2289.49037135732</v>
          </cell>
          <cell r="AM177">
            <v>-2307.50002070167</v>
          </cell>
          <cell r="AN177">
            <v>-2117.29068848918</v>
          </cell>
          <cell r="AO177">
            <v>-2079.30850622749</v>
          </cell>
          <cell r="AP177">
            <v>-2079.82573331678</v>
          </cell>
          <cell r="AQ177">
            <v>1184.37922953932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AA178">
            <v>-102940.361061432</v>
          </cell>
          <cell r="AB178">
            <v>-7323.8355264681</v>
          </cell>
          <cell r="AC178">
            <v>-3080.2816102248</v>
          </cell>
          <cell r="AD178">
            <v>-2731.4012035404</v>
          </cell>
          <cell r="AE178">
            <v>-3099.53685151761</v>
          </cell>
          <cell r="AF178">
            <v>-3554.38307027485</v>
          </cell>
          <cell r="AG178">
            <v>-2116.22069802023</v>
          </cell>
          <cell r="AH178">
            <v>-2248.8740793726</v>
          </cell>
          <cell r="AI178">
            <v>-2261.30828190759</v>
          </cell>
          <cell r="AJ178">
            <v>-2270.11318928056</v>
          </cell>
          <cell r="AK178">
            <v>-2298.802216788</v>
          </cell>
          <cell r="AL178">
            <v>-2296.89182358338</v>
          </cell>
          <cell r="AM178">
            <v>-2314.88894931991</v>
          </cell>
          <cell r="AN178">
            <v>-2124.69214071525</v>
          </cell>
          <cell r="AO178">
            <v>-2086.69743484573</v>
          </cell>
          <cell r="AP178">
            <v>-2087.22718554284</v>
          </cell>
          <cell r="AQ178">
            <v>1180.6847652302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A179">
            <v>-87852.2158598119</v>
          </cell>
          <cell r="AB179">
            <v>-7621.07059044109</v>
          </cell>
          <cell r="AC179">
            <v>-3665.31256845669</v>
          </cell>
          <cell r="AD179">
            <v>-3232.51126001099</v>
          </cell>
          <cell r="AE179">
            <v>-3591.07231385002</v>
          </cell>
          <cell r="AF179">
            <v>-3878.73287680624</v>
          </cell>
          <cell r="AG179">
            <v>-2481.68937224872</v>
          </cell>
          <cell r="AH179">
            <v>-2594.98405978159</v>
          </cell>
          <cell r="AI179">
            <v>-2607.41826231659</v>
          </cell>
          <cell r="AJ179">
            <v>-2616.80979677499</v>
          </cell>
          <cell r="AK179">
            <v>-2644.912197197</v>
          </cell>
          <cell r="AL179">
            <v>-2643.58843107782</v>
          </cell>
          <cell r="AM179">
            <v>-2660.9989297289</v>
          </cell>
          <cell r="AN179">
            <v>-2471.38874820968</v>
          </cell>
          <cell r="AO179">
            <v>-2432.80741525472</v>
          </cell>
          <cell r="AP179">
            <v>-2433.92379303728</v>
          </cell>
          <cell r="AQ179">
            <v>1007.6297750257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A180">
            <v>-101348.778480761</v>
          </cell>
          <cell r="AB180">
            <v>-7350.81625981524</v>
          </cell>
          <cell r="AC180">
            <v>-3125.96420567099</v>
          </cell>
          <cell r="AD180">
            <v>-2780.54560543029</v>
          </cell>
          <cell r="AE180">
            <v>-3131.72742763951</v>
          </cell>
          <cell r="AF180">
            <v>-3438.34130244696</v>
          </cell>
          <cell r="AG180">
            <v>-2154.77239326905</v>
          </cell>
          <cell r="AH180">
            <v>-2285.38371050712</v>
          </cell>
          <cell r="AI180">
            <v>-2297.81791304211</v>
          </cell>
          <cell r="AJ180">
            <v>-2306.68470114581</v>
          </cell>
          <cell r="AK180">
            <v>-2335.31184792252</v>
          </cell>
          <cell r="AL180">
            <v>-2333.46333544864</v>
          </cell>
          <cell r="AM180">
            <v>-2351.39858045442</v>
          </cell>
          <cell r="AN180">
            <v>-2161.2636525805</v>
          </cell>
          <cell r="AO180">
            <v>-2123.20706598024</v>
          </cell>
          <cell r="AP180">
            <v>-2123.7986974081</v>
          </cell>
          <cell r="AQ180">
            <v>1162.42994966294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A181">
            <v>-93694.710043182</v>
          </cell>
          <cell r="AB181">
            <v>-7453.98236506427</v>
          </cell>
          <cell r="AC181">
            <v>-3420.24931578949</v>
          </cell>
          <cell r="AD181">
            <v>-3062.8428717336</v>
          </cell>
          <cell r="AE181">
            <v>-3337.90969686368</v>
          </cell>
          <cell r="AF181">
            <v>-3739.09151259368</v>
          </cell>
          <cell r="AG181">
            <v>-2340.17107594052</v>
          </cell>
          <cell r="AH181">
            <v>-2460.96191721043</v>
          </cell>
          <cell r="AI181">
            <v>-2473.39611974542</v>
          </cell>
          <cell r="AJ181">
            <v>-2482.56049802998</v>
          </cell>
          <cell r="AK181">
            <v>-2510.89005462583</v>
          </cell>
          <cell r="AL181">
            <v>-2509.3391323328</v>
          </cell>
          <cell r="AM181">
            <v>-2526.97678715774</v>
          </cell>
          <cell r="AN181">
            <v>-2337.13944946467</v>
          </cell>
          <cell r="AO181">
            <v>-2298.78527268356</v>
          </cell>
          <cell r="AP181">
            <v>-2299.67449429226</v>
          </cell>
          <cell r="AQ181">
            <v>1074.64084631128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A182">
            <v>-93420.1571057179</v>
          </cell>
          <cell r="AB182">
            <v>-7443.72315844483</v>
          </cell>
          <cell r="AC182">
            <v>-3504.84921908042</v>
          </cell>
          <cell r="AD182">
            <v>-3097.14812366464</v>
          </cell>
          <cell r="AE182">
            <v>-3372.48693597824</v>
          </cell>
          <cell r="AF182">
            <v>-3694.08279016515</v>
          </cell>
          <cell r="AG182">
            <v>-2346.82136308448</v>
          </cell>
          <cell r="AH182">
            <v>-2467.25994195351</v>
          </cell>
          <cell r="AI182">
            <v>-2479.6941444885</v>
          </cell>
          <cell r="AJ182">
            <v>-2488.86919739127</v>
          </cell>
          <cell r="AK182">
            <v>-2517.18807936891</v>
          </cell>
          <cell r="AL182">
            <v>-2515.64783169409</v>
          </cell>
          <cell r="AM182">
            <v>-2533.27481190081</v>
          </cell>
          <cell r="AN182">
            <v>-2343.44814882595</v>
          </cell>
          <cell r="AO182">
            <v>-2305.08329742663</v>
          </cell>
          <cell r="AP182">
            <v>-2305.98319365355</v>
          </cell>
          <cell r="AQ182">
            <v>1071.49183393974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AA183">
            <v>-99565.4932999916</v>
          </cell>
          <cell r="AB183">
            <v>-7411.88110806664</v>
          </cell>
          <cell r="AC183">
            <v>-3187.95428958943</v>
          </cell>
          <cell r="AD183">
            <v>-2902.15573549976</v>
          </cell>
          <cell r="AE183">
            <v>-3093.78885798108</v>
          </cell>
          <cell r="AF183">
            <v>-3451.20507683829</v>
          </cell>
          <cell r="AG183">
            <v>-2197.9675549061</v>
          </cell>
          <cell r="AH183">
            <v>-2326.29084592582</v>
          </cell>
          <cell r="AI183">
            <v>-2338.72504846081</v>
          </cell>
          <cell r="AJ183">
            <v>-2347.66117069235</v>
          </cell>
          <cell r="AK183">
            <v>-2376.21898334122</v>
          </cell>
          <cell r="AL183">
            <v>-2374.43980499517</v>
          </cell>
          <cell r="AM183">
            <v>-2392.30571587313</v>
          </cell>
          <cell r="AN183">
            <v>-2202.24012212704</v>
          </cell>
          <cell r="AO183">
            <v>-2164.11420139895</v>
          </cell>
          <cell r="AP183">
            <v>-2164.77516695463</v>
          </cell>
          <cell r="AQ183">
            <v>1141.97638195358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AA184">
            <v>-94363.1424607072</v>
          </cell>
          <cell r="AB184">
            <v>-7501.07983061674</v>
          </cell>
          <cell r="AC184">
            <v>-3433.50432587613</v>
          </cell>
          <cell r="AD184">
            <v>-3123.45635240608</v>
          </cell>
          <cell r="AE184">
            <v>-3310.59009972358</v>
          </cell>
          <cell r="AF184">
            <v>-3616.66790523895</v>
          </cell>
          <cell r="AG184">
            <v>-2323.98014549945</v>
          </cell>
          <cell r="AH184">
            <v>-2445.62861229834</v>
          </cell>
          <cell r="AI184">
            <v>-2458.06281483333</v>
          </cell>
          <cell r="AJ184">
            <v>-2467.20120446549</v>
          </cell>
          <cell r="AK184">
            <v>-2495.55674971374</v>
          </cell>
          <cell r="AL184">
            <v>-2493.97983876832</v>
          </cell>
          <cell r="AM184">
            <v>-2511.64348224564</v>
          </cell>
          <cell r="AN184">
            <v>-2321.78015590018</v>
          </cell>
          <cell r="AO184">
            <v>-2283.45196777146</v>
          </cell>
          <cell r="AP184">
            <v>-2284.31520072778</v>
          </cell>
          <cell r="AQ184">
            <v>1082.30749876733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AA185">
            <v>-94615.415247956</v>
          </cell>
          <cell r="AB185">
            <v>-7528.44224725092</v>
          </cell>
          <cell r="AC185">
            <v>-3381.45202609449</v>
          </cell>
          <cell r="AD185">
            <v>-3023.06828867486</v>
          </cell>
          <cell r="AE185">
            <v>-3349.57035810227</v>
          </cell>
          <cell r="AF185">
            <v>-3554.64665314709</v>
          </cell>
          <cell r="AG185">
            <v>-2317.86953350123</v>
          </cell>
          <cell r="AH185">
            <v>-2439.84167637708</v>
          </cell>
          <cell r="AI185">
            <v>-2452.27587891207</v>
          </cell>
          <cell r="AJ185">
            <v>-2461.40446017827</v>
          </cell>
          <cell r="AK185">
            <v>-2489.76981379248</v>
          </cell>
          <cell r="AL185">
            <v>-2488.18309448109</v>
          </cell>
          <cell r="AM185">
            <v>-2505.85654632439</v>
          </cell>
          <cell r="AN185">
            <v>-2315.98341161295</v>
          </cell>
          <cell r="AO185">
            <v>-2277.66503185021</v>
          </cell>
          <cell r="AP185">
            <v>-2278.51845644055</v>
          </cell>
          <cell r="AQ185">
            <v>1085.20096672796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AA186">
            <v>-85558.8423349051</v>
          </cell>
          <cell r="AB186">
            <v>-7656.16930156547</v>
          </cell>
          <cell r="AC186">
            <v>-3740.56989287855</v>
          </cell>
          <cell r="AD186">
            <v>-3317.28946242179</v>
          </cell>
          <cell r="AE186">
            <v>-3533.94367059549</v>
          </cell>
          <cell r="AF186">
            <v>-3820.2318687494</v>
          </cell>
          <cell r="AG186">
            <v>-2537.24001617865</v>
          </cell>
          <cell r="AH186">
            <v>-2647.59221374414</v>
          </cell>
          <cell r="AI186">
            <v>-2660.02641627913</v>
          </cell>
          <cell r="AJ186">
            <v>-2669.50711710018</v>
          </cell>
          <cell r="AK186">
            <v>-2697.52035115954</v>
          </cell>
          <cell r="AL186">
            <v>-2696.28575140301</v>
          </cell>
          <cell r="AM186">
            <v>-2713.60708369144</v>
          </cell>
          <cell r="AN186">
            <v>-2524.08606853487</v>
          </cell>
          <cell r="AO186">
            <v>-2485.41556921726</v>
          </cell>
          <cell r="AP186">
            <v>-2486.62111336247</v>
          </cell>
          <cell r="AQ186">
            <v>981.325698044427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A187">
            <v>-87289.4639488074</v>
          </cell>
          <cell r="AB187">
            <v>-7635.87456170801</v>
          </cell>
          <cell r="AC187">
            <v>-3665.51403688708</v>
          </cell>
          <cell r="AD187">
            <v>-3347.61312845103</v>
          </cell>
          <cell r="AE187">
            <v>-3516.69902355015</v>
          </cell>
          <cell r="AF187">
            <v>-3829.99600243416</v>
          </cell>
          <cell r="AG187">
            <v>-2495.32048409752</v>
          </cell>
          <cell r="AH187">
            <v>-2607.89313841851</v>
          </cell>
          <cell r="AI187">
            <v>-2620.3273409535</v>
          </cell>
          <cell r="AJ187">
            <v>-2629.74075520621</v>
          </cell>
          <cell r="AK187">
            <v>-2657.82127583391</v>
          </cell>
          <cell r="AL187">
            <v>-2656.51938950903</v>
          </cell>
          <cell r="AM187">
            <v>-2673.90800836581</v>
          </cell>
          <cell r="AN187">
            <v>-2484.31970664089</v>
          </cell>
          <cell r="AO187">
            <v>-2445.71649389163</v>
          </cell>
          <cell r="AP187">
            <v>-2446.85475146849</v>
          </cell>
          <cell r="AQ187">
            <v>1001.17523570724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AA188">
            <v>-100883.257511735</v>
          </cell>
          <cell r="AB188">
            <v>-7427.73168753648</v>
          </cell>
          <cell r="AC188">
            <v>-3190.7591289252</v>
          </cell>
          <cell r="AD188">
            <v>-2820.66493708964</v>
          </cell>
          <cell r="AE188">
            <v>-3079.93224068865</v>
          </cell>
          <cell r="AF188">
            <v>-3503.55428556581</v>
          </cell>
          <cell r="AG188">
            <v>-2166.04835390585</v>
          </cell>
          <cell r="AH188">
            <v>-2296.06238911981</v>
          </cell>
          <cell r="AI188">
            <v>-2308.4965916548</v>
          </cell>
          <cell r="AJ188">
            <v>-2317.38147921378</v>
          </cell>
          <cell r="AK188">
            <v>-2345.99052653521</v>
          </cell>
          <cell r="AL188">
            <v>-2344.1601135166</v>
          </cell>
          <cell r="AM188">
            <v>-2362.07725906712</v>
          </cell>
          <cell r="AN188">
            <v>-2171.96043064847</v>
          </cell>
          <cell r="AO188">
            <v>-2133.88574459294</v>
          </cell>
          <cell r="AP188">
            <v>-2134.49547547606</v>
          </cell>
          <cell r="AQ188">
            <v>1157.09061035659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AA189">
            <v>-86781.1013068264</v>
          </cell>
          <cell r="AB189">
            <v>-7714.77943897895</v>
          </cell>
          <cell r="AC189">
            <v>-3668.92211408971</v>
          </cell>
          <cell r="AD189">
            <v>-3341.90552627003</v>
          </cell>
          <cell r="AE189">
            <v>-3443.76713740906</v>
          </cell>
          <cell r="AF189">
            <v>-3811.63236296006</v>
          </cell>
          <cell r="AG189">
            <v>-2507.63416601862</v>
          </cell>
          <cell r="AH189">
            <v>-2619.55457073544</v>
          </cell>
          <cell r="AI189">
            <v>-2631.98877327043</v>
          </cell>
          <cell r="AJ189">
            <v>-2641.42195266266</v>
          </cell>
          <cell r="AK189">
            <v>-2669.48270815084</v>
          </cell>
          <cell r="AL189">
            <v>-2668.20058696548</v>
          </cell>
          <cell r="AM189">
            <v>-2685.56944068275</v>
          </cell>
          <cell r="AN189">
            <v>-2496.00090409735</v>
          </cell>
          <cell r="AO189">
            <v>-2457.37792620857</v>
          </cell>
          <cell r="AP189">
            <v>-2458.53594892494</v>
          </cell>
          <cell r="AQ189">
            <v>995.344519548776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AA190">
            <v>-98031.8438833076</v>
          </cell>
          <cell r="AB190">
            <v>-7509.22571495118</v>
          </cell>
          <cell r="AC190">
            <v>-3238.67174966726</v>
          </cell>
          <cell r="AD190">
            <v>-2979.00906943777</v>
          </cell>
          <cell r="AE190">
            <v>-3148.93140864799</v>
          </cell>
          <cell r="AF190">
            <v>-3622.11337069158</v>
          </cell>
          <cell r="AG190">
            <v>-2235.11597915288</v>
          </cell>
          <cell r="AH190">
            <v>-2361.47153662502</v>
          </cell>
          <cell r="AI190">
            <v>-2373.90573916001</v>
          </cell>
          <cell r="AJ190">
            <v>-2382.90148968087</v>
          </cell>
          <cell r="AK190">
            <v>-2411.39967404042</v>
          </cell>
          <cell r="AL190">
            <v>-2409.68012398369</v>
          </cell>
          <cell r="AM190">
            <v>-2427.48640657233</v>
          </cell>
          <cell r="AN190">
            <v>-2237.48044111555</v>
          </cell>
          <cell r="AO190">
            <v>-2199.29489209815</v>
          </cell>
          <cell r="AP190">
            <v>-2200.01548594315</v>
          </cell>
          <cell r="AQ190">
            <v>1124.38603660398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AA191">
            <v>-87503.4306995959</v>
          </cell>
          <cell r="AB191">
            <v>-7641.58120441506</v>
          </cell>
          <cell r="AC191">
            <v>-3684.8161867242</v>
          </cell>
          <cell r="AD191">
            <v>-3219.21803743021</v>
          </cell>
          <cell r="AE191">
            <v>-3525.11889531043</v>
          </cell>
          <cell r="AF191">
            <v>-3823.78179887816</v>
          </cell>
          <cell r="AG191">
            <v>-2490.1377301079</v>
          </cell>
          <cell r="AH191">
            <v>-2602.98491232882</v>
          </cell>
          <cell r="AI191">
            <v>-2615.41911486381</v>
          </cell>
          <cell r="AJ191">
            <v>-2624.82421008925</v>
          </cell>
          <cell r="AK191">
            <v>-2652.91304974422</v>
          </cell>
          <cell r="AL191">
            <v>-2651.60284439207</v>
          </cell>
          <cell r="AM191">
            <v>-2668.99978227613</v>
          </cell>
          <cell r="AN191">
            <v>-2479.40316152394</v>
          </cell>
          <cell r="AO191">
            <v>-2440.80826780195</v>
          </cell>
          <cell r="AP191">
            <v>-2441.93820635153</v>
          </cell>
          <cell r="AQ191">
            <v>1003.62934875209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AA192">
            <v>-94449.8454151628</v>
          </cell>
          <cell r="AB192">
            <v>-7499.97315065199</v>
          </cell>
          <cell r="AC192">
            <v>-3404.41494464066</v>
          </cell>
          <cell r="AD192">
            <v>-3166.61453347113</v>
          </cell>
          <cell r="AE192">
            <v>-3291.45839273136</v>
          </cell>
          <cell r="AF192">
            <v>-3671.34753270773</v>
          </cell>
          <cell r="AG192">
            <v>-2321.88000572791</v>
          </cell>
          <cell r="AH192">
            <v>-2443.63971588549</v>
          </cell>
          <cell r="AI192">
            <v>-2456.07391842048</v>
          </cell>
          <cell r="AJ192">
            <v>-2465.20893704178</v>
          </cell>
          <cell r="AK192">
            <v>-2493.56785330089</v>
          </cell>
          <cell r="AL192">
            <v>-2491.9875713446</v>
          </cell>
          <cell r="AM192">
            <v>-2509.6545858328</v>
          </cell>
          <cell r="AN192">
            <v>-2319.78788847646</v>
          </cell>
          <cell r="AO192">
            <v>-2281.46307135862</v>
          </cell>
          <cell r="AP192">
            <v>-2282.32293330406</v>
          </cell>
          <cell r="AQ192">
            <v>1083.30194697375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AA193">
            <v>-94519.6180872711</v>
          </cell>
          <cell r="AB193">
            <v>-7525.69387108289</v>
          </cell>
          <cell r="AC193">
            <v>-3364.7178408307</v>
          </cell>
          <cell r="AD193">
            <v>-3028.11745681994</v>
          </cell>
          <cell r="AE193">
            <v>-3407.94622599814</v>
          </cell>
          <cell r="AF193">
            <v>-3707.85769865727</v>
          </cell>
          <cell r="AG193">
            <v>-2320.18995531866</v>
          </cell>
          <cell r="AH193">
            <v>-2442.03918660546</v>
          </cell>
          <cell r="AI193">
            <v>-2454.47338914045</v>
          </cell>
          <cell r="AJ193">
            <v>-2463.60569500026</v>
          </cell>
          <cell r="AK193">
            <v>-2491.96732402086</v>
          </cell>
          <cell r="AL193">
            <v>-2490.38432930308</v>
          </cell>
          <cell r="AM193">
            <v>-2508.05405655277</v>
          </cell>
          <cell r="AN193">
            <v>-2318.18464643495</v>
          </cell>
          <cell r="AO193">
            <v>-2279.86254207859</v>
          </cell>
          <cell r="AP193">
            <v>-2280.71969126254</v>
          </cell>
          <cell r="AQ193">
            <v>1084.10221161376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AA194">
            <v>-101041.937495871</v>
          </cell>
          <cell r="AB194">
            <v>-7339.356202732</v>
          </cell>
          <cell r="AC194">
            <v>-3195.98762455607</v>
          </cell>
          <cell r="AD194">
            <v>-2872.061346228</v>
          </cell>
          <cell r="AE194">
            <v>-3211.3768716221</v>
          </cell>
          <cell r="AF194">
            <v>-3483.95808613225</v>
          </cell>
          <cell r="AG194">
            <v>-2162.20476924689</v>
          </cell>
          <cell r="AH194">
            <v>-2292.4223972277</v>
          </cell>
          <cell r="AI194">
            <v>-2304.85659976269</v>
          </cell>
          <cell r="AJ194">
            <v>-2313.73531784389</v>
          </cell>
          <cell r="AK194">
            <v>-2342.3505346431</v>
          </cell>
          <cell r="AL194">
            <v>-2340.51395214671</v>
          </cell>
          <cell r="AM194">
            <v>-2358.437267175</v>
          </cell>
          <cell r="AN194">
            <v>-2168.31426927857</v>
          </cell>
          <cell r="AO194">
            <v>-2130.24575270082</v>
          </cell>
          <cell r="AP194">
            <v>-2130.84931410617</v>
          </cell>
          <cell r="AQ194">
            <v>1158.91060630265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A195">
            <v>-89688.2659348418</v>
          </cell>
          <cell r="AB195">
            <v>-7603.53807830416</v>
          </cell>
          <cell r="AC195">
            <v>-3614.8308242474</v>
          </cell>
          <cell r="AD195">
            <v>-3197.57306334935</v>
          </cell>
          <cell r="AE195">
            <v>-3477.48490501108</v>
          </cell>
          <cell r="AF195">
            <v>-3777.98540045581</v>
          </cell>
          <cell r="AG195">
            <v>-2437.21612667932</v>
          </cell>
          <cell r="AH195">
            <v>-2552.86653990047</v>
          </cell>
          <cell r="AI195">
            <v>-2565.30074243546</v>
          </cell>
          <cell r="AJ195">
            <v>-2574.62089126695</v>
          </cell>
          <cell r="AK195">
            <v>-2602.79467731587</v>
          </cell>
          <cell r="AL195">
            <v>-2601.39952556977</v>
          </cell>
          <cell r="AM195">
            <v>-2618.88140984777</v>
          </cell>
          <cell r="AN195">
            <v>-2429.19984270164</v>
          </cell>
          <cell r="AO195">
            <v>-2390.68989537359</v>
          </cell>
          <cell r="AP195">
            <v>-2391.73488752923</v>
          </cell>
          <cell r="AQ195">
            <v>1028.68853496626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A196">
            <v>-95301.6343277328</v>
          </cell>
          <cell r="AB196">
            <v>-7474.17230702556</v>
          </cell>
          <cell r="AC196">
            <v>-3379.84128497182</v>
          </cell>
          <cell r="AD196">
            <v>-2991.43786383788</v>
          </cell>
          <cell r="AE196">
            <v>-3228.27981923866</v>
          </cell>
          <cell r="AF196">
            <v>-3629.80943518059</v>
          </cell>
          <cell r="AG196">
            <v>-2301.2477702583</v>
          </cell>
          <cell r="AH196">
            <v>-2424.10035966226</v>
          </cell>
          <cell r="AI196">
            <v>-2436.53456219725</v>
          </cell>
          <cell r="AJ196">
            <v>-2445.63646326563</v>
          </cell>
          <cell r="AK196">
            <v>-2474.02849707766</v>
          </cell>
          <cell r="AL196">
            <v>-2472.41509756845</v>
          </cell>
          <cell r="AM196">
            <v>-2490.11522960957</v>
          </cell>
          <cell r="AN196">
            <v>-2300.21541470032</v>
          </cell>
          <cell r="AO196">
            <v>-2261.92371513539</v>
          </cell>
          <cell r="AP196">
            <v>-2262.75045952791</v>
          </cell>
          <cell r="AQ196">
            <v>1093.07162508536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A197">
            <v>-100260.542056393</v>
          </cell>
          <cell r="AB197">
            <v>-7467.53244030673</v>
          </cell>
          <cell r="AC197">
            <v>-3259.74966733589</v>
          </cell>
          <cell r="AD197">
            <v>-2985.06894574058</v>
          </cell>
          <cell r="AE197">
            <v>-3197.83700087158</v>
          </cell>
          <cell r="AF197">
            <v>-3448.06355512751</v>
          </cell>
          <cell r="AG197">
            <v>-2181.13191711684</v>
          </cell>
          <cell r="AH197">
            <v>-2310.34698349298</v>
          </cell>
          <cell r="AI197">
            <v>-2322.78118602797</v>
          </cell>
          <cell r="AJ197">
            <v>-2331.69028476385</v>
          </cell>
          <cell r="AK197">
            <v>-2360.27512090838</v>
          </cell>
          <cell r="AL197">
            <v>-2358.46891906668</v>
          </cell>
          <cell r="AM197">
            <v>-2376.36185344028</v>
          </cell>
          <cell r="AN197">
            <v>-2186.26923619854</v>
          </cell>
          <cell r="AO197">
            <v>-2148.1703389661</v>
          </cell>
          <cell r="AP197">
            <v>-2148.80428102614</v>
          </cell>
          <cell r="AQ197">
            <v>1149.94831317001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AA198">
            <v>-86590.6505815176</v>
          </cell>
          <cell r="AB198">
            <v>-7662.47078744056</v>
          </cell>
          <cell r="AC198">
            <v>-3623.44287276165</v>
          </cell>
          <cell r="AD198">
            <v>-3293.22192504827</v>
          </cell>
          <cell r="AE198">
            <v>-3587.9070777962</v>
          </cell>
          <cell r="AF198">
            <v>-3729.53374088208</v>
          </cell>
          <cell r="AG198">
            <v>-2512.24730919523</v>
          </cell>
          <cell r="AH198">
            <v>-2623.92335801344</v>
          </cell>
          <cell r="AI198">
            <v>-2636.35756054843</v>
          </cell>
          <cell r="AJ198">
            <v>-2645.79814466486</v>
          </cell>
          <cell r="AK198">
            <v>-2673.85149542884</v>
          </cell>
          <cell r="AL198">
            <v>-2672.57677896769</v>
          </cell>
          <cell r="AM198">
            <v>-2689.93822796075</v>
          </cell>
          <cell r="AN198">
            <v>-2500.37709609955</v>
          </cell>
          <cell r="AO198">
            <v>-2461.74671348657</v>
          </cell>
          <cell r="AP198">
            <v>-2462.91214092715</v>
          </cell>
          <cell r="AQ198">
            <v>993.160125909774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AA199">
            <v>-103148.274590749</v>
          </cell>
          <cell r="AB199">
            <v>-7329.62577381261</v>
          </cell>
          <cell r="AC199">
            <v>-3048.13847391957</v>
          </cell>
          <cell r="AD199">
            <v>-2835.70870632091</v>
          </cell>
          <cell r="AE199">
            <v>-3025.94338366304</v>
          </cell>
          <cell r="AF199">
            <v>-3199.96731784781</v>
          </cell>
          <cell r="AG199">
            <v>-2111.18456661385</v>
          </cell>
          <cell r="AH199">
            <v>-2244.10470934087</v>
          </cell>
          <cell r="AI199">
            <v>-2256.53891187586</v>
          </cell>
          <cell r="AJ199">
            <v>-2265.33573557081</v>
          </cell>
          <cell r="AK199">
            <v>-2294.03284675627</v>
          </cell>
          <cell r="AL199">
            <v>-2292.11436987364</v>
          </cell>
          <cell r="AM199">
            <v>-2310.11957928818</v>
          </cell>
          <cell r="AN199">
            <v>-2119.9146870055</v>
          </cell>
          <cell r="AO199">
            <v>-2081.928064814</v>
          </cell>
          <cell r="AP199">
            <v>-2082.44973183309</v>
          </cell>
          <cell r="AQ199">
            <v>1183.06945024606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AA200">
            <v>-90806.3666282531</v>
          </cell>
          <cell r="AB200">
            <v>-7567.9425901906</v>
          </cell>
          <cell r="AC200">
            <v>-3524.73000642505</v>
          </cell>
          <cell r="AD200">
            <v>-3208.72600924129</v>
          </cell>
          <cell r="AE200">
            <v>-3437.82678662898</v>
          </cell>
          <cell r="AF200">
            <v>-3725.45895574905</v>
          </cell>
          <cell r="AG200">
            <v>-2410.13322333935</v>
          </cell>
          <cell r="AH200">
            <v>-2527.21820447417</v>
          </cell>
          <cell r="AI200">
            <v>-2539.65240700916</v>
          </cell>
          <cell r="AJ200">
            <v>-2548.92908408569</v>
          </cell>
          <cell r="AK200">
            <v>-2577.14634188957</v>
          </cell>
          <cell r="AL200">
            <v>-2575.70771838851</v>
          </cell>
          <cell r="AM200">
            <v>-2593.23307442148</v>
          </cell>
          <cell r="AN200">
            <v>-2403.50803552038</v>
          </cell>
          <cell r="AO200">
            <v>-2365.0415599473</v>
          </cell>
          <cell r="AP200">
            <v>-2366.04308034797</v>
          </cell>
          <cell r="AQ200">
            <v>1041.51270267941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AA201">
            <v>-102671.303097667</v>
          </cell>
          <cell r="AB201">
            <v>-7347.72119641763</v>
          </cell>
          <cell r="AC201">
            <v>-3088.11610076263</v>
          </cell>
          <cell r="AD201">
            <v>-2783.07496489734</v>
          </cell>
          <cell r="AE201">
            <v>-2996.01266066013</v>
          </cell>
          <cell r="AF201">
            <v>-3309.51569693871</v>
          </cell>
          <cell r="AG201">
            <v>-2122.73788459246</v>
          </cell>
          <cell r="AH201">
            <v>-2255.04605381499</v>
          </cell>
          <cell r="AI201">
            <v>-2267.48025634998</v>
          </cell>
          <cell r="AJ201">
            <v>-2276.29562469658</v>
          </cell>
          <cell r="AK201">
            <v>-2304.97419123039</v>
          </cell>
          <cell r="AL201">
            <v>-2303.07425899941</v>
          </cell>
          <cell r="AM201">
            <v>-2321.0609237623</v>
          </cell>
          <cell r="AN201">
            <v>-2130.87457613127</v>
          </cell>
          <cell r="AO201">
            <v>-2092.86940928812</v>
          </cell>
          <cell r="AP201">
            <v>-2093.40962095887</v>
          </cell>
          <cell r="AQ201">
            <v>1177.598778009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AA202">
            <v>-99781.9616154032</v>
          </cell>
          <cell r="AB202">
            <v>-7435.01909926234</v>
          </cell>
          <cell r="AC202">
            <v>-3175.85298490692</v>
          </cell>
          <cell r="AD202">
            <v>-2912.96450898754</v>
          </cell>
          <cell r="AE202">
            <v>-3233.62658355198</v>
          </cell>
          <cell r="AF202">
            <v>-3523.77362138691</v>
          </cell>
          <cell r="AG202">
            <v>-2192.7242074178</v>
          </cell>
          <cell r="AH202">
            <v>-2321.32523594493</v>
          </cell>
          <cell r="AI202">
            <v>-2333.75943847992</v>
          </cell>
          <cell r="AJ202">
            <v>-2342.68714442336</v>
          </cell>
          <cell r="AK202">
            <v>-2371.25337336034</v>
          </cell>
          <cell r="AL202">
            <v>-2369.46577872618</v>
          </cell>
          <cell r="AM202">
            <v>-2387.34010589224</v>
          </cell>
          <cell r="AN202">
            <v>-2197.26609585804</v>
          </cell>
          <cell r="AO202">
            <v>-2159.14859141806</v>
          </cell>
          <cell r="AP202">
            <v>-2159.80114068564</v>
          </cell>
          <cell r="AQ202">
            <v>1144.45918694403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AA203">
            <v>-94349.3440943441</v>
          </cell>
          <cell r="AB203">
            <v>-7562.63940144611</v>
          </cell>
          <cell r="AC203">
            <v>-3461.23092434487</v>
          </cell>
          <cell r="AD203">
            <v>-3070.65328924607</v>
          </cell>
          <cell r="AE203">
            <v>-3410.88397130356</v>
          </cell>
          <cell r="AF203">
            <v>-3594.09892847578</v>
          </cell>
          <cell r="AG203">
            <v>-2324.3143728411</v>
          </cell>
          <cell r="AH203">
            <v>-2445.94513578401</v>
          </cell>
          <cell r="AI203">
            <v>-2458.379338319</v>
          </cell>
          <cell r="AJ203">
            <v>-2467.51826443165</v>
          </cell>
          <cell r="AK203">
            <v>-2495.87327319941</v>
          </cell>
          <cell r="AL203">
            <v>-2494.29689873448</v>
          </cell>
          <cell r="AM203">
            <v>-2511.96000573132</v>
          </cell>
          <cell r="AN203">
            <v>-2322.09721586634</v>
          </cell>
          <cell r="AO203">
            <v>-2283.76849125714</v>
          </cell>
          <cell r="AP203">
            <v>-2284.63226069394</v>
          </cell>
          <cell r="AQ203">
            <v>1082.14923702449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AA204">
            <v>-89708.2756501475</v>
          </cell>
          <cell r="AB204">
            <v>-7576.13463694374</v>
          </cell>
          <cell r="AC204">
            <v>-3500.83367397449</v>
          </cell>
          <cell r="AD204">
            <v>-3169.46813706583</v>
          </cell>
          <cell r="AE204">
            <v>-3419.40688787064</v>
          </cell>
          <cell r="AF204">
            <v>-3745.15765899143</v>
          </cell>
          <cell r="AG204">
            <v>-2436.73144655286</v>
          </cell>
          <cell r="AH204">
            <v>-2552.40753303913</v>
          </cell>
          <cell r="AI204">
            <v>-2564.84173557412</v>
          </cell>
          <cell r="AJ204">
            <v>-2574.16110642788</v>
          </cell>
          <cell r="AK204">
            <v>-2602.33567045453</v>
          </cell>
          <cell r="AL204">
            <v>-2600.9397407307</v>
          </cell>
          <cell r="AM204">
            <v>-2618.42240298643</v>
          </cell>
          <cell r="AN204">
            <v>-2428.74005786257</v>
          </cell>
          <cell r="AO204">
            <v>-2390.23088851225</v>
          </cell>
          <cell r="AP204">
            <v>-2391.27510269016</v>
          </cell>
          <cell r="AQ204">
            <v>1028.91803839693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AA205">
            <v>-92734.3893605817</v>
          </cell>
          <cell r="AB205">
            <v>-7528.81897636318</v>
          </cell>
          <cell r="AC205">
            <v>-3461.23997494288</v>
          </cell>
          <cell r="AD205">
            <v>-3117.58398125263</v>
          </cell>
          <cell r="AE205">
            <v>-3430.77024702627</v>
          </cell>
          <cell r="AF205">
            <v>-3664.7179318156</v>
          </cell>
          <cell r="AG205">
            <v>-2363.43219399143</v>
          </cell>
          <cell r="AH205">
            <v>-2482.99090541274</v>
          </cell>
          <cell r="AI205">
            <v>-2495.42510794773</v>
          </cell>
          <cell r="AJ205">
            <v>-2504.62682350043</v>
          </cell>
          <cell r="AK205">
            <v>-2532.91904282814</v>
          </cell>
          <cell r="AL205">
            <v>-2531.40545780325</v>
          </cell>
          <cell r="AM205">
            <v>-2549.00577536004</v>
          </cell>
          <cell r="AN205">
            <v>-2359.20577493511</v>
          </cell>
          <cell r="AO205">
            <v>-2320.81426088586</v>
          </cell>
          <cell r="AP205">
            <v>-2321.74081976271</v>
          </cell>
          <cell r="AQ205">
            <v>1063.62635221013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AA206">
            <v>-91236.2213151791</v>
          </cell>
          <cell r="AB206">
            <v>-7628.55066459882</v>
          </cell>
          <cell r="AC206">
            <v>-3563.98342057998</v>
          </cell>
          <cell r="AD206">
            <v>-3211.58930244074</v>
          </cell>
          <cell r="AE206">
            <v>-3377.44329792877</v>
          </cell>
          <cell r="AF206">
            <v>-3774.80513029701</v>
          </cell>
          <cell r="AG206">
            <v>-2399.7211799475</v>
          </cell>
          <cell r="AH206">
            <v>-2517.35768183983</v>
          </cell>
          <cell r="AI206">
            <v>-2529.79188437482</v>
          </cell>
          <cell r="AJ206">
            <v>-2539.05184870113</v>
          </cell>
          <cell r="AK206">
            <v>-2567.28581925523</v>
          </cell>
          <cell r="AL206">
            <v>-2565.83048300395</v>
          </cell>
          <cell r="AM206">
            <v>-2583.37255178714</v>
          </cell>
          <cell r="AN206">
            <v>-2393.63080013582</v>
          </cell>
          <cell r="AO206">
            <v>-2355.18103731296</v>
          </cell>
          <cell r="AP206">
            <v>-2356.16584496341</v>
          </cell>
          <cell r="AQ206">
            <v>1046.44296399658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AA207">
            <v>-91610.6766837233</v>
          </cell>
          <cell r="AB207">
            <v>-7639.31325569313</v>
          </cell>
          <cell r="AC207">
            <v>-3616.0749992272</v>
          </cell>
          <cell r="AD207">
            <v>-3257.26312637164</v>
          </cell>
          <cell r="AE207">
            <v>-3418.99365101241</v>
          </cell>
          <cell r="AF207">
            <v>-3683.85255729993</v>
          </cell>
          <cell r="AG207">
            <v>-2390.65103214134</v>
          </cell>
          <cell r="AH207">
            <v>-2508.76797524973</v>
          </cell>
          <cell r="AI207">
            <v>-2521.20217778472</v>
          </cell>
          <cell r="AJ207">
            <v>-2530.44758328629</v>
          </cell>
          <cell r="AK207">
            <v>-2558.69611266513</v>
          </cell>
          <cell r="AL207">
            <v>-2557.22621758911</v>
          </cell>
          <cell r="AM207">
            <v>-2574.78284519703</v>
          </cell>
          <cell r="AN207">
            <v>-2385.02653472098</v>
          </cell>
          <cell r="AO207">
            <v>-2346.59133072285</v>
          </cell>
          <cell r="AP207">
            <v>-2347.56157954857</v>
          </cell>
          <cell r="AQ207">
            <v>1050.73781729163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A208">
            <v>-86033.8350143907</v>
          </cell>
          <cell r="AB208">
            <v>-7666.16953595434</v>
          </cell>
          <cell r="AC208">
            <v>-3772.34212354738</v>
          </cell>
          <cell r="AD208">
            <v>-3358.24405490192</v>
          </cell>
          <cell r="AE208">
            <v>-3645.84468428148</v>
          </cell>
          <cell r="AF208">
            <v>-3845.88633825118</v>
          </cell>
          <cell r="AG208">
            <v>-2525.73462949791</v>
          </cell>
          <cell r="AH208">
            <v>-2636.69626167088</v>
          </cell>
          <cell r="AI208">
            <v>-2649.13046420587</v>
          </cell>
          <cell r="AJ208">
            <v>-2658.59269731155</v>
          </cell>
          <cell r="AK208">
            <v>-2686.62439908628</v>
          </cell>
          <cell r="AL208">
            <v>-2685.37133161437</v>
          </cell>
          <cell r="AM208">
            <v>-2702.71113161819</v>
          </cell>
          <cell r="AN208">
            <v>-2513.17164874624</v>
          </cell>
          <cell r="AO208">
            <v>-2474.51961714401</v>
          </cell>
          <cell r="AP208">
            <v>-2475.70669357383</v>
          </cell>
          <cell r="AQ208">
            <v>986.773674081055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A209">
            <v>-102691.670758311</v>
          </cell>
          <cell r="AB209">
            <v>-7324.64647822652</v>
          </cell>
          <cell r="AC209">
            <v>-3072.07575087305</v>
          </cell>
          <cell r="AD209">
            <v>-2807.60926844536</v>
          </cell>
          <cell r="AE209">
            <v>-3024.04245089554</v>
          </cell>
          <cell r="AF209">
            <v>-3296.97860953514</v>
          </cell>
          <cell r="AG209">
            <v>-2122.2445342281</v>
          </cell>
          <cell r="AH209">
            <v>-2254.57883597395</v>
          </cell>
          <cell r="AI209">
            <v>-2267.01303850894</v>
          </cell>
          <cell r="AJ209">
            <v>-2275.8276149609</v>
          </cell>
          <cell r="AK209">
            <v>-2304.50697338935</v>
          </cell>
          <cell r="AL209">
            <v>-2302.60624926372</v>
          </cell>
          <cell r="AM209">
            <v>-2320.59370592126</v>
          </cell>
          <cell r="AN209">
            <v>-2130.40656639559</v>
          </cell>
          <cell r="AO209">
            <v>-2092.40219144708</v>
          </cell>
          <cell r="AP209">
            <v>-2092.94161122318</v>
          </cell>
          <cell r="AQ209">
            <v>1177.83238692952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A210">
            <v>-99982.0496938387</v>
          </cell>
          <cell r="AB210">
            <v>-7363.00593223976</v>
          </cell>
          <cell r="AC210">
            <v>-3237.77926694375</v>
          </cell>
          <cell r="AD210">
            <v>-2962.2314933471</v>
          </cell>
          <cell r="AE210">
            <v>-3101.30672561597</v>
          </cell>
          <cell r="AF210">
            <v>-3471.37193599582</v>
          </cell>
          <cell r="AG210">
            <v>-2187.8776259608</v>
          </cell>
          <cell r="AH210">
            <v>-2316.73537549609</v>
          </cell>
          <cell r="AI210">
            <v>-2329.16957803108</v>
          </cell>
          <cell r="AJ210">
            <v>-2338.08950455002</v>
          </cell>
          <cell r="AK210">
            <v>-2366.66351291149</v>
          </cell>
          <cell r="AL210">
            <v>-2364.86813885284</v>
          </cell>
          <cell r="AM210">
            <v>-2382.75024544339</v>
          </cell>
          <cell r="AN210">
            <v>-2192.66845598471</v>
          </cell>
          <cell r="AO210">
            <v>-2154.55873096921</v>
          </cell>
          <cell r="AP210">
            <v>-2155.2035008123</v>
          </cell>
          <cell r="AQ210">
            <v>1146.75411716845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A211">
            <v>-100305.531295652</v>
          </cell>
          <cell r="AB211">
            <v>-7456.79962838912</v>
          </cell>
          <cell r="AC211">
            <v>-3216.27105411596</v>
          </cell>
          <cell r="AD211">
            <v>-3047.86465643204</v>
          </cell>
          <cell r="AE211">
            <v>-3315.72743112621</v>
          </cell>
          <cell r="AF211">
            <v>-3488.50328680994</v>
          </cell>
          <cell r="AG211">
            <v>-2180.04217696608</v>
          </cell>
          <cell r="AH211">
            <v>-2309.31496633576</v>
          </cell>
          <cell r="AI211">
            <v>-2321.74916887075</v>
          </cell>
          <cell r="AJ211">
            <v>-2330.65651842502</v>
          </cell>
          <cell r="AK211">
            <v>-2359.24310375116</v>
          </cell>
          <cell r="AL211">
            <v>-2357.43515272784</v>
          </cell>
          <cell r="AM211">
            <v>-2375.32983628307</v>
          </cell>
          <cell r="AN211">
            <v>-2185.2354698597</v>
          </cell>
          <cell r="AO211">
            <v>-2147.13832180889</v>
          </cell>
          <cell r="AP211">
            <v>-2147.7705146873</v>
          </cell>
          <cell r="AQ211">
            <v>1150.46432174861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A212">
            <v>-96394.7457794169</v>
          </cell>
          <cell r="AB212">
            <v>-7425.84982709898</v>
          </cell>
          <cell r="AC212">
            <v>-3351.9360773264</v>
          </cell>
          <cell r="AD212">
            <v>-3051.80803945733</v>
          </cell>
          <cell r="AE212">
            <v>-3166.29122636316</v>
          </cell>
          <cell r="AF212">
            <v>-3601.34131651854</v>
          </cell>
          <cell r="AG212">
            <v>-2274.77016232886</v>
          </cell>
          <cell r="AH212">
            <v>-2399.02525744979</v>
          </cell>
          <cell r="AI212">
            <v>-2411.45945998478</v>
          </cell>
          <cell r="AJ212">
            <v>-2420.51886087992</v>
          </cell>
          <cell r="AK212">
            <v>-2448.95339486519</v>
          </cell>
          <cell r="AL212">
            <v>-2447.29749518274</v>
          </cell>
          <cell r="AM212">
            <v>-2465.0401273971</v>
          </cell>
          <cell r="AN212">
            <v>-2275.0978123146</v>
          </cell>
          <cell r="AO212">
            <v>-2236.84861292292</v>
          </cell>
          <cell r="AP212">
            <v>-2237.6328571422</v>
          </cell>
          <cell r="AQ212">
            <v>1105.6091761916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A213">
            <v>-86842.65567626</v>
          </cell>
          <cell r="AB213">
            <v>-7687.23452233197</v>
          </cell>
          <cell r="AC213">
            <v>-3719.06374276644</v>
          </cell>
          <cell r="AD213">
            <v>-3422.14502211738</v>
          </cell>
          <cell r="AE213">
            <v>-3504.00407126392</v>
          </cell>
          <cell r="AF213">
            <v>-3938.59903834464</v>
          </cell>
          <cell r="AG213">
            <v>-2506.14318130915</v>
          </cell>
          <cell r="AH213">
            <v>-2618.14256274413</v>
          </cell>
          <cell r="AI213">
            <v>-2630.57676527912</v>
          </cell>
          <cell r="AJ213">
            <v>-2640.00755143747</v>
          </cell>
          <cell r="AK213">
            <v>-2668.07070015953</v>
          </cell>
          <cell r="AL213">
            <v>-2666.78618574029</v>
          </cell>
          <cell r="AM213">
            <v>-2684.15743269144</v>
          </cell>
          <cell r="AN213">
            <v>-2494.58650287215</v>
          </cell>
          <cell r="AO213">
            <v>-2455.96591821726</v>
          </cell>
          <cell r="AP213">
            <v>-2457.12154769975</v>
          </cell>
          <cell r="AQ213">
            <v>996.050523544431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A214">
            <v>-92549.4203142121</v>
          </cell>
          <cell r="AB214">
            <v>-7609.08706314037</v>
          </cell>
          <cell r="AC214">
            <v>-3589.48976963797</v>
          </cell>
          <cell r="AD214">
            <v>-3231.02575169845</v>
          </cell>
          <cell r="AE214">
            <v>-3295.77550105608</v>
          </cell>
          <cell r="AF214">
            <v>-3644.21059499821</v>
          </cell>
          <cell r="AG214">
            <v>-2367.91255862517</v>
          </cell>
          <cell r="AH214">
            <v>-2487.23394736122</v>
          </cell>
          <cell r="AI214">
            <v>-2499.66814989621</v>
          </cell>
          <cell r="AJ214">
            <v>-2508.87705704543</v>
          </cell>
          <cell r="AK214">
            <v>-2537.16208477662</v>
          </cell>
          <cell r="AL214">
            <v>-2535.65569134825</v>
          </cell>
          <cell r="AM214">
            <v>-2553.24881730853</v>
          </cell>
          <cell r="AN214">
            <v>-2363.45600848012</v>
          </cell>
          <cell r="AO214">
            <v>-2325.05730283435</v>
          </cell>
          <cell r="AP214">
            <v>-2325.99105330771</v>
          </cell>
          <cell r="AQ214">
            <v>1061.50483123589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AA215">
            <v>-103695.766152291</v>
          </cell>
          <cell r="AB215">
            <v>-7321.08827903754</v>
          </cell>
          <cell r="AC215">
            <v>-3072.89289431572</v>
          </cell>
          <cell r="AD215">
            <v>-2742.90806287963</v>
          </cell>
          <cell r="AE215">
            <v>-3032.03702588543</v>
          </cell>
          <cell r="AF215">
            <v>-3359.75030919797</v>
          </cell>
          <cell r="AG215">
            <v>-2097.92309461223</v>
          </cell>
          <cell r="AH215">
            <v>-2231.54569091237</v>
          </cell>
          <cell r="AI215">
            <v>-2243.97989344736</v>
          </cell>
          <cell r="AJ215">
            <v>-2252.7554306704</v>
          </cell>
          <cell r="AK215">
            <v>-2281.47382832777</v>
          </cell>
          <cell r="AL215">
            <v>-2279.53406497322</v>
          </cell>
          <cell r="AM215">
            <v>-2297.56056085968</v>
          </cell>
          <cell r="AN215">
            <v>-2107.33438210508</v>
          </cell>
          <cell r="AO215">
            <v>-2069.3690463855</v>
          </cell>
          <cell r="AP215">
            <v>-2069.86942693268</v>
          </cell>
          <cell r="AQ215">
            <v>1189.34895946031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A216">
            <v>-98805.1208145102</v>
          </cell>
          <cell r="AB216">
            <v>-7399.26688389961</v>
          </cell>
          <cell r="AC216">
            <v>-3282.98005464042</v>
          </cell>
          <cell r="AD216">
            <v>-2922.66618143468</v>
          </cell>
          <cell r="AE216">
            <v>-3153.35228230029</v>
          </cell>
          <cell r="AF216">
            <v>-3492.18938327687</v>
          </cell>
          <cell r="AG216">
            <v>-2216.38547973882</v>
          </cell>
          <cell r="AH216">
            <v>-2343.73318244478</v>
          </cell>
          <cell r="AI216">
            <v>-2356.16738497977</v>
          </cell>
          <cell r="AJ216">
            <v>-2365.13307049354</v>
          </cell>
          <cell r="AK216">
            <v>-2393.66131986018</v>
          </cell>
          <cell r="AL216">
            <v>-2391.91170479636</v>
          </cell>
          <cell r="AM216">
            <v>-2409.74805239209</v>
          </cell>
          <cell r="AN216">
            <v>-2219.71202192823</v>
          </cell>
          <cell r="AO216">
            <v>-2181.55653791791</v>
          </cell>
          <cell r="AP216">
            <v>-2182.24706675582</v>
          </cell>
          <cell r="AQ216">
            <v>1133.25521369411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A217">
            <v>-97444.5228767137</v>
          </cell>
          <cell r="AB217">
            <v>-7478.70538362642</v>
          </cell>
          <cell r="AC217">
            <v>-3222.36757575905</v>
          </cell>
          <cell r="AD217">
            <v>-3118.45802917754</v>
          </cell>
          <cell r="AE217">
            <v>-3404.58938118854</v>
          </cell>
          <cell r="AF217">
            <v>-3477.39665115429</v>
          </cell>
          <cell r="AG217">
            <v>-2249.34220953164</v>
          </cell>
          <cell r="AH217">
            <v>-2374.94421065948</v>
          </cell>
          <cell r="AI217">
            <v>-2387.37841319447</v>
          </cell>
          <cell r="AJ217">
            <v>-2396.39699875606</v>
          </cell>
          <cell r="AK217">
            <v>-2424.87234807488</v>
          </cell>
          <cell r="AL217">
            <v>-2423.17563305889</v>
          </cell>
          <cell r="AM217">
            <v>-2440.95908060679</v>
          </cell>
          <cell r="AN217">
            <v>-2250.97595019075</v>
          </cell>
          <cell r="AO217">
            <v>-2212.76756613261</v>
          </cell>
          <cell r="AP217">
            <v>-2213.51099501835</v>
          </cell>
          <cell r="AQ217">
            <v>1117.64969958675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A218">
            <v>-102618.042156435</v>
          </cell>
          <cell r="AB218">
            <v>-7325.23322786403</v>
          </cell>
          <cell r="AC218">
            <v>-3110.95095399198</v>
          </cell>
          <cell r="AD218">
            <v>-2924.86365484514</v>
          </cell>
          <cell r="AE218">
            <v>-3119.15192159993</v>
          </cell>
          <cell r="AF218">
            <v>-3417.09931897495</v>
          </cell>
          <cell r="AG218">
            <v>-2124.02798389361</v>
          </cell>
          <cell r="AH218">
            <v>-2256.26781719811</v>
          </cell>
          <cell r="AI218">
            <v>-2268.7020197331</v>
          </cell>
          <cell r="AJ218">
            <v>-2277.51945886509</v>
          </cell>
          <cell r="AK218">
            <v>-2306.19595461351</v>
          </cell>
          <cell r="AL218">
            <v>-2304.29809316792</v>
          </cell>
          <cell r="AM218">
            <v>-2322.28268714541</v>
          </cell>
          <cell r="AN218">
            <v>-2132.09841029978</v>
          </cell>
          <cell r="AO218">
            <v>-2094.09117267123</v>
          </cell>
          <cell r="AP218">
            <v>-2094.63345512737</v>
          </cell>
          <cell r="AQ218">
            <v>1176.98789631744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AA219">
            <v>-97989.2506258978</v>
          </cell>
          <cell r="AB219">
            <v>-7391.29450344169</v>
          </cell>
          <cell r="AC219">
            <v>-3294.84195782556</v>
          </cell>
          <cell r="AD219">
            <v>-2847.10437489013</v>
          </cell>
          <cell r="AE219">
            <v>-3237.60199169713</v>
          </cell>
          <cell r="AF219">
            <v>-3539.99383573493</v>
          </cell>
          <cell r="AG219">
            <v>-2236.14768325624</v>
          </cell>
          <cell r="AH219">
            <v>-2362.4485918754</v>
          </cell>
          <cell r="AI219">
            <v>-2374.88279441039</v>
          </cell>
          <cell r="AJ219">
            <v>-2383.88020095709</v>
          </cell>
          <cell r="AK219">
            <v>-2412.3767292908</v>
          </cell>
          <cell r="AL219">
            <v>-2410.65883525991</v>
          </cell>
          <cell r="AM219">
            <v>-2428.4634618227</v>
          </cell>
          <cell r="AN219">
            <v>-2238.45915239178</v>
          </cell>
          <cell r="AO219">
            <v>-2200.27194734852</v>
          </cell>
          <cell r="AP219">
            <v>-2200.99419721937</v>
          </cell>
          <cell r="AQ219">
            <v>1123.8975089788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A220">
            <v>-85530.6400342242</v>
          </cell>
          <cell r="AB220">
            <v>-7632.3346528617</v>
          </cell>
          <cell r="AC220">
            <v>-3753.15152330074</v>
          </cell>
          <cell r="AD220">
            <v>-3274.27708662557</v>
          </cell>
          <cell r="AE220">
            <v>-3569.0390557618</v>
          </cell>
          <cell r="AF220">
            <v>-3762.88136826359</v>
          </cell>
          <cell r="AG220">
            <v>-2537.9231390743</v>
          </cell>
          <cell r="AH220">
            <v>-2648.23915195992</v>
          </cell>
          <cell r="AI220">
            <v>-2660.67335449491</v>
          </cell>
          <cell r="AJ220">
            <v>-2670.15515182141</v>
          </cell>
          <cell r="AK220">
            <v>-2698.16728937532</v>
          </cell>
          <cell r="AL220">
            <v>-2696.93378612424</v>
          </cell>
          <cell r="AM220">
            <v>-2714.25402190722</v>
          </cell>
          <cell r="AN220">
            <v>-2524.7341032561</v>
          </cell>
          <cell r="AO220">
            <v>-2486.06250743304</v>
          </cell>
          <cell r="AP220">
            <v>-2487.2691480837</v>
          </cell>
          <cell r="AQ220">
            <v>981.002228936538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A221">
            <v>-102468.587863617</v>
          </cell>
          <cell r="AB221">
            <v>-7420.04395391346</v>
          </cell>
          <cell r="AC221">
            <v>-3081.54038157258</v>
          </cell>
          <cell r="AD221">
            <v>-2724.93917007295</v>
          </cell>
          <cell r="AE221">
            <v>-3048.60488293254</v>
          </cell>
          <cell r="AF221">
            <v>-3398.82295571727</v>
          </cell>
          <cell r="AG221">
            <v>-2127.64810164327</v>
          </cell>
          <cell r="AH221">
            <v>-2259.69617911191</v>
          </cell>
          <cell r="AI221">
            <v>-2272.1303816469</v>
          </cell>
          <cell r="AJ221">
            <v>-2280.9536315618</v>
          </cell>
          <cell r="AK221">
            <v>-2309.62431652731</v>
          </cell>
          <cell r="AL221">
            <v>-2307.73226586462</v>
          </cell>
          <cell r="AM221">
            <v>-2325.71104905922</v>
          </cell>
          <cell r="AN221">
            <v>-2135.53258299649</v>
          </cell>
          <cell r="AO221">
            <v>-2097.51953458504</v>
          </cell>
          <cell r="AP221">
            <v>-2098.06762782408</v>
          </cell>
          <cell r="AQ221">
            <v>1175.27371536054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AA222">
            <v>-91969.0322563187</v>
          </cell>
          <cell r="AB222">
            <v>-7533.76359383911</v>
          </cell>
          <cell r="AC222">
            <v>-3488.78710513068</v>
          </cell>
          <cell r="AD222">
            <v>-3168.47347317153</v>
          </cell>
          <cell r="AE222">
            <v>-3458.0577923438</v>
          </cell>
          <cell r="AF222">
            <v>-3664.49073098723</v>
          </cell>
          <cell r="AG222">
            <v>-2381.97085745659</v>
          </cell>
          <cell r="AH222">
            <v>-2500.54758509884</v>
          </cell>
          <cell r="AI222">
            <v>-2512.98178763383</v>
          </cell>
          <cell r="AJ222">
            <v>-2522.21326027075</v>
          </cell>
          <cell r="AK222">
            <v>-2550.47572251425</v>
          </cell>
          <cell r="AL222">
            <v>-2548.99189457357</v>
          </cell>
          <cell r="AM222">
            <v>-2566.56245504615</v>
          </cell>
          <cell r="AN222">
            <v>-2376.79221170543</v>
          </cell>
          <cell r="AO222">
            <v>-2338.37094057197</v>
          </cell>
          <cell r="AP222">
            <v>-2339.32725653303</v>
          </cell>
          <cell r="AQ222">
            <v>1054.84801236707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AA223">
            <v>-86981.9552039737</v>
          </cell>
          <cell r="AB223">
            <v>-7616.9274753555</v>
          </cell>
          <cell r="AC223">
            <v>-3638.04347693497</v>
          </cell>
          <cell r="AD223">
            <v>-3342.01492355479</v>
          </cell>
          <cell r="AE223">
            <v>-3639.62075301689</v>
          </cell>
          <cell r="AF223">
            <v>-3715.0343244114</v>
          </cell>
          <cell r="AG223">
            <v>-2502.76903471699</v>
          </cell>
          <cell r="AH223">
            <v>-2614.947143018</v>
          </cell>
          <cell r="AI223">
            <v>-2627.38134555299</v>
          </cell>
          <cell r="AJ223">
            <v>-2636.8067157457</v>
          </cell>
          <cell r="AK223">
            <v>-2664.8752804334</v>
          </cell>
          <cell r="AL223">
            <v>-2663.58535004852</v>
          </cell>
          <cell r="AM223">
            <v>-2680.96201296531</v>
          </cell>
          <cell r="AN223">
            <v>-2491.38566718038</v>
          </cell>
          <cell r="AO223">
            <v>-2452.77049849113</v>
          </cell>
          <cell r="AP223">
            <v>-2453.92071200798</v>
          </cell>
          <cell r="AQ223">
            <v>997.648233407496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AA224">
            <v>-87191.1829322256</v>
          </cell>
          <cell r="AB224">
            <v>-7704.79761644698</v>
          </cell>
          <cell r="AC224">
            <v>-3646.73085016372</v>
          </cell>
          <cell r="AD224">
            <v>-3327.99211494986</v>
          </cell>
          <cell r="AE224">
            <v>-3593.35891673298</v>
          </cell>
          <cell r="AF224">
            <v>-3925.35348113967</v>
          </cell>
          <cell r="AG224">
            <v>-2497.70107046861</v>
          </cell>
          <cell r="AH224">
            <v>-2610.14762631408</v>
          </cell>
          <cell r="AI224">
            <v>-2622.58182884907</v>
          </cell>
          <cell r="AJ224">
            <v>-2631.99906426771</v>
          </cell>
          <cell r="AK224">
            <v>-2660.07576372948</v>
          </cell>
          <cell r="AL224">
            <v>-2658.77769857053</v>
          </cell>
          <cell r="AM224">
            <v>-2676.16249626139</v>
          </cell>
          <cell r="AN224">
            <v>-2486.57801570239</v>
          </cell>
          <cell r="AO224">
            <v>-2447.97098178721</v>
          </cell>
          <cell r="AP224">
            <v>-2449.11306052999</v>
          </cell>
          <cell r="AQ224">
            <v>1000.04799175945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AA225">
            <v>-85573.8169835852</v>
          </cell>
          <cell r="AB225">
            <v>-7741.73022841091</v>
          </cell>
          <cell r="AC225">
            <v>-3763.09389265354</v>
          </cell>
          <cell r="AD225">
            <v>-3346.60339218536</v>
          </cell>
          <cell r="AE225">
            <v>-3562.20401787005</v>
          </cell>
          <cell r="AF225">
            <v>-3784.12491131258</v>
          </cell>
          <cell r="AG225">
            <v>-2536.87729664441</v>
          </cell>
          <cell r="AH225">
            <v>-2647.24870728313</v>
          </cell>
          <cell r="AI225">
            <v>-2659.68290981812</v>
          </cell>
          <cell r="AJ225">
            <v>-2669.16302842484</v>
          </cell>
          <cell r="AK225">
            <v>-2697.17684469853</v>
          </cell>
          <cell r="AL225">
            <v>-2695.94166272766</v>
          </cell>
          <cell r="AM225">
            <v>-2713.26357723044</v>
          </cell>
          <cell r="AN225">
            <v>-2523.74197985953</v>
          </cell>
          <cell r="AO225">
            <v>-2485.07206275626</v>
          </cell>
          <cell r="AP225">
            <v>-2486.27702468712</v>
          </cell>
          <cell r="AQ225">
            <v>981.497451274928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AA226">
            <v>-102628.549712844</v>
          </cell>
          <cell r="AB226">
            <v>-7353.86276623444</v>
          </cell>
          <cell r="AC226">
            <v>-3109.69201634103</v>
          </cell>
          <cell r="AD226">
            <v>-2905.82419351789</v>
          </cell>
          <cell r="AE226">
            <v>-3095.56720203044</v>
          </cell>
          <cell r="AF226">
            <v>-3458.75479279517</v>
          </cell>
          <cell r="AG226">
            <v>-2123.77346734044</v>
          </cell>
          <cell r="AH226">
            <v>-2256.02678226011</v>
          </cell>
          <cell r="AI226">
            <v>-2268.4609847951</v>
          </cell>
          <cell r="AJ226">
            <v>-2277.2780153933</v>
          </cell>
          <cell r="AK226">
            <v>-2305.95491967551</v>
          </cell>
          <cell r="AL226">
            <v>-2304.05664969613</v>
          </cell>
          <cell r="AM226">
            <v>-2322.04165220742</v>
          </cell>
          <cell r="AN226">
            <v>-2131.85696682799</v>
          </cell>
          <cell r="AO226">
            <v>-2093.85013773324</v>
          </cell>
          <cell r="AP226">
            <v>-2094.39201165559</v>
          </cell>
          <cell r="AQ226">
            <v>1177.10841378644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AA227">
            <v>-85551.3844502212</v>
          </cell>
          <cell r="AB227">
            <v>-7734.63458120517</v>
          </cell>
          <cell r="AC227">
            <v>-3719.06862842256</v>
          </cell>
          <cell r="AD227">
            <v>-3380.03862100125</v>
          </cell>
          <cell r="AE227">
            <v>-3580.55421006918</v>
          </cell>
          <cell r="AF227">
            <v>-3987.8143104763</v>
          </cell>
          <cell r="AG227">
            <v>-2537.42066285136</v>
          </cell>
          <cell r="AH227">
            <v>-2647.76329165248</v>
          </cell>
          <cell r="AI227">
            <v>-2660.19749418747</v>
          </cell>
          <cell r="AJ227">
            <v>-2669.67848497108</v>
          </cell>
          <cell r="AK227">
            <v>-2697.69142906788</v>
          </cell>
          <cell r="AL227">
            <v>-2696.45711927391</v>
          </cell>
          <cell r="AM227">
            <v>-2713.77816159978</v>
          </cell>
          <cell r="AN227">
            <v>-2524.25743640577</v>
          </cell>
          <cell r="AO227">
            <v>-2485.58664712561</v>
          </cell>
          <cell r="AP227">
            <v>-2486.79248123336</v>
          </cell>
          <cell r="AQ227">
            <v>981.240159090257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A228">
            <v>-100010.922679487</v>
          </cell>
          <cell r="AB228">
            <v>-7423.33496821457</v>
          </cell>
          <cell r="AC228">
            <v>-3184.85483759373</v>
          </cell>
          <cell r="AD228">
            <v>-2865.85117995028</v>
          </cell>
          <cell r="AE228">
            <v>-3115.92895079647</v>
          </cell>
          <cell r="AF228">
            <v>-3426.59045550988</v>
          </cell>
          <cell r="AG228">
            <v>-2187.17825757291</v>
          </cell>
          <cell r="AH228">
            <v>-2316.0730523037</v>
          </cell>
          <cell r="AI228">
            <v>-2328.50725483869</v>
          </cell>
          <cell r="AJ228">
            <v>-2337.42605877595</v>
          </cell>
          <cell r="AK228">
            <v>-2366.0011897191</v>
          </cell>
          <cell r="AL228">
            <v>-2364.20469307877</v>
          </cell>
          <cell r="AM228">
            <v>-2382.08792225101</v>
          </cell>
          <cell r="AN228">
            <v>-2192.00501021064</v>
          </cell>
          <cell r="AO228">
            <v>-2153.89640777683</v>
          </cell>
          <cell r="AP228">
            <v>-2154.54005503823</v>
          </cell>
          <cell r="AQ228">
            <v>1147.08527876465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AA229">
            <v>-93000.7097931489</v>
          </cell>
          <cell r="AB229">
            <v>-7623.06415150326</v>
          </cell>
          <cell r="AC229">
            <v>-3521.35799610966</v>
          </cell>
          <cell r="AD229">
            <v>-3175.29147220081</v>
          </cell>
          <cell r="AE229">
            <v>-3428.63290819892</v>
          </cell>
          <cell r="AF229">
            <v>-3705.46746671406</v>
          </cell>
          <cell r="AG229">
            <v>-2356.98131655688</v>
          </cell>
          <cell r="AH229">
            <v>-2476.88172774599</v>
          </cell>
          <cell r="AI229">
            <v>-2489.31593028098</v>
          </cell>
          <cell r="AJ229">
            <v>-2498.50729129526</v>
          </cell>
          <cell r="AK229">
            <v>-2526.80986516139</v>
          </cell>
          <cell r="AL229">
            <v>-2525.28592559808</v>
          </cell>
          <cell r="AM229">
            <v>-2542.8965976933</v>
          </cell>
          <cell r="AN229">
            <v>-2353.08624272995</v>
          </cell>
          <cell r="AO229">
            <v>-2314.70508321912</v>
          </cell>
          <cell r="AP229">
            <v>-2315.62128755754</v>
          </cell>
          <cell r="AQ229">
            <v>1066.6809410435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AA230">
            <v>-100866.998434163</v>
          </cell>
          <cell r="AB230">
            <v>-7369.15727121403</v>
          </cell>
          <cell r="AC230">
            <v>-3123.95930889277</v>
          </cell>
          <cell r="AD230">
            <v>-2798.9566890537</v>
          </cell>
          <cell r="AE230">
            <v>-3072.27972026993</v>
          </cell>
          <cell r="AF230">
            <v>-3496.75068053312</v>
          </cell>
          <cell r="AG230">
            <v>-2166.44218518496</v>
          </cell>
          <cell r="AH230">
            <v>-2296.43535935204</v>
          </cell>
          <cell r="AI230">
            <v>-2308.86956188703</v>
          </cell>
          <cell r="AJ230">
            <v>-2317.75508159894</v>
          </cell>
          <cell r="AK230">
            <v>-2346.36349676744</v>
          </cell>
          <cell r="AL230">
            <v>-2344.53371590177</v>
          </cell>
          <cell r="AM230">
            <v>-2362.45022929934</v>
          </cell>
          <cell r="AN230">
            <v>-2172.33403303363</v>
          </cell>
          <cell r="AO230">
            <v>-2134.25871482516</v>
          </cell>
          <cell r="AP230">
            <v>-2134.86907786123</v>
          </cell>
          <cell r="AQ230">
            <v>1156.90412524048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A231">
            <v>-96615.9007664937</v>
          </cell>
          <cell r="AB231">
            <v>-7429.82517065677</v>
          </cell>
          <cell r="AC231">
            <v>-3292.88128698577</v>
          </cell>
          <cell r="AD231">
            <v>-2982.52118577889</v>
          </cell>
          <cell r="AE231">
            <v>-3189.78609906419</v>
          </cell>
          <cell r="AF231">
            <v>-3366.53264101049</v>
          </cell>
          <cell r="AG231">
            <v>-2269.41329315469</v>
          </cell>
          <cell r="AH231">
            <v>-2393.95213897024</v>
          </cell>
          <cell r="AI231">
            <v>-2406.38634150523</v>
          </cell>
          <cell r="AJ231">
            <v>-2415.43714389447</v>
          </cell>
          <cell r="AK231">
            <v>-2443.88027638564</v>
          </cell>
          <cell r="AL231">
            <v>-2442.21577819729</v>
          </cell>
          <cell r="AM231">
            <v>-2459.96700891755</v>
          </cell>
          <cell r="AN231">
            <v>-2270.01609532915</v>
          </cell>
          <cell r="AO231">
            <v>-2231.77549444337</v>
          </cell>
          <cell r="AP231">
            <v>-2232.55114015675</v>
          </cell>
          <cell r="AQ231">
            <v>1108.14573543138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AA232">
            <v>-96031.9637388978</v>
          </cell>
          <cell r="AB232">
            <v>-7506.08782346435</v>
          </cell>
          <cell r="AC232">
            <v>-3357.95716897162</v>
          </cell>
          <cell r="AD232">
            <v>-3002.49073718962</v>
          </cell>
          <cell r="AE232">
            <v>-3298.1061050019</v>
          </cell>
          <cell r="AF232">
            <v>-3663.63265185826</v>
          </cell>
          <cell r="AG232">
            <v>-2283.55755598201</v>
          </cell>
          <cell r="AH232">
            <v>-2407.34718723367</v>
          </cell>
          <cell r="AI232">
            <v>-2419.78138976866</v>
          </cell>
          <cell r="AJ232">
            <v>-2428.85489562953</v>
          </cell>
          <cell r="AK232">
            <v>-2457.27532464907</v>
          </cell>
          <cell r="AL232">
            <v>-2455.63352993235</v>
          </cell>
          <cell r="AM232">
            <v>-2473.36205718097</v>
          </cell>
          <cell r="AN232">
            <v>-2283.43384706421</v>
          </cell>
          <cell r="AO232">
            <v>-2245.17054270679</v>
          </cell>
          <cell r="AP232">
            <v>-2245.96889189181</v>
          </cell>
          <cell r="AQ232">
            <v>1101.44821129966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AA233">
            <v>-93837.892213528</v>
          </cell>
          <cell r="AB233">
            <v>-7538.86317436417</v>
          </cell>
          <cell r="AC233">
            <v>-3449.64645261908</v>
          </cell>
          <cell r="AD233">
            <v>-3088.53858534168</v>
          </cell>
          <cell r="AE233">
            <v>-3296.89120776366</v>
          </cell>
          <cell r="AF233">
            <v>-3697.83261680036</v>
          </cell>
          <cell r="AG233">
            <v>-2336.70288304668</v>
          </cell>
          <cell r="AH233">
            <v>-2457.67743276843</v>
          </cell>
          <cell r="AI233">
            <v>-2470.11163530342</v>
          </cell>
          <cell r="AJ233">
            <v>-2479.2704466652</v>
          </cell>
          <cell r="AK233">
            <v>-2507.60557018383</v>
          </cell>
          <cell r="AL233">
            <v>-2506.04908096802</v>
          </cell>
          <cell r="AM233">
            <v>-2523.69230271574</v>
          </cell>
          <cell r="AN233">
            <v>-2333.84939809988</v>
          </cell>
          <cell r="AO233">
            <v>-2295.50078824156</v>
          </cell>
          <cell r="AP233">
            <v>-2296.38444292748</v>
          </cell>
          <cell r="AQ233">
            <v>1076.28308853228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A234">
            <v>-100862.592943591</v>
          </cell>
          <cell r="AB234">
            <v>-7387.26895244782</v>
          </cell>
          <cell r="AC234">
            <v>-3161.82665639551</v>
          </cell>
          <cell r="AD234">
            <v>-2850.10080910921</v>
          </cell>
          <cell r="AE234">
            <v>-3095.38329340824</v>
          </cell>
          <cell r="AF234">
            <v>-3530.6038695153</v>
          </cell>
          <cell r="AG234">
            <v>-2166.54889603491</v>
          </cell>
          <cell r="AH234">
            <v>-2296.53641778136</v>
          </cell>
          <cell r="AI234">
            <v>-2308.97062031635</v>
          </cell>
          <cell r="AJ234">
            <v>-2317.85631131374</v>
          </cell>
          <cell r="AK234">
            <v>-2346.46455519676</v>
          </cell>
          <cell r="AL234">
            <v>-2344.63494561657</v>
          </cell>
          <cell r="AM234">
            <v>-2362.55128772867</v>
          </cell>
          <cell r="AN234">
            <v>-2172.43526274843</v>
          </cell>
          <cell r="AO234">
            <v>-2134.35977325449</v>
          </cell>
          <cell r="AP234">
            <v>-2134.97030757602</v>
          </cell>
          <cell r="AQ234">
            <v>1156.85359602582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A235">
            <v>-88392.9699646556</v>
          </cell>
          <cell r="AB235">
            <v>-7563.98655107522</v>
          </cell>
          <cell r="AC235">
            <v>-3619.34632209448</v>
          </cell>
          <cell r="AD235">
            <v>-3265.70331120183</v>
          </cell>
          <cell r="AE235">
            <v>-3496.71863404225</v>
          </cell>
          <cell r="AF235">
            <v>-3766.0260589512</v>
          </cell>
          <cell r="AG235">
            <v>-2468.59109654021</v>
          </cell>
          <cell r="AH235">
            <v>-2582.57959321976</v>
          </cell>
          <cell r="AI235">
            <v>-2595.01379575475</v>
          </cell>
          <cell r="AJ235">
            <v>-2604.38430569357</v>
          </cell>
          <cell r="AK235">
            <v>-2632.50773063516</v>
          </cell>
          <cell r="AL235">
            <v>-2631.16293999639</v>
          </cell>
          <cell r="AM235">
            <v>-2648.59446316707</v>
          </cell>
          <cell r="AN235">
            <v>-2458.96325712825</v>
          </cell>
          <cell r="AO235">
            <v>-2420.40294869289</v>
          </cell>
          <cell r="AP235">
            <v>-2421.49830195585</v>
          </cell>
          <cell r="AQ235">
            <v>1013.83200830661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AA236">
            <v>-99709.8580520274</v>
          </cell>
          <cell r="AB236">
            <v>-7387.9411736278</v>
          </cell>
          <cell r="AC236">
            <v>-3236.08780057984</v>
          </cell>
          <cell r="AD236">
            <v>-2881.61125278476</v>
          </cell>
          <cell r="AE236">
            <v>-3188.28801006195</v>
          </cell>
          <cell r="AF236">
            <v>-3472.21379749298</v>
          </cell>
          <cell r="AG236">
            <v>-2194.47071723475</v>
          </cell>
          <cell r="AH236">
            <v>-2322.97923400593</v>
          </cell>
          <cell r="AI236">
            <v>-2335.41343654092</v>
          </cell>
          <cell r="AJ236">
            <v>-2344.34394587089</v>
          </cell>
          <cell r="AK236">
            <v>-2372.90737142133</v>
          </cell>
          <cell r="AL236">
            <v>-2371.12258017371</v>
          </cell>
          <cell r="AM236">
            <v>-2388.99410395323</v>
          </cell>
          <cell r="AN236">
            <v>-2198.92289730558</v>
          </cell>
          <cell r="AO236">
            <v>-2160.80258947905</v>
          </cell>
          <cell r="AP236">
            <v>-2161.45794213317</v>
          </cell>
          <cell r="AQ236">
            <v>1143.63218791353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AA237">
            <v>-89040.9995948249</v>
          </cell>
          <cell r="AB237">
            <v>-7676.88166822873</v>
          </cell>
          <cell r="AC237">
            <v>-3618.20515861257</v>
          </cell>
          <cell r="AD237">
            <v>-3333.84340586214</v>
          </cell>
          <cell r="AE237">
            <v>-3480.84777524684</v>
          </cell>
          <cell r="AF237">
            <v>-3722.80689317113</v>
          </cell>
          <cell r="AG237">
            <v>-2452.89436731113</v>
          </cell>
          <cell r="AH237">
            <v>-2567.71431192738</v>
          </cell>
          <cell r="AI237">
            <v>-2580.14851446238</v>
          </cell>
          <cell r="AJ237">
            <v>-2589.49382900917</v>
          </cell>
          <cell r="AK237">
            <v>-2617.64244934279</v>
          </cell>
          <cell r="AL237">
            <v>-2616.27246331199</v>
          </cell>
          <cell r="AM237">
            <v>-2633.72918187469</v>
          </cell>
          <cell r="AN237">
            <v>-2444.07278044385</v>
          </cell>
          <cell r="AO237">
            <v>-2405.53766740051</v>
          </cell>
          <cell r="AP237">
            <v>-2406.60782527145</v>
          </cell>
          <cell r="AQ237">
            <v>1021.2646489528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AA238">
            <v>-87679.3283760638</v>
          </cell>
          <cell r="AB238">
            <v>-7579.83395738133</v>
          </cell>
          <cell r="AC238">
            <v>-3708.46754225637</v>
          </cell>
          <cell r="AD238">
            <v>-3337.78589744447</v>
          </cell>
          <cell r="AE238">
            <v>-3722.41524121425</v>
          </cell>
          <cell r="AF238">
            <v>-3930.09605977883</v>
          </cell>
          <cell r="AG238">
            <v>-2485.87709437306</v>
          </cell>
          <cell r="AH238">
            <v>-2598.94996034879</v>
          </cell>
          <cell r="AI238">
            <v>-2611.38416288378</v>
          </cell>
          <cell r="AJ238">
            <v>-2620.78241920756</v>
          </cell>
          <cell r="AK238">
            <v>-2648.87809776419</v>
          </cell>
          <cell r="AL238">
            <v>-2647.56105351038</v>
          </cell>
          <cell r="AM238">
            <v>-2664.9648302961</v>
          </cell>
          <cell r="AN238">
            <v>-2475.36137064224</v>
          </cell>
          <cell r="AO238">
            <v>-2436.77331582192</v>
          </cell>
          <cell r="AP238">
            <v>-2437.89641546984</v>
          </cell>
          <cell r="AQ238">
            <v>1005.6468247421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AA239">
            <v>-98043.7546227983</v>
          </cell>
          <cell r="AB239">
            <v>-7423.53128420752</v>
          </cell>
          <cell r="AC239">
            <v>-3271.05700021067</v>
          </cell>
          <cell r="AD239">
            <v>-2946.80009264028</v>
          </cell>
          <cell r="AE239">
            <v>-3187.370767186</v>
          </cell>
          <cell r="AF239">
            <v>-3434.33839724058</v>
          </cell>
          <cell r="AG239">
            <v>-2234.82747436236</v>
          </cell>
          <cell r="AH239">
            <v>-2361.1983137897</v>
          </cell>
          <cell r="AI239">
            <v>-2373.63251632469</v>
          </cell>
          <cell r="AJ239">
            <v>-2382.62780375599</v>
          </cell>
          <cell r="AK239">
            <v>-2411.1264512051</v>
          </cell>
          <cell r="AL239">
            <v>-2409.40643805881</v>
          </cell>
          <cell r="AM239">
            <v>-2427.213183737</v>
          </cell>
          <cell r="AN239">
            <v>-2237.20675519068</v>
          </cell>
          <cell r="AO239">
            <v>-2199.02166926282</v>
          </cell>
          <cell r="AP239">
            <v>-2199.74180001827</v>
          </cell>
          <cell r="AQ239">
            <v>1124.52264802165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A240">
            <v>-91154.1475891574</v>
          </cell>
          <cell r="AB240">
            <v>-7528.9709264521</v>
          </cell>
          <cell r="AC240">
            <v>-3476.78888791476</v>
          </cell>
          <cell r="AD240">
            <v>-3200.32491849777</v>
          </cell>
          <cell r="AE240">
            <v>-3403.42636811074</v>
          </cell>
          <cell r="AF240">
            <v>-3771.10311648758</v>
          </cell>
          <cell r="AG240">
            <v>-2401.70918943689</v>
          </cell>
          <cell r="AH240">
            <v>-2519.24038745579</v>
          </cell>
          <cell r="AI240">
            <v>-2531.67458999078</v>
          </cell>
          <cell r="AJ240">
            <v>-2540.93774534355</v>
          </cell>
          <cell r="AK240">
            <v>-2569.16852487119</v>
          </cell>
          <cell r="AL240">
            <v>-2567.71637964638</v>
          </cell>
          <cell r="AM240">
            <v>-2585.2552574031</v>
          </cell>
          <cell r="AN240">
            <v>-2395.51669677824</v>
          </cell>
          <cell r="AO240">
            <v>-2357.06374292892</v>
          </cell>
          <cell r="AP240">
            <v>-2358.05174160584</v>
          </cell>
          <cell r="AQ240">
            <v>1045.5016111886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AA241">
            <v>-86371.3767281135</v>
          </cell>
          <cell r="AB241">
            <v>-7679.36847503456</v>
          </cell>
          <cell r="AC241">
            <v>-3694.78719688236</v>
          </cell>
          <cell r="AD241">
            <v>-3311.86531913494</v>
          </cell>
          <cell r="AE241">
            <v>-3574.46010302552</v>
          </cell>
          <cell r="AF241">
            <v>-3865.58976683434</v>
          </cell>
          <cell r="AG241">
            <v>-2517.55861309811</v>
          </cell>
          <cell r="AH241">
            <v>-2628.95332479145</v>
          </cell>
          <cell r="AI241">
            <v>-2641.38752732644</v>
          </cell>
          <cell r="AJ241">
            <v>-2650.83663681029</v>
          </cell>
          <cell r="AK241">
            <v>-2678.88146220685</v>
          </cell>
          <cell r="AL241">
            <v>-2677.61527111311</v>
          </cell>
          <cell r="AM241">
            <v>-2694.96819473876</v>
          </cell>
          <cell r="AN241">
            <v>-2505.41558824498</v>
          </cell>
          <cell r="AO241">
            <v>-2466.77668026458</v>
          </cell>
          <cell r="AP241">
            <v>-2467.95063307257</v>
          </cell>
          <cell r="AQ241">
            <v>990.64514252077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A242">
            <v>-88116.1581426003</v>
          </cell>
          <cell r="AB242">
            <v>-7674.91179327514</v>
          </cell>
          <cell r="AC242">
            <v>-3602.43179788392</v>
          </cell>
          <cell r="AD242">
            <v>-3227.65256120843</v>
          </cell>
          <cell r="AE242">
            <v>-3446.28330799507</v>
          </cell>
          <cell r="AF242">
            <v>-3802.11970409938</v>
          </cell>
          <cell r="AG242">
            <v>-2475.29609892887</v>
          </cell>
          <cell r="AH242">
            <v>-2588.92943496826</v>
          </cell>
          <cell r="AI242">
            <v>-2601.36363750324</v>
          </cell>
          <cell r="AJ242">
            <v>-2610.7449098857</v>
          </cell>
          <cell r="AK242">
            <v>-2638.85757238366</v>
          </cell>
          <cell r="AL242">
            <v>-2637.52354418852</v>
          </cell>
          <cell r="AM242">
            <v>-2654.94430491556</v>
          </cell>
          <cell r="AN242">
            <v>-2465.32386132039</v>
          </cell>
          <cell r="AO242">
            <v>-2426.75279044138</v>
          </cell>
          <cell r="AP242">
            <v>-2427.85890614798</v>
          </cell>
          <cell r="AQ242">
            <v>1010.65708743237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AA243">
            <v>-96495.0706649362</v>
          </cell>
          <cell r="AB243">
            <v>-7454.2566897046</v>
          </cell>
          <cell r="AC243">
            <v>-3320.99461151042</v>
          </cell>
          <cell r="AD243">
            <v>-2976.61676372625</v>
          </cell>
          <cell r="AE243">
            <v>-3251.21586243944</v>
          </cell>
          <cell r="AF243">
            <v>-3554.6083962042</v>
          </cell>
          <cell r="AG243">
            <v>-2272.34006887384</v>
          </cell>
          <cell r="AH243">
            <v>-2396.72388483589</v>
          </cell>
          <cell r="AI243">
            <v>-2409.15808737088</v>
          </cell>
          <cell r="AJ243">
            <v>-2418.21358763446</v>
          </cell>
          <cell r="AK243">
            <v>-2446.65202225129</v>
          </cell>
          <cell r="AL243">
            <v>-2444.99222193728</v>
          </cell>
          <cell r="AM243">
            <v>-2462.73875478319</v>
          </cell>
          <cell r="AN243">
            <v>-2272.79253906915</v>
          </cell>
          <cell r="AO243">
            <v>-2234.54724030901</v>
          </cell>
          <cell r="AP243">
            <v>-2235.32758389674</v>
          </cell>
          <cell r="AQ243">
            <v>1106.75986249855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AA244">
            <v>-104001.434097058</v>
          </cell>
          <cell r="AB244">
            <v>-7266.85612541674</v>
          </cell>
          <cell r="AC244">
            <v>-3046.78424700122</v>
          </cell>
          <cell r="AD244">
            <v>-2881.70484902286</v>
          </cell>
          <cell r="AE244">
            <v>-3053.69264189372</v>
          </cell>
          <cell r="AF244">
            <v>-3429.37931313936</v>
          </cell>
          <cell r="AG244">
            <v>-2090.51913229377</v>
          </cell>
          <cell r="AH244">
            <v>-2224.53391279376</v>
          </cell>
          <cell r="AI244">
            <v>-2236.96811532875</v>
          </cell>
          <cell r="AJ244">
            <v>-2245.7317681821</v>
          </cell>
          <cell r="AK244">
            <v>-2274.46205020916</v>
          </cell>
          <cell r="AL244">
            <v>-2272.51040248492</v>
          </cell>
          <cell r="AM244">
            <v>-2290.54878274107</v>
          </cell>
          <cell r="AN244">
            <v>-2100.31071961678</v>
          </cell>
          <cell r="AO244">
            <v>-2062.35726826689</v>
          </cell>
          <cell r="AP244">
            <v>-2062.84576444438</v>
          </cell>
          <cell r="AQ244">
            <v>1192.85484851961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AA245">
            <v>-91374.3992990416</v>
          </cell>
          <cell r="AB245">
            <v>-7529.55419304069</v>
          </cell>
          <cell r="AC245">
            <v>-3532.21238637411</v>
          </cell>
          <cell r="AD245">
            <v>-3232.13751296235</v>
          </cell>
          <cell r="AE245">
            <v>-3393.67428576511</v>
          </cell>
          <cell r="AF245">
            <v>-3732.50338932984</v>
          </cell>
          <cell r="AG245">
            <v>-2396.37419965967</v>
          </cell>
          <cell r="AH245">
            <v>-2514.18798943242</v>
          </cell>
          <cell r="AI245">
            <v>-2526.62219196741</v>
          </cell>
          <cell r="AJ245">
            <v>-2535.8767839337</v>
          </cell>
          <cell r="AK245">
            <v>-2564.11612684782</v>
          </cell>
          <cell r="AL245">
            <v>-2562.65541823652</v>
          </cell>
          <cell r="AM245">
            <v>-2580.20285937972</v>
          </cell>
          <cell r="AN245">
            <v>-2390.45573536839</v>
          </cell>
          <cell r="AO245">
            <v>-2352.01134490554</v>
          </cell>
          <cell r="AP245">
            <v>-2352.99078019598</v>
          </cell>
          <cell r="AQ245">
            <v>1048.02781020029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AA246">
            <v>-91306.9039955581</v>
          </cell>
          <cell r="AB246">
            <v>-7536.60119205627</v>
          </cell>
          <cell r="AC246">
            <v>-3547.0316078388</v>
          </cell>
          <cell r="AD246">
            <v>-3214.8263093044</v>
          </cell>
          <cell r="AE246">
            <v>-3493.01656138899</v>
          </cell>
          <cell r="AF246">
            <v>-3667.19902241866</v>
          </cell>
          <cell r="AG246">
            <v>-2398.00908709952</v>
          </cell>
          <cell r="AH246">
            <v>-2515.73627769808</v>
          </cell>
          <cell r="AI246">
            <v>-2528.17048023307</v>
          </cell>
          <cell r="AJ246">
            <v>-2537.42769641677</v>
          </cell>
          <cell r="AK246">
            <v>-2565.66441511348</v>
          </cell>
          <cell r="AL246">
            <v>-2564.20633071959</v>
          </cell>
          <cell r="AM246">
            <v>-2581.75114764539</v>
          </cell>
          <cell r="AN246">
            <v>-2392.00664785145</v>
          </cell>
          <cell r="AO246">
            <v>-2353.55963317121</v>
          </cell>
          <cell r="AP246">
            <v>-2354.54169267905</v>
          </cell>
          <cell r="AQ246">
            <v>1047.25366606745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AA247">
            <v>-91709.2127676351</v>
          </cell>
          <cell r="AB247">
            <v>-7532.39625461074</v>
          </cell>
          <cell r="AC247">
            <v>-3596.31045175967</v>
          </cell>
          <cell r="AD247">
            <v>-3264.51401173193</v>
          </cell>
          <cell r="AE247">
            <v>-3363.32095976245</v>
          </cell>
          <cell r="AF247">
            <v>-3687.0810463599</v>
          </cell>
          <cell r="AG247">
            <v>-2388.26426746816</v>
          </cell>
          <cell r="AH247">
            <v>-2506.50763631366</v>
          </cell>
          <cell r="AI247">
            <v>-2518.94183884865</v>
          </cell>
          <cell r="AJ247">
            <v>-2528.18341326728</v>
          </cell>
          <cell r="AK247">
            <v>-2556.43577372906</v>
          </cell>
          <cell r="AL247">
            <v>-2554.9620475701</v>
          </cell>
          <cell r="AM247">
            <v>-2572.52250626096</v>
          </cell>
          <cell r="AN247">
            <v>-2382.76236470197</v>
          </cell>
          <cell r="AO247">
            <v>-2344.33099178678</v>
          </cell>
          <cell r="AP247">
            <v>-2345.29740952956</v>
          </cell>
          <cell r="AQ247">
            <v>1051.86798675967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AA248">
            <v>-92188.1614355967</v>
          </cell>
          <cell r="AB248">
            <v>-7620.84389573349</v>
          </cell>
          <cell r="AC248">
            <v>-3483.16789298641</v>
          </cell>
          <cell r="AD248">
            <v>-3153.72572020873</v>
          </cell>
          <cell r="AE248">
            <v>-3425.82006251279</v>
          </cell>
          <cell r="AF248">
            <v>-3681.28953232318</v>
          </cell>
          <cell r="AG248">
            <v>-2376.66305788512</v>
          </cell>
          <cell r="AH248">
            <v>-2495.52093702955</v>
          </cell>
          <cell r="AI248">
            <v>-2507.95513956454</v>
          </cell>
          <cell r="AJ248">
            <v>-2517.17809245896</v>
          </cell>
          <cell r="AK248">
            <v>-2545.44907444495</v>
          </cell>
          <cell r="AL248">
            <v>-2543.95672676179</v>
          </cell>
          <cell r="AM248">
            <v>-2561.53580697686</v>
          </cell>
          <cell r="AN248">
            <v>-2371.75704389365</v>
          </cell>
          <cell r="AO248">
            <v>-2333.34429250268</v>
          </cell>
          <cell r="AP248">
            <v>-2334.29208872125</v>
          </cell>
          <cell r="AQ248">
            <v>1057.36133640172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AA249">
            <v>-93539.5933366938</v>
          </cell>
          <cell r="AB249">
            <v>-7461.54584055262</v>
          </cell>
          <cell r="AC249">
            <v>-3516.85447837651</v>
          </cell>
          <cell r="AD249">
            <v>-3200.68006421717</v>
          </cell>
          <cell r="AE249">
            <v>-3363.82701080634</v>
          </cell>
          <cell r="AF249">
            <v>-3707.36625955272</v>
          </cell>
          <cell r="AG249">
            <v>-2343.92835003309</v>
          </cell>
          <cell r="AH249">
            <v>-2464.52017036391</v>
          </cell>
          <cell r="AI249">
            <v>-2476.9543728989</v>
          </cell>
          <cell r="AJ249">
            <v>-2486.124782121</v>
          </cell>
          <cell r="AK249">
            <v>-2514.44830777931</v>
          </cell>
          <cell r="AL249">
            <v>-2512.90341642383</v>
          </cell>
          <cell r="AM249">
            <v>-2530.53504031121</v>
          </cell>
          <cell r="AN249">
            <v>-2340.70373355569</v>
          </cell>
          <cell r="AO249">
            <v>-2302.34352583703</v>
          </cell>
          <cell r="AP249">
            <v>-2303.23877838329</v>
          </cell>
          <cell r="AQ249">
            <v>1072.86171973454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A250">
            <v>-89576.9062838689</v>
          </cell>
          <cell r="AB250">
            <v>-7636.12881731298</v>
          </cell>
          <cell r="AC250">
            <v>-3585.18494263574</v>
          </cell>
          <cell r="AD250">
            <v>-3219.60144239673</v>
          </cell>
          <cell r="AE250">
            <v>-3465.94285500346</v>
          </cell>
          <cell r="AF250">
            <v>-3783.18119315066</v>
          </cell>
          <cell r="AG250">
            <v>-2439.9135068715</v>
          </cell>
          <cell r="AH250">
            <v>-2555.42104120607</v>
          </cell>
          <cell r="AI250">
            <v>-2567.85524374106</v>
          </cell>
          <cell r="AJ250">
            <v>-2577.17972223578</v>
          </cell>
          <cell r="AK250">
            <v>-2605.34917862147</v>
          </cell>
          <cell r="AL250">
            <v>-2603.9583565386</v>
          </cell>
          <cell r="AM250">
            <v>-2621.43591115337</v>
          </cell>
          <cell r="AN250">
            <v>-2431.75867367046</v>
          </cell>
          <cell r="AO250">
            <v>-2393.24439667919</v>
          </cell>
          <cell r="AP250">
            <v>-2394.29371849806</v>
          </cell>
          <cell r="AQ250">
            <v>1027.41128431346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A251">
            <v>-102848.253941158</v>
          </cell>
          <cell r="AB251">
            <v>-7375.02453992063</v>
          </cell>
          <cell r="AC251">
            <v>-3023.61105422487</v>
          </cell>
          <cell r="AD251">
            <v>-2855.36170061981</v>
          </cell>
          <cell r="AE251">
            <v>-3082.53710430134</v>
          </cell>
          <cell r="AF251">
            <v>-3418.65543261105</v>
          </cell>
          <cell r="AG251">
            <v>-2118.45173879321</v>
          </cell>
          <cell r="AH251">
            <v>-2250.98694302598</v>
          </cell>
          <cell r="AI251">
            <v>-2263.42114556097</v>
          </cell>
          <cell r="AJ251">
            <v>-2272.22963405878</v>
          </cell>
          <cell r="AK251">
            <v>-2300.91508044138</v>
          </cell>
          <cell r="AL251">
            <v>-2299.0082683616</v>
          </cell>
          <cell r="AM251">
            <v>-2317.00181297329</v>
          </cell>
          <cell r="AN251">
            <v>-2126.80858549346</v>
          </cell>
          <cell r="AO251">
            <v>-2088.81029849911</v>
          </cell>
          <cell r="AP251">
            <v>-2089.34363032106</v>
          </cell>
          <cell r="AQ251">
            <v>1179.62833340351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A252">
            <v>-93916.7368986908</v>
          </cell>
          <cell r="AB252">
            <v>-7537.50805816445</v>
          </cell>
          <cell r="AC252">
            <v>-3466.33777885099</v>
          </cell>
          <cell r="AD252">
            <v>-3086.64231440398</v>
          </cell>
          <cell r="AE252">
            <v>-3335.69515741137</v>
          </cell>
          <cell r="AF252">
            <v>-3622.15464336012</v>
          </cell>
          <cell r="AG252">
            <v>-2334.79308815994</v>
          </cell>
          <cell r="AH252">
            <v>-2455.86879876654</v>
          </cell>
          <cell r="AI252">
            <v>-2468.30300130153</v>
          </cell>
          <cell r="AJ252">
            <v>-2477.45874718195</v>
          </cell>
          <cell r="AK252">
            <v>-2505.79693618194</v>
          </cell>
          <cell r="AL252">
            <v>-2504.23738148477</v>
          </cell>
          <cell r="AM252">
            <v>-2521.88366871385</v>
          </cell>
          <cell r="AN252">
            <v>-2332.03769861664</v>
          </cell>
          <cell r="AO252">
            <v>-2293.69215423967</v>
          </cell>
          <cell r="AP252">
            <v>-2294.57274344423</v>
          </cell>
          <cell r="AQ252">
            <v>1077.18740553322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A253">
            <v>-96475.2232443799</v>
          </cell>
          <cell r="AB253">
            <v>-7407.64879215781</v>
          </cell>
          <cell r="AC253">
            <v>-3295.03537080588</v>
          </cell>
          <cell r="AD253">
            <v>-2998.99320576173</v>
          </cell>
          <cell r="AE253">
            <v>-3283.56198325727</v>
          </cell>
          <cell r="AF253">
            <v>-3600.17364551341</v>
          </cell>
          <cell r="AG253">
            <v>-2272.82081785794</v>
          </cell>
          <cell r="AH253">
            <v>-2397.17916878551</v>
          </cell>
          <cell r="AI253">
            <v>-2409.6133713205</v>
          </cell>
          <cell r="AJ253">
            <v>-2418.6696432518</v>
          </cell>
          <cell r="AK253">
            <v>-2447.10730620091</v>
          </cell>
          <cell r="AL253">
            <v>-2445.44827755462</v>
          </cell>
          <cell r="AM253">
            <v>-2463.19403873282</v>
          </cell>
          <cell r="AN253">
            <v>-2273.24859468649</v>
          </cell>
          <cell r="AO253">
            <v>-2235.00252425864</v>
          </cell>
          <cell r="AP253">
            <v>-2235.78363951408</v>
          </cell>
          <cell r="AQ253">
            <v>1106.53222052374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A254">
            <v>-90832.2947936935</v>
          </cell>
          <cell r="AB254">
            <v>-7597.38494216209</v>
          </cell>
          <cell r="AC254">
            <v>-3598.63136741747</v>
          </cell>
          <cell r="AD254">
            <v>-3214.63308120136</v>
          </cell>
          <cell r="AE254">
            <v>-3567.4644251707</v>
          </cell>
          <cell r="AF254">
            <v>-3650.60176349777</v>
          </cell>
          <cell r="AG254">
            <v>-2409.50518509329</v>
          </cell>
          <cell r="AH254">
            <v>-2526.6234331015</v>
          </cell>
          <cell r="AI254">
            <v>-2539.05763563649</v>
          </cell>
          <cell r="AJ254">
            <v>-2548.33330462595</v>
          </cell>
          <cell r="AK254">
            <v>-2576.5515705169</v>
          </cell>
          <cell r="AL254">
            <v>-2575.11193892877</v>
          </cell>
          <cell r="AM254">
            <v>-2592.6383030488</v>
          </cell>
          <cell r="AN254">
            <v>-2402.91225606063</v>
          </cell>
          <cell r="AO254">
            <v>-2364.44678857462</v>
          </cell>
          <cell r="AP254">
            <v>-2365.44730088823</v>
          </cell>
          <cell r="AQ254">
            <v>1041.81008836575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AA255">
            <v>-94081.897774442</v>
          </cell>
          <cell r="AB255">
            <v>-7544.1327677168</v>
          </cell>
          <cell r="AC255">
            <v>-3344.158999187</v>
          </cell>
          <cell r="AD255">
            <v>-3151.94887533255</v>
          </cell>
          <cell r="AE255">
            <v>-3551.38361555926</v>
          </cell>
          <cell r="AF255">
            <v>-3729.59321883833</v>
          </cell>
          <cell r="AG255">
            <v>-2330.79252178888</v>
          </cell>
          <cell r="AH255">
            <v>-2452.08014040551</v>
          </cell>
          <cell r="AI255">
            <v>-2464.5143429405</v>
          </cell>
          <cell r="AJ255">
            <v>-2473.66366736607</v>
          </cell>
          <cell r="AK255">
            <v>-2502.00827782091</v>
          </cell>
          <cell r="AL255">
            <v>-2500.44230166889</v>
          </cell>
          <cell r="AM255">
            <v>-2518.09501035282</v>
          </cell>
          <cell r="AN255">
            <v>-2328.24261880076</v>
          </cell>
          <cell r="AO255">
            <v>-2289.90349587864</v>
          </cell>
          <cell r="AP255">
            <v>-2290.77766362835</v>
          </cell>
          <cell r="AQ255">
            <v>1079.08173471374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A256">
            <v>-98642.3645282827</v>
          </cell>
          <cell r="AB256">
            <v>-7419.90195703116</v>
          </cell>
          <cell r="AC256">
            <v>-3247.16137222496</v>
          </cell>
          <cell r="AD256">
            <v>-2908.78381225371</v>
          </cell>
          <cell r="AE256">
            <v>-3244.64563403561</v>
          </cell>
          <cell r="AF256">
            <v>-3494.88612233592</v>
          </cell>
          <cell r="AG256">
            <v>-2220.32780156533</v>
          </cell>
          <cell r="AH256">
            <v>-2347.46668144581</v>
          </cell>
          <cell r="AI256">
            <v>-2359.9008839808</v>
          </cell>
          <cell r="AJ256">
            <v>-2368.87289745898</v>
          </cell>
          <cell r="AK256">
            <v>-2397.39481886121</v>
          </cell>
          <cell r="AL256">
            <v>-2395.6515317618</v>
          </cell>
          <cell r="AM256">
            <v>-2413.48155139311</v>
          </cell>
          <cell r="AN256">
            <v>-2223.45184889366</v>
          </cell>
          <cell r="AO256">
            <v>-2185.29003691893</v>
          </cell>
          <cell r="AP256">
            <v>-2185.98689372126</v>
          </cell>
          <cell r="AQ256">
            <v>1131.38846419359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A257">
            <v>-91732.2046324388</v>
          </cell>
          <cell r="AB257">
            <v>-7559.77380707546</v>
          </cell>
          <cell r="AC257">
            <v>-3558.92410621321</v>
          </cell>
          <cell r="AD257">
            <v>-3215.92556303862</v>
          </cell>
          <cell r="AE257">
            <v>-3369.56781896141</v>
          </cell>
          <cell r="AF257">
            <v>-3718.83720528987</v>
          </cell>
          <cell r="AG257">
            <v>-2387.70735300084</v>
          </cell>
          <cell r="AH257">
            <v>-2505.98022132855</v>
          </cell>
          <cell r="AI257">
            <v>-2518.41442386354</v>
          </cell>
          <cell r="AJ257">
            <v>-2527.65510435847</v>
          </cell>
          <cell r="AK257">
            <v>-2555.90835874395</v>
          </cell>
          <cell r="AL257">
            <v>-2554.43373866129</v>
          </cell>
          <cell r="AM257">
            <v>-2571.99509127586</v>
          </cell>
          <cell r="AN257">
            <v>-2382.23405579316</v>
          </cell>
          <cell r="AO257">
            <v>-2343.80357680168</v>
          </cell>
          <cell r="AP257">
            <v>-2344.76910062075</v>
          </cell>
          <cell r="AQ257">
            <v>1052.13169425222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A258">
            <v>-100466.102395545</v>
          </cell>
          <cell r="AB258">
            <v>-7430.69158245816</v>
          </cell>
          <cell r="AC258">
            <v>-3176.46067282969</v>
          </cell>
          <cell r="AD258">
            <v>-2908.61992111414</v>
          </cell>
          <cell r="AE258">
            <v>-3173.34148250357</v>
          </cell>
          <cell r="AF258">
            <v>-3484.17785117414</v>
          </cell>
          <cell r="AG258">
            <v>-2176.15278524742</v>
          </cell>
          <cell r="AH258">
            <v>-2305.63159376111</v>
          </cell>
          <cell r="AI258">
            <v>-2318.0657962961</v>
          </cell>
          <cell r="AJ258">
            <v>-2326.966902846</v>
          </cell>
          <cell r="AK258">
            <v>-2355.55973117651</v>
          </cell>
          <cell r="AL258">
            <v>-2353.74553714882</v>
          </cell>
          <cell r="AM258">
            <v>-2371.64646370842</v>
          </cell>
          <cell r="AN258">
            <v>-2181.54585428069</v>
          </cell>
          <cell r="AO258">
            <v>-2143.45494923424</v>
          </cell>
          <cell r="AP258">
            <v>-2144.08089910828</v>
          </cell>
          <cell r="AQ258">
            <v>1152.30600803594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AA259">
            <v>-100159.612801121</v>
          </cell>
          <cell r="AB259">
            <v>-7459.19559116486</v>
          </cell>
          <cell r="AC259">
            <v>-3218.49820161882</v>
          </cell>
          <cell r="AD259">
            <v>-2664.80442138651</v>
          </cell>
          <cell r="AE259">
            <v>-3053.82943569018</v>
          </cell>
          <cell r="AF259">
            <v>-3458.07179775394</v>
          </cell>
          <cell r="AG259">
            <v>-2183.57664976105</v>
          </cell>
          <cell r="AH259">
            <v>-2312.66221986551</v>
          </cell>
          <cell r="AI259">
            <v>-2325.0964224005</v>
          </cell>
          <cell r="AJ259">
            <v>-2334.00944526583</v>
          </cell>
          <cell r="AK259">
            <v>-2362.59035728091</v>
          </cell>
          <cell r="AL259">
            <v>-2360.78807956865</v>
          </cell>
          <cell r="AM259">
            <v>-2378.67708981281</v>
          </cell>
          <cell r="AN259">
            <v>-2188.58839670052</v>
          </cell>
          <cell r="AO259">
            <v>-2150.48557533863</v>
          </cell>
          <cell r="AP259">
            <v>-2151.12344152811</v>
          </cell>
          <cell r="AQ259">
            <v>1148.79069498374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A260">
            <v>-103702.486208623</v>
          </cell>
          <cell r="AB260">
            <v>-7397.11145757978</v>
          </cell>
          <cell r="AC260">
            <v>-3031.20197023852</v>
          </cell>
          <cell r="AD260">
            <v>-2681.90032985249</v>
          </cell>
          <cell r="AE260">
            <v>-3072.98571103524</v>
          </cell>
          <cell r="AF260">
            <v>-3375.59445325068</v>
          </cell>
          <cell r="AG260">
            <v>-2097.76031979494</v>
          </cell>
          <cell r="AH260">
            <v>-2231.39153819616</v>
          </cell>
          <cell r="AI260">
            <v>-2243.82574073115</v>
          </cell>
          <cell r="AJ260">
            <v>-2252.60101667839</v>
          </cell>
          <cell r="AK260">
            <v>-2281.31967561156</v>
          </cell>
          <cell r="AL260">
            <v>-2279.37965098122</v>
          </cell>
          <cell r="AM260">
            <v>-2297.40640814346</v>
          </cell>
          <cell r="AN260">
            <v>-2107.17996811308</v>
          </cell>
          <cell r="AO260">
            <v>-2069.21489366928</v>
          </cell>
          <cell r="AP260">
            <v>-2069.71501294068</v>
          </cell>
          <cell r="AQ260">
            <v>1189.42603581842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A261">
            <v>-85753.4598970662</v>
          </cell>
          <cell r="AB261">
            <v>-7728.95537534986</v>
          </cell>
          <cell r="AC261">
            <v>-3727.6017453906</v>
          </cell>
          <cell r="AD261">
            <v>-3335.20326063373</v>
          </cell>
          <cell r="AE261">
            <v>-3614.34943000928</v>
          </cell>
          <cell r="AF261">
            <v>-3907.58824982952</v>
          </cell>
          <cell r="AG261">
            <v>-2532.52594287977</v>
          </cell>
          <cell r="AH261">
            <v>-2643.12784256221</v>
          </cell>
          <cell r="AI261">
            <v>-2655.5620450972</v>
          </cell>
          <cell r="AJ261">
            <v>-2665.03517918744</v>
          </cell>
          <cell r="AK261">
            <v>-2693.05597997761</v>
          </cell>
          <cell r="AL261">
            <v>-2691.81381349026</v>
          </cell>
          <cell r="AM261">
            <v>-2709.14271250952</v>
          </cell>
          <cell r="AN261">
            <v>-2519.61413062213</v>
          </cell>
          <cell r="AO261">
            <v>-2480.95119803534</v>
          </cell>
          <cell r="AP261">
            <v>-2482.14917544972</v>
          </cell>
          <cell r="AQ261">
            <v>983.557883635391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AA262">
            <v>-92764.6232838671</v>
          </cell>
          <cell r="AB262">
            <v>-7477.36678962283</v>
          </cell>
          <cell r="AC262">
            <v>-3512.42572695381</v>
          </cell>
          <cell r="AD262">
            <v>-3087.63218365128</v>
          </cell>
          <cell r="AE262">
            <v>-3442.68995770244</v>
          </cell>
          <cell r="AF262">
            <v>-3739.97798859966</v>
          </cell>
          <cell r="AG262">
            <v>-2362.69986064547</v>
          </cell>
          <cell r="AH262">
            <v>-2482.29736339971</v>
          </cell>
          <cell r="AI262">
            <v>-2494.7315659347</v>
          </cell>
          <cell r="AJ262">
            <v>-2503.93210599246</v>
          </cell>
          <cell r="AK262">
            <v>-2532.22550081511</v>
          </cell>
          <cell r="AL262">
            <v>-2530.71074029528</v>
          </cell>
          <cell r="AM262">
            <v>-2548.31223334701</v>
          </cell>
          <cell r="AN262">
            <v>-2358.51105742715</v>
          </cell>
          <cell r="AO262">
            <v>-2320.12071887283</v>
          </cell>
          <cell r="AP262">
            <v>-2321.04610225474</v>
          </cell>
          <cell r="AQ262">
            <v>1063.97312321664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AA263">
            <v>-90804.9265035358</v>
          </cell>
          <cell r="AB263">
            <v>-7670.60975291705</v>
          </cell>
          <cell r="AC263">
            <v>-3653.71459668401</v>
          </cell>
          <cell r="AD263">
            <v>-3170.77164106422</v>
          </cell>
          <cell r="AE263">
            <v>-3430.6795531054</v>
          </cell>
          <cell r="AF263">
            <v>-3784.45679477361</v>
          </cell>
          <cell r="AG263">
            <v>-2410.16810638588</v>
          </cell>
          <cell r="AH263">
            <v>-2527.25123978308</v>
          </cell>
          <cell r="AI263">
            <v>-2539.68544231807</v>
          </cell>
          <cell r="AJ263">
            <v>-2548.96217538665</v>
          </cell>
          <cell r="AK263">
            <v>-2577.17937719848</v>
          </cell>
          <cell r="AL263">
            <v>-2575.74080968948</v>
          </cell>
          <cell r="AM263">
            <v>-2593.26610973039</v>
          </cell>
          <cell r="AN263">
            <v>-2403.54112682134</v>
          </cell>
          <cell r="AO263">
            <v>-2365.07459525621</v>
          </cell>
          <cell r="AP263">
            <v>-2366.07617164894</v>
          </cell>
          <cell r="AQ263">
            <v>1041.49618502495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AA264">
            <v>-87432.9288068101</v>
          </cell>
          <cell r="AB264">
            <v>-7603.68224411859</v>
          </cell>
          <cell r="AC264">
            <v>-3670.15687417734</v>
          </cell>
          <cell r="AD264">
            <v>-3390.87652302491</v>
          </cell>
          <cell r="AE264">
            <v>-3401.90193571469</v>
          </cell>
          <cell r="AF264">
            <v>-3774.04599536298</v>
          </cell>
          <cell r="AG264">
            <v>-2491.84544387542</v>
          </cell>
          <cell r="AH264">
            <v>-2604.60216934781</v>
          </cell>
          <cell r="AI264">
            <v>-2617.0363718828</v>
          </cell>
          <cell r="AJ264">
            <v>-2626.44420822183</v>
          </cell>
          <cell r="AK264">
            <v>-2654.53030676321</v>
          </cell>
          <cell r="AL264">
            <v>-2653.22284252466</v>
          </cell>
          <cell r="AM264">
            <v>-2670.61703929512</v>
          </cell>
          <cell r="AN264">
            <v>-2481.02315965652</v>
          </cell>
          <cell r="AO264">
            <v>-2442.42552482094</v>
          </cell>
          <cell r="AP264">
            <v>-2443.55820448411</v>
          </cell>
          <cell r="AQ264">
            <v>1002.82072024259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AA265">
            <v>-86821.7493179262</v>
          </cell>
          <cell r="AB265">
            <v>-7686.50147073683</v>
          </cell>
          <cell r="AC265">
            <v>-3790.56522045788</v>
          </cell>
          <cell r="AD265">
            <v>-3335.38876805462</v>
          </cell>
          <cell r="AE265">
            <v>-3562.60330834228</v>
          </cell>
          <cell r="AF265">
            <v>-3772.56632891657</v>
          </cell>
          <cell r="AG265">
            <v>-2506.64958013824</v>
          </cell>
          <cell r="AH265">
            <v>-2618.62213787922</v>
          </cell>
          <cell r="AI265">
            <v>-2631.05634041421</v>
          </cell>
          <cell r="AJ265">
            <v>-2640.48793941177</v>
          </cell>
          <cell r="AK265">
            <v>-2668.55027529462</v>
          </cell>
          <cell r="AL265">
            <v>-2667.26657371459</v>
          </cell>
          <cell r="AM265">
            <v>-2684.63700782652</v>
          </cell>
          <cell r="AN265">
            <v>-2495.06689084645</v>
          </cell>
          <cell r="AO265">
            <v>-2456.44549335234</v>
          </cell>
          <cell r="AP265">
            <v>-2457.60193567405</v>
          </cell>
          <cell r="AQ265">
            <v>995.810735976887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AA266">
            <v>-96311.6499339098</v>
          </cell>
          <cell r="AB266">
            <v>-7495.67614318764</v>
          </cell>
          <cell r="AC266">
            <v>-3342.55821282558</v>
          </cell>
          <cell r="AD266">
            <v>-3101.13716529017</v>
          </cell>
          <cell r="AE266">
            <v>-3218.3270838844</v>
          </cell>
          <cell r="AF266">
            <v>-3474.83364426747</v>
          </cell>
          <cell r="AG266">
            <v>-2276.78292984174</v>
          </cell>
          <cell r="AH266">
            <v>-2400.93140966905</v>
          </cell>
          <cell r="AI266">
            <v>-2413.36561220404</v>
          </cell>
          <cell r="AJ266">
            <v>-2422.42824386565</v>
          </cell>
          <cell r="AK266">
            <v>-2450.85954708445</v>
          </cell>
          <cell r="AL266">
            <v>-2449.20687816847</v>
          </cell>
          <cell r="AM266">
            <v>-2466.94627961635</v>
          </cell>
          <cell r="AN266">
            <v>-2277.00719530033</v>
          </cell>
          <cell r="AO266">
            <v>-2238.75476514217</v>
          </cell>
          <cell r="AP266">
            <v>-2239.54224012793</v>
          </cell>
          <cell r="AQ266">
            <v>1104.65610008197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AA267">
            <v>-87162.7276874998</v>
          </cell>
          <cell r="AB267">
            <v>-7696.86082789287</v>
          </cell>
          <cell r="AC267">
            <v>-3617.05527535644</v>
          </cell>
          <cell r="AD267">
            <v>-3464.95887451342</v>
          </cell>
          <cell r="AE267">
            <v>-3447.87268605227</v>
          </cell>
          <cell r="AF267">
            <v>-3713.27834011132</v>
          </cell>
          <cell r="AG267">
            <v>-2498.39032023562</v>
          </cell>
          <cell r="AH267">
            <v>-2610.8003668639</v>
          </cell>
          <cell r="AI267">
            <v>-2623.23456939888</v>
          </cell>
          <cell r="AJ267">
            <v>-2632.65291115743</v>
          </cell>
          <cell r="AK267">
            <v>-2660.7285042793</v>
          </cell>
          <cell r="AL267">
            <v>-2659.43154546026</v>
          </cell>
          <cell r="AM267">
            <v>-2676.8152368112</v>
          </cell>
          <cell r="AN267">
            <v>-2487.23186259212</v>
          </cell>
          <cell r="AO267">
            <v>-2448.62372233702</v>
          </cell>
          <cell r="AP267">
            <v>-2449.76690741972</v>
          </cell>
          <cell r="AQ267">
            <v>999.721621484548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A268">
            <v>-88243.8826653659</v>
          </cell>
          <cell r="AB268">
            <v>-7607.01699413147</v>
          </cell>
          <cell r="AC268">
            <v>-3631.77835972286</v>
          </cell>
          <cell r="AD268">
            <v>-3286.80144016215</v>
          </cell>
          <cell r="AE268">
            <v>-3438.61872691655</v>
          </cell>
          <cell r="AF268">
            <v>-3809.15950942478</v>
          </cell>
          <cell r="AG268">
            <v>-2472.20232488455</v>
          </cell>
          <cell r="AH268">
            <v>-2585.99953659563</v>
          </cell>
          <cell r="AI268">
            <v>-2598.43373913062</v>
          </cell>
          <cell r="AJ268">
            <v>-2607.81004558363</v>
          </cell>
          <cell r="AK268">
            <v>-2635.92767401103</v>
          </cell>
          <cell r="AL268">
            <v>-2634.58867988645</v>
          </cell>
          <cell r="AM268">
            <v>-2652.01440654294</v>
          </cell>
          <cell r="AN268">
            <v>-2462.38899701832</v>
          </cell>
          <cell r="AO268">
            <v>-2423.82289206876</v>
          </cell>
          <cell r="AP268">
            <v>-2424.92404184591</v>
          </cell>
          <cell r="AQ268">
            <v>1012.12203661868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AA269">
            <v>-89389.9698596867</v>
          </cell>
          <cell r="AB269">
            <v>-7572.60234612449</v>
          </cell>
          <cell r="AC269">
            <v>-3510.9605667453</v>
          </cell>
          <cell r="AD269">
            <v>-3211.85341014252</v>
          </cell>
          <cell r="AE269">
            <v>-3535.5774420005</v>
          </cell>
          <cell r="AF269">
            <v>-3731.92775787289</v>
          </cell>
          <cell r="AG269">
            <v>-2444.44152580279</v>
          </cell>
          <cell r="AH269">
            <v>-2559.70921322767</v>
          </cell>
          <cell r="AI269">
            <v>-2572.14341576266</v>
          </cell>
          <cell r="AJ269">
            <v>-2581.47516234555</v>
          </cell>
          <cell r="AK269">
            <v>-2609.63735064307</v>
          </cell>
          <cell r="AL269">
            <v>-2608.25379664837</v>
          </cell>
          <cell r="AM269">
            <v>-2625.72408317497</v>
          </cell>
          <cell r="AN269">
            <v>-2436.05411378024</v>
          </cell>
          <cell r="AO269">
            <v>-2397.53256870079</v>
          </cell>
          <cell r="AP269">
            <v>-2398.58915860783</v>
          </cell>
          <cell r="AQ269">
            <v>1025.26719830266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AA270">
            <v>-92684.4512724059</v>
          </cell>
          <cell r="AB270">
            <v>-7532.98621744588</v>
          </cell>
          <cell r="AC270">
            <v>-3497.53388190994</v>
          </cell>
          <cell r="AD270">
            <v>-3185.1696494108</v>
          </cell>
          <cell r="AE270">
            <v>-3468.89260117175</v>
          </cell>
          <cell r="AF270">
            <v>-3681.01241868125</v>
          </cell>
          <cell r="AG270">
            <v>-2364.64180634836</v>
          </cell>
          <cell r="AH270">
            <v>-2484.13644520502</v>
          </cell>
          <cell r="AI270">
            <v>-2496.57064774001</v>
          </cell>
          <cell r="AJ270">
            <v>-2505.77430488558</v>
          </cell>
          <cell r="AK270">
            <v>-2534.06458262042</v>
          </cell>
          <cell r="AL270">
            <v>-2532.5529391884</v>
          </cell>
          <cell r="AM270">
            <v>-2550.15131515233</v>
          </cell>
          <cell r="AN270">
            <v>-2360.35325632026</v>
          </cell>
          <cell r="AO270">
            <v>-2321.95980067815</v>
          </cell>
          <cell r="AP270">
            <v>-2322.88830114786</v>
          </cell>
          <cell r="AQ270">
            <v>1063.05358231399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AA271">
            <v>-91210.7152165243</v>
          </cell>
          <cell r="AB271">
            <v>-7649.96770991702</v>
          </cell>
          <cell r="AC271">
            <v>-3549.55757784737</v>
          </cell>
          <cell r="AD271">
            <v>-3106.23581266557</v>
          </cell>
          <cell r="AE271">
            <v>-3418.78236275099</v>
          </cell>
          <cell r="AF271">
            <v>-3823.17289333204</v>
          </cell>
          <cell r="AG271">
            <v>-2400.33899479058</v>
          </cell>
          <cell r="AH271">
            <v>-2517.9427713381</v>
          </cell>
          <cell r="AI271">
            <v>-2530.37697387309</v>
          </cell>
          <cell r="AJ271">
            <v>-2539.63792987651</v>
          </cell>
          <cell r="AK271">
            <v>-2567.8709087535</v>
          </cell>
          <cell r="AL271">
            <v>-2566.41656417933</v>
          </cell>
          <cell r="AM271">
            <v>-2583.9576412854</v>
          </cell>
          <cell r="AN271">
            <v>-2394.21688131119</v>
          </cell>
          <cell r="AO271">
            <v>-2355.76612681122</v>
          </cell>
          <cell r="AP271">
            <v>-2356.75192613879</v>
          </cell>
          <cell r="AQ271">
            <v>1046.15041924745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AA272">
            <v>-101984.993694576</v>
          </cell>
          <cell r="AB272">
            <v>-7341.55896411732</v>
          </cell>
          <cell r="AC272">
            <v>-3076.50207028427</v>
          </cell>
          <cell r="AD272">
            <v>-2812.31027119884</v>
          </cell>
          <cell r="AE272">
            <v>-3085.0488126854</v>
          </cell>
          <cell r="AF272">
            <v>-3369.95797308344</v>
          </cell>
          <cell r="AG272">
            <v>-2139.36183566838</v>
          </cell>
          <cell r="AH272">
            <v>-2270.78944247437</v>
          </cell>
          <cell r="AI272">
            <v>-2283.22364500936</v>
          </cell>
          <cell r="AJ272">
            <v>-2292.06569706556</v>
          </cell>
          <cell r="AK272">
            <v>-2320.71757988977</v>
          </cell>
          <cell r="AL272">
            <v>-2318.84433136838</v>
          </cell>
          <cell r="AM272">
            <v>-2336.80431242168</v>
          </cell>
          <cell r="AN272">
            <v>-2146.64464850024</v>
          </cell>
          <cell r="AO272">
            <v>-2108.6127979475</v>
          </cell>
          <cell r="AP272">
            <v>-2109.17969332784</v>
          </cell>
          <cell r="AQ272">
            <v>1169.72708367931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AA273">
            <v>-102805.609945164</v>
          </cell>
          <cell r="AB273">
            <v>-7328.71091893333</v>
          </cell>
          <cell r="AC273">
            <v>-3027.94625526658</v>
          </cell>
          <cell r="AD273">
            <v>-2905.52182925541</v>
          </cell>
          <cell r="AE273">
            <v>-3093.90812886368</v>
          </cell>
          <cell r="AF273">
            <v>-3543.15217915024</v>
          </cell>
          <cell r="AG273">
            <v>-2119.48467189874</v>
          </cell>
          <cell r="AH273">
            <v>-2251.96516217889</v>
          </cell>
          <cell r="AI273">
            <v>-2264.39936471388</v>
          </cell>
          <cell r="AJ273">
            <v>-2273.20951121025</v>
          </cell>
          <cell r="AK273">
            <v>-2301.89329959429</v>
          </cell>
          <cell r="AL273">
            <v>-2299.98814551307</v>
          </cell>
          <cell r="AM273">
            <v>-2317.98003212619</v>
          </cell>
          <cell r="AN273">
            <v>-2127.78846264494</v>
          </cell>
          <cell r="AO273">
            <v>-2089.78851765202</v>
          </cell>
          <cell r="AP273">
            <v>-2090.32350747253</v>
          </cell>
          <cell r="AQ273">
            <v>1179.13922382705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AA274">
            <v>-98155.0997015159</v>
          </cell>
          <cell r="AB274">
            <v>-7593.67662631829</v>
          </cell>
          <cell r="AC274">
            <v>-3338.01497449557</v>
          </cell>
          <cell r="AD274">
            <v>-2893.14958549042</v>
          </cell>
          <cell r="AE274">
            <v>-3184.61011227111</v>
          </cell>
          <cell r="AF274">
            <v>-3629.00329288112</v>
          </cell>
          <cell r="AG274">
            <v>-2232.13044714284</v>
          </cell>
          <cell r="AH274">
            <v>-2358.64414675998</v>
          </cell>
          <cell r="AI274">
            <v>-2371.07834929497</v>
          </cell>
          <cell r="AJ274">
            <v>-2380.06930762961</v>
          </cell>
          <cell r="AK274">
            <v>-2408.57228417538</v>
          </cell>
          <cell r="AL274">
            <v>-2406.84794193243</v>
          </cell>
          <cell r="AM274">
            <v>-2424.65901670728</v>
          </cell>
          <cell r="AN274">
            <v>-2234.6482590643</v>
          </cell>
          <cell r="AO274">
            <v>-2196.4675022331</v>
          </cell>
          <cell r="AP274">
            <v>-2197.18330389189</v>
          </cell>
          <cell r="AQ274">
            <v>1125.79973153651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AA275">
            <v>-97217.9842958963</v>
          </cell>
          <cell r="AB275">
            <v>-7455.58701726005</v>
          </cell>
          <cell r="AC275">
            <v>-3236.70496981586</v>
          </cell>
          <cell r="AD275">
            <v>-3072.18290550552</v>
          </cell>
          <cell r="AE275">
            <v>-3230.83324244078</v>
          </cell>
          <cell r="AF275">
            <v>-3481.24465019561</v>
          </cell>
          <cell r="AG275">
            <v>-2254.82948140545</v>
          </cell>
          <cell r="AH275">
            <v>-2380.14082447257</v>
          </cell>
          <cell r="AI275">
            <v>-2392.57502700756</v>
          </cell>
          <cell r="AJ275">
            <v>-2401.60242038917</v>
          </cell>
          <cell r="AK275">
            <v>-2430.06896188797</v>
          </cell>
          <cell r="AL275">
            <v>-2428.381054692</v>
          </cell>
          <cell r="AM275">
            <v>-2446.15569441987</v>
          </cell>
          <cell r="AN275">
            <v>-2256.18137182386</v>
          </cell>
          <cell r="AO275">
            <v>-2217.9641799457</v>
          </cell>
          <cell r="AP275">
            <v>-2218.71641665145</v>
          </cell>
          <cell r="AQ275">
            <v>1115.05139268021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A276">
            <v>-88318.6933203129</v>
          </cell>
          <cell r="AB276">
            <v>-7701.1863452356</v>
          </cell>
          <cell r="AC276">
            <v>-3640.48952480186</v>
          </cell>
          <cell r="AD276">
            <v>-3149.55652071412</v>
          </cell>
          <cell r="AE276">
            <v>-3474.57775373632</v>
          </cell>
          <cell r="AF276">
            <v>-3741.83211396718</v>
          </cell>
          <cell r="AG276">
            <v>-2470.39024324587</v>
          </cell>
          <cell r="AH276">
            <v>-2584.28344001967</v>
          </cell>
          <cell r="AI276">
            <v>-2596.71764255466</v>
          </cell>
          <cell r="AJ276">
            <v>-2606.09104036941</v>
          </cell>
          <cell r="AK276">
            <v>-2634.21157743507</v>
          </cell>
          <cell r="AL276">
            <v>-2632.86967467223</v>
          </cell>
          <cell r="AM276">
            <v>-2650.29830996698</v>
          </cell>
          <cell r="AN276">
            <v>-2460.66999180409</v>
          </cell>
          <cell r="AO276">
            <v>-2422.1067954928</v>
          </cell>
          <cell r="AP276">
            <v>-2423.20503663169</v>
          </cell>
          <cell r="AQ276">
            <v>1012.98008490666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A277">
            <v>-94505.9289247198</v>
          </cell>
          <cell r="AB277">
            <v>-7448.26753892658</v>
          </cell>
          <cell r="AC277">
            <v>-3465.60913143404</v>
          </cell>
          <cell r="AD277">
            <v>-3155.5893529482</v>
          </cell>
          <cell r="AE277">
            <v>-3335.37798567538</v>
          </cell>
          <cell r="AF277">
            <v>-3651.92374580142</v>
          </cell>
          <cell r="AG277">
            <v>-2320.52153749938</v>
          </cell>
          <cell r="AH277">
            <v>-2442.35320504306</v>
          </cell>
          <cell r="AI277">
            <v>-2454.78740757805</v>
          </cell>
          <cell r="AJ277">
            <v>-2463.9202456725</v>
          </cell>
          <cell r="AK277">
            <v>-2492.28134245846</v>
          </cell>
          <cell r="AL277">
            <v>-2490.69887997532</v>
          </cell>
          <cell r="AM277">
            <v>-2508.36807499037</v>
          </cell>
          <cell r="AN277">
            <v>-2318.49919710718</v>
          </cell>
          <cell r="AO277">
            <v>-2280.17656051619</v>
          </cell>
          <cell r="AP277">
            <v>-2281.03424193478</v>
          </cell>
          <cell r="AQ277">
            <v>1083.94520239497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A278">
            <v>-102452.102713451</v>
          </cell>
          <cell r="AB278">
            <v>-7319.41441358895</v>
          </cell>
          <cell r="AC278">
            <v>-3083.66321878742</v>
          </cell>
          <cell r="AD278">
            <v>-2834.59169771102</v>
          </cell>
          <cell r="AE278">
            <v>-3117.1536171083</v>
          </cell>
          <cell r="AF278">
            <v>-3395.52704260575</v>
          </cell>
          <cell r="AG278">
            <v>-2128.04740890703</v>
          </cell>
          <cell r="AH278">
            <v>-2260.0743352686</v>
          </cell>
          <cell r="AI278">
            <v>-2272.50853780359</v>
          </cell>
          <cell r="AJ278">
            <v>-2281.33242866113</v>
          </cell>
          <cell r="AK278">
            <v>-2310.002472684</v>
          </cell>
          <cell r="AL278">
            <v>-2308.11106296395</v>
          </cell>
          <cell r="AM278">
            <v>-2326.08920521591</v>
          </cell>
          <cell r="AN278">
            <v>-2135.91138009582</v>
          </cell>
          <cell r="AO278">
            <v>-2097.89769074173</v>
          </cell>
          <cell r="AP278">
            <v>-2098.44642492341</v>
          </cell>
          <cell r="AQ278">
            <v>1175.0846372822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A279">
            <v>-85637.0539022689</v>
          </cell>
          <cell r="AB279">
            <v>-7680.56688701932</v>
          </cell>
          <cell r="AC279">
            <v>-3794.28846626989</v>
          </cell>
          <cell r="AD279">
            <v>-3308.17105550467</v>
          </cell>
          <cell r="AE279">
            <v>-3582.17490232923</v>
          </cell>
          <cell r="AF279">
            <v>-3862.44080465063</v>
          </cell>
          <cell r="AG279">
            <v>-2535.34555682319</v>
          </cell>
          <cell r="AH279">
            <v>-2645.79810295806</v>
          </cell>
          <cell r="AI279">
            <v>-2658.23230549305</v>
          </cell>
          <cell r="AJ279">
            <v>-2667.70996544837</v>
          </cell>
          <cell r="AK279">
            <v>-2695.72624037346</v>
          </cell>
          <cell r="AL279">
            <v>-2694.4885997512</v>
          </cell>
          <cell r="AM279">
            <v>-2711.81297290537</v>
          </cell>
          <cell r="AN279">
            <v>-2522.28891688306</v>
          </cell>
          <cell r="AO279">
            <v>-2483.62145843119</v>
          </cell>
          <cell r="AP279">
            <v>-2484.82396171065</v>
          </cell>
          <cell r="AQ279">
            <v>982.222753437463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AA280">
            <v>-93986.6516635039</v>
          </cell>
          <cell r="AB280">
            <v>-7452.87484504</v>
          </cell>
          <cell r="AC280">
            <v>-3498.50739270564</v>
          </cell>
          <cell r="AD280">
            <v>-3040.22448934937</v>
          </cell>
          <cell r="AE280">
            <v>-3380.76915785558</v>
          </cell>
          <cell r="AF280">
            <v>-3617.8562770719</v>
          </cell>
          <cell r="AG280">
            <v>-2333.09959594709</v>
          </cell>
          <cell r="AH280">
            <v>-2454.26500999354</v>
          </cell>
          <cell r="AI280">
            <v>-2466.69921252853</v>
          </cell>
          <cell r="AJ280">
            <v>-2475.85224012289</v>
          </cell>
          <cell r="AK280">
            <v>-2504.19314740894</v>
          </cell>
          <cell r="AL280">
            <v>-2502.63087442572</v>
          </cell>
          <cell r="AM280">
            <v>-2520.27987994085</v>
          </cell>
          <cell r="AN280">
            <v>-2330.43119155758</v>
          </cell>
          <cell r="AO280">
            <v>-2292.08836546667</v>
          </cell>
          <cell r="AP280">
            <v>-2292.96623638518</v>
          </cell>
          <cell r="AQ280">
            <v>1077.98929991972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AA281">
            <v>-95069.1424519984</v>
          </cell>
          <cell r="AB281">
            <v>-7483.47173190212</v>
          </cell>
          <cell r="AC281">
            <v>-3384.90680547184</v>
          </cell>
          <cell r="AD281">
            <v>-3114.51725182672</v>
          </cell>
          <cell r="AE281">
            <v>-3298.07021224744</v>
          </cell>
          <cell r="AF281">
            <v>-3648.57692403956</v>
          </cell>
          <cell r="AG281">
            <v>-2306.87924427039</v>
          </cell>
          <cell r="AH281">
            <v>-2429.43353729811</v>
          </cell>
          <cell r="AI281">
            <v>-2441.8677398331</v>
          </cell>
          <cell r="AJ281">
            <v>-2450.97868018561</v>
          </cell>
          <cell r="AK281">
            <v>-2479.36167471351</v>
          </cell>
          <cell r="AL281">
            <v>-2477.75731448843</v>
          </cell>
          <cell r="AM281">
            <v>-2495.44840724542</v>
          </cell>
          <cell r="AN281">
            <v>-2305.55763162029</v>
          </cell>
          <cell r="AO281">
            <v>-2267.25689277124</v>
          </cell>
          <cell r="AP281">
            <v>-2268.09267644789</v>
          </cell>
          <cell r="AQ281">
            <v>1090.40503626744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A282">
            <v>-85401.1842676165</v>
          </cell>
          <cell r="AB282">
            <v>-7726.32895011322</v>
          </cell>
          <cell r="AC282">
            <v>-3740.22126002783</v>
          </cell>
          <cell r="AD282">
            <v>-3253.76272232599</v>
          </cell>
          <cell r="AE282">
            <v>-3579.18011374356</v>
          </cell>
          <cell r="AF282">
            <v>-3773.1150001266</v>
          </cell>
          <cell r="AG282">
            <v>-2541.05884772246</v>
          </cell>
          <cell r="AH282">
            <v>-2651.20876368128</v>
          </cell>
          <cell r="AI282">
            <v>-2663.64296621627</v>
          </cell>
          <cell r="AJ282">
            <v>-2673.12979678299</v>
          </cell>
          <cell r="AK282">
            <v>-2701.13690109668</v>
          </cell>
          <cell r="AL282">
            <v>-2699.90843108581</v>
          </cell>
          <cell r="AM282">
            <v>-2717.22363362859</v>
          </cell>
          <cell r="AN282">
            <v>-2527.70874821767</v>
          </cell>
          <cell r="AO282">
            <v>-2489.03211915441</v>
          </cell>
          <cell r="AP282">
            <v>-2490.24379304527</v>
          </cell>
          <cell r="AQ282">
            <v>979.517423075854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AA283">
            <v>-87424.8836355679</v>
          </cell>
          <cell r="AB283">
            <v>-7633.04300999325</v>
          </cell>
          <cell r="AC283">
            <v>-3719.47158405624</v>
          </cell>
          <cell r="AD283">
            <v>-3476.73308983542</v>
          </cell>
          <cell r="AE283">
            <v>-3643.68887134963</v>
          </cell>
          <cell r="AF283">
            <v>-3666.55454172093</v>
          </cell>
          <cell r="AG283">
            <v>-2492.04031594409</v>
          </cell>
          <cell r="AH283">
            <v>-2604.78671913997</v>
          </cell>
          <cell r="AI283">
            <v>-2617.22092167496</v>
          </cell>
          <cell r="AJ283">
            <v>-2626.62907081025</v>
          </cell>
          <cell r="AK283">
            <v>-2654.71485655537</v>
          </cell>
          <cell r="AL283">
            <v>-2653.40770511307</v>
          </cell>
          <cell r="AM283">
            <v>-2670.80158908728</v>
          </cell>
          <cell r="AN283">
            <v>-2481.20802224494</v>
          </cell>
          <cell r="AO283">
            <v>-2442.6100746131</v>
          </cell>
          <cell r="AP283">
            <v>-2443.74306707253</v>
          </cell>
          <cell r="AQ283">
            <v>1002.72844534651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A284">
            <v>-88036.7691035274</v>
          </cell>
          <cell r="AB284">
            <v>-7624.16694799202</v>
          </cell>
          <cell r="AC284">
            <v>-3664.1549461415</v>
          </cell>
          <cell r="AD284">
            <v>-3321.1940804242</v>
          </cell>
          <cell r="AE284">
            <v>-3539.8124614008</v>
          </cell>
          <cell r="AF284">
            <v>-3854.39227356945</v>
          </cell>
          <cell r="AG284">
            <v>-2477.21907928666</v>
          </cell>
          <cell r="AH284">
            <v>-2590.75055601335</v>
          </cell>
          <cell r="AI284">
            <v>-2603.18475854834</v>
          </cell>
          <cell r="AJ284">
            <v>-2612.56911757664</v>
          </cell>
          <cell r="AK284">
            <v>-2640.67869342875</v>
          </cell>
          <cell r="AL284">
            <v>-2639.34775187946</v>
          </cell>
          <cell r="AM284">
            <v>-2656.76542596066</v>
          </cell>
          <cell r="AN284">
            <v>-2467.14806901133</v>
          </cell>
          <cell r="AO284">
            <v>-2428.57391148648</v>
          </cell>
          <cell r="AP284">
            <v>-2429.68311383892</v>
          </cell>
          <cell r="AQ284">
            <v>1009.74652690982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AA285">
            <v>-95014.6583311608</v>
          </cell>
          <cell r="AB285">
            <v>-7497.88170302968</v>
          </cell>
          <cell r="AC285">
            <v>-3380.32721424134</v>
          </cell>
          <cell r="AD285">
            <v>-3088.41060808185</v>
          </cell>
          <cell r="AE285">
            <v>-3315.80275738143</v>
          </cell>
          <cell r="AF285">
            <v>-3668.81642457278</v>
          </cell>
          <cell r="AG285">
            <v>-2308.19897172151</v>
          </cell>
          <cell r="AH285">
            <v>-2430.68335944283</v>
          </cell>
          <cell r="AI285">
            <v>-2443.11756197782</v>
          </cell>
          <cell r="AJ285">
            <v>-2452.23062067294</v>
          </cell>
          <cell r="AK285">
            <v>-2480.61149685823</v>
          </cell>
          <cell r="AL285">
            <v>-2479.00925497576</v>
          </cell>
          <cell r="AM285">
            <v>-2496.69822939014</v>
          </cell>
          <cell r="AN285">
            <v>-2306.80957210763</v>
          </cell>
          <cell r="AO285">
            <v>-2268.50671491596</v>
          </cell>
          <cell r="AP285">
            <v>-2269.34461693522</v>
          </cell>
          <cell r="AQ285">
            <v>1089.78012519508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AA286">
            <v>-85549.5378705904</v>
          </cell>
          <cell r="AB286">
            <v>-7703.93073882293</v>
          </cell>
          <cell r="AC286">
            <v>-3679.24857021787</v>
          </cell>
          <cell r="AD286">
            <v>-3368.58572150456</v>
          </cell>
          <cell r="AE286">
            <v>-3611.42504706209</v>
          </cell>
          <cell r="AF286">
            <v>-3893.59527156294</v>
          </cell>
          <cell r="AG286">
            <v>-2537.46539114636</v>
          </cell>
          <cell r="AH286">
            <v>-2647.80565071194</v>
          </cell>
          <cell r="AI286">
            <v>-2660.23985324693</v>
          </cell>
          <cell r="AJ286">
            <v>-2669.72091582557</v>
          </cell>
          <cell r="AK286">
            <v>-2697.73378812735</v>
          </cell>
          <cell r="AL286">
            <v>-2696.49955012839</v>
          </cell>
          <cell r="AM286">
            <v>-2713.82052065925</v>
          </cell>
          <cell r="AN286">
            <v>-2524.29986726025</v>
          </cell>
          <cell r="AO286">
            <v>-2485.62900618507</v>
          </cell>
          <cell r="AP286">
            <v>-2486.83491208785</v>
          </cell>
          <cell r="AQ286">
            <v>981.218979560523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AA287">
            <v>-86484.4233599233</v>
          </cell>
          <cell r="AB287">
            <v>-7533.12465097443</v>
          </cell>
          <cell r="AC287">
            <v>-3695.72861574062</v>
          </cell>
          <cell r="AD287">
            <v>-3285.26725968221</v>
          </cell>
          <cell r="AE287">
            <v>-3716.39411564684</v>
          </cell>
          <cell r="AF287">
            <v>-3799.23464384636</v>
          </cell>
          <cell r="AG287">
            <v>-2514.82037045122</v>
          </cell>
          <cell r="AH287">
            <v>-2626.36012549504</v>
          </cell>
          <cell r="AI287">
            <v>-2638.79432803003</v>
          </cell>
          <cell r="AJ287">
            <v>-2648.23904226083</v>
          </cell>
          <cell r="AK287">
            <v>-2676.28826291044</v>
          </cell>
          <cell r="AL287">
            <v>-2675.01767656366</v>
          </cell>
          <cell r="AM287">
            <v>-2692.37499544235</v>
          </cell>
          <cell r="AN287">
            <v>-2502.81799369552</v>
          </cell>
          <cell r="AO287">
            <v>-2464.18348096817</v>
          </cell>
          <cell r="AP287">
            <v>-2465.35303852312</v>
          </cell>
          <cell r="AQ287">
            <v>991.941742168976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AA288">
            <v>-89495.5498846041</v>
          </cell>
          <cell r="AB288">
            <v>-7600.61640033041</v>
          </cell>
          <cell r="AC288">
            <v>-3584.57091494984</v>
          </cell>
          <cell r="AD288">
            <v>-3276.91805743251</v>
          </cell>
          <cell r="AE288">
            <v>-3574.93605126612</v>
          </cell>
          <cell r="AF288">
            <v>-3830.32329284518</v>
          </cell>
          <cell r="AG288">
            <v>-2441.88414110003</v>
          </cell>
          <cell r="AH288">
            <v>-2557.28729192008</v>
          </cell>
          <cell r="AI288">
            <v>-2569.72149445507</v>
          </cell>
          <cell r="AJ288">
            <v>-2579.0491360866</v>
          </cell>
          <cell r="AK288">
            <v>-2607.21542933548</v>
          </cell>
          <cell r="AL288">
            <v>-2605.82777038942</v>
          </cell>
          <cell r="AM288">
            <v>-2623.30216186739</v>
          </cell>
          <cell r="AN288">
            <v>-2433.62808752128</v>
          </cell>
          <cell r="AO288">
            <v>-2395.11064739321</v>
          </cell>
          <cell r="AP288">
            <v>-2396.16313234888</v>
          </cell>
          <cell r="AQ288">
            <v>1026.47815895645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AA289">
            <v>-98708.3019572349</v>
          </cell>
          <cell r="AB289">
            <v>-7439.72608517882</v>
          </cell>
          <cell r="AC289">
            <v>-3259.48520397631</v>
          </cell>
          <cell r="AD289">
            <v>-2989.7090387104</v>
          </cell>
          <cell r="AE289">
            <v>-3332.97539229733</v>
          </cell>
          <cell r="AF289">
            <v>-3356.27380168626</v>
          </cell>
          <cell r="AG289">
            <v>-2218.73064933627</v>
          </cell>
          <cell r="AH289">
            <v>-2345.95412957559</v>
          </cell>
          <cell r="AI289">
            <v>-2358.38833211058</v>
          </cell>
          <cell r="AJ289">
            <v>-2367.35778194152</v>
          </cell>
          <cell r="AK289">
            <v>-2395.88226699099</v>
          </cell>
          <cell r="AL289">
            <v>-2394.13641624434</v>
          </cell>
          <cell r="AM289">
            <v>-2411.9689995229</v>
          </cell>
          <cell r="AN289">
            <v>-2221.93673337621</v>
          </cell>
          <cell r="AO289">
            <v>-2183.77748504872</v>
          </cell>
          <cell r="AP289">
            <v>-2184.4717782038</v>
          </cell>
          <cell r="AQ289">
            <v>1132.1447401287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AA290">
            <v>-90034.5530016974</v>
          </cell>
          <cell r="AB290">
            <v>-7576.21741335214</v>
          </cell>
          <cell r="AC290">
            <v>-3603.92819180837</v>
          </cell>
          <cell r="AD290">
            <v>-3215.19531944141</v>
          </cell>
          <cell r="AE290">
            <v>-3496.44380233744</v>
          </cell>
          <cell r="AF290">
            <v>-3845.87209970763</v>
          </cell>
          <cell r="AG290">
            <v>-2428.82827823705</v>
          </cell>
          <cell r="AH290">
            <v>-2544.92299161645</v>
          </cell>
          <cell r="AI290">
            <v>-2557.35719415144</v>
          </cell>
          <cell r="AJ290">
            <v>-2566.66387934178</v>
          </cell>
          <cell r="AK290">
            <v>-2594.85112903185</v>
          </cell>
          <cell r="AL290">
            <v>-2593.4425136446</v>
          </cell>
          <cell r="AM290">
            <v>-2610.93786156376</v>
          </cell>
          <cell r="AN290">
            <v>-2421.24283077646</v>
          </cell>
          <cell r="AO290">
            <v>-2382.74634708958</v>
          </cell>
          <cell r="AP290">
            <v>-2383.77787560406</v>
          </cell>
          <cell r="AQ290">
            <v>1032.66030910827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AA291">
            <v>-86784.7961488575</v>
          </cell>
          <cell r="AB291">
            <v>-7595.98457577867</v>
          </cell>
          <cell r="AC291">
            <v>-3756.56698773852</v>
          </cell>
          <cell r="AD291">
            <v>-3297.62940130684</v>
          </cell>
          <cell r="AE291">
            <v>-3645.11689046092</v>
          </cell>
          <cell r="AF291">
            <v>-3942.3670167801</v>
          </cell>
          <cell r="AG291">
            <v>-2507.54466866818</v>
          </cell>
          <cell r="AH291">
            <v>-2619.46981401512</v>
          </cell>
          <cell r="AI291">
            <v>-2631.90401655011</v>
          </cell>
          <cell r="AJ291">
            <v>-2641.33705228688</v>
          </cell>
          <cell r="AK291">
            <v>-2669.39795143052</v>
          </cell>
          <cell r="AL291">
            <v>-2668.1156865897</v>
          </cell>
          <cell r="AM291">
            <v>-2685.48468396243</v>
          </cell>
          <cell r="AN291">
            <v>-2495.91600372157</v>
          </cell>
          <cell r="AO291">
            <v>-2457.29316948825</v>
          </cell>
          <cell r="AP291">
            <v>-2458.45104854916</v>
          </cell>
          <cell r="AQ291">
            <v>995.386897908936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AA292">
            <v>-94977.9252524851</v>
          </cell>
          <cell r="AB292">
            <v>-7468.44243817881</v>
          </cell>
          <cell r="AC292">
            <v>-3337.45801679083</v>
          </cell>
          <cell r="AD292">
            <v>-2962.41303555666</v>
          </cell>
          <cell r="AE292">
            <v>-3244.9467372805</v>
          </cell>
          <cell r="AF292">
            <v>-3565.76611296481</v>
          </cell>
          <cell r="AG292">
            <v>-2309.08872916913</v>
          </cell>
          <cell r="AH292">
            <v>-2431.52598688119</v>
          </cell>
          <cell r="AI292">
            <v>-2443.96018941618</v>
          </cell>
          <cell r="AJ292">
            <v>-2453.0746762934</v>
          </cell>
          <cell r="AK292">
            <v>-2481.45412429659</v>
          </cell>
          <cell r="AL292">
            <v>-2479.85331059622</v>
          </cell>
          <cell r="AM292">
            <v>-2497.54085682849</v>
          </cell>
          <cell r="AN292">
            <v>-2307.65362772808</v>
          </cell>
          <cell r="AO292">
            <v>-2269.34934235431</v>
          </cell>
          <cell r="AP292">
            <v>-2270.18867255568</v>
          </cell>
          <cell r="AQ292">
            <v>1089.3588114759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AA293">
            <v>-85934.738885404</v>
          </cell>
          <cell r="AB293">
            <v>-7612.28442751465</v>
          </cell>
          <cell r="AC293">
            <v>-3731.39275061766</v>
          </cell>
          <cell r="AD293">
            <v>-3247.60679115064</v>
          </cell>
          <cell r="AE293">
            <v>-3629.1806105714</v>
          </cell>
          <cell r="AF293">
            <v>-3744.43523752278</v>
          </cell>
          <cell r="AG293">
            <v>-2528.1349597173</v>
          </cell>
          <cell r="AH293">
            <v>-2638.96944759293</v>
          </cell>
          <cell r="AI293">
            <v>-2651.40365012792</v>
          </cell>
          <cell r="AJ293">
            <v>-2660.8697360911</v>
          </cell>
          <cell r="AK293">
            <v>-2688.89758500833</v>
          </cell>
          <cell r="AL293">
            <v>-2687.64837039392</v>
          </cell>
          <cell r="AM293">
            <v>-2704.98431754024</v>
          </cell>
          <cell r="AN293">
            <v>-2515.44868752578</v>
          </cell>
          <cell r="AO293">
            <v>-2476.79280306606</v>
          </cell>
          <cell r="AP293">
            <v>-2477.98373235338</v>
          </cell>
          <cell r="AQ293">
            <v>985.637081120029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AA294">
            <v>-99572.8099289503</v>
          </cell>
          <cell r="AB294">
            <v>-7407.62119619594</v>
          </cell>
          <cell r="AC294">
            <v>-3260.25007424363</v>
          </cell>
          <cell r="AD294">
            <v>-2933.41775102816</v>
          </cell>
          <cell r="AE294">
            <v>-3133.09745769928</v>
          </cell>
          <cell r="AF294">
            <v>-3669.20059315822</v>
          </cell>
          <cell r="AG294">
            <v>-2197.79032976347</v>
          </cell>
          <cell r="AH294">
            <v>-2326.12300831081</v>
          </cell>
          <cell r="AI294">
            <v>-2338.5572108458</v>
          </cell>
          <cell r="AJ294">
            <v>-2347.49304860681</v>
          </cell>
          <cell r="AK294">
            <v>-2376.05114572621</v>
          </cell>
          <cell r="AL294">
            <v>-2374.27168290963</v>
          </cell>
          <cell r="AM294">
            <v>-2392.13787825812</v>
          </cell>
          <cell r="AN294">
            <v>-2202.07200004149</v>
          </cell>
          <cell r="AO294">
            <v>-2163.94636378394</v>
          </cell>
          <cell r="AP294">
            <v>-2164.60704486909</v>
          </cell>
          <cell r="AQ294">
            <v>1142.06030076109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AA295">
            <v>-103086.736978528</v>
          </cell>
          <cell r="AB295">
            <v>-7403.44297718185</v>
          </cell>
          <cell r="AC295">
            <v>-3095.7325114411</v>
          </cell>
          <cell r="AD295">
            <v>-2745.00334633232</v>
          </cell>
          <cell r="AE295">
            <v>-3178.80065810969</v>
          </cell>
          <cell r="AF295">
            <v>-3414.73408779391</v>
          </cell>
          <cell r="AG295">
            <v>-2112.67514542609</v>
          </cell>
          <cell r="AH295">
            <v>-2245.51633293513</v>
          </cell>
          <cell r="AI295">
            <v>-2257.95053547012</v>
          </cell>
          <cell r="AJ295">
            <v>-2266.74975174744</v>
          </cell>
          <cell r="AK295">
            <v>-2295.44447035053</v>
          </cell>
          <cell r="AL295">
            <v>-2293.52838605026</v>
          </cell>
          <cell r="AM295">
            <v>-2311.53120288244</v>
          </cell>
          <cell r="AN295">
            <v>-2121.32870318212</v>
          </cell>
          <cell r="AO295">
            <v>-2083.33968840826</v>
          </cell>
          <cell r="AP295">
            <v>-2083.86374800972</v>
          </cell>
          <cell r="AQ295">
            <v>1182.36363844893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AA296">
            <v>-103000.999598979</v>
          </cell>
          <cell r="AB296">
            <v>-7345.82991563752</v>
          </cell>
          <cell r="AC296">
            <v>-3054.32971057529</v>
          </cell>
          <cell r="AD296">
            <v>-2790.38535780229</v>
          </cell>
          <cell r="AE296">
            <v>-3118.77300032829</v>
          </cell>
          <cell r="AF296">
            <v>-3420.13420525396</v>
          </cell>
          <cell r="AG296">
            <v>-2114.75189681052</v>
          </cell>
          <cell r="AH296">
            <v>-2247.4830798321</v>
          </cell>
          <cell r="AI296">
            <v>-2259.91728236709</v>
          </cell>
          <cell r="AJ296">
            <v>-2268.71983211372</v>
          </cell>
          <cell r="AK296">
            <v>-2297.4112172475</v>
          </cell>
          <cell r="AL296">
            <v>-2295.49846641655</v>
          </cell>
          <cell r="AM296">
            <v>-2313.49794977941</v>
          </cell>
          <cell r="AN296">
            <v>-2123.29878354841</v>
          </cell>
          <cell r="AO296">
            <v>-2085.30643530523</v>
          </cell>
          <cell r="AP296">
            <v>-2085.83382837601</v>
          </cell>
          <cell r="AQ296">
            <v>1181.38026500044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AA297">
            <v>-92477.0586263282</v>
          </cell>
          <cell r="AB297">
            <v>-7514.49543828471</v>
          </cell>
          <cell r="AC297">
            <v>-3468.255752741</v>
          </cell>
          <cell r="AD297">
            <v>-3183.38511934595</v>
          </cell>
          <cell r="AE297">
            <v>-3428.14563334122</v>
          </cell>
          <cell r="AF297">
            <v>-3727.81835745123</v>
          </cell>
          <cell r="AG297">
            <v>-2369.66532079589</v>
          </cell>
          <cell r="AH297">
            <v>-2488.89386659192</v>
          </cell>
          <cell r="AI297">
            <v>-2501.32806912691</v>
          </cell>
          <cell r="AJ297">
            <v>-2510.53978969856</v>
          </cell>
          <cell r="AK297">
            <v>-2538.82200400732</v>
          </cell>
          <cell r="AL297">
            <v>-2537.31842400138</v>
          </cell>
          <cell r="AM297">
            <v>-2554.90873653923</v>
          </cell>
          <cell r="AN297">
            <v>-2365.11874113325</v>
          </cell>
          <cell r="AO297">
            <v>-2326.71722206505</v>
          </cell>
          <cell r="AP297">
            <v>-2327.65378596084</v>
          </cell>
          <cell r="AQ297">
            <v>1060.67487162053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AA298">
            <v>-89629.9922611238</v>
          </cell>
          <cell r="AB298">
            <v>-7567.724956732</v>
          </cell>
          <cell r="AC298">
            <v>-3697.5227498189</v>
          </cell>
          <cell r="AD298">
            <v>-3284.15659765136</v>
          </cell>
          <cell r="AE298">
            <v>-3411.09844423675</v>
          </cell>
          <cell r="AF298">
            <v>-3759.83355594523</v>
          </cell>
          <cell r="AG298">
            <v>-2438.6276455898</v>
          </cell>
          <cell r="AH298">
            <v>-2554.20329135662</v>
          </cell>
          <cell r="AI298">
            <v>-2566.63749389161</v>
          </cell>
          <cell r="AJ298">
            <v>-2575.95990840354</v>
          </cell>
          <cell r="AK298">
            <v>-2604.13142877202</v>
          </cell>
          <cell r="AL298">
            <v>-2602.73854270636</v>
          </cell>
          <cell r="AM298">
            <v>-2620.21816130393</v>
          </cell>
          <cell r="AN298">
            <v>-2430.53885983822</v>
          </cell>
          <cell r="AO298">
            <v>-2392.02664682975</v>
          </cell>
          <cell r="AP298">
            <v>-2393.07390466582</v>
          </cell>
          <cell r="AQ298">
            <v>1028.02015923819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AA299">
            <v>-86515.270586617</v>
          </cell>
          <cell r="AB299">
            <v>-7644.60041073952</v>
          </cell>
          <cell r="AC299">
            <v>-3708.23300315162</v>
          </cell>
          <cell r="AD299">
            <v>-3298.86329255052</v>
          </cell>
          <cell r="AE299">
            <v>-3508.23740293039</v>
          </cell>
          <cell r="AF299">
            <v>-3874.38128267898</v>
          </cell>
          <cell r="AG299">
            <v>-2514.07318152291</v>
          </cell>
          <cell r="AH299">
            <v>-2625.65251479247</v>
          </cell>
          <cell r="AI299">
            <v>-2638.08671732746</v>
          </cell>
          <cell r="AJ299">
            <v>-2647.53023221809</v>
          </cell>
          <cell r="AK299">
            <v>-2675.58065220787</v>
          </cell>
          <cell r="AL299">
            <v>-2674.30886652091</v>
          </cell>
          <cell r="AM299">
            <v>-2691.66738473977</v>
          </cell>
          <cell r="AN299">
            <v>-2502.10918365278</v>
          </cell>
          <cell r="AO299">
            <v>-2463.47587026559</v>
          </cell>
          <cell r="AP299">
            <v>-2464.64422848037</v>
          </cell>
          <cell r="AQ299">
            <v>992.295547520262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AA300">
            <v>-87748.4948194439</v>
          </cell>
          <cell r="AB300">
            <v>-7584.39822078389</v>
          </cell>
          <cell r="AC300">
            <v>-3738.55646082069</v>
          </cell>
          <cell r="AD300">
            <v>-3321.24939283895</v>
          </cell>
          <cell r="AE300">
            <v>-3570.2702464411</v>
          </cell>
          <cell r="AF300">
            <v>-3716.05939337887</v>
          </cell>
          <cell r="AG300">
            <v>-2484.20172818156</v>
          </cell>
          <cell r="AH300">
            <v>-2597.3633374708</v>
          </cell>
          <cell r="AI300">
            <v>-2609.79754000579</v>
          </cell>
          <cell r="AJ300">
            <v>-2619.19310713825</v>
          </cell>
          <cell r="AK300">
            <v>-2647.2914748862</v>
          </cell>
          <cell r="AL300">
            <v>-2645.97174144108</v>
          </cell>
          <cell r="AM300">
            <v>-2663.37820741811</v>
          </cell>
          <cell r="AN300">
            <v>-2473.77205857294</v>
          </cell>
          <cell r="AO300">
            <v>-2435.18669294393</v>
          </cell>
          <cell r="AP300">
            <v>-2436.30710340053</v>
          </cell>
          <cell r="AQ300">
            <v>1006.44013618109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AA301">
            <v>-91834.8132828692</v>
          </cell>
          <cell r="AB301">
            <v>-7601.02241788071</v>
          </cell>
          <cell r="AC301">
            <v>-3593.84505427267</v>
          </cell>
          <cell r="AD301">
            <v>-3076.9997080972</v>
          </cell>
          <cell r="AE301">
            <v>-3423.23252479369</v>
          </cell>
          <cell r="AF301">
            <v>-3776.34669146514</v>
          </cell>
          <cell r="AG301">
            <v>-2385.22194164404</v>
          </cell>
          <cell r="AH301">
            <v>-2503.6264609746</v>
          </cell>
          <cell r="AI301">
            <v>-2516.06066350959</v>
          </cell>
          <cell r="AJ301">
            <v>-2525.29735458019</v>
          </cell>
          <cell r="AK301">
            <v>-2553.55459839</v>
          </cell>
          <cell r="AL301">
            <v>-2552.07598888301</v>
          </cell>
          <cell r="AM301">
            <v>-2569.6413309219</v>
          </cell>
          <cell r="AN301">
            <v>-2379.87630601488</v>
          </cell>
          <cell r="AO301">
            <v>-2341.44981644772</v>
          </cell>
          <cell r="AP301">
            <v>-2342.41135084247</v>
          </cell>
          <cell r="AQ301">
            <v>1053.3085744292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AA302">
            <v>-91199.0068851314</v>
          </cell>
          <cell r="AB302">
            <v>-7626.96947341215</v>
          </cell>
          <cell r="AC302">
            <v>-3508.85032585668</v>
          </cell>
          <cell r="AD302">
            <v>-3349.13915413341</v>
          </cell>
          <cell r="AE302">
            <v>-3453.38659115052</v>
          </cell>
          <cell r="AF302">
            <v>-3640.26575363137</v>
          </cell>
          <cell r="AG302">
            <v>-2400.62259680358</v>
          </cell>
          <cell r="AH302">
            <v>-2518.21135109359</v>
          </cell>
          <cell r="AI302">
            <v>-2530.64555362858</v>
          </cell>
          <cell r="AJ302">
            <v>-2539.90696485192</v>
          </cell>
          <cell r="AK302">
            <v>-2568.13948850899</v>
          </cell>
          <cell r="AL302">
            <v>-2566.68559915474</v>
          </cell>
          <cell r="AM302">
            <v>-2584.22622104089</v>
          </cell>
          <cell r="AN302">
            <v>-2394.48591628661</v>
          </cell>
          <cell r="AO302">
            <v>-2356.03470656671</v>
          </cell>
          <cell r="AP302">
            <v>-2357.0209611142</v>
          </cell>
          <cell r="AQ302">
            <v>1046.0161293697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AA303">
            <v>-96219.0491718794</v>
          </cell>
          <cell r="AB303">
            <v>-7442.18880077631</v>
          </cell>
          <cell r="AC303">
            <v>-3357.12860204444</v>
          </cell>
          <cell r="AD303">
            <v>-2924.60135084729</v>
          </cell>
          <cell r="AE303">
            <v>-3353.53775926194</v>
          </cell>
          <cell r="AF303">
            <v>-3586.65596492474</v>
          </cell>
          <cell r="AG303">
            <v>-2279.02592772382</v>
          </cell>
          <cell r="AH303">
            <v>-2403.05559706941</v>
          </cell>
          <cell r="AI303">
            <v>-2415.4897996044</v>
          </cell>
          <cell r="AJ303">
            <v>-2424.55603158364</v>
          </cell>
          <cell r="AK303">
            <v>-2452.98373448481</v>
          </cell>
          <cell r="AL303">
            <v>-2451.33466588646</v>
          </cell>
          <cell r="AM303">
            <v>-2469.07046701672</v>
          </cell>
          <cell r="AN303">
            <v>-2279.13498301833</v>
          </cell>
          <cell r="AO303">
            <v>-2240.87895254254</v>
          </cell>
          <cell r="AP303">
            <v>-2241.67002784592</v>
          </cell>
          <cell r="AQ303">
            <v>1103.59400638179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AA304">
            <v>-96862.0899631279</v>
          </cell>
          <cell r="AB304">
            <v>-7422.88236466483</v>
          </cell>
          <cell r="AC304">
            <v>-3294.96985492739</v>
          </cell>
          <cell r="AD304">
            <v>-2983.58596496153</v>
          </cell>
          <cell r="AE304">
            <v>-3282.7044775129</v>
          </cell>
          <cell r="AF304">
            <v>-3547.15938461574</v>
          </cell>
          <cell r="AG304">
            <v>-2263.45003934841</v>
          </cell>
          <cell r="AH304">
            <v>-2388.30475575081</v>
          </cell>
          <cell r="AI304">
            <v>-2400.7389582858</v>
          </cell>
          <cell r="AJ304">
            <v>-2409.78018883907</v>
          </cell>
          <cell r="AK304">
            <v>-2438.23289316621</v>
          </cell>
          <cell r="AL304">
            <v>-2436.55882314189</v>
          </cell>
          <cell r="AM304">
            <v>-2454.31962569811</v>
          </cell>
          <cell r="AN304">
            <v>-2264.35914027376</v>
          </cell>
          <cell r="AO304">
            <v>-2226.12811122394</v>
          </cell>
          <cell r="AP304">
            <v>-2226.89418510135</v>
          </cell>
          <cell r="AQ304">
            <v>1110.96942704109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AA305">
            <v>-102019.13531702</v>
          </cell>
          <cell r="AB305">
            <v>-7378.36989819375</v>
          </cell>
          <cell r="AC305">
            <v>-3077.43600547584</v>
          </cell>
          <cell r="AD305">
            <v>-2849.37154553394</v>
          </cell>
          <cell r="AE305">
            <v>-3100.47778257294</v>
          </cell>
          <cell r="AF305">
            <v>-3406.1495540036</v>
          </cell>
          <cell r="AG305">
            <v>-2138.53484909556</v>
          </cell>
          <cell r="AH305">
            <v>-2270.00626096881</v>
          </cell>
          <cell r="AI305">
            <v>-2282.4404635038</v>
          </cell>
          <cell r="AJ305">
            <v>-2291.28118813372</v>
          </cell>
          <cell r="AK305">
            <v>-2319.93439838421</v>
          </cell>
          <cell r="AL305">
            <v>-2318.05982243654</v>
          </cell>
          <cell r="AM305">
            <v>-2336.02113091612</v>
          </cell>
          <cell r="AN305">
            <v>-2145.8601395684</v>
          </cell>
          <cell r="AO305">
            <v>-2107.82961644194</v>
          </cell>
          <cell r="AP305">
            <v>-2108.395184396</v>
          </cell>
          <cell r="AQ305">
            <v>1170.11867443209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AA306">
            <v>-101228.428514753</v>
          </cell>
          <cell r="AB306">
            <v>-7407.157743343</v>
          </cell>
          <cell r="AC306">
            <v>-3132.67303962932</v>
          </cell>
          <cell r="AD306">
            <v>-2782.60504538583</v>
          </cell>
          <cell r="AE306">
            <v>-3066.43796957048</v>
          </cell>
          <cell r="AF306">
            <v>-3426.84645079643</v>
          </cell>
          <cell r="AG306">
            <v>-2157.6875390297</v>
          </cell>
          <cell r="AH306">
            <v>-2288.14444244738</v>
          </cell>
          <cell r="AI306">
            <v>-2300.57864498237</v>
          </cell>
          <cell r="AJ306">
            <v>-2309.45011229275</v>
          </cell>
          <cell r="AK306">
            <v>-2338.07257986278</v>
          </cell>
          <cell r="AL306">
            <v>-2336.22874659557</v>
          </cell>
          <cell r="AM306">
            <v>-2354.15931239468</v>
          </cell>
          <cell r="AN306">
            <v>-2164.02906372744</v>
          </cell>
          <cell r="AO306">
            <v>-2125.9677979205</v>
          </cell>
          <cell r="AP306">
            <v>-2126.56410855503</v>
          </cell>
          <cell r="AQ306">
            <v>1161.04958369281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AA307">
            <v>-85583.0413797885</v>
          </cell>
          <cell r="AB307">
            <v>-7654.91837816402</v>
          </cell>
          <cell r="AC307">
            <v>-3723.73611483715</v>
          </cell>
          <cell r="AD307">
            <v>-3473.97241497704</v>
          </cell>
          <cell r="AE307">
            <v>-3589.98835295215</v>
          </cell>
          <cell r="AF307">
            <v>-3917.12502943702</v>
          </cell>
          <cell r="AG307">
            <v>-2536.65386110572</v>
          </cell>
          <cell r="AH307">
            <v>-2647.03710701375</v>
          </cell>
          <cell r="AI307">
            <v>-2659.47130954874</v>
          </cell>
          <cell r="AJ307">
            <v>-2668.95106951093</v>
          </cell>
          <cell r="AK307">
            <v>-2696.96524442915</v>
          </cell>
          <cell r="AL307">
            <v>-2695.72970381375</v>
          </cell>
          <cell r="AM307">
            <v>-2713.05197696105</v>
          </cell>
          <cell r="AN307">
            <v>-2523.53002094562</v>
          </cell>
          <cell r="AO307">
            <v>-2484.86046248688</v>
          </cell>
          <cell r="AP307">
            <v>-2486.06506577321</v>
          </cell>
          <cell r="AQ307">
            <v>981.603251409622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AA308">
            <v>-94058.7189019652</v>
          </cell>
          <cell r="AB308">
            <v>-7502.26703263116</v>
          </cell>
          <cell r="AC308">
            <v>-3370.19370898591</v>
          </cell>
          <cell r="AD308">
            <v>-3104.36280303245</v>
          </cell>
          <cell r="AE308">
            <v>-3238.1148432327</v>
          </cell>
          <cell r="AF308">
            <v>-3705.24943392606</v>
          </cell>
          <cell r="AG308">
            <v>-2331.35396600095</v>
          </cell>
          <cell r="AH308">
            <v>-2452.61184519703</v>
          </cell>
          <cell r="AI308">
            <v>-2465.04604773202</v>
          </cell>
          <cell r="AJ308">
            <v>-2474.19627335215</v>
          </cell>
          <cell r="AK308">
            <v>-2502.53998261243</v>
          </cell>
          <cell r="AL308">
            <v>-2500.97490765498</v>
          </cell>
          <cell r="AM308">
            <v>-2518.62671514434</v>
          </cell>
          <cell r="AN308">
            <v>-2328.77522478684</v>
          </cell>
          <cell r="AO308">
            <v>-2290.43520067016</v>
          </cell>
          <cell r="AP308">
            <v>-2291.31026961443</v>
          </cell>
          <cell r="AQ308">
            <v>1078.81588231798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AA309">
            <v>-103457.01078819</v>
          </cell>
          <cell r="AB309">
            <v>-7299.96826709368</v>
          </cell>
          <cell r="AC309">
            <v>-3027.85536985648</v>
          </cell>
          <cell r="AD309">
            <v>-2812.98166550657</v>
          </cell>
          <cell r="AE309">
            <v>-3012.50619897207</v>
          </cell>
          <cell r="AF309">
            <v>-3400.23147718814</v>
          </cell>
          <cell r="AG309">
            <v>-2103.70628434276</v>
          </cell>
          <cell r="AH309">
            <v>-2237.02254796055</v>
          </cell>
          <cell r="AI309">
            <v>-2249.45675049554</v>
          </cell>
          <cell r="AJ309">
            <v>-2258.24157052713</v>
          </cell>
          <cell r="AK309">
            <v>-2286.95068537595</v>
          </cell>
          <cell r="AL309">
            <v>-2285.02020482996</v>
          </cell>
          <cell r="AM309">
            <v>-2303.03741790786</v>
          </cell>
          <cell r="AN309">
            <v>-2112.82052196182</v>
          </cell>
          <cell r="AO309">
            <v>-2074.84590343368</v>
          </cell>
          <cell r="AP309">
            <v>-2075.35556678942</v>
          </cell>
          <cell r="AQ309">
            <v>1186.61053093622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AA310">
            <v>-85442.0958127557</v>
          </cell>
          <cell r="AB310">
            <v>-7690.38818503924</v>
          </cell>
          <cell r="AC310">
            <v>-3746.15145253305</v>
          </cell>
          <cell r="AD310">
            <v>-3349.02021998553</v>
          </cell>
          <cell r="AE310">
            <v>-3468.04585788104</v>
          </cell>
          <cell r="AF310">
            <v>-3885.99598340425</v>
          </cell>
          <cell r="AG310">
            <v>-2540.06787845732</v>
          </cell>
          <cell r="AH310">
            <v>-2650.27028556503</v>
          </cell>
          <cell r="AI310">
            <v>-2662.70448810002</v>
          </cell>
          <cell r="AJ310">
            <v>-2672.18972802586</v>
          </cell>
          <cell r="AK310">
            <v>-2700.19842298043</v>
          </cell>
          <cell r="AL310">
            <v>-2698.96836232868</v>
          </cell>
          <cell r="AM310">
            <v>-2716.28515551233</v>
          </cell>
          <cell r="AN310">
            <v>-2526.76867946054</v>
          </cell>
          <cell r="AO310">
            <v>-2488.09364103815</v>
          </cell>
          <cell r="AP310">
            <v>-2489.30372428814</v>
          </cell>
          <cell r="AQ310">
            <v>979.986662133983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AA311">
            <v>-100083.898974705</v>
          </cell>
          <cell r="AB311">
            <v>-7388.74344255633</v>
          </cell>
          <cell r="AC311">
            <v>-3216.86069259073</v>
          </cell>
          <cell r="AD311">
            <v>-2876.4693641358</v>
          </cell>
          <cell r="AE311">
            <v>-3061.8147592231</v>
          </cell>
          <cell r="AF311">
            <v>-3556.82961648051</v>
          </cell>
          <cell r="AG311">
            <v>-2185.41060823582</v>
          </cell>
          <cell r="AH311">
            <v>-2314.39903447243</v>
          </cell>
          <cell r="AI311">
            <v>-2326.83323700742</v>
          </cell>
          <cell r="AJ311">
            <v>-2335.74920362632</v>
          </cell>
          <cell r="AK311">
            <v>-2364.32717188783</v>
          </cell>
          <cell r="AL311">
            <v>-2362.52783792914</v>
          </cell>
          <cell r="AM311">
            <v>-2380.41390441973</v>
          </cell>
          <cell r="AN311">
            <v>-2190.32815506101</v>
          </cell>
          <cell r="AO311">
            <v>-2152.22238994556</v>
          </cell>
          <cell r="AP311">
            <v>-2152.8631998886</v>
          </cell>
          <cell r="AQ311">
            <v>1147.92228768028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AA312">
            <v>-98325.8372754165</v>
          </cell>
          <cell r="AB312">
            <v>-7452.42195784367</v>
          </cell>
          <cell r="AC312">
            <v>-3227.18411900305</v>
          </cell>
          <cell r="AD312">
            <v>-2872.71509991907</v>
          </cell>
          <cell r="AE312">
            <v>-3219.08078057941</v>
          </cell>
          <cell r="AF312">
            <v>-3565.41941240767</v>
          </cell>
          <cell r="AG312">
            <v>-2227.9948006508</v>
          </cell>
          <cell r="AH312">
            <v>-2354.72756340476</v>
          </cell>
          <cell r="AI312">
            <v>-2367.16176593975</v>
          </cell>
          <cell r="AJ312">
            <v>-2376.14608599752</v>
          </cell>
          <cell r="AK312">
            <v>-2404.65570082016</v>
          </cell>
          <cell r="AL312">
            <v>-2402.92472030034</v>
          </cell>
          <cell r="AM312">
            <v>-2420.74243335206</v>
          </cell>
          <cell r="AN312">
            <v>-2230.7250374322</v>
          </cell>
          <cell r="AO312">
            <v>-2192.55091887788</v>
          </cell>
          <cell r="AP312">
            <v>-2193.2600822598</v>
          </cell>
          <cell r="AQ312">
            <v>1127.75802321412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AA313">
            <v>-101484.520307753</v>
          </cell>
          <cell r="AB313">
            <v>-7372.09895995283</v>
          </cell>
          <cell r="AC313">
            <v>-3150.29360584608</v>
          </cell>
          <cell r="AD313">
            <v>-2901.1728820399</v>
          </cell>
          <cell r="AE313">
            <v>-3200.63633315954</v>
          </cell>
          <cell r="AF313">
            <v>-3397.31494068394</v>
          </cell>
          <cell r="AG313">
            <v>-2151.48442215761</v>
          </cell>
          <cell r="AH313">
            <v>-2282.26990158937</v>
          </cell>
          <cell r="AI313">
            <v>-2294.70410412436</v>
          </cell>
          <cell r="AJ313">
            <v>-2303.56561458584</v>
          </cell>
          <cell r="AK313">
            <v>-2332.19803900477</v>
          </cell>
          <cell r="AL313">
            <v>-2330.34424888866</v>
          </cell>
          <cell r="AM313">
            <v>-2348.28477153668</v>
          </cell>
          <cell r="AN313">
            <v>-2158.14456602052</v>
          </cell>
          <cell r="AO313">
            <v>-2120.0932570625</v>
          </cell>
          <cell r="AP313">
            <v>-2120.67961084812</v>
          </cell>
          <cell r="AQ313">
            <v>1163.98685412181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AA314">
            <v>-86714.359672635</v>
          </cell>
          <cell r="AB314">
            <v>-7683.31198966462</v>
          </cell>
          <cell r="AC314">
            <v>-3680.58050876167</v>
          </cell>
          <cell r="AD314">
            <v>-3404.40407251336</v>
          </cell>
          <cell r="AE314">
            <v>-3649.94433866334</v>
          </cell>
          <cell r="AF314">
            <v>-3887.11448391088</v>
          </cell>
          <cell r="AG314">
            <v>-2509.2507979</v>
          </cell>
          <cell r="AH314">
            <v>-2621.08557043048</v>
          </cell>
          <cell r="AI314">
            <v>-2633.51977296547</v>
          </cell>
          <cell r="AJ314">
            <v>-2642.95554727244</v>
          </cell>
          <cell r="AK314">
            <v>-2671.01370784588</v>
          </cell>
          <cell r="AL314">
            <v>-2669.73418157526</v>
          </cell>
          <cell r="AM314">
            <v>-2687.10044037779</v>
          </cell>
          <cell r="AN314">
            <v>-2497.53449870713</v>
          </cell>
          <cell r="AO314">
            <v>-2458.90892590361</v>
          </cell>
          <cell r="AP314">
            <v>-2460.06954353472</v>
          </cell>
          <cell r="AQ314">
            <v>994.579019701255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AA315">
            <v>-103822.838482933</v>
          </cell>
          <cell r="AB315">
            <v>-7334.27165455402</v>
          </cell>
          <cell r="AC315">
            <v>-3040.1952972532</v>
          </cell>
          <cell r="AD315">
            <v>-2735.72326425507</v>
          </cell>
          <cell r="AE315">
            <v>-3119.58770537519</v>
          </cell>
          <cell r="AF315">
            <v>-3450.76361173588</v>
          </cell>
          <cell r="AG315">
            <v>-2094.84511812206</v>
          </cell>
          <cell r="AH315">
            <v>-2228.6307533053</v>
          </cell>
          <cell r="AI315">
            <v>-2241.06495584029</v>
          </cell>
          <cell r="AJ315">
            <v>-2249.83555249112</v>
          </cell>
          <cell r="AK315">
            <v>-2278.5588907207</v>
          </cell>
          <cell r="AL315">
            <v>-2276.61418679394</v>
          </cell>
          <cell r="AM315">
            <v>-2294.64562325261</v>
          </cell>
          <cell r="AN315">
            <v>-2104.4145039258</v>
          </cell>
          <cell r="AO315">
            <v>-2066.45410877843</v>
          </cell>
          <cell r="AP315">
            <v>-2066.9495487534</v>
          </cell>
          <cell r="AQ315">
            <v>1190.80642826384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A316">
            <v>-92806.9799051187</v>
          </cell>
          <cell r="AB316">
            <v>-7509.57509674973</v>
          </cell>
          <cell r="AC316">
            <v>-3502.87595165876</v>
          </cell>
          <cell r="AD316">
            <v>-3115.21258179814</v>
          </cell>
          <cell r="AE316">
            <v>-3424.28795760836</v>
          </cell>
          <cell r="AF316">
            <v>-3633.82244535285</v>
          </cell>
          <cell r="AG316">
            <v>-2361.67388839992</v>
          </cell>
          <cell r="AH316">
            <v>-2481.32573639349</v>
          </cell>
          <cell r="AI316">
            <v>-2493.75993892848</v>
          </cell>
          <cell r="AJ316">
            <v>-2502.95883216081</v>
          </cell>
          <cell r="AK316">
            <v>-2531.25387380889</v>
          </cell>
          <cell r="AL316">
            <v>-2529.73746646363</v>
          </cell>
          <cell r="AM316">
            <v>-2547.3406063408</v>
          </cell>
          <cell r="AN316">
            <v>-2357.5377835955</v>
          </cell>
          <cell r="AO316">
            <v>-2319.14909186662</v>
          </cell>
          <cell r="AP316">
            <v>-2320.07282842309</v>
          </cell>
          <cell r="AQ316">
            <v>1064.45893671975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A317">
            <v>-86197.7121925064</v>
          </cell>
          <cell r="AB317">
            <v>-7636.07277278111</v>
          </cell>
          <cell r="AC317">
            <v>-3788.51895529159</v>
          </cell>
          <cell r="AD317">
            <v>-3440.38485015382</v>
          </cell>
          <cell r="AE317">
            <v>-3618.04820345362</v>
          </cell>
          <cell r="AF317">
            <v>-3972.98087381186</v>
          </cell>
          <cell r="AG317">
            <v>-2521.76515715907</v>
          </cell>
          <cell r="AH317">
            <v>-2632.93705030665</v>
          </cell>
          <cell r="AI317">
            <v>-2645.37125284164</v>
          </cell>
          <cell r="AJ317">
            <v>-2654.82711440263</v>
          </cell>
          <cell r="AK317">
            <v>-2682.86518772205</v>
          </cell>
          <cell r="AL317">
            <v>-2681.60574870546</v>
          </cell>
          <cell r="AM317">
            <v>-2698.95192025396</v>
          </cell>
          <cell r="AN317">
            <v>-2509.40606583732</v>
          </cell>
          <cell r="AO317">
            <v>-2470.76040577978</v>
          </cell>
          <cell r="AP317">
            <v>-2471.94111066492</v>
          </cell>
          <cell r="AQ317">
            <v>988.653279763171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AA318">
            <v>-99882.4016164534</v>
          </cell>
          <cell r="AB318">
            <v>-7383.3044603432</v>
          </cell>
          <cell r="AC318">
            <v>-3225.90617820572</v>
          </cell>
          <cell r="AD318">
            <v>-2900.02709570006</v>
          </cell>
          <cell r="AE318">
            <v>-3184.60564031345</v>
          </cell>
          <cell r="AF318">
            <v>-3508.11125415953</v>
          </cell>
          <cell r="AG318">
            <v>-2190.29132560676</v>
          </cell>
          <cell r="AH318">
            <v>-2319.02122267284</v>
          </cell>
          <cell r="AI318">
            <v>-2331.45542520783</v>
          </cell>
          <cell r="AJ318">
            <v>-2340.37922604403</v>
          </cell>
          <cell r="AK318">
            <v>-2368.94936008824</v>
          </cell>
          <cell r="AL318">
            <v>-2367.15786034685</v>
          </cell>
          <cell r="AM318">
            <v>-2385.03609262015</v>
          </cell>
          <cell r="AN318">
            <v>-2194.95817747871</v>
          </cell>
          <cell r="AO318">
            <v>-2156.84457814597</v>
          </cell>
          <cell r="AP318">
            <v>-2157.49322230631</v>
          </cell>
          <cell r="AQ318">
            <v>1145.61119358007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AA319">
            <v>-85365.0939980825</v>
          </cell>
          <cell r="AB319">
            <v>-7704.92747840525</v>
          </cell>
          <cell r="AC319">
            <v>-3759.43819645769</v>
          </cell>
          <cell r="AD319">
            <v>-3393.78598976005</v>
          </cell>
          <cell r="AE319">
            <v>-3738.46077527488</v>
          </cell>
          <cell r="AF319">
            <v>-3882.99249846798</v>
          </cell>
          <cell r="AG319">
            <v>-2541.93303489277</v>
          </cell>
          <cell r="AH319">
            <v>-2652.03664559218</v>
          </cell>
          <cell r="AI319">
            <v>-2664.47084812717</v>
          </cell>
          <cell r="AJ319">
            <v>-2673.95908188356</v>
          </cell>
          <cell r="AK319">
            <v>-2701.96478300758</v>
          </cell>
          <cell r="AL319">
            <v>-2700.73771618638</v>
          </cell>
          <cell r="AM319">
            <v>-2718.05151553948</v>
          </cell>
          <cell r="AN319">
            <v>-2528.53803331825</v>
          </cell>
          <cell r="AO319">
            <v>-2489.8600010653</v>
          </cell>
          <cell r="AP319">
            <v>-2491.07307814584</v>
          </cell>
          <cell r="AQ319">
            <v>979.103482120407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A320">
            <v>-89966.6648904731</v>
          </cell>
          <cell r="AB320">
            <v>-7619.92160287822</v>
          </cell>
          <cell r="AC320">
            <v>-3553.8902698037</v>
          </cell>
          <cell r="AD320">
            <v>-3193.23224350946</v>
          </cell>
          <cell r="AE320">
            <v>-3513.372474761</v>
          </cell>
          <cell r="AF320">
            <v>-3820.79363011153</v>
          </cell>
          <cell r="AG320">
            <v>-2430.47268036027</v>
          </cell>
          <cell r="AH320">
            <v>-2546.48029057745</v>
          </cell>
          <cell r="AI320">
            <v>-2558.91449311244</v>
          </cell>
          <cell r="AJ320">
            <v>-2568.22381779254</v>
          </cell>
          <cell r="AK320">
            <v>-2596.40842799285</v>
          </cell>
          <cell r="AL320">
            <v>-2595.00245209536</v>
          </cell>
          <cell r="AM320">
            <v>-2612.49516052476</v>
          </cell>
          <cell r="AN320">
            <v>-2422.80276922723</v>
          </cell>
          <cell r="AO320">
            <v>-2384.30364605058</v>
          </cell>
          <cell r="AP320">
            <v>-2385.33781405482</v>
          </cell>
          <cell r="AQ320">
            <v>1031.88165962777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A321">
            <v>-100025.847823027</v>
          </cell>
          <cell r="AB321">
            <v>-7483.0443086152</v>
          </cell>
          <cell r="AC321">
            <v>-3232.16278449015</v>
          </cell>
          <cell r="AD321">
            <v>-2985.57481689497</v>
          </cell>
          <cell r="AE321">
            <v>-3070.19793580504</v>
          </cell>
          <cell r="AF321">
            <v>-3400.19392845459</v>
          </cell>
          <cell r="AG321">
            <v>-2186.81673716406</v>
          </cell>
          <cell r="AH321">
            <v>-2315.73068145102</v>
          </cell>
          <cell r="AI321">
            <v>-2328.16488398601</v>
          </cell>
          <cell r="AJ321">
            <v>-2337.08310763369</v>
          </cell>
          <cell r="AK321">
            <v>-2365.65881886642</v>
          </cell>
          <cell r="AL321">
            <v>-2363.86174193651</v>
          </cell>
          <cell r="AM321">
            <v>-2381.74555139833</v>
          </cell>
          <cell r="AN321">
            <v>-2191.66205906838</v>
          </cell>
          <cell r="AO321">
            <v>-2153.55403692415</v>
          </cell>
          <cell r="AP321">
            <v>-2154.19710389597</v>
          </cell>
          <cell r="AQ321">
            <v>1147.25646419098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A322">
            <v>-95039.4288921447</v>
          </cell>
          <cell r="AB322">
            <v>-7491.89042617358</v>
          </cell>
          <cell r="AC322">
            <v>-3437.11458763865</v>
          </cell>
          <cell r="AD322">
            <v>-3181.14489023538</v>
          </cell>
          <cell r="AE322">
            <v>-3437.58522824211</v>
          </cell>
          <cell r="AF322">
            <v>-3554.91969513441</v>
          </cell>
          <cell r="AG322">
            <v>-2307.59897324842</v>
          </cell>
          <cell r="AH322">
            <v>-2430.11514259031</v>
          </cell>
          <cell r="AI322">
            <v>-2442.5493451253</v>
          </cell>
          <cell r="AJ322">
            <v>-2451.66144074101</v>
          </cell>
          <cell r="AK322">
            <v>-2480.04328000571</v>
          </cell>
          <cell r="AL322">
            <v>-2478.44007504383</v>
          </cell>
          <cell r="AM322">
            <v>-2496.13001253761</v>
          </cell>
          <cell r="AN322">
            <v>-2306.2403921757</v>
          </cell>
          <cell r="AO322">
            <v>-2267.93849806343</v>
          </cell>
          <cell r="AP322">
            <v>-2268.77543700329</v>
          </cell>
          <cell r="AQ322">
            <v>1090.06423362134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AA323">
            <v>-89110.823983462</v>
          </cell>
          <cell r="AB323">
            <v>-7726.08568892264</v>
          </cell>
          <cell r="AC323">
            <v>-3617.86886746669</v>
          </cell>
          <cell r="AD323">
            <v>-3395.03316675101</v>
          </cell>
          <cell r="AE323">
            <v>-3604.9551498544</v>
          </cell>
          <cell r="AF323">
            <v>-3783.84155294218</v>
          </cell>
          <cell r="AG323">
            <v>-2451.20306421171</v>
          </cell>
          <cell r="AH323">
            <v>-2566.11259631156</v>
          </cell>
          <cell r="AI323">
            <v>-2578.54679884655</v>
          </cell>
          <cell r="AJ323">
            <v>-2587.88939862111</v>
          </cell>
          <cell r="AK323">
            <v>-2616.04073372696</v>
          </cell>
          <cell r="AL323">
            <v>-2614.66803292394</v>
          </cell>
          <cell r="AM323">
            <v>-2632.12746625887</v>
          </cell>
          <cell r="AN323">
            <v>-2442.4683500558</v>
          </cell>
          <cell r="AO323">
            <v>-2403.93595178469</v>
          </cell>
          <cell r="AP323">
            <v>-2405.00339488339</v>
          </cell>
          <cell r="AQ323">
            <v>1022.06550676072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AA324">
            <v>-99672.8548756302</v>
          </cell>
          <cell r="AB324">
            <v>-7423.82595353574</v>
          </cell>
          <cell r="AC324">
            <v>-3186.66864676673</v>
          </cell>
          <cell r="AD324">
            <v>-2980.30931387582</v>
          </cell>
          <cell r="AE324">
            <v>-3210.63637354128</v>
          </cell>
          <cell r="AF324">
            <v>-3573.57022599266</v>
          </cell>
          <cell r="AG324">
            <v>-2195.3670170542</v>
          </cell>
          <cell r="AH324">
            <v>-2323.82805726994</v>
          </cell>
          <cell r="AI324">
            <v>-2336.26225980493</v>
          </cell>
          <cell r="AJ324">
            <v>-2345.1942078184</v>
          </cell>
          <cell r="AK324">
            <v>-2373.75619468534</v>
          </cell>
          <cell r="AL324">
            <v>-2371.97284212122</v>
          </cell>
          <cell r="AM324">
            <v>-2389.84292721724</v>
          </cell>
          <cell r="AN324">
            <v>-2199.77315925309</v>
          </cell>
          <cell r="AO324">
            <v>-2161.65141274306</v>
          </cell>
          <cell r="AP324">
            <v>-2162.30820408068</v>
          </cell>
          <cell r="AQ324">
            <v>1143.20777628153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AA325">
            <v>-91526.1479467648</v>
          </cell>
          <cell r="AB325">
            <v>-7551.88301456264</v>
          </cell>
          <cell r="AC325">
            <v>-3597.71610013226</v>
          </cell>
          <cell r="AD325">
            <v>-3324.74464326746</v>
          </cell>
          <cell r="AE325">
            <v>-3441.21111110537</v>
          </cell>
          <cell r="AF325">
            <v>-3688.897139877</v>
          </cell>
          <cell r="AG325">
            <v>-2392.69850749484</v>
          </cell>
          <cell r="AH325">
            <v>-2510.70699685256</v>
          </cell>
          <cell r="AI325">
            <v>-2523.14119938755</v>
          </cell>
          <cell r="AJ325">
            <v>-2532.38989136642</v>
          </cell>
          <cell r="AK325">
            <v>-2560.63513426796</v>
          </cell>
          <cell r="AL325">
            <v>-2559.16852566925</v>
          </cell>
          <cell r="AM325">
            <v>-2576.72186679987</v>
          </cell>
          <cell r="AN325">
            <v>-2386.96884280111</v>
          </cell>
          <cell r="AO325">
            <v>-2348.53035232569</v>
          </cell>
          <cell r="AP325">
            <v>-2349.50388762871</v>
          </cell>
          <cell r="AQ325">
            <v>1049.76830649021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AA326">
            <v>-99385.6006317984</v>
          </cell>
          <cell r="AB326">
            <v>-7508.81544966551</v>
          </cell>
          <cell r="AC326">
            <v>-3185.89641757636</v>
          </cell>
          <cell r="AD326">
            <v>-2883.88012020147</v>
          </cell>
          <cell r="AE326">
            <v>-3052.30358604182</v>
          </cell>
          <cell r="AF326">
            <v>-3394.24739745423</v>
          </cell>
          <cell r="AG326">
            <v>-2202.32495828931</v>
          </cell>
          <cell r="AH326">
            <v>-2330.41743982004</v>
          </cell>
          <cell r="AI326">
            <v>-2342.85164235503</v>
          </cell>
          <cell r="AJ326">
            <v>-2351.79475881351</v>
          </cell>
          <cell r="AK326">
            <v>-2380.34557723544</v>
          </cell>
          <cell r="AL326">
            <v>-2378.57339311633</v>
          </cell>
          <cell r="AM326">
            <v>-2396.43230976735</v>
          </cell>
          <cell r="AN326">
            <v>-2206.37371024819</v>
          </cell>
          <cell r="AO326">
            <v>-2168.24079529317</v>
          </cell>
          <cell r="AP326">
            <v>-2168.90875507579</v>
          </cell>
          <cell r="AQ326">
            <v>1139.91308500648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AA327">
            <v>-93341.9569300869</v>
          </cell>
          <cell r="AB327">
            <v>-7495.04318374823</v>
          </cell>
          <cell r="AC327">
            <v>-3467.95855323866</v>
          </cell>
          <cell r="AD327">
            <v>-3034.16147568638</v>
          </cell>
          <cell r="AE327">
            <v>-3485.15228331589</v>
          </cell>
          <cell r="AF327">
            <v>-3779.11550036591</v>
          </cell>
          <cell r="AG327">
            <v>-2348.71554650666</v>
          </cell>
          <cell r="AH327">
            <v>-2469.05379142234</v>
          </cell>
          <cell r="AI327">
            <v>-2481.48799395733</v>
          </cell>
          <cell r="AJ327">
            <v>-2490.66608728293</v>
          </cell>
          <cell r="AK327">
            <v>-2518.98192883774</v>
          </cell>
          <cell r="AL327">
            <v>-2517.44472158575</v>
          </cell>
          <cell r="AM327">
            <v>-2535.06866136965</v>
          </cell>
          <cell r="AN327">
            <v>-2345.24503871762</v>
          </cell>
          <cell r="AO327">
            <v>-2306.87714689547</v>
          </cell>
          <cell r="AP327">
            <v>-2307.78008354521</v>
          </cell>
          <cell r="AQ327">
            <v>1070.59490920533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AA328">
            <v>-90943.9197055269</v>
          </cell>
          <cell r="AB328">
            <v>-7610.30240976236</v>
          </cell>
          <cell r="AC328">
            <v>-3460.7351000183</v>
          </cell>
          <cell r="AD328">
            <v>-3183.75185661702</v>
          </cell>
          <cell r="AE328">
            <v>-3485.14340889515</v>
          </cell>
          <cell r="AF328">
            <v>-3730.84802961798</v>
          </cell>
          <cell r="AG328">
            <v>-2406.80137968888</v>
          </cell>
          <cell r="AH328">
            <v>-2524.06284692397</v>
          </cell>
          <cell r="AI328">
            <v>-2536.49704945896</v>
          </cell>
          <cell r="AJ328">
            <v>-2545.76837847185</v>
          </cell>
          <cell r="AK328">
            <v>-2573.99098433937</v>
          </cell>
          <cell r="AL328">
            <v>-2572.54701277467</v>
          </cell>
          <cell r="AM328">
            <v>-2590.07771687128</v>
          </cell>
          <cell r="AN328">
            <v>-2400.34732990653</v>
          </cell>
          <cell r="AO328">
            <v>-2361.8862023971</v>
          </cell>
          <cell r="AP328">
            <v>-2362.88237473413</v>
          </cell>
          <cell r="AQ328">
            <v>1043.09038145451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AA329">
            <v>-100748.337316778</v>
          </cell>
          <cell r="AB329">
            <v>-7443.63265919369</v>
          </cell>
          <cell r="AC329">
            <v>-3202.69011952922</v>
          </cell>
          <cell r="AD329">
            <v>-2764.1431023175</v>
          </cell>
          <cell r="AE329">
            <v>-3071.36426249271</v>
          </cell>
          <cell r="AF329">
            <v>-3522.79129837173</v>
          </cell>
          <cell r="AG329">
            <v>-2169.31642324894</v>
          </cell>
          <cell r="AH329">
            <v>-2299.15735045596</v>
          </cell>
          <cell r="AI329">
            <v>-2311.59155299095</v>
          </cell>
          <cell r="AJ329">
            <v>-2320.48168624712</v>
          </cell>
          <cell r="AK329">
            <v>-2349.08548787136</v>
          </cell>
          <cell r="AL329">
            <v>-2347.26032054994</v>
          </cell>
          <cell r="AM329">
            <v>-2365.17222040327</v>
          </cell>
          <cell r="AN329">
            <v>-2175.0606376818</v>
          </cell>
          <cell r="AO329">
            <v>-2136.98070592909</v>
          </cell>
          <cell r="AP329">
            <v>-2137.5956825094</v>
          </cell>
          <cell r="AQ329">
            <v>1155.54312968851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AA330">
            <v>-96457.4679292168</v>
          </cell>
          <cell r="AB330">
            <v>-7444.74229486154</v>
          </cell>
          <cell r="AC330">
            <v>-3383.5709905949</v>
          </cell>
          <cell r="AD330">
            <v>-3067.89251424682</v>
          </cell>
          <cell r="AE330">
            <v>-3392.10782423324</v>
          </cell>
          <cell r="AF330">
            <v>-3587.15834824091</v>
          </cell>
          <cell r="AG330">
            <v>-2273.25089136309</v>
          </cell>
          <cell r="AH330">
            <v>-2397.5864615111</v>
          </cell>
          <cell r="AI330">
            <v>-2410.02066404609</v>
          </cell>
          <cell r="AJ330">
            <v>-2419.07762630404</v>
          </cell>
          <cell r="AK330">
            <v>-2447.5145989265</v>
          </cell>
          <cell r="AL330">
            <v>-2445.85626060687</v>
          </cell>
          <cell r="AM330">
            <v>-2463.60133145841</v>
          </cell>
          <cell r="AN330">
            <v>-2273.65657773873</v>
          </cell>
          <cell r="AO330">
            <v>-2235.40981698423</v>
          </cell>
          <cell r="AP330">
            <v>-2236.19162256632</v>
          </cell>
          <cell r="AQ330">
            <v>1106.32857416094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AA331">
            <v>-102089.813354365</v>
          </cell>
          <cell r="AB331">
            <v>-7377.45498267709</v>
          </cell>
          <cell r="AC331">
            <v>-3217.60291880355</v>
          </cell>
          <cell r="AD331">
            <v>-2906.98905271839</v>
          </cell>
          <cell r="AE331">
            <v>-3032.8150248858</v>
          </cell>
          <cell r="AF331">
            <v>-3320.05440942671</v>
          </cell>
          <cell r="AG331">
            <v>-2136.82286871226</v>
          </cell>
          <cell r="AH331">
            <v>-2268.38496333455</v>
          </cell>
          <cell r="AI331">
            <v>-2280.81916586954</v>
          </cell>
          <cell r="AJ331">
            <v>-2289.65714253736</v>
          </cell>
          <cell r="AK331">
            <v>-2318.31310074995</v>
          </cell>
          <cell r="AL331">
            <v>-2316.43577684019</v>
          </cell>
          <cell r="AM331">
            <v>-2334.39983328186</v>
          </cell>
          <cell r="AN331">
            <v>-2144.23609397205</v>
          </cell>
          <cell r="AO331">
            <v>-2106.20831880768</v>
          </cell>
          <cell r="AP331">
            <v>-2106.77113879965</v>
          </cell>
          <cell r="AQ331">
            <v>1170.92932324922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A332">
            <v>-96243.6255712172</v>
          </cell>
          <cell r="AB332">
            <v>-7440.13910184518</v>
          </cell>
          <cell r="AC332">
            <v>-3370.99851996867</v>
          </cell>
          <cell r="AD332">
            <v>-3050.10630183678</v>
          </cell>
          <cell r="AE332">
            <v>-3267.26373044485</v>
          </cell>
          <cell r="AF332">
            <v>-3558.73145196346</v>
          </cell>
          <cell r="AG332">
            <v>-2278.43063228072</v>
          </cell>
          <cell r="AH332">
            <v>-2402.49183412973</v>
          </cell>
          <cell r="AI332">
            <v>-2414.92603666472</v>
          </cell>
          <cell r="AJ332">
            <v>-2423.99131311355</v>
          </cell>
          <cell r="AK332">
            <v>-2452.41997154513</v>
          </cell>
          <cell r="AL332">
            <v>-2450.76994741637</v>
          </cell>
          <cell r="AM332">
            <v>-2468.50670407703</v>
          </cell>
          <cell r="AN332">
            <v>-2278.57026454823</v>
          </cell>
          <cell r="AO332">
            <v>-2240.31518960285</v>
          </cell>
          <cell r="AP332">
            <v>-2241.10530937583</v>
          </cell>
          <cell r="AQ332">
            <v>1103.87588785163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A333">
            <v>-102742.68437408</v>
          </cell>
          <cell r="AB333">
            <v>-7325.27586617856</v>
          </cell>
          <cell r="AC333">
            <v>-3121.92831954976</v>
          </cell>
          <cell r="AD333">
            <v>-2724.14815378654</v>
          </cell>
          <cell r="AE333">
            <v>-3011.16673452857</v>
          </cell>
          <cell r="AF333">
            <v>-3395.95595931345</v>
          </cell>
          <cell r="AG333">
            <v>-2121.00887018366</v>
          </cell>
          <cell r="AH333">
            <v>-2253.40862443909</v>
          </cell>
          <cell r="AI333">
            <v>-2265.84282697408</v>
          </cell>
          <cell r="AJ333">
            <v>-2274.65542001665</v>
          </cell>
          <cell r="AK333">
            <v>-2303.33676185449</v>
          </cell>
          <cell r="AL333">
            <v>-2301.43405431947</v>
          </cell>
          <cell r="AM333">
            <v>-2319.42349438639</v>
          </cell>
          <cell r="AN333">
            <v>-2129.23437145134</v>
          </cell>
          <cell r="AO333">
            <v>-2091.23197991221</v>
          </cell>
          <cell r="AP333">
            <v>-2091.76941627893</v>
          </cell>
          <cell r="AQ333">
            <v>1178.41749269695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A334">
            <v>-103532.623146247</v>
          </cell>
          <cell r="AB334">
            <v>-7326.78081015621</v>
          </cell>
          <cell r="AC334">
            <v>-3067.80250390256</v>
          </cell>
          <cell r="AD334">
            <v>-2741.93870454933</v>
          </cell>
          <cell r="AE334">
            <v>-3004.94691226215</v>
          </cell>
          <cell r="AF334">
            <v>-3310.21311762434</v>
          </cell>
          <cell r="AG334">
            <v>-2101.87478365892</v>
          </cell>
          <cell r="AH334">
            <v>-2235.28806095659</v>
          </cell>
          <cell r="AI334">
            <v>-2247.72226349158</v>
          </cell>
          <cell r="AJ334">
            <v>-2256.5041437147</v>
          </cell>
          <cell r="AK334">
            <v>-2285.21619837199</v>
          </cell>
          <cell r="AL334">
            <v>-2283.28277801752</v>
          </cell>
          <cell r="AM334">
            <v>-2301.3029309039</v>
          </cell>
          <cell r="AN334">
            <v>-2111.08309514938</v>
          </cell>
          <cell r="AO334">
            <v>-2073.11141642972</v>
          </cell>
          <cell r="AP334">
            <v>-2073.61813997698</v>
          </cell>
          <cell r="AQ334">
            <v>1187.4777744382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AA335">
            <v>-102088.246396402</v>
          </cell>
          <cell r="AB335">
            <v>-7319.21209067349</v>
          </cell>
          <cell r="AC335">
            <v>-3091.5737946204</v>
          </cell>
          <cell r="AD335">
            <v>-2795.06572512152</v>
          </cell>
          <cell r="AE335">
            <v>-3078.09287336186</v>
          </cell>
          <cell r="AF335">
            <v>-3437.54586943954</v>
          </cell>
          <cell r="AG335">
            <v>-2136.8608239441</v>
          </cell>
          <cell r="AH335">
            <v>-2268.42090809665</v>
          </cell>
          <cell r="AI335">
            <v>-2280.85511063164</v>
          </cell>
          <cell r="AJ335">
            <v>-2289.69314822278</v>
          </cell>
          <cell r="AK335">
            <v>-2318.34904551205</v>
          </cell>
          <cell r="AL335">
            <v>-2316.47178252561</v>
          </cell>
          <cell r="AM335">
            <v>-2334.43577804395</v>
          </cell>
          <cell r="AN335">
            <v>-2144.27209965747</v>
          </cell>
          <cell r="AO335">
            <v>-2106.24426356977</v>
          </cell>
          <cell r="AP335">
            <v>-2106.80714448507</v>
          </cell>
          <cell r="AQ335">
            <v>1170.91135086817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AA336">
            <v>-94390.8313581025</v>
          </cell>
          <cell r="AB336">
            <v>-7462.05938851887</v>
          </cell>
          <cell r="AC336">
            <v>-3426.74828799601</v>
          </cell>
          <cell r="AD336">
            <v>-3003.7608872344</v>
          </cell>
          <cell r="AE336">
            <v>-3404.59515051289</v>
          </cell>
          <cell r="AF336">
            <v>-3697.60957134015</v>
          </cell>
          <cell r="AG336">
            <v>-2323.3094583814</v>
          </cell>
          <cell r="AH336">
            <v>-2444.99345114321</v>
          </cell>
          <cell r="AI336">
            <v>-2457.4276536782</v>
          </cell>
          <cell r="AJ336">
            <v>-2466.56496676603</v>
          </cell>
          <cell r="AK336">
            <v>-2494.92158855861</v>
          </cell>
          <cell r="AL336">
            <v>-2493.34360106885</v>
          </cell>
          <cell r="AM336">
            <v>-2511.00832109051</v>
          </cell>
          <cell r="AN336">
            <v>-2321.14391820072</v>
          </cell>
          <cell r="AO336">
            <v>-2282.81680661633</v>
          </cell>
          <cell r="AP336">
            <v>-2283.67896302831</v>
          </cell>
          <cell r="AQ336">
            <v>1082.62507934489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AA337">
            <v>-91316.440400135</v>
          </cell>
          <cell r="AB337">
            <v>-7513.949237944</v>
          </cell>
          <cell r="AC337">
            <v>-3459.15141631362</v>
          </cell>
          <cell r="AD337">
            <v>-3027.29207594585</v>
          </cell>
          <cell r="AE337">
            <v>-3482.5482026367</v>
          </cell>
          <cell r="AF337">
            <v>-3650.56257635088</v>
          </cell>
          <cell r="AG337">
            <v>-2397.77809401912</v>
          </cell>
          <cell r="AH337">
            <v>-2515.51752020621</v>
          </cell>
          <cell r="AI337">
            <v>-2527.95172274121</v>
          </cell>
          <cell r="AJ337">
            <v>-2537.20856814949</v>
          </cell>
          <cell r="AK337">
            <v>-2565.44565762162</v>
          </cell>
          <cell r="AL337">
            <v>-2563.98720245231</v>
          </cell>
          <cell r="AM337">
            <v>-2581.53239015352</v>
          </cell>
          <cell r="AN337">
            <v>-2391.78751958417</v>
          </cell>
          <cell r="AO337">
            <v>-2353.34087567934</v>
          </cell>
          <cell r="AP337">
            <v>-2354.32256441177</v>
          </cell>
          <cell r="AQ337">
            <v>1047.36304481339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AA338">
            <v>-85978.4758886502</v>
          </cell>
          <cell r="AB338">
            <v>-7655.07938338872</v>
          </cell>
          <cell r="AC338">
            <v>-3711.07732922365</v>
          </cell>
          <cell r="AD338">
            <v>-3381.83477362841</v>
          </cell>
          <cell r="AE338">
            <v>-3505.98431062012</v>
          </cell>
          <cell r="AF338">
            <v>-3746.0128730601</v>
          </cell>
          <cell r="AG338">
            <v>-2527.07555152779</v>
          </cell>
          <cell r="AH338">
            <v>-2637.96615572807</v>
          </cell>
          <cell r="AI338">
            <v>-2650.40035826306</v>
          </cell>
          <cell r="AJ338">
            <v>-2659.86474373155</v>
          </cell>
          <cell r="AK338">
            <v>-2687.89429314347</v>
          </cell>
          <cell r="AL338">
            <v>-2686.64337803437</v>
          </cell>
          <cell r="AM338">
            <v>-2703.98102567537</v>
          </cell>
          <cell r="AN338">
            <v>-2514.44369516623</v>
          </cell>
          <cell r="AO338">
            <v>-2475.78951120119</v>
          </cell>
          <cell r="AP338">
            <v>-2476.97873999383</v>
          </cell>
          <cell r="AQ338">
            <v>986.138727052462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AA339">
            <v>-94979.8028708435</v>
          </cell>
          <cell r="AB339">
            <v>-7591.26291049989</v>
          </cell>
          <cell r="AC339">
            <v>-3294.22338102034</v>
          </cell>
          <cell r="AD339">
            <v>-2994.39065434128</v>
          </cell>
          <cell r="AE339">
            <v>-3368.41992501074</v>
          </cell>
          <cell r="AF339">
            <v>-3613.83736465796</v>
          </cell>
          <cell r="AG339">
            <v>-2309.04324904663</v>
          </cell>
          <cell r="AH339">
            <v>-2431.48291581814</v>
          </cell>
          <cell r="AI339">
            <v>-2443.91711835313</v>
          </cell>
          <cell r="AJ339">
            <v>-2453.03153222855</v>
          </cell>
          <cell r="AK339">
            <v>-2481.41105323354</v>
          </cell>
          <cell r="AL339">
            <v>-2479.81016653137</v>
          </cell>
          <cell r="AM339">
            <v>-2497.49778576545</v>
          </cell>
          <cell r="AN339">
            <v>-2307.61048366324</v>
          </cell>
          <cell r="AO339">
            <v>-2269.30627129127</v>
          </cell>
          <cell r="AP339">
            <v>-2270.14552849083</v>
          </cell>
          <cell r="AQ339">
            <v>1089.38034700743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AA340">
            <v>-103729.972609817</v>
          </cell>
          <cell r="AB340">
            <v>-7326.28436484349</v>
          </cell>
          <cell r="AC340">
            <v>-3023.91778462894</v>
          </cell>
          <cell r="AD340">
            <v>-2699.43963594402</v>
          </cell>
          <cell r="AE340">
            <v>-3035.94760649086</v>
          </cell>
          <cell r="AF340">
            <v>-3341.44626127261</v>
          </cell>
          <cell r="AG340">
            <v>-2097.09453758847</v>
          </cell>
          <cell r="AH340">
            <v>-2230.76102214188</v>
          </cell>
          <cell r="AI340">
            <v>-2243.19522467687</v>
          </cell>
          <cell r="AJ340">
            <v>-2251.96943195284</v>
          </cell>
          <cell r="AK340">
            <v>-2280.68915955728</v>
          </cell>
          <cell r="AL340">
            <v>-2278.74806625566</v>
          </cell>
          <cell r="AM340">
            <v>-2296.77589208918</v>
          </cell>
          <cell r="AN340">
            <v>-2106.54838338752</v>
          </cell>
          <cell r="AO340">
            <v>-2068.584377615</v>
          </cell>
          <cell r="AP340">
            <v>-2069.08342821512</v>
          </cell>
          <cell r="AQ340">
            <v>1189.74129384556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A341">
            <v>-92943.7322924676</v>
          </cell>
          <cell r="AB341">
            <v>-7519.34976855389</v>
          </cell>
          <cell r="AC341">
            <v>-3481.53103212934</v>
          </cell>
          <cell r="AD341">
            <v>-3113.81320034304</v>
          </cell>
          <cell r="AE341">
            <v>-3298.866531353</v>
          </cell>
          <cell r="AF341">
            <v>-3605.0759595769</v>
          </cell>
          <cell r="AG341">
            <v>-2358.36143925298</v>
          </cell>
          <cell r="AH341">
            <v>-2478.18874602962</v>
          </cell>
          <cell r="AI341">
            <v>-2490.62294856461</v>
          </cell>
          <cell r="AJ341">
            <v>-2499.81652486412</v>
          </cell>
          <cell r="AK341">
            <v>-2528.11688344502</v>
          </cell>
          <cell r="AL341">
            <v>-2526.59515916694</v>
          </cell>
          <cell r="AM341">
            <v>-2544.20361597693</v>
          </cell>
          <cell r="AN341">
            <v>-2354.3954762988</v>
          </cell>
          <cell r="AO341">
            <v>-2316.01210150275</v>
          </cell>
          <cell r="AP341">
            <v>-2316.9305211264</v>
          </cell>
          <cell r="AQ341">
            <v>1066.02743190169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A342">
            <v>-96004.0326372273</v>
          </cell>
          <cell r="AB342">
            <v>-7499.72115640514</v>
          </cell>
          <cell r="AC342">
            <v>-3371.07664642521</v>
          </cell>
          <cell r="AD342">
            <v>-3014.34443358137</v>
          </cell>
          <cell r="AE342">
            <v>-3226.87617973888</v>
          </cell>
          <cell r="AF342">
            <v>-3650.50921164564</v>
          </cell>
          <cell r="AG342">
            <v>-2284.23410983013</v>
          </cell>
          <cell r="AH342">
            <v>-2407.98790436111</v>
          </cell>
          <cell r="AI342">
            <v>-2420.4221068961</v>
          </cell>
          <cell r="AJ342">
            <v>-2429.4966987182</v>
          </cell>
          <cell r="AK342">
            <v>-2457.91604177651</v>
          </cell>
          <cell r="AL342">
            <v>-2456.27533302102</v>
          </cell>
          <cell r="AM342">
            <v>-2474.00277430841</v>
          </cell>
          <cell r="AN342">
            <v>-2284.07565015289</v>
          </cell>
          <cell r="AO342">
            <v>-2245.81125983423</v>
          </cell>
          <cell r="AP342">
            <v>-2246.61069498048</v>
          </cell>
          <cell r="AQ342">
            <v>1101.12785273594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AA343">
            <v>-90929.4608477268</v>
          </cell>
          <cell r="AB343">
            <v>-7614.17572208677</v>
          </cell>
          <cell r="AC343">
            <v>-3444.51608240824</v>
          </cell>
          <cell r="AD343">
            <v>-3056.25746712175</v>
          </cell>
          <cell r="AE343">
            <v>-3382.05860353293</v>
          </cell>
          <cell r="AF343">
            <v>-3922.29530910365</v>
          </cell>
          <cell r="AG343">
            <v>-2407.15160561264</v>
          </cell>
          <cell r="AH343">
            <v>-2524.39452155482</v>
          </cell>
          <cell r="AI343">
            <v>-2536.82872408981</v>
          </cell>
          <cell r="AJ343">
            <v>-2546.10061526309</v>
          </cell>
          <cell r="AK343">
            <v>-2574.32265897022</v>
          </cell>
          <cell r="AL343">
            <v>-2572.87924956591</v>
          </cell>
          <cell r="AM343">
            <v>-2590.40939150212</v>
          </cell>
          <cell r="AN343">
            <v>-2400.67956669777</v>
          </cell>
          <cell r="AO343">
            <v>-2362.21787702794</v>
          </cell>
          <cell r="AP343">
            <v>-2363.21461152537</v>
          </cell>
          <cell r="AQ343">
            <v>1042.92454413909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AA344">
            <v>-94290.6579658904</v>
          </cell>
          <cell r="AB344">
            <v>-7523.32887043984</v>
          </cell>
          <cell r="AC344">
            <v>-3474.19699835869</v>
          </cell>
          <cell r="AD344">
            <v>-3116.2976010523</v>
          </cell>
          <cell r="AE344">
            <v>-3335.4100951992</v>
          </cell>
          <cell r="AF344">
            <v>-3605.65475088914</v>
          </cell>
          <cell r="AG344">
            <v>-2325.73588232917</v>
          </cell>
          <cell r="AH344">
            <v>-2447.29134862184</v>
          </cell>
          <cell r="AI344">
            <v>-2459.72555115683</v>
          </cell>
          <cell r="AJ344">
            <v>-2468.86675898615</v>
          </cell>
          <cell r="AK344">
            <v>-2497.21948603724</v>
          </cell>
          <cell r="AL344">
            <v>-2495.64539328898</v>
          </cell>
          <cell r="AM344">
            <v>-2513.30621856914</v>
          </cell>
          <cell r="AN344">
            <v>-2323.44571042084</v>
          </cell>
          <cell r="AO344">
            <v>-2285.11470409496</v>
          </cell>
          <cell r="AP344">
            <v>-2285.98075524843</v>
          </cell>
          <cell r="AQ344">
            <v>1081.47613060558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AA345">
            <v>-86919.0538700572</v>
          </cell>
          <cell r="AB345">
            <v>-7609.7937794163</v>
          </cell>
          <cell r="AC345">
            <v>-3652.60274745601</v>
          </cell>
          <cell r="AD345">
            <v>-3345.91833181934</v>
          </cell>
          <cell r="AE345">
            <v>-3525.8018128539</v>
          </cell>
          <cell r="AF345">
            <v>-3721.15250521672</v>
          </cell>
          <cell r="AG345">
            <v>-2504.29264592343</v>
          </cell>
          <cell r="AH345">
            <v>-2616.39004929697</v>
          </cell>
          <cell r="AI345">
            <v>-2628.82425183196</v>
          </cell>
          <cell r="AJ345">
            <v>-2638.25206762854</v>
          </cell>
          <cell r="AK345">
            <v>-2666.31818671237</v>
          </cell>
          <cell r="AL345">
            <v>-2665.03070193136</v>
          </cell>
          <cell r="AM345">
            <v>-2682.40491924428</v>
          </cell>
          <cell r="AN345">
            <v>-2492.83101906322</v>
          </cell>
          <cell r="AO345">
            <v>-2454.2134047701</v>
          </cell>
          <cell r="AP345">
            <v>-2455.36606389082</v>
          </cell>
          <cell r="AQ345">
            <v>996.926780268008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A346">
            <v>-92236.4215206431</v>
          </cell>
          <cell r="AB346">
            <v>-7616.59222684229</v>
          </cell>
          <cell r="AC346">
            <v>-3533.33725969811</v>
          </cell>
          <cell r="AD346">
            <v>-3188.91511790031</v>
          </cell>
          <cell r="AE346">
            <v>-3346.34193656557</v>
          </cell>
          <cell r="AF346">
            <v>-3653.17710602424</v>
          </cell>
          <cell r="AG346">
            <v>-2375.4940905227</v>
          </cell>
          <cell r="AH346">
            <v>-2494.41388928665</v>
          </cell>
          <cell r="AI346">
            <v>-2506.84809182164</v>
          </cell>
          <cell r="AJ346">
            <v>-2516.06916836396</v>
          </cell>
          <cell r="AK346">
            <v>-2544.34202670205</v>
          </cell>
          <cell r="AL346">
            <v>-2542.84780266678</v>
          </cell>
          <cell r="AM346">
            <v>-2560.42875923396</v>
          </cell>
          <cell r="AN346">
            <v>-2370.64811979865</v>
          </cell>
          <cell r="AO346">
            <v>-2332.23724475978</v>
          </cell>
          <cell r="AP346">
            <v>-2333.18316462624</v>
          </cell>
          <cell r="AQ346">
            <v>1057.91486027317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AA347">
            <v>-91513.2747512186</v>
          </cell>
          <cell r="AB347">
            <v>-7566.994334358</v>
          </cell>
          <cell r="AC347">
            <v>-3520.20195190392</v>
          </cell>
          <cell r="AD347">
            <v>-3276.86334389392</v>
          </cell>
          <cell r="AE347">
            <v>-3445.75628145804</v>
          </cell>
          <cell r="AF347">
            <v>-3748.01094820083</v>
          </cell>
          <cell r="AG347">
            <v>-2393.01032512693</v>
          </cell>
          <cell r="AH347">
            <v>-2511.00229765984</v>
          </cell>
          <cell r="AI347">
            <v>-2523.43650019483</v>
          </cell>
          <cell r="AJ347">
            <v>-2532.68569268354</v>
          </cell>
          <cell r="AK347">
            <v>-2560.93043507524</v>
          </cell>
          <cell r="AL347">
            <v>-2559.46432698636</v>
          </cell>
          <cell r="AM347">
            <v>-2577.01716760714</v>
          </cell>
          <cell r="AN347">
            <v>-2387.26464411823</v>
          </cell>
          <cell r="AO347">
            <v>-2348.82565313296</v>
          </cell>
          <cell r="AP347">
            <v>-2349.79968894582</v>
          </cell>
          <cell r="AQ347">
            <v>1049.62065608658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A348">
            <v>-96652.8016816046</v>
          </cell>
          <cell r="AB348">
            <v>-7468.37868779382</v>
          </cell>
          <cell r="AC348">
            <v>-3333.57010045618</v>
          </cell>
          <cell r="AD348">
            <v>-3022.72243363228</v>
          </cell>
          <cell r="AE348">
            <v>-3267.04147817068</v>
          </cell>
          <cell r="AF348">
            <v>-3634.43086744162</v>
          </cell>
          <cell r="AG348">
            <v>-2268.51947033265</v>
          </cell>
          <cell r="AH348">
            <v>-2393.10566149833</v>
          </cell>
          <cell r="AI348">
            <v>-2405.53986403332</v>
          </cell>
          <cell r="AJ348">
            <v>-2414.58923171498</v>
          </cell>
          <cell r="AK348">
            <v>-2443.03379891373</v>
          </cell>
          <cell r="AL348">
            <v>-2441.3678660178</v>
          </cell>
          <cell r="AM348">
            <v>-2459.12053144563</v>
          </cell>
          <cell r="AN348">
            <v>-2269.16818314966</v>
          </cell>
          <cell r="AO348">
            <v>-2230.92901697145</v>
          </cell>
          <cell r="AP348">
            <v>-2231.70322797726</v>
          </cell>
          <cell r="AQ348">
            <v>1108.56897416733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AA349">
            <v>-102242.853435177</v>
          </cell>
          <cell r="AB349">
            <v>-7346.74194526849</v>
          </cell>
          <cell r="AC349">
            <v>-3193.62134207096</v>
          </cell>
          <cell r="AD349">
            <v>-2886.35847717551</v>
          </cell>
          <cell r="AE349">
            <v>-3031.63805436732</v>
          </cell>
          <cell r="AF349">
            <v>-3343.83790746524</v>
          </cell>
          <cell r="AG349">
            <v>-2133.11589514521</v>
          </cell>
          <cell r="AH349">
            <v>-2264.87434631278</v>
          </cell>
          <cell r="AI349">
            <v>-2277.30854884777</v>
          </cell>
          <cell r="AJ349">
            <v>-2286.14057531725</v>
          </cell>
          <cell r="AK349">
            <v>-2314.80248372818</v>
          </cell>
          <cell r="AL349">
            <v>-2312.91920962008</v>
          </cell>
          <cell r="AM349">
            <v>-2330.88921626009</v>
          </cell>
          <cell r="AN349">
            <v>-2140.71952675194</v>
          </cell>
          <cell r="AO349">
            <v>-2102.69770178591</v>
          </cell>
          <cell r="AP349">
            <v>-2103.25457157953</v>
          </cell>
          <cell r="AQ349">
            <v>1172.6846317601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AA350">
            <v>-103054.456966107</v>
          </cell>
          <cell r="AB350">
            <v>-7320.2745120028</v>
          </cell>
          <cell r="AC350">
            <v>-3111.70108313702</v>
          </cell>
          <cell r="AD350">
            <v>-2994.30737290763</v>
          </cell>
          <cell r="AE350">
            <v>-3033.81112441544</v>
          </cell>
          <cell r="AF350">
            <v>-3415.51309653763</v>
          </cell>
          <cell r="AG350">
            <v>-2113.45703963417</v>
          </cell>
          <cell r="AH350">
            <v>-2246.25681059607</v>
          </cell>
          <cell r="AI350">
            <v>-2258.69101313106</v>
          </cell>
          <cell r="AJ350">
            <v>-2267.49148445526</v>
          </cell>
          <cell r="AK350">
            <v>-2296.18494801147</v>
          </cell>
          <cell r="AL350">
            <v>-2294.27011875808</v>
          </cell>
          <cell r="AM350">
            <v>-2312.27168054338</v>
          </cell>
          <cell r="AN350">
            <v>-2122.07043588994</v>
          </cell>
          <cell r="AO350">
            <v>-2084.0801660692</v>
          </cell>
          <cell r="AP350">
            <v>-2084.60548071754</v>
          </cell>
          <cell r="AQ350">
            <v>1181.99339961846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AA351">
            <v>-92429.8029608511</v>
          </cell>
          <cell r="AB351">
            <v>-7573.21717185958</v>
          </cell>
          <cell r="AC351">
            <v>-3416.96410460388</v>
          </cell>
          <cell r="AD351">
            <v>-3091.20030417661</v>
          </cell>
          <cell r="AE351">
            <v>-3478.4253153507</v>
          </cell>
          <cell r="AF351">
            <v>-3622.52735063115</v>
          </cell>
          <cell r="AG351">
            <v>-2370.80995886644</v>
          </cell>
          <cell r="AH351">
            <v>-2489.97787375344</v>
          </cell>
          <cell r="AI351">
            <v>-2502.41207628842</v>
          </cell>
          <cell r="AJ351">
            <v>-2511.62563416035</v>
          </cell>
          <cell r="AK351">
            <v>-2539.90601116884</v>
          </cell>
          <cell r="AL351">
            <v>-2538.40426846317</v>
          </cell>
          <cell r="AM351">
            <v>-2555.99274370074</v>
          </cell>
          <cell r="AN351">
            <v>-2366.20458559503</v>
          </cell>
          <cell r="AO351">
            <v>-2327.80122922656</v>
          </cell>
          <cell r="AP351">
            <v>-2328.73963042263</v>
          </cell>
          <cell r="AQ351">
            <v>1060.13286803978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A352">
            <v>-95505.0636022934</v>
          </cell>
          <cell r="AB352">
            <v>-7483.24758727436</v>
          </cell>
          <cell r="AC352">
            <v>-3377.65192409294</v>
          </cell>
          <cell r="AD352">
            <v>-3059.46712441051</v>
          </cell>
          <cell r="AE352">
            <v>-3360.47702123002</v>
          </cell>
          <cell r="AF352">
            <v>-3742.25282029806</v>
          </cell>
          <cell r="AG352">
            <v>-2296.32025754687</v>
          </cell>
          <cell r="AH352">
            <v>-2419.43385484726</v>
          </cell>
          <cell r="AI352">
            <v>-2431.86805738225</v>
          </cell>
          <cell r="AJ352">
            <v>-2440.96204912043</v>
          </cell>
          <cell r="AK352">
            <v>-2469.36199226266</v>
          </cell>
          <cell r="AL352">
            <v>-2467.74068342326</v>
          </cell>
          <cell r="AM352">
            <v>-2485.44872479457</v>
          </cell>
          <cell r="AN352">
            <v>-2295.54100055512</v>
          </cell>
          <cell r="AO352">
            <v>-2257.25721032039</v>
          </cell>
          <cell r="AP352">
            <v>-2258.07604538272</v>
          </cell>
          <cell r="AQ352">
            <v>1095.40487749286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A353">
            <v>-93697.3954349558</v>
          </cell>
          <cell r="AB353">
            <v>-7489.1913210758</v>
          </cell>
          <cell r="AC353">
            <v>-3408.54000157685</v>
          </cell>
          <cell r="AD353">
            <v>-3103.53527571886</v>
          </cell>
          <cell r="AE353">
            <v>-3233.59090049578</v>
          </cell>
          <cell r="AF353">
            <v>-3682.78646736613</v>
          </cell>
          <cell r="AG353">
            <v>-2340.10602973648</v>
          </cell>
          <cell r="AH353">
            <v>-2460.90031647145</v>
          </cell>
          <cell r="AI353">
            <v>-2473.33451900644</v>
          </cell>
          <cell r="AJ353">
            <v>-2482.49879288297</v>
          </cell>
          <cell r="AK353">
            <v>-2510.82845388685</v>
          </cell>
          <cell r="AL353">
            <v>-2509.27742718579</v>
          </cell>
          <cell r="AM353">
            <v>-2526.91518641876</v>
          </cell>
          <cell r="AN353">
            <v>-2337.07774431766</v>
          </cell>
          <cell r="AO353">
            <v>-2298.72367194458</v>
          </cell>
          <cell r="AP353">
            <v>-2299.61278914525</v>
          </cell>
          <cell r="AQ353">
            <v>1074.67164668077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AA354">
            <v>-85743.5260240936</v>
          </cell>
          <cell r="AB354">
            <v>-7693.45891406053</v>
          </cell>
          <cell r="AC354">
            <v>-3780.81655047882</v>
          </cell>
          <cell r="AD354">
            <v>-3376.87159553253</v>
          </cell>
          <cell r="AE354">
            <v>-3594.08315814057</v>
          </cell>
          <cell r="AF354">
            <v>-3747.72405744144</v>
          </cell>
          <cell r="AG354">
            <v>-2532.76656353504</v>
          </cell>
          <cell r="AH354">
            <v>-2643.3557176611</v>
          </cell>
          <cell r="AI354">
            <v>-2655.78992019609</v>
          </cell>
          <cell r="AJ354">
            <v>-2665.26344051532</v>
          </cell>
          <cell r="AK354">
            <v>-2693.2838550765</v>
          </cell>
          <cell r="AL354">
            <v>-2692.04207481814</v>
          </cell>
          <cell r="AM354">
            <v>-2709.37058760841</v>
          </cell>
          <cell r="AN354">
            <v>-2519.84239195</v>
          </cell>
          <cell r="AO354">
            <v>-2481.17907313423</v>
          </cell>
          <cell r="AP354">
            <v>-2482.3774367776</v>
          </cell>
          <cell r="AQ354">
            <v>983.443946085944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AA355">
            <v>-100000.873699794</v>
          </cell>
          <cell r="AB355">
            <v>-7385.67606262207</v>
          </cell>
          <cell r="AC355">
            <v>-3160.63439599257</v>
          </cell>
          <cell r="AD355">
            <v>-2836.96328282676</v>
          </cell>
          <cell r="AE355">
            <v>-3089.80903646443</v>
          </cell>
          <cell r="AF355">
            <v>-3553.50356229367</v>
          </cell>
          <cell r="AG355">
            <v>-2187.42166637079</v>
          </cell>
          <cell r="AH355">
            <v>-2316.30356785868</v>
          </cell>
          <cell r="AI355">
            <v>-2328.73777039367</v>
          </cell>
          <cell r="AJ355">
            <v>-2337.65696503526</v>
          </cell>
          <cell r="AK355">
            <v>-2366.23170527408</v>
          </cell>
          <cell r="AL355">
            <v>-2364.43559933808</v>
          </cell>
          <cell r="AM355">
            <v>-2382.31843780598</v>
          </cell>
          <cell r="AN355">
            <v>-2192.23591646994</v>
          </cell>
          <cell r="AO355">
            <v>-2154.1269233318</v>
          </cell>
          <cell r="AP355">
            <v>-2154.77096129754</v>
          </cell>
          <cell r="AQ355">
            <v>1146.97002098716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AA356">
            <v>-89055.786848178</v>
          </cell>
          <cell r="AB356">
            <v>-7498.82857575036</v>
          </cell>
          <cell r="AC356">
            <v>-3644.81154063374</v>
          </cell>
          <cell r="AD356">
            <v>-3358.37598869215</v>
          </cell>
          <cell r="AE356">
            <v>-3500.84934948488</v>
          </cell>
          <cell r="AF356">
            <v>-3713.30785374984</v>
          </cell>
          <cell r="AG356">
            <v>-2452.53618691147</v>
          </cell>
          <cell r="AH356">
            <v>-2567.37510416527</v>
          </cell>
          <cell r="AI356">
            <v>-2579.80930670026</v>
          </cell>
          <cell r="AJ356">
            <v>-2589.15404631864</v>
          </cell>
          <cell r="AK356">
            <v>-2617.30324158067</v>
          </cell>
          <cell r="AL356">
            <v>-2615.93268062146</v>
          </cell>
          <cell r="AM356">
            <v>-2633.38997411257</v>
          </cell>
          <cell r="AN356">
            <v>-2443.73299775332</v>
          </cell>
          <cell r="AO356">
            <v>-2405.19845963839</v>
          </cell>
          <cell r="AP356">
            <v>-2406.26804258092</v>
          </cell>
          <cell r="AQ356">
            <v>1021.43425283386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AA357">
            <v>-93345.7722707492</v>
          </cell>
          <cell r="AB357">
            <v>-7559.44518720131</v>
          </cell>
          <cell r="AC357">
            <v>-3453.64638684077</v>
          </cell>
          <cell r="AD357">
            <v>-3117.11000629461</v>
          </cell>
          <cell r="AE357">
            <v>-3329.2690721343</v>
          </cell>
          <cell r="AF357">
            <v>-3566.69098783477</v>
          </cell>
          <cell r="AG357">
            <v>-2348.62313040945</v>
          </cell>
          <cell r="AH357">
            <v>-2468.96627055982</v>
          </cell>
          <cell r="AI357">
            <v>-2481.40047309481</v>
          </cell>
          <cell r="AJ357">
            <v>-2490.57841807996</v>
          </cell>
          <cell r="AK357">
            <v>-2518.89440797522</v>
          </cell>
          <cell r="AL357">
            <v>-2517.35705238279</v>
          </cell>
          <cell r="AM357">
            <v>-2534.98114050713</v>
          </cell>
          <cell r="AN357">
            <v>-2345.15736951465</v>
          </cell>
          <cell r="AO357">
            <v>-2306.78962603295</v>
          </cell>
          <cell r="AP357">
            <v>-2307.69241434225</v>
          </cell>
          <cell r="AQ357">
            <v>1070.63866963659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AA358">
            <v>-85272.9759882637</v>
          </cell>
          <cell r="AB358">
            <v>-7697.22619965349</v>
          </cell>
          <cell r="AC358">
            <v>-3772.12096555904</v>
          </cell>
          <cell r="AD358">
            <v>-3408.10540973816</v>
          </cell>
          <cell r="AE358">
            <v>-3594.93909577962</v>
          </cell>
          <cell r="AF358">
            <v>-3897.73658859686</v>
          </cell>
          <cell r="AG358">
            <v>-2544.16433943492</v>
          </cell>
          <cell r="AH358">
            <v>-2654.14975904301</v>
          </cell>
          <cell r="AI358">
            <v>-2666.583961578</v>
          </cell>
          <cell r="AJ358">
            <v>-2676.07577688262</v>
          </cell>
          <cell r="AK358">
            <v>-2704.07789645841</v>
          </cell>
          <cell r="AL358">
            <v>-2702.85441118544</v>
          </cell>
          <cell r="AM358">
            <v>-2720.16462899032</v>
          </cell>
          <cell r="AN358">
            <v>-2530.6547283173</v>
          </cell>
          <cell r="AO358">
            <v>-2491.97311451614</v>
          </cell>
          <cell r="AP358">
            <v>-2493.1897731449</v>
          </cell>
          <cell r="AQ358">
            <v>978.046925394989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AA359">
            <v>-86900.645807721</v>
          </cell>
          <cell r="AB359">
            <v>-7784.9336240008</v>
          </cell>
          <cell r="AC359">
            <v>-3705.25321918937</v>
          </cell>
          <cell r="AD359">
            <v>-3231.18469487261</v>
          </cell>
          <cell r="AE359">
            <v>-3583.16091985269</v>
          </cell>
          <cell r="AF359">
            <v>-3876.86750320036</v>
          </cell>
          <cell r="AG359">
            <v>-2504.73853042727</v>
          </cell>
          <cell r="AH359">
            <v>-2616.81231552052</v>
          </cell>
          <cell r="AI359">
            <v>-2629.24651805551</v>
          </cell>
          <cell r="AJ359">
            <v>-2638.67504955754</v>
          </cell>
          <cell r="AK359">
            <v>-2666.74045293592</v>
          </cell>
          <cell r="AL359">
            <v>-2665.45368386036</v>
          </cell>
          <cell r="AM359">
            <v>-2682.82718546782</v>
          </cell>
          <cell r="AN359">
            <v>-2493.25400099223</v>
          </cell>
          <cell r="AO359">
            <v>-2454.63567099364</v>
          </cell>
          <cell r="AP359">
            <v>-2455.78904581982</v>
          </cell>
          <cell r="AQ359">
            <v>996.715647156237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AA360">
            <v>-98315.7440327181</v>
          </cell>
          <cell r="AB360">
            <v>-7397.83411246129</v>
          </cell>
          <cell r="AC360">
            <v>-3225.65218908244</v>
          </cell>
          <cell r="AD360">
            <v>-2970.97489604552</v>
          </cell>
          <cell r="AE360">
            <v>-3270.22671704203</v>
          </cell>
          <cell r="AF360">
            <v>-3494.67477609641</v>
          </cell>
          <cell r="AG360">
            <v>-2228.23928159782</v>
          </cell>
          <cell r="AH360">
            <v>-2354.95909431766</v>
          </cell>
          <cell r="AI360">
            <v>-2367.39329685265</v>
          </cell>
          <cell r="AJ360">
            <v>-2376.3780093357</v>
          </cell>
          <cell r="AK360">
            <v>-2404.88723173306</v>
          </cell>
          <cell r="AL360">
            <v>-2403.15664363852</v>
          </cell>
          <cell r="AM360">
            <v>-2420.97396426497</v>
          </cell>
          <cell r="AN360">
            <v>-2230.95696077039</v>
          </cell>
          <cell r="AO360">
            <v>-2192.78244979079</v>
          </cell>
          <cell r="AP360">
            <v>-2193.49200559798</v>
          </cell>
          <cell r="AQ360">
            <v>1127.64225775766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AA361">
            <v>-90736.6542451068</v>
          </cell>
          <cell r="AB361">
            <v>-7491.30148131721</v>
          </cell>
          <cell r="AC361">
            <v>-3483.17647217579</v>
          </cell>
          <cell r="AD361">
            <v>-3171.12186056094</v>
          </cell>
          <cell r="AE361">
            <v>-3426.02527034539</v>
          </cell>
          <cell r="AF361">
            <v>-3720.84808003989</v>
          </cell>
          <cell r="AG361">
            <v>-2411.82181341489</v>
          </cell>
          <cell r="AH361">
            <v>-2528.81735077364</v>
          </cell>
          <cell r="AI361">
            <v>-2541.25155330863</v>
          </cell>
          <cell r="AJ361">
            <v>-2550.53094080262</v>
          </cell>
          <cell r="AK361">
            <v>-2578.74548818904</v>
          </cell>
          <cell r="AL361">
            <v>-2577.30957510544</v>
          </cell>
          <cell r="AM361">
            <v>-2594.83222072094</v>
          </cell>
          <cell r="AN361">
            <v>-2405.1098922373</v>
          </cell>
          <cell r="AO361">
            <v>-2366.64070624676</v>
          </cell>
          <cell r="AP361">
            <v>-2367.6449370649</v>
          </cell>
          <cell r="AQ361">
            <v>1040.71312952968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AA362">
            <v>-91030.3991423782</v>
          </cell>
          <cell r="AB362">
            <v>-7625.64027495492</v>
          </cell>
          <cell r="AC362">
            <v>-3547.83318032884</v>
          </cell>
          <cell r="AD362">
            <v>-3166.42571920437</v>
          </cell>
          <cell r="AE362">
            <v>-3460.96608491365</v>
          </cell>
          <cell r="AF362">
            <v>-3764.04063588619</v>
          </cell>
          <cell r="AG362">
            <v>-2404.70665401441</v>
          </cell>
          <cell r="AH362">
            <v>-2522.07907782615</v>
          </cell>
          <cell r="AI362">
            <v>-2534.51328036114</v>
          </cell>
          <cell r="AJ362">
            <v>-2543.78124705352</v>
          </cell>
          <cell r="AK362">
            <v>-2572.00721524155</v>
          </cell>
          <cell r="AL362">
            <v>-2570.55988135635</v>
          </cell>
          <cell r="AM362">
            <v>-2588.09394777346</v>
          </cell>
          <cell r="AN362">
            <v>-2398.36019848821</v>
          </cell>
          <cell r="AO362">
            <v>-2359.90243329928</v>
          </cell>
          <cell r="AP362">
            <v>-2360.8952433158</v>
          </cell>
          <cell r="AQ362">
            <v>1044.08226600342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AA363">
            <v>-96125.0234652986</v>
          </cell>
          <cell r="AB363">
            <v>-7470.78118958504</v>
          </cell>
          <cell r="AC363">
            <v>-3322.93285879777</v>
          </cell>
          <cell r="AD363">
            <v>-2994.12612956892</v>
          </cell>
          <cell r="AE363">
            <v>-3166.99301824702</v>
          </cell>
          <cell r="AF363">
            <v>-3640.7160065765</v>
          </cell>
          <cell r="AG363">
            <v>-2281.30344095479</v>
          </cell>
          <cell r="AH363">
            <v>-2405.21247155781</v>
          </cell>
          <cell r="AI363">
            <v>-2417.6466740928</v>
          </cell>
          <cell r="AJ363">
            <v>-2426.71656179151</v>
          </cell>
          <cell r="AK363">
            <v>-2455.14060897321</v>
          </cell>
          <cell r="AL363">
            <v>-2453.49519609433</v>
          </cell>
          <cell r="AM363">
            <v>-2471.22734150512</v>
          </cell>
          <cell r="AN363">
            <v>-2281.2955132262</v>
          </cell>
          <cell r="AO363">
            <v>-2243.03582703094</v>
          </cell>
          <cell r="AP363">
            <v>-2243.83055805379</v>
          </cell>
          <cell r="AQ363">
            <v>1102.51556913759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AA364">
            <v>-100081.883571885</v>
          </cell>
          <cell r="AB364">
            <v>-7484.96165767539</v>
          </cell>
          <cell r="AC364">
            <v>-3208.85724730825</v>
          </cell>
          <cell r="AD364">
            <v>-2976.56688946175</v>
          </cell>
          <cell r="AE364">
            <v>-3072.41988559073</v>
          </cell>
          <cell r="AF364">
            <v>-3472.01219673664</v>
          </cell>
          <cell r="AG364">
            <v>-2185.45942580664</v>
          </cell>
          <cell r="AH364">
            <v>-2314.44526620082</v>
          </cell>
          <cell r="AI364">
            <v>-2326.87946873581</v>
          </cell>
          <cell r="AJ364">
            <v>-2335.79551371357</v>
          </cell>
          <cell r="AK364">
            <v>-2364.37340361622</v>
          </cell>
          <cell r="AL364">
            <v>-2362.57414801639</v>
          </cell>
          <cell r="AM364">
            <v>-2380.46013614812</v>
          </cell>
          <cell r="AN364">
            <v>-2190.37446514826</v>
          </cell>
          <cell r="AO364">
            <v>-2152.26862167394</v>
          </cell>
          <cell r="AP364">
            <v>-2152.90950997585</v>
          </cell>
          <cell r="AQ364">
            <v>1147.89917181609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AA365">
            <v>-99795.9226201176</v>
          </cell>
          <cell r="AB365">
            <v>-7294.40660709852</v>
          </cell>
          <cell r="AC365">
            <v>-3287.33374031821</v>
          </cell>
          <cell r="AD365">
            <v>-2814.18453816625</v>
          </cell>
          <cell r="AE365">
            <v>-3160.15171052711</v>
          </cell>
          <cell r="AF365">
            <v>-3592.66315979768</v>
          </cell>
          <cell r="AG365">
            <v>-2192.38604061097</v>
          </cell>
          <cell r="AH365">
            <v>-2321.00498166559</v>
          </cell>
          <cell r="AI365">
            <v>-2333.43918420058</v>
          </cell>
          <cell r="AJ365">
            <v>-2342.36634734015</v>
          </cell>
          <cell r="AK365">
            <v>-2370.93311908099</v>
          </cell>
          <cell r="AL365">
            <v>-2369.14498164297</v>
          </cell>
          <cell r="AM365">
            <v>-2387.0198516129</v>
          </cell>
          <cell r="AN365">
            <v>-2196.94529877483</v>
          </cell>
          <cell r="AO365">
            <v>-2158.82833713872</v>
          </cell>
          <cell r="AP365">
            <v>-2159.48034360243</v>
          </cell>
          <cell r="AQ365">
            <v>1144.6193140837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AA366">
            <v>-90505.784444644</v>
          </cell>
          <cell r="AB366">
            <v>-7547.40989903459</v>
          </cell>
          <cell r="AC366">
            <v>-3610.18552372351</v>
          </cell>
          <cell r="AD366">
            <v>-3244.32120182821</v>
          </cell>
          <cell r="AE366">
            <v>-3490.23717890511</v>
          </cell>
          <cell r="AF366">
            <v>-3730.6173043625</v>
          </cell>
          <cell r="AG366">
            <v>-2417.41399713045</v>
          </cell>
          <cell r="AH366">
            <v>-2534.11331930041</v>
          </cell>
          <cell r="AI366">
            <v>-2546.5475218354</v>
          </cell>
          <cell r="AJ366">
            <v>-2555.83588554723</v>
          </cell>
          <cell r="AK366">
            <v>-2584.04145671581</v>
          </cell>
          <cell r="AL366">
            <v>-2582.61451985006</v>
          </cell>
          <cell r="AM366">
            <v>-2600.12818924772</v>
          </cell>
          <cell r="AN366">
            <v>-2410.41483698192</v>
          </cell>
          <cell r="AO366">
            <v>-2371.93667477354</v>
          </cell>
          <cell r="AP366">
            <v>-2372.94988180952</v>
          </cell>
          <cell r="AQ366">
            <v>1038.06514526629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AA367">
            <v>-96379.4396339541</v>
          </cell>
          <cell r="AB367">
            <v>-7501.77933361557</v>
          </cell>
          <cell r="AC367">
            <v>-3424.66241432994</v>
          </cell>
          <cell r="AD367">
            <v>-2972.49353377026</v>
          </cell>
          <cell r="AE367">
            <v>-3232.28820702407</v>
          </cell>
          <cell r="AF367">
            <v>-3513.24820608143</v>
          </cell>
          <cell r="AG367">
            <v>-2275.14091145774</v>
          </cell>
          <cell r="AH367">
            <v>-2399.37636818179</v>
          </cell>
          <cell r="AI367">
            <v>-2411.81057071678</v>
          </cell>
          <cell r="AJ367">
            <v>-2420.87056671485</v>
          </cell>
          <cell r="AK367">
            <v>-2449.30450559719</v>
          </cell>
          <cell r="AL367">
            <v>-2447.64920101768</v>
          </cell>
          <cell r="AM367">
            <v>-2465.3912381291</v>
          </cell>
          <cell r="AN367">
            <v>-2275.44951814954</v>
          </cell>
          <cell r="AO367">
            <v>-2237.19972365492</v>
          </cell>
          <cell r="AP367">
            <v>-2237.98456297713</v>
          </cell>
          <cell r="AQ367">
            <v>1105.4336208256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AA368">
            <v>-96462.7252007102</v>
          </cell>
          <cell r="AB368">
            <v>-7451.9685911583</v>
          </cell>
          <cell r="AC368">
            <v>-3334.93391712711</v>
          </cell>
          <cell r="AD368">
            <v>-2956.10631425625</v>
          </cell>
          <cell r="AE368">
            <v>-3172.52603697209</v>
          </cell>
          <cell r="AF368">
            <v>-3630.85195123297</v>
          </cell>
          <cell r="AG368">
            <v>-2273.12354847123</v>
          </cell>
          <cell r="AH368">
            <v>-2397.46586390886</v>
          </cell>
          <cell r="AI368">
            <v>-2409.90006644385</v>
          </cell>
          <cell r="AJ368">
            <v>-2418.95682429908</v>
          </cell>
          <cell r="AK368">
            <v>-2447.39400132426</v>
          </cell>
          <cell r="AL368">
            <v>-2445.73545860191</v>
          </cell>
          <cell r="AM368">
            <v>-2463.48073385617</v>
          </cell>
          <cell r="AN368">
            <v>-2273.53577573377</v>
          </cell>
          <cell r="AO368">
            <v>-2235.28921938199</v>
          </cell>
          <cell r="AP368">
            <v>-2236.07082056137</v>
          </cell>
          <cell r="AQ368">
            <v>1106.38887296207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AA369">
            <v>-86014.3174342785</v>
          </cell>
          <cell r="AB369">
            <v>-7728.28300046215</v>
          </cell>
          <cell r="AC369">
            <v>-3709.46451859968</v>
          </cell>
          <cell r="AD369">
            <v>-3272.07718028496</v>
          </cell>
          <cell r="AE369">
            <v>-3580.72001127273</v>
          </cell>
          <cell r="AF369">
            <v>-3906.56539873963</v>
          </cell>
          <cell r="AG369">
            <v>-2526.20738900761</v>
          </cell>
          <cell r="AH369">
            <v>-2637.14397934459</v>
          </cell>
          <cell r="AI369">
            <v>-2649.57818187958</v>
          </cell>
          <cell r="AJ369">
            <v>-2659.04117382878</v>
          </cell>
          <cell r="AK369">
            <v>-2687.07211675999</v>
          </cell>
          <cell r="AL369">
            <v>-2685.8198081316</v>
          </cell>
          <cell r="AM369">
            <v>-2703.1588492919</v>
          </cell>
          <cell r="AN369">
            <v>-2513.62012526346</v>
          </cell>
          <cell r="AO369">
            <v>-2474.96733481772</v>
          </cell>
          <cell r="AP369">
            <v>-2476.15517009106</v>
          </cell>
          <cell r="AQ369">
            <v>986.5498152442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AA370">
            <v>-102566.156910111</v>
          </cell>
          <cell r="AB370">
            <v>-7298.74090091825</v>
          </cell>
          <cell r="AC370">
            <v>-3228.17062388443</v>
          </cell>
          <cell r="AD370">
            <v>-2871.77259646401</v>
          </cell>
          <cell r="AE370">
            <v>-3003.28350505971</v>
          </cell>
          <cell r="AF370">
            <v>-3389.86537674183</v>
          </cell>
          <cell r="AG370">
            <v>-2125.28476078251</v>
          </cell>
          <cell r="AH370">
            <v>-2257.45802324057</v>
          </cell>
          <cell r="AI370">
            <v>-2269.89222577556</v>
          </cell>
          <cell r="AJ370">
            <v>-2278.71168220593</v>
          </cell>
          <cell r="AK370">
            <v>-2307.38616065597</v>
          </cell>
          <cell r="AL370">
            <v>-2305.49031650875</v>
          </cell>
          <cell r="AM370">
            <v>-2323.47289318787</v>
          </cell>
          <cell r="AN370">
            <v>-2133.29063364062</v>
          </cell>
          <cell r="AO370">
            <v>-2095.28137871369</v>
          </cell>
          <cell r="AP370">
            <v>-2095.82567846821</v>
          </cell>
          <cell r="AQ370">
            <v>1176.39279329621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AA371">
            <v>-93967.5694977993</v>
          </cell>
          <cell r="AB371">
            <v>-7510.2095524963</v>
          </cell>
          <cell r="AC371">
            <v>-3472.74352017498</v>
          </cell>
          <cell r="AD371">
            <v>-3113.65624954394</v>
          </cell>
          <cell r="AE371">
            <v>-3224.43521549727</v>
          </cell>
          <cell r="AF371">
            <v>-3549.85583074372</v>
          </cell>
          <cell r="AG371">
            <v>-2333.56180874451</v>
          </cell>
          <cell r="AH371">
            <v>-2454.70273960907</v>
          </cell>
          <cell r="AI371">
            <v>-2467.13694214406</v>
          </cell>
          <cell r="AJ371">
            <v>-2476.29071165303</v>
          </cell>
          <cell r="AK371">
            <v>-2504.63087702447</v>
          </cell>
          <cell r="AL371">
            <v>-2503.06934595585</v>
          </cell>
          <cell r="AM371">
            <v>-2520.71760955638</v>
          </cell>
          <cell r="AN371">
            <v>-2330.86966308772</v>
          </cell>
          <cell r="AO371">
            <v>-2292.5260950822</v>
          </cell>
          <cell r="AP371">
            <v>-2293.40470791531</v>
          </cell>
          <cell r="AQ371">
            <v>1077.77043511196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AA372">
            <v>-88346.2420192204</v>
          </cell>
          <cell r="AB372">
            <v>-7554.85923547118</v>
          </cell>
          <cell r="AC372">
            <v>-3630.05137737462</v>
          </cell>
          <cell r="AD372">
            <v>-3257.45616357169</v>
          </cell>
          <cell r="AE372">
            <v>-3420.77386698651</v>
          </cell>
          <cell r="AF372">
            <v>-3802.95416236466</v>
          </cell>
          <cell r="AG372">
            <v>-2469.72295204924</v>
          </cell>
          <cell r="AH372">
            <v>-2583.65149490569</v>
          </cell>
          <cell r="AI372">
            <v>-2596.08569744068</v>
          </cell>
          <cell r="AJ372">
            <v>-2605.45802416201</v>
          </cell>
          <cell r="AK372">
            <v>-2633.57963232109</v>
          </cell>
          <cell r="AL372">
            <v>-2632.23665846484</v>
          </cell>
          <cell r="AM372">
            <v>-2649.666364853</v>
          </cell>
          <cell r="AN372">
            <v>-2460.0369755967</v>
          </cell>
          <cell r="AO372">
            <v>-2421.47485037882</v>
          </cell>
          <cell r="AP372">
            <v>-2422.5720204243</v>
          </cell>
          <cell r="AQ372">
            <v>1013.29605746365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AA373">
            <v>-90524.4904981481</v>
          </cell>
          <cell r="AB373">
            <v>-7584.73473268603</v>
          </cell>
          <cell r="AC373">
            <v>-3549.58617189821</v>
          </cell>
          <cell r="AD373">
            <v>-3114.32833412958</v>
          </cell>
          <cell r="AE373">
            <v>-3428.72524662165</v>
          </cell>
          <cell r="AF373">
            <v>-3721.91909374907</v>
          </cell>
          <cell r="AG373">
            <v>-2416.96089461302</v>
          </cell>
          <cell r="AH373">
            <v>-2533.68421739787</v>
          </cell>
          <cell r="AI373">
            <v>-2546.11841993286</v>
          </cell>
          <cell r="AJ373">
            <v>-2555.40605635333</v>
          </cell>
          <cell r="AK373">
            <v>-2583.61235481327</v>
          </cell>
          <cell r="AL373">
            <v>-2582.18469065616</v>
          </cell>
          <cell r="AM373">
            <v>-2599.69908734518</v>
          </cell>
          <cell r="AN373">
            <v>-2409.98500778802</v>
          </cell>
          <cell r="AO373">
            <v>-2371.507572871</v>
          </cell>
          <cell r="AP373">
            <v>-2372.52005261561</v>
          </cell>
          <cell r="AQ373">
            <v>1038.27969621756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AA374">
            <v>-86790.7739011993</v>
          </cell>
          <cell r="AB374">
            <v>-7648.82367351243</v>
          </cell>
          <cell r="AC374">
            <v>-3658.33870861855</v>
          </cell>
          <cell r="AD374">
            <v>-3326.66653849773</v>
          </cell>
          <cell r="AE374">
            <v>-3568.54599442851</v>
          </cell>
          <cell r="AF374">
            <v>-3837.41587114656</v>
          </cell>
          <cell r="AG374">
            <v>-2507.3998741163</v>
          </cell>
          <cell r="AH374">
            <v>-2619.3326891586</v>
          </cell>
          <cell r="AI374">
            <v>-2631.76689169359</v>
          </cell>
          <cell r="AJ374">
            <v>-2641.19969501535</v>
          </cell>
          <cell r="AK374">
            <v>-2669.260826574</v>
          </cell>
          <cell r="AL374">
            <v>-2667.97832931817</v>
          </cell>
          <cell r="AM374">
            <v>-2685.34755910591</v>
          </cell>
          <cell r="AN374">
            <v>-2495.77864645004</v>
          </cell>
          <cell r="AO374">
            <v>-2457.15604463173</v>
          </cell>
          <cell r="AP374">
            <v>-2458.31369127763</v>
          </cell>
          <cell r="AQ374">
            <v>995.455460337196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AA375">
            <v>-99219.2211137522</v>
          </cell>
          <cell r="AB375">
            <v>-7397.28548132671</v>
          </cell>
          <cell r="AC375">
            <v>-3328.43527962949</v>
          </cell>
          <cell r="AD375">
            <v>-2982.13454456018</v>
          </cell>
          <cell r="AE375">
            <v>-3231.39595410455</v>
          </cell>
          <cell r="AF375">
            <v>-3706.45288886866</v>
          </cell>
          <cell r="AG375">
            <v>-2206.35504290651</v>
          </cell>
          <cell r="AH375">
            <v>-2334.23405286041</v>
          </cell>
          <cell r="AI375">
            <v>-2346.6682553954</v>
          </cell>
          <cell r="AJ375">
            <v>-2355.61784068953</v>
          </cell>
          <cell r="AK375">
            <v>-2384.16219027581</v>
          </cell>
          <cell r="AL375">
            <v>-2382.39647499236</v>
          </cell>
          <cell r="AM375">
            <v>-2400.24892280771</v>
          </cell>
          <cell r="AN375">
            <v>-2210.19679212422</v>
          </cell>
          <cell r="AO375">
            <v>-2172.05740833353</v>
          </cell>
          <cell r="AP375">
            <v>-2172.73183695181</v>
          </cell>
          <cell r="AQ375">
            <v>1138.00477848629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AA376">
            <v>-103900.176137872</v>
          </cell>
          <cell r="AB376">
            <v>-7344.12923848824</v>
          </cell>
          <cell r="AC376">
            <v>-3049.63689432374</v>
          </cell>
          <cell r="AD376">
            <v>-2809.28530048638</v>
          </cell>
          <cell r="AE376">
            <v>-3084.23848790538</v>
          </cell>
          <cell r="AF376">
            <v>-3343.07771200243</v>
          </cell>
          <cell r="AG376">
            <v>-2092.97182688307</v>
          </cell>
          <cell r="AH376">
            <v>-2226.85668937112</v>
          </cell>
          <cell r="AI376">
            <v>-2239.2908919061</v>
          </cell>
          <cell r="AJ376">
            <v>-2248.0584816689</v>
          </cell>
          <cell r="AK376">
            <v>-2276.78482678652</v>
          </cell>
          <cell r="AL376">
            <v>-2274.83711597173</v>
          </cell>
          <cell r="AM376">
            <v>-2292.87155931842</v>
          </cell>
          <cell r="AN376">
            <v>-2102.63743310359</v>
          </cell>
          <cell r="AO376">
            <v>-2064.68004484424</v>
          </cell>
          <cell r="AP376">
            <v>-2065.17247793119</v>
          </cell>
          <cell r="AQ376">
            <v>1191.69346023094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AA377">
            <v>-92899.3928401169</v>
          </cell>
          <cell r="AB377">
            <v>-7587.626360107</v>
          </cell>
          <cell r="AC377">
            <v>-3484.51220832432</v>
          </cell>
          <cell r="AD377">
            <v>-3183.11316341299</v>
          </cell>
          <cell r="AE377">
            <v>-3404.86264125489</v>
          </cell>
          <cell r="AF377">
            <v>-3608.83111433787</v>
          </cell>
          <cell r="AG377">
            <v>-2359.43544010929</v>
          </cell>
          <cell r="AH377">
            <v>-2479.20585759498</v>
          </cell>
          <cell r="AI377">
            <v>-2491.64006012997</v>
          </cell>
          <cell r="AJ377">
            <v>-2500.83536034739</v>
          </cell>
          <cell r="AK377">
            <v>-2529.13399501038</v>
          </cell>
          <cell r="AL377">
            <v>-2527.61399465021</v>
          </cell>
          <cell r="AM377">
            <v>-2545.22072754229</v>
          </cell>
          <cell r="AN377">
            <v>-2355.41431178207</v>
          </cell>
          <cell r="AO377">
            <v>-2317.02921306811</v>
          </cell>
          <cell r="AP377">
            <v>-2317.94935660967</v>
          </cell>
          <cell r="AQ377">
            <v>1065.51887611901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AA378">
            <v>-86231.2205033243</v>
          </cell>
          <cell r="AB378">
            <v>-7751.92453859707</v>
          </cell>
          <cell r="AC378">
            <v>-3697.94743823155</v>
          </cell>
          <cell r="AD378">
            <v>-3341.59282683475</v>
          </cell>
          <cell r="AE378">
            <v>-3510.95397870327</v>
          </cell>
          <cell r="AF378">
            <v>-3789.68341707219</v>
          </cell>
          <cell r="AG378">
            <v>-2520.95351081244</v>
          </cell>
          <cell r="AH378">
            <v>-2632.16839646313</v>
          </cell>
          <cell r="AI378">
            <v>-2644.60259899812</v>
          </cell>
          <cell r="AJ378">
            <v>-2654.05715775599</v>
          </cell>
          <cell r="AK378">
            <v>-2682.09653387854</v>
          </cell>
          <cell r="AL378">
            <v>-2680.83579205882</v>
          </cell>
          <cell r="AM378">
            <v>-2698.18326641044</v>
          </cell>
          <cell r="AN378">
            <v>-2508.63610919068</v>
          </cell>
          <cell r="AO378">
            <v>-2469.99175193626</v>
          </cell>
          <cell r="AP378">
            <v>-2471.17115401828</v>
          </cell>
          <cell r="AQ378">
            <v>989.037606684928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AA379">
            <v>-98243.354935955</v>
          </cell>
          <cell r="AB379">
            <v>-7402.97220886475</v>
          </cell>
          <cell r="AC379">
            <v>-3174.05485886673</v>
          </cell>
          <cell r="AD379">
            <v>-2915.93815422504</v>
          </cell>
          <cell r="AE379">
            <v>-3300.85938195685</v>
          </cell>
          <cell r="AF379">
            <v>-3492.64291873399</v>
          </cell>
          <cell r="AG379">
            <v>-2229.992707673</v>
          </cell>
          <cell r="AH379">
            <v>-2356.61964228613</v>
          </cell>
          <cell r="AI379">
            <v>-2369.05384482112</v>
          </cell>
          <cell r="AJ379">
            <v>-2378.04137179225</v>
          </cell>
          <cell r="AK379">
            <v>-2406.54777970153</v>
          </cell>
          <cell r="AL379">
            <v>-2404.82000609508</v>
          </cell>
          <cell r="AM379">
            <v>-2422.63451223344</v>
          </cell>
          <cell r="AN379">
            <v>-2232.62032322694</v>
          </cell>
          <cell r="AO379">
            <v>-2194.44299775926</v>
          </cell>
          <cell r="AP379">
            <v>-2195.15536805453</v>
          </cell>
          <cell r="AQ379">
            <v>1126.81198377343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AA380">
            <v>-92787.4824037065</v>
          </cell>
          <cell r="AB380">
            <v>-7559.67922194963</v>
          </cell>
          <cell r="AC380">
            <v>-3507.41082649024</v>
          </cell>
          <cell r="AD380">
            <v>-3030.74421545182</v>
          </cell>
          <cell r="AE380">
            <v>-3385.44052448508</v>
          </cell>
          <cell r="AF380">
            <v>-3724.71389826378</v>
          </cell>
          <cell r="AG380">
            <v>-2362.14616155853</v>
          </cell>
          <cell r="AH380">
            <v>-2481.77299347789</v>
          </cell>
          <cell r="AI380">
            <v>-2494.20719601288</v>
          </cell>
          <cell r="AJ380">
            <v>-2503.40684730806</v>
          </cell>
          <cell r="AK380">
            <v>-2531.70113089329</v>
          </cell>
          <cell r="AL380">
            <v>-2530.18548161088</v>
          </cell>
          <cell r="AM380">
            <v>-2547.78786342519</v>
          </cell>
          <cell r="AN380">
            <v>-2357.98579874275</v>
          </cell>
          <cell r="AO380">
            <v>-2319.59634895101</v>
          </cell>
          <cell r="AP380">
            <v>-2320.52084357034</v>
          </cell>
          <cell r="AQ380">
            <v>1064.23530817755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AA381">
            <v>-102162.13409192</v>
          </cell>
          <cell r="AB381">
            <v>-7322.28874823934</v>
          </cell>
          <cell r="AC381">
            <v>-3078.07631104386</v>
          </cell>
          <cell r="AD381">
            <v>-2833.60567118514</v>
          </cell>
          <cell r="AE381">
            <v>-3106.23433562831</v>
          </cell>
          <cell r="AF381">
            <v>-3371.00119125417</v>
          </cell>
          <cell r="AG381">
            <v>-2135.07109845021</v>
          </cell>
          <cell r="AH381">
            <v>-2266.72598347161</v>
          </cell>
          <cell r="AI381">
            <v>-2279.1601860066</v>
          </cell>
          <cell r="AJ381">
            <v>-2287.99535084415</v>
          </cell>
          <cell r="AK381">
            <v>-2316.65412088701</v>
          </cell>
          <cell r="AL381">
            <v>-2314.77398514697</v>
          </cell>
          <cell r="AM381">
            <v>-2332.74085341892</v>
          </cell>
          <cell r="AN381">
            <v>-2142.57430227883</v>
          </cell>
          <cell r="AO381">
            <v>-2104.54933894474</v>
          </cell>
          <cell r="AP381">
            <v>-2105.10934710643</v>
          </cell>
          <cell r="AQ381">
            <v>1171.75881318069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AA382">
            <v>-100897.042900509</v>
          </cell>
          <cell r="AB382">
            <v>-7327.85083334984</v>
          </cell>
          <cell r="AC382">
            <v>-3090.3944506812</v>
          </cell>
          <cell r="AD382">
            <v>-2759.93618029307</v>
          </cell>
          <cell r="AE382">
            <v>-3134.16757133809</v>
          </cell>
          <cell r="AF382">
            <v>-3394.46002930238</v>
          </cell>
          <cell r="AG382">
            <v>-2165.71444091047</v>
          </cell>
          <cell r="AH382">
            <v>-2295.74616332964</v>
          </cell>
          <cell r="AI382">
            <v>-2308.18036586463</v>
          </cell>
          <cell r="AJ382">
            <v>-2317.0647174477</v>
          </cell>
          <cell r="AK382">
            <v>-2345.67430074504</v>
          </cell>
          <cell r="AL382">
            <v>-2343.84335175052</v>
          </cell>
          <cell r="AM382">
            <v>-2361.76103327695</v>
          </cell>
          <cell r="AN382">
            <v>-2171.64366888238</v>
          </cell>
          <cell r="AO382">
            <v>-2133.56951880277</v>
          </cell>
          <cell r="AP382">
            <v>-2134.17871370998</v>
          </cell>
          <cell r="AQ382">
            <v>1157.24872325168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A383">
            <v>-87412.8943873909</v>
          </cell>
          <cell r="AB383">
            <v>-7686.51978211889</v>
          </cell>
          <cell r="AC383">
            <v>-3669.81466614505</v>
          </cell>
          <cell r="AD383">
            <v>-3197.78709028454</v>
          </cell>
          <cell r="AE383">
            <v>-3546.55521158485</v>
          </cell>
          <cell r="AF383">
            <v>-3858.66147913389</v>
          </cell>
          <cell r="AG383">
            <v>-2492.33072239085</v>
          </cell>
          <cell r="AH383">
            <v>-2605.06174290175</v>
          </cell>
          <cell r="AI383">
            <v>-2617.49594543674</v>
          </cell>
          <cell r="AJ383">
            <v>-2626.904560714</v>
          </cell>
          <cell r="AK383">
            <v>-2654.98988031715</v>
          </cell>
          <cell r="AL383">
            <v>-2653.68319501682</v>
          </cell>
          <cell r="AM383">
            <v>-2671.07661284906</v>
          </cell>
          <cell r="AN383">
            <v>-2481.48351214869</v>
          </cell>
          <cell r="AO383">
            <v>-2442.88509837488</v>
          </cell>
          <cell r="AP383">
            <v>-2444.01855697628</v>
          </cell>
          <cell r="AQ383">
            <v>1002.59093346562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A384">
            <v>-85557.9171112263</v>
          </cell>
          <cell r="AB384">
            <v>-7668.83824853805</v>
          </cell>
          <cell r="AC384">
            <v>-3765.08438279396</v>
          </cell>
          <cell r="AD384">
            <v>-3312.69401046308</v>
          </cell>
          <cell r="AE384">
            <v>-3602.58046281569</v>
          </cell>
          <cell r="AF384">
            <v>-3839.21038544096</v>
          </cell>
          <cell r="AG384">
            <v>-2537.26242716865</v>
          </cell>
          <cell r="AH384">
            <v>-2647.61343763515</v>
          </cell>
          <cell r="AI384">
            <v>-2660.04764017014</v>
          </cell>
          <cell r="AJ384">
            <v>-2669.52837696389</v>
          </cell>
          <cell r="AK384">
            <v>-2697.54157505055</v>
          </cell>
          <cell r="AL384">
            <v>-2696.30701126672</v>
          </cell>
          <cell r="AM384">
            <v>-2713.62830758246</v>
          </cell>
          <cell r="AN384">
            <v>-2524.10732839858</v>
          </cell>
          <cell r="AO384">
            <v>-2485.43679310828</v>
          </cell>
          <cell r="AP384">
            <v>-2486.64237322617</v>
          </cell>
          <cell r="AQ384">
            <v>981.315086098921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AA385">
            <v>-101605.605291624</v>
          </cell>
          <cell r="AB385">
            <v>-7293.15577285323</v>
          </cell>
          <cell r="AC385">
            <v>-3149.4962875024</v>
          </cell>
          <cell r="AD385">
            <v>-2814.29372038752</v>
          </cell>
          <cell r="AE385">
            <v>-3138.35507766586</v>
          </cell>
          <cell r="AF385">
            <v>-3422.79351672727</v>
          </cell>
          <cell r="AG385">
            <v>-2148.55147261789</v>
          </cell>
          <cell r="AH385">
            <v>-2279.49230892736</v>
          </cell>
          <cell r="AI385">
            <v>-2291.92651146235</v>
          </cell>
          <cell r="AJ385">
            <v>-2300.78331413965</v>
          </cell>
          <cell r="AK385">
            <v>-2329.42044634276</v>
          </cell>
          <cell r="AL385">
            <v>-2327.56194844247</v>
          </cell>
          <cell r="AM385">
            <v>-2345.50717887467</v>
          </cell>
          <cell r="AN385">
            <v>-2155.36226557434</v>
          </cell>
          <cell r="AO385">
            <v>-2117.31566440049</v>
          </cell>
          <cell r="AP385">
            <v>-2117.89731040193</v>
          </cell>
          <cell r="AQ385">
            <v>1165.37565045281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A386">
            <v>-94734.4782300827</v>
          </cell>
          <cell r="AB386">
            <v>-7429.60231836571</v>
          </cell>
          <cell r="AC386">
            <v>-3459.66582716135</v>
          </cell>
          <cell r="AD386">
            <v>-3233.30252884204</v>
          </cell>
          <cell r="AE386">
            <v>-3451.29135435107</v>
          </cell>
          <cell r="AF386">
            <v>-3777.72916208969</v>
          </cell>
          <cell r="AG386">
            <v>-2314.98556137305</v>
          </cell>
          <cell r="AH386">
            <v>-2437.11046681748</v>
          </cell>
          <cell r="AI386">
            <v>-2449.54466935247</v>
          </cell>
          <cell r="AJ386">
            <v>-2458.66862144992</v>
          </cell>
          <cell r="AK386">
            <v>-2487.03860423288</v>
          </cell>
          <cell r="AL386">
            <v>-2485.44725575275</v>
          </cell>
          <cell r="AM386">
            <v>-2503.12533676479</v>
          </cell>
          <cell r="AN386">
            <v>-2313.24757288461</v>
          </cell>
          <cell r="AO386">
            <v>-2274.93382229061</v>
          </cell>
          <cell r="AP386">
            <v>-2275.7826177122</v>
          </cell>
          <cell r="AQ386">
            <v>1086.56657150776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AA387">
            <v>-102219.77325581</v>
          </cell>
          <cell r="AB387">
            <v>-7336.96680838825</v>
          </cell>
          <cell r="AC387">
            <v>-3114.98192131073</v>
          </cell>
          <cell r="AD387">
            <v>-2772.16998358628</v>
          </cell>
          <cell r="AE387">
            <v>-3119.96605019084</v>
          </cell>
          <cell r="AF387">
            <v>-3480.13096721064</v>
          </cell>
          <cell r="AG387">
            <v>-2133.67494878907</v>
          </cell>
          <cell r="AH387">
            <v>-2265.40378716331</v>
          </cell>
          <cell r="AI387">
            <v>-2277.8379896983</v>
          </cell>
          <cell r="AJ387">
            <v>-2286.67091352516</v>
          </cell>
          <cell r="AK387">
            <v>-2315.33192457871</v>
          </cell>
          <cell r="AL387">
            <v>-2313.44954782798</v>
          </cell>
          <cell r="AM387">
            <v>-2331.41865711062</v>
          </cell>
          <cell r="AN387">
            <v>-2141.24986495984</v>
          </cell>
          <cell r="AO387">
            <v>-2103.22714263644</v>
          </cell>
          <cell r="AP387">
            <v>-2103.78490978744</v>
          </cell>
          <cell r="AQ387">
            <v>1172.41991133484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AA388">
            <v>-103304.94326886</v>
          </cell>
          <cell r="AB388">
            <v>-7287.4405930107</v>
          </cell>
          <cell r="AC388">
            <v>-3042.29987861297</v>
          </cell>
          <cell r="AD388">
            <v>-2756.74046931725</v>
          </cell>
          <cell r="AE388">
            <v>-3033.85206165201</v>
          </cell>
          <cell r="AF388">
            <v>-3334.59009128983</v>
          </cell>
          <cell r="AG388">
            <v>-2107.38970029217</v>
          </cell>
          <cell r="AH388">
            <v>-2240.51085519995</v>
          </cell>
          <cell r="AI388">
            <v>-2252.94505773494</v>
          </cell>
          <cell r="AJ388">
            <v>-2261.73579015169</v>
          </cell>
          <cell r="AK388">
            <v>-2290.43899261535</v>
          </cell>
          <cell r="AL388">
            <v>-2288.51442445451</v>
          </cell>
          <cell r="AM388">
            <v>-2306.52572514726</v>
          </cell>
          <cell r="AN388">
            <v>-2116.31474158638</v>
          </cell>
          <cell r="AO388">
            <v>-2078.33421067308</v>
          </cell>
          <cell r="AP388">
            <v>-2078.84978641397</v>
          </cell>
          <cell r="AQ388">
            <v>1184.86637731652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AA389">
            <v>-94713.7474260171</v>
          </cell>
          <cell r="AB389">
            <v>-7515.80617253801</v>
          </cell>
          <cell r="AC389">
            <v>-3437.34708085236</v>
          </cell>
          <cell r="AD389">
            <v>-3108.03346300625</v>
          </cell>
          <cell r="AE389">
            <v>-3396.02761571244</v>
          </cell>
          <cell r="AF389">
            <v>-3531.54858373519</v>
          </cell>
          <cell r="AG389">
            <v>-2315.48770788452</v>
          </cell>
          <cell r="AH389">
            <v>-2437.5860148781</v>
          </cell>
          <cell r="AI389">
            <v>-2450.02021741309</v>
          </cell>
          <cell r="AJ389">
            <v>-2459.14497552421</v>
          </cell>
          <cell r="AK389">
            <v>-2487.5141522935</v>
          </cell>
          <cell r="AL389">
            <v>-2485.92360982703</v>
          </cell>
          <cell r="AM389">
            <v>-2503.60088482541</v>
          </cell>
          <cell r="AN389">
            <v>-2313.72392695889</v>
          </cell>
          <cell r="AO389">
            <v>-2275.40937035123</v>
          </cell>
          <cell r="AP389">
            <v>-2276.25897178649</v>
          </cell>
          <cell r="AQ389">
            <v>1086.32879747745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AA390">
            <v>-99826.5631304712</v>
          </cell>
          <cell r="AB390">
            <v>-7441.86636188678</v>
          </cell>
          <cell r="AC390">
            <v>-3254.7429949657</v>
          </cell>
          <cell r="AD390">
            <v>-2949.88571696982</v>
          </cell>
          <cell r="AE390">
            <v>-3107.4098950327</v>
          </cell>
          <cell r="AF390">
            <v>-3501.92091499768</v>
          </cell>
          <cell r="AG390">
            <v>-2191.64385881546</v>
          </cell>
          <cell r="AH390">
            <v>-2320.30211287049</v>
          </cell>
          <cell r="AI390">
            <v>-2332.73631540548</v>
          </cell>
          <cell r="AJ390">
            <v>-2341.662287242</v>
          </cell>
          <cell r="AK390">
            <v>-2370.23025028589</v>
          </cell>
          <cell r="AL390">
            <v>-2368.44092154483</v>
          </cell>
          <cell r="AM390">
            <v>-2386.31698281779</v>
          </cell>
          <cell r="AN390">
            <v>-2196.24123867669</v>
          </cell>
          <cell r="AO390">
            <v>-2158.12546834361</v>
          </cell>
          <cell r="AP390">
            <v>-2158.77628350428</v>
          </cell>
          <cell r="AQ390">
            <v>1144.97074848125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AA391">
            <v>-89802.365821778</v>
          </cell>
          <cell r="AB391">
            <v>-7639.98563289977</v>
          </cell>
          <cell r="AC391">
            <v>-3603.9858631771</v>
          </cell>
          <cell r="AD391">
            <v>-3221.36207861932</v>
          </cell>
          <cell r="AE391">
            <v>-3379.58193329941</v>
          </cell>
          <cell r="AF391">
            <v>-3790.47902140205</v>
          </cell>
          <cell r="AG391">
            <v>-2434.45237183398</v>
          </cell>
          <cell r="AH391">
            <v>-2550.24917977406</v>
          </cell>
          <cell r="AI391">
            <v>-2562.68338230905</v>
          </cell>
          <cell r="AJ391">
            <v>-2571.99909493694</v>
          </cell>
          <cell r="AK391">
            <v>-2600.17731718946</v>
          </cell>
          <cell r="AL391">
            <v>-2598.77772923976</v>
          </cell>
          <cell r="AM391">
            <v>-2616.26404972137</v>
          </cell>
          <cell r="AN391">
            <v>-2426.57804637163</v>
          </cell>
          <cell r="AO391">
            <v>-2388.07253524719</v>
          </cell>
          <cell r="AP391">
            <v>-2389.11309119922</v>
          </cell>
          <cell r="AQ391">
            <v>1029.99721502946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AA392">
            <v>-91851.5337652674</v>
          </cell>
          <cell r="AB392">
            <v>-7645.53261373298</v>
          </cell>
          <cell r="AC392">
            <v>-3520.58007477411</v>
          </cell>
          <cell r="AD392">
            <v>-3158.78564882145</v>
          </cell>
          <cell r="AE392">
            <v>-3343.98050570028</v>
          </cell>
          <cell r="AF392">
            <v>-3834.33926768618</v>
          </cell>
          <cell r="AG392">
            <v>-2384.81693410648</v>
          </cell>
          <cell r="AH392">
            <v>-2503.24290648477</v>
          </cell>
          <cell r="AI392">
            <v>-2515.67710901976</v>
          </cell>
          <cell r="AJ392">
            <v>-2524.91314999801</v>
          </cell>
          <cell r="AK392">
            <v>-2553.17104390017</v>
          </cell>
          <cell r="AL392">
            <v>-2551.69178430083</v>
          </cell>
          <cell r="AM392">
            <v>-2569.25777643208</v>
          </cell>
          <cell r="AN392">
            <v>-2379.49210143269</v>
          </cell>
          <cell r="AO392">
            <v>-2341.0662619579</v>
          </cell>
          <cell r="AP392">
            <v>-2342.02714626029</v>
          </cell>
          <cell r="AQ392">
            <v>1053.50035167411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AA393">
            <v>-98636.0789084137</v>
          </cell>
          <cell r="AB393">
            <v>-7431.64262556487</v>
          </cell>
          <cell r="AC393">
            <v>-3272.29955616119</v>
          </cell>
          <cell r="AD393">
            <v>-2858.09415135726</v>
          </cell>
          <cell r="AE393">
            <v>-3171.36326209433</v>
          </cell>
          <cell r="AF393">
            <v>-3557.64763556162</v>
          </cell>
          <cell r="AG393">
            <v>-2220.48005335835</v>
          </cell>
          <cell r="AH393">
            <v>-2347.61086853711</v>
          </cell>
          <cell r="AI393">
            <v>-2360.0450710721</v>
          </cell>
          <cell r="AJ393">
            <v>-2369.01732893518</v>
          </cell>
          <cell r="AK393">
            <v>-2397.53900595251</v>
          </cell>
          <cell r="AL393">
            <v>-2395.795963238</v>
          </cell>
          <cell r="AM393">
            <v>-2413.62573848441</v>
          </cell>
          <cell r="AN393">
            <v>-2223.59628036986</v>
          </cell>
          <cell r="AO393">
            <v>-2185.43422401023</v>
          </cell>
          <cell r="AP393">
            <v>-2186.13132519746</v>
          </cell>
          <cell r="AQ393">
            <v>1131.31637064794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AA394">
            <v>-93012.0990062468</v>
          </cell>
          <cell r="AB394">
            <v>-7563.61122794226</v>
          </cell>
          <cell r="AC394">
            <v>-3458.61947200919</v>
          </cell>
          <cell r="AD394">
            <v>-3165.97027386589</v>
          </cell>
          <cell r="AE394">
            <v>-3352.25765392348</v>
          </cell>
          <cell r="AF394">
            <v>-3621.32049218433</v>
          </cell>
          <cell r="AG394">
            <v>-2356.70544430381</v>
          </cell>
          <cell r="AH394">
            <v>-2476.62046830889</v>
          </cell>
          <cell r="AI394">
            <v>-2489.05467084388</v>
          </cell>
          <cell r="AJ394">
            <v>-2498.24558904556</v>
          </cell>
          <cell r="AK394">
            <v>-2526.54860572429</v>
          </cell>
          <cell r="AL394">
            <v>-2525.02422334838</v>
          </cell>
          <cell r="AM394">
            <v>-2542.6353382562</v>
          </cell>
          <cell r="AN394">
            <v>-2352.82454048025</v>
          </cell>
          <cell r="AO394">
            <v>-2314.44382378202</v>
          </cell>
          <cell r="AP394">
            <v>-2315.35958530784</v>
          </cell>
          <cell r="AQ394">
            <v>1066.81157076205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AA395">
            <v>-89084.9468385358</v>
          </cell>
          <cell r="AB395">
            <v>-7558.97719480532</v>
          </cell>
          <cell r="AC395">
            <v>-3655.53863379161</v>
          </cell>
          <cell r="AD395">
            <v>-3353.02322610482</v>
          </cell>
          <cell r="AE395">
            <v>-3588.42174235316</v>
          </cell>
          <cell r="AF395">
            <v>-3633.06674703917</v>
          </cell>
          <cell r="AG395">
            <v>-2451.82986662663</v>
          </cell>
          <cell r="AH395">
            <v>-2566.70619731445</v>
          </cell>
          <cell r="AI395">
            <v>-2579.14039984944</v>
          </cell>
          <cell r="AJ395">
            <v>-2588.4840057274</v>
          </cell>
          <cell r="AK395">
            <v>-2616.63433472985</v>
          </cell>
          <cell r="AL395">
            <v>-2615.26264003022</v>
          </cell>
          <cell r="AM395">
            <v>-2632.72106726176</v>
          </cell>
          <cell r="AN395">
            <v>-2443.06295716208</v>
          </cell>
          <cell r="AO395">
            <v>-2404.52955278758</v>
          </cell>
          <cell r="AP395">
            <v>-2405.59800198968</v>
          </cell>
          <cell r="AQ395">
            <v>1021.76870625927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AA396">
            <v>-98393.2255512351</v>
          </cell>
          <cell r="AB396">
            <v>-7400.3401182903</v>
          </cell>
          <cell r="AC396">
            <v>-3263.02828884807</v>
          </cell>
          <cell r="AD396">
            <v>-2924.65889903216</v>
          </cell>
          <cell r="AE396">
            <v>-3216.53547107848</v>
          </cell>
          <cell r="AF396">
            <v>-3475.47186474491</v>
          </cell>
          <cell r="AG396">
            <v>-2226.36250566074</v>
          </cell>
          <cell r="AH396">
            <v>-2353.1817302681</v>
          </cell>
          <cell r="AI396">
            <v>-2365.61593280309</v>
          </cell>
          <cell r="AJ396">
            <v>-2374.5976328047</v>
          </cell>
          <cell r="AK396">
            <v>-2403.1098676835</v>
          </cell>
          <cell r="AL396">
            <v>-2401.37626710752</v>
          </cell>
          <cell r="AM396">
            <v>-2419.1966002154</v>
          </cell>
          <cell r="AN396">
            <v>-2229.17658423938</v>
          </cell>
          <cell r="AO396">
            <v>-2191.00508574123</v>
          </cell>
          <cell r="AP396">
            <v>-2191.71162906698</v>
          </cell>
          <cell r="AQ396">
            <v>1128.53093978245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AA397">
            <v>-102458.620238341</v>
          </cell>
          <cell r="AB397">
            <v>-7358.49954487389</v>
          </cell>
          <cell r="AC397">
            <v>-3086.79700261855</v>
          </cell>
          <cell r="AD397">
            <v>-2894.26808536494</v>
          </cell>
          <cell r="AE397">
            <v>-3106.07258586487</v>
          </cell>
          <cell r="AF397">
            <v>-3352.04563608898</v>
          </cell>
          <cell r="AG397">
            <v>-2127.88953985494</v>
          </cell>
          <cell r="AH397">
            <v>-2259.92482846165</v>
          </cell>
          <cell r="AI397">
            <v>-2272.35903099664</v>
          </cell>
          <cell r="AJ397">
            <v>-2281.18266845281</v>
          </cell>
          <cell r="AK397">
            <v>-2309.85296587705</v>
          </cell>
          <cell r="AL397">
            <v>-2307.96130275563</v>
          </cell>
          <cell r="AM397">
            <v>-2325.93969840895</v>
          </cell>
          <cell r="AN397">
            <v>-2135.76161988749</v>
          </cell>
          <cell r="AO397">
            <v>-2097.74818393477</v>
          </cell>
          <cell r="AP397">
            <v>-2098.29666471509</v>
          </cell>
          <cell r="AQ397">
            <v>1175.15939068567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AA398">
            <v>-91588.2480885686</v>
          </cell>
          <cell r="AB398">
            <v>-7512.91182843852</v>
          </cell>
          <cell r="AC398">
            <v>-3537.26675323085</v>
          </cell>
          <cell r="AD398">
            <v>-3212.28569946392</v>
          </cell>
          <cell r="AE398">
            <v>-3447.94943273883</v>
          </cell>
          <cell r="AF398">
            <v>-3721.40244973162</v>
          </cell>
          <cell r="AG398">
            <v>-2391.19430295604</v>
          </cell>
          <cell r="AH398">
            <v>-2509.2824692797</v>
          </cell>
          <cell r="AI398">
            <v>-2521.71667181469</v>
          </cell>
          <cell r="AJ398">
            <v>-2530.96294934005</v>
          </cell>
          <cell r="AK398">
            <v>-2559.2106066951</v>
          </cell>
          <cell r="AL398">
            <v>-2557.74158364287</v>
          </cell>
          <cell r="AM398">
            <v>-2575.29733922701</v>
          </cell>
          <cell r="AN398">
            <v>-2385.54190077473</v>
          </cell>
          <cell r="AO398">
            <v>-2347.10582475283</v>
          </cell>
          <cell r="AP398">
            <v>-2348.07694560233</v>
          </cell>
          <cell r="AQ398">
            <v>1050.48057027665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AA399">
            <v>-89353.1550653713</v>
          </cell>
          <cell r="AB399">
            <v>-7627.43777798511</v>
          </cell>
          <cell r="AC399">
            <v>-3582.65206797144</v>
          </cell>
          <cell r="AD399">
            <v>-3175.27880098208</v>
          </cell>
          <cell r="AE399">
            <v>-3535.45680241476</v>
          </cell>
          <cell r="AF399">
            <v>-3777.49903821324</v>
          </cell>
          <cell r="AG399">
            <v>-2445.33326258625</v>
          </cell>
          <cell r="AH399">
            <v>-2560.55371515743</v>
          </cell>
          <cell r="AI399">
            <v>-2572.98791769242</v>
          </cell>
          <cell r="AJ399">
            <v>-2582.32109563451</v>
          </cell>
          <cell r="AK399">
            <v>-2610.48185257283</v>
          </cell>
          <cell r="AL399">
            <v>-2609.09972993734</v>
          </cell>
          <cell r="AM399">
            <v>-2626.56858510473</v>
          </cell>
          <cell r="AN399">
            <v>-2436.9000470692</v>
          </cell>
          <cell r="AO399">
            <v>-2398.37707063055</v>
          </cell>
          <cell r="AP399">
            <v>-2399.4350918968</v>
          </cell>
          <cell r="AQ399">
            <v>1024.84494733778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AA400">
            <v>-93133.1090143664</v>
          </cell>
          <cell r="AB400">
            <v>-7540.32386850434</v>
          </cell>
          <cell r="AC400">
            <v>-3430.83988294933</v>
          </cell>
          <cell r="AD400">
            <v>-3039.83696870978</v>
          </cell>
          <cell r="AE400">
            <v>-3388.61224746563</v>
          </cell>
          <cell r="AF400">
            <v>-3690.62335320942</v>
          </cell>
          <cell r="AG400">
            <v>-2353.77431084474</v>
          </cell>
          <cell r="AH400">
            <v>-2473.84459553064</v>
          </cell>
          <cell r="AI400">
            <v>-2486.27879806563</v>
          </cell>
          <cell r="AJ400">
            <v>-2495.46501139819</v>
          </cell>
          <cell r="AK400">
            <v>-2523.77273294604</v>
          </cell>
          <cell r="AL400">
            <v>-2522.24364570101</v>
          </cell>
          <cell r="AM400">
            <v>-2539.85946547795</v>
          </cell>
          <cell r="AN400">
            <v>-2350.04396283288</v>
          </cell>
          <cell r="AO400">
            <v>-2311.66795100377</v>
          </cell>
          <cell r="AP400">
            <v>-2312.57900766047</v>
          </cell>
          <cell r="AQ400">
            <v>1068.19950715118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AA401">
            <v>-85527.6435679699</v>
          </cell>
          <cell r="AB401">
            <v>-7646.44935735682</v>
          </cell>
          <cell r="AC401">
            <v>-3739.68019085983</v>
          </cell>
          <cell r="AD401">
            <v>-3288.76166969945</v>
          </cell>
          <cell r="AE401">
            <v>-3672.29860002749</v>
          </cell>
          <cell r="AF401">
            <v>-3902.2417678747</v>
          </cell>
          <cell r="AG401">
            <v>-2537.99572019906</v>
          </cell>
          <cell r="AH401">
            <v>-2648.30788849862</v>
          </cell>
          <cell r="AI401">
            <v>-2660.74209103361</v>
          </cell>
          <cell r="AJ401">
            <v>-2670.22400486272</v>
          </cell>
          <cell r="AK401">
            <v>-2698.23602591402</v>
          </cell>
          <cell r="AL401">
            <v>-2697.00263916555</v>
          </cell>
          <cell r="AM401">
            <v>-2714.32275844592</v>
          </cell>
          <cell r="AN401">
            <v>-2524.80295629741</v>
          </cell>
          <cell r="AO401">
            <v>-2486.13124397174</v>
          </cell>
          <cell r="AP401">
            <v>-2487.338001125</v>
          </cell>
          <cell r="AQ401">
            <v>980.967860667187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AA402">
            <v>-95341.4567069157</v>
          </cell>
          <cell r="AB402">
            <v>-7525.02218078035</v>
          </cell>
          <cell r="AC402">
            <v>-3391.05872509208</v>
          </cell>
          <cell r="AD402">
            <v>-3013.67130723444</v>
          </cell>
          <cell r="AE402">
            <v>-3284.2617458213</v>
          </cell>
          <cell r="AF402">
            <v>-3665.30677079013</v>
          </cell>
          <cell r="AG402">
            <v>-2300.28318303236</v>
          </cell>
          <cell r="AH402">
            <v>-2423.18686614171</v>
          </cell>
          <cell r="AI402">
            <v>-2435.6210686767</v>
          </cell>
          <cell r="AJ402">
            <v>-2444.72142145097</v>
          </cell>
          <cell r="AK402">
            <v>-2473.11500355711</v>
          </cell>
          <cell r="AL402">
            <v>-2471.5000557538</v>
          </cell>
          <cell r="AM402">
            <v>-2489.20173608902</v>
          </cell>
          <cell r="AN402">
            <v>-2299.30037288566</v>
          </cell>
          <cell r="AO402">
            <v>-2261.01022161484</v>
          </cell>
          <cell r="AP402">
            <v>-2261.83541771326</v>
          </cell>
          <cell r="AQ402">
            <v>1093.52837184564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A403">
            <v>-101024.382870795</v>
          </cell>
          <cell r="AB403">
            <v>-7327.00123726399</v>
          </cell>
          <cell r="AC403">
            <v>-3070.51753647405</v>
          </cell>
          <cell r="AD403">
            <v>-2889.57182535784</v>
          </cell>
          <cell r="AE403">
            <v>-3082.13767193436</v>
          </cell>
          <cell r="AF403">
            <v>-3519.00374232055</v>
          </cell>
          <cell r="AG403">
            <v>-2162.62998158859</v>
          </cell>
          <cell r="AH403">
            <v>-2292.82508628324</v>
          </cell>
          <cell r="AI403">
            <v>-2305.25928881823</v>
          </cell>
          <cell r="AJ403">
            <v>-2314.13868942325</v>
          </cell>
          <cell r="AK403">
            <v>-2342.75322369864</v>
          </cell>
          <cell r="AL403">
            <v>-2340.91732372608</v>
          </cell>
          <cell r="AM403">
            <v>-2358.83995623055</v>
          </cell>
          <cell r="AN403">
            <v>-2168.71764085794</v>
          </cell>
          <cell r="AO403">
            <v>-2130.64844175637</v>
          </cell>
          <cell r="AP403">
            <v>-2131.25268568554</v>
          </cell>
          <cell r="AQ403">
            <v>1158.70926177487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A404">
            <v>-91533.9294958645</v>
          </cell>
          <cell r="AB404">
            <v>-7577.60910246865</v>
          </cell>
          <cell r="AC404">
            <v>-3549.05064856083</v>
          </cell>
          <cell r="AD404">
            <v>-3084.86318925688</v>
          </cell>
          <cell r="AE404">
            <v>-3433.40747262001</v>
          </cell>
          <cell r="AF404">
            <v>-3766.77518349631</v>
          </cell>
          <cell r="AG404">
            <v>-2392.51002094498</v>
          </cell>
          <cell r="AH404">
            <v>-2510.52849434146</v>
          </cell>
          <cell r="AI404">
            <v>-2522.96269687645</v>
          </cell>
          <cell r="AJ404">
            <v>-2532.21108630869</v>
          </cell>
          <cell r="AK404">
            <v>-2560.45663175686</v>
          </cell>
          <cell r="AL404">
            <v>-2558.98972061151</v>
          </cell>
          <cell r="AM404">
            <v>-2576.54336428876</v>
          </cell>
          <cell r="AN404">
            <v>-2386.79003774337</v>
          </cell>
          <cell r="AO404">
            <v>-2348.35184981458</v>
          </cell>
          <cell r="AP404">
            <v>-2349.32508257097</v>
          </cell>
          <cell r="AQ404">
            <v>1049.85755774577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AA405">
            <v>-98374.1208928051</v>
          </cell>
          <cell r="AB405">
            <v>-7341.68100074522</v>
          </cell>
          <cell r="AC405">
            <v>-3290.62709999865</v>
          </cell>
          <cell r="AD405">
            <v>-2943.08783303548</v>
          </cell>
          <cell r="AE405">
            <v>-3172.62510643</v>
          </cell>
          <cell r="AF405">
            <v>-3443.00027329742</v>
          </cell>
          <cell r="AG405">
            <v>-2226.82526328235</v>
          </cell>
          <cell r="AH405">
            <v>-2353.61997584876</v>
          </cell>
          <cell r="AI405">
            <v>-2366.05417838375</v>
          </cell>
          <cell r="AJ405">
            <v>-2375.03662117447</v>
          </cell>
          <cell r="AK405">
            <v>-2403.54811326416</v>
          </cell>
          <cell r="AL405">
            <v>-2401.8152554773</v>
          </cell>
          <cell r="AM405">
            <v>-2419.63484579606</v>
          </cell>
          <cell r="AN405">
            <v>-2229.61557260916</v>
          </cell>
          <cell r="AO405">
            <v>-2191.44333132188</v>
          </cell>
          <cell r="AP405">
            <v>-2192.15061743676</v>
          </cell>
          <cell r="AQ405">
            <v>1128.31181699212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AA406">
            <v>-85428.0289257169</v>
          </cell>
          <cell r="AB406">
            <v>-7620.65828783216</v>
          </cell>
          <cell r="AC406">
            <v>-3722.85095801227</v>
          </cell>
          <cell r="AD406">
            <v>-3384.29541932643</v>
          </cell>
          <cell r="AE406">
            <v>-3619.67433638203</v>
          </cell>
          <cell r="AF406">
            <v>-3874.26299346373</v>
          </cell>
          <cell r="AG406">
            <v>-2540.40860997123</v>
          </cell>
          <cell r="AH406">
            <v>-2650.59296870019</v>
          </cell>
          <cell r="AI406">
            <v>-2663.02717123518</v>
          </cell>
          <cell r="AJ406">
            <v>-2672.51295808158</v>
          </cell>
          <cell r="AK406">
            <v>-2700.52110611559</v>
          </cell>
          <cell r="AL406">
            <v>-2699.29159238441</v>
          </cell>
          <cell r="AM406">
            <v>-2716.60783864749</v>
          </cell>
          <cell r="AN406">
            <v>-2527.09190951627</v>
          </cell>
          <cell r="AO406">
            <v>-2488.41632417331</v>
          </cell>
          <cell r="AP406">
            <v>-2489.62695434387</v>
          </cell>
          <cell r="AQ406">
            <v>979.825320566402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AA407">
            <v>-91028.0279615559</v>
          </cell>
          <cell r="AB407">
            <v>-7549.47013518391</v>
          </cell>
          <cell r="AC407">
            <v>-3589.04174143308</v>
          </cell>
          <cell r="AD407">
            <v>-3215.51738471004</v>
          </cell>
          <cell r="AE407">
            <v>-3292.00195512617</v>
          </cell>
          <cell r="AF407">
            <v>-3685.38038947663</v>
          </cell>
          <cell r="AG407">
            <v>-2404.76408932537</v>
          </cell>
          <cell r="AH407">
            <v>-2522.13347081727</v>
          </cell>
          <cell r="AI407">
            <v>-2534.56767335226</v>
          </cell>
          <cell r="AJ407">
            <v>-2543.83573223615</v>
          </cell>
          <cell r="AK407">
            <v>-2572.06160823267</v>
          </cell>
          <cell r="AL407">
            <v>-2570.61436653898</v>
          </cell>
          <cell r="AM407">
            <v>-2588.14834076458</v>
          </cell>
          <cell r="AN407">
            <v>-2398.41468367084</v>
          </cell>
          <cell r="AO407">
            <v>-2359.9568262904</v>
          </cell>
          <cell r="AP407">
            <v>-2360.94972849843</v>
          </cell>
          <cell r="AQ407">
            <v>1044.05506950786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AA408">
            <v>-90780.6780680459</v>
          </cell>
          <cell r="AB408">
            <v>-7547.61031897599</v>
          </cell>
          <cell r="AC408">
            <v>-3560.52214297334</v>
          </cell>
          <cell r="AD408">
            <v>-3054.34449555901</v>
          </cell>
          <cell r="AE408">
            <v>-3415.20426621103</v>
          </cell>
          <cell r="AF408">
            <v>-3836.26678616204</v>
          </cell>
          <cell r="AG408">
            <v>-2410.75545780994</v>
          </cell>
          <cell r="AH408">
            <v>-2527.80747949447</v>
          </cell>
          <cell r="AI408">
            <v>-2540.24168202946</v>
          </cell>
          <cell r="AJ408">
            <v>-2549.51935787722</v>
          </cell>
          <cell r="AK408">
            <v>-2577.73561690987</v>
          </cell>
          <cell r="AL408">
            <v>-2576.29799218004</v>
          </cell>
          <cell r="AM408">
            <v>-2593.82234944178</v>
          </cell>
          <cell r="AN408">
            <v>-2404.0983093119</v>
          </cell>
          <cell r="AO408">
            <v>-2365.6308349676</v>
          </cell>
          <cell r="AP408">
            <v>-2366.6333541395</v>
          </cell>
          <cell r="AQ408">
            <v>1041.21806516926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AA409">
            <v>-93629.839437236</v>
          </cell>
          <cell r="AB409">
            <v>-7459.62423742375</v>
          </cell>
          <cell r="AC409">
            <v>-3460.25764892087</v>
          </cell>
          <cell r="AD409">
            <v>-3049.23569624327</v>
          </cell>
          <cell r="AE409">
            <v>-3398.38259376539</v>
          </cell>
          <cell r="AF409">
            <v>-3650.13000253343</v>
          </cell>
          <cell r="AG409">
            <v>-2341.74238732669</v>
          </cell>
          <cell r="AH409">
            <v>-2462.44999701435</v>
          </cell>
          <cell r="AI409">
            <v>-2474.88419954934</v>
          </cell>
          <cell r="AJ409">
            <v>-2484.05110000306</v>
          </cell>
          <cell r="AK409">
            <v>-2512.37813442975</v>
          </cell>
          <cell r="AL409">
            <v>-2510.82973430588</v>
          </cell>
          <cell r="AM409">
            <v>-2528.46486696165</v>
          </cell>
          <cell r="AN409">
            <v>-2338.63005143774</v>
          </cell>
          <cell r="AO409">
            <v>-2300.27335248747</v>
          </cell>
          <cell r="AP409">
            <v>-2301.16509626534</v>
          </cell>
          <cell r="AQ409">
            <v>1073.89680640932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AA410">
            <v>-87079.6316745969</v>
          </cell>
          <cell r="AB410">
            <v>-7603.26985468731</v>
          </cell>
          <cell r="AC410">
            <v>-3627.40606226168</v>
          </cell>
          <cell r="AD410">
            <v>-3278.67825315566</v>
          </cell>
          <cell r="AE410">
            <v>-3544.05080329205</v>
          </cell>
          <cell r="AF410">
            <v>-3761.64732289132</v>
          </cell>
          <cell r="AG410">
            <v>-2500.4030918032</v>
          </cell>
          <cell r="AH410">
            <v>-2612.70652292308</v>
          </cell>
          <cell r="AI410">
            <v>-2625.14072545807</v>
          </cell>
          <cell r="AJ410">
            <v>-2634.5622979896</v>
          </cell>
          <cell r="AK410">
            <v>-2662.63466033848</v>
          </cell>
          <cell r="AL410">
            <v>-2661.34093229242</v>
          </cell>
          <cell r="AM410">
            <v>-2678.72139287039</v>
          </cell>
          <cell r="AN410">
            <v>-2489.14124942429</v>
          </cell>
          <cell r="AO410">
            <v>-2450.52987839621</v>
          </cell>
          <cell r="AP410">
            <v>-2451.67629425188</v>
          </cell>
          <cell r="AQ410">
            <v>998.768543454956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A411">
            <v>-104002.888344705</v>
          </cell>
          <cell r="AB411">
            <v>-7193.90869630323</v>
          </cell>
          <cell r="AC411">
            <v>-3014.55451514565</v>
          </cell>
          <cell r="AD411">
            <v>-2749.7645123561</v>
          </cell>
          <cell r="AE411">
            <v>-3205.22158839948</v>
          </cell>
          <cell r="AF411">
            <v>-3537.20588734087</v>
          </cell>
          <cell r="AG411">
            <v>-2090.48390715825</v>
          </cell>
          <cell r="AH411">
            <v>-2224.50055351614</v>
          </cell>
          <cell r="AI411">
            <v>-2236.93475605113</v>
          </cell>
          <cell r="AJ411">
            <v>-2245.69835236333</v>
          </cell>
          <cell r="AK411">
            <v>-2274.42869093154</v>
          </cell>
          <cell r="AL411">
            <v>-2272.47698666615</v>
          </cell>
          <cell r="AM411">
            <v>-2290.51542346345</v>
          </cell>
          <cell r="AN411">
            <v>-2100.27730379802</v>
          </cell>
          <cell r="AO411">
            <v>-2062.32390898927</v>
          </cell>
          <cell r="AP411">
            <v>-2062.81234862561</v>
          </cell>
          <cell r="AQ411">
            <v>1192.87152815842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AA412">
            <v>-100238.466957369</v>
          </cell>
          <cell r="AB412">
            <v>-7414.73768811988</v>
          </cell>
          <cell r="AC412">
            <v>-3098.13542446471</v>
          </cell>
          <cell r="AD412">
            <v>-2955.82131656384</v>
          </cell>
          <cell r="AE412">
            <v>-3167.44826726271</v>
          </cell>
          <cell r="AF412">
            <v>-3341.08019637954</v>
          </cell>
          <cell r="AG412">
            <v>-2181.66662546342</v>
          </cell>
          <cell r="AH412">
            <v>-2310.85336860451</v>
          </cell>
          <cell r="AI412">
            <v>-2323.2875711395</v>
          </cell>
          <cell r="AJ412">
            <v>-2332.19752815524</v>
          </cell>
          <cell r="AK412">
            <v>-2360.78150601991</v>
          </cell>
          <cell r="AL412">
            <v>-2358.97616245806</v>
          </cell>
          <cell r="AM412">
            <v>-2376.86823855182</v>
          </cell>
          <cell r="AN412">
            <v>-2186.77647958992</v>
          </cell>
          <cell r="AO412">
            <v>-2148.67672407764</v>
          </cell>
          <cell r="AP412">
            <v>-2149.31152441752</v>
          </cell>
          <cell r="AQ412">
            <v>1149.69512061424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AA413">
            <v>-100121.835832681</v>
          </cell>
          <cell r="AB413">
            <v>-7431.02089608248</v>
          </cell>
          <cell r="AC413">
            <v>-3170.382716843</v>
          </cell>
          <cell r="AD413">
            <v>-3009.06286407301</v>
          </cell>
          <cell r="AE413">
            <v>-3164.53327767441</v>
          </cell>
          <cell r="AF413">
            <v>-3530.98806021454</v>
          </cell>
          <cell r="AG413">
            <v>-2184.4916925571</v>
          </cell>
          <cell r="AH413">
            <v>-2313.52879329997</v>
          </cell>
          <cell r="AI413">
            <v>-2325.96299583496</v>
          </cell>
          <cell r="AJ413">
            <v>-2334.87748746882</v>
          </cell>
          <cell r="AK413">
            <v>-2363.45693071537</v>
          </cell>
          <cell r="AL413">
            <v>-2361.65612177164</v>
          </cell>
          <cell r="AM413">
            <v>-2379.54366324727</v>
          </cell>
          <cell r="AN413">
            <v>-2189.45643890351</v>
          </cell>
          <cell r="AO413">
            <v>-2151.35214877309</v>
          </cell>
          <cell r="AP413">
            <v>-2151.9914837311</v>
          </cell>
          <cell r="AQ413">
            <v>1148.35740826651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A414">
            <v>-93422.3432083253</v>
          </cell>
          <cell r="AB414">
            <v>-7571.01627444237</v>
          </cell>
          <cell r="AC414">
            <v>-3643.54687418098</v>
          </cell>
          <cell r="AD414">
            <v>-3196.83380447736</v>
          </cell>
          <cell r="AE414">
            <v>-3298.07252073647</v>
          </cell>
          <cell r="AF414">
            <v>-3677.21419653986</v>
          </cell>
          <cell r="AG414">
            <v>-2346.76841078246</v>
          </cell>
          <cell r="AH414">
            <v>-2467.20979450858</v>
          </cell>
          <cell r="AI414">
            <v>-2479.64399704357</v>
          </cell>
          <cell r="AJ414">
            <v>-2488.81896495067</v>
          </cell>
          <cell r="AK414">
            <v>-2517.13793192398</v>
          </cell>
          <cell r="AL414">
            <v>-2515.59759925349</v>
          </cell>
          <cell r="AM414">
            <v>-2533.22466445588</v>
          </cell>
          <cell r="AN414">
            <v>-2343.39791638535</v>
          </cell>
          <cell r="AO414">
            <v>-2305.0331499817</v>
          </cell>
          <cell r="AP414">
            <v>-2305.93296121295</v>
          </cell>
          <cell r="AQ414">
            <v>1071.51690766221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A415">
            <v>-94447.4373984278</v>
          </cell>
          <cell r="AB415">
            <v>-7453.01339907515</v>
          </cell>
          <cell r="AC415">
            <v>-3339.18500155897</v>
          </cell>
          <cell r="AD415">
            <v>-3072.02538078164</v>
          </cell>
          <cell r="AE415">
            <v>-3329.06432068188</v>
          </cell>
          <cell r="AF415">
            <v>-3554.94106634096</v>
          </cell>
          <cell r="AG415">
            <v>-2321.93833328719</v>
          </cell>
          <cell r="AH415">
            <v>-2443.69495386298</v>
          </cell>
          <cell r="AI415">
            <v>-2456.12915639797</v>
          </cell>
          <cell r="AJ415">
            <v>-2465.26426864295</v>
          </cell>
          <cell r="AK415">
            <v>-2493.62309127838</v>
          </cell>
          <cell r="AL415">
            <v>-2492.04290294578</v>
          </cell>
          <cell r="AM415">
            <v>-2509.70982381028</v>
          </cell>
          <cell r="AN415">
            <v>-2319.84322007764</v>
          </cell>
          <cell r="AO415">
            <v>-2281.5183093361</v>
          </cell>
          <cell r="AP415">
            <v>-2282.37826490524</v>
          </cell>
          <cell r="AQ415">
            <v>1083.27432798501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AA416">
            <v>-96091.5808441637</v>
          </cell>
          <cell r="AB416">
            <v>-7483.75633497917</v>
          </cell>
          <cell r="AC416">
            <v>-3441.26055836951</v>
          </cell>
          <cell r="AD416">
            <v>-2985.39677084915</v>
          </cell>
          <cell r="AE416">
            <v>-3272.75637675985</v>
          </cell>
          <cell r="AF416">
            <v>-3712.87987614778</v>
          </cell>
          <cell r="AG416">
            <v>-2282.11349615015</v>
          </cell>
          <cell r="AH416">
            <v>-2405.97961853255</v>
          </cell>
          <cell r="AI416">
            <v>-2418.41382106754</v>
          </cell>
          <cell r="AJ416">
            <v>-2427.48500901536</v>
          </cell>
          <cell r="AK416">
            <v>-2455.90775594795</v>
          </cell>
          <cell r="AL416">
            <v>-2454.26364331818</v>
          </cell>
          <cell r="AM416">
            <v>-2471.99448847986</v>
          </cell>
          <cell r="AN416">
            <v>-2282.06396045005</v>
          </cell>
          <cell r="AO416">
            <v>-2243.80297400568</v>
          </cell>
          <cell r="AP416">
            <v>-2244.59900527764</v>
          </cell>
          <cell r="AQ416">
            <v>1102.13199565022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A417">
            <v>-86170.5950138488</v>
          </cell>
          <cell r="AB417">
            <v>-7688.53187917946</v>
          </cell>
          <cell r="AC417">
            <v>-3723.61026145892</v>
          </cell>
          <cell r="AD417">
            <v>-3319.80496308962</v>
          </cell>
          <cell r="AE417">
            <v>-3595.03558394915</v>
          </cell>
          <cell r="AF417">
            <v>-3858.70071265094</v>
          </cell>
          <cell r="AG417">
            <v>-2522.42199596864</v>
          </cell>
          <cell r="AH417">
            <v>-2633.55909669131</v>
          </cell>
          <cell r="AI417">
            <v>-2645.9932992263</v>
          </cell>
          <cell r="AJ417">
            <v>-2655.4502151032</v>
          </cell>
          <cell r="AK417">
            <v>-2683.48723410671</v>
          </cell>
          <cell r="AL417">
            <v>-2682.22884940602</v>
          </cell>
          <cell r="AM417">
            <v>-2699.57396663862</v>
          </cell>
          <cell r="AN417">
            <v>-2510.02916653789</v>
          </cell>
          <cell r="AO417">
            <v>-2471.38245216444</v>
          </cell>
          <cell r="AP417">
            <v>-2472.56421136548</v>
          </cell>
          <cell r="AQ417">
            <v>988.34225657084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A418">
            <v>-101222.44112393</v>
          </cell>
          <cell r="AB418">
            <v>-7351.9728366971</v>
          </cell>
          <cell r="AC418">
            <v>-3149.60408034982</v>
          </cell>
          <cell r="AD418">
            <v>-2882.95797553699</v>
          </cell>
          <cell r="AE418">
            <v>-3143.96543610181</v>
          </cell>
          <cell r="AF418">
            <v>-3547.80541877534</v>
          </cell>
          <cell r="AG418">
            <v>-2157.83256704718</v>
          </cell>
          <cell r="AH418">
            <v>-2288.28178840294</v>
          </cell>
          <cell r="AI418">
            <v>-2300.71599093793</v>
          </cell>
          <cell r="AJ418">
            <v>-2309.58769103807</v>
          </cell>
          <cell r="AK418">
            <v>-2338.20992581834</v>
          </cell>
          <cell r="AL418">
            <v>-2336.36632534089</v>
          </cell>
          <cell r="AM418">
            <v>-2354.29665835024</v>
          </cell>
          <cell r="AN418">
            <v>-2164.16664247275</v>
          </cell>
          <cell r="AO418">
            <v>-2126.10514387606</v>
          </cell>
          <cell r="AP418">
            <v>-2126.70168730035</v>
          </cell>
          <cell r="AQ418">
            <v>1160.98091071503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AA419">
            <v>-97318.7011874182</v>
          </cell>
          <cell r="AB419">
            <v>-7470.43412516056</v>
          </cell>
          <cell r="AC419">
            <v>-3325.84590098909</v>
          </cell>
          <cell r="AD419">
            <v>-2867.77433140981</v>
          </cell>
          <cell r="AE419">
            <v>-3123.65291141284</v>
          </cell>
          <cell r="AF419">
            <v>-3431.50997325712</v>
          </cell>
          <cell r="AG419">
            <v>-2252.38989268696</v>
          </cell>
          <cell r="AH419">
            <v>-2377.83045955457</v>
          </cell>
          <cell r="AI419">
            <v>-2390.26466208956</v>
          </cell>
          <cell r="AJ419">
            <v>-2399.28813959843</v>
          </cell>
          <cell r="AK419">
            <v>-2427.75859696997</v>
          </cell>
          <cell r="AL419">
            <v>-2426.06677390125</v>
          </cell>
          <cell r="AM419">
            <v>-2443.84532950188</v>
          </cell>
          <cell r="AN419">
            <v>-2253.86709103312</v>
          </cell>
          <cell r="AO419">
            <v>-2215.6538150277</v>
          </cell>
          <cell r="AP419">
            <v>-2216.40213586071</v>
          </cell>
          <cell r="AQ419">
            <v>1116.20657513921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AA420">
            <v>-89434.4964342446</v>
          </cell>
          <cell r="AB420">
            <v>-7516.03311271274</v>
          </cell>
          <cell r="AC420">
            <v>-3477.81040673295</v>
          </cell>
          <cell r="AD420">
            <v>-3144.1362032477</v>
          </cell>
          <cell r="AE420">
            <v>-3470.44335769961</v>
          </cell>
          <cell r="AF420">
            <v>-3807.80771173347</v>
          </cell>
          <cell r="AG420">
            <v>-2443.36299242747</v>
          </cell>
          <cell r="AH420">
            <v>-2558.68780922857</v>
          </cell>
          <cell r="AI420">
            <v>-2571.12201176356</v>
          </cell>
          <cell r="AJ420">
            <v>-2580.45202715323</v>
          </cell>
          <cell r="AK420">
            <v>-2608.61594664397</v>
          </cell>
          <cell r="AL420">
            <v>-2607.23066145606</v>
          </cell>
          <cell r="AM420">
            <v>-2624.70267917588</v>
          </cell>
          <cell r="AN420">
            <v>-2435.03097858792</v>
          </cell>
          <cell r="AO420">
            <v>-2396.5111647017</v>
          </cell>
          <cell r="AP420">
            <v>-2397.56602341552</v>
          </cell>
          <cell r="AQ420">
            <v>1025.77790030221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A421">
            <v>-97057.9329691445</v>
          </cell>
          <cell r="AB421">
            <v>-7525.93916737809</v>
          </cell>
          <cell r="AC421">
            <v>-3301.97985278838</v>
          </cell>
          <cell r="AD421">
            <v>-2961.19961139427</v>
          </cell>
          <cell r="AE421">
            <v>-3150.68566959506</v>
          </cell>
          <cell r="AF421">
            <v>-3664.70721610657</v>
          </cell>
          <cell r="AG421">
            <v>-2258.70628305435</v>
          </cell>
          <cell r="AH421">
            <v>-2383.81227386719</v>
          </cell>
          <cell r="AI421">
            <v>-2396.24647640218</v>
          </cell>
          <cell r="AJ421">
            <v>-2405.28009257938</v>
          </cell>
          <cell r="AK421">
            <v>-2433.74041128259</v>
          </cell>
          <cell r="AL421">
            <v>-2432.0587268822</v>
          </cell>
          <cell r="AM421">
            <v>-2449.8271438145</v>
          </cell>
          <cell r="AN421">
            <v>-2259.85904401407</v>
          </cell>
          <cell r="AO421">
            <v>-2221.63562934032</v>
          </cell>
          <cell r="AP421">
            <v>-2222.39408884166</v>
          </cell>
          <cell r="AQ421">
            <v>1113.2156679829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AA422">
            <v>-96344.9424978182</v>
          </cell>
          <cell r="AB422">
            <v>-7403.84807654716</v>
          </cell>
          <cell r="AC422">
            <v>-3356.17253412135</v>
          </cell>
          <cell r="AD422">
            <v>-2954.33790066409</v>
          </cell>
          <cell r="AE422">
            <v>-3275.72436131237</v>
          </cell>
          <cell r="AF422">
            <v>-3622.27063002324</v>
          </cell>
          <cell r="AG422">
            <v>-2275.97650936853</v>
          </cell>
          <cell r="AH422">
            <v>-2400.16770488704</v>
          </cell>
          <cell r="AI422">
            <v>-2412.60190742203</v>
          </cell>
          <cell r="AJ422">
            <v>-2421.66324466875</v>
          </cell>
          <cell r="AK422">
            <v>-2450.09584230244</v>
          </cell>
          <cell r="AL422">
            <v>-2448.44187897158</v>
          </cell>
          <cell r="AM422">
            <v>-2466.18257483435</v>
          </cell>
          <cell r="AN422">
            <v>-2276.24219610344</v>
          </cell>
          <cell r="AO422">
            <v>-2237.99106036017</v>
          </cell>
          <cell r="AP422">
            <v>-2238.77724093103</v>
          </cell>
          <cell r="AQ422">
            <v>1105.03795247298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AA423">
            <v>-96642.492700807</v>
          </cell>
          <cell r="AB423">
            <v>-7441.04405648487</v>
          </cell>
          <cell r="AC423">
            <v>-3308.36073160533</v>
          </cell>
          <cell r="AD423">
            <v>-2957.31772113279</v>
          </cell>
          <cell r="AE423">
            <v>-3178.15321867177</v>
          </cell>
          <cell r="AF423">
            <v>-3595.56087807329</v>
          </cell>
          <cell r="AG423">
            <v>-2268.76917693969</v>
          </cell>
          <cell r="AH423">
            <v>-2393.34214127064</v>
          </cell>
          <cell r="AI423">
            <v>-2405.77634380563</v>
          </cell>
          <cell r="AJ423">
            <v>-2414.82611230046</v>
          </cell>
          <cell r="AK423">
            <v>-2443.27027868604</v>
          </cell>
          <cell r="AL423">
            <v>-2441.60474660328</v>
          </cell>
          <cell r="AM423">
            <v>-2459.35701121795</v>
          </cell>
          <cell r="AN423">
            <v>-2269.40506373515</v>
          </cell>
          <cell r="AO423">
            <v>-2231.16549674377</v>
          </cell>
          <cell r="AP423">
            <v>-2231.94010856274</v>
          </cell>
          <cell r="AQ423">
            <v>1108.45073428118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AA424">
            <v>-88460.4845627213</v>
          </cell>
          <cell r="AB424">
            <v>-7571.76947234793</v>
          </cell>
          <cell r="AC424">
            <v>-3655.08551874806</v>
          </cell>
          <cell r="AD424">
            <v>-3233.82252607041</v>
          </cell>
          <cell r="AE424">
            <v>-3562.17381869005</v>
          </cell>
          <cell r="AF424">
            <v>-3844.64801068949</v>
          </cell>
          <cell r="AG424">
            <v>-2466.95574174235</v>
          </cell>
          <cell r="AH424">
            <v>-2581.03086235181</v>
          </cell>
          <cell r="AI424">
            <v>-2593.4650648868</v>
          </cell>
          <cell r="AJ424">
            <v>-2602.83294985804</v>
          </cell>
          <cell r="AK424">
            <v>-2630.95899976721</v>
          </cell>
          <cell r="AL424">
            <v>-2629.61158416087</v>
          </cell>
          <cell r="AM424">
            <v>-2647.04573229912</v>
          </cell>
          <cell r="AN424">
            <v>-2457.41190129273</v>
          </cell>
          <cell r="AO424">
            <v>-2418.85421782494</v>
          </cell>
          <cell r="AP424">
            <v>-2419.94694612033</v>
          </cell>
          <cell r="AQ424">
            <v>1014.60637374059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AA425">
            <v>-98252.1092051231</v>
          </cell>
          <cell r="AB425">
            <v>-7427.72321667252</v>
          </cell>
          <cell r="AC425">
            <v>-3259.24227233528</v>
          </cell>
          <cell r="AD425">
            <v>-2914.09254750205</v>
          </cell>
          <cell r="AE425">
            <v>-3208.26899833548</v>
          </cell>
          <cell r="AF425">
            <v>-3608.6821292088</v>
          </cell>
          <cell r="AG425">
            <v>-2229.78065966418</v>
          </cell>
          <cell r="AH425">
            <v>-2356.41882635483</v>
          </cell>
          <cell r="AI425">
            <v>-2368.85302888982</v>
          </cell>
          <cell r="AJ425">
            <v>-2377.84021549497</v>
          </cell>
          <cell r="AK425">
            <v>-2406.34696377023</v>
          </cell>
          <cell r="AL425">
            <v>-2404.61884979779</v>
          </cell>
          <cell r="AM425">
            <v>-2422.43369630214</v>
          </cell>
          <cell r="AN425">
            <v>-2232.41916692965</v>
          </cell>
          <cell r="AO425">
            <v>-2194.24218182796</v>
          </cell>
          <cell r="AP425">
            <v>-2194.95421175725</v>
          </cell>
          <cell r="AQ425">
            <v>1126.91239173908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A426">
            <v>-85752.428843925</v>
          </cell>
          <cell r="AB426">
            <v>-7736.5110895128</v>
          </cell>
          <cell r="AC426">
            <v>-3738.55921972647</v>
          </cell>
          <cell r="AD426">
            <v>-3246.01123567022</v>
          </cell>
          <cell r="AE426">
            <v>-3662.2525548292</v>
          </cell>
          <cell r="AF426">
            <v>-3917.9324427175</v>
          </cell>
          <cell r="AG426">
            <v>-2532.55091729641</v>
          </cell>
          <cell r="AH426">
            <v>-2643.15149409643</v>
          </cell>
          <cell r="AI426">
            <v>-2655.58569663142</v>
          </cell>
          <cell r="AJ426">
            <v>-2665.05887080901</v>
          </cell>
          <cell r="AK426">
            <v>-2693.07963151183</v>
          </cell>
          <cell r="AL426">
            <v>-2691.83750511183</v>
          </cell>
          <cell r="AM426">
            <v>-2709.16636404373</v>
          </cell>
          <cell r="AN426">
            <v>-2519.63782224369</v>
          </cell>
          <cell r="AO426">
            <v>-2480.97484956956</v>
          </cell>
          <cell r="AP426">
            <v>-2482.17286707129</v>
          </cell>
          <cell r="AQ426">
            <v>983.546057868282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AA427">
            <v>-91371.4532982518</v>
          </cell>
          <cell r="AB427">
            <v>-7608.22593698932</v>
          </cell>
          <cell r="AC427">
            <v>-3596.49559098016</v>
          </cell>
          <cell r="AD427">
            <v>-3134.6531105908</v>
          </cell>
          <cell r="AE427">
            <v>-3364.15341393867</v>
          </cell>
          <cell r="AF427">
            <v>-3687.94162822813</v>
          </cell>
          <cell r="AG427">
            <v>-2396.44555839784</v>
          </cell>
          <cell r="AH427">
            <v>-2514.25556833373</v>
          </cell>
          <cell r="AI427">
            <v>-2526.68977086872</v>
          </cell>
          <cell r="AJ427">
            <v>-2535.94447737553</v>
          </cell>
          <cell r="AK427">
            <v>-2564.18370574913</v>
          </cell>
          <cell r="AL427">
            <v>-2562.72311167835</v>
          </cell>
          <cell r="AM427">
            <v>-2580.27043828104</v>
          </cell>
          <cell r="AN427">
            <v>-2390.52342881021</v>
          </cell>
          <cell r="AO427">
            <v>-2352.07892380686</v>
          </cell>
          <cell r="AP427">
            <v>-2353.05847363781</v>
          </cell>
          <cell r="AQ427">
            <v>1047.99402074963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A428">
            <v>-89412.7931303684</v>
          </cell>
          <cell r="AB428">
            <v>-7616.45342868271</v>
          </cell>
          <cell r="AC428">
            <v>-3546.77426817534</v>
          </cell>
          <cell r="AD428">
            <v>-3262.93296035793</v>
          </cell>
          <cell r="AE428">
            <v>-3499.93259316597</v>
          </cell>
          <cell r="AF428">
            <v>-3784.13365610139</v>
          </cell>
          <cell r="AG428">
            <v>-2443.88869506275</v>
          </cell>
          <cell r="AH428">
            <v>-2559.18566565685</v>
          </cell>
          <cell r="AI428">
            <v>-2571.61986819184</v>
          </cell>
          <cell r="AJ428">
            <v>-2580.95072740597</v>
          </cell>
          <cell r="AK428">
            <v>-2609.11380307225</v>
          </cell>
          <cell r="AL428">
            <v>-2607.72936170879</v>
          </cell>
          <cell r="AM428">
            <v>-2625.20053560415</v>
          </cell>
          <cell r="AN428">
            <v>-2435.52967884065</v>
          </cell>
          <cell r="AO428">
            <v>-2397.00902112997</v>
          </cell>
          <cell r="AP428">
            <v>-2398.06472366825</v>
          </cell>
          <cell r="AQ428">
            <v>1025.52897208807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AA429">
            <v>-94966.048238867</v>
          </cell>
          <cell r="AB429">
            <v>-7540.1514278071</v>
          </cell>
          <cell r="AC429">
            <v>-3394.51291668822</v>
          </cell>
          <cell r="AD429">
            <v>-2932.65835918158</v>
          </cell>
          <cell r="AE429">
            <v>-3275.78059744633</v>
          </cell>
          <cell r="AF429">
            <v>-3698.45619101988</v>
          </cell>
          <cell r="AG429">
            <v>-2309.37641704347</v>
          </cell>
          <cell r="AH429">
            <v>-2431.79843607197</v>
          </cell>
          <cell r="AI429">
            <v>-2444.23263860696</v>
          </cell>
          <cell r="AJ429">
            <v>-2453.34758726248</v>
          </cell>
          <cell r="AK429">
            <v>-2481.72657348737</v>
          </cell>
          <cell r="AL429">
            <v>-2480.1262215653</v>
          </cell>
          <cell r="AM429">
            <v>-2497.81330601928</v>
          </cell>
          <cell r="AN429">
            <v>-2307.92653869716</v>
          </cell>
          <cell r="AO429">
            <v>-2269.6217915451</v>
          </cell>
          <cell r="AP429">
            <v>-2270.46158352476</v>
          </cell>
          <cell r="AQ429">
            <v>1089.22258688051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AA430">
            <v>-88164.2440830284</v>
          </cell>
          <cell r="AB430">
            <v>-7657.29169629475</v>
          </cell>
          <cell r="AC430">
            <v>-3597.4966984538</v>
          </cell>
          <cell r="AD430">
            <v>-3278.2246911635</v>
          </cell>
          <cell r="AE430">
            <v>-3462.11155686317</v>
          </cell>
          <cell r="AF430">
            <v>-3857.9548686958</v>
          </cell>
          <cell r="AG430">
            <v>-2474.13134973919</v>
          </cell>
          <cell r="AH430">
            <v>-2587.82638196359</v>
          </cell>
          <cell r="AI430">
            <v>-2600.26058449858</v>
          </cell>
          <cell r="AJ430">
            <v>-2609.63998729967</v>
          </cell>
          <cell r="AK430">
            <v>-2637.75451937899</v>
          </cell>
          <cell r="AL430">
            <v>-2636.41862160249</v>
          </cell>
          <cell r="AM430">
            <v>-2653.84125191089</v>
          </cell>
          <cell r="AN430">
            <v>-2464.21893873435</v>
          </cell>
          <cell r="AO430">
            <v>-2425.64973743671</v>
          </cell>
          <cell r="AP430">
            <v>-2426.75398356195</v>
          </cell>
          <cell r="AQ430">
            <v>1011.2086139347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AA431">
            <v>-98162.8133583548</v>
          </cell>
          <cell r="AB431">
            <v>-7445.31217647239</v>
          </cell>
          <cell r="AC431">
            <v>-3271.25572347778</v>
          </cell>
          <cell r="AD431">
            <v>-2939.07553116511</v>
          </cell>
          <cell r="AE431">
            <v>-3251.05251131352</v>
          </cell>
          <cell r="AF431">
            <v>-3501.70797610427</v>
          </cell>
          <cell r="AG431">
            <v>-2231.94360509561</v>
          </cell>
          <cell r="AH431">
            <v>-2358.46720164302</v>
          </cell>
          <cell r="AI431">
            <v>-2370.90140417801</v>
          </cell>
          <cell r="AJ431">
            <v>-2379.89206260568</v>
          </cell>
          <cell r="AK431">
            <v>-2408.39533905842</v>
          </cell>
          <cell r="AL431">
            <v>-2406.6706969085</v>
          </cell>
          <cell r="AM431">
            <v>-2424.48207159033</v>
          </cell>
          <cell r="AN431">
            <v>-2234.47101404036</v>
          </cell>
          <cell r="AO431">
            <v>-2196.29055711615</v>
          </cell>
          <cell r="AP431">
            <v>-2197.00605886796</v>
          </cell>
          <cell r="AQ431">
            <v>1125.88820409499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AA432">
            <v>-98151.5690484511</v>
          </cell>
          <cell r="AB432">
            <v>-7488.89690692718</v>
          </cell>
          <cell r="AC432">
            <v>-3259.77184520205</v>
          </cell>
          <cell r="AD432">
            <v>-3032.51216631486</v>
          </cell>
          <cell r="AE432">
            <v>-3271.74324026167</v>
          </cell>
          <cell r="AF432">
            <v>-3524.65642813454</v>
          </cell>
          <cell r="AG432">
            <v>-2232.21596746873</v>
          </cell>
          <cell r="AH432">
            <v>-2358.72513711676</v>
          </cell>
          <cell r="AI432">
            <v>-2371.15933965175</v>
          </cell>
          <cell r="AJ432">
            <v>-2380.15043525819</v>
          </cell>
          <cell r="AK432">
            <v>-2408.65327453216</v>
          </cell>
          <cell r="AL432">
            <v>-2406.92906956101</v>
          </cell>
          <cell r="AM432">
            <v>-2424.74000706407</v>
          </cell>
          <cell r="AN432">
            <v>-2234.72938669287</v>
          </cell>
          <cell r="AO432">
            <v>-2196.54849258989</v>
          </cell>
          <cell r="AP432">
            <v>-2197.26443152047</v>
          </cell>
          <cell r="AQ432">
            <v>1125.75923635811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AA433">
            <v>-99546.3616379566</v>
          </cell>
          <cell r="AB433">
            <v>-7455.90781673512</v>
          </cell>
          <cell r="AC433">
            <v>-3181.78457903435</v>
          </cell>
          <cell r="AD433">
            <v>-2949.03240114899</v>
          </cell>
          <cell r="AE433">
            <v>-3198.42792424296</v>
          </cell>
          <cell r="AF433">
            <v>-3408.54694450031</v>
          </cell>
          <cell r="AG433">
            <v>-2198.43096661551</v>
          </cell>
          <cell r="AH433">
            <v>-2326.72971094758</v>
          </cell>
          <cell r="AI433">
            <v>-2339.16391348257</v>
          </cell>
          <cell r="AJ433">
            <v>-2348.10077955312</v>
          </cell>
          <cell r="AK433">
            <v>-2376.65784836298</v>
          </cell>
          <cell r="AL433">
            <v>-2374.87941385594</v>
          </cell>
          <cell r="AM433">
            <v>-2392.74458089488</v>
          </cell>
          <cell r="AN433">
            <v>-2202.67973098781</v>
          </cell>
          <cell r="AO433">
            <v>-2164.5530664207</v>
          </cell>
          <cell r="AP433">
            <v>-2165.2147758154</v>
          </cell>
          <cell r="AQ433">
            <v>1141.75694944271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AA434">
            <v>-93511.9113377723</v>
          </cell>
          <cell r="AB434">
            <v>-7582.45311903839</v>
          </cell>
          <cell r="AC434">
            <v>-3502.51262133126</v>
          </cell>
          <cell r="AD434">
            <v>-3096.45031198252</v>
          </cell>
          <cell r="AE434">
            <v>-3308.86945069386</v>
          </cell>
          <cell r="AF434">
            <v>-3540.86318211938</v>
          </cell>
          <cell r="AG434">
            <v>-2344.59887005464</v>
          </cell>
          <cell r="AH434">
            <v>-2465.15517327356</v>
          </cell>
          <cell r="AI434">
            <v>-2477.58937580855</v>
          </cell>
          <cell r="AJ434">
            <v>-2486.76086130678</v>
          </cell>
          <cell r="AK434">
            <v>-2515.08331068896</v>
          </cell>
          <cell r="AL434">
            <v>-2513.5394956096</v>
          </cell>
          <cell r="AM434">
            <v>-2531.17004322087</v>
          </cell>
          <cell r="AN434">
            <v>-2341.33981274147</v>
          </cell>
          <cell r="AO434">
            <v>-2302.97852874669</v>
          </cell>
          <cell r="AP434">
            <v>-2303.87485756906</v>
          </cell>
          <cell r="AQ434">
            <v>1072.54421827971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A435">
            <v>-88984.2995660958</v>
          </cell>
          <cell r="AB435">
            <v>-7581.82565937982</v>
          </cell>
          <cell r="AC435">
            <v>-3626.27022552999</v>
          </cell>
          <cell r="AD435">
            <v>-3302.33901946648</v>
          </cell>
          <cell r="AE435">
            <v>-3477.82357891993</v>
          </cell>
          <cell r="AF435">
            <v>-3773.10462774808</v>
          </cell>
          <cell r="AG435">
            <v>-2454.26776901502</v>
          </cell>
          <cell r="AH435">
            <v>-2569.01496522641</v>
          </cell>
          <cell r="AI435">
            <v>-2581.4491677614</v>
          </cell>
          <cell r="AJ435">
            <v>-2590.79668680531</v>
          </cell>
          <cell r="AK435">
            <v>-2618.94310264181</v>
          </cell>
          <cell r="AL435">
            <v>-2617.57532110813</v>
          </cell>
          <cell r="AM435">
            <v>-2635.02983517371</v>
          </cell>
          <cell r="AN435">
            <v>-2445.37563823999</v>
          </cell>
          <cell r="AO435">
            <v>-2406.83832069953</v>
          </cell>
          <cell r="AP435">
            <v>-2407.91068306759</v>
          </cell>
          <cell r="AQ435">
            <v>1020.61432230329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AA436">
            <v>-85284.5780408683</v>
          </cell>
          <cell r="AB436">
            <v>-7648.34903287128</v>
          </cell>
          <cell r="AC436">
            <v>-3789.22918970899</v>
          </cell>
          <cell r="AD436">
            <v>-3338.08849629281</v>
          </cell>
          <cell r="AE436">
            <v>-3519.65592259582</v>
          </cell>
          <cell r="AF436">
            <v>-3865.64827953073</v>
          </cell>
          <cell r="AG436">
            <v>-2543.88331173224</v>
          </cell>
          <cell r="AH436">
            <v>-2653.88361723791</v>
          </cell>
          <cell r="AI436">
            <v>-2666.3178197729</v>
          </cell>
          <cell r="AJ436">
            <v>-2675.80918398971</v>
          </cell>
          <cell r="AK436">
            <v>-2703.81175465331</v>
          </cell>
          <cell r="AL436">
            <v>-2702.58781829253</v>
          </cell>
          <cell r="AM436">
            <v>-2719.89848718521</v>
          </cell>
          <cell r="AN436">
            <v>-2530.38813542439</v>
          </cell>
          <cell r="AO436">
            <v>-2491.70697271103</v>
          </cell>
          <cell r="AP436">
            <v>-2492.92318025199</v>
          </cell>
          <cell r="AQ436">
            <v>978.179996297543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AA437">
            <v>-92453.6722533934</v>
          </cell>
          <cell r="AB437">
            <v>-7564.18891070206</v>
          </cell>
          <cell r="AC437">
            <v>-3584.54259400622</v>
          </cell>
          <cell r="AD437">
            <v>-3226.85290652978</v>
          </cell>
          <cell r="AE437">
            <v>-3419.28451535535</v>
          </cell>
          <cell r="AF437">
            <v>-3600.588168092</v>
          </cell>
          <cell r="AG437">
            <v>-2370.23179113385</v>
          </cell>
          <cell r="AH437">
            <v>-2489.43033127795</v>
          </cell>
          <cell r="AI437">
            <v>-2501.86453381294</v>
          </cell>
          <cell r="AJ437">
            <v>-2511.07716364677</v>
          </cell>
          <cell r="AK437">
            <v>-2539.35846869335</v>
          </cell>
          <cell r="AL437">
            <v>-2537.85579794959</v>
          </cell>
          <cell r="AM437">
            <v>-2555.44520122526</v>
          </cell>
          <cell r="AN437">
            <v>-2365.65611508145</v>
          </cell>
          <cell r="AO437">
            <v>-2327.25368675108</v>
          </cell>
          <cell r="AP437">
            <v>-2328.19115990905</v>
          </cell>
          <cell r="AQ437">
            <v>1060.40663927752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AA438">
            <v>-86244.8362143081</v>
          </cell>
          <cell r="AB438">
            <v>-7706.29301476588</v>
          </cell>
          <cell r="AC438">
            <v>-3755.00023631115</v>
          </cell>
          <cell r="AD438">
            <v>-3466.6413246053</v>
          </cell>
          <cell r="AE438">
            <v>-3615.43107882571</v>
          </cell>
          <cell r="AF438">
            <v>-3812.74943752313</v>
          </cell>
          <cell r="AG438">
            <v>-2520.62370779322</v>
          </cell>
          <cell r="AH438">
            <v>-2631.85606294574</v>
          </cell>
          <cell r="AI438">
            <v>-2644.29026548073</v>
          </cell>
          <cell r="AJ438">
            <v>-2653.74429485975</v>
          </cell>
          <cell r="AK438">
            <v>-2681.78420036114</v>
          </cell>
          <cell r="AL438">
            <v>-2680.52292916257</v>
          </cell>
          <cell r="AM438">
            <v>-2697.87093289304</v>
          </cell>
          <cell r="AN438">
            <v>-2508.32324629444</v>
          </cell>
          <cell r="AO438">
            <v>-2469.67941841886</v>
          </cell>
          <cell r="AP438">
            <v>-2470.85829112203</v>
          </cell>
          <cell r="AQ438">
            <v>989.193773443628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AA439">
            <v>-85731.1254665214</v>
          </cell>
          <cell r="AB439">
            <v>-7697.83903407366</v>
          </cell>
          <cell r="AC439">
            <v>-3701.45076153639</v>
          </cell>
          <cell r="AD439">
            <v>-3263.92931280608</v>
          </cell>
          <cell r="AE439">
            <v>-3592.25609729792</v>
          </cell>
          <cell r="AF439">
            <v>-3854.03722354953</v>
          </cell>
          <cell r="AG439">
            <v>-2533.06693281669</v>
          </cell>
          <cell r="AH439">
            <v>-2643.64017653136</v>
          </cell>
          <cell r="AI439">
            <v>-2656.07437906635</v>
          </cell>
          <cell r="AJ439">
            <v>-2665.54838151925</v>
          </cell>
          <cell r="AK439">
            <v>-2693.56831394676</v>
          </cell>
          <cell r="AL439">
            <v>-2692.32701582208</v>
          </cell>
          <cell r="AM439">
            <v>-2709.65504647867</v>
          </cell>
          <cell r="AN439">
            <v>-2520.12733295394</v>
          </cell>
          <cell r="AO439">
            <v>-2481.46353200449</v>
          </cell>
          <cell r="AP439">
            <v>-2482.66237778154</v>
          </cell>
          <cell r="AQ439">
            <v>983.301716650814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AA440">
            <v>-86462.5536028308</v>
          </cell>
          <cell r="AB440">
            <v>-7678.25513175382</v>
          </cell>
          <cell r="AC440">
            <v>-3691.98311890732</v>
          </cell>
          <cell r="AD440">
            <v>-3390.68077560945</v>
          </cell>
          <cell r="AE440">
            <v>-3721.54670621536</v>
          </cell>
          <cell r="AF440">
            <v>-3995.47247202856</v>
          </cell>
          <cell r="AG440">
            <v>-2515.35010495625</v>
          </cell>
          <cell r="AH440">
            <v>-2626.86180022694</v>
          </cell>
          <cell r="AI440">
            <v>-2639.29600276193</v>
          </cell>
          <cell r="AJ440">
            <v>-2648.74156728889</v>
          </cell>
          <cell r="AK440">
            <v>-2676.78993764234</v>
          </cell>
          <cell r="AL440">
            <v>-2675.52020159171</v>
          </cell>
          <cell r="AM440">
            <v>-2692.87667017424</v>
          </cell>
          <cell r="AN440">
            <v>-2503.32051872357</v>
          </cell>
          <cell r="AO440">
            <v>-2464.68515570006</v>
          </cell>
          <cell r="AP440">
            <v>-2465.85556355117</v>
          </cell>
          <cell r="AQ440">
            <v>991.690904803028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AA441">
            <v>-100737.138503323</v>
          </cell>
          <cell r="AB441">
            <v>-7375.24606669929</v>
          </cell>
          <cell r="AC441">
            <v>-3135.11471755778</v>
          </cell>
          <cell r="AD441">
            <v>-2887.07682620202</v>
          </cell>
          <cell r="AE441">
            <v>-3233.0483102071</v>
          </cell>
          <cell r="AF441">
            <v>-3569.93812224308</v>
          </cell>
          <cell r="AG441">
            <v>-2169.58768359616</v>
          </cell>
          <cell r="AH441">
            <v>-2299.41424227757</v>
          </cell>
          <cell r="AI441">
            <v>-2311.84844481256</v>
          </cell>
          <cell r="AJ441">
            <v>-2320.73901347859</v>
          </cell>
          <cell r="AK441">
            <v>-2349.34237969297</v>
          </cell>
          <cell r="AL441">
            <v>-2347.51764778141</v>
          </cell>
          <cell r="AM441">
            <v>-2365.42911222487</v>
          </cell>
          <cell r="AN441">
            <v>-2175.31796491327</v>
          </cell>
          <cell r="AO441">
            <v>-2137.23759775069</v>
          </cell>
          <cell r="AP441">
            <v>-2137.85300974087</v>
          </cell>
          <cell r="AQ441">
            <v>1155.41468377771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AA442">
            <v>-97268.3576839456</v>
          </cell>
          <cell r="AB442">
            <v>-7437.47316461979</v>
          </cell>
          <cell r="AC442">
            <v>-3325.0908083214</v>
          </cell>
          <cell r="AD442">
            <v>-3008.6496168044</v>
          </cell>
          <cell r="AE442">
            <v>-3350.58031375683</v>
          </cell>
          <cell r="AF442">
            <v>-3487.75154777667</v>
          </cell>
          <cell r="AG442">
            <v>-2253.60932511051</v>
          </cell>
          <cell r="AH442">
            <v>-2378.98529924943</v>
          </cell>
          <cell r="AI442">
            <v>-2391.41950178442</v>
          </cell>
          <cell r="AJ442">
            <v>-2400.4449366487</v>
          </cell>
          <cell r="AK442">
            <v>-2428.91343666483</v>
          </cell>
          <cell r="AL442">
            <v>-2427.22357095153</v>
          </cell>
          <cell r="AM442">
            <v>-2445.00016919673</v>
          </cell>
          <cell r="AN442">
            <v>-2255.02388808339</v>
          </cell>
          <cell r="AO442">
            <v>-2216.80865472255</v>
          </cell>
          <cell r="AP442">
            <v>-2217.55893291099</v>
          </cell>
          <cell r="AQ442">
            <v>1115.62915529178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AA443">
            <v>-95630.8867629109</v>
          </cell>
          <cell r="AB443">
            <v>-7529.52262431689</v>
          </cell>
          <cell r="AC443">
            <v>-3393.46842555843</v>
          </cell>
          <cell r="AD443">
            <v>-3067.08287775486</v>
          </cell>
          <cell r="AE443">
            <v>-3398.78857500603</v>
          </cell>
          <cell r="AF443">
            <v>-3668.16902422832</v>
          </cell>
          <cell r="AG443">
            <v>-2293.27253875283</v>
          </cell>
          <cell r="AH443">
            <v>-2416.54757220122</v>
          </cell>
          <cell r="AI443">
            <v>-2428.98177473621</v>
          </cell>
          <cell r="AJ443">
            <v>-2438.07087446991</v>
          </cell>
          <cell r="AK443">
            <v>-2466.47570961662</v>
          </cell>
          <cell r="AL443">
            <v>-2464.84950877273</v>
          </cell>
          <cell r="AM443">
            <v>-2482.56244214853</v>
          </cell>
          <cell r="AN443">
            <v>-2292.6498259046</v>
          </cell>
          <cell r="AO443">
            <v>-2254.37092767435</v>
          </cell>
          <cell r="AP443">
            <v>-2255.18487073219</v>
          </cell>
          <cell r="AQ443">
            <v>1096.84801881588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AA444">
            <v>-95864.3361168748</v>
          </cell>
          <cell r="AB444">
            <v>-7433.65534318363</v>
          </cell>
          <cell r="AC444">
            <v>-3388.23273762876</v>
          </cell>
          <cell r="AD444">
            <v>-3030.31173245273</v>
          </cell>
          <cell r="AE444">
            <v>-3167.27112425751</v>
          </cell>
          <cell r="AF444">
            <v>-3513.92930879534</v>
          </cell>
          <cell r="AG444">
            <v>-2287.61787247328</v>
          </cell>
          <cell r="AH444">
            <v>-2411.19243078078</v>
          </cell>
          <cell r="AI444">
            <v>-2423.62663331577</v>
          </cell>
          <cell r="AJ444">
            <v>-2432.70665653858</v>
          </cell>
          <cell r="AK444">
            <v>-2461.12056819618</v>
          </cell>
          <cell r="AL444">
            <v>-2459.48529084141</v>
          </cell>
          <cell r="AM444">
            <v>-2477.20730072808</v>
          </cell>
          <cell r="AN444">
            <v>-2287.28560797327</v>
          </cell>
          <cell r="AO444">
            <v>-2249.0157862539</v>
          </cell>
          <cell r="AP444">
            <v>-2249.82065280086</v>
          </cell>
          <cell r="AQ444">
            <v>1099.52558952611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AA445">
            <v>-99996.5419955815</v>
          </cell>
          <cell r="AB445">
            <v>-7346.26509840359</v>
          </cell>
          <cell r="AC445">
            <v>-3216.02024734642</v>
          </cell>
          <cell r="AD445">
            <v>-2829.95515606594</v>
          </cell>
          <cell r="AE445">
            <v>-3173.80950456865</v>
          </cell>
          <cell r="AF445">
            <v>-3455.94823633522</v>
          </cell>
          <cell r="AG445">
            <v>-2187.52658994983</v>
          </cell>
          <cell r="AH445">
            <v>-2316.40293368795</v>
          </cell>
          <cell r="AI445">
            <v>-2328.83713622294</v>
          </cell>
          <cell r="AJ445">
            <v>-2337.75649928119</v>
          </cell>
          <cell r="AK445">
            <v>-2366.33107110335</v>
          </cell>
          <cell r="AL445">
            <v>-2364.53513358401</v>
          </cell>
          <cell r="AM445">
            <v>-2382.41780363526</v>
          </cell>
          <cell r="AN445">
            <v>-2192.33545071588</v>
          </cell>
          <cell r="AO445">
            <v>-2154.22628916108</v>
          </cell>
          <cell r="AP445">
            <v>-2154.87049554347</v>
          </cell>
          <cell r="AQ445">
            <v>1146.92033807252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AA446">
            <v>-88455.8303482439</v>
          </cell>
          <cell r="AB446">
            <v>-7673.39373946914</v>
          </cell>
          <cell r="AC446">
            <v>-3634.5869135651</v>
          </cell>
          <cell r="AD446">
            <v>-3439.34927729687</v>
          </cell>
          <cell r="AE446">
            <v>-3630.08849520768</v>
          </cell>
          <cell r="AF446">
            <v>-3742.58852911755</v>
          </cell>
          <cell r="AG446">
            <v>-2467.06847724244</v>
          </cell>
          <cell r="AH446">
            <v>-2581.13762630856</v>
          </cell>
          <cell r="AI446">
            <v>-2593.57182884355</v>
          </cell>
          <cell r="AJ446">
            <v>-2602.93989477065</v>
          </cell>
          <cell r="AK446">
            <v>-2631.06576372396</v>
          </cell>
          <cell r="AL446">
            <v>-2629.71852907347</v>
          </cell>
          <cell r="AM446">
            <v>-2647.15249625586</v>
          </cell>
          <cell r="AN446">
            <v>-2457.51884620533</v>
          </cell>
          <cell r="AO446">
            <v>-2418.96098178168</v>
          </cell>
          <cell r="AP446">
            <v>-2420.05389103293</v>
          </cell>
          <cell r="AQ446">
            <v>1014.55299176222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AA447">
            <v>-88024.675867243</v>
          </cell>
          <cell r="AB447">
            <v>-7687.74858999529</v>
          </cell>
          <cell r="AC447">
            <v>-3752.14430605731</v>
          </cell>
          <cell r="AD447">
            <v>-3334.52310592335</v>
          </cell>
          <cell r="AE447">
            <v>-3479.16883034304</v>
          </cell>
          <cell r="AF447">
            <v>-3727.74328507676</v>
          </cell>
          <cell r="AG447">
            <v>-2477.51200455832</v>
          </cell>
          <cell r="AH447">
            <v>-2591.02796517913</v>
          </cell>
          <cell r="AI447">
            <v>-2603.46216771412</v>
          </cell>
          <cell r="AJ447">
            <v>-2612.84699692744</v>
          </cell>
          <cell r="AK447">
            <v>-2640.95610259453</v>
          </cell>
          <cell r="AL447">
            <v>-2639.62563123026</v>
          </cell>
          <cell r="AM447">
            <v>-2657.04283512644</v>
          </cell>
          <cell r="AN447">
            <v>-2467.42594836213</v>
          </cell>
          <cell r="AO447">
            <v>-2428.85132065226</v>
          </cell>
          <cell r="AP447">
            <v>-2429.96099318972</v>
          </cell>
          <cell r="AQ447">
            <v>1009.60782232693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AA448">
            <v>-93456.1641089973</v>
          </cell>
          <cell r="AB448">
            <v>-7577.8454996054</v>
          </cell>
          <cell r="AC448">
            <v>-3420.83623752895</v>
          </cell>
          <cell r="AD448">
            <v>-3163.31077181955</v>
          </cell>
          <cell r="AE448">
            <v>-3341.51323100438</v>
          </cell>
          <cell r="AF448">
            <v>-3698.14304778153</v>
          </cell>
          <cell r="AG448">
            <v>-2345.94919280937</v>
          </cell>
          <cell r="AH448">
            <v>-2466.43397010388</v>
          </cell>
          <cell r="AI448">
            <v>-2478.86817263887</v>
          </cell>
          <cell r="AJ448">
            <v>-2488.04182558935</v>
          </cell>
          <cell r="AK448">
            <v>-2516.36210751928</v>
          </cell>
          <cell r="AL448">
            <v>-2514.82045989217</v>
          </cell>
          <cell r="AM448">
            <v>-2532.44884005119</v>
          </cell>
          <cell r="AN448">
            <v>-2342.62077702404</v>
          </cell>
          <cell r="AO448">
            <v>-2304.25732557701</v>
          </cell>
          <cell r="AP448">
            <v>-2305.15582185163</v>
          </cell>
          <cell r="AQ448">
            <v>1071.90481986456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AA449">
            <v>-86252.8433866766</v>
          </cell>
          <cell r="AB449">
            <v>-7646.79298521778</v>
          </cell>
          <cell r="AC449">
            <v>-3687.69563486707</v>
          </cell>
          <cell r="AD449">
            <v>-3368.36881306674</v>
          </cell>
          <cell r="AE449">
            <v>-3584.71837417248</v>
          </cell>
          <cell r="AF449">
            <v>-3746.06268816113</v>
          </cell>
          <cell r="AG449">
            <v>-2520.42975614239</v>
          </cell>
          <cell r="AH449">
            <v>-2631.67238481734</v>
          </cell>
          <cell r="AI449">
            <v>-2644.10658735233</v>
          </cell>
          <cell r="AJ449">
            <v>-2653.5603054125</v>
          </cell>
          <cell r="AK449">
            <v>-2681.60052223274</v>
          </cell>
          <cell r="AL449">
            <v>-2680.33893971532</v>
          </cell>
          <cell r="AM449">
            <v>-2697.68725476465</v>
          </cell>
          <cell r="AN449">
            <v>-2508.13925684718</v>
          </cell>
          <cell r="AO449">
            <v>-2469.49574029047</v>
          </cell>
          <cell r="AP449">
            <v>-2470.67430167478</v>
          </cell>
          <cell r="AQ449">
            <v>989.285612507825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AA450">
            <v>-87121.4921167221</v>
          </cell>
          <cell r="AB450">
            <v>-7766.35073338316</v>
          </cell>
          <cell r="AC450">
            <v>-3693.66453748204</v>
          </cell>
          <cell r="AD450">
            <v>-3340.05168293068</v>
          </cell>
          <cell r="AE450">
            <v>-3489.90578772211</v>
          </cell>
          <cell r="AF450">
            <v>-3801.16535651446</v>
          </cell>
          <cell r="AG450">
            <v>-2499.38913812754</v>
          </cell>
          <cell r="AH450">
            <v>-2611.74627786908</v>
          </cell>
          <cell r="AI450">
            <v>-2624.18048040407</v>
          </cell>
          <cell r="AJ450">
            <v>-2633.60042540161</v>
          </cell>
          <cell r="AK450">
            <v>-2661.67441528448</v>
          </cell>
          <cell r="AL450">
            <v>-2660.37905970443</v>
          </cell>
          <cell r="AM450">
            <v>-2677.76114781639</v>
          </cell>
          <cell r="AN450">
            <v>-2488.1793768363</v>
          </cell>
          <cell r="AO450">
            <v>-2449.56963334221</v>
          </cell>
          <cell r="AP450">
            <v>-2450.71442166389</v>
          </cell>
          <cell r="AQ450">
            <v>999.248665981955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AA451">
            <v>-89065.3817003618</v>
          </cell>
          <cell r="AB451">
            <v>-7632.91224805411</v>
          </cell>
          <cell r="AC451">
            <v>-3600.81951582944</v>
          </cell>
          <cell r="AD451">
            <v>-3132.57034126674</v>
          </cell>
          <cell r="AE451">
            <v>-3427.35722956297</v>
          </cell>
          <cell r="AF451">
            <v>-3702.42008624026</v>
          </cell>
          <cell r="AG451">
            <v>-2452.30377809911</v>
          </cell>
          <cell r="AH451">
            <v>-2567.15500593205</v>
          </cell>
          <cell r="AI451">
            <v>-2579.58920846704</v>
          </cell>
          <cell r="AJ451">
            <v>-2588.93357503757</v>
          </cell>
          <cell r="AK451">
            <v>-2617.08314334745</v>
          </cell>
          <cell r="AL451">
            <v>-2615.71220934039</v>
          </cell>
          <cell r="AM451">
            <v>-2633.16987587936</v>
          </cell>
          <cell r="AN451">
            <v>-2443.51252647226</v>
          </cell>
          <cell r="AO451">
            <v>-2404.97836140518</v>
          </cell>
          <cell r="AP451">
            <v>-2406.04757129985</v>
          </cell>
          <cell r="AQ451">
            <v>1021.54430195047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AA452">
            <v>-90081.619219045</v>
          </cell>
          <cell r="AB452">
            <v>-7681.53940470034</v>
          </cell>
          <cell r="AC452">
            <v>-3621.41630129541</v>
          </cell>
          <cell r="AD452">
            <v>-3236.58614665367</v>
          </cell>
          <cell r="AE452">
            <v>-3517.77587396649</v>
          </cell>
          <cell r="AF452">
            <v>-3636.57372662085</v>
          </cell>
          <cell r="AG452">
            <v>-2427.68822902457</v>
          </cell>
          <cell r="AH452">
            <v>-2543.84333024347</v>
          </cell>
          <cell r="AI452">
            <v>-2556.27753277846</v>
          </cell>
          <cell r="AJ452">
            <v>-2565.58238803427</v>
          </cell>
          <cell r="AK452">
            <v>-2593.77146765888</v>
          </cell>
          <cell r="AL452">
            <v>-2592.36102233709</v>
          </cell>
          <cell r="AM452">
            <v>-2609.85820019078</v>
          </cell>
          <cell r="AN452">
            <v>-2420.16133946895</v>
          </cell>
          <cell r="AO452">
            <v>-2381.6666857166</v>
          </cell>
          <cell r="AP452">
            <v>-2382.69638429655</v>
          </cell>
          <cell r="AQ452">
            <v>1033.20013979476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AA453">
            <v>-103665.300121347</v>
          </cell>
          <cell r="AB453">
            <v>-7288.98958906512</v>
          </cell>
          <cell r="AC453">
            <v>-3119.77624661582</v>
          </cell>
          <cell r="AD453">
            <v>-2788.40541417884</v>
          </cell>
          <cell r="AE453">
            <v>-2985.98098493651</v>
          </cell>
          <cell r="AF453">
            <v>-3385.46284777261</v>
          </cell>
          <cell r="AG453">
            <v>-2098.66105012559</v>
          </cell>
          <cell r="AH453">
            <v>-2232.24455728939</v>
          </cell>
          <cell r="AI453">
            <v>-2244.67875982438</v>
          </cell>
          <cell r="AJ453">
            <v>-2253.4554815667</v>
          </cell>
          <cell r="AK453">
            <v>-2282.17269470479</v>
          </cell>
          <cell r="AL453">
            <v>-2280.23411586952</v>
          </cell>
          <cell r="AM453">
            <v>-2298.25942723669</v>
          </cell>
          <cell r="AN453">
            <v>-2108.03443300138</v>
          </cell>
          <cell r="AO453">
            <v>-2070.06791276251</v>
          </cell>
          <cell r="AP453">
            <v>-2070.56947782898</v>
          </cell>
          <cell r="AQ453">
            <v>1188.9995262718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AA454">
            <v>-87192.4840566574</v>
          </cell>
          <cell r="AB454">
            <v>-7656.57949009324</v>
          </cell>
          <cell r="AC454">
            <v>-3681.30328002144</v>
          </cell>
          <cell r="AD454">
            <v>-3257.24523528872</v>
          </cell>
          <cell r="AE454">
            <v>-3503.27057036711</v>
          </cell>
          <cell r="AF454">
            <v>-3724.03300073051</v>
          </cell>
          <cell r="AG454">
            <v>-2497.66955432036</v>
          </cell>
          <cell r="AH454">
            <v>-2610.11777956052</v>
          </cell>
          <cell r="AI454">
            <v>-2622.55198209551</v>
          </cell>
          <cell r="AJ454">
            <v>-2631.96916692642</v>
          </cell>
          <cell r="AK454">
            <v>-2660.04591697592</v>
          </cell>
          <cell r="AL454">
            <v>-2658.74780122924</v>
          </cell>
          <cell r="AM454">
            <v>-2676.13264950782</v>
          </cell>
          <cell r="AN454">
            <v>-2486.54811836111</v>
          </cell>
          <cell r="AO454">
            <v>-2447.94113503364</v>
          </cell>
          <cell r="AP454">
            <v>-2449.0831631887</v>
          </cell>
          <cell r="AQ454">
            <v>1000.06291513624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AA455">
            <v>-94586.8276194887</v>
          </cell>
          <cell r="AB455">
            <v>-7588.17824797593</v>
          </cell>
          <cell r="AC455">
            <v>-3410.28028585841</v>
          </cell>
          <cell r="AD455">
            <v>-3189.26253485739</v>
          </cell>
          <cell r="AE455">
            <v>-3458.74431090051</v>
          </cell>
          <cell r="AF455">
            <v>-3642.86540916704</v>
          </cell>
          <cell r="AG455">
            <v>-2318.561989899</v>
          </cell>
          <cell r="AH455">
            <v>-2440.49745370402</v>
          </cell>
          <cell r="AI455">
            <v>-2452.93165623901</v>
          </cell>
          <cell r="AJ455">
            <v>-2462.0613489922</v>
          </cell>
          <cell r="AK455">
            <v>-2490.42559111942</v>
          </cell>
          <cell r="AL455">
            <v>-2488.83998329502</v>
          </cell>
          <cell r="AM455">
            <v>-2506.51232365132</v>
          </cell>
          <cell r="AN455">
            <v>-2316.64030042689</v>
          </cell>
          <cell r="AO455">
            <v>-2278.32080917714</v>
          </cell>
          <cell r="AP455">
            <v>-2279.17534525448</v>
          </cell>
          <cell r="AQ455">
            <v>1084.87307806449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AA456">
            <v>-87606.628090286</v>
          </cell>
          <cell r="AB456">
            <v>-7619.76269514269</v>
          </cell>
          <cell r="AC456">
            <v>-3673.0190640013</v>
          </cell>
          <cell r="AD456">
            <v>-3273.05381065698</v>
          </cell>
          <cell r="AE456">
            <v>-3520.31704392622</v>
          </cell>
          <cell r="AF456">
            <v>-3817.87037178012</v>
          </cell>
          <cell r="AG456">
            <v>-2487.63805814324</v>
          </cell>
          <cell r="AH456">
            <v>-2600.6176467443</v>
          </cell>
          <cell r="AI456">
            <v>-2613.05184927929</v>
          </cell>
          <cell r="AJ456">
            <v>-2622.45293219018</v>
          </cell>
          <cell r="AK456">
            <v>-2650.5457841597</v>
          </cell>
          <cell r="AL456">
            <v>-2649.231566493</v>
          </cell>
          <cell r="AM456">
            <v>-2666.63251669161</v>
          </cell>
          <cell r="AN456">
            <v>-2477.03188362487</v>
          </cell>
          <cell r="AO456">
            <v>-2438.44100221743</v>
          </cell>
          <cell r="AP456">
            <v>-2439.56692845246</v>
          </cell>
          <cell r="AQ456">
            <v>1004.81298154434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AA457">
            <v>-90503.9607277717</v>
          </cell>
          <cell r="AB457">
            <v>-7598.62271019719</v>
          </cell>
          <cell r="AC457">
            <v>-3481.04809726996</v>
          </cell>
          <cell r="AD457">
            <v>-3144.45170308711</v>
          </cell>
          <cell r="AE457">
            <v>-3385.99276800403</v>
          </cell>
          <cell r="AF457">
            <v>-3721.95176282008</v>
          </cell>
          <cell r="AG457">
            <v>-2417.45817163822</v>
          </cell>
          <cell r="AH457">
            <v>-2534.15515390649</v>
          </cell>
          <cell r="AI457">
            <v>-2546.58935644148</v>
          </cell>
          <cell r="AJ457">
            <v>-2555.87779105942</v>
          </cell>
          <cell r="AK457">
            <v>-2584.08329132189</v>
          </cell>
          <cell r="AL457">
            <v>-2582.65642536225</v>
          </cell>
          <cell r="AM457">
            <v>-2600.1700238538</v>
          </cell>
          <cell r="AN457">
            <v>-2410.45674249411</v>
          </cell>
          <cell r="AO457">
            <v>-2371.97850937962</v>
          </cell>
          <cell r="AP457">
            <v>-2372.9917873217</v>
          </cell>
          <cell r="AQ457">
            <v>1038.04422796325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AA458">
            <v>-89009.8268711706</v>
          </cell>
          <cell r="AB458">
            <v>-7671.38823955503</v>
          </cell>
          <cell r="AC458">
            <v>-3600.68273675182</v>
          </cell>
          <cell r="AD458">
            <v>-3157.63175392253</v>
          </cell>
          <cell r="AE458">
            <v>-3543.44891392848</v>
          </cell>
          <cell r="AF458">
            <v>-3766.14654091938</v>
          </cell>
          <cell r="AG458">
            <v>-2453.64944050494</v>
          </cell>
          <cell r="AH458">
            <v>-2568.42938926983</v>
          </cell>
          <cell r="AI458">
            <v>-2580.86359180483</v>
          </cell>
          <cell r="AJ458">
            <v>-2590.21011834711</v>
          </cell>
          <cell r="AK458">
            <v>-2618.35752668524</v>
          </cell>
          <cell r="AL458">
            <v>-2616.98875264994</v>
          </cell>
          <cell r="AM458">
            <v>-2634.44425921714</v>
          </cell>
          <cell r="AN458">
            <v>-2444.7890697818</v>
          </cell>
          <cell r="AO458">
            <v>-2406.25274474296</v>
          </cell>
          <cell r="AP458">
            <v>-2407.32411460939</v>
          </cell>
          <cell r="AQ458">
            <v>1020.90711028158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AA459">
            <v>-85144.1765458156</v>
          </cell>
          <cell r="AB459">
            <v>-7739.69664767095</v>
          </cell>
          <cell r="AC459">
            <v>-3749.60637342903</v>
          </cell>
          <cell r="AD459">
            <v>-3447.23618143585</v>
          </cell>
          <cell r="AE459">
            <v>-3604.01808181506</v>
          </cell>
          <cell r="AF459">
            <v>-3900.50313377478</v>
          </cell>
          <cell r="AG459">
            <v>-2547.28415044177</v>
          </cell>
          <cell r="AH459">
            <v>-2657.10431521322</v>
          </cell>
          <cell r="AI459">
            <v>-2669.53851774821</v>
          </cell>
          <cell r="AJ459">
            <v>-2679.03534077515</v>
          </cell>
          <cell r="AK459">
            <v>-2707.03245262862</v>
          </cell>
          <cell r="AL459">
            <v>-2705.81397507797</v>
          </cell>
          <cell r="AM459">
            <v>-2723.11918516052</v>
          </cell>
          <cell r="AN459">
            <v>-2533.61429220983</v>
          </cell>
          <cell r="AO459">
            <v>-2494.92767068634</v>
          </cell>
          <cell r="AP459">
            <v>-2496.14933703743</v>
          </cell>
          <cell r="AQ459">
            <v>976.569647309887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AA460">
            <v>-90053.3039966008</v>
          </cell>
          <cell r="AB460">
            <v>-7579.10576652943</v>
          </cell>
          <cell r="AC460">
            <v>-3552.06314321633</v>
          </cell>
          <cell r="AD460">
            <v>-3238.13898366893</v>
          </cell>
          <cell r="AE460">
            <v>-3519.29267355672</v>
          </cell>
          <cell r="AF460">
            <v>-3762.54413299058</v>
          </cell>
          <cell r="AG460">
            <v>-2428.37408713826</v>
          </cell>
          <cell r="AH460">
            <v>-2544.49285879417</v>
          </cell>
          <cell r="AI460">
            <v>-2556.92706132916</v>
          </cell>
          <cell r="AJ460">
            <v>-2566.23301748081</v>
          </cell>
          <cell r="AK460">
            <v>-2594.42099620957</v>
          </cell>
          <cell r="AL460">
            <v>-2593.01165178363</v>
          </cell>
          <cell r="AM460">
            <v>-2610.50772874147</v>
          </cell>
          <cell r="AN460">
            <v>-2420.81196891549</v>
          </cell>
          <cell r="AO460">
            <v>-2382.31621426729</v>
          </cell>
          <cell r="AP460">
            <v>-2383.34701374309</v>
          </cell>
          <cell r="AQ460">
            <v>1032.87537551941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AA461">
            <v>-86386.9390245746</v>
          </cell>
          <cell r="AB461">
            <v>-7602.04267870691</v>
          </cell>
          <cell r="AC461">
            <v>-3769.16645590296</v>
          </cell>
          <cell r="AD461">
            <v>-3297.30327365756</v>
          </cell>
          <cell r="AE461">
            <v>-3461.9310460035</v>
          </cell>
          <cell r="AF461">
            <v>-3792.3288956003</v>
          </cell>
          <cell r="AG461">
            <v>-2517.18165941827</v>
          </cell>
          <cell r="AH461">
            <v>-2628.59633816047</v>
          </cell>
          <cell r="AI461">
            <v>-2641.03054069546</v>
          </cell>
          <cell r="AJ461">
            <v>-2650.47904511722</v>
          </cell>
          <cell r="AK461">
            <v>-2678.52447557587</v>
          </cell>
          <cell r="AL461">
            <v>-2677.25767942005</v>
          </cell>
          <cell r="AM461">
            <v>-2694.61120810778</v>
          </cell>
          <cell r="AN461">
            <v>-2505.05799655191</v>
          </cell>
          <cell r="AO461">
            <v>-2466.4196936336</v>
          </cell>
          <cell r="AP461">
            <v>-2467.59304137951</v>
          </cell>
          <cell r="AQ461">
            <v>990.82363583626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AA462">
            <v>-85289.4821774538</v>
          </cell>
          <cell r="AB462">
            <v>-7605.12971377122</v>
          </cell>
          <cell r="AC462">
            <v>-3755.74149217383</v>
          </cell>
          <cell r="AD462">
            <v>-3315.08504634893</v>
          </cell>
          <cell r="AE462">
            <v>-3750.76828675812</v>
          </cell>
          <cell r="AF462">
            <v>-3855.57177070159</v>
          </cell>
          <cell r="AG462">
            <v>-2543.76452255888</v>
          </cell>
          <cell r="AH462">
            <v>-2653.77112026794</v>
          </cell>
          <cell r="AI462">
            <v>-2666.20532280293</v>
          </cell>
          <cell r="AJ462">
            <v>-2675.69649634691</v>
          </cell>
          <cell r="AK462">
            <v>-2703.69925768334</v>
          </cell>
          <cell r="AL462">
            <v>-2702.47513064974</v>
          </cell>
          <cell r="AM462">
            <v>-2719.78599021525</v>
          </cell>
          <cell r="AN462">
            <v>-2530.2754477816</v>
          </cell>
          <cell r="AO462">
            <v>-2491.59447574107</v>
          </cell>
          <cell r="AP462">
            <v>-2492.81049260919</v>
          </cell>
          <cell r="AQ462">
            <v>978.236244782524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AA463">
            <v>-91549.5537200056</v>
          </cell>
          <cell r="AB463">
            <v>-7587.50002933676</v>
          </cell>
          <cell r="AC463">
            <v>-3564.40088715965</v>
          </cell>
          <cell r="AD463">
            <v>-3191.11438653807</v>
          </cell>
          <cell r="AE463">
            <v>-3409.05975257389</v>
          </cell>
          <cell r="AF463">
            <v>-3687.51810646026</v>
          </cell>
          <cell r="AG463">
            <v>-2392.13156723802</v>
          </cell>
          <cell r="AH463">
            <v>-2510.17008713904</v>
          </cell>
          <cell r="AI463">
            <v>-2522.60428967403</v>
          </cell>
          <cell r="AJ463">
            <v>-2531.85207163643</v>
          </cell>
          <cell r="AK463">
            <v>-2560.09822455444</v>
          </cell>
          <cell r="AL463">
            <v>-2558.63070593926</v>
          </cell>
          <cell r="AM463">
            <v>-2576.18495708635</v>
          </cell>
          <cell r="AN463">
            <v>-2386.43102307112</v>
          </cell>
          <cell r="AO463">
            <v>-2347.99344261217</v>
          </cell>
          <cell r="AP463">
            <v>-2348.96606789872</v>
          </cell>
          <cell r="AQ463">
            <v>1050.03676134698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A464">
            <v>-96397.5646562211</v>
          </cell>
          <cell r="AB464">
            <v>-7569.56354363927</v>
          </cell>
          <cell r="AC464">
            <v>-3423.93475011103</v>
          </cell>
          <cell r="AD464">
            <v>-3057.25969628408</v>
          </cell>
          <cell r="AE464">
            <v>-3151.97219861742</v>
          </cell>
          <cell r="AF464">
            <v>-3602.00276311769</v>
          </cell>
          <cell r="AG464">
            <v>-2274.70188281838</v>
          </cell>
          <cell r="AH464">
            <v>-2398.960594671</v>
          </cell>
          <cell r="AI464">
            <v>-2411.39479720599</v>
          </cell>
          <cell r="AJ464">
            <v>-2420.4540885032</v>
          </cell>
          <cell r="AK464">
            <v>-2448.8887320864</v>
          </cell>
          <cell r="AL464">
            <v>-2447.23272280602</v>
          </cell>
          <cell r="AM464">
            <v>-2464.97546461831</v>
          </cell>
          <cell r="AN464">
            <v>-2275.03303993789</v>
          </cell>
          <cell r="AO464">
            <v>-2236.78395014413</v>
          </cell>
          <cell r="AP464">
            <v>-2237.56808476548</v>
          </cell>
          <cell r="AQ464">
            <v>1105.64150758099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AA465">
            <v>-85692.1842858904</v>
          </cell>
          <cell r="AB465">
            <v>-7681.40654605038</v>
          </cell>
          <cell r="AC465">
            <v>-3714.91389547672</v>
          </cell>
          <cell r="AD465">
            <v>-3367.40226464877</v>
          </cell>
          <cell r="AE465">
            <v>-3601.95846410187</v>
          </cell>
          <cell r="AF465">
            <v>-3870.3593188582</v>
          </cell>
          <cell r="AG465">
            <v>-2534.01017543982</v>
          </cell>
          <cell r="AH465">
            <v>-2644.53345606209</v>
          </cell>
          <cell r="AI465">
            <v>-2656.96765859708</v>
          </cell>
          <cell r="AJ465">
            <v>-2666.44317508309</v>
          </cell>
          <cell r="AK465">
            <v>-2694.46159347749</v>
          </cell>
          <cell r="AL465">
            <v>-2693.22180938591</v>
          </cell>
          <cell r="AM465">
            <v>-2710.5483260094</v>
          </cell>
          <cell r="AN465">
            <v>-2521.02212651777</v>
          </cell>
          <cell r="AO465">
            <v>-2482.35681153522</v>
          </cell>
          <cell r="AP465">
            <v>-2483.55717134537</v>
          </cell>
          <cell r="AQ465">
            <v>982.855076885449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AA466">
            <v>-95376.9926933185</v>
          </cell>
          <cell r="AB466">
            <v>-7495.14854948869</v>
          </cell>
          <cell r="AC466">
            <v>-3335.29283092569</v>
          </cell>
          <cell r="AD466">
            <v>-3014.89311362139</v>
          </cell>
          <cell r="AE466">
            <v>-3332.68810143282</v>
          </cell>
          <cell r="AF466">
            <v>-3551.30247094158</v>
          </cell>
          <cell r="AG466">
            <v>-2299.42242184108</v>
          </cell>
          <cell r="AH466">
            <v>-2422.37169904242</v>
          </cell>
          <cell r="AI466">
            <v>-2434.80590157741</v>
          </cell>
          <cell r="AJ466">
            <v>-2443.90487271253</v>
          </cell>
          <cell r="AK466">
            <v>-2472.29983645782</v>
          </cell>
          <cell r="AL466">
            <v>-2470.68350701535</v>
          </cell>
          <cell r="AM466">
            <v>-2488.38656898973</v>
          </cell>
          <cell r="AN466">
            <v>-2298.48382414722</v>
          </cell>
          <cell r="AO466">
            <v>-2260.19505451555</v>
          </cell>
          <cell r="AP466">
            <v>-2261.01886897481</v>
          </cell>
          <cell r="AQ466">
            <v>1093.93595539529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AA467">
            <v>-85729.9101016624</v>
          </cell>
          <cell r="AB467">
            <v>-7680.89192569755</v>
          </cell>
          <cell r="AC467">
            <v>-3718.64047538337</v>
          </cell>
          <cell r="AD467">
            <v>-3421.08547900396</v>
          </cell>
          <cell r="AE467">
            <v>-3642.84454618914</v>
          </cell>
          <cell r="AF467">
            <v>-3901.22435103632</v>
          </cell>
          <cell r="AG467">
            <v>-2533.096371676</v>
          </cell>
          <cell r="AH467">
            <v>-2643.66805602894</v>
          </cell>
          <cell r="AI467">
            <v>-2656.10225856393</v>
          </cell>
          <cell r="AJ467">
            <v>-2665.57630827021</v>
          </cell>
          <cell r="AK467">
            <v>-2693.59619344434</v>
          </cell>
          <cell r="AL467">
            <v>-2692.35494257304</v>
          </cell>
          <cell r="AM467">
            <v>-2709.68292597624</v>
          </cell>
          <cell r="AN467">
            <v>-2520.1552597049</v>
          </cell>
          <cell r="AO467">
            <v>-2481.49141150206</v>
          </cell>
          <cell r="AP467">
            <v>-2482.6903045325</v>
          </cell>
          <cell r="AQ467">
            <v>983.287776902026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AA468">
            <v>-102080.620199526</v>
          </cell>
          <cell r="AB468">
            <v>-7310.32889148425</v>
          </cell>
          <cell r="AC468">
            <v>-3112.34079952036</v>
          </cell>
          <cell r="AD468">
            <v>-2741.17124420853</v>
          </cell>
          <cell r="AE468">
            <v>-3080.13508461766</v>
          </cell>
          <cell r="AF468">
            <v>-3397.75256294942</v>
          </cell>
          <cell r="AG468">
            <v>-2137.04554751512</v>
          </cell>
          <cell r="AH468">
            <v>-2268.59584695202</v>
          </cell>
          <cell r="AI468">
            <v>-2281.03004948701</v>
          </cell>
          <cell r="AJ468">
            <v>-2289.8683835847</v>
          </cell>
          <cell r="AK468">
            <v>-2318.52398436742</v>
          </cell>
          <cell r="AL468">
            <v>-2316.64701788752</v>
          </cell>
          <cell r="AM468">
            <v>-2334.61071689933</v>
          </cell>
          <cell r="AN468">
            <v>-2144.44733501938</v>
          </cell>
          <cell r="AO468">
            <v>-2106.41920242515</v>
          </cell>
          <cell r="AP468">
            <v>-2106.98237984698</v>
          </cell>
          <cell r="AQ468">
            <v>1170.82388144048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AA469">
            <v>-100375.996898765</v>
          </cell>
          <cell r="AB469">
            <v>-7364.96127857834</v>
          </cell>
          <cell r="AC469">
            <v>-3226.93020879445</v>
          </cell>
          <cell r="AD469">
            <v>-3010.19549225901</v>
          </cell>
          <cell r="AE469">
            <v>-3227.51804445818</v>
          </cell>
          <cell r="AF469">
            <v>-3490.02200250798</v>
          </cell>
          <cell r="AG469">
            <v>-2178.33534221575</v>
          </cell>
          <cell r="AH469">
            <v>-2307.69854177285</v>
          </cell>
          <cell r="AI469">
            <v>-2320.13274430784</v>
          </cell>
          <cell r="AJ469">
            <v>-2329.03735415945</v>
          </cell>
          <cell r="AK469">
            <v>-2357.62667918825</v>
          </cell>
          <cell r="AL469">
            <v>-2355.81598846227</v>
          </cell>
          <cell r="AM469">
            <v>-2373.71341172015</v>
          </cell>
          <cell r="AN469">
            <v>-2183.61630559414</v>
          </cell>
          <cell r="AO469">
            <v>-2145.52189724597</v>
          </cell>
          <cell r="AP469">
            <v>-2146.15135042173</v>
          </cell>
          <cell r="AQ469">
            <v>1151.27253403007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AA470">
            <v>-102672.708280688</v>
          </cell>
          <cell r="AB470">
            <v>-7371.70227011767</v>
          </cell>
          <cell r="AC470">
            <v>-3131.84524863212</v>
          </cell>
          <cell r="AD470">
            <v>-2815.59212294264</v>
          </cell>
          <cell r="AE470">
            <v>-3200.33610306052</v>
          </cell>
          <cell r="AF470">
            <v>-3404.27690538082</v>
          </cell>
          <cell r="AG470">
            <v>-2122.70384791206</v>
          </cell>
          <cell r="AH470">
            <v>-2255.01382004062</v>
          </cell>
          <cell r="AI470">
            <v>-2267.44802257561</v>
          </cell>
          <cell r="AJ470">
            <v>-2276.2633362887</v>
          </cell>
          <cell r="AK470">
            <v>-2304.94195745602</v>
          </cell>
          <cell r="AL470">
            <v>-2303.04197059152</v>
          </cell>
          <cell r="AM470">
            <v>-2321.02868998793</v>
          </cell>
          <cell r="AN470">
            <v>-2130.84228772338</v>
          </cell>
          <cell r="AO470">
            <v>-2092.83717551375</v>
          </cell>
          <cell r="AP470">
            <v>-2093.37733255098</v>
          </cell>
          <cell r="AQ470">
            <v>1177.61489489618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AA471">
            <v>-87440.3978365382</v>
          </cell>
          <cell r="AB471">
            <v>-7582.90451423857</v>
          </cell>
          <cell r="AC471">
            <v>-3580.98544799597</v>
          </cell>
          <cell r="AD471">
            <v>-3235.95203946898</v>
          </cell>
          <cell r="AE471">
            <v>-3571.91111965527</v>
          </cell>
          <cell r="AF471">
            <v>-3913.42871552863</v>
          </cell>
          <cell r="AG471">
            <v>-2491.66452724478</v>
          </cell>
          <cell r="AH471">
            <v>-2604.43083578107</v>
          </cell>
          <cell r="AI471">
            <v>-2616.86503831606</v>
          </cell>
          <cell r="AJ471">
            <v>-2626.27258425922</v>
          </cell>
          <cell r="AK471">
            <v>-2654.35897319647</v>
          </cell>
          <cell r="AL471">
            <v>-2653.05121856204</v>
          </cell>
          <cell r="AM471">
            <v>-2670.44570572838</v>
          </cell>
          <cell r="AN471">
            <v>-2480.8515356939</v>
          </cell>
          <cell r="AO471">
            <v>-2442.2541912542</v>
          </cell>
          <cell r="AP471">
            <v>-2443.3865805215</v>
          </cell>
          <cell r="AQ471">
            <v>1002.90638702596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AA472">
            <v>-89059.6497028506</v>
          </cell>
          <cell r="AB472">
            <v>-7614.71844817795</v>
          </cell>
          <cell r="AC472">
            <v>-3665.85522524728</v>
          </cell>
          <cell r="AD472">
            <v>-3484.70171184591</v>
          </cell>
          <cell r="AE472">
            <v>-3523.97437327846</v>
          </cell>
          <cell r="AF472">
            <v>-3765.14115841788</v>
          </cell>
          <cell r="AG472">
            <v>-2452.44261991851</v>
          </cell>
          <cell r="AH472">
            <v>-2567.28649336936</v>
          </cell>
          <cell r="AI472">
            <v>-2579.72069590435</v>
          </cell>
          <cell r="AJ472">
            <v>-2589.06528533494</v>
          </cell>
          <cell r="AK472">
            <v>-2617.21463078476</v>
          </cell>
          <cell r="AL472">
            <v>-2615.84391963777</v>
          </cell>
          <cell r="AM472">
            <v>-2633.30136331667</v>
          </cell>
          <cell r="AN472">
            <v>-2443.64423676963</v>
          </cell>
          <cell r="AO472">
            <v>-2405.10984884249</v>
          </cell>
          <cell r="AP472">
            <v>-2406.17928159723</v>
          </cell>
          <cell r="AQ472">
            <v>1021.47855823181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AA473">
            <v>-92262.1373928162</v>
          </cell>
          <cell r="AB473">
            <v>-7529.16909005451</v>
          </cell>
          <cell r="AC473">
            <v>-3561.90434253246</v>
          </cell>
          <cell r="AD473">
            <v>-3240.92170745183</v>
          </cell>
          <cell r="AE473">
            <v>-3551.81202716663</v>
          </cell>
          <cell r="AF473">
            <v>-3779.96577888302</v>
          </cell>
          <cell r="AG473">
            <v>-2374.87119449512</v>
          </cell>
          <cell r="AH473">
            <v>-2493.8239877517</v>
          </cell>
          <cell r="AI473">
            <v>-2506.25819028669</v>
          </cell>
          <cell r="AJ473">
            <v>-2515.4782669959</v>
          </cell>
          <cell r="AK473">
            <v>-2543.7521251671</v>
          </cell>
          <cell r="AL473">
            <v>-2542.25690129872</v>
          </cell>
          <cell r="AM473">
            <v>-2559.83885769901</v>
          </cell>
          <cell r="AN473">
            <v>-2370.05721843058</v>
          </cell>
          <cell r="AO473">
            <v>-2331.64734322483</v>
          </cell>
          <cell r="AP473">
            <v>-2332.59226325818</v>
          </cell>
          <cell r="AQ473">
            <v>1058.20981104064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AA474">
            <v>-94494.7482781274</v>
          </cell>
          <cell r="AB474">
            <v>-7517.15240318537</v>
          </cell>
          <cell r="AC474">
            <v>-3496.22455058143</v>
          </cell>
          <cell r="AD474">
            <v>-3117.93335166342</v>
          </cell>
          <cell r="AE474">
            <v>-3275.334778508</v>
          </cell>
          <cell r="AF474">
            <v>-3660.58529870976</v>
          </cell>
          <cell r="AG474">
            <v>-2320.7923578045</v>
          </cell>
          <cell r="AH474">
            <v>-2442.60968013137</v>
          </cell>
          <cell r="AI474">
            <v>-2455.04388266636</v>
          </cell>
          <cell r="AJ474">
            <v>-2464.17715546435</v>
          </cell>
          <cell r="AK474">
            <v>-2492.53781754677</v>
          </cell>
          <cell r="AL474">
            <v>-2490.95578976717</v>
          </cell>
          <cell r="AM474">
            <v>-2508.62455007868</v>
          </cell>
          <cell r="AN474">
            <v>-2318.75610689903</v>
          </cell>
          <cell r="AO474">
            <v>-2280.4330356045</v>
          </cell>
          <cell r="AP474">
            <v>-2281.29115172663</v>
          </cell>
          <cell r="AQ474">
            <v>1083.81696485081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AA475">
            <v>-86985.0036686868</v>
          </cell>
          <cell r="AB475">
            <v>-7655.01355915139</v>
          </cell>
          <cell r="AC475">
            <v>-3638.43389572667</v>
          </cell>
          <cell r="AD475">
            <v>-3198.56202729482</v>
          </cell>
          <cell r="AE475">
            <v>-3522.50431327758</v>
          </cell>
          <cell r="AF475">
            <v>-3941.18378589799</v>
          </cell>
          <cell r="AG475">
            <v>-2502.69519407307</v>
          </cell>
          <cell r="AH475">
            <v>-2614.87721367625</v>
          </cell>
          <cell r="AI475">
            <v>-2627.31141621124</v>
          </cell>
          <cell r="AJ475">
            <v>-2636.73666787964</v>
          </cell>
          <cell r="AK475">
            <v>-2664.80535109165</v>
          </cell>
          <cell r="AL475">
            <v>-2663.51530218246</v>
          </cell>
          <cell r="AM475">
            <v>-2680.89208362356</v>
          </cell>
          <cell r="AN475">
            <v>-2491.31561931433</v>
          </cell>
          <cell r="AO475">
            <v>-2452.70056914938</v>
          </cell>
          <cell r="AP475">
            <v>-2453.85066414192</v>
          </cell>
          <cell r="AQ475">
            <v>997.683198078371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AA476">
            <v>-91387.4114243907</v>
          </cell>
          <cell r="AB476">
            <v>-7623.71944752061</v>
          </cell>
          <cell r="AC476">
            <v>-3516.4679460126</v>
          </cell>
          <cell r="AD476">
            <v>-3149.86476609705</v>
          </cell>
          <cell r="AE476">
            <v>-3449.95751576719</v>
          </cell>
          <cell r="AF476">
            <v>-3704.51665462107</v>
          </cell>
          <cell r="AG476">
            <v>-2396.05901683655</v>
          </cell>
          <cell r="AH476">
            <v>-2513.88950168661</v>
          </cell>
          <cell r="AI476">
            <v>-2526.3237042216</v>
          </cell>
          <cell r="AJ476">
            <v>-2535.57779027646</v>
          </cell>
          <cell r="AK476">
            <v>-2563.81763910201</v>
          </cell>
          <cell r="AL476">
            <v>-2562.35642457928</v>
          </cell>
          <cell r="AM476">
            <v>-2579.90437163391</v>
          </cell>
          <cell r="AN476">
            <v>-2390.15674171114</v>
          </cell>
          <cell r="AO476">
            <v>-2351.71285715974</v>
          </cell>
          <cell r="AP476">
            <v>-2352.69178653874</v>
          </cell>
          <cell r="AQ476">
            <v>1048.17705407319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AA477">
            <v>-91034.8182272608</v>
          </cell>
          <cell r="AB477">
            <v>-7620.91953636509</v>
          </cell>
          <cell r="AC477">
            <v>-3548.63590293479</v>
          </cell>
          <cell r="AD477">
            <v>-3092.47479106053</v>
          </cell>
          <cell r="AE477">
            <v>-3445.15439551726</v>
          </cell>
          <cell r="AF477">
            <v>-3689.23103878736</v>
          </cell>
          <cell r="AG477">
            <v>-2404.5996138798</v>
          </cell>
          <cell r="AH477">
            <v>-2521.97770755421</v>
          </cell>
          <cell r="AI477">
            <v>-2534.4119100892</v>
          </cell>
          <cell r="AJ477">
            <v>-2543.67970496756</v>
          </cell>
          <cell r="AK477">
            <v>-2571.90584496961</v>
          </cell>
          <cell r="AL477">
            <v>-2570.45833927039</v>
          </cell>
          <cell r="AM477">
            <v>-2587.99257750152</v>
          </cell>
          <cell r="AN477">
            <v>-2398.25865640225</v>
          </cell>
          <cell r="AO477">
            <v>-2359.80106302734</v>
          </cell>
          <cell r="AP477">
            <v>-2360.79370122985</v>
          </cell>
          <cell r="AQ477">
            <v>1044.13295113939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AA478">
            <v>-88141.4201956249</v>
          </cell>
          <cell r="AB478">
            <v>-7636.9511978019</v>
          </cell>
          <cell r="AC478">
            <v>-3626.31021639033</v>
          </cell>
          <cell r="AD478">
            <v>-3378.54152824402</v>
          </cell>
          <cell r="AE478">
            <v>-3660.64738700689</v>
          </cell>
          <cell r="AF478">
            <v>-3942.43170683604</v>
          </cell>
          <cell r="AG478">
            <v>-2474.68419541761</v>
          </cell>
          <cell r="AH478">
            <v>-2588.34994368151</v>
          </cell>
          <cell r="AI478">
            <v>-2600.7841462165</v>
          </cell>
          <cell r="AJ478">
            <v>-2610.16443641034</v>
          </cell>
          <cell r="AK478">
            <v>-2638.27808109691</v>
          </cell>
          <cell r="AL478">
            <v>-2636.94307071316</v>
          </cell>
          <cell r="AM478">
            <v>-2654.36481362882</v>
          </cell>
          <cell r="AN478">
            <v>-2464.74338784502</v>
          </cell>
          <cell r="AO478">
            <v>-2426.17329915464</v>
          </cell>
          <cell r="AP478">
            <v>-2427.27843267262</v>
          </cell>
          <cell r="AQ478">
            <v>1010.94683307574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AA479">
            <v>-92124.4482931422</v>
          </cell>
          <cell r="AB479">
            <v>-7593.50291851359</v>
          </cell>
          <cell r="AC479">
            <v>-3521.11731103313</v>
          </cell>
          <cell r="AD479">
            <v>-3050.20356788824</v>
          </cell>
          <cell r="AE479">
            <v>-3287.28178439603</v>
          </cell>
          <cell r="AF479">
            <v>-3703.0600054563</v>
          </cell>
          <cell r="AG479">
            <v>-2378.2063329128</v>
          </cell>
          <cell r="AH479">
            <v>-2496.98246554694</v>
          </cell>
          <cell r="AI479">
            <v>-2509.41666808193</v>
          </cell>
          <cell r="AJ479">
            <v>-2518.64209814333</v>
          </cell>
          <cell r="AK479">
            <v>-2546.91060296234</v>
          </cell>
          <cell r="AL479">
            <v>-2545.42073244616</v>
          </cell>
          <cell r="AM479">
            <v>-2562.99733549425</v>
          </cell>
          <cell r="AN479">
            <v>-2373.22104957802</v>
          </cell>
          <cell r="AO479">
            <v>-2334.80582102007</v>
          </cell>
          <cell r="AP479">
            <v>-2335.75609440562</v>
          </cell>
          <cell r="AQ479">
            <v>1056.63057214302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AA480">
            <v>-100217.356182187</v>
          </cell>
          <cell r="AB480">
            <v>-7362.0545499557</v>
          </cell>
          <cell r="AC480">
            <v>-3140.13896883815</v>
          </cell>
          <cell r="AD480">
            <v>-2905.08781792807</v>
          </cell>
          <cell r="AE480">
            <v>-3073.23192651142</v>
          </cell>
          <cell r="AF480">
            <v>-3437.78163110579</v>
          </cell>
          <cell r="AG480">
            <v>-2182.17797572648</v>
          </cell>
          <cell r="AH480">
            <v>-2311.33763289858</v>
          </cell>
          <cell r="AI480">
            <v>-2323.77183543357</v>
          </cell>
          <cell r="AJ480">
            <v>-2332.68261323624</v>
          </cell>
          <cell r="AK480">
            <v>-2361.26577031398</v>
          </cell>
          <cell r="AL480">
            <v>-2359.46124753907</v>
          </cell>
          <cell r="AM480">
            <v>-2377.35250284588</v>
          </cell>
          <cell r="AN480">
            <v>-2187.26156467093</v>
          </cell>
          <cell r="AO480">
            <v>-2149.1609883717</v>
          </cell>
          <cell r="AP480">
            <v>-2149.79660949853</v>
          </cell>
          <cell r="AQ480">
            <v>1149.45298846721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AA481">
            <v>-94067.786342468</v>
          </cell>
          <cell r="AB481">
            <v>-7585.3734979385</v>
          </cell>
          <cell r="AC481">
            <v>-3412.02353332209</v>
          </cell>
          <cell r="AD481">
            <v>-3077.25326025544</v>
          </cell>
          <cell r="AE481">
            <v>-3394.15927259179</v>
          </cell>
          <cell r="AF481">
            <v>-3666.66758567817</v>
          </cell>
          <cell r="AG481">
            <v>-2331.1343322809</v>
          </cell>
          <cell r="AH481">
            <v>-2452.40384536585</v>
          </cell>
          <cell r="AI481">
            <v>-2464.83804790084</v>
          </cell>
          <cell r="AJ481">
            <v>-2473.98792097888</v>
          </cell>
          <cell r="AK481">
            <v>-2502.33198278125</v>
          </cell>
          <cell r="AL481">
            <v>-2500.76655528171</v>
          </cell>
          <cell r="AM481">
            <v>-2518.41871531316</v>
          </cell>
          <cell r="AN481">
            <v>-2328.56687241357</v>
          </cell>
          <cell r="AO481">
            <v>-2290.22720083898</v>
          </cell>
          <cell r="AP481">
            <v>-2291.10191724116</v>
          </cell>
          <cell r="AQ481">
            <v>1078.91988223357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AA482">
            <v>-100877.331061837</v>
          </cell>
          <cell r="AB482">
            <v>-7462.77908809566</v>
          </cell>
          <cell r="AC482">
            <v>-3155.36465928724</v>
          </cell>
          <cell r="AD482">
            <v>-2902.6639682118</v>
          </cell>
          <cell r="AE482">
            <v>-3158.59390376022</v>
          </cell>
          <cell r="AF482">
            <v>-3544.6571698811</v>
          </cell>
          <cell r="AG482">
            <v>-2166.19190579762</v>
          </cell>
          <cell r="AH482">
            <v>-2296.1983371393</v>
          </cell>
          <cell r="AI482">
            <v>-2308.63253967429</v>
          </cell>
          <cell r="AJ482">
            <v>-2317.51765765365</v>
          </cell>
          <cell r="AK482">
            <v>-2346.1264745547</v>
          </cell>
          <cell r="AL482">
            <v>-2344.29629195647</v>
          </cell>
          <cell r="AM482">
            <v>-2362.21320708661</v>
          </cell>
          <cell r="AN482">
            <v>-2172.09660908833</v>
          </cell>
          <cell r="AO482">
            <v>-2134.02169261243</v>
          </cell>
          <cell r="AP482">
            <v>-2134.63165391593</v>
          </cell>
          <cell r="AQ482">
            <v>1157.02263634685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AA483">
            <v>-85320.1754263324</v>
          </cell>
          <cell r="AB483">
            <v>-7671.70072371805</v>
          </cell>
          <cell r="AC483">
            <v>-3738.47272752819</v>
          </cell>
          <cell r="AD483">
            <v>-3228.52466367367</v>
          </cell>
          <cell r="AE483">
            <v>-3583.7109528537</v>
          </cell>
          <cell r="AF483">
            <v>-3801.36468343051</v>
          </cell>
          <cell r="AG483">
            <v>-2543.02106331816</v>
          </cell>
          <cell r="AH483">
            <v>-2653.06704169327</v>
          </cell>
          <cell r="AI483">
            <v>-2665.50124422826</v>
          </cell>
          <cell r="AJ483">
            <v>-2674.99122441872</v>
          </cell>
          <cell r="AK483">
            <v>-2702.99517910867</v>
          </cell>
          <cell r="AL483">
            <v>-2701.76985872154</v>
          </cell>
          <cell r="AM483">
            <v>-2719.08191164057</v>
          </cell>
          <cell r="AN483">
            <v>-2529.57017585341</v>
          </cell>
          <cell r="AO483">
            <v>-2490.89039716639</v>
          </cell>
          <cell r="AP483">
            <v>-2492.105220681</v>
          </cell>
          <cell r="AQ483">
            <v>978.588284069862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AA484">
            <v>-96723.4158882422</v>
          </cell>
          <cell r="AB484">
            <v>-7441.62110324465</v>
          </cell>
          <cell r="AC484">
            <v>-3351.58675381018</v>
          </cell>
          <cell r="AD484">
            <v>-2988.13154423188</v>
          </cell>
          <cell r="AE484">
            <v>-3207.42711478594</v>
          </cell>
          <cell r="AF484">
            <v>-3546.60788169049</v>
          </cell>
          <cell r="AG484">
            <v>-2266.80903607207</v>
          </cell>
          <cell r="AH484">
            <v>-2391.48582808943</v>
          </cell>
          <cell r="AI484">
            <v>-2403.92003062442</v>
          </cell>
          <cell r="AJ484">
            <v>-2412.96665282572</v>
          </cell>
          <cell r="AK484">
            <v>-2441.41396550483</v>
          </cell>
          <cell r="AL484">
            <v>-2439.74528712854</v>
          </cell>
          <cell r="AM484">
            <v>-2457.50069803673</v>
          </cell>
          <cell r="AN484">
            <v>-2267.54560426041</v>
          </cell>
          <cell r="AO484">
            <v>-2229.30918356255</v>
          </cell>
          <cell r="AP484">
            <v>-2230.080649088</v>
          </cell>
          <cell r="AQ484">
            <v>1109.37889087178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AA485">
            <v>-93358.3246564206</v>
          </cell>
          <cell r="AB485">
            <v>-7589.56073282407</v>
          </cell>
          <cell r="AC485">
            <v>-3528.15429560585</v>
          </cell>
          <cell r="AD485">
            <v>-3040.50755789106</v>
          </cell>
          <cell r="AE485">
            <v>-3319.03504652754</v>
          </cell>
          <cell r="AF485">
            <v>-3569.57714504782</v>
          </cell>
          <cell r="AG485">
            <v>-2348.31908351115</v>
          </cell>
          <cell r="AH485">
            <v>-2468.67832887443</v>
          </cell>
          <cell r="AI485">
            <v>-2481.11253140942</v>
          </cell>
          <cell r="AJ485">
            <v>-2490.28998835782</v>
          </cell>
          <cell r="AK485">
            <v>-2518.60646628983</v>
          </cell>
          <cell r="AL485">
            <v>-2517.06862266064</v>
          </cell>
          <cell r="AM485">
            <v>-2534.69319882174</v>
          </cell>
          <cell r="AN485">
            <v>-2344.8689397925</v>
          </cell>
          <cell r="AO485">
            <v>-2306.50168434756</v>
          </cell>
          <cell r="AP485">
            <v>-2307.4039846201</v>
          </cell>
          <cell r="AQ485">
            <v>1070.78264047928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AA486">
            <v>-94808.4327694347</v>
          </cell>
          <cell r="AB486">
            <v>-7544.81464397291</v>
          </cell>
          <cell r="AC486">
            <v>-3341.07292086812</v>
          </cell>
          <cell r="AD486">
            <v>-3025.22527653538</v>
          </cell>
          <cell r="AE486">
            <v>-3252.88490295766</v>
          </cell>
          <cell r="AF486">
            <v>-3723.56030744896</v>
          </cell>
          <cell r="AG486">
            <v>-2313.19421677177</v>
          </cell>
          <cell r="AH486">
            <v>-2435.41400884837</v>
          </cell>
          <cell r="AI486">
            <v>-2447.84821138336</v>
          </cell>
          <cell r="AJ486">
            <v>-2456.96928812833</v>
          </cell>
          <cell r="AK486">
            <v>-2485.34214626377</v>
          </cell>
          <cell r="AL486">
            <v>-2483.74792243115</v>
          </cell>
          <cell r="AM486">
            <v>-2501.42887879568</v>
          </cell>
          <cell r="AN486">
            <v>-2311.54823956301</v>
          </cell>
          <cell r="AO486">
            <v>-2273.2373643215</v>
          </cell>
          <cell r="AP486">
            <v>-2274.08328439061</v>
          </cell>
          <cell r="AQ486">
            <v>1087.41480049231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AA487">
            <v>-99900.3447586486</v>
          </cell>
          <cell r="AB487">
            <v>-7428.61569665926</v>
          </cell>
          <cell r="AC487">
            <v>-3170.38679631905</v>
          </cell>
          <cell r="AD487">
            <v>-2960.75024886025</v>
          </cell>
          <cell r="AE487">
            <v>-3263.14949704224</v>
          </cell>
          <cell r="AF487">
            <v>-3498.38614476339</v>
          </cell>
          <cell r="AG487">
            <v>-2189.85670251016</v>
          </cell>
          <cell r="AH487">
            <v>-2318.6096213454</v>
          </cell>
          <cell r="AI487">
            <v>-2331.04382388039</v>
          </cell>
          <cell r="AJ487">
            <v>-2339.96692708721</v>
          </cell>
          <cell r="AK487">
            <v>-2368.5377587608</v>
          </cell>
          <cell r="AL487">
            <v>-2366.74556139003</v>
          </cell>
          <cell r="AM487">
            <v>-2384.62449129271</v>
          </cell>
          <cell r="AN487">
            <v>-2194.5458785219</v>
          </cell>
          <cell r="AO487">
            <v>-2156.43297681853</v>
          </cell>
          <cell r="AP487">
            <v>-2157.08092334949</v>
          </cell>
          <cell r="AQ487">
            <v>1145.8169942438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AA488">
            <v>-90856.320442835</v>
          </cell>
          <cell r="AB488">
            <v>-7563.96693219338</v>
          </cell>
          <cell r="AC488">
            <v>-3570.93023677213</v>
          </cell>
          <cell r="AD488">
            <v>-3106.85967414767</v>
          </cell>
          <cell r="AE488">
            <v>-3471.99815228023</v>
          </cell>
          <cell r="AF488">
            <v>-3667.45470565312</v>
          </cell>
          <cell r="AG488">
            <v>-2408.92323005363</v>
          </cell>
          <cell r="AH488">
            <v>-2526.07230393071</v>
          </cell>
          <cell r="AI488">
            <v>-2538.5065064657</v>
          </cell>
          <cell r="AJ488">
            <v>-2547.78124133792</v>
          </cell>
          <cell r="AK488">
            <v>-2576.00044134611</v>
          </cell>
          <cell r="AL488">
            <v>-2574.55987564074</v>
          </cell>
          <cell r="AM488">
            <v>-2592.08717387802</v>
          </cell>
          <cell r="AN488">
            <v>-2402.36019277261</v>
          </cell>
          <cell r="AO488">
            <v>-2363.89565940384</v>
          </cell>
          <cell r="AP488">
            <v>-2364.8952376002</v>
          </cell>
          <cell r="AQ488">
            <v>1042.08565295114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AA489">
            <v>-96861.7478499197</v>
          </cell>
          <cell r="AB489">
            <v>-7427.02952144845</v>
          </cell>
          <cell r="AC489">
            <v>-3294.15586884545</v>
          </cell>
          <cell r="AD489">
            <v>-2992.27457109291</v>
          </cell>
          <cell r="AE489">
            <v>-3271.10031007926</v>
          </cell>
          <cell r="AF489">
            <v>-3574.33960259556</v>
          </cell>
          <cell r="AG489">
            <v>-2263.45832609665</v>
          </cell>
          <cell r="AH489">
            <v>-2388.31260355411</v>
          </cell>
          <cell r="AI489">
            <v>-2400.7468060891</v>
          </cell>
          <cell r="AJ489">
            <v>-2409.78804994374</v>
          </cell>
          <cell r="AK489">
            <v>-2438.24074096951</v>
          </cell>
          <cell r="AL489">
            <v>-2436.56668424656</v>
          </cell>
          <cell r="AM489">
            <v>-2454.32747350142</v>
          </cell>
          <cell r="AN489">
            <v>-2264.36700137842</v>
          </cell>
          <cell r="AO489">
            <v>-2226.13595902724</v>
          </cell>
          <cell r="AP489">
            <v>-2226.90204620602</v>
          </cell>
          <cell r="AQ489">
            <v>1110.96550313944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AA490">
            <v>-93777.8827674677</v>
          </cell>
          <cell r="AB490">
            <v>-7569.63091179558</v>
          </cell>
          <cell r="AC490">
            <v>-3354.11891836052</v>
          </cell>
          <cell r="AD490">
            <v>-3107.89542018413</v>
          </cell>
          <cell r="AE490">
            <v>-3301.84975626893</v>
          </cell>
          <cell r="AF490">
            <v>-3609.64277212467</v>
          </cell>
          <cell r="AG490">
            <v>-2338.15644625142</v>
          </cell>
          <cell r="AH490">
            <v>-2459.0540014535</v>
          </cell>
          <cell r="AI490">
            <v>-2471.48820398849</v>
          </cell>
          <cell r="AJ490">
            <v>-2480.64934851753</v>
          </cell>
          <cell r="AK490">
            <v>-2508.9821388689</v>
          </cell>
          <cell r="AL490">
            <v>-2507.42798282035</v>
          </cell>
          <cell r="AM490">
            <v>-2525.0688714008</v>
          </cell>
          <cell r="AN490">
            <v>-2335.22829995221</v>
          </cell>
          <cell r="AO490">
            <v>-2296.87735692662</v>
          </cell>
          <cell r="AP490">
            <v>-2297.76334477981</v>
          </cell>
          <cell r="AQ490">
            <v>1075.59480418975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AA491">
            <v>-90684.9589226697</v>
          </cell>
          <cell r="AB491">
            <v>-7593.91072701287</v>
          </cell>
          <cell r="AC491">
            <v>-3562.01233877492</v>
          </cell>
          <cell r="AD491">
            <v>-3280.33525172027</v>
          </cell>
          <cell r="AE491">
            <v>-3391.81030335844</v>
          </cell>
          <cell r="AF491">
            <v>-3726.62287478076</v>
          </cell>
          <cell r="AG491">
            <v>-2413.07398992184</v>
          </cell>
          <cell r="AH491">
            <v>-2530.00320011409</v>
          </cell>
          <cell r="AI491">
            <v>-2542.43740264908</v>
          </cell>
          <cell r="AJ491">
            <v>-2551.7188000572</v>
          </cell>
          <cell r="AK491">
            <v>-2579.93133752949</v>
          </cell>
          <cell r="AL491">
            <v>-2578.49743436002</v>
          </cell>
          <cell r="AM491">
            <v>-2596.01807006139</v>
          </cell>
          <cell r="AN491">
            <v>-2406.29775149189</v>
          </cell>
          <cell r="AO491">
            <v>-2367.82655558721</v>
          </cell>
          <cell r="AP491">
            <v>-2368.83279631948</v>
          </cell>
          <cell r="AQ491">
            <v>1040.12020485945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AA492">
            <v>-99567.6644691209</v>
          </cell>
          <cell r="AB492">
            <v>-7363.2179959458</v>
          </cell>
          <cell r="AC492">
            <v>-3288.35130084061</v>
          </cell>
          <cell r="AD492">
            <v>-2899.60135835056</v>
          </cell>
          <cell r="AE492">
            <v>-3275.93188478302</v>
          </cell>
          <cell r="AF492">
            <v>-3495.38347157214</v>
          </cell>
          <cell r="AG492">
            <v>-2197.91496432637</v>
          </cell>
          <cell r="AH492">
            <v>-2326.24104104293</v>
          </cell>
          <cell r="AI492">
            <v>-2338.67524357792</v>
          </cell>
          <cell r="AJ492">
            <v>-2347.6112813944</v>
          </cell>
          <cell r="AK492">
            <v>-2376.16917845833</v>
          </cell>
          <cell r="AL492">
            <v>-2374.38991569723</v>
          </cell>
          <cell r="AM492">
            <v>-2392.25591099024</v>
          </cell>
          <cell r="AN492">
            <v>-2202.19023282909</v>
          </cell>
          <cell r="AO492">
            <v>-2164.06439651606</v>
          </cell>
          <cell r="AP492">
            <v>-2164.72527765668</v>
          </cell>
          <cell r="AQ492">
            <v>1142.00128439503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AA493">
            <v>-99986.1138200788</v>
          </cell>
          <cell r="AB493">
            <v>-7565.03369427211</v>
          </cell>
          <cell r="AC493">
            <v>-3200.89695365392</v>
          </cell>
          <cell r="AD493">
            <v>-2870.85020974579</v>
          </cell>
          <cell r="AE493">
            <v>-3220.88468812086</v>
          </cell>
          <cell r="AF493">
            <v>-3548.2552400129</v>
          </cell>
          <cell r="AG493">
            <v>-2187.77918371962</v>
          </cell>
          <cell r="AH493">
            <v>-2316.64214769144</v>
          </cell>
          <cell r="AI493">
            <v>-2329.07635022643</v>
          </cell>
          <cell r="AJ493">
            <v>-2337.99611873214</v>
          </cell>
          <cell r="AK493">
            <v>-2366.57028510684</v>
          </cell>
          <cell r="AL493">
            <v>-2364.77475303497</v>
          </cell>
          <cell r="AM493">
            <v>-2382.65701763875</v>
          </cell>
          <cell r="AN493">
            <v>-2192.57507016683</v>
          </cell>
          <cell r="AO493">
            <v>-2154.46550316457</v>
          </cell>
          <cell r="AP493">
            <v>-2155.11011499442</v>
          </cell>
          <cell r="AQ493">
            <v>1146.80073107078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AA494">
            <v>-100915.809022717</v>
          </cell>
          <cell r="AB494">
            <v>-7406.35509095726</v>
          </cell>
          <cell r="AC494">
            <v>-3142.7890664353</v>
          </cell>
          <cell r="AD494">
            <v>-2845.32087507654</v>
          </cell>
          <cell r="AE494">
            <v>-3127.43796123291</v>
          </cell>
          <cell r="AF494">
            <v>-3514.24881829749</v>
          </cell>
          <cell r="AG494">
            <v>-2165.25988339447</v>
          </cell>
          <cell r="AH494">
            <v>-2295.31568349908</v>
          </cell>
          <cell r="AI494">
            <v>-2307.74988603407</v>
          </cell>
          <cell r="AJ494">
            <v>-2316.63350799031</v>
          </cell>
          <cell r="AK494">
            <v>-2345.24382091448</v>
          </cell>
          <cell r="AL494">
            <v>-2343.41214229313</v>
          </cell>
          <cell r="AM494">
            <v>-2361.33055344639</v>
          </cell>
          <cell r="AN494">
            <v>-2171.21245942499</v>
          </cell>
          <cell r="AO494">
            <v>-2133.13903897221</v>
          </cell>
          <cell r="AP494">
            <v>-2133.74750425259</v>
          </cell>
          <cell r="AQ494">
            <v>1157.46396316696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AA495">
            <v>-96643.8652944862</v>
          </cell>
          <cell r="AB495">
            <v>-7461.03667465713</v>
          </cell>
          <cell r="AC495">
            <v>-3271.84849288563</v>
          </cell>
          <cell r="AD495">
            <v>-2847.73328599072</v>
          </cell>
          <cell r="AE495">
            <v>-3226.22338550657</v>
          </cell>
          <cell r="AF495">
            <v>-3503.16316515832</v>
          </cell>
          <cell r="AG495">
            <v>-2268.73592964617</v>
          </cell>
          <cell r="AH495">
            <v>-2393.31065506971</v>
          </cell>
          <cell r="AI495">
            <v>-2405.7448576047</v>
          </cell>
          <cell r="AJ495">
            <v>-2414.79457273309</v>
          </cell>
          <cell r="AK495">
            <v>-2443.23879248511</v>
          </cell>
          <cell r="AL495">
            <v>-2441.57320703592</v>
          </cell>
          <cell r="AM495">
            <v>-2459.32552501702</v>
          </cell>
          <cell r="AN495">
            <v>-2269.37352416778</v>
          </cell>
          <cell r="AO495">
            <v>-2231.13401054284</v>
          </cell>
          <cell r="AP495">
            <v>-2231.90856899537</v>
          </cell>
          <cell r="AQ495">
            <v>1108.46647738164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AA496">
            <v>-102964.726621203</v>
          </cell>
          <cell r="AB496">
            <v>-7413.34872857844</v>
          </cell>
          <cell r="AC496">
            <v>-3069.85243680557</v>
          </cell>
          <cell r="AD496">
            <v>-2668.44323219875</v>
          </cell>
          <cell r="AE496">
            <v>-3087.09973325552</v>
          </cell>
          <cell r="AF496">
            <v>-3478.24228775875</v>
          </cell>
          <cell r="AG496">
            <v>-2115.63050958371</v>
          </cell>
          <cell r="AH496">
            <v>-2248.31515292388</v>
          </cell>
          <cell r="AI496">
            <v>-2260.74935545887</v>
          </cell>
          <cell r="AJ496">
            <v>-2269.55331549888</v>
          </cell>
          <cell r="AK496">
            <v>-2298.24329033928</v>
          </cell>
          <cell r="AL496">
            <v>-2296.3319498017</v>
          </cell>
          <cell r="AM496">
            <v>-2314.33002287119</v>
          </cell>
          <cell r="AN496">
            <v>-2124.13226693356</v>
          </cell>
          <cell r="AO496">
            <v>-2086.13850839701</v>
          </cell>
          <cell r="AP496">
            <v>-2086.66731176116</v>
          </cell>
          <cell r="AQ496">
            <v>1180.96422845456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AA497">
            <v>-101458.929647728</v>
          </cell>
          <cell r="AB497">
            <v>-7354.45020060382</v>
          </cell>
          <cell r="AC497">
            <v>-3193.69939887714</v>
          </cell>
          <cell r="AD497">
            <v>-2833.90026179799</v>
          </cell>
          <cell r="AE497">
            <v>-3038.61523819505</v>
          </cell>
          <cell r="AF497">
            <v>-3428.87537096591</v>
          </cell>
          <cell r="AG497">
            <v>-2152.1042852665</v>
          </cell>
          <cell r="AH497">
            <v>-2282.85693085782</v>
          </cell>
          <cell r="AI497">
            <v>-2295.29113339281</v>
          </cell>
          <cell r="AJ497">
            <v>-2304.15363881915</v>
          </cell>
          <cell r="AK497">
            <v>-2332.78506827322</v>
          </cell>
          <cell r="AL497">
            <v>-2330.93227312197</v>
          </cell>
          <cell r="AM497">
            <v>-2348.87180080513</v>
          </cell>
          <cell r="AN497">
            <v>-2158.73259025383</v>
          </cell>
          <cell r="AO497">
            <v>-2120.68028633095</v>
          </cell>
          <cell r="AP497">
            <v>-2121.26763508143</v>
          </cell>
          <cell r="AQ497">
            <v>1163.69333948758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AA498">
            <v>-103295.018726008</v>
          </cell>
          <cell r="AB498">
            <v>-7380.07066743085</v>
          </cell>
          <cell r="AC498">
            <v>-3057.36214346868</v>
          </cell>
          <cell r="AD498">
            <v>-2734.73295379997</v>
          </cell>
          <cell r="AE498">
            <v>-3091.62492504875</v>
          </cell>
          <cell r="AF498">
            <v>-3244.25263435473</v>
          </cell>
          <cell r="AG498">
            <v>-2107.63009495104</v>
          </cell>
          <cell r="AH498">
            <v>-2240.73851627336</v>
          </cell>
          <cell r="AI498">
            <v>-2253.17271880835</v>
          </cell>
          <cell r="AJ498">
            <v>-2261.96383709132</v>
          </cell>
          <cell r="AK498">
            <v>-2290.66665368876</v>
          </cell>
          <cell r="AL498">
            <v>-2288.74247139414</v>
          </cell>
          <cell r="AM498">
            <v>-2306.75338622067</v>
          </cell>
          <cell r="AN498">
            <v>-2116.54278852601</v>
          </cell>
          <cell r="AO498">
            <v>-2078.56187174649</v>
          </cell>
          <cell r="AP498">
            <v>-2079.0778333536</v>
          </cell>
          <cell r="AQ498">
            <v>1184.75254677982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AA499">
            <v>-94133.1126001073</v>
          </cell>
          <cell r="AB499">
            <v>-7500.75210942882</v>
          </cell>
          <cell r="AC499">
            <v>-3426.12020094617</v>
          </cell>
          <cell r="AD499">
            <v>-3183.60329220429</v>
          </cell>
          <cell r="AE499">
            <v>-3392.86557256851</v>
          </cell>
          <cell r="AF499">
            <v>-3762.0328349822</v>
          </cell>
          <cell r="AG499">
            <v>-2329.55198399006</v>
          </cell>
          <cell r="AH499">
            <v>-2450.90531327661</v>
          </cell>
          <cell r="AI499">
            <v>-2463.3395158116</v>
          </cell>
          <cell r="AJ499">
            <v>-2472.48684900475</v>
          </cell>
          <cell r="AK499">
            <v>-2500.83345069201</v>
          </cell>
          <cell r="AL499">
            <v>-2499.26548330757</v>
          </cell>
          <cell r="AM499">
            <v>-2516.92018322392</v>
          </cell>
          <cell r="AN499">
            <v>-2327.06580043943</v>
          </cell>
          <cell r="AO499">
            <v>-2288.72866874974</v>
          </cell>
          <cell r="AP499">
            <v>-2289.60084526703</v>
          </cell>
          <cell r="AQ499">
            <v>1079.66914827819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AA500">
            <v>-103226.201162155</v>
          </cell>
          <cell r="AB500">
            <v>-7291.7203763911</v>
          </cell>
          <cell r="AC500">
            <v>-3084.8803691433</v>
          </cell>
          <cell r="AD500">
            <v>-2781.35133950285</v>
          </cell>
          <cell r="AE500">
            <v>-3065.20269638169</v>
          </cell>
          <cell r="AF500">
            <v>-3362.0183790202</v>
          </cell>
          <cell r="AG500">
            <v>-2109.29701049889</v>
          </cell>
          <cell r="AH500">
            <v>-2242.31713613409</v>
          </cell>
          <cell r="AI500">
            <v>-2254.75133866908</v>
          </cell>
          <cell r="AJ500">
            <v>-2263.54513257893</v>
          </cell>
          <cell r="AK500">
            <v>-2292.24527354949</v>
          </cell>
          <cell r="AL500">
            <v>-2290.32376688176</v>
          </cell>
          <cell r="AM500">
            <v>-2308.3320060814</v>
          </cell>
          <cell r="AN500">
            <v>-2118.12408401362</v>
          </cell>
          <cell r="AO500">
            <v>-2080.14049160722</v>
          </cell>
          <cell r="AP500">
            <v>-2080.65912884121</v>
          </cell>
          <cell r="AQ500">
            <v>1183.96323684945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AA501">
            <v>-101387.0528001</v>
          </cell>
          <cell r="AB501">
            <v>-7351.47418150513</v>
          </cell>
          <cell r="AC501">
            <v>-3127.02263292152</v>
          </cell>
          <cell r="AD501">
            <v>-2770.45062879889</v>
          </cell>
          <cell r="AE501">
            <v>-3109.35641209321</v>
          </cell>
          <cell r="AF501">
            <v>-3364.62370410732</v>
          </cell>
          <cell r="AG501">
            <v>-2153.84530352019</v>
          </cell>
          <cell r="AH501">
            <v>-2284.50572824094</v>
          </cell>
          <cell r="AI501">
            <v>-2296.93993077593</v>
          </cell>
          <cell r="AJ501">
            <v>-2305.8052307741</v>
          </cell>
          <cell r="AK501">
            <v>-2334.43386565634</v>
          </cell>
          <cell r="AL501">
            <v>-2332.58386507692</v>
          </cell>
          <cell r="AM501">
            <v>-2350.52059818825</v>
          </cell>
          <cell r="AN501">
            <v>-2160.38418220879</v>
          </cell>
          <cell r="AO501">
            <v>-2122.32908371407</v>
          </cell>
          <cell r="AP501">
            <v>-2122.91922703638</v>
          </cell>
          <cell r="AQ501">
            <v>1162.86894079603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AA502">
            <v>-98628.8249824424</v>
          </cell>
          <cell r="AB502">
            <v>-7405.97886276783</v>
          </cell>
          <cell r="AC502">
            <v>-3258.60761154693</v>
          </cell>
          <cell r="AD502">
            <v>-2856.92135465946</v>
          </cell>
          <cell r="AE502">
            <v>-3165.22542642183</v>
          </cell>
          <cell r="AF502">
            <v>-3516.06687794979</v>
          </cell>
          <cell r="AG502">
            <v>-2220.65575969417</v>
          </cell>
          <cell r="AH502">
            <v>-2347.77726779575</v>
          </cell>
          <cell r="AI502">
            <v>-2360.21147033074</v>
          </cell>
          <cell r="AJ502">
            <v>-2369.18401022646</v>
          </cell>
          <cell r="AK502">
            <v>-2397.70540521115</v>
          </cell>
          <cell r="AL502">
            <v>-2395.96264452928</v>
          </cell>
          <cell r="AM502">
            <v>-2413.79213774306</v>
          </cell>
          <cell r="AN502">
            <v>-2223.76296166115</v>
          </cell>
          <cell r="AO502">
            <v>-2185.60062326888</v>
          </cell>
          <cell r="AP502">
            <v>-2186.29800648874</v>
          </cell>
          <cell r="AQ502">
            <v>1131.23317101862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AA503">
            <v>-93085.6647465498</v>
          </cell>
          <cell r="AB503">
            <v>-7555.46756447135</v>
          </cell>
          <cell r="AC503">
            <v>-3518.98882113184</v>
          </cell>
          <cell r="AD503">
            <v>-2996.6489784028</v>
          </cell>
          <cell r="AE503">
            <v>-3364.59287591702</v>
          </cell>
          <cell r="AF503">
            <v>-3690.44805678797</v>
          </cell>
          <cell r="AG503">
            <v>-2354.92351728642</v>
          </cell>
          <cell r="AH503">
            <v>-2474.93292907894</v>
          </cell>
          <cell r="AI503">
            <v>-2487.36713161393</v>
          </cell>
          <cell r="AJ503">
            <v>-2496.55518957962</v>
          </cell>
          <cell r="AK503">
            <v>-2524.86106649434</v>
          </cell>
          <cell r="AL503">
            <v>-2523.33382388244</v>
          </cell>
          <cell r="AM503">
            <v>-2540.94779902624</v>
          </cell>
          <cell r="AN503">
            <v>-2351.13414101431</v>
          </cell>
          <cell r="AO503">
            <v>-2312.75628455206</v>
          </cell>
          <cell r="AP503">
            <v>-2313.6691858419</v>
          </cell>
          <cell r="AQ503">
            <v>1067.65534037703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AA504">
            <v>-100890.069212928</v>
          </cell>
          <cell r="AB504">
            <v>-7448.50927148342</v>
          </cell>
          <cell r="AC504">
            <v>-3201.41906676312</v>
          </cell>
          <cell r="AD504">
            <v>-2787.33872793618</v>
          </cell>
          <cell r="AE504">
            <v>-3086.7445037109</v>
          </cell>
          <cell r="AF504">
            <v>-3390.95929673126</v>
          </cell>
          <cell r="AG504">
            <v>-2165.88335924474</v>
          </cell>
          <cell r="AH504">
            <v>-2295.9061341438</v>
          </cell>
          <cell r="AI504">
            <v>-2308.34033667879</v>
          </cell>
          <cell r="AJ504">
            <v>-2317.22495939884</v>
          </cell>
          <cell r="AK504">
            <v>-2345.83427155921</v>
          </cell>
          <cell r="AL504">
            <v>-2344.00359370166</v>
          </cell>
          <cell r="AM504">
            <v>-2361.92100409111</v>
          </cell>
          <cell r="AN504">
            <v>-2171.80391083352</v>
          </cell>
          <cell r="AO504">
            <v>-2133.72948961693</v>
          </cell>
          <cell r="AP504">
            <v>-2134.33895566112</v>
          </cell>
          <cell r="AQ504">
            <v>1157.16873784459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AA505">
            <v>-88964.7218467969</v>
          </cell>
          <cell r="AB505">
            <v>-7530.44344536886</v>
          </cell>
          <cell r="AC505">
            <v>-3626.03047816935</v>
          </cell>
          <cell r="AD505">
            <v>-3322.40740421076</v>
          </cell>
          <cell r="AE505">
            <v>-3536.71740864391</v>
          </cell>
          <cell r="AF505">
            <v>-3829.58756997335</v>
          </cell>
          <cell r="AG505">
            <v>-2454.74198523053</v>
          </cell>
          <cell r="AH505">
            <v>-2569.46406244495</v>
          </cell>
          <cell r="AI505">
            <v>-2581.89826497994</v>
          </cell>
          <cell r="AJ505">
            <v>-2591.24654520557</v>
          </cell>
          <cell r="AK505">
            <v>-2619.39219986035</v>
          </cell>
          <cell r="AL505">
            <v>-2618.0251795084</v>
          </cell>
          <cell r="AM505">
            <v>-2635.47893239225</v>
          </cell>
          <cell r="AN505">
            <v>-2445.82549664026</v>
          </cell>
          <cell r="AO505">
            <v>-2407.28741791807</v>
          </cell>
          <cell r="AP505">
            <v>-2408.36054146786</v>
          </cell>
          <cell r="AQ505">
            <v>1020.38977369402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AA506">
            <v>-98376.2951455434</v>
          </cell>
          <cell r="AB506">
            <v>-7441.28373854748</v>
          </cell>
          <cell r="AC506">
            <v>-3251.46261047895</v>
          </cell>
          <cell r="AD506">
            <v>-2920.03366780821</v>
          </cell>
          <cell r="AE506">
            <v>-3294.98709368363</v>
          </cell>
          <cell r="AF506">
            <v>-3554.48070462661</v>
          </cell>
          <cell r="AG506">
            <v>-2226.7725980107</v>
          </cell>
          <cell r="AH506">
            <v>-2353.57010023034</v>
          </cell>
          <cell r="AI506">
            <v>-2366.00430276533</v>
          </cell>
          <cell r="AJ506">
            <v>-2374.98666102111</v>
          </cell>
          <cell r="AK506">
            <v>-2403.49823764574</v>
          </cell>
          <cell r="AL506">
            <v>-2401.76529532393</v>
          </cell>
          <cell r="AM506">
            <v>-2419.58497017765</v>
          </cell>
          <cell r="AN506">
            <v>-2229.5656124558</v>
          </cell>
          <cell r="AO506">
            <v>-2191.39345570347</v>
          </cell>
          <cell r="AP506">
            <v>-2192.10065728339</v>
          </cell>
          <cell r="AQ506">
            <v>1128.33675480132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AA507">
            <v>-92530.2850487597</v>
          </cell>
          <cell r="AB507">
            <v>-7495.86086078638</v>
          </cell>
          <cell r="AC507">
            <v>-3449.47042941745</v>
          </cell>
          <cell r="AD507">
            <v>-3087.06886901319</v>
          </cell>
          <cell r="AE507">
            <v>-3387.00287957161</v>
          </cell>
          <cell r="AF507">
            <v>-3644.59224629105</v>
          </cell>
          <cell r="AG507">
            <v>-2368.37605761742</v>
          </cell>
          <cell r="AH507">
            <v>-2487.67289504248</v>
          </cell>
          <cell r="AI507">
            <v>-2500.10709757747</v>
          </cell>
          <cell r="AJ507">
            <v>-2509.31674870582</v>
          </cell>
          <cell r="AK507">
            <v>-2537.60103245788</v>
          </cell>
          <cell r="AL507">
            <v>-2536.09538300864</v>
          </cell>
          <cell r="AM507">
            <v>-2553.68776498979</v>
          </cell>
          <cell r="AN507">
            <v>-2363.8957001405</v>
          </cell>
          <cell r="AO507">
            <v>-2325.49625051561</v>
          </cell>
          <cell r="AP507">
            <v>-2326.4307449681</v>
          </cell>
          <cell r="AQ507">
            <v>1061.28535739525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AA508">
            <v>-98608.8869654522</v>
          </cell>
          <cell r="AB508">
            <v>-7338.50762204288</v>
          </cell>
          <cell r="AC508">
            <v>-3198.4805662751</v>
          </cell>
          <cell r="AD508">
            <v>-2922.28452476441</v>
          </cell>
          <cell r="AE508">
            <v>-3261.62182061098</v>
          </cell>
          <cell r="AF508">
            <v>-3575.7512529693</v>
          </cell>
          <cell r="AG508">
            <v>-2221.13870312683</v>
          </cell>
          <cell r="AH508">
            <v>-2348.23462995509</v>
          </cell>
          <cell r="AI508">
            <v>-2360.66883249008</v>
          </cell>
          <cell r="AJ508">
            <v>-2369.6421475759</v>
          </cell>
          <cell r="AK508">
            <v>-2398.16276737049</v>
          </cell>
          <cell r="AL508">
            <v>-2396.42078187873</v>
          </cell>
          <cell r="AM508">
            <v>-2414.2494999024</v>
          </cell>
          <cell r="AN508">
            <v>-2224.22109901059</v>
          </cell>
          <cell r="AO508">
            <v>-2186.05798542822</v>
          </cell>
          <cell r="AP508">
            <v>-2186.75614383818</v>
          </cell>
          <cell r="AQ508">
            <v>1131.00448993895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AA509">
            <v>-99312.455654355</v>
          </cell>
          <cell r="AB509">
            <v>-7468.81269022977</v>
          </cell>
          <cell r="AC509">
            <v>-3262.66116843643</v>
          </cell>
          <cell r="AD509">
            <v>-2805.37271462098</v>
          </cell>
          <cell r="AE509">
            <v>-3140.46105301229</v>
          </cell>
          <cell r="AF509">
            <v>-3441.12431616878</v>
          </cell>
          <cell r="AG509">
            <v>-2204.09669348774</v>
          </cell>
          <cell r="AH509">
            <v>-2332.09532708661</v>
          </cell>
          <cell r="AI509">
            <v>-2344.5295296216</v>
          </cell>
          <cell r="AJ509">
            <v>-2353.4754899568</v>
          </cell>
          <cell r="AK509">
            <v>-2382.02346450201</v>
          </cell>
          <cell r="AL509">
            <v>-2380.25412425962</v>
          </cell>
          <cell r="AM509">
            <v>-2398.11019703392</v>
          </cell>
          <cell r="AN509">
            <v>-2208.05444139149</v>
          </cell>
          <cell r="AO509">
            <v>-2169.91868255974</v>
          </cell>
          <cell r="AP509">
            <v>-2170.58948621908</v>
          </cell>
          <cell r="AQ509">
            <v>1139.07414137319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AA510">
            <v>-99799.0197794228</v>
          </cell>
          <cell r="AB510">
            <v>-7383.34499841335</v>
          </cell>
          <cell r="AC510">
            <v>-3197.38131944817</v>
          </cell>
          <cell r="AD510">
            <v>-2908.70794143156</v>
          </cell>
          <cell r="AE510">
            <v>-3156.40166360175</v>
          </cell>
          <cell r="AF510">
            <v>-3501.9778994705</v>
          </cell>
          <cell r="AG510">
            <v>-2192.31102047496</v>
          </cell>
          <cell r="AH510">
            <v>-2320.93393530886</v>
          </cell>
          <cell r="AI510">
            <v>-2333.36813784385</v>
          </cell>
          <cell r="AJ510">
            <v>-2342.29518056586</v>
          </cell>
          <cell r="AK510">
            <v>-2370.86207272426</v>
          </cell>
          <cell r="AL510">
            <v>-2369.07381486868</v>
          </cell>
          <cell r="AM510">
            <v>-2386.94880525616</v>
          </cell>
          <cell r="AN510">
            <v>-2196.87413200055</v>
          </cell>
          <cell r="AO510">
            <v>-2158.75729078198</v>
          </cell>
          <cell r="AP510">
            <v>-2159.40917682814</v>
          </cell>
          <cell r="AQ510">
            <v>1144.65483726207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AA511">
            <v>-94446.361280543</v>
          </cell>
          <cell r="AB511">
            <v>-7522.98097652072</v>
          </cell>
          <cell r="AC511">
            <v>-3377.99924234316</v>
          </cell>
          <cell r="AD511">
            <v>-3000.61427279503</v>
          </cell>
          <cell r="AE511">
            <v>-3198.21805959104</v>
          </cell>
          <cell r="AF511">
            <v>-3634.73763988145</v>
          </cell>
          <cell r="AG511">
            <v>-2321.96439927287</v>
          </cell>
          <cell r="AH511">
            <v>-2443.71963914636</v>
          </cell>
          <cell r="AI511">
            <v>-2456.15384168135</v>
          </cell>
          <cell r="AJ511">
            <v>-2465.2889957658</v>
          </cell>
          <cell r="AK511">
            <v>-2493.64777656176</v>
          </cell>
          <cell r="AL511">
            <v>-2492.06763006862</v>
          </cell>
          <cell r="AM511">
            <v>-2509.73450909367</v>
          </cell>
          <cell r="AN511">
            <v>-2319.86794720049</v>
          </cell>
          <cell r="AO511">
            <v>-2281.54299461949</v>
          </cell>
          <cell r="AP511">
            <v>-2282.40299202808</v>
          </cell>
          <cell r="AQ511">
            <v>1083.26198534332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AA512">
            <v>-103719.770304272</v>
          </cell>
          <cell r="AB512">
            <v>-7332.91171711673</v>
          </cell>
          <cell r="AC512">
            <v>-3101.45613916804</v>
          </cell>
          <cell r="AD512">
            <v>-2809.49274783501</v>
          </cell>
          <cell r="AE512">
            <v>-3063.96134642411</v>
          </cell>
          <cell r="AF512">
            <v>-3402.02824089759</v>
          </cell>
          <cell r="AG512">
            <v>-2097.34166028194</v>
          </cell>
          <cell r="AH512">
            <v>-2230.99505486924</v>
          </cell>
          <cell r="AI512">
            <v>-2243.42925740423</v>
          </cell>
          <cell r="AJ512">
            <v>-2252.20386134584</v>
          </cell>
          <cell r="AK512">
            <v>-2280.92319228464</v>
          </cell>
          <cell r="AL512">
            <v>-2278.98249564866</v>
          </cell>
          <cell r="AM512">
            <v>-2297.00992481655</v>
          </cell>
          <cell r="AN512">
            <v>-2106.78281278052</v>
          </cell>
          <cell r="AO512">
            <v>-2068.81841034237</v>
          </cell>
          <cell r="AP512">
            <v>-2069.31785760812</v>
          </cell>
          <cell r="AQ512">
            <v>1189.62427748188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AA513">
            <v>-92710.9518790296</v>
          </cell>
          <cell r="AB513">
            <v>-7569.4721621584</v>
          </cell>
          <cell r="AC513">
            <v>-3472.15365272573</v>
          </cell>
          <cell r="AD513">
            <v>-3115.5569374745</v>
          </cell>
          <cell r="AE513">
            <v>-3378.76917091695</v>
          </cell>
          <cell r="AF513">
            <v>-3708.43169564879</v>
          </cell>
          <cell r="AG513">
            <v>-2363.99990229458</v>
          </cell>
          <cell r="AH513">
            <v>-2483.52854248955</v>
          </cell>
          <cell r="AI513">
            <v>-2495.96274502455</v>
          </cell>
          <cell r="AJ513">
            <v>-2505.16537182653</v>
          </cell>
          <cell r="AK513">
            <v>-2533.45667990496</v>
          </cell>
          <cell r="AL513">
            <v>-2531.94400612935</v>
          </cell>
          <cell r="AM513">
            <v>-2549.54341243686</v>
          </cell>
          <cell r="AN513">
            <v>-2359.74432326121</v>
          </cell>
          <cell r="AO513">
            <v>-2321.35189796268</v>
          </cell>
          <cell r="AP513">
            <v>-2322.27936808881</v>
          </cell>
          <cell r="AQ513">
            <v>1063.35753367172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AA514">
            <v>-91210.0073608523</v>
          </cell>
          <cell r="AB514">
            <v>-7564.51907002588</v>
          </cell>
          <cell r="AC514">
            <v>-3491.92800312054</v>
          </cell>
          <cell r="AD514">
            <v>-3225.2222593687</v>
          </cell>
          <cell r="AE514">
            <v>-3497.59367494755</v>
          </cell>
          <cell r="AF514">
            <v>-3783.9447860393</v>
          </cell>
          <cell r="AG514">
            <v>-2400.35614064055</v>
          </cell>
          <cell r="AH514">
            <v>-2517.95900898093</v>
          </cell>
          <cell r="AI514">
            <v>-2530.39321151592</v>
          </cell>
          <cell r="AJ514">
            <v>-2539.65419504077</v>
          </cell>
          <cell r="AK514">
            <v>-2567.88714639633</v>
          </cell>
          <cell r="AL514">
            <v>-2566.43282934359</v>
          </cell>
          <cell r="AM514">
            <v>-2583.97387892823</v>
          </cell>
          <cell r="AN514">
            <v>-2394.23314647545</v>
          </cell>
          <cell r="AO514">
            <v>-2355.78236445405</v>
          </cell>
          <cell r="AP514">
            <v>-2356.76819130305</v>
          </cell>
          <cell r="AQ514">
            <v>1046.14230042603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AA515">
            <v>-97426.5983683274</v>
          </cell>
          <cell r="AB515">
            <v>-7487.25345630224</v>
          </cell>
          <cell r="AC515">
            <v>-3258.33099270565</v>
          </cell>
          <cell r="AD515">
            <v>-2975.59726241154</v>
          </cell>
          <cell r="AE515">
            <v>-3380.9583976645</v>
          </cell>
          <cell r="AF515">
            <v>-3650.28121203712</v>
          </cell>
          <cell r="AG515">
            <v>-2249.77638127565</v>
          </cell>
          <cell r="AH515">
            <v>-2375.35538454226</v>
          </cell>
          <cell r="AI515">
            <v>-2387.78958707724</v>
          </cell>
          <cell r="AJ515">
            <v>-2396.80886954372</v>
          </cell>
          <cell r="AK515">
            <v>-2425.28352195766</v>
          </cell>
          <cell r="AL515">
            <v>-2423.58750384655</v>
          </cell>
          <cell r="AM515">
            <v>-2441.37025448956</v>
          </cell>
          <cell r="AN515">
            <v>-2251.38782097841</v>
          </cell>
          <cell r="AO515">
            <v>-2213.17874001538</v>
          </cell>
          <cell r="AP515">
            <v>-2213.92286580601</v>
          </cell>
          <cell r="AQ515">
            <v>1117.44411264537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AA516">
            <v>-89090.1329931943</v>
          </cell>
          <cell r="AB516">
            <v>-7594.69504920553</v>
          </cell>
          <cell r="AC516">
            <v>-3514.96803243272</v>
          </cell>
          <cell r="AD516">
            <v>-3276.79797016628</v>
          </cell>
          <cell r="AE516">
            <v>-3392.58607662458</v>
          </cell>
          <cell r="AF516">
            <v>-3728.4941323735</v>
          </cell>
          <cell r="AG516">
            <v>-2451.70424634381</v>
          </cell>
          <cell r="AH516">
            <v>-2566.58723107551</v>
          </cell>
          <cell r="AI516">
            <v>-2579.0214336105</v>
          </cell>
          <cell r="AJ516">
            <v>-2588.36483785076</v>
          </cell>
          <cell r="AK516">
            <v>-2616.51536849091</v>
          </cell>
          <cell r="AL516">
            <v>-2615.14347215358</v>
          </cell>
          <cell r="AM516">
            <v>-2632.60210102281</v>
          </cell>
          <cell r="AN516">
            <v>-2442.94378928545</v>
          </cell>
          <cell r="AO516">
            <v>-2404.41058654863</v>
          </cell>
          <cell r="AP516">
            <v>-2405.47883411304</v>
          </cell>
          <cell r="AQ516">
            <v>1021.82818937874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AA517">
            <v>-98051.3292353001</v>
          </cell>
          <cell r="AB517">
            <v>-7391.67414261156</v>
          </cell>
          <cell r="AC517">
            <v>-3270.82564377881</v>
          </cell>
          <cell r="AD517">
            <v>-2955.70304115956</v>
          </cell>
          <cell r="AE517">
            <v>-3213.14105276724</v>
          </cell>
          <cell r="AF517">
            <v>-3521.01347662895</v>
          </cell>
          <cell r="AG517">
            <v>-2234.64400028043</v>
          </cell>
          <cell r="AH517">
            <v>-2361.02455823859</v>
          </cell>
          <cell r="AI517">
            <v>-2373.45876077359</v>
          </cell>
          <cell r="AJ517">
            <v>-2382.45375370396</v>
          </cell>
          <cell r="AK517">
            <v>-2410.952695654</v>
          </cell>
          <cell r="AL517">
            <v>-2409.23238800678</v>
          </cell>
          <cell r="AM517">
            <v>-2427.0394281859</v>
          </cell>
          <cell r="AN517">
            <v>-2237.03270513864</v>
          </cell>
          <cell r="AO517">
            <v>-2198.84791371172</v>
          </cell>
          <cell r="AP517">
            <v>-2199.56774996624</v>
          </cell>
          <cell r="AQ517">
            <v>1124.6095257972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AA518">
            <v>-101907.467930674</v>
          </cell>
          <cell r="AB518">
            <v>-7346.65525996832</v>
          </cell>
          <cell r="AC518">
            <v>-3129.92173072012</v>
          </cell>
          <cell r="AD518">
            <v>-2760.42208310932</v>
          </cell>
          <cell r="AE518">
            <v>-3077.34084001593</v>
          </cell>
          <cell r="AF518">
            <v>-3490.85979209403</v>
          </cell>
          <cell r="AG518">
            <v>-2141.23968332779</v>
          </cell>
          <cell r="AH518">
            <v>-2272.56782147767</v>
          </cell>
          <cell r="AI518">
            <v>-2285.00202401266</v>
          </cell>
          <cell r="AJ518">
            <v>-2293.84709027055</v>
          </cell>
          <cell r="AK518">
            <v>-2322.49595889307</v>
          </cell>
          <cell r="AL518">
            <v>-2320.62572457337</v>
          </cell>
          <cell r="AM518">
            <v>-2338.58269142497</v>
          </cell>
          <cell r="AN518">
            <v>-2148.42604170524</v>
          </cell>
          <cell r="AO518">
            <v>-2110.39117695079</v>
          </cell>
          <cell r="AP518">
            <v>-2110.96108653283</v>
          </cell>
          <cell r="AQ518">
            <v>1168.83789417766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AA519">
            <v>-98847.2689661697</v>
          </cell>
          <cell r="AB519">
            <v>-7308.66273409194</v>
          </cell>
          <cell r="AC519">
            <v>-3247.7570866159</v>
          </cell>
          <cell r="AD519">
            <v>-2987.52677219852</v>
          </cell>
          <cell r="AE519">
            <v>-3123.79019593094</v>
          </cell>
          <cell r="AF519">
            <v>-3457.57415023984</v>
          </cell>
          <cell r="AG519">
            <v>-2215.36455709377</v>
          </cell>
          <cell r="AH519">
            <v>-2342.76633756423</v>
          </cell>
          <cell r="AI519">
            <v>-2355.20054009922</v>
          </cell>
          <cell r="AJ519">
            <v>-2364.16458689286</v>
          </cell>
          <cell r="AK519">
            <v>-2392.69447497963</v>
          </cell>
          <cell r="AL519">
            <v>-2390.94322119568</v>
          </cell>
          <cell r="AM519">
            <v>-2408.78120751154</v>
          </cell>
          <cell r="AN519">
            <v>-2218.74353832754</v>
          </cell>
          <cell r="AO519">
            <v>-2180.58969303736</v>
          </cell>
          <cell r="AP519">
            <v>-2181.27858315514</v>
          </cell>
          <cell r="AQ519">
            <v>1133.73863613438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AA520">
            <v>-94847.4726079346</v>
          </cell>
          <cell r="AB520">
            <v>-7548.69001035635</v>
          </cell>
          <cell r="AC520">
            <v>-3331.87004768171</v>
          </cell>
          <cell r="AD520">
            <v>-2946.47691999994</v>
          </cell>
          <cell r="AE520">
            <v>-3376.43487207464</v>
          </cell>
          <cell r="AF520">
            <v>-3680.55489979494</v>
          </cell>
          <cell r="AG520">
            <v>-2312.24858443407</v>
          </cell>
          <cell r="AH520">
            <v>-2434.51846618506</v>
          </cell>
          <cell r="AI520">
            <v>-2446.95266872005</v>
          </cell>
          <cell r="AJ520">
            <v>-2456.07222759609</v>
          </cell>
          <cell r="AK520">
            <v>-2484.44660360046</v>
          </cell>
          <cell r="AL520">
            <v>-2482.85086189891</v>
          </cell>
          <cell r="AM520">
            <v>-2500.53333613236</v>
          </cell>
          <cell r="AN520">
            <v>-2310.65117903078</v>
          </cell>
          <cell r="AO520">
            <v>-2272.34182165818</v>
          </cell>
          <cell r="AP520">
            <v>-2273.18622385837</v>
          </cell>
          <cell r="AQ520">
            <v>1087.86257182397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AA521">
            <v>-94433.0475077466</v>
          </cell>
          <cell r="AB521">
            <v>-7512.51426166028</v>
          </cell>
          <cell r="AC521">
            <v>-3367.8994231482</v>
          </cell>
          <cell r="AD521">
            <v>-3073.80686676272</v>
          </cell>
          <cell r="AE521">
            <v>-3329.0806118755</v>
          </cell>
          <cell r="AF521">
            <v>-3526.71096960269</v>
          </cell>
          <cell r="AG521">
            <v>-2322.28688867284</v>
          </cell>
          <cell r="AH521">
            <v>-2444.02504644329</v>
          </cell>
          <cell r="AI521">
            <v>-2456.45924897828</v>
          </cell>
          <cell r="AJ521">
            <v>-2465.59492070222</v>
          </cell>
          <cell r="AK521">
            <v>-2493.95318385869</v>
          </cell>
          <cell r="AL521">
            <v>-2492.37355500504</v>
          </cell>
          <cell r="AM521">
            <v>-2510.0399163906</v>
          </cell>
          <cell r="AN521">
            <v>-2320.1738721369</v>
          </cell>
          <cell r="AO521">
            <v>-2281.84840191642</v>
          </cell>
          <cell r="AP521">
            <v>-2282.7089169645</v>
          </cell>
          <cell r="AQ521">
            <v>1083.10928169485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AA522">
            <v>-98278.9847345552</v>
          </cell>
          <cell r="AB522">
            <v>-7512.36861588493</v>
          </cell>
          <cell r="AC522">
            <v>-3268.25833393247</v>
          </cell>
          <cell r="AD522">
            <v>-3013.06332019407</v>
          </cell>
          <cell r="AE522">
            <v>-3216.37921030685</v>
          </cell>
          <cell r="AF522">
            <v>-3536.42100910889</v>
          </cell>
          <cell r="AG522">
            <v>-2229.12967414015</v>
          </cell>
          <cell r="AH522">
            <v>-2355.80232321008</v>
          </cell>
          <cell r="AI522">
            <v>-2368.23652574507</v>
          </cell>
          <cell r="AJ522">
            <v>-2377.22266742963</v>
          </cell>
          <cell r="AK522">
            <v>-2405.73046062548</v>
          </cell>
          <cell r="AL522">
            <v>-2404.00130173245</v>
          </cell>
          <cell r="AM522">
            <v>-2421.81719315739</v>
          </cell>
          <cell r="AN522">
            <v>-2231.80161886432</v>
          </cell>
          <cell r="AO522">
            <v>-2193.62567868321</v>
          </cell>
          <cell r="AP522">
            <v>-2194.33666369191</v>
          </cell>
          <cell r="AQ522">
            <v>1127.22064331145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AA523">
            <v>-88573.4561659179</v>
          </cell>
          <cell r="AB523">
            <v>-7536.8912231175</v>
          </cell>
          <cell r="AC523">
            <v>-3592.60973680687</v>
          </cell>
          <cell r="AD523">
            <v>-3435.55671957609</v>
          </cell>
          <cell r="AE523">
            <v>-3468.74865900927</v>
          </cell>
          <cell r="AF523">
            <v>-3818.57718059227</v>
          </cell>
          <cell r="AG523">
            <v>-2464.21931645654</v>
          </cell>
          <cell r="AH523">
            <v>-2578.43938415177</v>
          </cell>
          <cell r="AI523">
            <v>-2590.87358668676</v>
          </cell>
          <cell r="AJ523">
            <v>-2600.23707932207</v>
          </cell>
          <cell r="AK523">
            <v>-2628.36752156717</v>
          </cell>
          <cell r="AL523">
            <v>-2627.01571362489</v>
          </cell>
          <cell r="AM523">
            <v>-2644.45425409907</v>
          </cell>
          <cell r="AN523">
            <v>-2454.81603075675</v>
          </cell>
          <cell r="AO523">
            <v>-2416.26273962489</v>
          </cell>
          <cell r="AP523">
            <v>-2417.35107558435</v>
          </cell>
          <cell r="AQ523">
            <v>1015.90211284061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AA524">
            <v>-88333.8813194977</v>
          </cell>
          <cell r="AB524">
            <v>-7688.37751837274</v>
          </cell>
          <cell r="AC524">
            <v>-3588.06053182578</v>
          </cell>
          <cell r="AD524">
            <v>-3321.59019669766</v>
          </cell>
          <cell r="AE524">
            <v>-3314.3162690345</v>
          </cell>
          <cell r="AF524">
            <v>-3740.64453561467</v>
          </cell>
          <cell r="AG524">
            <v>-2470.0223558845</v>
          </cell>
          <cell r="AH524">
            <v>-2583.93503946877</v>
          </cell>
          <cell r="AI524">
            <v>-2596.36924200376</v>
          </cell>
          <cell r="AJ524">
            <v>-2605.7420493091</v>
          </cell>
          <cell r="AK524">
            <v>-2633.86317688417</v>
          </cell>
          <cell r="AL524">
            <v>-2632.52068361192</v>
          </cell>
          <cell r="AM524">
            <v>-2649.94990941608</v>
          </cell>
          <cell r="AN524">
            <v>-2460.32100074378</v>
          </cell>
          <cell r="AO524">
            <v>-2421.7583949419</v>
          </cell>
          <cell r="AP524">
            <v>-2422.85604557138</v>
          </cell>
          <cell r="AQ524">
            <v>1013.15428518211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AA525">
            <v>-100525.445359156</v>
          </cell>
          <cell r="AB525">
            <v>-7336.71203682675</v>
          </cell>
          <cell r="AC525">
            <v>-3152.08615083472</v>
          </cell>
          <cell r="AD525">
            <v>-2908.65778976563</v>
          </cell>
          <cell r="AE525">
            <v>-3288.16162535097</v>
          </cell>
          <cell r="AF525">
            <v>-3468.18921265046</v>
          </cell>
          <cell r="AG525">
            <v>-2174.71536574052</v>
          </cell>
          <cell r="AH525">
            <v>-2304.27031365024</v>
          </cell>
          <cell r="AI525">
            <v>-2316.70451618522</v>
          </cell>
          <cell r="AJ525">
            <v>-2325.6033154807</v>
          </cell>
          <cell r="AK525">
            <v>-2354.19845106564</v>
          </cell>
          <cell r="AL525">
            <v>-2352.38194978352</v>
          </cell>
          <cell r="AM525">
            <v>-2370.28518359754</v>
          </cell>
          <cell r="AN525">
            <v>-2180.18226691539</v>
          </cell>
          <cell r="AO525">
            <v>-2142.09366912336</v>
          </cell>
          <cell r="AP525">
            <v>-2142.71731174298</v>
          </cell>
          <cell r="AQ525">
            <v>1152.98664809138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AA526">
            <v>-101839.86712371</v>
          </cell>
          <cell r="AB526">
            <v>-7406.73539978772</v>
          </cell>
          <cell r="AC526">
            <v>-3136.60353698826</v>
          </cell>
          <cell r="AD526">
            <v>-2839.36420396505</v>
          </cell>
          <cell r="AE526">
            <v>-3207.36326075124</v>
          </cell>
          <cell r="AF526">
            <v>-3405.14678721695</v>
          </cell>
          <cell r="AG526">
            <v>-2142.87712629827</v>
          </cell>
          <cell r="AH526">
            <v>-2274.11852990878</v>
          </cell>
          <cell r="AI526">
            <v>-2286.55273244377</v>
          </cell>
          <cell r="AJ526">
            <v>-2295.40042702104</v>
          </cell>
          <cell r="AK526">
            <v>-2324.04666732419</v>
          </cell>
          <cell r="AL526">
            <v>-2322.17906132387</v>
          </cell>
          <cell r="AM526">
            <v>-2340.13339985609</v>
          </cell>
          <cell r="AN526">
            <v>-2149.97937845573</v>
          </cell>
          <cell r="AO526">
            <v>-2111.94188538191</v>
          </cell>
          <cell r="AP526">
            <v>-2112.51442328333</v>
          </cell>
          <cell r="AQ526">
            <v>1168.0625399621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AA527">
            <v>-99080.8369421684</v>
          </cell>
          <cell r="AB527">
            <v>-7439.18358579854</v>
          </cell>
          <cell r="AC527">
            <v>-3196.20849387521</v>
          </cell>
          <cell r="AD527">
            <v>-2906.25711231118</v>
          </cell>
          <cell r="AE527">
            <v>-3184.85146003613</v>
          </cell>
          <cell r="AF527">
            <v>-3494.82015743571</v>
          </cell>
          <cell r="AG527">
            <v>-2209.70701752282</v>
          </cell>
          <cell r="AH527">
            <v>-2337.4084750492</v>
          </cell>
          <cell r="AI527">
            <v>-2349.84267758419</v>
          </cell>
          <cell r="AJ527">
            <v>-2358.79764325492</v>
          </cell>
          <cell r="AK527">
            <v>-2387.3366124646</v>
          </cell>
          <cell r="AL527">
            <v>-2385.57627755774</v>
          </cell>
          <cell r="AM527">
            <v>-2403.42334499651</v>
          </cell>
          <cell r="AN527">
            <v>-2213.37659468961</v>
          </cell>
          <cell r="AO527">
            <v>-2175.23183052233</v>
          </cell>
          <cell r="AP527">
            <v>-2175.9116395172</v>
          </cell>
          <cell r="AQ527">
            <v>1136.41756739189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AA528">
            <v>-91681.3051013934</v>
          </cell>
          <cell r="AB528">
            <v>-7497.79625746025</v>
          </cell>
          <cell r="AC528">
            <v>-3557.37561575124</v>
          </cell>
          <cell r="AD528">
            <v>-3227.82925795302</v>
          </cell>
          <cell r="AE528">
            <v>-3387.48120098827</v>
          </cell>
          <cell r="AF528">
            <v>-3723.84762809316</v>
          </cell>
          <cell r="AG528">
            <v>-2388.94025365771</v>
          </cell>
          <cell r="AH528">
            <v>-2507.14781585111</v>
          </cell>
          <cell r="AI528">
            <v>-2519.5820183861</v>
          </cell>
          <cell r="AJ528">
            <v>-2528.8246778548</v>
          </cell>
          <cell r="AK528">
            <v>-2557.07595326651</v>
          </cell>
          <cell r="AL528">
            <v>-2555.60331215762</v>
          </cell>
          <cell r="AM528">
            <v>-2573.16268579841</v>
          </cell>
          <cell r="AN528">
            <v>-2383.40362928948</v>
          </cell>
          <cell r="AO528">
            <v>-2344.97117132424</v>
          </cell>
          <cell r="AP528">
            <v>-2345.93867411708</v>
          </cell>
          <cell r="AQ528">
            <v>1051.54789699094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AA529">
            <v>-92435.2210557718</v>
          </cell>
          <cell r="AB529">
            <v>-7496.0286098659</v>
          </cell>
          <cell r="AC529">
            <v>-3403.19401710928</v>
          </cell>
          <cell r="AD529">
            <v>-3010.78010997723</v>
          </cell>
          <cell r="AE529">
            <v>-3418.71468785365</v>
          </cell>
          <cell r="AF529">
            <v>-3636.19470949581</v>
          </cell>
          <cell r="AG529">
            <v>-2370.67872047093</v>
          </cell>
          <cell r="AH529">
            <v>-2489.85358699043</v>
          </cell>
          <cell r="AI529">
            <v>-2502.28778952542</v>
          </cell>
          <cell r="AJ529">
            <v>-2511.50113674181</v>
          </cell>
          <cell r="AK529">
            <v>-2539.78172440583</v>
          </cell>
          <cell r="AL529">
            <v>-2538.27977104463</v>
          </cell>
          <cell r="AM529">
            <v>-2555.86845693774</v>
          </cell>
          <cell r="AN529">
            <v>-2366.0800881765</v>
          </cell>
          <cell r="AO529">
            <v>-2327.67694246356</v>
          </cell>
          <cell r="AP529">
            <v>-2328.61513300409</v>
          </cell>
          <cell r="AQ529">
            <v>1060.19501142128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AA530">
            <v>-92729.8390813497</v>
          </cell>
          <cell r="AB530">
            <v>-7554.82747165327</v>
          </cell>
          <cell r="AC530">
            <v>-3425.50818556976</v>
          </cell>
          <cell r="AD530">
            <v>-3097.35216726343</v>
          </cell>
          <cell r="AE530">
            <v>-3347.456225237</v>
          </cell>
          <cell r="AF530">
            <v>-3638.65811744034</v>
          </cell>
          <cell r="AG530">
            <v>-2363.54241194705</v>
          </cell>
          <cell r="AH530">
            <v>-2483.09528517809</v>
          </cell>
          <cell r="AI530">
            <v>-2495.52948771308</v>
          </cell>
          <cell r="AJ530">
            <v>-2504.73138018064</v>
          </cell>
          <cell r="AK530">
            <v>-2533.02342259349</v>
          </cell>
          <cell r="AL530">
            <v>-2531.51001448346</v>
          </cell>
          <cell r="AM530">
            <v>-2549.1101551254</v>
          </cell>
          <cell r="AN530">
            <v>-2359.31033161533</v>
          </cell>
          <cell r="AO530">
            <v>-2320.91864065122</v>
          </cell>
          <cell r="AP530">
            <v>-2321.84537644292</v>
          </cell>
          <cell r="AQ530">
            <v>1063.57416232745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AA531">
            <v>-99095.3620358907</v>
          </cell>
          <cell r="AB531">
            <v>-7453.16373706148</v>
          </cell>
          <cell r="AC531">
            <v>-3258.21265931357</v>
          </cell>
          <cell r="AD531">
            <v>-2852.96808137776</v>
          </cell>
          <cell r="AE531">
            <v>-3214.21626347374</v>
          </cell>
          <cell r="AF531">
            <v>-3589.86167315935</v>
          </cell>
          <cell r="AG531">
            <v>-2209.35518721665</v>
          </cell>
          <cell r="AH531">
            <v>-2337.07528101929</v>
          </cell>
          <cell r="AI531">
            <v>-2349.50948355428</v>
          </cell>
          <cell r="AJ531">
            <v>-2358.46388448936</v>
          </cell>
          <cell r="AK531">
            <v>-2387.00341843469</v>
          </cell>
          <cell r="AL531">
            <v>-2385.24251879218</v>
          </cell>
          <cell r="AM531">
            <v>-2403.09015096659</v>
          </cell>
          <cell r="AN531">
            <v>-2213.04283592405</v>
          </cell>
          <cell r="AO531">
            <v>-2174.89863649241</v>
          </cell>
          <cell r="AP531">
            <v>-2175.57788075164</v>
          </cell>
          <cell r="AQ531">
            <v>1136.58416440685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AA532">
            <v>-88245.5248369582</v>
          </cell>
          <cell r="AB532">
            <v>-7592.91107407084</v>
          </cell>
          <cell r="AC532">
            <v>-3615.45169146312</v>
          </cell>
          <cell r="AD532">
            <v>-3294.93372619362</v>
          </cell>
          <cell r="AE532">
            <v>-3584.77137710023</v>
          </cell>
          <cell r="AF532">
            <v>-3842.31208014668</v>
          </cell>
          <cell r="AG532">
            <v>-2472.16254781012</v>
          </cell>
          <cell r="AH532">
            <v>-2585.96186649304</v>
          </cell>
          <cell r="AI532">
            <v>-2598.39606902803</v>
          </cell>
          <cell r="AJ532">
            <v>-2607.77231163341</v>
          </cell>
          <cell r="AK532">
            <v>-2635.89000390844</v>
          </cell>
          <cell r="AL532">
            <v>-2634.55094593623</v>
          </cell>
          <cell r="AM532">
            <v>-2651.97673644035</v>
          </cell>
          <cell r="AN532">
            <v>-2462.3512630681</v>
          </cell>
          <cell r="AO532">
            <v>-2423.78522196617</v>
          </cell>
          <cell r="AP532">
            <v>-2424.88630789569</v>
          </cell>
          <cell r="AQ532">
            <v>1012.14087166998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AA533">
            <v>-102321.91163824</v>
          </cell>
          <cell r="AB533">
            <v>-7336.72717056314</v>
          </cell>
          <cell r="AC533">
            <v>-3170.09009831304</v>
          </cell>
          <cell r="AD533">
            <v>-2867.48597713391</v>
          </cell>
          <cell r="AE533">
            <v>-3039.0625389243</v>
          </cell>
          <cell r="AF533">
            <v>-3389.4464942517</v>
          </cell>
          <cell r="AG533">
            <v>-2131.20092837664</v>
          </cell>
          <cell r="AH533">
            <v>-2263.06081438107</v>
          </cell>
          <cell r="AI533">
            <v>-2275.49501691606</v>
          </cell>
          <cell r="AJ533">
            <v>-2284.3239696026</v>
          </cell>
          <cell r="AK533">
            <v>-2312.98895179647</v>
          </cell>
          <cell r="AL533">
            <v>-2311.10260390543</v>
          </cell>
          <cell r="AM533">
            <v>-2329.07568432838</v>
          </cell>
          <cell r="AN533">
            <v>-2138.90292103729</v>
          </cell>
          <cell r="AO533">
            <v>-2100.8841698542</v>
          </cell>
          <cell r="AP533">
            <v>-2101.43796586489</v>
          </cell>
          <cell r="AQ533">
            <v>1173.59139772596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AA534">
            <v>-95874.6003060483</v>
          </cell>
          <cell r="AB534">
            <v>-7479.18310148631</v>
          </cell>
          <cell r="AC534">
            <v>-3320.18696839569</v>
          </cell>
          <cell r="AD534">
            <v>-3062.01871833586</v>
          </cell>
          <cell r="AE534">
            <v>-3286.96859359555</v>
          </cell>
          <cell r="AF534">
            <v>-3575.46618927284</v>
          </cell>
          <cell r="AG534">
            <v>-2287.36925081971</v>
          </cell>
          <cell r="AH534">
            <v>-2410.95697849249</v>
          </cell>
          <cell r="AI534">
            <v>-2423.39118102748</v>
          </cell>
          <cell r="AJ534">
            <v>-2432.47080517862</v>
          </cell>
          <cell r="AK534">
            <v>-2460.88511590789</v>
          </cell>
          <cell r="AL534">
            <v>-2459.24943948144</v>
          </cell>
          <cell r="AM534">
            <v>-2476.97184843979</v>
          </cell>
          <cell r="AN534">
            <v>-2287.0497566133</v>
          </cell>
          <cell r="AO534">
            <v>-2248.78033396561</v>
          </cell>
          <cell r="AP534">
            <v>-2249.5848014409</v>
          </cell>
          <cell r="AQ534">
            <v>1099.64331567025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AA535">
            <v>-97583.2794161156</v>
          </cell>
          <cell r="AB535">
            <v>-7546.66437976988</v>
          </cell>
          <cell r="AC535">
            <v>-3302.52732578305</v>
          </cell>
          <cell r="AD535">
            <v>-3090.51405900031</v>
          </cell>
          <cell r="AE535">
            <v>-3171.60110446598</v>
          </cell>
          <cell r="AF535">
            <v>-3605.19392110963</v>
          </cell>
          <cell r="AG535">
            <v>-2245.98121533267</v>
          </cell>
          <cell r="AH535">
            <v>-2371.76124665083</v>
          </cell>
          <cell r="AI535">
            <v>-2384.19544918582</v>
          </cell>
          <cell r="AJ535">
            <v>-2393.20863989316</v>
          </cell>
          <cell r="AK535">
            <v>-2421.68938406623</v>
          </cell>
          <cell r="AL535">
            <v>-2419.98727419599</v>
          </cell>
          <cell r="AM535">
            <v>-2437.77611659814</v>
          </cell>
          <cell r="AN535">
            <v>-2247.78759132785</v>
          </cell>
          <cell r="AO535">
            <v>-2209.58460212396</v>
          </cell>
          <cell r="AP535">
            <v>-2210.32263615544</v>
          </cell>
          <cell r="AQ535">
            <v>1119.24118159108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AA536">
            <v>-90942.5258966175</v>
          </cell>
          <cell r="AB536">
            <v>-7485.27760294424</v>
          </cell>
          <cell r="AC536">
            <v>-3551.41832916991</v>
          </cell>
          <cell r="AD536">
            <v>-3314.82821396865</v>
          </cell>
          <cell r="AE536">
            <v>-3467.18467262312</v>
          </cell>
          <cell r="AF536">
            <v>-3665.63003497881</v>
          </cell>
          <cell r="AG536">
            <v>-2406.8351408628</v>
          </cell>
          <cell r="AH536">
            <v>-2524.0948197853</v>
          </cell>
          <cell r="AI536">
            <v>-2536.52902232029</v>
          </cell>
          <cell r="AJ536">
            <v>-2545.80040552447</v>
          </cell>
          <cell r="AK536">
            <v>-2574.0229572007</v>
          </cell>
          <cell r="AL536">
            <v>-2572.5790398273</v>
          </cell>
          <cell r="AM536">
            <v>-2590.10968973261</v>
          </cell>
          <cell r="AN536">
            <v>-2400.37935695916</v>
          </cell>
          <cell r="AO536">
            <v>-2361.91817525843</v>
          </cell>
          <cell r="AP536">
            <v>-2362.91440178675</v>
          </cell>
          <cell r="AQ536">
            <v>1043.07439502384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AA537">
            <v>-101371.159059718</v>
          </cell>
          <cell r="AB537">
            <v>-7301.94022684015</v>
          </cell>
          <cell r="AC537">
            <v>-3188.79865165359</v>
          </cell>
          <cell r="AD537">
            <v>-2863.47533881424</v>
          </cell>
          <cell r="AE537">
            <v>-3169.68837001015</v>
          </cell>
          <cell r="AF537">
            <v>-3369.65074279742</v>
          </cell>
          <cell r="AG537">
            <v>-2154.23028551422</v>
          </cell>
          <cell r="AH537">
            <v>-2284.87031793031</v>
          </cell>
          <cell r="AI537">
            <v>-2297.3045204653</v>
          </cell>
          <cell r="AJ537">
            <v>-2306.1704384121</v>
          </cell>
          <cell r="AK537">
            <v>-2334.79845534571</v>
          </cell>
          <cell r="AL537">
            <v>-2332.94907271492</v>
          </cell>
          <cell r="AM537">
            <v>-2350.88518787762</v>
          </cell>
          <cell r="AN537">
            <v>-2160.74938984679</v>
          </cell>
          <cell r="AO537">
            <v>-2122.69367340344</v>
          </cell>
          <cell r="AP537">
            <v>-2123.28443467438</v>
          </cell>
          <cell r="AQ537">
            <v>1162.68664595134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AA538">
            <v>-101929.004843006</v>
          </cell>
          <cell r="AB538">
            <v>-7327.15471161183</v>
          </cell>
          <cell r="AC538">
            <v>-3163.56324069907</v>
          </cell>
          <cell r="AD538">
            <v>-2932.71603398559</v>
          </cell>
          <cell r="AE538">
            <v>-3030.99168277957</v>
          </cell>
          <cell r="AF538">
            <v>-3434.19967376516</v>
          </cell>
          <cell r="AG538">
            <v>-2140.71801106842</v>
          </cell>
          <cell r="AH538">
            <v>-2272.0737819383</v>
          </cell>
          <cell r="AI538">
            <v>-2284.50798447329</v>
          </cell>
          <cell r="AJ538">
            <v>-2293.35221337603</v>
          </cell>
          <cell r="AK538">
            <v>-2322.0019193537</v>
          </cell>
          <cell r="AL538">
            <v>-2320.13084767886</v>
          </cell>
          <cell r="AM538">
            <v>-2338.08865188561</v>
          </cell>
          <cell r="AN538">
            <v>-2147.93116481072</v>
          </cell>
          <cell r="AO538">
            <v>-2109.89713741143</v>
          </cell>
          <cell r="AP538">
            <v>-2110.46620963831</v>
          </cell>
          <cell r="AQ538">
            <v>1169.08491394735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AA539">
            <v>-101891.484985888</v>
          </cell>
          <cell r="AB539">
            <v>-7421.05440982254</v>
          </cell>
          <cell r="AC539">
            <v>-3218.88096725041</v>
          </cell>
          <cell r="AD539">
            <v>-2760.07781237199</v>
          </cell>
          <cell r="AE539">
            <v>-3144.24445677857</v>
          </cell>
          <cell r="AF539">
            <v>-3271.51627396373</v>
          </cell>
          <cell r="AG539">
            <v>-2141.62682605231</v>
          </cell>
          <cell r="AH539">
            <v>-2272.93445744471</v>
          </cell>
          <cell r="AI539">
            <v>-2285.3686599797</v>
          </cell>
          <cell r="AJ539">
            <v>-2294.21434765449</v>
          </cell>
          <cell r="AK539">
            <v>-2322.86259486011</v>
          </cell>
          <cell r="AL539">
            <v>-2320.99298195732</v>
          </cell>
          <cell r="AM539">
            <v>-2338.94932739202</v>
          </cell>
          <cell r="AN539">
            <v>-2148.79329908918</v>
          </cell>
          <cell r="AO539">
            <v>-2110.75781291784</v>
          </cell>
          <cell r="AP539">
            <v>-2111.32834391677</v>
          </cell>
          <cell r="AQ539">
            <v>1168.65457619414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AA540">
            <v>-96328.3044094538</v>
          </cell>
          <cell r="AB540">
            <v>-7495.17860888671</v>
          </cell>
          <cell r="AC540">
            <v>-3340.38359082691</v>
          </cell>
          <cell r="AD540">
            <v>-3080.41707424351</v>
          </cell>
          <cell r="AE540">
            <v>-3335.45570525444</v>
          </cell>
          <cell r="AF540">
            <v>-3448.0830945263</v>
          </cell>
          <cell r="AG540">
            <v>-2276.37952113804</v>
          </cell>
          <cell r="AH540">
            <v>-2400.54936932365</v>
          </cell>
          <cell r="AI540">
            <v>-2412.98357185864</v>
          </cell>
          <cell r="AJ540">
            <v>-2422.04555599424</v>
          </cell>
          <cell r="AK540">
            <v>-2450.47750673905</v>
          </cell>
          <cell r="AL540">
            <v>-2448.82419029706</v>
          </cell>
          <cell r="AM540">
            <v>-2466.56423927096</v>
          </cell>
          <cell r="AN540">
            <v>-2276.62450742892</v>
          </cell>
          <cell r="AO540">
            <v>-2238.37272479678</v>
          </cell>
          <cell r="AP540">
            <v>-2239.15955225652</v>
          </cell>
          <cell r="AQ540">
            <v>1104.84712025467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AA541">
            <v>-100837.987708104</v>
          </cell>
          <cell r="AB541">
            <v>-7408.48895000096</v>
          </cell>
          <cell r="AC541">
            <v>-3217.32810845941</v>
          </cell>
          <cell r="AD541">
            <v>-2960.2863143292</v>
          </cell>
          <cell r="AE541">
            <v>-3170.87504637496</v>
          </cell>
          <cell r="AF541">
            <v>-3534.22764662432</v>
          </cell>
          <cell r="AG541">
            <v>-2167.14488995414</v>
          </cell>
          <cell r="AH541">
            <v>-2297.10084219926</v>
          </cell>
          <cell r="AI541">
            <v>-2309.53504473425</v>
          </cell>
          <cell r="AJ541">
            <v>-2318.42169238319</v>
          </cell>
          <cell r="AK541">
            <v>-2347.02897961466</v>
          </cell>
          <cell r="AL541">
            <v>-2345.20032668602</v>
          </cell>
          <cell r="AM541">
            <v>-2363.11571214656</v>
          </cell>
          <cell r="AN541">
            <v>-2173.00064381788</v>
          </cell>
          <cell r="AO541">
            <v>-2134.92419767238</v>
          </cell>
          <cell r="AP541">
            <v>-2135.53568864548</v>
          </cell>
          <cell r="AQ541">
            <v>1156.57138381687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AA542">
            <v>-101521.981963954</v>
          </cell>
          <cell r="AB542">
            <v>-7327.3579142483</v>
          </cell>
          <cell r="AC542">
            <v>-3174.91387331803</v>
          </cell>
          <cell r="AD542">
            <v>-2862.18346033005</v>
          </cell>
          <cell r="AE542">
            <v>-3161.1023666092</v>
          </cell>
          <cell r="AF542">
            <v>-3355.39712098018</v>
          </cell>
          <cell r="AG542">
            <v>-2150.57701693032</v>
          </cell>
          <cell r="AH542">
            <v>-2281.41056116546</v>
          </cell>
          <cell r="AI542">
            <v>-2293.84476370045</v>
          </cell>
          <cell r="AJ542">
            <v>-2302.70481765273</v>
          </cell>
          <cell r="AK542">
            <v>-2331.33869858086</v>
          </cell>
          <cell r="AL542">
            <v>-2329.48345195555</v>
          </cell>
          <cell r="AM542">
            <v>-2347.42543111277</v>
          </cell>
          <cell r="AN542">
            <v>-2157.28376908742</v>
          </cell>
          <cell r="AO542">
            <v>-2119.23391663859</v>
          </cell>
          <cell r="AP542">
            <v>-2119.81881391501</v>
          </cell>
          <cell r="AQ542">
            <v>1164.41652433377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AA543">
            <v>-97354.3707733855</v>
          </cell>
          <cell r="AB543">
            <v>-7459.2815982876</v>
          </cell>
          <cell r="AC543">
            <v>-3350.36746084368</v>
          </cell>
          <cell r="AD543">
            <v>-2970.33324973471</v>
          </cell>
          <cell r="AE543">
            <v>-3197.56769610544</v>
          </cell>
          <cell r="AF543">
            <v>-3632.35511664688</v>
          </cell>
          <cell r="AG543">
            <v>-2251.52589541496</v>
          </cell>
          <cell r="AH543">
            <v>-2377.01222778815</v>
          </cell>
          <cell r="AI543">
            <v>-2389.44643032314</v>
          </cell>
          <cell r="AJ543">
            <v>-2398.46852099851</v>
          </cell>
          <cell r="AK543">
            <v>-2426.94036520355</v>
          </cell>
          <cell r="AL543">
            <v>-2425.24715530133</v>
          </cell>
          <cell r="AM543">
            <v>-2443.02709773545</v>
          </cell>
          <cell r="AN543">
            <v>-2253.04747243319</v>
          </cell>
          <cell r="AO543">
            <v>-2214.83558326127</v>
          </cell>
          <cell r="AP543">
            <v>-2215.58251726079</v>
          </cell>
          <cell r="AQ543">
            <v>1116.61569102242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AA544">
            <v>-87038.6656817322</v>
          </cell>
          <cell r="AB544">
            <v>-7692.84627154592</v>
          </cell>
          <cell r="AC544">
            <v>-3709.4707233631</v>
          </cell>
          <cell r="AD544">
            <v>-3291.07355583652</v>
          </cell>
          <cell r="AE544">
            <v>-3466.34364104327</v>
          </cell>
          <cell r="AF544">
            <v>-3873.12748540146</v>
          </cell>
          <cell r="AG544">
            <v>-2501.3953799142</v>
          </cell>
          <cell r="AH544">
            <v>-2613.6462500266</v>
          </cell>
          <cell r="AI544">
            <v>-2626.08045256159</v>
          </cell>
          <cell r="AJ544">
            <v>-2635.50361785092</v>
          </cell>
          <cell r="AK544">
            <v>-2663.574387442</v>
          </cell>
          <cell r="AL544">
            <v>-2662.28225215375</v>
          </cell>
          <cell r="AM544">
            <v>-2679.66111997391</v>
          </cell>
          <cell r="AN544">
            <v>-2490.08256928561</v>
          </cell>
          <cell r="AO544">
            <v>-2451.46960549973</v>
          </cell>
          <cell r="AP544">
            <v>-2452.6176141132</v>
          </cell>
          <cell r="AQ544">
            <v>998.298679903195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AA545">
            <v>-88069.9064297461</v>
          </cell>
          <cell r="AB545">
            <v>-7595.2187595324</v>
          </cell>
          <cell r="AC545">
            <v>-3678.23553975612</v>
          </cell>
          <cell r="AD545">
            <v>-3182.55673603898</v>
          </cell>
          <cell r="AE545">
            <v>-3492.48475369951</v>
          </cell>
          <cell r="AF545">
            <v>-3816.49433324538</v>
          </cell>
          <cell r="AG545">
            <v>-2476.41641901803</v>
          </cell>
          <cell r="AH545">
            <v>-2589.99041225976</v>
          </cell>
          <cell r="AI545">
            <v>-2602.42461479475</v>
          </cell>
          <cell r="AJ545">
            <v>-2611.8076854438</v>
          </cell>
          <cell r="AK545">
            <v>-2639.91854967516</v>
          </cell>
          <cell r="AL545">
            <v>-2638.58631974662</v>
          </cell>
          <cell r="AM545">
            <v>-2656.00528220706</v>
          </cell>
          <cell r="AN545">
            <v>-2466.38663687849</v>
          </cell>
          <cell r="AO545">
            <v>-2427.81376773289</v>
          </cell>
          <cell r="AP545">
            <v>-2428.92168170608</v>
          </cell>
          <cell r="AQ545">
            <v>1010.12659878662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AA546">
            <v>-90303.7201516534</v>
          </cell>
          <cell r="AB546">
            <v>-7550.3604494494</v>
          </cell>
          <cell r="AC546">
            <v>-3556.48179042211</v>
          </cell>
          <cell r="AD546">
            <v>-3214.95467382452</v>
          </cell>
          <cell r="AE546">
            <v>-3370.33819571627</v>
          </cell>
          <cell r="AF546">
            <v>-3720.60221824777</v>
          </cell>
          <cell r="AG546">
            <v>-2422.3084469307</v>
          </cell>
          <cell r="AH546">
            <v>-2538.74851253018</v>
          </cell>
          <cell r="AI546">
            <v>-2551.18271506517</v>
          </cell>
          <cell r="AJ546">
            <v>-2560.47893503672</v>
          </cell>
          <cell r="AK546">
            <v>-2588.67664994558</v>
          </cell>
          <cell r="AL546">
            <v>-2587.25756933954</v>
          </cell>
          <cell r="AM546">
            <v>-2604.76338247749</v>
          </cell>
          <cell r="AN546">
            <v>-2415.0578864714</v>
          </cell>
          <cell r="AO546">
            <v>-2376.57186800331</v>
          </cell>
          <cell r="AP546">
            <v>-2377.592931299</v>
          </cell>
          <cell r="AQ546">
            <v>1035.7475486514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AA547">
            <v>-92217.7301627387</v>
          </cell>
          <cell r="AB547">
            <v>-7584.39850511903</v>
          </cell>
          <cell r="AC547">
            <v>-3554.35744175975</v>
          </cell>
          <cell r="AD547">
            <v>-3173.87788456314</v>
          </cell>
          <cell r="AE547">
            <v>-3398.68320891467</v>
          </cell>
          <cell r="AF547">
            <v>-3606.75224279298</v>
          </cell>
          <cell r="AG547">
            <v>-2375.94683707979</v>
          </cell>
          <cell r="AH547">
            <v>-2494.8426540839</v>
          </cell>
          <cell r="AI547">
            <v>-2507.27685661889</v>
          </cell>
          <cell r="AJ547">
            <v>-2516.4986598812</v>
          </cell>
          <cell r="AK547">
            <v>-2544.7707914993</v>
          </cell>
          <cell r="AL547">
            <v>-2543.27729418402</v>
          </cell>
          <cell r="AM547">
            <v>-2560.8575240312</v>
          </cell>
          <cell r="AN547">
            <v>-2371.07761131588</v>
          </cell>
          <cell r="AO547">
            <v>-2332.66600955702</v>
          </cell>
          <cell r="AP547">
            <v>-2333.61265614348</v>
          </cell>
          <cell r="AQ547">
            <v>1057.70047787455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AA548">
            <v>-94882.7449898155</v>
          </cell>
          <cell r="AB548">
            <v>-7548.89302838257</v>
          </cell>
          <cell r="AC548">
            <v>-3342.82775400403</v>
          </cell>
          <cell r="AD548">
            <v>-2957.80629681421</v>
          </cell>
          <cell r="AE548">
            <v>-3370.78472748809</v>
          </cell>
          <cell r="AF548">
            <v>-3575.16431670146</v>
          </cell>
          <cell r="AG548">
            <v>-2311.39420833478</v>
          </cell>
          <cell r="AH548">
            <v>-2433.70934596262</v>
          </cell>
          <cell r="AI548">
            <v>-2446.1435484976</v>
          </cell>
          <cell r="AJ548">
            <v>-2455.26173598344</v>
          </cell>
          <cell r="AK548">
            <v>-2483.63748337802</v>
          </cell>
          <cell r="AL548">
            <v>-2482.04037028626</v>
          </cell>
          <cell r="AM548">
            <v>-2499.72421590992</v>
          </cell>
          <cell r="AN548">
            <v>-2309.84068741813</v>
          </cell>
          <cell r="AO548">
            <v>-2271.53270143574</v>
          </cell>
          <cell r="AP548">
            <v>-2272.37573224572</v>
          </cell>
          <cell r="AQ548">
            <v>1088.26713193519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AA549">
            <v>-97817.8232486536</v>
          </cell>
          <cell r="AB549">
            <v>-7443.03285995021</v>
          </cell>
          <cell r="AC549">
            <v>-3331.61851299629</v>
          </cell>
          <cell r="AD549">
            <v>-2990.46454477673</v>
          </cell>
          <cell r="AE549">
            <v>-3139.11473529601</v>
          </cell>
          <cell r="AF549">
            <v>-3530.23326734778</v>
          </cell>
          <cell r="AG549">
            <v>-2240.30003833042</v>
          </cell>
          <cell r="AH549">
            <v>-2366.38099876748</v>
          </cell>
          <cell r="AI549">
            <v>-2378.81520130247</v>
          </cell>
          <cell r="AJ549">
            <v>-2387.8192729456</v>
          </cell>
          <cell r="AK549">
            <v>-2416.30913618288</v>
          </cell>
          <cell r="AL549">
            <v>-2414.59790724842</v>
          </cell>
          <cell r="AM549">
            <v>-2432.39586871478</v>
          </cell>
          <cell r="AN549">
            <v>-2242.39822438029</v>
          </cell>
          <cell r="AO549">
            <v>-2204.2043542406</v>
          </cell>
          <cell r="AP549">
            <v>-2204.93326920788</v>
          </cell>
          <cell r="AQ549">
            <v>1121.93130553276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AA550">
            <v>-102914.857112493</v>
          </cell>
          <cell r="AB550">
            <v>-7342.43864916933</v>
          </cell>
          <cell r="AC550">
            <v>-3081.32390650432</v>
          </cell>
          <cell r="AD550">
            <v>-2793.74723862673</v>
          </cell>
          <cell r="AE550">
            <v>-3035.06057451075</v>
          </cell>
          <cell r="AF550">
            <v>-3302.90913528985</v>
          </cell>
          <cell r="AG550">
            <v>-2116.83846079238</v>
          </cell>
          <cell r="AH550">
            <v>-2249.4591195581</v>
          </cell>
          <cell r="AI550">
            <v>-2261.89332209309</v>
          </cell>
          <cell r="AJ550">
            <v>-2270.69922105959</v>
          </cell>
          <cell r="AK550">
            <v>-2299.3872569735</v>
          </cell>
          <cell r="AL550">
            <v>-2297.47785536241</v>
          </cell>
          <cell r="AM550">
            <v>-2315.4739895054</v>
          </cell>
          <cell r="AN550">
            <v>-2125.27817249428</v>
          </cell>
          <cell r="AO550">
            <v>-2087.28247503122</v>
          </cell>
          <cell r="AP550">
            <v>-2087.81321732187</v>
          </cell>
          <cell r="AQ550">
            <v>1180.39224513745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AA551">
            <v>-97805.8911001058</v>
          </cell>
          <cell r="AB551">
            <v>-7393.71724526381</v>
          </cell>
          <cell r="AC551">
            <v>-3274.51511106387</v>
          </cell>
          <cell r="AD551">
            <v>-2975.65005973076</v>
          </cell>
          <cell r="AE551">
            <v>-3189.38796603363</v>
          </cell>
          <cell r="AF551">
            <v>-3490.62539283522</v>
          </cell>
          <cell r="AG551">
            <v>-2240.58906169626</v>
          </cell>
          <cell r="AH551">
            <v>-2366.65471270944</v>
          </cell>
          <cell r="AI551">
            <v>-2379.08891524443</v>
          </cell>
          <cell r="AJ551">
            <v>-2388.0934508095</v>
          </cell>
          <cell r="AK551">
            <v>-2416.58285012484</v>
          </cell>
          <cell r="AL551">
            <v>-2414.87208511232</v>
          </cell>
          <cell r="AM551">
            <v>-2432.66958265675</v>
          </cell>
          <cell r="AN551">
            <v>-2242.67240224419</v>
          </cell>
          <cell r="AO551">
            <v>-2204.47806818257</v>
          </cell>
          <cell r="AP551">
            <v>-2205.20744707178</v>
          </cell>
          <cell r="AQ551">
            <v>1121.79444856177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AA552">
            <v>-93343.4076359884</v>
          </cell>
          <cell r="AB552">
            <v>-7596.46205500175</v>
          </cell>
          <cell r="AC552">
            <v>-3490.51963314148</v>
          </cell>
          <cell r="AD552">
            <v>-3134.06293840655</v>
          </cell>
          <cell r="AE552">
            <v>-3351.02483367099</v>
          </cell>
          <cell r="AF552">
            <v>-3633.19988156319</v>
          </cell>
          <cell r="AG552">
            <v>-2348.68040716014</v>
          </cell>
          <cell r="AH552">
            <v>-2469.02051338953</v>
          </cell>
          <cell r="AI552">
            <v>-2481.45471592452</v>
          </cell>
          <cell r="AJ552">
            <v>-2490.63275284667</v>
          </cell>
          <cell r="AK552">
            <v>-2518.94865080493</v>
          </cell>
          <cell r="AL552">
            <v>-2517.41138714949</v>
          </cell>
          <cell r="AM552">
            <v>-2535.03538333683</v>
          </cell>
          <cell r="AN552">
            <v>-2345.21170428135</v>
          </cell>
          <cell r="AO552">
            <v>-2306.84386886265</v>
          </cell>
          <cell r="AP552">
            <v>-2307.74674910895</v>
          </cell>
          <cell r="AQ552">
            <v>1070.61154822173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AA553">
            <v>-100600.470924033</v>
          </cell>
          <cell r="AB553">
            <v>-7364.13046868417</v>
          </cell>
          <cell r="AC553">
            <v>-3201.46479135467</v>
          </cell>
          <cell r="AD553">
            <v>-2802.04662443102</v>
          </cell>
          <cell r="AE553">
            <v>-3070.95593824373</v>
          </cell>
          <cell r="AF553">
            <v>-3435.17905508653</v>
          </cell>
          <cell r="AG553">
            <v>-2172.89807850193</v>
          </cell>
          <cell r="AH553">
            <v>-2302.54928721241</v>
          </cell>
          <cell r="AI553">
            <v>-2314.9834897474</v>
          </cell>
          <cell r="AJ553">
            <v>-2323.87937204892</v>
          </cell>
          <cell r="AK553">
            <v>-2352.47742462781</v>
          </cell>
          <cell r="AL553">
            <v>-2350.65800635174</v>
          </cell>
          <cell r="AM553">
            <v>-2368.56415715972</v>
          </cell>
          <cell r="AN553">
            <v>-2178.4583234836</v>
          </cell>
          <cell r="AO553">
            <v>-2140.37264268554</v>
          </cell>
          <cell r="AP553">
            <v>-2140.9933683112</v>
          </cell>
          <cell r="AQ553">
            <v>1153.84716131029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AA554">
            <v>-92821.8570148395</v>
          </cell>
          <cell r="AB554">
            <v>-7558.95142619349</v>
          </cell>
          <cell r="AC554">
            <v>-3469.03002079324</v>
          </cell>
          <cell r="AD554">
            <v>-3067.7925053405</v>
          </cell>
          <cell r="AE554">
            <v>-3437.23779889469</v>
          </cell>
          <cell r="AF554">
            <v>-3738.37354364865</v>
          </cell>
          <cell r="AG554">
            <v>-2361.31353147776</v>
          </cell>
          <cell r="AH554">
            <v>-2480.98446739819</v>
          </cell>
          <cell r="AI554">
            <v>-2493.41866993318</v>
          </cell>
          <cell r="AJ554">
            <v>-2502.61698474348</v>
          </cell>
          <cell r="AK554">
            <v>-2530.91260481359</v>
          </cell>
          <cell r="AL554">
            <v>-2529.3956190463</v>
          </cell>
          <cell r="AM554">
            <v>-2546.99933734549</v>
          </cell>
          <cell r="AN554">
            <v>-2357.19593617816</v>
          </cell>
          <cell r="AO554">
            <v>-2318.80782287131</v>
          </cell>
          <cell r="AP554">
            <v>-2319.73098100576</v>
          </cell>
          <cell r="AQ554">
            <v>1064.6295712174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AA555">
            <v>-93269.2691990031</v>
          </cell>
          <cell r="AB555">
            <v>-7514.28114806059</v>
          </cell>
          <cell r="AC555">
            <v>-3412.27353740689</v>
          </cell>
          <cell r="AD555">
            <v>-3029.67805076488</v>
          </cell>
          <cell r="AE555">
            <v>-3323.53452440184</v>
          </cell>
          <cell r="AF555">
            <v>-3688.62618494935</v>
          </cell>
          <cell r="AG555">
            <v>-2350.47620617402</v>
          </cell>
          <cell r="AH555">
            <v>-2470.72118982322</v>
          </cell>
          <cell r="AI555">
            <v>-2483.15539235821</v>
          </cell>
          <cell r="AJ555">
            <v>-2492.33631178279</v>
          </cell>
          <cell r="AK555">
            <v>-2520.64932723862</v>
          </cell>
          <cell r="AL555">
            <v>-2519.11494608561</v>
          </cell>
          <cell r="AM555">
            <v>-2536.73605977053</v>
          </cell>
          <cell r="AN555">
            <v>-2346.91526321748</v>
          </cell>
          <cell r="AO555">
            <v>-2308.54454529635</v>
          </cell>
          <cell r="AP555">
            <v>-2309.45030804507</v>
          </cell>
          <cell r="AQ555">
            <v>1069.76121000489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AA556">
            <v>-89568.1198570636</v>
          </cell>
          <cell r="AB556">
            <v>-7666.66276394786</v>
          </cell>
          <cell r="AC556">
            <v>-3552.61031897155</v>
          </cell>
          <cell r="AD556">
            <v>-3343.65903681302</v>
          </cell>
          <cell r="AE556">
            <v>-3494.92841511713</v>
          </cell>
          <cell r="AF556">
            <v>-3781.80633470235</v>
          </cell>
          <cell r="AG556">
            <v>-2440.12633381033</v>
          </cell>
          <cell r="AH556">
            <v>-2555.62259480784</v>
          </cell>
          <cell r="AI556">
            <v>-2568.05679734283</v>
          </cell>
          <cell r="AJ556">
            <v>-2577.38161745383</v>
          </cell>
          <cell r="AK556">
            <v>-2605.55073222324</v>
          </cell>
          <cell r="AL556">
            <v>-2604.16025175665</v>
          </cell>
          <cell r="AM556">
            <v>-2621.63746475515</v>
          </cell>
          <cell r="AN556">
            <v>-2431.96056888851</v>
          </cell>
          <cell r="AO556">
            <v>-2393.44595028097</v>
          </cell>
          <cell r="AP556">
            <v>-2394.49561371611</v>
          </cell>
          <cell r="AQ556">
            <v>1027.31050751258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AA557">
            <v>-99827.016280036</v>
          </cell>
          <cell r="AB557">
            <v>-7420.60150761053</v>
          </cell>
          <cell r="AC557">
            <v>-3274.26773020126</v>
          </cell>
          <cell r="AD557">
            <v>-2772.02755290658</v>
          </cell>
          <cell r="AE557">
            <v>-3155.50856060323</v>
          </cell>
          <cell r="AF557">
            <v>-3409.17665145566</v>
          </cell>
          <cell r="AG557">
            <v>-2191.63288251795</v>
          </cell>
          <cell r="AH557">
            <v>-2320.29171798199</v>
          </cell>
          <cell r="AI557">
            <v>-2332.72592051698</v>
          </cell>
          <cell r="AJ557">
            <v>-2341.65187473505</v>
          </cell>
          <cell r="AK557">
            <v>-2370.21985539739</v>
          </cell>
          <cell r="AL557">
            <v>-2368.43050903787</v>
          </cell>
          <cell r="AM557">
            <v>-2386.3065879293</v>
          </cell>
          <cell r="AN557">
            <v>-2196.23082616974</v>
          </cell>
          <cell r="AO557">
            <v>-2158.11507345512</v>
          </cell>
          <cell r="AP557">
            <v>-2158.76587099733</v>
          </cell>
          <cell r="AQ557">
            <v>1144.9759459255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AA558">
            <v>-102406.40790039</v>
          </cell>
          <cell r="AB558">
            <v>-7400.74040158634</v>
          </cell>
          <cell r="AC558">
            <v>-3139.45712982518</v>
          </cell>
          <cell r="AD558">
            <v>-2822.14398531194</v>
          </cell>
          <cell r="AE558">
            <v>-3056.13493243238</v>
          </cell>
          <cell r="AF558">
            <v>-3485.40992316104</v>
          </cell>
          <cell r="AG558">
            <v>-2129.15423963573</v>
          </cell>
          <cell r="AH558">
            <v>-2261.12253772436</v>
          </cell>
          <cell r="AI558">
            <v>-2273.55674025935</v>
          </cell>
          <cell r="AJ558">
            <v>-2282.38240773122</v>
          </cell>
          <cell r="AK558">
            <v>-2311.05067513976</v>
          </cell>
          <cell r="AL558">
            <v>-2309.16104203404</v>
          </cell>
          <cell r="AM558">
            <v>-2327.13740767166</v>
          </cell>
          <cell r="AN558">
            <v>-2136.9613591659</v>
          </cell>
          <cell r="AO558">
            <v>-2098.94589319748</v>
          </cell>
          <cell r="AP558">
            <v>-2099.4964039935</v>
          </cell>
          <cell r="AQ558">
            <v>1174.56053605432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AA559">
            <v>-88427.5123153103</v>
          </cell>
          <cell r="AB559">
            <v>-7629.7154769656</v>
          </cell>
          <cell r="AC559">
            <v>-3617.68659867884</v>
          </cell>
          <cell r="AD559">
            <v>-3223.43140917481</v>
          </cell>
          <cell r="AE559">
            <v>-3469.33805204381</v>
          </cell>
          <cell r="AF559">
            <v>-3759.89720179638</v>
          </cell>
          <cell r="AG559">
            <v>-2467.75440343248</v>
          </cell>
          <cell r="AH559">
            <v>-2581.78721932962</v>
          </cell>
          <cell r="AI559">
            <v>-2594.22142186461</v>
          </cell>
          <cell r="AJ559">
            <v>-2603.59058879683</v>
          </cell>
          <cell r="AK559">
            <v>-2631.71535674502</v>
          </cell>
          <cell r="AL559">
            <v>-2630.36922309966</v>
          </cell>
          <cell r="AM559">
            <v>-2647.80208927693</v>
          </cell>
          <cell r="AN559">
            <v>-2458.16954023152</v>
          </cell>
          <cell r="AO559">
            <v>-2419.61057480275</v>
          </cell>
          <cell r="AP559">
            <v>-2420.70458505912</v>
          </cell>
          <cell r="AQ559">
            <v>1014.22819525168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AA560">
            <v>-100938.133955746</v>
          </cell>
          <cell r="AB560">
            <v>-7399.66886706386</v>
          </cell>
          <cell r="AC560">
            <v>-3233.10293499416</v>
          </cell>
          <cell r="AD560">
            <v>-2890.25362270771</v>
          </cell>
          <cell r="AE560">
            <v>-3203.50420878763</v>
          </cell>
          <cell r="AF560">
            <v>-3490.09770199833</v>
          </cell>
          <cell r="AG560">
            <v>-2164.71912350866</v>
          </cell>
          <cell r="AH560">
            <v>-2294.80356739534</v>
          </cell>
          <cell r="AI560">
            <v>-2307.23776993033</v>
          </cell>
          <cell r="AJ560">
            <v>-2316.12052389317</v>
          </cell>
          <cell r="AK560">
            <v>-2344.73170481074</v>
          </cell>
          <cell r="AL560">
            <v>-2342.89915819599</v>
          </cell>
          <cell r="AM560">
            <v>-2360.81843734265</v>
          </cell>
          <cell r="AN560">
            <v>-2170.69947532786</v>
          </cell>
          <cell r="AO560">
            <v>-2132.62692286847</v>
          </cell>
          <cell r="AP560">
            <v>-2133.23452015545</v>
          </cell>
          <cell r="AQ560">
            <v>1157.72002121882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AA561">
            <v>-97127.3401895293</v>
          </cell>
          <cell r="AB561">
            <v>-7500.96564537663</v>
          </cell>
          <cell r="AC561">
            <v>-3264.52896024691</v>
          </cell>
          <cell r="AD561">
            <v>-2873.95716888264</v>
          </cell>
          <cell r="AE561">
            <v>-3196.12368632517</v>
          </cell>
          <cell r="AF561">
            <v>-3522.57619013588</v>
          </cell>
          <cell r="AG561">
            <v>-2257.02508470446</v>
          </cell>
          <cell r="AH561">
            <v>-2382.22012775734</v>
          </cell>
          <cell r="AI561">
            <v>-2394.65433029233</v>
          </cell>
          <cell r="AJ561">
            <v>-2403.6852479168</v>
          </cell>
          <cell r="AK561">
            <v>-2432.14826517274</v>
          </cell>
          <cell r="AL561">
            <v>-2430.46388221962</v>
          </cell>
          <cell r="AM561">
            <v>-2448.23499770465</v>
          </cell>
          <cell r="AN561">
            <v>-2258.26419935149</v>
          </cell>
          <cell r="AO561">
            <v>-2220.04348323047</v>
          </cell>
          <cell r="AP561">
            <v>-2220.79924417908</v>
          </cell>
          <cell r="AQ561">
            <v>1114.01174103782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AA562">
            <v>-91788.388279997</v>
          </cell>
          <cell r="AB562">
            <v>-7497.41162235926</v>
          </cell>
          <cell r="AC562">
            <v>-3517.17938723023</v>
          </cell>
          <cell r="AD562">
            <v>-3099.50993307628</v>
          </cell>
          <cell r="AE562">
            <v>-3346.74813611742</v>
          </cell>
          <cell r="AF562">
            <v>-3698.10743811397</v>
          </cell>
          <cell r="AG562">
            <v>-2386.34645920561</v>
          </cell>
          <cell r="AH562">
            <v>-2504.69141340048</v>
          </cell>
          <cell r="AI562">
            <v>-2517.12561593547</v>
          </cell>
          <cell r="AJ562">
            <v>-2526.36411201019</v>
          </cell>
          <cell r="AK562">
            <v>-2554.61955081588</v>
          </cell>
          <cell r="AL562">
            <v>-2553.14274631301</v>
          </cell>
          <cell r="AM562">
            <v>-2570.70628334779</v>
          </cell>
          <cell r="AN562">
            <v>-2380.94306344487</v>
          </cell>
          <cell r="AO562">
            <v>-2342.51476887361</v>
          </cell>
          <cell r="AP562">
            <v>-2343.47810827247</v>
          </cell>
          <cell r="AQ562">
            <v>1052.77609821625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AA563">
            <v>-101002.960439652</v>
          </cell>
          <cell r="AB563">
            <v>-7367.64769414774</v>
          </cell>
          <cell r="AC563">
            <v>-3213.87369601762</v>
          </cell>
          <cell r="AD563">
            <v>-2842.30959894412</v>
          </cell>
          <cell r="AE563">
            <v>-3078.6069386034</v>
          </cell>
          <cell r="AF563">
            <v>-3442.04610705175</v>
          </cell>
          <cell r="AG563">
            <v>-2163.14888085714</v>
          </cell>
          <cell r="AH563">
            <v>-2293.31649971573</v>
          </cell>
          <cell r="AI563">
            <v>-2305.75070225072</v>
          </cell>
          <cell r="AJ563">
            <v>-2314.63093575987</v>
          </cell>
          <cell r="AK563">
            <v>-2343.24463713113</v>
          </cell>
          <cell r="AL563">
            <v>-2341.40957006269</v>
          </cell>
          <cell r="AM563">
            <v>-2359.33136966304</v>
          </cell>
          <cell r="AN563">
            <v>-2169.20988719455</v>
          </cell>
          <cell r="AO563">
            <v>-2131.13985518886</v>
          </cell>
          <cell r="AP563">
            <v>-2131.74493202215</v>
          </cell>
          <cell r="AQ563">
            <v>1158.46355505863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AA564">
            <v>-92887.6805881354</v>
          </cell>
          <cell r="AB564">
            <v>-7525.44507688507</v>
          </cell>
          <cell r="AC564">
            <v>-3477.43148613369</v>
          </cell>
          <cell r="AD564">
            <v>-3238.20866621146</v>
          </cell>
          <cell r="AE564">
            <v>-3401.11686431693</v>
          </cell>
          <cell r="AF564">
            <v>-3669.67894912945</v>
          </cell>
          <cell r="AG564">
            <v>-2359.71913708773</v>
          </cell>
          <cell r="AH564">
            <v>-2479.47452728564</v>
          </cell>
          <cell r="AI564">
            <v>-2491.90872982063</v>
          </cell>
          <cell r="AJ564">
            <v>-2501.1044854104</v>
          </cell>
          <cell r="AK564">
            <v>-2529.40266470104</v>
          </cell>
          <cell r="AL564">
            <v>-2527.88311971322</v>
          </cell>
          <cell r="AM564">
            <v>-2545.48939723294</v>
          </cell>
          <cell r="AN564">
            <v>-2355.68343684509</v>
          </cell>
          <cell r="AO564">
            <v>-2317.29788275876</v>
          </cell>
          <cell r="AP564">
            <v>-2318.21848167268</v>
          </cell>
          <cell r="AQ564">
            <v>1065.38454127368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AA565">
            <v>-87603.3202500005</v>
          </cell>
          <cell r="AB565">
            <v>-7674.8876829882</v>
          </cell>
          <cell r="AC565">
            <v>-3677.51424670059</v>
          </cell>
          <cell r="AD565">
            <v>-3317.30330041603</v>
          </cell>
          <cell r="AE565">
            <v>-3460.79592054143</v>
          </cell>
          <cell r="AF565">
            <v>-3736.55938226866</v>
          </cell>
          <cell r="AG565">
            <v>-2487.71818144451</v>
          </cell>
          <cell r="AH565">
            <v>-2600.69352595418</v>
          </cell>
          <cell r="AI565">
            <v>-2613.12772848917</v>
          </cell>
          <cell r="AJ565">
            <v>-2622.52894000889</v>
          </cell>
          <cell r="AK565">
            <v>-2650.62166336958</v>
          </cell>
          <cell r="AL565">
            <v>-2649.30757431171</v>
          </cell>
          <cell r="AM565">
            <v>-2666.70839590149</v>
          </cell>
          <cell r="AN565">
            <v>-2477.10789144358</v>
          </cell>
          <cell r="AO565">
            <v>-2438.51688142731</v>
          </cell>
          <cell r="AP565">
            <v>-2439.64293627117</v>
          </cell>
          <cell r="AQ565">
            <v>1004.77504193941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AA566">
            <v>-99731.4432712977</v>
          </cell>
          <cell r="AB566">
            <v>-7412.38335456403</v>
          </cell>
          <cell r="AC566">
            <v>-3289.20250997747</v>
          </cell>
          <cell r="AD566">
            <v>-2877.23028078395</v>
          </cell>
          <cell r="AE566">
            <v>-3180.10805578996</v>
          </cell>
          <cell r="AF566">
            <v>-3483.35173279143</v>
          </cell>
          <cell r="AG566">
            <v>-2193.94787487313</v>
          </cell>
          <cell r="AH566">
            <v>-2322.48408634404</v>
          </cell>
          <cell r="AI566">
            <v>-2334.91828887903</v>
          </cell>
          <cell r="AJ566">
            <v>-2343.84795897568</v>
          </cell>
          <cell r="AK566">
            <v>-2372.41222375944</v>
          </cell>
          <cell r="AL566">
            <v>-2370.6265932785</v>
          </cell>
          <cell r="AM566">
            <v>-2388.49895629135</v>
          </cell>
          <cell r="AN566">
            <v>-2198.42691041037</v>
          </cell>
          <cell r="AO566">
            <v>-2160.30744181717</v>
          </cell>
          <cell r="AP566">
            <v>-2160.96195523796</v>
          </cell>
          <cell r="AQ566">
            <v>1143.87976174448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AA567">
            <v>-92344.5207484274</v>
          </cell>
          <cell r="AB567">
            <v>-7627.11971257551</v>
          </cell>
          <cell r="AC567">
            <v>-3532.02640865458</v>
          </cell>
          <cell r="AD567">
            <v>-3042.57080944499</v>
          </cell>
          <cell r="AE567">
            <v>-3411.27664819263</v>
          </cell>
          <cell r="AF567">
            <v>-3654.79626943988</v>
          </cell>
          <cell r="AG567">
            <v>-2372.8756850835</v>
          </cell>
          <cell r="AH567">
            <v>-2491.93417948067</v>
          </cell>
          <cell r="AI567">
            <v>-2504.36838201566</v>
          </cell>
          <cell r="AJ567">
            <v>-2513.58525566</v>
          </cell>
          <cell r="AK567">
            <v>-2541.86231689607</v>
          </cell>
          <cell r="AL567">
            <v>-2540.36388996282</v>
          </cell>
          <cell r="AM567">
            <v>-2557.94904942797</v>
          </cell>
          <cell r="AN567">
            <v>-2368.16420709468</v>
          </cell>
          <cell r="AO567">
            <v>-2329.75753495379</v>
          </cell>
          <cell r="AP567">
            <v>-2330.69925192228</v>
          </cell>
          <cell r="AQ567">
            <v>1059.15471517616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AA568">
            <v>-94126.462753148</v>
          </cell>
          <cell r="AB568">
            <v>-7470.8314684678</v>
          </cell>
          <cell r="AC568">
            <v>-3369.8024570686</v>
          </cell>
          <cell r="AD568">
            <v>-2989.66906995602</v>
          </cell>
          <cell r="AE568">
            <v>-3350.56808658946</v>
          </cell>
          <cell r="AF568">
            <v>-3592.00274116574</v>
          </cell>
          <cell r="AG568">
            <v>-2329.71305817907</v>
          </cell>
          <cell r="AH568">
            <v>-2451.05785544598</v>
          </cell>
          <cell r="AI568">
            <v>-2463.49205798097</v>
          </cell>
          <cell r="AJ568">
            <v>-2472.63964972016</v>
          </cell>
          <cell r="AK568">
            <v>-2500.98599286138</v>
          </cell>
          <cell r="AL568">
            <v>-2499.41828402299</v>
          </cell>
          <cell r="AM568">
            <v>-2517.07272539328</v>
          </cell>
          <cell r="AN568">
            <v>-2327.21860115485</v>
          </cell>
          <cell r="AO568">
            <v>-2288.8812109191</v>
          </cell>
          <cell r="AP568">
            <v>-2289.75364598245</v>
          </cell>
          <cell r="AQ568">
            <v>1079.59287719351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AA569">
            <v>-89478.9787193662</v>
          </cell>
          <cell r="AB569">
            <v>-7657.43912046311</v>
          </cell>
          <cell r="AC569">
            <v>-3574.20649359189</v>
          </cell>
          <cell r="AD569">
            <v>-3268.78205904002</v>
          </cell>
          <cell r="AE569">
            <v>-3455.34894808519</v>
          </cell>
          <cell r="AF569">
            <v>-3681.24710678169</v>
          </cell>
          <cell r="AG569">
            <v>-2442.2855318415</v>
          </cell>
          <cell r="AH569">
            <v>-2557.66742119371</v>
          </cell>
          <cell r="AI569">
            <v>-2570.1016237287</v>
          </cell>
          <cell r="AJ569">
            <v>-2579.42990964713</v>
          </cell>
          <cell r="AK569">
            <v>-2607.59555860911</v>
          </cell>
          <cell r="AL569">
            <v>-2606.20854394995</v>
          </cell>
          <cell r="AM569">
            <v>-2623.68229114101</v>
          </cell>
          <cell r="AN569">
            <v>-2434.00886108181</v>
          </cell>
          <cell r="AO569">
            <v>-2395.49077666683</v>
          </cell>
          <cell r="AP569">
            <v>-2396.54390590941</v>
          </cell>
          <cell r="AQ569">
            <v>1026.28809431964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AA570">
            <v>-87644.8192138527</v>
          </cell>
          <cell r="AB570">
            <v>-7687.17437051256</v>
          </cell>
          <cell r="AC570">
            <v>-3716.5497615209</v>
          </cell>
          <cell r="AD570">
            <v>-3364.76655441566</v>
          </cell>
          <cell r="AE570">
            <v>-3596.61499507361</v>
          </cell>
          <cell r="AF570">
            <v>-3876.75321115974</v>
          </cell>
          <cell r="AG570">
            <v>-2486.71298358233</v>
          </cell>
          <cell r="AH570">
            <v>-2599.74157292258</v>
          </cell>
          <cell r="AI570">
            <v>-2612.17577545757</v>
          </cell>
          <cell r="AJ570">
            <v>-2621.57537349758</v>
          </cell>
          <cell r="AK570">
            <v>-2649.66971033798</v>
          </cell>
          <cell r="AL570">
            <v>-2648.3540078004</v>
          </cell>
          <cell r="AM570">
            <v>-2665.75644286989</v>
          </cell>
          <cell r="AN570">
            <v>-2476.15432493226</v>
          </cell>
          <cell r="AO570">
            <v>-2437.56492839571</v>
          </cell>
          <cell r="AP570">
            <v>-2438.68936975986</v>
          </cell>
          <cell r="AQ570">
            <v>1005.2510184552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AA571">
            <v>-87695.9159372914</v>
          </cell>
          <cell r="AB571">
            <v>-7641.1873375966</v>
          </cell>
          <cell r="AC571">
            <v>-3726.69900878392</v>
          </cell>
          <cell r="AD571">
            <v>-3320.52108650752</v>
          </cell>
          <cell r="AE571">
            <v>-3513.1188499319</v>
          </cell>
          <cell r="AF571">
            <v>-3837.09901035496</v>
          </cell>
          <cell r="AG571">
            <v>-2485.47530648399</v>
          </cell>
          <cell r="AH571">
            <v>-2598.56945496428</v>
          </cell>
          <cell r="AI571">
            <v>-2611.00365749927</v>
          </cell>
          <cell r="AJ571">
            <v>-2620.40126889866</v>
          </cell>
          <cell r="AK571">
            <v>-2648.49759237968</v>
          </cell>
          <cell r="AL571">
            <v>-2647.17990320149</v>
          </cell>
          <cell r="AM571">
            <v>-2664.58432491158</v>
          </cell>
          <cell r="AN571">
            <v>-2474.98022033335</v>
          </cell>
          <cell r="AO571">
            <v>-2436.3928104374</v>
          </cell>
          <cell r="AP571">
            <v>-2437.51526516094</v>
          </cell>
          <cell r="AQ571">
            <v>1005.83707743436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AA572">
            <v>-89767.2260262758</v>
          </cell>
          <cell r="AB572">
            <v>-7553.35740828723</v>
          </cell>
          <cell r="AC572">
            <v>-3617.00748147852</v>
          </cell>
          <cell r="AD572">
            <v>-3240.43283719887</v>
          </cell>
          <cell r="AE572">
            <v>-3331.6862065503</v>
          </cell>
          <cell r="AF572">
            <v>-3736.10613009837</v>
          </cell>
          <cell r="AG572">
            <v>-2435.30353639419</v>
          </cell>
          <cell r="AH572">
            <v>-2551.05525857105</v>
          </cell>
          <cell r="AI572">
            <v>-2563.48946110604</v>
          </cell>
          <cell r="AJ572">
            <v>-2572.80653996917</v>
          </cell>
          <cell r="AK572">
            <v>-2600.98339598645</v>
          </cell>
          <cell r="AL572">
            <v>-2599.585174272</v>
          </cell>
          <cell r="AM572">
            <v>-2617.07012851835</v>
          </cell>
          <cell r="AN572">
            <v>-2427.38549140386</v>
          </cell>
          <cell r="AO572">
            <v>-2388.87861404417</v>
          </cell>
          <cell r="AP572">
            <v>-2389.92053623146</v>
          </cell>
          <cell r="AQ572">
            <v>1029.59417563097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AA573">
            <v>-99807.4920745694</v>
          </cell>
          <cell r="AB573">
            <v>-7489.56384478753</v>
          </cell>
          <cell r="AC573">
            <v>-3199.60556169233</v>
          </cell>
          <cell r="AD573">
            <v>-2929.84849759042</v>
          </cell>
          <cell r="AE573">
            <v>-3169.39144965841</v>
          </cell>
          <cell r="AF573">
            <v>-3529.76169860023</v>
          </cell>
          <cell r="AG573">
            <v>-2192.10580250857</v>
          </cell>
          <cell r="AH573">
            <v>-2320.73958763603</v>
          </cell>
          <cell r="AI573">
            <v>-2333.17379017102</v>
          </cell>
          <cell r="AJ573">
            <v>-2342.1005034902</v>
          </cell>
          <cell r="AK573">
            <v>-2370.66772505143</v>
          </cell>
          <cell r="AL573">
            <v>-2368.87913779302</v>
          </cell>
          <cell r="AM573">
            <v>-2386.75445758333</v>
          </cell>
          <cell r="AN573">
            <v>-2196.67945492488</v>
          </cell>
          <cell r="AO573">
            <v>-2158.56294310915</v>
          </cell>
          <cell r="AP573">
            <v>-2159.21449975248</v>
          </cell>
          <cell r="AQ573">
            <v>1144.75201109848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AA574">
            <v>-98416.6498261302</v>
          </cell>
          <cell r="AB574">
            <v>-7412.27109595232</v>
          </cell>
          <cell r="AC574">
            <v>-3289.78572812611</v>
          </cell>
          <cell r="AD574">
            <v>-2941.75830840566</v>
          </cell>
          <cell r="AE574">
            <v>-3208.99799259907</v>
          </cell>
          <cell r="AF574">
            <v>-3524.63657350184</v>
          </cell>
          <cell r="AG574">
            <v>-2225.7951172524</v>
          </cell>
          <cell r="AH574">
            <v>-2352.64439614143</v>
          </cell>
          <cell r="AI574">
            <v>-2365.07859867642</v>
          </cell>
          <cell r="AJ574">
            <v>-2374.05938794221</v>
          </cell>
          <cell r="AK574">
            <v>-2402.57253355683</v>
          </cell>
          <cell r="AL574">
            <v>-2400.83802224504</v>
          </cell>
          <cell r="AM574">
            <v>-2418.65926608873</v>
          </cell>
          <cell r="AN574">
            <v>-2228.6383393769</v>
          </cell>
          <cell r="AO574">
            <v>-2190.46775161455</v>
          </cell>
          <cell r="AP574">
            <v>-2191.1733842045</v>
          </cell>
          <cell r="AQ574">
            <v>1128.79960684578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AA575">
            <v>-86132.3426674271</v>
          </cell>
          <cell r="AB575">
            <v>-7704.63913789679</v>
          </cell>
          <cell r="AC575">
            <v>-3738.86670824542</v>
          </cell>
          <cell r="AD575">
            <v>-3358.03453208707</v>
          </cell>
          <cell r="AE575">
            <v>-3590.57570646308</v>
          </cell>
          <cell r="AF575">
            <v>-3827.87009312993</v>
          </cell>
          <cell r="AG575">
            <v>-2523.34855348423</v>
          </cell>
          <cell r="AH575">
            <v>-2634.43657491635</v>
          </cell>
          <cell r="AI575">
            <v>-2646.87077745134</v>
          </cell>
          <cell r="AJ575">
            <v>-2656.32918057947</v>
          </cell>
          <cell r="AK575">
            <v>-2684.36471233175</v>
          </cell>
          <cell r="AL575">
            <v>-2683.10781488229</v>
          </cell>
          <cell r="AM575">
            <v>-2700.45144486365</v>
          </cell>
          <cell r="AN575">
            <v>-2510.90813201415</v>
          </cell>
          <cell r="AO575">
            <v>-2472.25993038948</v>
          </cell>
          <cell r="AP575">
            <v>-2473.44317684175</v>
          </cell>
          <cell r="AQ575">
            <v>987.903517458321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AA576">
            <v>-98601.2635878759</v>
          </cell>
          <cell r="AB576">
            <v>-7445.82038743817</v>
          </cell>
          <cell r="AC576">
            <v>-3336.72839866604</v>
          </cell>
          <cell r="AD576">
            <v>-2905.98132140905</v>
          </cell>
          <cell r="AE576">
            <v>-3341.24137389898</v>
          </cell>
          <cell r="AF576">
            <v>-3552.50961677039</v>
          </cell>
          <cell r="AG576">
            <v>-2221.32335840809</v>
          </cell>
          <cell r="AH576">
            <v>-2348.40950413799</v>
          </cell>
          <cell r="AI576">
            <v>-2360.84370667298</v>
          </cell>
          <cell r="AJ576">
            <v>-2369.81731815572</v>
          </cell>
          <cell r="AK576">
            <v>-2398.33764155339</v>
          </cell>
          <cell r="AL576">
            <v>-2396.59595245854</v>
          </cell>
          <cell r="AM576">
            <v>-2414.4243740853</v>
          </cell>
          <cell r="AN576">
            <v>-2224.39626959041</v>
          </cell>
          <cell r="AO576">
            <v>-2186.23285961112</v>
          </cell>
          <cell r="AP576">
            <v>-2186.931314418</v>
          </cell>
          <cell r="AQ576">
            <v>1130.9170528475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AA577">
            <v>-93460.8109668646</v>
          </cell>
          <cell r="AB577">
            <v>-7578.80447766646</v>
          </cell>
          <cell r="AC577">
            <v>-3462.10950639478</v>
          </cell>
          <cell r="AD577">
            <v>-3148.67959054671</v>
          </cell>
          <cell r="AE577">
            <v>-3329.4619611365</v>
          </cell>
          <cell r="AF577">
            <v>-3676.18156354968</v>
          </cell>
          <cell r="AG577">
            <v>-2345.83663550286</v>
          </cell>
          <cell r="AH577">
            <v>-2466.32737490189</v>
          </cell>
          <cell r="AI577">
            <v>-2478.76157743688</v>
          </cell>
          <cell r="AJ577">
            <v>-2487.93504971753</v>
          </cell>
          <cell r="AK577">
            <v>-2516.25551231729</v>
          </cell>
          <cell r="AL577">
            <v>-2514.71368402035</v>
          </cell>
          <cell r="AM577">
            <v>-2532.3422448492</v>
          </cell>
          <cell r="AN577">
            <v>-2342.51400115221</v>
          </cell>
          <cell r="AO577">
            <v>-2304.15073037502</v>
          </cell>
          <cell r="AP577">
            <v>-2305.04904597981</v>
          </cell>
          <cell r="AQ577">
            <v>1071.95811746555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AA578">
            <v>-99866.419693663</v>
          </cell>
          <cell r="AB578">
            <v>-7407.59493368335</v>
          </cell>
          <cell r="AC578">
            <v>-3198.51286810485</v>
          </cell>
          <cell r="AD578">
            <v>-2840.80158136338</v>
          </cell>
          <cell r="AE578">
            <v>-3200.83114026915</v>
          </cell>
          <cell r="AF578">
            <v>-3452.62942237879</v>
          </cell>
          <cell r="AG578">
            <v>-2190.67844357625</v>
          </cell>
          <cell r="AH578">
            <v>-2319.38783519612</v>
          </cell>
          <cell r="AI578">
            <v>-2331.82203773111</v>
          </cell>
          <cell r="AJ578">
            <v>-2340.74645994446</v>
          </cell>
          <cell r="AK578">
            <v>-2369.31597261152</v>
          </cell>
          <cell r="AL578">
            <v>-2367.52509424728</v>
          </cell>
          <cell r="AM578">
            <v>-2385.40270514342</v>
          </cell>
          <cell r="AN578">
            <v>-2195.32541137914</v>
          </cell>
          <cell r="AO578">
            <v>-2157.21119066924</v>
          </cell>
          <cell r="AP578">
            <v>-2157.86045620674</v>
          </cell>
          <cell r="AQ578">
            <v>1145.42788731844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AA579">
            <v>-88082.684377014</v>
          </cell>
          <cell r="AB579">
            <v>-7588.20827091807</v>
          </cell>
          <cell r="AC579">
            <v>-3671.91802821217</v>
          </cell>
          <cell r="AD579">
            <v>-3324.01354477583</v>
          </cell>
          <cell r="AE579">
            <v>-3541.87507466229</v>
          </cell>
          <cell r="AF579">
            <v>-3797.57962306574</v>
          </cell>
          <cell r="AG579">
            <v>-2476.1069085126</v>
          </cell>
          <cell r="AH579">
            <v>-2589.69729637179</v>
          </cell>
          <cell r="AI579">
            <v>-2602.13149890678</v>
          </cell>
          <cell r="AJ579">
            <v>-2611.51407274924</v>
          </cell>
          <cell r="AK579">
            <v>-2639.62543378719</v>
          </cell>
          <cell r="AL579">
            <v>-2638.29270705206</v>
          </cell>
          <cell r="AM579">
            <v>-2655.7121663191</v>
          </cell>
          <cell r="AN579">
            <v>-2466.09302418393</v>
          </cell>
          <cell r="AO579">
            <v>-2427.52065184492</v>
          </cell>
          <cell r="AP579">
            <v>-2428.62806901152</v>
          </cell>
          <cell r="AQ579">
            <v>1010.2731567306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AA580">
            <v>-95937.9264379469</v>
          </cell>
          <cell r="AB580">
            <v>-7490.33883551847</v>
          </cell>
          <cell r="AC580">
            <v>-3378.20567208861</v>
          </cell>
          <cell r="AD580">
            <v>-3078.10469862593</v>
          </cell>
          <cell r="AE580">
            <v>-3378.95309675262</v>
          </cell>
          <cell r="AF580">
            <v>-3642.56545914388</v>
          </cell>
          <cell r="AG580">
            <v>-2285.83535005459</v>
          </cell>
          <cell r="AH580">
            <v>-2409.50432768764</v>
          </cell>
          <cell r="AI580">
            <v>-2421.93853022263</v>
          </cell>
          <cell r="AJ580">
            <v>-2431.01569225376</v>
          </cell>
          <cell r="AK580">
            <v>-2459.43246510304</v>
          </cell>
          <cell r="AL580">
            <v>-2457.79432655658</v>
          </cell>
          <cell r="AM580">
            <v>-2475.51919763495</v>
          </cell>
          <cell r="AN580">
            <v>-2285.59464368845</v>
          </cell>
          <cell r="AO580">
            <v>-2247.32768316077</v>
          </cell>
          <cell r="AP580">
            <v>-2248.12968851604</v>
          </cell>
          <cell r="AQ580">
            <v>1100.36964107268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AA581">
            <v>-89756.1035806016</v>
          </cell>
          <cell r="AB581">
            <v>-7491.09767501881</v>
          </cell>
          <cell r="AC581">
            <v>-3576.85088469515</v>
          </cell>
          <cell r="AD581">
            <v>-3218.72118003255</v>
          </cell>
          <cell r="AE581">
            <v>-3427.09661294401</v>
          </cell>
          <cell r="AF581">
            <v>-3697.00571324079</v>
          </cell>
          <cell r="AG581">
            <v>-2435.57294694269</v>
          </cell>
          <cell r="AH581">
            <v>-2551.31039857686</v>
          </cell>
          <cell r="AI581">
            <v>-2563.74460111185</v>
          </cell>
          <cell r="AJ581">
            <v>-2573.06211241567</v>
          </cell>
          <cell r="AK581">
            <v>-2601.23853599226</v>
          </cell>
          <cell r="AL581">
            <v>-2599.84074671849</v>
          </cell>
          <cell r="AM581">
            <v>-2617.32526852416</v>
          </cell>
          <cell r="AN581">
            <v>-2427.64106385036</v>
          </cell>
          <cell r="AO581">
            <v>-2389.13375404998</v>
          </cell>
          <cell r="AP581">
            <v>-2390.17610867795</v>
          </cell>
          <cell r="AQ581">
            <v>1029.46660562807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AA582">
            <v>-94540.3635869363</v>
          </cell>
          <cell r="AB582">
            <v>-7455.86528376862</v>
          </cell>
          <cell r="AC582">
            <v>-3434.72686724839</v>
          </cell>
          <cell r="AD582">
            <v>-3015.39300402075</v>
          </cell>
          <cell r="AE582">
            <v>-3272.20929783806</v>
          </cell>
          <cell r="AF582">
            <v>-3572.60803503142</v>
          </cell>
          <cell r="AG582">
            <v>-2319.68745284685</v>
          </cell>
          <cell r="AH582">
            <v>-2441.56330143954</v>
          </cell>
          <cell r="AI582">
            <v>-2453.99750397453</v>
          </cell>
          <cell r="AJ582">
            <v>-2463.12900324931</v>
          </cell>
          <cell r="AK582">
            <v>-2491.49143885494</v>
          </cell>
          <cell r="AL582">
            <v>-2489.90763755213</v>
          </cell>
          <cell r="AM582">
            <v>-2507.57817138685</v>
          </cell>
          <cell r="AN582">
            <v>-2317.707954684</v>
          </cell>
          <cell r="AO582">
            <v>-2279.38665691267</v>
          </cell>
          <cell r="AP582">
            <v>-2280.24299951159</v>
          </cell>
          <cell r="AQ582">
            <v>1084.34015419672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AA583">
            <v>-91443.7176233827</v>
          </cell>
          <cell r="AB583">
            <v>-7564.84278147977</v>
          </cell>
          <cell r="AC583">
            <v>-3535.2414601462</v>
          </cell>
          <cell r="AD583">
            <v>-3186.87956083423</v>
          </cell>
          <cell r="AE583">
            <v>-3437.34134089424</v>
          </cell>
          <cell r="AF583">
            <v>-3716.12259855906</v>
          </cell>
          <cell r="AG583">
            <v>-2394.69515457108</v>
          </cell>
          <cell r="AH583">
            <v>-2512.59788252669</v>
          </cell>
          <cell r="AI583">
            <v>-2525.03208506168</v>
          </cell>
          <cell r="AJ583">
            <v>-2534.28398193152</v>
          </cell>
          <cell r="AK583">
            <v>-2562.52601994209</v>
          </cell>
          <cell r="AL583">
            <v>-2561.06261623435</v>
          </cell>
          <cell r="AM583">
            <v>-2578.612752474</v>
          </cell>
          <cell r="AN583">
            <v>-2388.86293336621</v>
          </cell>
          <cell r="AO583">
            <v>-2350.42123799982</v>
          </cell>
          <cell r="AP583">
            <v>-2351.39797819381</v>
          </cell>
          <cell r="AQ583">
            <v>1048.82286365315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AA584">
            <v>-101703.353293167</v>
          </cell>
          <cell r="AB584">
            <v>-7353.42525802697</v>
          </cell>
          <cell r="AC584">
            <v>-3144.9021074656</v>
          </cell>
          <cell r="AD584">
            <v>-2847.84265540754</v>
          </cell>
          <cell r="AE584">
            <v>-3167.1154618582</v>
          </cell>
          <cell r="AF584">
            <v>-3412.82172631684</v>
          </cell>
          <cell r="AG584">
            <v>-2146.183797065</v>
          </cell>
          <cell r="AH584">
            <v>-2277.25004797037</v>
          </cell>
          <cell r="AI584">
            <v>-2289.68425050536</v>
          </cell>
          <cell r="AJ584">
            <v>-2298.53725274036</v>
          </cell>
          <cell r="AK584">
            <v>-2327.17818538577</v>
          </cell>
          <cell r="AL584">
            <v>-2325.31588704319</v>
          </cell>
          <cell r="AM584">
            <v>-2343.26491791768</v>
          </cell>
          <cell r="AN584">
            <v>-2153.11620417505</v>
          </cell>
          <cell r="AO584">
            <v>-2115.0734034435</v>
          </cell>
          <cell r="AP584">
            <v>-2115.65124900264</v>
          </cell>
          <cell r="AQ584">
            <v>1166.49678093131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AA585">
            <v>-100120.474771699</v>
          </cell>
          <cell r="AB585">
            <v>-7377.48873518699</v>
          </cell>
          <cell r="AC585">
            <v>-3231.43257621374</v>
          </cell>
          <cell r="AD585">
            <v>-2961.33204862261</v>
          </cell>
          <cell r="AE585">
            <v>-3113.26583012876</v>
          </cell>
          <cell r="AF585">
            <v>-3503.55742292788</v>
          </cell>
          <cell r="AG585">
            <v>-2184.52466050284</v>
          </cell>
          <cell r="AH585">
            <v>-2313.56001495003</v>
          </cell>
          <cell r="AI585">
            <v>-2325.99421748502</v>
          </cell>
          <cell r="AJ585">
            <v>-2334.90876203694</v>
          </cell>
          <cell r="AK585">
            <v>-2363.48815236543</v>
          </cell>
          <cell r="AL585">
            <v>-2361.68739633976</v>
          </cell>
          <cell r="AM585">
            <v>-2379.57488489734</v>
          </cell>
          <cell r="AN585">
            <v>-2189.48771347162</v>
          </cell>
          <cell r="AO585">
            <v>-2151.38337042316</v>
          </cell>
          <cell r="AP585">
            <v>-2152.02275829922</v>
          </cell>
          <cell r="AQ585">
            <v>1148.34179744148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AA586">
            <v>-100692.974261638</v>
          </cell>
          <cell r="AB586">
            <v>-7336.64505835393</v>
          </cell>
          <cell r="AC586">
            <v>-3075.91290433293</v>
          </cell>
          <cell r="AD586">
            <v>-2957.92313761141</v>
          </cell>
          <cell r="AE586">
            <v>-3252.33587904674</v>
          </cell>
          <cell r="AF586">
            <v>-3495.6044246296</v>
          </cell>
          <cell r="AG586">
            <v>-2170.65744045766</v>
          </cell>
          <cell r="AH586">
            <v>-2300.42733465042</v>
          </cell>
          <cell r="AI586">
            <v>-2312.86153718541</v>
          </cell>
          <cell r="AJ586">
            <v>-2321.75382295716</v>
          </cell>
          <cell r="AK586">
            <v>-2350.35547206582</v>
          </cell>
          <cell r="AL586">
            <v>-2348.53245725998</v>
          </cell>
          <cell r="AM586">
            <v>-2366.44220459773</v>
          </cell>
          <cell r="AN586">
            <v>-2176.33277439184</v>
          </cell>
          <cell r="AO586">
            <v>-2138.25069012355</v>
          </cell>
          <cell r="AP586">
            <v>-2138.86781921944</v>
          </cell>
          <cell r="AQ586">
            <v>1154.90813759129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AA587">
            <v>-89900.0642124564</v>
          </cell>
          <cell r="AB587">
            <v>-7562.08540449195</v>
          </cell>
          <cell r="AC587">
            <v>-3561.35441332621</v>
          </cell>
          <cell r="AD587">
            <v>-3290.6017511248</v>
          </cell>
          <cell r="AE587">
            <v>-3526.7333192482</v>
          </cell>
          <cell r="AF587">
            <v>-3732.75881950905</v>
          </cell>
          <cell r="AG587">
            <v>-2432.08589796736</v>
          </cell>
          <cell r="AH587">
            <v>-2548.00805685061</v>
          </cell>
          <cell r="AI587">
            <v>-2560.4422593856</v>
          </cell>
          <cell r="AJ587">
            <v>-2569.75417350006</v>
          </cell>
          <cell r="AK587">
            <v>-2597.93619426601</v>
          </cell>
          <cell r="AL587">
            <v>-2596.53280780288</v>
          </cell>
          <cell r="AM587">
            <v>-2614.02292679792</v>
          </cell>
          <cell r="AN587">
            <v>-2424.33312493475</v>
          </cell>
          <cell r="AO587">
            <v>-2385.83141232374</v>
          </cell>
          <cell r="AP587">
            <v>-2386.86816976234</v>
          </cell>
          <cell r="AQ587">
            <v>1031.11777649119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AA588">
            <v>-91283.2491371889</v>
          </cell>
          <cell r="AB588">
            <v>-7631.86182685829</v>
          </cell>
          <cell r="AC588">
            <v>-3544.74266362997</v>
          </cell>
          <cell r="AD588">
            <v>-3352.54947426951</v>
          </cell>
          <cell r="AE588">
            <v>-3340.39091814846</v>
          </cell>
          <cell r="AF588">
            <v>-3668.58302963722</v>
          </cell>
          <cell r="AG588">
            <v>-2398.5820607561</v>
          </cell>
          <cell r="AH588">
            <v>-2516.27890122519</v>
          </cell>
          <cell r="AI588">
            <v>-2528.71310376018</v>
          </cell>
          <cell r="AJ588">
            <v>-2537.97123964476</v>
          </cell>
          <cell r="AK588">
            <v>-2566.20703864059</v>
          </cell>
          <cell r="AL588">
            <v>-2564.74987394759</v>
          </cell>
          <cell r="AM588">
            <v>-2582.29377117249</v>
          </cell>
          <cell r="AN588">
            <v>-2392.55019107945</v>
          </cell>
          <cell r="AO588">
            <v>-2354.10225669831</v>
          </cell>
          <cell r="AP588">
            <v>-2355.08523590704</v>
          </cell>
          <cell r="AQ588">
            <v>1046.9823543039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AA589">
            <v>-89175.4303064921</v>
          </cell>
          <cell r="AB589">
            <v>-7540.76430397812</v>
          </cell>
          <cell r="AC589">
            <v>-3615.72547091497</v>
          </cell>
          <cell r="AD589">
            <v>-3284.91753703182</v>
          </cell>
          <cell r="AE589">
            <v>-3522.82665116045</v>
          </cell>
          <cell r="AF589">
            <v>-3880.84207634713</v>
          </cell>
          <cell r="AG589">
            <v>-2449.63815434976</v>
          </cell>
          <cell r="AH589">
            <v>-2564.63057894631</v>
          </cell>
          <cell r="AI589">
            <v>-2577.0647814813</v>
          </cell>
          <cell r="AJ589">
            <v>-2586.40486936202</v>
          </cell>
          <cell r="AK589">
            <v>-2614.55871636171</v>
          </cell>
          <cell r="AL589">
            <v>-2613.18350366484</v>
          </cell>
          <cell r="AM589">
            <v>-2630.64544889361</v>
          </cell>
          <cell r="AN589">
            <v>-2440.98382079671</v>
          </cell>
          <cell r="AO589">
            <v>-2402.45393441943</v>
          </cell>
          <cell r="AP589">
            <v>-2403.5188656243</v>
          </cell>
          <cell r="AQ589">
            <v>1022.80651544334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AA590">
            <v>-100526.101251611</v>
          </cell>
          <cell r="AB590">
            <v>-7414.77692204692</v>
          </cell>
          <cell r="AC590">
            <v>-3150.59923864596</v>
          </cell>
          <cell r="AD590">
            <v>-2867.83056246908</v>
          </cell>
          <cell r="AE590">
            <v>-3084.98864174351</v>
          </cell>
          <cell r="AF590">
            <v>-3540.38434968398</v>
          </cell>
          <cell r="AG590">
            <v>-2174.69947855607</v>
          </cell>
          <cell r="AH590">
            <v>-2304.25526800205</v>
          </cell>
          <cell r="AI590">
            <v>-2316.68947053704</v>
          </cell>
          <cell r="AJ590">
            <v>-2325.58824433141</v>
          </cell>
          <cell r="AK590">
            <v>-2354.18340541745</v>
          </cell>
          <cell r="AL590">
            <v>-2352.36687863423</v>
          </cell>
          <cell r="AM590">
            <v>-2370.27013794935</v>
          </cell>
          <cell r="AN590">
            <v>-2180.1671957661</v>
          </cell>
          <cell r="AO590">
            <v>-2142.07862347517</v>
          </cell>
          <cell r="AP590">
            <v>-2142.70224059369</v>
          </cell>
          <cell r="AQ590">
            <v>1152.99417091547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AA591">
            <v>-99619.2701113966</v>
          </cell>
          <cell r="AB591">
            <v>-7398.4860449983</v>
          </cell>
          <cell r="AC591">
            <v>-3138.57583958044</v>
          </cell>
          <cell r="AD591">
            <v>-2924.55067718909</v>
          </cell>
          <cell r="AE591">
            <v>-3102.67744588595</v>
          </cell>
          <cell r="AF591">
            <v>-3516.57952042031</v>
          </cell>
          <cell r="AG591">
            <v>-2196.66496007381</v>
          </cell>
          <cell r="AH591">
            <v>-2325.05724889364</v>
          </cell>
          <cell r="AI591">
            <v>-2337.49145142863</v>
          </cell>
          <cell r="AJ591">
            <v>-2346.42548281774</v>
          </cell>
          <cell r="AK591">
            <v>-2374.98538630904</v>
          </cell>
          <cell r="AL591">
            <v>-2373.20411712056</v>
          </cell>
          <cell r="AM591">
            <v>-2391.07211884095</v>
          </cell>
          <cell r="AN591">
            <v>-2201.00443425243</v>
          </cell>
          <cell r="AO591">
            <v>-2162.88060436677</v>
          </cell>
          <cell r="AP591">
            <v>-2163.53947908002</v>
          </cell>
          <cell r="AQ591">
            <v>1142.59318046967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AA592">
            <v>-99013.9936017403</v>
          </cell>
          <cell r="AB592">
            <v>-7575.85102763723</v>
          </cell>
          <cell r="AC592">
            <v>-3174.8270871056</v>
          </cell>
          <cell r="AD592">
            <v>-2792.40878517266</v>
          </cell>
          <cell r="AE592">
            <v>-3219.82330219296</v>
          </cell>
          <cell r="AF592">
            <v>-3569.02140445416</v>
          </cell>
          <cell r="AG592">
            <v>-2211.32611295707</v>
          </cell>
          <cell r="AH592">
            <v>-2338.94180780395</v>
          </cell>
          <cell r="AI592">
            <v>-2351.37601033894</v>
          </cell>
          <cell r="AJ592">
            <v>-2360.33357487874</v>
          </cell>
          <cell r="AK592">
            <v>-2388.86994521935</v>
          </cell>
          <cell r="AL592">
            <v>-2387.11220918157</v>
          </cell>
          <cell r="AM592">
            <v>-2404.95667775126</v>
          </cell>
          <cell r="AN592">
            <v>-2214.91252631343</v>
          </cell>
          <cell r="AO592">
            <v>-2176.76516327708</v>
          </cell>
          <cell r="AP592">
            <v>-2177.44757114102</v>
          </cell>
          <cell r="AQ592">
            <v>1135.65090101452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AA593">
            <v>-85233.2071493441</v>
          </cell>
          <cell r="AB593">
            <v>-7727.69038933533</v>
          </cell>
          <cell r="AC593">
            <v>-3783.31081265777</v>
          </cell>
          <cell r="AD593">
            <v>-3375.94639213884</v>
          </cell>
          <cell r="AE593">
            <v>-3532.85725460709</v>
          </cell>
          <cell r="AF593">
            <v>-3905.47606589806</v>
          </cell>
          <cell r="AG593">
            <v>-2545.12762979576</v>
          </cell>
          <cell r="AH593">
            <v>-2655.06202439276</v>
          </cell>
          <cell r="AI593">
            <v>-2667.49622692775</v>
          </cell>
          <cell r="AJ593">
            <v>-2676.98958844482</v>
          </cell>
          <cell r="AK593">
            <v>-2704.99016180816</v>
          </cell>
          <cell r="AL593">
            <v>-2703.76822274764</v>
          </cell>
          <cell r="AM593">
            <v>-2721.07689434006</v>
          </cell>
          <cell r="AN593">
            <v>-2531.56853987951</v>
          </cell>
          <cell r="AO593">
            <v>-2492.88537986588</v>
          </cell>
          <cell r="AP593">
            <v>-2494.1035847071</v>
          </cell>
          <cell r="AQ593">
            <v>977.590792720117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AA594">
            <v>-87081.4294715326</v>
          </cell>
          <cell r="AB594">
            <v>-7611.69226741019</v>
          </cell>
          <cell r="AC594">
            <v>-3671.98629353394</v>
          </cell>
          <cell r="AD594">
            <v>-3312.20672478627</v>
          </cell>
          <cell r="AE594">
            <v>-3563.27546824837</v>
          </cell>
          <cell r="AF594">
            <v>-3803.95262043076</v>
          </cell>
          <cell r="AG594">
            <v>-2500.35954513435</v>
          </cell>
          <cell r="AH594">
            <v>-2612.66528289961</v>
          </cell>
          <cell r="AI594">
            <v>-2625.0994854346</v>
          </cell>
          <cell r="AJ594">
            <v>-2634.52098806779</v>
          </cell>
          <cell r="AK594">
            <v>-2662.59342031501</v>
          </cell>
          <cell r="AL594">
            <v>-2661.29962237061</v>
          </cell>
          <cell r="AM594">
            <v>-2678.68015284692</v>
          </cell>
          <cell r="AN594">
            <v>-2489.09993950247</v>
          </cell>
          <cell r="AO594">
            <v>-2450.48863837274</v>
          </cell>
          <cell r="AP594">
            <v>-2451.63498433007</v>
          </cell>
          <cell r="AQ594">
            <v>998.78916346669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AA595">
            <v>-90222.8242849944</v>
          </cell>
          <cell r="AB595">
            <v>-7612.99103512426</v>
          </cell>
          <cell r="AC595">
            <v>-3634.32323141935</v>
          </cell>
          <cell r="AD595">
            <v>-3319.33414347386</v>
          </cell>
          <cell r="AE595">
            <v>-3565.47287265378</v>
          </cell>
          <cell r="AF595">
            <v>-3719.16779663726</v>
          </cell>
          <cell r="AG595">
            <v>-2424.26792602792</v>
          </cell>
          <cell r="AH595">
            <v>-2540.60419899465</v>
          </cell>
          <cell r="AI595">
            <v>-2553.03840152964</v>
          </cell>
          <cell r="AJ595">
            <v>-2562.33776673248</v>
          </cell>
          <cell r="AK595">
            <v>-2590.53233641005</v>
          </cell>
          <cell r="AL595">
            <v>-2589.1164010353</v>
          </cell>
          <cell r="AM595">
            <v>-2606.61906894195</v>
          </cell>
          <cell r="AN595">
            <v>-2416.91671816716</v>
          </cell>
          <cell r="AO595">
            <v>-2378.42755446777</v>
          </cell>
          <cell r="AP595">
            <v>-2379.45176299476</v>
          </cell>
          <cell r="AQ595">
            <v>1034.81970541917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AA596">
            <v>-89678.0092080021</v>
          </cell>
          <cell r="AB596">
            <v>-7587.35644749516</v>
          </cell>
          <cell r="AC596">
            <v>-3594.04627443205</v>
          </cell>
          <cell r="AD596">
            <v>-3245.86782645814</v>
          </cell>
          <cell r="AE596">
            <v>-3472.69727668726</v>
          </cell>
          <cell r="AF596">
            <v>-3754.8309900453</v>
          </cell>
          <cell r="AG596">
            <v>-2437.46456757845</v>
          </cell>
          <cell r="AH596">
            <v>-2553.10182100879</v>
          </cell>
          <cell r="AI596">
            <v>-2565.53602354378</v>
          </cell>
          <cell r="AJ596">
            <v>-2574.85657115681</v>
          </cell>
          <cell r="AK596">
            <v>-2603.02995842419</v>
          </cell>
          <cell r="AL596">
            <v>-2601.63520545963</v>
          </cell>
          <cell r="AM596">
            <v>-2619.1166909561</v>
          </cell>
          <cell r="AN596">
            <v>-2429.4355225915</v>
          </cell>
          <cell r="AO596">
            <v>-2390.92517648192</v>
          </cell>
          <cell r="AP596">
            <v>-2391.97056741909</v>
          </cell>
          <cell r="AQ596">
            <v>1028.5708944121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AA597">
            <v>-91057.645982391</v>
          </cell>
          <cell r="AB597">
            <v>-7552.35418558653</v>
          </cell>
          <cell r="AC597">
            <v>-3487.86580822973</v>
          </cell>
          <cell r="AD597">
            <v>-3108.85119530111</v>
          </cell>
          <cell r="AE597">
            <v>-3370.00610921438</v>
          </cell>
          <cell r="AF597">
            <v>-3632.41273399963</v>
          </cell>
          <cell r="AG597">
            <v>-2404.04667451637</v>
          </cell>
          <cell r="AH597">
            <v>-2521.45405711373</v>
          </cell>
          <cell r="AI597">
            <v>-2533.88825964872</v>
          </cell>
          <cell r="AJ597">
            <v>-2543.15516698396</v>
          </cell>
          <cell r="AK597">
            <v>-2571.38219452913</v>
          </cell>
          <cell r="AL597">
            <v>-2569.93380128678</v>
          </cell>
          <cell r="AM597">
            <v>-2587.46892706103</v>
          </cell>
          <cell r="AN597">
            <v>-2397.73411841865</v>
          </cell>
          <cell r="AO597">
            <v>-2359.27741258685</v>
          </cell>
          <cell r="AP597">
            <v>-2360.26916324624</v>
          </cell>
          <cell r="AQ597">
            <v>1044.39477635963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AA598">
            <v>-102517.407667757</v>
          </cell>
          <cell r="AB598">
            <v>-7327.64087346444</v>
          </cell>
          <cell r="AC598">
            <v>-3126.1265021504</v>
          </cell>
          <cell r="AD598">
            <v>-2715.23564254313</v>
          </cell>
          <cell r="AE598">
            <v>-3064.51807070842</v>
          </cell>
          <cell r="AF598">
            <v>-3386.81008694537</v>
          </cell>
          <cell r="AG598">
            <v>-2126.46557663064</v>
          </cell>
          <cell r="AH598">
            <v>-2258.57629186079</v>
          </cell>
          <cell r="AI598">
            <v>-2271.01049439578</v>
          </cell>
          <cell r="AJ598">
            <v>-2279.83184619669</v>
          </cell>
          <cell r="AK598">
            <v>-2308.50442927619</v>
          </cell>
          <cell r="AL598">
            <v>-2306.61048049952</v>
          </cell>
          <cell r="AM598">
            <v>-2324.59116180809</v>
          </cell>
          <cell r="AN598">
            <v>-2134.41079763138</v>
          </cell>
          <cell r="AO598">
            <v>-2096.39964733391</v>
          </cell>
          <cell r="AP598">
            <v>-2096.94584245897</v>
          </cell>
          <cell r="AQ598">
            <v>1175.8336589861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AA599">
            <v>-89079.4477151797</v>
          </cell>
          <cell r="AB599">
            <v>-7702.58402843449</v>
          </cell>
          <cell r="AC599">
            <v>-3584.40345556239</v>
          </cell>
          <cell r="AD599">
            <v>-3275.48102532153</v>
          </cell>
          <cell r="AE599">
            <v>-3364.5608993233</v>
          </cell>
          <cell r="AF599">
            <v>-3774.21199889405</v>
          </cell>
          <cell r="AG599">
            <v>-2451.96306771235</v>
          </cell>
          <cell r="AH599">
            <v>-2566.83234280494</v>
          </cell>
          <cell r="AI599">
            <v>-2579.26654533993</v>
          </cell>
          <cell r="AJ599">
            <v>-2588.6103650238</v>
          </cell>
          <cell r="AK599">
            <v>-2616.76048022034</v>
          </cell>
          <cell r="AL599">
            <v>-2615.38899932663</v>
          </cell>
          <cell r="AM599">
            <v>-2632.84721275225</v>
          </cell>
          <cell r="AN599">
            <v>-2443.18931645849</v>
          </cell>
          <cell r="AO599">
            <v>-2404.65569827807</v>
          </cell>
          <cell r="AP599">
            <v>-2405.72436128609</v>
          </cell>
          <cell r="AQ599">
            <v>1021.70563351403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AA600">
            <v>-100945.092683418</v>
          </cell>
          <cell r="AB600">
            <v>-7401.96506341196</v>
          </cell>
          <cell r="AC600">
            <v>-3140.3486269105</v>
          </cell>
          <cell r="AD600">
            <v>-2896.01550288147</v>
          </cell>
          <cell r="AE600">
            <v>-3177.91415806633</v>
          </cell>
          <cell r="AF600">
            <v>-3518.29298481812</v>
          </cell>
          <cell r="AG600">
            <v>-2164.55056753688</v>
          </cell>
          <cell r="AH600">
            <v>-2294.64393974952</v>
          </cell>
          <cell r="AI600">
            <v>-2307.07814228451</v>
          </cell>
          <cell r="AJ600">
            <v>-2315.96062569202</v>
          </cell>
          <cell r="AK600">
            <v>-2344.57207716492</v>
          </cell>
          <cell r="AL600">
            <v>-2342.73925999484</v>
          </cell>
          <cell r="AM600">
            <v>-2360.65880969683</v>
          </cell>
          <cell r="AN600">
            <v>-2170.53957712671</v>
          </cell>
          <cell r="AO600">
            <v>-2132.46729522265</v>
          </cell>
          <cell r="AP600">
            <v>-2133.0746219543</v>
          </cell>
          <cell r="AQ600">
            <v>1157.79983504173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AA601">
            <v>-90041.3856890525</v>
          </cell>
          <cell r="AB601">
            <v>-7685.72486511138</v>
          </cell>
          <cell r="AC601">
            <v>-3512.26671192015</v>
          </cell>
          <cell r="AD601">
            <v>-3233.25962221196</v>
          </cell>
          <cell r="AE601">
            <v>-3515.53704852482</v>
          </cell>
          <cell r="AF601">
            <v>-3779.720937046</v>
          </cell>
          <cell r="AG601">
            <v>-2428.66277524409</v>
          </cell>
          <cell r="AH601">
            <v>-2544.76625523468</v>
          </cell>
          <cell r="AI601">
            <v>-2557.20045776967</v>
          </cell>
          <cell r="AJ601">
            <v>-2566.50687730512</v>
          </cell>
          <cell r="AK601">
            <v>-2594.69439265008</v>
          </cell>
          <cell r="AL601">
            <v>-2593.28551160794</v>
          </cell>
          <cell r="AM601">
            <v>-2610.78112518199</v>
          </cell>
          <cell r="AN601">
            <v>-2421.0858287398</v>
          </cell>
          <cell r="AO601">
            <v>-2382.58961070781</v>
          </cell>
          <cell r="AP601">
            <v>-2383.6208735674</v>
          </cell>
          <cell r="AQ601">
            <v>1032.73867729916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AA602">
            <v>-88142.7827014973</v>
          </cell>
          <cell r="AB602">
            <v>-7613.6451149008</v>
          </cell>
          <cell r="AC602">
            <v>-3630.36570752779</v>
          </cell>
          <cell r="AD602">
            <v>-3167.42080095105</v>
          </cell>
          <cell r="AE602">
            <v>-3737.96322552638</v>
          </cell>
          <cell r="AF602">
            <v>-3817.38752818104</v>
          </cell>
          <cell r="AG602">
            <v>-2474.65119247337</v>
          </cell>
          <cell r="AH602">
            <v>-2588.3186888868</v>
          </cell>
          <cell r="AI602">
            <v>-2600.75289142179</v>
          </cell>
          <cell r="AJ602">
            <v>-2610.1331286414</v>
          </cell>
          <cell r="AK602">
            <v>-2638.2468263022</v>
          </cell>
          <cell r="AL602">
            <v>-2636.91176294422</v>
          </cell>
          <cell r="AM602">
            <v>-2654.33355883411</v>
          </cell>
          <cell r="AN602">
            <v>-2464.71208007609</v>
          </cell>
          <cell r="AO602">
            <v>-2426.14204435993</v>
          </cell>
          <cell r="AP602">
            <v>-2427.24712490368</v>
          </cell>
          <cell r="AQ602">
            <v>1010.96246047309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AA603">
            <v>-86904.7757029369</v>
          </cell>
          <cell r="AB603">
            <v>-7732.17702144219</v>
          </cell>
          <cell r="AC603">
            <v>-3687.61428946845</v>
          </cell>
          <cell r="AD603">
            <v>-3191.4827096827</v>
          </cell>
          <cell r="AE603">
            <v>-3511.66980992348</v>
          </cell>
          <cell r="AF603">
            <v>-3860.02577013922</v>
          </cell>
          <cell r="AG603">
            <v>-2504.63849511418</v>
          </cell>
          <cell r="AH603">
            <v>-2616.71757902818</v>
          </cell>
          <cell r="AI603">
            <v>-2629.15178156317</v>
          </cell>
          <cell r="AJ603">
            <v>-2638.58015249488</v>
          </cell>
          <cell r="AK603">
            <v>-2666.64571644358</v>
          </cell>
          <cell r="AL603">
            <v>-2665.3587867977</v>
          </cell>
          <cell r="AM603">
            <v>-2682.73244897549</v>
          </cell>
          <cell r="AN603">
            <v>-2493.15910392957</v>
          </cell>
          <cell r="AO603">
            <v>-2454.54093450131</v>
          </cell>
          <cell r="AP603">
            <v>-2455.69414875716</v>
          </cell>
          <cell r="AQ603">
            <v>996.763015402405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AA604">
            <v>-90987.8337607942</v>
          </cell>
          <cell r="AB604">
            <v>-7594.55306986957</v>
          </cell>
          <cell r="AC604">
            <v>-3499.47749255878</v>
          </cell>
          <cell r="AD604">
            <v>-3111.74933120185</v>
          </cell>
          <cell r="AE604">
            <v>-3530.57901278422</v>
          </cell>
          <cell r="AF604">
            <v>-3753.97824993568</v>
          </cell>
          <cell r="AG604">
            <v>-2405.73768290283</v>
          </cell>
          <cell r="AH604">
            <v>-2523.05549362738</v>
          </cell>
          <cell r="AI604">
            <v>-2535.48969616237</v>
          </cell>
          <cell r="AJ604">
            <v>-2544.75931779679</v>
          </cell>
          <cell r="AK604">
            <v>-2572.98363104278</v>
          </cell>
          <cell r="AL604">
            <v>-2571.53795209961</v>
          </cell>
          <cell r="AM604">
            <v>-2589.07036357469</v>
          </cell>
          <cell r="AN604">
            <v>-2399.33826923148</v>
          </cell>
          <cell r="AO604">
            <v>-2360.87884910051</v>
          </cell>
          <cell r="AP604">
            <v>-2361.87331405907</v>
          </cell>
          <cell r="AQ604">
            <v>1043.5940581028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AA605">
            <v>-86445.1422158001</v>
          </cell>
          <cell r="AB605">
            <v>-7714.45290754714</v>
          </cell>
          <cell r="AC605">
            <v>-3634.28775855738</v>
          </cell>
          <cell r="AD605">
            <v>-3258.22715554217</v>
          </cell>
          <cell r="AE605">
            <v>-3507.84016621243</v>
          </cell>
          <cell r="AF605">
            <v>-3824.02519667477</v>
          </cell>
          <cell r="AG605">
            <v>-2515.77184775164</v>
          </cell>
          <cell r="AH605">
            <v>-2627.26120351631</v>
          </cell>
          <cell r="AI605">
            <v>-2639.6954060513</v>
          </cell>
          <cell r="AJ605">
            <v>-2649.14164753299</v>
          </cell>
          <cell r="AK605">
            <v>-2677.18934093171</v>
          </cell>
          <cell r="AL605">
            <v>-2675.92028183581</v>
          </cell>
          <cell r="AM605">
            <v>-2693.27607346362</v>
          </cell>
          <cell r="AN605">
            <v>-2503.72059896768</v>
          </cell>
          <cell r="AO605">
            <v>-2465.08455898944</v>
          </cell>
          <cell r="AP605">
            <v>-2466.25564379527</v>
          </cell>
          <cell r="AQ605">
            <v>991.491203158341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AA606">
            <v>-100142.32724296</v>
          </cell>
          <cell r="AB606">
            <v>-7409.62622818622</v>
          </cell>
          <cell r="AC606">
            <v>-3252.69607131677</v>
          </cell>
          <cell r="AD606">
            <v>-2885.09480618805</v>
          </cell>
          <cell r="AE606">
            <v>-3254.58701502178</v>
          </cell>
          <cell r="AF606">
            <v>-3417.42349651498</v>
          </cell>
          <cell r="AG606">
            <v>-2183.99534469936</v>
          </cell>
          <cell r="AH606">
            <v>-2313.05873674127</v>
          </cell>
          <cell r="AI606">
            <v>-2325.49293927626</v>
          </cell>
          <cell r="AJ606">
            <v>-2334.4066342041</v>
          </cell>
          <cell r="AK606">
            <v>-2362.98687415667</v>
          </cell>
          <cell r="AL606">
            <v>-2361.18526850692</v>
          </cell>
          <cell r="AM606">
            <v>-2379.07360668858</v>
          </cell>
          <cell r="AN606">
            <v>-2188.98558563878</v>
          </cell>
          <cell r="AO606">
            <v>-2150.8820922144</v>
          </cell>
          <cell r="AP606">
            <v>-2151.52063046638</v>
          </cell>
          <cell r="AQ606">
            <v>1148.59243654586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AA607">
            <v>-102696.83346873</v>
          </cell>
          <cell r="AB607">
            <v>-7342.05642592062</v>
          </cell>
          <cell r="AC607">
            <v>-3155.05744309173</v>
          </cell>
          <cell r="AD607">
            <v>-2822.23122810827</v>
          </cell>
          <cell r="AE607">
            <v>-3074.54117212808</v>
          </cell>
          <cell r="AF607">
            <v>-3337.84301298697</v>
          </cell>
          <cell r="AG607">
            <v>-2122.11948181727</v>
          </cell>
          <cell r="AH607">
            <v>-2254.4604075271</v>
          </cell>
          <cell r="AI607">
            <v>-2266.89461006209</v>
          </cell>
          <cell r="AJ607">
            <v>-2275.70898578786</v>
          </cell>
          <cell r="AK607">
            <v>-2304.3885449425</v>
          </cell>
          <cell r="AL607">
            <v>-2302.48762009069</v>
          </cell>
          <cell r="AM607">
            <v>-2320.47527747441</v>
          </cell>
          <cell r="AN607">
            <v>-2130.28793722255</v>
          </cell>
          <cell r="AO607">
            <v>-2092.28376300023</v>
          </cell>
          <cell r="AP607">
            <v>-2092.82298205015</v>
          </cell>
          <cell r="AQ607">
            <v>1177.89160115295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AA608">
            <v>-97645.2957542358</v>
          </cell>
          <cell r="AB608">
            <v>-7472.88948912277</v>
          </cell>
          <cell r="AC608">
            <v>-3393.01142824586</v>
          </cell>
          <cell r="AD608">
            <v>-2970.09278656092</v>
          </cell>
          <cell r="AE608">
            <v>-3170.04887329266</v>
          </cell>
          <cell r="AF608">
            <v>-3551.35599987358</v>
          </cell>
          <cell r="AG608">
            <v>-2244.4790407068</v>
          </cell>
          <cell r="AH608">
            <v>-2370.33864146742</v>
          </cell>
          <cell r="AI608">
            <v>-2382.77284400241</v>
          </cell>
          <cell r="AJ608">
            <v>-2391.78362351453</v>
          </cell>
          <cell r="AK608">
            <v>-2420.26677888283</v>
          </cell>
          <cell r="AL608">
            <v>-2418.56225781735</v>
          </cell>
          <cell r="AM608">
            <v>-2436.35351141473</v>
          </cell>
          <cell r="AN608">
            <v>-2246.36257494922</v>
          </cell>
          <cell r="AO608">
            <v>-2208.16199694055</v>
          </cell>
          <cell r="AP608">
            <v>-2208.89761977681</v>
          </cell>
          <cell r="AQ608">
            <v>1119.95248418278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AA609">
            <v>-90837.806542226</v>
          </cell>
          <cell r="AB609">
            <v>-7553.6008365818</v>
          </cell>
          <cell r="AC609">
            <v>-3514.52520090244</v>
          </cell>
          <cell r="AD609">
            <v>-3108.98836914032</v>
          </cell>
          <cell r="AE609">
            <v>-3308.34377037644</v>
          </cell>
          <cell r="AF609">
            <v>-3613.95218299634</v>
          </cell>
          <cell r="AG609">
            <v>-2409.37167819752</v>
          </cell>
          <cell r="AH609">
            <v>-2526.49699799956</v>
          </cell>
          <cell r="AI609">
            <v>-2538.93120053455</v>
          </cell>
          <cell r="AJ609">
            <v>-2548.20665522723</v>
          </cell>
          <cell r="AK609">
            <v>-2576.42513541496</v>
          </cell>
          <cell r="AL609">
            <v>-2574.98528953005</v>
          </cell>
          <cell r="AM609">
            <v>-2592.51186794687</v>
          </cell>
          <cell r="AN609">
            <v>-2402.78560666191</v>
          </cell>
          <cell r="AO609">
            <v>-2364.32035347269</v>
          </cell>
          <cell r="AP609">
            <v>-2365.32065148951</v>
          </cell>
          <cell r="AQ609">
            <v>1041.87330591672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AA610">
            <v>-93013.1460589139</v>
          </cell>
          <cell r="AB610">
            <v>-7527.45742407848</v>
          </cell>
          <cell r="AC610">
            <v>-3500.97745832745</v>
          </cell>
          <cell r="AD610">
            <v>-3229.16895263288</v>
          </cell>
          <cell r="AE610">
            <v>-3438.02464210993</v>
          </cell>
          <cell r="AF610">
            <v>-3835.20793513524</v>
          </cell>
          <cell r="AG610">
            <v>-2356.68008234282</v>
          </cell>
          <cell r="AH610">
            <v>-2476.59644975835</v>
          </cell>
          <cell r="AI610">
            <v>-2489.03065229334</v>
          </cell>
          <cell r="AJ610">
            <v>-2498.22152978561</v>
          </cell>
          <cell r="AK610">
            <v>-2526.52458717375</v>
          </cell>
          <cell r="AL610">
            <v>-2525.00016408844</v>
          </cell>
          <cell r="AM610">
            <v>-2542.61131970566</v>
          </cell>
          <cell r="AN610">
            <v>-2352.8004812203</v>
          </cell>
          <cell r="AO610">
            <v>-2314.41980523148</v>
          </cell>
          <cell r="AP610">
            <v>-2315.33552604789</v>
          </cell>
          <cell r="AQ610">
            <v>1066.82358003732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AA611">
            <v>-93390.4381363329</v>
          </cell>
          <cell r="AB611">
            <v>-7570.9492507117</v>
          </cell>
          <cell r="AC611">
            <v>-3415.22948828903</v>
          </cell>
          <cell r="AD611">
            <v>-3068.79314061613</v>
          </cell>
          <cell r="AE611">
            <v>-3239.2469940359</v>
          </cell>
          <cell r="AF611">
            <v>-3606.58074592921</v>
          </cell>
          <cell r="AG611">
            <v>-2347.54122309348</v>
          </cell>
          <cell r="AH611">
            <v>-2467.94167133602</v>
          </cell>
          <cell r="AI611">
            <v>-2480.37587387101</v>
          </cell>
          <cell r="AJ611">
            <v>-2489.55208224731</v>
          </cell>
          <cell r="AK611">
            <v>-2517.86980875142</v>
          </cell>
          <cell r="AL611">
            <v>-2516.33071655014</v>
          </cell>
          <cell r="AM611">
            <v>-2533.95654128333</v>
          </cell>
          <cell r="AN611">
            <v>-2344.131033682</v>
          </cell>
          <cell r="AO611">
            <v>-2305.76502680915</v>
          </cell>
          <cell r="AP611">
            <v>-2306.66607850959</v>
          </cell>
          <cell r="AQ611">
            <v>1071.15096924848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AA612">
            <v>-91987.5178053451</v>
          </cell>
          <cell r="AB612">
            <v>-7565.48003905012</v>
          </cell>
          <cell r="AC612">
            <v>-3522.67560337625</v>
          </cell>
          <cell r="AD612">
            <v>-3179.21655569522</v>
          </cell>
          <cell r="AE612">
            <v>-3420.57967007199</v>
          </cell>
          <cell r="AF612">
            <v>-3653.28299780054</v>
          </cell>
          <cell r="AG612">
            <v>-2381.52309605154</v>
          </cell>
          <cell r="AH612">
            <v>-2500.12354139262</v>
          </cell>
          <cell r="AI612">
            <v>-2512.55774392761</v>
          </cell>
          <cell r="AJ612">
            <v>-2521.78849784638</v>
          </cell>
          <cell r="AK612">
            <v>-2550.05167880802</v>
          </cell>
          <cell r="AL612">
            <v>-2548.5671321492</v>
          </cell>
          <cell r="AM612">
            <v>-2566.13841133992</v>
          </cell>
          <cell r="AN612">
            <v>-2376.36744928106</v>
          </cell>
          <cell r="AO612">
            <v>-2337.94689686574</v>
          </cell>
          <cell r="AP612">
            <v>-2338.90249410866</v>
          </cell>
          <cell r="AQ612">
            <v>1055.06003422019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AA613">
            <v>-98429.6970958122</v>
          </cell>
          <cell r="AB613">
            <v>-7504.82200636893</v>
          </cell>
          <cell r="AC613">
            <v>-3268.59463495792</v>
          </cell>
          <cell r="AD613">
            <v>-2843.30557998321</v>
          </cell>
          <cell r="AE613">
            <v>-3147.73141123776</v>
          </cell>
          <cell r="AF613">
            <v>-3381.83316789712</v>
          </cell>
          <cell r="AG613">
            <v>-2225.47908315482</v>
          </cell>
          <cell r="AH613">
            <v>-2352.34510221274</v>
          </cell>
          <cell r="AI613">
            <v>-2364.77930474773</v>
          </cell>
          <cell r="AJ613">
            <v>-2373.75958673568</v>
          </cell>
          <cell r="AK613">
            <v>-2402.27323962814</v>
          </cell>
          <cell r="AL613">
            <v>-2400.5382210385</v>
          </cell>
          <cell r="AM613">
            <v>-2418.35997216004</v>
          </cell>
          <cell r="AN613">
            <v>-2228.33853817037</v>
          </cell>
          <cell r="AO613">
            <v>-2190.16845768586</v>
          </cell>
          <cell r="AP613">
            <v>-2190.87358299796</v>
          </cell>
          <cell r="AQ613">
            <v>1128.94925381013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AA614">
            <v>-88491.6384763604</v>
          </cell>
          <cell r="AB614">
            <v>-7616.05017061472</v>
          </cell>
          <cell r="AC614">
            <v>-3543.74413481287</v>
          </cell>
          <cell r="AD614">
            <v>-3178.28605626797</v>
          </cell>
          <cell r="AE614">
            <v>-3442.54903889461</v>
          </cell>
          <cell r="AF614">
            <v>-3679.99330167897</v>
          </cell>
          <cell r="AG614">
            <v>-2466.20112416925</v>
          </cell>
          <cell r="AH614">
            <v>-2580.31621649606</v>
          </cell>
          <cell r="AI614">
            <v>-2592.75041903105</v>
          </cell>
          <cell r="AJ614">
            <v>-2602.11709273813</v>
          </cell>
          <cell r="AK614">
            <v>-2630.24435391146</v>
          </cell>
          <cell r="AL614">
            <v>-2628.89572704095</v>
          </cell>
          <cell r="AM614">
            <v>-2646.33108644337</v>
          </cell>
          <cell r="AN614">
            <v>-2456.69604417282</v>
          </cell>
          <cell r="AO614">
            <v>-2418.13957196919</v>
          </cell>
          <cell r="AP614">
            <v>-2419.23108900041</v>
          </cell>
          <cell r="AQ614">
            <v>1014.96369666846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AA615">
            <v>-103914.303278632</v>
          </cell>
          <cell r="AB615">
            <v>-7306.53044231961</v>
          </cell>
          <cell r="AC615">
            <v>-3108.0727029089</v>
          </cell>
          <cell r="AD615">
            <v>-2709.13830290503</v>
          </cell>
          <cell r="AE615">
            <v>-2991.86793753449</v>
          </cell>
          <cell r="AF615">
            <v>-3335.87408891992</v>
          </cell>
          <cell r="AG615">
            <v>-2092.62963588908</v>
          </cell>
          <cell r="AH615">
            <v>-2226.5326240638</v>
          </cell>
          <cell r="AI615">
            <v>-2238.96682659879</v>
          </cell>
          <cell r="AJ615">
            <v>-2247.73386709836</v>
          </cell>
          <cell r="AK615">
            <v>-2276.4607614792</v>
          </cell>
          <cell r="AL615">
            <v>-2274.51250140118</v>
          </cell>
          <cell r="AM615">
            <v>-2292.54749401111</v>
          </cell>
          <cell r="AN615">
            <v>-2102.31281853305</v>
          </cell>
          <cell r="AO615">
            <v>-2064.35597953693</v>
          </cell>
          <cell r="AP615">
            <v>-2064.84786336064</v>
          </cell>
          <cell r="AQ615">
            <v>1191.85549288459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AA616">
            <v>-97466.6536657171</v>
          </cell>
          <cell r="AB616">
            <v>-7399.44001832703</v>
          </cell>
          <cell r="AC616">
            <v>-3255.05078396595</v>
          </cell>
          <cell r="AD616">
            <v>-2973.57607937015</v>
          </cell>
          <cell r="AE616">
            <v>-3305.1714368432</v>
          </cell>
          <cell r="AF616">
            <v>-3555.5172837784</v>
          </cell>
          <cell r="AG616">
            <v>-2248.80615224901</v>
          </cell>
          <cell r="AH616">
            <v>-2374.43654806437</v>
          </cell>
          <cell r="AI616">
            <v>-2386.87075059936</v>
          </cell>
          <cell r="AJ616">
            <v>-2395.88847571588</v>
          </cell>
          <cell r="AK616">
            <v>-2424.36468547977</v>
          </cell>
          <cell r="AL616">
            <v>-2422.6671100187</v>
          </cell>
          <cell r="AM616">
            <v>-2440.45141801168</v>
          </cell>
          <cell r="AN616">
            <v>-2250.46742715057</v>
          </cell>
          <cell r="AO616">
            <v>-2212.2599035375</v>
          </cell>
          <cell r="AP616">
            <v>-2213.00247197816</v>
          </cell>
          <cell r="AQ616">
            <v>1117.90353088431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AA617">
            <v>-90990.5224211936</v>
          </cell>
          <cell r="AB617">
            <v>-7525.94803897623</v>
          </cell>
          <cell r="AC617">
            <v>-3579.68970040172</v>
          </cell>
          <cell r="AD617">
            <v>-3097.87148476387</v>
          </cell>
          <cell r="AE617">
            <v>-3394.23141303002</v>
          </cell>
          <cell r="AF617">
            <v>-3732.66022130569</v>
          </cell>
          <cell r="AG617">
            <v>-2405.67255752535</v>
          </cell>
          <cell r="AH617">
            <v>-2522.99381790875</v>
          </cell>
          <cell r="AI617">
            <v>-2535.42802044374</v>
          </cell>
          <cell r="AJ617">
            <v>-2544.69753754304</v>
          </cell>
          <cell r="AK617">
            <v>-2572.92195532415</v>
          </cell>
          <cell r="AL617">
            <v>-2571.47617184586</v>
          </cell>
          <cell r="AM617">
            <v>-2589.00868785605</v>
          </cell>
          <cell r="AN617">
            <v>-2399.27648897773</v>
          </cell>
          <cell r="AO617">
            <v>-2360.81717338187</v>
          </cell>
          <cell r="AP617">
            <v>-2361.81153380532</v>
          </cell>
          <cell r="AQ617">
            <v>1043.62489596212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AA618">
            <v>-92064.9502944783</v>
          </cell>
          <cell r="AB618">
            <v>-7498.78429418014</v>
          </cell>
          <cell r="AC618">
            <v>-3507.40501323689</v>
          </cell>
          <cell r="AD618">
            <v>-3114.82527703882</v>
          </cell>
          <cell r="AE618">
            <v>-3467.33875309025</v>
          </cell>
          <cell r="AF618">
            <v>-3753.95203860687</v>
          </cell>
          <cell r="AG618">
            <v>-2379.64750771596</v>
          </cell>
          <cell r="AH618">
            <v>-2498.34730203789</v>
          </cell>
          <cell r="AI618">
            <v>-2510.78150457288</v>
          </cell>
          <cell r="AJ618">
            <v>-2520.00924791647</v>
          </cell>
          <cell r="AK618">
            <v>-2548.2754394533</v>
          </cell>
          <cell r="AL618">
            <v>-2546.7878822193</v>
          </cell>
          <cell r="AM618">
            <v>-2564.3621719852</v>
          </cell>
          <cell r="AN618">
            <v>-2374.58819935116</v>
          </cell>
          <cell r="AO618">
            <v>-2336.17065751102</v>
          </cell>
          <cell r="AP618">
            <v>-2337.12324417876</v>
          </cell>
          <cell r="AQ618">
            <v>1055.94815389755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AA619">
            <v>-100100.205416512</v>
          </cell>
          <cell r="AB619">
            <v>-7428.20161936414</v>
          </cell>
          <cell r="AC619">
            <v>-3210.99633727813</v>
          </cell>
          <cell r="AD619">
            <v>-2992.1721002899</v>
          </cell>
          <cell r="AE619">
            <v>-3143.92290315371</v>
          </cell>
          <cell r="AF619">
            <v>-3451.45041982546</v>
          </cell>
          <cell r="AG619">
            <v>-2185.01562968884</v>
          </cell>
          <cell r="AH619">
            <v>-2314.02497774254</v>
          </cell>
          <cell r="AI619">
            <v>-2326.45918027753</v>
          </cell>
          <cell r="AJ619">
            <v>-2335.37451290198</v>
          </cell>
          <cell r="AK619">
            <v>-2363.95311515794</v>
          </cell>
          <cell r="AL619">
            <v>-2362.1531472048</v>
          </cell>
          <cell r="AM619">
            <v>-2380.03984768985</v>
          </cell>
          <cell r="AN619">
            <v>-2189.95346433666</v>
          </cell>
          <cell r="AO619">
            <v>-2151.84833321567</v>
          </cell>
          <cell r="AP619">
            <v>-2152.48850916426</v>
          </cell>
          <cell r="AQ619">
            <v>1148.10931604522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AA620">
            <v>-99897.0861591944</v>
          </cell>
          <cell r="AB620">
            <v>-7421.22374741909</v>
          </cell>
          <cell r="AC620">
            <v>-3257.60081751952</v>
          </cell>
          <cell r="AD620">
            <v>-2904.14463949783</v>
          </cell>
          <cell r="AE620">
            <v>-3208.52983102116</v>
          </cell>
          <cell r="AF620">
            <v>-3483.07845773199</v>
          </cell>
          <cell r="AG620">
            <v>-2189.9356330882</v>
          </cell>
          <cell r="AH620">
            <v>-2318.68437101</v>
          </cell>
          <cell r="AI620">
            <v>-2331.11857354499</v>
          </cell>
          <cell r="AJ620">
            <v>-2340.04180344616</v>
          </cell>
          <cell r="AK620">
            <v>-2368.6125084254</v>
          </cell>
          <cell r="AL620">
            <v>-2366.82043774898</v>
          </cell>
          <cell r="AM620">
            <v>-2384.69924095731</v>
          </cell>
          <cell r="AN620">
            <v>-2194.62075488085</v>
          </cell>
          <cell r="AO620">
            <v>-2156.50772648313</v>
          </cell>
          <cell r="AP620">
            <v>-2157.15579970844</v>
          </cell>
          <cell r="AQ620">
            <v>1145.7796194115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AA621">
            <v>-97234.1886614329</v>
          </cell>
          <cell r="AB621">
            <v>-7399.25647253472</v>
          </cell>
          <cell r="AC621">
            <v>-3413.93750576775</v>
          </cell>
          <cell r="AD621">
            <v>-2952.06298933231</v>
          </cell>
          <cell r="AE621">
            <v>-3266.90858607203</v>
          </cell>
          <cell r="AF621">
            <v>-3520.04198080486</v>
          </cell>
          <cell r="AG621">
            <v>-2254.43697537438</v>
          </cell>
          <cell r="AH621">
            <v>-2379.76910929065</v>
          </cell>
          <cell r="AI621">
            <v>-2392.20331182564</v>
          </cell>
          <cell r="AJ621">
            <v>-2401.23007518152</v>
          </cell>
          <cell r="AK621">
            <v>-2429.69724670605</v>
          </cell>
          <cell r="AL621">
            <v>-2428.00870948434</v>
          </cell>
          <cell r="AM621">
            <v>-2445.78397923796</v>
          </cell>
          <cell r="AN621">
            <v>-2255.80902661621</v>
          </cell>
          <cell r="AO621">
            <v>-2217.59246476378</v>
          </cell>
          <cell r="AP621">
            <v>-2218.3440714438</v>
          </cell>
          <cell r="AQ621">
            <v>1115.23725027117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AA622">
            <v>-101770.68824017</v>
          </cell>
          <cell r="AB622">
            <v>-7396.81615894344</v>
          </cell>
          <cell r="AC622">
            <v>-3222.37331031093</v>
          </cell>
          <cell r="AD622">
            <v>-2771.95729923887</v>
          </cell>
          <cell r="AE622">
            <v>-3144.74337973494</v>
          </cell>
          <cell r="AF622">
            <v>-3430.37915741775</v>
          </cell>
          <cell r="AG622">
            <v>-2144.55279381831</v>
          </cell>
          <cell r="AH622">
            <v>-2275.70543815409</v>
          </cell>
          <cell r="AI622">
            <v>-2288.13964068908</v>
          </cell>
          <cell r="AJ622">
            <v>-2296.99002494134</v>
          </cell>
          <cell r="AK622">
            <v>-2325.63357556949</v>
          </cell>
          <cell r="AL622">
            <v>-2323.76865924416</v>
          </cell>
          <cell r="AM622">
            <v>-2341.72030810139</v>
          </cell>
          <cell r="AN622">
            <v>-2151.56897637602</v>
          </cell>
          <cell r="AO622">
            <v>-2113.52879362721</v>
          </cell>
          <cell r="AP622">
            <v>-2114.10402120362</v>
          </cell>
          <cell r="AQ622">
            <v>1167.26908583945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AA623">
            <v>-91844.5173124338</v>
          </cell>
          <cell r="AB623">
            <v>-7577.73592447983</v>
          </cell>
          <cell r="AC623">
            <v>-3524.29385060769</v>
          </cell>
          <cell r="AD623">
            <v>-3021.90801716715</v>
          </cell>
          <cell r="AE623">
            <v>-3336.83100238169</v>
          </cell>
          <cell r="AF623">
            <v>-3661.86359224802</v>
          </cell>
          <cell r="AG623">
            <v>-2384.98688831096</v>
          </cell>
          <cell r="AH623">
            <v>-2503.40385829961</v>
          </cell>
          <cell r="AI623">
            <v>-2515.8380608346</v>
          </cell>
          <cell r="AJ623">
            <v>-2525.07437461253</v>
          </cell>
          <cell r="AK623">
            <v>-2553.33199571501</v>
          </cell>
          <cell r="AL623">
            <v>-2551.85300891535</v>
          </cell>
          <cell r="AM623">
            <v>-2569.41872824692</v>
          </cell>
          <cell r="AN623">
            <v>-2379.65332604722</v>
          </cell>
          <cell r="AO623">
            <v>-2341.22721377274</v>
          </cell>
          <cell r="AP623">
            <v>-2342.18837087481</v>
          </cell>
          <cell r="AQ623">
            <v>1053.41987576669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AA624">
            <v>-89826.5987951712</v>
          </cell>
          <cell r="AB624">
            <v>-7653.74356386788</v>
          </cell>
          <cell r="AC624">
            <v>-3570.98666299533</v>
          </cell>
          <cell r="AD624">
            <v>-3359.34138317633</v>
          </cell>
          <cell r="AE624">
            <v>-3468.0894612223</v>
          </cell>
          <cell r="AF624">
            <v>-3745.76431121944</v>
          </cell>
          <cell r="AG624">
            <v>-2433.86539493654</v>
          </cell>
          <cell r="AH624">
            <v>-2549.6932947508</v>
          </cell>
          <cell r="AI624">
            <v>-2562.12749728579</v>
          </cell>
          <cell r="AJ624">
            <v>-2571.44226773567</v>
          </cell>
          <cell r="AK624">
            <v>-2599.6214321662</v>
          </cell>
          <cell r="AL624">
            <v>-2598.2209020385</v>
          </cell>
          <cell r="AM624">
            <v>-2615.70816469811</v>
          </cell>
          <cell r="AN624">
            <v>-2426.02121917036</v>
          </cell>
          <cell r="AO624">
            <v>-2387.51665022393</v>
          </cell>
          <cell r="AP624">
            <v>-2388.55626399796</v>
          </cell>
          <cell r="AQ624">
            <v>1030.2751575411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AA625">
            <v>-99426.2207846931</v>
          </cell>
          <cell r="AB625">
            <v>-7492.94215530903</v>
          </cell>
          <cell r="AC625">
            <v>-3229.12393279299</v>
          </cell>
          <cell r="AD625">
            <v>-2941.56809910088</v>
          </cell>
          <cell r="AE625">
            <v>-3186.66391261317</v>
          </cell>
          <cell r="AF625">
            <v>-3500.61574889008</v>
          </cell>
          <cell r="AG625">
            <v>-2201.34104719706</v>
          </cell>
          <cell r="AH625">
            <v>-2329.48564600876</v>
          </cell>
          <cell r="AI625">
            <v>-2341.91984854375</v>
          </cell>
          <cell r="AJ625">
            <v>-2350.86138569068</v>
          </cell>
          <cell r="AK625">
            <v>-2379.41378342416</v>
          </cell>
          <cell r="AL625">
            <v>-2377.6400199935</v>
          </cell>
          <cell r="AM625">
            <v>-2395.50051595607</v>
          </cell>
          <cell r="AN625">
            <v>-2205.44033712537</v>
          </cell>
          <cell r="AO625">
            <v>-2167.30900148189</v>
          </cell>
          <cell r="AP625">
            <v>-2167.97538195296</v>
          </cell>
          <cell r="AQ625">
            <v>1140.37898191212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AA626">
            <v>-94535.3879194313</v>
          </cell>
          <cell r="AB626">
            <v>-7465.33630098343</v>
          </cell>
          <cell r="AC626">
            <v>-3460.00520915504</v>
          </cell>
          <cell r="AD626">
            <v>-2980.97052298034</v>
          </cell>
          <cell r="AE626">
            <v>-3330.31170118092</v>
          </cell>
          <cell r="AF626">
            <v>-3537.31047049963</v>
          </cell>
          <cell r="AG626">
            <v>-2319.80797465932</v>
          </cell>
          <cell r="AH626">
            <v>-2441.67743927157</v>
          </cell>
          <cell r="AI626">
            <v>-2454.11164180656</v>
          </cell>
          <cell r="AJ626">
            <v>-2463.2433345353</v>
          </cell>
          <cell r="AK626">
            <v>-2491.60557668697</v>
          </cell>
          <cell r="AL626">
            <v>-2490.02196883812</v>
          </cell>
          <cell r="AM626">
            <v>-2507.69230921888</v>
          </cell>
          <cell r="AN626">
            <v>-2317.82228596998</v>
          </cell>
          <cell r="AO626">
            <v>-2279.5007947447</v>
          </cell>
          <cell r="AP626">
            <v>-2280.35733079758</v>
          </cell>
          <cell r="AQ626">
            <v>1084.28308528071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AA627">
            <v>-99378.5169034258</v>
          </cell>
          <cell r="AB627">
            <v>-7483.43659292706</v>
          </cell>
          <cell r="AC627">
            <v>-3234.43024952925</v>
          </cell>
          <cell r="AD627">
            <v>-2879.96240691558</v>
          </cell>
          <cell r="AE627">
            <v>-3140.78797520481</v>
          </cell>
          <cell r="AF627">
            <v>-3475.55796526839</v>
          </cell>
          <cell r="AG627">
            <v>-2202.49654205805</v>
          </cell>
          <cell r="AH627">
            <v>-2330.57993488193</v>
          </cell>
          <cell r="AI627">
            <v>-2343.01413741692</v>
          </cell>
          <cell r="AJ627">
            <v>-2351.95752929075</v>
          </cell>
          <cell r="AK627">
            <v>-2380.50807229733</v>
          </cell>
          <cell r="AL627">
            <v>-2378.73616359357</v>
          </cell>
          <cell r="AM627">
            <v>-2396.59480482923</v>
          </cell>
          <cell r="AN627">
            <v>-2206.53648072544</v>
          </cell>
          <cell r="AO627">
            <v>-2168.40329035505</v>
          </cell>
          <cell r="AP627">
            <v>-2169.07152555303</v>
          </cell>
          <cell r="AQ627">
            <v>1139.83183747553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AA628">
            <v>-87235.1671792451</v>
          </cell>
          <cell r="AB628">
            <v>-7655.23397207567</v>
          </cell>
          <cell r="AC628">
            <v>-3732.58179449473</v>
          </cell>
          <cell r="AD628">
            <v>-3284.57206733881</v>
          </cell>
          <cell r="AE628">
            <v>-3495.77986639791</v>
          </cell>
          <cell r="AF628">
            <v>-3782.61394681815</v>
          </cell>
          <cell r="AG628">
            <v>-2496.63567348109</v>
          </cell>
          <cell r="AH628">
            <v>-2609.13866287485</v>
          </cell>
          <cell r="AI628">
            <v>-2621.57286540984</v>
          </cell>
          <cell r="AJ628">
            <v>-2630.98839072095</v>
          </cell>
          <cell r="AK628">
            <v>-2659.06680029025</v>
          </cell>
          <cell r="AL628">
            <v>-2657.76702502377</v>
          </cell>
          <cell r="AM628">
            <v>-2675.15353282216</v>
          </cell>
          <cell r="AN628">
            <v>-2485.56734215564</v>
          </cell>
          <cell r="AO628">
            <v>-2446.96201834798</v>
          </cell>
          <cell r="AP628">
            <v>-2448.10238698323</v>
          </cell>
          <cell r="AQ628">
            <v>1000.55247347907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AA629">
            <v>-93777.8102321726</v>
          </cell>
          <cell r="AB629">
            <v>-7581.37282754267</v>
          </cell>
          <cell r="AC629">
            <v>-3460.30589633386</v>
          </cell>
          <cell r="AD629">
            <v>-3004.73836292449</v>
          </cell>
          <cell r="AE629">
            <v>-3347.21623410979</v>
          </cell>
          <cell r="AF629">
            <v>-3722.17446494359</v>
          </cell>
          <cell r="AG629">
            <v>-2338.15820321874</v>
          </cell>
          <cell r="AH629">
            <v>-2459.05566535514</v>
          </cell>
          <cell r="AI629">
            <v>-2471.48986789013</v>
          </cell>
          <cell r="AJ629">
            <v>-2480.65101523934</v>
          </cell>
          <cell r="AK629">
            <v>-2508.98380277054</v>
          </cell>
          <cell r="AL629">
            <v>-2507.42964954216</v>
          </cell>
          <cell r="AM629">
            <v>-2525.07053530244</v>
          </cell>
          <cell r="AN629">
            <v>-2335.22996667403</v>
          </cell>
          <cell r="AO629">
            <v>-2296.87902082826</v>
          </cell>
          <cell r="AP629">
            <v>-2297.76501150162</v>
          </cell>
          <cell r="AQ629">
            <v>1075.59397223893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AA630">
            <v>-97454.3863376763</v>
          </cell>
          <cell r="AB630">
            <v>-7502.54439285874</v>
          </cell>
          <cell r="AC630">
            <v>-3335.25873040771</v>
          </cell>
          <cell r="AD630">
            <v>-3025.61467970231</v>
          </cell>
          <cell r="AE630">
            <v>-3130.51832510614</v>
          </cell>
          <cell r="AF630">
            <v>-3498.09785390076</v>
          </cell>
          <cell r="AG630">
            <v>-2249.10329441297</v>
          </cell>
          <cell r="AH630">
            <v>-2374.71795075577</v>
          </cell>
          <cell r="AI630">
            <v>-2387.15215329076</v>
          </cell>
          <cell r="AJ630">
            <v>-2396.17035536099</v>
          </cell>
          <cell r="AK630">
            <v>-2424.64608817117</v>
          </cell>
          <cell r="AL630">
            <v>-2422.94898966381</v>
          </cell>
          <cell r="AM630">
            <v>-2440.73282070307</v>
          </cell>
          <cell r="AN630">
            <v>-2250.74930679568</v>
          </cell>
          <cell r="AO630">
            <v>-2212.5413062289</v>
          </cell>
          <cell r="AP630">
            <v>-2213.28435162327</v>
          </cell>
          <cell r="AQ630">
            <v>1117.76282953861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AA631">
            <v>-103125.692546398</v>
          </cell>
          <cell r="AB631">
            <v>-7405.78458902824</v>
          </cell>
          <cell r="AC631">
            <v>-3206.06183619528</v>
          </cell>
          <cell r="AD631">
            <v>-2821.5715037563</v>
          </cell>
          <cell r="AE631">
            <v>-3026.64394302966</v>
          </cell>
          <cell r="AF631">
            <v>-3396.35810059385</v>
          </cell>
          <cell r="AG631">
            <v>-2111.73155431182</v>
          </cell>
          <cell r="AH631">
            <v>-2244.62272337265</v>
          </cell>
          <cell r="AI631">
            <v>-2257.05692590764</v>
          </cell>
          <cell r="AJ631">
            <v>-2265.85462759248</v>
          </cell>
          <cell r="AK631">
            <v>-2294.55086078805</v>
          </cell>
          <cell r="AL631">
            <v>-2292.6332618953</v>
          </cell>
          <cell r="AM631">
            <v>-2310.63759331996</v>
          </cell>
          <cell r="AN631">
            <v>-2120.43357902716</v>
          </cell>
          <cell r="AO631">
            <v>-2082.44607884578</v>
          </cell>
          <cell r="AP631">
            <v>-2082.96862385476</v>
          </cell>
          <cell r="AQ631">
            <v>1182.81044323017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AA632">
            <v>-86696.5818383156</v>
          </cell>
          <cell r="AB632">
            <v>-7680.30830043035</v>
          </cell>
          <cell r="AC632">
            <v>-3711.3352595566</v>
          </cell>
          <cell r="AD632">
            <v>-3343.25795125783</v>
          </cell>
          <cell r="AE632">
            <v>-3578.54940313053</v>
          </cell>
          <cell r="AF632">
            <v>-3866.42002548356</v>
          </cell>
          <cell r="AG632">
            <v>-2509.68141686956</v>
          </cell>
          <cell r="AH632">
            <v>-2621.4933797275</v>
          </cell>
          <cell r="AI632">
            <v>-2633.92758226249</v>
          </cell>
          <cell r="AJ632">
            <v>-2643.36404777166</v>
          </cell>
          <cell r="AK632">
            <v>-2671.4215171429</v>
          </cell>
          <cell r="AL632">
            <v>-2670.14268207448</v>
          </cell>
          <cell r="AM632">
            <v>-2687.50824967481</v>
          </cell>
          <cell r="AN632">
            <v>-2497.94299920634</v>
          </cell>
          <cell r="AO632">
            <v>-2459.31673520063</v>
          </cell>
          <cell r="AP632">
            <v>-2460.47804403394</v>
          </cell>
          <cell r="AQ632">
            <v>994.375115052745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AA633">
            <v>-97553.2562619137</v>
          </cell>
          <cell r="AB633">
            <v>-7492.62305837289</v>
          </cell>
          <cell r="AC633">
            <v>-3372.26479970987</v>
          </cell>
          <cell r="AD633">
            <v>-2877.70503792048</v>
          </cell>
          <cell r="AE633">
            <v>-3350.53387030195</v>
          </cell>
          <cell r="AF633">
            <v>-3507.21085006319</v>
          </cell>
          <cell r="AG633">
            <v>-2246.70844337931</v>
          </cell>
          <cell r="AH633">
            <v>-2372.4499537897</v>
          </cell>
          <cell r="AI633">
            <v>-2384.88415632469</v>
          </cell>
          <cell r="AJ633">
            <v>-2393.89851433227</v>
          </cell>
          <cell r="AK633">
            <v>-2422.3780912051</v>
          </cell>
          <cell r="AL633">
            <v>-2420.67714863509</v>
          </cell>
          <cell r="AM633">
            <v>-2438.46482373701</v>
          </cell>
          <cell r="AN633">
            <v>-2248.47746576695</v>
          </cell>
          <cell r="AO633">
            <v>-2210.27330926283</v>
          </cell>
          <cell r="AP633">
            <v>-2211.01251059455</v>
          </cell>
          <cell r="AQ633">
            <v>1118.89682802165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AA634">
            <v>-97006.1758864234</v>
          </cell>
          <cell r="AB634">
            <v>-7413.8429822497</v>
          </cell>
          <cell r="AC634">
            <v>-3287.47104072181</v>
          </cell>
          <cell r="AD634">
            <v>-2943.91191039853</v>
          </cell>
          <cell r="AE634">
            <v>-3273.29721350965</v>
          </cell>
          <cell r="AF634">
            <v>-3531.06407457994</v>
          </cell>
          <cell r="AG634">
            <v>-2259.95995553372</v>
          </cell>
          <cell r="AH634">
            <v>-2384.99953993915</v>
          </cell>
          <cell r="AI634">
            <v>-2397.43374247414</v>
          </cell>
          <cell r="AJ634">
            <v>-2406.46937096671</v>
          </cell>
          <cell r="AK634">
            <v>-2434.92767735455</v>
          </cell>
          <cell r="AL634">
            <v>-2433.24800526953</v>
          </cell>
          <cell r="AM634">
            <v>-2451.01440988645</v>
          </cell>
          <cell r="AN634">
            <v>-2261.0483224014</v>
          </cell>
          <cell r="AO634">
            <v>-2222.82289541227</v>
          </cell>
          <cell r="AP634">
            <v>-2223.58336722899</v>
          </cell>
          <cell r="AQ634">
            <v>1112.62203494692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AA635">
            <v>-91175.039692407</v>
          </cell>
          <cell r="AB635">
            <v>-7598.2426800498</v>
          </cell>
          <cell r="AC635">
            <v>-3542.63641226617</v>
          </cell>
          <cell r="AD635">
            <v>-3218.92381963573</v>
          </cell>
          <cell r="AE635">
            <v>-3386.21674543089</v>
          </cell>
          <cell r="AF635">
            <v>-3810.90155893612</v>
          </cell>
          <cell r="AG635">
            <v>-2401.20313589788</v>
          </cell>
          <cell r="AH635">
            <v>-2518.76113932093</v>
          </cell>
          <cell r="AI635">
            <v>-2531.19534185592</v>
          </cell>
          <cell r="AJ635">
            <v>-2540.45768492372</v>
          </cell>
          <cell r="AK635">
            <v>-2568.68927673633</v>
          </cell>
          <cell r="AL635">
            <v>-2567.23631922654</v>
          </cell>
          <cell r="AM635">
            <v>-2584.77600926823</v>
          </cell>
          <cell r="AN635">
            <v>-2395.0366363584</v>
          </cell>
          <cell r="AO635">
            <v>-2356.58449479406</v>
          </cell>
          <cell r="AP635">
            <v>-2357.571681186</v>
          </cell>
          <cell r="AQ635">
            <v>1045.74123525603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AA636">
            <v>-90789.0407188651</v>
          </cell>
          <cell r="AB636">
            <v>-7522.42949864321</v>
          </cell>
          <cell r="AC636">
            <v>-3551.60759772878</v>
          </cell>
          <cell r="AD636">
            <v>-3155.890505054</v>
          </cell>
          <cell r="AE636">
            <v>-3425.64199385338</v>
          </cell>
          <cell r="AF636">
            <v>-3651.75288377164</v>
          </cell>
          <cell r="AG636">
            <v>-2410.55289567476</v>
          </cell>
          <cell r="AH636">
            <v>-2527.6156469748</v>
          </cell>
          <cell r="AI636">
            <v>-2540.04984950979</v>
          </cell>
          <cell r="AJ636">
            <v>-2549.32720021768</v>
          </cell>
          <cell r="AK636">
            <v>-2577.5437843902</v>
          </cell>
          <cell r="AL636">
            <v>-2576.1058345205</v>
          </cell>
          <cell r="AM636">
            <v>-2593.63051692211</v>
          </cell>
          <cell r="AN636">
            <v>-2403.90615165237</v>
          </cell>
          <cell r="AO636">
            <v>-2365.43900244793</v>
          </cell>
          <cell r="AP636">
            <v>-2366.44119647996</v>
          </cell>
          <cell r="AQ636">
            <v>1041.3139814291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AA637">
            <v>-100161.960246964</v>
          </cell>
          <cell r="AB637">
            <v>-7355.90358235789</v>
          </cell>
          <cell r="AC637">
            <v>-3247.70042403722</v>
          </cell>
          <cell r="AD637">
            <v>-2842.43538323872</v>
          </cell>
          <cell r="AE637">
            <v>-3188.13092588494</v>
          </cell>
          <cell r="AF637">
            <v>-3516.54679645346</v>
          </cell>
          <cell r="AG637">
            <v>-2183.51978936446</v>
          </cell>
          <cell r="AH637">
            <v>-2312.60837133583</v>
          </cell>
          <cell r="AI637">
            <v>-2325.04257387082</v>
          </cell>
          <cell r="AJ637">
            <v>-2333.95550546745</v>
          </cell>
          <cell r="AK637">
            <v>-2362.53650875123</v>
          </cell>
          <cell r="AL637">
            <v>-2360.73413977028</v>
          </cell>
          <cell r="AM637">
            <v>-2378.62324128313</v>
          </cell>
          <cell r="AN637">
            <v>-2188.53445690214</v>
          </cell>
          <cell r="AO637">
            <v>-2150.43172680895</v>
          </cell>
          <cell r="AP637">
            <v>-2151.06950172974</v>
          </cell>
          <cell r="AQ637">
            <v>1148.81761924858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AA638">
            <v>-103176.781384608</v>
          </cell>
          <cell r="AB638">
            <v>-7314.2215789412</v>
          </cell>
          <cell r="AC638">
            <v>-3067.14811987757</v>
          </cell>
          <cell r="AD638">
            <v>-2915.70725203115</v>
          </cell>
          <cell r="AE638">
            <v>-3155.02149662208</v>
          </cell>
          <cell r="AF638">
            <v>-3301.74384542732</v>
          </cell>
          <cell r="AG638">
            <v>-2110.49406821137</v>
          </cell>
          <cell r="AH638">
            <v>-2243.45078629519</v>
          </cell>
          <cell r="AI638">
            <v>-2255.88498883018</v>
          </cell>
          <cell r="AJ638">
            <v>-2264.68070418098</v>
          </cell>
          <cell r="AK638">
            <v>-2293.37892371059</v>
          </cell>
          <cell r="AL638">
            <v>-2291.45933848381</v>
          </cell>
          <cell r="AM638">
            <v>-2309.4656562425</v>
          </cell>
          <cell r="AN638">
            <v>-2119.25965561567</v>
          </cell>
          <cell r="AO638">
            <v>-2081.27414176832</v>
          </cell>
          <cell r="AP638">
            <v>-2081.79470044327</v>
          </cell>
          <cell r="AQ638">
            <v>1183.3964117689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AA639">
            <v>-100767.455763345</v>
          </cell>
          <cell r="AB639">
            <v>-7378.13669843257</v>
          </cell>
          <cell r="AC639">
            <v>-3196.9380812196</v>
          </cell>
          <cell r="AD639">
            <v>-2800.3875841832</v>
          </cell>
          <cell r="AE639">
            <v>-3061.16430031174</v>
          </cell>
          <cell r="AF639">
            <v>-3490.16877912112</v>
          </cell>
          <cell r="AG639">
            <v>-2168.85333164775</v>
          </cell>
          <cell r="AH639">
            <v>-2298.71878858646</v>
          </cell>
          <cell r="AI639">
            <v>-2311.15299112145</v>
          </cell>
          <cell r="AJ639">
            <v>-2320.04238105241</v>
          </cell>
          <cell r="AK639">
            <v>-2348.64692600186</v>
          </cell>
          <cell r="AL639">
            <v>-2346.82101535523</v>
          </cell>
          <cell r="AM639">
            <v>-2364.73365853377</v>
          </cell>
          <cell r="AN639">
            <v>-2174.6213324871</v>
          </cell>
          <cell r="AO639">
            <v>-2136.54214405959</v>
          </cell>
          <cell r="AP639">
            <v>-2137.15637731469</v>
          </cell>
          <cell r="AQ639">
            <v>1155.76241062327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AA640">
            <v>-96113.3470712851</v>
          </cell>
          <cell r="AB640">
            <v>-7546.25647839662</v>
          </cell>
          <cell r="AC640">
            <v>-3364.77037930044</v>
          </cell>
          <cell r="AD640">
            <v>-2985.11163583577</v>
          </cell>
          <cell r="AE640">
            <v>-3331.6208631203</v>
          </cell>
          <cell r="AF640">
            <v>-3539.38011847715</v>
          </cell>
          <cell r="AG640">
            <v>-2281.58626937292</v>
          </cell>
          <cell r="AH640">
            <v>-2405.48031869537</v>
          </cell>
          <cell r="AI640">
            <v>-2417.91452123036</v>
          </cell>
          <cell r="AJ640">
            <v>-2426.98486290727</v>
          </cell>
          <cell r="AK640">
            <v>-2455.40845611077</v>
          </cell>
          <cell r="AL640">
            <v>-2453.76349721009</v>
          </cell>
          <cell r="AM640">
            <v>-2471.49518864268</v>
          </cell>
          <cell r="AN640">
            <v>-2281.56381434195</v>
          </cell>
          <cell r="AO640">
            <v>-2243.3036741685</v>
          </cell>
          <cell r="AP640">
            <v>-2244.09885916955</v>
          </cell>
          <cell r="AQ640">
            <v>1102.38164556881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AA641">
            <v>-89030.7754220864</v>
          </cell>
          <cell r="AB641">
            <v>-7643.09365543051</v>
          </cell>
          <cell r="AC641">
            <v>-3617.92492408145</v>
          </cell>
          <cell r="AD641">
            <v>-3236.38767054696</v>
          </cell>
          <cell r="AE641">
            <v>-3531.85603061315</v>
          </cell>
          <cell r="AF641">
            <v>-3930.80897507148</v>
          </cell>
          <cell r="AG641">
            <v>-2453.14201967701</v>
          </cell>
          <cell r="AH641">
            <v>-2567.94884627067</v>
          </cell>
          <cell r="AI641">
            <v>-2580.38304880566</v>
          </cell>
          <cell r="AJ641">
            <v>-2589.72876086829</v>
          </cell>
          <cell r="AK641">
            <v>-2617.87698368607</v>
          </cell>
          <cell r="AL641">
            <v>-2616.50739517111</v>
          </cell>
          <cell r="AM641">
            <v>-2633.96371621797</v>
          </cell>
          <cell r="AN641">
            <v>-2444.30771230297</v>
          </cell>
          <cell r="AO641">
            <v>-2405.77220174379</v>
          </cell>
          <cell r="AP641">
            <v>-2406.84275713057</v>
          </cell>
          <cell r="AQ641">
            <v>1021.14738178116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AA642">
            <v>-87218.8069240557</v>
          </cell>
          <cell r="AB642">
            <v>-7608.72271643242</v>
          </cell>
          <cell r="AC642">
            <v>-3705.86463530447</v>
          </cell>
          <cell r="AD642">
            <v>-3349.48506161406</v>
          </cell>
          <cell r="AE642">
            <v>-3560.43362967378</v>
          </cell>
          <cell r="AF642">
            <v>-3880.54172429969</v>
          </cell>
          <cell r="AG642">
            <v>-2497.03195550875</v>
          </cell>
          <cell r="AH642">
            <v>-2609.51395404069</v>
          </cell>
          <cell r="AI642">
            <v>-2621.94815657568</v>
          </cell>
          <cell r="AJ642">
            <v>-2631.36431797351</v>
          </cell>
          <cell r="AK642">
            <v>-2659.44209145609</v>
          </cell>
          <cell r="AL642">
            <v>-2658.14295227634</v>
          </cell>
          <cell r="AM642">
            <v>-2675.528823988</v>
          </cell>
          <cell r="AN642">
            <v>-2485.9432694082</v>
          </cell>
          <cell r="AO642">
            <v>-2447.33730951382</v>
          </cell>
          <cell r="AP642">
            <v>-2448.4783142358</v>
          </cell>
          <cell r="AQ642">
            <v>1000.36482789615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AA643">
            <v>-87787.4792498944</v>
          </cell>
          <cell r="AB643">
            <v>-7618.18893093052</v>
          </cell>
          <cell r="AC643">
            <v>-3608.67772224925</v>
          </cell>
          <cell r="AD643">
            <v>-3337.84313744015</v>
          </cell>
          <cell r="AE643">
            <v>-3513.45150169975</v>
          </cell>
          <cell r="AF643">
            <v>-3781.01709208084</v>
          </cell>
          <cell r="AG643">
            <v>-2483.25743795092</v>
          </cell>
          <cell r="AH643">
            <v>-2596.46906582381</v>
          </cell>
          <cell r="AI643">
            <v>-2608.9032683588</v>
          </cell>
          <cell r="AJ643">
            <v>-2618.29731977661</v>
          </cell>
          <cell r="AK643">
            <v>-2646.39720323921</v>
          </cell>
          <cell r="AL643">
            <v>-2645.07595407943</v>
          </cell>
          <cell r="AM643">
            <v>-2662.48393577112</v>
          </cell>
          <cell r="AN643">
            <v>-2472.87627121129</v>
          </cell>
          <cell r="AO643">
            <v>-2434.29242129694</v>
          </cell>
          <cell r="AP643">
            <v>-2435.41131603889</v>
          </cell>
          <cell r="AQ643">
            <v>1006.88727200459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AA644">
            <v>-95332.0799892359</v>
          </cell>
          <cell r="AB644">
            <v>-7504.65173343995</v>
          </cell>
          <cell r="AC644">
            <v>-3403.64730335536</v>
          </cell>
          <cell r="AD644">
            <v>-3058.09021138652</v>
          </cell>
          <cell r="AE644">
            <v>-3321.95867517027</v>
          </cell>
          <cell r="AF644">
            <v>-3665.72151984894</v>
          </cell>
          <cell r="AG644">
            <v>-2300.51030813842</v>
          </cell>
          <cell r="AH644">
            <v>-2423.40196054391</v>
          </cell>
          <cell r="AI644">
            <v>-2435.8361630789</v>
          </cell>
          <cell r="AJ644">
            <v>-2444.93688041996</v>
          </cell>
          <cell r="AK644">
            <v>-2473.33009795931</v>
          </cell>
          <cell r="AL644">
            <v>-2471.71551472278</v>
          </cell>
          <cell r="AM644">
            <v>-2489.41683049122</v>
          </cell>
          <cell r="AN644">
            <v>-2299.51583185465</v>
          </cell>
          <cell r="AO644">
            <v>-2261.22531601704</v>
          </cell>
          <cell r="AP644">
            <v>-2262.05087668224</v>
          </cell>
          <cell r="AQ644">
            <v>1093.42082464454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AA645">
            <v>-102389.542144765</v>
          </cell>
          <cell r="AB645">
            <v>-7371.31688490345</v>
          </cell>
          <cell r="AC645">
            <v>-3135.17609305769</v>
          </cell>
          <cell r="AD645">
            <v>-2983.45169269281</v>
          </cell>
          <cell r="AE645">
            <v>-3049.17522811651</v>
          </cell>
          <cell r="AF645">
            <v>-3462.94408493522</v>
          </cell>
          <cell r="AG645">
            <v>-2129.56276601627</v>
          </cell>
          <cell r="AH645">
            <v>-2261.5094246658</v>
          </cell>
          <cell r="AI645">
            <v>-2273.94362720079</v>
          </cell>
          <cell r="AJ645">
            <v>-2282.76995041324</v>
          </cell>
          <cell r="AK645">
            <v>-2311.4375620812</v>
          </cell>
          <cell r="AL645">
            <v>-2309.54858471606</v>
          </cell>
          <cell r="AM645">
            <v>-2327.52429461311</v>
          </cell>
          <cell r="AN645">
            <v>-2137.34890184793</v>
          </cell>
          <cell r="AO645">
            <v>-2099.33278013893</v>
          </cell>
          <cell r="AP645">
            <v>-2099.88394667552</v>
          </cell>
          <cell r="AQ645">
            <v>1174.3670925836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AA646">
            <v>-92103.3518170954</v>
          </cell>
          <cell r="AB646">
            <v>-7566.88775894263</v>
          </cell>
          <cell r="AC646">
            <v>-3507.43684048776</v>
          </cell>
          <cell r="AD646">
            <v>-3142.31743055676</v>
          </cell>
          <cell r="AE646">
            <v>-3500.63366962303</v>
          </cell>
          <cell r="AF646">
            <v>-3650.65043114316</v>
          </cell>
          <cell r="AG646">
            <v>-2378.71733681877</v>
          </cell>
          <cell r="AH646">
            <v>-2497.46640183028</v>
          </cell>
          <cell r="AI646">
            <v>-2509.90060436527</v>
          </cell>
          <cell r="AJ646">
            <v>-2519.12685465766</v>
          </cell>
          <cell r="AK646">
            <v>-2547.39453924568</v>
          </cell>
          <cell r="AL646">
            <v>-2545.90548896048</v>
          </cell>
          <cell r="AM646">
            <v>-2563.48127177758</v>
          </cell>
          <cell r="AN646">
            <v>-2373.70580609234</v>
          </cell>
          <cell r="AO646">
            <v>-2335.2897573034</v>
          </cell>
          <cell r="AP646">
            <v>-2336.24085091994</v>
          </cell>
          <cell r="AQ646">
            <v>1056.38860400136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AA647">
            <v>-89909.7438550786</v>
          </cell>
          <cell r="AB647">
            <v>-7538.52864320665</v>
          </cell>
          <cell r="AC647">
            <v>-3582.09424486402</v>
          </cell>
          <cell r="AD647">
            <v>-3211.18556876292</v>
          </cell>
          <cell r="AE647">
            <v>-3603.97682037347</v>
          </cell>
          <cell r="AF647">
            <v>-3756.33328034773</v>
          </cell>
          <cell r="AG647">
            <v>-2431.85143534065</v>
          </cell>
          <cell r="AH647">
            <v>-2547.78601359257</v>
          </cell>
          <cell r="AI647">
            <v>-2560.22021612756</v>
          </cell>
          <cell r="AJ647">
            <v>-2569.53175389752</v>
          </cell>
          <cell r="AK647">
            <v>-2597.71415100797</v>
          </cell>
          <cell r="AL647">
            <v>-2596.31038820034</v>
          </cell>
          <cell r="AM647">
            <v>-2613.80088353988</v>
          </cell>
          <cell r="AN647">
            <v>-2424.1107053322</v>
          </cell>
          <cell r="AO647">
            <v>-2385.6093690657</v>
          </cell>
          <cell r="AP647">
            <v>-2386.6457501598</v>
          </cell>
          <cell r="AQ647">
            <v>1031.22879812021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AA648">
            <v>-87613.6643839412</v>
          </cell>
          <cell r="AB648">
            <v>-7653.49299666565</v>
          </cell>
          <cell r="AC648">
            <v>-3698.09541605655</v>
          </cell>
          <cell r="AD648">
            <v>-3338.69849887111</v>
          </cell>
          <cell r="AE648">
            <v>-3499.21878873073</v>
          </cell>
          <cell r="AF648">
            <v>-3865.62323488011</v>
          </cell>
          <cell r="AG648">
            <v>-2487.46762334961</v>
          </cell>
          <cell r="AH648">
            <v>-2600.45623979689</v>
          </cell>
          <cell r="AI648">
            <v>-2612.89044233188</v>
          </cell>
          <cell r="AJ648">
            <v>-2622.29125167167</v>
          </cell>
          <cell r="AK648">
            <v>-2650.38437721229</v>
          </cell>
          <cell r="AL648">
            <v>-2649.06988597449</v>
          </cell>
          <cell r="AM648">
            <v>-2666.47110974419</v>
          </cell>
          <cell r="AN648">
            <v>-2476.87020310636</v>
          </cell>
          <cell r="AO648">
            <v>-2438.27959527002</v>
          </cell>
          <cell r="AP648">
            <v>-2439.40524793395</v>
          </cell>
          <cell r="AQ648">
            <v>1004.89368501805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AA649">
            <v>-92383.2230022192</v>
          </cell>
          <cell r="AB649">
            <v>-7560.8016231973</v>
          </cell>
          <cell r="AC649">
            <v>-3425.03517238231</v>
          </cell>
          <cell r="AD649">
            <v>-2987.22308070457</v>
          </cell>
          <cell r="AE649">
            <v>-3380.66025998282</v>
          </cell>
          <cell r="AF649">
            <v>-3634.16790127809</v>
          </cell>
          <cell r="AG649">
            <v>-2371.93822980361</v>
          </cell>
          <cell r="AH649">
            <v>-2491.04638074048</v>
          </cell>
          <cell r="AI649">
            <v>-2503.48058327547</v>
          </cell>
          <cell r="AJ649">
            <v>-2512.69595217619</v>
          </cell>
          <cell r="AK649">
            <v>-2540.97451815588</v>
          </cell>
          <cell r="AL649">
            <v>-2539.47458647901</v>
          </cell>
          <cell r="AM649">
            <v>-2557.06125068779</v>
          </cell>
          <cell r="AN649">
            <v>-2367.27490361087</v>
          </cell>
          <cell r="AO649">
            <v>-2328.86973621361</v>
          </cell>
          <cell r="AP649">
            <v>-2329.80994843847</v>
          </cell>
          <cell r="AQ649">
            <v>1059.59861454625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AA650">
            <v>-102989.70707905</v>
          </cell>
          <cell r="AB650">
            <v>-7340.33450754442</v>
          </cell>
          <cell r="AC650">
            <v>-3080.42049926378</v>
          </cell>
          <cell r="AD650">
            <v>-2844.28482543277</v>
          </cell>
          <cell r="AE650">
            <v>-3197.95988163578</v>
          </cell>
          <cell r="AF650">
            <v>-3308.21012582618</v>
          </cell>
          <cell r="AG650">
            <v>-2115.02542693844</v>
          </cell>
          <cell r="AH650">
            <v>-2247.74212120525</v>
          </cell>
          <cell r="AI650">
            <v>-2260.17632374024</v>
          </cell>
          <cell r="AJ650">
            <v>-2268.97931254004</v>
          </cell>
          <cell r="AK650">
            <v>-2297.67025862065</v>
          </cell>
          <cell r="AL650">
            <v>-2295.75794684287</v>
          </cell>
          <cell r="AM650">
            <v>-2313.75699115255</v>
          </cell>
          <cell r="AN650">
            <v>-2123.55826397473</v>
          </cell>
          <cell r="AO650">
            <v>-2085.56547667837</v>
          </cell>
          <cell r="AP650">
            <v>-2086.09330880233</v>
          </cell>
          <cell r="AQ650">
            <v>1181.25074431387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AA651">
            <v>-85381.8435368882</v>
          </cell>
          <cell r="AB651">
            <v>-7668.65181610342</v>
          </cell>
          <cell r="AC651">
            <v>-3726.92015867441</v>
          </cell>
          <cell r="AD651">
            <v>-3475.54215459176</v>
          </cell>
          <cell r="AE651">
            <v>-3603.19063959981</v>
          </cell>
          <cell r="AF651">
            <v>-3893.23429605417</v>
          </cell>
          <cell r="AG651">
            <v>-2541.52732354393</v>
          </cell>
          <cell r="AH651">
            <v>-2651.65242457161</v>
          </cell>
          <cell r="AI651">
            <v>-2664.0866271066</v>
          </cell>
          <cell r="AJ651">
            <v>-2673.57420964092</v>
          </cell>
          <cell r="AK651">
            <v>-2701.58056198701</v>
          </cell>
          <cell r="AL651">
            <v>-2700.35284394374</v>
          </cell>
          <cell r="AM651">
            <v>-2717.66729451891</v>
          </cell>
          <cell r="AN651">
            <v>-2528.15316107561</v>
          </cell>
          <cell r="AO651">
            <v>-2489.47578004473</v>
          </cell>
          <cell r="AP651">
            <v>-2490.6882059032</v>
          </cell>
          <cell r="AQ651">
            <v>979.295592630693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AA652">
            <v>-94866.33366125</v>
          </cell>
          <cell r="AB652">
            <v>-7521.73151057041</v>
          </cell>
          <cell r="AC652">
            <v>-3328.51822920874</v>
          </cell>
          <cell r="AD652">
            <v>-3174.16106055708</v>
          </cell>
          <cell r="AE652">
            <v>-3419.87254416555</v>
          </cell>
          <cell r="AF652">
            <v>-3578.07839663404</v>
          </cell>
          <cell r="AG652">
            <v>-2311.79172747401</v>
          </cell>
          <cell r="AH652">
            <v>-2434.08580871085</v>
          </cell>
          <cell r="AI652">
            <v>-2446.52001124584</v>
          </cell>
          <cell r="AJ652">
            <v>-2455.63883680413</v>
          </cell>
          <cell r="AK652">
            <v>-2484.01394612625</v>
          </cell>
          <cell r="AL652">
            <v>-2482.41747110695</v>
          </cell>
          <cell r="AM652">
            <v>-2500.10067865815</v>
          </cell>
          <cell r="AN652">
            <v>-2310.21778823881</v>
          </cell>
          <cell r="AO652">
            <v>-2271.90916418397</v>
          </cell>
          <cell r="AP652">
            <v>-2272.75283306641</v>
          </cell>
          <cell r="AQ652">
            <v>1088.07890056107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AA653">
            <v>-91251.8852826356</v>
          </cell>
          <cell r="AB653">
            <v>-7574.91622462815</v>
          </cell>
          <cell r="AC653">
            <v>-3519.21613578952</v>
          </cell>
          <cell r="AD653">
            <v>-3125.66379637711</v>
          </cell>
          <cell r="AE653">
            <v>-3404.18352430269</v>
          </cell>
          <cell r="AF653">
            <v>-3605.70667088511</v>
          </cell>
          <cell r="AG653">
            <v>-2399.34176356842</v>
          </cell>
          <cell r="AH653">
            <v>-2516.99836295756</v>
          </cell>
          <cell r="AI653">
            <v>-2529.43256549255</v>
          </cell>
          <cell r="AJ653">
            <v>-2538.6919208038</v>
          </cell>
          <cell r="AK653">
            <v>-2566.92650037296</v>
          </cell>
          <cell r="AL653">
            <v>-2565.47055510662</v>
          </cell>
          <cell r="AM653">
            <v>-2583.01323290486</v>
          </cell>
          <cell r="AN653">
            <v>-2393.27087223848</v>
          </cell>
          <cell r="AO653">
            <v>-2354.82171843068</v>
          </cell>
          <cell r="AP653">
            <v>-2355.80591706608</v>
          </cell>
          <cell r="AQ653">
            <v>1046.62262343772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AA654">
            <v>-88978.8981843362</v>
          </cell>
          <cell r="AB654">
            <v>-7645.53812450905</v>
          </cell>
          <cell r="AC654">
            <v>-3658.47814544744</v>
          </cell>
          <cell r="AD654">
            <v>-3256.64556215706</v>
          </cell>
          <cell r="AE654">
            <v>-3622.31005642013</v>
          </cell>
          <cell r="AF654">
            <v>-3741.45056253007</v>
          </cell>
          <cell r="AG654">
            <v>-2454.39860258033</v>
          </cell>
          <cell r="AH654">
            <v>-2569.13886860287</v>
          </cell>
          <cell r="AI654">
            <v>-2581.57307113786</v>
          </cell>
          <cell r="AJ654">
            <v>-2590.92080018749</v>
          </cell>
          <cell r="AK654">
            <v>-2619.06700601827</v>
          </cell>
          <cell r="AL654">
            <v>-2617.69943449031</v>
          </cell>
          <cell r="AM654">
            <v>-2635.15373855017</v>
          </cell>
          <cell r="AN654">
            <v>-2445.49975162217</v>
          </cell>
          <cell r="AO654">
            <v>-2406.96222407599</v>
          </cell>
          <cell r="AP654">
            <v>-2408.03479644977</v>
          </cell>
          <cell r="AQ654">
            <v>1020.55237061506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AA655">
            <v>-100055.553365497</v>
          </cell>
          <cell r="AB655">
            <v>-7435.80255440173</v>
          </cell>
          <cell r="AC655">
            <v>-3225.68402958173</v>
          </cell>
          <cell r="AD655">
            <v>-2938.37562913522</v>
          </cell>
          <cell r="AE655">
            <v>-3328.77527662089</v>
          </cell>
          <cell r="AF655">
            <v>-3512.8424622738</v>
          </cell>
          <cell r="AG655">
            <v>-2186.09720238502</v>
          </cell>
          <cell r="AH655">
            <v>-2315.04926007119</v>
          </cell>
          <cell r="AI655">
            <v>-2327.48346260618</v>
          </cell>
          <cell r="AJ655">
            <v>-2336.40053130237</v>
          </cell>
          <cell r="AK655">
            <v>-2364.97739748659</v>
          </cell>
          <cell r="AL655">
            <v>-2363.17916560519</v>
          </cell>
          <cell r="AM655">
            <v>-2381.0641300185</v>
          </cell>
          <cell r="AN655">
            <v>-2190.97948273705</v>
          </cell>
          <cell r="AO655">
            <v>-2152.87261554432</v>
          </cell>
          <cell r="AP655">
            <v>-2153.51452756465</v>
          </cell>
          <cell r="AQ655">
            <v>1147.5971748809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AA656">
            <v>-101552.179474222</v>
          </cell>
          <cell r="AB656">
            <v>-7402.15359023586</v>
          </cell>
          <cell r="AC656">
            <v>-3147.24931109943</v>
          </cell>
          <cell r="AD656">
            <v>-2928.98455456473</v>
          </cell>
          <cell r="AE656">
            <v>-3194.35394455165</v>
          </cell>
          <cell r="AF656">
            <v>-3481.83488603576</v>
          </cell>
          <cell r="AG656">
            <v>-2149.84556558922</v>
          </cell>
          <cell r="AH656">
            <v>-2280.71785443793</v>
          </cell>
          <cell r="AI656">
            <v>-2293.15205697292</v>
          </cell>
          <cell r="AJ656">
            <v>-2302.010936846</v>
          </cell>
          <cell r="AK656">
            <v>-2330.64599185333</v>
          </cell>
          <cell r="AL656">
            <v>-2328.78957114882</v>
          </cell>
          <cell r="AM656">
            <v>-2346.73272438523</v>
          </cell>
          <cell r="AN656">
            <v>-2156.58988828068</v>
          </cell>
          <cell r="AO656">
            <v>-2118.54120991105</v>
          </cell>
          <cell r="AP656">
            <v>-2119.12493310828</v>
          </cell>
          <cell r="AQ656">
            <v>1164.76287769753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AA657">
            <v>-94148.6872133839</v>
          </cell>
          <cell r="AB657">
            <v>-7516.46215138808</v>
          </cell>
          <cell r="AC657">
            <v>-3481.15957912736</v>
          </cell>
          <cell r="AD657">
            <v>-3060.14706082164</v>
          </cell>
          <cell r="AE657">
            <v>-3384.51285976877</v>
          </cell>
          <cell r="AF657">
            <v>-3807.99406522411</v>
          </cell>
          <cell r="AG657">
            <v>-2329.17473196937</v>
          </cell>
          <cell r="AH657">
            <v>-2450.54804410773</v>
          </cell>
          <cell r="AI657">
            <v>-2462.98224664272</v>
          </cell>
          <cell r="AJ657">
            <v>-2472.12897429491</v>
          </cell>
          <cell r="AK657">
            <v>-2500.47618152313</v>
          </cell>
          <cell r="AL657">
            <v>-2498.90760859773</v>
          </cell>
          <cell r="AM657">
            <v>-2516.56291405504</v>
          </cell>
          <cell r="AN657">
            <v>-2326.70792572959</v>
          </cell>
          <cell r="AO657">
            <v>-2288.37139958086</v>
          </cell>
          <cell r="AP657">
            <v>-2289.24297055719</v>
          </cell>
          <cell r="AQ657">
            <v>1079.84778286263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AA658">
            <v>-94232.5069669506</v>
          </cell>
          <cell r="AB658">
            <v>-7585.84553746598</v>
          </cell>
          <cell r="AC658">
            <v>-3470.65998561475</v>
          </cell>
          <cell r="AD658">
            <v>-3167.37564466835</v>
          </cell>
          <cell r="AE658">
            <v>-3382.82684706101</v>
          </cell>
          <cell r="AF658">
            <v>-3593.99304494197</v>
          </cell>
          <cell r="AG658">
            <v>-2327.14442978174</v>
          </cell>
          <cell r="AH658">
            <v>-2448.62528601672</v>
          </cell>
          <cell r="AI658">
            <v>-2461.05948855171</v>
          </cell>
          <cell r="AJ658">
            <v>-2470.20295729187</v>
          </cell>
          <cell r="AK658">
            <v>-2498.55342343212</v>
          </cell>
          <cell r="AL658">
            <v>-2496.98159159469</v>
          </cell>
          <cell r="AM658">
            <v>-2514.64015596402</v>
          </cell>
          <cell r="AN658">
            <v>-2324.78190872656</v>
          </cell>
          <cell r="AO658">
            <v>-2286.44864148984</v>
          </cell>
          <cell r="AP658">
            <v>-2287.31695355415</v>
          </cell>
          <cell r="AQ658">
            <v>1080.80916190814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AA659">
            <v>-99270.3140751879</v>
          </cell>
          <cell r="AB659">
            <v>-7381.06760369041</v>
          </cell>
          <cell r="AC659">
            <v>-3244.16298294729</v>
          </cell>
          <cell r="AD659">
            <v>-2941.20812881865</v>
          </cell>
          <cell r="AE659">
            <v>-3255.25104801239</v>
          </cell>
          <cell r="AF659">
            <v>-3450.70530641137</v>
          </cell>
          <cell r="AG659">
            <v>-2205.11745693231</v>
          </cell>
          <cell r="AH659">
            <v>-2333.06202119944</v>
          </cell>
          <cell r="AI659">
            <v>-2345.49622373443</v>
          </cell>
          <cell r="AJ659">
            <v>-2354.44382253423</v>
          </cell>
          <cell r="AK659">
            <v>-2382.99015861484</v>
          </cell>
          <cell r="AL659">
            <v>-2381.22245683705</v>
          </cell>
          <cell r="AM659">
            <v>-2399.07689114675</v>
          </cell>
          <cell r="AN659">
            <v>-2209.02277396891</v>
          </cell>
          <cell r="AO659">
            <v>-2170.88537667257</v>
          </cell>
          <cell r="AP659">
            <v>-2171.55781879651</v>
          </cell>
          <cell r="AQ659">
            <v>1138.59079431678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AA660">
            <v>-85794.6358660863</v>
          </cell>
          <cell r="AB660">
            <v>-7659.29193029175</v>
          </cell>
          <cell r="AC660">
            <v>-3740.09896002726</v>
          </cell>
          <cell r="AD660">
            <v>-3403.28218735423</v>
          </cell>
          <cell r="AE660">
            <v>-3576.57272016748</v>
          </cell>
          <cell r="AF660">
            <v>-3849.93193023417</v>
          </cell>
          <cell r="AG660">
            <v>-2531.52856867594</v>
          </cell>
          <cell r="AH660">
            <v>-2642.18329877366</v>
          </cell>
          <cell r="AI660">
            <v>-2654.61750130865</v>
          </cell>
          <cell r="AJ660">
            <v>-2664.08903447722</v>
          </cell>
          <cell r="AK660">
            <v>-2692.11143618906</v>
          </cell>
          <cell r="AL660">
            <v>-2690.86766878004</v>
          </cell>
          <cell r="AM660">
            <v>-2708.19816872097</v>
          </cell>
          <cell r="AN660">
            <v>-2518.66798591191</v>
          </cell>
          <cell r="AO660">
            <v>-2480.00665424679</v>
          </cell>
          <cell r="AP660">
            <v>-2481.2030307395</v>
          </cell>
          <cell r="AQ660">
            <v>984.030155529663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AA661">
            <v>-86459.6593538111</v>
          </cell>
          <cell r="AB661">
            <v>-7708.80593776509</v>
          </cell>
          <cell r="AC661">
            <v>-3727.60722464224</v>
          </cell>
          <cell r="AD661">
            <v>-3396.89105476351</v>
          </cell>
          <cell r="AE661">
            <v>-3644.73624007417</v>
          </cell>
          <cell r="AF661">
            <v>-3870.44519781123</v>
          </cell>
          <cell r="AG661">
            <v>-2515.42021015063</v>
          </cell>
          <cell r="AH661">
            <v>-2626.92819198405</v>
          </cell>
          <cell r="AI661">
            <v>-2639.36239451904</v>
          </cell>
          <cell r="AJ661">
            <v>-2648.8080715744</v>
          </cell>
          <cell r="AK661">
            <v>-2676.85632939945</v>
          </cell>
          <cell r="AL661">
            <v>-2675.58670587722</v>
          </cell>
          <cell r="AM661">
            <v>-2692.94306193135</v>
          </cell>
          <cell r="AN661">
            <v>-2503.38702300909</v>
          </cell>
          <cell r="AO661">
            <v>-2464.75154745717</v>
          </cell>
          <cell r="AP661">
            <v>-2465.92206783668</v>
          </cell>
          <cell r="AQ661">
            <v>991.657708924472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AA662">
            <v>-94938.0603283076</v>
          </cell>
          <cell r="AB662">
            <v>-7565.62979115768</v>
          </cell>
          <cell r="AC662">
            <v>-3388.11879260718</v>
          </cell>
          <cell r="AD662">
            <v>-3191.23651606108</v>
          </cell>
          <cell r="AE662">
            <v>-3352.33576383146</v>
          </cell>
          <cell r="AF662">
            <v>-3656.38189566142</v>
          </cell>
          <cell r="AG662">
            <v>-2310.05434693014</v>
          </cell>
          <cell r="AH662">
            <v>-2432.44045634988</v>
          </cell>
          <cell r="AI662">
            <v>-2444.87465888487</v>
          </cell>
          <cell r="AJ662">
            <v>-2453.99069571034</v>
          </cell>
          <cell r="AK662">
            <v>-2482.36859376528</v>
          </cell>
          <cell r="AL662">
            <v>-2480.76933001317</v>
          </cell>
          <cell r="AM662">
            <v>-2498.45532629718</v>
          </cell>
          <cell r="AN662">
            <v>-2308.56964714503</v>
          </cell>
          <cell r="AO662">
            <v>-2270.263811823</v>
          </cell>
          <cell r="AP662">
            <v>-2271.10469197262</v>
          </cell>
          <cell r="AQ662">
            <v>1088.90157674156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AA663">
            <v>-88455.2397137672</v>
          </cell>
          <cell r="AB663">
            <v>-7660.86085301412</v>
          </cell>
          <cell r="AC663">
            <v>-3636.93304541466</v>
          </cell>
          <cell r="AD663">
            <v>-3282.19655417733</v>
          </cell>
          <cell r="AE663">
            <v>-3586.74634492952</v>
          </cell>
          <cell r="AF663">
            <v>-3806.79134479616</v>
          </cell>
          <cell r="AG663">
            <v>-2467.08278373249</v>
          </cell>
          <cell r="AH663">
            <v>-2581.15117499094</v>
          </cell>
          <cell r="AI663">
            <v>-2593.58537752593</v>
          </cell>
          <cell r="AJ663">
            <v>-2602.9534664169</v>
          </cell>
          <cell r="AK663">
            <v>-2631.07931240634</v>
          </cell>
          <cell r="AL663">
            <v>-2629.73210071972</v>
          </cell>
          <cell r="AM663">
            <v>-2647.16604493825</v>
          </cell>
          <cell r="AN663">
            <v>-2457.53241785159</v>
          </cell>
          <cell r="AO663">
            <v>-2418.97453046407</v>
          </cell>
          <cell r="AP663">
            <v>-2420.06746267918</v>
          </cell>
          <cell r="AQ663">
            <v>1014.54621742102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AA664">
            <v>-90228.7141544785</v>
          </cell>
          <cell r="AB664">
            <v>-7594.94393599317</v>
          </cell>
          <cell r="AC664">
            <v>-3605.16184425855</v>
          </cell>
          <cell r="AD664">
            <v>-3135.55083387508</v>
          </cell>
          <cell r="AE664">
            <v>-3449.92399992069</v>
          </cell>
          <cell r="AF664">
            <v>-3846.11661382026</v>
          </cell>
          <cell r="AG664">
            <v>-2424.12526019571</v>
          </cell>
          <cell r="AH664">
            <v>-2540.46909010058</v>
          </cell>
          <cell r="AI664">
            <v>-2552.90329263557</v>
          </cell>
          <cell r="AJ664">
            <v>-2562.20242884028</v>
          </cell>
          <cell r="AK664">
            <v>-2590.39722751598</v>
          </cell>
          <cell r="AL664">
            <v>-2588.9810631431</v>
          </cell>
          <cell r="AM664">
            <v>-2606.48396004788</v>
          </cell>
          <cell r="AN664">
            <v>-2416.78138027497</v>
          </cell>
          <cell r="AO664">
            <v>-2378.2924455737</v>
          </cell>
          <cell r="AP664">
            <v>-2379.31642510256</v>
          </cell>
          <cell r="AQ664">
            <v>1034.88725986621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AA665">
            <v>-88979.5808513274</v>
          </cell>
          <cell r="AB665">
            <v>-7581.64966982539</v>
          </cell>
          <cell r="AC665">
            <v>-3633.58696256357</v>
          </cell>
          <cell r="AD665">
            <v>-3370.72921442633</v>
          </cell>
          <cell r="AE665">
            <v>-3515.44637369168</v>
          </cell>
          <cell r="AF665">
            <v>-3783.76127440061</v>
          </cell>
          <cell r="AG665">
            <v>-2454.38206685663</v>
          </cell>
          <cell r="AH665">
            <v>-2569.12320876822</v>
          </cell>
          <cell r="AI665">
            <v>-2581.55741130321</v>
          </cell>
          <cell r="AJ665">
            <v>-2590.90511381075</v>
          </cell>
          <cell r="AK665">
            <v>-2619.05134618362</v>
          </cell>
          <cell r="AL665">
            <v>-2617.68374811357</v>
          </cell>
          <cell r="AM665">
            <v>-2635.13807871553</v>
          </cell>
          <cell r="AN665">
            <v>-2445.48406524544</v>
          </cell>
          <cell r="AO665">
            <v>-2406.94656424135</v>
          </cell>
          <cell r="AP665">
            <v>-2408.01911007303</v>
          </cell>
          <cell r="AQ665">
            <v>1020.56020053239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AA666">
            <v>-93423.1771659866</v>
          </cell>
          <cell r="AB666">
            <v>-7521.60232702007</v>
          </cell>
          <cell r="AC666">
            <v>-3354.50672233375</v>
          </cell>
          <cell r="AD666">
            <v>-3185.83471804017</v>
          </cell>
          <cell r="AE666">
            <v>-3366.8893436985</v>
          </cell>
          <cell r="AF666">
            <v>-3660.91846191694</v>
          </cell>
          <cell r="AG666">
            <v>-2346.74821045984</v>
          </cell>
          <cell r="AH666">
            <v>-2467.19066418699</v>
          </cell>
          <cell r="AI666">
            <v>-2479.62486672198</v>
          </cell>
          <cell r="AJ666">
            <v>-2488.79980220481</v>
          </cell>
          <cell r="AK666">
            <v>-2517.11880160239</v>
          </cell>
          <cell r="AL666">
            <v>-2515.57843650763</v>
          </cell>
          <cell r="AM666">
            <v>-2533.2055341343</v>
          </cell>
          <cell r="AN666">
            <v>-2343.37875363949</v>
          </cell>
          <cell r="AO666">
            <v>-2305.01401966012</v>
          </cell>
          <cell r="AP666">
            <v>-2305.91379846709</v>
          </cell>
          <cell r="AQ666">
            <v>1071.526472823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AA667">
            <v>-103783.127659915</v>
          </cell>
          <cell r="AB667">
            <v>-7406.51346381724</v>
          </cell>
          <cell r="AC667">
            <v>-3188.30818379193</v>
          </cell>
          <cell r="AD667">
            <v>-2777.98082235562</v>
          </cell>
          <cell r="AE667">
            <v>-2963.11879691308</v>
          </cell>
          <cell r="AF667">
            <v>-3288.31040404744</v>
          </cell>
          <cell r="AG667">
            <v>-2095.8070032078</v>
          </cell>
          <cell r="AH667">
            <v>-2229.54168781668</v>
          </cell>
          <cell r="AI667">
            <v>-2241.97589035167</v>
          </cell>
          <cell r="AJ667">
            <v>-2250.74803095929</v>
          </cell>
          <cell r="AK667">
            <v>-2279.46982523208</v>
          </cell>
          <cell r="AL667">
            <v>-2277.52666526211</v>
          </cell>
          <cell r="AM667">
            <v>-2295.55655776398</v>
          </cell>
          <cell r="AN667">
            <v>-2105.32698239398</v>
          </cell>
          <cell r="AO667">
            <v>-2067.36504328981</v>
          </cell>
          <cell r="AP667">
            <v>-2067.86202722157</v>
          </cell>
          <cell r="AQ667">
            <v>1190.35096100816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AA668">
            <v>-99595.3492168595</v>
          </cell>
          <cell r="AB668">
            <v>-7409.69294042052</v>
          </cell>
          <cell r="AC668">
            <v>-3266.79255440997</v>
          </cell>
          <cell r="AD668">
            <v>-2975.44611570406</v>
          </cell>
          <cell r="AE668">
            <v>-3210.42658603699</v>
          </cell>
          <cell r="AF668">
            <v>-3421.1910807198</v>
          </cell>
          <cell r="AG668">
            <v>-2197.2443777223</v>
          </cell>
          <cell r="AH668">
            <v>-2325.60597507761</v>
          </cell>
          <cell r="AI668">
            <v>-2338.0401776126</v>
          </cell>
          <cell r="AJ668">
            <v>-2346.97513904609</v>
          </cell>
          <cell r="AK668">
            <v>-2375.53411249301</v>
          </cell>
          <cell r="AL668">
            <v>-2373.75377334891</v>
          </cell>
          <cell r="AM668">
            <v>-2391.62084502492</v>
          </cell>
          <cell r="AN668">
            <v>-2201.55409048077</v>
          </cell>
          <cell r="AO668">
            <v>-2163.42933055074</v>
          </cell>
          <cell r="AP668">
            <v>-2164.08913530837</v>
          </cell>
          <cell r="AQ668">
            <v>1142.31881737769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AA669">
            <v>-92845.281501182</v>
          </cell>
          <cell r="AB669">
            <v>-7597.98535012172</v>
          </cell>
          <cell r="AC669">
            <v>-3539.113447559</v>
          </cell>
          <cell r="AD669">
            <v>-3009.12934657851</v>
          </cell>
          <cell r="AE669">
            <v>-3418.44903423275</v>
          </cell>
          <cell r="AF669">
            <v>-3642.72079954181</v>
          </cell>
          <cell r="AG669">
            <v>-2360.74613794769</v>
          </cell>
          <cell r="AH669">
            <v>-2480.44712842108</v>
          </cell>
          <cell r="AI669">
            <v>-2492.88133095607</v>
          </cell>
          <cell r="AJ669">
            <v>-2502.07873502234</v>
          </cell>
          <cell r="AK669">
            <v>-2530.37526583648</v>
          </cell>
          <cell r="AL669">
            <v>-2528.85736932516</v>
          </cell>
          <cell r="AM669">
            <v>-2546.46199836838</v>
          </cell>
          <cell r="AN669">
            <v>-2356.65768645703</v>
          </cell>
          <cell r="AO669">
            <v>-2318.2704838942</v>
          </cell>
          <cell r="AP669">
            <v>-2319.19273128462</v>
          </cell>
          <cell r="AQ669">
            <v>1064.89824070596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AA670">
            <v>-88160.0914307777</v>
          </cell>
          <cell r="AB670">
            <v>-7668.70783929787</v>
          </cell>
          <cell r="AC670">
            <v>-3758.52007893734</v>
          </cell>
          <cell r="AD670">
            <v>-3418.85139235411</v>
          </cell>
          <cell r="AE670">
            <v>-3417.95552205439</v>
          </cell>
          <cell r="AF670">
            <v>-3812.13991838796</v>
          </cell>
          <cell r="AG670">
            <v>-2474.23193627864</v>
          </cell>
          <cell r="AH670">
            <v>-2587.92164048409</v>
          </cell>
          <cell r="AI670">
            <v>-2600.35584301908</v>
          </cell>
          <cell r="AJ670">
            <v>-2609.7354072753</v>
          </cell>
          <cell r="AK670">
            <v>-2637.84977789949</v>
          </cell>
          <cell r="AL670">
            <v>-2636.51404157812</v>
          </cell>
          <cell r="AM670">
            <v>-2653.9365104314</v>
          </cell>
          <cell r="AN670">
            <v>-2464.31435870998</v>
          </cell>
          <cell r="AO670">
            <v>-2425.74499595722</v>
          </cell>
          <cell r="AP670">
            <v>-2426.84940353758</v>
          </cell>
          <cell r="AQ670">
            <v>1011.16098467445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AA671">
            <v>-98742.4402053293</v>
          </cell>
          <cell r="AB671">
            <v>-7454.58569994499</v>
          </cell>
          <cell r="AC671">
            <v>-3298.8683357801</v>
          </cell>
          <cell r="AD671">
            <v>-2986.65358207149</v>
          </cell>
          <cell r="AE671">
            <v>-3170.39779136736</v>
          </cell>
          <cell r="AF671">
            <v>-3489.76920743395</v>
          </cell>
          <cell r="AG671">
            <v>-2217.90374449775</v>
          </cell>
          <cell r="AH671">
            <v>-2345.1710254749</v>
          </cell>
          <cell r="AI671">
            <v>-2357.60522800989</v>
          </cell>
          <cell r="AJ671">
            <v>-2366.57335054575</v>
          </cell>
          <cell r="AK671">
            <v>-2395.0991628903</v>
          </cell>
          <cell r="AL671">
            <v>-2393.35198484857</v>
          </cell>
          <cell r="AM671">
            <v>-2411.18589542221</v>
          </cell>
          <cell r="AN671">
            <v>-2221.15230198043</v>
          </cell>
          <cell r="AO671">
            <v>-2182.99438094803</v>
          </cell>
          <cell r="AP671">
            <v>-2183.68734680803</v>
          </cell>
          <cell r="AQ671">
            <v>1132.53629217905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AA672">
            <v>-94018.2553083069</v>
          </cell>
          <cell r="AB672">
            <v>-7473.42743123108</v>
          </cell>
          <cell r="AC672">
            <v>-3369.38764230251</v>
          </cell>
          <cell r="AD672">
            <v>-3256.77990692813</v>
          </cell>
          <cell r="AE672">
            <v>-3406.47865575948</v>
          </cell>
          <cell r="AF672">
            <v>-3712.76294656537</v>
          </cell>
          <cell r="AG672">
            <v>-2332.3340848778</v>
          </cell>
          <cell r="AH672">
            <v>-2453.54004766468</v>
          </cell>
          <cell r="AI672">
            <v>-2465.97425019967</v>
          </cell>
          <cell r="AJ672">
            <v>-2475.12604904432</v>
          </cell>
          <cell r="AK672">
            <v>-2503.46818508008</v>
          </cell>
          <cell r="AL672">
            <v>-2501.90468334714</v>
          </cell>
          <cell r="AM672">
            <v>-2519.55491761198</v>
          </cell>
          <cell r="AN672">
            <v>-2329.70500047901</v>
          </cell>
          <cell r="AO672">
            <v>-2291.3634031378</v>
          </cell>
          <cell r="AP672">
            <v>-2292.2400453066</v>
          </cell>
          <cell r="AQ672">
            <v>1078.35178108416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AA673">
            <v>-87678.300106981</v>
          </cell>
          <cell r="AB673">
            <v>-7656.91730168475</v>
          </cell>
          <cell r="AC673">
            <v>-3619.09738698586</v>
          </cell>
          <cell r="AD673">
            <v>-3294.8308411971</v>
          </cell>
          <cell r="AE673">
            <v>-3587.62652959436</v>
          </cell>
          <cell r="AF673">
            <v>-3780.52893496099</v>
          </cell>
          <cell r="AG673">
            <v>-2485.90200135357</v>
          </cell>
          <cell r="AH673">
            <v>-2598.97354801893</v>
          </cell>
          <cell r="AI673">
            <v>-2611.40775055392</v>
          </cell>
          <cell r="AJ673">
            <v>-2620.8060468568</v>
          </cell>
          <cell r="AK673">
            <v>-2648.90168543433</v>
          </cell>
          <cell r="AL673">
            <v>-2647.58468115963</v>
          </cell>
          <cell r="AM673">
            <v>-2664.98841796624</v>
          </cell>
          <cell r="AN673">
            <v>-2475.38499829149</v>
          </cell>
          <cell r="AO673">
            <v>-2436.79690349206</v>
          </cell>
          <cell r="AP673">
            <v>-2437.92004311908</v>
          </cell>
          <cell r="AQ673">
            <v>1005.63503090703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AA674">
            <v>-100941.714298968</v>
          </cell>
          <cell r="AB674">
            <v>-7364.30074173801</v>
          </cell>
          <cell r="AC674">
            <v>-3065.80694136596</v>
          </cell>
          <cell r="AD674">
            <v>-2686.38720577849</v>
          </cell>
          <cell r="AE674">
            <v>-3135.26132456758</v>
          </cell>
          <cell r="AF674">
            <v>-3471.47843254578</v>
          </cell>
          <cell r="AG674">
            <v>-2164.63239957585</v>
          </cell>
          <cell r="AH674">
            <v>-2294.7214371861</v>
          </cell>
          <cell r="AI674">
            <v>-2307.15563972109</v>
          </cell>
          <cell r="AJ674">
            <v>-2316.03825448019</v>
          </cell>
          <cell r="AK674">
            <v>-2344.6495746015</v>
          </cell>
          <cell r="AL674">
            <v>-2342.81688878301</v>
          </cell>
          <cell r="AM674">
            <v>-2360.73630713341</v>
          </cell>
          <cell r="AN674">
            <v>-2170.61720591487</v>
          </cell>
          <cell r="AO674">
            <v>-2132.54479265923</v>
          </cell>
          <cell r="AP674">
            <v>-2133.15225074247</v>
          </cell>
          <cell r="AQ674">
            <v>1157.76108632344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AA675">
            <v>-94799.615198178</v>
          </cell>
          <cell r="AB675">
            <v>-7489.2358739302</v>
          </cell>
          <cell r="AC675">
            <v>-3388.75335805891</v>
          </cell>
          <cell r="AD675">
            <v>-3067.42746651031</v>
          </cell>
          <cell r="AE675">
            <v>-3432.19913388563</v>
          </cell>
          <cell r="AF675">
            <v>-3650.08230186781</v>
          </cell>
          <cell r="AG675">
            <v>-2313.40779809897</v>
          </cell>
          <cell r="AH675">
            <v>-2435.61627687895</v>
          </cell>
          <cell r="AI675">
            <v>-2448.05047941394</v>
          </cell>
          <cell r="AJ675">
            <v>-2457.17189898607</v>
          </cell>
          <cell r="AK675">
            <v>-2485.54441429435</v>
          </cell>
          <cell r="AL675">
            <v>-2483.95053328889</v>
          </cell>
          <cell r="AM675">
            <v>-2501.63114682625</v>
          </cell>
          <cell r="AN675">
            <v>-2311.75085042076</v>
          </cell>
          <cell r="AO675">
            <v>-2273.43963235207</v>
          </cell>
          <cell r="AP675">
            <v>-2274.28589524835</v>
          </cell>
          <cell r="AQ675">
            <v>1087.31366647702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AA676">
            <v>-90430.0158092799</v>
          </cell>
          <cell r="AB676">
            <v>-7515.21791060156</v>
          </cell>
          <cell r="AC676">
            <v>-3529.23951573446</v>
          </cell>
          <cell r="AD676">
            <v>-3192.1934614922</v>
          </cell>
          <cell r="AE676">
            <v>-3528.65405160018</v>
          </cell>
          <cell r="AF676">
            <v>-3791.16160242965</v>
          </cell>
          <cell r="AG676">
            <v>-2419.24928320071</v>
          </cell>
          <cell r="AH676">
            <v>-2535.85139118076</v>
          </cell>
          <cell r="AI676">
            <v>-2548.28559371575</v>
          </cell>
          <cell r="AJ676">
            <v>-2557.57690331212</v>
          </cell>
          <cell r="AK676">
            <v>-2585.77952859616</v>
          </cell>
          <cell r="AL676">
            <v>-2584.35553761495</v>
          </cell>
          <cell r="AM676">
            <v>-2601.86626112806</v>
          </cell>
          <cell r="AN676">
            <v>-2412.15585474681</v>
          </cell>
          <cell r="AO676">
            <v>-2373.67474665389</v>
          </cell>
          <cell r="AP676">
            <v>-2374.6908995744</v>
          </cell>
          <cell r="AQ676">
            <v>1037.19610932612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AA677">
            <v>-103910.420221915</v>
          </cell>
          <cell r="AB677">
            <v>-7383.38899633008</v>
          </cell>
          <cell r="AC677">
            <v>-3078.57636189608</v>
          </cell>
          <cell r="AD677">
            <v>-2657.15806983246</v>
          </cell>
          <cell r="AE677">
            <v>-3044.07639265217</v>
          </cell>
          <cell r="AF677">
            <v>-3364.44607524681</v>
          </cell>
          <cell r="AG677">
            <v>-2092.72369222081</v>
          </cell>
          <cell r="AH677">
            <v>-2226.62169827844</v>
          </cell>
          <cell r="AI677">
            <v>-2239.05590081343</v>
          </cell>
          <cell r="AJ677">
            <v>-2247.82309228625</v>
          </cell>
          <cell r="AK677">
            <v>-2276.54983569385</v>
          </cell>
          <cell r="AL677">
            <v>-2274.60172658907</v>
          </cell>
          <cell r="AM677">
            <v>-2292.63656822575</v>
          </cell>
          <cell r="AN677">
            <v>-2102.40204372093</v>
          </cell>
          <cell r="AO677">
            <v>-2064.44505375157</v>
          </cell>
          <cell r="AP677">
            <v>-2064.93708854853</v>
          </cell>
          <cell r="AQ677">
            <v>1191.81095577727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AA678">
            <v>-94244.8970578727</v>
          </cell>
          <cell r="AB678">
            <v>-7563.82812811338</v>
          </cell>
          <cell r="AC678">
            <v>-3488.58524264633</v>
          </cell>
          <cell r="AD678">
            <v>-3041.65255286136</v>
          </cell>
          <cell r="AE678">
            <v>-3333.13977382085</v>
          </cell>
          <cell r="AF678">
            <v>-3545.67520515517</v>
          </cell>
          <cell r="AG678">
            <v>-2326.8443140258</v>
          </cell>
          <cell r="AH678">
            <v>-2448.34106724304</v>
          </cell>
          <cell r="AI678">
            <v>-2460.77526977803</v>
          </cell>
          <cell r="AJ678">
            <v>-2469.91825679146</v>
          </cell>
          <cell r="AK678">
            <v>-2498.26920465844</v>
          </cell>
          <cell r="AL678">
            <v>-2496.69689109428</v>
          </cell>
          <cell r="AM678">
            <v>-2514.35593719035</v>
          </cell>
          <cell r="AN678">
            <v>-2324.49720822614</v>
          </cell>
          <cell r="AO678">
            <v>-2286.16442271617</v>
          </cell>
          <cell r="AP678">
            <v>-2287.03225305374</v>
          </cell>
          <cell r="AQ678">
            <v>1080.95127129498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AA679">
            <v>-103451.142662555</v>
          </cell>
          <cell r="AB679">
            <v>-7317.33496407291</v>
          </cell>
          <cell r="AC679">
            <v>-3137.77134622664</v>
          </cell>
          <cell r="AD679">
            <v>-2834.6981334231</v>
          </cell>
          <cell r="AE679">
            <v>-3076.77460748852</v>
          </cell>
          <cell r="AF679">
            <v>-3400.15419588856</v>
          </cell>
          <cell r="AG679">
            <v>-2103.84842349025</v>
          </cell>
          <cell r="AH679">
            <v>-2237.15715806812</v>
          </cell>
          <cell r="AI679">
            <v>-2249.59136060311</v>
          </cell>
          <cell r="AJ679">
            <v>-2258.37640878743</v>
          </cell>
          <cell r="AK679">
            <v>-2287.08529548352</v>
          </cell>
          <cell r="AL679">
            <v>-2285.15504309025</v>
          </cell>
          <cell r="AM679">
            <v>-2303.17202801543</v>
          </cell>
          <cell r="AN679">
            <v>-2112.95536022211</v>
          </cell>
          <cell r="AO679">
            <v>-2074.98051354125</v>
          </cell>
          <cell r="AP679">
            <v>-2075.49040504971</v>
          </cell>
          <cell r="AQ679">
            <v>1186.54322588244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AA680">
            <v>-97550.7665207287</v>
          </cell>
          <cell r="AB680">
            <v>-7465.90765594748</v>
          </cell>
          <cell r="AC680">
            <v>-3310.58272969254</v>
          </cell>
          <cell r="AD680">
            <v>-2944.87518659202</v>
          </cell>
          <cell r="AE680">
            <v>-3270.25558447378</v>
          </cell>
          <cell r="AF680">
            <v>-3584.38539475599</v>
          </cell>
          <cell r="AG680">
            <v>-2246.76875048783</v>
          </cell>
          <cell r="AH680">
            <v>-2372.50706646069</v>
          </cell>
          <cell r="AI680">
            <v>-2384.94126899568</v>
          </cell>
          <cell r="AJ680">
            <v>-2393.95572380439</v>
          </cell>
          <cell r="AK680">
            <v>-2422.43520387609</v>
          </cell>
          <cell r="AL680">
            <v>-2420.73435810722</v>
          </cell>
          <cell r="AM680">
            <v>-2438.521936408</v>
          </cell>
          <cell r="AN680">
            <v>-2248.53467523908</v>
          </cell>
          <cell r="AO680">
            <v>-2210.33042193382</v>
          </cell>
          <cell r="AP680">
            <v>-2211.06972006668</v>
          </cell>
          <cell r="AQ680">
            <v>1118.86827168615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AA681">
            <v>-101793.228735092</v>
          </cell>
          <cell r="AB681">
            <v>-7398.47684441894</v>
          </cell>
          <cell r="AC681">
            <v>-3170.9423735978</v>
          </cell>
          <cell r="AD681">
            <v>-2825.17188091609</v>
          </cell>
          <cell r="AE681">
            <v>-3237.50771514561</v>
          </cell>
          <cell r="AF681">
            <v>-3415.29528407213</v>
          </cell>
          <cell r="AG681">
            <v>-2144.0068125406</v>
          </cell>
          <cell r="AH681">
            <v>-2275.18837723297</v>
          </cell>
          <cell r="AI681">
            <v>-2287.62257976796</v>
          </cell>
          <cell r="AJ681">
            <v>-2296.47208764578</v>
          </cell>
          <cell r="AK681">
            <v>-2325.11651464837</v>
          </cell>
          <cell r="AL681">
            <v>-2323.25072194861</v>
          </cell>
          <cell r="AM681">
            <v>-2341.20324718028</v>
          </cell>
          <cell r="AN681">
            <v>-2151.05103908047</v>
          </cell>
          <cell r="AO681">
            <v>-2113.0117327061</v>
          </cell>
          <cell r="AP681">
            <v>-2113.58608390806</v>
          </cell>
          <cell r="AQ681">
            <v>1167.52761630001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AA682">
            <v>-98119.8896085377</v>
          </cell>
          <cell r="AB682">
            <v>-7491.50761104023</v>
          </cell>
          <cell r="AC682">
            <v>-3328.17143708947</v>
          </cell>
          <cell r="AD682">
            <v>-2911.29129545752</v>
          </cell>
          <cell r="AE682">
            <v>-3208.72812571557</v>
          </cell>
          <cell r="AF682">
            <v>-3618.62953725158</v>
          </cell>
          <cell r="AG682">
            <v>-2232.98331446538</v>
          </cell>
          <cell r="AH682">
            <v>-2359.45183812482</v>
          </cell>
          <cell r="AI682">
            <v>-2371.88604065981</v>
          </cell>
          <cell r="AJ682">
            <v>-2380.87836796287</v>
          </cell>
          <cell r="AK682">
            <v>-2409.37997554022</v>
          </cell>
          <cell r="AL682">
            <v>-2407.65700226569</v>
          </cell>
          <cell r="AM682">
            <v>-2425.46670807213</v>
          </cell>
          <cell r="AN682">
            <v>-2235.45731939756</v>
          </cell>
          <cell r="AO682">
            <v>-2197.27519359795</v>
          </cell>
          <cell r="AP682">
            <v>-2197.99236422515</v>
          </cell>
          <cell r="AQ682">
            <v>1125.39588585408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AA683">
            <v>-103556.512032923</v>
          </cell>
          <cell r="AB683">
            <v>-7300.85889178995</v>
          </cell>
          <cell r="AC683">
            <v>-3076.72739467643</v>
          </cell>
          <cell r="AD683">
            <v>-2767.73066945184</v>
          </cell>
          <cell r="AE683">
            <v>-3145.29107082395</v>
          </cell>
          <cell r="AF683">
            <v>-3422.75341289535</v>
          </cell>
          <cell r="AG683">
            <v>-2101.29614131255</v>
          </cell>
          <cell r="AH683">
            <v>-2234.74006900737</v>
          </cell>
          <cell r="AI683">
            <v>-2247.17427154236</v>
          </cell>
          <cell r="AJ683">
            <v>-2255.95522296556</v>
          </cell>
          <cell r="AK683">
            <v>-2284.66820642277</v>
          </cell>
          <cell r="AL683">
            <v>-2282.73385726839</v>
          </cell>
          <cell r="AM683">
            <v>-2300.75493895468</v>
          </cell>
          <cell r="AN683">
            <v>-2110.53417440025</v>
          </cell>
          <cell r="AO683">
            <v>-2072.5634244805</v>
          </cell>
          <cell r="AP683">
            <v>-2073.06921922784</v>
          </cell>
          <cell r="AQ683">
            <v>1187.75177041281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AA684">
            <v>-96924.2909565681</v>
          </cell>
          <cell r="AB684">
            <v>-7428.72653661565</v>
          </cell>
          <cell r="AC684">
            <v>-3355.5918554622</v>
          </cell>
          <cell r="AD684">
            <v>-2935.24329714803</v>
          </cell>
          <cell r="AE684">
            <v>-3144.94153289658</v>
          </cell>
          <cell r="AF684">
            <v>-3506.24809065042</v>
          </cell>
          <cell r="AG684">
            <v>-2261.94339195706</v>
          </cell>
          <cell r="AH684">
            <v>-2386.87791472208</v>
          </cell>
          <cell r="AI684">
            <v>-2399.31211725707</v>
          </cell>
          <cell r="AJ684">
            <v>-2408.35092943572</v>
          </cell>
          <cell r="AK684">
            <v>-2436.80605213748</v>
          </cell>
          <cell r="AL684">
            <v>-2435.12956373854</v>
          </cell>
          <cell r="AM684">
            <v>-2452.89278466939</v>
          </cell>
          <cell r="AN684">
            <v>-2262.92988087041</v>
          </cell>
          <cell r="AO684">
            <v>-2224.70127019521</v>
          </cell>
          <cell r="AP684">
            <v>-2225.464925698</v>
          </cell>
          <cell r="AQ684">
            <v>1111.68284755545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AA685">
            <v>-91674.7017993101</v>
          </cell>
          <cell r="AB685">
            <v>-7511.94050593937</v>
          </cell>
          <cell r="AC685">
            <v>-3578.26217170413</v>
          </cell>
          <cell r="AD685">
            <v>-3253.53677116909</v>
          </cell>
          <cell r="AE685">
            <v>-3411.30804312701</v>
          </cell>
          <cell r="AF685">
            <v>-3630.23329296093</v>
          </cell>
          <cell r="AG685">
            <v>-2389.10020042556</v>
          </cell>
          <cell r="AH685">
            <v>-2507.29929031826</v>
          </cell>
          <cell r="AI685">
            <v>-2519.73349285325</v>
          </cell>
          <cell r="AJ685">
            <v>-2528.97640905833</v>
          </cell>
          <cell r="AK685">
            <v>-2557.22742773366</v>
          </cell>
          <cell r="AL685">
            <v>-2555.75504336115</v>
          </cell>
          <cell r="AM685">
            <v>-2573.31416026556</v>
          </cell>
          <cell r="AN685">
            <v>-2383.55536049301</v>
          </cell>
          <cell r="AO685">
            <v>-2345.12264579138</v>
          </cell>
          <cell r="AP685">
            <v>-2346.09040532061</v>
          </cell>
          <cell r="AQ685">
            <v>1051.47215975737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AA686">
            <v>-90693.8563241595</v>
          </cell>
          <cell r="AB686">
            <v>-7532.48508934761</v>
          </cell>
          <cell r="AC686">
            <v>-3590.94759500339</v>
          </cell>
          <cell r="AD686">
            <v>-3220.37452704339</v>
          </cell>
          <cell r="AE686">
            <v>-3458.8323985783</v>
          </cell>
          <cell r="AF686">
            <v>-3620.23830483317</v>
          </cell>
          <cell r="AG686">
            <v>-2412.85847492758</v>
          </cell>
          <cell r="AH686">
            <v>-2529.79910084183</v>
          </cell>
          <cell r="AI686">
            <v>-2542.23330337682</v>
          </cell>
          <cell r="AJ686">
            <v>-2551.51435485398</v>
          </cell>
          <cell r="AK686">
            <v>-2579.72723825723</v>
          </cell>
          <cell r="AL686">
            <v>-2578.2929891568</v>
          </cell>
          <cell r="AM686">
            <v>-2595.81397078914</v>
          </cell>
          <cell r="AN686">
            <v>-2406.09330628866</v>
          </cell>
          <cell r="AO686">
            <v>-2367.62245631496</v>
          </cell>
          <cell r="AP686">
            <v>-2368.62835111626</v>
          </cell>
          <cell r="AQ686">
            <v>1040.22225449558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AA687">
            <v>-86079.6348551752</v>
          </cell>
          <cell r="AB687">
            <v>-7715.94145544349</v>
          </cell>
          <cell r="AC687">
            <v>-3637.71677470964</v>
          </cell>
          <cell r="AD687">
            <v>-3357.44258485996</v>
          </cell>
          <cell r="AE687">
            <v>-3625.85382866519</v>
          </cell>
          <cell r="AF687">
            <v>-3901.99236821056</v>
          </cell>
          <cell r="AG687">
            <v>-2524.62525476247</v>
          </cell>
          <cell r="AH687">
            <v>-2635.64564996316</v>
          </cell>
          <cell r="AI687">
            <v>-2648.07985249815</v>
          </cell>
          <cell r="AJ687">
            <v>-2657.54030490602</v>
          </cell>
          <cell r="AK687">
            <v>-2685.57378737856</v>
          </cell>
          <cell r="AL687">
            <v>-2684.31893920884</v>
          </cell>
          <cell r="AM687">
            <v>-2701.66051991046</v>
          </cell>
          <cell r="AN687">
            <v>-2512.1192563407</v>
          </cell>
          <cell r="AO687">
            <v>-2473.46900543628</v>
          </cell>
          <cell r="AP687">
            <v>-2474.6543011683</v>
          </cell>
          <cell r="AQ687">
            <v>987.298979934918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AA688">
            <v>-101253.55180537</v>
          </cell>
          <cell r="AB688">
            <v>-7396.79368592591</v>
          </cell>
          <cell r="AC688">
            <v>-3110.14818534721</v>
          </cell>
          <cell r="AD688">
            <v>-2925.07756518638</v>
          </cell>
          <cell r="AE688">
            <v>-3136.98533202617</v>
          </cell>
          <cell r="AF688">
            <v>-3442.85775118257</v>
          </cell>
          <cell r="AG688">
            <v>-2157.07899665477</v>
          </cell>
          <cell r="AH688">
            <v>-2287.56813425924</v>
          </cell>
          <cell r="AI688">
            <v>-2300.00233679423</v>
          </cell>
          <cell r="AJ688">
            <v>-2308.87282731108</v>
          </cell>
          <cell r="AK688">
            <v>-2337.49627167464</v>
          </cell>
          <cell r="AL688">
            <v>-2335.6514616139</v>
          </cell>
          <cell r="AM688">
            <v>-2353.58300420655</v>
          </cell>
          <cell r="AN688">
            <v>-2163.45177874576</v>
          </cell>
          <cell r="AO688">
            <v>-2125.39148973237</v>
          </cell>
          <cell r="AP688">
            <v>-2125.98682357336</v>
          </cell>
          <cell r="AQ688">
            <v>1161.33773778687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AA689">
            <v>-86365.7092044622</v>
          </cell>
          <cell r="AB689">
            <v>-7643.52144792653</v>
          </cell>
          <cell r="AC689">
            <v>-3769.11209682328</v>
          </cell>
          <cell r="AD689">
            <v>-3453.57498678442</v>
          </cell>
          <cell r="AE689">
            <v>-3609.41564425478</v>
          </cell>
          <cell r="AF689">
            <v>-3849.57398033036</v>
          </cell>
          <cell r="AG689">
            <v>-2517.69589321619</v>
          </cell>
          <cell r="AH689">
            <v>-2629.08333324999</v>
          </cell>
          <cell r="AI689">
            <v>-2641.51753578498</v>
          </cell>
          <cell r="AJ689">
            <v>-2650.96686562215</v>
          </cell>
          <cell r="AK689">
            <v>-2679.01147066539</v>
          </cell>
          <cell r="AL689">
            <v>-2677.74549992497</v>
          </cell>
          <cell r="AM689">
            <v>-2695.0982031973</v>
          </cell>
          <cell r="AN689">
            <v>-2505.54581705684</v>
          </cell>
          <cell r="AO689">
            <v>-2466.90668872312</v>
          </cell>
          <cell r="AP689">
            <v>-2468.08086188443</v>
          </cell>
          <cell r="AQ689">
            <v>990.5801382915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AA690">
            <v>-103079.792902404</v>
          </cell>
          <cell r="AB690">
            <v>-7367.82353247205</v>
          </cell>
          <cell r="AC690">
            <v>-3130.23371715332</v>
          </cell>
          <cell r="AD690">
            <v>-2812.34350647348</v>
          </cell>
          <cell r="AE690">
            <v>-3035.30358633785</v>
          </cell>
          <cell r="AF690">
            <v>-3449.37991219898</v>
          </cell>
          <cell r="AG690">
            <v>-2112.84334650455</v>
          </cell>
          <cell r="AH690">
            <v>-2245.67562448616</v>
          </cell>
          <cell r="AI690">
            <v>-2258.10982702115</v>
          </cell>
          <cell r="AJ690">
            <v>-2266.90931328414</v>
          </cell>
          <cell r="AK690">
            <v>-2295.60376190156</v>
          </cell>
          <cell r="AL690">
            <v>-2293.68794758696</v>
          </cell>
          <cell r="AM690">
            <v>-2311.69049443346</v>
          </cell>
          <cell r="AN690">
            <v>-2121.48826471883</v>
          </cell>
          <cell r="AO690">
            <v>-2083.49897995928</v>
          </cell>
          <cell r="AP690">
            <v>-2084.02330954642</v>
          </cell>
          <cell r="AQ690">
            <v>1182.28399267342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AA691">
            <v>-88346.4365685202</v>
          </cell>
          <cell r="AB691">
            <v>-7658.28298339712</v>
          </cell>
          <cell r="AC691">
            <v>-3699.81036249127</v>
          </cell>
          <cell r="AD691">
            <v>-3327.55363598252</v>
          </cell>
          <cell r="AE691">
            <v>-3562.7819575218</v>
          </cell>
          <cell r="AF691">
            <v>-3782.83235535363</v>
          </cell>
          <cell r="AG691">
            <v>-2469.71823962941</v>
          </cell>
          <cell r="AH691">
            <v>-2583.64703210039</v>
          </cell>
          <cell r="AI691">
            <v>-2596.08123463538</v>
          </cell>
          <cell r="AJ691">
            <v>-2605.45355379264</v>
          </cell>
          <cell r="AK691">
            <v>-2633.57516951579</v>
          </cell>
          <cell r="AL691">
            <v>-2632.23218809546</v>
          </cell>
          <cell r="AM691">
            <v>-2649.6619020477</v>
          </cell>
          <cell r="AN691">
            <v>-2460.03250522732</v>
          </cell>
          <cell r="AO691">
            <v>-2421.47038757352</v>
          </cell>
          <cell r="AP691">
            <v>-2422.56755005492</v>
          </cell>
          <cell r="AQ691">
            <v>1013.2982888663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AA692">
            <v>-94664.9466521502</v>
          </cell>
          <cell r="AB692">
            <v>-7518.31676038699</v>
          </cell>
          <cell r="AC692">
            <v>-3364.97414074636</v>
          </cell>
          <cell r="AD692">
            <v>-2999.5071662695</v>
          </cell>
          <cell r="AE692">
            <v>-3392.51531495239</v>
          </cell>
          <cell r="AF692">
            <v>-3575.99905124334</v>
          </cell>
          <cell r="AG692">
            <v>-2316.66977194131</v>
          </cell>
          <cell r="AH692">
            <v>-2438.70546558999</v>
          </cell>
          <cell r="AI692">
            <v>-2451.13966812498</v>
          </cell>
          <cell r="AJ692">
            <v>-2460.26632361018</v>
          </cell>
          <cell r="AK692">
            <v>-2488.63360300539</v>
          </cell>
          <cell r="AL692">
            <v>-2487.044957913</v>
          </cell>
          <cell r="AM692">
            <v>-2504.72033553729</v>
          </cell>
          <cell r="AN692">
            <v>-2314.84527504487</v>
          </cell>
          <cell r="AO692">
            <v>-2276.52882106311</v>
          </cell>
          <cell r="AP692">
            <v>-2277.38031987246</v>
          </cell>
          <cell r="AQ692">
            <v>1085.7690721215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AA693">
            <v>-90616.2344573793</v>
          </cell>
          <cell r="AB693">
            <v>-7651.8168882665</v>
          </cell>
          <cell r="AC693">
            <v>-3618.57659207159</v>
          </cell>
          <cell r="AD693">
            <v>-3210.53748593471</v>
          </cell>
          <cell r="AE693">
            <v>-3352.70576570478</v>
          </cell>
          <cell r="AF693">
            <v>-3760.4017568446</v>
          </cell>
          <cell r="AG693">
            <v>-2414.73865041397</v>
          </cell>
          <cell r="AH693">
            <v>-2531.57968436828</v>
          </cell>
          <cell r="AI693">
            <v>-2544.01388690327</v>
          </cell>
          <cell r="AJ693">
            <v>-2553.2979563186</v>
          </cell>
          <cell r="AK693">
            <v>-2581.50782178368</v>
          </cell>
          <cell r="AL693">
            <v>-2580.07659062142</v>
          </cell>
          <cell r="AM693">
            <v>-2597.59455431558</v>
          </cell>
          <cell r="AN693">
            <v>-2407.87690775329</v>
          </cell>
          <cell r="AO693">
            <v>-2369.4030398414</v>
          </cell>
          <cell r="AP693">
            <v>-2370.41195258088</v>
          </cell>
          <cell r="AQ693">
            <v>1039.33196273236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AA694">
            <v>-101957.69926126</v>
          </cell>
          <cell r="AB694">
            <v>-7323.80664362343</v>
          </cell>
          <cell r="AC694">
            <v>-3173.79875996012</v>
          </cell>
          <cell r="AD694">
            <v>-2820.70566925</v>
          </cell>
          <cell r="AE694">
            <v>-3191.33095725925</v>
          </cell>
          <cell r="AF694">
            <v>-3429.82853218226</v>
          </cell>
          <cell r="AG694">
            <v>-2140.02296798282</v>
          </cell>
          <cell r="AH694">
            <v>-2271.41555493909</v>
          </cell>
          <cell r="AI694">
            <v>-2283.84975747408</v>
          </cell>
          <cell r="AJ694">
            <v>-2292.69287073785</v>
          </cell>
          <cell r="AK694">
            <v>-2321.34369235449</v>
          </cell>
          <cell r="AL694">
            <v>-2319.47150504067</v>
          </cell>
          <cell r="AM694">
            <v>-2337.4304248864</v>
          </cell>
          <cell r="AN694">
            <v>-2147.27182217253</v>
          </cell>
          <cell r="AO694">
            <v>-2109.23891041222</v>
          </cell>
          <cell r="AP694">
            <v>-2109.80686700013</v>
          </cell>
          <cell r="AQ694">
            <v>1169.41402744695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AA695">
            <v>-95606.8530347137</v>
          </cell>
          <cell r="AB695">
            <v>-7522.94629920782</v>
          </cell>
          <cell r="AC695">
            <v>-3406.6234081463</v>
          </cell>
          <cell r="AD695">
            <v>-2979.71186936312</v>
          </cell>
          <cell r="AE695">
            <v>-3416.11104674719</v>
          </cell>
          <cell r="AF695">
            <v>-3686.06026526891</v>
          </cell>
          <cell r="AG695">
            <v>-2293.85468948532</v>
          </cell>
          <cell r="AH695">
            <v>-2417.09888669909</v>
          </cell>
          <cell r="AI695">
            <v>-2429.53308923408</v>
          </cell>
          <cell r="AJ695">
            <v>-2438.62312339913</v>
          </cell>
          <cell r="AK695">
            <v>-2467.02702411449</v>
          </cell>
          <cell r="AL695">
            <v>-2465.40175770195</v>
          </cell>
          <cell r="AM695">
            <v>-2483.11375664639</v>
          </cell>
          <cell r="AN695">
            <v>-2293.20207483381</v>
          </cell>
          <cell r="AO695">
            <v>-2254.92224217221</v>
          </cell>
          <cell r="AP695">
            <v>-2255.73711966141</v>
          </cell>
          <cell r="AQ695">
            <v>1096.57236156695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AA696">
            <v>-97674.7796292672</v>
          </cell>
          <cell r="AB696">
            <v>-7452.42043742827</v>
          </cell>
          <cell r="AC696">
            <v>-3336.23931002816</v>
          </cell>
          <cell r="AD696">
            <v>-2888.16470772885</v>
          </cell>
          <cell r="AE696">
            <v>-3222.65528647037</v>
          </cell>
          <cell r="AF696">
            <v>-3471.43782077724</v>
          </cell>
          <cell r="AG696">
            <v>-2243.76487520966</v>
          </cell>
          <cell r="AH696">
            <v>-2369.66230496131</v>
          </cell>
          <cell r="AI696">
            <v>-2382.0965074963</v>
          </cell>
          <cell r="AJ696">
            <v>-2391.10614067535</v>
          </cell>
          <cell r="AK696">
            <v>-2419.59044237671</v>
          </cell>
          <cell r="AL696">
            <v>-2417.88477497817</v>
          </cell>
          <cell r="AM696">
            <v>-2435.67717490861</v>
          </cell>
          <cell r="AN696">
            <v>-2245.68509211004</v>
          </cell>
          <cell r="AO696">
            <v>-2207.48566043443</v>
          </cell>
          <cell r="AP696">
            <v>-2208.22013693763</v>
          </cell>
          <cell r="AQ696">
            <v>1120.29065243584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AA697">
            <v>-96907.7921416088</v>
          </cell>
          <cell r="AB697">
            <v>-7460.315976197</v>
          </cell>
          <cell r="AC697">
            <v>-3316.58771069664</v>
          </cell>
          <cell r="AD697">
            <v>-3029.00563918564</v>
          </cell>
          <cell r="AE697">
            <v>-3242.43302986494</v>
          </cell>
          <cell r="AF697">
            <v>-3537.98884106621</v>
          </cell>
          <cell r="AG697">
            <v>-2262.34303021272</v>
          </cell>
          <cell r="AH697">
            <v>-2387.2563843382</v>
          </cell>
          <cell r="AI697">
            <v>-2399.69058687319</v>
          </cell>
          <cell r="AJ697">
            <v>-2408.73004052576</v>
          </cell>
          <cell r="AK697">
            <v>-2437.1845217536</v>
          </cell>
          <cell r="AL697">
            <v>-2435.50867482859</v>
          </cell>
          <cell r="AM697">
            <v>-2453.27125428551</v>
          </cell>
          <cell r="AN697">
            <v>-2263.30899196045</v>
          </cell>
          <cell r="AO697">
            <v>-2225.07973981133</v>
          </cell>
          <cell r="AP697">
            <v>-2225.84403678804</v>
          </cell>
          <cell r="AQ697">
            <v>1111.4936127474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AA698">
            <v>-89476.1979471595</v>
          </cell>
          <cell r="AB698">
            <v>-7626.31722701579</v>
          </cell>
          <cell r="AC698">
            <v>-3566.27065966242</v>
          </cell>
          <cell r="AD698">
            <v>-3218.8861814275</v>
          </cell>
          <cell r="AE698">
            <v>-3540.41234753766</v>
          </cell>
          <cell r="AF698">
            <v>-3851.02339632037</v>
          </cell>
          <cell r="AG698">
            <v>-2442.35288837328</v>
          </cell>
          <cell r="AH698">
            <v>-2557.73120988351</v>
          </cell>
          <cell r="AI698">
            <v>-2570.1654124185</v>
          </cell>
          <cell r="AJ698">
            <v>-2579.49380645335</v>
          </cell>
          <cell r="AK698">
            <v>-2607.65934729891</v>
          </cell>
          <cell r="AL698">
            <v>-2606.27244075618</v>
          </cell>
          <cell r="AM698">
            <v>-2623.74607983082</v>
          </cell>
          <cell r="AN698">
            <v>-2434.07275788804</v>
          </cell>
          <cell r="AO698">
            <v>-2395.55456535664</v>
          </cell>
          <cell r="AP698">
            <v>-2396.60780271564</v>
          </cell>
          <cell r="AQ698">
            <v>1026.25619997474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AA699">
            <v>-96293.6521765933</v>
          </cell>
          <cell r="AB699">
            <v>-7521.29730611693</v>
          </cell>
          <cell r="AC699">
            <v>-3361.90529758258</v>
          </cell>
          <cell r="AD699">
            <v>-2985.68957960985</v>
          </cell>
          <cell r="AE699">
            <v>-3267.3015223709</v>
          </cell>
          <cell r="AF699">
            <v>-3470.61380371366</v>
          </cell>
          <cell r="AG699">
            <v>-2277.21887583892</v>
          </cell>
          <cell r="AH699">
            <v>-2401.34426382368</v>
          </cell>
          <cell r="AI699">
            <v>-2413.77846635867</v>
          </cell>
          <cell r="AJ699">
            <v>-2422.84179777309</v>
          </cell>
          <cell r="AK699">
            <v>-2451.27240123908</v>
          </cell>
          <cell r="AL699">
            <v>-2449.62043207591</v>
          </cell>
          <cell r="AM699">
            <v>-2467.35913377099</v>
          </cell>
          <cell r="AN699">
            <v>-2277.42074920777</v>
          </cell>
          <cell r="AO699">
            <v>-2239.16761929681</v>
          </cell>
          <cell r="AP699">
            <v>-2239.95579403537</v>
          </cell>
          <cell r="AQ699">
            <v>1104.44967300465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AA700">
            <v>-102089.709181241</v>
          </cell>
          <cell r="AB700">
            <v>-7339.88318454185</v>
          </cell>
          <cell r="AC700">
            <v>-3113.51050224211</v>
          </cell>
          <cell r="AD700">
            <v>-2853.67086977007</v>
          </cell>
          <cell r="AE700">
            <v>-3085.5840498647</v>
          </cell>
          <cell r="AF700">
            <v>-3478.35429930821</v>
          </cell>
          <cell r="AG700">
            <v>-2136.82539201867</v>
          </cell>
          <cell r="AH700">
            <v>-2268.38735298268</v>
          </cell>
          <cell r="AI700">
            <v>-2280.82155551767</v>
          </cell>
          <cell r="AJ700">
            <v>-2289.65953623574</v>
          </cell>
          <cell r="AK700">
            <v>-2318.31549039808</v>
          </cell>
          <cell r="AL700">
            <v>-2316.43817053856</v>
          </cell>
          <cell r="AM700">
            <v>-2334.40222292998</v>
          </cell>
          <cell r="AN700">
            <v>-2144.23848767043</v>
          </cell>
          <cell r="AO700">
            <v>-2106.2107084558</v>
          </cell>
          <cell r="AP700">
            <v>-2106.77353249802</v>
          </cell>
          <cell r="AQ700">
            <v>1170.92812842516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AA701">
            <v>-95747.4274409411</v>
          </cell>
          <cell r="AB701">
            <v>-7488.42176452165</v>
          </cell>
          <cell r="AC701">
            <v>-3370.61745441665</v>
          </cell>
          <cell r="AD701">
            <v>-3024.42167575849</v>
          </cell>
          <cell r="AE701">
            <v>-3265.10431553766</v>
          </cell>
          <cell r="AF701">
            <v>-3580.9540309813</v>
          </cell>
          <cell r="AG701">
            <v>-2290.44966247982</v>
          </cell>
          <cell r="AH701">
            <v>-2413.87422227976</v>
          </cell>
          <cell r="AI701">
            <v>-2426.30842481475</v>
          </cell>
          <cell r="AJ701">
            <v>-2435.39299344688</v>
          </cell>
          <cell r="AK701">
            <v>-2463.80235969516</v>
          </cell>
          <cell r="AL701">
            <v>-2462.1716277497</v>
          </cell>
          <cell r="AM701">
            <v>-2479.88909222706</v>
          </cell>
          <cell r="AN701">
            <v>-2289.97194488157</v>
          </cell>
          <cell r="AO701">
            <v>-2251.69757775288</v>
          </cell>
          <cell r="AP701">
            <v>-2252.50698970916</v>
          </cell>
          <cell r="AQ701">
            <v>1098.18469377662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AA702">
            <v>-90952.6681158378</v>
          </cell>
          <cell r="AB702">
            <v>-7495.54202418298</v>
          </cell>
          <cell r="AC702">
            <v>-3546.35492525404</v>
          </cell>
          <cell r="AD702">
            <v>-3122.1711715725</v>
          </cell>
          <cell r="AE702">
            <v>-3329.28830545859</v>
          </cell>
          <cell r="AF702">
            <v>-3670.82952375688</v>
          </cell>
          <cell r="AG702">
            <v>-2406.58947359471</v>
          </cell>
          <cell r="AH702">
            <v>-2523.86216539016</v>
          </cell>
          <cell r="AI702">
            <v>-2536.29636792515</v>
          </cell>
          <cell r="AJ702">
            <v>-2545.56735679985</v>
          </cell>
          <cell r="AK702">
            <v>-2573.79030280556</v>
          </cell>
          <cell r="AL702">
            <v>-2572.34599110267</v>
          </cell>
          <cell r="AM702">
            <v>-2589.87703533747</v>
          </cell>
          <cell r="AN702">
            <v>-2400.14630823454</v>
          </cell>
          <cell r="AO702">
            <v>-2361.68552086329</v>
          </cell>
          <cell r="AP702">
            <v>-2362.68135306213</v>
          </cell>
          <cell r="AQ702">
            <v>1043.19072222141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AA703">
            <v>-87157.9169578375</v>
          </cell>
          <cell r="AB703">
            <v>-7640.41465338562</v>
          </cell>
          <cell r="AC703">
            <v>-3684.00861772993</v>
          </cell>
          <cell r="AD703">
            <v>-3275.97604830772</v>
          </cell>
          <cell r="AE703">
            <v>-3681.89140685853</v>
          </cell>
          <cell r="AF703">
            <v>-3872.19000502571</v>
          </cell>
          <cell r="AG703">
            <v>-2498.50684688408</v>
          </cell>
          <cell r="AH703">
            <v>-2610.91072115377</v>
          </cell>
          <cell r="AI703">
            <v>-2623.34492368876</v>
          </cell>
          <cell r="AJ703">
            <v>-2632.76345248847</v>
          </cell>
          <cell r="AK703">
            <v>-2660.83885856917</v>
          </cell>
          <cell r="AL703">
            <v>-2659.5420867913</v>
          </cell>
          <cell r="AM703">
            <v>-2676.92559110107</v>
          </cell>
          <cell r="AN703">
            <v>-2487.34240392316</v>
          </cell>
          <cell r="AO703">
            <v>-2448.73407662689</v>
          </cell>
          <cell r="AP703">
            <v>-2449.87744875076</v>
          </cell>
          <cell r="AQ703">
            <v>999.666444339613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AA704">
            <v>-93054.4367117595</v>
          </cell>
          <cell r="AB704">
            <v>-7514.77677359809</v>
          </cell>
          <cell r="AC704">
            <v>-3513.31987624999</v>
          </cell>
          <cell r="AD704">
            <v>-3257.30101505507</v>
          </cell>
          <cell r="AE704">
            <v>-3356.06764922918</v>
          </cell>
          <cell r="AF704">
            <v>-3590.84202602109</v>
          </cell>
          <cell r="AG704">
            <v>-2355.67993023984</v>
          </cell>
          <cell r="AH704">
            <v>-2475.6492752146</v>
          </cell>
          <cell r="AI704">
            <v>-2488.08347774959</v>
          </cell>
          <cell r="AJ704">
            <v>-2497.27274986127</v>
          </cell>
          <cell r="AK704">
            <v>-2525.57741263</v>
          </cell>
          <cell r="AL704">
            <v>-2524.0513841641</v>
          </cell>
          <cell r="AM704">
            <v>-2541.6641451619</v>
          </cell>
          <cell r="AN704">
            <v>-2351.85170129596</v>
          </cell>
          <cell r="AO704">
            <v>-2313.47263068772</v>
          </cell>
          <cell r="AP704">
            <v>-2314.38674612356</v>
          </cell>
          <cell r="AQ704">
            <v>1067.2971673092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AA705">
            <v>-100086.608312906</v>
          </cell>
          <cell r="AB705">
            <v>-7394.57131440695</v>
          </cell>
          <cell r="AC705">
            <v>-3218.91980614565</v>
          </cell>
          <cell r="AD705">
            <v>-2875.21026959067</v>
          </cell>
          <cell r="AE705">
            <v>-3142.74137538265</v>
          </cell>
          <cell r="AF705">
            <v>-3582.68406991387</v>
          </cell>
          <cell r="AG705">
            <v>-2185.34498199568</v>
          </cell>
          <cell r="AH705">
            <v>-2314.33688442158</v>
          </cell>
          <cell r="AI705">
            <v>-2326.77108695657</v>
          </cell>
          <cell r="AJ705">
            <v>-2335.6869482364</v>
          </cell>
          <cell r="AK705">
            <v>-2364.26502183698</v>
          </cell>
          <cell r="AL705">
            <v>-2362.46558253922</v>
          </cell>
          <cell r="AM705">
            <v>-2380.35175436888</v>
          </cell>
          <cell r="AN705">
            <v>-2190.26589967109</v>
          </cell>
          <cell r="AO705">
            <v>-2152.1602398947</v>
          </cell>
          <cell r="AP705">
            <v>-2152.80094449868</v>
          </cell>
          <cell r="AQ705">
            <v>1147.95336270571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AA706">
            <v>-89805.7112380423</v>
          </cell>
          <cell r="AB706">
            <v>-7705.09170383004</v>
          </cell>
          <cell r="AC706">
            <v>-3569.53753194545</v>
          </cell>
          <cell r="AD706">
            <v>-3197.47896958757</v>
          </cell>
          <cell r="AE706">
            <v>-3496.83042949005</v>
          </cell>
          <cell r="AF706">
            <v>-3834.37661096792</v>
          </cell>
          <cell r="AG706">
            <v>-2434.37133835833</v>
          </cell>
          <cell r="AH706">
            <v>-2550.17243860129</v>
          </cell>
          <cell r="AI706">
            <v>-2562.60664113628</v>
          </cell>
          <cell r="AJ706">
            <v>-2571.92222369439</v>
          </cell>
          <cell r="AK706">
            <v>-2600.10057601669</v>
          </cell>
          <cell r="AL706">
            <v>-2598.70085799721</v>
          </cell>
          <cell r="AM706">
            <v>-2616.1873085486</v>
          </cell>
          <cell r="AN706">
            <v>-2426.50117512907</v>
          </cell>
          <cell r="AO706">
            <v>-2387.99579407442</v>
          </cell>
          <cell r="AP706">
            <v>-2389.03621995667</v>
          </cell>
          <cell r="AQ706">
            <v>1030.03558561585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AA707">
            <v>-89994.0661840579</v>
          </cell>
          <cell r="AB707">
            <v>-7623.17334125675</v>
          </cell>
          <cell r="AC707">
            <v>-3632.19651502616</v>
          </cell>
          <cell r="AD707">
            <v>-3277.21859589159</v>
          </cell>
          <cell r="AE707">
            <v>-3441.5700922365</v>
          </cell>
          <cell r="AF707">
            <v>-3680.6782095217</v>
          </cell>
          <cell r="AG707">
            <v>-2429.80895965075</v>
          </cell>
          <cell r="AH707">
            <v>-2545.85172682365</v>
          </cell>
          <cell r="AI707">
            <v>-2558.28592935864</v>
          </cell>
          <cell r="AJ707">
            <v>-2567.59418867644</v>
          </cell>
          <cell r="AK707">
            <v>-2595.77986423905</v>
          </cell>
          <cell r="AL707">
            <v>-2594.37282297927</v>
          </cell>
          <cell r="AM707">
            <v>-2611.86659677096</v>
          </cell>
          <cell r="AN707">
            <v>-2422.17314011113</v>
          </cell>
          <cell r="AO707">
            <v>-2383.67508229678</v>
          </cell>
          <cell r="AP707">
            <v>-2384.70818493873</v>
          </cell>
          <cell r="AQ707">
            <v>1032.19594150467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AA708">
            <v>-98673.9562263032</v>
          </cell>
          <cell r="AB708">
            <v>-7435.92276784294</v>
          </cell>
          <cell r="AC708">
            <v>-3260.35229853996</v>
          </cell>
          <cell r="AD708">
            <v>-2991.48357312966</v>
          </cell>
          <cell r="AE708">
            <v>-3171.21473490782</v>
          </cell>
          <cell r="AF708">
            <v>-3575.89172737793</v>
          </cell>
          <cell r="AG708">
            <v>-2219.56257987387</v>
          </cell>
          <cell r="AH708">
            <v>-2346.74199316658</v>
          </cell>
          <cell r="AI708">
            <v>-2359.17619570157</v>
          </cell>
          <cell r="AJ708">
            <v>-2368.14698089453</v>
          </cell>
          <cell r="AK708">
            <v>-2396.67013058198</v>
          </cell>
          <cell r="AL708">
            <v>-2394.92561519735</v>
          </cell>
          <cell r="AM708">
            <v>-2412.75686311388</v>
          </cell>
          <cell r="AN708">
            <v>-2222.72593232921</v>
          </cell>
          <cell r="AO708">
            <v>-2184.5653486397</v>
          </cell>
          <cell r="AP708">
            <v>-2185.26097715681</v>
          </cell>
          <cell r="AQ708">
            <v>1131.75080833321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AA709">
            <v>-94093.6981295393</v>
          </cell>
          <cell r="AB709">
            <v>-7477.05933366797</v>
          </cell>
          <cell r="AC709">
            <v>-3406.10385708641</v>
          </cell>
          <cell r="AD709">
            <v>-3097.01077625987</v>
          </cell>
          <cell r="AE709">
            <v>-3380.34749680878</v>
          </cell>
          <cell r="AF709">
            <v>-3586.6586759309</v>
          </cell>
          <cell r="AG709">
            <v>-2330.50669075563</v>
          </cell>
          <cell r="AH709">
            <v>-2451.80944969986</v>
          </cell>
          <cell r="AI709">
            <v>-2464.24365223485</v>
          </cell>
          <cell r="AJ709">
            <v>-2473.39251786262</v>
          </cell>
          <cell r="AK709">
            <v>-2501.73758711527</v>
          </cell>
          <cell r="AL709">
            <v>-2500.17115216544</v>
          </cell>
          <cell r="AM709">
            <v>-2517.82431964717</v>
          </cell>
          <cell r="AN709">
            <v>-2327.9714692973</v>
          </cell>
          <cell r="AO709">
            <v>-2289.63280517299</v>
          </cell>
          <cell r="AP709">
            <v>-2290.5065141249</v>
          </cell>
          <cell r="AQ709">
            <v>1079.21708006656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AA710">
            <v>-88800.4703625946</v>
          </cell>
          <cell r="AB710">
            <v>-7579.54839125984</v>
          </cell>
          <cell r="AC710">
            <v>-3630.58409156155</v>
          </cell>
          <cell r="AD710">
            <v>-3224.50220179263</v>
          </cell>
          <cell r="AE710">
            <v>-3546.21297401397</v>
          </cell>
          <cell r="AF710">
            <v>-3739.62007706306</v>
          </cell>
          <cell r="AG710">
            <v>-2458.72052410123</v>
          </cell>
          <cell r="AH710">
            <v>-2573.23186009136</v>
          </cell>
          <cell r="AI710">
            <v>-2585.66606262635</v>
          </cell>
          <cell r="AJ710">
            <v>-2595.02072894969</v>
          </cell>
          <cell r="AK710">
            <v>-2623.15999750676</v>
          </cell>
          <cell r="AL710">
            <v>-2621.79936325252</v>
          </cell>
          <cell r="AM710">
            <v>-2639.24673003867</v>
          </cell>
          <cell r="AN710">
            <v>-2449.59968038438</v>
          </cell>
          <cell r="AO710">
            <v>-2411.05521556449</v>
          </cell>
          <cell r="AP710">
            <v>-2412.13472521198</v>
          </cell>
          <cell r="AQ710">
            <v>1018.50587487081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AA711">
            <v>-98459.5135953461</v>
          </cell>
          <cell r="AB711">
            <v>-7368.83382565561</v>
          </cell>
          <cell r="AC711">
            <v>-3281.72779597899</v>
          </cell>
          <cell r="AD711">
            <v>-2935.07128562262</v>
          </cell>
          <cell r="AE711">
            <v>-3180.24369226967</v>
          </cell>
          <cell r="AF711">
            <v>-3602.96362121761</v>
          </cell>
          <cell r="AG711">
            <v>-2224.75686074715</v>
          </cell>
          <cell r="AH711">
            <v>-2351.66113556663</v>
          </cell>
          <cell r="AI711">
            <v>-2364.09533810162</v>
          </cell>
          <cell r="AJ711">
            <v>-2373.07446082407</v>
          </cell>
          <cell r="AK711">
            <v>-2401.58927298203</v>
          </cell>
          <cell r="AL711">
            <v>-2399.85309512689</v>
          </cell>
          <cell r="AM711">
            <v>-2417.67600551393</v>
          </cell>
          <cell r="AN711">
            <v>-2227.65341225876</v>
          </cell>
          <cell r="AO711">
            <v>-2189.48449103975</v>
          </cell>
          <cell r="AP711">
            <v>-2190.18845708635</v>
          </cell>
          <cell r="AQ711">
            <v>1129.29123713318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AA712">
            <v>-94758.9930629632</v>
          </cell>
          <cell r="AB712">
            <v>-7506.64176004565</v>
          </cell>
          <cell r="AC712">
            <v>-3468.27142622023</v>
          </cell>
          <cell r="AD712">
            <v>-3012.01218759963</v>
          </cell>
          <cell r="AE712">
            <v>-3274.72304646102</v>
          </cell>
          <cell r="AF712">
            <v>-3490.38851167143</v>
          </cell>
          <cell r="AG712">
            <v>-2314.39175720745</v>
          </cell>
          <cell r="AH712">
            <v>-2436.54811616306</v>
          </cell>
          <cell r="AI712">
            <v>-2448.98231869805</v>
          </cell>
          <cell r="AJ712">
            <v>-2458.10531765881</v>
          </cell>
          <cell r="AK712">
            <v>-2486.47625357847</v>
          </cell>
          <cell r="AL712">
            <v>-2484.88395196163</v>
          </cell>
          <cell r="AM712">
            <v>-2502.56298611037</v>
          </cell>
          <cell r="AN712">
            <v>-2312.68426909349</v>
          </cell>
          <cell r="AO712">
            <v>-2274.37147163619</v>
          </cell>
          <cell r="AP712">
            <v>-2275.21931392109</v>
          </cell>
          <cell r="AQ712">
            <v>1086.84774683496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AA713">
            <v>-102383.714079616</v>
          </cell>
          <cell r="AB713">
            <v>-7418.3739089091</v>
          </cell>
          <cell r="AC713">
            <v>-3076.22865073653</v>
          </cell>
          <cell r="AD713">
            <v>-2844.46495673289</v>
          </cell>
          <cell r="AE713">
            <v>-3025.61104507944</v>
          </cell>
          <cell r="AF713">
            <v>-3439.00555300244</v>
          </cell>
          <cell r="AG713">
            <v>-2129.70393480904</v>
          </cell>
          <cell r="AH713">
            <v>-2261.64311581785</v>
          </cell>
          <cell r="AI713">
            <v>-2274.07731835284</v>
          </cell>
          <cell r="AJ713">
            <v>-2282.90386816047</v>
          </cell>
          <cell r="AK713">
            <v>-2311.57125323325</v>
          </cell>
          <cell r="AL713">
            <v>-2309.68250246329</v>
          </cell>
          <cell r="AM713">
            <v>-2327.65798576516</v>
          </cell>
          <cell r="AN713">
            <v>-2137.48281959515</v>
          </cell>
          <cell r="AO713">
            <v>-2099.46647129098</v>
          </cell>
          <cell r="AP713">
            <v>-2100.01786442275</v>
          </cell>
          <cell r="AQ713">
            <v>1174.30024700757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AA714">
            <v>-86303.0392645686</v>
          </cell>
          <cell r="AB714">
            <v>-7698.80901075962</v>
          </cell>
          <cell r="AC714">
            <v>-3771.1070228558</v>
          </cell>
          <cell r="AD714">
            <v>-3274.19412456647</v>
          </cell>
          <cell r="AE714">
            <v>-3667.92332108226</v>
          </cell>
          <cell r="AF714">
            <v>-3854.22090932517</v>
          </cell>
          <cell r="AG714">
            <v>-2519.21389954108</v>
          </cell>
          <cell r="AH714">
            <v>-2630.5209315352</v>
          </cell>
          <cell r="AI714">
            <v>-2642.95513407019</v>
          </cell>
          <cell r="AJ714">
            <v>-2652.40690051462</v>
          </cell>
          <cell r="AK714">
            <v>-2680.4490689506</v>
          </cell>
          <cell r="AL714">
            <v>-2679.18553481744</v>
          </cell>
          <cell r="AM714">
            <v>-2696.53580148251</v>
          </cell>
          <cell r="AN714">
            <v>-2506.98585194931</v>
          </cell>
          <cell r="AO714">
            <v>-2468.34428700833</v>
          </cell>
          <cell r="AP714">
            <v>-2469.5208967769</v>
          </cell>
          <cell r="AQ714">
            <v>989.861339148896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AA715">
            <v>-86051.0103467438</v>
          </cell>
          <cell r="AB715">
            <v>-7682.72777220265</v>
          </cell>
          <cell r="AC715">
            <v>-3785.66150561039</v>
          </cell>
          <cell r="AD715">
            <v>-3384.44902795112</v>
          </cell>
          <cell r="AE715">
            <v>-3604.19520027079</v>
          </cell>
          <cell r="AF715">
            <v>-3942.98984864758</v>
          </cell>
          <cell r="AG715">
            <v>-2525.31860447557</v>
          </cell>
          <cell r="AH715">
            <v>-2636.30227328697</v>
          </cell>
          <cell r="AI715">
            <v>-2648.73647582196</v>
          </cell>
          <cell r="AJ715">
            <v>-2658.19804115071</v>
          </cell>
          <cell r="AK715">
            <v>-2686.23041070237</v>
          </cell>
          <cell r="AL715">
            <v>-2684.97667545354</v>
          </cell>
          <cell r="AM715">
            <v>-2702.31714323427</v>
          </cell>
          <cell r="AN715">
            <v>-2512.7769925854</v>
          </cell>
          <cell r="AO715">
            <v>-2474.12562876009</v>
          </cell>
          <cell r="AP715">
            <v>-2475.312037413</v>
          </cell>
          <cell r="AQ715">
            <v>986.970668273012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AA716">
            <v>-89607.062491396</v>
          </cell>
          <cell r="AB716">
            <v>-7583.73053570684</v>
          </cell>
          <cell r="AC716">
            <v>-3541.53890277709</v>
          </cell>
          <cell r="AD716">
            <v>-3257.81138736921</v>
          </cell>
          <cell r="AE716">
            <v>-3395.48780096545</v>
          </cell>
          <cell r="AF716">
            <v>-3604.63092632593</v>
          </cell>
          <cell r="AG716">
            <v>-2439.18305597529</v>
          </cell>
          <cell r="AH716">
            <v>-2554.72928193036</v>
          </cell>
          <cell r="AI716">
            <v>-2567.16348446535</v>
          </cell>
          <cell r="AJ716">
            <v>-2576.48679048672</v>
          </cell>
          <cell r="AK716">
            <v>-2604.65741934576</v>
          </cell>
          <cell r="AL716">
            <v>-2603.26542478955</v>
          </cell>
          <cell r="AM716">
            <v>-2620.74415187767</v>
          </cell>
          <cell r="AN716">
            <v>-2431.06574192141</v>
          </cell>
          <cell r="AO716">
            <v>-2392.55263740349</v>
          </cell>
          <cell r="AP716">
            <v>-2393.60078674901</v>
          </cell>
          <cell r="AQ716">
            <v>1027.75716395132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AA717">
            <v>-87836.018304646</v>
          </cell>
          <cell r="AB717">
            <v>-7564.95552080633</v>
          </cell>
          <cell r="AC717">
            <v>-3688.45544877367</v>
          </cell>
          <cell r="AD717">
            <v>-3310.61296879016</v>
          </cell>
          <cell r="AE717">
            <v>-3572.10934094193</v>
          </cell>
          <cell r="AF717">
            <v>-3948.04709330205</v>
          </cell>
          <cell r="AG717">
            <v>-2482.08171331736</v>
          </cell>
          <cell r="AH717">
            <v>-2595.35561873906</v>
          </cell>
          <cell r="AI717">
            <v>-2607.78982127405</v>
          </cell>
          <cell r="AJ717">
            <v>-2617.1819854934</v>
          </cell>
          <cell r="AK717">
            <v>-2645.28375615446</v>
          </cell>
          <cell r="AL717">
            <v>-2643.96061979622</v>
          </cell>
          <cell r="AM717">
            <v>-2661.37048868636</v>
          </cell>
          <cell r="AN717">
            <v>-2471.76093692809</v>
          </cell>
          <cell r="AO717">
            <v>-2433.17897421218</v>
          </cell>
          <cell r="AP717">
            <v>-2434.29598175568</v>
          </cell>
          <cell r="AQ717">
            <v>1007.44399554697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AA718">
            <v>-91634.9065999384</v>
          </cell>
          <cell r="AB718">
            <v>-7547.09412883117</v>
          </cell>
          <cell r="AC718">
            <v>-3496.91949716373</v>
          </cell>
          <cell r="AD718">
            <v>-3103.58650200976</v>
          </cell>
          <cell r="AE718">
            <v>-3301.87804813674</v>
          </cell>
          <cell r="AF718">
            <v>-3812.7736836141</v>
          </cell>
          <cell r="AG718">
            <v>-2390.06412929559</v>
          </cell>
          <cell r="AH718">
            <v>-2508.21216035569</v>
          </cell>
          <cell r="AI718">
            <v>-2520.64636289068</v>
          </cell>
          <cell r="AJ718">
            <v>-2529.89082633311</v>
          </cell>
          <cell r="AK718">
            <v>-2558.14029777109</v>
          </cell>
          <cell r="AL718">
            <v>-2556.66946063593</v>
          </cell>
          <cell r="AM718">
            <v>-2574.22703030299</v>
          </cell>
          <cell r="AN718">
            <v>-2384.46977776779</v>
          </cell>
          <cell r="AO718">
            <v>-2346.03551582881</v>
          </cell>
          <cell r="AP718">
            <v>-2347.00482259539</v>
          </cell>
          <cell r="AQ718">
            <v>1051.01572473865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AA719">
            <v>-91258.4854394377</v>
          </cell>
          <cell r="AB719">
            <v>-7539.92287238897</v>
          </cell>
          <cell r="AC719">
            <v>-3521.28529226476</v>
          </cell>
          <cell r="AD719">
            <v>-3155.36002674566</v>
          </cell>
          <cell r="AE719">
            <v>-3434.4091885966</v>
          </cell>
          <cell r="AF719">
            <v>-3678.42876694059</v>
          </cell>
          <cell r="AG719">
            <v>-2399.18189298632</v>
          </cell>
          <cell r="AH719">
            <v>-2516.84696064064</v>
          </cell>
          <cell r="AI719">
            <v>-2529.28116317563</v>
          </cell>
          <cell r="AJ719">
            <v>-2538.54026187279</v>
          </cell>
          <cell r="AK719">
            <v>-2566.77509805604</v>
          </cell>
          <cell r="AL719">
            <v>-2565.31889617561</v>
          </cell>
          <cell r="AM719">
            <v>-2582.86183058795</v>
          </cell>
          <cell r="AN719">
            <v>-2393.11921330747</v>
          </cell>
          <cell r="AO719">
            <v>-2354.67031611377</v>
          </cell>
          <cell r="AP719">
            <v>-2355.65425813507</v>
          </cell>
          <cell r="AQ719">
            <v>1046.69832459617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AA720">
            <v>-102817.357922959</v>
          </cell>
          <cell r="AB720">
            <v>-7297.04611081102</v>
          </cell>
          <cell r="AC720">
            <v>-3080.48307711101</v>
          </cell>
          <cell r="AD720">
            <v>-2758.31463296668</v>
          </cell>
          <cell r="AE720">
            <v>-3049.74704387095</v>
          </cell>
          <cell r="AF720">
            <v>-3592.56503508843</v>
          </cell>
          <cell r="AG720">
            <v>-2119.20010956107</v>
          </cell>
          <cell r="AH720">
            <v>-2251.69567296665</v>
          </cell>
          <cell r="AI720">
            <v>-2264.12987550164</v>
          </cell>
          <cell r="AJ720">
            <v>-2272.93956523664</v>
          </cell>
          <cell r="AK720">
            <v>-2301.62381038205</v>
          </cell>
          <cell r="AL720">
            <v>-2299.71819953946</v>
          </cell>
          <cell r="AM720">
            <v>-2317.71054291396</v>
          </cell>
          <cell r="AN720">
            <v>-2127.51851667132</v>
          </cell>
          <cell r="AO720">
            <v>-2089.51902843978</v>
          </cell>
          <cell r="AP720">
            <v>-2090.05356149892</v>
          </cell>
          <cell r="AQ720">
            <v>1179.27396843317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AA721">
            <v>-90296.0658851248</v>
          </cell>
          <cell r="AB721">
            <v>-7561.74946642603</v>
          </cell>
          <cell r="AC721">
            <v>-3566.29168168579</v>
          </cell>
          <cell r="AD721">
            <v>-3123.29100795773</v>
          </cell>
          <cell r="AE721">
            <v>-3527.47403128323</v>
          </cell>
          <cell r="AF721">
            <v>-3666.01293286281</v>
          </cell>
          <cell r="AG721">
            <v>-2422.49385041158</v>
          </cell>
          <cell r="AH721">
            <v>-2538.92409528094</v>
          </cell>
          <cell r="AI721">
            <v>-2551.35829781593</v>
          </cell>
          <cell r="AJ721">
            <v>-2560.65481538535</v>
          </cell>
          <cell r="AK721">
            <v>-2588.85223269634</v>
          </cell>
          <cell r="AL721">
            <v>-2587.43344968818</v>
          </cell>
          <cell r="AM721">
            <v>-2604.93896522824</v>
          </cell>
          <cell r="AN721">
            <v>-2415.23376682004</v>
          </cell>
          <cell r="AO721">
            <v>-2376.74745075406</v>
          </cell>
          <cell r="AP721">
            <v>-2377.76881164763</v>
          </cell>
          <cell r="AQ721">
            <v>1035.65975727603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AA722">
            <v>-92545.5939430397</v>
          </cell>
          <cell r="AB722">
            <v>-7540.21443821018</v>
          </cell>
          <cell r="AC722">
            <v>-3392.32655571843</v>
          </cell>
          <cell r="AD722">
            <v>-3088.47124720172</v>
          </cell>
          <cell r="AE722">
            <v>-3383.86118521631</v>
          </cell>
          <cell r="AF722">
            <v>-3676.95108137715</v>
          </cell>
          <cell r="AG722">
            <v>-2368.00524190603</v>
          </cell>
          <cell r="AH722">
            <v>-2487.32172125481</v>
          </cell>
          <cell r="AI722">
            <v>-2499.75592378981</v>
          </cell>
          <cell r="AJ722">
            <v>-2508.96497970834</v>
          </cell>
          <cell r="AK722">
            <v>-2537.24985867022</v>
          </cell>
          <cell r="AL722">
            <v>-2535.74361401116</v>
          </cell>
          <cell r="AM722">
            <v>-2553.33659120212</v>
          </cell>
          <cell r="AN722">
            <v>-2363.54393114303</v>
          </cell>
          <cell r="AO722">
            <v>-2325.14507672794</v>
          </cell>
          <cell r="AP722">
            <v>-2326.07897597062</v>
          </cell>
          <cell r="AQ722">
            <v>1061.46094428909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AA723">
            <v>-87045.4051119394</v>
          </cell>
          <cell r="AB723">
            <v>-7624.90720963672</v>
          </cell>
          <cell r="AC723">
            <v>-3671.12888082257</v>
          </cell>
          <cell r="AD723">
            <v>-3326.6009310595</v>
          </cell>
          <cell r="AE723">
            <v>-3578.3916763053</v>
          </cell>
          <cell r="AF723">
            <v>-3804.44369567011</v>
          </cell>
          <cell r="AG723">
            <v>-2501.23213581826</v>
          </cell>
          <cell r="AH723">
            <v>-2613.49165288919</v>
          </cell>
          <cell r="AI723">
            <v>-2625.92585542418</v>
          </cell>
          <cell r="AJ723">
            <v>-2635.34875868447</v>
          </cell>
          <cell r="AK723">
            <v>-2663.41979030459</v>
          </cell>
          <cell r="AL723">
            <v>-2662.12739298729</v>
          </cell>
          <cell r="AM723">
            <v>-2679.5065228365</v>
          </cell>
          <cell r="AN723">
            <v>-2489.92771011915</v>
          </cell>
          <cell r="AO723">
            <v>-2451.31500836232</v>
          </cell>
          <cell r="AP723">
            <v>-2452.46275494675</v>
          </cell>
          <cell r="AQ723">
            <v>998.3759784719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AA724">
            <v>-96289.2680157857</v>
          </cell>
          <cell r="AB724">
            <v>-7392.08153445331</v>
          </cell>
          <cell r="AC724">
            <v>-3364.99008077503</v>
          </cell>
          <cell r="AD724">
            <v>-3062.21654835204</v>
          </cell>
          <cell r="AE724">
            <v>-3212.275617279</v>
          </cell>
          <cell r="AF724">
            <v>-3658.27506000668</v>
          </cell>
          <cell r="AG724">
            <v>-2277.3250700342</v>
          </cell>
          <cell r="AH724">
            <v>-2401.44483296528</v>
          </cell>
          <cell r="AI724">
            <v>-2413.87903550027</v>
          </cell>
          <cell r="AJ724">
            <v>-2422.94253737085</v>
          </cell>
          <cell r="AK724">
            <v>-2451.37297038068</v>
          </cell>
          <cell r="AL724">
            <v>-2449.72117167368</v>
          </cell>
          <cell r="AM724">
            <v>-2467.45970291259</v>
          </cell>
          <cell r="AN724">
            <v>-2277.52148880554</v>
          </cell>
          <cell r="AO724">
            <v>-2239.26818843841</v>
          </cell>
          <cell r="AP724">
            <v>-2240.05653363314</v>
          </cell>
          <cell r="AQ724">
            <v>1104.39938843386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AA725">
            <v>-87042.4230417341</v>
          </cell>
          <cell r="AB725">
            <v>-7670.65352238664</v>
          </cell>
          <cell r="AC725">
            <v>-3743.20217420057</v>
          </cell>
          <cell r="AD725">
            <v>-3368.25675510279</v>
          </cell>
          <cell r="AE725">
            <v>-3558.43017931188</v>
          </cell>
          <cell r="AF725">
            <v>-3841.08427785791</v>
          </cell>
          <cell r="AG725">
            <v>-2501.30436823847</v>
          </cell>
          <cell r="AH725">
            <v>-2613.56005919404</v>
          </cell>
          <cell r="AI725">
            <v>-2625.99426172903</v>
          </cell>
          <cell r="AJ725">
            <v>-2635.41728093221</v>
          </cell>
          <cell r="AK725">
            <v>-2663.48819660944</v>
          </cell>
          <cell r="AL725">
            <v>-2662.19591523503</v>
          </cell>
          <cell r="AM725">
            <v>-2679.57492914135</v>
          </cell>
          <cell r="AN725">
            <v>-2489.9962323669</v>
          </cell>
          <cell r="AO725">
            <v>-2451.38341466717</v>
          </cell>
          <cell r="AP725">
            <v>-2452.53127719449</v>
          </cell>
          <cell r="AQ725">
            <v>998.341775319474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AA726">
            <v>-88686.2570164661</v>
          </cell>
          <cell r="AB726">
            <v>-7610.62401387563</v>
          </cell>
          <cell r="AC726">
            <v>-3623.35865394996</v>
          </cell>
          <cell r="AD726">
            <v>-3316.11295526535</v>
          </cell>
          <cell r="AE726">
            <v>-3419.02375504581</v>
          </cell>
          <cell r="AF726">
            <v>-3786.28986652507</v>
          </cell>
          <cell r="AG726">
            <v>-2461.48702718236</v>
          </cell>
          <cell r="AH726">
            <v>-2575.85182288087</v>
          </cell>
          <cell r="AI726">
            <v>-2588.28602541586</v>
          </cell>
          <cell r="AJ726">
            <v>-2597.6451323541</v>
          </cell>
          <cell r="AK726">
            <v>-2625.77996029627</v>
          </cell>
          <cell r="AL726">
            <v>-2624.42376665692</v>
          </cell>
          <cell r="AM726">
            <v>-2641.86669282818</v>
          </cell>
          <cell r="AN726">
            <v>-2452.22408378879</v>
          </cell>
          <cell r="AO726">
            <v>-2413.675178354</v>
          </cell>
          <cell r="AP726">
            <v>-2414.75912861638</v>
          </cell>
          <cell r="AQ726">
            <v>1017.19589347606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AA727">
            <v>-85294.6779265416</v>
          </cell>
          <cell r="AB727">
            <v>-7715.1043835695</v>
          </cell>
          <cell r="AC727">
            <v>-3710.96150053115</v>
          </cell>
          <cell r="AD727">
            <v>-3422.22644653242</v>
          </cell>
          <cell r="AE727">
            <v>-3610.84687397319</v>
          </cell>
          <cell r="AF727">
            <v>-3976.94902876991</v>
          </cell>
          <cell r="AG727">
            <v>-2543.63866987749</v>
          </cell>
          <cell r="AH727">
            <v>-2653.65193394047</v>
          </cell>
          <cell r="AI727">
            <v>-2666.08613647546</v>
          </cell>
          <cell r="AJ727">
            <v>-2675.57710800871</v>
          </cell>
          <cell r="AK727">
            <v>-2703.58007135587</v>
          </cell>
          <cell r="AL727">
            <v>-2702.35574231154</v>
          </cell>
          <cell r="AM727">
            <v>-2719.66680388777</v>
          </cell>
          <cell r="AN727">
            <v>-2530.1560594434</v>
          </cell>
          <cell r="AO727">
            <v>-2491.47528941359</v>
          </cell>
          <cell r="AP727">
            <v>-2492.69110427099</v>
          </cell>
          <cell r="AQ727">
            <v>978.295837946262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AA728">
            <v>-86807.0847305409</v>
          </cell>
          <cell r="AB728">
            <v>-7698.61220431627</v>
          </cell>
          <cell r="AC728">
            <v>-3727.83779154989</v>
          </cell>
          <cell r="AD728">
            <v>-3302.45201974787</v>
          </cell>
          <cell r="AE728">
            <v>-3396.58633062551</v>
          </cell>
          <cell r="AF728">
            <v>-3754.699258341</v>
          </cell>
          <cell r="AG728">
            <v>-2507.00478929339</v>
          </cell>
          <cell r="AH728">
            <v>-2618.95853178217</v>
          </cell>
          <cell r="AI728">
            <v>-2631.39273431716</v>
          </cell>
          <cell r="AJ728">
            <v>-2640.82490347387</v>
          </cell>
          <cell r="AK728">
            <v>-2668.88666919757</v>
          </cell>
          <cell r="AL728">
            <v>-2667.6035377767</v>
          </cell>
          <cell r="AM728">
            <v>-2684.97340172947</v>
          </cell>
          <cell r="AN728">
            <v>-2495.40385490856</v>
          </cell>
          <cell r="AO728">
            <v>-2456.78188725529</v>
          </cell>
          <cell r="AP728">
            <v>-2457.93889973615</v>
          </cell>
          <cell r="AQ728">
            <v>995.642539025412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AA729">
            <v>-89968.3930595165</v>
          </cell>
          <cell r="AB729">
            <v>-7617.87514018284</v>
          </cell>
          <cell r="AC729">
            <v>-3548.5162342167</v>
          </cell>
          <cell r="AD729">
            <v>-3183.50301187103</v>
          </cell>
          <cell r="AE729">
            <v>-3443.29143616894</v>
          </cell>
          <cell r="AF729">
            <v>-3789.19283943222</v>
          </cell>
          <cell r="AG729">
            <v>-2430.43082023494</v>
          </cell>
          <cell r="AH729">
            <v>-2546.44064776213</v>
          </cell>
          <cell r="AI729">
            <v>-2558.87485029712</v>
          </cell>
          <cell r="AJ729">
            <v>-2568.18410778601</v>
          </cell>
          <cell r="AK729">
            <v>-2596.36878517753</v>
          </cell>
          <cell r="AL729">
            <v>-2594.96274208883</v>
          </cell>
          <cell r="AM729">
            <v>-2612.45551770944</v>
          </cell>
          <cell r="AN729">
            <v>-2422.76305922069</v>
          </cell>
          <cell r="AO729">
            <v>-2384.26400323526</v>
          </cell>
          <cell r="AP729">
            <v>-2385.29810404829</v>
          </cell>
          <cell r="AQ729">
            <v>1031.90148103543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AA730">
            <v>-91779.2336790819</v>
          </cell>
          <cell r="AB730">
            <v>-7524.54396897262</v>
          </cell>
          <cell r="AC730">
            <v>-3526.93909369204</v>
          </cell>
          <cell r="AD730">
            <v>-3094.22529453842</v>
          </cell>
          <cell r="AE730">
            <v>-3466.01738971773</v>
          </cell>
          <cell r="AF730">
            <v>-3735.38041142775</v>
          </cell>
          <cell r="AG730">
            <v>-2386.56820414608</v>
          </cell>
          <cell r="AH730">
            <v>-2504.9014126218</v>
          </cell>
          <cell r="AI730">
            <v>-2517.33561515679</v>
          </cell>
          <cell r="AJ730">
            <v>-2526.57446716238</v>
          </cell>
          <cell r="AK730">
            <v>-2554.8295500372</v>
          </cell>
          <cell r="AL730">
            <v>-2553.3531014652</v>
          </cell>
          <cell r="AM730">
            <v>-2570.9162825691</v>
          </cell>
          <cell r="AN730">
            <v>-2381.15341859707</v>
          </cell>
          <cell r="AO730">
            <v>-2342.72476809492</v>
          </cell>
          <cell r="AP730">
            <v>-2343.68846342466</v>
          </cell>
          <cell r="AQ730">
            <v>1052.6710986056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AA731">
            <v>-91117.660282933</v>
          </cell>
          <cell r="AB731">
            <v>-7536.35590653893</v>
          </cell>
          <cell r="AC731">
            <v>-3515.86345817194</v>
          </cell>
          <cell r="AD731">
            <v>-3186.32806186459</v>
          </cell>
          <cell r="AE731">
            <v>-3442.54655797827</v>
          </cell>
          <cell r="AF731">
            <v>-3596.01523179355</v>
          </cell>
          <cell r="AG731">
            <v>-2402.59299372521</v>
          </cell>
          <cell r="AH731">
            <v>-2520.07737707073</v>
          </cell>
          <cell r="AI731">
            <v>-2532.51157960572</v>
          </cell>
          <cell r="AJ731">
            <v>-2541.77615358496</v>
          </cell>
          <cell r="AK731">
            <v>-2570.00551448614</v>
          </cell>
          <cell r="AL731">
            <v>-2568.55478788779</v>
          </cell>
          <cell r="AM731">
            <v>-2586.09224701804</v>
          </cell>
          <cell r="AN731">
            <v>-2396.35510501965</v>
          </cell>
          <cell r="AO731">
            <v>-2357.90073254386</v>
          </cell>
          <cell r="AP731">
            <v>-2358.89014984725</v>
          </cell>
          <cell r="AQ731">
            <v>1045.08311638113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AA732">
            <v>-90508.3968429865</v>
          </cell>
          <cell r="AB732">
            <v>-7614.61319271124</v>
          </cell>
          <cell r="AC732">
            <v>-3559.87915125457</v>
          </cell>
          <cell r="AD732">
            <v>-3251.85711292295</v>
          </cell>
          <cell r="AE732">
            <v>-3463.2837344082</v>
          </cell>
          <cell r="AF732">
            <v>-3748.04200685281</v>
          </cell>
          <cell r="AG732">
            <v>-2417.35071899082</v>
          </cell>
          <cell r="AH732">
            <v>-2534.05339297235</v>
          </cell>
          <cell r="AI732">
            <v>-2546.48759550734</v>
          </cell>
          <cell r="AJ732">
            <v>-2555.77585764913</v>
          </cell>
          <cell r="AK732">
            <v>-2583.98153038775</v>
          </cell>
          <cell r="AL732">
            <v>-2582.55449195195</v>
          </cell>
          <cell r="AM732">
            <v>-2600.06826291966</v>
          </cell>
          <cell r="AN732">
            <v>-2410.35480908381</v>
          </cell>
          <cell r="AO732">
            <v>-2371.87674844548</v>
          </cell>
          <cell r="AP732">
            <v>-2372.88985391141</v>
          </cell>
          <cell r="AQ732">
            <v>1038.09510843032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AA733">
            <v>-95634.7462079929</v>
          </cell>
          <cell r="AB733">
            <v>-7472.92590074766</v>
          </cell>
          <cell r="AC733">
            <v>-3334.42846550424</v>
          </cell>
          <cell r="AD733">
            <v>-2957.29150145089</v>
          </cell>
          <cell r="AE733">
            <v>-3247.58173554621</v>
          </cell>
          <cell r="AF733">
            <v>-3655.87140698485</v>
          </cell>
          <cell r="AG733">
            <v>-2293.17905434779</v>
          </cell>
          <cell r="AH733">
            <v>-2416.4590396186</v>
          </cell>
          <cell r="AI733">
            <v>-2428.89324215359</v>
          </cell>
          <cell r="AJ733">
            <v>-2437.98219183206</v>
          </cell>
          <cell r="AK733">
            <v>-2466.387177034</v>
          </cell>
          <cell r="AL733">
            <v>-2464.76082613489</v>
          </cell>
          <cell r="AM733">
            <v>-2482.47390956591</v>
          </cell>
          <cell r="AN733">
            <v>-2292.56114326675</v>
          </cell>
          <cell r="AO733">
            <v>-2254.28239509173</v>
          </cell>
          <cell r="AP733">
            <v>-2255.09618809434</v>
          </cell>
          <cell r="AQ733">
            <v>1096.8922851072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AA734">
            <v>-93165.9257862093</v>
          </cell>
          <cell r="AB734">
            <v>-7563.17583284561</v>
          </cell>
          <cell r="AC734">
            <v>-3465.08929357665</v>
          </cell>
          <cell r="AD734">
            <v>-3229.40183182494</v>
          </cell>
          <cell r="AE734">
            <v>-3391.96583117197</v>
          </cell>
          <cell r="AF734">
            <v>-3643.91400714433</v>
          </cell>
          <cell r="AG734">
            <v>-2352.97941512114</v>
          </cell>
          <cell r="AH734">
            <v>-2473.09180503798</v>
          </cell>
          <cell r="AI734">
            <v>-2485.52600757297</v>
          </cell>
          <cell r="AJ734">
            <v>-2494.71094498944</v>
          </cell>
          <cell r="AK734">
            <v>-2523.01994245338</v>
          </cell>
          <cell r="AL734">
            <v>-2521.48957929226</v>
          </cell>
          <cell r="AM734">
            <v>-2539.10667498529</v>
          </cell>
          <cell r="AN734">
            <v>-2349.28989642413</v>
          </cell>
          <cell r="AO734">
            <v>-2310.91516051111</v>
          </cell>
          <cell r="AP734">
            <v>-2311.82494125172</v>
          </cell>
          <cell r="AQ734">
            <v>1068.57590239751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AA735">
            <v>-92693.8508087927</v>
          </cell>
          <cell r="AB735">
            <v>-7615.28154447846</v>
          </cell>
          <cell r="AC735">
            <v>-3420.36345136211</v>
          </cell>
          <cell r="AD735">
            <v>-3101.18986559724</v>
          </cell>
          <cell r="AE735">
            <v>-3363.52217583581</v>
          </cell>
          <cell r="AF735">
            <v>-3715.68760570011</v>
          </cell>
          <cell r="AG735">
            <v>-2364.41412852211</v>
          </cell>
          <cell r="AH735">
            <v>-2483.92082735993</v>
          </cell>
          <cell r="AI735">
            <v>-2496.35502989492</v>
          </cell>
          <cell r="AJ735">
            <v>-2505.55832158652</v>
          </cell>
          <cell r="AK735">
            <v>-2533.84896477533</v>
          </cell>
          <cell r="AL735">
            <v>-2532.33695588934</v>
          </cell>
          <cell r="AM735">
            <v>-2549.93569730724</v>
          </cell>
          <cell r="AN735">
            <v>-2360.1372730212</v>
          </cell>
          <cell r="AO735">
            <v>-2321.74418283306</v>
          </cell>
          <cell r="AP735">
            <v>-2322.6723178488</v>
          </cell>
          <cell r="AQ735">
            <v>1063.16139123653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AA736">
            <v>-93183.4882700832</v>
          </cell>
          <cell r="AB736">
            <v>-7537.86489497999</v>
          </cell>
          <cell r="AC736">
            <v>-3501.64313306964</v>
          </cell>
          <cell r="AD736">
            <v>-3123.44902462922</v>
          </cell>
          <cell r="AE736">
            <v>-3328.22565023569</v>
          </cell>
          <cell r="AF736">
            <v>-3746.60920533124</v>
          </cell>
          <cell r="AG736">
            <v>-2352.55401242174</v>
          </cell>
          <cell r="AH736">
            <v>-2472.6889357079</v>
          </cell>
          <cell r="AI736">
            <v>-2485.12313824289</v>
          </cell>
          <cell r="AJ736">
            <v>-2494.30739282999</v>
          </cell>
          <cell r="AK736">
            <v>-2522.6170731233</v>
          </cell>
          <cell r="AL736">
            <v>-2521.08602713281</v>
          </cell>
          <cell r="AM736">
            <v>-2538.70380565521</v>
          </cell>
          <cell r="AN736">
            <v>-2348.88634426467</v>
          </cell>
          <cell r="AO736">
            <v>-2310.51229118103</v>
          </cell>
          <cell r="AP736">
            <v>-2311.42138909227</v>
          </cell>
          <cell r="AQ736">
            <v>1068.77733706255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AA737">
            <v>-92361.2305351073</v>
          </cell>
          <cell r="AB737">
            <v>-7528.86688292691</v>
          </cell>
          <cell r="AC737">
            <v>-3487.50421429678</v>
          </cell>
          <cell r="AD737">
            <v>-3097.50200171941</v>
          </cell>
          <cell r="AE737">
            <v>-3337.48551708769</v>
          </cell>
          <cell r="AF737">
            <v>-3626.33089691429</v>
          </cell>
          <cell r="AG737">
            <v>-2372.47093662019</v>
          </cell>
          <cell r="AH737">
            <v>-2491.55087034206</v>
          </cell>
          <cell r="AI737">
            <v>-2503.98507287705</v>
          </cell>
          <cell r="AJ737">
            <v>-2513.20129684488</v>
          </cell>
          <cell r="AK737">
            <v>-2541.47900775746</v>
          </cell>
          <cell r="AL737">
            <v>-2539.9799311477</v>
          </cell>
          <cell r="AM737">
            <v>-2557.56574028936</v>
          </cell>
          <cell r="AN737">
            <v>-2367.78024827957</v>
          </cell>
          <cell r="AO737">
            <v>-2329.37422581518</v>
          </cell>
          <cell r="AP737">
            <v>-2330.31529310716</v>
          </cell>
          <cell r="AQ737">
            <v>1059.34636974547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AA738">
            <v>-95549.3333034075</v>
          </cell>
          <cell r="AB738">
            <v>-7488.74882309949</v>
          </cell>
          <cell r="AC738">
            <v>-3423.36416752791</v>
          </cell>
          <cell r="AD738">
            <v>-3110.37371923895</v>
          </cell>
          <cell r="AE738">
            <v>-3370.34972529363</v>
          </cell>
          <cell r="AF738">
            <v>-3684.61824173947</v>
          </cell>
          <cell r="AG738">
            <v>-2295.24794622176</v>
          </cell>
          <cell r="AH738">
            <v>-2418.41834331947</v>
          </cell>
          <cell r="AI738">
            <v>-2430.85254585446</v>
          </cell>
          <cell r="AJ738">
            <v>-2439.94481638666</v>
          </cell>
          <cell r="AK738">
            <v>-2468.34648073487</v>
          </cell>
          <cell r="AL738">
            <v>-2466.72345068948</v>
          </cell>
          <cell r="AM738">
            <v>-2484.43321326677</v>
          </cell>
          <cell r="AN738">
            <v>-2294.52376782135</v>
          </cell>
          <cell r="AO738">
            <v>-2256.24169879259</v>
          </cell>
          <cell r="AP738">
            <v>-2257.05881264894</v>
          </cell>
          <cell r="AQ738">
            <v>1095.91263325676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AA739">
            <v>-88133.2566930881</v>
          </cell>
          <cell r="AB739">
            <v>-7642.46679997998</v>
          </cell>
          <cell r="AC739">
            <v>-3612.64016246221</v>
          </cell>
          <cell r="AD739">
            <v>-3251.55821182808</v>
          </cell>
          <cell r="AE739">
            <v>-3383.69245599072</v>
          </cell>
          <cell r="AF739">
            <v>-3848.46298345341</v>
          </cell>
          <cell r="AG739">
            <v>-2474.8819337353</v>
          </cell>
          <cell r="AH739">
            <v>-2588.53720789891</v>
          </cell>
          <cell r="AI739">
            <v>-2600.97141043389</v>
          </cell>
          <cell r="AJ739">
            <v>-2610.35201802471</v>
          </cell>
          <cell r="AK739">
            <v>-2638.4653453143</v>
          </cell>
          <cell r="AL739">
            <v>-2637.13065232753</v>
          </cell>
          <cell r="AM739">
            <v>-2654.55207784621</v>
          </cell>
          <cell r="AN739">
            <v>-2464.93096945939</v>
          </cell>
          <cell r="AO739">
            <v>-2426.36056337203</v>
          </cell>
          <cell r="AP739">
            <v>-2427.46601428699</v>
          </cell>
          <cell r="AQ739">
            <v>1010.85320096704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AA740">
            <v>-86785.093197322</v>
          </cell>
          <cell r="AB740">
            <v>-7747.78352242445</v>
          </cell>
          <cell r="AC740">
            <v>-3749.5744060102</v>
          </cell>
          <cell r="AD740">
            <v>-3363.89609952712</v>
          </cell>
          <cell r="AE740">
            <v>-3494.27418116404</v>
          </cell>
          <cell r="AF740">
            <v>-3820.07730062294</v>
          </cell>
          <cell r="AG740">
            <v>-2507.53747348898</v>
          </cell>
          <cell r="AH740">
            <v>-2619.46299996098</v>
          </cell>
          <cell r="AI740">
            <v>-2631.89720249597</v>
          </cell>
          <cell r="AJ740">
            <v>-2641.3302266835</v>
          </cell>
          <cell r="AK740">
            <v>-2669.39113737638</v>
          </cell>
          <cell r="AL740">
            <v>-2668.10886098632</v>
          </cell>
          <cell r="AM740">
            <v>-2685.47786990829</v>
          </cell>
          <cell r="AN740">
            <v>-2495.90917811819</v>
          </cell>
          <cell r="AO740">
            <v>-2457.28635543411</v>
          </cell>
          <cell r="AP740">
            <v>-2458.44422294578</v>
          </cell>
          <cell r="AQ740">
            <v>995.390304936005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AA741">
            <v>-94177.8350455118</v>
          </cell>
          <cell r="AB741">
            <v>-7523.86420321657</v>
          </cell>
          <cell r="AC741">
            <v>-3427.38871138132</v>
          </cell>
          <cell r="AD741">
            <v>-3146.91461647844</v>
          </cell>
          <cell r="AE741">
            <v>-3452.37093614314</v>
          </cell>
          <cell r="AF741">
            <v>-3625.75412761023</v>
          </cell>
          <cell r="AG741">
            <v>-2328.46870618409</v>
          </cell>
          <cell r="AH741">
            <v>-2449.87941615699</v>
          </cell>
          <cell r="AI741">
            <v>-2462.31361869198</v>
          </cell>
          <cell r="AJ741">
            <v>-2471.45921307645</v>
          </cell>
          <cell r="AK741">
            <v>-2499.80755357239</v>
          </cell>
          <cell r="AL741">
            <v>-2498.23784737927</v>
          </cell>
          <cell r="AM741">
            <v>-2515.89428610429</v>
          </cell>
          <cell r="AN741">
            <v>-2326.03816451113</v>
          </cell>
          <cell r="AO741">
            <v>-2287.70277163012</v>
          </cell>
          <cell r="AP741">
            <v>-2288.57320933873</v>
          </cell>
          <cell r="AQ741">
            <v>1080.182096838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AA742">
            <v>-100203.667971149</v>
          </cell>
          <cell r="AB742">
            <v>-7426.5746845865</v>
          </cell>
          <cell r="AC742">
            <v>-3285.98342746271</v>
          </cell>
          <cell r="AD742">
            <v>-2992.79690832885</v>
          </cell>
          <cell r="AE742">
            <v>-3089.69859240302</v>
          </cell>
          <cell r="AF742">
            <v>-3413.52176282584</v>
          </cell>
          <cell r="AG742">
            <v>-2182.5095348594</v>
          </cell>
          <cell r="AH742">
            <v>-2311.65162950921</v>
          </cell>
          <cell r="AI742">
            <v>-2324.0858320442</v>
          </cell>
          <cell r="AJ742">
            <v>-2332.99714204452</v>
          </cell>
          <cell r="AK742">
            <v>-2361.57976692461</v>
          </cell>
          <cell r="AL742">
            <v>-2359.77577634734</v>
          </cell>
          <cell r="AM742">
            <v>-2377.66649945652</v>
          </cell>
          <cell r="AN742">
            <v>-2187.57609347921</v>
          </cell>
          <cell r="AO742">
            <v>-2149.47498498234</v>
          </cell>
          <cell r="AP742">
            <v>-2150.1111383068</v>
          </cell>
          <cell r="AQ742">
            <v>1149.29599016189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AA743">
            <v>-97360.5836993738</v>
          </cell>
          <cell r="AB743">
            <v>-7463.63249935026</v>
          </cell>
          <cell r="AC743">
            <v>-3350.75849825195</v>
          </cell>
          <cell r="AD743">
            <v>-2902.98738901851</v>
          </cell>
          <cell r="AE743">
            <v>-3247.75053397857</v>
          </cell>
          <cell r="AF743">
            <v>-3496.70610392205</v>
          </cell>
          <cell r="AG743">
            <v>-2251.37540443056</v>
          </cell>
          <cell r="AH743">
            <v>-2376.86970823632</v>
          </cell>
          <cell r="AI743">
            <v>-2389.30391077131</v>
          </cell>
          <cell r="AJ743">
            <v>-2398.32575988811</v>
          </cell>
          <cell r="AK743">
            <v>-2426.79784565172</v>
          </cell>
          <cell r="AL743">
            <v>-2425.10439419094</v>
          </cell>
          <cell r="AM743">
            <v>-2442.88457818362</v>
          </cell>
          <cell r="AN743">
            <v>-2252.9047113228</v>
          </cell>
          <cell r="AO743">
            <v>-2214.69306370944</v>
          </cell>
          <cell r="AP743">
            <v>-2215.43975615039</v>
          </cell>
          <cell r="AQ743">
            <v>1116.68695079834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AA744">
            <v>-102107.595796477</v>
          </cell>
          <cell r="AB744">
            <v>-7319.10503457174</v>
          </cell>
          <cell r="AC744">
            <v>-3207.81964903248</v>
          </cell>
          <cell r="AD744">
            <v>-2856.2491533487</v>
          </cell>
          <cell r="AE744">
            <v>-3148.16582147644</v>
          </cell>
          <cell r="AF744">
            <v>-3431.21464122908</v>
          </cell>
          <cell r="AG744">
            <v>-2136.39213813163</v>
          </cell>
          <cell r="AH744">
            <v>-2267.97704833845</v>
          </cell>
          <cell r="AI744">
            <v>-2280.41125087344</v>
          </cell>
          <cell r="AJ744">
            <v>-2289.24853615991</v>
          </cell>
          <cell r="AK744">
            <v>-2317.90518575385</v>
          </cell>
          <cell r="AL744">
            <v>-2316.02717046273</v>
          </cell>
          <cell r="AM744">
            <v>-2333.99191828576</v>
          </cell>
          <cell r="AN744">
            <v>-2143.8274875946</v>
          </cell>
          <cell r="AO744">
            <v>-2105.80040381158</v>
          </cell>
          <cell r="AP744">
            <v>-2106.36253242219</v>
          </cell>
          <cell r="AQ744">
            <v>1171.13328074727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AA745">
            <v>-95708.0605196245</v>
          </cell>
          <cell r="AB745">
            <v>-7529.75869605161</v>
          </cell>
          <cell r="AC745">
            <v>-3413.22642586287</v>
          </cell>
          <cell r="AD745">
            <v>-2969.85840909025</v>
          </cell>
          <cell r="AE745">
            <v>-3389.31500108627</v>
          </cell>
          <cell r="AF745">
            <v>-3493.40322255856</v>
          </cell>
          <cell r="AG745">
            <v>-2291.40321749602</v>
          </cell>
          <cell r="AH745">
            <v>-2414.77726796122</v>
          </cell>
          <cell r="AI745">
            <v>-2427.21147049621</v>
          </cell>
          <cell r="AJ745">
            <v>-2436.29756971425</v>
          </cell>
          <cell r="AK745">
            <v>-2464.70540537662</v>
          </cell>
          <cell r="AL745">
            <v>-2463.07620401707</v>
          </cell>
          <cell r="AM745">
            <v>-2480.79213790853</v>
          </cell>
          <cell r="AN745">
            <v>-2290.87652114893</v>
          </cell>
          <cell r="AO745">
            <v>-2252.60062343435</v>
          </cell>
          <cell r="AP745">
            <v>-2253.41156597653</v>
          </cell>
          <cell r="AQ745">
            <v>1097.73317093589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AA746">
            <v>-99416.7296210661</v>
          </cell>
          <cell r="AB746">
            <v>-7394.03325794647</v>
          </cell>
          <cell r="AC746">
            <v>-3214.1337595264</v>
          </cell>
          <cell r="AD746">
            <v>-2894.79275010227</v>
          </cell>
          <cell r="AE746">
            <v>-3217.6463583176</v>
          </cell>
          <cell r="AF746">
            <v>-3528.18436896863</v>
          </cell>
          <cell r="AG746">
            <v>-2201.57094444031</v>
          </cell>
          <cell r="AH746">
            <v>-2329.70336570943</v>
          </cell>
          <cell r="AI746">
            <v>-2342.13756824442</v>
          </cell>
          <cell r="AJ746">
            <v>-2351.07947440779</v>
          </cell>
          <cell r="AK746">
            <v>-2379.63150312483</v>
          </cell>
          <cell r="AL746">
            <v>-2377.85810871062</v>
          </cell>
          <cell r="AM746">
            <v>-2395.71823565674</v>
          </cell>
          <cell r="AN746">
            <v>-2205.65842584248</v>
          </cell>
          <cell r="AO746">
            <v>-2167.52672118256</v>
          </cell>
          <cell r="AP746">
            <v>-2168.19347067008</v>
          </cell>
          <cell r="AQ746">
            <v>1140.27012206178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AA747">
            <v>-98639.4818648228</v>
          </cell>
          <cell r="AB747">
            <v>-7391.64798793703</v>
          </cell>
          <cell r="AC747">
            <v>-3250.43289069607</v>
          </cell>
          <cell r="AD747">
            <v>-2896.32062179172</v>
          </cell>
          <cell r="AE747">
            <v>-3233.64769469637</v>
          </cell>
          <cell r="AF747">
            <v>-3478.27381390741</v>
          </cell>
          <cell r="AG747">
            <v>-2220.3976261315</v>
          </cell>
          <cell r="AH747">
            <v>-2347.53280743945</v>
          </cell>
          <cell r="AI747">
            <v>-2359.96700997444</v>
          </cell>
          <cell r="AJ747">
            <v>-2368.93913553057</v>
          </cell>
          <cell r="AK747">
            <v>-2397.46094485485</v>
          </cell>
          <cell r="AL747">
            <v>-2395.7177698334</v>
          </cell>
          <cell r="AM747">
            <v>-2413.54767738676</v>
          </cell>
          <cell r="AN747">
            <v>-2223.51808696526</v>
          </cell>
          <cell r="AO747">
            <v>-2185.35616291258</v>
          </cell>
          <cell r="AP747">
            <v>-2186.05313179286</v>
          </cell>
          <cell r="AQ747">
            <v>1131.35540119677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AA748">
            <v>-87133.2100513546</v>
          </cell>
          <cell r="AB748">
            <v>-7638.42851219603</v>
          </cell>
          <cell r="AC748">
            <v>-3680.48519330611</v>
          </cell>
          <cell r="AD748">
            <v>-3265.83058130788</v>
          </cell>
          <cell r="AE748">
            <v>-3557.71071095167</v>
          </cell>
          <cell r="AF748">
            <v>-3770.04364926191</v>
          </cell>
          <cell r="AG748">
            <v>-2499.10530350256</v>
          </cell>
          <cell r="AH748">
            <v>-2611.47747782296</v>
          </cell>
          <cell r="AI748">
            <v>-2623.91168035795</v>
          </cell>
          <cell r="AJ748">
            <v>-2633.33116976219</v>
          </cell>
          <cell r="AK748">
            <v>-2661.40561523836</v>
          </cell>
          <cell r="AL748">
            <v>-2660.10980406501</v>
          </cell>
          <cell r="AM748">
            <v>-2677.49234777026</v>
          </cell>
          <cell r="AN748">
            <v>-2487.91012119688</v>
          </cell>
          <cell r="AO748">
            <v>-2449.30083329609</v>
          </cell>
          <cell r="AP748">
            <v>-2450.44516602447</v>
          </cell>
          <cell r="AQ748">
            <v>999.383066005016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  <row r="749">
          <cell r="AA749">
            <v>-102504.560700508</v>
          </cell>
          <cell r="AB749">
            <v>-7348.38633043233</v>
          </cell>
          <cell r="AC749">
            <v>-3176.76604634802</v>
          </cell>
          <cell r="AD749">
            <v>-2892.11680468761</v>
          </cell>
          <cell r="AE749">
            <v>-3152.53384136997</v>
          </cell>
          <cell r="AF749">
            <v>-3548.09006275899</v>
          </cell>
          <cell r="AG749">
            <v>-2126.77675895461</v>
          </cell>
          <cell r="AH749">
            <v>-2258.8709910119</v>
          </cell>
          <cell r="AI749">
            <v>-2271.30519354689</v>
          </cell>
          <cell r="AJ749">
            <v>-2280.12704483789</v>
          </cell>
          <cell r="AK749">
            <v>-2308.7991284273</v>
          </cell>
          <cell r="AL749">
            <v>-2306.90567914071</v>
          </cell>
          <cell r="AM749">
            <v>-2324.8858609592</v>
          </cell>
          <cell r="AN749">
            <v>-2134.70599627258</v>
          </cell>
          <cell r="AO749">
            <v>-2096.69434648502</v>
          </cell>
          <cell r="AP749">
            <v>-2097.24104110017</v>
          </cell>
          <cell r="AQ749">
            <v>1175.68630941055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</row>
        <row r="750">
          <cell r="AA750">
            <v>-90291.8620802052</v>
          </cell>
          <cell r="AB750">
            <v>-7571.60440178525</v>
          </cell>
          <cell r="AC750">
            <v>-3571.61456433971</v>
          </cell>
          <cell r="AD750">
            <v>-3172.89319870344</v>
          </cell>
          <cell r="AE750">
            <v>-3399.48404260137</v>
          </cell>
          <cell r="AF750">
            <v>-3670.89408161633</v>
          </cell>
          <cell r="AG750">
            <v>-2422.59567598326</v>
          </cell>
          <cell r="AH750">
            <v>-2539.02052720275</v>
          </cell>
          <cell r="AI750">
            <v>-2551.45472973774</v>
          </cell>
          <cell r="AJ750">
            <v>-2560.7514107511</v>
          </cell>
          <cell r="AK750">
            <v>-2588.94866461815</v>
          </cell>
          <cell r="AL750">
            <v>-2587.53004505392</v>
          </cell>
          <cell r="AM750">
            <v>-2605.03539715006</v>
          </cell>
          <cell r="AN750">
            <v>-2415.33036218579</v>
          </cell>
          <cell r="AO750">
            <v>-2376.84388267588</v>
          </cell>
          <cell r="AP750">
            <v>-2377.86540701338</v>
          </cell>
          <cell r="AQ750">
            <v>1035.61154131512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</row>
        <row r="751">
          <cell r="AA751">
            <v>-99255.5734900551</v>
          </cell>
          <cell r="AB751">
            <v>-7405.48910327725</v>
          </cell>
          <cell r="AC751">
            <v>-3252.52547548527</v>
          </cell>
          <cell r="AD751">
            <v>-2933.1150892997</v>
          </cell>
          <cell r="AE751">
            <v>-3201.01620728426</v>
          </cell>
          <cell r="AF751">
            <v>-3462.30926067082</v>
          </cell>
          <cell r="AG751">
            <v>-2205.47450692313</v>
          </cell>
          <cell r="AH751">
            <v>-2333.40015842992</v>
          </cell>
          <cell r="AI751">
            <v>-2345.83436096491</v>
          </cell>
          <cell r="AJ751">
            <v>-2354.78253287866</v>
          </cell>
          <cell r="AK751">
            <v>-2383.32829584532</v>
          </cell>
          <cell r="AL751">
            <v>-2381.56116718148</v>
          </cell>
          <cell r="AM751">
            <v>-2399.41502837723</v>
          </cell>
          <cell r="AN751">
            <v>-2209.36148431334</v>
          </cell>
          <cell r="AO751">
            <v>-2171.22351390305</v>
          </cell>
          <cell r="AP751">
            <v>-2171.89652914094</v>
          </cell>
          <cell r="AQ751">
            <v>1138.42172570154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</row>
        <row r="752">
          <cell r="AA752">
            <v>-97899.9455018714</v>
          </cell>
          <cell r="AB752">
            <v>-7443.13958566194</v>
          </cell>
          <cell r="AC752">
            <v>-3315.63147963393</v>
          </cell>
          <cell r="AD752">
            <v>-2993.7056505777</v>
          </cell>
          <cell r="AE752">
            <v>-3098.77383999564</v>
          </cell>
          <cell r="AF752">
            <v>-3544.19242935897</v>
          </cell>
          <cell r="AG752">
            <v>-2238.31085340364</v>
          </cell>
          <cell r="AH752">
            <v>-2364.49717997646</v>
          </cell>
          <cell r="AI752">
            <v>-2376.93138251145</v>
          </cell>
          <cell r="AJ752">
            <v>-2385.93226124138</v>
          </cell>
          <cell r="AK752">
            <v>-2414.42531739186</v>
          </cell>
          <cell r="AL752">
            <v>-2412.7108955442</v>
          </cell>
          <cell r="AM752">
            <v>-2430.51204992377</v>
          </cell>
          <cell r="AN752">
            <v>-2240.51121267607</v>
          </cell>
          <cell r="AO752">
            <v>-2202.32053544959</v>
          </cell>
          <cell r="AP752">
            <v>-2203.04625750366</v>
          </cell>
          <cell r="AQ752">
            <v>1122.87321492826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</row>
        <row r="753">
          <cell r="AA753">
            <v>-87050.1524690307</v>
          </cell>
          <cell r="AB753">
            <v>-7624.49273885232</v>
          </cell>
          <cell r="AC753">
            <v>-3688.65044345962</v>
          </cell>
          <cell r="AD753">
            <v>-3347.56554839232</v>
          </cell>
          <cell r="AE753">
            <v>-3635.40690385518</v>
          </cell>
          <cell r="AF753">
            <v>-3885.1699846463</v>
          </cell>
          <cell r="AG753">
            <v>-2501.11714419543</v>
          </cell>
          <cell r="AH753">
            <v>-2613.3827523154</v>
          </cell>
          <cell r="AI753">
            <v>-2625.81695485039</v>
          </cell>
          <cell r="AJ753">
            <v>-2635.23967353344</v>
          </cell>
          <cell r="AK753">
            <v>-2663.3108897308</v>
          </cell>
          <cell r="AL753">
            <v>-2662.01830783626</v>
          </cell>
          <cell r="AM753">
            <v>-2679.39762226271</v>
          </cell>
          <cell r="AN753">
            <v>-2489.81862496812</v>
          </cell>
          <cell r="AO753">
            <v>-2451.20610778853</v>
          </cell>
          <cell r="AP753">
            <v>-2452.35366979572</v>
          </cell>
          <cell r="AQ753">
            <v>998.430428758794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</row>
        <row r="754">
          <cell r="AA754">
            <v>-97283.3268085603</v>
          </cell>
          <cell r="AB754">
            <v>-7431.56252708258</v>
          </cell>
          <cell r="AC754">
            <v>-3234.35815655806</v>
          </cell>
          <cell r="AD754">
            <v>-2977.77254691123</v>
          </cell>
          <cell r="AE754">
            <v>-3299.49946438014</v>
          </cell>
          <cell r="AF754">
            <v>-3565.15436024152</v>
          </cell>
          <cell r="AG754">
            <v>-2253.2467393815</v>
          </cell>
          <cell r="AH754">
            <v>-2378.64191950606</v>
          </cell>
          <cell r="AI754">
            <v>-2391.07612204105</v>
          </cell>
          <cell r="AJ754">
            <v>-2400.10097490578</v>
          </cell>
          <cell r="AK754">
            <v>-2428.57005692146</v>
          </cell>
          <cell r="AL754">
            <v>-2426.8796092086</v>
          </cell>
          <cell r="AM754">
            <v>-2444.65678945337</v>
          </cell>
          <cell r="AN754">
            <v>-2254.67992634046</v>
          </cell>
          <cell r="AO754">
            <v>-2216.46527497919</v>
          </cell>
          <cell r="AP754">
            <v>-2217.21497116806</v>
          </cell>
          <cell r="AQ754">
            <v>1115.80084516346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</row>
        <row r="755">
          <cell r="AA755">
            <v>-103518.995576584</v>
          </cell>
          <cell r="AB755">
            <v>-7322.81790425221</v>
          </cell>
          <cell r="AC755">
            <v>-3080.19004290365</v>
          </cell>
          <cell r="AD755">
            <v>-2770.57993006557</v>
          </cell>
          <cell r="AE755">
            <v>-3042.86729409497</v>
          </cell>
          <cell r="AF755">
            <v>-3252.90146277303</v>
          </cell>
          <cell r="AG755">
            <v>-2102.20487392192</v>
          </cell>
          <cell r="AH755">
            <v>-2235.60066650261</v>
          </cell>
          <cell r="AI755">
            <v>-2248.0348690376</v>
          </cell>
          <cell r="AJ755">
            <v>-2256.81727910062</v>
          </cell>
          <cell r="AK755">
            <v>-2285.52880391801</v>
          </cell>
          <cell r="AL755">
            <v>-2283.59591340344</v>
          </cell>
          <cell r="AM755">
            <v>-2301.61553644992</v>
          </cell>
          <cell r="AN755">
            <v>-2111.39623053531</v>
          </cell>
          <cell r="AO755">
            <v>-2073.42402197574</v>
          </cell>
          <cell r="AP755">
            <v>-2073.9312753629</v>
          </cell>
          <cell r="AQ755">
            <v>1187.32147166519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</row>
        <row r="756">
          <cell r="AA756">
            <v>-85782.3337373148</v>
          </cell>
          <cell r="AB756">
            <v>-7681.4546182745</v>
          </cell>
          <cell r="AC756">
            <v>-3826.74411535613</v>
          </cell>
          <cell r="AD756">
            <v>-3454.35599789752</v>
          </cell>
          <cell r="AE756">
            <v>-3523.80400849903</v>
          </cell>
          <cell r="AF756">
            <v>-3931.04620499209</v>
          </cell>
          <cell r="AG756">
            <v>-2531.82655379155</v>
          </cell>
          <cell r="AH756">
            <v>-2642.46549976598</v>
          </cell>
          <cell r="AI756">
            <v>-2654.89970230097</v>
          </cell>
          <cell r="AJ756">
            <v>-2664.3717137763</v>
          </cell>
          <cell r="AK756">
            <v>-2692.39363718138</v>
          </cell>
          <cell r="AL756">
            <v>-2691.15034807912</v>
          </cell>
          <cell r="AM756">
            <v>-2708.48036971329</v>
          </cell>
          <cell r="AN756">
            <v>-2518.95066521099</v>
          </cell>
          <cell r="AO756">
            <v>-2480.28885523911</v>
          </cell>
          <cell r="AP756">
            <v>-2481.48571003858</v>
          </cell>
          <cell r="AQ756">
            <v>983.889055033506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</row>
        <row r="757">
          <cell r="AA757">
            <v>-89140.1144016721</v>
          </cell>
          <cell r="AB757">
            <v>-7659.98059998958</v>
          </cell>
          <cell r="AC757">
            <v>-3613.86759171844</v>
          </cell>
          <cell r="AD757">
            <v>-3191.09273175055</v>
          </cell>
          <cell r="AE757">
            <v>-3551.31526807495</v>
          </cell>
          <cell r="AF757">
            <v>-3801.44942371699</v>
          </cell>
          <cell r="AG757">
            <v>-2450.49358467213</v>
          </cell>
          <cell r="AH757">
            <v>-2565.44069755015</v>
          </cell>
          <cell r="AI757">
            <v>-2577.87490008514</v>
          </cell>
          <cell r="AJ757">
            <v>-2587.21636104825</v>
          </cell>
          <cell r="AK757">
            <v>-2615.36883496556</v>
          </cell>
          <cell r="AL757">
            <v>-2613.99499535107</v>
          </cell>
          <cell r="AM757">
            <v>-2631.45556749746</v>
          </cell>
          <cell r="AN757">
            <v>-2441.79531248293</v>
          </cell>
          <cell r="AO757">
            <v>-2403.26405302328</v>
          </cell>
          <cell r="AP757">
            <v>-2404.33035731053</v>
          </cell>
          <cell r="AQ757">
            <v>1022.40145614142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</row>
        <row r="758">
          <cell r="AA758">
            <v>-96419.6835953555</v>
          </cell>
          <cell r="AB758">
            <v>-7568.88609125881</v>
          </cell>
          <cell r="AC758">
            <v>-3382.9876129563</v>
          </cell>
          <cell r="AD758">
            <v>-2959.70755746319</v>
          </cell>
          <cell r="AE758">
            <v>-3203.33456224487</v>
          </cell>
          <cell r="AF758">
            <v>-3588.59705131812</v>
          </cell>
          <cell r="AG758">
            <v>-2274.16611256612</v>
          </cell>
          <cell r="AH758">
            <v>-2398.45320390241</v>
          </cell>
          <cell r="AI758">
            <v>-2410.8874064374</v>
          </cell>
          <cell r="AJ758">
            <v>-2419.94583775026</v>
          </cell>
          <cell r="AK758">
            <v>-2448.38134131781</v>
          </cell>
          <cell r="AL758">
            <v>-2446.72447205308</v>
          </cell>
          <cell r="AM758">
            <v>-2464.46807384972</v>
          </cell>
          <cell r="AN758">
            <v>-2274.52478918494</v>
          </cell>
          <cell r="AO758">
            <v>-2236.27655937554</v>
          </cell>
          <cell r="AP758">
            <v>-2237.05983401254</v>
          </cell>
          <cell r="AQ758">
            <v>1105.89520296529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</row>
        <row r="759">
          <cell r="AA759">
            <v>-97815.6907920333</v>
          </cell>
          <cell r="AB759">
            <v>-7518.59344803395</v>
          </cell>
          <cell r="AC759">
            <v>-3316.06405028411</v>
          </cell>
          <cell r="AD759">
            <v>-2906.2118561971</v>
          </cell>
          <cell r="AE759">
            <v>-3207.2457037036</v>
          </cell>
          <cell r="AF759">
            <v>-3436.05401182572</v>
          </cell>
          <cell r="AG759">
            <v>-2240.35169120646</v>
          </cell>
          <cell r="AH759">
            <v>-2366.42991561638</v>
          </cell>
          <cell r="AI759">
            <v>-2378.86411815137</v>
          </cell>
          <cell r="AJ759">
            <v>-2387.86827270442</v>
          </cell>
          <cell r="AK759">
            <v>-2416.35805303178</v>
          </cell>
          <cell r="AL759">
            <v>-2414.64690700724</v>
          </cell>
          <cell r="AM759">
            <v>-2432.44478556369</v>
          </cell>
          <cell r="AN759">
            <v>-2242.4472241391</v>
          </cell>
          <cell r="AO759">
            <v>-2204.25327108951</v>
          </cell>
          <cell r="AP759">
            <v>-2204.9822689667</v>
          </cell>
          <cell r="AQ759">
            <v>1121.9068471083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</row>
        <row r="760">
          <cell r="AA760">
            <v>-101274.043365425</v>
          </cell>
          <cell r="AB760">
            <v>-7347.8853456185</v>
          </cell>
          <cell r="AC760">
            <v>-3162.1285213286</v>
          </cell>
          <cell r="AD760">
            <v>-2907.37577682786</v>
          </cell>
          <cell r="AE760">
            <v>-3310.6081525143</v>
          </cell>
          <cell r="AF760">
            <v>-3378.76507830991</v>
          </cell>
          <cell r="AG760">
            <v>-2156.58264516914</v>
          </cell>
          <cell r="AH760">
            <v>-2287.09807426482</v>
          </cell>
          <cell r="AI760">
            <v>-2299.53227679981</v>
          </cell>
          <cell r="AJ760">
            <v>-2308.40197060481</v>
          </cell>
          <cell r="AK760">
            <v>-2337.02621168022</v>
          </cell>
          <cell r="AL760">
            <v>-2335.18060490763</v>
          </cell>
          <cell r="AM760">
            <v>-2353.11294421213</v>
          </cell>
          <cell r="AN760">
            <v>-2162.98092203949</v>
          </cell>
          <cell r="AO760">
            <v>-2124.92142973795</v>
          </cell>
          <cell r="AP760">
            <v>-2125.51596686709</v>
          </cell>
          <cell r="AQ760">
            <v>1161.57276778408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</row>
        <row r="761">
          <cell r="AA761">
            <v>-96452.6902029816</v>
          </cell>
          <cell r="AB761">
            <v>-7442.19180085838</v>
          </cell>
          <cell r="AC761">
            <v>-3357.32780179616</v>
          </cell>
          <cell r="AD761">
            <v>-2912.44719339968</v>
          </cell>
          <cell r="AE761">
            <v>-3314.83675148979</v>
          </cell>
          <cell r="AF761">
            <v>-3679.72983914977</v>
          </cell>
          <cell r="AG761">
            <v>-2273.36661859462</v>
          </cell>
          <cell r="AH761">
            <v>-2397.69605872876</v>
          </cell>
          <cell r="AI761">
            <v>-2410.13026126375</v>
          </cell>
          <cell r="AJ761">
            <v>-2419.18740927969</v>
          </cell>
          <cell r="AK761">
            <v>-2447.62419614416</v>
          </cell>
          <cell r="AL761">
            <v>-2445.96604358252</v>
          </cell>
          <cell r="AM761">
            <v>-2463.71092867606</v>
          </cell>
          <cell r="AN761">
            <v>-2273.76636071438</v>
          </cell>
          <cell r="AO761">
            <v>-2235.51941420188</v>
          </cell>
          <cell r="AP761">
            <v>-2236.30140554198</v>
          </cell>
          <cell r="AQ761">
            <v>1106.27377555212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</row>
        <row r="762">
          <cell r="AA762">
            <v>-102329.733424033</v>
          </cell>
          <cell r="AB762">
            <v>-7364.78619310813</v>
          </cell>
          <cell r="AC762">
            <v>-3105.94471701697</v>
          </cell>
          <cell r="AD762">
            <v>-2814.33643572196</v>
          </cell>
          <cell r="AE762">
            <v>-3159.80332043425</v>
          </cell>
          <cell r="AF762">
            <v>-3399.69424257827</v>
          </cell>
          <cell r="AG762">
            <v>-2131.01146720394</v>
          </cell>
          <cell r="AH762">
            <v>-2262.88138887242</v>
          </cell>
          <cell r="AI762">
            <v>-2275.31559140741</v>
          </cell>
          <cell r="AJ762">
            <v>-2284.14423998292</v>
          </cell>
          <cell r="AK762">
            <v>-2312.80952628782</v>
          </cell>
          <cell r="AL762">
            <v>-2310.92287428574</v>
          </cell>
          <cell r="AM762">
            <v>-2328.89625881972</v>
          </cell>
          <cell r="AN762">
            <v>-2138.7231914176</v>
          </cell>
          <cell r="AO762">
            <v>-2100.70474434554</v>
          </cell>
          <cell r="AP762">
            <v>-2101.2582362452</v>
          </cell>
          <cell r="AQ762">
            <v>1173.68111048029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</row>
        <row r="763">
          <cell r="AA763">
            <v>-93172.4939263391</v>
          </cell>
          <cell r="AB763">
            <v>-7499.64989492476</v>
          </cell>
          <cell r="AC763">
            <v>-3496.20091079556</v>
          </cell>
          <cell r="AD763">
            <v>-3205.68657208976</v>
          </cell>
          <cell r="AE763">
            <v>-3431.42099774166</v>
          </cell>
          <cell r="AF763">
            <v>-3637.17079981669</v>
          </cell>
          <cell r="AG763">
            <v>-2352.82032005456</v>
          </cell>
          <cell r="AH763">
            <v>-2472.94113715791</v>
          </cell>
          <cell r="AI763">
            <v>-2485.3753396929</v>
          </cell>
          <cell r="AJ763">
            <v>-2494.56002174009</v>
          </cell>
          <cell r="AK763">
            <v>-2522.86927457331</v>
          </cell>
          <cell r="AL763">
            <v>-2521.33865604291</v>
          </cell>
          <cell r="AM763">
            <v>-2538.95600710522</v>
          </cell>
          <cell r="AN763">
            <v>-2349.13897317477</v>
          </cell>
          <cell r="AO763">
            <v>-2310.76449263104</v>
          </cell>
          <cell r="AP763">
            <v>-2311.67401800237</v>
          </cell>
          <cell r="AQ763">
            <v>1068.65123633754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</row>
        <row r="764">
          <cell r="AA764">
            <v>-90926.222591282</v>
          </cell>
          <cell r="AB764">
            <v>-7557.9943691029</v>
          </cell>
          <cell r="AC764">
            <v>-3564.31606755928</v>
          </cell>
          <cell r="AD764">
            <v>-3137.76070588291</v>
          </cell>
          <cell r="AE764">
            <v>-3417.40584154822</v>
          </cell>
          <cell r="AF764">
            <v>-3749.05788878083</v>
          </cell>
          <cell r="AG764">
            <v>-2407.23004343743</v>
          </cell>
          <cell r="AH764">
            <v>-2524.46880456706</v>
          </cell>
          <cell r="AI764">
            <v>-2536.90300710205</v>
          </cell>
          <cell r="AJ764">
            <v>-2546.17502417874</v>
          </cell>
          <cell r="AK764">
            <v>-2574.39694198246</v>
          </cell>
          <cell r="AL764">
            <v>-2572.95365848156</v>
          </cell>
          <cell r="AM764">
            <v>-2590.48367451436</v>
          </cell>
          <cell r="AN764">
            <v>-2400.75397561342</v>
          </cell>
          <cell r="AO764">
            <v>-2362.29216004018</v>
          </cell>
          <cell r="AP764">
            <v>-2363.28902044102</v>
          </cell>
          <cell r="AQ764">
            <v>1042.88740263297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</row>
        <row r="765">
          <cell r="AA765">
            <v>-95039.8511263262</v>
          </cell>
          <cell r="AB765">
            <v>-7491.01395566491</v>
          </cell>
          <cell r="AC765">
            <v>-3523.87839982545</v>
          </cell>
          <cell r="AD765">
            <v>-3039.38033498282</v>
          </cell>
          <cell r="AE765">
            <v>-3380.36183156095</v>
          </cell>
          <cell r="AF765">
            <v>-3580.4180709475</v>
          </cell>
          <cell r="AG765">
            <v>-2307.58874579074</v>
          </cell>
          <cell r="AH765">
            <v>-2430.10545687597</v>
          </cell>
          <cell r="AI765">
            <v>-2442.53965941096</v>
          </cell>
          <cell r="AJ765">
            <v>-2451.65173861021</v>
          </cell>
          <cell r="AK765">
            <v>-2480.03359429137</v>
          </cell>
          <cell r="AL765">
            <v>-2478.43037291303</v>
          </cell>
          <cell r="AM765">
            <v>-2496.12032682328</v>
          </cell>
          <cell r="AN765">
            <v>-2306.23069004489</v>
          </cell>
          <cell r="AO765">
            <v>-2267.9288123491</v>
          </cell>
          <cell r="AP765">
            <v>-2268.76573487249</v>
          </cell>
          <cell r="AQ765">
            <v>1090.06907647851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</row>
        <row r="766">
          <cell r="AA766">
            <v>-102029.777336405</v>
          </cell>
          <cell r="AB766">
            <v>-7381.38339807752</v>
          </cell>
          <cell r="AC766">
            <v>-3159.81582129781</v>
          </cell>
          <cell r="AD766">
            <v>-2834.02854717866</v>
          </cell>
          <cell r="AE766">
            <v>-3149.3719553915</v>
          </cell>
          <cell r="AF766">
            <v>-3338.77409479255</v>
          </cell>
          <cell r="AG766">
            <v>-2138.27707554793</v>
          </cell>
          <cell r="AH766">
            <v>-2269.76214155774</v>
          </cell>
          <cell r="AI766">
            <v>-2282.19634409273</v>
          </cell>
          <cell r="AJ766">
            <v>-2291.03665496093</v>
          </cell>
          <cell r="AK766">
            <v>-2319.69027897314</v>
          </cell>
          <cell r="AL766">
            <v>-2317.81528926375</v>
          </cell>
          <cell r="AM766">
            <v>-2335.77701150505</v>
          </cell>
          <cell r="AN766">
            <v>-2145.61560639562</v>
          </cell>
          <cell r="AO766">
            <v>-2107.58549703087</v>
          </cell>
          <cell r="AP766">
            <v>-2108.15065122321</v>
          </cell>
          <cell r="AQ766">
            <v>1170.24073413763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</row>
        <row r="767">
          <cell r="AA767">
            <v>-85315.2654044588</v>
          </cell>
          <cell r="AB767">
            <v>-7692.33949341544</v>
          </cell>
          <cell r="AC767">
            <v>-3759.52823920322</v>
          </cell>
          <cell r="AD767">
            <v>-3324.95541803902</v>
          </cell>
          <cell r="AE767">
            <v>-3679.54803488668</v>
          </cell>
          <cell r="AF767">
            <v>-3934.07699563965</v>
          </cell>
          <cell r="AG767">
            <v>-2543.13999504639</v>
          </cell>
          <cell r="AH767">
            <v>-2653.17967366703</v>
          </cell>
          <cell r="AI767">
            <v>-2665.61387620202</v>
          </cell>
          <cell r="AJ767">
            <v>-2675.10404729413</v>
          </cell>
          <cell r="AK767">
            <v>-2703.10781108243</v>
          </cell>
          <cell r="AL767">
            <v>-2701.88268159696</v>
          </cell>
          <cell r="AM767">
            <v>-2719.19454361434</v>
          </cell>
          <cell r="AN767">
            <v>-2529.68299872882</v>
          </cell>
          <cell r="AO767">
            <v>-2491.00302914016</v>
          </cell>
          <cell r="AP767">
            <v>-2492.21804355642</v>
          </cell>
          <cell r="AQ767">
            <v>978.53196808298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</row>
        <row r="768">
          <cell r="AA768">
            <v>-86976.0802151058</v>
          </cell>
          <cell r="AB768">
            <v>-7616.84686578828</v>
          </cell>
          <cell r="AC768">
            <v>-3655.36757366705</v>
          </cell>
          <cell r="AD768">
            <v>-3370.34392712355</v>
          </cell>
          <cell r="AE768">
            <v>-3531.50974089937</v>
          </cell>
          <cell r="AF768">
            <v>-3889.29057916377</v>
          </cell>
          <cell r="AG768">
            <v>-2502.91134010734</v>
          </cell>
          <cell r="AH768">
            <v>-2615.08191056264</v>
          </cell>
          <cell r="AI768">
            <v>-2627.51611309763</v>
          </cell>
          <cell r="AJ768">
            <v>-2636.9417117099</v>
          </cell>
          <cell r="AK768">
            <v>-2665.01004797804</v>
          </cell>
          <cell r="AL768">
            <v>-2663.72034601272</v>
          </cell>
          <cell r="AM768">
            <v>-2681.09678050994</v>
          </cell>
          <cell r="AN768">
            <v>-2491.52066314459</v>
          </cell>
          <cell r="AO768">
            <v>-2452.90526603576</v>
          </cell>
          <cell r="AP768">
            <v>-2454.05570797218</v>
          </cell>
          <cell r="AQ768">
            <v>997.580849635178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</row>
        <row r="769">
          <cell r="AA769">
            <v>-89037.8018922442</v>
          </cell>
          <cell r="AB769">
            <v>-7616.42654750208</v>
          </cell>
          <cell r="AC769">
            <v>-3634.28219762246</v>
          </cell>
          <cell r="AD769">
            <v>-3148.88658057567</v>
          </cell>
          <cell r="AE769">
            <v>-3532.76958720783</v>
          </cell>
          <cell r="AF769">
            <v>-3870.29732395702</v>
          </cell>
          <cell r="AG769">
            <v>-2452.97182283049</v>
          </cell>
          <cell r="AH769">
            <v>-2567.78766466642</v>
          </cell>
          <cell r="AI769">
            <v>-2580.22186720141</v>
          </cell>
          <cell r="AJ769">
            <v>-2589.56730607488</v>
          </cell>
          <cell r="AK769">
            <v>-2617.71580208182</v>
          </cell>
          <cell r="AL769">
            <v>-2616.34594037771</v>
          </cell>
          <cell r="AM769">
            <v>-2633.80253461373</v>
          </cell>
          <cell r="AN769">
            <v>-2444.14625750957</v>
          </cell>
          <cell r="AO769">
            <v>-2405.61102013955</v>
          </cell>
          <cell r="AP769">
            <v>-2406.68130233716</v>
          </cell>
          <cell r="AQ769">
            <v>1021.22797258328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</row>
        <row r="770">
          <cell r="AA770">
            <v>-94497.3685793194</v>
          </cell>
          <cell r="AB770">
            <v>-7537.00755388077</v>
          </cell>
          <cell r="AC770">
            <v>-3385.6464836801</v>
          </cell>
          <cell r="AD770">
            <v>-3095.02317691321</v>
          </cell>
          <cell r="AE770">
            <v>-3209.68058990512</v>
          </cell>
          <cell r="AF770">
            <v>-3660.96041268381</v>
          </cell>
          <cell r="AG770">
            <v>-2320.72888824015</v>
          </cell>
          <cell r="AH770">
            <v>-2442.54957251827</v>
          </cell>
          <cell r="AI770">
            <v>-2454.98377505326</v>
          </cell>
          <cell r="AJ770">
            <v>-2464.11694597393</v>
          </cell>
          <cell r="AK770">
            <v>-2492.47770993367</v>
          </cell>
          <cell r="AL770">
            <v>-2490.89558027676</v>
          </cell>
          <cell r="AM770">
            <v>-2508.56444246557</v>
          </cell>
          <cell r="AN770">
            <v>-2318.69589740862</v>
          </cell>
          <cell r="AO770">
            <v>-2280.3729279914</v>
          </cell>
          <cell r="AP770">
            <v>-2281.23094223622</v>
          </cell>
          <cell r="AQ770">
            <v>1083.84701865736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</row>
        <row r="771">
          <cell r="AA771">
            <v>-91484.0915016383</v>
          </cell>
          <cell r="AB771">
            <v>-7580.54787626619</v>
          </cell>
          <cell r="AC771">
            <v>-3549.10044598845</v>
          </cell>
          <cell r="AD771">
            <v>-3070.73176963098</v>
          </cell>
          <cell r="AE771">
            <v>-3363.41226984609</v>
          </cell>
          <cell r="AF771">
            <v>-3752.6195690656</v>
          </cell>
          <cell r="AG771">
            <v>-2393.71720880224</v>
          </cell>
          <cell r="AH771">
            <v>-2511.67173805861</v>
          </cell>
          <cell r="AI771">
            <v>-2524.1059405936</v>
          </cell>
          <cell r="AJ771">
            <v>-2533.35626772705</v>
          </cell>
          <cell r="AK771">
            <v>-2561.59987547401</v>
          </cell>
          <cell r="AL771">
            <v>-2560.13490202988</v>
          </cell>
          <cell r="AM771">
            <v>-2577.68660800592</v>
          </cell>
          <cell r="AN771">
            <v>-2387.93521916174</v>
          </cell>
          <cell r="AO771">
            <v>-2349.49509353174</v>
          </cell>
          <cell r="AP771">
            <v>-2350.47026398934</v>
          </cell>
          <cell r="AQ771">
            <v>1049.28593588719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</row>
        <row r="772">
          <cell r="AA772">
            <v>-97831.5007727833</v>
          </cell>
          <cell r="AB772">
            <v>-7490.31685960016</v>
          </cell>
          <cell r="AC772">
            <v>-3213.94855462027</v>
          </cell>
          <cell r="AD772">
            <v>-2982.1294589015</v>
          </cell>
          <cell r="AE772">
            <v>-3223.66758964549</v>
          </cell>
          <cell r="AF772">
            <v>-3708.61623519809</v>
          </cell>
          <cell r="AG772">
            <v>-2239.96873805834</v>
          </cell>
          <cell r="AH772">
            <v>-2366.06724730596</v>
          </cell>
          <cell r="AI772">
            <v>-2378.50144984095</v>
          </cell>
          <cell r="AJ772">
            <v>-2387.50498970194</v>
          </cell>
          <cell r="AK772">
            <v>-2415.99538472136</v>
          </cell>
          <cell r="AL772">
            <v>-2414.28362400477</v>
          </cell>
          <cell r="AM772">
            <v>-2432.08211725327</v>
          </cell>
          <cell r="AN772">
            <v>-2242.08394113663</v>
          </cell>
          <cell r="AO772">
            <v>-2203.89060277909</v>
          </cell>
          <cell r="AP772">
            <v>-2204.61898596423</v>
          </cell>
          <cell r="AQ772">
            <v>1122.08818126352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</row>
        <row r="773">
          <cell r="AA773">
            <v>-89758.0372677827</v>
          </cell>
          <cell r="AB773">
            <v>-7634.36770281138</v>
          </cell>
          <cell r="AC773">
            <v>-3580.31824424844</v>
          </cell>
          <cell r="AD773">
            <v>-3181.4555640215</v>
          </cell>
          <cell r="AE773">
            <v>-3391.86424766747</v>
          </cell>
          <cell r="AF773">
            <v>-3778.27489187125</v>
          </cell>
          <cell r="AG773">
            <v>-2435.52610870771</v>
          </cell>
          <cell r="AH773">
            <v>-2551.26604133987</v>
          </cell>
          <cell r="AI773">
            <v>-2563.70024387486</v>
          </cell>
          <cell r="AJ773">
            <v>-2573.01767999693</v>
          </cell>
          <cell r="AK773">
            <v>-2601.19417875527</v>
          </cell>
          <cell r="AL773">
            <v>-2599.79631429975</v>
          </cell>
          <cell r="AM773">
            <v>-2617.28091128718</v>
          </cell>
          <cell r="AN773">
            <v>-2427.59663143161</v>
          </cell>
          <cell r="AO773">
            <v>-2389.089396813</v>
          </cell>
          <cell r="AP773">
            <v>-2390.13167625921</v>
          </cell>
          <cell r="AQ773">
            <v>1029.48878424656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</row>
        <row r="774">
          <cell r="AA774">
            <v>-86764.190054752</v>
          </cell>
          <cell r="AB774">
            <v>-7553.21978056806</v>
          </cell>
          <cell r="AC774">
            <v>-3698.45700504084</v>
          </cell>
          <cell r="AD774">
            <v>-3422.81188916662</v>
          </cell>
          <cell r="AE774">
            <v>-3528.76405242707</v>
          </cell>
          <cell r="AF774">
            <v>-3825.9929566967</v>
          </cell>
          <cell r="AG774">
            <v>-2508.04379442507</v>
          </cell>
          <cell r="AH774">
            <v>-2619.94250132902</v>
          </cell>
          <cell r="AI774">
            <v>-2632.37670386401</v>
          </cell>
          <cell r="AJ774">
            <v>-2641.81054076572</v>
          </cell>
          <cell r="AK774">
            <v>-2669.87063874442</v>
          </cell>
          <cell r="AL774">
            <v>-2668.58917506855</v>
          </cell>
          <cell r="AM774">
            <v>-2685.95737127633</v>
          </cell>
          <cell r="AN774">
            <v>-2496.38949220041</v>
          </cell>
          <cell r="AO774">
            <v>-2457.76585680215</v>
          </cell>
          <cell r="AP774">
            <v>-2458.92453702801</v>
          </cell>
          <cell r="AQ774">
            <v>995.150554251984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</row>
        <row r="775">
          <cell r="AA775">
            <v>-92620.5448581467</v>
          </cell>
          <cell r="AB775">
            <v>-7558.70357947046</v>
          </cell>
          <cell r="AC775">
            <v>-3476.5188562014</v>
          </cell>
          <cell r="AD775">
            <v>-3113.63191230986</v>
          </cell>
          <cell r="AE775">
            <v>-3269.91939876916</v>
          </cell>
          <cell r="AF775">
            <v>-3645.21961473286</v>
          </cell>
          <cell r="AG775">
            <v>-2366.18976285209</v>
          </cell>
          <cell r="AH775">
            <v>-2485.60240722299</v>
          </cell>
          <cell r="AI775">
            <v>-2498.03660975798</v>
          </cell>
          <cell r="AJ775">
            <v>-2507.24275158494</v>
          </cell>
          <cell r="AK775">
            <v>-2535.53054463839</v>
          </cell>
          <cell r="AL775">
            <v>-2534.02138588776</v>
          </cell>
          <cell r="AM775">
            <v>-2551.6172771703</v>
          </cell>
          <cell r="AN775">
            <v>-2361.82170301962</v>
          </cell>
          <cell r="AO775">
            <v>-2323.42576269612</v>
          </cell>
          <cell r="AP775">
            <v>-2324.35674784722</v>
          </cell>
          <cell r="AQ775">
            <v>1062.320601305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</row>
        <row r="776">
          <cell r="AA776">
            <v>-85456.1142695118</v>
          </cell>
          <cell r="AB776">
            <v>-7637.03128601186</v>
          </cell>
          <cell r="AC776">
            <v>-3763.72613490046</v>
          </cell>
          <cell r="AD776">
            <v>-3356.09839382757</v>
          </cell>
          <cell r="AE776">
            <v>-3516.92663126562</v>
          </cell>
          <cell r="AF776">
            <v>-3916.19808452543</v>
          </cell>
          <cell r="AG776">
            <v>-2539.72832003334</v>
          </cell>
          <cell r="AH776">
            <v>-2649.94871338181</v>
          </cell>
          <cell r="AI776">
            <v>-2662.3829159168</v>
          </cell>
          <cell r="AJ776">
            <v>-2671.86761080504</v>
          </cell>
          <cell r="AK776">
            <v>-2699.87685079721</v>
          </cell>
          <cell r="AL776">
            <v>-2698.64624510786</v>
          </cell>
          <cell r="AM776">
            <v>-2715.96358332911</v>
          </cell>
          <cell r="AN776">
            <v>-2526.44656223972</v>
          </cell>
          <cell r="AO776">
            <v>-2487.77206885493</v>
          </cell>
          <cell r="AP776">
            <v>-2488.98160706732</v>
          </cell>
          <cell r="AQ776">
            <v>980.147448225593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</row>
        <row r="777">
          <cell r="AA777">
            <v>-97184.4202598577</v>
          </cell>
          <cell r="AB777">
            <v>-7442.09328893336</v>
          </cell>
          <cell r="AC777">
            <v>-3299.41273438844</v>
          </cell>
          <cell r="AD777">
            <v>-2953.25598536067</v>
          </cell>
          <cell r="AE777">
            <v>-3197.26616678269</v>
          </cell>
          <cell r="AF777">
            <v>-3532.38507145022</v>
          </cell>
          <cell r="AG777">
            <v>-2255.64247754175</v>
          </cell>
          <cell r="AH777">
            <v>-2380.91075660806</v>
          </cell>
          <cell r="AI777">
            <v>-2393.34495914305</v>
          </cell>
          <cell r="AJ777">
            <v>-2402.37365749439</v>
          </cell>
          <cell r="AK777">
            <v>-2430.83889402346</v>
          </cell>
          <cell r="AL777">
            <v>-2429.15229179721</v>
          </cell>
          <cell r="AM777">
            <v>-2446.92562655537</v>
          </cell>
          <cell r="AN777">
            <v>-2256.95260892908</v>
          </cell>
          <cell r="AO777">
            <v>-2218.73411208119</v>
          </cell>
          <cell r="AP777">
            <v>-2219.48765375667</v>
          </cell>
          <cell r="AQ777">
            <v>1114.66642661246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</row>
        <row r="778">
          <cell r="AA778">
            <v>-102480.281631565</v>
          </cell>
          <cell r="AB778">
            <v>-7283.25465103267</v>
          </cell>
          <cell r="AC778">
            <v>-3110.21341901932</v>
          </cell>
          <cell r="AD778">
            <v>-2751.82969262048</v>
          </cell>
          <cell r="AE778">
            <v>-3074.84568560093</v>
          </cell>
          <cell r="AF778">
            <v>-3573.4750442267</v>
          </cell>
          <cell r="AG778">
            <v>-2127.36485238953</v>
          </cell>
          <cell r="AH778">
            <v>-2259.4279334302</v>
          </cell>
          <cell r="AI778">
            <v>-2271.86213596519</v>
          </cell>
          <cell r="AJ778">
            <v>-2280.68493122639</v>
          </cell>
          <cell r="AK778">
            <v>-2309.3560708456</v>
          </cell>
          <cell r="AL778">
            <v>-2307.46356552922</v>
          </cell>
          <cell r="AM778">
            <v>-2325.44280337751</v>
          </cell>
          <cell r="AN778">
            <v>-2135.26388266108</v>
          </cell>
          <cell r="AO778">
            <v>-2097.25128890333</v>
          </cell>
          <cell r="AP778">
            <v>-2097.79892748867</v>
          </cell>
          <cell r="AQ778">
            <v>1175.4078382014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</row>
        <row r="779">
          <cell r="AA779">
            <v>-86772.3632662522</v>
          </cell>
          <cell r="AB779">
            <v>-7611.85842292862</v>
          </cell>
          <cell r="AC779">
            <v>-3725.26744786372</v>
          </cell>
          <cell r="AD779">
            <v>-3397.36187469558</v>
          </cell>
          <cell r="AE779">
            <v>-3694.84220960605</v>
          </cell>
          <cell r="AF779">
            <v>-3948.20458475929</v>
          </cell>
          <cell r="AG779">
            <v>-2507.84582093454</v>
          </cell>
          <cell r="AH779">
            <v>-2619.75501439578</v>
          </cell>
          <cell r="AI779">
            <v>-2632.18921693077</v>
          </cell>
          <cell r="AJ779">
            <v>-2641.62273605802</v>
          </cell>
          <cell r="AK779">
            <v>-2669.68315181118</v>
          </cell>
          <cell r="AL779">
            <v>-2668.40137036084</v>
          </cell>
          <cell r="AM779">
            <v>-2685.76988434309</v>
          </cell>
          <cell r="AN779">
            <v>-2496.2016874927</v>
          </cell>
          <cell r="AO779">
            <v>-2457.57836986891</v>
          </cell>
          <cell r="AP779">
            <v>-2458.7367323203</v>
          </cell>
          <cell r="AQ779">
            <v>995.244297718606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</row>
        <row r="780">
          <cell r="AA780">
            <v>-96277.2163553616</v>
          </cell>
          <cell r="AB780">
            <v>-7430.43967263479</v>
          </cell>
          <cell r="AC780">
            <v>-3256.46901798417</v>
          </cell>
          <cell r="AD780">
            <v>-3024.71845984097</v>
          </cell>
          <cell r="AE780">
            <v>-3177.2160438115</v>
          </cell>
          <cell r="AF780">
            <v>-3610.64785453599</v>
          </cell>
          <cell r="AG780">
            <v>-2277.61698824539</v>
          </cell>
          <cell r="AH780">
            <v>-2401.72128841408</v>
          </cell>
          <cell r="AI780">
            <v>-2414.15549094907</v>
          </cell>
          <cell r="AJ780">
            <v>-2423.21946138821</v>
          </cell>
          <cell r="AK780">
            <v>-2451.64942582948</v>
          </cell>
          <cell r="AL780">
            <v>-2449.99809569104</v>
          </cell>
          <cell r="AM780">
            <v>-2467.73615836139</v>
          </cell>
          <cell r="AN780">
            <v>-2277.7984128229</v>
          </cell>
          <cell r="AO780">
            <v>-2239.54464388721</v>
          </cell>
          <cell r="AP780">
            <v>-2240.33345765049</v>
          </cell>
          <cell r="AQ780">
            <v>1104.26116070946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</row>
        <row r="781">
          <cell r="AA781">
            <v>-100420.642465391</v>
          </cell>
          <cell r="AB781">
            <v>-7410.89987504955</v>
          </cell>
          <cell r="AC781">
            <v>-3182.84516261971</v>
          </cell>
          <cell r="AD781">
            <v>-2927.29105189708</v>
          </cell>
          <cell r="AE781">
            <v>-3186.93265343081</v>
          </cell>
          <cell r="AF781">
            <v>-3379.91252967208</v>
          </cell>
          <cell r="AG781">
            <v>-2177.253926586</v>
          </cell>
          <cell r="AH781">
            <v>-2306.6744081909</v>
          </cell>
          <cell r="AI781">
            <v>-2319.10861072589</v>
          </cell>
          <cell r="AJ781">
            <v>-2328.01148475788</v>
          </cell>
          <cell r="AK781">
            <v>-2356.6025456063</v>
          </cell>
          <cell r="AL781">
            <v>-2354.7901190607</v>
          </cell>
          <cell r="AM781">
            <v>-2372.68927813821</v>
          </cell>
          <cell r="AN781">
            <v>-2182.59043619257</v>
          </cell>
          <cell r="AO781">
            <v>-2144.49776366403</v>
          </cell>
          <cell r="AP781">
            <v>-2145.12548102016</v>
          </cell>
          <cell r="AQ781">
            <v>1151.78460082104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</row>
        <row r="782">
          <cell r="AA782">
            <v>-86206.3937942248</v>
          </cell>
          <cell r="AB782">
            <v>-7612.53911096348</v>
          </cell>
          <cell r="AC782">
            <v>-3770.91542609488</v>
          </cell>
          <cell r="AD782">
            <v>-3362.41398819189</v>
          </cell>
          <cell r="AE782">
            <v>-3572.37316516566</v>
          </cell>
          <cell r="AF782">
            <v>-3941.3511337015</v>
          </cell>
          <cell r="AG782">
            <v>-2521.55486931866</v>
          </cell>
          <cell r="AH782">
            <v>-2632.73790130851</v>
          </cell>
          <cell r="AI782">
            <v>-2645.1721038435</v>
          </cell>
          <cell r="AJ782">
            <v>-2654.62762786382</v>
          </cell>
          <cell r="AK782">
            <v>-2682.66603872391</v>
          </cell>
          <cell r="AL782">
            <v>-2681.40626216664</v>
          </cell>
          <cell r="AM782">
            <v>-2698.75277125582</v>
          </cell>
          <cell r="AN782">
            <v>-2509.20657929851</v>
          </cell>
          <cell r="AO782">
            <v>-2470.56125678164</v>
          </cell>
          <cell r="AP782">
            <v>-2471.7416241261</v>
          </cell>
          <cell r="AQ782">
            <v>988.75285426224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</row>
        <row r="783">
          <cell r="AA783">
            <v>-87696.0290000197</v>
          </cell>
          <cell r="AB783">
            <v>-7657.79997973241</v>
          </cell>
          <cell r="AC783">
            <v>-3672.09772290182</v>
          </cell>
          <cell r="AD783">
            <v>-3256.53859103522</v>
          </cell>
          <cell r="AE783">
            <v>-3427.79885241973</v>
          </cell>
          <cell r="AF783">
            <v>-3819.25177676245</v>
          </cell>
          <cell r="AG783">
            <v>-2485.47256785145</v>
          </cell>
          <cell r="AH783">
            <v>-2598.56686139574</v>
          </cell>
          <cell r="AI783">
            <v>-2611.00106393073</v>
          </cell>
          <cell r="AJ783">
            <v>-2620.39867093425</v>
          </cell>
          <cell r="AK783">
            <v>-2648.49499881114</v>
          </cell>
          <cell r="AL783">
            <v>-2647.17730523707</v>
          </cell>
          <cell r="AM783">
            <v>-2664.58173134305</v>
          </cell>
          <cell r="AN783">
            <v>-2474.97762236893</v>
          </cell>
          <cell r="AO783">
            <v>-2436.39021686887</v>
          </cell>
          <cell r="AP783">
            <v>-2437.51266719653</v>
          </cell>
          <cell r="AQ783">
            <v>1005.83837421863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</row>
        <row r="784">
          <cell r="AA784">
            <v>-88437.2472690685</v>
          </cell>
          <cell r="AB784">
            <v>-7717.83397852757</v>
          </cell>
          <cell r="AC784">
            <v>-3681.78729921697</v>
          </cell>
          <cell r="AD784">
            <v>-3352.93052826189</v>
          </cell>
          <cell r="AE784">
            <v>-3502.34170820294</v>
          </cell>
          <cell r="AF784">
            <v>-3835.95123201039</v>
          </cell>
          <cell r="AG784">
            <v>-2467.51860104616</v>
          </cell>
          <cell r="AH784">
            <v>-2581.56390727838</v>
          </cell>
          <cell r="AI784">
            <v>-2593.99810981337</v>
          </cell>
          <cell r="AJ784">
            <v>-2603.36689825058</v>
          </cell>
          <cell r="AK784">
            <v>-2631.49204469378</v>
          </cell>
          <cell r="AL784">
            <v>-2630.14553255341</v>
          </cell>
          <cell r="AM784">
            <v>-2647.57877722568</v>
          </cell>
          <cell r="AN784">
            <v>-2457.94584968527</v>
          </cell>
          <cell r="AO784">
            <v>-2419.3872627515</v>
          </cell>
          <cell r="AP784">
            <v>-2420.48089451286</v>
          </cell>
          <cell r="AQ784">
            <v>1014.33985127731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</row>
        <row r="785">
          <cell r="AA785">
            <v>-85671.1731993832</v>
          </cell>
          <cell r="AB785">
            <v>-7626.39122609307</v>
          </cell>
          <cell r="AC785">
            <v>-3779.08490097199</v>
          </cell>
          <cell r="AD785">
            <v>-3326.00758055789</v>
          </cell>
          <cell r="AE785">
            <v>-3672.22438651855</v>
          </cell>
          <cell r="AF785">
            <v>-3869.34921858428</v>
          </cell>
          <cell r="AG785">
            <v>-2534.51911101986</v>
          </cell>
          <cell r="AH785">
            <v>-2645.0154335777</v>
          </cell>
          <cell r="AI785">
            <v>-2657.44963611269</v>
          </cell>
          <cell r="AJ785">
            <v>-2666.92596950974</v>
          </cell>
          <cell r="AK785">
            <v>-2694.9435709931</v>
          </cell>
          <cell r="AL785">
            <v>-2693.70460381256</v>
          </cell>
          <cell r="AM785">
            <v>-2711.03030352501</v>
          </cell>
          <cell r="AN785">
            <v>-2521.50492094442</v>
          </cell>
          <cell r="AO785">
            <v>-2482.83878905083</v>
          </cell>
          <cell r="AP785">
            <v>-2484.03996577202</v>
          </cell>
          <cell r="AQ785">
            <v>982.614088127645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</row>
        <row r="786">
          <cell r="AA786">
            <v>-90740.5701554756</v>
          </cell>
          <cell r="AB786">
            <v>-7521.56736971584</v>
          </cell>
          <cell r="AC786">
            <v>-3664.27158431086</v>
          </cell>
          <cell r="AD786">
            <v>-3123.67619971839</v>
          </cell>
          <cell r="AE786">
            <v>-3362.26630931311</v>
          </cell>
          <cell r="AF786">
            <v>-3778.57205499735</v>
          </cell>
          <cell r="AG786">
            <v>-2411.72696129412</v>
          </cell>
          <cell r="AH786">
            <v>-2528.72752292251</v>
          </cell>
          <cell r="AI786">
            <v>-2541.1617254575</v>
          </cell>
          <cell r="AJ786">
            <v>-2550.44096070089</v>
          </cell>
          <cell r="AK786">
            <v>-2578.65566033791</v>
          </cell>
          <cell r="AL786">
            <v>-2577.21959500371</v>
          </cell>
          <cell r="AM786">
            <v>-2594.74239286981</v>
          </cell>
          <cell r="AN786">
            <v>-2405.01991213558</v>
          </cell>
          <cell r="AO786">
            <v>-2366.55087839563</v>
          </cell>
          <cell r="AP786">
            <v>-2367.55495696317</v>
          </cell>
          <cell r="AQ786">
            <v>1040.75804345524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</row>
        <row r="787">
          <cell r="AA787">
            <v>-89127.4515258835</v>
          </cell>
          <cell r="AB787">
            <v>-7592.39744982607</v>
          </cell>
          <cell r="AC787">
            <v>-3619.18208409742</v>
          </cell>
          <cell r="AD787">
            <v>-3252.54994649175</v>
          </cell>
          <cell r="AE787">
            <v>-3480.05288525784</v>
          </cell>
          <cell r="AF787">
            <v>-3755.63831548683</v>
          </cell>
          <cell r="AG787">
            <v>-2450.80030788857</v>
          </cell>
          <cell r="AH787">
            <v>-2565.73117379044</v>
          </cell>
          <cell r="AI787">
            <v>-2578.16537632543</v>
          </cell>
          <cell r="AJ787">
            <v>-2587.50732962115</v>
          </cell>
          <cell r="AK787">
            <v>-2615.65931120585</v>
          </cell>
          <cell r="AL787">
            <v>-2614.28596392397</v>
          </cell>
          <cell r="AM787">
            <v>-2631.74604373775</v>
          </cell>
          <cell r="AN787">
            <v>-2442.08628105583</v>
          </cell>
          <cell r="AO787">
            <v>-2403.55452926357</v>
          </cell>
          <cell r="AP787">
            <v>-2404.62132588343</v>
          </cell>
          <cell r="AQ787">
            <v>1022.25621802127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</row>
        <row r="788">
          <cell r="AA788">
            <v>-102096.312456893</v>
          </cell>
          <cell r="AB788">
            <v>-7373.81981800876</v>
          </cell>
          <cell r="AC788">
            <v>-3144.40534801582</v>
          </cell>
          <cell r="AD788">
            <v>-2859.4031151266</v>
          </cell>
          <cell r="AE788">
            <v>-3197.37162514819</v>
          </cell>
          <cell r="AF788">
            <v>-3480.25237866288</v>
          </cell>
          <cell r="AG788">
            <v>-2136.66544589103</v>
          </cell>
          <cell r="AH788">
            <v>-2268.23587912183</v>
          </cell>
          <cell r="AI788">
            <v>-2280.67008165682</v>
          </cell>
          <cell r="AJ788">
            <v>-2289.50780563954</v>
          </cell>
          <cell r="AK788">
            <v>-2318.16401653723</v>
          </cell>
          <cell r="AL788">
            <v>-2316.28643994236</v>
          </cell>
          <cell r="AM788">
            <v>-2334.25074906914</v>
          </cell>
          <cell r="AN788">
            <v>-2144.08675707422</v>
          </cell>
          <cell r="AO788">
            <v>-2106.05923459496</v>
          </cell>
          <cell r="AP788">
            <v>-2106.62180190182</v>
          </cell>
          <cell r="AQ788">
            <v>1171.00386535558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</row>
        <row r="789">
          <cell r="AA789">
            <v>-94563.3908780028</v>
          </cell>
          <cell r="AB789">
            <v>-7471.6878857691</v>
          </cell>
          <cell r="AC789">
            <v>-3434.35832395851</v>
          </cell>
          <cell r="AD789">
            <v>-3009.6119394566</v>
          </cell>
          <cell r="AE789">
            <v>-3396.5900474545</v>
          </cell>
          <cell r="AF789">
            <v>-3617.58494328871</v>
          </cell>
          <cell r="AG789">
            <v>-2319.12968027609</v>
          </cell>
          <cell r="AH789">
            <v>-2441.03507380431</v>
          </cell>
          <cell r="AI789">
            <v>-2453.4692763393</v>
          </cell>
          <cell r="AJ789">
            <v>-2462.599880313</v>
          </cell>
          <cell r="AK789">
            <v>-2490.96321121971</v>
          </cell>
          <cell r="AL789">
            <v>-2489.37851461582</v>
          </cell>
          <cell r="AM789">
            <v>-2507.04994375162</v>
          </cell>
          <cell r="AN789">
            <v>-2317.17883174769</v>
          </cell>
          <cell r="AO789">
            <v>-2278.85842927744</v>
          </cell>
          <cell r="AP789">
            <v>-2279.71387657528</v>
          </cell>
          <cell r="AQ789">
            <v>1084.60426801434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</row>
        <row r="790">
          <cell r="AA790">
            <v>-101513.570926904</v>
          </cell>
          <cell r="AB790">
            <v>-7298.16622164389</v>
          </cell>
          <cell r="AC790">
            <v>-3146.65589988931</v>
          </cell>
          <cell r="AD790">
            <v>-2758.01476276844</v>
          </cell>
          <cell r="AE790">
            <v>-3094.36451569619</v>
          </cell>
          <cell r="AF790">
            <v>-3413.71832073497</v>
          </cell>
          <cell r="AG790">
            <v>-2150.78075108841</v>
          </cell>
          <cell r="AH790">
            <v>-2281.60350362657</v>
          </cell>
          <cell r="AI790">
            <v>-2294.03770616156</v>
          </cell>
          <cell r="AJ790">
            <v>-2302.89808713496</v>
          </cell>
          <cell r="AK790">
            <v>-2331.53164104197</v>
          </cell>
          <cell r="AL790">
            <v>-2329.67672143778</v>
          </cell>
          <cell r="AM790">
            <v>-2347.61837357387</v>
          </cell>
          <cell r="AN790">
            <v>-2157.47703856964</v>
          </cell>
          <cell r="AO790">
            <v>-2119.42685909969</v>
          </cell>
          <cell r="AP790">
            <v>-2120.01208339724</v>
          </cell>
          <cell r="AQ790">
            <v>1164.32005310321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</row>
        <row r="791">
          <cell r="AA791">
            <v>-90789.7447861031</v>
          </cell>
          <cell r="AB791">
            <v>-7552.66389766548</v>
          </cell>
          <cell r="AC791">
            <v>-3525.91250822901</v>
          </cell>
          <cell r="AD791">
            <v>-3139.43884685021</v>
          </cell>
          <cell r="AE791">
            <v>-3430.96944137376</v>
          </cell>
          <cell r="AF791">
            <v>-3863.8504811978</v>
          </cell>
          <cell r="AG791">
            <v>-2410.53584158915</v>
          </cell>
          <cell r="AH791">
            <v>-2527.59949623561</v>
          </cell>
          <cell r="AI791">
            <v>-2540.0336987706</v>
          </cell>
          <cell r="AJ791">
            <v>-2549.31102210436</v>
          </cell>
          <cell r="AK791">
            <v>-2577.52763365101</v>
          </cell>
          <cell r="AL791">
            <v>-2576.08965640718</v>
          </cell>
          <cell r="AM791">
            <v>-2593.61436618292</v>
          </cell>
          <cell r="AN791">
            <v>-2403.88997353905</v>
          </cell>
          <cell r="AO791">
            <v>-2365.42285170874</v>
          </cell>
          <cell r="AP791">
            <v>-2366.42501836664</v>
          </cell>
          <cell r="AQ791">
            <v>1041.32205679869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</row>
        <row r="792">
          <cell r="AA792">
            <v>-95826.8690335224</v>
          </cell>
          <cell r="AB792">
            <v>-7473.9567652736</v>
          </cell>
          <cell r="AC792">
            <v>-3367.26270796582</v>
          </cell>
          <cell r="AD792">
            <v>-2964.95314332742</v>
          </cell>
          <cell r="AE792">
            <v>-3338.89906447442</v>
          </cell>
          <cell r="AF792">
            <v>-3586.08823721624</v>
          </cell>
          <cell r="AG792">
            <v>-2288.52540915834</v>
          </cell>
          <cell r="AH792">
            <v>-2412.05189569921</v>
          </cell>
          <cell r="AI792">
            <v>-2424.4860982342</v>
          </cell>
          <cell r="AJ792">
            <v>-2433.56757817722</v>
          </cell>
          <cell r="AK792">
            <v>-2461.98003311462</v>
          </cell>
          <cell r="AL792">
            <v>-2460.34621248004</v>
          </cell>
          <cell r="AM792">
            <v>-2478.06676564652</v>
          </cell>
          <cell r="AN792">
            <v>-2288.14652961191</v>
          </cell>
          <cell r="AO792">
            <v>-2249.87525117234</v>
          </cell>
          <cell r="AP792">
            <v>-2250.6815744395</v>
          </cell>
          <cell r="AQ792">
            <v>1099.09585706689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</row>
        <row r="793">
          <cell r="AA793">
            <v>-102539.274852238</v>
          </cell>
          <cell r="AB793">
            <v>-7380.06091833235</v>
          </cell>
          <cell r="AC793">
            <v>-3136.37292601359</v>
          </cell>
          <cell r="AD793">
            <v>-2769.76409271623</v>
          </cell>
          <cell r="AE793">
            <v>-3124.61764864991</v>
          </cell>
          <cell r="AF793">
            <v>-3461.25641362765</v>
          </cell>
          <cell r="AG793">
            <v>-2125.93590444001</v>
          </cell>
          <cell r="AH793">
            <v>-2258.07467614253</v>
          </cell>
          <cell r="AI793">
            <v>-2270.50887867752</v>
          </cell>
          <cell r="AJ793">
            <v>-2279.3293802823</v>
          </cell>
          <cell r="AK793">
            <v>-2308.00281355793</v>
          </cell>
          <cell r="AL793">
            <v>-2306.10801458512</v>
          </cell>
          <cell r="AM793">
            <v>-2324.08954608983</v>
          </cell>
          <cell r="AN793">
            <v>-2133.90833171699</v>
          </cell>
          <cell r="AO793">
            <v>-2095.89803161565</v>
          </cell>
          <cell r="AP793">
            <v>-2096.44337654458</v>
          </cell>
          <cell r="AQ793">
            <v>1176.08446684523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</row>
        <row r="794">
          <cell r="AA794">
            <v>-100162.593029972</v>
          </cell>
          <cell r="AB794">
            <v>-7406.81672102537</v>
          </cell>
          <cell r="AC794">
            <v>-3214.85848195386</v>
          </cell>
          <cell r="AD794">
            <v>-2908.33866945179</v>
          </cell>
          <cell r="AE794">
            <v>-3191.35805441563</v>
          </cell>
          <cell r="AF794">
            <v>-3503.17850958763</v>
          </cell>
          <cell r="AG794">
            <v>-2183.50446194259</v>
          </cell>
          <cell r="AH794">
            <v>-2312.59385579987</v>
          </cell>
          <cell r="AI794">
            <v>-2325.02805833486</v>
          </cell>
          <cell r="AJ794">
            <v>-2333.94096532889</v>
          </cell>
          <cell r="AK794">
            <v>-2362.52199321527</v>
          </cell>
          <cell r="AL794">
            <v>-2360.71959963172</v>
          </cell>
          <cell r="AM794">
            <v>-2378.60872574718</v>
          </cell>
          <cell r="AN794">
            <v>-2188.51991676358</v>
          </cell>
          <cell r="AO794">
            <v>-2150.417211273</v>
          </cell>
          <cell r="AP794">
            <v>-2151.05496159117</v>
          </cell>
          <cell r="AQ794">
            <v>1148.82487701656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</row>
        <row r="795">
          <cell r="AA795">
            <v>-97819.1343639787</v>
          </cell>
          <cell r="AB795">
            <v>-7470.37242316269</v>
          </cell>
          <cell r="AC795">
            <v>-3307.39632561941</v>
          </cell>
          <cell r="AD795">
            <v>-2931.97625377086</v>
          </cell>
          <cell r="AE795">
            <v>-3327.32775059423</v>
          </cell>
          <cell r="AF795">
            <v>-3560.249609693</v>
          </cell>
          <cell r="AG795">
            <v>-2240.26828018035</v>
          </cell>
          <cell r="AH795">
            <v>-2366.35092283081</v>
          </cell>
          <cell r="AI795">
            <v>-2378.7851253658</v>
          </cell>
          <cell r="AJ795">
            <v>-2387.78914603277</v>
          </cell>
          <cell r="AK795">
            <v>-2416.27906024621</v>
          </cell>
          <cell r="AL795">
            <v>-2414.56778033559</v>
          </cell>
          <cell r="AM795">
            <v>-2432.36579277812</v>
          </cell>
          <cell r="AN795">
            <v>-2242.36809746745</v>
          </cell>
          <cell r="AO795">
            <v>-2204.17427830394</v>
          </cell>
          <cell r="AP795">
            <v>-2204.90314229505</v>
          </cell>
          <cell r="AQ795">
            <v>1121.94634350109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</row>
        <row r="796">
          <cell r="AA796">
            <v>-102219.252522345</v>
          </cell>
          <cell r="AB796">
            <v>-7321.5698652752</v>
          </cell>
          <cell r="AC796">
            <v>-3137.29459142703</v>
          </cell>
          <cell r="AD796">
            <v>-2773.55887435632</v>
          </cell>
          <cell r="AE796">
            <v>-3123.06380661138</v>
          </cell>
          <cell r="AF796">
            <v>-3359.67185545137</v>
          </cell>
          <cell r="AG796">
            <v>-2133.68756212003</v>
          </cell>
          <cell r="AH796">
            <v>-2265.41573237241</v>
          </cell>
          <cell r="AI796">
            <v>-2277.8499349074</v>
          </cell>
          <cell r="AJ796">
            <v>-2286.68287898037</v>
          </cell>
          <cell r="AK796">
            <v>-2315.34386978781</v>
          </cell>
          <cell r="AL796">
            <v>-2313.46151328319</v>
          </cell>
          <cell r="AM796">
            <v>-2331.43060231972</v>
          </cell>
          <cell r="AN796">
            <v>-2141.26183041506</v>
          </cell>
          <cell r="AO796">
            <v>-2103.23908784554</v>
          </cell>
          <cell r="AP796">
            <v>-2103.79687524265</v>
          </cell>
          <cell r="AQ796">
            <v>1172.41393873029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</row>
        <row r="797">
          <cell r="AA797">
            <v>-87606.4888345015</v>
          </cell>
          <cell r="AB797">
            <v>-7714.88059749306</v>
          </cell>
          <cell r="AC797">
            <v>-3669.7053091753</v>
          </cell>
          <cell r="AD797">
            <v>-3307.5269854944</v>
          </cell>
          <cell r="AE797">
            <v>-3577.23500035795</v>
          </cell>
          <cell r="AF797">
            <v>-3938.38618356373</v>
          </cell>
          <cell r="AG797">
            <v>-2487.64143123027</v>
          </cell>
          <cell r="AH797">
            <v>-2600.6208411606</v>
          </cell>
          <cell r="AI797">
            <v>-2613.05504369558</v>
          </cell>
          <cell r="AJ797">
            <v>-2622.45613202074</v>
          </cell>
          <cell r="AK797">
            <v>-2650.548978576</v>
          </cell>
          <cell r="AL797">
            <v>-2649.23476632356</v>
          </cell>
          <cell r="AM797">
            <v>-2666.6357111079</v>
          </cell>
          <cell r="AN797">
            <v>-2477.03508345542</v>
          </cell>
          <cell r="AO797">
            <v>-2438.44419663372</v>
          </cell>
          <cell r="AP797">
            <v>-2439.57012828302</v>
          </cell>
          <cell r="AQ797">
            <v>1004.8113843362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</row>
        <row r="798">
          <cell r="AA798">
            <v>-93732.1313305349</v>
          </cell>
          <cell r="AB798">
            <v>-7487.18056611642</v>
          </cell>
          <cell r="AC798">
            <v>-3354.65475889418</v>
          </cell>
          <cell r="AD798">
            <v>-3097.1118176267</v>
          </cell>
          <cell r="AE798">
            <v>-3289.50948823588</v>
          </cell>
          <cell r="AF798">
            <v>-3587.87242328641</v>
          </cell>
          <cell r="AG798">
            <v>-2339.26464853715</v>
          </cell>
          <cell r="AH798">
            <v>-2460.10350281559</v>
          </cell>
          <cell r="AI798">
            <v>-2472.53770535058</v>
          </cell>
          <cell r="AJ798">
            <v>-2481.70062869548</v>
          </cell>
          <cell r="AK798">
            <v>-2510.03164023099</v>
          </cell>
          <cell r="AL798">
            <v>-2508.47926299831</v>
          </cell>
          <cell r="AM798">
            <v>-2526.11837276289</v>
          </cell>
          <cell r="AN798">
            <v>-2336.27958013017</v>
          </cell>
          <cell r="AO798">
            <v>-2297.92685828871</v>
          </cell>
          <cell r="AP798">
            <v>-2298.81462495777</v>
          </cell>
          <cell r="AQ798">
            <v>1075.0700535087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</row>
        <row r="799">
          <cell r="AA799">
            <v>-90611.4066973847</v>
          </cell>
          <cell r="AB799">
            <v>-7630.27269778662</v>
          </cell>
          <cell r="AC799">
            <v>-3660.40727523597</v>
          </cell>
          <cell r="AD799">
            <v>-3188.53159261093</v>
          </cell>
          <cell r="AE799">
            <v>-3418.53816352149</v>
          </cell>
          <cell r="AF799">
            <v>-3777.61579130669</v>
          </cell>
          <cell r="AG799">
            <v>-2414.85558957522</v>
          </cell>
          <cell r="AH799">
            <v>-2531.69042932034</v>
          </cell>
          <cell r="AI799">
            <v>-2544.12463185533</v>
          </cell>
          <cell r="AJ799">
            <v>-2553.40888897398</v>
          </cell>
          <cell r="AK799">
            <v>-2581.61856673574</v>
          </cell>
          <cell r="AL799">
            <v>-2580.1875232768</v>
          </cell>
          <cell r="AM799">
            <v>-2597.70529926765</v>
          </cell>
          <cell r="AN799">
            <v>-2407.98784040866</v>
          </cell>
          <cell r="AO799">
            <v>-2369.51378479347</v>
          </cell>
          <cell r="AP799">
            <v>-2370.52288523626</v>
          </cell>
          <cell r="AQ799">
            <v>1039.27659025632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</row>
        <row r="800">
          <cell r="AA800">
            <v>-98867.9049536623</v>
          </cell>
          <cell r="AB800">
            <v>-7421.57907305096</v>
          </cell>
          <cell r="AC800">
            <v>-3299.08449810677</v>
          </cell>
          <cell r="AD800">
            <v>-2895.29449756322</v>
          </cell>
          <cell r="AE800">
            <v>-3224.53729516038</v>
          </cell>
          <cell r="AF800">
            <v>-3372.75460897196</v>
          </cell>
          <cell r="AG800">
            <v>-2214.86470725209</v>
          </cell>
          <cell r="AH800">
            <v>-2342.29296451994</v>
          </cell>
          <cell r="AI800">
            <v>-2354.72716705493</v>
          </cell>
          <cell r="AJ800">
            <v>-2363.69041152137</v>
          </cell>
          <cell r="AK800">
            <v>-2392.22110193534</v>
          </cell>
          <cell r="AL800">
            <v>-2390.4690458242</v>
          </cell>
          <cell r="AM800">
            <v>-2408.30783446725</v>
          </cell>
          <cell r="AN800">
            <v>-2218.26936295606</v>
          </cell>
          <cell r="AO800">
            <v>-2180.11631999307</v>
          </cell>
          <cell r="AP800">
            <v>-2180.80440778366</v>
          </cell>
          <cell r="AQ800">
            <v>1133.97532265652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</row>
        <row r="801">
          <cell r="AA801">
            <v>-89719.8945656884</v>
          </cell>
          <cell r="AB801">
            <v>-7579.83405310359</v>
          </cell>
          <cell r="AC801">
            <v>-3538.51644268597</v>
          </cell>
          <cell r="AD801">
            <v>-3272.57498162141</v>
          </cell>
          <cell r="AE801">
            <v>-3395.56245647157</v>
          </cell>
          <cell r="AF801">
            <v>-3770.3867964195</v>
          </cell>
          <cell r="AG801">
            <v>-2436.45001039208</v>
          </cell>
          <cell r="AH801">
            <v>-2552.14100441175</v>
          </cell>
          <cell r="AI801">
            <v>-2564.57520694674</v>
          </cell>
          <cell r="AJ801">
            <v>-2573.89412605707</v>
          </cell>
          <cell r="AK801">
            <v>-2602.06914182715</v>
          </cell>
          <cell r="AL801">
            <v>-2600.67276035989</v>
          </cell>
          <cell r="AM801">
            <v>-2618.15587435906</v>
          </cell>
          <cell r="AN801">
            <v>-2428.47307749175</v>
          </cell>
          <cell r="AO801">
            <v>-2389.96435988488</v>
          </cell>
          <cell r="AP801">
            <v>-2391.00812231935</v>
          </cell>
          <cell r="AQ801">
            <v>1029.05130271062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</row>
        <row r="802">
          <cell r="AA802">
            <v>-89847.4381687061</v>
          </cell>
          <cell r="AB802">
            <v>-7698.34673344729</v>
          </cell>
          <cell r="AC802">
            <v>-3671.24778273287</v>
          </cell>
          <cell r="AD802">
            <v>-3286.05971139753</v>
          </cell>
          <cell r="AE802">
            <v>-3465.0048972385</v>
          </cell>
          <cell r="AF802">
            <v>-3834.6464459706</v>
          </cell>
          <cell r="AG802">
            <v>-2433.36061862933</v>
          </cell>
          <cell r="AH802">
            <v>-2549.21525619341</v>
          </cell>
          <cell r="AI802">
            <v>-2561.6494587284</v>
          </cell>
          <cell r="AJ802">
            <v>-2570.96341894344</v>
          </cell>
          <cell r="AK802">
            <v>-2599.14339360881</v>
          </cell>
          <cell r="AL802">
            <v>-2597.74205324626</v>
          </cell>
          <cell r="AM802">
            <v>-2615.23012614071</v>
          </cell>
          <cell r="AN802">
            <v>-2425.54237037812</v>
          </cell>
          <cell r="AO802">
            <v>-2387.03861166654</v>
          </cell>
          <cell r="AP802">
            <v>-2388.07741520572</v>
          </cell>
          <cell r="AQ802">
            <v>1030.51417681979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</row>
        <row r="803">
          <cell r="AA803">
            <v>-95729.0275633843</v>
          </cell>
          <cell r="AB803">
            <v>-7485.2844980957</v>
          </cell>
          <cell r="AC803">
            <v>-3382.58974873724</v>
          </cell>
          <cell r="AD803">
            <v>-3028.84107989705</v>
          </cell>
          <cell r="AE803">
            <v>-3346.32254683818</v>
          </cell>
          <cell r="AF803">
            <v>-3599.07621222839</v>
          </cell>
          <cell r="AG803">
            <v>-2290.89534872998</v>
          </cell>
          <cell r="AH803">
            <v>-2414.29630075101</v>
          </cell>
          <cell r="AI803">
            <v>-2426.730503286</v>
          </cell>
          <cell r="AJ803">
            <v>-2435.81578730537</v>
          </cell>
          <cell r="AK803">
            <v>-2464.22443816641</v>
          </cell>
          <cell r="AL803">
            <v>-2462.59442160819</v>
          </cell>
          <cell r="AM803">
            <v>-2480.31117069831</v>
          </cell>
          <cell r="AN803">
            <v>-2290.39473874006</v>
          </cell>
          <cell r="AO803">
            <v>-2252.11965622413</v>
          </cell>
          <cell r="AP803">
            <v>-2252.92978356765</v>
          </cell>
          <cell r="AQ803">
            <v>1097.97365454099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</row>
        <row r="804">
          <cell r="AA804">
            <v>-98914.2543023891</v>
          </cell>
          <cell r="AB804">
            <v>-7401.52736269519</v>
          </cell>
          <cell r="AC804">
            <v>-3231.24278698477</v>
          </cell>
          <cell r="AD804">
            <v>-3003.27052368109</v>
          </cell>
          <cell r="AE804">
            <v>-3173.3469877139</v>
          </cell>
          <cell r="AF804">
            <v>-3445.88097335764</v>
          </cell>
          <cell r="AG804">
            <v>-2213.74202220338</v>
          </cell>
          <cell r="AH804">
            <v>-2341.22974753963</v>
          </cell>
          <cell r="AI804">
            <v>-2353.66395007462</v>
          </cell>
          <cell r="AJ804">
            <v>-2362.62539247838</v>
          </cell>
          <cell r="AK804">
            <v>-2391.15788495503</v>
          </cell>
          <cell r="AL804">
            <v>-2389.4040267812</v>
          </cell>
          <cell r="AM804">
            <v>-2407.24461748693</v>
          </cell>
          <cell r="AN804">
            <v>-2217.20434391307</v>
          </cell>
          <cell r="AO804">
            <v>-2179.05310301275</v>
          </cell>
          <cell r="AP804">
            <v>-2179.73938874066</v>
          </cell>
          <cell r="AQ804">
            <v>1134.50693114668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</row>
        <row r="805">
          <cell r="AA805">
            <v>-89430.8676783605</v>
          </cell>
          <cell r="AB805">
            <v>-7679.11582423954</v>
          </cell>
          <cell r="AC805">
            <v>-3540.99861210311</v>
          </cell>
          <cell r="AD805">
            <v>-3422.40258218552</v>
          </cell>
          <cell r="AE805">
            <v>-3518.60609310487</v>
          </cell>
          <cell r="AF805">
            <v>-3992.73054641656</v>
          </cell>
          <cell r="AG805">
            <v>-2443.45088902339</v>
          </cell>
          <cell r="AH805">
            <v>-2558.77104998554</v>
          </cell>
          <cell r="AI805">
            <v>-2571.20525252053</v>
          </cell>
          <cell r="AJ805">
            <v>-2580.53540899624</v>
          </cell>
          <cell r="AK805">
            <v>-2608.69918740094</v>
          </cell>
          <cell r="AL805">
            <v>-2607.31404329906</v>
          </cell>
          <cell r="AM805">
            <v>-2624.78591993285</v>
          </cell>
          <cell r="AN805">
            <v>-2435.11436043093</v>
          </cell>
          <cell r="AO805">
            <v>-2396.59440545867</v>
          </cell>
          <cell r="AP805">
            <v>-2397.64940525852</v>
          </cell>
          <cell r="AQ805">
            <v>1025.73627992372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</row>
        <row r="806">
          <cell r="AA806">
            <v>-100778.40883959</v>
          </cell>
          <cell r="AB806">
            <v>-7400.58890755587</v>
          </cell>
          <cell r="AC806">
            <v>-3102.23023840534</v>
          </cell>
          <cell r="AD806">
            <v>-2889.15972366799</v>
          </cell>
          <cell r="AE806">
            <v>-3074.94423660446</v>
          </cell>
          <cell r="AF806">
            <v>-3488.73135911148</v>
          </cell>
          <cell r="AG806">
            <v>-2168.58802360621</v>
          </cell>
          <cell r="AH806">
            <v>-2298.46753377987</v>
          </cell>
          <cell r="AI806">
            <v>-2310.90173631486</v>
          </cell>
          <cell r="AJ806">
            <v>-2319.79070039021</v>
          </cell>
          <cell r="AK806">
            <v>-2348.39567119527</v>
          </cell>
          <cell r="AL806">
            <v>-2346.56933469303</v>
          </cell>
          <cell r="AM806">
            <v>-2364.48240372717</v>
          </cell>
          <cell r="AN806">
            <v>-2174.3696518249</v>
          </cell>
          <cell r="AO806">
            <v>-2136.29088925299</v>
          </cell>
          <cell r="AP806">
            <v>-2136.90469665249</v>
          </cell>
          <cell r="AQ806">
            <v>1155.88803802656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7">
          <cell r="AA807">
            <v>-99269.2650313905</v>
          </cell>
          <cell r="AB807">
            <v>-7329.91018577155</v>
          </cell>
          <cell r="AC807">
            <v>-3186.70223675575</v>
          </cell>
          <cell r="AD807">
            <v>-2913.19040064337</v>
          </cell>
          <cell r="AE807">
            <v>-3306.5091220519</v>
          </cell>
          <cell r="AF807">
            <v>-3450.50043037734</v>
          </cell>
          <cell r="AG807">
            <v>-2205.14286712294</v>
          </cell>
          <cell r="AH807">
            <v>-2333.08608542492</v>
          </cell>
          <cell r="AI807">
            <v>-2345.52028795991</v>
          </cell>
          <cell r="AJ807">
            <v>-2354.46792754653</v>
          </cell>
          <cell r="AK807">
            <v>-2383.01422284032</v>
          </cell>
          <cell r="AL807">
            <v>-2381.24656184935</v>
          </cell>
          <cell r="AM807">
            <v>-2399.10095537223</v>
          </cell>
          <cell r="AN807">
            <v>-2209.04687898121</v>
          </cell>
          <cell r="AO807">
            <v>-2170.90944089805</v>
          </cell>
          <cell r="AP807">
            <v>-2171.58192380881</v>
          </cell>
          <cell r="AQ807">
            <v>1138.57876220404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</row>
        <row r="808">
          <cell r="AA808">
            <v>-100321.16361647</v>
          </cell>
          <cell r="AB808">
            <v>-7346.3438039427</v>
          </cell>
          <cell r="AC808">
            <v>-3223.36327734645</v>
          </cell>
          <cell r="AD808">
            <v>-2845.42700962951</v>
          </cell>
          <cell r="AE808">
            <v>-3165.4058086923</v>
          </cell>
          <cell r="AF808">
            <v>-3497.11725567344</v>
          </cell>
          <cell r="AG808">
            <v>-2179.66352713949</v>
          </cell>
          <cell r="AH808">
            <v>-2308.95637340207</v>
          </cell>
          <cell r="AI808">
            <v>-2321.39057593706</v>
          </cell>
          <cell r="AJ808">
            <v>-2330.29731770669</v>
          </cell>
          <cell r="AK808">
            <v>-2358.88451081747</v>
          </cell>
          <cell r="AL808">
            <v>-2357.07595200951</v>
          </cell>
          <cell r="AM808">
            <v>-2374.97124334938</v>
          </cell>
          <cell r="AN808">
            <v>-2184.87626914138</v>
          </cell>
          <cell r="AO808">
            <v>-2146.7797288752</v>
          </cell>
          <cell r="AP808">
            <v>-2147.41131396897</v>
          </cell>
          <cell r="AQ808">
            <v>1150.64361821546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</row>
        <row r="809">
          <cell r="AA809">
            <v>-90889.3422394383</v>
          </cell>
          <cell r="AB809">
            <v>-7596.21810750434</v>
          </cell>
          <cell r="AC809">
            <v>-3625.22978789083</v>
          </cell>
          <cell r="AD809">
            <v>-3126.69185884459</v>
          </cell>
          <cell r="AE809">
            <v>-3418.92873079667</v>
          </cell>
          <cell r="AF809">
            <v>-3649.28017216948</v>
          </cell>
          <cell r="AG809">
            <v>-2408.12336817107</v>
          </cell>
          <cell r="AH809">
            <v>-2525.31481033407</v>
          </cell>
          <cell r="AI809">
            <v>-2537.74901286906</v>
          </cell>
          <cell r="AJ809">
            <v>-2547.02246385383</v>
          </cell>
          <cell r="AK809">
            <v>-2575.24294774947</v>
          </cell>
          <cell r="AL809">
            <v>-2573.80109815665</v>
          </cell>
          <cell r="AM809">
            <v>-2591.32968028138</v>
          </cell>
          <cell r="AN809">
            <v>-2401.60141528852</v>
          </cell>
          <cell r="AO809">
            <v>-2363.1381658072</v>
          </cell>
          <cell r="AP809">
            <v>-2364.13646011611</v>
          </cell>
          <cell r="AQ809">
            <v>1042.46439974946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</row>
        <row r="810">
          <cell r="AA810">
            <v>-98335.4143660122</v>
          </cell>
          <cell r="AB810">
            <v>-7460.68935804021</v>
          </cell>
          <cell r="AC810">
            <v>-3253.6062534854</v>
          </cell>
          <cell r="AD810">
            <v>-2837.70450468888</v>
          </cell>
          <cell r="AE810">
            <v>-3184.20582378394</v>
          </cell>
          <cell r="AF810">
            <v>-3545.65441648894</v>
          </cell>
          <cell r="AG810">
            <v>-2227.76282206389</v>
          </cell>
          <cell r="AH810">
            <v>-2354.50787260816</v>
          </cell>
          <cell r="AI810">
            <v>-2366.94207514315</v>
          </cell>
          <cell r="AJ810">
            <v>-2375.92602284364</v>
          </cell>
          <cell r="AK810">
            <v>-2404.43601002357</v>
          </cell>
          <cell r="AL810">
            <v>-2402.70465714647</v>
          </cell>
          <cell r="AM810">
            <v>-2420.52274255547</v>
          </cell>
          <cell r="AN810">
            <v>-2230.50497427833</v>
          </cell>
          <cell r="AO810">
            <v>-2192.33122808129</v>
          </cell>
          <cell r="AP810">
            <v>-2193.04001910593</v>
          </cell>
          <cell r="AQ810">
            <v>1127.86786861241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</row>
        <row r="811">
          <cell r="AA811">
            <v>-85375.5922243724</v>
          </cell>
          <cell r="AB811">
            <v>-7787.76381300051</v>
          </cell>
          <cell r="AC811">
            <v>-3773.62817360816</v>
          </cell>
          <cell r="AD811">
            <v>-3387.88590877638</v>
          </cell>
          <cell r="AE811">
            <v>-3490.02248582801</v>
          </cell>
          <cell r="AF811">
            <v>-3906.115209501</v>
          </cell>
          <cell r="AG811">
            <v>-2541.678744336</v>
          </cell>
          <cell r="AH811">
            <v>-2651.79582467967</v>
          </cell>
          <cell r="AI811">
            <v>-2664.23002721466</v>
          </cell>
          <cell r="AJ811">
            <v>-2673.71785280001</v>
          </cell>
          <cell r="AK811">
            <v>-2701.72396209507</v>
          </cell>
          <cell r="AL811">
            <v>-2700.49648710284</v>
          </cell>
          <cell r="AM811">
            <v>-2717.81069462698</v>
          </cell>
          <cell r="AN811">
            <v>-2528.2968042347</v>
          </cell>
          <cell r="AO811">
            <v>-2489.6191801528</v>
          </cell>
          <cell r="AP811">
            <v>-2490.8318490623</v>
          </cell>
          <cell r="AQ811">
            <v>979.223892576661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</row>
        <row r="812">
          <cell r="AA812">
            <v>-99929.806211437</v>
          </cell>
          <cell r="AB812">
            <v>-7364.39534936864</v>
          </cell>
          <cell r="AC812">
            <v>-3235.82276389968</v>
          </cell>
          <cell r="AD812">
            <v>-2939.90363548273</v>
          </cell>
          <cell r="AE812">
            <v>-3168.01724281802</v>
          </cell>
          <cell r="AF812">
            <v>-3460.39369293392</v>
          </cell>
          <cell r="AG812">
            <v>-2189.14308012997</v>
          </cell>
          <cell r="AH812">
            <v>-2317.9337991876</v>
          </cell>
          <cell r="AI812">
            <v>-2330.36800172259</v>
          </cell>
          <cell r="AJ812">
            <v>-2339.28995946812</v>
          </cell>
          <cell r="AK812">
            <v>-2367.861936603</v>
          </cell>
          <cell r="AL812">
            <v>-2366.06859377095</v>
          </cell>
          <cell r="AM812">
            <v>-2383.9486691349</v>
          </cell>
          <cell r="AN812">
            <v>-2193.86891090281</v>
          </cell>
          <cell r="AO812">
            <v>-2155.75715466072</v>
          </cell>
          <cell r="AP812">
            <v>-2156.40395573041</v>
          </cell>
          <cell r="AQ812">
            <v>1146.1549053227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</row>
        <row r="813">
          <cell r="AA813">
            <v>-103951.348850248</v>
          </cell>
          <cell r="AB813">
            <v>-7399.17801024698</v>
          </cell>
          <cell r="AC813">
            <v>-3094.45279784864</v>
          </cell>
          <cell r="AD813">
            <v>-2692.27980976017</v>
          </cell>
          <cell r="AE813">
            <v>-3101.44862096877</v>
          </cell>
          <cell r="AF813">
            <v>-3422.23113414895</v>
          </cell>
          <cell r="AG813">
            <v>-2091.73230916245</v>
          </cell>
          <cell r="AH813">
            <v>-2225.68282828738</v>
          </cell>
          <cell r="AI813">
            <v>-2238.11703082237</v>
          </cell>
          <cell r="AJ813">
            <v>-2246.88263099011</v>
          </cell>
          <cell r="AK813">
            <v>-2275.61096570278</v>
          </cell>
          <cell r="AL813">
            <v>-2273.66126529293</v>
          </cell>
          <cell r="AM813">
            <v>-2291.69769823469</v>
          </cell>
          <cell r="AN813">
            <v>-2101.4615824248</v>
          </cell>
          <cell r="AO813">
            <v>-2063.50618376051</v>
          </cell>
          <cell r="AP813">
            <v>-2063.99662725239</v>
          </cell>
          <cell r="AQ813">
            <v>1192.28039077281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</row>
        <row r="814">
          <cell r="AA814">
            <v>-101132.261787929</v>
          </cell>
          <cell r="AB814">
            <v>-7365.38552002174</v>
          </cell>
          <cell r="AC814">
            <v>-3175.42804461875</v>
          </cell>
          <cell r="AD814">
            <v>-2922.51561076177</v>
          </cell>
          <cell r="AE814">
            <v>-3126.25039734319</v>
          </cell>
          <cell r="AF814">
            <v>-3379.18964164041</v>
          </cell>
          <cell r="AG814">
            <v>-2160.01691256685</v>
          </cell>
          <cell r="AH814">
            <v>-2290.35043022734</v>
          </cell>
          <cell r="AI814">
            <v>-2302.78463276233</v>
          </cell>
          <cell r="AJ814">
            <v>-2311.65983903505</v>
          </cell>
          <cell r="AK814">
            <v>-2340.27856764274</v>
          </cell>
          <cell r="AL814">
            <v>-2338.43847333787</v>
          </cell>
          <cell r="AM814">
            <v>-2356.36530017464</v>
          </cell>
          <cell r="AN814">
            <v>-2166.23879046974</v>
          </cell>
          <cell r="AO814">
            <v>-2128.17378570046</v>
          </cell>
          <cell r="AP814">
            <v>-2128.77383529733</v>
          </cell>
          <cell r="AQ814">
            <v>1159.94658980283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</row>
        <row r="815">
          <cell r="AA815">
            <v>-88047.8116925377</v>
          </cell>
          <cell r="AB815">
            <v>-7591.54133695782</v>
          </cell>
          <cell r="AC815">
            <v>-3643.52815361265</v>
          </cell>
          <cell r="AD815">
            <v>-3157.58759085449</v>
          </cell>
          <cell r="AE815">
            <v>-3570.62112452748</v>
          </cell>
          <cell r="AF815">
            <v>-3725.25657876886</v>
          </cell>
          <cell r="AG815">
            <v>-2476.95160304543</v>
          </cell>
          <cell r="AH815">
            <v>-2590.49724785553</v>
          </cell>
          <cell r="AI815">
            <v>-2602.93145039052</v>
          </cell>
          <cell r="AJ815">
            <v>-2612.31538008295</v>
          </cell>
          <cell r="AK815">
            <v>-2640.42538527093</v>
          </cell>
          <cell r="AL815">
            <v>-2639.09401438578</v>
          </cell>
          <cell r="AM815">
            <v>-2656.51211780284</v>
          </cell>
          <cell r="AN815">
            <v>-2466.89433151764</v>
          </cell>
          <cell r="AO815">
            <v>-2428.32060332866</v>
          </cell>
          <cell r="AP815">
            <v>-2429.42937634524</v>
          </cell>
          <cell r="AQ815">
            <v>1009.87318098873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</row>
        <row r="816">
          <cell r="AA816">
            <v>-88354.6031194248</v>
          </cell>
          <cell r="AB816">
            <v>-7619.9563059089</v>
          </cell>
          <cell r="AC816">
            <v>-3730.42123783073</v>
          </cell>
          <cell r="AD816">
            <v>-3263.1354452138</v>
          </cell>
          <cell r="AE816">
            <v>-3525.95806216566</v>
          </cell>
          <cell r="AF816">
            <v>-3747.87284780621</v>
          </cell>
          <cell r="AG816">
            <v>-2469.52042747343</v>
          </cell>
          <cell r="AH816">
            <v>-2583.45969795588</v>
          </cell>
          <cell r="AI816">
            <v>-2595.89390049087</v>
          </cell>
          <cell r="AJ816">
            <v>-2605.26590213263</v>
          </cell>
          <cell r="AK816">
            <v>-2633.38783537128</v>
          </cell>
          <cell r="AL816">
            <v>-2632.04453643545</v>
          </cell>
          <cell r="AM816">
            <v>-2649.47456790319</v>
          </cell>
          <cell r="AN816">
            <v>-2459.84485356731</v>
          </cell>
          <cell r="AO816">
            <v>-2421.28305342901</v>
          </cell>
          <cell r="AP816">
            <v>-2422.37989839491</v>
          </cell>
          <cell r="AQ816">
            <v>1013.39195593855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</row>
        <row r="817">
          <cell r="AA817">
            <v>-87014.182530732</v>
          </cell>
          <cell r="AB817">
            <v>-7614.74129063034</v>
          </cell>
          <cell r="AC817">
            <v>-3698.03371207919</v>
          </cell>
          <cell r="AD817">
            <v>-3289.45412730563</v>
          </cell>
          <cell r="AE817">
            <v>-3506.71439227034</v>
          </cell>
          <cell r="AF817">
            <v>-3807.45689909726</v>
          </cell>
          <cell r="AG817">
            <v>-2501.98841667369</v>
          </cell>
          <cell r="AH817">
            <v>-2614.20787392402</v>
          </cell>
          <cell r="AI817">
            <v>-2626.64207645901</v>
          </cell>
          <cell r="AJ817">
            <v>-2636.06619365326</v>
          </cell>
          <cell r="AK817">
            <v>-2664.13601133942</v>
          </cell>
          <cell r="AL817">
            <v>-2662.84482795608</v>
          </cell>
          <cell r="AM817">
            <v>-2680.22274387133</v>
          </cell>
          <cell r="AN817">
            <v>-2490.64514508795</v>
          </cell>
          <cell r="AO817">
            <v>-2452.03122939715</v>
          </cell>
          <cell r="AP817">
            <v>-2453.18018991554</v>
          </cell>
          <cell r="AQ817">
            <v>998.017867954483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</row>
        <row r="818">
          <cell r="AA818">
            <v>-94568.2234043759</v>
          </cell>
          <cell r="AB818">
            <v>-7487.3112767516</v>
          </cell>
          <cell r="AC818">
            <v>-3377.85704957577</v>
          </cell>
          <cell r="AD818">
            <v>-2960.97373792257</v>
          </cell>
          <cell r="AE818">
            <v>-3260.88202869829</v>
          </cell>
          <cell r="AF818">
            <v>-3650.13137930713</v>
          </cell>
          <cell r="AG818">
            <v>-2319.01262566247</v>
          </cell>
          <cell r="AH818">
            <v>-2440.92421951533</v>
          </cell>
          <cell r="AI818">
            <v>-2453.35842205032</v>
          </cell>
          <cell r="AJ818">
            <v>-2462.4888381354</v>
          </cell>
          <cell r="AK818">
            <v>-2490.85235693073</v>
          </cell>
          <cell r="AL818">
            <v>-2489.26747243822</v>
          </cell>
          <cell r="AM818">
            <v>-2506.93908946264</v>
          </cell>
          <cell r="AN818">
            <v>-2317.06778957008</v>
          </cell>
          <cell r="AO818">
            <v>-2278.74757498846</v>
          </cell>
          <cell r="AP818">
            <v>-2279.60283439768</v>
          </cell>
          <cell r="AQ818">
            <v>1084.65969515883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</row>
        <row r="819">
          <cell r="AA819">
            <v>-91926.0231962549</v>
          </cell>
          <cell r="AB819">
            <v>-7581.16785129683</v>
          </cell>
          <cell r="AC819">
            <v>-3511.04251175877</v>
          </cell>
          <cell r="AD819">
            <v>-3151.18380794261</v>
          </cell>
          <cell r="AE819">
            <v>-3416.90578545794</v>
          </cell>
          <cell r="AF819">
            <v>-3666.46841079451</v>
          </cell>
          <cell r="AG819">
            <v>-2383.01263323163</v>
          </cell>
          <cell r="AH819">
            <v>-2501.53417852946</v>
          </cell>
          <cell r="AI819">
            <v>-2513.96838106445</v>
          </cell>
          <cell r="AJ819">
            <v>-2523.20152589362</v>
          </cell>
          <cell r="AK819">
            <v>-2551.46231594486</v>
          </cell>
          <cell r="AL819">
            <v>-2549.98016019644</v>
          </cell>
          <cell r="AM819">
            <v>-2567.54904847677</v>
          </cell>
          <cell r="AN819">
            <v>-2377.78047732831</v>
          </cell>
          <cell r="AO819">
            <v>-2339.35753400259</v>
          </cell>
          <cell r="AP819">
            <v>-2340.3155221559</v>
          </cell>
          <cell r="AQ819">
            <v>1054.35471565176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</row>
        <row r="820">
          <cell r="AA820">
            <v>-93339.5451954005</v>
          </cell>
          <cell r="AB820">
            <v>-7463.28736095837</v>
          </cell>
          <cell r="AC820">
            <v>-3432.89729924132</v>
          </cell>
          <cell r="AD820">
            <v>-3111.85372420176</v>
          </cell>
          <cell r="AE820">
            <v>-3401.53486927232</v>
          </cell>
          <cell r="AF820">
            <v>-3638.47161245965</v>
          </cell>
          <cell r="AG820">
            <v>-2348.77396412305</v>
          </cell>
          <cell r="AH820">
            <v>-2469.10911468666</v>
          </cell>
          <cell r="AI820">
            <v>-2481.54331722165</v>
          </cell>
          <cell r="AJ820">
            <v>-2490.72150431549</v>
          </cell>
          <cell r="AK820">
            <v>-2519.03725210206</v>
          </cell>
          <cell r="AL820">
            <v>-2517.50013861832</v>
          </cell>
          <cell r="AM820">
            <v>-2535.12398463397</v>
          </cell>
          <cell r="AN820">
            <v>-2345.30045575018</v>
          </cell>
          <cell r="AO820">
            <v>-2306.93247015979</v>
          </cell>
          <cell r="AP820">
            <v>-2307.83550057777</v>
          </cell>
          <cell r="AQ820">
            <v>1070.56724757317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</row>
        <row r="821">
          <cell r="AA821">
            <v>-93077.7468754993</v>
          </cell>
          <cell r="AB821">
            <v>-7501.69094730629</v>
          </cell>
          <cell r="AC821">
            <v>-3432.6575885455</v>
          </cell>
          <cell r="AD821">
            <v>-3132.07943987472</v>
          </cell>
          <cell r="AE821">
            <v>-3320.27627395362</v>
          </cell>
          <cell r="AF821">
            <v>-3736.47468575231</v>
          </cell>
          <cell r="AG821">
            <v>-2355.11530585929</v>
          </cell>
          <cell r="AH821">
            <v>-2475.11455870654</v>
          </cell>
          <cell r="AI821">
            <v>-2487.54876124153</v>
          </cell>
          <cell r="AJ821">
            <v>-2496.73712705405</v>
          </cell>
          <cell r="AK821">
            <v>-2525.04269612194</v>
          </cell>
          <cell r="AL821">
            <v>-2523.51576135687</v>
          </cell>
          <cell r="AM821">
            <v>-2541.12942865385</v>
          </cell>
          <cell r="AN821">
            <v>-2351.31607848873</v>
          </cell>
          <cell r="AO821">
            <v>-2312.93791417967</v>
          </cell>
          <cell r="AP821">
            <v>-2313.85112331633</v>
          </cell>
          <cell r="AQ821">
            <v>1067.56452556323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</row>
        <row r="822">
          <cell r="AA822">
            <v>-85289.2774258132</v>
          </cell>
          <cell r="AB822">
            <v>-7729.45664815187</v>
          </cell>
          <cell r="AC822">
            <v>-3754.99062118711</v>
          </cell>
          <cell r="AD822">
            <v>-3523.30599994555</v>
          </cell>
          <cell r="AE822">
            <v>-3561.1179512587</v>
          </cell>
          <cell r="AF822">
            <v>-4001.73450633165</v>
          </cell>
          <cell r="AG822">
            <v>-2543.76948210226</v>
          </cell>
          <cell r="AH822">
            <v>-2653.77581710678</v>
          </cell>
          <cell r="AI822">
            <v>-2666.21001964177</v>
          </cell>
          <cell r="AJ822">
            <v>-2675.70120114649</v>
          </cell>
          <cell r="AK822">
            <v>-2703.70395452218</v>
          </cell>
          <cell r="AL822">
            <v>-2702.47983544931</v>
          </cell>
          <cell r="AM822">
            <v>-2719.79068705408</v>
          </cell>
          <cell r="AN822">
            <v>-2530.28015258118</v>
          </cell>
          <cell r="AO822">
            <v>-2491.59917257991</v>
          </cell>
          <cell r="AP822">
            <v>-2492.81519740877</v>
          </cell>
          <cell r="AQ822">
            <v>978.233896363106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</row>
        <row r="823">
          <cell r="AA823">
            <v>-86976.3530352136</v>
          </cell>
          <cell r="AB823">
            <v>-7700.86426400205</v>
          </cell>
          <cell r="AC823">
            <v>-3735.54017642415</v>
          </cell>
          <cell r="AD823">
            <v>-3171.30196625196</v>
          </cell>
          <cell r="AE823">
            <v>-3403.48390112947</v>
          </cell>
          <cell r="AF823">
            <v>-3885.32454043621</v>
          </cell>
          <cell r="AG823">
            <v>-2502.90473179321</v>
          </cell>
          <cell r="AH823">
            <v>-2615.07565228762</v>
          </cell>
          <cell r="AI823">
            <v>-2627.50985482261</v>
          </cell>
          <cell r="AJ823">
            <v>-2636.93544282764</v>
          </cell>
          <cell r="AK823">
            <v>-2665.00378970302</v>
          </cell>
          <cell r="AL823">
            <v>-2663.71407713046</v>
          </cell>
          <cell r="AM823">
            <v>-2681.09052223493</v>
          </cell>
          <cell r="AN823">
            <v>-2491.51439426233</v>
          </cell>
          <cell r="AO823">
            <v>-2452.89900776075</v>
          </cell>
          <cell r="AP823">
            <v>-2454.04943908992</v>
          </cell>
          <cell r="AQ823">
            <v>997.583978772686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</row>
        <row r="824">
          <cell r="AA824">
            <v>-93865.5086901623</v>
          </cell>
          <cell r="AB824">
            <v>-7507.11724163131</v>
          </cell>
          <cell r="AC824">
            <v>-3487.39508766441</v>
          </cell>
          <cell r="AD824">
            <v>-3128.47784229839</v>
          </cell>
          <cell r="AE824">
            <v>-3327.19430442248</v>
          </cell>
          <cell r="AF824">
            <v>-3860.49074808777</v>
          </cell>
          <cell r="AG824">
            <v>-2336.03395012169</v>
          </cell>
          <cell r="AH824">
            <v>-2457.04393288762</v>
          </cell>
          <cell r="AI824">
            <v>-2469.47813542261</v>
          </cell>
          <cell r="AJ824">
            <v>-2478.63587305578</v>
          </cell>
          <cell r="AK824">
            <v>-2506.97207030302</v>
          </cell>
          <cell r="AL824">
            <v>-2505.4145073586</v>
          </cell>
          <cell r="AM824">
            <v>-2523.05880283493</v>
          </cell>
          <cell r="AN824">
            <v>-2333.21482449046</v>
          </cell>
          <cell r="AO824">
            <v>-2294.86728836075</v>
          </cell>
          <cell r="AP824">
            <v>-2295.74986931806</v>
          </cell>
          <cell r="AQ824">
            <v>1076.59983847269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</row>
        <row r="825">
          <cell r="AA825">
            <v>-96126.3623154845</v>
          </cell>
          <cell r="AB825">
            <v>-7463.31223443617</v>
          </cell>
          <cell r="AC825">
            <v>-3411.85652252714</v>
          </cell>
          <cell r="AD825">
            <v>-3082.44738470692</v>
          </cell>
          <cell r="AE825">
            <v>-3459.29770492681</v>
          </cell>
          <cell r="AF825">
            <v>-3539.43254955577</v>
          </cell>
          <cell r="AG825">
            <v>-2281.27101100426</v>
          </cell>
          <cell r="AH825">
            <v>-2405.18175940563</v>
          </cell>
          <cell r="AI825">
            <v>-2417.61596194062</v>
          </cell>
          <cell r="AJ825">
            <v>-2426.68579758483</v>
          </cell>
          <cell r="AK825">
            <v>-2455.10989682103</v>
          </cell>
          <cell r="AL825">
            <v>-2453.46443188766</v>
          </cell>
          <cell r="AM825">
            <v>-2471.19662935294</v>
          </cell>
          <cell r="AN825">
            <v>-2281.26474901952</v>
          </cell>
          <cell r="AO825">
            <v>-2243.00511487876</v>
          </cell>
          <cell r="AP825">
            <v>-2243.79979384711</v>
          </cell>
          <cell r="AQ825">
            <v>1102.53092521368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</row>
        <row r="826">
          <cell r="AA826">
            <v>-99383.0515531651</v>
          </cell>
          <cell r="AB826">
            <v>-7529.83011764445</v>
          </cell>
          <cell r="AC826">
            <v>-3246.97223544156</v>
          </cell>
          <cell r="AD826">
            <v>-2811.35203509944</v>
          </cell>
          <cell r="AE826">
            <v>-3167.65666287887</v>
          </cell>
          <cell r="AF826">
            <v>-3528.3732544201</v>
          </cell>
          <cell r="AG826">
            <v>-2202.38670268375</v>
          </cell>
          <cell r="AH826">
            <v>-2330.47591364463</v>
          </cell>
          <cell r="AI826">
            <v>-2342.91011617962</v>
          </cell>
          <cell r="AJ826">
            <v>-2351.85333174627</v>
          </cell>
          <cell r="AK826">
            <v>-2380.40405106003</v>
          </cell>
          <cell r="AL826">
            <v>-2378.63196604909</v>
          </cell>
          <cell r="AM826">
            <v>-2396.49078359193</v>
          </cell>
          <cell r="AN826">
            <v>-2206.43228318096</v>
          </cell>
          <cell r="AO826">
            <v>-2168.29926911775</v>
          </cell>
          <cell r="AP826">
            <v>-2168.96732800855</v>
          </cell>
          <cell r="AQ826">
            <v>1139.88384809418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</row>
        <row r="827">
          <cell r="AA827">
            <v>-97146.8696723724</v>
          </cell>
          <cell r="AB827">
            <v>-7496.00693174864</v>
          </cell>
          <cell r="AC827">
            <v>-3318.73418669887</v>
          </cell>
          <cell r="AD827">
            <v>-2991.88947558785</v>
          </cell>
          <cell r="AE827">
            <v>-3373.59404197584</v>
          </cell>
          <cell r="AF827">
            <v>-3604.01177757385</v>
          </cell>
          <cell r="AG827">
            <v>-2256.55203688396</v>
          </cell>
          <cell r="AH827">
            <v>-2381.77213704451</v>
          </cell>
          <cell r="AI827">
            <v>-2394.2063395795</v>
          </cell>
          <cell r="AJ827">
            <v>-2403.23649789767</v>
          </cell>
          <cell r="AK827">
            <v>-2431.70027445991</v>
          </cell>
          <cell r="AL827">
            <v>-2430.0151322005</v>
          </cell>
          <cell r="AM827">
            <v>-2447.78700699181</v>
          </cell>
          <cell r="AN827">
            <v>-2257.81544933236</v>
          </cell>
          <cell r="AO827">
            <v>-2219.59549251763</v>
          </cell>
          <cell r="AP827">
            <v>-2220.35049415996</v>
          </cell>
          <cell r="AQ827">
            <v>1114.23573639424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</row>
        <row r="828">
          <cell r="AA828">
            <v>-93305.547797757</v>
          </cell>
          <cell r="AB828">
            <v>-7556.1370607106</v>
          </cell>
          <cell r="AC828">
            <v>-3440.34301531503</v>
          </cell>
          <cell r="AD828">
            <v>-2992.86403568587</v>
          </cell>
          <cell r="AE828">
            <v>-3308.47053510689</v>
          </cell>
          <cell r="AF828">
            <v>-3556.62097527388</v>
          </cell>
          <cell r="AG828">
            <v>-2349.59745724814</v>
          </cell>
          <cell r="AH828">
            <v>-2469.88898779068</v>
          </cell>
          <cell r="AI828">
            <v>-2482.32319032567</v>
          </cell>
          <cell r="AJ828">
            <v>-2491.50269923834</v>
          </cell>
          <cell r="AK828">
            <v>-2519.81712520608</v>
          </cell>
          <cell r="AL828">
            <v>-2518.28133354116</v>
          </cell>
          <cell r="AM828">
            <v>-2535.90385773799</v>
          </cell>
          <cell r="AN828">
            <v>-2346.08165067302</v>
          </cell>
          <cell r="AO828">
            <v>-2307.71234326381</v>
          </cell>
          <cell r="AP828">
            <v>-2308.61669550062</v>
          </cell>
          <cell r="AQ828">
            <v>1070.17731102115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</row>
        <row r="829">
          <cell r="AA829">
            <v>-85642.1342098444</v>
          </cell>
          <cell r="AB829">
            <v>-7759.57935517573</v>
          </cell>
          <cell r="AC829">
            <v>-3741.28741783185</v>
          </cell>
          <cell r="AD829">
            <v>-3435.02643152452</v>
          </cell>
          <cell r="AE829">
            <v>-3688.54613945709</v>
          </cell>
          <cell r="AF829">
            <v>-3800.1529975006</v>
          </cell>
          <cell r="AG829">
            <v>-2535.22250039382</v>
          </cell>
          <cell r="AH829">
            <v>-2645.68156476653</v>
          </cell>
          <cell r="AI829">
            <v>-2658.11576730152</v>
          </cell>
          <cell r="AJ829">
            <v>-2667.59322973448</v>
          </cell>
          <cell r="AK829">
            <v>-2695.60970218193</v>
          </cell>
          <cell r="AL829">
            <v>-2694.3718640373</v>
          </cell>
          <cell r="AM829">
            <v>-2711.69643471384</v>
          </cell>
          <cell r="AN829">
            <v>-2522.17218116917</v>
          </cell>
          <cell r="AO829">
            <v>-2483.50492023966</v>
          </cell>
          <cell r="AP829">
            <v>-2484.70722599676</v>
          </cell>
          <cell r="AQ829">
            <v>982.281022533231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</row>
        <row r="830">
          <cell r="AA830">
            <v>-99535.6152163798</v>
          </cell>
          <cell r="AB830">
            <v>-7295.37690900152</v>
          </cell>
          <cell r="AC830">
            <v>-3219.03590690143</v>
          </cell>
          <cell r="AD830">
            <v>-2813.83029304142</v>
          </cell>
          <cell r="AE830">
            <v>-3182.560086503</v>
          </cell>
          <cell r="AF830">
            <v>-3406.97060807355</v>
          </cell>
          <cell r="AG830">
            <v>-2198.69126901808</v>
          </cell>
          <cell r="AH830">
            <v>-2326.97622526141</v>
          </cell>
          <cell r="AI830">
            <v>-2339.4104277964</v>
          </cell>
          <cell r="AJ830">
            <v>-2348.34771168783</v>
          </cell>
          <cell r="AK830">
            <v>-2376.90436267681</v>
          </cell>
          <cell r="AL830">
            <v>-2375.12634599065</v>
          </cell>
          <cell r="AM830">
            <v>-2392.99109520872</v>
          </cell>
          <cell r="AN830">
            <v>-2202.92666312251</v>
          </cell>
          <cell r="AO830">
            <v>-2164.79958073454</v>
          </cell>
          <cell r="AP830">
            <v>-2165.46170795011</v>
          </cell>
          <cell r="AQ830">
            <v>1141.63369228579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</row>
        <row r="831">
          <cell r="AA831">
            <v>-88253.1355453064</v>
          </cell>
          <cell r="AB831">
            <v>-7638.54700376572</v>
          </cell>
          <cell r="AC831">
            <v>-3711.25159785995</v>
          </cell>
          <cell r="AD831">
            <v>-3208.12797213104</v>
          </cell>
          <cell r="AE831">
            <v>-3597.9382925154</v>
          </cell>
          <cell r="AF831">
            <v>-3818.36266202839</v>
          </cell>
          <cell r="AG831">
            <v>-2471.97819940594</v>
          </cell>
          <cell r="AH831">
            <v>-2585.7872829321</v>
          </cell>
          <cell r="AI831">
            <v>-2598.22148546709</v>
          </cell>
          <cell r="AJ831">
            <v>-2607.59743216813</v>
          </cell>
          <cell r="AK831">
            <v>-2635.7154203475</v>
          </cell>
          <cell r="AL831">
            <v>-2634.37606647095</v>
          </cell>
          <cell r="AM831">
            <v>-2651.8021528794</v>
          </cell>
          <cell r="AN831">
            <v>-2462.17638360281</v>
          </cell>
          <cell r="AO831">
            <v>-2423.61063840522</v>
          </cell>
          <cell r="AP831">
            <v>-2424.71142843041</v>
          </cell>
          <cell r="AQ831">
            <v>1012.22816345045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</row>
        <row r="832">
          <cell r="AA832">
            <v>-96307.5866622699</v>
          </cell>
          <cell r="AB832">
            <v>-7523.31813043956</v>
          </cell>
          <cell r="AC832">
            <v>-3418.55480508968</v>
          </cell>
          <cell r="AD832">
            <v>-3010.22575670726</v>
          </cell>
          <cell r="AE832">
            <v>-3148.13208347988</v>
          </cell>
          <cell r="AF832">
            <v>-3519.17950458769</v>
          </cell>
          <cell r="AG832">
            <v>-2276.88135138258</v>
          </cell>
          <cell r="AH832">
            <v>-2401.02461786985</v>
          </cell>
          <cell r="AI832">
            <v>-2413.45882040484</v>
          </cell>
          <cell r="AJ832">
            <v>-2422.52161004645</v>
          </cell>
          <cell r="AK832">
            <v>-2450.95275528525</v>
          </cell>
          <cell r="AL832">
            <v>-2449.30024434927</v>
          </cell>
          <cell r="AM832">
            <v>-2467.03948781716</v>
          </cell>
          <cell r="AN832">
            <v>-2277.10056148113</v>
          </cell>
          <cell r="AO832">
            <v>-2238.84797334298</v>
          </cell>
          <cell r="AP832">
            <v>-2239.63560630873</v>
          </cell>
          <cell r="AQ832">
            <v>1104.60949598157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</row>
        <row r="833">
          <cell r="AA833">
            <v>-87571.1905238736</v>
          </cell>
          <cell r="AB833">
            <v>-7650.47284075995</v>
          </cell>
          <cell r="AC833">
            <v>-3643.55149123876</v>
          </cell>
          <cell r="AD833">
            <v>-3292.34545801759</v>
          </cell>
          <cell r="AE833">
            <v>-3498.37366727027</v>
          </cell>
          <cell r="AF833">
            <v>-3775.36558485604</v>
          </cell>
          <cell r="AG833">
            <v>-2488.49643538189</v>
          </cell>
          <cell r="AH833">
            <v>-2601.43055616775</v>
          </cell>
          <cell r="AI833">
            <v>-2613.86475870274</v>
          </cell>
          <cell r="AJ833">
            <v>-2623.26721942621</v>
          </cell>
          <cell r="AK833">
            <v>-2651.35869358315</v>
          </cell>
          <cell r="AL833">
            <v>-2650.04585372903</v>
          </cell>
          <cell r="AM833">
            <v>-2667.44542611506</v>
          </cell>
          <cell r="AN833">
            <v>-2477.8461708609</v>
          </cell>
          <cell r="AO833">
            <v>-2439.25391164088</v>
          </cell>
          <cell r="AP833">
            <v>-2440.38121568849</v>
          </cell>
          <cell r="AQ833">
            <v>1004.40652683262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</row>
        <row r="834">
          <cell r="AA834">
            <v>-97887.868978748</v>
          </cell>
          <cell r="AB834">
            <v>-7481.63780803107</v>
          </cell>
          <cell r="AC834">
            <v>-3288.53072420291</v>
          </cell>
          <cell r="AD834">
            <v>-3025.54677986352</v>
          </cell>
          <cell r="AE834">
            <v>-3195.34064070837</v>
          </cell>
          <cell r="AF834">
            <v>-3626.9605698274</v>
          </cell>
          <cell r="AG834">
            <v>-2238.6033738451</v>
          </cell>
          <cell r="AH834">
            <v>-2364.77420575569</v>
          </cell>
          <cell r="AI834">
            <v>-2377.20840829068</v>
          </cell>
          <cell r="AJ834">
            <v>-2386.20975655583</v>
          </cell>
          <cell r="AK834">
            <v>-2414.70234317109</v>
          </cell>
          <cell r="AL834">
            <v>-2412.98839085865</v>
          </cell>
          <cell r="AM834">
            <v>-2430.789075703</v>
          </cell>
          <cell r="AN834">
            <v>-2240.78870799052</v>
          </cell>
          <cell r="AO834">
            <v>-2202.59756122882</v>
          </cell>
          <cell r="AP834">
            <v>-2203.32375281811</v>
          </cell>
          <cell r="AQ834">
            <v>1122.73470203865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</row>
        <row r="835">
          <cell r="AA835">
            <v>-103147.026944909</v>
          </cell>
          <cell r="AB835">
            <v>-7231.88301657537</v>
          </cell>
          <cell r="AC835">
            <v>-3031.2676965239</v>
          </cell>
          <cell r="AD835">
            <v>-2841.64277615358</v>
          </cell>
          <cell r="AE835">
            <v>-3105.63858202221</v>
          </cell>
          <cell r="AF835">
            <v>-3393.72488265087</v>
          </cell>
          <cell r="AG835">
            <v>-2111.21478739084</v>
          </cell>
          <cell r="AH835">
            <v>-2244.13332933834</v>
          </cell>
          <cell r="AI835">
            <v>-2256.56753187333</v>
          </cell>
          <cell r="AJ835">
            <v>-2265.36440407675</v>
          </cell>
          <cell r="AK835">
            <v>-2294.06146675374</v>
          </cell>
          <cell r="AL835">
            <v>-2292.14303837957</v>
          </cell>
          <cell r="AM835">
            <v>-2310.14819928565</v>
          </cell>
          <cell r="AN835">
            <v>-2119.94335551144</v>
          </cell>
          <cell r="AO835">
            <v>-2081.95668481147</v>
          </cell>
          <cell r="AP835">
            <v>-2082.47840033903</v>
          </cell>
          <cell r="AQ835">
            <v>1183.05514024733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</row>
        <row r="836">
          <cell r="AA836">
            <v>-101288.214346295</v>
          </cell>
          <cell r="AB836">
            <v>-7429.19421929965</v>
          </cell>
          <cell r="AC836">
            <v>-3205.87536647928</v>
          </cell>
          <cell r="AD836">
            <v>-2836.23304630072</v>
          </cell>
          <cell r="AE836">
            <v>-3116.94767907924</v>
          </cell>
          <cell r="AF836">
            <v>-3530.69004204787</v>
          </cell>
          <cell r="AG836">
            <v>-2156.23939226948</v>
          </cell>
          <cell r="AH836">
            <v>-2286.77300330045</v>
          </cell>
          <cell r="AI836">
            <v>-2299.20720583544</v>
          </cell>
          <cell r="AJ836">
            <v>-2308.0763486727</v>
          </cell>
          <cell r="AK836">
            <v>-2336.70114071585</v>
          </cell>
          <cell r="AL836">
            <v>-2334.85498297552</v>
          </cell>
          <cell r="AM836">
            <v>-2352.78787324776</v>
          </cell>
          <cell r="AN836">
            <v>-2162.65530010739</v>
          </cell>
          <cell r="AO836">
            <v>-2124.59635877358</v>
          </cell>
          <cell r="AP836">
            <v>-2125.19034493498</v>
          </cell>
          <cell r="AQ836">
            <v>1161.73530326627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</row>
        <row r="837">
          <cell r="AA837">
            <v>-85818.7178307393</v>
          </cell>
          <cell r="AB837">
            <v>-7676.58360543617</v>
          </cell>
          <cell r="AC837">
            <v>-3723.1979382457</v>
          </cell>
          <cell r="AD837">
            <v>-3446.03788352985</v>
          </cell>
          <cell r="AE837">
            <v>-3525.50501977205</v>
          </cell>
          <cell r="AF837">
            <v>-3853.07892995193</v>
          </cell>
          <cell r="AG837">
            <v>-2530.94524954844</v>
          </cell>
          <cell r="AH837">
            <v>-2641.6308777701</v>
          </cell>
          <cell r="AI837">
            <v>-2654.06508030509</v>
          </cell>
          <cell r="AJ837">
            <v>-2663.53567716687</v>
          </cell>
          <cell r="AK837">
            <v>-2691.5590151855</v>
          </cell>
          <cell r="AL837">
            <v>-2690.31431146969</v>
          </cell>
          <cell r="AM837">
            <v>-2707.6457477174</v>
          </cell>
          <cell r="AN837">
            <v>-2518.11462860155</v>
          </cell>
          <cell r="AO837">
            <v>-2479.45423324322</v>
          </cell>
          <cell r="AP837">
            <v>-2480.64967342915</v>
          </cell>
          <cell r="AQ837">
            <v>984.306366031448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</row>
        <row r="838">
          <cell r="AA838">
            <v>-96834.230956237</v>
          </cell>
          <cell r="AB838">
            <v>-7447.2693783744</v>
          </cell>
          <cell r="AC838">
            <v>-3253.71531980152</v>
          </cell>
          <cell r="AD838">
            <v>-3008.07414698883</v>
          </cell>
          <cell r="AE838">
            <v>-3241.15601128153</v>
          </cell>
          <cell r="AF838">
            <v>-3609.39008979394</v>
          </cell>
          <cell r="AG838">
            <v>-2264.12484689948</v>
          </cell>
          <cell r="AH838">
            <v>-2388.94381908168</v>
          </cell>
          <cell r="AI838">
            <v>-2401.37802161667</v>
          </cell>
          <cell r="AJ838">
            <v>-2410.42033532813</v>
          </cell>
          <cell r="AK838">
            <v>-2438.87195649708</v>
          </cell>
          <cell r="AL838">
            <v>-2437.19896963095</v>
          </cell>
          <cell r="AM838">
            <v>-2454.95868902899</v>
          </cell>
          <cell r="AN838">
            <v>-2264.99928676282</v>
          </cell>
          <cell r="AO838">
            <v>-2226.76717455481</v>
          </cell>
          <cell r="AP838">
            <v>-2227.53433159041</v>
          </cell>
          <cell r="AQ838">
            <v>1110.64989537566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</row>
        <row r="839">
          <cell r="AA839">
            <v>-102249.823915805</v>
          </cell>
          <cell r="AB839">
            <v>-7304.3890389868</v>
          </cell>
          <cell r="AC839">
            <v>-3127.93702167841</v>
          </cell>
          <cell r="AD839">
            <v>-2805.90255838873</v>
          </cell>
          <cell r="AE839">
            <v>-3110.95662378312</v>
          </cell>
          <cell r="AF839">
            <v>-3444.66061522004</v>
          </cell>
          <cell r="AG839">
            <v>-2132.94705449053</v>
          </cell>
          <cell r="AH839">
            <v>-2264.71444906356</v>
          </cell>
          <cell r="AI839">
            <v>-2277.14865159856</v>
          </cell>
          <cell r="AJ839">
            <v>-2285.98040705575</v>
          </cell>
          <cell r="AK839">
            <v>-2314.64258647897</v>
          </cell>
          <cell r="AL839">
            <v>-2312.75904135857</v>
          </cell>
          <cell r="AM839">
            <v>-2330.72931901087</v>
          </cell>
          <cell r="AN839">
            <v>-2140.55935849043</v>
          </cell>
          <cell r="AO839">
            <v>-2102.53780453669</v>
          </cell>
          <cell r="AP839">
            <v>-2103.09440331803</v>
          </cell>
          <cell r="AQ839">
            <v>1172.76458038471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</row>
        <row r="840">
          <cell r="AA840">
            <v>-88831.5489480698</v>
          </cell>
          <cell r="AB840">
            <v>-7689.72991670804</v>
          </cell>
          <cell r="AC840">
            <v>-3593.90814340866</v>
          </cell>
          <cell r="AD840">
            <v>-3229.18377704605</v>
          </cell>
          <cell r="AE840">
            <v>-3456.75492591343</v>
          </cell>
          <cell r="AF840">
            <v>-3839.94773364264</v>
          </cell>
          <cell r="AG840">
            <v>-2457.96773114499</v>
          </cell>
          <cell r="AH840">
            <v>-2572.51894220343</v>
          </cell>
          <cell r="AI840">
            <v>-2584.95314473842</v>
          </cell>
          <cell r="AJ840">
            <v>-2594.30660272636</v>
          </cell>
          <cell r="AK840">
            <v>-2622.44707961883</v>
          </cell>
          <cell r="AL840">
            <v>-2621.08523702918</v>
          </cell>
          <cell r="AM840">
            <v>-2638.53381215074</v>
          </cell>
          <cell r="AN840">
            <v>-2448.88555416104</v>
          </cell>
          <cell r="AO840">
            <v>-2410.34229767656</v>
          </cell>
          <cell r="AP840">
            <v>-2411.42059898864</v>
          </cell>
          <cell r="AQ840">
            <v>1018.86233381478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</row>
        <row r="841">
          <cell r="AA841">
            <v>-102150.208551106</v>
          </cell>
          <cell r="AB841">
            <v>-7219.32797338024</v>
          </cell>
          <cell r="AC841">
            <v>-3117.54696433693</v>
          </cell>
          <cell r="AD841">
            <v>-2877.18419977239</v>
          </cell>
          <cell r="AE841">
            <v>-3164.93057827944</v>
          </cell>
          <cell r="AF841">
            <v>-3520.20017651347</v>
          </cell>
          <cell r="AG841">
            <v>-2135.35996176194</v>
          </cell>
          <cell r="AH841">
            <v>-2266.99954583746</v>
          </cell>
          <cell r="AI841">
            <v>-2279.43374837245</v>
          </cell>
          <cell r="AJ841">
            <v>-2288.26937687502</v>
          </cell>
          <cell r="AK841">
            <v>-2316.92768325286</v>
          </cell>
          <cell r="AL841">
            <v>-2315.04801117784</v>
          </cell>
          <cell r="AM841">
            <v>-2333.01441578476</v>
          </cell>
          <cell r="AN841">
            <v>-2142.84832830971</v>
          </cell>
          <cell r="AO841">
            <v>-2104.82290131058</v>
          </cell>
          <cell r="AP841">
            <v>-2105.3833731373</v>
          </cell>
          <cell r="AQ841">
            <v>1171.62203199777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</row>
        <row r="842">
          <cell r="AA842">
            <v>-95859.793308787</v>
          </cell>
          <cell r="AB842">
            <v>-7468.16332027167</v>
          </cell>
          <cell r="AC842">
            <v>-3307.67941837126</v>
          </cell>
          <cell r="AD842">
            <v>-3119.81726735612</v>
          </cell>
          <cell r="AE842">
            <v>-3168.63164724669</v>
          </cell>
          <cell r="AF842">
            <v>-3572.82333992027</v>
          </cell>
          <cell r="AG842">
            <v>-2287.72790946105</v>
          </cell>
          <cell r="AH842">
            <v>-2411.29663916407</v>
          </cell>
          <cell r="AI842">
            <v>-2423.73084169906</v>
          </cell>
          <cell r="AJ842">
            <v>-2432.81104154625</v>
          </cell>
          <cell r="AK842">
            <v>-2461.22477657947</v>
          </cell>
          <cell r="AL842">
            <v>-2459.58967584907</v>
          </cell>
          <cell r="AM842">
            <v>-2477.31150911137</v>
          </cell>
          <cell r="AN842">
            <v>-2287.38999298094</v>
          </cell>
          <cell r="AO842">
            <v>-2249.11999463719</v>
          </cell>
          <cell r="AP842">
            <v>-2249.92503780853</v>
          </cell>
          <cell r="AQ842">
            <v>1099.47348533446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</row>
        <row r="843">
          <cell r="AA843">
            <v>-98438.4272335369</v>
          </cell>
          <cell r="AB843">
            <v>-7548.44986927536</v>
          </cell>
          <cell r="AC843">
            <v>-3298.31721113973</v>
          </cell>
          <cell r="AD843">
            <v>-2972.59785001271</v>
          </cell>
          <cell r="AE843">
            <v>-3198.85924313405</v>
          </cell>
          <cell r="AF843">
            <v>-3504.66977148737</v>
          </cell>
          <cell r="AG843">
            <v>-2225.26761966362</v>
          </cell>
          <cell r="AH843">
            <v>-2352.14483983744</v>
          </cell>
          <cell r="AI843">
            <v>-2364.57904237243</v>
          </cell>
          <cell r="AJ843">
            <v>-2373.55898493263</v>
          </cell>
          <cell r="AK843">
            <v>-2402.07297725284</v>
          </cell>
          <cell r="AL843">
            <v>-2400.33761923545</v>
          </cell>
          <cell r="AM843">
            <v>-2418.15970978475</v>
          </cell>
          <cell r="AN843">
            <v>-2228.13793636732</v>
          </cell>
          <cell r="AO843">
            <v>-2189.96819531057</v>
          </cell>
          <cell r="AP843">
            <v>-2190.67298119491</v>
          </cell>
          <cell r="AQ843">
            <v>1129.04938499778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</row>
        <row r="844">
          <cell r="AA844">
            <v>-96395.2283994738</v>
          </cell>
          <cell r="AB844">
            <v>-7481.58622062885</v>
          </cell>
          <cell r="AC844">
            <v>-3378.22969499526</v>
          </cell>
          <cell r="AD844">
            <v>-3025.69089921654</v>
          </cell>
          <cell r="AE844">
            <v>-3353.30313830186</v>
          </cell>
          <cell r="AF844">
            <v>-3522.58522781112</v>
          </cell>
          <cell r="AG844">
            <v>-2274.75847219001</v>
          </cell>
          <cell r="AH844">
            <v>-2399.01418653178</v>
          </cell>
          <cell r="AI844">
            <v>-2411.44838906677</v>
          </cell>
          <cell r="AJ844">
            <v>-2420.50777119764</v>
          </cell>
          <cell r="AK844">
            <v>-2448.94232394718</v>
          </cell>
          <cell r="AL844">
            <v>-2447.28640550046</v>
          </cell>
          <cell r="AM844">
            <v>-2465.02905647909</v>
          </cell>
          <cell r="AN844">
            <v>-2275.08672263233</v>
          </cell>
          <cell r="AO844">
            <v>-2236.83754200491</v>
          </cell>
          <cell r="AP844">
            <v>-2237.62176745992</v>
          </cell>
          <cell r="AQ844">
            <v>1105.61471165061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</row>
        <row r="845">
          <cell r="AA845">
            <v>-92226.4731018462</v>
          </cell>
          <cell r="AB845">
            <v>-7544.8296372598</v>
          </cell>
          <cell r="AC845">
            <v>-3434.72991213976</v>
          </cell>
          <cell r="AD845">
            <v>-3158.64252825086</v>
          </cell>
          <cell r="AE845">
            <v>-3497.19838579779</v>
          </cell>
          <cell r="AF845">
            <v>-3668.71917438361</v>
          </cell>
          <cell r="AG845">
            <v>-2375.73506351042</v>
          </cell>
          <cell r="AH845">
            <v>-2494.64209805512</v>
          </cell>
          <cell r="AI845">
            <v>-2507.07630059011</v>
          </cell>
          <cell r="AJ845">
            <v>-2516.29776392695</v>
          </cell>
          <cell r="AK845">
            <v>-2544.57023547052</v>
          </cell>
          <cell r="AL845">
            <v>-2543.07639822977</v>
          </cell>
          <cell r="AM845">
            <v>-2560.65696800243</v>
          </cell>
          <cell r="AN845">
            <v>-2370.87671536164</v>
          </cell>
          <cell r="AO845">
            <v>-2332.46545352825</v>
          </cell>
          <cell r="AP845">
            <v>-2333.41176018923</v>
          </cell>
          <cell r="AQ845">
            <v>1057.80075588893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</row>
        <row r="846">
          <cell r="AA846">
            <v>-98021.7588430092</v>
          </cell>
          <cell r="AB846">
            <v>-7429.41067276301</v>
          </cell>
          <cell r="AC846">
            <v>-3303.82054943148</v>
          </cell>
          <cell r="AD846">
            <v>-3026.75153369789</v>
          </cell>
          <cell r="AE846">
            <v>-3208.86388709556</v>
          </cell>
          <cell r="AF846">
            <v>-3530.08405383227</v>
          </cell>
          <cell r="AG846">
            <v>-2235.36026141939</v>
          </cell>
          <cell r="AH846">
            <v>-2361.70287938143</v>
          </cell>
          <cell r="AI846">
            <v>-2374.13708191642</v>
          </cell>
          <cell r="AJ846">
            <v>-2383.13322454365</v>
          </cell>
          <cell r="AK846">
            <v>-2411.63101679683</v>
          </cell>
          <cell r="AL846">
            <v>-2409.91185884647</v>
          </cell>
          <cell r="AM846">
            <v>-2427.71774932874</v>
          </cell>
          <cell r="AN846">
            <v>-2237.71217597833</v>
          </cell>
          <cell r="AO846">
            <v>-2199.52623485456</v>
          </cell>
          <cell r="AP846">
            <v>-2200.24722080593</v>
          </cell>
          <cell r="AQ846">
            <v>1124.27036522578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</row>
        <row r="847">
          <cell r="AA847">
            <v>-93281.2837151537</v>
          </cell>
          <cell r="AB847">
            <v>-7368.19806786145</v>
          </cell>
          <cell r="AC847">
            <v>-3410.71725391274</v>
          </cell>
          <cell r="AD847">
            <v>-3042.79504384735</v>
          </cell>
          <cell r="AE847">
            <v>-3435.11264102276</v>
          </cell>
          <cell r="AF847">
            <v>-3760.01535511733</v>
          </cell>
          <cell r="AG847">
            <v>-2350.18518768034</v>
          </cell>
          <cell r="AH847">
            <v>-2470.44558643434</v>
          </cell>
          <cell r="AI847">
            <v>-2482.87978896933</v>
          </cell>
          <cell r="AJ847">
            <v>-2492.06024126952</v>
          </cell>
          <cell r="AK847">
            <v>-2520.37372384974</v>
          </cell>
          <cell r="AL847">
            <v>-2518.83887557234</v>
          </cell>
          <cell r="AM847">
            <v>-2536.46045638164</v>
          </cell>
          <cell r="AN847">
            <v>-2346.63919270421</v>
          </cell>
          <cell r="AO847">
            <v>-2308.26894190746</v>
          </cell>
          <cell r="AP847">
            <v>-2309.1742375318</v>
          </cell>
          <cell r="AQ847">
            <v>1069.89901169933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</row>
        <row r="848">
          <cell r="AA848">
            <v>-88461.8401260683</v>
          </cell>
          <cell r="AB848">
            <v>-7693.79441481901</v>
          </cell>
          <cell r="AC848">
            <v>-3689.69224908361</v>
          </cell>
          <cell r="AD848">
            <v>-3360.07373043405</v>
          </cell>
          <cell r="AE848">
            <v>-3510.94243490627</v>
          </cell>
          <cell r="AF848">
            <v>-3857.69244700191</v>
          </cell>
          <cell r="AG848">
            <v>-2466.92290696163</v>
          </cell>
          <cell r="AH848">
            <v>-2580.99976681309</v>
          </cell>
          <cell r="AI848">
            <v>-2593.43396934808</v>
          </cell>
          <cell r="AJ848">
            <v>-2602.80180161501</v>
          </cell>
          <cell r="AK848">
            <v>-2630.92790422849</v>
          </cell>
          <cell r="AL848">
            <v>-2629.58043591784</v>
          </cell>
          <cell r="AM848">
            <v>-2647.01463676039</v>
          </cell>
          <cell r="AN848">
            <v>-2457.3807530497</v>
          </cell>
          <cell r="AO848">
            <v>-2418.82312228621</v>
          </cell>
          <cell r="AP848">
            <v>-2419.9157978773</v>
          </cell>
          <cell r="AQ848">
            <v>1014.62192150995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</row>
        <row r="849">
          <cell r="AA849">
            <v>-96468.7357009802</v>
          </cell>
          <cell r="AB849">
            <v>-7414.17853769198</v>
          </cell>
          <cell r="AC849">
            <v>-3329.86820365347</v>
          </cell>
          <cell r="AD849">
            <v>-2946.06264337874</v>
          </cell>
          <cell r="AE849">
            <v>-3390.49133937527</v>
          </cell>
          <cell r="AF849">
            <v>-3521.47592422704</v>
          </cell>
          <cell r="AG849">
            <v>-2272.97796069117</v>
          </cell>
          <cell r="AH849">
            <v>-2397.32798784107</v>
          </cell>
          <cell r="AI849">
            <v>-2409.76219037606</v>
          </cell>
          <cell r="AJ849">
            <v>-2418.81871454304</v>
          </cell>
          <cell r="AK849">
            <v>-2447.25612525647</v>
          </cell>
          <cell r="AL849">
            <v>-2445.59734884586</v>
          </cell>
          <cell r="AM849">
            <v>-2463.34285778837</v>
          </cell>
          <cell r="AN849">
            <v>-2273.39766597773</v>
          </cell>
          <cell r="AO849">
            <v>-2235.15134331419</v>
          </cell>
          <cell r="AP849">
            <v>-2235.93271080532</v>
          </cell>
          <cell r="AQ849">
            <v>1106.45781099596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</row>
        <row r="850">
          <cell r="AA850">
            <v>-89266.8321348945</v>
          </cell>
          <cell r="AB850">
            <v>-7658.76315083467</v>
          </cell>
          <cell r="AC850">
            <v>-3641.05414839772</v>
          </cell>
          <cell r="AD850">
            <v>-3347.05976382579</v>
          </cell>
          <cell r="AE850">
            <v>-3493.6953258418</v>
          </cell>
          <cell r="AF850">
            <v>-3710.22515439039</v>
          </cell>
          <cell r="AG850">
            <v>-2447.42419732576</v>
          </cell>
          <cell r="AH850">
            <v>-2562.53389412422</v>
          </cell>
          <cell r="AI850">
            <v>-2574.96809665921</v>
          </cell>
          <cell r="AJ850">
            <v>-2584.30463083684</v>
          </cell>
          <cell r="AK850">
            <v>-2612.46203153962</v>
          </cell>
          <cell r="AL850">
            <v>-2611.08326513967</v>
          </cell>
          <cell r="AM850">
            <v>-2628.54876407153</v>
          </cell>
          <cell r="AN850">
            <v>-2438.88358227153</v>
          </cell>
          <cell r="AO850">
            <v>-2400.35724959735</v>
          </cell>
          <cell r="AP850">
            <v>-2401.41862709913</v>
          </cell>
          <cell r="AQ850">
            <v>1023.85485785439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</row>
        <row r="851">
          <cell r="AA851">
            <v>-95420.3219817767</v>
          </cell>
          <cell r="AB851">
            <v>-7545.8085215458</v>
          </cell>
          <cell r="AC851">
            <v>-3394.07201968297</v>
          </cell>
          <cell r="AD851">
            <v>-3101.83494841726</v>
          </cell>
          <cell r="AE851">
            <v>-3209.67803708105</v>
          </cell>
          <cell r="AF851">
            <v>-3667.30371639075</v>
          </cell>
          <cell r="AG851">
            <v>-2298.37288941702</v>
          </cell>
          <cell r="AH851">
            <v>-2421.37775982862</v>
          </cell>
          <cell r="AI851">
            <v>-2433.81196236361</v>
          </cell>
          <cell r="AJ851">
            <v>-2442.909248856</v>
          </cell>
          <cell r="AK851">
            <v>-2471.30589724402</v>
          </cell>
          <cell r="AL851">
            <v>-2469.68788315882</v>
          </cell>
          <cell r="AM851">
            <v>-2487.39262977593</v>
          </cell>
          <cell r="AN851">
            <v>-2297.48820029068</v>
          </cell>
          <cell r="AO851">
            <v>-2259.20111530175</v>
          </cell>
          <cell r="AP851">
            <v>-2260.02324511828</v>
          </cell>
          <cell r="AQ851">
            <v>1094.43292500219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</row>
        <row r="852">
          <cell r="AA852">
            <v>-89649.877398624</v>
          </cell>
          <cell r="AB852">
            <v>-7651.50882117383</v>
          </cell>
          <cell r="AC852">
            <v>-3555.67135097919</v>
          </cell>
          <cell r="AD852">
            <v>-3253.56407961774</v>
          </cell>
          <cell r="AE852">
            <v>-3626.60539871386</v>
          </cell>
          <cell r="AF852">
            <v>-3715.06645999384</v>
          </cell>
          <cell r="AG852">
            <v>-2438.14598301684</v>
          </cell>
          <cell r="AH852">
            <v>-2553.74714221047</v>
          </cell>
          <cell r="AI852">
            <v>-2566.18134474546</v>
          </cell>
          <cell r="AJ852">
            <v>-2575.50298612325</v>
          </cell>
          <cell r="AK852">
            <v>-2603.67527962588</v>
          </cell>
          <cell r="AL852">
            <v>-2602.28162042607</v>
          </cell>
          <cell r="AM852">
            <v>-2619.76201215778</v>
          </cell>
          <cell r="AN852">
            <v>-2430.08193755793</v>
          </cell>
          <cell r="AO852">
            <v>-2391.5704976836</v>
          </cell>
          <cell r="AP852">
            <v>-2392.61698238553</v>
          </cell>
          <cell r="AQ852">
            <v>1028.24823381126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</row>
        <row r="853">
          <cell r="AA853">
            <v>-87510.6859823552</v>
          </cell>
          <cell r="AB853">
            <v>-7692.44071817115</v>
          </cell>
          <cell r="AC853">
            <v>-3768.17390298011</v>
          </cell>
          <cell r="AD853">
            <v>-3288.84373678846</v>
          </cell>
          <cell r="AE853">
            <v>-3584.66575399803</v>
          </cell>
          <cell r="AF853">
            <v>-3826.40098429643</v>
          </cell>
          <cell r="AG853">
            <v>-2489.96199090764</v>
          </cell>
          <cell r="AH853">
            <v>-2602.81848194655</v>
          </cell>
          <cell r="AI853">
            <v>-2615.25268448154</v>
          </cell>
          <cell r="AJ853">
            <v>-2624.65749762158</v>
          </cell>
          <cell r="AK853">
            <v>-2652.74661936195</v>
          </cell>
          <cell r="AL853">
            <v>-2651.43613192441</v>
          </cell>
          <cell r="AM853">
            <v>-2668.83335189385</v>
          </cell>
          <cell r="AN853">
            <v>-2479.23644905627</v>
          </cell>
          <cell r="AO853">
            <v>-2440.64183741967</v>
          </cell>
          <cell r="AP853">
            <v>-2441.77149388386</v>
          </cell>
          <cell r="AQ853">
            <v>1003.71256394322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</row>
        <row r="854">
          <cell r="AA854">
            <v>-86990.9600119716</v>
          </cell>
          <cell r="AB854">
            <v>-7731.9653787629</v>
          </cell>
          <cell r="AC854">
            <v>-3745.84125851042</v>
          </cell>
          <cell r="AD854">
            <v>-3277.46614430344</v>
          </cell>
          <cell r="AE854">
            <v>-3524.36956419438</v>
          </cell>
          <cell r="AF854">
            <v>-3869.94658973629</v>
          </cell>
          <cell r="AG854">
            <v>-2502.55091809651</v>
          </cell>
          <cell r="AH854">
            <v>-2614.74057992637</v>
          </cell>
          <cell r="AI854">
            <v>-2627.17478246136</v>
          </cell>
          <cell r="AJ854">
            <v>-2636.59980254714</v>
          </cell>
          <cell r="AK854">
            <v>-2664.66871734177</v>
          </cell>
          <cell r="AL854">
            <v>-2663.37843684996</v>
          </cell>
          <cell r="AM854">
            <v>-2680.75544987368</v>
          </cell>
          <cell r="AN854">
            <v>-2491.17875398182</v>
          </cell>
          <cell r="AO854">
            <v>-2452.5639353995</v>
          </cell>
          <cell r="AP854">
            <v>-2453.71379880942</v>
          </cell>
          <cell r="AQ854">
            <v>997.75151495331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</row>
        <row r="855">
          <cell r="AA855">
            <v>-87496.4887731878</v>
          </cell>
          <cell r="AB855">
            <v>-7717.28001735525</v>
          </cell>
          <cell r="AC855">
            <v>-3726.7728708836</v>
          </cell>
          <cell r="AD855">
            <v>-3372.52613084699</v>
          </cell>
          <cell r="AE855">
            <v>-3569.94137345228</v>
          </cell>
          <cell r="AF855">
            <v>-3895.38270565404</v>
          </cell>
          <cell r="AG855">
            <v>-2490.30587911542</v>
          </cell>
          <cell r="AH855">
            <v>-2603.14415456708</v>
          </cell>
          <cell r="AI855">
            <v>-2615.57835710207</v>
          </cell>
          <cell r="AJ855">
            <v>-2624.98372222961</v>
          </cell>
          <cell r="AK855">
            <v>-2653.07229198248</v>
          </cell>
          <cell r="AL855">
            <v>-2651.76235653243</v>
          </cell>
          <cell r="AM855">
            <v>-2669.15902451439</v>
          </cell>
          <cell r="AN855">
            <v>-2479.56267366429</v>
          </cell>
          <cell r="AO855">
            <v>-2440.96751004021</v>
          </cell>
          <cell r="AP855">
            <v>-2442.09771849189</v>
          </cell>
          <cell r="AQ855">
            <v>1003.54972763296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</row>
        <row r="856">
          <cell r="AA856">
            <v>-91641.2925340148</v>
          </cell>
          <cell r="AB856">
            <v>-7643.76961605698</v>
          </cell>
          <cell r="AC856">
            <v>-3513.10661387622</v>
          </cell>
          <cell r="AD856">
            <v>-3194.64267373602</v>
          </cell>
          <cell r="AE856">
            <v>-3310.7104081032</v>
          </cell>
          <cell r="AF856">
            <v>-3840.8746494418</v>
          </cell>
          <cell r="AG856">
            <v>-2389.90944766777</v>
          </cell>
          <cell r="AH856">
            <v>-2508.06567213672</v>
          </cell>
          <cell r="AI856">
            <v>-2520.49987467171</v>
          </cell>
          <cell r="AJ856">
            <v>-2529.74408982902</v>
          </cell>
          <cell r="AK856">
            <v>-2557.99380955212</v>
          </cell>
          <cell r="AL856">
            <v>-2556.52272413185</v>
          </cell>
          <cell r="AM856">
            <v>-2574.08054208403</v>
          </cell>
          <cell r="AN856">
            <v>-2384.32304126371</v>
          </cell>
          <cell r="AO856">
            <v>-2345.88902760985</v>
          </cell>
          <cell r="AP856">
            <v>-2346.85808609131</v>
          </cell>
          <cell r="AQ856">
            <v>1051.08896884814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</row>
        <row r="857">
          <cell r="AA857">
            <v>-93039.7541249077</v>
          </cell>
          <cell r="AB857">
            <v>-7533.93557541387</v>
          </cell>
          <cell r="AC857">
            <v>-3479.42744159938</v>
          </cell>
          <cell r="AD857">
            <v>-3167.53874449254</v>
          </cell>
          <cell r="AE857">
            <v>-3468.96364679557</v>
          </cell>
          <cell r="AF857">
            <v>-3580.69334388163</v>
          </cell>
          <cell r="AG857">
            <v>-2356.03557538238</v>
          </cell>
          <cell r="AH857">
            <v>-2475.98608201091</v>
          </cell>
          <cell r="AI857">
            <v>-2488.4202845459</v>
          </cell>
          <cell r="AJ857">
            <v>-2497.61012751656</v>
          </cell>
          <cell r="AK857">
            <v>-2525.91421942631</v>
          </cell>
          <cell r="AL857">
            <v>-2524.38876181939</v>
          </cell>
          <cell r="AM857">
            <v>-2542.00095195822</v>
          </cell>
          <cell r="AN857">
            <v>-2352.18907895125</v>
          </cell>
          <cell r="AO857">
            <v>-2313.80943748404</v>
          </cell>
          <cell r="AP857">
            <v>-2314.72412377884</v>
          </cell>
          <cell r="AQ857">
            <v>1067.12876391104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</row>
        <row r="858">
          <cell r="AA858">
            <v>-100271.177573768</v>
          </cell>
          <cell r="AB858">
            <v>-7352.67725374677</v>
          </cell>
          <cell r="AC858">
            <v>-3219.94069800646</v>
          </cell>
          <cell r="AD858">
            <v>-2854.50749480119</v>
          </cell>
          <cell r="AE858">
            <v>-3147.78114307258</v>
          </cell>
          <cell r="AF858">
            <v>-3543.92104875267</v>
          </cell>
          <cell r="AG858">
            <v>-2180.87430106246</v>
          </cell>
          <cell r="AH858">
            <v>-2310.10301323281</v>
          </cell>
          <cell r="AI858">
            <v>-2322.5372157678</v>
          </cell>
          <cell r="AJ858">
            <v>-2331.44590099477</v>
          </cell>
          <cell r="AK858">
            <v>-2360.03115064821</v>
          </cell>
          <cell r="AL858">
            <v>-2358.2245352976</v>
          </cell>
          <cell r="AM858">
            <v>-2376.11788318012</v>
          </cell>
          <cell r="AN858">
            <v>-2186.02485242946</v>
          </cell>
          <cell r="AO858">
            <v>-2147.92636870594</v>
          </cell>
          <cell r="AP858">
            <v>-2148.55989725705</v>
          </cell>
          <cell r="AQ858">
            <v>1150.07029830009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</row>
        <row r="859">
          <cell r="AA859">
            <v>-96768.6299402214</v>
          </cell>
          <cell r="AB859">
            <v>-7482.58355229929</v>
          </cell>
          <cell r="AC859">
            <v>-3375.7443455891</v>
          </cell>
          <cell r="AD859">
            <v>-3136.19573243351</v>
          </cell>
          <cell r="AE859">
            <v>-3326.5428578587</v>
          </cell>
          <cell r="AF859">
            <v>-3597.76110031142</v>
          </cell>
          <cell r="AG859">
            <v>-2265.71385045366</v>
          </cell>
          <cell r="AH859">
            <v>-2390.44865390827</v>
          </cell>
          <cell r="AI859">
            <v>-2402.88285644325</v>
          </cell>
          <cell r="AJ859">
            <v>-2411.92772072222</v>
          </cell>
          <cell r="AK859">
            <v>-2440.37679132367</v>
          </cell>
          <cell r="AL859">
            <v>-2438.70635502504</v>
          </cell>
          <cell r="AM859">
            <v>-2456.46352385557</v>
          </cell>
          <cell r="AN859">
            <v>-2266.5066721569</v>
          </cell>
          <cell r="AO859">
            <v>-2228.27200938139</v>
          </cell>
          <cell r="AP859">
            <v>-2229.0417169845</v>
          </cell>
          <cell r="AQ859">
            <v>1109.89747796236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</row>
        <row r="860">
          <cell r="AA860">
            <v>-97593.6640158173</v>
          </cell>
          <cell r="AB860">
            <v>-7416.47691929734</v>
          </cell>
          <cell r="AC860">
            <v>-3292.89160556707</v>
          </cell>
          <cell r="AD860">
            <v>-2925.87229106541</v>
          </cell>
          <cell r="AE860">
            <v>-3183.76288699893</v>
          </cell>
          <cell r="AF860">
            <v>-3592.97976853525</v>
          </cell>
          <cell r="AG860">
            <v>-2245.72967706639</v>
          </cell>
          <cell r="AH860">
            <v>-2371.52303224136</v>
          </cell>
          <cell r="AI860">
            <v>-2383.95723477635</v>
          </cell>
          <cell r="AJ860">
            <v>-2392.97002173045</v>
          </cell>
          <cell r="AK860">
            <v>-2421.45116965676</v>
          </cell>
          <cell r="AL860">
            <v>-2419.74865603327</v>
          </cell>
          <cell r="AM860">
            <v>-2437.53790218866</v>
          </cell>
          <cell r="AN860">
            <v>-2247.54897316514</v>
          </cell>
          <cell r="AO860">
            <v>-2209.34638771448</v>
          </cell>
          <cell r="AP860">
            <v>-2210.08401799273</v>
          </cell>
          <cell r="AQ860">
            <v>1119.36028879582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</row>
        <row r="861">
          <cell r="AA861">
            <v>-102848.752860291</v>
          </cell>
          <cell r="AB861">
            <v>-7422.73498314763</v>
          </cell>
          <cell r="AC861">
            <v>-3064.14085899924</v>
          </cell>
          <cell r="AD861">
            <v>-2658.60057908314</v>
          </cell>
          <cell r="AE861">
            <v>-3081.24189482921</v>
          </cell>
          <cell r="AF861">
            <v>-3472.26079711023</v>
          </cell>
          <cell r="AG861">
            <v>-2118.43965385422</v>
          </cell>
          <cell r="AH861">
            <v>-2250.9754982202</v>
          </cell>
          <cell r="AI861">
            <v>-2263.40970075519</v>
          </cell>
          <cell r="AJ861">
            <v>-2272.21816985502</v>
          </cell>
          <cell r="AK861">
            <v>-2300.9036356356</v>
          </cell>
          <cell r="AL861">
            <v>-2298.99680415784</v>
          </cell>
          <cell r="AM861">
            <v>-2316.9903681675</v>
          </cell>
          <cell r="AN861">
            <v>-2126.7971212897</v>
          </cell>
          <cell r="AO861">
            <v>-2088.79885369332</v>
          </cell>
          <cell r="AP861">
            <v>-2089.3321661173</v>
          </cell>
          <cell r="AQ861">
            <v>1179.6340558064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</row>
        <row r="862">
          <cell r="AA862">
            <v>-90673.625619809</v>
          </cell>
          <cell r="AB862">
            <v>-7681.59368967775</v>
          </cell>
          <cell r="AC862">
            <v>-3546.71565011287</v>
          </cell>
          <cell r="AD862">
            <v>-3201.60097994623</v>
          </cell>
          <cell r="AE862">
            <v>-3404.24042156579</v>
          </cell>
          <cell r="AF862">
            <v>-3641.32173123263</v>
          </cell>
          <cell r="AG862">
            <v>-2413.34850790372</v>
          </cell>
          <cell r="AH862">
            <v>-2530.26317701507</v>
          </cell>
          <cell r="AI862">
            <v>-2542.69737955006</v>
          </cell>
          <cell r="AJ862">
            <v>-2551.979217597</v>
          </cell>
          <cell r="AK862">
            <v>-2580.19131443047</v>
          </cell>
          <cell r="AL862">
            <v>-2578.75785189982</v>
          </cell>
          <cell r="AM862">
            <v>-2596.27804696238</v>
          </cell>
          <cell r="AN862">
            <v>-2406.55816903169</v>
          </cell>
          <cell r="AO862">
            <v>-2368.0865324882</v>
          </cell>
          <cell r="AP862">
            <v>-2369.09321385928</v>
          </cell>
          <cell r="AQ862">
            <v>1039.99021640896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</row>
        <row r="863">
          <cell r="AA863">
            <v>-101856.83027733</v>
          </cell>
          <cell r="AB863">
            <v>-7315.66425119222</v>
          </cell>
          <cell r="AC863">
            <v>-3121.982211904</v>
          </cell>
          <cell r="AD863">
            <v>-2856.79535553731</v>
          </cell>
          <cell r="AE863">
            <v>-3156.55006329525</v>
          </cell>
          <cell r="AF863">
            <v>-3438.71446648082</v>
          </cell>
          <cell r="AG863">
            <v>-2142.46624072014</v>
          </cell>
          <cell r="AH863">
            <v>-2273.72940873527</v>
          </cell>
          <cell r="AI863">
            <v>-2286.16361127026</v>
          </cell>
          <cell r="AJ863">
            <v>-2295.01064632012</v>
          </cell>
          <cell r="AK863">
            <v>-2323.65754615067</v>
          </cell>
          <cell r="AL863">
            <v>-2321.78928062294</v>
          </cell>
          <cell r="AM863">
            <v>-2339.74427868258</v>
          </cell>
          <cell r="AN863">
            <v>-2149.5895977548</v>
          </cell>
          <cell r="AO863">
            <v>-2111.5527642084</v>
          </cell>
          <cell r="AP863">
            <v>-2112.1246425824</v>
          </cell>
          <cell r="AQ863">
            <v>1168.25710054886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</row>
        <row r="864">
          <cell r="AA864">
            <v>-93027.8348658457</v>
          </cell>
          <cell r="AB864">
            <v>-7505.32829120064</v>
          </cell>
          <cell r="AC864">
            <v>-3475.21042796113</v>
          </cell>
          <cell r="AD864">
            <v>-3014.88076018106</v>
          </cell>
          <cell r="AE864">
            <v>-3319.91735163219</v>
          </cell>
          <cell r="AF864">
            <v>-3644.2748555798</v>
          </cell>
          <cell r="AG864">
            <v>-2356.324286536</v>
          </cell>
          <cell r="AH864">
            <v>-2476.25950027838</v>
          </cell>
          <cell r="AI864">
            <v>-2488.69370281337</v>
          </cell>
          <cell r="AJ864">
            <v>-2497.88400920483</v>
          </cell>
          <cell r="AK864">
            <v>-2526.18763769379</v>
          </cell>
          <cell r="AL864">
            <v>-2524.66264350765</v>
          </cell>
          <cell r="AM864">
            <v>-2542.27437022569</v>
          </cell>
          <cell r="AN864">
            <v>-2352.46296063952</v>
          </cell>
          <cell r="AO864">
            <v>-2314.08285575151</v>
          </cell>
          <cell r="AP864">
            <v>-2314.99800546711</v>
          </cell>
          <cell r="AQ864">
            <v>1066.9920547773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</row>
        <row r="865">
          <cell r="AA865">
            <v>-92029.6341253489</v>
          </cell>
          <cell r="AB865">
            <v>-7635.0000979216</v>
          </cell>
          <cell r="AC865">
            <v>-3464.88305640966</v>
          </cell>
          <cell r="AD865">
            <v>-3215.24865947322</v>
          </cell>
          <cell r="AE865">
            <v>-3350.17030029372</v>
          </cell>
          <cell r="AF865">
            <v>-3592.42614859097</v>
          </cell>
          <cell r="AG865">
            <v>-2380.50294444049</v>
          </cell>
          <cell r="AH865">
            <v>-2499.15742670479</v>
          </cell>
          <cell r="AI865">
            <v>-2511.59162923978</v>
          </cell>
          <cell r="AJ865">
            <v>-2520.82074567602</v>
          </cell>
          <cell r="AK865">
            <v>-2549.08556412019</v>
          </cell>
          <cell r="AL865">
            <v>-2547.59937997885</v>
          </cell>
          <cell r="AM865">
            <v>-2565.17229665209</v>
          </cell>
          <cell r="AN865">
            <v>-2375.39969711071</v>
          </cell>
          <cell r="AO865">
            <v>-2336.98078217791</v>
          </cell>
          <cell r="AP865">
            <v>-2337.9347419383</v>
          </cell>
          <cell r="AQ865">
            <v>1055.5430915641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</row>
        <row r="866">
          <cell r="AA866">
            <v>-99083.7429089024</v>
          </cell>
          <cell r="AB866">
            <v>-7422.58675251864</v>
          </cell>
          <cell r="AC866">
            <v>-3191.6218385205</v>
          </cell>
          <cell r="AD866">
            <v>-2861.26203483695</v>
          </cell>
          <cell r="AE866">
            <v>-3198.4890156714</v>
          </cell>
          <cell r="AF866">
            <v>-3573.15764090527</v>
          </cell>
          <cell r="AG866">
            <v>-2209.63662849915</v>
          </cell>
          <cell r="AH866">
            <v>-2337.3418144971</v>
          </cell>
          <cell r="AI866">
            <v>-2349.77601703209</v>
          </cell>
          <cell r="AJ866">
            <v>-2358.73086971883</v>
          </cell>
          <cell r="AK866">
            <v>-2387.2699519125</v>
          </cell>
          <cell r="AL866">
            <v>-2385.50950402165</v>
          </cell>
          <cell r="AM866">
            <v>-2403.35668444441</v>
          </cell>
          <cell r="AN866">
            <v>-2213.30982115352</v>
          </cell>
          <cell r="AO866">
            <v>-2175.16516997023</v>
          </cell>
          <cell r="AP866">
            <v>-2175.84486598111</v>
          </cell>
          <cell r="AQ866">
            <v>1136.45089766795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</row>
        <row r="867">
          <cell r="AA867">
            <v>-98632.4086031003</v>
          </cell>
          <cell r="AB867">
            <v>-7498.23190171661</v>
          </cell>
          <cell r="AC867">
            <v>-3274.90353398754</v>
          </cell>
          <cell r="AD867">
            <v>-2898.37194237045</v>
          </cell>
          <cell r="AE867">
            <v>-3297.91592776375</v>
          </cell>
          <cell r="AF867">
            <v>-3527.86612803051</v>
          </cell>
          <cell r="AG867">
            <v>-2220.56895637452</v>
          </cell>
          <cell r="AH867">
            <v>-2347.69506240475</v>
          </cell>
          <cell r="AI867">
            <v>-2360.12926493974</v>
          </cell>
          <cell r="AJ867">
            <v>-2369.10166550429</v>
          </cell>
          <cell r="AK867">
            <v>-2397.62319982015</v>
          </cell>
          <cell r="AL867">
            <v>-2395.88029980712</v>
          </cell>
          <cell r="AM867">
            <v>-2413.70993235206</v>
          </cell>
          <cell r="AN867">
            <v>-2223.68061693898</v>
          </cell>
          <cell r="AO867">
            <v>-2185.51841787788</v>
          </cell>
          <cell r="AP867">
            <v>-2186.21566176657</v>
          </cell>
          <cell r="AQ867">
            <v>1131.27427371412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</row>
        <row r="868">
          <cell r="AA868">
            <v>-92270.4262484659</v>
          </cell>
          <cell r="AB868">
            <v>-7554.17614652839</v>
          </cell>
          <cell r="AC868">
            <v>-3499.47390311674</v>
          </cell>
          <cell r="AD868">
            <v>-3208.22419558286</v>
          </cell>
          <cell r="AE868">
            <v>-3411.07377429714</v>
          </cell>
          <cell r="AF868">
            <v>-3654.85546278536</v>
          </cell>
          <cell r="AG868">
            <v>-2374.67041984425</v>
          </cell>
          <cell r="AH868">
            <v>-2493.63384803418</v>
          </cell>
          <cell r="AI868">
            <v>-2506.06805056917</v>
          </cell>
          <cell r="AJ868">
            <v>-2515.28780500767</v>
          </cell>
          <cell r="AK868">
            <v>-2543.56198544958</v>
          </cell>
          <cell r="AL868">
            <v>-2542.06643931049</v>
          </cell>
          <cell r="AM868">
            <v>-2559.64871798149</v>
          </cell>
          <cell r="AN868">
            <v>-2369.86675644236</v>
          </cell>
          <cell r="AO868">
            <v>-2331.45720350731</v>
          </cell>
          <cell r="AP868">
            <v>-2332.40180126995</v>
          </cell>
          <cell r="AQ868">
            <v>1058.3048808994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</row>
        <row r="869">
          <cell r="AA869">
            <v>-97446.177180105</v>
          </cell>
          <cell r="AB869">
            <v>-7404.21216461159</v>
          </cell>
          <cell r="AC869">
            <v>-3356.6538758816</v>
          </cell>
          <cell r="AD869">
            <v>-2975.96506145633</v>
          </cell>
          <cell r="AE869">
            <v>-3226.76617774786</v>
          </cell>
          <cell r="AF869">
            <v>-3499.54543928892</v>
          </cell>
          <cell r="AG869">
            <v>-2249.30213859786</v>
          </cell>
          <cell r="AH869">
            <v>-2374.90626226313</v>
          </cell>
          <cell r="AI869">
            <v>-2387.34046479812</v>
          </cell>
          <cell r="AJ869">
            <v>-2396.35898604039</v>
          </cell>
          <cell r="AK869">
            <v>-2424.83439967853</v>
          </cell>
          <cell r="AL869">
            <v>-2423.13762034322</v>
          </cell>
          <cell r="AM869">
            <v>-2440.92113221043</v>
          </cell>
          <cell r="AN869">
            <v>-2250.93793747508</v>
          </cell>
          <cell r="AO869">
            <v>-2212.72961773625</v>
          </cell>
          <cell r="AP869">
            <v>-2213.47298230268</v>
          </cell>
          <cell r="AQ869">
            <v>1117.66867378493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</row>
        <row r="870">
          <cell r="AA870">
            <v>-89352.9155129999</v>
          </cell>
          <cell r="AB870">
            <v>-7668.13542120224</v>
          </cell>
          <cell r="AC870">
            <v>-3652.35517806288</v>
          </cell>
          <cell r="AD870">
            <v>-3268.25017697065</v>
          </cell>
          <cell r="AE870">
            <v>-3488.68558094552</v>
          </cell>
          <cell r="AF870">
            <v>-3809.72208917221</v>
          </cell>
          <cell r="AG870">
            <v>-2445.33906508128</v>
          </cell>
          <cell r="AH870">
            <v>-2560.55921029718</v>
          </cell>
          <cell r="AI870">
            <v>-2572.99341283217</v>
          </cell>
          <cell r="AJ870">
            <v>-2582.32660008807</v>
          </cell>
          <cell r="AK870">
            <v>-2610.48734771258</v>
          </cell>
          <cell r="AL870">
            <v>-2609.10523439089</v>
          </cell>
          <cell r="AM870">
            <v>-2626.57408024449</v>
          </cell>
          <cell r="AN870">
            <v>-2436.90555152275</v>
          </cell>
          <cell r="AO870">
            <v>-2398.38256577031</v>
          </cell>
          <cell r="AP870">
            <v>-2399.44059635035</v>
          </cell>
          <cell r="AQ870">
            <v>1024.8421997679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</row>
        <row r="871">
          <cell r="AA871">
            <v>-97234.6310271763</v>
          </cell>
          <cell r="AB871">
            <v>-7410.78874117186</v>
          </cell>
          <cell r="AC871">
            <v>-3342.34562331215</v>
          </cell>
          <cell r="AD871">
            <v>-3010.9305848698</v>
          </cell>
          <cell r="AE871">
            <v>-3341.69935655862</v>
          </cell>
          <cell r="AF871">
            <v>-3485.47661792319</v>
          </cell>
          <cell r="AG871">
            <v>-2254.42626028517</v>
          </cell>
          <cell r="AH871">
            <v>-2379.75896177439</v>
          </cell>
          <cell r="AI871">
            <v>-2392.19316430938</v>
          </cell>
          <cell r="AJ871">
            <v>-2401.21991046608</v>
          </cell>
          <cell r="AK871">
            <v>-2429.68709918979</v>
          </cell>
          <cell r="AL871">
            <v>-2427.9985447689</v>
          </cell>
          <cell r="AM871">
            <v>-2445.77383172169</v>
          </cell>
          <cell r="AN871">
            <v>-2255.79886190077</v>
          </cell>
          <cell r="AO871">
            <v>-2217.58231724751</v>
          </cell>
          <cell r="AP871">
            <v>-2218.33390672836</v>
          </cell>
          <cell r="AQ871">
            <v>1115.2423240293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</row>
        <row r="872">
          <cell r="AA872">
            <v>-99662.6085097169</v>
          </cell>
          <cell r="AB872">
            <v>-7396.74383579568</v>
          </cell>
          <cell r="AC872">
            <v>-3179.82044422608</v>
          </cell>
          <cell r="AD872">
            <v>-2890.59526577408</v>
          </cell>
          <cell r="AE872">
            <v>-3114.54889707422</v>
          </cell>
          <cell r="AF872">
            <v>-3436.60681091135</v>
          </cell>
          <cell r="AG872">
            <v>-2195.61520698848</v>
          </cell>
          <cell r="AH872">
            <v>-2324.06310070689</v>
          </cell>
          <cell r="AI872">
            <v>-2336.49730324188</v>
          </cell>
          <cell r="AJ872">
            <v>-2345.42964963407</v>
          </cell>
          <cell r="AK872">
            <v>-2373.99123812229</v>
          </cell>
          <cell r="AL872">
            <v>-2372.20828393689</v>
          </cell>
          <cell r="AM872">
            <v>-2390.0779706542</v>
          </cell>
          <cell r="AN872">
            <v>-2200.00860106875</v>
          </cell>
          <cell r="AO872">
            <v>-2161.88645618002</v>
          </cell>
          <cell r="AP872">
            <v>-2162.54364589635</v>
          </cell>
          <cell r="AQ872">
            <v>1143.09025456305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</row>
        <row r="873">
          <cell r="AA873">
            <v>-93137.5058267813</v>
          </cell>
          <cell r="AB873">
            <v>-7517.81562564512</v>
          </cell>
          <cell r="AC873">
            <v>-3423.00830067362</v>
          </cell>
          <cell r="AD873">
            <v>-3020.05788662062</v>
          </cell>
          <cell r="AE873">
            <v>-3374.01794166193</v>
          </cell>
          <cell r="AF873">
            <v>-3664.68739234529</v>
          </cell>
          <cell r="AG873">
            <v>-2353.66781019919</v>
          </cell>
          <cell r="AH873">
            <v>-2473.74373617129</v>
          </cell>
          <cell r="AI873">
            <v>-2486.17793870628</v>
          </cell>
          <cell r="AJ873">
            <v>-2495.36398109077</v>
          </cell>
          <cell r="AK873">
            <v>-2523.67187358669</v>
          </cell>
          <cell r="AL873">
            <v>-2522.1426153936</v>
          </cell>
          <cell r="AM873">
            <v>-2539.7586061186</v>
          </cell>
          <cell r="AN873">
            <v>-2349.94293252546</v>
          </cell>
          <cell r="AO873">
            <v>-2311.56709164442</v>
          </cell>
          <cell r="AP873">
            <v>-2312.47797735306</v>
          </cell>
          <cell r="AQ873">
            <v>1068.24993683085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</row>
        <row r="874">
          <cell r="AA874">
            <v>-101898.99203211</v>
          </cell>
          <cell r="AB874">
            <v>-7355.22163600595</v>
          </cell>
          <cell r="AC874">
            <v>-3054.35323476169</v>
          </cell>
          <cell r="AD874">
            <v>-2786.02337069876</v>
          </cell>
          <cell r="AE874">
            <v>-3106.40629589385</v>
          </cell>
          <cell r="AF874">
            <v>-3488.23087685498</v>
          </cell>
          <cell r="AG874">
            <v>-2141.44498857702</v>
          </cell>
          <cell r="AH874">
            <v>-2272.76225181001</v>
          </cell>
          <cell r="AI874">
            <v>-2285.196454345</v>
          </cell>
          <cell r="AJ874">
            <v>-2294.04185014583</v>
          </cell>
          <cell r="AK874">
            <v>-2322.69038922541</v>
          </cell>
          <cell r="AL874">
            <v>-2320.82048444865</v>
          </cell>
          <cell r="AM874">
            <v>-2338.77712175732</v>
          </cell>
          <cell r="AN874">
            <v>-2148.62080158052</v>
          </cell>
          <cell r="AO874">
            <v>-2110.58560728314</v>
          </cell>
          <cell r="AP874">
            <v>-2111.15584640811</v>
          </cell>
          <cell r="AQ874">
            <v>1168.74067901149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</row>
        <row r="875">
          <cell r="AA875">
            <v>-97050.7759389797</v>
          </cell>
          <cell r="AB875">
            <v>-7393.05912854097</v>
          </cell>
          <cell r="AC875">
            <v>-3320.89224732517</v>
          </cell>
          <cell r="AD875">
            <v>-3011.5966516073</v>
          </cell>
          <cell r="AE875">
            <v>-3203.94317225304</v>
          </cell>
          <cell r="AF875">
            <v>-3482.13539228603</v>
          </cell>
          <cell r="AG875">
            <v>-2258.87964235669</v>
          </cell>
          <cell r="AH875">
            <v>-2383.97645041355</v>
          </cell>
          <cell r="AI875">
            <v>-2396.41065294854</v>
          </cell>
          <cell r="AJ875">
            <v>-2405.44454739107</v>
          </cell>
          <cell r="AK875">
            <v>-2433.90458782895</v>
          </cell>
          <cell r="AL875">
            <v>-2432.22318169389</v>
          </cell>
          <cell r="AM875">
            <v>-2449.99132036085</v>
          </cell>
          <cell r="AN875">
            <v>-2260.02349882576</v>
          </cell>
          <cell r="AO875">
            <v>-2221.79980588667</v>
          </cell>
          <cell r="AP875">
            <v>-2222.55854365335</v>
          </cell>
          <cell r="AQ875">
            <v>1113.13357970972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</row>
        <row r="876">
          <cell r="AA876">
            <v>-89712.2018950117</v>
          </cell>
          <cell r="AB876">
            <v>-7588.9713929385</v>
          </cell>
          <cell r="AC876">
            <v>-3592.64898534829</v>
          </cell>
          <cell r="AD876">
            <v>-3454.67354161067</v>
          </cell>
          <cell r="AE876">
            <v>-3457.16137726366</v>
          </cell>
          <cell r="AF876">
            <v>-3671.18246079144</v>
          </cell>
          <cell r="AG876">
            <v>-2436.63634410746</v>
          </cell>
          <cell r="AH876">
            <v>-2552.31746812294</v>
          </cell>
          <cell r="AI876">
            <v>-2564.75167065793</v>
          </cell>
          <cell r="AJ876">
            <v>-2574.07088885929</v>
          </cell>
          <cell r="AK876">
            <v>-2602.24560553834</v>
          </cell>
          <cell r="AL876">
            <v>-2600.84952316211</v>
          </cell>
          <cell r="AM876">
            <v>-2618.33233807025</v>
          </cell>
          <cell r="AN876">
            <v>-2428.64984029398</v>
          </cell>
          <cell r="AO876">
            <v>-2390.14082359607</v>
          </cell>
          <cell r="AP876">
            <v>-2391.18488512157</v>
          </cell>
          <cell r="AQ876">
            <v>1028.96307085503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</row>
        <row r="877">
          <cell r="AA877">
            <v>-93468.8858112362</v>
          </cell>
          <cell r="AB877">
            <v>-7560.1543701177</v>
          </cell>
          <cell r="AC877">
            <v>-3396.04358466914</v>
          </cell>
          <cell r="AD877">
            <v>-3144.65674753441</v>
          </cell>
          <cell r="AE877">
            <v>-3234.24409676762</v>
          </cell>
          <cell r="AF877">
            <v>-3729.27803633406</v>
          </cell>
          <cell r="AG877">
            <v>-2345.64104468453</v>
          </cell>
          <cell r="AH877">
            <v>-2466.14214443188</v>
          </cell>
          <cell r="AI877">
            <v>-2478.57634696687</v>
          </cell>
          <cell r="AJ877">
            <v>-2487.74950529757</v>
          </cell>
          <cell r="AK877">
            <v>-2516.07028184728</v>
          </cell>
          <cell r="AL877">
            <v>-2514.52813960039</v>
          </cell>
          <cell r="AM877">
            <v>-2532.15701437919</v>
          </cell>
          <cell r="AN877">
            <v>-2342.32845673226</v>
          </cell>
          <cell r="AO877">
            <v>-2303.96549990501</v>
          </cell>
          <cell r="AP877">
            <v>-2304.86350155985</v>
          </cell>
          <cell r="AQ877">
            <v>1072.05073270055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</row>
        <row r="878">
          <cell r="AA878">
            <v>-101018.182296864</v>
          </cell>
          <cell r="AB878">
            <v>-7370.01526560924</v>
          </cell>
          <cell r="AC878">
            <v>-3131.59391272265</v>
          </cell>
          <cell r="AD878">
            <v>-2813.03630009258</v>
          </cell>
          <cell r="AE878">
            <v>-3173.29367437391</v>
          </cell>
          <cell r="AF878">
            <v>-3449.30449666067</v>
          </cell>
          <cell r="AG878">
            <v>-2162.7801733785</v>
          </cell>
          <cell r="AH878">
            <v>-2292.96732248877</v>
          </cell>
          <cell r="AI878">
            <v>-2305.40152502376</v>
          </cell>
          <cell r="AJ878">
            <v>-2314.2811667071</v>
          </cell>
          <cell r="AK878">
            <v>-2342.89545990417</v>
          </cell>
          <cell r="AL878">
            <v>-2341.05980100992</v>
          </cell>
          <cell r="AM878">
            <v>-2358.98219243608</v>
          </cell>
          <cell r="AN878">
            <v>-2168.86011814179</v>
          </cell>
          <cell r="AO878">
            <v>-2130.7906779619</v>
          </cell>
          <cell r="AP878">
            <v>-2131.39516296938</v>
          </cell>
          <cell r="AQ878">
            <v>1158.63814367211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</row>
        <row r="879">
          <cell r="AA879">
            <v>-101051.111567575</v>
          </cell>
          <cell r="AB879">
            <v>-7400.57864839799</v>
          </cell>
          <cell r="AC879">
            <v>-3076.29393882258</v>
          </cell>
          <cell r="AD879">
            <v>-2851.67006254153</v>
          </cell>
          <cell r="AE879">
            <v>-3209.51036416976</v>
          </cell>
          <cell r="AF879">
            <v>-3493.12738844912</v>
          </cell>
          <cell r="AG879">
            <v>-2161.98255268031</v>
          </cell>
          <cell r="AH879">
            <v>-2292.21195136207</v>
          </cell>
          <cell r="AI879">
            <v>-2304.64615389706</v>
          </cell>
          <cell r="AJ879">
            <v>-2313.52451529036</v>
          </cell>
          <cell r="AK879">
            <v>-2342.14008877747</v>
          </cell>
          <cell r="AL879">
            <v>-2340.30314959318</v>
          </cell>
          <cell r="AM879">
            <v>-2358.22682130938</v>
          </cell>
          <cell r="AN879">
            <v>-2168.10346672504</v>
          </cell>
          <cell r="AO879">
            <v>-2130.0353068352</v>
          </cell>
          <cell r="AP879">
            <v>-2130.63851155264</v>
          </cell>
          <cell r="AQ879">
            <v>1159.01582923546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</row>
        <row r="880">
          <cell r="AA880">
            <v>-95169.1166166352</v>
          </cell>
          <cell r="AB880">
            <v>-7486.28426905765</v>
          </cell>
          <cell r="AC880">
            <v>-3299.84278421846</v>
          </cell>
          <cell r="AD880">
            <v>-3003.86323442017</v>
          </cell>
          <cell r="AE880">
            <v>-3324.16829216057</v>
          </cell>
          <cell r="AF880">
            <v>-3617.00292505807</v>
          </cell>
          <cell r="AG880">
            <v>-2304.45764606076</v>
          </cell>
          <cell r="AH880">
            <v>-2427.14020994067</v>
          </cell>
          <cell r="AI880">
            <v>-2439.57441247566</v>
          </cell>
          <cell r="AJ880">
            <v>-2448.68146583265</v>
          </cell>
          <cell r="AK880">
            <v>-2477.06834735607</v>
          </cell>
          <cell r="AL880">
            <v>-2475.46010013547</v>
          </cell>
          <cell r="AM880">
            <v>-2493.15507988798</v>
          </cell>
          <cell r="AN880">
            <v>-2303.26041726733</v>
          </cell>
          <cell r="AO880">
            <v>-2264.9635654138</v>
          </cell>
          <cell r="AP880">
            <v>-2265.79546209493</v>
          </cell>
          <cell r="AQ880">
            <v>1091.55169994616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</row>
        <row r="881">
          <cell r="AA881">
            <v>-96144.4014460242</v>
          </cell>
          <cell r="AB881">
            <v>-7481.18855949627</v>
          </cell>
          <cell r="AC881">
            <v>-3381.51418570421</v>
          </cell>
          <cell r="AD881">
            <v>-3022.0899492929</v>
          </cell>
          <cell r="AE881">
            <v>-3257.42643124211</v>
          </cell>
          <cell r="AF881">
            <v>-3628.52864681719</v>
          </cell>
          <cell r="AG881">
            <v>-2280.83406285494</v>
          </cell>
          <cell r="AH881">
            <v>-2404.76795618235</v>
          </cell>
          <cell r="AI881">
            <v>-2417.20215871734</v>
          </cell>
          <cell r="AJ881">
            <v>-2426.27129300016</v>
          </cell>
          <cell r="AK881">
            <v>-2454.69609359775</v>
          </cell>
          <cell r="AL881">
            <v>-2453.04992730298</v>
          </cell>
          <cell r="AM881">
            <v>-2470.78282612966</v>
          </cell>
          <cell r="AN881">
            <v>-2280.85024443485</v>
          </cell>
          <cell r="AO881">
            <v>-2242.59131165548</v>
          </cell>
          <cell r="AP881">
            <v>-2243.38528926244</v>
          </cell>
          <cell r="AQ881">
            <v>1102.73782682532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</row>
        <row r="882">
          <cell r="AA882">
            <v>-99984.7717012674</v>
          </cell>
          <cell r="AB882">
            <v>-7325.03729075331</v>
          </cell>
          <cell r="AC882">
            <v>-3226.41734926089</v>
          </cell>
          <cell r="AD882">
            <v>-2866.80367685322</v>
          </cell>
          <cell r="AE882">
            <v>-3139.64167318166</v>
          </cell>
          <cell r="AF882">
            <v>-3428.35200011357</v>
          </cell>
          <cell r="AG882">
            <v>-2187.81169284358</v>
          </cell>
          <cell r="AH882">
            <v>-2316.67293482328</v>
          </cell>
          <cell r="AI882">
            <v>-2329.10713735827</v>
          </cell>
          <cell r="AJ882">
            <v>-2338.02695804556</v>
          </cell>
          <cell r="AK882">
            <v>-2366.60107223868</v>
          </cell>
          <cell r="AL882">
            <v>-2364.80559234839</v>
          </cell>
          <cell r="AM882">
            <v>-2382.68780477059</v>
          </cell>
          <cell r="AN882">
            <v>-2192.60590948025</v>
          </cell>
          <cell r="AO882">
            <v>-2154.49629029641</v>
          </cell>
          <cell r="AP882">
            <v>-2155.14095430784</v>
          </cell>
          <cell r="AQ882">
            <v>1146.78533750486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</row>
        <row r="883">
          <cell r="AA883">
            <v>-93880.1122925711</v>
          </cell>
          <cell r="AB883">
            <v>-7519.03571167871</v>
          </cell>
          <cell r="AC883">
            <v>-3488.8988998365</v>
          </cell>
          <cell r="AD883">
            <v>-3101.00827172541</v>
          </cell>
          <cell r="AE883">
            <v>-3353.2317504996</v>
          </cell>
          <cell r="AF883">
            <v>-3666.89606701812</v>
          </cell>
          <cell r="AG883">
            <v>-2335.68021815928</v>
          </cell>
          <cell r="AH883">
            <v>-2456.70893793125</v>
          </cell>
          <cell r="AI883">
            <v>-2469.14314046624</v>
          </cell>
          <cell r="AJ883">
            <v>-2478.30031031134</v>
          </cell>
          <cell r="AK883">
            <v>-2506.63707534665</v>
          </cell>
          <cell r="AL883">
            <v>-2505.07894461416</v>
          </cell>
          <cell r="AM883">
            <v>-2522.72380787855</v>
          </cell>
          <cell r="AN883">
            <v>-2332.87926174603</v>
          </cell>
          <cell r="AO883">
            <v>-2294.53229340437</v>
          </cell>
          <cell r="AP883">
            <v>-2295.41430657362</v>
          </cell>
          <cell r="AQ883">
            <v>1076.76733595087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</row>
        <row r="884">
          <cell r="AA884">
            <v>-100008.257093294</v>
          </cell>
          <cell r="AB884">
            <v>-7436.26719451584</v>
          </cell>
          <cell r="AC884">
            <v>-3159.70861736925</v>
          </cell>
          <cell r="AD884">
            <v>-2801.51034576284</v>
          </cell>
          <cell r="AE884">
            <v>-3140.81981729644</v>
          </cell>
          <cell r="AF884">
            <v>-3461.41741960262</v>
          </cell>
          <cell r="AG884">
            <v>-2187.24282404142</v>
          </cell>
          <cell r="AH884">
            <v>-2316.13419871851</v>
          </cell>
          <cell r="AI884">
            <v>-2328.5684012535</v>
          </cell>
          <cell r="AJ884">
            <v>-2337.48730882875</v>
          </cell>
          <cell r="AK884">
            <v>-2366.06233613391</v>
          </cell>
          <cell r="AL884">
            <v>-2364.26594313157</v>
          </cell>
          <cell r="AM884">
            <v>-2382.14906866582</v>
          </cell>
          <cell r="AN884">
            <v>-2192.06626026344</v>
          </cell>
          <cell r="AO884">
            <v>-2153.95755419164</v>
          </cell>
          <cell r="AP884">
            <v>-2154.60130509103</v>
          </cell>
          <cell r="AQ884">
            <v>1147.05470555724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</row>
        <row r="885">
          <cell r="AA885">
            <v>-93518.8154327026</v>
          </cell>
          <cell r="AB885">
            <v>-7514.16796866844</v>
          </cell>
          <cell r="AC885">
            <v>-3416.58102712174</v>
          </cell>
          <cell r="AD885">
            <v>-3074.28551899808</v>
          </cell>
          <cell r="AE885">
            <v>-3335.52704049593</v>
          </cell>
          <cell r="AF885">
            <v>-3643.22081235921</v>
          </cell>
          <cell r="AG885">
            <v>-2344.43163741026</v>
          </cell>
          <cell r="AH885">
            <v>-2464.99679885914</v>
          </cell>
          <cell r="AI885">
            <v>-2477.43100139413</v>
          </cell>
          <cell r="AJ885">
            <v>-2486.60221846115</v>
          </cell>
          <cell r="AK885">
            <v>-2514.92493627454</v>
          </cell>
          <cell r="AL885">
            <v>-2513.38085276397</v>
          </cell>
          <cell r="AM885">
            <v>-2531.01166880645</v>
          </cell>
          <cell r="AN885">
            <v>-2341.18116989583</v>
          </cell>
          <cell r="AO885">
            <v>-2302.82015433227</v>
          </cell>
          <cell r="AP885">
            <v>-2303.71621472343</v>
          </cell>
          <cell r="AQ885">
            <v>1072.62340548693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</row>
        <row r="886">
          <cell r="AA886">
            <v>-92334.9645558908</v>
          </cell>
          <cell r="AB886">
            <v>-7543.17770827781</v>
          </cell>
          <cell r="AC886">
            <v>-3480.88727082543</v>
          </cell>
          <cell r="AD886">
            <v>-3091.19512821275</v>
          </cell>
          <cell r="AE886">
            <v>-3401.23093096659</v>
          </cell>
          <cell r="AF886">
            <v>-3712.34227055432</v>
          </cell>
          <cell r="AG886">
            <v>-2373.10715747261</v>
          </cell>
          <cell r="AH886">
            <v>-2492.1533908925</v>
          </cell>
          <cell r="AI886">
            <v>-2504.58759342749</v>
          </cell>
          <cell r="AJ886">
            <v>-2513.8048386166</v>
          </cell>
          <cell r="AK886">
            <v>-2542.0815283079</v>
          </cell>
          <cell r="AL886">
            <v>-2540.58347291942</v>
          </cell>
          <cell r="AM886">
            <v>-2558.16826083981</v>
          </cell>
          <cell r="AN886">
            <v>-2368.38379005128</v>
          </cell>
          <cell r="AO886">
            <v>-2329.97674636563</v>
          </cell>
          <cell r="AP886">
            <v>-2330.91883487888</v>
          </cell>
          <cell r="AQ886">
            <v>1059.04510947024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</row>
        <row r="887">
          <cell r="AA887">
            <v>-92611.3883630146</v>
          </cell>
          <cell r="AB887">
            <v>-7559.54260120513</v>
          </cell>
          <cell r="AC887">
            <v>-3433.92886000585</v>
          </cell>
          <cell r="AD887">
            <v>-3183.08546179877</v>
          </cell>
          <cell r="AE887">
            <v>-3405.5631659806</v>
          </cell>
          <cell r="AF887">
            <v>-3592.17081185559</v>
          </cell>
          <cell r="AG887">
            <v>-2366.41155367474</v>
          </cell>
          <cell r="AH887">
            <v>-2485.81244989613</v>
          </cell>
          <cell r="AI887">
            <v>-2498.24665243112</v>
          </cell>
          <cell r="AJ887">
            <v>-2507.4531502626</v>
          </cell>
          <cell r="AK887">
            <v>-2535.74058731153</v>
          </cell>
          <cell r="AL887">
            <v>-2534.23178456542</v>
          </cell>
          <cell r="AM887">
            <v>-2551.82731984343</v>
          </cell>
          <cell r="AN887">
            <v>-2362.03210169729</v>
          </cell>
          <cell r="AO887">
            <v>-2323.63580536925</v>
          </cell>
          <cell r="AP887">
            <v>-2324.56714652488</v>
          </cell>
          <cell r="AQ887">
            <v>1062.21557996843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</row>
        <row r="888">
          <cell r="AA888">
            <v>-90639.7730020153</v>
          </cell>
          <cell r="AB888">
            <v>-7622.63090272943</v>
          </cell>
          <cell r="AC888">
            <v>-3517.4196314534</v>
          </cell>
          <cell r="AD888">
            <v>-3097.08669318356</v>
          </cell>
          <cell r="AE888">
            <v>-3505.03798018709</v>
          </cell>
          <cell r="AF888">
            <v>-3811.29372411809</v>
          </cell>
          <cell r="AG888">
            <v>-2414.16849413655</v>
          </cell>
          <cell r="AH888">
            <v>-2531.03972898516</v>
          </cell>
          <cell r="AI888">
            <v>-2543.47393152015</v>
          </cell>
          <cell r="AJ888">
            <v>-2552.75708575687</v>
          </cell>
          <cell r="AK888">
            <v>-2580.96786640056</v>
          </cell>
          <cell r="AL888">
            <v>-2579.53572005969</v>
          </cell>
          <cell r="AM888">
            <v>-2597.05459893247</v>
          </cell>
          <cell r="AN888">
            <v>-2407.33603719156</v>
          </cell>
          <cell r="AO888">
            <v>-2368.86308445829</v>
          </cell>
          <cell r="AP888">
            <v>-2369.87108201915</v>
          </cell>
          <cell r="AQ888">
            <v>1039.60194042391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</row>
        <row r="889">
          <cell r="AA889">
            <v>-102822.048788332</v>
          </cell>
          <cell r="AB889">
            <v>-7434.83649585134</v>
          </cell>
          <cell r="AC889">
            <v>-3057.4359798797</v>
          </cell>
          <cell r="AD889">
            <v>-2725.19434673447</v>
          </cell>
          <cell r="AE889">
            <v>-3029.98316776223</v>
          </cell>
          <cell r="AF889">
            <v>-3284.87375550831</v>
          </cell>
          <cell r="AG889">
            <v>-2119.08648629419</v>
          </cell>
          <cell r="AH889">
            <v>-2251.58806826768</v>
          </cell>
          <cell r="AI889">
            <v>-2264.02227080267</v>
          </cell>
          <cell r="AJ889">
            <v>-2272.83177815682</v>
          </cell>
          <cell r="AK889">
            <v>-2301.51620568308</v>
          </cell>
          <cell r="AL889">
            <v>-2299.61041245964</v>
          </cell>
          <cell r="AM889">
            <v>-2317.60293821498</v>
          </cell>
          <cell r="AN889">
            <v>-2127.4107295915</v>
          </cell>
          <cell r="AO889">
            <v>-2089.4114237408</v>
          </cell>
          <cell r="AP889">
            <v>-2089.9457744191</v>
          </cell>
          <cell r="AQ889">
            <v>1179.32777078266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</row>
        <row r="890">
          <cell r="AA890">
            <v>-89809.4686068545</v>
          </cell>
          <cell r="AB890">
            <v>-7584.47400313142</v>
          </cell>
          <cell r="AC890">
            <v>-3535.21482814549</v>
          </cell>
          <cell r="AD890">
            <v>-3150.81449535073</v>
          </cell>
          <cell r="AE890">
            <v>-3452.56996718455</v>
          </cell>
          <cell r="AF890">
            <v>-3744.69180736883</v>
          </cell>
          <cell r="AG890">
            <v>-2434.28032646919</v>
          </cell>
          <cell r="AH890">
            <v>-2550.08624756663</v>
          </cell>
          <cell r="AI890">
            <v>-2562.52045010162</v>
          </cell>
          <cell r="AJ890">
            <v>-2571.83588657323</v>
          </cell>
          <cell r="AK890">
            <v>-2600.01438498203</v>
          </cell>
          <cell r="AL890">
            <v>-2598.61452087605</v>
          </cell>
          <cell r="AM890">
            <v>-2616.10111751394</v>
          </cell>
          <cell r="AN890">
            <v>-2426.41483800791</v>
          </cell>
          <cell r="AO890">
            <v>-2387.90960303976</v>
          </cell>
          <cell r="AP890">
            <v>-2388.94988283551</v>
          </cell>
          <cell r="AQ890">
            <v>1030.07868113318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</row>
        <row r="891">
          <cell r="AA891">
            <v>-100146.188159364</v>
          </cell>
          <cell r="AB891">
            <v>-7447.05208273119</v>
          </cell>
          <cell r="AC891">
            <v>-3186.60561954233</v>
          </cell>
          <cell r="AD891">
            <v>-2903.54096864982</v>
          </cell>
          <cell r="AE891">
            <v>-3174.08695096438</v>
          </cell>
          <cell r="AF891">
            <v>-3534.43420220654</v>
          </cell>
          <cell r="AG891">
            <v>-2183.9018246556</v>
          </cell>
          <cell r="AH891">
            <v>-2312.9701704077</v>
          </cell>
          <cell r="AI891">
            <v>-2325.40437294269</v>
          </cell>
          <cell r="AJ891">
            <v>-2334.31791775809</v>
          </cell>
          <cell r="AK891">
            <v>-2362.8983078231</v>
          </cell>
          <cell r="AL891">
            <v>-2361.09655206092</v>
          </cell>
          <cell r="AM891">
            <v>-2378.98504035501</v>
          </cell>
          <cell r="AN891">
            <v>-2188.89686919278</v>
          </cell>
          <cell r="AO891">
            <v>-2150.79352588083</v>
          </cell>
          <cell r="AP891">
            <v>-2151.43191402038</v>
          </cell>
          <cell r="AQ891">
            <v>1148.63671971265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</row>
        <row r="892">
          <cell r="AA892">
            <v>-99953.6208976682</v>
          </cell>
          <cell r="AB892">
            <v>-7404.87716840111</v>
          </cell>
          <cell r="AC892">
            <v>-3234.59126712751</v>
          </cell>
          <cell r="AD892">
            <v>-2907.61460494569</v>
          </cell>
          <cell r="AE892">
            <v>-3220.12534444463</v>
          </cell>
          <cell r="AF892">
            <v>-3405.44655154013</v>
          </cell>
          <cell r="AG892">
            <v>-2188.56623508455</v>
          </cell>
          <cell r="AH892">
            <v>-2317.3875093372</v>
          </cell>
          <cell r="AI892">
            <v>-2329.82171187219</v>
          </cell>
          <cell r="AJ892">
            <v>-2338.74274370273</v>
          </cell>
          <cell r="AK892">
            <v>-2367.3156467526</v>
          </cell>
          <cell r="AL892">
            <v>-2365.52137800555</v>
          </cell>
          <cell r="AM892">
            <v>-2383.40237928451</v>
          </cell>
          <cell r="AN892">
            <v>-2193.32169513741</v>
          </cell>
          <cell r="AO892">
            <v>-2155.21086481033</v>
          </cell>
          <cell r="AP892">
            <v>-2155.85673996501</v>
          </cell>
          <cell r="AQ892">
            <v>1146.4280502479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</row>
        <row r="893">
          <cell r="AA893">
            <v>-88372.6042510907</v>
          </cell>
          <cell r="AB893">
            <v>-7631.56561494649</v>
          </cell>
          <cell r="AC893">
            <v>-3669.68077873204</v>
          </cell>
          <cell r="AD893">
            <v>-3395.90826875667</v>
          </cell>
          <cell r="AE893">
            <v>-3534.08742115184</v>
          </cell>
          <cell r="AF893">
            <v>-3755.80500825063</v>
          </cell>
          <cell r="AG893">
            <v>-2469.08439974195</v>
          </cell>
          <cell r="AH893">
            <v>-2583.04676639637</v>
          </cell>
          <cell r="AI893">
            <v>-2595.48096893136</v>
          </cell>
          <cell r="AJ893">
            <v>-2604.85227068912</v>
          </cell>
          <cell r="AK893">
            <v>-2632.97490381177</v>
          </cell>
          <cell r="AL893">
            <v>-2631.63090499194</v>
          </cell>
          <cell r="AM893">
            <v>-2649.06163634368</v>
          </cell>
          <cell r="AN893">
            <v>-2459.4312221238</v>
          </cell>
          <cell r="AO893">
            <v>-2420.8701218695</v>
          </cell>
          <cell r="AP893">
            <v>-2421.9662669514</v>
          </cell>
          <cell r="AQ893">
            <v>1013.59842171831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</row>
        <row r="894">
          <cell r="AA894">
            <v>-99808.6117065831</v>
          </cell>
          <cell r="AB894">
            <v>-7422.19064840646</v>
          </cell>
          <cell r="AC894">
            <v>-3231.84743578591</v>
          </cell>
          <cell r="AD894">
            <v>-2869.40448586036</v>
          </cell>
          <cell r="AE894">
            <v>-3181.97387493847</v>
          </cell>
          <cell r="AF894">
            <v>-3559.00468698718</v>
          </cell>
          <cell r="AG894">
            <v>-2192.07868251322</v>
          </cell>
          <cell r="AH894">
            <v>-2320.71390417334</v>
          </cell>
          <cell r="AI894">
            <v>-2333.14810670833</v>
          </cell>
          <cell r="AJ894">
            <v>-2342.07477649622</v>
          </cell>
          <cell r="AK894">
            <v>-2370.64204158874</v>
          </cell>
          <cell r="AL894">
            <v>-2368.85341079904</v>
          </cell>
          <cell r="AM894">
            <v>-2386.72877412065</v>
          </cell>
          <cell r="AN894">
            <v>-2196.6537279309</v>
          </cell>
          <cell r="AO894">
            <v>-2158.53725964647</v>
          </cell>
          <cell r="AP894">
            <v>-2159.1887727585</v>
          </cell>
          <cell r="AQ894">
            <v>1144.76485282983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</row>
        <row r="895">
          <cell r="AA895">
            <v>-90947.3911004362</v>
          </cell>
          <cell r="AB895">
            <v>-7539.90264781899</v>
          </cell>
          <cell r="AC895">
            <v>-3598.57026952678</v>
          </cell>
          <cell r="AD895">
            <v>-3116.73616877515</v>
          </cell>
          <cell r="AE895">
            <v>-3481.18877571838</v>
          </cell>
          <cell r="AF895">
            <v>-3697.43932036128</v>
          </cell>
          <cell r="AG895">
            <v>-2406.71729472826</v>
          </cell>
          <cell r="AH895">
            <v>-2523.98321590187</v>
          </cell>
          <cell r="AI895">
            <v>-2536.41741843686</v>
          </cell>
          <cell r="AJ895">
            <v>-2545.68861248191</v>
          </cell>
          <cell r="AK895">
            <v>-2573.91135331727</v>
          </cell>
          <cell r="AL895">
            <v>-2572.46724678473</v>
          </cell>
          <cell r="AM895">
            <v>-2589.99808584917</v>
          </cell>
          <cell r="AN895">
            <v>-2400.2675639166</v>
          </cell>
          <cell r="AO895">
            <v>-2361.80657137499</v>
          </cell>
          <cell r="AP895">
            <v>-2362.80260874419</v>
          </cell>
          <cell r="AQ895">
            <v>1043.13019696556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</row>
        <row r="896">
          <cell r="AA896">
            <v>-99467.873911377</v>
          </cell>
          <cell r="AB896">
            <v>-7489.18048499747</v>
          </cell>
          <cell r="AC896">
            <v>-3251.54662678732</v>
          </cell>
          <cell r="AD896">
            <v>-2972.14785057183</v>
          </cell>
          <cell r="AE896">
            <v>-3298.51584722145</v>
          </cell>
          <cell r="AF896">
            <v>-3497.76972311198</v>
          </cell>
          <cell r="AG896">
            <v>-2200.33211516577</v>
          </cell>
          <cell r="AH896">
            <v>-2328.53015660513</v>
          </cell>
          <cell r="AI896">
            <v>-2340.96435914012</v>
          </cell>
          <cell r="AJ896">
            <v>-2349.90427681349</v>
          </cell>
          <cell r="AK896">
            <v>-2378.45829402053</v>
          </cell>
          <cell r="AL896">
            <v>-2376.68291111631</v>
          </cell>
          <cell r="AM896">
            <v>-2394.54502655244</v>
          </cell>
          <cell r="AN896">
            <v>-2204.48322824817</v>
          </cell>
          <cell r="AO896">
            <v>-2166.35351207826</v>
          </cell>
          <cell r="AP896">
            <v>-2167.01827307577</v>
          </cell>
          <cell r="AQ896">
            <v>1140.85672661393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</row>
        <row r="897">
          <cell r="AA897">
            <v>-97676.665062372</v>
          </cell>
          <cell r="AB897">
            <v>-7432.38037388229</v>
          </cell>
          <cell r="AC897">
            <v>-3267.20714574148</v>
          </cell>
          <cell r="AD897">
            <v>-2947.54611593226</v>
          </cell>
          <cell r="AE897">
            <v>-3198.53421250003</v>
          </cell>
          <cell r="AF897">
            <v>-3598.49212030288</v>
          </cell>
          <cell r="AG897">
            <v>-2243.7192057965</v>
          </cell>
          <cell r="AH897">
            <v>-2369.61905463423</v>
          </cell>
          <cell r="AI897">
            <v>-2382.05325716922</v>
          </cell>
          <cell r="AJ897">
            <v>-2391.06281704263</v>
          </cell>
          <cell r="AK897">
            <v>-2419.54719204963</v>
          </cell>
          <cell r="AL897">
            <v>-2417.84145134546</v>
          </cell>
          <cell r="AM897">
            <v>-2435.63392458154</v>
          </cell>
          <cell r="AN897">
            <v>-2245.64176847732</v>
          </cell>
          <cell r="AO897">
            <v>-2207.44241010736</v>
          </cell>
          <cell r="AP897">
            <v>-2208.17681330491</v>
          </cell>
          <cell r="AQ897">
            <v>1120.31227759938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</row>
        <row r="898">
          <cell r="AA898">
            <v>-94219.4365790111</v>
          </cell>
          <cell r="AB898">
            <v>-7491.09344649594</v>
          </cell>
          <cell r="AC898">
            <v>-3376.18478902696</v>
          </cell>
          <cell r="AD898">
            <v>-3094.87795851397</v>
          </cell>
          <cell r="AE898">
            <v>-3324.32144419765</v>
          </cell>
          <cell r="AF898">
            <v>-3641.0371596563</v>
          </cell>
          <cell r="AG898">
            <v>-2327.4610238553</v>
          </cell>
          <cell r="AH898">
            <v>-2448.92511025974</v>
          </cell>
          <cell r="AI898">
            <v>-2461.35931279473</v>
          </cell>
          <cell r="AJ898">
            <v>-2470.50328971158</v>
          </cell>
          <cell r="AK898">
            <v>-2498.85324767514</v>
          </cell>
          <cell r="AL898">
            <v>-2497.2819240144</v>
          </cell>
          <cell r="AM898">
            <v>-2514.93998020705</v>
          </cell>
          <cell r="AN898">
            <v>-2325.08224114626</v>
          </cell>
          <cell r="AO898">
            <v>-2286.74846573287</v>
          </cell>
          <cell r="AP898">
            <v>-2287.61728597386</v>
          </cell>
          <cell r="AQ898">
            <v>1080.65924978663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</row>
        <row r="899">
          <cell r="AA899">
            <v>-98387.2652433102</v>
          </cell>
          <cell r="AB899">
            <v>-7446.05270186487</v>
          </cell>
          <cell r="AC899">
            <v>-3291.94776259057</v>
          </cell>
          <cell r="AD899">
            <v>-2926.76540935655</v>
          </cell>
          <cell r="AE899">
            <v>-3186.31786490413</v>
          </cell>
          <cell r="AF899">
            <v>-3562.94574830717</v>
          </cell>
          <cell r="AG899">
            <v>-2226.50687766977</v>
          </cell>
          <cell r="AH899">
            <v>-2353.31845496365</v>
          </cell>
          <cell r="AI899">
            <v>-2365.75265749864</v>
          </cell>
          <cell r="AJ899">
            <v>-2374.73458923702</v>
          </cell>
          <cell r="AK899">
            <v>-2403.24659237905</v>
          </cell>
          <cell r="AL899">
            <v>-2401.51322353984</v>
          </cell>
          <cell r="AM899">
            <v>-2419.33332491096</v>
          </cell>
          <cell r="AN899">
            <v>-2229.31354067171</v>
          </cell>
          <cell r="AO899">
            <v>-2191.14181043678</v>
          </cell>
          <cell r="AP899">
            <v>-2191.8485854993</v>
          </cell>
          <cell r="AQ899">
            <v>1128.46257743467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</row>
        <row r="900">
          <cell r="AA900">
            <v>-88219.1153994385</v>
          </cell>
          <cell r="AB900">
            <v>-7603.71402096872</v>
          </cell>
          <cell r="AC900">
            <v>-3688.92618393917</v>
          </cell>
          <cell r="AD900">
            <v>-3279.01041923388</v>
          </cell>
          <cell r="AE900">
            <v>-3518.49528836946</v>
          </cell>
          <cell r="AF900">
            <v>-3783.13453682806</v>
          </cell>
          <cell r="AG900">
            <v>-2472.80224354399</v>
          </cell>
          <cell r="AH900">
            <v>-2586.56767786219</v>
          </cell>
          <cell r="AI900">
            <v>-2599.00188039718</v>
          </cell>
          <cell r="AJ900">
            <v>-2608.37914980149</v>
          </cell>
          <cell r="AK900">
            <v>-2636.49581527759</v>
          </cell>
          <cell r="AL900">
            <v>-2635.15778410431</v>
          </cell>
          <cell r="AM900">
            <v>-2652.5825478095</v>
          </cell>
          <cell r="AN900">
            <v>-2462.95810123618</v>
          </cell>
          <cell r="AO900">
            <v>-2424.39103333532</v>
          </cell>
          <cell r="AP900">
            <v>-2425.49314606377</v>
          </cell>
          <cell r="AQ900">
            <v>1011.8379659854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</row>
        <row r="901">
          <cell r="AA901">
            <v>-91017.8383781006</v>
          </cell>
          <cell r="AB901">
            <v>-7624.21789179581</v>
          </cell>
          <cell r="AC901">
            <v>-3547.08201986927</v>
          </cell>
          <cell r="AD901">
            <v>-3147.02175883156</v>
          </cell>
          <cell r="AE901">
            <v>-3431.44528452096</v>
          </cell>
          <cell r="AF901">
            <v>-3822.08210460675</v>
          </cell>
          <cell r="AG901">
            <v>-2405.01090386132</v>
          </cell>
          <cell r="AH901">
            <v>-2522.36721171007</v>
          </cell>
          <cell r="AI901">
            <v>-2534.80141424506</v>
          </cell>
          <cell r="AJ901">
            <v>-2544.06986929996</v>
          </cell>
          <cell r="AK901">
            <v>-2572.29534912547</v>
          </cell>
          <cell r="AL901">
            <v>-2570.84850360278</v>
          </cell>
          <cell r="AM901">
            <v>-2588.38208165737</v>
          </cell>
          <cell r="AN901">
            <v>-2398.64882073464</v>
          </cell>
          <cell r="AO901">
            <v>-2360.19056718319</v>
          </cell>
          <cell r="AP901">
            <v>-2361.18386556224</v>
          </cell>
          <cell r="AQ901">
            <v>1043.93819906146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</row>
        <row r="902">
          <cell r="AA902">
            <v>-89456.78083103</v>
          </cell>
          <cell r="AB902">
            <v>-7646.47788980662</v>
          </cell>
          <cell r="AC902">
            <v>-3630.35527281098</v>
          </cell>
          <cell r="AD902">
            <v>-3232.64603348221</v>
          </cell>
          <cell r="AE902">
            <v>-3513.57799925907</v>
          </cell>
          <cell r="AF902">
            <v>-3661.7594715163</v>
          </cell>
          <cell r="AG902">
            <v>-2442.82321442028</v>
          </cell>
          <cell r="AH902">
            <v>-2558.17662299383</v>
          </cell>
          <cell r="AI902">
            <v>-2570.61082552882</v>
          </cell>
          <cell r="AJ902">
            <v>-2579.93997450115</v>
          </cell>
          <cell r="AK902">
            <v>-2608.10476040923</v>
          </cell>
          <cell r="AL902">
            <v>-2606.71860880397</v>
          </cell>
          <cell r="AM902">
            <v>-2624.19149294113</v>
          </cell>
          <cell r="AN902">
            <v>-2434.51892593583</v>
          </cell>
          <cell r="AO902">
            <v>-2395.99997846695</v>
          </cell>
          <cell r="AP902">
            <v>-2397.05397076343</v>
          </cell>
          <cell r="AQ902">
            <v>1026.03349341958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</row>
        <row r="903">
          <cell r="AA903">
            <v>-90834.8302692058</v>
          </cell>
          <cell r="AB903">
            <v>-7620.64559178033</v>
          </cell>
          <cell r="AC903">
            <v>-3572.27772172027</v>
          </cell>
          <cell r="AD903">
            <v>-3326.60016706638</v>
          </cell>
          <cell r="AE903">
            <v>-3507.80848542876</v>
          </cell>
          <cell r="AF903">
            <v>-3670.35006753879</v>
          </cell>
          <cell r="AG903">
            <v>-2409.44377019692</v>
          </cell>
          <cell r="AH903">
            <v>-2526.56527132163</v>
          </cell>
          <cell r="AI903">
            <v>-2538.99947385662</v>
          </cell>
          <cell r="AJ903">
            <v>-2548.27504426679</v>
          </cell>
          <cell r="AK903">
            <v>-2576.49340873703</v>
          </cell>
          <cell r="AL903">
            <v>-2575.05367856961</v>
          </cell>
          <cell r="AM903">
            <v>-2592.58014126893</v>
          </cell>
          <cell r="AN903">
            <v>-2402.85399570148</v>
          </cell>
          <cell r="AO903">
            <v>-2364.38862679475</v>
          </cell>
          <cell r="AP903">
            <v>-2365.38904052907</v>
          </cell>
          <cell r="AQ903">
            <v>1041.83916925568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</row>
        <row r="904">
          <cell r="AA904">
            <v>-85378.7997504505</v>
          </cell>
          <cell r="AB904">
            <v>-7737.09623264968</v>
          </cell>
          <cell r="AC904">
            <v>-3770.10903468138</v>
          </cell>
          <cell r="AD904">
            <v>-3270.22020337253</v>
          </cell>
          <cell r="AE904">
            <v>-3610.24371772311</v>
          </cell>
          <cell r="AF904">
            <v>-3813.59355140103</v>
          </cell>
          <cell r="AG904">
            <v>-2541.60105086953</v>
          </cell>
          <cell r="AH904">
            <v>-2651.72224659746</v>
          </cell>
          <cell r="AI904">
            <v>-2664.15644913245</v>
          </cell>
          <cell r="AJ904">
            <v>-2673.64415000919</v>
          </cell>
          <cell r="AK904">
            <v>-2701.65038401286</v>
          </cell>
          <cell r="AL904">
            <v>-2700.42278431201</v>
          </cell>
          <cell r="AM904">
            <v>-2717.73711654477</v>
          </cell>
          <cell r="AN904">
            <v>-2528.22310144388</v>
          </cell>
          <cell r="AO904">
            <v>-2489.54560207059</v>
          </cell>
          <cell r="AP904">
            <v>-2490.75814627147</v>
          </cell>
          <cell r="AQ904">
            <v>979.260681617766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</row>
        <row r="905">
          <cell r="AA905">
            <v>-96219.7960572316</v>
          </cell>
          <cell r="AB905">
            <v>-7545.169873993</v>
          </cell>
          <cell r="AC905">
            <v>-3363.25851058203</v>
          </cell>
          <cell r="AD905">
            <v>-3071.89111380338</v>
          </cell>
          <cell r="AE905">
            <v>-3350.69301102648</v>
          </cell>
          <cell r="AF905">
            <v>-3540.7302113215</v>
          </cell>
          <cell r="AG905">
            <v>-2279.00783648757</v>
          </cell>
          <cell r="AH905">
            <v>-2403.03846411694</v>
          </cell>
          <cell r="AI905">
            <v>-2415.47266665193</v>
          </cell>
          <cell r="AJ905">
            <v>-2424.53886959227</v>
          </cell>
          <cell r="AK905">
            <v>-2452.96660153234</v>
          </cell>
          <cell r="AL905">
            <v>-2451.31750389509</v>
          </cell>
          <cell r="AM905">
            <v>-2469.05333406425</v>
          </cell>
          <cell r="AN905">
            <v>-2279.11782102695</v>
          </cell>
          <cell r="AO905">
            <v>-2240.86181959007</v>
          </cell>
          <cell r="AP905">
            <v>-2241.65286585455</v>
          </cell>
          <cell r="AQ905">
            <v>1103.60257285802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</row>
        <row r="906">
          <cell r="AA906">
            <v>-93037.6530858584</v>
          </cell>
          <cell r="AB906">
            <v>-7511.41710946966</v>
          </cell>
          <cell r="AC906">
            <v>-3496.30839420764</v>
          </cell>
          <cell r="AD906">
            <v>-3103.21412127098</v>
          </cell>
          <cell r="AE906">
            <v>-3443.22384129877</v>
          </cell>
          <cell r="AF906">
            <v>-3726.0232017913</v>
          </cell>
          <cell r="AG906">
            <v>-2356.08646725448</v>
          </cell>
          <cell r="AH906">
            <v>-2476.03427816587</v>
          </cell>
          <cell r="AI906">
            <v>-2488.46848070086</v>
          </cell>
          <cell r="AJ906">
            <v>-2497.65840535992</v>
          </cell>
          <cell r="AK906">
            <v>-2525.96241558127</v>
          </cell>
          <cell r="AL906">
            <v>-2524.43703966274</v>
          </cell>
          <cell r="AM906">
            <v>-2542.04914811318</v>
          </cell>
          <cell r="AN906">
            <v>-2352.23735679461</v>
          </cell>
          <cell r="AO906">
            <v>-2313.857633639</v>
          </cell>
          <cell r="AP906">
            <v>-2314.7724016222</v>
          </cell>
          <cell r="AQ906">
            <v>1067.10466583356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</row>
        <row r="907">
          <cell r="AA907">
            <v>-89894.65585293</v>
          </cell>
          <cell r="AB907">
            <v>-7522.2814769009</v>
          </cell>
          <cell r="AC907">
            <v>-3520.66208422174</v>
          </cell>
          <cell r="AD907">
            <v>-3179.8210847969</v>
          </cell>
          <cell r="AE907">
            <v>-3414.56727018079</v>
          </cell>
          <cell r="AF907">
            <v>-3733.45416153341</v>
          </cell>
          <cell r="AG907">
            <v>-2432.21690054981</v>
          </cell>
          <cell r="AH907">
            <v>-2548.13212029146</v>
          </cell>
          <cell r="AI907">
            <v>-2560.56632282645</v>
          </cell>
          <cell r="AJ907">
            <v>-2569.87844721793</v>
          </cell>
          <cell r="AK907">
            <v>-2598.06025770686</v>
          </cell>
          <cell r="AL907">
            <v>-2596.65708152075</v>
          </cell>
          <cell r="AM907">
            <v>-2614.14699023877</v>
          </cell>
          <cell r="AN907">
            <v>-2424.45739865261</v>
          </cell>
          <cell r="AO907">
            <v>-2385.95547576459</v>
          </cell>
          <cell r="AP907">
            <v>-2386.99244348021</v>
          </cell>
          <cell r="AQ907">
            <v>1031.05574477077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</row>
        <row r="908">
          <cell r="AA908">
            <v>-89433.9971891297</v>
          </cell>
          <cell r="AB908">
            <v>-7596.85916419348</v>
          </cell>
          <cell r="AC908">
            <v>-3535.04324994567</v>
          </cell>
          <cell r="AD908">
            <v>-3168.37281193605</v>
          </cell>
          <cell r="AE908">
            <v>-3374.38409536185</v>
          </cell>
          <cell r="AF908">
            <v>-3815.82887996762</v>
          </cell>
          <cell r="AG908">
            <v>-2443.37508526246</v>
          </cell>
          <cell r="AH908">
            <v>-2558.69926151211</v>
          </cell>
          <cell r="AI908">
            <v>-2571.1334640471</v>
          </cell>
          <cell r="AJ908">
            <v>-2580.46349884742</v>
          </cell>
          <cell r="AK908">
            <v>-2608.62739892751</v>
          </cell>
          <cell r="AL908">
            <v>-2607.24213315025</v>
          </cell>
          <cell r="AM908">
            <v>-2624.71413145941</v>
          </cell>
          <cell r="AN908">
            <v>-2435.04245028211</v>
          </cell>
          <cell r="AO908">
            <v>-2396.52261698523</v>
          </cell>
          <cell r="AP908">
            <v>-2397.5774951097</v>
          </cell>
          <cell r="AQ908">
            <v>1025.77217416044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</row>
        <row r="909">
          <cell r="AA909">
            <v>-92233.192162613</v>
          </cell>
          <cell r="AB909">
            <v>-7524.03393808272</v>
          </cell>
          <cell r="AC909">
            <v>-3464.32966713485</v>
          </cell>
          <cell r="AD909">
            <v>-3163.45173807247</v>
          </cell>
          <cell r="AE909">
            <v>-3329.08336983589</v>
          </cell>
          <cell r="AF909">
            <v>-3614.30934887642</v>
          </cell>
          <cell r="AG909">
            <v>-2375.57231280795</v>
          </cell>
          <cell r="AH909">
            <v>-2494.48796817638</v>
          </cell>
          <cell r="AI909">
            <v>-2506.92217071137</v>
          </cell>
          <cell r="AJ909">
            <v>-2516.14337281113</v>
          </cell>
          <cell r="AK909">
            <v>-2544.41610559178</v>
          </cell>
          <cell r="AL909">
            <v>-2542.92200711395</v>
          </cell>
          <cell r="AM909">
            <v>-2560.50283812369</v>
          </cell>
          <cell r="AN909">
            <v>-2370.72232424581</v>
          </cell>
          <cell r="AO909">
            <v>-2332.31132364951</v>
          </cell>
          <cell r="AP909">
            <v>-2333.25736907341</v>
          </cell>
          <cell r="AQ909">
            <v>1057.87782082831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</row>
        <row r="910">
          <cell r="AA910">
            <v>-92536.0537147876</v>
          </cell>
          <cell r="AB910">
            <v>-7637.30811886189</v>
          </cell>
          <cell r="AC910">
            <v>-3551.14135890993</v>
          </cell>
          <cell r="AD910">
            <v>-3109.82327159519</v>
          </cell>
          <cell r="AE910">
            <v>-3462.23997442655</v>
          </cell>
          <cell r="AF910">
            <v>-3646.9764330127</v>
          </cell>
          <cell r="AG910">
            <v>-2368.23632760441</v>
          </cell>
          <cell r="AH910">
            <v>-2487.54056645874</v>
          </cell>
          <cell r="AI910">
            <v>-2499.97476899373</v>
          </cell>
          <cell r="AJ910">
            <v>-2509.18419583633</v>
          </cell>
          <cell r="AK910">
            <v>-2537.46870387414</v>
          </cell>
          <cell r="AL910">
            <v>-2535.96283013916</v>
          </cell>
          <cell r="AM910">
            <v>-2553.55543640604</v>
          </cell>
          <cell r="AN910">
            <v>-2363.76314727102</v>
          </cell>
          <cell r="AO910">
            <v>-2325.36392193186</v>
          </cell>
          <cell r="AP910">
            <v>-2326.29819209862</v>
          </cell>
          <cell r="AQ910">
            <v>1061.35152168713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</row>
        <row r="911">
          <cell r="AA911">
            <v>-93954.4701944173</v>
          </cell>
          <cell r="AB911">
            <v>-7532.92005853661</v>
          </cell>
          <cell r="AC911">
            <v>-3431.62003869234</v>
          </cell>
          <cell r="AD911">
            <v>-3045.15344276651</v>
          </cell>
          <cell r="AE911">
            <v>-3451.74889501775</v>
          </cell>
          <cell r="AF911">
            <v>-3609.28258322719</v>
          </cell>
          <cell r="AG911">
            <v>-2333.87910321486</v>
          </cell>
          <cell r="AH911">
            <v>-2455.00322714921</v>
          </cell>
          <cell r="AI911">
            <v>-2467.4374296842</v>
          </cell>
          <cell r="AJ911">
            <v>-2476.59170849408</v>
          </cell>
          <cell r="AK911">
            <v>-2504.93136456462</v>
          </cell>
          <cell r="AL911">
            <v>-2503.37034279691</v>
          </cell>
          <cell r="AM911">
            <v>-2521.01809709652</v>
          </cell>
          <cell r="AN911">
            <v>-2331.17065992877</v>
          </cell>
          <cell r="AO911">
            <v>-2292.82658262234</v>
          </cell>
          <cell r="AP911">
            <v>-2293.70570475637</v>
          </cell>
          <cell r="AQ911">
            <v>1077.62019134189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</row>
        <row r="912">
          <cell r="AA912">
            <v>-97014.4603545379</v>
          </cell>
          <cell r="AB912">
            <v>-7425.39198309214</v>
          </cell>
          <cell r="AC912">
            <v>-3292.66926029688</v>
          </cell>
          <cell r="AD912">
            <v>-3022.30018627739</v>
          </cell>
          <cell r="AE912">
            <v>-3338.38235954738</v>
          </cell>
          <cell r="AF912">
            <v>-3559.26435867486</v>
          </cell>
          <cell r="AG912">
            <v>-2259.75928715878</v>
          </cell>
          <cell r="AH912">
            <v>-2384.80950086818</v>
          </cell>
          <cell r="AI912">
            <v>-2397.24370340317</v>
          </cell>
          <cell r="AJ912">
            <v>-2406.27900979562</v>
          </cell>
          <cell r="AK912">
            <v>-2434.73763828358</v>
          </cell>
          <cell r="AL912">
            <v>-2433.05764409844</v>
          </cell>
          <cell r="AM912">
            <v>-2450.82437081548</v>
          </cell>
          <cell r="AN912">
            <v>-2260.85796123031</v>
          </cell>
          <cell r="AO912">
            <v>-2222.6328563413</v>
          </cell>
          <cell r="AP912">
            <v>-2223.3930060579</v>
          </cell>
          <cell r="AQ912">
            <v>1112.71705448241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</row>
        <row r="913">
          <cell r="AA913">
            <v>-85385.904826208</v>
          </cell>
          <cell r="AB913">
            <v>-7664.76786526806</v>
          </cell>
          <cell r="AC913">
            <v>-3772.28201891233</v>
          </cell>
          <cell r="AD913">
            <v>-3297.81327715509</v>
          </cell>
          <cell r="AE913">
            <v>-3653.76925926971</v>
          </cell>
          <cell r="AF913">
            <v>-3788.12459451894</v>
          </cell>
          <cell r="AG913">
            <v>-2541.42895001932</v>
          </cell>
          <cell r="AH913">
            <v>-2651.55926184364</v>
          </cell>
          <cell r="AI913">
            <v>-2663.99346437863</v>
          </cell>
          <cell r="AJ913">
            <v>-2673.48088901003</v>
          </cell>
          <cell r="AK913">
            <v>-2701.48739925904</v>
          </cell>
          <cell r="AL913">
            <v>-2700.25952331285</v>
          </cell>
          <cell r="AM913">
            <v>-2717.57413179095</v>
          </cell>
          <cell r="AN913">
            <v>-2528.05984044471</v>
          </cell>
          <cell r="AO913">
            <v>-2489.38261731677</v>
          </cell>
          <cell r="AP913">
            <v>-2490.59488527231</v>
          </cell>
          <cell r="AQ913">
            <v>979.342173994675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</row>
        <row r="914">
          <cell r="AA914">
            <v>-101378.788912873</v>
          </cell>
          <cell r="AB914">
            <v>-7290.71454881671</v>
          </cell>
          <cell r="AC914">
            <v>-3223.04392992723</v>
          </cell>
          <cell r="AD914">
            <v>-2857.94888538612</v>
          </cell>
          <cell r="AE914">
            <v>-3081.18031329954</v>
          </cell>
          <cell r="AF914">
            <v>-3380.31511897243</v>
          </cell>
          <cell r="AG914">
            <v>-2154.04547337993</v>
          </cell>
          <cell r="AH914">
            <v>-2284.69529520281</v>
          </cell>
          <cell r="AI914">
            <v>-2297.1294977378</v>
          </cell>
          <cell r="AJ914">
            <v>-2305.99511903591</v>
          </cell>
          <cell r="AK914">
            <v>-2334.62343261821</v>
          </cell>
          <cell r="AL914">
            <v>-2332.77375333873</v>
          </cell>
          <cell r="AM914">
            <v>-2350.71016515012</v>
          </cell>
          <cell r="AN914">
            <v>-2160.57407047059</v>
          </cell>
          <cell r="AO914">
            <v>-2122.51865067594</v>
          </cell>
          <cell r="AP914">
            <v>-2123.10911529819</v>
          </cell>
          <cell r="AQ914">
            <v>1162.77415731509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</row>
        <row r="915">
          <cell r="AA915">
            <v>-103238.018274465</v>
          </cell>
          <cell r="AB915">
            <v>-7330.75362046132</v>
          </cell>
          <cell r="AC915">
            <v>-3098.9760628524</v>
          </cell>
          <cell r="AD915">
            <v>-2720.31177702238</v>
          </cell>
          <cell r="AE915">
            <v>-3110.08659041466</v>
          </cell>
          <cell r="AF915">
            <v>-3338.27456626911</v>
          </cell>
          <cell r="AG915">
            <v>-2109.01077356842</v>
          </cell>
          <cell r="AH915">
            <v>-2242.04606103139</v>
          </cell>
          <cell r="AI915">
            <v>-2254.48026356638</v>
          </cell>
          <cell r="AJ915">
            <v>-2263.27359802691</v>
          </cell>
          <cell r="AK915">
            <v>-2291.97419844679</v>
          </cell>
          <cell r="AL915">
            <v>-2290.05223232973</v>
          </cell>
          <cell r="AM915">
            <v>-2308.0609309787</v>
          </cell>
          <cell r="AN915">
            <v>-2117.8525494616</v>
          </cell>
          <cell r="AO915">
            <v>-2079.86941650452</v>
          </cell>
          <cell r="AP915">
            <v>-2080.38759428919</v>
          </cell>
          <cell r="AQ915">
            <v>1184.0987744008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</row>
        <row r="916">
          <cell r="AA916">
            <v>-87631.8387351427</v>
          </cell>
          <cell r="AB916">
            <v>-7617.6063600104</v>
          </cell>
          <cell r="AC916">
            <v>-3652.29515716661</v>
          </cell>
          <cell r="AD916">
            <v>-3298.87485512154</v>
          </cell>
          <cell r="AE916">
            <v>-3643.61839878852</v>
          </cell>
          <cell r="AF916">
            <v>-3802.53059410033</v>
          </cell>
          <cell r="AG916">
            <v>-2487.02739985296</v>
          </cell>
          <cell r="AH916">
            <v>-2600.03933471981</v>
          </cell>
          <cell r="AI916">
            <v>-2612.4735372548</v>
          </cell>
          <cell r="AJ916">
            <v>-2621.87363997581</v>
          </cell>
          <cell r="AK916">
            <v>-2649.96747213521</v>
          </cell>
          <cell r="AL916">
            <v>-2648.65227427864</v>
          </cell>
          <cell r="AM916">
            <v>-2666.05420466711</v>
          </cell>
          <cell r="AN916">
            <v>-2476.4525914105</v>
          </cell>
          <cell r="AO916">
            <v>-2437.86269019293</v>
          </cell>
          <cell r="AP916">
            <v>-2438.9876362381</v>
          </cell>
          <cell r="AQ916">
            <v>1005.10213755659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</row>
        <row r="917">
          <cell r="AA917">
            <v>-95930.9130775327</v>
          </cell>
          <cell r="AB917">
            <v>-7479.96551051088</v>
          </cell>
          <cell r="AC917">
            <v>-3384.74691269165</v>
          </cell>
          <cell r="AD917">
            <v>-3116.18557774353</v>
          </cell>
          <cell r="AE917">
            <v>-3254.31447985272</v>
          </cell>
          <cell r="AF917">
            <v>-3612.24554189074</v>
          </cell>
          <cell r="AG917">
            <v>-2286.00522935375</v>
          </cell>
          <cell r="AH917">
            <v>-2409.66520856485</v>
          </cell>
          <cell r="AI917">
            <v>-2422.09941109984</v>
          </cell>
          <cell r="AJ917">
            <v>-2431.17684581043</v>
          </cell>
          <cell r="AK917">
            <v>-2459.59334598025</v>
          </cell>
          <cell r="AL917">
            <v>-2457.95548011325</v>
          </cell>
          <cell r="AM917">
            <v>-2475.68007851216</v>
          </cell>
          <cell r="AN917">
            <v>-2285.75579724511</v>
          </cell>
          <cell r="AO917">
            <v>-2247.48856403798</v>
          </cell>
          <cell r="AP917">
            <v>-2248.29084207271</v>
          </cell>
          <cell r="AQ917">
            <v>1100.28920063407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</row>
        <row r="918">
          <cell r="AA918">
            <v>-93384.682254067</v>
          </cell>
          <cell r="AB918">
            <v>-7597.6679113676</v>
          </cell>
          <cell r="AC918">
            <v>-3472.46649803164</v>
          </cell>
          <cell r="AD918">
            <v>-3058.36224126826</v>
          </cell>
          <cell r="AE918">
            <v>-3317.42130477175</v>
          </cell>
          <cell r="AF918">
            <v>-3717.86834474595</v>
          </cell>
          <cell r="AG918">
            <v>-2347.68064345513</v>
          </cell>
          <cell r="AH918">
            <v>-2468.0737066705</v>
          </cell>
          <cell r="AI918">
            <v>-2480.50790920549</v>
          </cell>
          <cell r="AJ918">
            <v>-2489.68434137049</v>
          </cell>
          <cell r="AK918">
            <v>-2518.0018440859</v>
          </cell>
          <cell r="AL918">
            <v>-2516.46297567331</v>
          </cell>
          <cell r="AM918">
            <v>-2534.0885766178</v>
          </cell>
          <cell r="AN918">
            <v>-2344.26329280517</v>
          </cell>
          <cell r="AO918">
            <v>-2305.89706214362</v>
          </cell>
          <cell r="AP918">
            <v>-2306.79833763277</v>
          </cell>
          <cell r="AQ918">
            <v>1071.08495158125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</row>
        <row r="919">
          <cell r="AA919">
            <v>-95549.2688207372</v>
          </cell>
          <cell r="AB919">
            <v>-7435.80730432218</v>
          </cell>
          <cell r="AC919">
            <v>-3328.63327271293</v>
          </cell>
          <cell r="AD919">
            <v>-2982.46751944179</v>
          </cell>
          <cell r="AE919">
            <v>-3324.34628698658</v>
          </cell>
          <cell r="AF919">
            <v>-3570.49764634981</v>
          </cell>
          <cell r="AG919">
            <v>-2295.24950813647</v>
          </cell>
          <cell r="AH919">
            <v>-2418.41982250034</v>
          </cell>
          <cell r="AI919">
            <v>-2430.85402503533</v>
          </cell>
          <cell r="AJ919">
            <v>-2439.94629807462</v>
          </cell>
          <cell r="AK919">
            <v>-2468.34795991574</v>
          </cell>
          <cell r="AL919">
            <v>-2466.72493237744</v>
          </cell>
          <cell r="AM919">
            <v>-2484.43469244764</v>
          </cell>
          <cell r="AN919">
            <v>-2294.5252495093</v>
          </cell>
          <cell r="AO919">
            <v>-2256.24317797346</v>
          </cell>
          <cell r="AP919">
            <v>-2257.0602943369</v>
          </cell>
          <cell r="AQ919">
            <v>1095.91189366633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</row>
        <row r="920">
          <cell r="AA920">
            <v>-100001.775426372</v>
          </cell>
          <cell r="AB920">
            <v>-7408.06167857953</v>
          </cell>
          <cell r="AC920">
            <v>-3267.88906729738</v>
          </cell>
          <cell r="AD920">
            <v>-2789.78099467952</v>
          </cell>
          <cell r="AE920">
            <v>-3078.63116247293</v>
          </cell>
          <cell r="AF920">
            <v>-3425.39265407937</v>
          </cell>
          <cell r="AG920">
            <v>-2187.3998245332</v>
          </cell>
          <cell r="AH920">
            <v>-2316.28288297236</v>
          </cell>
          <cell r="AI920">
            <v>-2328.71708550735</v>
          </cell>
          <cell r="AJ920">
            <v>-2337.63624508981</v>
          </cell>
          <cell r="AK920">
            <v>-2366.21102038776</v>
          </cell>
          <cell r="AL920">
            <v>-2364.41487939264</v>
          </cell>
          <cell r="AM920">
            <v>-2382.29775291967</v>
          </cell>
          <cell r="AN920">
            <v>-2192.2151965245</v>
          </cell>
          <cell r="AO920">
            <v>-2154.10623844549</v>
          </cell>
          <cell r="AP920">
            <v>-2154.7502413521</v>
          </cell>
          <cell r="AQ920">
            <v>1146.98036343031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</row>
        <row r="921">
          <cell r="AA921">
            <v>-89041.826054911</v>
          </cell>
          <cell r="AB921">
            <v>-7562.33636686843</v>
          </cell>
          <cell r="AC921">
            <v>-3532.1523352541</v>
          </cell>
          <cell r="AD921">
            <v>-3304.29956887081</v>
          </cell>
          <cell r="AE921">
            <v>-3540.96557951303</v>
          </cell>
          <cell r="AF921">
            <v>-3697.92193682737</v>
          </cell>
          <cell r="AG921">
            <v>-2452.87434859658</v>
          </cell>
          <cell r="AH921">
            <v>-2567.69535359418</v>
          </cell>
          <cell r="AI921">
            <v>-2580.12955612917</v>
          </cell>
          <cell r="AJ921">
            <v>-2589.47483854319</v>
          </cell>
          <cell r="AK921">
            <v>-2617.62349100958</v>
          </cell>
          <cell r="AL921">
            <v>-2616.25347284601</v>
          </cell>
          <cell r="AM921">
            <v>-2633.71022354148</v>
          </cell>
          <cell r="AN921">
            <v>-2444.05378997788</v>
          </cell>
          <cell r="AO921">
            <v>-2405.5187090673</v>
          </cell>
          <cell r="AP921">
            <v>-2406.58883480547</v>
          </cell>
          <cell r="AQ921">
            <v>1021.27412811941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</row>
        <row r="922">
          <cell r="AA922">
            <v>-92125.7721305572</v>
          </cell>
          <cell r="AB922">
            <v>-7541.57849880986</v>
          </cell>
          <cell r="AC922">
            <v>-3483.3485258876</v>
          </cell>
          <cell r="AD922">
            <v>-3173.9380582886</v>
          </cell>
          <cell r="AE922">
            <v>-3478.11654145104</v>
          </cell>
          <cell r="AF922">
            <v>-3701.68078102306</v>
          </cell>
          <cell r="AG922">
            <v>-2378.17426660522</v>
          </cell>
          <cell r="AH922">
            <v>-2496.95209777571</v>
          </cell>
          <cell r="AI922">
            <v>-2509.3863003107</v>
          </cell>
          <cell r="AJ922">
            <v>-2518.61167890131</v>
          </cell>
          <cell r="AK922">
            <v>-2546.88023519111</v>
          </cell>
          <cell r="AL922">
            <v>-2545.39031320413</v>
          </cell>
          <cell r="AM922">
            <v>-2562.96696772302</v>
          </cell>
          <cell r="AN922">
            <v>-2373.19063033599</v>
          </cell>
          <cell r="AO922">
            <v>-2334.77545324884</v>
          </cell>
          <cell r="AP922">
            <v>-2335.72567516359</v>
          </cell>
          <cell r="AQ922">
            <v>1056.64575602864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</row>
        <row r="923">
          <cell r="AA923">
            <v>-89724.1575230398</v>
          </cell>
          <cell r="AB923">
            <v>-7568.58655558603</v>
          </cell>
          <cell r="AC923">
            <v>-3576.13055948418</v>
          </cell>
          <cell r="AD923">
            <v>-3197.64261149568</v>
          </cell>
          <cell r="AE923">
            <v>-3396.15392666195</v>
          </cell>
          <cell r="AF923">
            <v>-3697.59391640965</v>
          </cell>
          <cell r="AG923">
            <v>-2436.34675201601</v>
          </cell>
          <cell r="AH923">
            <v>-2552.04321558048</v>
          </cell>
          <cell r="AI923">
            <v>-2564.47741811547</v>
          </cell>
          <cell r="AJ923">
            <v>-2573.79617148201</v>
          </cell>
          <cell r="AK923">
            <v>-2601.97135299588</v>
          </cell>
          <cell r="AL923">
            <v>-2600.57480578483</v>
          </cell>
          <cell r="AM923">
            <v>-2618.05808552778</v>
          </cell>
          <cell r="AN923">
            <v>-2428.3751229167</v>
          </cell>
          <cell r="AO923">
            <v>-2389.8665710536</v>
          </cell>
          <cell r="AP923">
            <v>-2390.91016774429</v>
          </cell>
          <cell r="AQ923">
            <v>1029.10019712626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</row>
        <row r="924">
          <cell r="AA924">
            <v>-88197.8596241483</v>
          </cell>
          <cell r="AB924">
            <v>-7700.89582444645</v>
          </cell>
          <cell r="AC924">
            <v>-3713.84157987954</v>
          </cell>
          <cell r="AD924">
            <v>-3267.17822714131</v>
          </cell>
          <cell r="AE924">
            <v>-3487.56442512137</v>
          </cell>
          <cell r="AF924">
            <v>-3716.89406914046</v>
          </cell>
          <cell r="AG924">
            <v>-2473.31710603446</v>
          </cell>
          <cell r="AH924">
            <v>-2587.05526834273</v>
          </cell>
          <cell r="AI924">
            <v>-2599.48947087772</v>
          </cell>
          <cell r="AJ924">
            <v>-2608.86756670657</v>
          </cell>
          <cell r="AK924">
            <v>-2636.98340575813</v>
          </cell>
          <cell r="AL924">
            <v>-2635.64620100939</v>
          </cell>
          <cell r="AM924">
            <v>-2653.07013829004</v>
          </cell>
          <cell r="AN924">
            <v>-2463.44651814126</v>
          </cell>
          <cell r="AO924">
            <v>-2424.87862381586</v>
          </cell>
          <cell r="AP924">
            <v>-2425.98156296885</v>
          </cell>
          <cell r="AQ924">
            <v>1011.59417074513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</row>
        <row r="925">
          <cell r="AA925">
            <v>-86092.8660136801</v>
          </cell>
          <cell r="AB925">
            <v>-7702.34454209859</v>
          </cell>
          <cell r="AC925">
            <v>-3820.57346107628</v>
          </cell>
          <cell r="AD925">
            <v>-3415.49424041803</v>
          </cell>
          <cell r="AE925">
            <v>-3614.42490690496</v>
          </cell>
          <cell r="AF925">
            <v>-3939.88465139506</v>
          </cell>
          <cell r="AG925">
            <v>-2524.30476646568</v>
          </cell>
          <cell r="AH925">
            <v>-2635.34213777198</v>
          </cell>
          <cell r="AI925">
            <v>-2647.77634030697</v>
          </cell>
          <cell r="AJ925">
            <v>-2657.2362782874</v>
          </cell>
          <cell r="AK925">
            <v>-2685.27027518738</v>
          </cell>
          <cell r="AL925">
            <v>-2684.01491259022</v>
          </cell>
          <cell r="AM925">
            <v>-2701.35700771929</v>
          </cell>
          <cell r="AN925">
            <v>-2511.81522972209</v>
          </cell>
          <cell r="AO925">
            <v>-2473.16549324511</v>
          </cell>
          <cell r="AP925">
            <v>-2474.35027454968</v>
          </cell>
          <cell r="AQ925">
            <v>987.450736030505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</row>
        <row r="926">
          <cell r="AA926">
            <v>-95495.6005876118</v>
          </cell>
          <cell r="AB926">
            <v>-7477.41972399632</v>
          </cell>
          <cell r="AC926">
            <v>-3365.75276331543</v>
          </cell>
          <cell r="AD926">
            <v>-3145.6843207946</v>
          </cell>
          <cell r="AE926">
            <v>-3465.5024771792</v>
          </cell>
          <cell r="AF926">
            <v>-3665.42623091349</v>
          </cell>
          <cell r="AG926">
            <v>-2296.54947295961</v>
          </cell>
          <cell r="AH926">
            <v>-2419.65092883365</v>
          </cell>
          <cell r="AI926">
            <v>-2432.08513136864</v>
          </cell>
          <cell r="AJ926">
            <v>-2441.17949102883</v>
          </cell>
          <cell r="AK926">
            <v>-2469.57906624905</v>
          </cell>
          <cell r="AL926">
            <v>-2467.95812533165</v>
          </cell>
          <cell r="AM926">
            <v>-2485.66579878095</v>
          </cell>
          <cell r="AN926">
            <v>-2295.75844246352</v>
          </cell>
          <cell r="AO926">
            <v>-2257.47428430677</v>
          </cell>
          <cell r="AP926">
            <v>-2258.29348729111</v>
          </cell>
          <cell r="AQ926">
            <v>1095.29634049967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</row>
        <row r="927">
          <cell r="AA927">
            <v>-98184.2310583611</v>
          </cell>
          <cell r="AB927">
            <v>-7457.04876363138</v>
          </cell>
          <cell r="AC927">
            <v>-3260.80197380333</v>
          </cell>
          <cell r="AD927">
            <v>-2853.31658754986</v>
          </cell>
          <cell r="AE927">
            <v>-3173.06548584387</v>
          </cell>
          <cell r="AF927">
            <v>-3465.62649479782</v>
          </cell>
          <cell r="AG927">
            <v>-2231.42482042581</v>
          </cell>
          <cell r="AH927">
            <v>-2357.97589673903</v>
          </cell>
          <cell r="AI927">
            <v>-2370.41009927402</v>
          </cell>
          <cell r="AJ927">
            <v>-2379.39992498151</v>
          </cell>
          <cell r="AK927">
            <v>-2407.90403415443</v>
          </cell>
          <cell r="AL927">
            <v>-2406.17855928434</v>
          </cell>
          <cell r="AM927">
            <v>-2423.99076668634</v>
          </cell>
          <cell r="AN927">
            <v>-2233.9788764162</v>
          </cell>
          <cell r="AO927">
            <v>-2195.79925221216</v>
          </cell>
          <cell r="AP927">
            <v>-2196.5139212438</v>
          </cell>
          <cell r="AQ927">
            <v>1126.13385654698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</row>
        <row r="928">
          <cell r="AA928">
            <v>-86443.2694166821</v>
          </cell>
          <cell r="AB928">
            <v>-7704.13592183951</v>
          </cell>
          <cell r="AC928">
            <v>-3596.41817026838</v>
          </cell>
          <cell r="AD928">
            <v>-3266.53188527845</v>
          </cell>
          <cell r="AE928">
            <v>-3667.59338634432</v>
          </cell>
          <cell r="AF928">
            <v>-3803.67482276045</v>
          </cell>
          <cell r="AG928">
            <v>-2515.81721114135</v>
          </cell>
          <cell r="AH928">
            <v>-2627.30416402984</v>
          </cell>
          <cell r="AI928">
            <v>-2639.73836656483</v>
          </cell>
          <cell r="AJ928">
            <v>-2649.18468086095</v>
          </cell>
          <cell r="AK928">
            <v>-2677.23230144524</v>
          </cell>
          <cell r="AL928">
            <v>-2675.96331516377</v>
          </cell>
          <cell r="AM928">
            <v>-2693.31903397714</v>
          </cell>
          <cell r="AN928">
            <v>-2503.76363229563</v>
          </cell>
          <cell r="AO928">
            <v>-2465.12751950296</v>
          </cell>
          <cell r="AP928">
            <v>-2466.29867712323</v>
          </cell>
          <cell r="AQ928">
            <v>991.469722901577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</row>
        <row r="929">
          <cell r="AA929">
            <v>-86044.6457600522</v>
          </cell>
          <cell r="AB929">
            <v>-7692.22793232169</v>
          </cell>
          <cell r="AC929">
            <v>-3670.18928435892</v>
          </cell>
          <cell r="AD929">
            <v>-3338.72831687917</v>
          </cell>
          <cell r="AE929">
            <v>-3557.88134785242</v>
          </cell>
          <cell r="AF929">
            <v>-3725.81697848369</v>
          </cell>
          <cell r="AG929">
            <v>-2525.47276902192</v>
          </cell>
          <cell r="AH929">
            <v>-2636.448271814</v>
          </cell>
          <cell r="AI929">
            <v>-2648.88247434899</v>
          </cell>
          <cell r="AJ929">
            <v>-2658.34428713288</v>
          </cell>
          <cell r="AK929">
            <v>-2686.3764092294</v>
          </cell>
          <cell r="AL929">
            <v>-2685.1229214357</v>
          </cell>
          <cell r="AM929">
            <v>-2702.46314176131</v>
          </cell>
          <cell r="AN929">
            <v>-2512.92323856757</v>
          </cell>
          <cell r="AO929">
            <v>-2474.27162728713</v>
          </cell>
          <cell r="AP929">
            <v>-2475.45828339516</v>
          </cell>
          <cell r="AQ929">
            <v>986.897669009495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</row>
        <row r="930">
          <cell r="AA930">
            <v>-103996.682546258</v>
          </cell>
          <cell r="AB930">
            <v>-7244.68843862971</v>
          </cell>
          <cell r="AC930">
            <v>-3007.53037390595</v>
          </cell>
          <cell r="AD930">
            <v>-2652.38694394821</v>
          </cell>
          <cell r="AE930">
            <v>-3117.14544412472</v>
          </cell>
          <cell r="AF930">
            <v>-3348.8186595614</v>
          </cell>
          <cell r="AG930">
            <v>-2090.63422549761</v>
          </cell>
          <cell r="AH930">
            <v>-2224.64290956786</v>
          </cell>
          <cell r="AI930">
            <v>-2237.07711210285</v>
          </cell>
          <cell r="AJ930">
            <v>-2245.84094969649</v>
          </cell>
          <cell r="AK930">
            <v>-2274.57104698326</v>
          </cell>
          <cell r="AL930">
            <v>-2272.61958399932</v>
          </cell>
          <cell r="AM930">
            <v>-2290.65777951517</v>
          </cell>
          <cell r="AN930">
            <v>-2100.41990113118</v>
          </cell>
          <cell r="AO930">
            <v>-2062.46626504099</v>
          </cell>
          <cell r="AP930">
            <v>-2062.95494595878</v>
          </cell>
          <cell r="AQ930">
            <v>1192.80035013256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</row>
        <row r="931">
          <cell r="AA931">
            <v>-92904.9597147689</v>
          </cell>
          <cell r="AB931">
            <v>-7578.78589816249</v>
          </cell>
          <cell r="AC931">
            <v>-3576.72799538389</v>
          </cell>
          <cell r="AD931">
            <v>-3079.67343467104</v>
          </cell>
          <cell r="AE931">
            <v>-3497.72442901646</v>
          </cell>
          <cell r="AF931">
            <v>-3642.8842836216</v>
          </cell>
          <cell r="AG931">
            <v>-2359.30059793542</v>
          </cell>
          <cell r="AH931">
            <v>-2479.07815794396</v>
          </cell>
          <cell r="AI931">
            <v>-2491.51236047895</v>
          </cell>
          <cell r="AJ931">
            <v>-2500.70744425628</v>
          </cell>
          <cell r="AK931">
            <v>-2529.00629535936</v>
          </cell>
          <cell r="AL931">
            <v>-2527.48607855911</v>
          </cell>
          <cell r="AM931">
            <v>-2545.09302789127</v>
          </cell>
          <cell r="AN931">
            <v>-2355.28639569097</v>
          </cell>
          <cell r="AO931">
            <v>-2316.90151341709</v>
          </cell>
          <cell r="AP931">
            <v>-2317.82144051857</v>
          </cell>
          <cell r="AQ931">
            <v>1065.58272594451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</row>
        <row r="932">
          <cell r="AA932">
            <v>-99827.7299152723</v>
          </cell>
          <cell r="AB932">
            <v>-7371.77051341587</v>
          </cell>
          <cell r="AC932">
            <v>-3261.49024193375</v>
          </cell>
          <cell r="AD932">
            <v>-2923.70016476467</v>
          </cell>
          <cell r="AE932">
            <v>-3091.6380844019</v>
          </cell>
          <cell r="AF932">
            <v>-3460.37431751982</v>
          </cell>
          <cell r="AG932">
            <v>-2191.61559667398</v>
          </cell>
          <cell r="AH932">
            <v>-2320.27534776058</v>
          </cell>
          <cell r="AI932">
            <v>-2332.70955029557</v>
          </cell>
          <cell r="AJ932">
            <v>-2341.6354767675</v>
          </cell>
          <cell r="AK932">
            <v>-2370.20348517598</v>
          </cell>
          <cell r="AL932">
            <v>-2368.41411107032</v>
          </cell>
          <cell r="AM932">
            <v>-2386.29021770788</v>
          </cell>
          <cell r="AN932">
            <v>-2196.21442820219</v>
          </cell>
          <cell r="AO932">
            <v>-2158.0987032337</v>
          </cell>
          <cell r="AP932">
            <v>-2158.74947302978</v>
          </cell>
          <cell r="AQ932">
            <v>1144.98413103621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</row>
        <row r="933">
          <cell r="AA933">
            <v>-87829.1299537426</v>
          </cell>
          <cell r="AB933">
            <v>-7636.25853639989</v>
          </cell>
          <cell r="AC933">
            <v>-3618.57689799595</v>
          </cell>
          <cell r="AD933">
            <v>-3355.71480741502</v>
          </cell>
          <cell r="AE933">
            <v>-3525.14112490349</v>
          </cell>
          <cell r="AF933">
            <v>-3842.79773841601</v>
          </cell>
          <cell r="AG933">
            <v>-2482.24856460614</v>
          </cell>
          <cell r="AH933">
            <v>-2595.5136319981</v>
          </cell>
          <cell r="AI933">
            <v>-2607.94783453309</v>
          </cell>
          <cell r="AJ933">
            <v>-2617.34026657153</v>
          </cell>
          <cell r="AK933">
            <v>-2645.4417694135</v>
          </cell>
          <cell r="AL933">
            <v>-2644.11890087435</v>
          </cell>
          <cell r="AM933">
            <v>-2661.52850194541</v>
          </cell>
          <cell r="AN933">
            <v>-2471.91921800621</v>
          </cell>
          <cell r="AO933">
            <v>-2433.33698747123</v>
          </cell>
          <cell r="AP933">
            <v>-2434.45426283381</v>
          </cell>
          <cell r="AQ933">
            <v>1007.36498891745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</row>
        <row r="934">
          <cell r="AA934">
            <v>-101293.360687156</v>
          </cell>
          <cell r="AB934">
            <v>-7396.51515843024</v>
          </cell>
          <cell r="AC934">
            <v>-3114.59913096752</v>
          </cell>
          <cell r="AD934">
            <v>-2851.95740638529</v>
          </cell>
          <cell r="AE934">
            <v>-3199.17652445049</v>
          </cell>
          <cell r="AF934">
            <v>-3388.03511516241</v>
          </cell>
          <cell r="AG934">
            <v>-2156.11473636603</v>
          </cell>
          <cell r="AH934">
            <v>-2286.65495035818</v>
          </cell>
          <cell r="AI934">
            <v>-2299.08915289317</v>
          </cell>
          <cell r="AJ934">
            <v>-2307.9580956407</v>
          </cell>
          <cell r="AK934">
            <v>-2336.58308777359</v>
          </cell>
          <cell r="AL934">
            <v>-2334.73672994352</v>
          </cell>
          <cell r="AM934">
            <v>-2352.66982030549</v>
          </cell>
          <cell r="AN934">
            <v>-2162.53704707538</v>
          </cell>
          <cell r="AO934">
            <v>-2124.47830583131</v>
          </cell>
          <cell r="AP934">
            <v>-2125.07209190298</v>
          </cell>
          <cell r="AQ934">
            <v>1161.7943297374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</row>
        <row r="935">
          <cell r="AA935">
            <v>-102029.346864582</v>
          </cell>
          <cell r="AB935">
            <v>-7475.6251684874</v>
          </cell>
          <cell r="AC935">
            <v>-3166.92426321567</v>
          </cell>
          <cell r="AD935">
            <v>-2864.8469524795</v>
          </cell>
          <cell r="AE935">
            <v>-3118.45934166932</v>
          </cell>
          <cell r="AF935">
            <v>-3545.67760386104</v>
          </cell>
          <cell r="AG935">
            <v>-2138.28750253974</v>
          </cell>
          <cell r="AH935">
            <v>-2269.77201623698</v>
          </cell>
          <cell r="AI935">
            <v>-2282.20621877197</v>
          </cell>
          <cell r="AJ935">
            <v>-2291.04654637691</v>
          </cell>
          <cell r="AK935">
            <v>-2319.70015365238</v>
          </cell>
          <cell r="AL935">
            <v>-2317.82518067974</v>
          </cell>
          <cell r="AM935">
            <v>-2335.78688618428</v>
          </cell>
          <cell r="AN935">
            <v>-2145.6254978116</v>
          </cell>
          <cell r="AO935">
            <v>-2107.5953717101</v>
          </cell>
          <cell r="AP935">
            <v>-2108.16054263919</v>
          </cell>
          <cell r="AQ935">
            <v>1170.23579679801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</row>
        <row r="936">
          <cell r="AA936">
            <v>-91779.623975884</v>
          </cell>
          <cell r="AB936">
            <v>-7581.14122104704</v>
          </cell>
          <cell r="AC936">
            <v>-3525.3048019809</v>
          </cell>
          <cell r="AD936">
            <v>-3180.48867346979</v>
          </cell>
          <cell r="AE936">
            <v>-3423.92026945556</v>
          </cell>
          <cell r="AF936">
            <v>-3662.99282336219</v>
          </cell>
          <cell r="AG936">
            <v>-2386.55875028327</v>
          </cell>
          <cell r="AH936">
            <v>-2504.89245952539</v>
          </cell>
          <cell r="AI936">
            <v>-2517.32666206038</v>
          </cell>
          <cell r="AJ936">
            <v>-2526.56549889124</v>
          </cell>
          <cell r="AK936">
            <v>-2554.82059694079</v>
          </cell>
          <cell r="AL936">
            <v>-2553.34413319406</v>
          </cell>
          <cell r="AM936">
            <v>-2570.9073294727</v>
          </cell>
          <cell r="AN936">
            <v>-2381.14445032593</v>
          </cell>
          <cell r="AO936">
            <v>-2342.71581499852</v>
          </cell>
          <cell r="AP936">
            <v>-2343.67949515352</v>
          </cell>
          <cell r="AQ936">
            <v>1052.6755751538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</row>
        <row r="937">
          <cell r="AA937">
            <v>-96942.230468915</v>
          </cell>
          <cell r="AB937">
            <v>-7549.14327559321</v>
          </cell>
          <cell r="AC937">
            <v>-3293.03685213504</v>
          </cell>
          <cell r="AD937">
            <v>-2932.72844258345</v>
          </cell>
          <cell r="AE937">
            <v>-3130.80597568968</v>
          </cell>
          <cell r="AF937">
            <v>-3528.70899709186</v>
          </cell>
          <cell r="AG937">
            <v>-2261.50885678351</v>
          </cell>
          <cell r="AH937">
            <v>-2386.46639666046</v>
          </cell>
          <cell r="AI937">
            <v>-2398.90059919545</v>
          </cell>
          <cell r="AJ937">
            <v>-2407.93871388586</v>
          </cell>
          <cell r="AK937">
            <v>-2436.39453407586</v>
          </cell>
          <cell r="AL937">
            <v>-2434.71734818868</v>
          </cell>
          <cell r="AM937">
            <v>-2452.48126660776</v>
          </cell>
          <cell r="AN937">
            <v>-2262.51766532054</v>
          </cell>
          <cell r="AO937">
            <v>-2224.28975213358</v>
          </cell>
          <cell r="AP937">
            <v>-2225.05271014814</v>
          </cell>
          <cell r="AQ937">
            <v>1111.88860658627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</row>
        <row r="938">
          <cell r="AA938">
            <v>-99018.2671843275</v>
          </cell>
          <cell r="AB938">
            <v>-7485.51385198837</v>
          </cell>
          <cell r="AC938">
            <v>-3235.99048754602</v>
          </cell>
          <cell r="AD938">
            <v>-2779.62250492634</v>
          </cell>
          <cell r="AE938">
            <v>-3110.32665000564</v>
          </cell>
          <cell r="AF938">
            <v>-3544.44464907382</v>
          </cell>
          <cell r="AG938">
            <v>-2211.22259721398</v>
          </cell>
          <cell r="AH938">
            <v>-2338.84377523827</v>
          </cell>
          <cell r="AI938">
            <v>-2351.27797777326</v>
          </cell>
          <cell r="AJ938">
            <v>-2360.23537615617</v>
          </cell>
          <cell r="AK938">
            <v>-2388.77191265367</v>
          </cell>
          <cell r="AL938">
            <v>-2387.01401045899</v>
          </cell>
          <cell r="AM938">
            <v>-2404.85864518557</v>
          </cell>
          <cell r="AN938">
            <v>-2214.81432759086</v>
          </cell>
          <cell r="AO938">
            <v>-2176.66713071139</v>
          </cell>
          <cell r="AP938">
            <v>-2177.34937241845</v>
          </cell>
          <cell r="AQ938">
            <v>1135.69991729736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</row>
        <row r="939">
          <cell r="AA939">
            <v>-85432.0577137974</v>
          </cell>
          <cell r="AB939">
            <v>-7744.00726075157</v>
          </cell>
          <cell r="AC939">
            <v>-3805.78398556533</v>
          </cell>
          <cell r="AD939">
            <v>-3327.42434158953</v>
          </cell>
          <cell r="AE939">
            <v>-3549.21261698474</v>
          </cell>
          <cell r="AF939">
            <v>-3756.81136157679</v>
          </cell>
          <cell r="AG939">
            <v>-2540.31102369943</v>
          </cell>
          <cell r="AH939">
            <v>-2650.50055152465</v>
          </cell>
          <cell r="AI939">
            <v>-2662.93475405964</v>
          </cell>
          <cell r="AJ939">
            <v>-2672.42038426677</v>
          </cell>
          <cell r="AK939">
            <v>-2700.42868894005</v>
          </cell>
          <cell r="AL939">
            <v>-2699.19901856959</v>
          </cell>
          <cell r="AM939">
            <v>-2716.51542147196</v>
          </cell>
          <cell r="AN939">
            <v>-2526.99933570145</v>
          </cell>
          <cell r="AO939">
            <v>-2488.32390699778</v>
          </cell>
          <cell r="AP939">
            <v>-2489.53438052905</v>
          </cell>
          <cell r="AQ939">
            <v>979.87152915417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</row>
        <row r="940">
          <cell r="AA940">
            <v>-102988.473362312</v>
          </cell>
          <cell r="AB940">
            <v>-7343.80878935017</v>
          </cell>
          <cell r="AC940">
            <v>-3102.99001785996</v>
          </cell>
          <cell r="AD940">
            <v>-2739.91443031843</v>
          </cell>
          <cell r="AE940">
            <v>-3057.31764659059</v>
          </cell>
          <cell r="AF940">
            <v>-3358.81429672402</v>
          </cell>
          <cell r="AG940">
            <v>-2115.05531032136</v>
          </cell>
          <cell r="AH940">
            <v>-2247.77042168025</v>
          </cell>
          <cell r="AI940">
            <v>-2260.20462421523</v>
          </cell>
          <cell r="AJ940">
            <v>-2269.00766098195</v>
          </cell>
          <cell r="AK940">
            <v>-2297.69855909565</v>
          </cell>
          <cell r="AL940">
            <v>-2295.78629528477</v>
          </cell>
          <cell r="AM940">
            <v>-2313.78529162755</v>
          </cell>
          <cell r="AN940">
            <v>-2123.58661241663</v>
          </cell>
          <cell r="AO940">
            <v>-2085.59377715337</v>
          </cell>
          <cell r="AP940">
            <v>-2086.12165724423</v>
          </cell>
          <cell r="AQ940">
            <v>1181.23659407637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</row>
        <row r="941">
          <cell r="AA941">
            <v>-98387.7009572683</v>
          </cell>
          <cell r="AB941">
            <v>-7412.89331366036</v>
          </cell>
          <cell r="AC941">
            <v>-3249.2238747448</v>
          </cell>
          <cell r="AD941">
            <v>-2911.59714449182</v>
          </cell>
          <cell r="AE941">
            <v>-3170.22665722329</v>
          </cell>
          <cell r="AF941">
            <v>-3560.94998291474</v>
          </cell>
          <cell r="AG941">
            <v>-2226.4963237017</v>
          </cell>
          <cell r="AH941">
            <v>-2353.30846003402</v>
          </cell>
          <cell r="AI941">
            <v>-2365.74266256901</v>
          </cell>
          <cell r="AJ941">
            <v>-2374.72457736683</v>
          </cell>
          <cell r="AK941">
            <v>-2403.23659744942</v>
          </cell>
          <cell r="AL941">
            <v>-2401.50321166966</v>
          </cell>
          <cell r="AM941">
            <v>-2419.32332998133</v>
          </cell>
          <cell r="AN941">
            <v>-2229.30352880152</v>
          </cell>
          <cell r="AO941">
            <v>-2191.13181550715</v>
          </cell>
          <cell r="AP941">
            <v>-2191.83857362911</v>
          </cell>
          <cell r="AQ941">
            <v>1128.46757489948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</row>
        <row r="942">
          <cell r="AA942">
            <v>-100154.605196237</v>
          </cell>
          <cell r="AB942">
            <v>-7381.77713474611</v>
          </cell>
          <cell r="AC942">
            <v>-3244.60644784202</v>
          </cell>
          <cell r="AD942">
            <v>-2912.70058826347</v>
          </cell>
          <cell r="AE942">
            <v>-3208.08492363638</v>
          </cell>
          <cell r="AF942">
            <v>-3493.55010026099</v>
          </cell>
          <cell r="AG942">
            <v>-2183.69794516839</v>
          </cell>
          <cell r="AH942">
            <v>-2312.77709031547</v>
          </cell>
          <cell r="AI942">
            <v>-2325.21129285046</v>
          </cell>
          <cell r="AJ942">
            <v>-2334.12451041147</v>
          </cell>
          <cell r="AK942">
            <v>-2362.70522773087</v>
          </cell>
          <cell r="AL942">
            <v>-2360.9031447143</v>
          </cell>
          <cell r="AM942">
            <v>-2378.79196026278</v>
          </cell>
          <cell r="AN942">
            <v>-2188.70346184616</v>
          </cell>
          <cell r="AO942">
            <v>-2150.6004457886</v>
          </cell>
          <cell r="AP942">
            <v>-2151.23850667375</v>
          </cell>
          <cell r="AQ942">
            <v>1148.73325975876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</row>
        <row r="943">
          <cell r="AA943">
            <v>-89656.8357122116</v>
          </cell>
          <cell r="AB943">
            <v>-7562.15446204342</v>
          </cell>
          <cell r="AC943">
            <v>-3683.82684340769</v>
          </cell>
          <cell r="AD943">
            <v>-3311.4533103786</v>
          </cell>
          <cell r="AE943">
            <v>-3448.28419098099</v>
          </cell>
          <cell r="AF943">
            <v>-3858.59342987938</v>
          </cell>
          <cell r="AG943">
            <v>-2437.97743707512</v>
          </cell>
          <cell r="AH943">
            <v>-2553.58752406343</v>
          </cell>
          <cell r="AI943">
            <v>-2566.02172659842</v>
          </cell>
          <cell r="AJ943">
            <v>-2575.34309743697</v>
          </cell>
          <cell r="AK943">
            <v>-2603.51566147883</v>
          </cell>
          <cell r="AL943">
            <v>-2602.12173173979</v>
          </cell>
          <cell r="AM943">
            <v>-2619.60239401073</v>
          </cell>
          <cell r="AN943">
            <v>-2429.92204887165</v>
          </cell>
          <cell r="AO943">
            <v>-2391.41087953655</v>
          </cell>
          <cell r="AP943">
            <v>-2392.45709369925</v>
          </cell>
          <cell r="AQ943">
            <v>1028.32804288478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</row>
        <row r="944">
          <cell r="AA944">
            <v>-86418.3064208731</v>
          </cell>
          <cell r="AB944">
            <v>-7649.94670349517</v>
          </cell>
          <cell r="AC944">
            <v>-3770.38927233224</v>
          </cell>
          <cell r="AD944">
            <v>-3403.59288774536</v>
          </cell>
          <cell r="AE944">
            <v>-3601.55112930262</v>
          </cell>
          <cell r="AF944">
            <v>-3851.47918442788</v>
          </cell>
          <cell r="AG944">
            <v>-2516.42187081696</v>
          </cell>
          <cell r="AH944">
            <v>-2627.8767951833</v>
          </cell>
          <cell r="AI944">
            <v>-2640.31099771829</v>
          </cell>
          <cell r="AJ944">
            <v>-2649.75828257569</v>
          </cell>
          <cell r="AK944">
            <v>-2677.8049325987</v>
          </cell>
          <cell r="AL944">
            <v>-2676.53691687851</v>
          </cell>
          <cell r="AM944">
            <v>-2693.89166513061</v>
          </cell>
          <cell r="AN944">
            <v>-2504.33723401037</v>
          </cell>
          <cell r="AO944">
            <v>-2465.70015065643</v>
          </cell>
          <cell r="AP944">
            <v>-2466.87227883797</v>
          </cell>
          <cell r="AQ944">
            <v>991.183407324846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</row>
        <row r="945">
          <cell r="AA945">
            <v>-94801.3635604556</v>
          </cell>
          <cell r="AB945">
            <v>-7533.69468631604</v>
          </cell>
          <cell r="AC945">
            <v>-3368.31881678795</v>
          </cell>
          <cell r="AD945">
            <v>-2980.7140672783</v>
          </cell>
          <cell r="AE945">
            <v>-3342.05412677968</v>
          </cell>
          <cell r="AF945">
            <v>-3597.55486777943</v>
          </cell>
          <cell r="AG945">
            <v>-2313.36544884828</v>
          </cell>
          <cell r="AH945">
            <v>-2435.57617084699</v>
          </cell>
          <cell r="AI945">
            <v>-2448.01037338198</v>
          </cell>
          <cell r="AJ945">
            <v>-2457.13172497779</v>
          </cell>
          <cell r="AK945">
            <v>-2485.50430826239</v>
          </cell>
          <cell r="AL945">
            <v>-2483.91035928061</v>
          </cell>
          <cell r="AM945">
            <v>-2501.5910407943</v>
          </cell>
          <cell r="AN945">
            <v>-2311.71067641247</v>
          </cell>
          <cell r="AO945">
            <v>-2273.39952632012</v>
          </cell>
          <cell r="AP945">
            <v>-2274.24572124007</v>
          </cell>
          <cell r="AQ945">
            <v>1087.333719493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</row>
        <row r="946">
          <cell r="AA946">
            <v>-97973.1534642322</v>
          </cell>
          <cell r="AB946">
            <v>-7444.3854666684</v>
          </cell>
          <cell r="AC946">
            <v>-3296.6192274639</v>
          </cell>
          <cell r="AD946">
            <v>-3068.73294569292</v>
          </cell>
          <cell r="AE946">
            <v>-3423.37023447333</v>
          </cell>
          <cell r="AF946">
            <v>-3529.81131431565</v>
          </cell>
          <cell r="AG946">
            <v>-2236.53759256942</v>
          </cell>
          <cell r="AH946">
            <v>-2362.81784788628</v>
          </cell>
          <cell r="AI946">
            <v>-2375.25205042127</v>
          </cell>
          <cell r="AJ946">
            <v>-2384.25008282562</v>
          </cell>
          <cell r="AK946">
            <v>-2412.74598530168</v>
          </cell>
          <cell r="AL946">
            <v>-2411.02871712844</v>
          </cell>
          <cell r="AM946">
            <v>-2428.83271783358</v>
          </cell>
          <cell r="AN946">
            <v>-2238.8290342603</v>
          </cell>
          <cell r="AO946">
            <v>-2200.6412033594</v>
          </cell>
          <cell r="AP946">
            <v>-2201.3640790879</v>
          </cell>
          <cell r="AQ946">
            <v>1123.71288097336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</row>
        <row r="947">
          <cell r="AA947">
            <v>-102721.958979546</v>
          </cell>
          <cell r="AB947">
            <v>-7315.87919763965</v>
          </cell>
          <cell r="AC947">
            <v>-3081.24407156265</v>
          </cell>
          <cell r="AD947">
            <v>-2881.04806970855</v>
          </cell>
          <cell r="AE947">
            <v>-3091.15688665045</v>
          </cell>
          <cell r="AF947">
            <v>-3507.48735606013</v>
          </cell>
          <cell r="AG947">
            <v>-2121.51088566417</v>
          </cell>
          <cell r="AH947">
            <v>-2253.88404840939</v>
          </cell>
          <cell r="AI947">
            <v>-2266.31825094438</v>
          </cell>
          <cell r="AJ947">
            <v>-2275.13164979029</v>
          </cell>
          <cell r="AK947">
            <v>-2303.81218582479</v>
          </cell>
          <cell r="AL947">
            <v>-2301.91028409312</v>
          </cell>
          <cell r="AM947">
            <v>-2319.89891835669</v>
          </cell>
          <cell r="AN947">
            <v>-2129.71060122498</v>
          </cell>
          <cell r="AO947">
            <v>-2091.70740388252</v>
          </cell>
          <cell r="AP947">
            <v>-2092.24564605257</v>
          </cell>
          <cell r="AQ947">
            <v>1178.1797807118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</row>
        <row r="948">
          <cell r="AA948">
            <v>-99374.8953896178</v>
          </cell>
          <cell r="AB948">
            <v>-7487.30623635497</v>
          </cell>
          <cell r="AC948">
            <v>-3243.31238590622</v>
          </cell>
          <cell r="AD948">
            <v>-2846.44997478714</v>
          </cell>
          <cell r="AE948">
            <v>-3295.4030205075</v>
          </cell>
          <cell r="AF948">
            <v>-3528.54104438892</v>
          </cell>
          <cell r="AG948">
            <v>-2202.58426323467</v>
          </cell>
          <cell r="AH948">
            <v>-2330.66300951147</v>
          </cell>
          <cell r="AI948">
            <v>-2343.09721204646</v>
          </cell>
          <cell r="AJ948">
            <v>-2352.04074472475</v>
          </cell>
          <cell r="AK948">
            <v>-2380.59114692687</v>
          </cell>
          <cell r="AL948">
            <v>-2378.81937902757</v>
          </cell>
          <cell r="AM948">
            <v>-2396.67787945878</v>
          </cell>
          <cell r="AN948">
            <v>-2206.61969615944</v>
          </cell>
          <cell r="AO948">
            <v>-2168.4863649846</v>
          </cell>
          <cell r="AP948">
            <v>-2169.15474098703</v>
          </cell>
          <cell r="AQ948">
            <v>1139.79030016076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</row>
        <row r="949">
          <cell r="AA949">
            <v>-92054.8568667634</v>
          </cell>
          <cell r="AB949">
            <v>-7589.81556559564</v>
          </cell>
          <cell r="AC949">
            <v>-3484.99048130707</v>
          </cell>
          <cell r="AD949">
            <v>-3079.86541642763</v>
          </cell>
          <cell r="AE949">
            <v>-3458.51108513917</v>
          </cell>
          <cell r="AF949">
            <v>-3657.900652713</v>
          </cell>
          <cell r="AG949">
            <v>-2379.89199314449</v>
          </cell>
          <cell r="AH949">
            <v>-2498.57883719493</v>
          </cell>
          <cell r="AI949">
            <v>-2511.01303972992</v>
          </cell>
          <cell r="AJ949">
            <v>-2520.24117550598</v>
          </cell>
          <cell r="AK949">
            <v>-2548.50697461033</v>
          </cell>
          <cell r="AL949">
            <v>-2547.01980980881</v>
          </cell>
          <cell r="AM949">
            <v>-2564.59370714224</v>
          </cell>
          <cell r="AN949">
            <v>-2374.82012694067</v>
          </cell>
          <cell r="AO949">
            <v>-2336.40219266806</v>
          </cell>
          <cell r="AP949">
            <v>-2337.35517176826</v>
          </cell>
          <cell r="AQ949">
            <v>1055.83238631903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</row>
        <row r="950">
          <cell r="AA950">
            <v>-90415.0633537746</v>
          </cell>
          <cell r="AB950">
            <v>-7591.30366510244</v>
          </cell>
          <cell r="AC950">
            <v>-3555.48539210034</v>
          </cell>
          <cell r="AD950">
            <v>-3233.14252104486</v>
          </cell>
          <cell r="AE950">
            <v>-3358.8884951299</v>
          </cell>
          <cell r="AF950">
            <v>-3623.79638388806</v>
          </cell>
          <cell r="AG950">
            <v>-2419.61146516655</v>
          </cell>
          <cell r="AH950">
            <v>-2536.19438854808</v>
          </cell>
          <cell r="AI950">
            <v>-2548.62859108307</v>
          </cell>
          <cell r="AJ950">
            <v>-2557.92048203092</v>
          </cell>
          <cell r="AK950">
            <v>-2586.12252596348</v>
          </cell>
          <cell r="AL950">
            <v>-2584.69911633374</v>
          </cell>
          <cell r="AM950">
            <v>-2602.20925849539</v>
          </cell>
          <cell r="AN950">
            <v>-2412.49943346561</v>
          </cell>
          <cell r="AO950">
            <v>-2374.01774402121</v>
          </cell>
          <cell r="AP950">
            <v>-2375.0344782932</v>
          </cell>
          <cell r="AQ950">
            <v>1037.02461064245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</row>
        <row r="951">
          <cell r="AA951">
            <v>-95778.6103493155</v>
          </cell>
          <cell r="AB951">
            <v>-7481.39331384386</v>
          </cell>
          <cell r="AC951">
            <v>-3396.83601536904</v>
          </cell>
          <cell r="AD951">
            <v>-3171.73006667536</v>
          </cell>
          <cell r="AE951">
            <v>-3269.03440037869</v>
          </cell>
          <cell r="AF951">
            <v>-3557.34745781743</v>
          </cell>
          <cell r="AG951">
            <v>-2289.69434258928</v>
          </cell>
          <cell r="AH951">
            <v>-2413.15891130797</v>
          </cell>
          <cell r="AI951">
            <v>-2425.59311384296</v>
          </cell>
          <cell r="AJ951">
            <v>-2434.67647008362</v>
          </cell>
          <cell r="AK951">
            <v>-2463.08704872337</v>
          </cell>
          <cell r="AL951">
            <v>-2461.45510438644</v>
          </cell>
          <cell r="AM951">
            <v>-2479.17378125528</v>
          </cell>
          <cell r="AN951">
            <v>-2289.25542151831</v>
          </cell>
          <cell r="AO951">
            <v>-2250.9822667811</v>
          </cell>
          <cell r="AP951">
            <v>-2251.7904663459</v>
          </cell>
          <cell r="AQ951">
            <v>1098.54234926251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</row>
        <row r="952">
          <cell r="AA952">
            <v>-103521.032177015</v>
          </cell>
          <cell r="AB952">
            <v>-7297.91520416419</v>
          </cell>
          <cell r="AC952">
            <v>-3024.49593167367</v>
          </cell>
          <cell r="AD952">
            <v>-2688.73557532627</v>
          </cell>
          <cell r="AE952">
            <v>-3070.73130528609</v>
          </cell>
          <cell r="AF952">
            <v>-3489.79946413422</v>
          </cell>
          <cell r="AG952">
            <v>-2102.15554289751</v>
          </cell>
          <cell r="AH952">
            <v>-2235.55394851801</v>
          </cell>
          <cell r="AI952">
            <v>-2247.988151053</v>
          </cell>
          <cell r="AJ952">
            <v>-2256.770481933</v>
          </cell>
          <cell r="AK952">
            <v>-2285.48208593341</v>
          </cell>
          <cell r="AL952">
            <v>-2283.54911623582</v>
          </cell>
          <cell r="AM952">
            <v>-2301.56881846532</v>
          </cell>
          <cell r="AN952">
            <v>-2111.34943336769</v>
          </cell>
          <cell r="AO952">
            <v>-2073.37730399114</v>
          </cell>
          <cell r="AP952">
            <v>-2073.88447819528</v>
          </cell>
          <cell r="AQ952">
            <v>1187.34483065749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</row>
        <row r="953">
          <cell r="AA953">
            <v>-87164.3169091196</v>
          </cell>
          <cell r="AB953">
            <v>-7699.56015862393</v>
          </cell>
          <cell r="AC953">
            <v>-3769.03623889705</v>
          </cell>
          <cell r="AD953">
            <v>-3416.96322047162</v>
          </cell>
          <cell r="AE953">
            <v>-3503.20734276559</v>
          </cell>
          <cell r="AF953">
            <v>-3764.6091433016</v>
          </cell>
          <cell r="AG953">
            <v>-2498.35182572813</v>
          </cell>
          <cell r="AH953">
            <v>-2610.76391139131</v>
          </cell>
          <cell r="AI953">
            <v>-2623.1981139263</v>
          </cell>
          <cell r="AJ953">
            <v>-2632.61639389592</v>
          </cell>
          <cell r="AK953">
            <v>-2660.69204880671</v>
          </cell>
          <cell r="AL953">
            <v>-2659.39502819874</v>
          </cell>
          <cell r="AM953">
            <v>-2676.77878133862</v>
          </cell>
          <cell r="AN953">
            <v>-2487.1953453306</v>
          </cell>
          <cell r="AO953">
            <v>-2448.58726686444</v>
          </cell>
          <cell r="AP953">
            <v>-2449.7303901582</v>
          </cell>
          <cell r="AQ953">
            <v>999.739849220838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</row>
        <row r="954">
          <cell r="AA954">
            <v>-102367.957700802</v>
          </cell>
          <cell r="AB954">
            <v>-7316.81533112442</v>
          </cell>
          <cell r="AC954">
            <v>-3163.36273601562</v>
          </cell>
          <cell r="AD954">
            <v>-2744.387531562</v>
          </cell>
          <cell r="AE954">
            <v>-3130.93522150872</v>
          </cell>
          <cell r="AF954">
            <v>-3412.39442590721</v>
          </cell>
          <cell r="AG954">
            <v>-2130.08558959821</v>
          </cell>
          <cell r="AH954">
            <v>-2262.00455454275</v>
          </cell>
          <cell r="AI954">
            <v>-2274.43875707774</v>
          </cell>
          <cell r="AJ954">
            <v>-2283.26591949338</v>
          </cell>
          <cell r="AK954">
            <v>-2311.93269195815</v>
          </cell>
          <cell r="AL954">
            <v>-2310.0445537962</v>
          </cell>
          <cell r="AM954">
            <v>-2328.01942449006</v>
          </cell>
          <cell r="AN954">
            <v>-2137.84487092806</v>
          </cell>
          <cell r="AO954">
            <v>-2099.82791001588</v>
          </cell>
          <cell r="AP954">
            <v>-2100.37991575566</v>
          </cell>
          <cell r="AQ954">
            <v>1174.11952764512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</row>
        <row r="955">
          <cell r="AA955">
            <v>-88655.5822692418</v>
          </cell>
          <cell r="AB955">
            <v>-7614.37474553793</v>
          </cell>
          <cell r="AC955">
            <v>-3706.21742980773</v>
          </cell>
          <cell r="AD955">
            <v>-3292.07946028667</v>
          </cell>
          <cell r="AE955">
            <v>-3475.57233239795</v>
          </cell>
          <cell r="AF955">
            <v>-3739.07367307804</v>
          </cell>
          <cell r="AG955">
            <v>-2462.23003827157</v>
          </cell>
          <cell r="AH955">
            <v>-2576.5554770424</v>
          </cell>
          <cell r="AI955">
            <v>-2588.98967957739</v>
          </cell>
          <cell r="AJ955">
            <v>-2598.3499791498</v>
          </cell>
          <cell r="AK955">
            <v>-2626.4836144578</v>
          </cell>
          <cell r="AL955">
            <v>-2625.12861345262</v>
          </cell>
          <cell r="AM955">
            <v>-2642.57034698971</v>
          </cell>
          <cell r="AN955">
            <v>-2452.92893058449</v>
          </cell>
          <cell r="AO955">
            <v>-2414.37883251553</v>
          </cell>
          <cell r="AP955">
            <v>-2415.46397541208</v>
          </cell>
          <cell r="AQ955">
            <v>1016.8440663953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</row>
        <row r="956">
          <cell r="AA956">
            <v>-87489.7561269206</v>
          </cell>
          <cell r="AB956">
            <v>-7701.99177278926</v>
          </cell>
          <cell r="AC956">
            <v>-3618.3061356121</v>
          </cell>
          <cell r="AD956">
            <v>-3255.88859413067</v>
          </cell>
          <cell r="AE956">
            <v>-3607.84244323818</v>
          </cell>
          <cell r="AF956">
            <v>-3783.72036025714</v>
          </cell>
          <cell r="AG956">
            <v>-2490.46895888914</v>
          </cell>
          <cell r="AH956">
            <v>-2603.29859608633</v>
          </cell>
          <cell r="AI956">
            <v>-2615.73279862132</v>
          </cell>
          <cell r="AJ956">
            <v>-2625.13842551415</v>
          </cell>
          <cell r="AK956">
            <v>-2653.22673350173</v>
          </cell>
          <cell r="AL956">
            <v>-2651.91705981697</v>
          </cell>
          <cell r="AM956">
            <v>-2669.31346603364</v>
          </cell>
          <cell r="AN956">
            <v>-2479.71737694884</v>
          </cell>
          <cell r="AO956">
            <v>-2441.12195155946</v>
          </cell>
          <cell r="AP956">
            <v>-2442.25242177643</v>
          </cell>
          <cell r="AQ956">
            <v>1003.47250687333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</row>
        <row r="957">
          <cell r="AA957">
            <v>-88925.899605372</v>
          </cell>
          <cell r="AB957">
            <v>-7619.75367209743</v>
          </cell>
          <cell r="AC957">
            <v>-3687.22945139128</v>
          </cell>
          <cell r="AD957">
            <v>-3232.15916895258</v>
          </cell>
          <cell r="AE957">
            <v>-3404.6772097607</v>
          </cell>
          <cell r="AF957">
            <v>-3775.08395549714</v>
          </cell>
          <cell r="AG957">
            <v>-2455.68234687966</v>
          </cell>
          <cell r="AH957">
            <v>-2570.35461360544</v>
          </cell>
          <cell r="AI957">
            <v>-2582.78881614043</v>
          </cell>
          <cell r="AJ957">
            <v>-2592.13860577482</v>
          </cell>
          <cell r="AK957">
            <v>-2620.28275102084</v>
          </cell>
          <cell r="AL957">
            <v>-2618.91724007764</v>
          </cell>
          <cell r="AM957">
            <v>-2636.36948355275</v>
          </cell>
          <cell r="AN957">
            <v>-2446.7175572095</v>
          </cell>
          <cell r="AO957">
            <v>-2408.17796907857</v>
          </cell>
          <cell r="AP957">
            <v>-2409.2526020371</v>
          </cell>
          <cell r="AQ957">
            <v>1019.94449811377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</row>
        <row r="958">
          <cell r="AA958">
            <v>-100129.470910351</v>
          </cell>
          <cell r="AB958">
            <v>-7303.98604885027</v>
          </cell>
          <cell r="AC958">
            <v>-3220.57841334433</v>
          </cell>
          <cell r="AD958">
            <v>-2935.8371450187</v>
          </cell>
          <cell r="AE958">
            <v>-3163.90860472385</v>
          </cell>
          <cell r="AF958">
            <v>-3457.87421287784</v>
          </cell>
          <cell r="AG958">
            <v>-2184.30675387336</v>
          </cell>
          <cell r="AH958">
            <v>-2313.35365072628</v>
          </cell>
          <cell r="AI958">
            <v>-2325.78785326127</v>
          </cell>
          <cell r="AJ958">
            <v>-2334.70204804331</v>
          </cell>
          <cell r="AK958">
            <v>-2363.28178814168</v>
          </cell>
          <cell r="AL958">
            <v>-2361.48068234614</v>
          </cell>
          <cell r="AM958">
            <v>-2379.36852067358</v>
          </cell>
          <cell r="AN958">
            <v>-2189.280999478</v>
          </cell>
          <cell r="AO958">
            <v>-2151.1770061994</v>
          </cell>
          <cell r="AP958">
            <v>-2151.81604430559</v>
          </cell>
          <cell r="AQ958">
            <v>1148.44497955336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</row>
        <row r="959">
          <cell r="AA959">
            <v>-86734.3476529021</v>
          </cell>
          <cell r="AB959">
            <v>-7731.64809629042</v>
          </cell>
          <cell r="AC959">
            <v>-3680.59569157703</v>
          </cell>
          <cell r="AD959">
            <v>-3336.83810367313</v>
          </cell>
          <cell r="AE959">
            <v>-3490.3004545143</v>
          </cell>
          <cell r="AF959">
            <v>-3865.07513041547</v>
          </cell>
          <cell r="AG959">
            <v>-2508.76664424485</v>
          </cell>
          <cell r="AH959">
            <v>-2620.62706215354</v>
          </cell>
          <cell r="AI959">
            <v>-2633.06126468853</v>
          </cell>
          <cell r="AJ959">
            <v>-2642.49626186282</v>
          </cell>
          <cell r="AK959">
            <v>-2670.55519956894</v>
          </cell>
          <cell r="AL959">
            <v>-2669.27489616565</v>
          </cell>
          <cell r="AM959">
            <v>-2686.64193210085</v>
          </cell>
          <cell r="AN959">
            <v>-2497.07521329751</v>
          </cell>
          <cell r="AO959">
            <v>-2458.45041762667</v>
          </cell>
          <cell r="AP959">
            <v>-2459.61025812511</v>
          </cell>
          <cell r="AQ959">
            <v>994.808273839725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</row>
        <row r="960">
          <cell r="AA960">
            <v>-93354.063505183</v>
          </cell>
          <cell r="AB960">
            <v>-7544.92044563248</v>
          </cell>
          <cell r="AC960">
            <v>-3424.83600998097</v>
          </cell>
          <cell r="AD960">
            <v>-3068.30648901092</v>
          </cell>
          <cell r="AE960">
            <v>-3242.93459287803</v>
          </cell>
          <cell r="AF960">
            <v>-3673.36698710026</v>
          </cell>
          <cell r="AG960">
            <v>-2348.4222981391</v>
          </cell>
          <cell r="AH960">
            <v>-2468.7760762749</v>
          </cell>
          <cell r="AI960">
            <v>-2481.21027880989</v>
          </cell>
          <cell r="AJ960">
            <v>-2490.38790143185</v>
          </cell>
          <cell r="AK960">
            <v>-2518.7042136903</v>
          </cell>
          <cell r="AL960">
            <v>-2517.16653573467</v>
          </cell>
          <cell r="AM960">
            <v>-2534.7909462222</v>
          </cell>
          <cell r="AN960">
            <v>-2344.96685286653</v>
          </cell>
          <cell r="AO960">
            <v>-2306.59943174802</v>
          </cell>
          <cell r="AP960">
            <v>-2307.50189769413</v>
          </cell>
          <cell r="AQ960">
            <v>1070.73376677905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</row>
        <row r="961">
          <cell r="AA961">
            <v>-102395.674535695</v>
          </cell>
          <cell r="AB961">
            <v>-7352.24280983379</v>
          </cell>
          <cell r="AC961">
            <v>-3192.14413970965</v>
          </cell>
          <cell r="AD961">
            <v>-2881.10659325008</v>
          </cell>
          <cell r="AE961">
            <v>-3019.75804521969</v>
          </cell>
          <cell r="AF961">
            <v>-3327.09842651842</v>
          </cell>
          <cell r="AG961">
            <v>-2129.41422577138</v>
          </cell>
          <cell r="AH961">
            <v>-2261.36875252377</v>
          </cell>
          <cell r="AI961">
            <v>-2273.80295505876</v>
          </cell>
          <cell r="AJ961">
            <v>-2282.62903984385</v>
          </cell>
          <cell r="AK961">
            <v>-2311.29688993917</v>
          </cell>
          <cell r="AL961">
            <v>-2309.40767414667</v>
          </cell>
          <cell r="AM961">
            <v>-2327.38362247108</v>
          </cell>
          <cell r="AN961">
            <v>-2137.20799127854</v>
          </cell>
          <cell r="AO961">
            <v>-2099.1921079969</v>
          </cell>
          <cell r="AP961">
            <v>-2099.74303610613</v>
          </cell>
          <cell r="AQ961">
            <v>1174.43742865461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</row>
        <row r="962">
          <cell r="AA962">
            <v>-90604.9830551748</v>
          </cell>
          <cell r="AB962">
            <v>-7672.32732575621</v>
          </cell>
          <cell r="AC962">
            <v>-3568.18843615113</v>
          </cell>
          <cell r="AD962">
            <v>-3105.94625853456</v>
          </cell>
          <cell r="AE962">
            <v>-3437.96246012802</v>
          </cell>
          <cell r="AF962">
            <v>-3762.3710988181</v>
          </cell>
          <cell r="AG962">
            <v>-2415.01118457851</v>
          </cell>
          <cell r="AH962">
            <v>-2531.83778253372</v>
          </cell>
          <cell r="AI962">
            <v>-2544.27198506872</v>
          </cell>
          <cell r="AJ962">
            <v>-2553.55649193857</v>
          </cell>
          <cell r="AK962">
            <v>-2581.76591994913</v>
          </cell>
          <cell r="AL962">
            <v>-2580.33512624139</v>
          </cell>
          <cell r="AM962">
            <v>-2597.85265248103</v>
          </cell>
          <cell r="AN962">
            <v>-2408.13544337326</v>
          </cell>
          <cell r="AO962">
            <v>-2369.66113800685</v>
          </cell>
          <cell r="AP962">
            <v>-2370.67048820085</v>
          </cell>
          <cell r="AQ962">
            <v>1039.20291364963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</row>
        <row r="963">
          <cell r="AA963">
            <v>-86538.6714613245</v>
          </cell>
          <cell r="AB963">
            <v>-7674.07200505555</v>
          </cell>
          <cell r="AC963">
            <v>-3617.65314465276</v>
          </cell>
          <cell r="AD963">
            <v>-3318.94907422711</v>
          </cell>
          <cell r="AE963">
            <v>-3507.30855258628</v>
          </cell>
          <cell r="AF963">
            <v>-3828.62007604135</v>
          </cell>
          <cell r="AG963">
            <v>-2513.50635991953</v>
          </cell>
          <cell r="AH963">
            <v>-2625.11571744738</v>
          </cell>
          <cell r="AI963">
            <v>-2637.54991998237</v>
          </cell>
          <cell r="AJ963">
            <v>-2646.99252504699</v>
          </cell>
          <cell r="AK963">
            <v>-2675.04385486278</v>
          </cell>
          <cell r="AL963">
            <v>-2673.77115934981</v>
          </cell>
          <cell r="AM963">
            <v>-2691.13058739468</v>
          </cell>
          <cell r="AN963">
            <v>-2501.57147648168</v>
          </cell>
          <cell r="AO963">
            <v>-2462.9390729205</v>
          </cell>
          <cell r="AP963">
            <v>-2464.10652130927</v>
          </cell>
          <cell r="AQ963">
            <v>992.563946192808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</row>
        <row r="964">
          <cell r="AA964">
            <v>-95425.8424789486</v>
          </cell>
          <cell r="AB964">
            <v>-7474.78089267832</v>
          </cell>
          <cell r="AC964">
            <v>-3322.27965967617</v>
          </cell>
          <cell r="AD964">
            <v>-2923.94357410076</v>
          </cell>
          <cell r="AE964">
            <v>-3251.17090109093</v>
          </cell>
          <cell r="AF964">
            <v>-3539.75362978686</v>
          </cell>
          <cell r="AG964">
            <v>-2298.2391706096</v>
          </cell>
          <cell r="AH964">
            <v>-2421.25112403989</v>
          </cell>
          <cell r="AI964">
            <v>-2433.68532657488</v>
          </cell>
          <cell r="AJ964">
            <v>-2442.78239843034</v>
          </cell>
          <cell r="AK964">
            <v>-2471.17926145529</v>
          </cell>
          <cell r="AL964">
            <v>-2469.56103273316</v>
          </cell>
          <cell r="AM964">
            <v>-2487.2659939872</v>
          </cell>
          <cell r="AN964">
            <v>-2297.36134986503</v>
          </cell>
          <cell r="AO964">
            <v>-2259.07447951302</v>
          </cell>
          <cell r="AP964">
            <v>-2259.89639469262</v>
          </cell>
          <cell r="AQ964">
            <v>1094.49624289655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</row>
        <row r="965">
          <cell r="AA965">
            <v>-96892.5614828954</v>
          </cell>
          <cell r="AB965">
            <v>-7512.55064165051</v>
          </cell>
          <cell r="AC965">
            <v>-3247.25598801153</v>
          </cell>
          <cell r="AD965">
            <v>-2954.37619886355</v>
          </cell>
          <cell r="AE965">
            <v>-3237.9210221631</v>
          </cell>
          <cell r="AF965">
            <v>-3603.47014661321</v>
          </cell>
          <cell r="AG965">
            <v>-2262.71195088344</v>
          </cell>
          <cell r="AH965">
            <v>-2387.60576346456</v>
          </cell>
          <cell r="AI965">
            <v>-2400.03996599955</v>
          </cell>
          <cell r="AJ965">
            <v>-2409.08001182013</v>
          </cell>
          <cell r="AK965">
            <v>-2437.53390087996</v>
          </cell>
          <cell r="AL965">
            <v>-2435.85864612295</v>
          </cell>
          <cell r="AM965">
            <v>-2453.62063341186</v>
          </cell>
          <cell r="AN965">
            <v>-2263.65896325482</v>
          </cell>
          <cell r="AO965">
            <v>-2225.42911893768</v>
          </cell>
          <cell r="AP965">
            <v>-2226.19400808241</v>
          </cell>
          <cell r="AQ965">
            <v>1111.31892318422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</row>
        <row r="966">
          <cell r="AA966">
            <v>-93713.2130101944</v>
          </cell>
          <cell r="AB966">
            <v>-7481.22494049681</v>
          </cell>
          <cell r="AC966">
            <v>-3514.50160980807</v>
          </cell>
          <cell r="AD966">
            <v>-3144.49213283587</v>
          </cell>
          <cell r="AE966">
            <v>-3415.26541919345</v>
          </cell>
          <cell r="AF966">
            <v>-3614.99367033212</v>
          </cell>
          <cell r="AG966">
            <v>-2339.72289263284</v>
          </cell>
          <cell r="AH966">
            <v>-2460.53747394954</v>
          </cell>
          <cell r="AI966">
            <v>-2472.97167648453</v>
          </cell>
          <cell r="AJ966">
            <v>-2482.13533537373</v>
          </cell>
          <cell r="AK966">
            <v>-2510.46561136494</v>
          </cell>
          <cell r="AL966">
            <v>-2508.91396967656</v>
          </cell>
          <cell r="AM966">
            <v>-2526.55234389685</v>
          </cell>
          <cell r="AN966">
            <v>-2336.71428680842</v>
          </cell>
          <cell r="AO966">
            <v>-2298.36082942267</v>
          </cell>
          <cell r="AP966">
            <v>-2299.24933163602</v>
          </cell>
          <cell r="AQ966">
            <v>1074.85306794173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</row>
        <row r="967">
          <cell r="AA967">
            <v>-98678.6593027686</v>
          </cell>
          <cell r="AB967">
            <v>-7381.5600906305</v>
          </cell>
          <cell r="AC967">
            <v>-3280.17169124691</v>
          </cell>
          <cell r="AD967">
            <v>-2947.32834836555</v>
          </cell>
          <cell r="AE967">
            <v>-3237.57067848632</v>
          </cell>
          <cell r="AF967">
            <v>-3480.26024054485</v>
          </cell>
          <cell r="AG967">
            <v>-2219.44866082699</v>
          </cell>
          <cell r="AH967">
            <v>-2346.63410835492</v>
          </cell>
          <cell r="AI967">
            <v>-2359.06831088991</v>
          </cell>
          <cell r="AJ967">
            <v>-2368.03891322726</v>
          </cell>
          <cell r="AK967">
            <v>-2396.56224577032</v>
          </cell>
          <cell r="AL967">
            <v>-2394.81754753008</v>
          </cell>
          <cell r="AM967">
            <v>-2412.64897830223</v>
          </cell>
          <cell r="AN967">
            <v>-2222.61786466195</v>
          </cell>
          <cell r="AO967">
            <v>-2184.45746382805</v>
          </cell>
          <cell r="AP967">
            <v>-2185.15290948954</v>
          </cell>
          <cell r="AQ967">
            <v>1131.80475073903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</row>
        <row r="968">
          <cell r="AA968">
            <v>-85702.9000563933</v>
          </cell>
          <cell r="AB968">
            <v>-7718.56514438507</v>
          </cell>
          <cell r="AC968">
            <v>-3863.92539931698</v>
          </cell>
          <cell r="AD968">
            <v>-3379.05047179287</v>
          </cell>
          <cell r="AE968">
            <v>-3647.49319304548</v>
          </cell>
          <cell r="AF968">
            <v>-3911.44342601195</v>
          </cell>
          <cell r="AG968">
            <v>-2533.75061547491</v>
          </cell>
          <cell r="AH968">
            <v>-2644.28764485937</v>
          </cell>
          <cell r="AI968">
            <v>-2656.72184739436</v>
          </cell>
          <cell r="AJ968">
            <v>-2666.19694725121</v>
          </cell>
          <cell r="AK968">
            <v>-2694.21578227477</v>
          </cell>
          <cell r="AL968">
            <v>-2692.97558155403</v>
          </cell>
          <cell r="AM968">
            <v>-2710.30251480668</v>
          </cell>
          <cell r="AN968">
            <v>-2520.7758986859</v>
          </cell>
          <cell r="AO968">
            <v>-2482.1110003325</v>
          </cell>
          <cell r="AP968">
            <v>-2483.31094351349</v>
          </cell>
          <cell r="AQ968">
            <v>982.977982486809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</row>
        <row r="969">
          <cell r="AA969">
            <v>-87798.0186115289</v>
          </cell>
          <cell r="AB969">
            <v>-7631.09401703133</v>
          </cell>
          <cell r="AC969">
            <v>-3761.55488017952</v>
          </cell>
          <cell r="AD969">
            <v>-3254.53381535822</v>
          </cell>
          <cell r="AE969">
            <v>-3469.92278288949</v>
          </cell>
          <cell r="AF969">
            <v>-3739.99399715552</v>
          </cell>
          <cell r="AG969">
            <v>-2483.00215100397</v>
          </cell>
          <cell r="AH969">
            <v>-2596.22730129941</v>
          </cell>
          <cell r="AI969">
            <v>-2608.6615038344</v>
          </cell>
          <cell r="AJ969">
            <v>-2618.05514548182</v>
          </cell>
          <cell r="AK969">
            <v>-2646.15543871481</v>
          </cell>
          <cell r="AL969">
            <v>-2644.83377978464</v>
          </cell>
          <cell r="AM969">
            <v>-2662.24217124671</v>
          </cell>
          <cell r="AN969">
            <v>-2472.63409691651</v>
          </cell>
          <cell r="AO969">
            <v>-2434.05065677253</v>
          </cell>
          <cell r="AP969">
            <v>-2435.1691417441</v>
          </cell>
          <cell r="AQ969">
            <v>1007.00815426679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</row>
        <row r="970">
          <cell r="AA970">
            <v>-87159.2569357433</v>
          </cell>
          <cell r="AB970">
            <v>-7639.51814635764</v>
          </cell>
          <cell r="AC970">
            <v>-3618.29831148112</v>
          </cell>
          <cell r="AD970">
            <v>-3330.08120953736</v>
          </cell>
          <cell r="AE970">
            <v>-3503.62292228334</v>
          </cell>
          <cell r="AF970">
            <v>-3819.92366795748</v>
          </cell>
          <cell r="AG970">
            <v>-2498.47438961765</v>
          </cell>
          <cell r="AH970">
            <v>-2610.87998313259</v>
          </cell>
          <cell r="AI970">
            <v>-2623.31418566758</v>
          </cell>
          <cell r="AJ970">
            <v>-2632.73266236896</v>
          </cell>
          <cell r="AK970">
            <v>-2660.80812054799</v>
          </cell>
          <cell r="AL970">
            <v>-2659.51129667178</v>
          </cell>
          <cell r="AM970">
            <v>-2676.8948530799</v>
          </cell>
          <cell r="AN970">
            <v>-2487.31161380364</v>
          </cell>
          <cell r="AO970">
            <v>-2448.70333860572</v>
          </cell>
          <cell r="AP970">
            <v>-2449.84665863124</v>
          </cell>
          <cell r="AQ970">
            <v>999.681813350201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</row>
        <row r="971">
          <cell r="AA971">
            <v>-101673.410268749</v>
          </cell>
          <cell r="AB971">
            <v>-7307.25027493063</v>
          </cell>
          <cell r="AC971">
            <v>-3189.4885909698</v>
          </cell>
          <cell r="AD971">
            <v>-2825.09372129302</v>
          </cell>
          <cell r="AE971">
            <v>-3141.2874097572</v>
          </cell>
          <cell r="AF971">
            <v>-3451.61603142982</v>
          </cell>
          <cell r="AG971">
            <v>-2146.90908418879</v>
          </cell>
          <cell r="AH971">
            <v>-2277.93691699611</v>
          </cell>
          <cell r="AI971">
            <v>-2290.3711195311</v>
          </cell>
          <cell r="AJ971">
            <v>-2299.22528595089</v>
          </cell>
          <cell r="AK971">
            <v>-2327.86505441151</v>
          </cell>
          <cell r="AL971">
            <v>-2326.00392025371</v>
          </cell>
          <cell r="AM971">
            <v>-2343.95178694341</v>
          </cell>
          <cell r="AN971">
            <v>-2153.80423738557</v>
          </cell>
          <cell r="AO971">
            <v>-2115.76027246923</v>
          </cell>
          <cell r="AP971">
            <v>-2116.33928221317</v>
          </cell>
          <cell r="AQ971">
            <v>1166.15334641844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</row>
        <row r="972">
          <cell r="AA972">
            <v>-94812.93817775</v>
          </cell>
          <cell r="AB972">
            <v>-7448.97913882706</v>
          </cell>
          <cell r="AC972">
            <v>-3402.09889716462</v>
          </cell>
          <cell r="AD972">
            <v>-3059.71684588685</v>
          </cell>
          <cell r="AE972">
            <v>-3256.99643021954</v>
          </cell>
          <cell r="AF972">
            <v>-3623.93243476182</v>
          </cell>
          <cell r="AG972">
            <v>-2313.08508569026</v>
          </cell>
          <cell r="AH972">
            <v>-2435.31065838595</v>
          </cell>
          <cell r="AI972">
            <v>-2447.74486092094</v>
          </cell>
          <cell r="AJ972">
            <v>-2456.86576249563</v>
          </cell>
          <cell r="AK972">
            <v>-2485.23879580135</v>
          </cell>
          <cell r="AL972">
            <v>-2483.64439679845</v>
          </cell>
          <cell r="AM972">
            <v>-2501.32552833326</v>
          </cell>
          <cell r="AN972">
            <v>-2311.44471393031</v>
          </cell>
          <cell r="AO972">
            <v>-2273.13401385908</v>
          </cell>
          <cell r="AP972">
            <v>-2273.97975875791</v>
          </cell>
          <cell r="AQ972">
            <v>1087.46647572352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</row>
        <row r="973">
          <cell r="AA973">
            <v>-94135.073308514</v>
          </cell>
          <cell r="AB973">
            <v>-7525.37892914103</v>
          </cell>
          <cell r="AC973">
            <v>-3433.91062439545</v>
          </cell>
          <cell r="AD973">
            <v>-3038.40498941895</v>
          </cell>
          <cell r="AE973">
            <v>-3329.94447305819</v>
          </cell>
          <cell r="AF973">
            <v>-3797.75399714283</v>
          </cell>
          <cell r="AG973">
            <v>-2329.50449124046</v>
          </cell>
          <cell r="AH973">
            <v>-2450.86033619433</v>
          </cell>
          <cell r="AI973">
            <v>-2463.29453872932</v>
          </cell>
          <cell r="AJ973">
            <v>-2472.44179569012</v>
          </cell>
          <cell r="AK973">
            <v>-2500.78847360973</v>
          </cell>
          <cell r="AL973">
            <v>-2499.22042999294</v>
          </cell>
          <cell r="AM973">
            <v>-2516.87520614163</v>
          </cell>
          <cell r="AN973">
            <v>-2327.02074712481</v>
          </cell>
          <cell r="AO973">
            <v>-2288.68369166745</v>
          </cell>
          <cell r="AP973">
            <v>-2289.5557919524</v>
          </cell>
          <cell r="AQ973">
            <v>1079.69163681933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</row>
        <row r="974">
          <cell r="AA974">
            <v>-102720.640304974</v>
          </cell>
          <cell r="AB974">
            <v>-7399.2008446995</v>
          </cell>
          <cell r="AC974">
            <v>-3132.14508214277</v>
          </cell>
          <cell r="AD974">
            <v>-2860.51989813485</v>
          </cell>
          <cell r="AE974">
            <v>-3136.5969455247</v>
          </cell>
          <cell r="AF974">
            <v>-3488.18855135308</v>
          </cell>
          <cell r="AG974">
            <v>-2121.54282691614</v>
          </cell>
          <cell r="AH974">
            <v>-2253.91429774914</v>
          </cell>
          <cell r="AI974">
            <v>-2266.34850028413</v>
          </cell>
          <cell r="AJ974">
            <v>-2275.16195040011</v>
          </cell>
          <cell r="AK974">
            <v>-2303.84243516454</v>
          </cell>
          <cell r="AL974">
            <v>-2301.94058470293</v>
          </cell>
          <cell r="AM974">
            <v>-2319.92916769645</v>
          </cell>
          <cell r="AN974">
            <v>-2129.7409018348</v>
          </cell>
          <cell r="AO974">
            <v>-2091.73765322227</v>
          </cell>
          <cell r="AP974">
            <v>-2092.27594666239</v>
          </cell>
          <cell r="AQ974">
            <v>1178.16465604193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</row>
        <row r="975">
          <cell r="AA975">
            <v>-92363.0310632396</v>
          </cell>
          <cell r="AB975">
            <v>-7531.06526347021</v>
          </cell>
          <cell r="AC975">
            <v>-3450.59190030078</v>
          </cell>
          <cell r="AD975">
            <v>-3168.03160541765</v>
          </cell>
          <cell r="AE975">
            <v>-3474.12525226418</v>
          </cell>
          <cell r="AF975">
            <v>-3599.39942793647</v>
          </cell>
          <cell r="AG975">
            <v>-2372.42732379564</v>
          </cell>
          <cell r="AH975">
            <v>-2491.50956766713</v>
          </cell>
          <cell r="AI975">
            <v>-2503.94377020212</v>
          </cell>
          <cell r="AJ975">
            <v>-2513.15992416542</v>
          </cell>
          <cell r="AK975">
            <v>-2541.43770508253</v>
          </cell>
          <cell r="AL975">
            <v>-2539.93855846824</v>
          </cell>
          <cell r="AM975">
            <v>-2557.52443761443</v>
          </cell>
          <cell r="AN975">
            <v>-2367.7388756001</v>
          </cell>
          <cell r="AO975">
            <v>-2329.33292314025</v>
          </cell>
          <cell r="AP975">
            <v>-2330.2739204277</v>
          </cell>
          <cell r="AQ975">
            <v>1059.36702108293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</row>
        <row r="976">
          <cell r="AA976">
            <v>-88080.9122533262</v>
          </cell>
          <cell r="AB976">
            <v>-7655.60693927387</v>
          </cell>
          <cell r="AC976">
            <v>-3576.03997534036</v>
          </cell>
          <cell r="AD976">
            <v>-3278.3056831222</v>
          </cell>
          <cell r="AE976">
            <v>-3599.13544395944</v>
          </cell>
          <cell r="AF976">
            <v>-3791.80789807837</v>
          </cell>
          <cell r="AG976">
            <v>-2476.14983331788</v>
          </cell>
          <cell r="AH976">
            <v>-2589.73794747149</v>
          </cell>
          <cell r="AI976">
            <v>-2602.17215000648</v>
          </cell>
          <cell r="AJ976">
            <v>-2611.55479274911</v>
          </cell>
          <cell r="AK976">
            <v>-2639.66608488689</v>
          </cell>
          <cell r="AL976">
            <v>-2638.33342705193</v>
          </cell>
          <cell r="AM976">
            <v>-2655.7528174188</v>
          </cell>
          <cell r="AN976">
            <v>-2466.1337441838</v>
          </cell>
          <cell r="AO976">
            <v>-2427.56130294462</v>
          </cell>
          <cell r="AP976">
            <v>-2428.66878901139</v>
          </cell>
          <cell r="AQ976">
            <v>1010.25283118075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7">
          <cell r="AA977">
            <v>-95752.4861368223</v>
          </cell>
          <cell r="AB977">
            <v>-7472.93061432488</v>
          </cell>
          <cell r="AC977">
            <v>-3367.83646080623</v>
          </cell>
          <cell r="AD977">
            <v>-3123.78372159612</v>
          </cell>
          <cell r="AE977">
            <v>-3472.7807863126</v>
          </cell>
          <cell r="AF977">
            <v>-3602.28753942616</v>
          </cell>
          <cell r="AG977">
            <v>-2290.3271295341</v>
          </cell>
          <cell r="AH977">
            <v>-2413.7581798432</v>
          </cell>
          <cell r="AI977">
            <v>-2426.19238237819</v>
          </cell>
          <cell r="AJ977">
            <v>-2435.27675432823</v>
          </cell>
          <cell r="AK977">
            <v>-2463.6863172586</v>
          </cell>
          <cell r="AL977">
            <v>-2462.05538863105</v>
          </cell>
          <cell r="AM977">
            <v>-2479.77304979051</v>
          </cell>
          <cell r="AN977">
            <v>-2289.85570576291</v>
          </cell>
          <cell r="AO977">
            <v>-2251.58153531633</v>
          </cell>
          <cell r="AP977">
            <v>-2252.39075059051</v>
          </cell>
          <cell r="AQ977">
            <v>1098.2427149949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</row>
        <row r="978">
          <cell r="AA978">
            <v>-103492.764354047</v>
          </cell>
          <cell r="AB978">
            <v>-7341.23941945289</v>
          </cell>
          <cell r="AC978">
            <v>-3099.27143541627</v>
          </cell>
          <cell r="AD978">
            <v>-2860.05835524888</v>
          </cell>
          <cell r="AE978">
            <v>-3001.32237429914</v>
          </cell>
          <cell r="AF978">
            <v>-3291.19461384645</v>
          </cell>
          <cell r="AG978">
            <v>-2102.84025288972</v>
          </cell>
          <cell r="AH978">
            <v>-2236.20238976264</v>
          </cell>
          <cell r="AI978">
            <v>-2248.63659229763</v>
          </cell>
          <cell r="AJ978">
            <v>-2257.42002223059</v>
          </cell>
          <cell r="AK978">
            <v>-2286.13052717804</v>
          </cell>
          <cell r="AL978">
            <v>-2284.19865653341</v>
          </cell>
          <cell r="AM978">
            <v>-2302.21725970995</v>
          </cell>
          <cell r="AN978">
            <v>-2111.99897366527</v>
          </cell>
          <cell r="AO978">
            <v>-2074.02574523577</v>
          </cell>
          <cell r="AP978">
            <v>-2074.53401849287</v>
          </cell>
          <cell r="AQ978">
            <v>1187.02061003518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</row>
        <row r="979">
          <cell r="AA979">
            <v>-85197.1736534579</v>
          </cell>
          <cell r="AB979">
            <v>-7689.52705231274</v>
          </cell>
          <cell r="AC979">
            <v>-3762.81074684944</v>
          </cell>
          <cell r="AD979">
            <v>-3326.77274736337</v>
          </cell>
          <cell r="AE979">
            <v>-3721.3562174307</v>
          </cell>
          <cell r="AF979">
            <v>-3858.75350233274</v>
          </cell>
          <cell r="AG979">
            <v>-2546.00044178115</v>
          </cell>
          <cell r="AH979">
            <v>-2655.88860396159</v>
          </cell>
          <cell r="AI979">
            <v>-2668.32280649658</v>
          </cell>
          <cell r="AJ979">
            <v>-2677.81756899597</v>
          </cell>
          <cell r="AK979">
            <v>-2705.81674137699</v>
          </cell>
          <cell r="AL979">
            <v>-2704.5962032988</v>
          </cell>
          <cell r="AM979">
            <v>-2721.9034739089</v>
          </cell>
          <cell r="AN979">
            <v>-2532.39652043066</v>
          </cell>
          <cell r="AO979">
            <v>-2493.71195943472</v>
          </cell>
          <cell r="AP979">
            <v>-2494.93156525826</v>
          </cell>
          <cell r="AQ979">
            <v>977.1775029357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</row>
        <row r="980">
          <cell r="AA980">
            <v>-89920.337646818</v>
          </cell>
          <cell r="AB980">
            <v>-7532.44192486281</v>
          </cell>
          <cell r="AC980">
            <v>-3583.37738044906</v>
          </cell>
          <cell r="AD980">
            <v>-3261.50289212242</v>
          </cell>
          <cell r="AE980">
            <v>-3390.98408349225</v>
          </cell>
          <cell r="AF980">
            <v>-3777.59118038876</v>
          </cell>
          <cell r="AG980">
            <v>-2431.59482997463</v>
          </cell>
          <cell r="AH980">
            <v>-2547.5430004851</v>
          </cell>
          <cell r="AI980">
            <v>-2559.97720302009</v>
          </cell>
          <cell r="AJ980">
            <v>-2569.28832890343</v>
          </cell>
          <cell r="AK980">
            <v>-2597.47113790051</v>
          </cell>
          <cell r="AL980">
            <v>-2596.06696320625</v>
          </cell>
          <cell r="AM980">
            <v>-2613.55787043241</v>
          </cell>
          <cell r="AN980">
            <v>-2423.86728033811</v>
          </cell>
          <cell r="AO980">
            <v>-2385.36635595823</v>
          </cell>
          <cell r="AP980">
            <v>-2386.40232516571</v>
          </cell>
          <cell r="AQ980">
            <v>1031.35030467394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</row>
        <row r="981">
          <cell r="AA981">
            <v>-95475.1664355468</v>
          </cell>
          <cell r="AB981">
            <v>-7420.72669004532</v>
          </cell>
          <cell r="AC981">
            <v>-3346.4588565902</v>
          </cell>
          <cell r="AD981">
            <v>-3127.5868696912</v>
          </cell>
          <cell r="AE981">
            <v>-3356.09417201778</v>
          </cell>
          <cell r="AF981">
            <v>-3517.97947024094</v>
          </cell>
          <cell r="AG981">
            <v>-2297.04443389513</v>
          </cell>
          <cell r="AH981">
            <v>-2420.1196719347</v>
          </cell>
          <cell r="AI981">
            <v>-2432.55387446969</v>
          </cell>
          <cell r="AJ981">
            <v>-2441.64902860971</v>
          </cell>
          <cell r="AK981">
            <v>-2470.0478093501</v>
          </cell>
          <cell r="AL981">
            <v>-2468.42766291253</v>
          </cell>
          <cell r="AM981">
            <v>-2486.134541882</v>
          </cell>
          <cell r="AN981">
            <v>-2296.2279800444</v>
          </cell>
          <cell r="AO981">
            <v>-2257.94302740782</v>
          </cell>
          <cell r="AP981">
            <v>-2258.76302487199</v>
          </cell>
          <cell r="AQ981">
            <v>1095.06196894915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</row>
        <row r="982">
          <cell r="AA982">
            <v>-93103.3128402211</v>
          </cell>
          <cell r="AB982">
            <v>-7493.09652494789</v>
          </cell>
          <cell r="AC982">
            <v>-3474.66836443202</v>
          </cell>
          <cell r="AD982">
            <v>-3132.71055540117</v>
          </cell>
          <cell r="AE982">
            <v>-3402.10234682831</v>
          </cell>
          <cell r="AF982">
            <v>-3715.1539375373</v>
          </cell>
          <cell r="AG982">
            <v>-2354.49604092597</v>
          </cell>
          <cell r="AH982">
            <v>-2474.52809592859</v>
          </cell>
          <cell r="AI982">
            <v>-2486.96229846358</v>
          </cell>
          <cell r="AJ982">
            <v>-2496.14967027139</v>
          </cell>
          <cell r="AK982">
            <v>-2524.45623334399</v>
          </cell>
          <cell r="AL982">
            <v>-2522.92830457421</v>
          </cell>
          <cell r="AM982">
            <v>-2540.5429658759</v>
          </cell>
          <cell r="AN982">
            <v>-2350.72862170608</v>
          </cell>
          <cell r="AO982">
            <v>-2312.35145140172</v>
          </cell>
          <cell r="AP982">
            <v>-2313.26366653367</v>
          </cell>
          <cell r="AQ982">
            <v>1067.8577569522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</row>
        <row r="983">
          <cell r="AA983">
            <v>-92688.5355302079</v>
          </cell>
          <cell r="AB983">
            <v>-7595.17426706581</v>
          </cell>
          <cell r="AC983">
            <v>-3543.57961311563</v>
          </cell>
          <cell r="AD983">
            <v>-3139.57949676399</v>
          </cell>
          <cell r="AE983">
            <v>-3477.14426647534</v>
          </cell>
          <cell r="AF983">
            <v>-3755.51354453636</v>
          </cell>
          <cell r="AG983">
            <v>-2364.54287647566</v>
          </cell>
          <cell r="AH983">
            <v>-2484.04275559845</v>
          </cell>
          <cell r="AI983">
            <v>-2496.47695813344</v>
          </cell>
          <cell r="AJ983">
            <v>-2505.68045648306</v>
          </cell>
          <cell r="AK983">
            <v>-2533.97089301385</v>
          </cell>
          <cell r="AL983">
            <v>-2532.45909078588</v>
          </cell>
          <cell r="AM983">
            <v>-2550.05762554575</v>
          </cell>
          <cell r="AN983">
            <v>-2360.25940791775</v>
          </cell>
          <cell r="AO983">
            <v>-2321.86611107157</v>
          </cell>
          <cell r="AP983">
            <v>-2322.79445274534</v>
          </cell>
          <cell r="AQ983">
            <v>1063.10042711727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</row>
        <row r="984">
          <cell r="AA984">
            <v>-91172.9719210942</v>
          </cell>
          <cell r="AB984">
            <v>-7580.09412947834</v>
          </cell>
          <cell r="AC984">
            <v>-3535.27672676112</v>
          </cell>
          <cell r="AD984">
            <v>-3197.72050954987</v>
          </cell>
          <cell r="AE984">
            <v>-3447.37991864171</v>
          </cell>
          <cell r="AF984">
            <v>-3754.93143330512</v>
          </cell>
          <cell r="AG984">
            <v>-2401.25322195088</v>
          </cell>
          <cell r="AH984">
            <v>-2518.80857234063</v>
          </cell>
          <cell r="AI984">
            <v>-2531.24277487562</v>
          </cell>
          <cell r="AJ984">
            <v>-2540.50519833836</v>
          </cell>
          <cell r="AK984">
            <v>-2568.73670975603</v>
          </cell>
          <cell r="AL984">
            <v>-2567.28383264119</v>
          </cell>
          <cell r="AM984">
            <v>-2584.82344228793</v>
          </cell>
          <cell r="AN984">
            <v>-2395.08414977305</v>
          </cell>
          <cell r="AO984">
            <v>-2356.63192781375</v>
          </cell>
          <cell r="AP984">
            <v>-2357.61919460065</v>
          </cell>
          <cell r="AQ984">
            <v>1045.71751874618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</row>
        <row r="985">
          <cell r="AA985">
            <v>-88287.7869411874</v>
          </cell>
          <cell r="AB985">
            <v>-7590.40453004423</v>
          </cell>
          <cell r="AC985">
            <v>-3650.70198039686</v>
          </cell>
          <cell r="AD985">
            <v>-3305.36725992584</v>
          </cell>
          <cell r="AE985">
            <v>-3470.07768691741</v>
          </cell>
          <cell r="AF985">
            <v>-3768.63814232375</v>
          </cell>
          <cell r="AG985">
            <v>-2471.13886497858</v>
          </cell>
          <cell r="AH985">
            <v>-2584.99240763171</v>
          </cell>
          <cell r="AI985">
            <v>-2597.4266101667</v>
          </cell>
          <cell r="AJ985">
            <v>-2606.80120962146</v>
          </cell>
          <cell r="AK985">
            <v>-2634.92054504711</v>
          </cell>
          <cell r="AL985">
            <v>-2633.57984392428</v>
          </cell>
          <cell r="AM985">
            <v>-2651.00727757901</v>
          </cell>
          <cell r="AN985">
            <v>-2461.38016105615</v>
          </cell>
          <cell r="AO985">
            <v>-2422.81576310483</v>
          </cell>
          <cell r="AP985">
            <v>-2423.91520588374</v>
          </cell>
          <cell r="AQ985">
            <v>1012.62560110064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6">
          <cell r="AA986">
            <v>-88833.9428506857</v>
          </cell>
          <cell r="AB986">
            <v>-7666.17746261711</v>
          </cell>
          <cell r="AC986">
            <v>-3605.70330676848</v>
          </cell>
          <cell r="AD986">
            <v>-3222.51595602176</v>
          </cell>
          <cell r="AE986">
            <v>-3508.17730879667</v>
          </cell>
          <cell r="AF986">
            <v>-3780.1026110644</v>
          </cell>
          <cell r="AG986">
            <v>-2457.90974546129</v>
          </cell>
          <cell r="AH986">
            <v>-2572.46402799254</v>
          </cell>
          <cell r="AI986">
            <v>-2584.89823052753</v>
          </cell>
          <cell r="AJ986">
            <v>-2594.25159544054</v>
          </cell>
          <cell r="AK986">
            <v>-2622.39216540794</v>
          </cell>
          <cell r="AL986">
            <v>-2621.03022974336</v>
          </cell>
          <cell r="AM986">
            <v>-2638.47889793985</v>
          </cell>
          <cell r="AN986">
            <v>-2448.83054687522</v>
          </cell>
          <cell r="AO986">
            <v>-2410.28738346567</v>
          </cell>
          <cell r="AP986">
            <v>-2411.36559170282</v>
          </cell>
          <cell r="AQ986">
            <v>1018.88979092022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</row>
        <row r="987">
          <cell r="AA987">
            <v>-95963.9253325686</v>
          </cell>
          <cell r="AB987">
            <v>-7422.28149569729</v>
          </cell>
          <cell r="AC987">
            <v>-3292.7566499425</v>
          </cell>
          <cell r="AD987">
            <v>-2974.03372445125</v>
          </cell>
          <cell r="AE987">
            <v>-3213.9374300954</v>
          </cell>
          <cell r="AF987">
            <v>-3424.69514365296</v>
          </cell>
          <cell r="AG987">
            <v>-2285.20559858933</v>
          </cell>
          <cell r="AH987">
            <v>-2408.90793384413</v>
          </cell>
          <cell r="AI987">
            <v>-2421.34213637912</v>
          </cell>
          <cell r="AJ987">
            <v>-2430.41828757323</v>
          </cell>
          <cell r="AK987">
            <v>-2458.83607125954</v>
          </cell>
          <cell r="AL987">
            <v>-2457.19692187606</v>
          </cell>
          <cell r="AM987">
            <v>-2474.92280379144</v>
          </cell>
          <cell r="AN987">
            <v>-2284.99723900792</v>
          </cell>
          <cell r="AO987">
            <v>-2246.73128931726</v>
          </cell>
          <cell r="AP987">
            <v>-2247.53228383552</v>
          </cell>
          <cell r="AQ987">
            <v>1100.66783799443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88">
          <cell r="AA988">
            <v>-101326.891931215</v>
          </cell>
          <cell r="AB988">
            <v>-7345.44952395169</v>
          </cell>
          <cell r="AC988">
            <v>-3223.81948067279</v>
          </cell>
          <cell r="AD988">
            <v>-2816.19273088411</v>
          </cell>
          <cell r="AE988">
            <v>-3189.46383609411</v>
          </cell>
          <cell r="AF988">
            <v>-3483.75897215599</v>
          </cell>
          <cell r="AG988">
            <v>-2155.30253452494</v>
          </cell>
          <cell r="AH988">
            <v>-2285.88577044447</v>
          </cell>
          <cell r="AI988">
            <v>-2298.31997297946</v>
          </cell>
          <cell r="AJ988">
            <v>-2307.18761203221</v>
          </cell>
          <cell r="AK988">
            <v>-2335.81390785987</v>
          </cell>
          <cell r="AL988">
            <v>-2333.96624633504</v>
          </cell>
          <cell r="AM988">
            <v>-2351.90064039178</v>
          </cell>
          <cell r="AN988">
            <v>-2161.7665634669</v>
          </cell>
          <cell r="AO988">
            <v>-2123.7091259176</v>
          </cell>
          <cell r="AP988">
            <v>-2124.30160829449</v>
          </cell>
          <cell r="AQ988">
            <v>1162.17891969426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</row>
        <row r="989">
          <cell r="AA989">
            <v>-87709.9466403806</v>
          </cell>
          <cell r="AB989">
            <v>-7655.99671283439</v>
          </cell>
          <cell r="AC989">
            <v>-3645.65391429026</v>
          </cell>
          <cell r="AD989">
            <v>-3318.38363960139</v>
          </cell>
          <cell r="AE989">
            <v>-3623.92374373604</v>
          </cell>
          <cell r="AF989">
            <v>-3782.16352386505</v>
          </cell>
          <cell r="AG989">
            <v>-2485.13545142639</v>
          </cell>
          <cell r="AH989">
            <v>-2598.24760185997</v>
          </cell>
          <cell r="AI989">
            <v>-2610.68180439496</v>
          </cell>
          <cell r="AJ989">
            <v>-2620.07887028062</v>
          </cell>
          <cell r="AK989">
            <v>-2648.17573927537</v>
          </cell>
          <cell r="AL989">
            <v>-2646.85750458345</v>
          </cell>
          <cell r="AM989">
            <v>-2664.26247180728</v>
          </cell>
          <cell r="AN989">
            <v>-2474.65782171531</v>
          </cell>
          <cell r="AO989">
            <v>-2436.0709573331</v>
          </cell>
          <cell r="AP989">
            <v>-2437.1928665429</v>
          </cell>
          <cell r="AQ989">
            <v>1005.99800398651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</row>
        <row r="990">
          <cell r="AA990">
            <v>-86071.1707712389</v>
          </cell>
          <cell r="AB990">
            <v>-7604.41271593236</v>
          </cell>
          <cell r="AC990">
            <v>-3740.44875419978</v>
          </cell>
          <cell r="AD990">
            <v>-3269.36234852486</v>
          </cell>
          <cell r="AE990">
            <v>-3637.3695112951</v>
          </cell>
          <cell r="AF990">
            <v>-3888.71422733172</v>
          </cell>
          <cell r="AG990">
            <v>-2524.83027383495</v>
          </cell>
          <cell r="AH990">
            <v>-2635.83980927739</v>
          </cell>
          <cell r="AI990">
            <v>-2648.27401181238</v>
          </cell>
          <cell r="AJ990">
            <v>-2657.73479330383</v>
          </cell>
          <cell r="AK990">
            <v>-2685.76794669279</v>
          </cell>
          <cell r="AL990">
            <v>-2684.51342760665</v>
          </cell>
          <cell r="AM990">
            <v>-2701.85467922469</v>
          </cell>
          <cell r="AN990">
            <v>-2512.31374473852</v>
          </cell>
          <cell r="AO990">
            <v>-2473.66316475051</v>
          </cell>
          <cell r="AP990">
            <v>-2474.84878956611</v>
          </cell>
          <cell r="AQ990">
            <v>987.201900277802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</row>
        <row r="991">
          <cell r="AA991">
            <v>-92732.3734555731</v>
          </cell>
          <cell r="AB991">
            <v>-7623.5341152916</v>
          </cell>
          <cell r="AC991">
            <v>-3606.56783969684</v>
          </cell>
          <cell r="AD991">
            <v>-3082.97108162719</v>
          </cell>
          <cell r="AE991">
            <v>-3324.27710787134</v>
          </cell>
          <cell r="AF991">
            <v>-3690.43198902886</v>
          </cell>
          <cell r="AG991">
            <v>-2363.48102372637</v>
          </cell>
          <cell r="AH991">
            <v>-2483.03714866091</v>
          </cell>
          <cell r="AI991">
            <v>-2495.4713511959</v>
          </cell>
          <cell r="AJ991">
            <v>-2504.67314512699</v>
          </cell>
          <cell r="AK991">
            <v>-2532.96528607631</v>
          </cell>
          <cell r="AL991">
            <v>-2531.45177942981</v>
          </cell>
          <cell r="AM991">
            <v>-2549.05201860822</v>
          </cell>
          <cell r="AN991">
            <v>-2359.25209656167</v>
          </cell>
          <cell r="AO991">
            <v>-2320.86050413404</v>
          </cell>
          <cell r="AP991">
            <v>-2321.78714138927</v>
          </cell>
          <cell r="AQ991">
            <v>1063.60323058604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</row>
        <row r="992">
          <cell r="AA992">
            <v>-97072.0492115487</v>
          </cell>
          <cell r="AB992">
            <v>-7487.80496533701</v>
          </cell>
          <cell r="AC992">
            <v>-3402.48439145484</v>
          </cell>
          <cell r="AD992">
            <v>-2946.7111605634</v>
          </cell>
          <cell r="AE992">
            <v>-3215.38975484951</v>
          </cell>
          <cell r="AF992">
            <v>-3614.32206734815</v>
          </cell>
          <cell r="AG992">
            <v>-2258.36435604294</v>
          </cell>
          <cell r="AH992">
            <v>-2383.48845855943</v>
          </cell>
          <cell r="AI992">
            <v>-2395.92266109442</v>
          </cell>
          <cell r="AJ992">
            <v>-2404.95572843212</v>
          </cell>
          <cell r="AK992">
            <v>-2433.41659597483</v>
          </cell>
          <cell r="AL992">
            <v>-2431.73436273494</v>
          </cell>
          <cell r="AM992">
            <v>-2449.50332850674</v>
          </cell>
          <cell r="AN992">
            <v>-2259.5346798668</v>
          </cell>
          <cell r="AO992">
            <v>-2221.31181403256</v>
          </cell>
          <cell r="AP992">
            <v>-2222.0697246944</v>
          </cell>
          <cell r="AQ992">
            <v>1113.37757563678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</row>
        <row r="993">
          <cell r="AA993">
            <v>-102103.17745166</v>
          </cell>
          <cell r="AB993">
            <v>-7363.58989503136</v>
          </cell>
          <cell r="AC993">
            <v>-3133.89707997295</v>
          </cell>
          <cell r="AD993">
            <v>-2836.68405331009</v>
          </cell>
          <cell r="AE993">
            <v>-3037.64554890512</v>
          </cell>
          <cell r="AF993">
            <v>-3496.1997360081</v>
          </cell>
          <cell r="AG993">
            <v>-2136.49916034018</v>
          </cell>
          <cell r="AH993">
            <v>-2268.07840163386</v>
          </cell>
          <cell r="AI993">
            <v>-2280.51260416885</v>
          </cell>
          <cell r="AJ993">
            <v>-2289.35006124057</v>
          </cell>
          <cell r="AK993">
            <v>-2318.00653904926</v>
          </cell>
          <cell r="AL993">
            <v>-2316.12869554339</v>
          </cell>
          <cell r="AM993">
            <v>-2334.09327158117</v>
          </cell>
          <cell r="AN993">
            <v>-2143.92901267526</v>
          </cell>
          <cell r="AO993">
            <v>-2105.90175710699</v>
          </cell>
          <cell r="AP993">
            <v>-2106.46405750285</v>
          </cell>
          <cell r="AQ993">
            <v>1171.08260409956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</row>
        <row r="994">
          <cell r="AA994">
            <v>-102326.804629782</v>
          </cell>
          <cell r="AB994">
            <v>-7411.81684165284</v>
          </cell>
          <cell r="AC994">
            <v>-3180.48366461447</v>
          </cell>
          <cell r="AD994">
            <v>-2940.21998264151</v>
          </cell>
          <cell r="AE994">
            <v>-3131.07235743022</v>
          </cell>
          <cell r="AF994">
            <v>-3400.87280837048</v>
          </cell>
          <cell r="AG994">
            <v>-2131.0824091612</v>
          </cell>
          <cell r="AH994">
            <v>-2262.9485730695</v>
          </cell>
          <cell r="AI994">
            <v>-2275.38277560449</v>
          </cell>
          <cell r="AJ994">
            <v>-2284.21153805153</v>
          </cell>
          <cell r="AK994">
            <v>-2312.8767104849</v>
          </cell>
          <cell r="AL994">
            <v>-2310.99017235435</v>
          </cell>
          <cell r="AM994">
            <v>-2328.96344301681</v>
          </cell>
          <cell r="AN994">
            <v>-2138.79048948621</v>
          </cell>
          <cell r="AO994">
            <v>-2100.77192854263</v>
          </cell>
          <cell r="AP994">
            <v>-2101.32553431381</v>
          </cell>
          <cell r="AQ994">
            <v>1173.64751838174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</row>
        <row r="995">
          <cell r="AA995">
            <v>-91771.8941785544</v>
          </cell>
          <cell r="AB995">
            <v>-7485.67377549864</v>
          </cell>
          <cell r="AC995">
            <v>-3615.64300996932</v>
          </cell>
          <cell r="AD995">
            <v>-3082.06328990301</v>
          </cell>
          <cell r="AE995">
            <v>-3443.39503054063</v>
          </cell>
          <cell r="AF995">
            <v>-3648.19491041572</v>
          </cell>
          <cell r="AG995">
            <v>-2386.74598328934</v>
          </cell>
          <cell r="AH995">
            <v>-2505.0697748923</v>
          </cell>
          <cell r="AI995">
            <v>-2517.50397742729</v>
          </cell>
          <cell r="AJ995">
            <v>-2526.74311479266</v>
          </cell>
          <cell r="AK995">
            <v>-2554.9979123077</v>
          </cell>
          <cell r="AL995">
            <v>-2553.52174909549</v>
          </cell>
          <cell r="AM995">
            <v>-2571.0846448396</v>
          </cell>
          <cell r="AN995">
            <v>-2381.32206622735</v>
          </cell>
          <cell r="AO995">
            <v>-2342.89313036542</v>
          </cell>
          <cell r="AP995">
            <v>-2343.85711105495</v>
          </cell>
          <cell r="AQ995">
            <v>1052.58691747035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</row>
        <row r="996">
          <cell r="AA996">
            <v>-101615.919787677</v>
          </cell>
          <cell r="AB996">
            <v>-7380.70574775647</v>
          </cell>
          <cell r="AC996">
            <v>-3143.15369548552</v>
          </cell>
          <cell r="AD996">
            <v>-2799.33857412864</v>
          </cell>
          <cell r="AE996">
            <v>-3028.88464887272</v>
          </cell>
          <cell r="AF996">
            <v>-3375.04102968751</v>
          </cell>
          <cell r="AG996">
            <v>-2148.30163241902</v>
          </cell>
          <cell r="AH996">
            <v>-2279.25570263951</v>
          </cell>
          <cell r="AI996">
            <v>-2291.6899051745</v>
          </cell>
          <cell r="AJ996">
            <v>-2300.5463068242</v>
          </cell>
          <cell r="AK996">
            <v>-2329.18384005491</v>
          </cell>
          <cell r="AL996">
            <v>-2327.32494112702</v>
          </cell>
          <cell r="AM996">
            <v>-2345.27057258682</v>
          </cell>
          <cell r="AN996">
            <v>-2155.12525825888</v>
          </cell>
          <cell r="AO996">
            <v>-2117.07905811264</v>
          </cell>
          <cell r="AP996">
            <v>-2117.66030308648</v>
          </cell>
          <cell r="AQ996">
            <v>1165.49395359674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</row>
        <row r="997">
          <cell r="AA997">
            <v>-88899.1528915051</v>
          </cell>
          <cell r="AB997">
            <v>-7587.31129399674</v>
          </cell>
          <cell r="AC997">
            <v>-3598.20881143701</v>
          </cell>
          <cell r="AD997">
            <v>-3154.92896547783</v>
          </cell>
          <cell r="AE997">
            <v>-3419.04649982215</v>
          </cell>
          <cell r="AF997">
            <v>-3829.59054191304</v>
          </cell>
          <cell r="AG997">
            <v>-2456.33021220215</v>
          </cell>
          <cell r="AH997">
            <v>-2570.96816182418</v>
          </cell>
          <cell r="AI997">
            <v>-2583.40236435917</v>
          </cell>
          <cell r="AJ997">
            <v>-2592.75319390578</v>
          </cell>
          <cell r="AK997">
            <v>-2620.89629923958</v>
          </cell>
          <cell r="AL997">
            <v>-2619.53182820861</v>
          </cell>
          <cell r="AM997">
            <v>-2636.98303177148</v>
          </cell>
          <cell r="AN997">
            <v>-2447.33214534047</v>
          </cell>
          <cell r="AO997">
            <v>-2408.7915172973</v>
          </cell>
          <cell r="AP997">
            <v>-2409.86719016807</v>
          </cell>
          <cell r="AQ997">
            <v>1019.63772400441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</row>
        <row r="998">
          <cell r="AA998">
            <v>-98460.6678430739</v>
          </cell>
          <cell r="AB998">
            <v>-7445.00167056925</v>
          </cell>
          <cell r="AC998">
            <v>-3300.44672916161</v>
          </cell>
          <cell r="AD998">
            <v>-2899.89241858809</v>
          </cell>
          <cell r="AE998">
            <v>-3162.71196351976</v>
          </cell>
          <cell r="AF998">
            <v>-3441.86586172314</v>
          </cell>
          <cell r="AG998">
            <v>-2224.72890228167</v>
          </cell>
          <cell r="AH998">
            <v>-2351.63465804715</v>
          </cell>
          <cell r="AI998">
            <v>-2364.06886058214</v>
          </cell>
          <cell r="AJ998">
            <v>-2373.04793842744</v>
          </cell>
          <cell r="AK998">
            <v>-2401.56279546255</v>
          </cell>
          <cell r="AL998">
            <v>-2399.82657273026</v>
          </cell>
          <cell r="AM998">
            <v>-2417.64952799446</v>
          </cell>
          <cell r="AN998">
            <v>-2227.62688986213</v>
          </cell>
          <cell r="AO998">
            <v>-2189.45801352028</v>
          </cell>
          <cell r="AP998">
            <v>-2190.16193468972</v>
          </cell>
          <cell r="AQ998">
            <v>1129.30447589292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</row>
        <row r="999">
          <cell r="AA999">
            <v>-87194.467099204</v>
          </cell>
          <cell r="AB999">
            <v>-7593.9623836097</v>
          </cell>
          <cell r="AC999">
            <v>-3596.52498163756</v>
          </cell>
          <cell r="AD999">
            <v>-3408.52670295474</v>
          </cell>
          <cell r="AE999">
            <v>-3571.81968957788</v>
          </cell>
          <cell r="AF999">
            <v>-3763.08110957923</v>
          </cell>
          <cell r="AG999">
            <v>-2497.62152058786</v>
          </cell>
          <cell r="AH999">
            <v>-2610.07229015093</v>
          </cell>
          <cell r="AI999">
            <v>-2622.50649268592</v>
          </cell>
          <cell r="AJ999">
            <v>-2631.92360041614</v>
          </cell>
          <cell r="AK999">
            <v>-2660.00042756633</v>
          </cell>
          <cell r="AL999">
            <v>-2658.70223471897</v>
          </cell>
          <cell r="AM999">
            <v>-2676.08716009824</v>
          </cell>
          <cell r="AN999">
            <v>-2486.50255185083</v>
          </cell>
          <cell r="AO999">
            <v>-2447.89564562406</v>
          </cell>
          <cell r="AP999">
            <v>-2449.03759667843</v>
          </cell>
          <cell r="AQ999">
            <v>1000.08565984103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</row>
        <row r="1000">
          <cell r="AA1000">
            <v>-94152.4673920928</v>
          </cell>
          <cell r="AB1000">
            <v>-7546.27640124635</v>
          </cell>
          <cell r="AC1000">
            <v>-3491.75543265688</v>
          </cell>
          <cell r="AD1000">
            <v>-3120.47134514333</v>
          </cell>
          <cell r="AE1000">
            <v>-3371.01226674055</v>
          </cell>
          <cell r="AF1000">
            <v>-3726.9400820361</v>
          </cell>
          <cell r="AG1000">
            <v>-2329.08316757344</v>
          </cell>
          <cell r="AH1000">
            <v>-2450.4613298323</v>
          </cell>
          <cell r="AI1000">
            <v>-2462.89553236729</v>
          </cell>
          <cell r="AJ1000">
            <v>-2472.04211304612</v>
          </cell>
          <cell r="AK1000">
            <v>-2500.3894672477</v>
          </cell>
          <cell r="AL1000">
            <v>-2498.82074734894</v>
          </cell>
          <cell r="AM1000">
            <v>-2516.4761997796</v>
          </cell>
          <cell r="AN1000">
            <v>-2326.62106448081</v>
          </cell>
          <cell r="AO1000">
            <v>-2288.28468530542</v>
          </cell>
          <cell r="AP1000">
            <v>-2289.1561093084</v>
          </cell>
          <cell r="AQ1000">
            <v>1079.89114000035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</row>
        <row r="1001">
          <cell r="AA1001">
            <v>-96073.8309473423</v>
          </cell>
          <cell r="AB1001">
            <v>-7514.1080984008</v>
          </cell>
          <cell r="AC1001">
            <v>-3436.22021783576</v>
          </cell>
          <cell r="AD1001">
            <v>-3019.12133918326</v>
          </cell>
          <cell r="AE1001">
            <v>-3264.26070122288</v>
          </cell>
          <cell r="AF1001">
            <v>-3558.70037415638</v>
          </cell>
          <cell r="AG1001">
            <v>-2282.54343841093</v>
          </cell>
          <cell r="AH1001">
            <v>-2406.38678696572</v>
          </cell>
          <cell r="AI1001">
            <v>-2418.82098950071</v>
          </cell>
          <cell r="AJ1001">
            <v>-2427.89286756451</v>
          </cell>
          <cell r="AK1001">
            <v>-2456.31492438112</v>
          </cell>
          <cell r="AL1001">
            <v>-2454.67150186734</v>
          </cell>
          <cell r="AM1001">
            <v>-2472.40165691302</v>
          </cell>
          <cell r="AN1001">
            <v>-2282.4718189992</v>
          </cell>
          <cell r="AO1001">
            <v>-2244.21014243884</v>
          </cell>
          <cell r="AP1001">
            <v>-2245.0068638268</v>
          </cell>
          <cell r="AQ1001">
            <v>1101.92841143364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21687.04</v>
          </cell>
          <cell r="B2">
            <v>15575.226</v>
          </cell>
          <cell r="C2">
            <v>13222.39</v>
          </cell>
          <cell r="D2">
            <v>13061.89</v>
          </cell>
          <cell r="E2">
            <v>13061.89</v>
          </cell>
          <cell r="F2">
            <v>10821.156</v>
          </cell>
          <cell r="G2">
            <v>10791.59</v>
          </cell>
          <cell r="H2">
            <v>10791.59</v>
          </cell>
          <cell r="I2">
            <v>10791.59</v>
          </cell>
          <cell r="J2">
            <v>10821.156</v>
          </cell>
          <cell r="K2">
            <v>10791.59</v>
          </cell>
          <cell r="L2">
            <v>10791.59</v>
          </cell>
          <cell r="M2">
            <v>10275.62</v>
          </cell>
          <cell r="N2">
            <v>10129.416</v>
          </cell>
          <cell r="O2">
            <v>10101.74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</row>
        <row r="3">
          <cell r="A3">
            <v>21687.04</v>
          </cell>
          <cell r="B3">
            <v>15575.226</v>
          </cell>
          <cell r="C3">
            <v>13222.39</v>
          </cell>
          <cell r="D3">
            <v>13061.89</v>
          </cell>
          <cell r="E3">
            <v>13061.89</v>
          </cell>
          <cell r="F3">
            <v>10821.156</v>
          </cell>
          <cell r="G3">
            <v>10791.59</v>
          </cell>
          <cell r="H3">
            <v>10791.59</v>
          </cell>
          <cell r="I3">
            <v>10791.59</v>
          </cell>
          <cell r="J3">
            <v>10821.156</v>
          </cell>
          <cell r="K3">
            <v>10791.59</v>
          </cell>
          <cell r="L3">
            <v>10791.59</v>
          </cell>
          <cell r="M3">
            <v>10275.62</v>
          </cell>
          <cell r="N3">
            <v>10129.416</v>
          </cell>
          <cell r="O3">
            <v>10101.74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21687.04</v>
          </cell>
          <cell r="B4">
            <v>15575.226</v>
          </cell>
          <cell r="C4">
            <v>13222.39</v>
          </cell>
          <cell r="D4">
            <v>13061.89</v>
          </cell>
          <cell r="E4">
            <v>13061.89</v>
          </cell>
          <cell r="F4">
            <v>10821.156</v>
          </cell>
          <cell r="G4">
            <v>10791.59</v>
          </cell>
          <cell r="H4">
            <v>10791.59</v>
          </cell>
          <cell r="I4">
            <v>10791.59</v>
          </cell>
          <cell r="J4">
            <v>10821.156</v>
          </cell>
          <cell r="K4">
            <v>10791.59</v>
          </cell>
          <cell r="L4">
            <v>10791.59</v>
          </cell>
          <cell r="M4">
            <v>10275.62</v>
          </cell>
          <cell r="N4">
            <v>10129.416</v>
          </cell>
          <cell r="O4">
            <v>10101.74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A5">
            <v>21687.04</v>
          </cell>
          <cell r="B5">
            <v>15575.226</v>
          </cell>
          <cell r="C5">
            <v>13222.39</v>
          </cell>
          <cell r="D5">
            <v>13061.89</v>
          </cell>
          <cell r="E5">
            <v>13061.89</v>
          </cell>
          <cell r="F5">
            <v>10821.156</v>
          </cell>
          <cell r="G5">
            <v>10791.59</v>
          </cell>
          <cell r="H5">
            <v>10791.59</v>
          </cell>
          <cell r="I5">
            <v>10791.59</v>
          </cell>
          <cell r="J5">
            <v>10821.156</v>
          </cell>
          <cell r="K5">
            <v>10791.59</v>
          </cell>
          <cell r="L5">
            <v>10791.59</v>
          </cell>
          <cell r="M5">
            <v>10275.62</v>
          </cell>
          <cell r="N5">
            <v>10129.416</v>
          </cell>
          <cell r="O5">
            <v>10101.74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A6">
            <v>21687.04</v>
          </cell>
          <cell r="B6">
            <v>15575.226</v>
          </cell>
          <cell r="C6">
            <v>13222.39</v>
          </cell>
          <cell r="D6">
            <v>13061.89</v>
          </cell>
          <cell r="E6">
            <v>13061.89</v>
          </cell>
          <cell r="F6">
            <v>10821.156</v>
          </cell>
          <cell r="G6">
            <v>10791.59</v>
          </cell>
          <cell r="H6">
            <v>10791.59</v>
          </cell>
          <cell r="I6">
            <v>10791.59</v>
          </cell>
          <cell r="J6">
            <v>10821.156</v>
          </cell>
          <cell r="K6">
            <v>10791.59</v>
          </cell>
          <cell r="L6">
            <v>10791.59</v>
          </cell>
          <cell r="M6">
            <v>10275.62</v>
          </cell>
          <cell r="N6">
            <v>10129.416</v>
          </cell>
          <cell r="O6">
            <v>10101.74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A7">
            <v>21687.04</v>
          </cell>
          <cell r="B7">
            <v>15575.226</v>
          </cell>
          <cell r="C7">
            <v>13222.39</v>
          </cell>
          <cell r="D7">
            <v>13061.89</v>
          </cell>
          <cell r="E7">
            <v>13061.89</v>
          </cell>
          <cell r="F7">
            <v>10821.156</v>
          </cell>
          <cell r="G7">
            <v>10791.59</v>
          </cell>
          <cell r="H7">
            <v>10791.59</v>
          </cell>
          <cell r="I7">
            <v>10791.59</v>
          </cell>
          <cell r="J7">
            <v>10821.156</v>
          </cell>
          <cell r="K7">
            <v>10791.59</v>
          </cell>
          <cell r="L7">
            <v>10791.59</v>
          </cell>
          <cell r="M7">
            <v>10275.62</v>
          </cell>
          <cell r="N7">
            <v>10129.416</v>
          </cell>
          <cell r="O7">
            <v>10101.74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A8">
            <v>21687.04</v>
          </cell>
          <cell r="B8">
            <v>15575.226</v>
          </cell>
          <cell r="C8">
            <v>13222.39</v>
          </cell>
          <cell r="D8">
            <v>13061.89</v>
          </cell>
          <cell r="E8">
            <v>13061.89</v>
          </cell>
          <cell r="F8">
            <v>10821.156</v>
          </cell>
          <cell r="G8">
            <v>10791.59</v>
          </cell>
          <cell r="H8">
            <v>10791.59</v>
          </cell>
          <cell r="I8">
            <v>10791.59</v>
          </cell>
          <cell r="J8">
            <v>10821.156</v>
          </cell>
          <cell r="K8">
            <v>10791.59</v>
          </cell>
          <cell r="L8">
            <v>10791.59</v>
          </cell>
          <cell r="M8">
            <v>10275.62</v>
          </cell>
          <cell r="N8">
            <v>10129.416</v>
          </cell>
          <cell r="O8">
            <v>10101.74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21687.04</v>
          </cell>
          <cell r="B9">
            <v>15575.226</v>
          </cell>
          <cell r="C9">
            <v>13222.39</v>
          </cell>
          <cell r="D9">
            <v>13061.89</v>
          </cell>
          <cell r="E9">
            <v>13061.89</v>
          </cell>
          <cell r="F9">
            <v>10821.156</v>
          </cell>
          <cell r="G9">
            <v>10791.59</v>
          </cell>
          <cell r="H9">
            <v>10791.59</v>
          </cell>
          <cell r="I9">
            <v>10791.59</v>
          </cell>
          <cell r="J9">
            <v>10821.156</v>
          </cell>
          <cell r="K9">
            <v>10791.59</v>
          </cell>
          <cell r="L9">
            <v>10791.59</v>
          </cell>
          <cell r="M9">
            <v>10275.62</v>
          </cell>
          <cell r="N9">
            <v>10129.416</v>
          </cell>
          <cell r="O9">
            <v>10101.74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A10">
            <v>21687.04</v>
          </cell>
          <cell r="B10">
            <v>15575.226</v>
          </cell>
          <cell r="C10">
            <v>13222.39</v>
          </cell>
          <cell r="D10">
            <v>13061.89</v>
          </cell>
          <cell r="E10">
            <v>13061.89</v>
          </cell>
          <cell r="F10">
            <v>10821.156</v>
          </cell>
          <cell r="G10">
            <v>10791.59</v>
          </cell>
          <cell r="H10">
            <v>10791.59</v>
          </cell>
          <cell r="I10">
            <v>10791.59</v>
          </cell>
          <cell r="J10">
            <v>10821.156</v>
          </cell>
          <cell r="K10">
            <v>10791.59</v>
          </cell>
          <cell r="L10">
            <v>10791.59</v>
          </cell>
          <cell r="M10">
            <v>10275.62</v>
          </cell>
          <cell r="N10">
            <v>10129.416</v>
          </cell>
          <cell r="O10">
            <v>10101.74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A11">
            <v>21687.04</v>
          </cell>
          <cell r="B11">
            <v>15575.226</v>
          </cell>
          <cell r="C11">
            <v>13222.39</v>
          </cell>
          <cell r="D11">
            <v>13061.89</v>
          </cell>
          <cell r="E11">
            <v>13061.89</v>
          </cell>
          <cell r="F11">
            <v>10821.156</v>
          </cell>
          <cell r="G11">
            <v>10791.59</v>
          </cell>
          <cell r="H11">
            <v>10791.59</v>
          </cell>
          <cell r="I11">
            <v>10791.59</v>
          </cell>
          <cell r="J11">
            <v>10821.156</v>
          </cell>
          <cell r="K11">
            <v>10791.59</v>
          </cell>
          <cell r="L11">
            <v>10791.59</v>
          </cell>
          <cell r="M11">
            <v>10275.62</v>
          </cell>
          <cell r="N11">
            <v>10129.416</v>
          </cell>
          <cell r="O11">
            <v>10101.74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21687.04</v>
          </cell>
          <cell r="B12">
            <v>15575.226</v>
          </cell>
          <cell r="C12">
            <v>13222.39</v>
          </cell>
          <cell r="D12">
            <v>13061.89</v>
          </cell>
          <cell r="E12">
            <v>13061.89</v>
          </cell>
          <cell r="F12">
            <v>10821.156</v>
          </cell>
          <cell r="G12">
            <v>10791.59</v>
          </cell>
          <cell r="H12">
            <v>10791.59</v>
          </cell>
          <cell r="I12">
            <v>10791.59</v>
          </cell>
          <cell r="J12">
            <v>10821.156</v>
          </cell>
          <cell r="K12">
            <v>10791.59</v>
          </cell>
          <cell r="L12">
            <v>10791.59</v>
          </cell>
          <cell r="M12">
            <v>10275.62</v>
          </cell>
          <cell r="N12">
            <v>10129.416</v>
          </cell>
          <cell r="O12">
            <v>10101.74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21687.04</v>
          </cell>
          <cell r="B13">
            <v>15575.226</v>
          </cell>
          <cell r="C13">
            <v>13222.39</v>
          </cell>
          <cell r="D13">
            <v>13061.89</v>
          </cell>
          <cell r="E13">
            <v>13061.89</v>
          </cell>
          <cell r="F13">
            <v>10821.156</v>
          </cell>
          <cell r="G13">
            <v>10791.59</v>
          </cell>
          <cell r="H13">
            <v>10791.59</v>
          </cell>
          <cell r="I13">
            <v>10791.59</v>
          </cell>
          <cell r="J13">
            <v>10821.156</v>
          </cell>
          <cell r="K13">
            <v>10791.59</v>
          </cell>
          <cell r="L13">
            <v>10791.59</v>
          </cell>
          <cell r="M13">
            <v>10275.62</v>
          </cell>
          <cell r="N13">
            <v>10129.416</v>
          </cell>
          <cell r="O13">
            <v>10101.74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21687.04</v>
          </cell>
          <cell r="B14">
            <v>15575.226</v>
          </cell>
          <cell r="C14">
            <v>13222.39</v>
          </cell>
          <cell r="D14">
            <v>13061.89</v>
          </cell>
          <cell r="E14">
            <v>13061.89</v>
          </cell>
          <cell r="F14">
            <v>10821.156</v>
          </cell>
          <cell r="G14">
            <v>10791.59</v>
          </cell>
          <cell r="H14">
            <v>10791.59</v>
          </cell>
          <cell r="I14">
            <v>10791.59</v>
          </cell>
          <cell r="J14">
            <v>10821.156</v>
          </cell>
          <cell r="K14">
            <v>10791.59</v>
          </cell>
          <cell r="L14">
            <v>10791.59</v>
          </cell>
          <cell r="M14">
            <v>10275.62</v>
          </cell>
          <cell r="N14">
            <v>10129.416</v>
          </cell>
          <cell r="O14">
            <v>10101.74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21687.04</v>
          </cell>
          <cell r="B15">
            <v>15575.226</v>
          </cell>
          <cell r="C15">
            <v>13222.39</v>
          </cell>
          <cell r="D15">
            <v>13061.89</v>
          </cell>
          <cell r="E15">
            <v>13061.89</v>
          </cell>
          <cell r="F15">
            <v>10821.156</v>
          </cell>
          <cell r="G15">
            <v>10791.59</v>
          </cell>
          <cell r="H15">
            <v>10791.59</v>
          </cell>
          <cell r="I15">
            <v>10791.59</v>
          </cell>
          <cell r="J15">
            <v>10821.156</v>
          </cell>
          <cell r="K15">
            <v>10791.59</v>
          </cell>
          <cell r="L15">
            <v>10791.59</v>
          </cell>
          <cell r="M15">
            <v>10275.62</v>
          </cell>
          <cell r="N15">
            <v>10129.416</v>
          </cell>
          <cell r="O15">
            <v>10101.74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21687.04</v>
          </cell>
          <cell r="B16">
            <v>15575.226</v>
          </cell>
          <cell r="C16">
            <v>13222.39</v>
          </cell>
          <cell r="D16">
            <v>13061.89</v>
          </cell>
          <cell r="E16">
            <v>13061.89</v>
          </cell>
          <cell r="F16">
            <v>10821.156</v>
          </cell>
          <cell r="G16">
            <v>10791.59</v>
          </cell>
          <cell r="H16">
            <v>10791.59</v>
          </cell>
          <cell r="I16">
            <v>10791.59</v>
          </cell>
          <cell r="J16">
            <v>10821.156</v>
          </cell>
          <cell r="K16">
            <v>10791.59</v>
          </cell>
          <cell r="L16">
            <v>10791.59</v>
          </cell>
          <cell r="M16">
            <v>10275.62</v>
          </cell>
          <cell r="N16">
            <v>10129.416</v>
          </cell>
          <cell r="O16">
            <v>10101.74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>
            <v>21687.04</v>
          </cell>
          <cell r="B17">
            <v>15575.226</v>
          </cell>
          <cell r="C17">
            <v>13222.39</v>
          </cell>
          <cell r="D17">
            <v>13061.89</v>
          </cell>
          <cell r="E17">
            <v>13061.89</v>
          </cell>
          <cell r="F17">
            <v>10821.156</v>
          </cell>
          <cell r="G17">
            <v>10791.59</v>
          </cell>
          <cell r="H17">
            <v>10791.59</v>
          </cell>
          <cell r="I17">
            <v>10791.59</v>
          </cell>
          <cell r="J17">
            <v>10821.156</v>
          </cell>
          <cell r="K17">
            <v>10791.59</v>
          </cell>
          <cell r="L17">
            <v>10791.59</v>
          </cell>
          <cell r="M17">
            <v>10275.62</v>
          </cell>
          <cell r="N17">
            <v>10129.416</v>
          </cell>
          <cell r="O17">
            <v>10101.74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21687.04</v>
          </cell>
          <cell r="B18">
            <v>15575.226</v>
          </cell>
          <cell r="C18">
            <v>13222.39</v>
          </cell>
          <cell r="D18">
            <v>13061.89</v>
          </cell>
          <cell r="E18">
            <v>13061.89</v>
          </cell>
          <cell r="F18">
            <v>10821.156</v>
          </cell>
          <cell r="G18">
            <v>10791.59</v>
          </cell>
          <cell r="H18">
            <v>10791.59</v>
          </cell>
          <cell r="I18">
            <v>10791.59</v>
          </cell>
          <cell r="J18">
            <v>10821.156</v>
          </cell>
          <cell r="K18">
            <v>10791.59</v>
          </cell>
          <cell r="L18">
            <v>10791.59</v>
          </cell>
          <cell r="M18">
            <v>10275.62</v>
          </cell>
          <cell r="N18">
            <v>10129.416</v>
          </cell>
          <cell r="O18">
            <v>10101.74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>
            <v>21687.04</v>
          </cell>
          <cell r="B19">
            <v>15575.226</v>
          </cell>
          <cell r="C19">
            <v>13222.39</v>
          </cell>
          <cell r="D19">
            <v>13061.89</v>
          </cell>
          <cell r="E19">
            <v>13061.89</v>
          </cell>
          <cell r="F19">
            <v>10821.156</v>
          </cell>
          <cell r="G19">
            <v>10791.59</v>
          </cell>
          <cell r="H19">
            <v>10791.59</v>
          </cell>
          <cell r="I19">
            <v>10791.59</v>
          </cell>
          <cell r="J19">
            <v>10821.156</v>
          </cell>
          <cell r="K19">
            <v>10791.59</v>
          </cell>
          <cell r="L19">
            <v>10791.59</v>
          </cell>
          <cell r="M19">
            <v>10275.62</v>
          </cell>
          <cell r="N19">
            <v>10129.416</v>
          </cell>
          <cell r="O19">
            <v>10101.74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21687.04</v>
          </cell>
          <cell r="B20">
            <v>15575.226</v>
          </cell>
          <cell r="C20">
            <v>13222.39</v>
          </cell>
          <cell r="D20">
            <v>13061.89</v>
          </cell>
          <cell r="E20">
            <v>13061.89</v>
          </cell>
          <cell r="F20">
            <v>10821.156</v>
          </cell>
          <cell r="G20">
            <v>10791.59</v>
          </cell>
          <cell r="H20">
            <v>10791.59</v>
          </cell>
          <cell r="I20">
            <v>10791.59</v>
          </cell>
          <cell r="J20">
            <v>10821.156</v>
          </cell>
          <cell r="K20">
            <v>10791.59</v>
          </cell>
          <cell r="L20">
            <v>10791.59</v>
          </cell>
          <cell r="M20">
            <v>10275.62</v>
          </cell>
          <cell r="N20">
            <v>10129.416</v>
          </cell>
          <cell r="O20">
            <v>10101.74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21687.04</v>
          </cell>
          <cell r="B21">
            <v>15575.226</v>
          </cell>
          <cell r="C21">
            <v>13222.39</v>
          </cell>
          <cell r="D21">
            <v>13061.89</v>
          </cell>
          <cell r="E21">
            <v>13061.89</v>
          </cell>
          <cell r="F21">
            <v>10821.156</v>
          </cell>
          <cell r="G21">
            <v>10791.59</v>
          </cell>
          <cell r="H21">
            <v>10791.59</v>
          </cell>
          <cell r="I21">
            <v>10791.59</v>
          </cell>
          <cell r="J21">
            <v>10821.156</v>
          </cell>
          <cell r="K21">
            <v>10791.59</v>
          </cell>
          <cell r="L21">
            <v>10791.59</v>
          </cell>
          <cell r="M21">
            <v>10275.62</v>
          </cell>
          <cell r="N21">
            <v>10129.416</v>
          </cell>
          <cell r="O21">
            <v>10101.74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21687.04</v>
          </cell>
          <cell r="B22">
            <v>15575.226</v>
          </cell>
          <cell r="C22">
            <v>13222.39</v>
          </cell>
          <cell r="D22">
            <v>13061.89</v>
          </cell>
          <cell r="E22">
            <v>13061.89</v>
          </cell>
          <cell r="F22">
            <v>10821.156</v>
          </cell>
          <cell r="G22">
            <v>10791.59</v>
          </cell>
          <cell r="H22">
            <v>10791.59</v>
          </cell>
          <cell r="I22">
            <v>10791.59</v>
          </cell>
          <cell r="J22">
            <v>10821.156</v>
          </cell>
          <cell r="K22">
            <v>10791.59</v>
          </cell>
          <cell r="L22">
            <v>10791.59</v>
          </cell>
          <cell r="M22">
            <v>10275.62</v>
          </cell>
          <cell r="N22">
            <v>10129.416</v>
          </cell>
          <cell r="O22">
            <v>10101.74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A23">
            <v>21687.04</v>
          </cell>
          <cell r="B23">
            <v>15575.226</v>
          </cell>
          <cell r="C23">
            <v>13222.39</v>
          </cell>
          <cell r="D23">
            <v>13061.89</v>
          </cell>
          <cell r="E23">
            <v>13061.89</v>
          </cell>
          <cell r="F23">
            <v>10821.156</v>
          </cell>
          <cell r="G23">
            <v>10791.59</v>
          </cell>
          <cell r="H23">
            <v>10791.59</v>
          </cell>
          <cell r="I23">
            <v>10791.59</v>
          </cell>
          <cell r="J23">
            <v>10821.156</v>
          </cell>
          <cell r="K23">
            <v>10791.59</v>
          </cell>
          <cell r="L23">
            <v>10791.59</v>
          </cell>
          <cell r="M23">
            <v>10275.62</v>
          </cell>
          <cell r="N23">
            <v>10129.416</v>
          </cell>
          <cell r="O23">
            <v>10101.74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21687.04</v>
          </cell>
          <cell r="B24">
            <v>15575.226</v>
          </cell>
          <cell r="C24">
            <v>13222.39</v>
          </cell>
          <cell r="D24">
            <v>13061.89</v>
          </cell>
          <cell r="E24">
            <v>13061.89</v>
          </cell>
          <cell r="F24">
            <v>10821.156</v>
          </cell>
          <cell r="G24">
            <v>10791.59</v>
          </cell>
          <cell r="H24">
            <v>10791.59</v>
          </cell>
          <cell r="I24">
            <v>10791.59</v>
          </cell>
          <cell r="J24">
            <v>10821.156</v>
          </cell>
          <cell r="K24">
            <v>10791.59</v>
          </cell>
          <cell r="L24">
            <v>10791.59</v>
          </cell>
          <cell r="M24">
            <v>10275.62</v>
          </cell>
          <cell r="N24">
            <v>10129.416</v>
          </cell>
          <cell r="O24">
            <v>10101.74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21687.04</v>
          </cell>
          <cell r="B25">
            <v>15575.226</v>
          </cell>
          <cell r="C25">
            <v>13222.39</v>
          </cell>
          <cell r="D25">
            <v>13061.89</v>
          </cell>
          <cell r="E25">
            <v>13061.89</v>
          </cell>
          <cell r="F25">
            <v>10821.156</v>
          </cell>
          <cell r="G25">
            <v>10791.59</v>
          </cell>
          <cell r="H25">
            <v>10791.59</v>
          </cell>
          <cell r="I25">
            <v>10791.59</v>
          </cell>
          <cell r="J25">
            <v>10821.156</v>
          </cell>
          <cell r="K25">
            <v>10791.59</v>
          </cell>
          <cell r="L25">
            <v>10791.59</v>
          </cell>
          <cell r="M25">
            <v>10275.62</v>
          </cell>
          <cell r="N25">
            <v>10129.416</v>
          </cell>
          <cell r="O25">
            <v>10101.74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>
            <v>21687.04</v>
          </cell>
          <cell r="B26">
            <v>15575.226</v>
          </cell>
          <cell r="C26">
            <v>13222.39</v>
          </cell>
          <cell r="D26">
            <v>13061.89</v>
          </cell>
          <cell r="E26">
            <v>13061.89</v>
          </cell>
          <cell r="F26">
            <v>10821.156</v>
          </cell>
          <cell r="G26">
            <v>10791.59</v>
          </cell>
          <cell r="H26">
            <v>10791.59</v>
          </cell>
          <cell r="I26">
            <v>10791.59</v>
          </cell>
          <cell r="J26">
            <v>10821.156</v>
          </cell>
          <cell r="K26">
            <v>10791.59</v>
          </cell>
          <cell r="L26">
            <v>10791.59</v>
          </cell>
          <cell r="M26">
            <v>10275.62</v>
          </cell>
          <cell r="N26">
            <v>10129.416</v>
          </cell>
          <cell r="O26">
            <v>10101.74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A27">
            <v>21687.04</v>
          </cell>
          <cell r="B27">
            <v>15575.226</v>
          </cell>
          <cell r="C27">
            <v>13222.39</v>
          </cell>
          <cell r="D27">
            <v>13061.89</v>
          </cell>
          <cell r="E27">
            <v>13061.89</v>
          </cell>
          <cell r="F27">
            <v>10821.156</v>
          </cell>
          <cell r="G27">
            <v>10791.59</v>
          </cell>
          <cell r="H27">
            <v>10791.59</v>
          </cell>
          <cell r="I27">
            <v>10791.59</v>
          </cell>
          <cell r="J27">
            <v>10821.156</v>
          </cell>
          <cell r="K27">
            <v>10791.59</v>
          </cell>
          <cell r="L27">
            <v>10791.59</v>
          </cell>
          <cell r="M27">
            <v>10275.62</v>
          </cell>
          <cell r="N27">
            <v>10129.416</v>
          </cell>
          <cell r="O27">
            <v>10101.74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>
            <v>21687.04</v>
          </cell>
          <cell r="B28">
            <v>15575.226</v>
          </cell>
          <cell r="C28">
            <v>13222.39</v>
          </cell>
          <cell r="D28">
            <v>13061.89</v>
          </cell>
          <cell r="E28">
            <v>13061.89</v>
          </cell>
          <cell r="F28">
            <v>10821.156</v>
          </cell>
          <cell r="G28">
            <v>10791.59</v>
          </cell>
          <cell r="H28">
            <v>10791.59</v>
          </cell>
          <cell r="I28">
            <v>10791.59</v>
          </cell>
          <cell r="J28">
            <v>10821.156</v>
          </cell>
          <cell r="K28">
            <v>10791.59</v>
          </cell>
          <cell r="L28">
            <v>10791.59</v>
          </cell>
          <cell r="M28">
            <v>10275.62</v>
          </cell>
          <cell r="N28">
            <v>10129.416</v>
          </cell>
          <cell r="O28">
            <v>10101.74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>
            <v>21687.04</v>
          </cell>
          <cell r="B29">
            <v>15575.226</v>
          </cell>
          <cell r="C29">
            <v>13222.39</v>
          </cell>
          <cell r="D29">
            <v>13061.89</v>
          </cell>
          <cell r="E29">
            <v>13061.89</v>
          </cell>
          <cell r="F29">
            <v>10821.156</v>
          </cell>
          <cell r="G29">
            <v>10791.59</v>
          </cell>
          <cell r="H29">
            <v>10791.59</v>
          </cell>
          <cell r="I29">
            <v>10791.59</v>
          </cell>
          <cell r="J29">
            <v>10821.156</v>
          </cell>
          <cell r="K29">
            <v>10791.59</v>
          </cell>
          <cell r="L29">
            <v>10791.59</v>
          </cell>
          <cell r="M29">
            <v>10275.62</v>
          </cell>
          <cell r="N29">
            <v>10129.416</v>
          </cell>
          <cell r="O29">
            <v>10101.74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21687.04</v>
          </cell>
          <cell r="B30">
            <v>15575.226</v>
          </cell>
          <cell r="C30">
            <v>13222.39</v>
          </cell>
          <cell r="D30">
            <v>13061.89</v>
          </cell>
          <cell r="E30">
            <v>13061.89</v>
          </cell>
          <cell r="F30">
            <v>10821.156</v>
          </cell>
          <cell r="G30">
            <v>10791.59</v>
          </cell>
          <cell r="H30">
            <v>10791.59</v>
          </cell>
          <cell r="I30">
            <v>10791.59</v>
          </cell>
          <cell r="J30">
            <v>10821.156</v>
          </cell>
          <cell r="K30">
            <v>10791.59</v>
          </cell>
          <cell r="L30">
            <v>10791.59</v>
          </cell>
          <cell r="M30">
            <v>10275.62</v>
          </cell>
          <cell r="N30">
            <v>10129.416</v>
          </cell>
          <cell r="O30">
            <v>10101.74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>
            <v>21687.04</v>
          </cell>
          <cell r="B31">
            <v>15575.226</v>
          </cell>
          <cell r="C31">
            <v>13222.39</v>
          </cell>
          <cell r="D31">
            <v>13061.89</v>
          </cell>
          <cell r="E31">
            <v>13061.89</v>
          </cell>
          <cell r="F31">
            <v>10821.156</v>
          </cell>
          <cell r="G31">
            <v>10791.59</v>
          </cell>
          <cell r="H31">
            <v>10791.59</v>
          </cell>
          <cell r="I31">
            <v>10791.59</v>
          </cell>
          <cell r="J31">
            <v>10821.156</v>
          </cell>
          <cell r="K31">
            <v>10791.59</v>
          </cell>
          <cell r="L31">
            <v>10791.59</v>
          </cell>
          <cell r="M31">
            <v>10275.62</v>
          </cell>
          <cell r="N31">
            <v>10129.416</v>
          </cell>
          <cell r="O31">
            <v>10101.74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>
            <v>21687.04</v>
          </cell>
          <cell r="B32">
            <v>15575.226</v>
          </cell>
          <cell r="C32">
            <v>13222.39</v>
          </cell>
          <cell r="D32">
            <v>13061.89</v>
          </cell>
          <cell r="E32">
            <v>13061.89</v>
          </cell>
          <cell r="F32">
            <v>10821.156</v>
          </cell>
          <cell r="G32">
            <v>10791.59</v>
          </cell>
          <cell r="H32">
            <v>10791.59</v>
          </cell>
          <cell r="I32">
            <v>10791.59</v>
          </cell>
          <cell r="J32">
            <v>10821.156</v>
          </cell>
          <cell r="K32">
            <v>10791.59</v>
          </cell>
          <cell r="L32">
            <v>10791.59</v>
          </cell>
          <cell r="M32">
            <v>10275.62</v>
          </cell>
          <cell r="N32">
            <v>10129.416</v>
          </cell>
          <cell r="O32">
            <v>10101.74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21687.04</v>
          </cell>
          <cell r="B33">
            <v>15575.226</v>
          </cell>
          <cell r="C33">
            <v>13222.39</v>
          </cell>
          <cell r="D33">
            <v>13061.89</v>
          </cell>
          <cell r="E33">
            <v>13061.89</v>
          </cell>
          <cell r="F33">
            <v>10821.156</v>
          </cell>
          <cell r="G33">
            <v>10791.59</v>
          </cell>
          <cell r="H33">
            <v>10791.59</v>
          </cell>
          <cell r="I33">
            <v>10791.59</v>
          </cell>
          <cell r="J33">
            <v>10821.156</v>
          </cell>
          <cell r="K33">
            <v>10791.59</v>
          </cell>
          <cell r="L33">
            <v>10791.59</v>
          </cell>
          <cell r="M33">
            <v>10275.62</v>
          </cell>
          <cell r="N33">
            <v>10129.416</v>
          </cell>
          <cell r="O33">
            <v>10101.74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A34">
            <v>21687.04</v>
          </cell>
          <cell r="B34">
            <v>15575.226</v>
          </cell>
          <cell r="C34">
            <v>13222.39</v>
          </cell>
          <cell r="D34">
            <v>13061.89</v>
          </cell>
          <cell r="E34">
            <v>13061.89</v>
          </cell>
          <cell r="F34">
            <v>10821.156</v>
          </cell>
          <cell r="G34">
            <v>10791.59</v>
          </cell>
          <cell r="H34">
            <v>10791.59</v>
          </cell>
          <cell r="I34">
            <v>10791.59</v>
          </cell>
          <cell r="J34">
            <v>10821.156</v>
          </cell>
          <cell r="K34">
            <v>10791.59</v>
          </cell>
          <cell r="L34">
            <v>10791.59</v>
          </cell>
          <cell r="M34">
            <v>10275.62</v>
          </cell>
          <cell r="N34">
            <v>10129.416</v>
          </cell>
          <cell r="O34">
            <v>10101.74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A35">
            <v>21687.04</v>
          </cell>
          <cell r="B35">
            <v>15575.226</v>
          </cell>
          <cell r="C35">
            <v>13222.39</v>
          </cell>
          <cell r="D35">
            <v>13061.89</v>
          </cell>
          <cell r="E35">
            <v>13061.89</v>
          </cell>
          <cell r="F35">
            <v>10821.156</v>
          </cell>
          <cell r="G35">
            <v>10791.59</v>
          </cell>
          <cell r="H35">
            <v>10791.59</v>
          </cell>
          <cell r="I35">
            <v>10791.59</v>
          </cell>
          <cell r="J35">
            <v>10821.156</v>
          </cell>
          <cell r="K35">
            <v>10791.59</v>
          </cell>
          <cell r="L35">
            <v>10791.59</v>
          </cell>
          <cell r="M35">
            <v>10275.62</v>
          </cell>
          <cell r="N35">
            <v>10129.416</v>
          </cell>
          <cell r="O35">
            <v>10101.74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21687.04</v>
          </cell>
          <cell r="B36">
            <v>15575.226</v>
          </cell>
          <cell r="C36">
            <v>13222.39</v>
          </cell>
          <cell r="D36">
            <v>13061.89</v>
          </cell>
          <cell r="E36">
            <v>13061.89</v>
          </cell>
          <cell r="F36">
            <v>10821.156</v>
          </cell>
          <cell r="G36">
            <v>10791.59</v>
          </cell>
          <cell r="H36">
            <v>10791.59</v>
          </cell>
          <cell r="I36">
            <v>10791.59</v>
          </cell>
          <cell r="J36">
            <v>10821.156</v>
          </cell>
          <cell r="K36">
            <v>10791.59</v>
          </cell>
          <cell r="L36">
            <v>10791.59</v>
          </cell>
          <cell r="M36">
            <v>10275.62</v>
          </cell>
          <cell r="N36">
            <v>10129.416</v>
          </cell>
          <cell r="O36">
            <v>10101.74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>
            <v>21687.04</v>
          </cell>
          <cell r="B37">
            <v>15575.226</v>
          </cell>
          <cell r="C37">
            <v>13222.39</v>
          </cell>
          <cell r="D37">
            <v>13061.89</v>
          </cell>
          <cell r="E37">
            <v>13061.89</v>
          </cell>
          <cell r="F37">
            <v>10821.156</v>
          </cell>
          <cell r="G37">
            <v>10791.59</v>
          </cell>
          <cell r="H37">
            <v>10791.59</v>
          </cell>
          <cell r="I37">
            <v>10791.59</v>
          </cell>
          <cell r="J37">
            <v>10821.156</v>
          </cell>
          <cell r="K37">
            <v>10791.59</v>
          </cell>
          <cell r="L37">
            <v>10791.59</v>
          </cell>
          <cell r="M37">
            <v>10275.62</v>
          </cell>
          <cell r="N37">
            <v>10129.416</v>
          </cell>
          <cell r="O37">
            <v>10101.74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A38">
            <v>21687.04</v>
          </cell>
          <cell r="B38">
            <v>15575.226</v>
          </cell>
          <cell r="C38">
            <v>13222.39</v>
          </cell>
          <cell r="D38">
            <v>13061.89</v>
          </cell>
          <cell r="E38">
            <v>13061.89</v>
          </cell>
          <cell r="F38">
            <v>10821.156</v>
          </cell>
          <cell r="G38">
            <v>10791.59</v>
          </cell>
          <cell r="H38">
            <v>10791.59</v>
          </cell>
          <cell r="I38">
            <v>10791.59</v>
          </cell>
          <cell r="J38">
            <v>10821.156</v>
          </cell>
          <cell r="K38">
            <v>10791.59</v>
          </cell>
          <cell r="L38">
            <v>10791.59</v>
          </cell>
          <cell r="M38">
            <v>10275.62</v>
          </cell>
          <cell r="N38">
            <v>10129.416</v>
          </cell>
          <cell r="O38">
            <v>10101.74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21687.04</v>
          </cell>
          <cell r="B39">
            <v>15575.226</v>
          </cell>
          <cell r="C39">
            <v>13222.39</v>
          </cell>
          <cell r="D39">
            <v>13061.89</v>
          </cell>
          <cell r="E39">
            <v>13061.89</v>
          </cell>
          <cell r="F39">
            <v>10821.156</v>
          </cell>
          <cell r="G39">
            <v>10791.59</v>
          </cell>
          <cell r="H39">
            <v>10791.59</v>
          </cell>
          <cell r="I39">
            <v>10791.59</v>
          </cell>
          <cell r="J39">
            <v>10821.156</v>
          </cell>
          <cell r="K39">
            <v>10791.59</v>
          </cell>
          <cell r="L39">
            <v>10791.59</v>
          </cell>
          <cell r="M39">
            <v>10275.62</v>
          </cell>
          <cell r="N39">
            <v>10129.416</v>
          </cell>
          <cell r="O39">
            <v>10101.74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>
            <v>21687.04</v>
          </cell>
          <cell r="B40">
            <v>15575.226</v>
          </cell>
          <cell r="C40">
            <v>13222.39</v>
          </cell>
          <cell r="D40">
            <v>13061.89</v>
          </cell>
          <cell r="E40">
            <v>13061.89</v>
          </cell>
          <cell r="F40">
            <v>10821.156</v>
          </cell>
          <cell r="G40">
            <v>10791.59</v>
          </cell>
          <cell r="H40">
            <v>10791.59</v>
          </cell>
          <cell r="I40">
            <v>10791.59</v>
          </cell>
          <cell r="J40">
            <v>10821.156</v>
          </cell>
          <cell r="K40">
            <v>10791.59</v>
          </cell>
          <cell r="L40">
            <v>10791.59</v>
          </cell>
          <cell r="M40">
            <v>10275.62</v>
          </cell>
          <cell r="N40">
            <v>10129.416</v>
          </cell>
          <cell r="O40">
            <v>10101.74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A41">
            <v>21687.04</v>
          </cell>
          <cell r="B41">
            <v>15575.226</v>
          </cell>
          <cell r="C41">
            <v>13222.39</v>
          </cell>
          <cell r="D41">
            <v>13061.89</v>
          </cell>
          <cell r="E41">
            <v>13061.89</v>
          </cell>
          <cell r="F41">
            <v>10821.156</v>
          </cell>
          <cell r="G41">
            <v>10791.59</v>
          </cell>
          <cell r="H41">
            <v>10791.59</v>
          </cell>
          <cell r="I41">
            <v>10791.59</v>
          </cell>
          <cell r="J41">
            <v>10821.156</v>
          </cell>
          <cell r="K41">
            <v>10791.59</v>
          </cell>
          <cell r="L41">
            <v>10791.59</v>
          </cell>
          <cell r="M41">
            <v>10275.62</v>
          </cell>
          <cell r="N41">
            <v>10129.416</v>
          </cell>
          <cell r="O41">
            <v>10101.74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A42">
            <v>21687.04</v>
          </cell>
          <cell r="B42">
            <v>15575.226</v>
          </cell>
          <cell r="C42">
            <v>13222.39</v>
          </cell>
          <cell r="D42">
            <v>13061.89</v>
          </cell>
          <cell r="E42">
            <v>13061.89</v>
          </cell>
          <cell r="F42">
            <v>10821.156</v>
          </cell>
          <cell r="G42">
            <v>10791.59</v>
          </cell>
          <cell r="H42">
            <v>10791.59</v>
          </cell>
          <cell r="I42">
            <v>10791.59</v>
          </cell>
          <cell r="J42">
            <v>10821.156</v>
          </cell>
          <cell r="K42">
            <v>10791.59</v>
          </cell>
          <cell r="L42">
            <v>10791.59</v>
          </cell>
          <cell r="M42">
            <v>10275.62</v>
          </cell>
          <cell r="N42">
            <v>10129.416</v>
          </cell>
          <cell r="O42">
            <v>10101.74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21687.04</v>
          </cell>
          <cell r="B43">
            <v>15575.226</v>
          </cell>
          <cell r="C43">
            <v>13222.39</v>
          </cell>
          <cell r="D43">
            <v>13061.89</v>
          </cell>
          <cell r="E43">
            <v>13061.89</v>
          </cell>
          <cell r="F43">
            <v>10821.156</v>
          </cell>
          <cell r="G43">
            <v>10791.59</v>
          </cell>
          <cell r="H43">
            <v>10791.59</v>
          </cell>
          <cell r="I43">
            <v>10791.59</v>
          </cell>
          <cell r="J43">
            <v>10821.156</v>
          </cell>
          <cell r="K43">
            <v>10791.59</v>
          </cell>
          <cell r="L43">
            <v>10791.59</v>
          </cell>
          <cell r="M43">
            <v>10275.62</v>
          </cell>
          <cell r="N43">
            <v>10129.416</v>
          </cell>
          <cell r="O43">
            <v>10101.74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21687.04</v>
          </cell>
          <cell r="B44">
            <v>15575.226</v>
          </cell>
          <cell r="C44">
            <v>13222.39</v>
          </cell>
          <cell r="D44">
            <v>13061.89</v>
          </cell>
          <cell r="E44">
            <v>13061.89</v>
          </cell>
          <cell r="F44">
            <v>10821.156</v>
          </cell>
          <cell r="G44">
            <v>10791.59</v>
          </cell>
          <cell r="H44">
            <v>10791.59</v>
          </cell>
          <cell r="I44">
            <v>10791.59</v>
          </cell>
          <cell r="J44">
            <v>10821.156</v>
          </cell>
          <cell r="K44">
            <v>10791.59</v>
          </cell>
          <cell r="L44">
            <v>10791.59</v>
          </cell>
          <cell r="M44">
            <v>10275.62</v>
          </cell>
          <cell r="N44">
            <v>10129.416</v>
          </cell>
          <cell r="O44">
            <v>10101.74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21687.04</v>
          </cell>
          <cell r="B45">
            <v>15575.226</v>
          </cell>
          <cell r="C45">
            <v>13222.39</v>
          </cell>
          <cell r="D45">
            <v>13061.89</v>
          </cell>
          <cell r="E45">
            <v>13061.89</v>
          </cell>
          <cell r="F45">
            <v>10821.156</v>
          </cell>
          <cell r="G45">
            <v>10791.59</v>
          </cell>
          <cell r="H45">
            <v>10791.59</v>
          </cell>
          <cell r="I45">
            <v>10791.59</v>
          </cell>
          <cell r="J45">
            <v>10821.156</v>
          </cell>
          <cell r="K45">
            <v>10791.59</v>
          </cell>
          <cell r="L45">
            <v>10791.59</v>
          </cell>
          <cell r="M45">
            <v>10275.62</v>
          </cell>
          <cell r="N45">
            <v>10129.416</v>
          </cell>
          <cell r="O45">
            <v>10101.74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>
            <v>21687.04</v>
          </cell>
          <cell r="B46">
            <v>15575.226</v>
          </cell>
          <cell r="C46">
            <v>13222.39</v>
          </cell>
          <cell r="D46">
            <v>13061.89</v>
          </cell>
          <cell r="E46">
            <v>13061.89</v>
          </cell>
          <cell r="F46">
            <v>10821.156</v>
          </cell>
          <cell r="G46">
            <v>10791.59</v>
          </cell>
          <cell r="H46">
            <v>10791.59</v>
          </cell>
          <cell r="I46">
            <v>10791.59</v>
          </cell>
          <cell r="J46">
            <v>10821.156</v>
          </cell>
          <cell r="K46">
            <v>10791.59</v>
          </cell>
          <cell r="L46">
            <v>10791.59</v>
          </cell>
          <cell r="M46">
            <v>10275.62</v>
          </cell>
          <cell r="N46">
            <v>10129.416</v>
          </cell>
          <cell r="O46">
            <v>10101.74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21687.04</v>
          </cell>
          <cell r="B47">
            <v>15575.226</v>
          </cell>
          <cell r="C47">
            <v>13222.39</v>
          </cell>
          <cell r="D47">
            <v>13061.89</v>
          </cell>
          <cell r="E47">
            <v>13061.89</v>
          </cell>
          <cell r="F47">
            <v>10821.156</v>
          </cell>
          <cell r="G47">
            <v>10791.59</v>
          </cell>
          <cell r="H47">
            <v>10791.59</v>
          </cell>
          <cell r="I47">
            <v>10791.59</v>
          </cell>
          <cell r="J47">
            <v>10821.156</v>
          </cell>
          <cell r="K47">
            <v>10791.59</v>
          </cell>
          <cell r="L47">
            <v>10791.59</v>
          </cell>
          <cell r="M47">
            <v>10275.62</v>
          </cell>
          <cell r="N47">
            <v>10129.416</v>
          </cell>
          <cell r="O47">
            <v>10101.74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21687.04</v>
          </cell>
          <cell r="B48">
            <v>15575.226</v>
          </cell>
          <cell r="C48">
            <v>13222.39</v>
          </cell>
          <cell r="D48">
            <v>13061.89</v>
          </cell>
          <cell r="E48">
            <v>13061.89</v>
          </cell>
          <cell r="F48">
            <v>10821.156</v>
          </cell>
          <cell r="G48">
            <v>10791.59</v>
          </cell>
          <cell r="H48">
            <v>10791.59</v>
          </cell>
          <cell r="I48">
            <v>10791.59</v>
          </cell>
          <cell r="J48">
            <v>10821.156</v>
          </cell>
          <cell r="K48">
            <v>10791.59</v>
          </cell>
          <cell r="L48">
            <v>10791.59</v>
          </cell>
          <cell r="M48">
            <v>10275.62</v>
          </cell>
          <cell r="N48">
            <v>10129.416</v>
          </cell>
          <cell r="O48">
            <v>10101.74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21687.04</v>
          </cell>
          <cell r="B49">
            <v>15575.226</v>
          </cell>
          <cell r="C49">
            <v>13222.39</v>
          </cell>
          <cell r="D49">
            <v>13061.89</v>
          </cell>
          <cell r="E49">
            <v>13061.89</v>
          </cell>
          <cell r="F49">
            <v>10821.156</v>
          </cell>
          <cell r="G49">
            <v>10791.59</v>
          </cell>
          <cell r="H49">
            <v>10791.59</v>
          </cell>
          <cell r="I49">
            <v>10791.59</v>
          </cell>
          <cell r="J49">
            <v>10821.156</v>
          </cell>
          <cell r="K49">
            <v>10791.59</v>
          </cell>
          <cell r="L49">
            <v>10791.59</v>
          </cell>
          <cell r="M49">
            <v>10275.62</v>
          </cell>
          <cell r="N49">
            <v>10129.416</v>
          </cell>
          <cell r="O49">
            <v>10101.74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21687.04</v>
          </cell>
          <cell r="B50">
            <v>15575.226</v>
          </cell>
          <cell r="C50">
            <v>13222.39</v>
          </cell>
          <cell r="D50">
            <v>13061.89</v>
          </cell>
          <cell r="E50">
            <v>13061.89</v>
          </cell>
          <cell r="F50">
            <v>10821.156</v>
          </cell>
          <cell r="G50">
            <v>10791.59</v>
          </cell>
          <cell r="H50">
            <v>10791.59</v>
          </cell>
          <cell r="I50">
            <v>10791.59</v>
          </cell>
          <cell r="J50">
            <v>10821.156</v>
          </cell>
          <cell r="K50">
            <v>10791.59</v>
          </cell>
          <cell r="L50">
            <v>10791.59</v>
          </cell>
          <cell r="M50">
            <v>10275.62</v>
          </cell>
          <cell r="N50">
            <v>10129.416</v>
          </cell>
          <cell r="O50">
            <v>10101.74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A51">
            <v>21687.04</v>
          </cell>
          <cell r="B51">
            <v>15575.226</v>
          </cell>
          <cell r="C51">
            <v>13222.39</v>
          </cell>
          <cell r="D51">
            <v>13061.89</v>
          </cell>
          <cell r="E51">
            <v>13061.89</v>
          </cell>
          <cell r="F51">
            <v>10821.156</v>
          </cell>
          <cell r="G51">
            <v>10791.59</v>
          </cell>
          <cell r="H51">
            <v>10791.59</v>
          </cell>
          <cell r="I51">
            <v>10791.59</v>
          </cell>
          <cell r="J51">
            <v>10821.156</v>
          </cell>
          <cell r="K51">
            <v>10791.59</v>
          </cell>
          <cell r="L51">
            <v>10791.59</v>
          </cell>
          <cell r="M51">
            <v>10275.62</v>
          </cell>
          <cell r="N51">
            <v>10129.416</v>
          </cell>
          <cell r="O51">
            <v>10101.74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21687.04</v>
          </cell>
          <cell r="B52">
            <v>15575.226</v>
          </cell>
          <cell r="C52">
            <v>13222.39</v>
          </cell>
          <cell r="D52">
            <v>13061.89</v>
          </cell>
          <cell r="E52">
            <v>13061.89</v>
          </cell>
          <cell r="F52">
            <v>10821.156</v>
          </cell>
          <cell r="G52">
            <v>10791.59</v>
          </cell>
          <cell r="H52">
            <v>10791.59</v>
          </cell>
          <cell r="I52">
            <v>10791.59</v>
          </cell>
          <cell r="J52">
            <v>10821.156</v>
          </cell>
          <cell r="K52">
            <v>10791.59</v>
          </cell>
          <cell r="L52">
            <v>10791.59</v>
          </cell>
          <cell r="M52">
            <v>10275.62</v>
          </cell>
          <cell r="N52">
            <v>10129.416</v>
          </cell>
          <cell r="O52">
            <v>10101.74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>
            <v>21687.04</v>
          </cell>
          <cell r="B53">
            <v>15575.226</v>
          </cell>
          <cell r="C53">
            <v>13222.39</v>
          </cell>
          <cell r="D53">
            <v>13061.89</v>
          </cell>
          <cell r="E53">
            <v>13061.89</v>
          </cell>
          <cell r="F53">
            <v>10821.156</v>
          </cell>
          <cell r="G53">
            <v>10791.59</v>
          </cell>
          <cell r="H53">
            <v>10791.59</v>
          </cell>
          <cell r="I53">
            <v>10791.59</v>
          </cell>
          <cell r="J53">
            <v>10821.156</v>
          </cell>
          <cell r="K53">
            <v>10791.59</v>
          </cell>
          <cell r="L53">
            <v>10791.59</v>
          </cell>
          <cell r="M53">
            <v>10275.62</v>
          </cell>
          <cell r="N53">
            <v>10129.416</v>
          </cell>
          <cell r="O53">
            <v>10101.74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A54">
            <v>21687.04</v>
          </cell>
          <cell r="B54">
            <v>15575.226</v>
          </cell>
          <cell r="C54">
            <v>13222.39</v>
          </cell>
          <cell r="D54">
            <v>13061.89</v>
          </cell>
          <cell r="E54">
            <v>13061.89</v>
          </cell>
          <cell r="F54">
            <v>10821.156</v>
          </cell>
          <cell r="G54">
            <v>10791.59</v>
          </cell>
          <cell r="H54">
            <v>10791.59</v>
          </cell>
          <cell r="I54">
            <v>10791.59</v>
          </cell>
          <cell r="J54">
            <v>10821.156</v>
          </cell>
          <cell r="K54">
            <v>10791.59</v>
          </cell>
          <cell r="L54">
            <v>10791.59</v>
          </cell>
          <cell r="M54">
            <v>10275.62</v>
          </cell>
          <cell r="N54">
            <v>10129.416</v>
          </cell>
          <cell r="O54">
            <v>10101.74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21687.04</v>
          </cell>
          <cell r="B55">
            <v>15575.226</v>
          </cell>
          <cell r="C55">
            <v>13222.39</v>
          </cell>
          <cell r="D55">
            <v>13061.89</v>
          </cell>
          <cell r="E55">
            <v>13061.89</v>
          </cell>
          <cell r="F55">
            <v>10821.156</v>
          </cell>
          <cell r="G55">
            <v>10791.59</v>
          </cell>
          <cell r="H55">
            <v>10791.59</v>
          </cell>
          <cell r="I55">
            <v>10791.59</v>
          </cell>
          <cell r="J55">
            <v>10821.156</v>
          </cell>
          <cell r="K55">
            <v>10791.59</v>
          </cell>
          <cell r="L55">
            <v>10791.59</v>
          </cell>
          <cell r="M55">
            <v>10275.62</v>
          </cell>
          <cell r="N55">
            <v>10129.416</v>
          </cell>
          <cell r="O55">
            <v>10101.74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A56">
            <v>21687.04</v>
          </cell>
          <cell r="B56">
            <v>15575.226</v>
          </cell>
          <cell r="C56">
            <v>13222.39</v>
          </cell>
          <cell r="D56">
            <v>13061.89</v>
          </cell>
          <cell r="E56">
            <v>13061.89</v>
          </cell>
          <cell r="F56">
            <v>10821.156</v>
          </cell>
          <cell r="G56">
            <v>10791.59</v>
          </cell>
          <cell r="H56">
            <v>10791.59</v>
          </cell>
          <cell r="I56">
            <v>10791.59</v>
          </cell>
          <cell r="J56">
            <v>10821.156</v>
          </cell>
          <cell r="K56">
            <v>10791.59</v>
          </cell>
          <cell r="L56">
            <v>10791.59</v>
          </cell>
          <cell r="M56">
            <v>10275.62</v>
          </cell>
          <cell r="N56">
            <v>10129.416</v>
          </cell>
          <cell r="O56">
            <v>10101.74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A57">
            <v>21687.04</v>
          </cell>
          <cell r="B57">
            <v>15575.226</v>
          </cell>
          <cell r="C57">
            <v>13222.39</v>
          </cell>
          <cell r="D57">
            <v>13061.89</v>
          </cell>
          <cell r="E57">
            <v>13061.89</v>
          </cell>
          <cell r="F57">
            <v>10821.156</v>
          </cell>
          <cell r="G57">
            <v>10791.59</v>
          </cell>
          <cell r="H57">
            <v>10791.59</v>
          </cell>
          <cell r="I57">
            <v>10791.59</v>
          </cell>
          <cell r="J57">
            <v>10821.156</v>
          </cell>
          <cell r="K57">
            <v>10791.59</v>
          </cell>
          <cell r="L57">
            <v>10791.59</v>
          </cell>
          <cell r="M57">
            <v>10275.62</v>
          </cell>
          <cell r="N57">
            <v>10129.416</v>
          </cell>
          <cell r="O57">
            <v>10101.74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21687.04</v>
          </cell>
          <cell r="B58">
            <v>15575.226</v>
          </cell>
          <cell r="C58">
            <v>13222.39</v>
          </cell>
          <cell r="D58">
            <v>13061.89</v>
          </cell>
          <cell r="E58">
            <v>13061.89</v>
          </cell>
          <cell r="F58">
            <v>10821.156</v>
          </cell>
          <cell r="G58">
            <v>10791.59</v>
          </cell>
          <cell r="H58">
            <v>10791.59</v>
          </cell>
          <cell r="I58">
            <v>10791.59</v>
          </cell>
          <cell r="J58">
            <v>10821.156</v>
          </cell>
          <cell r="K58">
            <v>10791.59</v>
          </cell>
          <cell r="L58">
            <v>10791.59</v>
          </cell>
          <cell r="M58">
            <v>10275.62</v>
          </cell>
          <cell r="N58">
            <v>10129.416</v>
          </cell>
          <cell r="O58">
            <v>10101.74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A59">
            <v>21687.04</v>
          </cell>
          <cell r="B59">
            <v>15575.226</v>
          </cell>
          <cell r="C59">
            <v>13222.39</v>
          </cell>
          <cell r="D59">
            <v>13061.89</v>
          </cell>
          <cell r="E59">
            <v>13061.89</v>
          </cell>
          <cell r="F59">
            <v>10821.156</v>
          </cell>
          <cell r="G59">
            <v>10791.59</v>
          </cell>
          <cell r="H59">
            <v>10791.59</v>
          </cell>
          <cell r="I59">
            <v>10791.59</v>
          </cell>
          <cell r="J59">
            <v>10821.156</v>
          </cell>
          <cell r="K59">
            <v>10791.59</v>
          </cell>
          <cell r="L59">
            <v>10791.59</v>
          </cell>
          <cell r="M59">
            <v>10275.62</v>
          </cell>
          <cell r="N59">
            <v>10129.416</v>
          </cell>
          <cell r="O59">
            <v>10101.74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A60">
            <v>21687.04</v>
          </cell>
          <cell r="B60">
            <v>15575.226</v>
          </cell>
          <cell r="C60">
            <v>13222.39</v>
          </cell>
          <cell r="D60">
            <v>13061.89</v>
          </cell>
          <cell r="E60">
            <v>13061.89</v>
          </cell>
          <cell r="F60">
            <v>10821.156</v>
          </cell>
          <cell r="G60">
            <v>10791.59</v>
          </cell>
          <cell r="H60">
            <v>10791.59</v>
          </cell>
          <cell r="I60">
            <v>10791.59</v>
          </cell>
          <cell r="J60">
            <v>10821.156</v>
          </cell>
          <cell r="K60">
            <v>10791.59</v>
          </cell>
          <cell r="L60">
            <v>10791.59</v>
          </cell>
          <cell r="M60">
            <v>10275.62</v>
          </cell>
          <cell r="N60">
            <v>10129.416</v>
          </cell>
          <cell r="O60">
            <v>10101.74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A61">
            <v>21687.04</v>
          </cell>
          <cell r="B61">
            <v>15575.226</v>
          </cell>
          <cell r="C61">
            <v>13222.39</v>
          </cell>
          <cell r="D61">
            <v>13061.89</v>
          </cell>
          <cell r="E61">
            <v>13061.89</v>
          </cell>
          <cell r="F61">
            <v>10821.156</v>
          </cell>
          <cell r="G61">
            <v>10791.59</v>
          </cell>
          <cell r="H61">
            <v>10791.59</v>
          </cell>
          <cell r="I61">
            <v>10791.59</v>
          </cell>
          <cell r="J61">
            <v>10821.156</v>
          </cell>
          <cell r="K61">
            <v>10791.59</v>
          </cell>
          <cell r="L61">
            <v>10791.59</v>
          </cell>
          <cell r="M61">
            <v>10275.62</v>
          </cell>
          <cell r="N61">
            <v>10129.416</v>
          </cell>
          <cell r="O61">
            <v>10101.74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21687.04</v>
          </cell>
          <cell r="B62">
            <v>15575.226</v>
          </cell>
          <cell r="C62">
            <v>13222.39</v>
          </cell>
          <cell r="D62">
            <v>13061.89</v>
          </cell>
          <cell r="E62">
            <v>13061.89</v>
          </cell>
          <cell r="F62">
            <v>10821.156</v>
          </cell>
          <cell r="G62">
            <v>10791.59</v>
          </cell>
          <cell r="H62">
            <v>10791.59</v>
          </cell>
          <cell r="I62">
            <v>10791.59</v>
          </cell>
          <cell r="J62">
            <v>10821.156</v>
          </cell>
          <cell r="K62">
            <v>10791.59</v>
          </cell>
          <cell r="L62">
            <v>10791.59</v>
          </cell>
          <cell r="M62">
            <v>10275.62</v>
          </cell>
          <cell r="N62">
            <v>10129.416</v>
          </cell>
          <cell r="O62">
            <v>10101.74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A63">
            <v>21687.04</v>
          </cell>
          <cell r="B63">
            <v>15575.226</v>
          </cell>
          <cell r="C63">
            <v>13222.39</v>
          </cell>
          <cell r="D63">
            <v>13061.89</v>
          </cell>
          <cell r="E63">
            <v>13061.89</v>
          </cell>
          <cell r="F63">
            <v>10821.156</v>
          </cell>
          <cell r="G63">
            <v>10791.59</v>
          </cell>
          <cell r="H63">
            <v>10791.59</v>
          </cell>
          <cell r="I63">
            <v>10791.59</v>
          </cell>
          <cell r="J63">
            <v>10821.156</v>
          </cell>
          <cell r="K63">
            <v>10791.59</v>
          </cell>
          <cell r="L63">
            <v>10791.59</v>
          </cell>
          <cell r="M63">
            <v>10275.62</v>
          </cell>
          <cell r="N63">
            <v>10129.416</v>
          </cell>
          <cell r="O63">
            <v>10101.74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A64">
            <v>21687.04</v>
          </cell>
          <cell r="B64">
            <v>15575.226</v>
          </cell>
          <cell r="C64">
            <v>13222.39</v>
          </cell>
          <cell r="D64">
            <v>13061.89</v>
          </cell>
          <cell r="E64">
            <v>13061.89</v>
          </cell>
          <cell r="F64">
            <v>10821.156</v>
          </cell>
          <cell r="G64">
            <v>10791.59</v>
          </cell>
          <cell r="H64">
            <v>10791.59</v>
          </cell>
          <cell r="I64">
            <v>10791.59</v>
          </cell>
          <cell r="J64">
            <v>10821.156</v>
          </cell>
          <cell r="K64">
            <v>10791.59</v>
          </cell>
          <cell r="L64">
            <v>10791.59</v>
          </cell>
          <cell r="M64">
            <v>10275.62</v>
          </cell>
          <cell r="N64">
            <v>10129.416</v>
          </cell>
          <cell r="O64">
            <v>10101.74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21687.04</v>
          </cell>
          <cell r="B65">
            <v>15575.226</v>
          </cell>
          <cell r="C65">
            <v>13222.39</v>
          </cell>
          <cell r="D65">
            <v>13061.89</v>
          </cell>
          <cell r="E65">
            <v>13061.89</v>
          </cell>
          <cell r="F65">
            <v>10821.156</v>
          </cell>
          <cell r="G65">
            <v>10791.59</v>
          </cell>
          <cell r="H65">
            <v>10791.59</v>
          </cell>
          <cell r="I65">
            <v>10791.59</v>
          </cell>
          <cell r="J65">
            <v>10821.156</v>
          </cell>
          <cell r="K65">
            <v>10791.59</v>
          </cell>
          <cell r="L65">
            <v>10791.59</v>
          </cell>
          <cell r="M65">
            <v>10275.62</v>
          </cell>
          <cell r="N65">
            <v>10129.416</v>
          </cell>
          <cell r="O65">
            <v>10101.74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A66">
            <v>21687.04</v>
          </cell>
          <cell r="B66">
            <v>15575.226</v>
          </cell>
          <cell r="C66">
            <v>13222.39</v>
          </cell>
          <cell r="D66">
            <v>13061.89</v>
          </cell>
          <cell r="E66">
            <v>13061.89</v>
          </cell>
          <cell r="F66">
            <v>10821.156</v>
          </cell>
          <cell r="G66">
            <v>10791.59</v>
          </cell>
          <cell r="H66">
            <v>10791.59</v>
          </cell>
          <cell r="I66">
            <v>10791.59</v>
          </cell>
          <cell r="J66">
            <v>10821.156</v>
          </cell>
          <cell r="K66">
            <v>10791.59</v>
          </cell>
          <cell r="L66">
            <v>10791.59</v>
          </cell>
          <cell r="M66">
            <v>10275.62</v>
          </cell>
          <cell r="N66">
            <v>10129.416</v>
          </cell>
          <cell r="O66">
            <v>10101.74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21687.04</v>
          </cell>
          <cell r="B67">
            <v>15575.226</v>
          </cell>
          <cell r="C67">
            <v>13222.39</v>
          </cell>
          <cell r="D67">
            <v>13061.89</v>
          </cell>
          <cell r="E67">
            <v>13061.89</v>
          </cell>
          <cell r="F67">
            <v>10821.156</v>
          </cell>
          <cell r="G67">
            <v>10791.59</v>
          </cell>
          <cell r="H67">
            <v>10791.59</v>
          </cell>
          <cell r="I67">
            <v>10791.59</v>
          </cell>
          <cell r="J67">
            <v>10821.156</v>
          </cell>
          <cell r="K67">
            <v>10791.59</v>
          </cell>
          <cell r="L67">
            <v>10791.59</v>
          </cell>
          <cell r="M67">
            <v>10275.62</v>
          </cell>
          <cell r="N67">
            <v>10129.416</v>
          </cell>
          <cell r="O67">
            <v>10101.74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A68">
            <v>21687.04</v>
          </cell>
          <cell r="B68">
            <v>15575.226</v>
          </cell>
          <cell r="C68">
            <v>13222.39</v>
          </cell>
          <cell r="D68">
            <v>13061.89</v>
          </cell>
          <cell r="E68">
            <v>13061.89</v>
          </cell>
          <cell r="F68">
            <v>10821.156</v>
          </cell>
          <cell r="G68">
            <v>10791.59</v>
          </cell>
          <cell r="H68">
            <v>10791.59</v>
          </cell>
          <cell r="I68">
            <v>10791.59</v>
          </cell>
          <cell r="J68">
            <v>10821.156</v>
          </cell>
          <cell r="K68">
            <v>10791.59</v>
          </cell>
          <cell r="L68">
            <v>10791.59</v>
          </cell>
          <cell r="M68">
            <v>10275.62</v>
          </cell>
          <cell r="N68">
            <v>10129.416</v>
          </cell>
          <cell r="O68">
            <v>10101.74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21687.04</v>
          </cell>
          <cell r="B69">
            <v>15575.226</v>
          </cell>
          <cell r="C69">
            <v>13222.39</v>
          </cell>
          <cell r="D69">
            <v>13061.89</v>
          </cell>
          <cell r="E69">
            <v>13061.89</v>
          </cell>
          <cell r="F69">
            <v>10821.156</v>
          </cell>
          <cell r="G69">
            <v>10791.59</v>
          </cell>
          <cell r="H69">
            <v>10791.59</v>
          </cell>
          <cell r="I69">
            <v>10791.59</v>
          </cell>
          <cell r="J69">
            <v>10821.156</v>
          </cell>
          <cell r="K69">
            <v>10791.59</v>
          </cell>
          <cell r="L69">
            <v>10791.59</v>
          </cell>
          <cell r="M69">
            <v>10275.62</v>
          </cell>
          <cell r="N69">
            <v>10129.416</v>
          </cell>
          <cell r="O69">
            <v>10101.74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A70">
            <v>21687.04</v>
          </cell>
          <cell r="B70">
            <v>15575.226</v>
          </cell>
          <cell r="C70">
            <v>13222.39</v>
          </cell>
          <cell r="D70">
            <v>13061.89</v>
          </cell>
          <cell r="E70">
            <v>13061.89</v>
          </cell>
          <cell r="F70">
            <v>10821.156</v>
          </cell>
          <cell r="G70">
            <v>10791.59</v>
          </cell>
          <cell r="H70">
            <v>10791.59</v>
          </cell>
          <cell r="I70">
            <v>10791.59</v>
          </cell>
          <cell r="J70">
            <v>10821.156</v>
          </cell>
          <cell r="K70">
            <v>10791.59</v>
          </cell>
          <cell r="L70">
            <v>10791.59</v>
          </cell>
          <cell r="M70">
            <v>10275.62</v>
          </cell>
          <cell r="N70">
            <v>10129.416</v>
          </cell>
          <cell r="O70">
            <v>10101.74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21687.04</v>
          </cell>
          <cell r="B71">
            <v>15575.226</v>
          </cell>
          <cell r="C71">
            <v>13222.39</v>
          </cell>
          <cell r="D71">
            <v>13061.89</v>
          </cell>
          <cell r="E71">
            <v>13061.89</v>
          </cell>
          <cell r="F71">
            <v>10821.156</v>
          </cell>
          <cell r="G71">
            <v>10791.59</v>
          </cell>
          <cell r="H71">
            <v>10791.59</v>
          </cell>
          <cell r="I71">
            <v>10791.59</v>
          </cell>
          <cell r="J71">
            <v>10821.156</v>
          </cell>
          <cell r="K71">
            <v>10791.59</v>
          </cell>
          <cell r="L71">
            <v>10791.59</v>
          </cell>
          <cell r="M71">
            <v>10275.62</v>
          </cell>
          <cell r="N71">
            <v>10129.416</v>
          </cell>
          <cell r="O71">
            <v>10101.74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A72">
            <v>21687.04</v>
          </cell>
          <cell r="B72">
            <v>15575.226</v>
          </cell>
          <cell r="C72">
            <v>13222.39</v>
          </cell>
          <cell r="D72">
            <v>13061.89</v>
          </cell>
          <cell r="E72">
            <v>13061.89</v>
          </cell>
          <cell r="F72">
            <v>10821.156</v>
          </cell>
          <cell r="G72">
            <v>10791.59</v>
          </cell>
          <cell r="H72">
            <v>10791.59</v>
          </cell>
          <cell r="I72">
            <v>10791.59</v>
          </cell>
          <cell r="J72">
            <v>10821.156</v>
          </cell>
          <cell r="K72">
            <v>10791.59</v>
          </cell>
          <cell r="L72">
            <v>10791.59</v>
          </cell>
          <cell r="M72">
            <v>10275.62</v>
          </cell>
          <cell r="N72">
            <v>10129.416</v>
          </cell>
          <cell r="O72">
            <v>10101.74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A73">
            <v>21687.04</v>
          </cell>
          <cell r="B73">
            <v>15575.226</v>
          </cell>
          <cell r="C73">
            <v>13222.39</v>
          </cell>
          <cell r="D73">
            <v>13061.89</v>
          </cell>
          <cell r="E73">
            <v>13061.89</v>
          </cell>
          <cell r="F73">
            <v>10821.156</v>
          </cell>
          <cell r="G73">
            <v>10791.59</v>
          </cell>
          <cell r="H73">
            <v>10791.59</v>
          </cell>
          <cell r="I73">
            <v>10791.59</v>
          </cell>
          <cell r="J73">
            <v>10821.156</v>
          </cell>
          <cell r="K73">
            <v>10791.59</v>
          </cell>
          <cell r="L73">
            <v>10791.59</v>
          </cell>
          <cell r="M73">
            <v>10275.62</v>
          </cell>
          <cell r="N73">
            <v>10129.416</v>
          </cell>
          <cell r="O73">
            <v>10101.74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A74">
            <v>21687.04</v>
          </cell>
          <cell r="B74">
            <v>15575.226</v>
          </cell>
          <cell r="C74">
            <v>13222.39</v>
          </cell>
          <cell r="D74">
            <v>13061.89</v>
          </cell>
          <cell r="E74">
            <v>13061.89</v>
          </cell>
          <cell r="F74">
            <v>10821.156</v>
          </cell>
          <cell r="G74">
            <v>10791.59</v>
          </cell>
          <cell r="H74">
            <v>10791.59</v>
          </cell>
          <cell r="I74">
            <v>10791.59</v>
          </cell>
          <cell r="J74">
            <v>10821.156</v>
          </cell>
          <cell r="K74">
            <v>10791.59</v>
          </cell>
          <cell r="L74">
            <v>10791.59</v>
          </cell>
          <cell r="M74">
            <v>10275.62</v>
          </cell>
          <cell r="N74">
            <v>10129.416</v>
          </cell>
          <cell r="O74">
            <v>10101.74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21687.04</v>
          </cell>
          <cell r="B75">
            <v>15575.226</v>
          </cell>
          <cell r="C75">
            <v>13222.39</v>
          </cell>
          <cell r="D75">
            <v>13061.89</v>
          </cell>
          <cell r="E75">
            <v>13061.89</v>
          </cell>
          <cell r="F75">
            <v>10821.156</v>
          </cell>
          <cell r="G75">
            <v>10791.59</v>
          </cell>
          <cell r="H75">
            <v>10791.59</v>
          </cell>
          <cell r="I75">
            <v>10791.59</v>
          </cell>
          <cell r="J75">
            <v>10821.156</v>
          </cell>
          <cell r="K75">
            <v>10791.59</v>
          </cell>
          <cell r="L75">
            <v>10791.59</v>
          </cell>
          <cell r="M75">
            <v>10275.62</v>
          </cell>
          <cell r="N75">
            <v>10129.416</v>
          </cell>
          <cell r="O75">
            <v>10101.74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21687.04</v>
          </cell>
          <cell r="B76">
            <v>15575.226</v>
          </cell>
          <cell r="C76">
            <v>13222.39</v>
          </cell>
          <cell r="D76">
            <v>13061.89</v>
          </cell>
          <cell r="E76">
            <v>13061.89</v>
          </cell>
          <cell r="F76">
            <v>10821.156</v>
          </cell>
          <cell r="G76">
            <v>10791.59</v>
          </cell>
          <cell r="H76">
            <v>10791.59</v>
          </cell>
          <cell r="I76">
            <v>10791.59</v>
          </cell>
          <cell r="J76">
            <v>10821.156</v>
          </cell>
          <cell r="K76">
            <v>10791.59</v>
          </cell>
          <cell r="L76">
            <v>10791.59</v>
          </cell>
          <cell r="M76">
            <v>10275.62</v>
          </cell>
          <cell r="N76">
            <v>10129.416</v>
          </cell>
          <cell r="O76">
            <v>10101.74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A77">
            <v>21687.04</v>
          </cell>
          <cell r="B77">
            <v>15575.226</v>
          </cell>
          <cell r="C77">
            <v>13222.39</v>
          </cell>
          <cell r="D77">
            <v>13061.89</v>
          </cell>
          <cell r="E77">
            <v>13061.89</v>
          </cell>
          <cell r="F77">
            <v>10821.156</v>
          </cell>
          <cell r="G77">
            <v>10791.59</v>
          </cell>
          <cell r="H77">
            <v>10791.59</v>
          </cell>
          <cell r="I77">
            <v>10791.59</v>
          </cell>
          <cell r="J77">
            <v>10821.156</v>
          </cell>
          <cell r="K77">
            <v>10791.59</v>
          </cell>
          <cell r="L77">
            <v>10791.59</v>
          </cell>
          <cell r="M77">
            <v>10275.62</v>
          </cell>
          <cell r="N77">
            <v>10129.416</v>
          </cell>
          <cell r="O77">
            <v>10101.74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21687.04</v>
          </cell>
          <cell r="B78">
            <v>15575.226</v>
          </cell>
          <cell r="C78">
            <v>13222.39</v>
          </cell>
          <cell r="D78">
            <v>13061.89</v>
          </cell>
          <cell r="E78">
            <v>13061.89</v>
          </cell>
          <cell r="F78">
            <v>10821.156</v>
          </cell>
          <cell r="G78">
            <v>10791.59</v>
          </cell>
          <cell r="H78">
            <v>10791.59</v>
          </cell>
          <cell r="I78">
            <v>10791.59</v>
          </cell>
          <cell r="J78">
            <v>10821.156</v>
          </cell>
          <cell r="K78">
            <v>10791.59</v>
          </cell>
          <cell r="L78">
            <v>10791.59</v>
          </cell>
          <cell r="M78">
            <v>10275.62</v>
          </cell>
          <cell r="N78">
            <v>10129.416</v>
          </cell>
          <cell r="O78">
            <v>10101.74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21687.04</v>
          </cell>
          <cell r="B79">
            <v>15575.226</v>
          </cell>
          <cell r="C79">
            <v>13222.39</v>
          </cell>
          <cell r="D79">
            <v>13061.89</v>
          </cell>
          <cell r="E79">
            <v>13061.89</v>
          </cell>
          <cell r="F79">
            <v>10821.156</v>
          </cell>
          <cell r="G79">
            <v>10791.59</v>
          </cell>
          <cell r="H79">
            <v>10791.59</v>
          </cell>
          <cell r="I79">
            <v>10791.59</v>
          </cell>
          <cell r="J79">
            <v>10821.156</v>
          </cell>
          <cell r="K79">
            <v>10791.59</v>
          </cell>
          <cell r="L79">
            <v>10791.59</v>
          </cell>
          <cell r="M79">
            <v>10275.62</v>
          </cell>
          <cell r="N79">
            <v>10129.416</v>
          </cell>
          <cell r="O79">
            <v>10101.74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21687.04</v>
          </cell>
          <cell r="B80">
            <v>15575.226</v>
          </cell>
          <cell r="C80">
            <v>13222.39</v>
          </cell>
          <cell r="D80">
            <v>13061.89</v>
          </cell>
          <cell r="E80">
            <v>13061.89</v>
          </cell>
          <cell r="F80">
            <v>10821.156</v>
          </cell>
          <cell r="G80">
            <v>10791.59</v>
          </cell>
          <cell r="H80">
            <v>10791.59</v>
          </cell>
          <cell r="I80">
            <v>10791.59</v>
          </cell>
          <cell r="J80">
            <v>10821.156</v>
          </cell>
          <cell r="K80">
            <v>10791.59</v>
          </cell>
          <cell r="L80">
            <v>10791.59</v>
          </cell>
          <cell r="M80">
            <v>10275.62</v>
          </cell>
          <cell r="N80">
            <v>10129.416</v>
          </cell>
          <cell r="O80">
            <v>10101.74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21687.04</v>
          </cell>
          <cell r="B81">
            <v>15575.226</v>
          </cell>
          <cell r="C81">
            <v>13222.39</v>
          </cell>
          <cell r="D81">
            <v>13061.89</v>
          </cell>
          <cell r="E81">
            <v>13061.89</v>
          </cell>
          <cell r="F81">
            <v>10821.156</v>
          </cell>
          <cell r="G81">
            <v>10791.59</v>
          </cell>
          <cell r="H81">
            <v>10791.59</v>
          </cell>
          <cell r="I81">
            <v>10791.59</v>
          </cell>
          <cell r="J81">
            <v>10821.156</v>
          </cell>
          <cell r="K81">
            <v>10791.59</v>
          </cell>
          <cell r="L81">
            <v>10791.59</v>
          </cell>
          <cell r="M81">
            <v>10275.62</v>
          </cell>
          <cell r="N81">
            <v>10129.416</v>
          </cell>
          <cell r="O81">
            <v>10101.74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21687.04</v>
          </cell>
          <cell r="B82">
            <v>15575.226</v>
          </cell>
          <cell r="C82">
            <v>13222.39</v>
          </cell>
          <cell r="D82">
            <v>13061.89</v>
          </cell>
          <cell r="E82">
            <v>13061.89</v>
          </cell>
          <cell r="F82">
            <v>10821.156</v>
          </cell>
          <cell r="G82">
            <v>10791.59</v>
          </cell>
          <cell r="H82">
            <v>10791.59</v>
          </cell>
          <cell r="I82">
            <v>10791.59</v>
          </cell>
          <cell r="J82">
            <v>10821.156</v>
          </cell>
          <cell r="K82">
            <v>10791.59</v>
          </cell>
          <cell r="L82">
            <v>10791.59</v>
          </cell>
          <cell r="M82">
            <v>10275.62</v>
          </cell>
          <cell r="N82">
            <v>10129.416</v>
          </cell>
          <cell r="O82">
            <v>10101.74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21687.04</v>
          </cell>
          <cell r="B83">
            <v>15575.226</v>
          </cell>
          <cell r="C83">
            <v>13222.39</v>
          </cell>
          <cell r="D83">
            <v>13061.89</v>
          </cell>
          <cell r="E83">
            <v>13061.89</v>
          </cell>
          <cell r="F83">
            <v>10821.156</v>
          </cell>
          <cell r="G83">
            <v>10791.59</v>
          </cell>
          <cell r="H83">
            <v>10791.59</v>
          </cell>
          <cell r="I83">
            <v>10791.59</v>
          </cell>
          <cell r="J83">
            <v>10821.156</v>
          </cell>
          <cell r="K83">
            <v>10791.59</v>
          </cell>
          <cell r="L83">
            <v>10791.59</v>
          </cell>
          <cell r="M83">
            <v>10275.62</v>
          </cell>
          <cell r="N83">
            <v>10129.416</v>
          </cell>
          <cell r="O83">
            <v>10101.74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A84">
            <v>21687.04</v>
          </cell>
          <cell r="B84">
            <v>15575.226</v>
          </cell>
          <cell r="C84">
            <v>13222.39</v>
          </cell>
          <cell r="D84">
            <v>13061.89</v>
          </cell>
          <cell r="E84">
            <v>13061.89</v>
          </cell>
          <cell r="F84">
            <v>10821.156</v>
          </cell>
          <cell r="G84">
            <v>10791.59</v>
          </cell>
          <cell r="H84">
            <v>10791.59</v>
          </cell>
          <cell r="I84">
            <v>10791.59</v>
          </cell>
          <cell r="J84">
            <v>10821.156</v>
          </cell>
          <cell r="K84">
            <v>10791.59</v>
          </cell>
          <cell r="L84">
            <v>10791.59</v>
          </cell>
          <cell r="M84">
            <v>10275.62</v>
          </cell>
          <cell r="N84">
            <v>10129.416</v>
          </cell>
          <cell r="O84">
            <v>10101.74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A85">
            <v>21687.04</v>
          </cell>
          <cell r="B85">
            <v>15575.226</v>
          </cell>
          <cell r="C85">
            <v>13222.39</v>
          </cell>
          <cell r="D85">
            <v>13061.89</v>
          </cell>
          <cell r="E85">
            <v>13061.89</v>
          </cell>
          <cell r="F85">
            <v>10821.156</v>
          </cell>
          <cell r="G85">
            <v>10791.59</v>
          </cell>
          <cell r="H85">
            <v>10791.59</v>
          </cell>
          <cell r="I85">
            <v>10791.59</v>
          </cell>
          <cell r="J85">
            <v>10821.156</v>
          </cell>
          <cell r="K85">
            <v>10791.59</v>
          </cell>
          <cell r="L85">
            <v>10791.59</v>
          </cell>
          <cell r="M85">
            <v>10275.62</v>
          </cell>
          <cell r="N85">
            <v>10129.416</v>
          </cell>
          <cell r="O85">
            <v>10101.74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21687.04</v>
          </cell>
          <cell r="B86">
            <v>15575.226</v>
          </cell>
          <cell r="C86">
            <v>13222.39</v>
          </cell>
          <cell r="D86">
            <v>13061.89</v>
          </cell>
          <cell r="E86">
            <v>13061.89</v>
          </cell>
          <cell r="F86">
            <v>10821.156</v>
          </cell>
          <cell r="G86">
            <v>10791.59</v>
          </cell>
          <cell r="H86">
            <v>10791.59</v>
          </cell>
          <cell r="I86">
            <v>10791.59</v>
          </cell>
          <cell r="J86">
            <v>10821.156</v>
          </cell>
          <cell r="K86">
            <v>10791.59</v>
          </cell>
          <cell r="L86">
            <v>10791.59</v>
          </cell>
          <cell r="M86">
            <v>10275.62</v>
          </cell>
          <cell r="N86">
            <v>10129.416</v>
          </cell>
          <cell r="O86">
            <v>10101.74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21687.04</v>
          </cell>
          <cell r="B87">
            <v>15575.226</v>
          </cell>
          <cell r="C87">
            <v>13222.39</v>
          </cell>
          <cell r="D87">
            <v>13061.89</v>
          </cell>
          <cell r="E87">
            <v>13061.89</v>
          </cell>
          <cell r="F87">
            <v>10821.156</v>
          </cell>
          <cell r="G87">
            <v>10791.59</v>
          </cell>
          <cell r="H87">
            <v>10791.59</v>
          </cell>
          <cell r="I87">
            <v>10791.59</v>
          </cell>
          <cell r="J87">
            <v>10821.156</v>
          </cell>
          <cell r="K87">
            <v>10791.59</v>
          </cell>
          <cell r="L87">
            <v>10791.59</v>
          </cell>
          <cell r="M87">
            <v>10275.62</v>
          </cell>
          <cell r="N87">
            <v>10129.416</v>
          </cell>
          <cell r="O87">
            <v>10101.74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21687.04</v>
          </cell>
          <cell r="B88">
            <v>15575.226</v>
          </cell>
          <cell r="C88">
            <v>13222.39</v>
          </cell>
          <cell r="D88">
            <v>13061.89</v>
          </cell>
          <cell r="E88">
            <v>13061.89</v>
          </cell>
          <cell r="F88">
            <v>10821.156</v>
          </cell>
          <cell r="G88">
            <v>10791.59</v>
          </cell>
          <cell r="H88">
            <v>10791.59</v>
          </cell>
          <cell r="I88">
            <v>10791.59</v>
          </cell>
          <cell r="J88">
            <v>10821.156</v>
          </cell>
          <cell r="K88">
            <v>10791.59</v>
          </cell>
          <cell r="L88">
            <v>10791.59</v>
          </cell>
          <cell r="M88">
            <v>10275.62</v>
          </cell>
          <cell r="N88">
            <v>10129.416</v>
          </cell>
          <cell r="O88">
            <v>10101.74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21687.04</v>
          </cell>
          <cell r="B89">
            <v>15575.226</v>
          </cell>
          <cell r="C89">
            <v>13222.39</v>
          </cell>
          <cell r="D89">
            <v>13061.89</v>
          </cell>
          <cell r="E89">
            <v>13061.89</v>
          </cell>
          <cell r="F89">
            <v>10821.156</v>
          </cell>
          <cell r="G89">
            <v>10791.59</v>
          </cell>
          <cell r="H89">
            <v>10791.59</v>
          </cell>
          <cell r="I89">
            <v>10791.59</v>
          </cell>
          <cell r="J89">
            <v>10821.156</v>
          </cell>
          <cell r="K89">
            <v>10791.59</v>
          </cell>
          <cell r="L89">
            <v>10791.59</v>
          </cell>
          <cell r="M89">
            <v>10275.62</v>
          </cell>
          <cell r="N89">
            <v>10129.416</v>
          </cell>
          <cell r="O89">
            <v>10101.74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21687.04</v>
          </cell>
          <cell r="B90">
            <v>15575.226</v>
          </cell>
          <cell r="C90">
            <v>13222.39</v>
          </cell>
          <cell r="D90">
            <v>13061.89</v>
          </cell>
          <cell r="E90">
            <v>13061.89</v>
          </cell>
          <cell r="F90">
            <v>10821.156</v>
          </cell>
          <cell r="G90">
            <v>10791.59</v>
          </cell>
          <cell r="H90">
            <v>10791.59</v>
          </cell>
          <cell r="I90">
            <v>10791.59</v>
          </cell>
          <cell r="J90">
            <v>10821.156</v>
          </cell>
          <cell r="K90">
            <v>10791.59</v>
          </cell>
          <cell r="L90">
            <v>10791.59</v>
          </cell>
          <cell r="M90">
            <v>10275.62</v>
          </cell>
          <cell r="N90">
            <v>10129.416</v>
          </cell>
          <cell r="O90">
            <v>10101.74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A91">
            <v>21687.04</v>
          </cell>
          <cell r="B91">
            <v>15575.226</v>
          </cell>
          <cell r="C91">
            <v>13222.39</v>
          </cell>
          <cell r="D91">
            <v>13061.89</v>
          </cell>
          <cell r="E91">
            <v>13061.89</v>
          </cell>
          <cell r="F91">
            <v>10821.156</v>
          </cell>
          <cell r="G91">
            <v>10791.59</v>
          </cell>
          <cell r="H91">
            <v>10791.59</v>
          </cell>
          <cell r="I91">
            <v>10791.59</v>
          </cell>
          <cell r="J91">
            <v>10821.156</v>
          </cell>
          <cell r="K91">
            <v>10791.59</v>
          </cell>
          <cell r="L91">
            <v>10791.59</v>
          </cell>
          <cell r="M91">
            <v>10275.62</v>
          </cell>
          <cell r="N91">
            <v>10129.416</v>
          </cell>
          <cell r="O91">
            <v>10101.74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A92">
            <v>21687.04</v>
          </cell>
          <cell r="B92">
            <v>15575.226</v>
          </cell>
          <cell r="C92">
            <v>13222.39</v>
          </cell>
          <cell r="D92">
            <v>13061.89</v>
          </cell>
          <cell r="E92">
            <v>13061.89</v>
          </cell>
          <cell r="F92">
            <v>10821.156</v>
          </cell>
          <cell r="G92">
            <v>10791.59</v>
          </cell>
          <cell r="H92">
            <v>10791.59</v>
          </cell>
          <cell r="I92">
            <v>10791.59</v>
          </cell>
          <cell r="J92">
            <v>10821.156</v>
          </cell>
          <cell r="K92">
            <v>10791.59</v>
          </cell>
          <cell r="L92">
            <v>10791.59</v>
          </cell>
          <cell r="M92">
            <v>10275.62</v>
          </cell>
          <cell r="N92">
            <v>10129.416</v>
          </cell>
          <cell r="O92">
            <v>10101.74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A93">
            <v>21687.04</v>
          </cell>
          <cell r="B93">
            <v>15575.226</v>
          </cell>
          <cell r="C93">
            <v>13222.39</v>
          </cell>
          <cell r="D93">
            <v>13061.89</v>
          </cell>
          <cell r="E93">
            <v>13061.89</v>
          </cell>
          <cell r="F93">
            <v>10821.156</v>
          </cell>
          <cell r="G93">
            <v>10791.59</v>
          </cell>
          <cell r="H93">
            <v>10791.59</v>
          </cell>
          <cell r="I93">
            <v>10791.59</v>
          </cell>
          <cell r="J93">
            <v>10821.156</v>
          </cell>
          <cell r="K93">
            <v>10791.59</v>
          </cell>
          <cell r="L93">
            <v>10791.59</v>
          </cell>
          <cell r="M93">
            <v>10275.62</v>
          </cell>
          <cell r="N93">
            <v>10129.416</v>
          </cell>
          <cell r="O93">
            <v>10101.74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A94">
            <v>21687.04</v>
          </cell>
          <cell r="B94">
            <v>15575.226</v>
          </cell>
          <cell r="C94">
            <v>13222.39</v>
          </cell>
          <cell r="D94">
            <v>13061.89</v>
          </cell>
          <cell r="E94">
            <v>13061.89</v>
          </cell>
          <cell r="F94">
            <v>10821.156</v>
          </cell>
          <cell r="G94">
            <v>10791.59</v>
          </cell>
          <cell r="H94">
            <v>10791.59</v>
          </cell>
          <cell r="I94">
            <v>10791.59</v>
          </cell>
          <cell r="J94">
            <v>10821.156</v>
          </cell>
          <cell r="K94">
            <v>10791.59</v>
          </cell>
          <cell r="L94">
            <v>10791.59</v>
          </cell>
          <cell r="M94">
            <v>10275.62</v>
          </cell>
          <cell r="N94">
            <v>10129.416</v>
          </cell>
          <cell r="O94">
            <v>10101.74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A95">
            <v>21687.04</v>
          </cell>
          <cell r="B95">
            <v>15575.226</v>
          </cell>
          <cell r="C95">
            <v>13222.39</v>
          </cell>
          <cell r="D95">
            <v>13061.89</v>
          </cell>
          <cell r="E95">
            <v>13061.89</v>
          </cell>
          <cell r="F95">
            <v>10821.156</v>
          </cell>
          <cell r="G95">
            <v>10791.59</v>
          </cell>
          <cell r="H95">
            <v>10791.59</v>
          </cell>
          <cell r="I95">
            <v>10791.59</v>
          </cell>
          <cell r="J95">
            <v>10821.156</v>
          </cell>
          <cell r="K95">
            <v>10791.59</v>
          </cell>
          <cell r="L95">
            <v>10791.59</v>
          </cell>
          <cell r="M95">
            <v>10275.62</v>
          </cell>
          <cell r="N95">
            <v>10129.416</v>
          </cell>
          <cell r="O95">
            <v>10101.74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A96">
            <v>21687.04</v>
          </cell>
          <cell r="B96">
            <v>15575.226</v>
          </cell>
          <cell r="C96">
            <v>13222.39</v>
          </cell>
          <cell r="D96">
            <v>13061.89</v>
          </cell>
          <cell r="E96">
            <v>13061.89</v>
          </cell>
          <cell r="F96">
            <v>10821.156</v>
          </cell>
          <cell r="G96">
            <v>10791.59</v>
          </cell>
          <cell r="H96">
            <v>10791.59</v>
          </cell>
          <cell r="I96">
            <v>10791.59</v>
          </cell>
          <cell r="J96">
            <v>10821.156</v>
          </cell>
          <cell r="K96">
            <v>10791.59</v>
          </cell>
          <cell r="L96">
            <v>10791.59</v>
          </cell>
          <cell r="M96">
            <v>10275.62</v>
          </cell>
          <cell r="N96">
            <v>10129.416</v>
          </cell>
          <cell r="O96">
            <v>10101.74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21687.04</v>
          </cell>
          <cell r="B97">
            <v>15575.226</v>
          </cell>
          <cell r="C97">
            <v>13222.39</v>
          </cell>
          <cell r="D97">
            <v>13061.89</v>
          </cell>
          <cell r="E97">
            <v>13061.89</v>
          </cell>
          <cell r="F97">
            <v>10821.156</v>
          </cell>
          <cell r="G97">
            <v>10791.59</v>
          </cell>
          <cell r="H97">
            <v>10791.59</v>
          </cell>
          <cell r="I97">
            <v>10791.59</v>
          </cell>
          <cell r="J97">
            <v>10821.156</v>
          </cell>
          <cell r="K97">
            <v>10791.59</v>
          </cell>
          <cell r="L97">
            <v>10791.59</v>
          </cell>
          <cell r="M97">
            <v>10275.62</v>
          </cell>
          <cell r="N97">
            <v>10129.416</v>
          </cell>
          <cell r="O97">
            <v>10101.74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A98">
            <v>21687.04</v>
          </cell>
          <cell r="B98">
            <v>15575.226</v>
          </cell>
          <cell r="C98">
            <v>13222.39</v>
          </cell>
          <cell r="D98">
            <v>13061.89</v>
          </cell>
          <cell r="E98">
            <v>13061.89</v>
          </cell>
          <cell r="F98">
            <v>10821.156</v>
          </cell>
          <cell r="G98">
            <v>10791.59</v>
          </cell>
          <cell r="H98">
            <v>10791.59</v>
          </cell>
          <cell r="I98">
            <v>10791.59</v>
          </cell>
          <cell r="J98">
            <v>10821.156</v>
          </cell>
          <cell r="K98">
            <v>10791.59</v>
          </cell>
          <cell r="L98">
            <v>10791.59</v>
          </cell>
          <cell r="M98">
            <v>10275.62</v>
          </cell>
          <cell r="N98">
            <v>10129.416</v>
          </cell>
          <cell r="O98">
            <v>10101.74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A99">
            <v>21687.04</v>
          </cell>
          <cell r="B99">
            <v>15575.226</v>
          </cell>
          <cell r="C99">
            <v>13222.39</v>
          </cell>
          <cell r="D99">
            <v>13061.89</v>
          </cell>
          <cell r="E99">
            <v>13061.89</v>
          </cell>
          <cell r="F99">
            <v>10821.156</v>
          </cell>
          <cell r="G99">
            <v>10791.59</v>
          </cell>
          <cell r="H99">
            <v>10791.59</v>
          </cell>
          <cell r="I99">
            <v>10791.59</v>
          </cell>
          <cell r="J99">
            <v>10821.156</v>
          </cell>
          <cell r="K99">
            <v>10791.59</v>
          </cell>
          <cell r="L99">
            <v>10791.59</v>
          </cell>
          <cell r="M99">
            <v>10275.62</v>
          </cell>
          <cell r="N99">
            <v>10129.416</v>
          </cell>
          <cell r="O99">
            <v>10101.74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21687.04</v>
          </cell>
          <cell r="B100">
            <v>15575.226</v>
          </cell>
          <cell r="C100">
            <v>13222.39</v>
          </cell>
          <cell r="D100">
            <v>13061.89</v>
          </cell>
          <cell r="E100">
            <v>13061.89</v>
          </cell>
          <cell r="F100">
            <v>10821.156</v>
          </cell>
          <cell r="G100">
            <v>10791.59</v>
          </cell>
          <cell r="H100">
            <v>10791.59</v>
          </cell>
          <cell r="I100">
            <v>10791.59</v>
          </cell>
          <cell r="J100">
            <v>10821.156</v>
          </cell>
          <cell r="K100">
            <v>10791.59</v>
          </cell>
          <cell r="L100">
            <v>10791.59</v>
          </cell>
          <cell r="M100">
            <v>10275.62</v>
          </cell>
          <cell r="N100">
            <v>10129.416</v>
          </cell>
          <cell r="O100">
            <v>10101.74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A101">
            <v>21687.04</v>
          </cell>
          <cell r="B101">
            <v>15575.226</v>
          </cell>
          <cell r="C101">
            <v>13222.39</v>
          </cell>
          <cell r="D101">
            <v>13061.89</v>
          </cell>
          <cell r="E101">
            <v>13061.89</v>
          </cell>
          <cell r="F101">
            <v>10821.156</v>
          </cell>
          <cell r="G101">
            <v>10791.59</v>
          </cell>
          <cell r="H101">
            <v>10791.59</v>
          </cell>
          <cell r="I101">
            <v>10791.59</v>
          </cell>
          <cell r="J101">
            <v>10821.156</v>
          </cell>
          <cell r="K101">
            <v>10791.59</v>
          </cell>
          <cell r="L101">
            <v>10791.59</v>
          </cell>
          <cell r="M101">
            <v>10275.62</v>
          </cell>
          <cell r="N101">
            <v>10129.416</v>
          </cell>
          <cell r="O101">
            <v>10101.74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A102">
            <v>21687.04</v>
          </cell>
          <cell r="B102">
            <v>15575.226</v>
          </cell>
          <cell r="C102">
            <v>13222.39</v>
          </cell>
          <cell r="D102">
            <v>13061.89</v>
          </cell>
          <cell r="E102">
            <v>13061.89</v>
          </cell>
          <cell r="F102">
            <v>10821.156</v>
          </cell>
          <cell r="G102">
            <v>10791.59</v>
          </cell>
          <cell r="H102">
            <v>10791.59</v>
          </cell>
          <cell r="I102">
            <v>10791.59</v>
          </cell>
          <cell r="J102">
            <v>10821.156</v>
          </cell>
          <cell r="K102">
            <v>10791.59</v>
          </cell>
          <cell r="L102">
            <v>10791.59</v>
          </cell>
          <cell r="M102">
            <v>10275.62</v>
          </cell>
          <cell r="N102">
            <v>10129.416</v>
          </cell>
          <cell r="O102">
            <v>10101.74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A103">
            <v>21687.04</v>
          </cell>
          <cell r="B103">
            <v>15575.226</v>
          </cell>
          <cell r="C103">
            <v>13222.39</v>
          </cell>
          <cell r="D103">
            <v>13061.89</v>
          </cell>
          <cell r="E103">
            <v>13061.89</v>
          </cell>
          <cell r="F103">
            <v>10821.156</v>
          </cell>
          <cell r="G103">
            <v>10791.59</v>
          </cell>
          <cell r="H103">
            <v>10791.59</v>
          </cell>
          <cell r="I103">
            <v>10791.59</v>
          </cell>
          <cell r="J103">
            <v>10821.156</v>
          </cell>
          <cell r="K103">
            <v>10791.59</v>
          </cell>
          <cell r="L103">
            <v>10791.59</v>
          </cell>
          <cell r="M103">
            <v>10275.62</v>
          </cell>
          <cell r="N103">
            <v>10129.416</v>
          </cell>
          <cell r="O103">
            <v>10101.74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21687.04</v>
          </cell>
          <cell r="B104">
            <v>15575.226</v>
          </cell>
          <cell r="C104">
            <v>13222.39</v>
          </cell>
          <cell r="D104">
            <v>13061.89</v>
          </cell>
          <cell r="E104">
            <v>13061.89</v>
          </cell>
          <cell r="F104">
            <v>10821.156</v>
          </cell>
          <cell r="G104">
            <v>10791.59</v>
          </cell>
          <cell r="H104">
            <v>10791.59</v>
          </cell>
          <cell r="I104">
            <v>10791.59</v>
          </cell>
          <cell r="J104">
            <v>10821.156</v>
          </cell>
          <cell r="K104">
            <v>10791.59</v>
          </cell>
          <cell r="L104">
            <v>10791.59</v>
          </cell>
          <cell r="M104">
            <v>10275.62</v>
          </cell>
          <cell r="N104">
            <v>10129.416</v>
          </cell>
          <cell r="O104">
            <v>10101.74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21687.04</v>
          </cell>
          <cell r="B105">
            <v>15575.226</v>
          </cell>
          <cell r="C105">
            <v>13222.39</v>
          </cell>
          <cell r="D105">
            <v>13061.89</v>
          </cell>
          <cell r="E105">
            <v>13061.89</v>
          </cell>
          <cell r="F105">
            <v>10821.156</v>
          </cell>
          <cell r="G105">
            <v>10791.59</v>
          </cell>
          <cell r="H105">
            <v>10791.59</v>
          </cell>
          <cell r="I105">
            <v>10791.59</v>
          </cell>
          <cell r="J105">
            <v>10821.156</v>
          </cell>
          <cell r="K105">
            <v>10791.59</v>
          </cell>
          <cell r="L105">
            <v>10791.59</v>
          </cell>
          <cell r="M105">
            <v>10275.62</v>
          </cell>
          <cell r="N105">
            <v>10129.416</v>
          </cell>
          <cell r="O105">
            <v>10101.74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A106">
            <v>21687.04</v>
          </cell>
          <cell r="B106">
            <v>15575.226</v>
          </cell>
          <cell r="C106">
            <v>13222.39</v>
          </cell>
          <cell r="D106">
            <v>13061.89</v>
          </cell>
          <cell r="E106">
            <v>13061.89</v>
          </cell>
          <cell r="F106">
            <v>10821.156</v>
          </cell>
          <cell r="G106">
            <v>10791.59</v>
          </cell>
          <cell r="H106">
            <v>10791.59</v>
          </cell>
          <cell r="I106">
            <v>10791.59</v>
          </cell>
          <cell r="J106">
            <v>10821.156</v>
          </cell>
          <cell r="K106">
            <v>10791.59</v>
          </cell>
          <cell r="L106">
            <v>10791.59</v>
          </cell>
          <cell r="M106">
            <v>10275.62</v>
          </cell>
          <cell r="N106">
            <v>10129.416</v>
          </cell>
          <cell r="O106">
            <v>10101.74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A107">
            <v>21687.04</v>
          </cell>
          <cell r="B107">
            <v>15575.226</v>
          </cell>
          <cell r="C107">
            <v>13222.39</v>
          </cell>
          <cell r="D107">
            <v>13061.89</v>
          </cell>
          <cell r="E107">
            <v>13061.89</v>
          </cell>
          <cell r="F107">
            <v>10821.156</v>
          </cell>
          <cell r="G107">
            <v>10791.59</v>
          </cell>
          <cell r="H107">
            <v>10791.59</v>
          </cell>
          <cell r="I107">
            <v>10791.59</v>
          </cell>
          <cell r="J107">
            <v>10821.156</v>
          </cell>
          <cell r="K107">
            <v>10791.59</v>
          </cell>
          <cell r="L107">
            <v>10791.59</v>
          </cell>
          <cell r="M107">
            <v>10275.62</v>
          </cell>
          <cell r="N107">
            <v>10129.416</v>
          </cell>
          <cell r="O107">
            <v>10101.74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21687.04</v>
          </cell>
          <cell r="B108">
            <v>15575.226</v>
          </cell>
          <cell r="C108">
            <v>13222.39</v>
          </cell>
          <cell r="D108">
            <v>13061.89</v>
          </cell>
          <cell r="E108">
            <v>13061.89</v>
          </cell>
          <cell r="F108">
            <v>10821.156</v>
          </cell>
          <cell r="G108">
            <v>10791.59</v>
          </cell>
          <cell r="H108">
            <v>10791.59</v>
          </cell>
          <cell r="I108">
            <v>10791.59</v>
          </cell>
          <cell r="J108">
            <v>10821.156</v>
          </cell>
          <cell r="K108">
            <v>10791.59</v>
          </cell>
          <cell r="L108">
            <v>10791.59</v>
          </cell>
          <cell r="M108">
            <v>10275.62</v>
          </cell>
          <cell r="N108">
            <v>10129.416</v>
          </cell>
          <cell r="O108">
            <v>10101.74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21687.04</v>
          </cell>
          <cell r="B109">
            <v>15575.226</v>
          </cell>
          <cell r="C109">
            <v>13222.39</v>
          </cell>
          <cell r="D109">
            <v>13061.89</v>
          </cell>
          <cell r="E109">
            <v>13061.89</v>
          </cell>
          <cell r="F109">
            <v>10821.156</v>
          </cell>
          <cell r="G109">
            <v>10791.59</v>
          </cell>
          <cell r="H109">
            <v>10791.59</v>
          </cell>
          <cell r="I109">
            <v>10791.59</v>
          </cell>
          <cell r="J109">
            <v>10821.156</v>
          </cell>
          <cell r="K109">
            <v>10791.59</v>
          </cell>
          <cell r="L109">
            <v>10791.59</v>
          </cell>
          <cell r="M109">
            <v>10275.62</v>
          </cell>
          <cell r="N109">
            <v>10129.416</v>
          </cell>
          <cell r="O109">
            <v>10101.74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21687.04</v>
          </cell>
          <cell r="B110">
            <v>15575.226</v>
          </cell>
          <cell r="C110">
            <v>13222.39</v>
          </cell>
          <cell r="D110">
            <v>13061.89</v>
          </cell>
          <cell r="E110">
            <v>13061.89</v>
          </cell>
          <cell r="F110">
            <v>10821.156</v>
          </cell>
          <cell r="G110">
            <v>10791.59</v>
          </cell>
          <cell r="H110">
            <v>10791.59</v>
          </cell>
          <cell r="I110">
            <v>10791.59</v>
          </cell>
          <cell r="J110">
            <v>10821.156</v>
          </cell>
          <cell r="K110">
            <v>10791.59</v>
          </cell>
          <cell r="L110">
            <v>10791.59</v>
          </cell>
          <cell r="M110">
            <v>10275.62</v>
          </cell>
          <cell r="N110">
            <v>10129.416</v>
          </cell>
          <cell r="O110">
            <v>10101.74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21687.04</v>
          </cell>
          <cell r="B111">
            <v>15575.226</v>
          </cell>
          <cell r="C111">
            <v>13222.39</v>
          </cell>
          <cell r="D111">
            <v>13061.89</v>
          </cell>
          <cell r="E111">
            <v>13061.89</v>
          </cell>
          <cell r="F111">
            <v>10821.156</v>
          </cell>
          <cell r="G111">
            <v>10791.59</v>
          </cell>
          <cell r="H111">
            <v>10791.59</v>
          </cell>
          <cell r="I111">
            <v>10791.59</v>
          </cell>
          <cell r="J111">
            <v>10821.156</v>
          </cell>
          <cell r="K111">
            <v>10791.59</v>
          </cell>
          <cell r="L111">
            <v>10791.59</v>
          </cell>
          <cell r="M111">
            <v>10275.62</v>
          </cell>
          <cell r="N111">
            <v>10129.416</v>
          </cell>
          <cell r="O111">
            <v>10101.74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A112">
            <v>21687.04</v>
          </cell>
          <cell r="B112">
            <v>15575.226</v>
          </cell>
          <cell r="C112">
            <v>13222.39</v>
          </cell>
          <cell r="D112">
            <v>13061.89</v>
          </cell>
          <cell r="E112">
            <v>13061.89</v>
          </cell>
          <cell r="F112">
            <v>10821.156</v>
          </cell>
          <cell r="G112">
            <v>10791.59</v>
          </cell>
          <cell r="H112">
            <v>10791.59</v>
          </cell>
          <cell r="I112">
            <v>10791.59</v>
          </cell>
          <cell r="J112">
            <v>10821.156</v>
          </cell>
          <cell r="K112">
            <v>10791.59</v>
          </cell>
          <cell r="L112">
            <v>10791.59</v>
          </cell>
          <cell r="M112">
            <v>10275.62</v>
          </cell>
          <cell r="N112">
            <v>10129.416</v>
          </cell>
          <cell r="O112">
            <v>10101.74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21687.04</v>
          </cell>
          <cell r="B113">
            <v>15575.226</v>
          </cell>
          <cell r="C113">
            <v>13222.39</v>
          </cell>
          <cell r="D113">
            <v>13061.89</v>
          </cell>
          <cell r="E113">
            <v>13061.89</v>
          </cell>
          <cell r="F113">
            <v>10821.156</v>
          </cell>
          <cell r="G113">
            <v>10791.59</v>
          </cell>
          <cell r="H113">
            <v>10791.59</v>
          </cell>
          <cell r="I113">
            <v>10791.59</v>
          </cell>
          <cell r="J113">
            <v>10821.156</v>
          </cell>
          <cell r="K113">
            <v>10791.59</v>
          </cell>
          <cell r="L113">
            <v>10791.59</v>
          </cell>
          <cell r="M113">
            <v>10275.62</v>
          </cell>
          <cell r="N113">
            <v>10129.416</v>
          </cell>
          <cell r="O113">
            <v>10101.74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A114">
            <v>21687.04</v>
          </cell>
          <cell r="B114">
            <v>15575.226</v>
          </cell>
          <cell r="C114">
            <v>13222.39</v>
          </cell>
          <cell r="D114">
            <v>13061.89</v>
          </cell>
          <cell r="E114">
            <v>13061.89</v>
          </cell>
          <cell r="F114">
            <v>10821.156</v>
          </cell>
          <cell r="G114">
            <v>10791.59</v>
          </cell>
          <cell r="H114">
            <v>10791.59</v>
          </cell>
          <cell r="I114">
            <v>10791.59</v>
          </cell>
          <cell r="J114">
            <v>10821.156</v>
          </cell>
          <cell r="K114">
            <v>10791.59</v>
          </cell>
          <cell r="L114">
            <v>10791.59</v>
          </cell>
          <cell r="M114">
            <v>10275.62</v>
          </cell>
          <cell r="N114">
            <v>10129.416</v>
          </cell>
          <cell r="O114">
            <v>10101.74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21687.04</v>
          </cell>
          <cell r="B115">
            <v>15575.226</v>
          </cell>
          <cell r="C115">
            <v>13222.39</v>
          </cell>
          <cell r="D115">
            <v>13061.89</v>
          </cell>
          <cell r="E115">
            <v>13061.89</v>
          </cell>
          <cell r="F115">
            <v>10821.156</v>
          </cell>
          <cell r="G115">
            <v>10791.59</v>
          </cell>
          <cell r="H115">
            <v>10791.59</v>
          </cell>
          <cell r="I115">
            <v>10791.59</v>
          </cell>
          <cell r="J115">
            <v>10821.156</v>
          </cell>
          <cell r="K115">
            <v>10791.59</v>
          </cell>
          <cell r="L115">
            <v>10791.59</v>
          </cell>
          <cell r="M115">
            <v>10275.62</v>
          </cell>
          <cell r="N115">
            <v>10129.416</v>
          </cell>
          <cell r="O115">
            <v>10101.74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A116">
            <v>21687.04</v>
          </cell>
          <cell r="B116">
            <v>15575.226</v>
          </cell>
          <cell r="C116">
            <v>13222.39</v>
          </cell>
          <cell r="D116">
            <v>13061.89</v>
          </cell>
          <cell r="E116">
            <v>13061.89</v>
          </cell>
          <cell r="F116">
            <v>10821.156</v>
          </cell>
          <cell r="G116">
            <v>10791.59</v>
          </cell>
          <cell r="H116">
            <v>10791.59</v>
          </cell>
          <cell r="I116">
            <v>10791.59</v>
          </cell>
          <cell r="J116">
            <v>10821.156</v>
          </cell>
          <cell r="K116">
            <v>10791.59</v>
          </cell>
          <cell r="L116">
            <v>10791.59</v>
          </cell>
          <cell r="M116">
            <v>10275.62</v>
          </cell>
          <cell r="N116">
            <v>10129.416</v>
          </cell>
          <cell r="O116">
            <v>10101.74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21687.04</v>
          </cell>
          <cell r="B117">
            <v>15575.226</v>
          </cell>
          <cell r="C117">
            <v>13222.39</v>
          </cell>
          <cell r="D117">
            <v>13061.89</v>
          </cell>
          <cell r="E117">
            <v>13061.89</v>
          </cell>
          <cell r="F117">
            <v>10821.156</v>
          </cell>
          <cell r="G117">
            <v>10791.59</v>
          </cell>
          <cell r="H117">
            <v>10791.59</v>
          </cell>
          <cell r="I117">
            <v>10791.59</v>
          </cell>
          <cell r="J117">
            <v>10821.156</v>
          </cell>
          <cell r="K117">
            <v>10791.59</v>
          </cell>
          <cell r="L117">
            <v>10791.59</v>
          </cell>
          <cell r="M117">
            <v>10275.62</v>
          </cell>
          <cell r="N117">
            <v>10129.416</v>
          </cell>
          <cell r="O117">
            <v>10101.74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A118">
            <v>21687.04</v>
          </cell>
          <cell r="B118">
            <v>15575.226</v>
          </cell>
          <cell r="C118">
            <v>13222.39</v>
          </cell>
          <cell r="D118">
            <v>13061.89</v>
          </cell>
          <cell r="E118">
            <v>13061.89</v>
          </cell>
          <cell r="F118">
            <v>10821.156</v>
          </cell>
          <cell r="G118">
            <v>10791.59</v>
          </cell>
          <cell r="H118">
            <v>10791.59</v>
          </cell>
          <cell r="I118">
            <v>10791.59</v>
          </cell>
          <cell r="J118">
            <v>10821.156</v>
          </cell>
          <cell r="K118">
            <v>10791.59</v>
          </cell>
          <cell r="L118">
            <v>10791.59</v>
          </cell>
          <cell r="M118">
            <v>10275.62</v>
          </cell>
          <cell r="N118">
            <v>10129.416</v>
          </cell>
          <cell r="O118">
            <v>10101.74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21687.04</v>
          </cell>
          <cell r="B119">
            <v>15575.226</v>
          </cell>
          <cell r="C119">
            <v>13222.39</v>
          </cell>
          <cell r="D119">
            <v>13061.89</v>
          </cell>
          <cell r="E119">
            <v>13061.89</v>
          </cell>
          <cell r="F119">
            <v>10821.156</v>
          </cell>
          <cell r="G119">
            <v>10791.59</v>
          </cell>
          <cell r="H119">
            <v>10791.59</v>
          </cell>
          <cell r="I119">
            <v>10791.59</v>
          </cell>
          <cell r="J119">
            <v>10821.156</v>
          </cell>
          <cell r="K119">
            <v>10791.59</v>
          </cell>
          <cell r="L119">
            <v>10791.59</v>
          </cell>
          <cell r="M119">
            <v>10275.62</v>
          </cell>
          <cell r="N119">
            <v>10129.416</v>
          </cell>
          <cell r="O119">
            <v>10101.74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A120">
            <v>21687.04</v>
          </cell>
          <cell r="B120">
            <v>15575.226</v>
          </cell>
          <cell r="C120">
            <v>13222.39</v>
          </cell>
          <cell r="D120">
            <v>13061.89</v>
          </cell>
          <cell r="E120">
            <v>13061.89</v>
          </cell>
          <cell r="F120">
            <v>10821.156</v>
          </cell>
          <cell r="G120">
            <v>10791.59</v>
          </cell>
          <cell r="H120">
            <v>10791.59</v>
          </cell>
          <cell r="I120">
            <v>10791.59</v>
          </cell>
          <cell r="J120">
            <v>10821.156</v>
          </cell>
          <cell r="K120">
            <v>10791.59</v>
          </cell>
          <cell r="L120">
            <v>10791.59</v>
          </cell>
          <cell r="M120">
            <v>10275.62</v>
          </cell>
          <cell r="N120">
            <v>10129.416</v>
          </cell>
          <cell r="O120">
            <v>10101.74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21687.04</v>
          </cell>
          <cell r="B121">
            <v>15575.226</v>
          </cell>
          <cell r="C121">
            <v>13222.39</v>
          </cell>
          <cell r="D121">
            <v>13061.89</v>
          </cell>
          <cell r="E121">
            <v>13061.89</v>
          </cell>
          <cell r="F121">
            <v>10821.156</v>
          </cell>
          <cell r="G121">
            <v>10791.59</v>
          </cell>
          <cell r="H121">
            <v>10791.59</v>
          </cell>
          <cell r="I121">
            <v>10791.59</v>
          </cell>
          <cell r="J121">
            <v>10821.156</v>
          </cell>
          <cell r="K121">
            <v>10791.59</v>
          </cell>
          <cell r="L121">
            <v>10791.59</v>
          </cell>
          <cell r="M121">
            <v>10275.62</v>
          </cell>
          <cell r="N121">
            <v>10129.416</v>
          </cell>
          <cell r="O121">
            <v>10101.74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21687.04</v>
          </cell>
          <cell r="B122">
            <v>15575.226</v>
          </cell>
          <cell r="C122">
            <v>13222.39</v>
          </cell>
          <cell r="D122">
            <v>13061.89</v>
          </cell>
          <cell r="E122">
            <v>13061.89</v>
          </cell>
          <cell r="F122">
            <v>10821.156</v>
          </cell>
          <cell r="G122">
            <v>10791.59</v>
          </cell>
          <cell r="H122">
            <v>10791.59</v>
          </cell>
          <cell r="I122">
            <v>10791.59</v>
          </cell>
          <cell r="J122">
            <v>10821.156</v>
          </cell>
          <cell r="K122">
            <v>10791.59</v>
          </cell>
          <cell r="L122">
            <v>10791.59</v>
          </cell>
          <cell r="M122">
            <v>10275.62</v>
          </cell>
          <cell r="N122">
            <v>10129.416</v>
          </cell>
          <cell r="O122">
            <v>10101.74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21687.04</v>
          </cell>
          <cell r="B123">
            <v>15575.226</v>
          </cell>
          <cell r="C123">
            <v>13222.39</v>
          </cell>
          <cell r="D123">
            <v>13061.89</v>
          </cell>
          <cell r="E123">
            <v>13061.89</v>
          </cell>
          <cell r="F123">
            <v>10821.156</v>
          </cell>
          <cell r="G123">
            <v>10791.59</v>
          </cell>
          <cell r="H123">
            <v>10791.59</v>
          </cell>
          <cell r="I123">
            <v>10791.59</v>
          </cell>
          <cell r="J123">
            <v>10821.156</v>
          </cell>
          <cell r="K123">
            <v>10791.59</v>
          </cell>
          <cell r="L123">
            <v>10791.59</v>
          </cell>
          <cell r="M123">
            <v>10275.62</v>
          </cell>
          <cell r="N123">
            <v>10129.416</v>
          </cell>
          <cell r="O123">
            <v>10101.74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21687.04</v>
          </cell>
          <cell r="B124">
            <v>15575.226</v>
          </cell>
          <cell r="C124">
            <v>13222.39</v>
          </cell>
          <cell r="D124">
            <v>13061.89</v>
          </cell>
          <cell r="E124">
            <v>13061.89</v>
          </cell>
          <cell r="F124">
            <v>10821.156</v>
          </cell>
          <cell r="G124">
            <v>10791.59</v>
          </cell>
          <cell r="H124">
            <v>10791.59</v>
          </cell>
          <cell r="I124">
            <v>10791.59</v>
          </cell>
          <cell r="J124">
            <v>10821.156</v>
          </cell>
          <cell r="K124">
            <v>10791.59</v>
          </cell>
          <cell r="L124">
            <v>10791.59</v>
          </cell>
          <cell r="M124">
            <v>10275.62</v>
          </cell>
          <cell r="N124">
            <v>10129.416</v>
          </cell>
          <cell r="O124">
            <v>10101.74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A125">
            <v>21687.04</v>
          </cell>
          <cell r="B125">
            <v>15575.226</v>
          </cell>
          <cell r="C125">
            <v>13222.39</v>
          </cell>
          <cell r="D125">
            <v>13061.89</v>
          </cell>
          <cell r="E125">
            <v>13061.89</v>
          </cell>
          <cell r="F125">
            <v>10821.156</v>
          </cell>
          <cell r="G125">
            <v>10791.59</v>
          </cell>
          <cell r="H125">
            <v>10791.59</v>
          </cell>
          <cell r="I125">
            <v>10791.59</v>
          </cell>
          <cell r="J125">
            <v>10821.156</v>
          </cell>
          <cell r="K125">
            <v>10791.59</v>
          </cell>
          <cell r="L125">
            <v>10791.59</v>
          </cell>
          <cell r="M125">
            <v>10275.62</v>
          </cell>
          <cell r="N125">
            <v>10129.416</v>
          </cell>
          <cell r="O125">
            <v>10101.74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21687.04</v>
          </cell>
          <cell r="B126">
            <v>15575.226</v>
          </cell>
          <cell r="C126">
            <v>13222.39</v>
          </cell>
          <cell r="D126">
            <v>13061.89</v>
          </cell>
          <cell r="E126">
            <v>13061.89</v>
          </cell>
          <cell r="F126">
            <v>10821.156</v>
          </cell>
          <cell r="G126">
            <v>10791.59</v>
          </cell>
          <cell r="H126">
            <v>10791.59</v>
          </cell>
          <cell r="I126">
            <v>10791.59</v>
          </cell>
          <cell r="J126">
            <v>10821.156</v>
          </cell>
          <cell r="K126">
            <v>10791.59</v>
          </cell>
          <cell r="L126">
            <v>10791.59</v>
          </cell>
          <cell r="M126">
            <v>10275.62</v>
          </cell>
          <cell r="N126">
            <v>10129.416</v>
          </cell>
          <cell r="O126">
            <v>10101.74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A127">
            <v>21687.04</v>
          </cell>
          <cell r="B127">
            <v>15575.226</v>
          </cell>
          <cell r="C127">
            <v>13222.39</v>
          </cell>
          <cell r="D127">
            <v>13061.89</v>
          </cell>
          <cell r="E127">
            <v>13061.89</v>
          </cell>
          <cell r="F127">
            <v>10821.156</v>
          </cell>
          <cell r="G127">
            <v>10791.59</v>
          </cell>
          <cell r="H127">
            <v>10791.59</v>
          </cell>
          <cell r="I127">
            <v>10791.59</v>
          </cell>
          <cell r="J127">
            <v>10821.156</v>
          </cell>
          <cell r="K127">
            <v>10791.59</v>
          </cell>
          <cell r="L127">
            <v>10791.59</v>
          </cell>
          <cell r="M127">
            <v>10275.62</v>
          </cell>
          <cell r="N127">
            <v>10129.416</v>
          </cell>
          <cell r="O127">
            <v>10101.74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A128">
            <v>21687.04</v>
          </cell>
          <cell r="B128">
            <v>15575.226</v>
          </cell>
          <cell r="C128">
            <v>13222.39</v>
          </cell>
          <cell r="D128">
            <v>13061.89</v>
          </cell>
          <cell r="E128">
            <v>13061.89</v>
          </cell>
          <cell r="F128">
            <v>10821.156</v>
          </cell>
          <cell r="G128">
            <v>10791.59</v>
          </cell>
          <cell r="H128">
            <v>10791.59</v>
          </cell>
          <cell r="I128">
            <v>10791.59</v>
          </cell>
          <cell r="J128">
            <v>10821.156</v>
          </cell>
          <cell r="K128">
            <v>10791.59</v>
          </cell>
          <cell r="L128">
            <v>10791.59</v>
          </cell>
          <cell r="M128">
            <v>10275.62</v>
          </cell>
          <cell r="N128">
            <v>10129.416</v>
          </cell>
          <cell r="O128">
            <v>10101.74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21687.04</v>
          </cell>
          <cell r="B129">
            <v>15575.226</v>
          </cell>
          <cell r="C129">
            <v>13222.39</v>
          </cell>
          <cell r="D129">
            <v>13061.89</v>
          </cell>
          <cell r="E129">
            <v>13061.89</v>
          </cell>
          <cell r="F129">
            <v>10821.156</v>
          </cell>
          <cell r="G129">
            <v>10791.59</v>
          </cell>
          <cell r="H129">
            <v>10791.59</v>
          </cell>
          <cell r="I129">
            <v>10791.59</v>
          </cell>
          <cell r="J129">
            <v>10821.156</v>
          </cell>
          <cell r="K129">
            <v>10791.59</v>
          </cell>
          <cell r="L129">
            <v>10791.59</v>
          </cell>
          <cell r="M129">
            <v>10275.62</v>
          </cell>
          <cell r="N129">
            <v>10129.416</v>
          </cell>
          <cell r="O129">
            <v>10101.74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21687.04</v>
          </cell>
          <cell r="B130">
            <v>15575.226</v>
          </cell>
          <cell r="C130">
            <v>13222.39</v>
          </cell>
          <cell r="D130">
            <v>13061.89</v>
          </cell>
          <cell r="E130">
            <v>13061.89</v>
          </cell>
          <cell r="F130">
            <v>10821.156</v>
          </cell>
          <cell r="G130">
            <v>10791.59</v>
          </cell>
          <cell r="H130">
            <v>10791.59</v>
          </cell>
          <cell r="I130">
            <v>10791.59</v>
          </cell>
          <cell r="J130">
            <v>10821.156</v>
          </cell>
          <cell r="K130">
            <v>10791.59</v>
          </cell>
          <cell r="L130">
            <v>10791.59</v>
          </cell>
          <cell r="M130">
            <v>10275.62</v>
          </cell>
          <cell r="N130">
            <v>10129.416</v>
          </cell>
          <cell r="O130">
            <v>10101.74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21687.04</v>
          </cell>
          <cell r="B131">
            <v>15575.226</v>
          </cell>
          <cell r="C131">
            <v>13222.39</v>
          </cell>
          <cell r="D131">
            <v>13061.89</v>
          </cell>
          <cell r="E131">
            <v>13061.89</v>
          </cell>
          <cell r="F131">
            <v>10821.156</v>
          </cell>
          <cell r="G131">
            <v>10791.59</v>
          </cell>
          <cell r="H131">
            <v>10791.59</v>
          </cell>
          <cell r="I131">
            <v>10791.59</v>
          </cell>
          <cell r="J131">
            <v>10821.156</v>
          </cell>
          <cell r="K131">
            <v>10791.59</v>
          </cell>
          <cell r="L131">
            <v>10791.59</v>
          </cell>
          <cell r="M131">
            <v>10275.62</v>
          </cell>
          <cell r="N131">
            <v>10129.416</v>
          </cell>
          <cell r="O131">
            <v>10101.74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A132">
            <v>21687.04</v>
          </cell>
          <cell r="B132">
            <v>15575.226</v>
          </cell>
          <cell r="C132">
            <v>13222.39</v>
          </cell>
          <cell r="D132">
            <v>13061.89</v>
          </cell>
          <cell r="E132">
            <v>13061.89</v>
          </cell>
          <cell r="F132">
            <v>10821.156</v>
          </cell>
          <cell r="G132">
            <v>10791.59</v>
          </cell>
          <cell r="H132">
            <v>10791.59</v>
          </cell>
          <cell r="I132">
            <v>10791.59</v>
          </cell>
          <cell r="J132">
            <v>10821.156</v>
          </cell>
          <cell r="K132">
            <v>10791.59</v>
          </cell>
          <cell r="L132">
            <v>10791.59</v>
          </cell>
          <cell r="M132">
            <v>10275.62</v>
          </cell>
          <cell r="N132">
            <v>10129.416</v>
          </cell>
          <cell r="O132">
            <v>10101.74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3">
          <cell r="A133">
            <v>21687.04</v>
          </cell>
          <cell r="B133">
            <v>15575.226</v>
          </cell>
          <cell r="C133">
            <v>13222.39</v>
          </cell>
          <cell r="D133">
            <v>13061.89</v>
          </cell>
          <cell r="E133">
            <v>13061.89</v>
          </cell>
          <cell r="F133">
            <v>10821.156</v>
          </cell>
          <cell r="G133">
            <v>10791.59</v>
          </cell>
          <cell r="H133">
            <v>10791.59</v>
          </cell>
          <cell r="I133">
            <v>10791.59</v>
          </cell>
          <cell r="J133">
            <v>10821.156</v>
          </cell>
          <cell r="K133">
            <v>10791.59</v>
          </cell>
          <cell r="L133">
            <v>10791.59</v>
          </cell>
          <cell r="M133">
            <v>10275.62</v>
          </cell>
          <cell r="N133">
            <v>10129.416</v>
          </cell>
          <cell r="O133">
            <v>10101.74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  <row r="134">
          <cell r="A134">
            <v>21687.04</v>
          </cell>
          <cell r="B134">
            <v>15575.226</v>
          </cell>
          <cell r="C134">
            <v>13222.39</v>
          </cell>
          <cell r="D134">
            <v>13061.89</v>
          </cell>
          <cell r="E134">
            <v>13061.89</v>
          </cell>
          <cell r="F134">
            <v>10821.156</v>
          </cell>
          <cell r="G134">
            <v>10791.59</v>
          </cell>
          <cell r="H134">
            <v>10791.59</v>
          </cell>
          <cell r="I134">
            <v>10791.59</v>
          </cell>
          <cell r="J134">
            <v>10821.156</v>
          </cell>
          <cell r="K134">
            <v>10791.59</v>
          </cell>
          <cell r="L134">
            <v>10791.59</v>
          </cell>
          <cell r="M134">
            <v>10275.62</v>
          </cell>
          <cell r="N134">
            <v>10129.416</v>
          </cell>
          <cell r="O134">
            <v>10101.74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A135">
            <v>21687.04</v>
          </cell>
          <cell r="B135">
            <v>15575.226</v>
          </cell>
          <cell r="C135">
            <v>13222.39</v>
          </cell>
          <cell r="D135">
            <v>13061.89</v>
          </cell>
          <cell r="E135">
            <v>13061.89</v>
          </cell>
          <cell r="F135">
            <v>10821.156</v>
          </cell>
          <cell r="G135">
            <v>10791.59</v>
          </cell>
          <cell r="H135">
            <v>10791.59</v>
          </cell>
          <cell r="I135">
            <v>10791.59</v>
          </cell>
          <cell r="J135">
            <v>10821.156</v>
          </cell>
          <cell r="K135">
            <v>10791.59</v>
          </cell>
          <cell r="L135">
            <v>10791.59</v>
          </cell>
          <cell r="M135">
            <v>10275.62</v>
          </cell>
          <cell r="N135">
            <v>10129.416</v>
          </cell>
          <cell r="O135">
            <v>10101.74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A136">
            <v>21687.04</v>
          </cell>
          <cell r="B136">
            <v>15575.226</v>
          </cell>
          <cell r="C136">
            <v>13222.39</v>
          </cell>
          <cell r="D136">
            <v>13061.89</v>
          </cell>
          <cell r="E136">
            <v>13061.89</v>
          </cell>
          <cell r="F136">
            <v>10821.156</v>
          </cell>
          <cell r="G136">
            <v>10791.59</v>
          </cell>
          <cell r="H136">
            <v>10791.59</v>
          </cell>
          <cell r="I136">
            <v>10791.59</v>
          </cell>
          <cell r="J136">
            <v>10821.156</v>
          </cell>
          <cell r="K136">
            <v>10791.59</v>
          </cell>
          <cell r="L136">
            <v>10791.59</v>
          </cell>
          <cell r="M136">
            <v>10275.62</v>
          </cell>
          <cell r="N136">
            <v>10129.416</v>
          </cell>
          <cell r="O136">
            <v>10101.74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A137">
            <v>21687.04</v>
          </cell>
          <cell r="B137">
            <v>15575.226</v>
          </cell>
          <cell r="C137">
            <v>13222.39</v>
          </cell>
          <cell r="D137">
            <v>13061.89</v>
          </cell>
          <cell r="E137">
            <v>13061.89</v>
          </cell>
          <cell r="F137">
            <v>10821.156</v>
          </cell>
          <cell r="G137">
            <v>10791.59</v>
          </cell>
          <cell r="H137">
            <v>10791.59</v>
          </cell>
          <cell r="I137">
            <v>10791.59</v>
          </cell>
          <cell r="J137">
            <v>10821.156</v>
          </cell>
          <cell r="K137">
            <v>10791.59</v>
          </cell>
          <cell r="L137">
            <v>10791.59</v>
          </cell>
          <cell r="M137">
            <v>10275.62</v>
          </cell>
          <cell r="N137">
            <v>10129.416</v>
          </cell>
          <cell r="O137">
            <v>10101.74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A138">
            <v>21687.04</v>
          </cell>
          <cell r="B138">
            <v>15575.226</v>
          </cell>
          <cell r="C138">
            <v>13222.39</v>
          </cell>
          <cell r="D138">
            <v>13061.89</v>
          </cell>
          <cell r="E138">
            <v>13061.89</v>
          </cell>
          <cell r="F138">
            <v>10821.156</v>
          </cell>
          <cell r="G138">
            <v>10791.59</v>
          </cell>
          <cell r="H138">
            <v>10791.59</v>
          </cell>
          <cell r="I138">
            <v>10791.59</v>
          </cell>
          <cell r="J138">
            <v>10821.156</v>
          </cell>
          <cell r="K138">
            <v>10791.59</v>
          </cell>
          <cell r="L138">
            <v>10791.59</v>
          </cell>
          <cell r="M138">
            <v>10275.62</v>
          </cell>
          <cell r="N138">
            <v>10129.416</v>
          </cell>
          <cell r="O138">
            <v>10101.74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A139">
            <v>21687.04</v>
          </cell>
          <cell r="B139">
            <v>15575.226</v>
          </cell>
          <cell r="C139">
            <v>13222.39</v>
          </cell>
          <cell r="D139">
            <v>13061.89</v>
          </cell>
          <cell r="E139">
            <v>13061.89</v>
          </cell>
          <cell r="F139">
            <v>10821.156</v>
          </cell>
          <cell r="G139">
            <v>10791.59</v>
          </cell>
          <cell r="H139">
            <v>10791.59</v>
          </cell>
          <cell r="I139">
            <v>10791.59</v>
          </cell>
          <cell r="J139">
            <v>10821.156</v>
          </cell>
          <cell r="K139">
            <v>10791.59</v>
          </cell>
          <cell r="L139">
            <v>10791.59</v>
          </cell>
          <cell r="M139">
            <v>10275.62</v>
          </cell>
          <cell r="N139">
            <v>10129.416</v>
          </cell>
          <cell r="O139">
            <v>10101.74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A140">
            <v>21687.04</v>
          </cell>
          <cell r="B140">
            <v>15575.226</v>
          </cell>
          <cell r="C140">
            <v>13222.39</v>
          </cell>
          <cell r="D140">
            <v>13061.89</v>
          </cell>
          <cell r="E140">
            <v>13061.89</v>
          </cell>
          <cell r="F140">
            <v>10821.156</v>
          </cell>
          <cell r="G140">
            <v>10791.59</v>
          </cell>
          <cell r="H140">
            <v>10791.59</v>
          </cell>
          <cell r="I140">
            <v>10791.59</v>
          </cell>
          <cell r="J140">
            <v>10821.156</v>
          </cell>
          <cell r="K140">
            <v>10791.59</v>
          </cell>
          <cell r="L140">
            <v>10791.59</v>
          </cell>
          <cell r="M140">
            <v>10275.62</v>
          </cell>
          <cell r="N140">
            <v>10129.416</v>
          </cell>
          <cell r="O140">
            <v>10101.74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A141">
            <v>21687.04</v>
          </cell>
          <cell r="B141">
            <v>15575.226</v>
          </cell>
          <cell r="C141">
            <v>13222.39</v>
          </cell>
          <cell r="D141">
            <v>13061.89</v>
          </cell>
          <cell r="E141">
            <v>13061.89</v>
          </cell>
          <cell r="F141">
            <v>10821.156</v>
          </cell>
          <cell r="G141">
            <v>10791.59</v>
          </cell>
          <cell r="H141">
            <v>10791.59</v>
          </cell>
          <cell r="I141">
            <v>10791.59</v>
          </cell>
          <cell r="J141">
            <v>10821.156</v>
          </cell>
          <cell r="K141">
            <v>10791.59</v>
          </cell>
          <cell r="L141">
            <v>10791.59</v>
          </cell>
          <cell r="M141">
            <v>10275.62</v>
          </cell>
          <cell r="N141">
            <v>10129.416</v>
          </cell>
          <cell r="O141">
            <v>10101.74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A142">
            <v>21687.04</v>
          </cell>
          <cell r="B142">
            <v>15575.226</v>
          </cell>
          <cell r="C142">
            <v>13222.39</v>
          </cell>
          <cell r="D142">
            <v>13061.89</v>
          </cell>
          <cell r="E142">
            <v>13061.89</v>
          </cell>
          <cell r="F142">
            <v>10821.156</v>
          </cell>
          <cell r="G142">
            <v>10791.59</v>
          </cell>
          <cell r="H142">
            <v>10791.59</v>
          </cell>
          <cell r="I142">
            <v>10791.59</v>
          </cell>
          <cell r="J142">
            <v>10821.156</v>
          </cell>
          <cell r="K142">
            <v>10791.59</v>
          </cell>
          <cell r="L142">
            <v>10791.59</v>
          </cell>
          <cell r="M142">
            <v>10275.62</v>
          </cell>
          <cell r="N142">
            <v>10129.416</v>
          </cell>
          <cell r="O142">
            <v>10101.74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A143">
            <v>21687.04</v>
          </cell>
          <cell r="B143">
            <v>15575.226</v>
          </cell>
          <cell r="C143">
            <v>13222.39</v>
          </cell>
          <cell r="D143">
            <v>13061.89</v>
          </cell>
          <cell r="E143">
            <v>13061.89</v>
          </cell>
          <cell r="F143">
            <v>10821.156</v>
          </cell>
          <cell r="G143">
            <v>10791.59</v>
          </cell>
          <cell r="H143">
            <v>10791.59</v>
          </cell>
          <cell r="I143">
            <v>10791.59</v>
          </cell>
          <cell r="J143">
            <v>10821.156</v>
          </cell>
          <cell r="K143">
            <v>10791.59</v>
          </cell>
          <cell r="L143">
            <v>10791.59</v>
          </cell>
          <cell r="M143">
            <v>10275.62</v>
          </cell>
          <cell r="N143">
            <v>10129.416</v>
          </cell>
          <cell r="O143">
            <v>10101.74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A144">
            <v>21687.04</v>
          </cell>
          <cell r="B144">
            <v>15575.226</v>
          </cell>
          <cell r="C144">
            <v>13222.39</v>
          </cell>
          <cell r="D144">
            <v>13061.89</v>
          </cell>
          <cell r="E144">
            <v>13061.89</v>
          </cell>
          <cell r="F144">
            <v>10821.156</v>
          </cell>
          <cell r="G144">
            <v>10791.59</v>
          </cell>
          <cell r="H144">
            <v>10791.59</v>
          </cell>
          <cell r="I144">
            <v>10791.59</v>
          </cell>
          <cell r="J144">
            <v>10821.156</v>
          </cell>
          <cell r="K144">
            <v>10791.59</v>
          </cell>
          <cell r="L144">
            <v>10791.59</v>
          </cell>
          <cell r="M144">
            <v>10275.62</v>
          </cell>
          <cell r="N144">
            <v>10129.416</v>
          </cell>
          <cell r="O144">
            <v>10101.74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A145">
            <v>21687.04</v>
          </cell>
          <cell r="B145">
            <v>15575.226</v>
          </cell>
          <cell r="C145">
            <v>13222.39</v>
          </cell>
          <cell r="D145">
            <v>13061.89</v>
          </cell>
          <cell r="E145">
            <v>13061.89</v>
          </cell>
          <cell r="F145">
            <v>10821.156</v>
          </cell>
          <cell r="G145">
            <v>10791.59</v>
          </cell>
          <cell r="H145">
            <v>10791.59</v>
          </cell>
          <cell r="I145">
            <v>10791.59</v>
          </cell>
          <cell r="J145">
            <v>10821.156</v>
          </cell>
          <cell r="K145">
            <v>10791.59</v>
          </cell>
          <cell r="L145">
            <v>10791.59</v>
          </cell>
          <cell r="M145">
            <v>10275.62</v>
          </cell>
          <cell r="N145">
            <v>10129.416</v>
          </cell>
          <cell r="O145">
            <v>10101.74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A146">
            <v>21687.04</v>
          </cell>
          <cell r="B146">
            <v>15575.226</v>
          </cell>
          <cell r="C146">
            <v>13222.39</v>
          </cell>
          <cell r="D146">
            <v>13061.89</v>
          </cell>
          <cell r="E146">
            <v>13061.89</v>
          </cell>
          <cell r="F146">
            <v>10821.156</v>
          </cell>
          <cell r="G146">
            <v>10791.59</v>
          </cell>
          <cell r="H146">
            <v>10791.59</v>
          </cell>
          <cell r="I146">
            <v>10791.59</v>
          </cell>
          <cell r="J146">
            <v>10821.156</v>
          </cell>
          <cell r="K146">
            <v>10791.59</v>
          </cell>
          <cell r="L146">
            <v>10791.59</v>
          </cell>
          <cell r="M146">
            <v>10275.62</v>
          </cell>
          <cell r="N146">
            <v>10129.416</v>
          </cell>
          <cell r="O146">
            <v>10101.74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A147">
            <v>21687.04</v>
          </cell>
          <cell r="B147">
            <v>15575.226</v>
          </cell>
          <cell r="C147">
            <v>13222.39</v>
          </cell>
          <cell r="D147">
            <v>13061.89</v>
          </cell>
          <cell r="E147">
            <v>13061.89</v>
          </cell>
          <cell r="F147">
            <v>10821.156</v>
          </cell>
          <cell r="G147">
            <v>10791.59</v>
          </cell>
          <cell r="H147">
            <v>10791.59</v>
          </cell>
          <cell r="I147">
            <v>10791.59</v>
          </cell>
          <cell r="J147">
            <v>10821.156</v>
          </cell>
          <cell r="K147">
            <v>10791.59</v>
          </cell>
          <cell r="L147">
            <v>10791.59</v>
          </cell>
          <cell r="M147">
            <v>10275.62</v>
          </cell>
          <cell r="N147">
            <v>10129.416</v>
          </cell>
          <cell r="O147">
            <v>10101.74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A148">
            <v>21687.04</v>
          </cell>
          <cell r="B148">
            <v>15575.226</v>
          </cell>
          <cell r="C148">
            <v>13222.39</v>
          </cell>
          <cell r="D148">
            <v>13061.89</v>
          </cell>
          <cell r="E148">
            <v>13061.89</v>
          </cell>
          <cell r="F148">
            <v>10821.156</v>
          </cell>
          <cell r="G148">
            <v>10791.59</v>
          </cell>
          <cell r="H148">
            <v>10791.59</v>
          </cell>
          <cell r="I148">
            <v>10791.59</v>
          </cell>
          <cell r="J148">
            <v>10821.156</v>
          </cell>
          <cell r="K148">
            <v>10791.59</v>
          </cell>
          <cell r="L148">
            <v>10791.59</v>
          </cell>
          <cell r="M148">
            <v>10275.62</v>
          </cell>
          <cell r="N148">
            <v>10129.416</v>
          </cell>
          <cell r="O148">
            <v>10101.74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A149">
            <v>21687.04</v>
          </cell>
          <cell r="B149">
            <v>15575.226</v>
          </cell>
          <cell r="C149">
            <v>13222.39</v>
          </cell>
          <cell r="D149">
            <v>13061.89</v>
          </cell>
          <cell r="E149">
            <v>13061.89</v>
          </cell>
          <cell r="F149">
            <v>10821.156</v>
          </cell>
          <cell r="G149">
            <v>10791.59</v>
          </cell>
          <cell r="H149">
            <v>10791.59</v>
          </cell>
          <cell r="I149">
            <v>10791.59</v>
          </cell>
          <cell r="J149">
            <v>10821.156</v>
          </cell>
          <cell r="K149">
            <v>10791.59</v>
          </cell>
          <cell r="L149">
            <v>10791.59</v>
          </cell>
          <cell r="M149">
            <v>10275.62</v>
          </cell>
          <cell r="N149">
            <v>10129.416</v>
          </cell>
          <cell r="O149">
            <v>10101.74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21687.04</v>
          </cell>
          <cell r="B150">
            <v>15575.226</v>
          </cell>
          <cell r="C150">
            <v>13222.39</v>
          </cell>
          <cell r="D150">
            <v>13061.89</v>
          </cell>
          <cell r="E150">
            <v>13061.89</v>
          </cell>
          <cell r="F150">
            <v>10821.156</v>
          </cell>
          <cell r="G150">
            <v>10791.59</v>
          </cell>
          <cell r="H150">
            <v>10791.59</v>
          </cell>
          <cell r="I150">
            <v>10791.59</v>
          </cell>
          <cell r="J150">
            <v>10821.156</v>
          </cell>
          <cell r="K150">
            <v>10791.59</v>
          </cell>
          <cell r="L150">
            <v>10791.59</v>
          </cell>
          <cell r="M150">
            <v>10275.62</v>
          </cell>
          <cell r="N150">
            <v>10129.416</v>
          </cell>
          <cell r="O150">
            <v>10101.74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A151">
            <v>21687.04</v>
          </cell>
          <cell r="B151">
            <v>15575.226</v>
          </cell>
          <cell r="C151">
            <v>13222.39</v>
          </cell>
          <cell r="D151">
            <v>13061.89</v>
          </cell>
          <cell r="E151">
            <v>13061.89</v>
          </cell>
          <cell r="F151">
            <v>10821.156</v>
          </cell>
          <cell r="G151">
            <v>10791.59</v>
          </cell>
          <cell r="H151">
            <v>10791.59</v>
          </cell>
          <cell r="I151">
            <v>10791.59</v>
          </cell>
          <cell r="J151">
            <v>10821.156</v>
          </cell>
          <cell r="K151">
            <v>10791.59</v>
          </cell>
          <cell r="L151">
            <v>10791.59</v>
          </cell>
          <cell r="M151">
            <v>10275.62</v>
          </cell>
          <cell r="N151">
            <v>10129.416</v>
          </cell>
          <cell r="O151">
            <v>10101.74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21687.04</v>
          </cell>
          <cell r="B152">
            <v>15575.226</v>
          </cell>
          <cell r="C152">
            <v>13222.39</v>
          </cell>
          <cell r="D152">
            <v>13061.89</v>
          </cell>
          <cell r="E152">
            <v>13061.89</v>
          </cell>
          <cell r="F152">
            <v>10821.156</v>
          </cell>
          <cell r="G152">
            <v>10791.59</v>
          </cell>
          <cell r="H152">
            <v>10791.59</v>
          </cell>
          <cell r="I152">
            <v>10791.59</v>
          </cell>
          <cell r="J152">
            <v>10821.156</v>
          </cell>
          <cell r="K152">
            <v>10791.59</v>
          </cell>
          <cell r="L152">
            <v>10791.59</v>
          </cell>
          <cell r="M152">
            <v>10275.62</v>
          </cell>
          <cell r="N152">
            <v>10129.416</v>
          </cell>
          <cell r="O152">
            <v>10101.74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21687.04</v>
          </cell>
          <cell r="B153">
            <v>15575.226</v>
          </cell>
          <cell r="C153">
            <v>13222.39</v>
          </cell>
          <cell r="D153">
            <v>13061.89</v>
          </cell>
          <cell r="E153">
            <v>13061.89</v>
          </cell>
          <cell r="F153">
            <v>10821.156</v>
          </cell>
          <cell r="G153">
            <v>10791.59</v>
          </cell>
          <cell r="H153">
            <v>10791.59</v>
          </cell>
          <cell r="I153">
            <v>10791.59</v>
          </cell>
          <cell r="J153">
            <v>10821.156</v>
          </cell>
          <cell r="K153">
            <v>10791.59</v>
          </cell>
          <cell r="L153">
            <v>10791.59</v>
          </cell>
          <cell r="M153">
            <v>10275.62</v>
          </cell>
          <cell r="N153">
            <v>10129.416</v>
          </cell>
          <cell r="O153">
            <v>10101.74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21687.04</v>
          </cell>
          <cell r="B154">
            <v>15575.226</v>
          </cell>
          <cell r="C154">
            <v>13222.39</v>
          </cell>
          <cell r="D154">
            <v>13061.89</v>
          </cell>
          <cell r="E154">
            <v>13061.89</v>
          </cell>
          <cell r="F154">
            <v>10821.156</v>
          </cell>
          <cell r="G154">
            <v>10791.59</v>
          </cell>
          <cell r="H154">
            <v>10791.59</v>
          </cell>
          <cell r="I154">
            <v>10791.59</v>
          </cell>
          <cell r="J154">
            <v>10821.156</v>
          </cell>
          <cell r="K154">
            <v>10791.59</v>
          </cell>
          <cell r="L154">
            <v>10791.59</v>
          </cell>
          <cell r="M154">
            <v>10275.62</v>
          </cell>
          <cell r="N154">
            <v>10129.416</v>
          </cell>
          <cell r="O154">
            <v>10101.74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A155">
            <v>21687.04</v>
          </cell>
          <cell r="B155">
            <v>15575.226</v>
          </cell>
          <cell r="C155">
            <v>13222.39</v>
          </cell>
          <cell r="D155">
            <v>13061.89</v>
          </cell>
          <cell r="E155">
            <v>13061.89</v>
          </cell>
          <cell r="F155">
            <v>10821.156</v>
          </cell>
          <cell r="G155">
            <v>10791.59</v>
          </cell>
          <cell r="H155">
            <v>10791.59</v>
          </cell>
          <cell r="I155">
            <v>10791.59</v>
          </cell>
          <cell r="J155">
            <v>10821.156</v>
          </cell>
          <cell r="K155">
            <v>10791.59</v>
          </cell>
          <cell r="L155">
            <v>10791.59</v>
          </cell>
          <cell r="M155">
            <v>10275.62</v>
          </cell>
          <cell r="N155">
            <v>10129.416</v>
          </cell>
          <cell r="O155">
            <v>10101.74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21687.04</v>
          </cell>
          <cell r="B156">
            <v>15575.226</v>
          </cell>
          <cell r="C156">
            <v>13222.39</v>
          </cell>
          <cell r="D156">
            <v>13061.89</v>
          </cell>
          <cell r="E156">
            <v>13061.89</v>
          </cell>
          <cell r="F156">
            <v>10821.156</v>
          </cell>
          <cell r="G156">
            <v>10791.59</v>
          </cell>
          <cell r="H156">
            <v>10791.59</v>
          </cell>
          <cell r="I156">
            <v>10791.59</v>
          </cell>
          <cell r="J156">
            <v>10821.156</v>
          </cell>
          <cell r="K156">
            <v>10791.59</v>
          </cell>
          <cell r="L156">
            <v>10791.59</v>
          </cell>
          <cell r="M156">
            <v>10275.62</v>
          </cell>
          <cell r="N156">
            <v>10129.416</v>
          </cell>
          <cell r="O156">
            <v>10101.74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21687.04</v>
          </cell>
          <cell r="B157">
            <v>15575.226</v>
          </cell>
          <cell r="C157">
            <v>13222.39</v>
          </cell>
          <cell r="D157">
            <v>13061.89</v>
          </cell>
          <cell r="E157">
            <v>13061.89</v>
          </cell>
          <cell r="F157">
            <v>10821.156</v>
          </cell>
          <cell r="G157">
            <v>10791.59</v>
          </cell>
          <cell r="H157">
            <v>10791.59</v>
          </cell>
          <cell r="I157">
            <v>10791.59</v>
          </cell>
          <cell r="J157">
            <v>10821.156</v>
          </cell>
          <cell r="K157">
            <v>10791.59</v>
          </cell>
          <cell r="L157">
            <v>10791.59</v>
          </cell>
          <cell r="M157">
            <v>10275.62</v>
          </cell>
          <cell r="N157">
            <v>10129.416</v>
          </cell>
          <cell r="O157">
            <v>10101.74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21687.04</v>
          </cell>
          <cell r="B158">
            <v>15575.226</v>
          </cell>
          <cell r="C158">
            <v>13222.39</v>
          </cell>
          <cell r="D158">
            <v>13061.89</v>
          </cell>
          <cell r="E158">
            <v>13061.89</v>
          </cell>
          <cell r="F158">
            <v>10821.156</v>
          </cell>
          <cell r="G158">
            <v>10791.59</v>
          </cell>
          <cell r="H158">
            <v>10791.59</v>
          </cell>
          <cell r="I158">
            <v>10791.59</v>
          </cell>
          <cell r="J158">
            <v>10821.156</v>
          </cell>
          <cell r="K158">
            <v>10791.59</v>
          </cell>
          <cell r="L158">
            <v>10791.59</v>
          </cell>
          <cell r="M158">
            <v>10275.62</v>
          </cell>
          <cell r="N158">
            <v>10129.416</v>
          </cell>
          <cell r="O158">
            <v>10101.74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21687.04</v>
          </cell>
          <cell r="B159">
            <v>15575.226</v>
          </cell>
          <cell r="C159">
            <v>13222.39</v>
          </cell>
          <cell r="D159">
            <v>13061.89</v>
          </cell>
          <cell r="E159">
            <v>13061.89</v>
          </cell>
          <cell r="F159">
            <v>10821.156</v>
          </cell>
          <cell r="G159">
            <v>10791.59</v>
          </cell>
          <cell r="H159">
            <v>10791.59</v>
          </cell>
          <cell r="I159">
            <v>10791.59</v>
          </cell>
          <cell r="J159">
            <v>10821.156</v>
          </cell>
          <cell r="K159">
            <v>10791.59</v>
          </cell>
          <cell r="L159">
            <v>10791.59</v>
          </cell>
          <cell r="M159">
            <v>10275.62</v>
          </cell>
          <cell r="N159">
            <v>10129.416</v>
          </cell>
          <cell r="O159">
            <v>10101.74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21687.04</v>
          </cell>
          <cell r="B160">
            <v>15575.226</v>
          </cell>
          <cell r="C160">
            <v>13222.39</v>
          </cell>
          <cell r="D160">
            <v>13061.89</v>
          </cell>
          <cell r="E160">
            <v>13061.89</v>
          </cell>
          <cell r="F160">
            <v>10821.156</v>
          </cell>
          <cell r="G160">
            <v>10791.59</v>
          </cell>
          <cell r="H160">
            <v>10791.59</v>
          </cell>
          <cell r="I160">
            <v>10791.59</v>
          </cell>
          <cell r="J160">
            <v>10821.156</v>
          </cell>
          <cell r="K160">
            <v>10791.59</v>
          </cell>
          <cell r="L160">
            <v>10791.59</v>
          </cell>
          <cell r="M160">
            <v>10275.62</v>
          </cell>
          <cell r="N160">
            <v>10129.416</v>
          </cell>
          <cell r="O160">
            <v>10101.74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21687.04</v>
          </cell>
          <cell r="B161">
            <v>15575.226</v>
          </cell>
          <cell r="C161">
            <v>13222.39</v>
          </cell>
          <cell r="D161">
            <v>13061.89</v>
          </cell>
          <cell r="E161">
            <v>13061.89</v>
          </cell>
          <cell r="F161">
            <v>10821.156</v>
          </cell>
          <cell r="G161">
            <v>10791.59</v>
          </cell>
          <cell r="H161">
            <v>10791.59</v>
          </cell>
          <cell r="I161">
            <v>10791.59</v>
          </cell>
          <cell r="J161">
            <v>10821.156</v>
          </cell>
          <cell r="K161">
            <v>10791.59</v>
          </cell>
          <cell r="L161">
            <v>10791.59</v>
          </cell>
          <cell r="M161">
            <v>10275.62</v>
          </cell>
          <cell r="N161">
            <v>10129.416</v>
          </cell>
          <cell r="O161">
            <v>10101.74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21687.04</v>
          </cell>
          <cell r="B162">
            <v>15575.226</v>
          </cell>
          <cell r="C162">
            <v>13222.39</v>
          </cell>
          <cell r="D162">
            <v>13061.89</v>
          </cell>
          <cell r="E162">
            <v>13061.89</v>
          </cell>
          <cell r="F162">
            <v>10821.156</v>
          </cell>
          <cell r="G162">
            <v>10791.59</v>
          </cell>
          <cell r="H162">
            <v>10791.59</v>
          </cell>
          <cell r="I162">
            <v>10791.59</v>
          </cell>
          <cell r="J162">
            <v>10821.156</v>
          </cell>
          <cell r="K162">
            <v>10791.59</v>
          </cell>
          <cell r="L162">
            <v>10791.59</v>
          </cell>
          <cell r="M162">
            <v>10275.62</v>
          </cell>
          <cell r="N162">
            <v>10129.416</v>
          </cell>
          <cell r="O162">
            <v>10101.74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21687.04</v>
          </cell>
          <cell r="B163">
            <v>15575.226</v>
          </cell>
          <cell r="C163">
            <v>13222.39</v>
          </cell>
          <cell r="D163">
            <v>13061.89</v>
          </cell>
          <cell r="E163">
            <v>13061.89</v>
          </cell>
          <cell r="F163">
            <v>10821.156</v>
          </cell>
          <cell r="G163">
            <v>10791.59</v>
          </cell>
          <cell r="H163">
            <v>10791.59</v>
          </cell>
          <cell r="I163">
            <v>10791.59</v>
          </cell>
          <cell r="J163">
            <v>10821.156</v>
          </cell>
          <cell r="K163">
            <v>10791.59</v>
          </cell>
          <cell r="L163">
            <v>10791.59</v>
          </cell>
          <cell r="M163">
            <v>10275.62</v>
          </cell>
          <cell r="N163">
            <v>10129.416</v>
          </cell>
          <cell r="O163">
            <v>10101.74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A164">
            <v>21687.04</v>
          </cell>
          <cell r="B164">
            <v>15575.226</v>
          </cell>
          <cell r="C164">
            <v>13222.39</v>
          </cell>
          <cell r="D164">
            <v>13061.89</v>
          </cell>
          <cell r="E164">
            <v>13061.89</v>
          </cell>
          <cell r="F164">
            <v>10821.156</v>
          </cell>
          <cell r="G164">
            <v>10791.59</v>
          </cell>
          <cell r="H164">
            <v>10791.59</v>
          </cell>
          <cell r="I164">
            <v>10791.59</v>
          </cell>
          <cell r="J164">
            <v>10821.156</v>
          </cell>
          <cell r="K164">
            <v>10791.59</v>
          </cell>
          <cell r="L164">
            <v>10791.59</v>
          </cell>
          <cell r="M164">
            <v>10275.62</v>
          </cell>
          <cell r="N164">
            <v>10129.416</v>
          </cell>
          <cell r="O164">
            <v>10101.74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A165">
            <v>21687.04</v>
          </cell>
          <cell r="B165">
            <v>15575.226</v>
          </cell>
          <cell r="C165">
            <v>13222.39</v>
          </cell>
          <cell r="D165">
            <v>13061.89</v>
          </cell>
          <cell r="E165">
            <v>13061.89</v>
          </cell>
          <cell r="F165">
            <v>10821.156</v>
          </cell>
          <cell r="G165">
            <v>10791.59</v>
          </cell>
          <cell r="H165">
            <v>10791.59</v>
          </cell>
          <cell r="I165">
            <v>10791.59</v>
          </cell>
          <cell r="J165">
            <v>10821.156</v>
          </cell>
          <cell r="K165">
            <v>10791.59</v>
          </cell>
          <cell r="L165">
            <v>10791.59</v>
          </cell>
          <cell r="M165">
            <v>10275.62</v>
          </cell>
          <cell r="N165">
            <v>10129.416</v>
          </cell>
          <cell r="O165">
            <v>10101.74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A166">
            <v>21687.04</v>
          </cell>
          <cell r="B166">
            <v>15575.226</v>
          </cell>
          <cell r="C166">
            <v>13222.39</v>
          </cell>
          <cell r="D166">
            <v>13061.89</v>
          </cell>
          <cell r="E166">
            <v>13061.89</v>
          </cell>
          <cell r="F166">
            <v>10821.156</v>
          </cell>
          <cell r="G166">
            <v>10791.59</v>
          </cell>
          <cell r="H166">
            <v>10791.59</v>
          </cell>
          <cell r="I166">
            <v>10791.59</v>
          </cell>
          <cell r="J166">
            <v>10821.156</v>
          </cell>
          <cell r="K166">
            <v>10791.59</v>
          </cell>
          <cell r="L166">
            <v>10791.59</v>
          </cell>
          <cell r="M166">
            <v>10275.62</v>
          </cell>
          <cell r="N166">
            <v>10129.416</v>
          </cell>
          <cell r="O166">
            <v>10101.74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A167">
            <v>21687.04</v>
          </cell>
          <cell r="B167">
            <v>15575.226</v>
          </cell>
          <cell r="C167">
            <v>13222.39</v>
          </cell>
          <cell r="D167">
            <v>13061.89</v>
          </cell>
          <cell r="E167">
            <v>13061.89</v>
          </cell>
          <cell r="F167">
            <v>10821.156</v>
          </cell>
          <cell r="G167">
            <v>10791.59</v>
          </cell>
          <cell r="H167">
            <v>10791.59</v>
          </cell>
          <cell r="I167">
            <v>10791.59</v>
          </cell>
          <cell r="J167">
            <v>10821.156</v>
          </cell>
          <cell r="K167">
            <v>10791.59</v>
          </cell>
          <cell r="L167">
            <v>10791.59</v>
          </cell>
          <cell r="M167">
            <v>10275.62</v>
          </cell>
          <cell r="N167">
            <v>10129.416</v>
          </cell>
          <cell r="O167">
            <v>10101.74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A168">
            <v>21687.04</v>
          </cell>
          <cell r="B168">
            <v>15575.226</v>
          </cell>
          <cell r="C168">
            <v>13222.39</v>
          </cell>
          <cell r="D168">
            <v>13061.89</v>
          </cell>
          <cell r="E168">
            <v>13061.89</v>
          </cell>
          <cell r="F168">
            <v>10821.156</v>
          </cell>
          <cell r="G168">
            <v>10791.59</v>
          </cell>
          <cell r="H168">
            <v>10791.59</v>
          </cell>
          <cell r="I168">
            <v>10791.59</v>
          </cell>
          <cell r="J168">
            <v>10821.156</v>
          </cell>
          <cell r="K168">
            <v>10791.59</v>
          </cell>
          <cell r="L168">
            <v>10791.59</v>
          </cell>
          <cell r="M168">
            <v>10275.62</v>
          </cell>
          <cell r="N168">
            <v>10129.416</v>
          </cell>
          <cell r="O168">
            <v>10101.74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69">
          <cell r="A169">
            <v>21687.04</v>
          </cell>
          <cell r="B169">
            <v>15575.226</v>
          </cell>
          <cell r="C169">
            <v>13222.39</v>
          </cell>
          <cell r="D169">
            <v>13061.89</v>
          </cell>
          <cell r="E169">
            <v>13061.89</v>
          </cell>
          <cell r="F169">
            <v>10821.156</v>
          </cell>
          <cell r="G169">
            <v>10791.59</v>
          </cell>
          <cell r="H169">
            <v>10791.59</v>
          </cell>
          <cell r="I169">
            <v>10791.59</v>
          </cell>
          <cell r="J169">
            <v>10821.156</v>
          </cell>
          <cell r="K169">
            <v>10791.59</v>
          </cell>
          <cell r="L169">
            <v>10791.59</v>
          </cell>
          <cell r="M169">
            <v>10275.62</v>
          </cell>
          <cell r="N169">
            <v>10129.416</v>
          </cell>
          <cell r="O169">
            <v>10101.74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A170">
            <v>21687.04</v>
          </cell>
          <cell r="B170">
            <v>15575.226</v>
          </cell>
          <cell r="C170">
            <v>13222.39</v>
          </cell>
          <cell r="D170">
            <v>13061.89</v>
          </cell>
          <cell r="E170">
            <v>13061.89</v>
          </cell>
          <cell r="F170">
            <v>10821.156</v>
          </cell>
          <cell r="G170">
            <v>10791.59</v>
          </cell>
          <cell r="H170">
            <v>10791.59</v>
          </cell>
          <cell r="I170">
            <v>10791.59</v>
          </cell>
          <cell r="J170">
            <v>10821.156</v>
          </cell>
          <cell r="K170">
            <v>10791.59</v>
          </cell>
          <cell r="L170">
            <v>10791.59</v>
          </cell>
          <cell r="M170">
            <v>10275.62</v>
          </cell>
          <cell r="N170">
            <v>10129.416</v>
          </cell>
          <cell r="O170">
            <v>10101.74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A171">
            <v>21687.04</v>
          </cell>
          <cell r="B171">
            <v>15575.226</v>
          </cell>
          <cell r="C171">
            <v>13222.39</v>
          </cell>
          <cell r="D171">
            <v>13061.89</v>
          </cell>
          <cell r="E171">
            <v>13061.89</v>
          </cell>
          <cell r="F171">
            <v>10821.156</v>
          </cell>
          <cell r="G171">
            <v>10791.59</v>
          </cell>
          <cell r="H171">
            <v>10791.59</v>
          </cell>
          <cell r="I171">
            <v>10791.59</v>
          </cell>
          <cell r="J171">
            <v>10821.156</v>
          </cell>
          <cell r="K171">
            <v>10791.59</v>
          </cell>
          <cell r="L171">
            <v>10791.59</v>
          </cell>
          <cell r="M171">
            <v>10275.62</v>
          </cell>
          <cell r="N171">
            <v>10129.416</v>
          </cell>
          <cell r="O171">
            <v>10101.74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A172">
            <v>21687.04</v>
          </cell>
          <cell r="B172">
            <v>15575.226</v>
          </cell>
          <cell r="C172">
            <v>13222.39</v>
          </cell>
          <cell r="D172">
            <v>13061.89</v>
          </cell>
          <cell r="E172">
            <v>13061.89</v>
          </cell>
          <cell r="F172">
            <v>10821.156</v>
          </cell>
          <cell r="G172">
            <v>10791.59</v>
          </cell>
          <cell r="H172">
            <v>10791.59</v>
          </cell>
          <cell r="I172">
            <v>10791.59</v>
          </cell>
          <cell r="J172">
            <v>10821.156</v>
          </cell>
          <cell r="K172">
            <v>10791.59</v>
          </cell>
          <cell r="L172">
            <v>10791.59</v>
          </cell>
          <cell r="M172">
            <v>10275.62</v>
          </cell>
          <cell r="N172">
            <v>10129.416</v>
          </cell>
          <cell r="O172">
            <v>10101.74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3">
          <cell r="A173">
            <v>21687.04</v>
          </cell>
          <cell r="B173">
            <v>15575.226</v>
          </cell>
          <cell r="C173">
            <v>13222.39</v>
          </cell>
          <cell r="D173">
            <v>13061.89</v>
          </cell>
          <cell r="E173">
            <v>13061.89</v>
          </cell>
          <cell r="F173">
            <v>10821.156</v>
          </cell>
          <cell r="G173">
            <v>10791.59</v>
          </cell>
          <cell r="H173">
            <v>10791.59</v>
          </cell>
          <cell r="I173">
            <v>10791.59</v>
          </cell>
          <cell r="J173">
            <v>10821.156</v>
          </cell>
          <cell r="K173">
            <v>10791.59</v>
          </cell>
          <cell r="L173">
            <v>10791.59</v>
          </cell>
          <cell r="M173">
            <v>10275.62</v>
          </cell>
          <cell r="N173">
            <v>10129.416</v>
          </cell>
          <cell r="O173">
            <v>10101.74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</row>
        <row r="174">
          <cell r="A174">
            <v>21687.04</v>
          </cell>
          <cell r="B174">
            <v>15575.226</v>
          </cell>
          <cell r="C174">
            <v>13222.39</v>
          </cell>
          <cell r="D174">
            <v>13061.89</v>
          </cell>
          <cell r="E174">
            <v>13061.89</v>
          </cell>
          <cell r="F174">
            <v>10821.156</v>
          </cell>
          <cell r="G174">
            <v>10791.59</v>
          </cell>
          <cell r="H174">
            <v>10791.59</v>
          </cell>
          <cell r="I174">
            <v>10791.59</v>
          </cell>
          <cell r="J174">
            <v>10821.156</v>
          </cell>
          <cell r="K174">
            <v>10791.59</v>
          </cell>
          <cell r="L174">
            <v>10791.59</v>
          </cell>
          <cell r="M174">
            <v>10275.62</v>
          </cell>
          <cell r="N174">
            <v>10129.416</v>
          </cell>
          <cell r="O174">
            <v>10101.74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A175">
            <v>21687.04</v>
          </cell>
          <cell r="B175">
            <v>15575.226</v>
          </cell>
          <cell r="C175">
            <v>13222.39</v>
          </cell>
          <cell r="D175">
            <v>13061.89</v>
          </cell>
          <cell r="E175">
            <v>13061.89</v>
          </cell>
          <cell r="F175">
            <v>10821.156</v>
          </cell>
          <cell r="G175">
            <v>10791.59</v>
          </cell>
          <cell r="H175">
            <v>10791.59</v>
          </cell>
          <cell r="I175">
            <v>10791.59</v>
          </cell>
          <cell r="J175">
            <v>10821.156</v>
          </cell>
          <cell r="K175">
            <v>10791.59</v>
          </cell>
          <cell r="L175">
            <v>10791.59</v>
          </cell>
          <cell r="M175">
            <v>10275.62</v>
          </cell>
          <cell r="N175">
            <v>10129.416</v>
          </cell>
          <cell r="O175">
            <v>10101.74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A176">
            <v>21687.04</v>
          </cell>
          <cell r="B176">
            <v>15575.226</v>
          </cell>
          <cell r="C176">
            <v>13222.39</v>
          </cell>
          <cell r="D176">
            <v>13061.89</v>
          </cell>
          <cell r="E176">
            <v>13061.89</v>
          </cell>
          <cell r="F176">
            <v>10821.156</v>
          </cell>
          <cell r="G176">
            <v>10791.59</v>
          </cell>
          <cell r="H176">
            <v>10791.59</v>
          </cell>
          <cell r="I176">
            <v>10791.59</v>
          </cell>
          <cell r="J176">
            <v>10821.156</v>
          </cell>
          <cell r="K176">
            <v>10791.59</v>
          </cell>
          <cell r="L176">
            <v>10791.59</v>
          </cell>
          <cell r="M176">
            <v>10275.62</v>
          </cell>
          <cell r="N176">
            <v>10129.416</v>
          </cell>
          <cell r="O176">
            <v>10101.74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</row>
        <row r="177">
          <cell r="A177">
            <v>21687.04</v>
          </cell>
          <cell r="B177">
            <v>15575.226</v>
          </cell>
          <cell r="C177">
            <v>13222.39</v>
          </cell>
          <cell r="D177">
            <v>13061.89</v>
          </cell>
          <cell r="E177">
            <v>13061.89</v>
          </cell>
          <cell r="F177">
            <v>10821.156</v>
          </cell>
          <cell r="G177">
            <v>10791.59</v>
          </cell>
          <cell r="H177">
            <v>10791.59</v>
          </cell>
          <cell r="I177">
            <v>10791.59</v>
          </cell>
          <cell r="J177">
            <v>10821.156</v>
          </cell>
          <cell r="K177">
            <v>10791.59</v>
          </cell>
          <cell r="L177">
            <v>10791.59</v>
          </cell>
          <cell r="M177">
            <v>10275.62</v>
          </cell>
          <cell r="N177">
            <v>10129.416</v>
          </cell>
          <cell r="O177">
            <v>10101.74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21687.04</v>
          </cell>
          <cell r="B178">
            <v>15575.226</v>
          </cell>
          <cell r="C178">
            <v>13222.39</v>
          </cell>
          <cell r="D178">
            <v>13061.89</v>
          </cell>
          <cell r="E178">
            <v>13061.89</v>
          </cell>
          <cell r="F178">
            <v>10821.156</v>
          </cell>
          <cell r="G178">
            <v>10791.59</v>
          </cell>
          <cell r="H178">
            <v>10791.59</v>
          </cell>
          <cell r="I178">
            <v>10791.59</v>
          </cell>
          <cell r="J178">
            <v>10821.156</v>
          </cell>
          <cell r="K178">
            <v>10791.59</v>
          </cell>
          <cell r="L178">
            <v>10791.59</v>
          </cell>
          <cell r="M178">
            <v>10275.62</v>
          </cell>
          <cell r="N178">
            <v>10129.416</v>
          </cell>
          <cell r="O178">
            <v>10101.74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A179">
            <v>21687.04</v>
          </cell>
          <cell r="B179">
            <v>15575.226</v>
          </cell>
          <cell r="C179">
            <v>13222.39</v>
          </cell>
          <cell r="D179">
            <v>13061.89</v>
          </cell>
          <cell r="E179">
            <v>13061.89</v>
          </cell>
          <cell r="F179">
            <v>10821.156</v>
          </cell>
          <cell r="G179">
            <v>10791.59</v>
          </cell>
          <cell r="H179">
            <v>10791.59</v>
          </cell>
          <cell r="I179">
            <v>10791.59</v>
          </cell>
          <cell r="J179">
            <v>10821.156</v>
          </cell>
          <cell r="K179">
            <v>10791.59</v>
          </cell>
          <cell r="L179">
            <v>10791.59</v>
          </cell>
          <cell r="M179">
            <v>10275.62</v>
          </cell>
          <cell r="N179">
            <v>10129.416</v>
          </cell>
          <cell r="O179">
            <v>10101.74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A180">
            <v>21687.04</v>
          </cell>
          <cell r="B180">
            <v>15575.226</v>
          </cell>
          <cell r="C180">
            <v>13222.39</v>
          </cell>
          <cell r="D180">
            <v>13061.89</v>
          </cell>
          <cell r="E180">
            <v>13061.89</v>
          </cell>
          <cell r="F180">
            <v>10821.156</v>
          </cell>
          <cell r="G180">
            <v>10791.59</v>
          </cell>
          <cell r="H180">
            <v>10791.59</v>
          </cell>
          <cell r="I180">
            <v>10791.59</v>
          </cell>
          <cell r="J180">
            <v>10821.156</v>
          </cell>
          <cell r="K180">
            <v>10791.59</v>
          </cell>
          <cell r="L180">
            <v>10791.59</v>
          </cell>
          <cell r="M180">
            <v>10275.62</v>
          </cell>
          <cell r="N180">
            <v>10129.416</v>
          </cell>
          <cell r="O180">
            <v>10101.74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A181">
            <v>21687.04</v>
          </cell>
          <cell r="B181">
            <v>15575.226</v>
          </cell>
          <cell r="C181">
            <v>13222.39</v>
          </cell>
          <cell r="D181">
            <v>13061.89</v>
          </cell>
          <cell r="E181">
            <v>13061.89</v>
          </cell>
          <cell r="F181">
            <v>10821.156</v>
          </cell>
          <cell r="G181">
            <v>10791.59</v>
          </cell>
          <cell r="H181">
            <v>10791.59</v>
          </cell>
          <cell r="I181">
            <v>10791.59</v>
          </cell>
          <cell r="J181">
            <v>10821.156</v>
          </cell>
          <cell r="K181">
            <v>10791.59</v>
          </cell>
          <cell r="L181">
            <v>10791.59</v>
          </cell>
          <cell r="M181">
            <v>10275.62</v>
          </cell>
          <cell r="N181">
            <v>10129.416</v>
          </cell>
          <cell r="O181">
            <v>10101.74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21687.04</v>
          </cell>
          <cell r="B182">
            <v>15575.226</v>
          </cell>
          <cell r="C182">
            <v>13222.39</v>
          </cell>
          <cell r="D182">
            <v>13061.89</v>
          </cell>
          <cell r="E182">
            <v>13061.89</v>
          </cell>
          <cell r="F182">
            <v>10821.156</v>
          </cell>
          <cell r="G182">
            <v>10791.59</v>
          </cell>
          <cell r="H182">
            <v>10791.59</v>
          </cell>
          <cell r="I182">
            <v>10791.59</v>
          </cell>
          <cell r="J182">
            <v>10821.156</v>
          </cell>
          <cell r="K182">
            <v>10791.59</v>
          </cell>
          <cell r="L182">
            <v>10791.59</v>
          </cell>
          <cell r="M182">
            <v>10275.62</v>
          </cell>
          <cell r="N182">
            <v>10129.416</v>
          </cell>
          <cell r="O182">
            <v>10101.74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21687.04</v>
          </cell>
          <cell r="B183">
            <v>15575.226</v>
          </cell>
          <cell r="C183">
            <v>13222.39</v>
          </cell>
          <cell r="D183">
            <v>13061.89</v>
          </cell>
          <cell r="E183">
            <v>13061.89</v>
          </cell>
          <cell r="F183">
            <v>10821.156</v>
          </cell>
          <cell r="G183">
            <v>10791.59</v>
          </cell>
          <cell r="H183">
            <v>10791.59</v>
          </cell>
          <cell r="I183">
            <v>10791.59</v>
          </cell>
          <cell r="J183">
            <v>10821.156</v>
          </cell>
          <cell r="K183">
            <v>10791.59</v>
          </cell>
          <cell r="L183">
            <v>10791.59</v>
          </cell>
          <cell r="M183">
            <v>10275.62</v>
          </cell>
          <cell r="N183">
            <v>10129.416</v>
          </cell>
          <cell r="O183">
            <v>10101.74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A184">
            <v>21687.04</v>
          </cell>
          <cell r="B184">
            <v>15575.226</v>
          </cell>
          <cell r="C184">
            <v>13222.39</v>
          </cell>
          <cell r="D184">
            <v>13061.89</v>
          </cell>
          <cell r="E184">
            <v>13061.89</v>
          </cell>
          <cell r="F184">
            <v>10821.156</v>
          </cell>
          <cell r="G184">
            <v>10791.59</v>
          </cell>
          <cell r="H184">
            <v>10791.59</v>
          </cell>
          <cell r="I184">
            <v>10791.59</v>
          </cell>
          <cell r="J184">
            <v>10821.156</v>
          </cell>
          <cell r="K184">
            <v>10791.59</v>
          </cell>
          <cell r="L184">
            <v>10791.59</v>
          </cell>
          <cell r="M184">
            <v>10275.62</v>
          </cell>
          <cell r="N184">
            <v>10129.416</v>
          </cell>
          <cell r="O184">
            <v>10101.74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A185">
            <v>21687.04</v>
          </cell>
          <cell r="B185">
            <v>15575.226</v>
          </cell>
          <cell r="C185">
            <v>13222.39</v>
          </cell>
          <cell r="D185">
            <v>13061.89</v>
          </cell>
          <cell r="E185">
            <v>13061.89</v>
          </cell>
          <cell r="F185">
            <v>10821.156</v>
          </cell>
          <cell r="G185">
            <v>10791.59</v>
          </cell>
          <cell r="H185">
            <v>10791.59</v>
          </cell>
          <cell r="I185">
            <v>10791.59</v>
          </cell>
          <cell r="J185">
            <v>10821.156</v>
          </cell>
          <cell r="K185">
            <v>10791.59</v>
          </cell>
          <cell r="L185">
            <v>10791.59</v>
          </cell>
          <cell r="M185">
            <v>10275.62</v>
          </cell>
          <cell r="N185">
            <v>10129.416</v>
          </cell>
          <cell r="O185">
            <v>10101.74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21687.04</v>
          </cell>
          <cell r="B186">
            <v>15575.226</v>
          </cell>
          <cell r="C186">
            <v>13222.39</v>
          </cell>
          <cell r="D186">
            <v>13061.89</v>
          </cell>
          <cell r="E186">
            <v>13061.89</v>
          </cell>
          <cell r="F186">
            <v>10821.156</v>
          </cell>
          <cell r="G186">
            <v>10791.59</v>
          </cell>
          <cell r="H186">
            <v>10791.59</v>
          </cell>
          <cell r="I186">
            <v>10791.59</v>
          </cell>
          <cell r="J186">
            <v>10821.156</v>
          </cell>
          <cell r="K186">
            <v>10791.59</v>
          </cell>
          <cell r="L186">
            <v>10791.59</v>
          </cell>
          <cell r="M186">
            <v>10275.62</v>
          </cell>
          <cell r="N186">
            <v>10129.416</v>
          </cell>
          <cell r="O186">
            <v>10101.74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21687.04</v>
          </cell>
          <cell r="B187">
            <v>15575.226</v>
          </cell>
          <cell r="C187">
            <v>13222.39</v>
          </cell>
          <cell r="D187">
            <v>13061.89</v>
          </cell>
          <cell r="E187">
            <v>13061.89</v>
          </cell>
          <cell r="F187">
            <v>10821.156</v>
          </cell>
          <cell r="G187">
            <v>10791.59</v>
          </cell>
          <cell r="H187">
            <v>10791.59</v>
          </cell>
          <cell r="I187">
            <v>10791.59</v>
          </cell>
          <cell r="J187">
            <v>10821.156</v>
          </cell>
          <cell r="K187">
            <v>10791.59</v>
          </cell>
          <cell r="L187">
            <v>10791.59</v>
          </cell>
          <cell r="M187">
            <v>10275.62</v>
          </cell>
          <cell r="N187">
            <v>10129.416</v>
          </cell>
          <cell r="O187">
            <v>10101.74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  <row r="188">
          <cell r="A188">
            <v>21687.04</v>
          </cell>
          <cell r="B188">
            <v>15575.226</v>
          </cell>
          <cell r="C188">
            <v>13222.39</v>
          </cell>
          <cell r="D188">
            <v>13061.89</v>
          </cell>
          <cell r="E188">
            <v>13061.89</v>
          </cell>
          <cell r="F188">
            <v>10821.156</v>
          </cell>
          <cell r="G188">
            <v>10791.59</v>
          </cell>
          <cell r="H188">
            <v>10791.59</v>
          </cell>
          <cell r="I188">
            <v>10791.59</v>
          </cell>
          <cell r="J188">
            <v>10821.156</v>
          </cell>
          <cell r="K188">
            <v>10791.59</v>
          </cell>
          <cell r="L188">
            <v>10791.59</v>
          </cell>
          <cell r="M188">
            <v>10275.62</v>
          </cell>
          <cell r="N188">
            <v>10129.416</v>
          </cell>
          <cell r="O188">
            <v>10101.74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9">
          <cell r="A189">
            <v>21687.04</v>
          </cell>
          <cell r="B189">
            <v>15575.226</v>
          </cell>
          <cell r="C189">
            <v>13222.39</v>
          </cell>
          <cell r="D189">
            <v>13061.89</v>
          </cell>
          <cell r="E189">
            <v>13061.89</v>
          </cell>
          <cell r="F189">
            <v>10821.156</v>
          </cell>
          <cell r="G189">
            <v>10791.59</v>
          </cell>
          <cell r="H189">
            <v>10791.59</v>
          </cell>
          <cell r="I189">
            <v>10791.59</v>
          </cell>
          <cell r="J189">
            <v>10821.156</v>
          </cell>
          <cell r="K189">
            <v>10791.59</v>
          </cell>
          <cell r="L189">
            <v>10791.59</v>
          </cell>
          <cell r="M189">
            <v>10275.62</v>
          </cell>
          <cell r="N189">
            <v>10129.416</v>
          </cell>
          <cell r="O189">
            <v>10101.74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</row>
        <row r="190">
          <cell r="A190">
            <v>21687.04</v>
          </cell>
          <cell r="B190">
            <v>15575.226</v>
          </cell>
          <cell r="C190">
            <v>13222.39</v>
          </cell>
          <cell r="D190">
            <v>13061.89</v>
          </cell>
          <cell r="E190">
            <v>13061.89</v>
          </cell>
          <cell r="F190">
            <v>10821.156</v>
          </cell>
          <cell r="G190">
            <v>10791.59</v>
          </cell>
          <cell r="H190">
            <v>10791.59</v>
          </cell>
          <cell r="I190">
            <v>10791.59</v>
          </cell>
          <cell r="J190">
            <v>10821.156</v>
          </cell>
          <cell r="K190">
            <v>10791.59</v>
          </cell>
          <cell r="L190">
            <v>10791.59</v>
          </cell>
          <cell r="M190">
            <v>10275.62</v>
          </cell>
          <cell r="N190">
            <v>10129.416</v>
          </cell>
          <cell r="O190">
            <v>10101.74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</row>
        <row r="191">
          <cell r="A191">
            <v>21687.04</v>
          </cell>
          <cell r="B191">
            <v>15575.226</v>
          </cell>
          <cell r="C191">
            <v>13222.39</v>
          </cell>
          <cell r="D191">
            <v>13061.89</v>
          </cell>
          <cell r="E191">
            <v>13061.89</v>
          </cell>
          <cell r="F191">
            <v>10821.156</v>
          </cell>
          <cell r="G191">
            <v>10791.59</v>
          </cell>
          <cell r="H191">
            <v>10791.59</v>
          </cell>
          <cell r="I191">
            <v>10791.59</v>
          </cell>
          <cell r="J191">
            <v>10821.156</v>
          </cell>
          <cell r="K191">
            <v>10791.59</v>
          </cell>
          <cell r="L191">
            <v>10791.59</v>
          </cell>
          <cell r="M191">
            <v>10275.62</v>
          </cell>
          <cell r="N191">
            <v>10129.416</v>
          </cell>
          <cell r="O191">
            <v>10101.74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</row>
        <row r="192">
          <cell r="A192">
            <v>21687.04</v>
          </cell>
          <cell r="B192">
            <v>15575.226</v>
          </cell>
          <cell r="C192">
            <v>13222.39</v>
          </cell>
          <cell r="D192">
            <v>13061.89</v>
          </cell>
          <cell r="E192">
            <v>13061.89</v>
          </cell>
          <cell r="F192">
            <v>10821.156</v>
          </cell>
          <cell r="G192">
            <v>10791.59</v>
          </cell>
          <cell r="H192">
            <v>10791.59</v>
          </cell>
          <cell r="I192">
            <v>10791.59</v>
          </cell>
          <cell r="J192">
            <v>10821.156</v>
          </cell>
          <cell r="K192">
            <v>10791.59</v>
          </cell>
          <cell r="L192">
            <v>10791.59</v>
          </cell>
          <cell r="M192">
            <v>10275.62</v>
          </cell>
          <cell r="N192">
            <v>10129.416</v>
          </cell>
          <cell r="O192">
            <v>10101.74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A193">
            <v>21687.04</v>
          </cell>
          <cell r="B193">
            <v>15575.226</v>
          </cell>
          <cell r="C193">
            <v>13222.39</v>
          </cell>
          <cell r="D193">
            <v>13061.89</v>
          </cell>
          <cell r="E193">
            <v>13061.89</v>
          </cell>
          <cell r="F193">
            <v>10821.156</v>
          </cell>
          <cell r="G193">
            <v>10791.59</v>
          </cell>
          <cell r="H193">
            <v>10791.59</v>
          </cell>
          <cell r="I193">
            <v>10791.59</v>
          </cell>
          <cell r="J193">
            <v>10821.156</v>
          </cell>
          <cell r="K193">
            <v>10791.59</v>
          </cell>
          <cell r="L193">
            <v>10791.59</v>
          </cell>
          <cell r="M193">
            <v>10275.62</v>
          </cell>
          <cell r="N193">
            <v>10129.416</v>
          </cell>
          <cell r="O193">
            <v>10101.74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A194">
            <v>21687.04</v>
          </cell>
          <cell r="B194">
            <v>15575.226</v>
          </cell>
          <cell r="C194">
            <v>13222.39</v>
          </cell>
          <cell r="D194">
            <v>13061.89</v>
          </cell>
          <cell r="E194">
            <v>13061.89</v>
          </cell>
          <cell r="F194">
            <v>10821.156</v>
          </cell>
          <cell r="G194">
            <v>10791.59</v>
          </cell>
          <cell r="H194">
            <v>10791.59</v>
          </cell>
          <cell r="I194">
            <v>10791.59</v>
          </cell>
          <cell r="J194">
            <v>10821.156</v>
          </cell>
          <cell r="K194">
            <v>10791.59</v>
          </cell>
          <cell r="L194">
            <v>10791.59</v>
          </cell>
          <cell r="M194">
            <v>10275.62</v>
          </cell>
          <cell r="N194">
            <v>10129.416</v>
          </cell>
          <cell r="O194">
            <v>10101.74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</row>
        <row r="195">
          <cell r="A195">
            <v>21687.04</v>
          </cell>
          <cell r="B195">
            <v>15575.226</v>
          </cell>
          <cell r="C195">
            <v>13222.39</v>
          </cell>
          <cell r="D195">
            <v>13061.89</v>
          </cell>
          <cell r="E195">
            <v>13061.89</v>
          </cell>
          <cell r="F195">
            <v>10821.156</v>
          </cell>
          <cell r="G195">
            <v>10791.59</v>
          </cell>
          <cell r="H195">
            <v>10791.59</v>
          </cell>
          <cell r="I195">
            <v>10791.59</v>
          </cell>
          <cell r="J195">
            <v>10821.156</v>
          </cell>
          <cell r="K195">
            <v>10791.59</v>
          </cell>
          <cell r="L195">
            <v>10791.59</v>
          </cell>
          <cell r="M195">
            <v>10275.62</v>
          </cell>
          <cell r="N195">
            <v>10129.416</v>
          </cell>
          <cell r="O195">
            <v>10101.74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</row>
        <row r="196">
          <cell r="A196">
            <v>21687.04</v>
          </cell>
          <cell r="B196">
            <v>15575.226</v>
          </cell>
          <cell r="C196">
            <v>13222.39</v>
          </cell>
          <cell r="D196">
            <v>13061.89</v>
          </cell>
          <cell r="E196">
            <v>13061.89</v>
          </cell>
          <cell r="F196">
            <v>10821.156</v>
          </cell>
          <cell r="G196">
            <v>10791.59</v>
          </cell>
          <cell r="H196">
            <v>10791.59</v>
          </cell>
          <cell r="I196">
            <v>10791.59</v>
          </cell>
          <cell r="J196">
            <v>10821.156</v>
          </cell>
          <cell r="K196">
            <v>10791.59</v>
          </cell>
          <cell r="L196">
            <v>10791.59</v>
          </cell>
          <cell r="M196">
            <v>10275.62</v>
          </cell>
          <cell r="N196">
            <v>10129.416</v>
          </cell>
          <cell r="O196">
            <v>10101.74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</row>
        <row r="197">
          <cell r="A197">
            <v>21687.04</v>
          </cell>
          <cell r="B197">
            <v>15575.226</v>
          </cell>
          <cell r="C197">
            <v>13222.39</v>
          </cell>
          <cell r="D197">
            <v>13061.89</v>
          </cell>
          <cell r="E197">
            <v>13061.89</v>
          </cell>
          <cell r="F197">
            <v>10821.156</v>
          </cell>
          <cell r="G197">
            <v>10791.59</v>
          </cell>
          <cell r="H197">
            <v>10791.59</v>
          </cell>
          <cell r="I197">
            <v>10791.59</v>
          </cell>
          <cell r="J197">
            <v>10821.156</v>
          </cell>
          <cell r="K197">
            <v>10791.59</v>
          </cell>
          <cell r="L197">
            <v>10791.59</v>
          </cell>
          <cell r="M197">
            <v>10275.62</v>
          </cell>
          <cell r="N197">
            <v>10129.416</v>
          </cell>
          <cell r="O197">
            <v>10101.74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A198">
            <v>21687.04</v>
          </cell>
          <cell r="B198">
            <v>15575.226</v>
          </cell>
          <cell r="C198">
            <v>13222.39</v>
          </cell>
          <cell r="D198">
            <v>13061.89</v>
          </cell>
          <cell r="E198">
            <v>13061.89</v>
          </cell>
          <cell r="F198">
            <v>10821.156</v>
          </cell>
          <cell r="G198">
            <v>10791.59</v>
          </cell>
          <cell r="H198">
            <v>10791.59</v>
          </cell>
          <cell r="I198">
            <v>10791.59</v>
          </cell>
          <cell r="J198">
            <v>10821.156</v>
          </cell>
          <cell r="K198">
            <v>10791.59</v>
          </cell>
          <cell r="L198">
            <v>10791.59</v>
          </cell>
          <cell r="M198">
            <v>10275.62</v>
          </cell>
          <cell r="N198">
            <v>10129.416</v>
          </cell>
          <cell r="O198">
            <v>10101.74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</row>
        <row r="199">
          <cell r="A199">
            <v>21687.04</v>
          </cell>
          <cell r="B199">
            <v>15575.226</v>
          </cell>
          <cell r="C199">
            <v>13222.39</v>
          </cell>
          <cell r="D199">
            <v>13061.89</v>
          </cell>
          <cell r="E199">
            <v>13061.89</v>
          </cell>
          <cell r="F199">
            <v>10821.156</v>
          </cell>
          <cell r="G199">
            <v>10791.59</v>
          </cell>
          <cell r="H199">
            <v>10791.59</v>
          </cell>
          <cell r="I199">
            <v>10791.59</v>
          </cell>
          <cell r="J199">
            <v>10821.156</v>
          </cell>
          <cell r="K199">
            <v>10791.59</v>
          </cell>
          <cell r="L199">
            <v>10791.59</v>
          </cell>
          <cell r="M199">
            <v>10275.62</v>
          </cell>
          <cell r="N199">
            <v>10129.416</v>
          </cell>
          <cell r="O199">
            <v>10101.74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</row>
        <row r="200">
          <cell r="A200">
            <v>21687.04</v>
          </cell>
          <cell r="B200">
            <v>15575.226</v>
          </cell>
          <cell r="C200">
            <v>13222.39</v>
          </cell>
          <cell r="D200">
            <v>13061.89</v>
          </cell>
          <cell r="E200">
            <v>13061.89</v>
          </cell>
          <cell r="F200">
            <v>10821.156</v>
          </cell>
          <cell r="G200">
            <v>10791.59</v>
          </cell>
          <cell r="H200">
            <v>10791.59</v>
          </cell>
          <cell r="I200">
            <v>10791.59</v>
          </cell>
          <cell r="J200">
            <v>10821.156</v>
          </cell>
          <cell r="K200">
            <v>10791.59</v>
          </cell>
          <cell r="L200">
            <v>10791.59</v>
          </cell>
          <cell r="M200">
            <v>10275.62</v>
          </cell>
          <cell r="N200">
            <v>10129.416</v>
          </cell>
          <cell r="O200">
            <v>10101.74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21687.04</v>
          </cell>
          <cell r="B201">
            <v>15575.226</v>
          </cell>
          <cell r="C201">
            <v>13222.39</v>
          </cell>
          <cell r="D201">
            <v>13061.89</v>
          </cell>
          <cell r="E201">
            <v>13061.89</v>
          </cell>
          <cell r="F201">
            <v>10821.156</v>
          </cell>
          <cell r="G201">
            <v>10791.59</v>
          </cell>
          <cell r="H201">
            <v>10791.59</v>
          </cell>
          <cell r="I201">
            <v>10791.59</v>
          </cell>
          <cell r="J201">
            <v>10821.156</v>
          </cell>
          <cell r="K201">
            <v>10791.59</v>
          </cell>
          <cell r="L201">
            <v>10791.59</v>
          </cell>
          <cell r="M201">
            <v>10275.62</v>
          </cell>
          <cell r="N201">
            <v>10129.416</v>
          </cell>
          <cell r="O201">
            <v>10101.74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2">
          <cell r="A202">
            <v>21687.04</v>
          </cell>
          <cell r="B202">
            <v>15575.226</v>
          </cell>
          <cell r="C202">
            <v>13222.39</v>
          </cell>
          <cell r="D202">
            <v>13061.89</v>
          </cell>
          <cell r="E202">
            <v>13061.89</v>
          </cell>
          <cell r="F202">
            <v>10821.156</v>
          </cell>
          <cell r="G202">
            <v>10791.59</v>
          </cell>
          <cell r="H202">
            <v>10791.59</v>
          </cell>
          <cell r="I202">
            <v>10791.59</v>
          </cell>
          <cell r="J202">
            <v>10821.156</v>
          </cell>
          <cell r="K202">
            <v>10791.59</v>
          </cell>
          <cell r="L202">
            <v>10791.59</v>
          </cell>
          <cell r="M202">
            <v>10275.62</v>
          </cell>
          <cell r="N202">
            <v>10129.416</v>
          </cell>
          <cell r="O202">
            <v>10101.74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</row>
        <row r="203">
          <cell r="A203">
            <v>21687.04</v>
          </cell>
          <cell r="B203">
            <v>15575.226</v>
          </cell>
          <cell r="C203">
            <v>13222.39</v>
          </cell>
          <cell r="D203">
            <v>13061.89</v>
          </cell>
          <cell r="E203">
            <v>13061.89</v>
          </cell>
          <cell r="F203">
            <v>10821.156</v>
          </cell>
          <cell r="G203">
            <v>10791.59</v>
          </cell>
          <cell r="H203">
            <v>10791.59</v>
          </cell>
          <cell r="I203">
            <v>10791.59</v>
          </cell>
          <cell r="J203">
            <v>10821.156</v>
          </cell>
          <cell r="K203">
            <v>10791.59</v>
          </cell>
          <cell r="L203">
            <v>10791.59</v>
          </cell>
          <cell r="M203">
            <v>10275.62</v>
          </cell>
          <cell r="N203">
            <v>10129.416</v>
          </cell>
          <cell r="O203">
            <v>10101.74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</row>
        <row r="204">
          <cell r="A204">
            <v>21687.04</v>
          </cell>
          <cell r="B204">
            <v>15575.226</v>
          </cell>
          <cell r="C204">
            <v>13222.39</v>
          </cell>
          <cell r="D204">
            <v>13061.89</v>
          </cell>
          <cell r="E204">
            <v>13061.89</v>
          </cell>
          <cell r="F204">
            <v>10821.156</v>
          </cell>
          <cell r="G204">
            <v>10791.59</v>
          </cell>
          <cell r="H204">
            <v>10791.59</v>
          </cell>
          <cell r="I204">
            <v>10791.59</v>
          </cell>
          <cell r="J204">
            <v>10821.156</v>
          </cell>
          <cell r="K204">
            <v>10791.59</v>
          </cell>
          <cell r="L204">
            <v>10791.59</v>
          </cell>
          <cell r="M204">
            <v>10275.62</v>
          </cell>
          <cell r="N204">
            <v>10129.416</v>
          </cell>
          <cell r="O204">
            <v>10101.74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A205">
            <v>21687.04</v>
          </cell>
          <cell r="B205">
            <v>15575.226</v>
          </cell>
          <cell r="C205">
            <v>13222.39</v>
          </cell>
          <cell r="D205">
            <v>13061.89</v>
          </cell>
          <cell r="E205">
            <v>13061.89</v>
          </cell>
          <cell r="F205">
            <v>10821.156</v>
          </cell>
          <cell r="G205">
            <v>10791.59</v>
          </cell>
          <cell r="H205">
            <v>10791.59</v>
          </cell>
          <cell r="I205">
            <v>10791.59</v>
          </cell>
          <cell r="J205">
            <v>10821.156</v>
          </cell>
          <cell r="K205">
            <v>10791.59</v>
          </cell>
          <cell r="L205">
            <v>10791.59</v>
          </cell>
          <cell r="M205">
            <v>10275.62</v>
          </cell>
          <cell r="N205">
            <v>10129.416</v>
          </cell>
          <cell r="O205">
            <v>10101.74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  <row r="206">
          <cell r="A206">
            <v>21687.04</v>
          </cell>
          <cell r="B206">
            <v>15575.226</v>
          </cell>
          <cell r="C206">
            <v>13222.39</v>
          </cell>
          <cell r="D206">
            <v>13061.89</v>
          </cell>
          <cell r="E206">
            <v>13061.89</v>
          </cell>
          <cell r="F206">
            <v>10821.156</v>
          </cell>
          <cell r="G206">
            <v>10791.59</v>
          </cell>
          <cell r="H206">
            <v>10791.59</v>
          </cell>
          <cell r="I206">
            <v>10791.59</v>
          </cell>
          <cell r="J206">
            <v>10821.156</v>
          </cell>
          <cell r="K206">
            <v>10791.59</v>
          </cell>
          <cell r="L206">
            <v>10791.59</v>
          </cell>
          <cell r="M206">
            <v>10275.62</v>
          </cell>
          <cell r="N206">
            <v>10129.416</v>
          </cell>
          <cell r="O206">
            <v>10101.74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21687.04</v>
          </cell>
          <cell r="B207">
            <v>15575.226</v>
          </cell>
          <cell r="C207">
            <v>13222.39</v>
          </cell>
          <cell r="D207">
            <v>13061.89</v>
          </cell>
          <cell r="E207">
            <v>13061.89</v>
          </cell>
          <cell r="F207">
            <v>10821.156</v>
          </cell>
          <cell r="G207">
            <v>10791.59</v>
          </cell>
          <cell r="H207">
            <v>10791.59</v>
          </cell>
          <cell r="I207">
            <v>10791.59</v>
          </cell>
          <cell r="J207">
            <v>10821.156</v>
          </cell>
          <cell r="K207">
            <v>10791.59</v>
          </cell>
          <cell r="L207">
            <v>10791.59</v>
          </cell>
          <cell r="M207">
            <v>10275.62</v>
          </cell>
          <cell r="N207">
            <v>10129.416</v>
          </cell>
          <cell r="O207">
            <v>10101.74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</row>
        <row r="208">
          <cell r="A208">
            <v>21687.04</v>
          </cell>
          <cell r="B208">
            <v>15575.226</v>
          </cell>
          <cell r="C208">
            <v>13222.39</v>
          </cell>
          <cell r="D208">
            <v>13061.89</v>
          </cell>
          <cell r="E208">
            <v>13061.89</v>
          </cell>
          <cell r="F208">
            <v>10821.156</v>
          </cell>
          <cell r="G208">
            <v>10791.59</v>
          </cell>
          <cell r="H208">
            <v>10791.59</v>
          </cell>
          <cell r="I208">
            <v>10791.59</v>
          </cell>
          <cell r="J208">
            <v>10821.156</v>
          </cell>
          <cell r="K208">
            <v>10791.59</v>
          </cell>
          <cell r="L208">
            <v>10791.59</v>
          </cell>
          <cell r="M208">
            <v>10275.62</v>
          </cell>
          <cell r="N208">
            <v>10129.416</v>
          </cell>
          <cell r="O208">
            <v>10101.74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</row>
        <row r="209">
          <cell r="A209">
            <v>21687.04</v>
          </cell>
          <cell r="B209">
            <v>15575.226</v>
          </cell>
          <cell r="C209">
            <v>13222.39</v>
          </cell>
          <cell r="D209">
            <v>13061.89</v>
          </cell>
          <cell r="E209">
            <v>13061.89</v>
          </cell>
          <cell r="F209">
            <v>10821.156</v>
          </cell>
          <cell r="G209">
            <v>10791.59</v>
          </cell>
          <cell r="H209">
            <v>10791.59</v>
          </cell>
          <cell r="I209">
            <v>10791.59</v>
          </cell>
          <cell r="J209">
            <v>10821.156</v>
          </cell>
          <cell r="K209">
            <v>10791.59</v>
          </cell>
          <cell r="L209">
            <v>10791.59</v>
          </cell>
          <cell r="M209">
            <v>10275.62</v>
          </cell>
          <cell r="N209">
            <v>10129.416</v>
          </cell>
          <cell r="O209">
            <v>10101.74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</row>
        <row r="210">
          <cell r="A210">
            <v>21687.04</v>
          </cell>
          <cell r="B210">
            <v>15575.226</v>
          </cell>
          <cell r="C210">
            <v>13222.39</v>
          </cell>
          <cell r="D210">
            <v>13061.89</v>
          </cell>
          <cell r="E210">
            <v>13061.89</v>
          </cell>
          <cell r="F210">
            <v>10821.156</v>
          </cell>
          <cell r="G210">
            <v>10791.59</v>
          </cell>
          <cell r="H210">
            <v>10791.59</v>
          </cell>
          <cell r="I210">
            <v>10791.59</v>
          </cell>
          <cell r="J210">
            <v>10821.156</v>
          </cell>
          <cell r="K210">
            <v>10791.59</v>
          </cell>
          <cell r="L210">
            <v>10791.59</v>
          </cell>
          <cell r="M210">
            <v>10275.62</v>
          </cell>
          <cell r="N210">
            <v>10129.416</v>
          </cell>
          <cell r="O210">
            <v>10101.74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A211">
            <v>21687.04</v>
          </cell>
          <cell r="B211">
            <v>15575.226</v>
          </cell>
          <cell r="C211">
            <v>13222.39</v>
          </cell>
          <cell r="D211">
            <v>13061.89</v>
          </cell>
          <cell r="E211">
            <v>13061.89</v>
          </cell>
          <cell r="F211">
            <v>10821.156</v>
          </cell>
          <cell r="G211">
            <v>10791.59</v>
          </cell>
          <cell r="H211">
            <v>10791.59</v>
          </cell>
          <cell r="I211">
            <v>10791.59</v>
          </cell>
          <cell r="J211">
            <v>10821.156</v>
          </cell>
          <cell r="K211">
            <v>10791.59</v>
          </cell>
          <cell r="L211">
            <v>10791.59</v>
          </cell>
          <cell r="M211">
            <v>10275.62</v>
          </cell>
          <cell r="N211">
            <v>10129.416</v>
          </cell>
          <cell r="O211">
            <v>10101.74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A212">
            <v>21687.04</v>
          </cell>
          <cell r="B212">
            <v>15575.226</v>
          </cell>
          <cell r="C212">
            <v>13222.39</v>
          </cell>
          <cell r="D212">
            <v>13061.89</v>
          </cell>
          <cell r="E212">
            <v>13061.89</v>
          </cell>
          <cell r="F212">
            <v>10821.156</v>
          </cell>
          <cell r="G212">
            <v>10791.59</v>
          </cell>
          <cell r="H212">
            <v>10791.59</v>
          </cell>
          <cell r="I212">
            <v>10791.59</v>
          </cell>
          <cell r="J212">
            <v>10821.156</v>
          </cell>
          <cell r="K212">
            <v>10791.59</v>
          </cell>
          <cell r="L212">
            <v>10791.59</v>
          </cell>
          <cell r="M212">
            <v>10275.62</v>
          </cell>
          <cell r="N212">
            <v>10129.416</v>
          </cell>
          <cell r="O212">
            <v>10101.74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</row>
        <row r="213">
          <cell r="A213">
            <v>21687.04</v>
          </cell>
          <cell r="B213">
            <v>15575.226</v>
          </cell>
          <cell r="C213">
            <v>13222.39</v>
          </cell>
          <cell r="D213">
            <v>13061.89</v>
          </cell>
          <cell r="E213">
            <v>13061.89</v>
          </cell>
          <cell r="F213">
            <v>10821.156</v>
          </cell>
          <cell r="G213">
            <v>10791.59</v>
          </cell>
          <cell r="H213">
            <v>10791.59</v>
          </cell>
          <cell r="I213">
            <v>10791.59</v>
          </cell>
          <cell r="J213">
            <v>10821.156</v>
          </cell>
          <cell r="K213">
            <v>10791.59</v>
          </cell>
          <cell r="L213">
            <v>10791.59</v>
          </cell>
          <cell r="M213">
            <v>10275.62</v>
          </cell>
          <cell r="N213">
            <v>10129.416</v>
          </cell>
          <cell r="O213">
            <v>10101.74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</row>
        <row r="214">
          <cell r="A214">
            <v>21687.04</v>
          </cell>
          <cell r="B214">
            <v>15575.226</v>
          </cell>
          <cell r="C214">
            <v>13222.39</v>
          </cell>
          <cell r="D214">
            <v>13061.89</v>
          </cell>
          <cell r="E214">
            <v>13061.89</v>
          </cell>
          <cell r="F214">
            <v>10821.156</v>
          </cell>
          <cell r="G214">
            <v>10791.59</v>
          </cell>
          <cell r="H214">
            <v>10791.59</v>
          </cell>
          <cell r="I214">
            <v>10791.59</v>
          </cell>
          <cell r="J214">
            <v>10821.156</v>
          </cell>
          <cell r="K214">
            <v>10791.59</v>
          </cell>
          <cell r="L214">
            <v>10791.59</v>
          </cell>
          <cell r="M214">
            <v>10275.62</v>
          </cell>
          <cell r="N214">
            <v>10129.416</v>
          </cell>
          <cell r="O214">
            <v>10101.74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A215">
            <v>21687.04</v>
          </cell>
          <cell r="B215">
            <v>15575.226</v>
          </cell>
          <cell r="C215">
            <v>13222.39</v>
          </cell>
          <cell r="D215">
            <v>13061.89</v>
          </cell>
          <cell r="E215">
            <v>13061.89</v>
          </cell>
          <cell r="F215">
            <v>10821.156</v>
          </cell>
          <cell r="G215">
            <v>10791.59</v>
          </cell>
          <cell r="H215">
            <v>10791.59</v>
          </cell>
          <cell r="I215">
            <v>10791.59</v>
          </cell>
          <cell r="J215">
            <v>10821.156</v>
          </cell>
          <cell r="K215">
            <v>10791.59</v>
          </cell>
          <cell r="L215">
            <v>10791.59</v>
          </cell>
          <cell r="M215">
            <v>10275.62</v>
          </cell>
          <cell r="N215">
            <v>10129.416</v>
          </cell>
          <cell r="O215">
            <v>10101.74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</row>
        <row r="216">
          <cell r="A216">
            <v>21687.04</v>
          </cell>
          <cell r="B216">
            <v>15575.226</v>
          </cell>
          <cell r="C216">
            <v>13222.39</v>
          </cell>
          <cell r="D216">
            <v>13061.89</v>
          </cell>
          <cell r="E216">
            <v>13061.89</v>
          </cell>
          <cell r="F216">
            <v>10821.156</v>
          </cell>
          <cell r="G216">
            <v>10791.59</v>
          </cell>
          <cell r="H216">
            <v>10791.59</v>
          </cell>
          <cell r="I216">
            <v>10791.59</v>
          </cell>
          <cell r="J216">
            <v>10821.156</v>
          </cell>
          <cell r="K216">
            <v>10791.59</v>
          </cell>
          <cell r="L216">
            <v>10791.59</v>
          </cell>
          <cell r="M216">
            <v>10275.62</v>
          </cell>
          <cell r="N216">
            <v>10129.416</v>
          </cell>
          <cell r="O216">
            <v>10101.74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A217">
            <v>21687.04</v>
          </cell>
          <cell r="B217">
            <v>15575.226</v>
          </cell>
          <cell r="C217">
            <v>13222.39</v>
          </cell>
          <cell r="D217">
            <v>13061.89</v>
          </cell>
          <cell r="E217">
            <v>13061.89</v>
          </cell>
          <cell r="F217">
            <v>10821.156</v>
          </cell>
          <cell r="G217">
            <v>10791.59</v>
          </cell>
          <cell r="H217">
            <v>10791.59</v>
          </cell>
          <cell r="I217">
            <v>10791.59</v>
          </cell>
          <cell r="J217">
            <v>10821.156</v>
          </cell>
          <cell r="K217">
            <v>10791.59</v>
          </cell>
          <cell r="L217">
            <v>10791.59</v>
          </cell>
          <cell r="M217">
            <v>10275.62</v>
          </cell>
          <cell r="N217">
            <v>10129.416</v>
          </cell>
          <cell r="O217">
            <v>10101.74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21687.04</v>
          </cell>
          <cell r="B218">
            <v>15575.226</v>
          </cell>
          <cell r="C218">
            <v>13222.39</v>
          </cell>
          <cell r="D218">
            <v>13061.89</v>
          </cell>
          <cell r="E218">
            <v>13061.89</v>
          </cell>
          <cell r="F218">
            <v>10821.156</v>
          </cell>
          <cell r="G218">
            <v>10791.59</v>
          </cell>
          <cell r="H218">
            <v>10791.59</v>
          </cell>
          <cell r="I218">
            <v>10791.59</v>
          </cell>
          <cell r="J218">
            <v>10821.156</v>
          </cell>
          <cell r="K218">
            <v>10791.59</v>
          </cell>
          <cell r="L218">
            <v>10791.59</v>
          </cell>
          <cell r="M218">
            <v>10275.62</v>
          </cell>
          <cell r="N218">
            <v>10129.416</v>
          </cell>
          <cell r="O218">
            <v>10101.74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A219">
            <v>21687.04</v>
          </cell>
          <cell r="B219">
            <v>15575.226</v>
          </cell>
          <cell r="C219">
            <v>13222.39</v>
          </cell>
          <cell r="D219">
            <v>13061.89</v>
          </cell>
          <cell r="E219">
            <v>13061.89</v>
          </cell>
          <cell r="F219">
            <v>10821.156</v>
          </cell>
          <cell r="G219">
            <v>10791.59</v>
          </cell>
          <cell r="H219">
            <v>10791.59</v>
          </cell>
          <cell r="I219">
            <v>10791.59</v>
          </cell>
          <cell r="J219">
            <v>10821.156</v>
          </cell>
          <cell r="K219">
            <v>10791.59</v>
          </cell>
          <cell r="L219">
            <v>10791.59</v>
          </cell>
          <cell r="M219">
            <v>10275.62</v>
          </cell>
          <cell r="N219">
            <v>10129.416</v>
          </cell>
          <cell r="O219">
            <v>10101.74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A220">
            <v>21687.04</v>
          </cell>
          <cell r="B220">
            <v>15575.226</v>
          </cell>
          <cell r="C220">
            <v>13222.39</v>
          </cell>
          <cell r="D220">
            <v>13061.89</v>
          </cell>
          <cell r="E220">
            <v>13061.89</v>
          </cell>
          <cell r="F220">
            <v>10821.156</v>
          </cell>
          <cell r="G220">
            <v>10791.59</v>
          </cell>
          <cell r="H220">
            <v>10791.59</v>
          </cell>
          <cell r="I220">
            <v>10791.59</v>
          </cell>
          <cell r="J220">
            <v>10821.156</v>
          </cell>
          <cell r="K220">
            <v>10791.59</v>
          </cell>
          <cell r="L220">
            <v>10791.59</v>
          </cell>
          <cell r="M220">
            <v>10275.62</v>
          </cell>
          <cell r="N220">
            <v>10129.416</v>
          </cell>
          <cell r="O220">
            <v>10101.74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A221">
            <v>21687.04</v>
          </cell>
          <cell r="B221">
            <v>15575.226</v>
          </cell>
          <cell r="C221">
            <v>13222.39</v>
          </cell>
          <cell r="D221">
            <v>13061.89</v>
          </cell>
          <cell r="E221">
            <v>13061.89</v>
          </cell>
          <cell r="F221">
            <v>10821.156</v>
          </cell>
          <cell r="G221">
            <v>10791.59</v>
          </cell>
          <cell r="H221">
            <v>10791.59</v>
          </cell>
          <cell r="I221">
            <v>10791.59</v>
          </cell>
          <cell r="J221">
            <v>10821.156</v>
          </cell>
          <cell r="K221">
            <v>10791.59</v>
          </cell>
          <cell r="L221">
            <v>10791.59</v>
          </cell>
          <cell r="M221">
            <v>10275.62</v>
          </cell>
          <cell r="N221">
            <v>10129.416</v>
          </cell>
          <cell r="O221">
            <v>10101.74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A222">
            <v>21687.04</v>
          </cell>
          <cell r="B222">
            <v>15575.226</v>
          </cell>
          <cell r="C222">
            <v>13222.39</v>
          </cell>
          <cell r="D222">
            <v>13061.89</v>
          </cell>
          <cell r="E222">
            <v>13061.89</v>
          </cell>
          <cell r="F222">
            <v>10821.156</v>
          </cell>
          <cell r="G222">
            <v>10791.59</v>
          </cell>
          <cell r="H222">
            <v>10791.59</v>
          </cell>
          <cell r="I222">
            <v>10791.59</v>
          </cell>
          <cell r="J222">
            <v>10821.156</v>
          </cell>
          <cell r="K222">
            <v>10791.59</v>
          </cell>
          <cell r="L222">
            <v>10791.59</v>
          </cell>
          <cell r="M222">
            <v>10275.62</v>
          </cell>
          <cell r="N222">
            <v>10129.416</v>
          </cell>
          <cell r="O222">
            <v>10101.74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A223">
            <v>21687.04</v>
          </cell>
          <cell r="B223">
            <v>15575.226</v>
          </cell>
          <cell r="C223">
            <v>13222.39</v>
          </cell>
          <cell r="D223">
            <v>13061.89</v>
          </cell>
          <cell r="E223">
            <v>13061.89</v>
          </cell>
          <cell r="F223">
            <v>10821.156</v>
          </cell>
          <cell r="G223">
            <v>10791.59</v>
          </cell>
          <cell r="H223">
            <v>10791.59</v>
          </cell>
          <cell r="I223">
            <v>10791.59</v>
          </cell>
          <cell r="J223">
            <v>10821.156</v>
          </cell>
          <cell r="K223">
            <v>10791.59</v>
          </cell>
          <cell r="L223">
            <v>10791.59</v>
          </cell>
          <cell r="M223">
            <v>10275.62</v>
          </cell>
          <cell r="N223">
            <v>10129.416</v>
          </cell>
          <cell r="O223">
            <v>10101.74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21687.04</v>
          </cell>
          <cell r="B224">
            <v>15575.226</v>
          </cell>
          <cell r="C224">
            <v>13222.39</v>
          </cell>
          <cell r="D224">
            <v>13061.89</v>
          </cell>
          <cell r="E224">
            <v>13061.89</v>
          </cell>
          <cell r="F224">
            <v>10821.156</v>
          </cell>
          <cell r="G224">
            <v>10791.59</v>
          </cell>
          <cell r="H224">
            <v>10791.59</v>
          </cell>
          <cell r="I224">
            <v>10791.59</v>
          </cell>
          <cell r="J224">
            <v>10821.156</v>
          </cell>
          <cell r="K224">
            <v>10791.59</v>
          </cell>
          <cell r="L224">
            <v>10791.59</v>
          </cell>
          <cell r="M224">
            <v>10275.62</v>
          </cell>
          <cell r="N224">
            <v>10129.416</v>
          </cell>
          <cell r="O224">
            <v>10101.74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</row>
        <row r="225">
          <cell r="A225">
            <v>21687.04</v>
          </cell>
          <cell r="B225">
            <v>15575.226</v>
          </cell>
          <cell r="C225">
            <v>13222.39</v>
          </cell>
          <cell r="D225">
            <v>13061.89</v>
          </cell>
          <cell r="E225">
            <v>13061.89</v>
          </cell>
          <cell r="F225">
            <v>10821.156</v>
          </cell>
          <cell r="G225">
            <v>10791.59</v>
          </cell>
          <cell r="H225">
            <v>10791.59</v>
          </cell>
          <cell r="I225">
            <v>10791.59</v>
          </cell>
          <cell r="J225">
            <v>10821.156</v>
          </cell>
          <cell r="K225">
            <v>10791.59</v>
          </cell>
          <cell r="L225">
            <v>10791.59</v>
          </cell>
          <cell r="M225">
            <v>10275.62</v>
          </cell>
          <cell r="N225">
            <v>10129.416</v>
          </cell>
          <cell r="O225">
            <v>10101.74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A226">
            <v>21687.04</v>
          </cell>
          <cell r="B226">
            <v>15575.226</v>
          </cell>
          <cell r="C226">
            <v>13222.39</v>
          </cell>
          <cell r="D226">
            <v>13061.89</v>
          </cell>
          <cell r="E226">
            <v>13061.89</v>
          </cell>
          <cell r="F226">
            <v>10821.156</v>
          </cell>
          <cell r="G226">
            <v>10791.59</v>
          </cell>
          <cell r="H226">
            <v>10791.59</v>
          </cell>
          <cell r="I226">
            <v>10791.59</v>
          </cell>
          <cell r="J226">
            <v>10821.156</v>
          </cell>
          <cell r="K226">
            <v>10791.59</v>
          </cell>
          <cell r="L226">
            <v>10791.59</v>
          </cell>
          <cell r="M226">
            <v>10275.62</v>
          </cell>
          <cell r="N226">
            <v>10129.416</v>
          </cell>
          <cell r="O226">
            <v>10101.74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</row>
        <row r="227">
          <cell r="A227">
            <v>21687.04</v>
          </cell>
          <cell r="B227">
            <v>15575.226</v>
          </cell>
          <cell r="C227">
            <v>13222.39</v>
          </cell>
          <cell r="D227">
            <v>13061.89</v>
          </cell>
          <cell r="E227">
            <v>13061.89</v>
          </cell>
          <cell r="F227">
            <v>10821.156</v>
          </cell>
          <cell r="G227">
            <v>10791.59</v>
          </cell>
          <cell r="H227">
            <v>10791.59</v>
          </cell>
          <cell r="I227">
            <v>10791.59</v>
          </cell>
          <cell r="J227">
            <v>10821.156</v>
          </cell>
          <cell r="K227">
            <v>10791.59</v>
          </cell>
          <cell r="L227">
            <v>10791.59</v>
          </cell>
          <cell r="M227">
            <v>10275.62</v>
          </cell>
          <cell r="N227">
            <v>10129.416</v>
          </cell>
          <cell r="O227">
            <v>10101.74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</row>
        <row r="228">
          <cell r="A228">
            <v>21687.04</v>
          </cell>
          <cell r="B228">
            <v>15575.226</v>
          </cell>
          <cell r="C228">
            <v>13222.39</v>
          </cell>
          <cell r="D228">
            <v>13061.89</v>
          </cell>
          <cell r="E228">
            <v>13061.89</v>
          </cell>
          <cell r="F228">
            <v>10821.156</v>
          </cell>
          <cell r="G228">
            <v>10791.59</v>
          </cell>
          <cell r="H228">
            <v>10791.59</v>
          </cell>
          <cell r="I228">
            <v>10791.59</v>
          </cell>
          <cell r="J228">
            <v>10821.156</v>
          </cell>
          <cell r="K228">
            <v>10791.59</v>
          </cell>
          <cell r="L228">
            <v>10791.59</v>
          </cell>
          <cell r="M228">
            <v>10275.62</v>
          </cell>
          <cell r="N228">
            <v>10129.416</v>
          </cell>
          <cell r="O228">
            <v>10101.74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A229">
            <v>21687.04</v>
          </cell>
          <cell r="B229">
            <v>15575.226</v>
          </cell>
          <cell r="C229">
            <v>13222.39</v>
          </cell>
          <cell r="D229">
            <v>13061.89</v>
          </cell>
          <cell r="E229">
            <v>13061.89</v>
          </cell>
          <cell r="F229">
            <v>10821.156</v>
          </cell>
          <cell r="G229">
            <v>10791.59</v>
          </cell>
          <cell r="H229">
            <v>10791.59</v>
          </cell>
          <cell r="I229">
            <v>10791.59</v>
          </cell>
          <cell r="J229">
            <v>10821.156</v>
          </cell>
          <cell r="K229">
            <v>10791.59</v>
          </cell>
          <cell r="L229">
            <v>10791.59</v>
          </cell>
          <cell r="M229">
            <v>10275.62</v>
          </cell>
          <cell r="N229">
            <v>10129.416</v>
          </cell>
          <cell r="O229">
            <v>10101.74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A230">
            <v>21687.04</v>
          </cell>
          <cell r="B230">
            <v>15575.226</v>
          </cell>
          <cell r="C230">
            <v>13222.39</v>
          </cell>
          <cell r="D230">
            <v>13061.89</v>
          </cell>
          <cell r="E230">
            <v>13061.89</v>
          </cell>
          <cell r="F230">
            <v>10821.156</v>
          </cell>
          <cell r="G230">
            <v>10791.59</v>
          </cell>
          <cell r="H230">
            <v>10791.59</v>
          </cell>
          <cell r="I230">
            <v>10791.59</v>
          </cell>
          <cell r="J230">
            <v>10821.156</v>
          </cell>
          <cell r="K230">
            <v>10791.59</v>
          </cell>
          <cell r="L230">
            <v>10791.59</v>
          </cell>
          <cell r="M230">
            <v>10275.62</v>
          </cell>
          <cell r="N230">
            <v>10129.416</v>
          </cell>
          <cell r="O230">
            <v>10101.74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A231">
            <v>21687.04</v>
          </cell>
          <cell r="B231">
            <v>15575.226</v>
          </cell>
          <cell r="C231">
            <v>13222.39</v>
          </cell>
          <cell r="D231">
            <v>13061.89</v>
          </cell>
          <cell r="E231">
            <v>13061.89</v>
          </cell>
          <cell r="F231">
            <v>10821.156</v>
          </cell>
          <cell r="G231">
            <v>10791.59</v>
          </cell>
          <cell r="H231">
            <v>10791.59</v>
          </cell>
          <cell r="I231">
            <v>10791.59</v>
          </cell>
          <cell r="J231">
            <v>10821.156</v>
          </cell>
          <cell r="K231">
            <v>10791.59</v>
          </cell>
          <cell r="L231">
            <v>10791.59</v>
          </cell>
          <cell r="M231">
            <v>10275.62</v>
          </cell>
          <cell r="N231">
            <v>10129.416</v>
          </cell>
          <cell r="O231">
            <v>10101.74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A232">
            <v>21687.04</v>
          </cell>
          <cell r="B232">
            <v>15575.226</v>
          </cell>
          <cell r="C232">
            <v>13222.39</v>
          </cell>
          <cell r="D232">
            <v>13061.89</v>
          </cell>
          <cell r="E232">
            <v>13061.89</v>
          </cell>
          <cell r="F232">
            <v>10821.156</v>
          </cell>
          <cell r="G232">
            <v>10791.59</v>
          </cell>
          <cell r="H232">
            <v>10791.59</v>
          </cell>
          <cell r="I232">
            <v>10791.59</v>
          </cell>
          <cell r="J232">
            <v>10821.156</v>
          </cell>
          <cell r="K232">
            <v>10791.59</v>
          </cell>
          <cell r="L232">
            <v>10791.59</v>
          </cell>
          <cell r="M232">
            <v>10275.62</v>
          </cell>
          <cell r="N232">
            <v>10129.416</v>
          </cell>
          <cell r="O232">
            <v>10101.74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A233">
            <v>21687.04</v>
          </cell>
          <cell r="B233">
            <v>15575.226</v>
          </cell>
          <cell r="C233">
            <v>13222.39</v>
          </cell>
          <cell r="D233">
            <v>13061.89</v>
          </cell>
          <cell r="E233">
            <v>13061.89</v>
          </cell>
          <cell r="F233">
            <v>10821.156</v>
          </cell>
          <cell r="G233">
            <v>10791.59</v>
          </cell>
          <cell r="H233">
            <v>10791.59</v>
          </cell>
          <cell r="I233">
            <v>10791.59</v>
          </cell>
          <cell r="J233">
            <v>10821.156</v>
          </cell>
          <cell r="K233">
            <v>10791.59</v>
          </cell>
          <cell r="L233">
            <v>10791.59</v>
          </cell>
          <cell r="M233">
            <v>10275.62</v>
          </cell>
          <cell r="N233">
            <v>10129.416</v>
          </cell>
          <cell r="O233">
            <v>10101.74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A234">
            <v>21687.04</v>
          </cell>
          <cell r="B234">
            <v>15575.226</v>
          </cell>
          <cell r="C234">
            <v>13222.39</v>
          </cell>
          <cell r="D234">
            <v>13061.89</v>
          </cell>
          <cell r="E234">
            <v>13061.89</v>
          </cell>
          <cell r="F234">
            <v>10821.156</v>
          </cell>
          <cell r="G234">
            <v>10791.59</v>
          </cell>
          <cell r="H234">
            <v>10791.59</v>
          </cell>
          <cell r="I234">
            <v>10791.59</v>
          </cell>
          <cell r="J234">
            <v>10821.156</v>
          </cell>
          <cell r="K234">
            <v>10791.59</v>
          </cell>
          <cell r="L234">
            <v>10791.59</v>
          </cell>
          <cell r="M234">
            <v>10275.62</v>
          </cell>
          <cell r="N234">
            <v>10129.416</v>
          </cell>
          <cell r="O234">
            <v>10101.74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A235">
            <v>21687.04</v>
          </cell>
          <cell r="B235">
            <v>15575.226</v>
          </cell>
          <cell r="C235">
            <v>13222.39</v>
          </cell>
          <cell r="D235">
            <v>13061.89</v>
          </cell>
          <cell r="E235">
            <v>13061.89</v>
          </cell>
          <cell r="F235">
            <v>10821.156</v>
          </cell>
          <cell r="G235">
            <v>10791.59</v>
          </cell>
          <cell r="H235">
            <v>10791.59</v>
          </cell>
          <cell r="I235">
            <v>10791.59</v>
          </cell>
          <cell r="J235">
            <v>10821.156</v>
          </cell>
          <cell r="K235">
            <v>10791.59</v>
          </cell>
          <cell r="L235">
            <v>10791.59</v>
          </cell>
          <cell r="M235">
            <v>10275.62</v>
          </cell>
          <cell r="N235">
            <v>10129.416</v>
          </cell>
          <cell r="O235">
            <v>10101.74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A236">
            <v>21687.04</v>
          </cell>
          <cell r="B236">
            <v>15575.226</v>
          </cell>
          <cell r="C236">
            <v>13222.39</v>
          </cell>
          <cell r="D236">
            <v>13061.89</v>
          </cell>
          <cell r="E236">
            <v>13061.89</v>
          </cell>
          <cell r="F236">
            <v>10821.156</v>
          </cell>
          <cell r="G236">
            <v>10791.59</v>
          </cell>
          <cell r="H236">
            <v>10791.59</v>
          </cell>
          <cell r="I236">
            <v>10791.59</v>
          </cell>
          <cell r="J236">
            <v>10821.156</v>
          </cell>
          <cell r="K236">
            <v>10791.59</v>
          </cell>
          <cell r="L236">
            <v>10791.59</v>
          </cell>
          <cell r="M236">
            <v>10275.62</v>
          </cell>
          <cell r="N236">
            <v>10129.416</v>
          </cell>
          <cell r="O236">
            <v>10101.74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A237">
            <v>21687.04</v>
          </cell>
          <cell r="B237">
            <v>15575.226</v>
          </cell>
          <cell r="C237">
            <v>13222.39</v>
          </cell>
          <cell r="D237">
            <v>13061.89</v>
          </cell>
          <cell r="E237">
            <v>13061.89</v>
          </cell>
          <cell r="F237">
            <v>10821.156</v>
          </cell>
          <cell r="G237">
            <v>10791.59</v>
          </cell>
          <cell r="H237">
            <v>10791.59</v>
          </cell>
          <cell r="I237">
            <v>10791.59</v>
          </cell>
          <cell r="J237">
            <v>10821.156</v>
          </cell>
          <cell r="K237">
            <v>10791.59</v>
          </cell>
          <cell r="L237">
            <v>10791.59</v>
          </cell>
          <cell r="M237">
            <v>10275.62</v>
          </cell>
          <cell r="N237">
            <v>10129.416</v>
          </cell>
          <cell r="O237">
            <v>10101.74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A238">
            <v>21687.04</v>
          </cell>
          <cell r="B238">
            <v>15575.226</v>
          </cell>
          <cell r="C238">
            <v>13222.39</v>
          </cell>
          <cell r="D238">
            <v>13061.89</v>
          </cell>
          <cell r="E238">
            <v>13061.89</v>
          </cell>
          <cell r="F238">
            <v>10821.156</v>
          </cell>
          <cell r="G238">
            <v>10791.59</v>
          </cell>
          <cell r="H238">
            <v>10791.59</v>
          </cell>
          <cell r="I238">
            <v>10791.59</v>
          </cell>
          <cell r="J238">
            <v>10821.156</v>
          </cell>
          <cell r="K238">
            <v>10791.59</v>
          </cell>
          <cell r="L238">
            <v>10791.59</v>
          </cell>
          <cell r="M238">
            <v>10275.62</v>
          </cell>
          <cell r="N238">
            <v>10129.416</v>
          </cell>
          <cell r="O238">
            <v>10101.74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A239">
            <v>21687.04</v>
          </cell>
          <cell r="B239">
            <v>15575.226</v>
          </cell>
          <cell r="C239">
            <v>13222.39</v>
          </cell>
          <cell r="D239">
            <v>13061.89</v>
          </cell>
          <cell r="E239">
            <v>13061.89</v>
          </cell>
          <cell r="F239">
            <v>10821.156</v>
          </cell>
          <cell r="G239">
            <v>10791.59</v>
          </cell>
          <cell r="H239">
            <v>10791.59</v>
          </cell>
          <cell r="I239">
            <v>10791.59</v>
          </cell>
          <cell r="J239">
            <v>10821.156</v>
          </cell>
          <cell r="K239">
            <v>10791.59</v>
          </cell>
          <cell r="L239">
            <v>10791.59</v>
          </cell>
          <cell r="M239">
            <v>10275.62</v>
          </cell>
          <cell r="N239">
            <v>10129.416</v>
          </cell>
          <cell r="O239">
            <v>10101.74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A240">
            <v>21687.04</v>
          </cell>
          <cell r="B240">
            <v>15575.226</v>
          </cell>
          <cell r="C240">
            <v>13222.39</v>
          </cell>
          <cell r="D240">
            <v>13061.89</v>
          </cell>
          <cell r="E240">
            <v>13061.89</v>
          </cell>
          <cell r="F240">
            <v>10821.156</v>
          </cell>
          <cell r="G240">
            <v>10791.59</v>
          </cell>
          <cell r="H240">
            <v>10791.59</v>
          </cell>
          <cell r="I240">
            <v>10791.59</v>
          </cell>
          <cell r="J240">
            <v>10821.156</v>
          </cell>
          <cell r="K240">
            <v>10791.59</v>
          </cell>
          <cell r="L240">
            <v>10791.59</v>
          </cell>
          <cell r="M240">
            <v>10275.62</v>
          </cell>
          <cell r="N240">
            <v>10129.416</v>
          </cell>
          <cell r="O240">
            <v>10101.74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A241">
            <v>21687.04</v>
          </cell>
          <cell r="B241">
            <v>15575.226</v>
          </cell>
          <cell r="C241">
            <v>13222.39</v>
          </cell>
          <cell r="D241">
            <v>13061.89</v>
          </cell>
          <cell r="E241">
            <v>13061.89</v>
          </cell>
          <cell r="F241">
            <v>10821.156</v>
          </cell>
          <cell r="G241">
            <v>10791.59</v>
          </cell>
          <cell r="H241">
            <v>10791.59</v>
          </cell>
          <cell r="I241">
            <v>10791.59</v>
          </cell>
          <cell r="J241">
            <v>10821.156</v>
          </cell>
          <cell r="K241">
            <v>10791.59</v>
          </cell>
          <cell r="L241">
            <v>10791.59</v>
          </cell>
          <cell r="M241">
            <v>10275.62</v>
          </cell>
          <cell r="N241">
            <v>10129.416</v>
          </cell>
          <cell r="O241">
            <v>10101.74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</row>
        <row r="242">
          <cell r="A242">
            <v>21687.04</v>
          </cell>
          <cell r="B242">
            <v>15575.226</v>
          </cell>
          <cell r="C242">
            <v>13222.39</v>
          </cell>
          <cell r="D242">
            <v>13061.89</v>
          </cell>
          <cell r="E242">
            <v>13061.89</v>
          </cell>
          <cell r="F242">
            <v>10821.156</v>
          </cell>
          <cell r="G242">
            <v>10791.59</v>
          </cell>
          <cell r="H242">
            <v>10791.59</v>
          </cell>
          <cell r="I242">
            <v>10791.59</v>
          </cell>
          <cell r="J242">
            <v>10821.156</v>
          </cell>
          <cell r="K242">
            <v>10791.59</v>
          </cell>
          <cell r="L242">
            <v>10791.59</v>
          </cell>
          <cell r="M242">
            <v>10275.62</v>
          </cell>
          <cell r="N242">
            <v>10129.416</v>
          </cell>
          <cell r="O242">
            <v>10101.74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</row>
        <row r="243">
          <cell r="A243">
            <v>21687.04</v>
          </cell>
          <cell r="B243">
            <v>15575.226</v>
          </cell>
          <cell r="C243">
            <v>13222.39</v>
          </cell>
          <cell r="D243">
            <v>13061.89</v>
          </cell>
          <cell r="E243">
            <v>13061.89</v>
          </cell>
          <cell r="F243">
            <v>10821.156</v>
          </cell>
          <cell r="G243">
            <v>10791.59</v>
          </cell>
          <cell r="H243">
            <v>10791.59</v>
          </cell>
          <cell r="I243">
            <v>10791.59</v>
          </cell>
          <cell r="J243">
            <v>10821.156</v>
          </cell>
          <cell r="K243">
            <v>10791.59</v>
          </cell>
          <cell r="L243">
            <v>10791.59</v>
          </cell>
          <cell r="M243">
            <v>10275.62</v>
          </cell>
          <cell r="N243">
            <v>10129.416</v>
          </cell>
          <cell r="O243">
            <v>10101.74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A244">
            <v>21687.04</v>
          </cell>
          <cell r="B244">
            <v>15575.226</v>
          </cell>
          <cell r="C244">
            <v>13222.39</v>
          </cell>
          <cell r="D244">
            <v>13061.89</v>
          </cell>
          <cell r="E244">
            <v>13061.89</v>
          </cell>
          <cell r="F244">
            <v>10821.156</v>
          </cell>
          <cell r="G244">
            <v>10791.59</v>
          </cell>
          <cell r="H244">
            <v>10791.59</v>
          </cell>
          <cell r="I244">
            <v>10791.59</v>
          </cell>
          <cell r="J244">
            <v>10821.156</v>
          </cell>
          <cell r="K244">
            <v>10791.59</v>
          </cell>
          <cell r="L244">
            <v>10791.59</v>
          </cell>
          <cell r="M244">
            <v>10275.62</v>
          </cell>
          <cell r="N244">
            <v>10129.416</v>
          </cell>
          <cell r="O244">
            <v>10101.74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21687.04</v>
          </cell>
          <cell r="B245">
            <v>15575.226</v>
          </cell>
          <cell r="C245">
            <v>13222.39</v>
          </cell>
          <cell r="D245">
            <v>13061.89</v>
          </cell>
          <cell r="E245">
            <v>13061.89</v>
          </cell>
          <cell r="F245">
            <v>10821.156</v>
          </cell>
          <cell r="G245">
            <v>10791.59</v>
          </cell>
          <cell r="H245">
            <v>10791.59</v>
          </cell>
          <cell r="I245">
            <v>10791.59</v>
          </cell>
          <cell r="J245">
            <v>10821.156</v>
          </cell>
          <cell r="K245">
            <v>10791.59</v>
          </cell>
          <cell r="L245">
            <v>10791.59</v>
          </cell>
          <cell r="M245">
            <v>10275.62</v>
          </cell>
          <cell r="N245">
            <v>10129.416</v>
          </cell>
          <cell r="O245">
            <v>10101.74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</row>
        <row r="246">
          <cell r="A246">
            <v>21687.04</v>
          </cell>
          <cell r="B246">
            <v>15575.226</v>
          </cell>
          <cell r="C246">
            <v>13222.39</v>
          </cell>
          <cell r="D246">
            <v>13061.89</v>
          </cell>
          <cell r="E246">
            <v>13061.89</v>
          </cell>
          <cell r="F246">
            <v>10821.156</v>
          </cell>
          <cell r="G246">
            <v>10791.59</v>
          </cell>
          <cell r="H246">
            <v>10791.59</v>
          </cell>
          <cell r="I246">
            <v>10791.59</v>
          </cell>
          <cell r="J246">
            <v>10821.156</v>
          </cell>
          <cell r="K246">
            <v>10791.59</v>
          </cell>
          <cell r="L246">
            <v>10791.59</v>
          </cell>
          <cell r="M246">
            <v>10275.62</v>
          </cell>
          <cell r="N246">
            <v>10129.416</v>
          </cell>
          <cell r="O246">
            <v>10101.74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A247">
            <v>21687.04</v>
          </cell>
          <cell r="B247">
            <v>15575.226</v>
          </cell>
          <cell r="C247">
            <v>13222.39</v>
          </cell>
          <cell r="D247">
            <v>13061.89</v>
          </cell>
          <cell r="E247">
            <v>13061.89</v>
          </cell>
          <cell r="F247">
            <v>10821.156</v>
          </cell>
          <cell r="G247">
            <v>10791.59</v>
          </cell>
          <cell r="H247">
            <v>10791.59</v>
          </cell>
          <cell r="I247">
            <v>10791.59</v>
          </cell>
          <cell r="J247">
            <v>10821.156</v>
          </cell>
          <cell r="K247">
            <v>10791.59</v>
          </cell>
          <cell r="L247">
            <v>10791.59</v>
          </cell>
          <cell r="M247">
            <v>10275.62</v>
          </cell>
          <cell r="N247">
            <v>10129.416</v>
          </cell>
          <cell r="O247">
            <v>10101.74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</row>
        <row r="248">
          <cell r="A248">
            <v>21687.04</v>
          </cell>
          <cell r="B248">
            <v>15575.226</v>
          </cell>
          <cell r="C248">
            <v>13222.39</v>
          </cell>
          <cell r="D248">
            <v>13061.89</v>
          </cell>
          <cell r="E248">
            <v>13061.89</v>
          </cell>
          <cell r="F248">
            <v>10821.156</v>
          </cell>
          <cell r="G248">
            <v>10791.59</v>
          </cell>
          <cell r="H248">
            <v>10791.59</v>
          </cell>
          <cell r="I248">
            <v>10791.59</v>
          </cell>
          <cell r="J248">
            <v>10821.156</v>
          </cell>
          <cell r="K248">
            <v>10791.59</v>
          </cell>
          <cell r="L248">
            <v>10791.59</v>
          </cell>
          <cell r="M248">
            <v>10275.62</v>
          </cell>
          <cell r="N248">
            <v>10129.416</v>
          </cell>
          <cell r="O248">
            <v>10101.74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</row>
        <row r="249">
          <cell r="A249">
            <v>21687.04</v>
          </cell>
          <cell r="B249">
            <v>15575.226</v>
          </cell>
          <cell r="C249">
            <v>13222.39</v>
          </cell>
          <cell r="D249">
            <v>13061.89</v>
          </cell>
          <cell r="E249">
            <v>13061.89</v>
          </cell>
          <cell r="F249">
            <v>10821.156</v>
          </cell>
          <cell r="G249">
            <v>10791.59</v>
          </cell>
          <cell r="H249">
            <v>10791.59</v>
          </cell>
          <cell r="I249">
            <v>10791.59</v>
          </cell>
          <cell r="J249">
            <v>10821.156</v>
          </cell>
          <cell r="K249">
            <v>10791.59</v>
          </cell>
          <cell r="L249">
            <v>10791.59</v>
          </cell>
          <cell r="M249">
            <v>10275.62</v>
          </cell>
          <cell r="N249">
            <v>10129.416</v>
          </cell>
          <cell r="O249">
            <v>10101.74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</row>
        <row r="250">
          <cell r="A250">
            <v>21687.04</v>
          </cell>
          <cell r="B250">
            <v>15575.226</v>
          </cell>
          <cell r="C250">
            <v>13222.39</v>
          </cell>
          <cell r="D250">
            <v>13061.89</v>
          </cell>
          <cell r="E250">
            <v>13061.89</v>
          </cell>
          <cell r="F250">
            <v>10821.156</v>
          </cell>
          <cell r="G250">
            <v>10791.59</v>
          </cell>
          <cell r="H250">
            <v>10791.59</v>
          </cell>
          <cell r="I250">
            <v>10791.59</v>
          </cell>
          <cell r="J250">
            <v>10821.156</v>
          </cell>
          <cell r="K250">
            <v>10791.59</v>
          </cell>
          <cell r="L250">
            <v>10791.59</v>
          </cell>
          <cell r="M250">
            <v>10275.62</v>
          </cell>
          <cell r="N250">
            <v>10129.416</v>
          </cell>
          <cell r="O250">
            <v>10101.74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</row>
        <row r="251">
          <cell r="A251">
            <v>21687.04</v>
          </cell>
          <cell r="B251">
            <v>15575.226</v>
          </cell>
          <cell r="C251">
            <v>13222.39</v>
          </cell>
          <cell r="D251">
            <v>13061.89</v>
          </cell>
          <cell r="E251">
            <v>13061.89</v>
          </cell>
          <cell r="F251">
            <v>10821.156</v>
          </cell>
          <cell r="G251">
            <v>10791.59</v>
          </cell>
          <cell r="H251">
            <v>10791.59</v>
          </cell>
          <cell r="I251">
            <v>10791.59</v>
          </cell>
          <cell r="J251">
            <v>10821.156</v>
          </cell>
          <cell r="K251">
            <v>10791.59</v>
          </cell>
          <cell r="L251">
            <v>10791.59</v>
          </cell>
          <cell r="M251">
            <v>10275.62</v>
          </cell>
          <cell r="N251">
            <v>10129.416</v>
          </cell>
          <cell r="O251">
            <v>10101.74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A252">
            <v>21687.04</v>
          </cell>
          <cell r="B252">
            <v>15575.226</v>
          </cell>
          <cell r="C252">
            <v>13222.39</v>
          </cell>
          <cell r="D252">
            <v>13061.89</v>
          </cell>
          <cell r="E252">
            <v>13061.89</v>
          </cell>
          <cell r="F252">
            <v>10821.156</v>
          </cell>
          <cell r="G252">
            <v>10791.59</v>
          </cell>
          <cell r="H252">
            <v>10791.59</v>
          </cell>
          <cell r="I252">
            <v>10791.59</v>
          </cell>
          <cell r="J252">
            <v>10821.156</v>
          </cell>
          <cell r="K252">
            <v>10791.59</v>
          </cell>
          <cell r="L252">
            <v>10791.59</v>
          </cell>
          <cell r="M252">
            <v>10275.62</v>
          </cell>
          <cell r="N252">
            <v>10129.416</v>
          </cell>
          <cell r="O252">
            <v>10101.74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3">
          <cell r="A253">
            <v>21687.04</v>
          </cell>
          <cell r="B253">
            <v>15575.226</v>
          </cell>
          <cell r="C253">
            <v>13222.39</v>
          </cell>
          <cell r="D253">
            <v>13061.89</v>
          </cell>
          <cell r="E253">
            <v>13061.89</v>
          </cell>
          <cell r="F253">
            <v>10821.156</v>
          </cell>
          <cell r="G253">
            <v>10791.59</v>
          </cell>
          <cell r="H253">
            <v>10791.59</v>
          </cell>
          <cell r="I253">
            <v>10791.59</v>
          </cell>
          <cell r="J253">
            <v>10821.156</v>
          </cell>
          <cell r="K253">
            <v>10791.59</v>
          </cell>
          <cell r="L253">
            <v>10791.59</v>
          </cell>
          <cell r="M253">
            <v>10275.62</v>
          </cell>
          <cell r="N253">
            <v>10129.416</v>
          </cell>
          <cell r="O253">
            <v>10101.74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A254">
            <v>21687.04</v>
          </cell>
          <cell r="B254">
            <v>15575.226</v>
          </cell>
          <cell r="C254">
            <v>13222.39</v>
          </cell>
          <cell r="D254">
            <v>13061.89</v>
          </cell>
          <cell r="E254">
            <v>13061.89</v>
          </cell>
          <cell r="F254">
            <v>10821.156</v>
          </cell>
          <cell r="G254">
            <v>10791.59</v>
          </cell>
          <cell r="H254">
            <v>10791.59</v>
          </cell>
          <cell r="I254">
            <v>10791.59</v>
          </cell>
          <cell r="J254">
            <v>10821.156</v>
          </cell>
          <cell r="K254">
            <v>10791.59</v>
          </cell>
          <cell r="L254">
            <v>10791.59</v>
          </cell>
          <cell r="M254">
            <v>10275.62</v>
          </cell>
          <cell r="N254">
            <v>10129.416</v>
          </cell>
          <cell r="O254">
            <v>10101.74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</row>
        <row r="255">
          <cell r="A255">
            <v>21687.04</v>
          </cell>
          <cell r="B255">
            <v>15575.226</v>
          </cell>
          <cell r="C255">
            <v>13222.39</v>
          </cell>
          <cell r="D255">
            <v>13061.89</v>
          </cell>
          <cell r="E255">
            <v>13061.89</v>
          </cell>
          <cell r="F255">
            <v>10821.156</v>
          </cell>
          <cell r="G255">
            <v>10791.59</v>
          </cell>
          <cell r="H255">
            <v>10791.59</v>
          </cell>
          <cell r="I255">
            <v>10791.59</v>
          </cell>
          <cell r="J255">
            <v>10821.156</v>
          </cell>
          <cell r="K255">
            <v>10791.59</v>
          </cell>
          <cell r="L255">
            <v>10791.59</v>
          </cell>
          <cell r="M255">
            <v>10275.62</v>
          </cell>
          <cell r="N255">
            <v>10129.416</v>
          </cell>
          <cell r="O255">
            <v>10101.74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A256">
            <v>21687.04</v>
          </cell>
          <cell r="B256">
            <v>15575.226</v>
          </cell>
          <cell r="C256">
            <v>13222.39</v>
          </cell>
          <cell r="D256">
            <v>13061.89</v>
          </cell>
          <cell r="E256">
            <v>13061.89</v>
          </cell>
          <cell r="F256">
            <v>10821.156</v>
          </cell>
          <cell r="G256">
            <v>10791.59</v>
          </cell>
          <cell r="H256">
            <v>10791.59</v>
          </cell>
          <cell r="I256">
            <v>10791.59</v>
          </cell>
          <cell r="J256">
            <v>10821.156</v>
          </cell>
          <cell r="K256">
            <v>10791.59</v>
          </cell>
          <cell r="L256">
            <v>10791.59</v>
          </cell>
          <cell r="M256">
            <v>10275.62</v>
          </cell>
          <cell r="N256">
            <v>10129.416</v>
          </cell>
          <cell r="O256">
            <v>10101.74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</row>
        <row r="257">
          <cell r="A257">
            <v>21687.04</v>
          </cell>
          <cell r="B257">
            <v>15575.226</v>
          </cell>
          <cell r="C257">
            <v>13222.39</v>
          </cell>
          <cell r="D257">
            <v>13061.89</v>
          </cell>
          <cell r="E257">
            <v>13061.89</v>
          </cell>
          <cell r="F257">
            <v>10821.156</v>
          </cell>
          <cell r="G257">
            <v>10791.59</v>
          </cell>
          <cell r="H257">
            <v>10791.59</v>
          </cell>
          <cell r="I257">
            <v>10791.59</v>
          </cell>
          <cell r="J257">
            <v>10821.156</v>
          </cell>
          <cell r="K257">
            <v>10791.59</v>
          </cell>
          <cell r="L257">
            <v>10791.59</v>
          </cell>
          <cell r="M257">
            <v>10275.62</v>
          </cell>
          <cell r="N257">
            <v>10129.416</v>
          </cell>
          <cell r="O257">
            <v>10101.74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</row>
        <row r="258">
          <cell r="A258">
            <v>21687.04</v>
          </cell>
          <cell r="B258">
            <v>15575.226</v>
          </cell>
          <cell r="C258">
            <v>13222.39</v>
          </cell>
          <cell r="D258">
            <v>13061.89</v>
          </cell>
          <cell r="E258">
            <v>13061.89</v>
          </cell>
          <cell r="F258">
            <v>10821.156</v>
          </cell>
          <cell r="G258">
            <v>10791.59</v>
          </cell>
          <cell r="H258">
            <v>10791.59</v>
          </cell>
          <cell r="I258">
            <v>10791.59</v>
          </cell>
          <cell r="J258">
            <v>10821.156</v>
          </cell>
          <cell r="K258">
            <v>10791.59</v>
          </cell>
          <cell r="L258">
            <v>10791.59</v>
          </cell>
          <cell r="M258">
            <v>10275.62</v>
          </cell>
          <cell r="N258">
            <v>10129.416</v>
          </cell>
          <cell r="O258">
            <v>10101.74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A259">
            <v>21687.04</v>
          </cell>
          <cell r="B259">
            <v>15575.226</v>
          </cell>
          <cell r="C259">
            <v>13222.39</v>
          </cell>
          <cell r="D259">
            <v>13061.89</v>
          </cell>
          <cell r="E259">
            <v>13061.89</v>
          </cell>
          <cell r="F259">
            <v>10821.156</v>
          </cell>
          <cell r="G259">
            <v>10791.59</v>
          </cell>
          <cell r="H259">
            <v>10791.59</v>
          </cell>
          <cell r="I259">
            <v>10791.59</v>
          </cell>
          <cell r="J259">
            <v>10821.156</v>
          </cell>
          <cell r="K259">
            <v>10791.59</v>
          </cell>
          <cell r="L259">
            <v>10791.59</v>
          </cell>
          <cell r="M259">
            <v>10275.62</v>
          </cell>
          <cell r="N259">
            <v>10129.416</v>
          </cell>
          <cell r="O259">
            <v>10101.74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  <row r="260">
          <cell r="A260">
            <v>21687.04</v>
          </cell>
          <cell r="B260">
            <v>15575.226</v>
          </cell>
          <cell r="C260">
            <v>13222.39</v>
          </cell>
          <cell r="D260">
            <v>13061.89</v>
          </cell>
          <cell r="E260">
            <v>13061.89</v>
          </cell>
          <cell r="F260">
            <v>10821.156</v>
          </cell>
          <cell r="G260">
            <v>10791.59</v>
          </cell>
          <cell r="H260">
            <v>10791.59</v>
          </cell>
          <cell r="I260">
            <v>10791.59</v>
          </cell>
          <cell r="J260">
            <v>10821.156</v>
          </cell>
          <cell r="K260">
            <v>10791.59</v>
          </cell>
          <cell r="L260">
            <v>10791.59</v>
          </cell>
          <cell r="M260">
            <v>10275.62</v>
          </cell>
          <cell r="N260">
            <v>10129.416</v>
          </cell>
          <cell r="O260">
            <v>10101.74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</row>
        <row r="261">
          <cell r="A261">
            <v>21687.04</v>
          </cell>
          <cell r="B261">
            <v>15575.226</v>
          </cell>
          <cell r="C261">
            <v>13222.39</v>
          </cell>
          <cell r="D261">
            <v>13061.89</v>
          </cell>
          <cell r="E261">
            <v>13061.89</v>
          </cell>
          <cell r="F261">
            <v>10821.156</v>
          </cell>
          <cell r="G261">
            <v>10791.59</v>
          </cell>
          <cell r="H261">
            <v>10791.59</v>
          </cell>
          <cell r="I261">
            <v>10791.59</v>
          </cell>
          <cell r="J261">
            <v>10821.156</v>
          </cell>
          <cell r="K261">
            <v>10791.59</v>
          </cell>
          <cell r="L261">
            <v>10791.59</v>
          </cell>
          <cell r="M261">
            <v>10275.62</v>
          </cell>
          <cell r="N261">
            <v>10129.416</v>
          </cell>
          <cell r="O261">
            <v>10101.74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  <row r="262">
          <cell r="A262">
            <v>21687.04</v>
          </cell>
          <cell r="B262">
            <v>15575.226</v>
          </cell>
          <cell r="C262">
            <v>13222.39</v>
          </cell>
          <cell r="D262">
            <v>13061.89</v>
          </cell>
          <cell r="E262">
            <v>13061.89</v>
          </cell>
          <cell r="F262">
            <v>10821.156</v>
          </cell>
          <cell r="G262">
            <v>10791.59</v>
          </cell>
          <cell r="H262">
            <v>10791.59</v>
          </cell>
          <cell r="I262">
            <v>10791.59</v>
          </cell>
          <cell r="J262">
            <v>10821.156</v>
          </cell>
          <cell r="K262">
            <v>10791.59</v>
          </cell>
          <cell r="L262">
            <v>10791.59</v>
          </cell>
          <cell r="M262">
            <v>10275.62</v>
          </cell>
          <cell r="N262">
            <v>10129.416</v>
          </cell>
          <cell r="O262">
            <v>10101.74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</row>
        <row r="263">
          <cell r="A263">
            <v>21687.04</v>
          </cell>
          <cell r="B263">
            <v>15575.226</v>
          </cell>
          <cell r="C263">
            <v>13222.39</v>
          </cell>
          <cell r="D263">
            <v>13061.89</v>
          </cell>
          <cell r="E263">
            <v>13061.89</v>
          </cell>
          <cell r="F263">
            <v>10821.156</v>
          </cell>
          <cell r="G263">
            <v>10791.59</v>
          </cell>
          <cell r="H263">
            <v>10791.59</v>
          </cell>
          <cell r="I263">
            <v>10791.59</v>
          </cell>
          <cell r="J263">
            <v>10821.156</v>
          </cell>
          <cell r="K263">
            <v>10791.59</v>
          </cell>
          <cell r="L263">
            <v>10791.59</v>
          </cell>
          <cell r="M263">
            <v>10275.62</v>
          </cell>
          <cell r="N263">
            <v>10129.416</v>
          </cell>
          <cell r="O263">
            <v>10101.74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</row>
        <row r="264">
          <cell r="A264">
            <v>21687.04</v>
          </cell>
          <cell r="B264">
            <v>15575.226</v>
          </cell>
          <cell r="C264">
            <v>13222.39</v>
          </cell>
          <cell r="D264">
            <v>13061.89</v>
          </cell>
          <cell r="E264">
            <v>13061.89</v>
          </cell>
          <cell r="F264">
            <v>10821.156</v>
          </cell>
          <cell r="G264">
            <v>10791.59</v>
          </cell>
          <cell r="H264">
            <v>10791.59</v>
          </cell>
          <cell r="I264">
            <v>10791.59</v>
          </cell>
          <cell r="J264">
            <v>10821.156</v>
          </cell>
          <cell r="K264">
            <v>10791.59</v>
          </cell>
          <cell r="L264">
            <v>10791.59</v>
          </cell>
          <cell r="M264">
            <v>10275.62</v>
          </cell>
          <cell r="N264">
            <v>10129.416</v>
          </cell>
          <cell r="O264">
            <v>10101.74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A265">
            <v>21687.04</v>
          </cell>
          <cell r="B265">
            <v>15575.226</v>
          </cell>
          <cell r="C265">
            <v>13222.39</v>
          </cell>
          <cell r="D265">
            <v>13061.89</v>
          </cell>
          <cell r="E265">
            <v>13061.89</v>
          </cell>
          <cell r="F265">
            <v>10821.156</v>
          </cell>
          <cell r="G265">
            <v>10791.59</v>
          </cell>
          <cell r="H265">
            <v>10791.59</v>
          </cell>
          <cell r="I265">
            <v>10791.59</v>
          </cell>
          <cell r="J265">
            <v>10821.156</v>
          </cell>
          <cell r="K265">
            <v>10791.59</v>
          </cell>
          <cell r="L265">
            <v>10791.59</v>
          </cell>
          <cell r="M265">
            <v>10275.62</v>
          </cell>
          <cell r="N265">
            <v>10129.416</v>
          </cell>
          <cell r="O265">
            <v>10101.74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</row>
        <row r="266">
          <cell r="A266">
            <v>21687.04</v>
          </cell>
          <cell r="B266">
            <v>15575.226</v>
          </cell>
          <cell r="C266">
            <v>13222.39</v>
          </cell>
          <cell r="D266">
            <v>13061.89</v>
          </cell>
          <cell r="E266">
            <v>13061.89</v>
          </cell>
          <cell r="F266">
            <v>10821.156</v>
          </cell>
          <cell r="G266">
            <v>10791.59</v>
          </cell>
          <cell r="H266">
            <v>10791.59</v>
          </cell>
          <cell r="I266">
            <v>10791.59</v>
          </cell>
          <cell r="J266">
            <v>10821.156</v>
          </cell>
          <cell r="K266">
            <v>10791.59</v>
          </cell>
          <cell r="L266">
            <v>10791.59</v>
          </cell>
          <cell r="M266">
            <v>10275.62</v>
          </cell>
          <cell r="N266">
            <v>10129.416</v>
          </cell>
          <cell r="O266">
            <v>10101.74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>
            <v>21687.04</v>
          </cell>
          <cell r="B267">
            <v>15575.226</v>
          </cell>
          <cell r="C267">
            <v>13222.39</v>
          </cell>
          <cell r="D267">
            <v>13061.89</v>
          </cell>
          <cell r="E267">
            <v>13061.89</v>
          </cell>
          <cell r="F267">
            <v>10821.156</v>
          </cell>
          <cell r="G267">
            <v>10791.59</v>
          </cell>
          <cell r="H267">
            <v>10791.59</v>
          </cell>
          <cell r="I267">
            <v>10791.59</v>
          </cell>
          <cell r="J267">
            <v>10821.156</v>
          </cell>
          <cell r="K267">
            <v>10791.59</v>
          </cell>
          <cell r="L267">
            <v>10791.59</v>
          </cell>
          <cell r="M267">
            <v>10275.62</v>
          </cell>
          <cell r="N267">
            <v>10129.416</v>
          </cell>
          <cell r="O267">
            <v>10101.74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</row>
        <row r="268">
          <cell r="A268">
            <v>21687.04</v>
          </cell>
          <cell r="B268">
            <v>15575.226</v>
          </cell>
          <cell r="C268">
            <v>13222.39</v>
          </cell>
          <cell r="D268">
            <v>13061.89</v>
          </cell>
          <cell r="E268">
            <v>13061.89</v>
          </cell>
          <cell r="F268">
            <v>10821.156</v>
          </cell>
          <cell r="G268">
            <v>10791.59</v>
          </cell>
          <cell r="H268">
            <v>10791.59</v>
          </cell>
          <cell r="I268">
            <v>10791.59</v>
          </cell>
          <cell r="J268">
            <v>10821.156</v>
          </cell>
          <cell r="K268">
            <v>10791.59</v>
          </cell>
          <cell r="L268">
            <v>10791.59</v>
          </cell>
          <cell r="M268">
            <v>10275.62</v>
          </cell>
          <cell r="N268">
            <v>10129.416</v>
          </cell>
          <cell r="O268">
            <v>10101.74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</row>
        <row r="269">
          <cell r="A269">
            <v>21687.04</v>
          </cell>
          <cell r="B269">
            <v>15575.226</v>
          </cell>
          <cell r="C269">
            <v>13222.39</v>
          </cell>
          <cell r="D269">
            <v>13061.89</v>
          </cell>
          <cell r="E269">
            <v>13061.89</v>
          </cell>
          <cell r="F269">
            <v>10821.156</v>
          </cell>
          <cell r="G269">
            <v>10791.59</v>
          </cell>
          <cell r="H269">
            <v>10791.59</v>
          </cell>
          <cell r="I269">
            <v>10791.59</v>
          </cell>
          <cell r="J269">
            <v>10821.156</v>
          </cell>
          <cell r="K269">
            <v>10791.59</v>
          </cell>
          <cell r="L269">
            <v>10791.59</v>
          </cell>
          <cell r="M269">
            <v>10275.62</v>
          </cell>
          <cell r="N269">
            <v>10129.416</v>
          </cell>
          <cell r="O269">
            <v>10101.74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A270">
            <v>21687.04</v>
          </cell>
          <cell r="B270">
            <v>15575.226</v>
          </cell>
          <cell r="C270">
            <v>13222.39</v>
          </cell>
          <cell r="D270">
            <v>13061.89</v>
          </cell>
          <cell r="E270">
            <v>13061.89</v>
          </cell>
          <cell r="F270">
            <v>10821.156</v>
          </cell>
          <cell r="G270">
            <v>10791.59</v>
          </cell>
          <cell r="H270">
            <v>10791.59</v>
          </cell>
          <cell r="I270">
            <v>10791.59</v>
          </cell>
          <cell r="J270">
            <v>10821.156</v>
          </cell>
          <cell r="K270">
            <v>10791.59</v>
          </cell>
          <cell r="L270">
            <v>10791.59</v>
          </cell>
          <cell r="M270">
            <v>10275.62</v>
          </cell>
          <cell r="N270">
            <v>10129.416</v>
          </cell>
          <cell r="O270">
            <v>10101.74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A271">
            <v>21687.04</v>
          </cell>
          <cell r="B271">
            <v>15575.226</v>
          </cell>
          <cell r="C271">
            <v>13222.39</v>
          </cell>
          <cell r="D271">
            <v>13061.89</v>
          </cell>
          <cell r="E271">
            <v>13061.89</v>
          </cell>
          <cell r="F271">
            <v>10821.156</v>
          </cell>
          <cell r="G271">
            <v>10791.59</v>
          </cell>
          <cell r="H271">
            <v>10791.59</v>
          </cell>
          <cell r="I271">
            <v>10791.59</v>
          </cell>
          <cell r="J271">
            <v>10821.156</v>
          </cell>
          <cell r="K271">
            <v>10791.59</v>
          </cell>
          <cell r="L271">
            <v>10791.59</v>
          </cell>
          <cell r="M271">
            <v>10275.62</v>
          </cell>
          <cell r="N271">
            <v>10129.416</v>
          </cell>
          <cell r="O271">
            <v>10101.74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A272">
            <v>21687.04</v>
          </cell>
          <cell r="B272">
            <v>15575.226</v>
          </cell>
          <cell r="C272">
            <v>13222.39</v>
          </cell>
          <cell r="D272">
            <v>13061.89</v>
          </cell>
          <cell r="E272">
            <v>13061.89</v>
          </cell>
          <cell r="F272">
            <v>10821.156</v>
          </cell>
          <cell r="G272">
            <v>10791.59</v>
          </cell>
          <cell r="H272">
            <v>10791.59</v>
          </cell>
          <cell r="I272">
            <v>10791.59</v>
          </cell>
          <cell r="J272">
            <v>10821.156</v>
          </cell>
          <cell r="K272">
            <v>10791.59</v>
          </cell>
          <cell r="L272">
            <v>10791.59</v>
          </cell>
          <cell r="M272">
            <v>10275.62</v>
          </cell>
          <cell r="N272">
            <v>10129.416</v>
          </cell>
          <cell r="O272">
            <v>10101.74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</row>
        <row r="273">
          <cell r="A273">
            <v>21687.04</v>
          </cell>
          <cell r="B273">
            <v>15575.226</v>
          </cell>
          <cell r="C273">
            <v>13222.39</v>
          </cell>
          <cell r="D273">
            <v>13061.89</v>
          </cell>
          <cell r="E273">
            <v>13061.89</v>
          </cell>
          <cell r="F273">
            <v>10821.156</v>
          </cell>
          <cell r="G273">
            <v>10791.59</v>
          </cell>
          <cell r="H273">
            <v>10791.59</v>
          </cell>
          <cell r="I273">
            <v>10791.59</v>
          </cell>
          <cell r="J273">
            <v>10821.156</v>
          </cell>
          <cell r="K273">
            <v>10791.59</v>
          </cell>
          <cell r="L273">
            <v>10791.59</v>
          </cell>
          <cell r="M273">
            <v>10275.62</v>
          </cell>
          <cell r="N273">
            <v>10129.416</v>
          </cell>
          <cell r="O273">
            <v>10101.74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A274">
            <v>21687.04</v>
          </cell>
          <cell r="B274">
            <v>15575.226</v>
          </cell>
          <cell r="C274">
            <v>13222.39</v>
          </cell>
          <cell r="D274">
            <v>13061.89</v>
          </cell>
          <cell r="E274">
            <v>13061.89</v>
          </cell>
          <cell r="F274">
            <v>10821.156</v>
          </cell>
          <cell r="G274">
            <v>10791.59</v>
          </cell>
          <cell r="H274">
            <v>10791.59</v>
          </cell>
          <cell r="I274">
            <v>10791.59</v>
          </cell>
          <cell r="J274">
            <v>10821.156</v>
          </cell>
          <cell r="K274">
            <v>10791.59</v>
          </cell>
          <cell r="L274">
            <v>10791.59</v>
          </cell>
          <cell r="M274">
            <v>10275.62</v>
          </cell>
          <cell r="N274">
            <v>10129.416</v>
          </cell>
          <cell r="O274">
            <v>10101.74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</row>
        <row r="275">
          <cell r="A275">
            <v>21687.04</v>
          </cell>
          <cell r="B275">
            <v>15575.226</v>
          </cell>
          <cell r="C275">
            <v>13222.39</v>
          </cell>
          <cell r="D275">
            <v>13061.89</v>
          </cell>
          <cell r="E275">
            <v>13061.89</v>
          </cell>
          <cell r="F275">
            <v>10821.156</v>
          </cell>
          <cell r="G275">
            <v>10791.59</v>
          </cell>
          <cell r="H275">
            <v>10791.59</v>
          </cell>
          <cell r="I275">
            <v>10791.59</v>
          </cell>
          <cell r="J275">
            <v>10821.156</v>
          </cell>
          <cell r="K275">
            <v>10791.59</v>
          </cell>
          <cell r="L275">
            <v>10791.59</v>
          </cell>
          <cell r="M275">
            <v>10275.62</v>
          </cell>
          <cell r="N275">
            <v>10129.416</v>
          </cell>
          <cell r="O275">
            <v>10101.74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A276">
            <v>21687.04</v>
          </cell>
          <cell r="B276">
            <v>15575.226</v>
          </cell>
          <cell r="C276">
            <v>13222.39</v>
          </cell>
          <cell r="D276">
            <v>13061.89</v>
          </cell>
          <cell r="E276">
            <v>13061.89</v>
          </cell>
          <cell r="F276">
            <v>10821.156</v>
          </cell>
          <cell r="G276">
            <v>10791.59</v>
          </cell>
          <cell r="H276">
            <v>10791.59</v>
          </cell>
          <cell r="I276">
            <v>10791.59</v>
          </cell>
          <cell r="J276">
            <v>10821.156</v>
          </cell>
          <cell r="K276">
            <v>10791.59</v>
          </cell>
          <cell r="L276">
            <v>10791.59</v>
          </cell>
          <cell r="M276">
            <v>10275.62</v>
          </cell>
          <cell r="N276">
            <v>10129.416</v>
          </cell>
          <cell r="O276">
            <v>10101.74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>
            <v>21687.04</v>
          </cell>
          <cell r="B277">
            <v>15575.226</v>
          </cell>
          <cell r="C277">
            <v>13222.39</v>
          </cell>
          <cell r="D277">
            <v>13061.89</v>
          </cell>
          <cell r="E277">
            <v>13061.89</v>
          </cell>
          <cell r="F277">
            <v>10821.156</v>
          </cell>
          <cell r="G277">
            <v>10791.59</v>
          </cell>
          <cell r="H277">
            <v>10791.59</v>
          </cell>
          <cell r="I277">
            <v>10791.59</v>
          </cell>
          <cell r="J277">
            <v>10821.156</v>
          </cell>
          <cell r="K277">
            <v>10791.59</v>
          </cell>
          <cell r="L277">
            <v>10791.59</v>
          </cell>
          <cell r="M277">
            <v>10275.62</v>
          </cell>
          <cell r="N277">
            <v>10129.416</v>
          </cell>
          <cell r="O277">
            <v>10101.74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A278">
            <v>21687.04</v>
          </cell>
          <cell r="B278">
            <v>15575.226</v>
          </cell>
          <cell r="C278">
            <v>13222.39</v>
          </cell>
          <cell r="D278">
            <v>13061.89</v>
          </cell>
          <cell r="E278">
            <v>13061.89</v>
          </cell>
          <cell r="F278">
            <v>10821.156</v>
          </cell>
          <cell r="G278">
            <v>10791.59</v>
          </cell>
          <cell r="H278">
            <v>10791.59</v>
          </cell>
          <cell r="I278">
            <v>10791.59</v>
          </cell>
          <cell r="J278">
            <v>10821.156</v>
          </cell>
          <cell r="K278">
            <v>10791.59</v>
          </cell>
          <cell r="L278">
            <v>10791.59</v>
          </cell>
          <cell r="M278">
            <v>10275.62</v>
          </cell>
          <cell r="N278">
            <v>10129.416</v>
          </cell>
          <cell r="O278">
            <v>10101.74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A279">
            <v>21687.04</v>
          </cell>
          <cell r="B279">
            <v>15575.226</v>
          </cell>
          <cell r="C279">
            <v>13222.39</v>
          </cell>
          <cell r="D279">
            <v>13061.89</v>
          </cell>
          <cell r="E279">
            <v>13061.89</v>
          </cell>
          <cell r="F279">
            <v>10821.156</v>
          </cell>
          <cell r="G279">
            <v>10791.59</v>
          </cell>
          <cell r="H279">
            <v>10791.59</v>
          </cell>
          <cell r="I279">
            <v>10791.59</v>
          </cell>
          <cell r="J279">
            <v>10821.156</v>
          </cell>
          <cell r="K279">
            <v>10791.59</v>
          </cell>
          <cell r="L279">
            <v>10791.59</v>
          </cell>
          <cell r="M279">
            <v>10275.62</v>
          </cell>
          <cell r="N279">
            <v>10129.416</v>
          </cell>
          <cell r="O279">
            <v>10101.74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A280">
            <v>21687.04</v>
          </cell>
          <cell r="B280">
            <v>15575.226</v>
          </cell>
          <cell r="C280">
            <v>13222.39</v>
          </cell>
          <cell r="D280">
            <v>13061.89</v>
          </cell>
          <cell r="E280">
            <v>13061.89</v>
          </cell>
          <cell r="F280">
            <v>10821.156</v>
          </cell>
          <cell r="G280">
            <v>10791.59</v>
          </cell>
          <cell r="H280">
            <v>10791.59</v>
          </cell>
          <cell r="I280">
            <v>10791.59</v>
          </cell>
          <cell r="J280">
            <v>10821.156</v>
          </cell>
          <cell r="K280">
            <v>10791.59</v>
          </cell>
          <cell r="L280">
            <v>10791.59</v>
          </cell>
          <cell r="M280">
            <v>10275.62</v>
          </cell>
          <cell r="N280">
            <v>10129.416</v>
          </cell>
          <cell r="O280">
            <v>10101.74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A281">
            <v>21687.04</v>
          </cell>
          <cell r="B281">
            <v>15575.226</v>
          </cell>
          <cell r="C281">
            <v>13222.39</v>
          </cell>
          <cell r="D281">
            <v>13061.89</v>
          </cell>
          <cell r="E281">
            <v>13061.89</v>
          </cell>
          <cell r="F281">
            <v>10821.156</v>
          </cell>
          <cell r="G281">
            <v>10791.59</v>
          </cell>
          <cell r="H281">
            <v>10791.59</v>
          </cell>
          <cell r="I281">
            <v>10791.59</v>
          </cell>
          <cell r="J281">
            <v>10821.156</v>
          </cell>
          <cell r="K281">
            <v>10791.59</v>
          </cell>
          <cell r="L281">
            <v>10791.59</v>
          </cell>
          <cell r="M281">
            <v>10275.62</v>
          </cell>
          <cell r="N281">
            <v>10129.416</v>
          </cell>
          <cell r="O281">
            <v>10101.74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A282">
            <v>21687.04</v>
          </cell>
          <cell r="B282">
            <v>15575.226</v>
          </cell>
          <cell r="C282">
            <v>13222.39</v>
          </cell>
          <cell r="D282">
            <v>13061.89</v>
          </cell>
          <cell r="E282">
            <v>13061.89</v>
          </cell>
          <cell r="F282">
            <v>10821.156</v>
          </cell>
          <cell r="G282">
            <v>10791.59</v>
          </cell>
          <cell r="H282">
            <v>10791.59</v>
          </cell>
          <cell r="I282">
            <v>10791.59</v>
          </cell>
          <cell r="J282">
            <v>10821.156</v>
          </cell>
          <cell r="K282">
            <v>10791.59</v>
          </cell>
          <cell r="L282">
            <v>10791.59</v>
          </cell>
          <cell r="M282">
            <v>10275.62</v>
          </cell>
          <cell r="N282">
            <v>10129.416</v>
          </cell>
          <cell r="O282">
            <v>10101.74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A283">
            <v>21687.04</v>
          </cell>
          <cell r="B283">
            <v>15575.226</v>
          </cell>
          <cell r="C283">
            <v>13222.39</v>
          </cell>
          <cell r="D283">
            <v>13061.89</v>
          </cell>
          <cell r="E283">
            <v>13061.89</v>
          </cell>
          <cell r="F283">
            <v>10821.156</v>
          </cell>
          <cell r="G283">
            <v>10791.59</v>
          </cell>
          <cell r="H283">
            <v>10791.59</v>
          </cell>
          <cell r="I283">
            <v>10791.59</v>
          </cell>
          <cell r="J283">
            <v>10821.156</v>
          </cell>
          <cell r="K283">
            <v>10791.59</v>
          </cell>
          <cell r="L283">
            <v>10791.59</v>
          </cell>
          <cell r="M283">
            <v>10275.62</v>
          </cell>
          <cell r="N283">
            <v>10129.416</v>
          </cell>
          <cell r="O283">
            <v>10101.74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A284">
            <v>21687.04</v>
          </cell>
          <cell r="B284">
            <v>15575.226</v>
          </cell>
          <cell r="C284">
            <v>13222.39</v>
          </cell>
          <cell r="D284">
            <v>13061.89</v>
          </cell>
          <cell r="E284">
            <v>13061.89</v>
          </cell>
          <cell r="F284">
            <v>10821.156</v>
          </cell>
          <cell r="G284">
            <v>10791.59</v>
          </cell>
          <cell r="H284">
            <v>10791.59</v>
          </cell>
          <cell r="I284">
            <v>10791.59</v>
          </cell>
          <cell r="J284">
            <v>10821.156</v>
          </cell>
          <cell r="K284">
            <v>10791.59</v>
          </cell>
          <cell r="L284">
            <v>10791.59</v>
          </cell>
          <cell r="M284">
            <v>10275.62</v>
          </cell>
          <cell r="N284">
            <v>10129.416</v>
          </cell>
          <cell r="O284">
            <v>10101.74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A285">
            <v>21687.04</v>
          </cell>
          <cell r="B285">
            <v>15575.226</v>
          </cell>
          <cell r="C285">
            <v>13222.39</v>
          </cell>
          <cell r="D285">
            <v>13061.89</v>
          </cell>
          <cell r="E285">
            <v>13061.89</v>
          </cell>
          <cell r="F285">
            <v>10821.156</v>
          </cell>
          <cell r="G285">
            <v>10791.59</v>
          </cell>
          <cell r="H285">
            <v>10791.59</v>
          </cell>
          <cell r="I285">
            <v>10791.59</v>
          </cell>
          <cell r="J285">
            <v>10821.156</v>
          </cell>
          <cell r="K285">
            <v>10791.59</v>
          </cell>
          <cell r="L285">
            <v>10791.59</v>
          </cell>
          <cell r="M285">
            <v>10275.62</v>
          </cell>
          <cell r="N285">
            <v>10129.416</v>
          </cell>
          <cell r="O285">
            <v>10101.74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</row>
        <row r="286">
          <cell r="A286">
            <v>21687.04</v>
          </cell>
          <cell r="B286">
            <v>15575.226</v>
          </cell>
          <cell r="C286">
            <v>13222.39</v>
          </cell>
          <cell r="D286">
            <v>13061.89</v>
          </cell>
          <cell r="E286">
            <v>13061.89</v>
          </cell>
          <cell r="F286">
            <v>10821.156</v>
          </cell>
          <cell r="G286">
            <v>10791.59</v>
          </cell>
          <cell r="H286">
            <v>10791.59</v>
          </cell>
          <cell r="I286">
            <v>10791.59</v>
          </cell>
          <cell r="J286">
            <v>10821.156</v>
          </cell>
          <cell r="K286">
            <v>10791.59</v>
          </cell>
          <cell r="L286">
            <v>10791.59</v>
          </cell>
          <cell r="M286">
            <v>10275.62</v>
          </cell>
          <cell r="N286">
            <v>10129.416</v>
          </cell>
          <cell r="O286">
            <v>10101.74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A287">
            <v>21687.04</v>
          </cell>
          <cell r="B287">
            <v>15575.226</v>
          </cell>
          <cell r="C287">
            <v>13222.39</v>
          </cell>
          <cell r="D287">
            <v>13061.89</v>
          </cell>
          <cell r="E287">
            <v>13061.89</v>
          </cell>
          <cell r="F287">
            <v>10821.156</v>
          </cell>
          <cell r="G287">
            <v>10791.59</v>
          </cell>
          <cell r="H287">
            <v>10791.59</v>
          </cell>
          <cell r="I287">
            <v>10791.59</v>
          </cell>
          <cell r="J287">
            <v>10821.156</v>
          </cell>
          <cell r="K287">
            <v>10791.59</v>
          </cell>
          <cell r="L287">
            <v>10791.59</v>
          </cell>
          <cell r="M287">
            <v>10275.62</v>
          </cell>
          <cell r="N287">
            <v>10129.416</v>
          </cell>
          <cell r="O287">
            <v>10101.74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</row>
        <row r="288">
          <cell r="A288">
            <v>21687.04</v>
          </cell>
          <cell r="B288">
            <v>15575.226</v>
          </cell>
          <cell r="C288">
            <v>13222.39</v>
          </cell>
          <cell r="D288">
            <v>13061.89</v>
          </cell>
          <cell r="E288">
            <v>13061.89</v>
          </cell>
          <cell r="F288">
            <v>10821.156</v>
          </cell>
          <cell r="G288">
            <v>10791.59</v>
          </cell>
          <cell r="H288">
            <v>10791.59</v>
          </cell>
          <cell r="I288">
            <v>10791.59</v>
          </cell>
          <cell r="J288">
            <v>10821.156</v>
          </cell>
          <cell r="K288">
            <v>10791.59</v>
          </cell>
          <cell r="L288">
            <v>10791.59</v>
          </cell>
          <cell r="M288">
            <v>10275.62</v>
          </cell>
          <cell r="N288">
            <v>10129.416</v>
          </cell>
          <cell r="O288">
            <v>10101.74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A289">
            <v>21687.04</v>
          </cell>
          <cell r="B289">
            <v>15575.226</v>
          </cell>
          <cell r="C289">
            <v>13222.39</v>
          </cell>
          <cell r="D289">
            <v>13061.89</v>
          </cell>
          <cell r="E289">
            <v>13061.89</v>
          </cell>
          <cell r="F289">
            <v>10821.156</v>
          </cell>
          <cell r="G289">
            <v>10791.59</v>
          </cell>
          <cell r="H289">
            <v>10791.59</v>
          </cell>
          <cell r="I289">
            <v>10791.59</v>
          </cell>
          <cell r="J289">
            <v>10821.156</v>
          </cell>
          <cell r="K289">
            <v>10791.59</v>
          </cell>
          <cell r="L289">
            <v>10791.59</v>
          </cell>
          <cell r="M289">
            <v>10275.62</v>
          </cell>
          <cell r="N289">
            <v>10129.416</v>
          </cell>
          <cell r="O289">
            <v>10101.74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A290">
            <v>21687.04</v>
          </cell>
          <cell r="B290">
            <v>15575.226</v>
          </cell>
          <cell r="C290">
            <v>13222.39</v>
          </cell>
          <cell r="D290">
            <v>13061.89</v>
          </cell>
          <cell r="E290">
            <v>13061.89</v>
          </cell>
          <cell r="F290">
            <v>10821.156</v>
          </cell>
          <cell r="G290">
            <v>10791.59</v>
          </cell>
          <cell r="H290">
            <v>10791.59</v>
          </cell>
          <cell r="I290">
            <v>10791.59</v>
          </cell>
          <cell r="J290">
            <v>10821.156</v>
          </cell>
          <cell r="K290">
            <v>10791.59</v>
          </cell>
          <cell r="L290">
            <v>10791.59</v>
          </cell>
          <cell r="M290">
            <v>10275.62</v>
          </cell>
          <cell r="N290">
            <v>10129.416</v>
          </cell>
          <cell r="O290">
            <v>10101.74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A291">
            <v>21687.04</v>
          </cell>
          <cell r="B291">
            <v>15575.226</v>
          </cell>
          <cell r="C291">
            <v>13222.39</v>
          </cell>
          <cell r="D291">
            <v>13061.89</v>
          </cell>
          <cell r="E291">
            <v>13061.89</v>
          </cell>
          <cell r="F291">
            <v>10821.156</v>
          </cell>
          <cell r="G291">
            <v>10791.59</v>
          </cell>
          <cell r="H291">
            <v>10791.59</v>
          </cell>
          <cell r="I291">
            <v>10791.59</v>
          </cell>
          <cell r="J291">
            <v>10821.156</v>
          </cell>
          <cell r="K291">
            <v>10791.59</v>
          </cell>
          <cell r="L291">
            <v>10791.59</v>
          </cell>
          <cell r="M291">
            <v>10275.62</v>
          </cell>
          <cell r="N291">
            <v>10129.416</v>
          </cell>
          <cell r="O291">
            <v>10101.74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A292">
            <v>21687.04</v>
          </cell>
          <cell r="B292">
            <v>15575.226</v>
          </cell>
          <cell r="C292">
            <v>13222.39</v>
          </cell>
          <cell r="D292">
            <v>13061.89</v>
          </cell>
          <cell r="E292">
            <v>13061.89</v>
          </cell>
          <cell r="F292">
            <v>10821.156</v>
          </cell>
          <cell r="G292">
            <v>10791.59</v>
          </cell>
          <cell r="H292">
            <v>10791.59</v>
          </cell>
          <cell r="I292">
            <v>10791.59</v>
          </cell>
          <cell r="J292">
            <v>10821.156</v>
          </cell>
          <cell r="K292">
            <v>10791.59</v>
          </cell>
          <cell r="L292">
            <v>10791.59</v>
          </cell>
          <cell r="M292">
            <v>10275.62</v>
          </cell>
          <cell r="N292">
            <v>10129.416</v>
          </cell>
          <cell r="O292">
            <v>10101.74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</row>
        <row r="293">
          <cell r="A293">
            <v>21687.04</v>
          </cell>
          <cell r="B293">
            <v>15575.226</v>
          </cell>
          <cell r="C293">
            <v>13222.39</v>
          </cell>
          <cell r="D293">
            <v>13061.89</v>
          </cell>
          <cell r="E293">
            <v>13061.89</v>
          </cell>
          <cell r="F293">
            <v>10821.156</v>
          </cell>
          <cell r="G293">
            <v>10791.59</v>
          </cell>
          <cell r="H293">
            <v>10791.59</v>
          </cell>
          <cell r="I293">
            <v>10791.59</v>
          </cell>
          <cell r="J293">
            <v>10821.156</v>
          </cell>
          <cell r="K293">
            <v>10791.59</v>
          </cell>
          <cell r="L293">
            <v>10791.59</v>
          </cell>
          <cell r="M293">
            <v>10275.62</v>
          </cell>
          <cell r="N293">
            <v>10129.416</v>
          </cell>
          <cell r="O293">
            <v>10101.74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A294">
            <v>21687.04</v>
          </cell>
          <cell r="B294">
            <v>15575.226</v>
          </cell>
          <cell r="C294">
            <v>13222.39</v>
          </cell>
          <cell r="D294">
            <v>13061.89</v>
          </cell>
          <cell r="E294">
            <v>13061.89</v>
          </cell>
          <cell r="F294">
            <v>10821.156</v>
          </cell>
          <cell r="G294">
            <v>10791.59</v>
          </cell>
          <cell r="H294">
            <v>10791.59</v>
          </cell>
          <cell r="I294">
            <v>10791.59</v>
          </cell>
          <cell r="J294">
            <v>10821.156</v>
          </cell>
          <cell r="K294">
            <v>10791.59</v>
          </cell>
          <cell r="L294">
            <v>10791.59</v>
          </cell>
          <cell r="M294">
            <v>10275.62</v>
          </cell>
          <cell r="N294">
            <v>10129.416</v>
          </cell>
          <cell r="O294">
            <v>10101.74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A295">
            <v>21687.04</v>
          </cell>
          <cell r="B295">
            <v>15575.226</v>
          </cell>
          <cell r="C295">
            <v>13222.39</v>
          </cell>
          <cell r="D295">
            <v>13061.89</v>
          </cell>
          <cell r="E295">
            <v>13061.89</v>
          </cell>
          <cell r="F295">
            <v>10821.156</v>
          </cell>
          <cell r="G295">
            <v>10791.59</v>
          </cell>
          <cell r="H295">
            <v>10791.59</v>
          </cell>
          <cell r="I295">
            <v>10791.59</v>
          </cell>
          <cell r="J295">
            <v>10821.156</v>
          </cell>
          <cell r="K295">
            <v>10791.59</v>
          </cell>
          <cell r="L295">
            <v>10791.59</v>
          </cell>
          <cell r="M295">
            <v>10275.62</v>
          </cell>
          <cell r="N295">
            <v>10129.416</v>
          </cell>
          <cell r="O295">
            <v>10101.74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A296">
            <v>21687.04</v>
          </cell>
          <cell r="B296">
            <v>15575.226</v>
          </cell>
          <cell r="C296">
            <v>13222.39</v>
          </cell>
          <cell r="D296">
            <v>13061.89</v>
          </cell>
          <cell r="E296">
            <v>13061.89</v>
          </cell>
          <cell r="F296">
            <v>10821.156</v>
          </cell>
          <cell r="G296">
            <v>10791.59</v>
          </cell>
          <cell r="H296">
            <v>10791.59</v>
          </cell>
          <cell r="I296">
            <v>10791.59</v>
          </cell>
          <cell r="J296">
            <v>10821.156</v>
          </cell>
          <cell r="K296">
            <v>10791.59</v>
          </cell>
          <cell r="L296">
            <v>10791.59</v>
          </cell>
          <cell r="M296">
            <v>10275.62</v>
          </cell>
          <cell r="N296">
            <v>10129.416</v>
          </cell>
          <cell r="O296">
            <v>10101.74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A297">
            <v>21687.04</v>
          </cell>
          <cell r="B297">
            <v>15575.226</v>
          </cell>
          <cell r="C297">
            <v>13222.39</v>
          </cell>
          <cell r="D297">
            <v>13061.89</v>
          </cell>
          <cell r="E297">
            <v>13061.89</v>
          </cell>
          <cell r="F297">
            <v>10821.156</v>
          </cell>
          <cell r="G297">
            <v>10791.59</v>
          </cell>
          <cell r="H297">
            <v>10791.59</v>
          </cell>
          <cell r="I297">
            <v>10791.59</v>
          </cell>
          <cell r="J297">
            <v>10821.156</v>
          </cell>
          <cell r="K297">
            <v>10791.59</v>
          </cell>
          <cell r="L297">
            <v>10791.59</v>
          </cell>
          <cell r="M297">
            <v>10275.62</v>
          </cell>
          <cell r="N297">
            <v>10129.416</v>
          </cell>
          <cell r="O297">
            <v>10101.74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A298">
            <v>21687.04</v>
          </cell>
          <cell r="B298">
            <v>15575.226</v>
          </cell>
          <cell r="C298">
            <v>13222.39</v>
          </cell>
          <cell r="D298">
            <v>13061.89</v>
          </cell>
          <cell r="E298">
            <v>13061.89</v>
          </cell>
          <cell r="F298">
            <v>10821.156</v>
          </cell>
          <cell r="G298">
            <v>10791.59</v>
          </cell>
          <cell r="H298">
            <v>10791.59</v>
          </cell>
          <cell r="I298">
            <v>10791.59</v>
          </cell>
          <cell r="J298">
            <v>10821.156</v>
          </cell>
          <cell r="K298">
            <v>10791.59</v>
          </cell>
          <cell r="L298">
            <v>10791.59</v>
          </cell>
          <cell r="M298">
            <v>10275.62</v>
          </cell>
          <cell r="N298">
            <v>10129.416</v>
          </cell>
          <cell r="O298">
            <v>10101.74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A299">
            <v>21687.04</v>
          </cell>
          <cell r="B299">
            <v>15575.226</v>
          </cell>
          <cell r="C299">
            <v>13222.39</v>
          </cell>
          <cell r="D299">
            <v>13061.89</v>
          </cell>
          <cell r="E299">
            <v>13061.89</v>
          </cell>
          <cell r="F299">
            <v>10821.156</v>
          </cell>
          <cell r="G299">
            <v>10791.59</v>
          </cell>
          <cell r="H299">
            <v>10791.59</v>
          </cell>
          <cell r="I299">
            <v>10791.59</v>
          </cell>
          <cell r="J299">
            <v>10821.156</v>
          </cell>
          <cell r="K299">
            <v>10791.59</v>
          </cell>
          <cell r="L299">
            <v>10791.59</v>
          </cell>
          <cell r="M299">
            <v>10275.62</v>
          </cell>
          <cell r="N299">
            <v>10129.416</v>
          </cell>
          <cell r="O299">
            <v>10101.74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A300">
            <v>21687.04</v>
          </cell>
          <cell r="B300">
            <v>15575.226</v>
          </cell>
          <cell r="C300">
            <v>13222.39</v>
          </cell>
          <cell r="D300">
            <v>13061.89</v>
          </cell>
          <cell r="E300">
            <v>13061.89</v>
          </cell>
          <cell r="F300">
            <v>10821.156</v>
          </cell>
          <cell r="G300">
            <v>10791.59</v>
          </cell>
          <cell r="H300">
            <v>10791.59</v>
          </cell>
          <cell r="I300">
            <v>10791.59</v>
          </cell>
          <cell r="J300">
            <v>10821.156</v>
          </cell>
          <cell r="K300">
            <v>10791.59</v>
          </cell>
          <cell r="L300">
            <v>10791.59</v>
          </cell>
          <cell r="M300">
            <v>10275.62</v>
          </cell>
          <cell r="N300">
            <v>10129.416</v>
          </cell>
          <cell r="O300">
            <v>10101.74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A301">
            <v>21687.04</v>
          </cell>
          <cell r="B301">
            <v>15575.226</v>
          </cell>
          <cell r="C301">
            <v>13222.39</v>
          </cell>
          <cell r="D301">
            <v>13061.89</v>
          </cell>
          <cell r="E301">
            <v>13061.89</v>
          </cell>
          <cell r="F301">
            <v>10821.156</v>
          </cell>
          <cell r="G301">
            <v>10791.59</v>
          </cell>
          <cell r="H301">
            <v>10791.59</v>
          </cell>
          <cell r="I301">
            <v>10791.59</v>
          </cell>
          <cell r="J301">
            <v>10821.156</v>
          </cell>
          <cell r="K301">
            <v>10791.59</v>
          </cell>
          <cell r="L301">
            <v>10791.59</v>
          </cell>
          <cell r="M301">
            <v>10275.62</v>
          </cell>
          <cell r="N301">
            <v>10129.416</v>
          </cell>
          <cell r="O301">
            <v>10101.74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A302">
            <v>21687.04</v>
          </cell>
          <cell r="B302">
            <v>15575.226</v>
          </cell>
          <cell r="C302">
            <v>13222.39</v>
          </cell>
          <cell r="D302">
            <v>13061.89</v>
          </cell>
          <cell r="E302">
            <v>13061.89</v>
          </cell>
          <cell r="F302">
            <v>10821.156</v>
          </cell>
          <cell r="G302">
            <v>10791.59</v>
          </cell>
          <cell r="H302">
            <v>10791.59</v>
          </cell>
          <cell r="I302">
            <v>10791.59</v>
          </cell>
          <cell r="J302">
            <v>10821.156</v>
          </cell>
          <cell r="K302">
            <v>10791.59</v>
          </cell>
          <cell r="L302">
            <v>10791.59</v>
          </cell>
          <cell r="M302">
            <v>10275.62</v>
          </cell>
          <cell r="N302">
            <v>10129.416</v>
          </cell>
          <cell r="O302">
            <v>10101.74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A303">
            <v>21687.04</v>
          </cell>
          <cell r="B303">
            <v>15575.226</v>
          </cell>
          <cell r="C303">
            <v>13222.39</v>
          </cell>
          <cell r="D303">
            <v>13061.89</v>
          </cell>
          <cell r="E303">
            <v>13061.89</v>
          </cell>
          <cell r="F303">
            <v>10821.156</v>
          </cell>
          <cell r="G303">
            <v>10791.59</v>
          </cell>
          <cell r="H303">
            <v>10791.59</v>
          </cell>
          <cell r="I303">
            <v>10791.59</v>
          </cell>
          <cell r="J303">
            <v>10821.156</v>
          </cell>
          <cell r="K303">
            <v>10791.59</v>
          </cell>
          <cell r="L303">
            <v>10791.59</v>
          </cell>
          <cell r="M303">
            <v>10275.62</v>
          </cell>
          <cell r="N303">
            <v>10129.416</v>
          </cell>
          <cell r="O303">
            <v>10101.74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A304">
            <v>21687.04</v>
          </cell>
          <cell r="B304">
            <v>15575.226</v>
          </cell>
          <cell r="C304">
            <v>13222.39</v>
          </cell>
          <cell r="D304">
            <v>13061.89</v>
          </cell>
          <cell r="E304">
            <v>13061.89</v>
          </cell>
          <cell r="F304">
            <v>10821.156</v>
          </cell>
          <cell r="G304">
            <v>10791.59</v>
          </cell>
          <cell r="H304">
            <v>10791.59</v>
          </cell>
          <cell r="I304">
            <v>10791.59</v>
          </cell>
          <cell r="J304">
            <v>10821.156</v>
          </cell>
          <cell r="K304">
            <v>10791.59</v>
          </cell>
          <cell r="L304">
            <v>10791.59</v>
          </cell>
          <cell r="M304">
            <v>10275.62</v>
          </cell>
          <cell r="N304">
            <v>10129.416</v>
          </cell>
          <cell r="O304">
            <v>10101.74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A305">
            <v>21687.04</v>
          </cell>
          <cell r="B305">
            <v>15575.226</v>
          </cell>
          <cell r="C305">
            <v>13222.39</v>
          </cell>
          <cell r="D305">
            <v>13061.89</v>
          </cell>
          <cell r="E305">
            <v>13061.89</v>
          </cell>
          <cell r="F305">
            <v>10821.156</v>
          </cell>
          <cell r="G305">
            <v>10791.59</v>
          </cell>
          <cell r="H305">
            <v>10791.59</v>
          </cell>
          <cell r="I305">
            <v>10791.59</v>
          </cell>
          <cell r="J305">
            <v>10821.156</v>
          </cell>
          <cell r="K305">
            <v>10791.59</v>
          </cell>
          <cell r="L305">
            <v>10791.59</v>
          </cell>
          <cell r="M305">
            <v>10275.62</v>
          </cell>
          <cell r="N305">
            <v>10129.416</v>
          </cell>
          <cell r="O305">
            <v>10101.74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A306">
            <v>21687.04</v>
          </cell>
          <cell r="B306">
            <v>15575.226</v>
          </cell>
          <cell r="C306">
            <v>13222.39</v>
          </cell>
          <cell r="D306">
            <v>13061.89</v>
          </cell>
          <cell r="E306">
            <v>13061.89</v>
          </cell>
          <cell r="F306">
            <v>10821.156</v>
          </cell>
          <cell r="G306">
            <v>10791.59</v>
          </cell>
          <cell r="H306">
            <v>10791.59</v>
          </cell>
          <cell r="I306">
            <v>10791.59</v>
          </cell>
          <cell r="J306">
            <v>10821.156</v>
          </cell>
          <cell r="K306">
            <v>10791.59</v>
          </cell>
          <cell r="L306">
            <v>10791.59</v>
          </cell>
          <cell r="M306">
            <v>10275.62</v>
          </cell>
          <cell r="N306">
            <v>10129.416</v>
          </cell>
          <cell r="O306">
            <v>10101.74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A307">
            <v>21687.04</v>
          </cell>
          <cell r="B307">
            <v>15575.226</v>
          </cell>
          <cell r="C307">
            <v>13222.39</v>
          </cell>
          <cell r="D307">
            <v>13061.89</v>
          </cell>
          <cell r="E307">
            <v>13061.89</v>
          </cell>
          <cell r="F307">
            <v>10821.156</v>
          </cell>
          <cell r="G307">
            <v>10791.59</v>
          </cell>
          <cell r="H307">
            <v>10791.59</v>
          </cell>
          <cell r="I307">
            <v>10791.59</v>
          </cell>
          <cell r="J307">
            <v>10821.156</v>
          </cell>
          <cell r="K307">
            <v>10791.59</v>
          </cell>
          <cell r="L307">
            <v>10791.59</v>
          </cell>
          <cell r="M307">
            <v>10275.62</v>
          </cell>
          <cell r="N307">
            <v>10129.416</v>
          </cell>
          <cell r="O307">
            <v>10101.74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A308">
            <v>21687.04</v>
          </cell>
          <cell r="B308">
            <v>15575.226</v>
          </cell>
          <cell r="C308">
            <v>13222.39</v>
          </cell>
          <cell r="D308">
            <v>13061.89</v>
          </cell>
          <cell r="E308">
            <v>13061.89</v>
          </cell>
          <cell r="F308">
            <v>10821.156</v>
          </cell>
          <cell r="G308">
            <v>10791.59</v>
          </cell>
          <cell r="H308">
            <v>10791.59</v>
          </cell>
          <cell r="I308">
            <v>10791.59</v>
          </cell>
          <cell r="J308">
            <v>10821.156</v>
          </cell>
          <cell r="K308">
            <v>10791.59</v>
          </cell>
          <cell r="L308">
            <v>10791.59</v>
          </cell>
          <cell r="M308">
            <v>10275.62</v>
          </cell>
          <cell r="N308">
            <v>10129.416</v>
          </cell>
          <cell r="O308">
            <v>10101.74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A309">
            <v>21687.04</v>
          </cell>
          <cell r="B309">
            <v>15575.226</v>
          </cell>
          <cell r="C309">
            <v>13222.39</v>
          </cell>
          <cell r="D309">
            <v>13061.89</v>
          </cell>
          <cell r="E309">
            <v>13061.89</v>
          </cell>
          <cell r="F309">
            <v>10821.156</v>
          </cell>
          <cell r="G309">
            <v>10791.59</v>
          </cell>
          <cell r="H309">
            <v>10791.59</v>
          </cell>
          <cell r="I309">
            <v>10791.59</v>
          </cell>
          <cell r="J309">
            <v>10821.156</v>
          </cell>
          <cell r="K309">
            <v>10791.59</v>
          </cell>
          <cell r="L309">
            <v>10791.59</v>
          </cell>
          <cell r="M309">
            <v>10275.62</v>
          </cell>
          <cell r="N309">
            <v>10129.416</v>
          </cell>
          <cell r="O309">
            <v>10101.74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A310">
            <v>21687.04</v>
          </cell>
          <cell r="B310">
            <v>15575.226</v>
          </cell>
          <cell r="C310">
            <v>13222.39</v>
          </cell>
          <cell r="D310">
            <v>13061.89</v>
          </cell>
          <cell r="E310">
            <v>13061.89</v>
          </cell>
          <cell r="F310">
            <v>10821.156</v>
          </cell>
          <cell r="G310">
            <v>10791.59</v>
          </cell>
          <cell r="H310">
            <v>10791.59</v>
          </cell>
          <cell r="I310">
            <v>10791.59</v>
          </cell>
          <cell r="J310">
            <v>10821.156</v>
          </cell>
          <cell r="K310">
            <v>10791.59</v>
          </cell>
          <cell r="L310">
            <v>10791.59</v>
          </cell>
          <cell r="M310">
            <v>10275.62</v>
          </cell>
          <cell r="N310">
            <v>10129.416</v>
          </cell>
          <cell r="O310">
            <v>10101.74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A311">
            <v>21687.04</v>
          </cell>
          <cell r="B311">
            <v>15575.226</v>
          </cell>
          <cell r="C311">
            <v>13222.39</v>
          </cell>
          <cell r="D311">
            <v>13061.89</v>
          </cell>
          <cell r="E311">
            <v>13061.89</v>
          </cell>
          <cell r="F311">
            <v>10821.156</v>
          </cell>
          <cell r="G311">
            <v>10791.59</v>
          </cell>
          <cell r="H311">
            <v>10791.59</v>
          </cell>
          <cell r="I311">
            <v>10791.59</v>
          </cell>
          <cell r="J311">
            <v>10821.156</v>
          </cell>
          <cell r="K311">
            <v>10791.59</v>
          </cell>
          <cell r="L311">
            <v>10791.59</v>
          </cell>
          <cell r="M311">
            <v>10275.62</v>
          </cell>
          <cell r="N311">
            <v>10129.416</v>
          </cell>
          <cell r="O311">
            <v>10101.74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</row>
        <row r="312">
          <cell r="A312">
            <v>21687.04</v>
          </cell>
          <cell r="B312">
            <v>15575.226</v>
          </cell>
          <cell r="C312">
            <v>13222.39</v>
          </cell>
          <cell r="D312">
            <v>13061.89</v>
          </cell>
          <cell r="E312">
            <v>13061.89</v>
          </cell>
          <cell r="F312">
            <v>10821.156</v>
          </cell>
          <cell r="G312">
            <v>10791.59</v>
          </cell>
          <cell r="H312">
            <v>10791.59</v>
          </cell>
          <cell r="I312">
            <v>10791.59</v>
          </cell>
          <cell r="J312">
            <v>10821.156</v>
          </cell>
          <cell r="K312">
            <v>10791.59</v>
          </cell>
          <cell r="L312">
            <v>10791.59</v>
          </cell>
          <cell r="M312">
            <v>10275.62</v>
          </cell>
          <cell r="N312">
            <v>10129.416</v>
          </cell>
          <cell r="O312">
            <v>10101.74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</row>
        <row r="313">
          <cell r="A313">
            <v>21687.04</v>
          </cell>
          <cell r="B313">
            <v>15575.226</v>
          </cell>
          <cell r="C313">
            <v>13222.39</v>
          </cell>
          <cell r="D313">
            <v>13061.89</v>
          </cell>
          <cell r="E313">
            <v>13061.89</v>
          </cell>
          <cell r="F313">
            <v>10821.156</v>
          </cell>
          <cell r="G313">
            <v>10791.59</v>
          </cell>
          <cell r="H313">
            <v>10791.59</v>
          </cell>
          <cell r="I313">
            <v>10791.59</v>
          </cell>
          <cell r="J313">
            <v>10821.156</v>
          </cell>
          <cell r="K313">
            <v>10791.59</v>
          </cell>
          <cell r="L313">
            <v>10791.59</v>
          </cell>
          <cell r="M313">
            <v>10275.62</v>
          </cell>
          <cell r="N313">
            <v>10129.416</v>
          </cell>
          <cell r="O313">
            <v>10101.74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4">
          <cell r="A314">
            <v>21687.04</v>
          </cell>
          <cell r="B314">
            <v>15575.226</v>
          </cell>
          <cell r="C314">
            <v>13222.39</v>
          </cell>
          <cell r="D314">
            <v>13061.89</v>
          </cell>
          <cell r="E314">
            <v>13061.89</v>
          </cell>
          <cell r="F314">
            <v>10821.156</v>
          </cell>
          <cell r="G314">
            <v>10791.59</v>
          </cell>
          <cell r="H314">
            <v>10791.59</v>
          </cell>
          <cell r="I314">
            <v>10791.59</v>
          </cell>
          <cell r="J314">
            <v>10821.156</v>
          </cell>
          <cell r="K314">
            <v>10791.59</v>
          </cell>
          <cell r="L314">
            <v>10791.59</v>
          </cell>
          <cell r="M314">
            <v>10275.62</v>
          </cell>
          <cell r="N314">
            <v>10129.416</v>
          </cell>
          <cell r="O314">
            <v>10101.74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</row>
        <row r="315">
          <cell r="A315">
            <v>21687.04</v>
          </cell>
          <cell r="B315">
            <v>15575.226</v>
          </cell>
          <cell r="C315">
            <v>13222.39</v>
          </cell>
          <cell r="D315">
            <v>13061.89</v>
          </cell>
          <cell r="E315">
            <v>13061.89</v>
          </cell>
          <cell r="F315">
            <v>10821.156</v>
          </cell>
          <cell r="G315">
            <v>10791.59</v>
          </cell>
          <cell r="H315">
            <v>10791.59</v>
          </cell>
          <cell r="I315">
            <v>10791.59</v>
          </cell>
          <cell r="J315">
            <v>10821.156</v>
          </cell>
          <cell r="K315">
            <v>10791.59</v>
          </cell>
          <cell r="L315">
            <v>10791.59</v>
          </cell>
          <cell r="M315">
            <v>10275.62</v>
          </cell>
          <cell r="N315">
            <v>10129.416</v>
          </cell>
          <cell r="O315">
            <v>10101.74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A316">
            <v>21687.04</v>
          </cell>
          <cell r="B316">
            <v>15575.226</v>
          </cell>
          <cell r="C316">
            <v>13222.39</v>
          </cell>
          <cell r="D316">
            <v>13061.89</v>
          </cell>
          <cell r="E316">
            <v>13061.89</v>
          </cell>
          <cell r="F316">
            <v>10821.156</v>
          </cell>
          <cell r="G316">
            <v>10791.59</v>
          </cell>
          <cell r="H316">
            <v>10791.59</v>
          </cell>
          <cell r="I316">
            <v>10791.59</v>
          </cell>
          <cell r="J316">
            <v>10821.156</v>
          </cell>
          <cell r="K316">
            <v>10791.59</v>
          </cell>
          <cell r="L316">
            <v>10791.59</v>
          </cell>
          <cell r="M316">
            <v>10275.62</v>
          </cell>
          <cell r="N316">
            <v>10129.416</v>
          </cell>
          <cell r="O316">
            <v>10101.74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</row>
        <row r="317">
          <cell r="A317">
            <v>21687.04</v>
          </cell>
          <cell r="B317">
            <v>15575.226</v>
          </cell>
          <cell r="C317">
            <v>13222.39</v>
          </cell>
          <cell r="D317">
            <v>13061.89</v>
          </cell>
          <cell r="E317">
            <v>13061.89</v>
          </cell>
          <cell r="F317">
            <v>10821.156</v>
          </cell>
          <cell r="G317">
            <v>10791.59</v>
          </cell>
          <cell r="H317">
            <v>10791.59</v>
          </cell>
          <cell r="I317">
            <v>10791.59</v>
          </cell>
          <cell r="J317">
            <v>10821.156</v>
          </cell>
          <cell r="K317">
            <v>10791.59</v>
          </cell>
          <cell r="L317">
            <v>10791.59</v>
          </cell>
          <cell r="M317">
            <v>10275.62</v>
          </cell>
          <cell r="N317">
            <v>10129.416</v>
          </cell>
          <cell r="O317">
            <v>10101.74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</row>
        <row r="318">
          <cell r="A318">
            <v>21687.04</v>
          </cell>
          <cell r="B318">
            <v>15575.226</v>
          </cell>
          <cell r="C318">
            <v>13222.39</v>
          </cell>
          <cell r="D318">
            <v>13061.89</v>
          </cell>
          <cell r="E318">
            <v>13061.89</v>
          </cell>
          <cell r="F318">
            <v>10821.156</v>
          </cell>
          <cell r="G318">
            <v>10791.59</v>
          </cell>
          <cell r="H318">
            <v>10791.59</v>
          </cell>
          <cell r="I318">
            <v>10791.59</v>
          </cell>
          <cell r="J318">
            <v>10821.156</v>
          </cell>
          <cell r="K318">
            <v>10791.59</v>
          </cell>
          <cell r="L318">
            <v>10791.59</v>
          </cell>
          <cell r="M318">
            <v>10275.62</v>
          </cell>
          <cell r="N318">
            <v>10129.416</v>
          </cell>
          <cell r="O318">
            <v>10101.74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</row>
        <row r="319">
          <cell r="A319">
            <v>21687.04</v>
          </cell>
          <cell r="B319">
            <v>15575.226</v>
          </cell>
          <cell r="C319">
            <v>13222.39</v>
          </cell>
          <cell r="D319">
            <v>13061.89</v>
          </cell>
          <cell r="E319">
            <v>13061.89</v>
          </cell>
          <cell r="F319">
            <v>10821.156</v>
          </cell>
          <cell r="G319">
            <v>10791.59</v>
          </cell>
          <cell r="H319">
            <v>10791.59</v>
          </cell>
          <cell r="I319">
            <v>10791.59</v>
          </cell>
          <cell r="J319">
            <v>10821.156</v>
          </cell>
          <cell r="K319">
            <v>10791.59</v>
          </cell>
          <cell r="L319">
            <v>10791.59</v>
          </cell>
          <cell r="M319">
            <v>10275.62</v>
          </cell>
          <cell r="N319">
            <v>10129.416</v>
          </cell>
          <cell r="O319">
            <v>10101.74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</row>
        <row r="320">
          <cell r="A320">
            <v>21687.04</v>
          </cell>
          <cell r="B320">
            <v>15575.226</v>
          </cell>
          <cell r="C320">
            <v>13222.39</v>
          </cell>
          <cell r="D320">
            <v>13061.89</v>
          </cell>
          <cell r="E320">
            <v>13061.89</v>
          </cell>
          <cell r="F320">
            <v>10821.156</v>
          </cell>
          <cell r="G320">
            <v>10791.59</v>
          </cell>
          <cell r="H320">
            <v>10791.59</v>
          </cell>
          <cell r="I320">
            <v>10791.59</v>
          </cell>
          <cell r="J320">
            <v>10821.156</v>
          </cell>
          <cell r="K320">
            <v>10791.59</v>
          </cell>
          <cell r="L320">
            <v>10791.59</v>
          </cell>
          <cell r="M320">
            <v>10275.62</v>
          </cell>
          <cell r="N320">
            <v>10129.416</v>
          </cell>
          <cell r="O320">
            <v>10101.74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</row>
        <row r="321">
          <cell r="A321">
            <v>21687.04</v>
          </cell>
          <cell r="B321">
            <v>15575.226</v>
          </cell>
          <cell r="C321">
            <v>13222.39</v>
          </cell>
          <cell r="D321">
            <v>13061.89</v>
          </cell>
          <cell r="E321">
            <v>13061.89</v>
          </cell>
          <cell r="F321">
            <v>10821.156</v>
          </cell>
          <cell r="G321">
            <v>10791.59</v>
          </cell>
          <cell r="H321">
            <v>10791.59</v>
          </cell>
          <cell r="I321">
            <v>10791.59</v>
          </cell>
          <cell r="J321">
            <v>10821.156</v>
          </cell>
          <cell r="K321">
            <v>10791.59</v>
          </cell>
          <cell r="L321">
            <v>10791.59</v>
          </cell>
          <cell r="M321">
            <v>10275.62</v>
          </cell>
          <cell r="N321">
            <v>10129.416</v>
          </cell>
          <cell r="O321">
            <v>10101.74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</row>
        <row r="322">
          <cell r="A322">
            <v>21687.04</v>
          </cell>
          <cell r="B322">
            <v>15575.226</v>
          </cell>
          <cell r="C322">
            <v>13222.39</v>
          </cell>
          <cell r="D322">
            <v>13061.89</v>
          </cell>
          <cell r="E322">
            <v>13061.89</v>
          </cell>
          <cell r="F322">
            <v>10821.156</v>
          </cell>
          <cell r="G322">
            <v>10791.59</v>
          </cell>
          <cell r="H322">
            <v>10791.59</v>
          </cell>
          <cell r="I322">
            <v>10791.59</v>
          </cell>
          <cell r="J322">
            <v>10821.156</v>
          </cell>
          <cell r="K322">
            <v>10791.59</v>
          </cell>
          <cell r="L322">
            <v>10791.59</v>
          </cell>
          <cell r="M322">
            <v>10275.62</v>
          </cell>
          <cell r="N322">
            <v>10129.416</v>
          </cell>
          <cell r="O322">
            <v>10101.74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</row>
        <row r="323">
          <cell r="A323">
            <v>21687.04</v>
          </cell>
          <cell r="B323">
            <v>15575.226</v>
          </cell>
          <cell r="C323">
            <v>13222.39</v>
          </cell>
          <cell r="D323">
            <v>13061.89</v>
          </cell>
          <cell r="E323">
            <v>13061.89</v>
          </cell>
          <cell r="F323">
            <v>10821.156</v>
          </cell>
          <cell r="G323">
            <v>10791.59</v>
          </cell>
          <cell r="H323">
            <v>10791.59</v>
          </cell>
          <cell r="I323">
            <v>10791.59</v>
          </cell>
          <cell r="J323">
            <v>10821.156</v>
          </cell>
          <cell r="K323">
            <v>10791.59</v>
          </cell>
          <cell r="L323">
            <v>10791.59</v>
          </cell>
          <cell r="M323">
            <v>10275.62</v>
          </cell>
          <cell r="N323">
            <v>10129.416</v>
          </cell>
          <cell r="O323">
            <v>10101.74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</row>
        <row r="324">
          <cell r="A324">
            <v>21687.04</v>
          </cell>
          <cell r="B324">
            <v>15575.226</v>
          </cell>
          <cell r="C324">
            <v>13222.39</v>
          </cell>
          <cell r="D324">
            <v>13061.89</v>
          </cell>
          <cell r="E324">
            <v>13061.89</v>
          </cell>
          <cell r="F324">
            <v>10821.156</v>
          </cell>
          <cell r="G324">
            <v>10791.59</v>
          </cell>
          <cell r="H324">
            <v>10791.59</v>
          </cell>
          <cell r="I324">
            <v>10791.59</v>
          </cell>
          <cell r="J324">
            <v>10821.156</v>
          </cell>
          <cell r="K324">
            <v>10791.59</v>
          </cell>
          <cell r="L324">
            <v>10791.59</v>
          </cell>
          <cell r="M324">
            <v>10275.62</v>
          </cell>
          <cell r="N324">
            <v>10129.416</v>
          </cell>
          <cell r="O324">
            <v>10101.74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</row>
        <row r="325">
          <cell r="A325">
            <v>21687.04</v>
          </cell>
          <cell r="B325">
            <v>15575.226</v>
          </cell>
          <cell r="C325">
            <v>13222.39</v>
          </cell>
          <cell r="D325">
            <v>13061.89</v>
          </cell>
          <cell r="E325">
            <v>13061.89</v>
          </cell>
          <cell r="F325">
            <v>10821.156</v>
          </cell>
          <cell r="G325">
            <v>10791.59</v>
          </cell>
          <cell r="H325">
            <v>10791.59</v>
          </cell>
          <cell r="I325">
            <v>10791.59</v>
          </cell>
          <cell r="J325">
            <v>10821.156</v>
          </cell>
          <cell r="K325">
            <v>10791.59</v>
          </cell>
          <cell r="L325">
            <v>10791.59</v>
          </cell>
          <cell r="M325">
            <v>10275.62</v>
          </cell>
          <cell r="N325">
            <v>10129.416</v>
          </cell>
          <cell r="O325">
            <v>10101.74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</row>
        <row r="326">
          <cell r="A326">
            <v>21687.04</v>
          </cell>
          <cell r="B326">
            <v>15575.226</v>
          </cell>
          <cell r="C326">
            <v>13222.39</v>
          </cell>
          <cell r="D326">
            <v>13061.89</v>
          </cell>
          <cell r="E326">
            <v>13061.89</v>
          </cell>
          <cell r="F326">
            <v>10821.156</v>
          </cell>
          <cell r="G326">
            <v>10791.59</v>
          </cell>
          <cell r="H326">
            <v>10791.59</v>
          </cell>
          <cell r="I326">
            <v>10791.59</v>
          </cell>
          <cell r="J326">
            <v>10821.156</v>
          </cell>
          <cell r="K326">
            <v>10791.59</v>
          </cell>
          <cell r="L326">
            <v>10791.59</v>
          </cell>
          <cell r="M326">
            <v>10275.62</v>
          </cell>
          <cell r="N326">
            <v>10129.416</v>
          </cell>
          <cell r="O326">
            <v>10101.74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</row>
        <row r="327">
          <cell r="A327">
            <v>21687.04</v>
          </cell>
          <cell r="B327">
            <v>15575.226</v>
          </cell>
          <cell r="C327">
            <v>13222.39</v>
          </cell>
          <cell r="D327">
            <v>13061.89</v>
          </cell>
          <cell r="E327">
            <v>13061.89</v>
          </cell>
          <cell r="F327">
            <v>10821.156</v>
          </cell>
          <cell r="G327">
            <v>10791.59</v>
          </cell>
          <cell r="H327">
            <v>10791.59</v>
          </cell>
          <cell r="I327">
            <v>10791.59</v>
          </cell>
          <cell r="J327">
            <v>10821.156</v>
          </cell>
          <cell r="K327">
            <v>10791.59</v>
          </cell>
          <cell r="L327">
            <v>10791.59</v>
          </cell>
          <cell r="M327">
            <v>10275.62</v>
          </cell>
          <cell r="N327">
            <v>10129.416</v>
          </cell>
          <cell r="O327">
            <v>10101.74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</row>
        <row r="328">
          <cell r="A328">
            <v>21687.04</v>
          </cell>
          <cell r="B328">
            <v>15575.226</v>
          </cell>
          <cell r="C328">
            <v>13222.39</v>
          </cell>
          <cell r="D328">
            <v>13061.89</v>
          </cell>
          <cell r="E328">
            <v>13061.89</v>
          </cell>
          <cell r="F328">
            <v>10821.156</v>
          </cell>
          <cell r="G328">
            <v>10791.59</v>
          </cell>
          <cell r="H328">
            <v>10791.59</v>
          </cell>
          <cell r="I328">
            <v>10791.59</v>
          </cell>
          <cell r="J328">
            <v>10821.156</v>
          </cell>
          <cell r="K328">
            <v>10791.59</v>
          </cell>
          <cell r="L328">
            <v>10791.59</v>
          </cell>
          <cell r="M328">
            <v>10275.62</v>
          </cell>
          <cell r="N328">
            <v>10129.416</v>
          </cell>
          <cell r="O328">
            <v>10101.74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</row>
        <row r="329">
          <cell r="A329">
            <v>21687.04</v>
          </cell>
          <cell r="B329">
            <v>15575.226</v>
          </cell>
          <cell r="C329">
            <v>13222.39</v>
          </cell>
          <cell r="D329">
            <v>13061.89</v>
          </cell>
          <cell r="E329">
            <v>13061.89</v>
          </cell>
          <cell r="F329">
            <v>10821.156</v>
          </cell>
          <cell r="G329">
            <v>10791.59</v>
          </cell>
          <cell r="H329">
            <v>10791.59</v>
          </cell>
          <cell r="I329">
            <v>10791.59</v>
          </cell>
          <cell r="J329">
            <v>10821.156</v>
          </cell>
          <cell r="K329">
            <v>10791.59</v>
          </cell>
          <cell r="L329">
            <v>10791.59</v>
          </cell>
          <cell r="M329">
            <v>10275.62</v>
          </cell>
          <cell r="N329">
            <v>10129.416</v>
          </cell>
          <cell r="O329">
            <v>10101.74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</row>
        <row r="330">
          <cell r="A330">
            <v>21687.04</v>
          </cell>
          <cell r="B330">
            <v>15575.226</v>
          </cell>
          <cell r="C330">
            <v>13222.39</v>
          </cell>
          <cell r="D330">
            <v>13061.89</v>
          </cell>
          <cell r="E330">
            <v>13061.89</v>
          </cell>
          <cell r="F330">
            <v>10821.156</v>
          </cell>
          <cell r="G330">
            <v>10791.59</v>
          </cell>
          <cell r="H330">
            <v>10791.59</v>
          </cell>
          <cell r="I330">
            <v>10791.59</v>
          </cell>
          <cell r="J330">
            <v>10821.156</v>
          </cell>
          <cell r="K330">
            <v>10791.59</v>
          </cell>
          <cell r="L330">
            <v>10791.59</v>
          </cell>
          <cell r="M330">
            <v>10275.62</v>
          </cell>
          <cell r="N330">
            <v>10129.416</v>
          </cell>
          <cell r="O330">
            <v>10101.74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</row>
        <row r="331">
          <cell r="A331">
            <v>21687.04</v>
          </cell>
          <cell r="B331">
            <v>15575.226</v>
          </cell>
          <cell r="C331">
            <v>13222.39</v>
          </cell>
          <cell r="D331">
            <v>13061.89</v>
          </cell>
          <cell r="E331">
            <v>13061.89</v>
          </cell>
          <cell r="F331">
            <v>10821.156</v>
          </cell>
          <cell r="G331">
            <v>10791.59</v>
          </cell>
          <cell r="H331">
            <v>10791.59</v>
          </cell>
          <cell r="I331">
            <v>10791.59</v>
          </cell>
          <cell r="J331">
            <v>10821.156</v>
          </cell>
          <cell r="K331">
            <v>10791.59</v>
          </cell>
          <cell r="L331">
            <v>10791.59</v>
          </cell>
          <cell r="M331">
            <v>10275.62</v>
          </cell>
          <cell r="N331">
            <v>10129.416</v>
          </cell>
          <cell r="O331">
            <v>10101.74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A332">
            <v>21687.04</v>
          </cell>
          <cell r="B332">
            <v>15575.226</v>
          </cell>
          <cell r="C332">
            <v>13222.39</v>
          </cell>
          <cell r="D332">
            <v>13061.89</v>
          </cell>
          <cell r="E332">
            <v>13061.89</v>
          </cell>
          <cell r="F332">
            <v>10821.156</v>
          </cell>
          <cell r="G332">
            <v>10791.59</v>
          </cell>
          <cell r="H332">
            <v>10791.59</v>
          </cell>
          <cell r="I332">
            <v>10791.59</v>
          </cell>
          <cell r="J332">
            <v>10821.156</v>
          </cell>
          <cell r="K332">
            <v>10791.59</v>
          </cell>
          <cell r="L332">
            <v>10791.59</v>
          </cell>
          <cell r="M332">
            <v>10275.62</v>
          </cell>
          <cell r="N332">
            <v>10129.416</v>
          </cell>
          <cell r="O332">
            <v>10101.74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</row>
        <row r="333">
          <cell r="A333">
            <v>21687.04</v>
          </cell>
          <cell r="B333">
            <v>15575.226</v>
          </cell>
          <cell r="C333">
            <v>13222.39</v>
          </cell>
          <cell r="D333">
            <v>13061.89</v>
          </cell>
          <cell r="E333">
            <v>13061.89</v>
          </cell>
          <cell r="F333">
            <v>10821.156</v>
          </cell>
          <cell r="G333">
            <v>10791.59</v>
          </cell>
          <cell r="H333">
            <v>10791.59</v>
          </cell>
          <cell r="I333">
            <v>10791.59</v>
          </cell>
          <cell r="J333">
            <v>10821.156</v>
          </cell>
          <cell r="K333">
            <v>10791.59</v>
          </cell>
          <cell r="L333">
            <v>10791.59</v>
          </cell>
          <cell r="M333">
            <v>10275.62</v>
          </cell>
          <cell r="N333">
            <v>10129.416</v>
          </cell>
          <cell r="O333">
            <v>10101.74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</row>
        <row r="334">
          <cell r="A334">
            <v>21687.04</v>
          </cell>
          <cell r="B334">
            <v>15575.226</v>
          </cell>
          <cell r="C334">
            <v>13222.39</v>
          </cell>
          <cell r="D334">
            <v>13061.89</v>
          </cell>
          <cell r="E334">
            <v>13061.89</v>
          </cell>
          <cell r="F334">
            <v>10821.156</v>
          </cell>
          <cell r="G334">
            <v>10791.59</v>
          </cell>
          <cell r="H334">
            <v>10791.59</v>
          </cell>
          <cell r="I334">
            <v>10791.59</v>
          </cell>
          <cell r="J334">
            <v>10821.156</v>
          </cell>
          <cell r="K334">
            <v>10791.59</v>
          </cell>
          <cell r="L334">
            <v>10791.59</v>
          </cell>
          <cell r="M334">
            <v>10275.62</v>
          </cell>
          <cell r="N334">
            <v>10129.416</v>
          </cell>
          <cell r="O334">
            <v>10101.74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21687.04</v>
          </cell>
          <cell r="B335">
            <v>15575.226</v>
          </cell>
          <cell r="C335">
            <v>13222.39</v>
          </cell>
          <cell r="D335">
            <v>13061.89</v>
          </cell>
          <cell r="E335">
            <v>13061.89</v>
          </cell>
          <cell r="F335">
            <v>10821.156</v>
          </cell>
          <cell r="G335">
            <v>10791.59</v>
          </cell>
          <cell r="H335">
            <v>10791.59</v>
          </cell>
          <cell r="I335">
            <v>10791.59</v>
          </cell>
          <cell r="J335">
            <v>10821.156</v>
          </cell>
          <cell r="K335">
            <v>10791.59</v>
          </cell>
          <cell r="L335">
            <v>10791.59</v>
          </cell>
          <cell r="M335">
            <v>10275.62</v>
          </cell>
          <cell r="N335">
            <v>10129.416</v>
          </cell>
          <cell r="O335">
            <v>10101.74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</row>
        <row r="336">
          <cell r="A336">
            <v>21687.04</v>
          </cell>
          <cell r="B336">
            <v>15575.226</v>
          </cell>
          <cell r="C336">
            <v>13222.39</v>
          </cell>
          <cell r="D336">
            <v>13061.89</v>
          </cell>
          <cell r="E336">
            <v>13061.89</v>
          </cell>
          <cell r="F336">
            <v>10821.156</v>
          </cell>
          <cell r="G336">
            <v>10791.59</v>
          </cell>
          <cell r="H336">
            <v>10791.59</v>
          </cell>
          <cell r="I336">
            <v>10791.59</v>
          </cell>
          <cell r="J336">
            <v>10821.156</v>
          </cell>
          <cell r="K336">
            <v>10791.59</v>
          </cell>
          <cell r="L336">
            <v>10791.59</v>
          </cell>
          <cell r="M336">
            <v>10275.62</v>
          </cell>
          <cell r="N336">
            <v>10129.416</v>
          </cell>
          <cell r="O336">
            <v>10101.74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</row>
        <row r="337">
          <cell r="A337">
            <v>21687.04</v>
          </cell>
          <cell r="B337">
            <v>15575.226</v>
          </cell>
          <cell r="C337">
            <v>13222.39</v>
          </cell>
          <cell r="D337">
            <v>13061.89</v>
          </cell>
          <cell r="E337">
            <v>13061.89</v>
          </cell>
          <cell r="F337">
            <v>10821.156</v>
          </cell>
          <cell r="G337">
            <v>10791.59</v>
          </cell>
          <cell r="H337">
            <v>10791.59</v>
          </cell>
          <cell r="I337">
            <v>10791.59</v>
          </cell>
          <cell r="J337">
            <v>10821.156</v>
          </cell>
          <cell r="K337">
            <v>10791.59</v>
          </cell>
          <cell r="L337">
            <v>10791.59</v>
          </cell>
          <cell r="M337">
            <v>10275.62</v>
          </cell>
          <cell r="N337">
            <v>10129.416</v>
          </cell>
          <cell r="O337">
            <v>10101.74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</row>
        <row r="338">
          <cell r="A338">
            <v>21687.04</v>
          </cell>
          <cell r="B338">
            <v>15575.226</v>
          </cell>
          <cell r="C338">
            <v>13222.39</v>
          </cell>
          <cell r="D338">
            <v>13061.89</v>
          </cell>
          <cell r="E338">
            <v>13061.89</v>
          </cell>
          <cell r="F338">
            <v>10821.156</v>
          </cell>
          <cell r="G338">
            <v>10791.59</v>
          </cell>
          <cell r="H338">
            <v>10791.59</v>
          </cell>
          <cell r="I338">
            <v>10791.59</v>
          </cell>
          <cell r="J338">
            <v>10821.156</v>
          </cell>
          <cell r="K338">
            <v>10791.59</v>
          </cell>
          <cell r="L338">
            <v>10791.59</v>
          </cell>
          <cell r="M338">
            <v>10275.62</v>
          </cell>
          <cell r="N338">
            <v>10129.416</v>
          </cell>
          <cell r="O338">
            <v>10101.74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21687.04</v>
          </cell>
          <cell r="B339">
            <v>15575.226</v>
          </cell>
          <cell r="C339">
            <v>13222.39</v>
          </cell>
          <cell r="D339">
            <v>13061.89</v>
          </cell>
          <cell r="E339">
            <v>13061.89</v>
          </cell>
          <cell r="F339">
            <v>10821.156</v>
          </cell>
          <cell r="G339">
            <v>10791.59</v>
          </cell>
          <cell r="H339">
            <v>10791.59</v>
          </cell>
          <cell r="I339">
            <v>10791.59</v>
          </cell>
          <cell r="J339">
            <v>10821.156</v>
          </cell>
          <cell r="K339">
            <v>10791.59</v>
          </cell>
          <cell r="L339">
            <v>10791.59</v>
          </cell>
          <cell r="M339">
            <v>10275.62</v>
          </cell>
          <cell r="N339">
            <v>10129.416</v>
          </cell>
          <cell r="O339">
            <v>10101.74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</row>
        <row r="340">
          <cell r="A340">
            <v>21687.04</v>
          </cell>
          <cell r="B340">
            <v>15575.226</v>
          </cell>
          <cell r="C340">
            <v>13222.39</v>
          </cell>
          <cell r="D340">
            <v>13061.89</v>
          </cell>
          <cell r="E340">
            <v>13061.89</v>
          </cell>
          <cell r="F340">
            <v>10821.156</v>
          </cell>
          <cell r="G340">
            <v>10791.59</v>
          </cell>
          <cell r="H340">
            <v>10791.59</v>
          </cell>
          <cell r="I340">
            <v>10791.59</v>
          </cell>
          <cell r="J340">
            <v>10821.156</v>
          </cell>
          <cell r="K340">
            <v>10791.59</v>
          </cell>
          <cell r="L340">
            <v>10791.59</v>
          </cell>
          <cell r="M340">
            <v>10275.62</v>
          </cell>
          <cell r="N340">
            <v>10129.416</v>
          </cell>
          <cell r="O340">
            <v>10101.74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</row>
        <row r="341">
          <cell r="A341">
            <v>21687.04</v>
          </cell>
          <cell r="B341">
            <v>15575.226</v>
          </cell>
          <cell r="C341">
            <v>13222.39</v>
          </cell>
          <cell r="D341">
            <v>13061.89</v>
          </cell>
          <cell r="E341">
            <v>13061.89</v>
          </cell>
          <cell r="F341">
            <v>10821.156</v>
          </cell>
          <cell r="G341">
            <v>10791.59</v>
          </cell>
          <cell r="H341">
            <v>10791.59</v>
          </cell>
          <cell r="I341">
            <v>10791.59</v>
          </cell>
          <cell r="J341">
            <v>10821.156</v>
          </cell>
          <cell r="K341">
            <v>10791.59</v>
          </cell>
          <cell r="L341">
            <v>10791.59</v>
          </cell>
          <cell r="M341">
            <v>10275.62</v>
          </cell>
          <cell r="N341">
            <v>10129.416</v>
          </cell>
          <cell r="O341">
            <v>10101.74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</row>
        <row r="342">
          <cell r="A342">
            <v>21687.04</v>
          </cell>
          <cell r="B342">
            <v>15575.226</v>
          </cell>
          <cell r="C342">
            <v>13222.39</v>
          </cell>
          <cell r="D342">
            <v>13061.89</v>
          </cell>
          <cell r="E342">
            <v>13061.89</v>
          </cell>
          <cell r="F342">
            <v>10821.156</v>
          </cell>
          <cell r="G342">
            <v>10791.59</v>
          </cell>
          <cell r="H342">
            <v>10791.59</v>
          </cell>
          <cell r="I342">
            <v>10791.59</v>
          </cell>
          <cell r="J342">
            <v>10821.156</v>
          </cell>
          <cell r="K342">
            <v>10791.59</v>
          </cell>
          <cell r="L342">
            <v>10791.59</v>
          </cell>
          <cell r="M342">
            <v>10275.62</v>
          </cell>
          <cell r="N342">
            <v>10129.416</v>
          </cell>
          <cell r="O342">
            <v>10101.74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</row>
        <row r="343">
          <cell r="A343">
            <v>21687.04</v>
          </cell>
          <cell r="B343">
            <v>15575.226</v>
          </cell>
          <cell r="C343">
            <v>13222.39</v>
          </cell>
          <cell r="D343">
            <v>13061.89</v>
          </cell>
          <cell r="E343">
            <v>13061.89</v>
          </cell>
          <cell r="F343">
            <v>10821.156</v>
          </cell>
          <cell r="G343">
            <v>10791.59</v>
          </cell>
          <cell r="H343">
            <v>10791.59</v>
          </cell>
          <cell r="I343">
            <v>10791.59</v>
          </cell>
          <cell r="J343">
            <v>10821.156</v>
          </cell>
          <cell r="K343">
            <v>10791.59</v>
          </cell>
          <cell r="L343">
            <v>10791.59</v>
          </cell>
          <cell r="M343">
            <v>10275.62</v>
          </cell>
          <cell r="N343">
            <v>10129.416</v>
          </cell>
          <cell r="O343">
            <v>10101.74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</row>
        <row r="344">
          <cell r="A344">
            <v>21687.04</v>
          </cell>
          <cell r="B344">
            <v>15575.226</v>
          </cell>
          <cell r="C344">
            <v>13222.39</v>
          </cell>
          <cell r="D344">
            <v>13061.89</v>
          </cell>
          <cell r="E344">
            <v>13061.89</v>
          </cell>
          <cell r="F344">
            <v>10821.156</v>
          </cell>
          <cell r="G344">
            <v>10791.59</v>
          </cell>
          <cell r="H344">
            <v>10791.59</v>
          </cell>
          <cell r="I344">
            <v>10791.59</v>
          </cell>
          <cell r="J344">
            <v>10821.156</v>
          </cell>
          <cell r="K344">
            <v>10791.59</v>
          </cell>
          <cell r="L344">
            <v>10791.59</v>
          </cell>
          <cell r="M344">
            <v>10275.62</v>
          </cell>
          <cell r="N344">
            <v>10129.416</v>
          </cell>
          <cell r="O344">
            <v>10101.74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</row>
        <row r="345">
          <cell r="A345">
            <v>21687.04</v>
          </cell>
          <cell r="B345">
            <v>15575.226</v>
          </cell>
          <cell r="C345">
            <v>13222.39</v>
          </cell>
          <cell r="D345">
            <v>13061.89</v>
          </cell>
          <cell r="E345">
            <v>13061.89</v>
          </cell>
          <cell r="F345">
            <v>10821.156</v>
          </cell>
          <cell r="G345">
            <v>10791.59</v>
          </cell>
          <cell r="H345">
            <v>10791.59</v>
          </cell>
          <cell r="I345">
            <v>10791.59</v>
          </cell>
          <cell r="J345">
            <v>10821.156</v>
          </cell>
          <cell r="K345">
            <v>10791.59</v>
          </cell>
          <cell r="L345">
            <v>10791.59</v>
          </cell>
          <cell r="M345">
            <v>10275.62</v>
          </cell>
          <cell r="N345">
            <v>10129.416</v>
          </cell>
          <cell r="O345">
            <v>10101.74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</row>
        <row r="346">
          <cell r="A346">
            <v>21687.04</v>
          </cell>
          <cell r="B346">
            <v>15575.226</v>
          </cell>
          <cell r="C346">
            <v>13222.39</v>
          </cell>
          <cell r="D346">
            <v>13061.89</v>
          </cell>
          <cell r="E346">
            <v>13061.89</v>
          </cell>
          <cell r="F346">
            <v>10821.156</v>
          </cell>
          <cell r="G346">
            <v>10791.59</v>
          </cell>
          <cell r="H346">
            <v>10791.59</v>
          </cell>
          <cell r="I346">
            <v>10791.59</v>
          </cell>
          <cell r="J346">
            <v>10821.156</v>
          </cell>
          <cell r="K346">
            <v>10791.59</v>
          </cell>
          <cell r="L346">
            <v>10791.59</v>
          </cell>
          <cell r="M346">
            <v>10275.62</v>
          </cell>
          <cell r="N346">
            <v>10129.416</v>
          </cell>
          <cell r="O346">
            <v>10101.74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</row>
        <row r="347">
          <cell r="A347">
            <v>21687.04</v>
          </cell>
          <cell r="B347">
            <v>15575.226</v>
          </cell>
          <cell r="C347">
            <v>13222.39</v>
          </cell>
          <cell r="D347">
            <v>13061.89</v>
          </cell>
          <cell r="E347">
            <v>13061.89</v>
          </cell>
          <cell r="F347">
            <v>10821.156</v>
          </cell>
          <cell r="G347">
            <v>10791.59</v>
          </cell>
          <cell r="H347">
            <v>10791.59</v>
          </cell>
          <cell r="I347">
            <v>10791.59</v>
          </cell>
          <cell r="J347">
            <v>10821.156</v>
          </cell>
          <cell r="K347">
            <v>10791.59</v>
          </cell>
          <cell r="L347">
            <v>10791.59</v>
          </cell>
          <cell r="M347">
            <v>10275.62</v>
          </cell>
          <cell r="N347">
            <v>10129.416</v>
          </cell>
          <cell r="O347">
            <v>10101.74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</row>
        <row r="348">
          <cell r="A348">
            <v>21687.04</v>
          </cell>
          <cell r="B348">
            <v>15575.226</v>
          </cell>
          <cell r="C348">
            <v>13222.39</v>
          </cell>
          <cell r="D348">
            <v>13061.89</v>
          </cell>
          <cell r="E348">
            <v>13061.89</v>
          </cell>
          <cell r="F348">
            <v>10821.156</v>
          </cell>
          <cell r="G348">
            <v>10791.59</v>
          </cell>
          <cell r="H348">
            <v>10791.59</v>
          </cell>
          <cell r="I348">
            <v>10791.59</v>
          </cell>
          <cell r="J348">
            <v>10821.156</v>
          </cell>
          <cell r="K348">
            <v>10791.59</v>
          </cell>
          <cell r="L348">
            <v>10791.59</v>
          </cell>
          <cell r="M348">
            <v>10275.62</v>
          </cell>
          <cell r="N348">
            <v>10129.416</v>
          </cell>
          <cell r="O348">
            <v>10101.74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21687.04</v>
          </cell>
          <cell r="B349">
            <v>15575.226</v>
          </cell>
          <cell r="C349">
            <v>13222.39</v>
          </cell>
          <cell r="D349">
            <v>13061.89</v>
          </cell>
          <cell r="E349">
            <v>13061.89</v>
          </cell>
          <cell r="F349">
            <v>10821.156</v>
          </cell>
          <cell r="G349">
            <v>10791.59</v>
          </cell>
          <cell r="H349">
            <v>10791.59</v>
          </cell>
          <cell r="I349">
            <v>10791.59</v>
          </cell>
          <cell r="J349">
            <v>10821.156</v>
          </cell>
          <cell r="K349">
            <v>10791.59</v>
          </cell>
          <cell r="L349">
            <v>10791.59</v>
          </cell>
          <cell r="M349">
            <v>10275.62</v>
          </cell>
          <cell r="N349">
            <v>10129.416</v>
          </cell>
          <cell r="O349">
            <v>10101.74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21687.04</v>
          </cell>
          <cell r="B350">
            <v>15575.226</v>
          </cell>
          <cell r="C350">
            <v>13222.39</v>
          </cell>
          <cell r="D350">
            <v>13061.89</v>
          </cell>
          <cell r="E350">
            <v>13061.89</v>
          </cell>
          <cell r="F350">
            <v>10821.156</v>
          </cell>
          <cell r="G350">
            <v>10791.59</v>
          </cell>
          <cell r="H350">
            <v>10791.59</v>
          </cell>
          <cell r="I350">
            <v>10791.59</v>
          </cell>
          <cell r="J350">
            <v>10821.156</v>
          </cell>
          <cell r="K350">
            <v>10791.59</v>
          </cell>
          <cell r="L350">
            <v>10791.59</v>
          </cell>
          <cell r="M350">
            <v>10275.62</v>
          </cell>
          <cell r="N350">
            <v>10129.416</v>
          </cell>
          <cell r="O350">
            <v>10101.74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21687.04</v>
          </cell>
          <cell r="B351">
            <v>15575.226</v>
          </cell>
          <cell r="C351">
            <v>13222.39</v>
          </cell>
          <cell r="D351">
            <v>13061.89</v>
          </cell>
          <cell r="E351">
            <v>13061.89</v>
          </cell>
          <cell r="F351">
            <v>10821.156</v>
          </cell>
          <cell r="G351">
            <v>10791.59</v>
          </cell>
          <cell r="H351">
            <v>10791.59</v>
          </cell>
          <cell r="I351">
            <v>10791.59</v>
          </cell>
          <cell r="J351">
            <v>10821.156</v>
          </cell>
          <cell r="K351">
            <v>10791.59</v>
          </cell>
          <cell r="L351">
            <v>10791.59</v>
          </cell>
          <cell r="M351">
            <v>10275.62</v>
          </cell>
          <cell r="N351">
            <v>10129.416</v>
          </cell>
          <cell r="O351">
            <v>10101.74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21687.04</v>
          </cell>
          <cell r="B352">
            <v>15575.226</v>
          </cell>
          <cell r="C352">
            <v>13222.39</v>
          </cell>
          <cell r="D352">
            <v>13061.89</v>
          </cell>
          <cell r="E352">
            <v>13061.89</v>
          </cell>
          <cell r="F352">
            <v>10821.156</v>
          </cell>
          <cell r="G352">
            <v>10791.59</v>
          </cell>
          <cell r="H352">
            <v>10791.59</v>
          </cell>
          <cell r="I352">
            <v>10791.59</v>
          </cell>
          <cell r="J352">
            <v>10821.156</v>
          </cell>
          <cell r="K352">
            <v>10791.59</v>
          </cell>
          <cell r="L352">
            <v>10791.59</v>
          </cell>
          <cell r="M352">
            <v>10275.62</v>
          </cell>
          <cell r="N352">
            <v>10129.416</v>
          </cell>
          <cell r="O352">
            <v>10101.74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21687.04</v>
          </cell>
          <cell r="B353">
            <v>15575.226</v>
          </cell>
          <cell r="C353">
            <v>13222.39</v>
          </cell>
          <cell r="D353">
            <v>13061.89</v>
          </cell>
          <cell r="E353">
            <v>13061.89</v>
          </cell>
          <cell r="F353">
            <v>10821.156</v>
          </cell>
          <cell r="G353">
            <v>10791.59</v>
          </cell>
          <cell r="H353">
            <v>10791.59</v>
          </cell>
          <cell r="I353">
            <v>10791.59</v>
          </cell>
          <cell r="J353">
            <v>10821.156</v>
          </cell>
          <cell r="K353">
            <v>10791.59</v>
          </cell>
          <cell r="L353">
            <v>10791.59</v>
          </cell>
          <cell r="M353">
            <v>10275.62</v>
          </cell>
          <cell r="N353">
            <v>10129.416</v>
          </cell>
          <cell r="O353">
            <v>10101.74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21687.04</v>
          </cell>
          <cell r="B354">
            <v>15575.226</v>
          </cell>
          <cell r="C354">
            <v>13222.39</v>
          </cell>
          <cell r="D354">
            <v>13061.89</v>
          </cell>
          <cell r="E354">
            <v>13061.89</v>
          </cell>
          <cell r="F354">
            <v>10821.156</v>
          </cell>
          <cell r="G354">
            <v>10791.59</v>
          </cell>
          <cell r="H354">
            <v>10791.59</v>
          </cell>
          <cell r="I354">
            <v>10791.59</v>
          </cell>
          <cell r="J354">
            <v>10821.156</v>
          </cell>
          <cell r="K354">
            <v>10791.59</v>
          </cell>
          <cell r="L354">
            <v>10791.59</v>
          </cell>
          <cell r="M354">
            <v>10275.62</v>
          </cell>
          <cell r="N354">
            <v>10129.416</v>
          </cell>
          <cell r="O354">
            <v>10101.74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21687.04</v>
          </cell>
          <cell r="B355">
            <v>15575.226</v>
          </cell>
          <cell r="C355">
            <v>13222.39</v>
          </cell>
          <cell r="D355">
            <v>13061.89</v>
          </cell>
          <cell r="E355">
            <v>13061.89</v>
          </cell>
          <cell r="F355">
            <v>10821.156</v>
          </cell>
          <cell r="G355">
            <v>10791.59</v>
          </cell>
          <cell r="H355">
            <v>10791.59</v>
          </cell>
          <cell r="I355">
            <v>10791.59</v>
          </cell>
          <cell r="J355">
            <v>10821.156</v>
          </cell>
          <cell r="K355">
            <v>10791.59</v>
          </cell>
          <cell r="L355">
            <v>10791.59</v>
          </cell>
          <cell r="M355">
            <v>10275.62</v>
          </cell>
          <cell r="N355">
            <v>10129.416</v>
          </cell>
          <cell r="O355">
            <v>10101.74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21687.04</v>
          </cell>
          <cell r="B356">
            <v>15575.226</v>
          </cell>
          <cell r="C356">
            <v>13222.39</v>
          </cell>
          <cell r="D356">
            <v>13061.89</v>
          </cell>
          <cell r="E356">
            <v>13061.89</v>
          </cell>
          <cell r="F356">
            <v>10821.156</v>
          </cell>
          <cell r="G356">
            <v>10791.59</v>
          </cell>
          <cell r="H356">
            <v>10791.59</v>
          </cell>
          <cell r="I356">
            <v>10791.59</v>
          </cell>
          <cell r="J356">
            <v>10821.156</v>
          </cell>
          <cell r="K356">
            <v>10791.59</v>
          </cell>
          <cell r="L356">
            <v>10791.59</v>
          </cell>
          <cell r="M356">
            <v>10275.62</v>
          </cell>
          <cell r="N356">
            <v>10129.416</v>
          </cell>
          <cell r="O356">
            <v>10101.74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21687.04</v>
          </cell>
          <cell r="B357">
            <v>15575.226</v>
          </cell>
          <cell r="C357">
            <v>13222.39</v>
          </cell>
          <cell r="D357">
            <v>13061.89</v>
          </cell>
          <cell r="E357">
            <v>13061.89</v>
          </cell>
          <cell r="F357">
            <v>10821.156</v>
          </cell>
          <cell r="G357">
            <v>10791.59</v>
          </cell>
          <cell r="H357">
            <v>10791.59</v>
          </cell>
          <cell r="I357">
            <v>10791.59</v>
          </cell>
          <cell r="J357">
            <v>10821.156</v>
          </cell>
          <cell r="K357">
            <v>10791.59</v>
          </cell>
          <cell r="L357">
            <v>10791.59</v>
          </cell>
          <cell r="M357">
            <v>10275.62</v>
          </cell>
          <cell r="N357">
            <v>10129.416</v>
          </cell>
          <cell r="O357">
            <v>10101.74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21687.04</v>
          </cell>
          <cell r="B358">
            <v>15575.226</v>
          </cell>
          <cell r="C358">
            <v>13222.39</v>
          </cell>
          <cell r="D358">
            <v>13061.89</v>
          </cell>
          <cell r="E358">
            <v>13061.89</v>
          </cell>
          <cell r="F358">
            <v>10821.156</v>
          </cell>
          <cell r="G358">
            <v>10791.59</v>
          </cell>
          <cell r="H358">
            <v>10791.59</v>
          </cell>
          <cell r="I358">
            <v>10791.59</v>
          </cell>
          <cell r="J358">
            <v>10821.156</v>
          </cell>
          <cell r="K358">
            <v>10791.59</v>
          </cell>
          <cell r="L358">
            <v>10791.59</v>
          </cell>
          <cell r="M358">
            <v>10275.62</v>
          </cell>
          <cell r="N358">
            <v>10129.416</v>
          </cell>
          <cell r="O358">
            <v>10101.74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21687.04</v>
          </cell>
          <cell r="B359">
            <v>15575.226</v>
          </cell>
          <cell r="C359">
            <v>13222.39</v>
          </cell>
          <cell r="D359">
            <v>13061.89</v>
          </cell>
          <cell r="E359">
            <v>13061.89</v>
          </cell>
          <cell r="F359">
            <v>10821.156</v>
          </cell>
          <cell r="G359">
            <v>10791.59</v>
          </cell>
          <cell r="H359">
            <v>10791.59</v>
          </cell>
          <cell r="I359">
            <v>10791.59</v>
          </cell>
          <cell r="J359">
            <v>10821.156</v>
          </cell>
          <cell r="K359">
            <v>10791.59</v>
          </cell>
          <cell r="L359">
            <v>10791.59</v>
          </cell>
          <cell r="M359">
            <v>10275.62</v>
          </cell>
          <cell r="N359">
            <v>10129.416</v>
          </cell>
          <cell r="O359">
            <v>10101.74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</row>
        <row r="360">
          <cell r="A360">
            <v>21687.04</v>
          </cell>
          <cell r="B360">
            <v>15575.226</v>
          </cell>
          <cell r="C360">
            <v>13222.39</v>
          </cell>
          <cell r="D360">
            <v>13061.89</v>
          </cell>
          <cell r="E360">
            <v>13061.89</v>
          </cell>
          <cell r="F360">
            <v>10821.156</v>
          </cell>
          <cell r="G360">
            <v>10791.59</v>
          </cell>
          <cell r="H360">
            <v>10791.59</v>
          </cell>
          <cell r="I360">
            <v>10791.59</v>
          </cell>
          <cell r="J360">
            <v>10821.156</v>
          </cell>
          <cell r="K360">
            <v>10791.59</v>
          </cell>
          <cell r="L360">
            <v>10791.59</v>
          </cell>
          <cell r="M360">
            <v>10275.62</v>
          </cell>
          <cell r="N360">
            <v>10129.416</v>
          </cell>
          <cell r="O360">
            <v>10101.74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21687.04</v>
          </cell>
          <cell r="B361">
            <v>15575.226</v>
          </cell>
          <cell r="C361">
            <v>13222.39</v>
          </cell>
          <cell r="D361">
            <v>13061.89</v>
          </cell>
          <cell r="E361">
            <v>13061.89</v>
          </cell>
          <cell r="F361">
            <v>10821.156</v>
          </cell>
          <cell r="G361">
            <v>10791.59</v>
          </cell>
          <cell r="H361">
            <v>10791.59</v>
          </cell>
          <cell r="I361">
            <v>10791.59</v>
          </cell>
          <cell r="J361">
            <v>10821.156</v>
          </cell>
          <cell r="K361">
            <v>10791.59</v>
          </cell>
          <cell r="L361">
            <v>10791.59</v>
          </cell>
          <cell r="M361">
            <v>10275.62</v>
          </cell>
          <cell r="N361">
            <v>10129.416</v>
          </cell>
          <cell r="O361">
            <v>10101.74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21687.04</v>
          </cell>
          <cell r="B362">
            <v>15575.226</v>
          </cell>
          <cell r="C362">
            <v>13222.39</v>
          </cell>
          <cell r="D362">
            <v>13061.89</v>
          </cell>
          <cell r="E362">
            <v>13061.89</v>
          </cell>
          <cell r="F362">
            <v>10821.156</v>
          </cell>
          <cell r="G362">
            <v>10791.59</v>
          </cell>
          <cell r="H362">
            <v>10791.59</v>
          </cell>
          <cell r="I362">
            <v>10791.59</v>
          </cell>
          <cell r="J362">
            <v>10821.156</v>
          </cell>
          <cell r="K362">
            <v>10791.59</v>
          </cell>
          <cell r="L362">
            <v>10791.59</v>
          </cell>
          <cell r="M362">
            <v>10275.62</v>
          </cell>
          <cell r="N362">
            <v>10129.416</v>
          </cell>
          <cell r="O362">
            <v>10101.74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</row>
        <row r="363">
          <cell r="A363">
            <v>21687.04</v>
          </cell>
          <cell r="B363">
            <v>15575.226</v>
          </cell>
          <cell r="C363">
            <v>13222.39</v>
          </cell>
          <cell r="D363">
            <v>13061.89</v>
          </cell>
          <cell r="E363">
            <v>13061.89</v>
          </cell>
          <cell r="F363">
            <v>10821.156</v>
          </cell>
          <cell r="G363">
            <v>10791.59</v>
          </cell>
          <cell r="H363">
            <v>10791.59</v>
          </cell>
          <cell r="I363">
            <v>10791.59</v>
          </cell>
          <cell r="J363">
            <v>10821.156</v>
          </cell>
          <cell r="K363">
            <v>10791.59</v>
          </cell>
          <cell r="L363">
            <v>10791.59</v>
          </cell>
          <cell r="M363">
            <v>10275.62</v>
          </cell>
          <cell r="N363">
            <v>10129.416</v>
          </cell>
          <cell r="O363">
            <v>10101.74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</row>
        <row r="364">
          <cell r="A364">
            <v>21687.04</v>
          </cell>
          <cell r="B364">
            <v>15575.226</v>
          </cell>
          <cell r="C364">
            <v>13222.39</v>
          </cell>
          <cell r="D364">
            <v>13061.89</v>
          </cell>
          <cell r="E364">
            <v>13061.89</v>
          </cell>
          <cell r="F364">
            <v>10821.156</v>
          </cell>
          <cell r="G364">
            <v>10791.59</v>
          </cell>
          <cell r="H364">
            <v>10791.59</v>
          </cell>
          <cell r="I364">
            <v>10791.59</v>
          </cell>
          <cell r="J364">
            <v>10821.156</v>
          </cell>
          <cell r="K364">
            <v>10791.59</v>
          </cell>
          <cell r="L364">
            <v>10791.59</v>
          </cell>
          <cell r="M364">
            <v>10275.62</v>
          </cell>
          <cell r="N364">
            <v>10129.416</v>
          </cell>
          <cell r="O364">
            <v>10101.74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</row>
        <row r="365">
          <cell r="A365">
            <v>21687.04</v>
          </cell>
          <cell r="B365">
            <v>15575.226</v>
          </cell>
          <cell r="C365">
            <v>13222.39</v>
          </cell>
          <cell r="D365">
            <v>13061.89</v>
          </cell>
          <cell r="E365">
            <v>13061.89</v>
          </cell>
          <cell r="F365">
            <v>10821.156</v>
          </cell>
          <cell r="G365">
            <v>10791.59</v>
          </cell>
          <cell r="H365">
            <v>10791.59</v>
          </cell>
          <cell r="I365">
            <v>10791.59</v>
          </cell>
          <cell r="J365">
            <v>10821.156</v>
          </cell>
          <cell r="K365">
            <v>10791.59</v>
          </cell>
          <cell r="L365">
            <v>10791.59</v>
          </cell>
          <cell r="M365">
            <v>10275.62</v>
          </cell>
          <cell r="N365">
            <v>10129.416</v>
          </cell>
          <cell r="O365">
            <v>10101.74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</row>
        <row r="366">
          <cell r="A366">
            <v>21687.04</v>
          </cell>
          <cell r="B366">
            <v>15575.226</v>
          </cell>
          <cell r="C366">
            <v>13222.39</v>
          </cell>
          <cell r="D366">
            <v>13061.89</v>
          </cell>
          <cell r="E366">
            <v>13061.89</v>
          </cell>
          <cell r="F366">
            <v>10821.156</v>
          </cell>
          <cell r="G366">
            <v>10791.59</v>
          </cell>
          <cell r="H366">
            <v>10791.59</v>
          </cell>
          <cell r="I366">
            <v>10791.59</v>
          </cell>
          <cell r="J366">
            <v>10821.156</v>
          </cell>
          <cell r="K366">
            <v>10791.59</v>
          </cell>
          <cell r="L366">
            <v>10791.59</v>
          </cell>
          <cell r="M366">
            <v>10275.62</v>
          </cell>
          <cell r="N366">
            <v>10129.416</v>
          </cell>
          <cell r="O366">
            <v>10101.74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</row>
        <row r="367">
          <cell r="A367">
            <v>21687.04</v>
          </cell>
          <cell r="B367">
            <v>15575.226</v>
          </cell>
          <cell r="C367">
            <v>13222.39</v>
          </cell>
          <cell r="D367">
            <v>13061.89</v>
          </cell>
          <cell r="E367">
            <v>13061.89</v>
          </cell>
          <cell r="F367">
            <v>10821.156</v>
          </cell>
          <cell r="G367">
            <v>10791.59</v>
          </cell>
          <cell r="H367">
            <v>10791.59</v>
          </cell>
          <cell r="I367">
            <v>10791.59</v>
          </cell>
          <cell r="J367">
            <v>10821.156</v>
          </cell>
          <cell r="K367">
            <v>10791.59</v>
          </cell>
          <cell r="L367">
            <v>10791.59</v>
          </cell>
          <cell r="M367">
            <v>10275.62</v>
          </cell>
          <cell r="N367">
            <v>10129.416</v>
          </cell>
          <cell r="O367">
            <v>10101.74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21687.04</v>
          </cell>
          <cell r="B368">
            <v>15575.226</v>
          </cell>
          <cell r="C368">
            <v>13222.39</v>
          </cell>
          <cell r="D368">
            <v>13061.89</v>
          </cell>
          <cell r="E368">
            <v>13061.89</v>
          </cell>
          <cell r="F368">
            <v>10821.156</v>
          </cell>
          <cell r="G368">
            <v>10791.59</v>
          </cell>
          <cell r="H368">
            <v>10791.59</v>
          </cell>
          <cell r="I368">
            <v>10791.59</v>
          </cell>
          <cell r="J368">
            <v>10821.156</v>
          </cell>
          <cell r="K368">
            <v>10791.59</v>
          </cell>
          <cell r="L368">
            <v>10791.59</v>
          </cell>
          <cell r="M368">
            <v>10275.62</v>
          </cell>
          <cell r="N368">
            <v>10129.416</v>
          </cell>
          <cell r="O368">
            <v>10101.74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21687.04</v>
          </cell>
          <cell r="B369">
            <v>15575.226</v>
          </cell>
          <cell r="C369">
            <v>13222.39</v>
          </cell>
          <cell r="D369">
            <v>13061.89</v>
          </cell>
          <cell r="E369">
            <v>13061.89</v>
          </cell>
          <cell r="F369">
            <v>10821.156</v>
          </cell>
          <cell r="G369">
            <v>10791.59</v>
          </cell>
          <cell r="H369">
            <v>10791.59</v>
          </cell>
          <cell r="I369">
            <v>10791.59</v>
          </cell>
          <cell r="J369">
            <v>10821.156</v>
          </cell>
          <cell r="K369">
            <v>10791.59</v>
          </cell>
          <cell r="L369">
            <v>10791.59</v>
          </cell>
          <cell r="M369">
            <v>10275.62</v>
          </cell>
          <cell r="N369">
            <v>10129.416</v>
          </cell>
          <cell r="O369">
            <v>10101.74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</row>
        <row r="370">
          <cell r="A370">
            <v>21687.04</v>
          </cell>
          <cell r="B370">
            <v>15575.226</v>
          </cell>
          <cell r="C370">
            <v>13222.39</v>
          </cell>
          <cell r="D370">
            <v>13061.89</v>
          </cell>
          <cell r="E370">
            <v>13061.89</v>
          </cell>
          <cell r="F370">
            <v>10821.156</v>
          </cell>
          <cell r="G370">
            <v>10791.59</v>
          </cell>
          <cell r="H370">
            <v>10791.59</v>
          </cell>
          <cell r="I370">
            <v>10791.59</v>
          </cell>
          <cell r="J370">
            <v>10821.156</v>
          </cell>
          <cell r="K370">
            <v>10791.59</v>
          </cell>
          <cell r="L370">
            <v>10791.59</v>
          </cell>
          <cell r="M370">
            <v>10275.62</v>
          </cell>
          <cell r="N370">
            <v>10129.416</v>
          </cell>
          <cell r="O370">
            <v>10101.74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</row>
        <row r="371">
          <cell r="A371">
            <v>21687.04</v>
          </cell>
          <cell r="B371">
            <v>15575.226</v>
          </cell>
          <cell r="C371">
            <v>13222.39</v>
          </cell>
          <cell r="D371">
            <v>13061.89</v>
          </cell>
          <cell r="E371">
            <v>13061.89</v>
          </cell>
          <cell r="F371">
            <v>10821.156</v>
          </cell>
          <cell r="G371">
            <v>10791.59</v>
          </cell>
          <cell r="H371">
            <v>10791.59</v>
          </cell>
          <cell r="I371">
            <v>10791.59</v>
          </cell>
          <cell r="J371">
            <v>10821.156</v>
          </cell>
          <cell r="K371">
            <v>10791.59</v>
          </cell>
          <cell r="L371">
            <v>10791.59</v>
          </cell>
          <cell r="M371">
            <v>10275.62</v>
          </cell>
          <cell r="N371">
            <v>10129.416</v>
          </cell>
          <cell r="O371">
            <v>10101.74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21687.04</v>
          </cell>
          <cell r="B372">
            <v>15575.226</v>
          </cell>
          <cell r="C372">
            <v>13222.39</v>
          </cell>
          <cell r="D372">
            <v>13061.89</v>
          </cell>
          <cell r="E372">
            <v>13061.89</v>
          </cell>
          <cell r="F372">
            <v>10821.156</v>
          </cell>
          <cell r="G372">
            <v>10791.59</v>
          </cell>
          <cell r="H372">
            <v>10791.59</v>
          </cell>
          <cell r="I372">
            <v>10791.59</v>
          </cell>
          <cell r="J372">
            <v>10821.156</v>
          </cell>
          <cell r="K372">
            <v>10791.59</v>
          </cell>
          <cell r="L372">
            <v>10791.59</v>
          </cell>
          <cell r="M372">
            <v>10275.62</v>
          </cell>
          <cell r="N372">
            <v>10129.416</v>
          </cell>
          <cell r="O372">
            <v>10101.74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21687.04</v>
          </cell>
          <cell r="B373">
            <v>15575.226</v>
          </cell>
          <cell r="C373">
            <v>13222.39</v>
          </cell>
          <cell r="D373">
            <v>13061.89</v>
          </cell>
          <cell r="E373">
            <v>13061.89</v>
          </cell>
          <cell r="F373">
            <v>10821.156</v>
          </cell>
          <cell r="G373">
            <v>10791.59</v>
          </cell>
          <cell r="H373">
            <v>10791.59</v>
          </cell>
          <cell r="I373">
            <v>10791.59</v>
          </cell>
          <cell r="J373">
            <v>10821.156</v>
          </cell>
          <cell r="K373">
            <v>10791.59</v>
          </cell>
          <cell r="L373">
            <v>10791.59</v>
          </cell>
          <cell r="M373">
            <v>10275.62</v>
          </cell>
          <cell r="N373">
            <v>10129.416</v>
          </cell>
          <cell r="O373">
            <v>10101.74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21687.04</v>
          </cell>
          <cell r="B374">
            <v>15575.226</v>
          </cell>
          <cell r="C374">
            <v>13222.39</v>
          </cell>
          <cell r="D374">
            <v>13061.89</v>
          </cell>
          <cell r="E374">
            <v>13061.89</v>
          </cell>
          <cell r="F374">
            <v>10821.156</v>
          </cell>
          <cell r="G374">
            <v>10791.59</v>
          </cell>
          <cell r="H374">
            <v>10791.59</v>
          </cell>
          <cell r="I374">
            <v>10791.59</v>
          </cell>
          <cell r="J374">
            <v>10821.156</v>
          </cell>
          <cell r="K374">
            <v>10791.59</v>
          </cell>
          <cell r="L374">
            <v>10791.59</v>
          </cell>
          <cell r="M374">
            <v>10275.62</v>
          </cell>
          <cell r="N374">
            <v>10129.416</v>
          </cell>
          <cell r="O374">
            <v>10101.74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</row>
        <row r="375">
          <cell r="A375">
            <v>21687.04</v>
          </cell>
          <cell r="B375">
            <v>15575.226</v>
          </cell>
          <cell r="C375">
            <v>13222.39</v>
          </cell>
          <cell r="D375">
            <v>13061.89</v>
          </cell>
          <cell r="E375">
            <v>13061.89</v>
          </cell>
          <cell r="F375">
            <v>10821.156</v>
          </cell>
          <cell r="G375">
            <v>10791.59</v>
          </cell>
          <cell r="H375">
            <v>10791.59</v>
          </cell>
          <cell r="I375">
            <v>10791.59</v>
          </cell>
          <cell r="J375">
            <v>10821.156</v>
          </cell>
          <cell r="K375">
            <v>10791.59</v>
          </cell>
          <cell r="L375">
            <v>10791.59</v>
          </cell>
          <cell r="M375">
            <v>10275.62</v>
          </cell>
          <cell r="N375">
            <v>10129.416</v>
          </cell>
          <cell r="O375">
            <v>10101.74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</row>
        <row r="376">
          <cell r="A376">
            <v>21687.04</v>
          </cell>
          <cell r="B376">
            <v>15575.226</v>
          </cell>
          <cell r="C376">
            <v>13222.39</v>
          </cell>
          <cell r="D376">
            <v>13061.89</v>
          </cell>
          <cell r="E376">
            <v>13061.89</v>
          </cell>
          <cell r="F376">
            <v>10821.156</v>
          </cell>
          <cell r="G376">
            <v>10791.59</v>
          </cell>
          <cell r="H376">
            <v>10791.59</v>
          </cell>
          <cell r="I376">
            <v>10791.59</v>
          </cell>
          <cell r="J376">
            <v>10821.156</v>
          </cell>
          <cell r="K376">
            <v>10791.59</v>
          </cell>
          <cell r="L376">
            <v>10791.59</v>
          </cell>
          <cell r="M376">
            <v>10275.62</v>
          </cell>
          <cell r="N376">
            <v>10129.416</v>
          </cell>
          <cell r="O376">
            <v>10101.74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</row>
        <row r="377">
          <cell r="A377">
            <v>21687.04</v>
          </cell>
          <cell r="B377">
            <v>15575.226</v>
          </cell>
          <cell r="C377">
            <v>13222.39</v>
          </cell>
          <cell r="D377">
            <v>13061.89</v>
          </cell>
          <cell r="E377">
            <v>13061.89</v>
          </cell>
          <cell r="F377">
            <v>10821.156</v>
          </cell>
          <cell r="G377">
            <v>10791.59</v>
          </cell>
          <cell r="H377">
            <v>10791.59</v>
          </cell>
          <cell r="I377">
            <v>10791.59</v>
          </cell>
          <cell r="J377">
            <v>10821.156</v>
          </cell>
          <cell r="K377">
            <v>10791.59</v>
          </cell>
          <cell r="L377">
            <v>10791.59</v>
          </cell>
          <cell r="M377">
            <v>10275.62</v>
          </cell>
          <cell r="N377">
            <v>10129.416</v>
          </cell>
          <cell r="O377">
            <v>10101.74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21687.04</v>
          </cell>
          <cell r="B378">
            <v>15575.226</v>
          </cell>
          <cell r="C378">
            <v>13222.39</v>
          </cell>
          <cell r="D378">
            <v>13061.89</v>
          </cell>
          <cell r="E378">
            <v>13061.89</v>
          </cell>
          <cell r="F378">
            <v>10821.156</v>
          </cell>
          <cell r="G378">
            <v>10791.59</v>
          </cell>
          <cell r="H378">
            <v>10791.59</v>
          </cell>
          <cell r="I378">
            <v>10791.59</v>
          </cell>
          <cell r="J378">
            <v>10821.156</v>
          </cell>
          <cell r="K378">
            <v>10791.59</v>
          </cell>
          <cell r="L378">
            <v>10791.59</v>
          </cell>
          <cell r="M378">
            <v>10275.62</v>
          </cell>
          <cell r="N378">
            <v>10129.416</v>
          </cell>
          <cell r="O378">
            <v>10101.74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21687.04</v>
          </cell>
          <cell r="B379">
            <v>15575.226</v>
          </cell>
          <cell r="C379">
            <v>13222.39</v>
          </cell>
          <cell r="D379">
            <v>13061.89</v>
          </cell>
          <cell r="E379">
            <v>13061.89</v>
          </cell>
          <cell r="F379">
            <v>10821.156</v>
          </cell>
          <cell r="G379">
            <v>10791.59</v>
          </cell>
          <cell r="H379">
            <v>10791.59</v>
          </cell>
          <cell r="I379">
            <v>10791.59</v>
          </cell>
          <cell r="J379">
            <v>10821.156</v>
          </cell>
          <cell r="K379">
            <v>10791.59</v>
          </cell>
          <cell r="L379">
            <v>10791.59</v>
          </cell>
          <cell r="M379">
            <v>10275.62</v>
          </cell>
          <cell r="N379">
            <v>10129.416</v>
          </cell>
          <cell r="O379">
            <v>10101.74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A380">
            <v>21687.04</v>
          </cell>
          <cell r="B380">
            <v>15575.226</v>
          </cell>
          <cell r="C380">
            <v>13222.39</v>
          </cell>
          <cell r="D380">
            <v>13061.89</v>
          </cell>
          <cell r="E380">
            <v>13061.89</v>
          </cell>
          <cell r="F380">
            <v>10821.156</v>
          </cell>
          <cell r="G380">
            <v>10791.59</v>
          </cell>
          <cell r="H380">
            <v>10791.59</v>
          </cell>
          <cell r="I380">
            <v>10791.59</v>
          </cell>
          <cell r="J380">
            <v>10821.156</v>
          </cell>
          <cell r="K380">
            <v>10791.59</v>
          </cell>
          <cell r="L380">
            <v>10791.59</v>
          </cell>
          <cell r="M380">
            <v>10275.62</v>
          </cell>
          <cell r="N380">
            <v>10129.416</v>
          </cell>
          <cell r="O380">
            <v>10101.74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</row>
        <row r="381">
          <cell r="A381">
            <v>21687.04</v>
          </cell>
          <cell r="B381">
            <v>15575.226</v>
          </cell>
          <cell r="C381">
            <v>13222.39</v>
          </cell>
          <cell r="D381">
            <v>13061.89</v>
          </cell>
          <cell r="E381">
            <v>13061.89</v>
          </cell>
          <cell r="F381">
            <v>10821.156</v>
          </cell>
          <cell r="G381">
            <v>10791.59</v>
          </cell>
          <cell r="H381">
            <v>10791.59</v>
          </cell>
          <cell r="I381">
            <v>10791.59</v>
          </cell>
          <cell r="J381">
            <v>10821.156</v>
          </cell>
          <cell r="K381">
            <v>10791.59</v>
          </cell>
          <cell r="L381">
            <v>10791.59</v>
          </cell>
          <cell r="M381">
            <v>10275.62</v>
          </cell>
          <cell r="N381">
            <v>10129.416</v>
          </cell>
          <cell r="O381">
            <v>10101.74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21687.04</v>
          </cell>
          <cell r="B382">
            <v>15575.226</v>
          </cell>
          <cell r="C382">
            <v>13222.39</v>
          </cell>
          <cell r="D382">
            <v>13061.89</v>
          </cell>
          <cell r="E382">
            <v>13061.89</v>
          </cell>
          <cell r="F382">
            <v>10821.156</v>
          </cell>
          <cell r="G382">
            <v>10791.59</v>
          </cell>
          <cell r="H382">
            <v>10791.59</v>
          </cell>
          <cell r="I382">
            <v>10791.59</v>
          </cell>
          <cell r="J382">
            <v>10821.156</v>
          </cell>
          <cell r="K382">
            <v>10791.59</v>
          </cell>
          <cell r="L382">
            <v>10791.59</v>
          </cell>
          <cell r="M382">
            <v>10275.62</v>
          </cell>
          <cell r="N382">
            <v>10129.416</v>
          </cell>
          <cell r="O382">
            <v>10101.74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</row>
        <row r="383">
          <cell r="A383">
            <v>21687.04</v>
          </cell>
          <cell r="B383">
            <v>15575.226</v>
          </cell>
          <cell r="C383">
            <v>13222.39</v>
          </cell>
          <cell r="D383">
            <v>13061.89</v>
          </cell>
          <cell r="E383">
            <v>13061.89</v>
          </cell>
          <cell r="F383">
            <v>10821.156</v>
          </cell>
          <cell r="G383">
            <v>10791.59</v>
          </cell>
          <cell r="H383">
            <v>10791.59</v>
          </cell>
          <cell r="I383">
            <v>10791.59</v>
          </cell>
          <cell r="J383">
            <v>10821.156</v>
          </cell>
          <cell r="K383">
            <v>10791.59</v>
          </cell>
          <cell r="L383">
            <v>10791.59</v>
          </cell>
          <cell r="M383">
            <v>10275.62</v>
          </cell>
          <cell r="N383">
            <v>10129.416</v>
          </cell>
          <cell r="O383">
            <v>10101.74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</row>
        <row r="384">
          <cell r="A384">
            <v>21687.04</v>
          </cell>
          <cell r="B384">
            <v>15575.226</v>
          </cell>
          <cell r="C384">
            <v>13222.39</v>
          </cell>
          <cell r="D384">
            <v>13061.89</v>
          </cell>
          <cell r="E384">
            <v>13061.89</v>
          </cell>
          <cell r="F384">
            <v>10821.156</v>
          </cell>
          <cell r="G384">
            <v>10791.59</v>
          </cell>
          <cell r="H384">
            <v>10791.59</v>
          </cell>
          <cell r="I384">
            <v>10791.59</v>
          </cell>
          <cell r="J384">
            <v>10821.156</v>
          </cell>
          <cell r="K384">
            <v>10791.59</v>
          </cell>
          <cell r="L384">
            <v>10791.59</v>
          </cell>
          <cell r="M384">
            <v>10275.62</v>
          </cell>
          <cell r="N384">
            <v>10129.416</v>
          </cell>
          <cell r="O384">
            <v>10101.74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</row>
        <row r="385">
          <cell r="A385">
            <v>21687.04</v>
          </cell>
          <cell r="B385">
            <v>15575.226</v>
          </cell>
          <cell r="C385">
            <v>13222.39</v>
          </cell>
          <cell r="D385">
            <v>13061.89</v>
          </cell>
          <cell r="E385">
            <v>13061.89</v>
          </cell>
          <cell r="F385">
            <v>10821.156</v>
          </cell>
          <cell r="G385">
            <v>10791.59</v>
          </cell>
          <cell r="H385">
            <v>10791.59</v>
          </cell>
          <cell r="I385">
            <v>10791.59</v>
          </cell>
          <cell r="J385">
            <v>10821.156</v>
          </cell>
          <cell r="K385">
            <v>10791.59</v>
          </cell>
          <cell r="L385">
            <v>10791.59</v>
          </cell>
          <cell r="M385">
            <v>10275.62</v>
          </cell>
          <cell r="N385">
            <v>10129.416</v>
          </cell>
          <cell r="O385">
            <v>10101.74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</row>
        <row r="386">
          <cell r="A386">
            <v>21687.04</v>
          </cell>
          <cell r="B386">
            <v>15575.226</v>
          </cell>
          <cell r="C386">
            <v>13222.39</v>
          </cell>
          <cell r="D386">
            <v>13061.89</v>
          </cell>
          <cell r="E386">
            <v>13061.89</v>
          </cell>
          <cell r="F386">
            <v>10821.156</v>
          </cell>
          <cell r="G386">
            <v>10791.59</v>
          </cell>
          <cell r="H386">
            <v>10791.59</v>
          </cell>
          <cell r="I386">
            <v>10791.59</v>
          </cell>
          <cell r="J386">
            <v>10821.156</v>
          </cell>
          <cell r="K386">
            <v>10791.59</v>
          </cell>
          <cell r="L386">
            <v>10791.59</v>
          </cell>
          <cell r="M386">
            <v>10275.62</v>
          </cell>
          <cell r="N386">
            <v>10129.416</v>
          </cell>
          <cell r="O386">
            <v>10101.74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21687.04</v>
          </cell>
          <cell r="B387">
            <v>15575.226</v>
          </cell>
          <cell r="C387">
            <v>13222.39</v>
          </cell>
          <cell r="D387">
            <v>13061.89</v>
          </cell>
          <cell r="E387">
            <v>13061.89</v>
          </cell>
          <cell r="F387">
            <v>10821.156</v>
          </cell>
          <cell r="G387">
            <v>10791.59</v>
          </cell>
          <cell r="H387">
            <v>10791.59</v>
          </cell>
          <cell r="I387">
            <v>10791.59</v>
          </cell>
          <cell r="J387">
            <v>10821.156</v>
          </cell>
          <cell r="K387">
            <v>10791.59</v>
          </cell>
          <cell r="L387">
            <v>10791.59</v>
          </cell>
          <cell r="M387">
            <v>10275.62</v>
          </cell>
          <cell r="N387">
            <v>10129.416</v>
          </cell>
          <cell r="O387">
            <v>10101.74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21687.04</v>
          </cell>
          <cell r="B388">
            <v>15575.226</v>
          </cell>
          <cell r="C388">
            <v>13222.39</v>
          </cell>
          <cell r="D388">
            <v>13061.89</v>
          </cell>
          <cell r="E388">
            <v>13061.89</v>
          </cell>
          <cell r="F388">
            <v>10821.156</v>
          </cell>
          <cell r="G388">
            <v>10791.59</v>
          </cell>
          <cell r="H388">
            <v>10791.59</v>
          </cell>
          <cell r="I388">
            <v>10791.59</v>
          </cell>
          <cell r="J388">
            <v>10821.156</v>
          </cell>
          <cell r="K388">
            <v>10791.59</v>
          </cell>
          <cell r="L388">
            <v>10791.59</v>
          </cell>
          <cell r="M388">
            <v>10275.62</v>
          </cell>
          <cell r="N388">
            <v>10129.416</v>
          </cell>
          <cell r="O388">
            <v>10101.74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21687.04</v>
          </cell>
          <cell r="B389">
            <v>15575.226</v>
          </cell>
          <cell r="C389">
            <v>13222.39</v>
          </cell>
          <cell r="D389">
            <v>13061.89</v>
          </cell>
          <cell r="E389">
            <v>13061.89</v>
          </cell>
          <cell r="F389">
            <v>10821.156</v>
          </cell>
          <cell r="G389">
            <v>10791.59</v>
          </cell>
          <cell r="H389">
            <v>10791.59</v>
          </cell>
          <cell r="I389">
            <v>10791.59</v>
          </cell>
          <cell r="J389">
            <v>10821.156</v>
          </cell>
          <cell r="K389">
            <v>10791.59</v>
          </cell>
          <cell r="L389">
            <v>10791.59</v>
          </cell>
          <cell r="M389">
            <v>10275.62</v>
          </cell>
          <cell r="N389">
            <v>10129.416</v>
          </cell>
          <cell r="O389">
            <v>10101.74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</row>
        <row r="390">
          <cell r="A390">
            <v>21687.04</v>
          </cell>
          <cell r="B390">
            <v>15575.226</v>
          </cell>
          <cell r="C390">
            <v>13222.39</v>
          </cell>
          <cell r="D390">
            <v>13061.89</v>
          </cell>
          <cell r="E390">
            <v>13061.89</v>
          </cell>
          <cell r="F390">
            <v>10821.156</v>
          </cell>
          <cell r="G390">
            <v>10791.59</v>
          </cell>
          <cell r="H390">
            <v>10791.59</v>
          </cell>
          <cell r="I390">
            <v>10791.59</v>
          </cell>
          <cell r="J390">
            <v>10821.156</v>
          </cell>
          <cell r="K390">
            <v>10791.59</v>
          </cell>
          <cell r="L390">
            <v>10791.59</v>
          </cell>
          <cell r="M390">
            <v>10275.62</v>
          </cell>
          <cell r="N390">
            <v>10129.416</v>
          </cell>
          <cell r="O390">
            <v>10101.74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A391">
            <v>21687.04</v>
          </cell>
          <cell r="B391">
            <v>15575.226</v>
          </cell>
          <cell r="C391">
            <v>13222.39</v>
          </cell>
          <cell r="D391">
            <v>13061.89</v>
          </cell>
          <cell r="E391">
            <v>13061.89</v>
          </cell>
          <cell r="F391">
            <v>10821.156</v>
          </cell>
          <cell r="G391">
            <v>10791.59</v>
          </cell>
          <cell r="H391">
            <v>10791.59</v>
          </cell>
          <cell r="I391">
            <v>10791.59</v>
          </cell>
          <cell r="J391">
            <v>10821.156</v>
          </cell>
          <cell r="K391">
            <v>10791.59</v>
          </cell>
          <cell r="L391">
            <v>10791.59</v>
          </cell>
          <cell r="M391">
            <v>10275.62</v>
          </cell>
          <cell r="N391">
            <v>10129.416</v>
          </cell>
          <cell r="O391">
            <v>10101.74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21687.04</v>
          </cell>
          <cell r="B392">
            <v>15575.226</v>
          </cell>
          <cell r="C392">
            <v>13222.39</v>
          </cell>
          <cell r="D392">
            <v>13061.89</v>
          </cell>
          <cell r="E392">
            <v>13061.89</v>
          </cell>
          <cell r="F392">
            <v>10821.156</v>
          </cell>
          <cell r="G392">
            <v>10791.59</v>
          </cell>
          <cell r="H392">
            <v>10791.59</v>
          </cell>
          <cell r="I392">
            <v>10791.59</v>
          </cell>
          <cell r="J392">
            <v>10821.156</v>
          </cell>
          <cell r="K392">
            <v>10791.59</v>
          </cell>
          <cell r="L392">
            <v>10791.59</v>
          </cell>
          <cell r="M392">
            <v>10275.62</v>
          </cell>
          <cell r="N392">
            <v>10129.416</v>
          </cell>
          <cell r="O392">
            <v>10101.74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21687.04</v>
          </cell>
          <cell r="B393">
            <v>15575.226</v>
          </cell>
          <cell r="C393">
            <v>13222.39</v>
          </cell>
          <cell r="D393">
            <v>13061.89</v>
          </cell>
          <cell r="E393">
            <v>13061.89</v>
          </cell>
          <cell r="F393">
            <v>10821.156</v>
          </cell>
          <cell r="G393">
            <v>10791.59</v>
          </cell>
          <cell r="H393">
            <v>10791.59</v>
          </cell>
          <cell r="I393">
            <v>10791.59</v>
          </cell>
          <cell r="J393">
            <v>10821.156</v>
          </cell>
          <cell r="K393">
            <v>10791.59</v>
          </cell>
          <cell r="L393">
            <v>10791.59</v>
          </cell>
          <cell r="M393">
            <v>10275.62</v>
          </cell>
          <cell r="N393">
            <v>10129.416</v>
          </cell>
          <cell r="O393">
            <v>10101.74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</row>
        <row r="394">
          <cell r="A394">
            <v>21687.04</v>
          </cell>
          <cell r="B394">
            <v>15575.226</v>
          </cell>
          <cell r="C394">
            <v>13222.39</v>
          </cell>
          <cell r="D394">
            <v>13061.89</v>
          </cell>
          <cell r="E394">
            <v>13061.89</v>
          </cell>
          <cell r="F394">
            <v>10821.156</v>
          </cell>
          <cell r="G394">
            <v>10791.59</v>
          </cell>
          <cell r="H394">
            <v>10791.59</v>
          </cell>
          <cell r="I394">
            <v>10791.59</v>
          </cell>
          <cell r="J394">
            <v>10821.156</v>
          </cell>
          <cell r="K394">
            <v>10791.59</v>
          </cell>
          <cell r="L394">
            <v>10791.59</v>
          </cell>
          <cell r="M394">
            <v>10275.62</v>
          </cell>
          <cell r="N394">
            <v>10129.416</v>
          </cell>
          <cell r="O394">
            <v>10101.74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A395">
            <v>21687.04</v>
          </cell>
          <cell r="B395">
            <v>15575.226</v>
          </cell>
          <cell r="C395">
            <v>13222.39</v>
          </cell>
          <cell r="D395">
            <v>13061.89</v>
          </cell>
          <cell r="E395">
            <v>13061.89</v>
          </cell>
          <cell r="F395">
            <v>10821.156</v>
          </cell>
          <cell r="G395">
            <v>10791.59</v>
          </cell>
          <cell r="H395">
            <v>10791.59</v>
          </cell>
          <cell r="I395">
            <v>10791.59</v>
          </cell>
          <cell r="J395">
            <v>10821.156</v>
          </cell>
          <cell r="K395">
            <v>10791.59</v>
          </cell>
          <cell r="L395">
            <v>10791.59</v>
          </cell>
          <cell r="M395">
            <v>10275.62</v>
          </cell>
          <cell r="N395">
            <v>10129.416</v>
          </cell>
          <cell r="O395">
            <v>10101.74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</row>
        <row r="396">
          <cell r="A396">
            <v>21687.04</v>
          </cell>
          <cell r="B396">
            <v>15575.226</v>
          </cell>
          <cell r="C396">
            <v>13222.39</v>
          </cell>
          <cell r="D396">
            <v>13061.89</v>
          </cell>
          <cell r="E396">
            <v>13061.89</v>
          </cell>
          <cell r="F396">
            <v>10821.156</v>
          </cell>
          <cell r="G396">
            <v>10791.59</v>
          </cell>
          <cell r="H396">
            <v>10791.59</v>
          </cell>
          <cell r="I396">
            <v>10791.59</v>
          </cell>
          <cell r="J396">
            <v>10821.156</v>
          </cell>
          <cell r="K396">
            <v>10791.59</v>
          </cell>
          <cell r="L396">
            <v>10791.59</v>
          </cell>
          <cell r="M396">
            <v>10275.62</v>
          </cell>
          <cell r="N396">
            <v>10129.416</v>
          </cell>
          <cell r="O396">
            <v>10101.74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</row>
        <row r="397">
          <cell r="A397">
            <v>21687.04</v>
          </cell>
          <cell r="B397">
            <v>15575.226</v>
          </cell>
          <cell r="C397">
            <v>13222.39</v>
          </cell>
          <cell r="D397">
            <v>13061.89</v>
          </cell>
          <cell r="E397">
            <v>13061.89</v>
          </cell>
          <cell r="F397">
            <v>10821.156</v>
          </cell>
          <cell r="G397">
            <v>10791.59</v>
          </cell>
          <cell r="H397">
            <v>10791.59</v>
          </cell>
          <cell r="I397">
            <v>10791.59</v>
          </cell>
          <cell r="J397">
            <v>10821.156</v>
          </cell>
          <cell r="K397">
            <v>10791.59</v>
          </cell>
          <cell r="L397">
            <v>10791.59</v>
          </cell>
          <cell r="M397">
            <v>10275.62</v>
          </cell>
          <cell r="N397">
            <v>10129.416</v>
          </cell>
          <cell r="O397">
            <v>10101.74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</row>
        <row r="398">
          <cell r="A398">
            <v>21687.04</v>
          </cell>
          <cell r="B398">
            <v>15575.226</v>
          </cell>
          <cell r="C398">
            <v>13222.39</v>
          </cell>
          <cell r="D398">
            <v>13061.89</v>
          </cell>
          <cell r="E398">
            <v>13061.89</v>
          </cell>
          <cell r="F398">
            <v>10821.156</v>
          </cell>
          <cell r="G398">
            <v>10791.59</v>
          </cell>
          <cell r="H398">
            <v>10791.59</v>
          </cell>
          <cell r="I398">
            <v>10791.59</v>
          </cell>
          <cell r="J398">
            <v>10821.156</v>
          </cell>
          <cell r="K398">
            <v>10791.59</v>
          </cell>
          <cell r="L398">
            <v>10791.59</v>
          </cell>
          <cell r="M398">
            <v>10275.62</v>
          </cell>
          <cell r="N398">
            <v>10129.416</v>
          </cell>
          <cell r="O398">
            <v>10101.74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A399">
            <v>21687.04</v>
          </cell>
          <cell r="B399">
            <v>15575.226</v>
          </cell>
          <cell r="C399">
            <v>13222.39</v>
          </cell>
          <cell r="D399">
            <v>13061.89</v>
          </cell>
          <cell r="E399">
            <v>13061.89</v>
          </cell>
          <cell r="F399">
            <v>10821.156</v>
          </cell>
          <cell r="G399">
            <v>10791.59</v>
          </cell>
          <cell r="H399">
            <v>10791.59</v>
          </cell>
          <cell r="I399">
            <v>10791.59</v>
          </cell>
          <cell r="J399">
            <v>10821.156</v>
          </cell>
          <cell r="K399">
            <v>10791.59</v>
          </cell>
          <cell r="L399">
            <v>10791.59</v>
          </cell>
          <cell r="M399">
            <v>10275.62</v>
          </cell>
          <cell r="N399">
            <v>10129.416</v>
          </cell>
          <cell r="O399">
            <v>10101.74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</row>
        <row r="400">
          <cell r="A400">
            <v>21687.04</v>
          </cell>
          <cell r="B400">
            <v>15575.226</v>
          </cell>
          <cell r="C400">
            <v>13222.39</v>
          </cell>
          <cell r="D400">
            <v>13061.89</v>
          </cell>
          <cell r="E400">
            <v>13061.89</v>
          </cell>
          <cell r="F400">
            <v>10821.156</v>
          </cell>
          <cell r="G400">
            <v>10791.59</v>
          </cell>
          <cell r="H400">
            <v>10791.59</v>
          </cell>
          <cell r="I400">
            <v>10791.59</v>
          </cell>
          <cell r="J400">
            <v>10821.156</v>
          </cell>
          <cell r="K400">
            <v>10791.59</v>
          </cell>
          <cell r="L400">
            <v>10791.59</v>
          </cell>
          <cell r="M400">
            <v>10275.62</v>
          </cell>
          <cell r="N400">
            <v>10129.416</v>
          </cell>
          <cell r="O400">
            <v>10101.74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</row>
        <row r="401">
          <cell r="A401">
            <v>21687.04</v>
          </cell>
          <cell r="B401">
            <v>15575.226</v>
          </cell>
          <cell r="C401">
            <v>13222.39</v>
          </cell>
          <cell r="D401">
            <v>13061.89</v>
          </cell>
          <cell r="E401">
            <v>13061.89</v>
          </cell>
          <cell r="F401">
            <v>10821.156</v>
          </cell>
          <cell r="G401">
            <v>10791.59</v>
          </cell>
          <cell r="H401">
            <v>10791.59</v>
          </cell>
          <cell r="I401">
            <v>10791.59</v>
          </cell>
          <cell r="J401">
            <v>10821.156</v>
          </cell>
          <cell r="K401">
            <v>10791.59</v>
          </cell>
          <cell r="L401">
            <v>10791.59</v>
          </cell>
          <cell r="M401">
            <v>10275.62</v>
          </cell>
          <cell r="N401">
            <v>10129.416</v>
          </cell>
          <cell r="O401">
            <v>10101.74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21687.04</v>
          </cell>
          <cell r="B402">
            <v>15575.226</v>
          </cell>
          <cell r="C402">
            <v>13222.39</v>
          </cell>
          <cell r="D402">
            <v>13061.89</v>
          </cell>
          <cell r="E402">
            <v>13061.89</v>
          </cell>
          <cell r="F402">
            <v>10821.156</v>
          </cell>
          <cell r="G402">
            <v>10791.59</v>
          </cell>
          <cell r="H402">
            <v>10791.59</v>
          </cell>
          <cell r="I402">
            <v>10791.59</v>
          </cell>
          <cell r="J402">
            <v>10821.156</v>
          </cell>
          <cell r="K402">
            <v>10791.59</v>
          </cell>
          <cell r="L402">
            <v>10791.59</v>
          </cell>
          <cell r="M402">
            <v>10275.62</v>
          </cell>
          <cell r="N402">
            <v>10129.416</v>
          </cell>
          <cell r="O402">
            <v>10101.74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21687.04</v>
          </cell>
          <cell r="B403">
            <v>15575.226</v>
          </cell>
          <cell r="C403">
            <v>13222.39</v>
          </cell>
          <cell r="D403">
            <v>13061.89</v>
          </cell>
          <cell r="E403">
            <v>13061.89</v>
          </cell>
          <cell r="F403">
            <v>10821.156</v>
          </cell>
          <cell r="G403">
            <v>10791.59</v>
          </cell>
          <cell r="H403">
            <v>10791.59</v>
          </cell>
          <cell r="I403">
            <v>10791.59</v>
          </cell>
          <cell r="J403">
            <v>10821.156</v>
          </cell>
          <cell r="K403">
            <v>10791.59</v>
          </cell>
          <cell r="L403">
            <v>10791.59</v>
          </cell>
          <cell r="M403">
            <v>10275.62</v>
          </cell>
          <cell r="N403">
            <v>10129.416</v>
          </cell>
          <cell r="O403">
            <v>10101.74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</row>
        <row r="404">
          <cell r="A404">
            <v>21687.04</v>
          </cell>
          <cell r="B404">
            <v>15575.226</v>
          </cell>
          <cell r="C404">
            <v>13222.39</v>
          </cell>
          <cell r="D404">
            <v>13061.89</v>
          </cell>
          <cell r="E404">
            <v>13061.89</v>
          </cell>
          <cell r="F404">
            <v>10821.156</v>
          </cell>
          <cell r="G404">
            <v>10791.59</v>
          </cell>
          <cell r="H404">
            <v>10791.59</v>
          </cell>
          <cell r="I404">
            <v>10791.59</v>
          </cell>
          <cell r="J404">
            <v>10821.156</v>
          </cell>
          <cell r="K404">
            <v>10791.59</v>
          </cell>
          <cell r="L404">
            <v>10791.59</v>
          </cell>
          <cell r="M404">
            <v>10275.62</v>
          </cell>
          <cell r="N404">
            <v>10129.416</v>
          </cell>
          <cell r="O404">
            <v>10101.74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</row>
        <row r="405">
          <cell r="A405">
            <v>21687.04</v>
          </cell>
          <cell r="B405">
            <v>15575.226</v>
          </cell>
          <cell r="C405">
            <v>13222.39</v>
          </cell>
          <cell r="D405">
            <v>13061.89</v>
          </cell>
          <cell r="E405">
            <v>13061.89</v>
          </cell>
          <cell r="F405">
            <v>10821.156</v>
          </cell>
          <cell r="G405">
            <v>10791.59</v>
          </cell>
          <cell r="H405">
            <v>10791.59</v>
          </cell>
          <cell r="I405">
            <v>10791.59</v>
          </cell>
          <cell r="J405">
            <v>10821.156</v>
          </cell>
          <cell r="K405">
            <v>10791.59</v>
          </cell>
          <cell r="L405">
            <v>10791.59</v>
          </cell>
          <cell r="M405">
            <v>10275.62</v>
          </cell>
          <cell r="N405">
            <v>10129.416</v>
          </cell>
          <cell r="O405">
            <v>10101.74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</row>
        <row r="406">
          <cell r="A406">
            <v>21687.04</v>
          </cell>
          <cell r="B406">
            <v>15575.226</v>
          </cell>
          <cell r="C406">
            <v>13222.39</v>
          </cell>
          <cell r="D406">
            <v>13061.89</v>
          </cell>
          <cell r="E406">
            <v>13061.89</v>
          </cell>
          <cell r="F406">
            <v>10821.156</v>
          </cell>
          <cell r="G406">
            <v>10791.59</v>
          </cell>
          <cell r="H406">
            <v>10791.59</v>
          </cell>
          <cell r="I406">
            <v>10791.59</v>
          </cell>
          <cell r="J406">
            <v>10821.156</v>
          </cell>
          <cell r="K406">
            <v>10791.59</v>
          </cell>
          <cell r="L406">
            <v>10791.59</v>
          </cell>
          <cell r="M406">
            <v>10275.62</v>
          </cell>
          <cell r="N406">
            <v>10129.416</v>
          </cell>
          <cell r="O406">
            <v>10101.74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</row>
        <row r="407">
          <cell r="A407">
            <v>21687.04</v>
          </cell>
          <cell r="B407">
            <v>15575.226</v>
          </cell>
          <cell r="C407">
            <v>13222.39</v>
          </cell>
          <cell r="D407">
            <v>13061.89</v>
          </cell>
          <cell r="E407">
            <v>13061.89</v>
          </cell>
          <cell r="F407">
            <v>10821.156</v>
          </cell>
          <cell r="G407">
            <v>10791.59</v>
          </cell>
          <cell r="H407">
            <v>10791.59</v>
          </cell>
          <cell r="I407">
            <v>10791.59</v>
          </cell>
          <cell r="J407">
            <v>10821.156</v>
          </cell>
          <cell r="K407">
            <v>10791.59</v>
          </cell>
          <cell r="L407">
            <v>10791.59</v>
          </cell>
          <cell r="M407">
            <v>10275.62</v>
          </cell>
          <cell r="N407">
            <v>10129.416</v>
          </cell>
          <cell r="O407">
            <v>10101.74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</row>
        <row r="408">
          <cell r="A408">
            <v>21687.04</v>
          </cell>
          <cell r="B408">
            <v>15575.226</v>
          </cell>
          <cell r="C408">
            <v>13222.39</v>
          </cell>
          <cell r="D408">
            <v>13061.89</v>
          </cell>
          <cell r="E408">
            <v>13061.89</v>
          </cell>
          <cell r="F408">
            <v>10821.156</v>
          </cell>
          <cell r="G408">
            <v>10791.59</v>
          </cell>
          <cell r="H408">
            <v>10791.59</v>
          </cell>
          <cell r="I408">
            <v>10791.59</v>
          </cell>
          <cell r="J408">
            <v>10821.156</v>
          </cell>
          <cell r="K408">
            <v>10791.59</v>
          </cell>
          <cell r="L408">
            <v>10791.59</v>
          </cell>
          <cell r="M408">
            <v>10275.62</v>
          </cell>
          <cell r="N408">
            <v>10129.416</v>
          </cell>
          <cell r="O408">
            <v>10101.74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21687.04</v>
          </cell>
          <cell r="B409">
            <v>15575.226</v>
          </cell>
          <cell r="C409">
            <v>13222.39</v>
          </cell>
          <cell r="D409">
            <v>13061.89</v>
          </cell>
          <cell r="E409">
            <v>13061.89</v>
          </cell>
          <cell r="F409">
            <v>10821.156</v>
          </cell>
          <cell r="G409">
            <v>10791.59</v>
          </cell>
          <cell r="H409">
            <v>10791.59</v>
          </cell>
          <cell r="I409">
            <v>10791.59</v>
          </cell>
          <cell r="J409">
            <v>10821.156</v>
          </cell>
          <cell r="K409">
            <v>10791.59</v>
          </cell>
          <cell r="L409">
            <v>10791.59</v>
          </cell>
          <cell r="M409">
            <v>10275.62</v>
          </cell>
          <cell r="N409">
            <v>10129.416</v>
          </cell>
          <cell r="O409">
            <v>10101.74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</row>
        <row r="410">
          <cell r="A410">
            <v>21687.04</v>
          </cell>
          <cell r="B410">
            <v>15575.226</v>
          </cell>
          <cell r="C410">
            <v>13222.39</v>
          </cell>
          <cell r="D410">
            <v>13061.89</v>
          </cell>
          <cell r="E410">
            <v>13061.89</v>
          </cell>
          <cell r="F410">
            <v>10821.156</v>
          </cell>
          <cell r="G410">
            <v>10791.59</v>
          </cell>
          <cell r="H410">
            <v>10791.59</v>
          </cell>
          <cell r="I410">
            <v>10791.59</v>
          </cell>
          <cell r="J410">
            <v>10821.156</v>
          </cell>
          <cell r="K410">
            <v>10791.59</v>
          </cell>
          <cell r="L410">
            <v>10791.59</v>
          </cell>
          <cell r="M410">
            <v>10275.62</v>
          </cell>
          <cell r="N410">
            <v>10129.416</v>
          </cell>
          <cell r="O410">
            <v>10101.74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</row>
        <row r="411">
          <cell r="A411">
            <v>21687.04</v>
          </cell>
          <cell r="B411">
            <v>15575.226</v>
          </cell>
          <cell r="C411">
            <v>13222.39</v>
          </cell>
          <cell r="D411">
            <v>13061.89</v>
          </cell>
          <cell r="E411">
            <v>13061.89</v>
          </cell>
          <cell r="F411">
            <v>10821.156</v>
          </cell>
          <cell r="G411">
            <v>10791.59</v>
          </cell>
          <cell r="H411">
            <v>10791.59</v>
          </cell>
          <cell r="I411">
            <v>10791.59</v>
          </cell>
          <cell r="J411">
            <v>10821.156</v>
          </cell>
          <cell r="K411">
            <v>10791.59</v>
          </cell>
          <cell r="L411">
            <v>10791.59</v>
          </cell>
          <cell r="M411">
            <v>10275.62</v>
          </cell>
          <cell r="N411">
            <v>10129.416</v>
          </cell>
          <cell r="O411">
            <v>10101.74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</row>
        <row r="412">
          <cell r="A412">
            <v>21687.04</v>
          </cell>
          <cell r="B412">
            <v>15575.226</v>
          </cell>
          <cell r="C412">
            <v>13222.39</v>
          </cell>
          <cell r="D412">
            <v>13061.89</v>
          </cell>
          <cell r="E412">
            <v>13061.89</v>
          </cell>
          <cell r="F412">
            <v>10821.156</v>
          </cell>
          <cell r="G412">
            <v>10791.59</v>
          </cell>
          <cell r="H412">
            <v>10791.59</v>
          </cell>
          <cell r="I412">
            <v>10791.59</v>
          </cell>
          <cell r="J412">
            <v>10821.156</v>
          </cell>
          <cell r="K412">
            <v>10791.59</v>
          </cell>
          <cell r="L412">
            <v>10791.59</v>
          </cell>
          <cell r="M412">
            <v>10275.62</v>
          </cell>
          <cell r="N412">
            <v>10129.416</v>
          </cell>
          <cell r="O412">
            <v>10101.74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</row>
        <row r="413">
          <cell r="A413">
            <v>21687.04</v>
          </cell>
          <cell r="B413">
            <v>15575.226</v>
          </cell>
          <cell r="C413">
            <v>13222.39</v>
          </cell>
          <cell r="D413">
            <v>13061.89</v>
          </cell>
          <cell r="E413">
            <v>13061.89</v>
          </cell>
          <cell r="F413">
            <v>10821.156</v>
          </cell>
          <cell r="G413">
            <v>10791.59</v>
          </cell>
          <cell r="H413">
            <v>10791.59</v>
          </cell>
          <cell r="I413">
            <v>10791.59</v>
          </cell>
          <cell r="J413">
            <v>10821.156</v>
          </cell>
          <cell r="K413">
            <v>10791.59</v>
          </cell>
          <cell r="L413">
            <v>10791.59</v>
          </cell>
          <cell r="M413">
            <v>10275.62</v>
          </cell>
          <cell r="N413">
            <v>10129.416</v>
          </cell>
          <cell r="O413">
            <v>10101.74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21687.04</v>
          </cell>
          <cell r="B414">
            <v>15575.226</v>
          </cell>
          <cell r="C414">
            <v>13222.39</v>
          </cell>
          <cell r="D414">
            <v>13061.89</v>
          </cell>
          <cell r="E414">
            <v>13061.89</v>
          </cell>
          <cell r="F414">
            <v>10821.156</v>
          </cell>
          <cell r="G414">
            <v>10791.59</v>
          </cell>
          <cell r="H414">
            <v>10791.59</v>
          </cell>
          <cell r="I414">
            <v>10791.59</v>
          </cell>
          <cell r="J414">
            <v>10821.156</v>
          </cell>
          <cell r="K414">
            <v>10791.59</v>
          </cell>
          <cell r="L414">
            <v>10791.59</v>
          </cell>
          <cell r="M414">
            <v>10275.62</v>
          </cell>
          <cell r="N414">
            <v>10129.416</v>
          </cell>
          <cell r="O414">
            <v>10101.74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</row>
        <row r="415">
          <cell r="A415">
            <v>21687.04</v>
          </cell>
          <cell r="B415">
            <v>15575.226</v>
          </cell>
          <cell r="C415">
            <v>13222.39</v>
          </cell>
          <cell r="D415">
            <v>13061.89</v>
          </cell>
          <cell r="E415">
            <v>13061.89</v>
          </cell>
          <cell r="F415">
            <v>10821.156</v>
          </cell>
          <cell r="G415">
            <v>10791.59</v>
          </cell>
          <cell r="H415">
            <v>10791.59</v>
          </cell>
          <cell r="I415">
            <v>10791.59</v>
          </cell>
          <cell r="J415">
            <v>10821.156</v>
          </cell>
          <cell r="K415">
            <v>10791.59</v>
          </cell>
          <cell r="L415">
            <v>10791.59</v>
          </cell>
          <cell r="M415">
            <v>10275.62</v>
          </cell>
          <cell r="N415">
            <v>10129.416</v>
          </cell>
          <cell r="O415">
            <v>10101.74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A416">
            <v>21687.04</v>
          </cell>
          <cell r="B416">
            <v>15575.226</v>
          </cell>
          <cell r="C416">
            <v>13222.39</v>
          </cell>
          <cell r="D416">
            <v>13061.89</v>
          </cell>
          <cell r="E416">
            <v>13061.89</v>
          </cell>
          <cell r="F416">
            <v>10821.156</v>
          </cell>
          <cell r="G416">
            <v>10791.59</v>
          </cell>
          <cell r="H416">
            <v>10791.59</v>
          </cell>
          <cell r="I416">
            <v>10791.59</v>
          </cell>
          <cell r="J416">
            <v>10821.156</v>
          </cell>
          <cell r="K416">
            <v>10791.59</v>
          </cell>
          <cell r="L416">
            <v>10791.59</v>
          </cell>
          <cell r="M416">
            <v>10275.62</v>
          </cell>
          <cell r="N416">
            <v>10129.416</v>
          </cell>
          <cell r="O416">
            <v>10101.74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</row>
        <row r="417">
          <cell r="A417">
            <v>21687.04</v>
          </cell>
          <cell r="B417">
            <v>15575.226</v>
          </cell>
          <cell r="C417">
            <v>13222.39</v>
          </cell>
          <cell r="D417">
            <v>13061.89</v>
          </cell>
          <cell r="E417">
            <v>13061.89</v>
          </cell>
          <cell r="F417">
            <v>10821.156</v>
          </cell>
          <cell r="G417">
            <v>10791.59</v>
          </cell>
          <cell r="H417">
            <v>10791.59</v>
          </cell>
          <cell r="I417">
            <v>10791.59</v>
          </cell>
          <cell r="J417">
            <v>10821.156</v>
          </cell>
          <cell r="K417">
            <v>10791.59</v>
          </cell>
          <cell r="L417">
            <v>10791.59</v>
          </cell>
          <cell r="M417">
            <v>10275.62</v>
          </cell>
          <cell r="N417">
            <v>10129.416</v>
          </cell>
          <cell r="O417">
            <v>10101.74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</row>
        <row r="418">
          <cell r="A418">
            <v>21687.04</v>
          </cell>
          <cell r="B418">
            <v>15575.226</v>
          </cell>
          <cell r="C418">
            <v>13222.39</v>
          </cell>
          <cell r="D418">
            <v>13061.89</v>
          </cell>
          <cell r="E418">
            <v>13061.89</v>
          </cell>
          <cell r="F418">
            <v>10821.156</v>
          </cell>
          <cell r="G418">
            <v>10791.59</v>
          </cell>
          <cell r="H418">
            <v>10791.59</v>
          </cell>
          <cell r="I418">
            <v>10791.59</v>
          </cell>
          <cell r="J418">
            <v>10821.156</v>
          </cell>
          <cell r="K418">
            <v>10791.59</v>
          </cell>
          <cell r="L418">
            <v>10791.59</v>
          </cell>
          <cell r="M418">
            <v>10275.62</v>
          </cell>
          <cell r="N418">
            <v>10129.416</v>
          </cell>
          <cell r="O418">
            <v>10101.74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</row>
        <row r="419">
          <cell r="A419">
            <v>21687.04</v>
          </cell>
          <cell r="B419">
            <v>15575.226</v>
          </cell>
          <cell r="C419">
            <v>13222.39</v>
          </cell>
          <cell r="D419">
            <v>13061.89</v>
          </cell>
          <cell r="E419">
            <v>13061.89</v>
          </cell>
          <cell r="F419">
            <v>10821.156</v>
          </cell>
          <cell r="G419">
            <v>10791.59</v>
          </cell>
          <cell r="H419">
            <v>10791.59</v>
          </cell>
          <cell r="I419">
            <v>10791.59</v>
          </cell>
          <cell r="J419">
            <v>10821.156</v>
          </cell>
          <cell r="K419">
            <v>10791.59</v>
          </cell>
          <cell r="L419">
            <v>10791.59</v>
          </cell>
          <cell r="M419">
            <v>10275.62</v>
          </cell>
          <cell r="N419">
            <v>10129.416</v>
          </cell>
          <cell r="O419">
            <v>10101.74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A420">
            <v>21687.04</v>
          </cell>
          <cell r="B420">
            <v>15575.226</v>
          </cell>
          <cell r="C420">
            <v>13222.39</v>
          </cell>
          <cell r="D420">
            <v>13061.89</v>
          </cell>
          <cell r="E420">
            <v>13061.89</v>
          </cell>
          <cell r="F420">
            <v>10821.156</v>
          </cell>
          <cell r="G420">
            <v>10791.59</v>
          </cell>
          <cell r="H420">
            <v>10791.59</v>
          </cell>
          <cell r="I420">
            <v>10791.59</v>
          </cell>
          <cell r="J420">
            <v>10821.156</v>
          </cell>
          <cell r="K420">
            <v>10791.59</v>
          </cell>
          <cell r="L420">
            <v>10791.59</v>
          </cell>
          <cell r="M420">
            <v>10275.62</v>
          </cell>
          <cell r="N420">
            <v>10129.416</v>
          </cell>
          <cell r="O420">
            <v>10101.74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A421">
            <v>21687.04</v>
          </cell>
          <cell r="B421">
            <v>15575.226</v>
          </cell>
          <cell r="C421">
            <v>13222.39</v>
          </cell>
          <cell r="D421">
            <v>13061.89</v>
          </cell>
          <cell r="E421">
            <v>13061.89</v>
          </cell>
          <cell r="F421">
            <v>10821.156</v>
          </cell>
          <cell r="G421">
            <v>10791.59</v>
          </cell>
          <cell r="H421">
            <v>10791.59</v>
          </cell>
          <cell r="I421">
            <v>10791.59</v>
          </cell>
          <cell r="J421">
            <v>10821.156</v>
          </cell>
          <cell r="K421">
            <v>10791.59</v>
          </cell>
          <cell r="L421">
            <v>10791.59</v>
          </cell>
          <cell r="M421">
            <v>10275.62</v>
          </cell>
          <cell r="N421">
            <v>10129.416</v>
          </cell>
          <cell r="O421">
            <v>10101.74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A422">
            <v>21687.04</v>
          </cell>
          <cell r="B422">
            <v>15575.226</v>
          </cell>
          <cell r="C422">
            <v>13222.39</v>
          </cell>
          <cell r="D422">
            <v>13061.89</v>
          </cell>
          <cell r="E422">
            <v>13061.89</v>
          </cell>
          <cell r="F422">
            <v>10821.156</v>
          </cell>
          <cell r="G422">
            <v>10791.59</v>
          </cell>
          <cell r="H422">
            <v>10791.59</v>
          </cell>
          <cell r="I422">
            <v>10791.59</v>
          </cell>
          <cell r="J422">
            <v>10821.156</v>
          </cell>
          <cell r="K422">
            <v>10791.59</v>
          </cell>
          <cell r="L422">
            <v>10791.59</v>
          </cell>
          <cell r="M422">
            <v>10275.62</v>
          </cell>
          <cell r="N422">
            <v>10129.416</v>
          </cell>
          <cell r="O422">
            <v>10101.74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A423">
            <v>21687.04</v>
          </cell>
          <cell r="B423">
            <v>15575.226</v>
          </cell>
          <cell r="C423">
            <v>13222.39</v>
          </cell>
          <cell r="D423">
            <v>13061.89</v>
          </cell>
          <cell r="E423">
            <v>13061.89</v>
          </cell>
          <cell r="F423">
            <v>10821.156</v>
          </cell>
          <cell r="G423">
            <v>10791.59</v>
          </cell>
          <cell r="H423">
            <v>10791.59</v>
          </cell>
          <cell r="I423">
            <v>10791.59</v>
          </cell>
          <cell r="J423">
            <v>10821.156</v>
          </cell>
          <cell r="K423">
            <v>10791.59</v>
          </cell>
          <cell r="L423">
            <v>10791.59</v>
          </cell>
          <cell r="M423">
            <v>10275.62</v>
          </cell>
          <cell r="N423">
            <v>10129.416</v>
          </cell>
          <cell r="O423">
            <v>10101.74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A424">
            <v>21687.04</v>
          </cell>
          <cell r="B424">
            <v>15575.226</v>
          </cell>
          <cell r="C424">
            <v>13222.39</v>
          </cell>
          <cell r="D424">
            <v>13061.89</v>
          </cell>
          <cell r="E424">
            <v>13061.89</v>
          </cell>
          <cell r="F424">
            <v>10821.156</v>
          </cell>
          <cell r="G424">
            <v>10791.59</v>
          </cell>
          <cell r="H424">
            <v>10791.59</v>
          </cell>
          <cell r="I424">
            <v>10791.59</v>
          </cell>
          <cell r="J424">
            <v>10821.156</v>
          </cell>
          <cell r="K424">
            <v>10791.59</v>
          </cell>
          <cell r="L424">
            <v>10791.59</v>
          </cell>
          <cell r="M424">
            <v>10275.62</v>
          </cell>
          <cell r="N424">
            <v>10129.416</v>
          </cell>
          <cell r="O424">
            <v>10101.74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</row>
        <row r="425">
          <cell r="A425">
            <v>21687.04</v>
          </cell>
          <cell r="B425">
            <v>15575.226</v>
          </cell>
          <cell r="C425">
            <v>13222.39</v>
          </cell>
          <cell r="D425">
            <v>13061.89</v>
          </cell>
          <cell r="E425">
            <v>13061.89</v>
          </cell>
          <cell r="F425">
            <v>10821.156</v>
          </cell>
          <cell r="G425">
            <v>10791.59</v>
          </cell>
          <cell r="H425">
            <v>10791.59</v>
          </cell>
          <cell r="I425">
            <v>10791.59</v>
          </cell>
          <cell r="J425">
            <v>10821.156</v>
          </cell>
          <cell r="K425">
            <v>10791.59</v>
          </cell>
          <cell r="L425">
            <v>10791.59</v>
          </cell>
          <cell r="M425">
            <v>10275.62</v>
          </cell>
          <cell r="N425">
            <v>10129.416</v>
          </cell>
          <cell r="O425">
            <v>10101.74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</row>
        <row r="426">
          <cell r="A426">
            <v>21687.04</v>
          </cell>
          <cell r="B426">
            <v>15575.226</v>
          </cell>
          <cell r="C426">
            <v>13222.39</v>
          </cell>
          <cell r="D426">
            <v>13061.89</v>
          </cell>
          <cell r="E426">
            <v>13061.89</v>
          </cell>
          <cell r="F426">
            <v>10821.156</v>
          </cell>
          <cell r="G426">
            <v>10791.59</v>
          </cell>
          <cell r="H426">
            <v>10791.59</v>
          </cell>
          <cell r="I426">
            <v>10791.59</v>
          </cell>
          <cell r="J426">
            <v>10821.156</v>
          </cell>
          <cell r="K426">
            <v>10791.59</v>
          </cell>
          <cell r="L426">
            <v>10791.59</v>
          </cell>
          <cell r="M426">
            <v>10275.62</v>
          </cell>
          <cell r="N426">
            <v>10129.416</v>
          </cell>
          <cell r="O426">
            <v>10101.74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A427">
            <v>21687.04</v>
          </cell>
          <cell r="B427">
            <v>15575.226</v>
          </cell>
          <cell r="C427">
            <v>13222.39</v>
          </cell>
          <cell r="D427">
            <v>13061.89</v>
          </cell>
          <cell r="E427">
            <v>13061.89</v>
          </cell>
          <cell r="F427">
            <v>10821.156</v>
          </cell>
          <cell r="G427">
            <v>10791.59</v>
          </cell>
          <cell r="H427">
            <v>10791.59</v>
          </cell>
          <cell r="I427">
            <v>10791.59</v>
          </cell>
          <cell r="J427">
            <v>10821.156</v>
          </cell>
          <cell r="K427">
            <v>10791.59</v>
          </cell>
          <cell r="L427">
            <v>10791.59</v>
          </cell>
          <cell r="M427">
            <v>10275.62</v>
          </cell>
          <cell r="N427">
            <v>10129.416</v>
          </cell>
          <cell r="O427">
            <v>10101.74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A428">
            <v>21687.04</v>
          </cell>
          <cell r="B428">
            <v>15575.226</v>
          </cell>
          <cell r="C428">
            <v>13222.39</v>
          </cell>
          <cell r="D428">
            <v>13061.89</v>
          </cell>
          <cell r="E428">
            <v>13061.89</v>
          </cell>
          <cell r="F428">
            <v>10821.156</v>
          </cell>
          <cell r="G428">
            <v>10791.59</v>
          </cell>
          <cell r="H428">
            <v>10791.59</v>
          </cell>
          <cell r="I428">
            <v>10791.59</v>
          </cell>
          <cell r="J428">
            <v>10821.156</v>
          </cell>
          <cell r="K428">
            <v>10791.59</v>
          </cell>
          <cell r="L428">
            <v>10791.59</v>
          </cell>
          <cell r="M428">
            <v>10275.62</v>
          </cell>
          <cell r="N428">
            <v>10129.416</v>
          </cell>
          <cell r="O428">
            <v>10101.74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A429">
            <v>21687.04</v>
          </cell>
          <cell r="B429">
            <v>15575.226</v>
          </cell>
          <cell r="C429">
            <v>13222.39</v>
          </cell>
          <cell r="D429">
            <v>13061.89</v>
          </cell>
          <cell r="E429">
            <v>13061.89</v>
          </cell>
          <cell r="F429">
            <v>10821.156</v>
          </cell>
          <cell r="G429">
            <v>10791.59</v>
          </cell>
          <cell r="H429">
            <v>10791.59</v>
          </cell>
          <cell r="I429">
            <v>10791.59</v>
          </cell>
          <cell r="J429">
            <v>10821.156</v>
          </cell>
          <cell r="K429">
            <v>10791.59</v>
          </cell>
          <cell r="L429">
            <v>10791.59</v>
          </cell>
          <cell r="M429">
            <v>10275.62</v>
          </cell>
          <cell r="N429">
            <v>10129.416</v>
          </cell>
          <cell r="O429">
            <v>10101.74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</row>
        <row r="430">
          <cell r="A430">
            <v>21687.04</v>
          </cell>
          <cell r="B430">
            <v>15575.226</v>
          </cell>
          <cell r="C430">
            <v>13222.39</v>
          </cell>
          <cell r="D430">
            <v>13061.89</v>
          </cell>
          <cell r="E430">
            <v>13061.89</v>
          </cell>
          <cell r="F430">
            <v>10821.156</v>
          </cell>
          <cell r="G430">
            <v>10791.59</v>
          </cell>
          <cell r="H430">
            <v>10791.59</v>
          </cell>
          <cell r="I430">
            <v>10791.59</v>
          </cell>
          <cell r="J430">
            <v>10821.156</v>
          </cell>
          <cell r="K430">
            <v>10791.59</v>
          </cell>
          <cell r="L430">
            <v>10791.59</v>
          </cell>
          <cell r="M430">
            <v>10275.62</v>
          </cell>
          <cell r="N430">
            <v>10129.416</v>
          </cell>
          <cell r="O430">
            <v>10101.74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A431">
            <v>21687.04</v>
          </cell>
          <cell r="B431">
            <v>15575.226</v>
          </cell>
          <cell r="C431">
            <v>13222.39</v>
          </cell>
          <cell r="D431">
            <v>13061.89</v>
          </cell>
          <cell r="E431">
            <v>13061.89</v>
          </cell>
          <cell r="F431">
            <v>10821.156</v>
          </cell>
          <cell r="G431">
            <v>10791.59</v>
          </cell>
          <cell r="H431">
            <v>10791.59</v>
          </cell>
          <cell r="I431">
            <v>10791.59</v>
          </cell>
          <cell r="J431">
            <v>10821.156</v>
          </cell>
          <cell r="K431">
            <v>10791.59</v>
          </cell>
          <cell r="L431">
            <v>10791.59</v>
          </cell>
          <cell r="M431">
            <v>10275.62</v>
          </cell>
          <cell r="N431">
            <v>10129.416</v>
          </cell>
          <cell r="O431">
            <v>10101.74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</row>
        <row r="432">
          <cell r="A432">
            <v>21687.04</v>
          </cell>
          <cell r="B432">
            <v>15575.226</v>
          </cell>
          <cell r="C432">
            <v>13222.39</v>
          </cell>
          <cell r="D432">
            <v>13061.89</v>
          </cell>
          <cell r="E432">
            <v>13061.89</v>
          </cell>
          <cell r="F432">
            <v>10821.156</v>
          </cell>
          <cell r="G432">
            <v>10791.59</v>
          </cell>
          <cell r="H432">
            <v>10791.59</v>
          </cell>
          <cell r="I432">
            <v>10791.59</v>
          </cell>
          <cell r="J432">
            <v>10821.156</v>
          </cell>
          <cell r="K432">
            <v>10791.59</v>
          </cell>
          <cell r="L432">
            <v>10791.59</v>
          </cell>
          <cell r="M432">
            <v>10275.62</v>
          </cell>
          <cell r="N432">
            <v>10129.416</v>
          </cell>
          <cell r="O432">
            <v>10101.74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</row>
        <row r="433">
          <cell r="A433">
            <v>21687.04</v>
          </cell>
          <cell r="B433">
            <v>15575.226</v>
          </cell>
          <cell r="C433">
            <v>13222.39</v>
          </cell>
          <cell r="D433">
            <v>13061.89</v>
          </cell>
          <cell r="E433">
            <v>13061.89</v>
          </cell>
          <cell r="F433">
            <v>10821.156</v>
          </cell>
          <cell r="G433">
            <v>10791.59</v>
          </cell>
          <cell r="H433">
            <v>10791.59</v>
          </cell>
          <cell r="I433">
            <v>10791.59</v>
          </cell>
          <cell r="J433">
            <v>10821.156</v>
          </cell>
          <cell r="K433">
            <v>10791.59</v>
          </cell>
          <cell r="L433">
            <v>10791.59</v>
          </cell>
          <cell r="M433">
            <v>10275.62</v>
          </cell>
          <cell r="N433">
            <v>10129.416</v>
          </cell>
          <cell r="O433">
            <v>10101.74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</row>
        <row r="434">
          <cell r="A434">
            <v>21687.04</v>
          </cell>
          <cell r="B434">
            <v>15575.226</v>
          </cell>
          <cell r="C434">
            <v>13222.39</v>
          </cell>
          <cell r="D434">
            <v>13061.89</v>
          </cell>
          <cell r="E434">
            <v>13061.89</v>
          </cell>
          <cell r="F434">
            <v>10821.156</v>
          </cell>
          <cell r="G434">
            <v>10791.59</v>
          </cell>
          <cell r="H434">
            <v>10791.59</v>
          </cell>
          <cell r="I434">
            <v>10791.59</v>
          </cell>
          <cell r="J434">
            <v>10821.156</v>
          </cell>
          <cell r="K434">
            <v>10791.59</v>
          </cell>
          <cell r="L434">
            <v>10791.59</v>
          </cell>
          <cell r="M434">
            <v>10275.62</v>
          </cell>
          <cell r="N434">
            <v>10129.416</v>
          </cell>
          <cell r="O434">
            <v>10101.74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</row>
        <row r="435">
          <cell r="A435">
            <v>21687.04</v>
          </cell>
          <cell r="B435">
            <v>15575.226</v>
          </cell>
          <cell r="C435">
            <v>13222.39</v>
          </cell>
          <cell r="D435">
            <v>13061.89</v>
          </cell>
          <cell r="E435">
            <v>13061.89</v>
          </cell>
          <cell r="F435">
            <v>10821.156</v>
          </cell>
          <cell r="G435">
            <v>10791.59</v>
          </cell>
          <cell r="H435">
            <v>10791.59</v>
          </cell>
          <cell r="I435">
            <v>10791.59</v>
          </cell>
          <cell r="J435">
            <v>10821.156</v>
          </cell>
          <cell r="K435">
            <v>10791.59</v>
          </cell>
          <cell r="L435">
            <v>10791.59</v>
          </cell>
          <cell r="M435">
            <v>10275.62</v>
          </cell>
          <cell r="N435">
            <v>10129.416</v>
          </cell>
          <cell r="O435">
            <v>10101.74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</row>
        <row r="436">
          <cell r="A436">
            <v>21687.04</v>
          </cell>
          <cell r="B436">
            <v>15575.226</v>
          </cell>
          <cell r="C436">
            <v>13222.39</v>
          </cell>
          <cell r="D436">
            <v>13061.89</v>
          </cell>
          <cell r="E436">
            <v>13061.89</v>
          </cell>
          <cell r="F436">
            <v>10821.156</v>
          </cell>
          <cell r="G436">
            <v>10791.59</v>
          </cell>
          <cell r="H436">
            <v>10791.59</v>
          </cell>
          <cell r="I436">
            <v>10791.59</v>
          </cell>
          <cell r="J436">
            <v>10821.156</v>
          </cell>
          <cell r="K436">
            <v>10791.59</v>
          </cell>
          <cell r="L436">
            <v>10791.59</v>
          </cell>
          <cell r="M436">
            <v>10275.62</v>
          </cell>
          <cell r="N436">
            <v>10129.416</v>
          </cell>
          <cell r="O436">
            <v>10101.74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</row>
        <row r="437">
          <cell r="A437">
            <v>21687.04</v>
          </cell>
          <cell r="B437">
            <v>15575.226</v>
          </cell>
          <cell r="C437">
            <v>13222.39</v>
          </cell>
          <cell r="D437">
            <v>13061.89</v>
          </cell>
          <cell r="E437">
            <v>13061.89</v>
          </cell>
          <cell r="F437">
            <v>10821.156</v>
          </cell>
          <cell r="G437">
            <v>10791.59</v>
          </cell>
          <cell r="H437">
            <v>10791.59</v>
          </cell>
          <cell r="I437">
            <v>10791.59</v>
          </cell>
          <cell r="J437">
            <v>10821.156</v>
          </cell>
          <cell r="K437">
            <v>10791.59</v>
          </cell>
          <cell r="L437">
            <v>10791.59</v>
          </cell>
          <cell r="M437">
            <v>10275.62</v>
          </cell>
          <cell r="N437">
            <v>10129.416</v>
          </cell>
          <cell r="O437">
            <v>10101.74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</row>
        <row r="438">
          <cell r="A438">
            <v>21687.04</v>
          </cell>
          <cell r="B438">
            <v>15575.226</v>
          </cell>
          <cell r="C438">
            <v>13222.39</v>
          </cell>
          <cell r="D438">
            <v>13061.89</v>
          </cell>
          <cell r="E438">
            <v>13061.89</v>
          </cell>
          <cell r="F438">
            <v>10821.156</v>
          </cell>
          <cell r="G438">
            <v>10791.59</v>
          </cell>
          <cell r="H438">
            <v>10791.59</v>
          </cell>
          <cell r="I438">
            <v>10791.59</v>
          </cell>
          <cell r="J438">
            <v>10821.156</v>
          </cell>
          <cell r="K438">
            <v>10791.59</v>
          </cell>
          <cell r="L438">
            <v>10791.59</v>
          </cell>
          <cell r="M438">
            <v>10275.62</v>
          </cell>
          <cell r="N438">
            <v>10129.416</v>
          </cell>
          <cell r="O438">
            <v>10101.74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</row>
        <row r="439">
          <cell r="A439">
            <v>21687.04</v>
          </cell>
          <cell r="B439">
            <v>15575.226</v>
          </cell>
          <cell r="C439">
            <v>13222.39</v>
          </cell>
          <cell r="D439">
            <v>13061.89</v>
          </cell>
          <cell r="E439">
            <v>13061.89</v>
          </cell>
          <cell r="F439">
            <v>10821.156</v>
          </cell>
          <cell r="G439">
            <v>10791.59</v>
          </cell>
          <cell r="H439">
            <v>10791.59</v>
          </cell>
          <cell r="I439">
            <v>10791.59</v>
          </cell>
          <cell r="J439">
            <v>10821.156</v>
          </cell>
          <cell r="K439">
            <v>10791.59</v>
          </cell>
          <cell r="L439">
            <v>10791.59</v>
          </cell>
          <cell r="M439">
            <v>10275.62</v>
          </cell>
          <cell r="N439">
            <v>10129.416</v>
          </cell>
          <cell r="O439">
            <v>10101.74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</row>
        <row r="440">
          <cell r="A440">
            <v>21687.04</v>
          </cell>
          <cell r="B440">
            <v>15575.226</v>
          </cell>
          <cell r="C440">
            <v>13222.39</v>
          </cell>
          <cell r="D440">
            <v>13061.89</v>
          </cell>
          <cell r="E440">
            <v>13061.89</v>
          </cell>
          <cell r="F440">
            <v>10821.156</v>
          </cell>
          <cell r="G440">
            <v>10791.59</v>
          </cell>
          <cell r="H440">
            <v>10791.59</v>
          </cell>
          <cell r="I440">
            <v>10791.59</v>
          </cell>
          <cell r="J440">
            <v>10821.156</v>
          </cell>
          <cell r="K440">
            <v>10791.59</v>
          </cell>
          <cell r="L440">
            <v>10791.59</v>
          </cell>
          <cell r="M440">
            <v>10275.62</v>
          </cell>
          <cell r="N440">
            <v>10129.416</v>
          </cell>
          <cell r="O440">
            <v>10101.74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</row>
        <row r="441">
          <cell r="A441">
            <v>21687.04</v>
          </cell>
          <cell r="B441">
            <v>15575.226</v>
          </cell>
          <cell r="C441">
            <v>13222.39</v>
          </cell>
          <cell r="D441">
            <v>13061.89</v>
          </cell>
          <cell r="E441">
            <v>13061.89</v>
          </cell>
          <cell r="F441">
            <v>10821.156</v>
          </cell>
          <cell r="G441">
            <v>10791.59</v>
          </cell>
          <cell r="H441">
            <v>10791.59</v>
          </cell>
          <cell r="I441">
            <v>10791.59</v>
          </cell>
          <cell r="J441">
            <v>10821.156</v>
          </cell>
          <cell r="K441">
            <v>10791.59</v>
          </cell>
          <cell r="L441">
            <v>10791.59</v>
          </cell>
          <cell r="M441">
            <v>10275.62</v>
          </cell>
          <cell r="N441">
            <v>10129.416</v>
          </cell>
          <cell r="O441">
            <v>10101.74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A442">
            <v>21687.04</v>
          </cell>
          <cell r="B442">
            <v>15575.226</v>
          </cell>
          <cell r="C442">
            <v>13222.39</v>
          </cell>
          <cell r="D442">
            <v>13061.89</v>
          </cell>
          <cell r="E442">
            <v>13061.89</v>
          </cell>
          <cell r="F442">
            <v>10821.156</v>
          </cell>
          <cell r="G442">
            <v>10791.59</v>
          </cell>
          <cell r="H442">
            <v>10791.59</v>
          </cell>
          <cell r="I442">
            <v>10791.59</v>
          </cell>
          <cell r="J442">
            <v>10821.156</v>
          </cell>
          <cell r="K442">
            <v>10791.59</v>
          </cell>
          <cell r="L442">
            <v>10791.59</v>
          </cell>
          <cell r="M442">
            <v>10275.62</v>
          </cell>
          <cell r="N442">
            <v>10129.416</v>
          </cell>
          <cell r="O442">
            <v>10101.74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A443">
            <v>21687.04</v>
          </cell>
          <cell r="B443">
            <v>15575.226</v>
          </cell>
          <cell r="C443">
            <v>13222.39</v>
          </cell>
          <cell r="D443">
            <v>13061.89</v>
          </cell>
          <cell r="E443">
            <v>13061.89</v>
          </cell>
          <cell r="F443">
            <v>10821.156</v>
          </cell>
          <cell r="G443">
            <v>10791.59</v>
          </cell>
          <cell r="H443">
            <v>10791.59</v>
          </cell>
          <cell r="I443">
            <v>10791.59</v>
          </cell>
          <cell r="J443">
            <v>10821.156</v>
          </cell>
          <cell r="K443">
            <v>10791.59</v>
          </cell>
          <cell r="L443">
            <v>10791.59</v>
          </cell>
          <cell r="M443">
            <v>10275.62</v>
          </cell>
          <cell r="N443">
            <v>10129.416</v>
          </cell>
          <cell r="O443">
            <v>10101.74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</row>
        <row r="444">
          <cell r="A444">
            <v>21687.04</v>
          </cell>
          <cell r="B444">
            <v>15575.226</v>
          </cell>
          <cell r="C444">
            <v>13222.39</v>
          </cell>
          <cell r="D444">
            <v>13061.89</v>
          </cell>
          <cell r="E444">
            <v>13061.89</v>
          </cell>
          <cell r="F444">
            <v>10821.156</v>
          </cell>
          <cell r="G444">
            <v>10791.59</v>
          </cell>
          <cell r="H444">
            <v>10791.59</v>
          </cell>
          <cell r="I444">
            <v>10791.59</v>
          </cell>
          <cell r="J444">
            <v>10821.156</v>
          </cell>
          <cell r="K444">
            <v>10791.59</v>
          </cell>
          <cell r="L444">
            <v>10791.59</v>
          </cell>
          <cell r="M444">
            <v>10275.62</v>
          </cell>
          <cell r="N444">
            <v>10129.416</v>
          </cell>
          <cell r="O444">
            <v>10101.74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</row>
        <row r="445">
          <cell r="A445">
            <v>21687.04</v>
          </cell>
          <cell r="B445">
            <v>15575.226</v>
          </cell>
          <cell r="C445">
            <v>13222.39</v>
          </cell>
          <cell r="D445">
            <v>13061.89</v>
          </cell>
          <cell r="E445">
            <v>13061.89</v>
          </cell>
          <cell r="F445">
            <v>10821.156</v>
          </cell>
          <cell r="G445">
            <v>10791.59</v>
          </cell>
          <cell r="H445">
            <v>10791.59</v>
          </cell>
          <cell r="I445">
            <v>10791.59</v>
          </cell>
          <cell r="J445">
            <v>10821.156</v>
          </cell>
          <cell r="K445">
            <v>10791.59</v>
          </cell>
          <cell r="L445">
            <v>10791.59</v>
          </cell>
          <cell r="M445">
            <v>10275.62</v>
          </cell>
          <cell r="N445">
            <v>10129.416</v>
          </cell>
          <cell r="O445">
            <v>10101.74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21687.04</v>
          </cell>
          <cell r="B446">
            <v>15575.226</v>
          </cell>
          <cell r="C446">
            <v>13222.39</v>
          </cell>
          <cell r="D446">
            <v>13061.89</v>
          </cell>
          <cell r="E446">
            <v>13061.89</v>
          </cell>
          <cell r="F446">
            <v>10821.156</v>
          </cell>
          <cell r="G446">
            <v>10791.59</v>
          </cell>
          <cell r="H446">
            <v>10791.59</v>
          </cell>
          <cell r="I446">
            <v>10791.59</v>
          </cell>
          <cell r="J446">
            <v>10821.156</v>
          </cell>
          <cell r="K446">
            <v>10791.59</v>
          </cell>
          <cell r="L446">
            <v>10791.59</v>
          </cell>
          <cell r="M446">
            <v>10275.62</v>
          </cell>
          <cell r="N446">
            <v>10129.416</v>
          </cell>
          <cell r="O446">
            <v>10101.74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</row>
        <row r="447">
          <cell r="A447">
            <v>21687.04</v>
          </cell>
          <cell r="B447">
            <v>15575.226</v>
          </cell>
          <cell r="C447">
            <v>13222.39</v>
          </cell>
          <cell r="D447">
            <v>13061.89</v>
          </cell>
          <cell r="E447">
            <v>13061.89</v>
          </cell>
          <cell r="F447">
            <v>10821.156</v>
          </cell>
          <cell r="G447">
            <v>10791.59</v>
          </cell>
          <cell r="H447">
            <v>10791.59</v>
          </cell>
          <cell r="I447">
            <v>10791.59</v>
          </cell>
          <cell r="J447">
            <v>10821.156</v>
          </cell>
          <cell r="K447">
            <v>10791.59</v>
          </cell>
          <cell r="L447">
            <v>10791.59</v>
          </cell>
          <cell r="M447">
            <v>10275.62</v>
          </cell>
          <cell r="N447">
            <v>10129.416</v>
          </cell>
          <cell r="O447">
            <v>10101.74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</row>
        <row r="448">
          <cell r="A448">
            <v>21687.04</v>
          </cell>
          <cell r="B448">
            <v>15575.226</v>
          </cell>
          <cell r="C448">
            <v>13222.39</v>
          </cell>
          <cell r="D448">
            <v>13061.89</v>
          </cell>
          <cell r="E448">
            <v>13061.89</v>
          </cell>
          <cell r="F448">
            <v>10821.156</v>
          </cell>
          <cell r="G448">
            <v>10791.59</v>
          </cell>
          <cell r="H448">
            <v>10791.59</v>
          </cell>
          <cell r="I448">
            <v>10791.59</v>
          </cell>
          <cell r="J448">
            <v>10821.156</v>
          </cell>
          <cell r="K448">
            <v>10791.59</v>
          </cell>
          <cell r="L448">
            <v>10791.59</v>
          </cell>
          <cell r="M448">
            <v>10275.62</v>
          </cell>
          <cell r="N448">
            <v>10129.416</v>
          </cell>
          <cell r="O448">
            <v>10101.74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A449">
            <v>21687.04</v>
          </cell>
          <cell r="B449">
            <v>15575.226</v>
          </cell>
          <cell r="C449">
            <v>13222.39</v>
          </cell>
          <cell r="D449">
            <v>13061.89</v>
          </cell>
          <cell r="E449">
            <v>13061.89</v>
          </cell>
          <cell r="F449">
            <v>10821.156</v>
          </cell>
          <cell r="G449">
            <v>10791.59</v>
          </cell>
          <cell r="H449">
            <v>10791.59</v>
          </cell>
          <cell r="I449">
            <v>10791.59</v>
          </cell>
          <cell r="J449">
            <v>10821.156</v>
          </cell>
          <cell r="K449">
            <v>10791.59</v>
          </cell>
          <cell r="L449">
            <v>10791.59</v>
          </cell>
          <cell r="M449">
            <v>10275.62</v>
          </cell>
          <cell r="N449">
            <v>10129.416</v>
          </cell>
          <cell r="O449">
            <v>10101.74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</row>
        <row r="450">
          <cell r="A450">
            <v>21687.04</v>
          </cell>
          <cell r="B450">
            <v>15575.226</v>
          </cell>
          <cell r="C450">
            <v>13222.39</v>
          </cell>
          <cell r="D450">
            <v>13061.89</v>
          </cell>
          <cell r="E450">
            <v>13061.89</v>
          </cell>
          <cell r="F450">
            <v>10821.156</v>
          </cell>
          <cell r="G450">
            <v>10791.59</v>
          </cell>
          <cell r="H450">
            <v>10791.59</v>
          </cell>
          <cell r="I450">
            <v>10791.59</v>
          </cell>
          <cell r="J450">
            <v>10821.156</v>
          </cell>
          <cell r="K450">
            <v>10791.59</v>
          </cell>
          <cell r="L450">
            <v>10791.59</v>
          </cell>
          <cell r="M450">
            <v>10275.62</v>
          </cell>
          <cell r="N450">
            <v>10129.416</v>
          </cell>
          <cell r="O450">
            <v>10101.74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</row>
        <row r="451">
          <cell r="A451">
            <v>21687.04</v>
          </cell>
          <cell r="B451">
            <v>15575.226</v>
          </cell>
          <cell r="C451">
            <v>13222.39</v>
          </cell>
          <cell r="D451">
            <v>13061.89</v>
          </cell>
          <cell r="E451">
            <v>13061.89</v>
          </cell>
          <cell r="F451">
            <v>10821.156</v>
          </cell>
          <cell r="G451">
            <v>10791.59</v>
          </cell>
          <cell r="H451">
            <v>10791.59</v>
          </cell>
          <cell r="I451">
            <v>10791.59</v>
          </cell>
          <cell r="J451">
            <v>10821.156</v>
          </cell>
          <cell r="K451">
            <v>10791.59</v>
          </cell>
          <cell r="L451">
            <v>10791.59</v>
          </cell>
          <cell r="M451">
            <v>10275.62</v>
          </cell>
          <cell r="N451">
            <v>10129.416</v>
          </cell>
          <cell r="O451">
            <v>10101.74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</row>
        <row r="452">
          <cell r="A452">
            <v>21687.04</v>
          </cell>
          <cell r="B452">
            <v>15575.226</v>
          </cell>
          <cell r="C452">
            <v>13222.39</v>
          </cell>
          <cell r="D452">
            <v>13061.89</v>
          </cell>
          <cell r="E452">
            <v>13061.89</v>
          </cell>
          <cell r="F452">
            <v>10821.156</v>
          </cell>
          <cell r="G452">
            <v>10791.59</v>
          </cell>
          <cell r="H452">
            <v>10791.59</v>
          </cell>
          <cell r="I452">
            <v>10791.59</v>
          </cell>
          <cell r="J452">
            <v>10821.156</v>
          </cell>
          <cell r="K452">
            <v>10791.59</v>
          </cell>
          <cell r="L452">
            <v>10791.59</v>
          </cell>
          <cell r="M452">
            <v>10275.62</v>
          </cell>
          <cell r="N452">
            <v>10129.416</v>
          </cell>
          <cell r="O452">
            <v>10101.74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</row>
        <row r="453">
          <cell r="A453">
            <v>21687.04</v>
          </cell>
          <cell r="B453">
            <v>15575.226</v>
          </cell>
          <cell r="C453">
            <v>13222.39</v>
          </cell>
          <cell r="D453">
            <v>13061.89</v>
          </cell>
          <cell r="E453">
            <v>13061.89</v>
          </cell>
          <cell r="F453">
            <v>10821.156</v>
          </cell>
          <cell r="G453">
            <v>10791.59</v>
          </cell>
          <cell r="H453">
            <v>10791.59</v>
          </cell>
          <cell r="I453">
            <v>10791.59</v>
          </cell>
          <cell r="J453">
            <v>10821.156</v>
          </cell>
          <cell r="K453">
            <v>10791.59</v>
          </cell>
          <cell r="L453">
            <v>10791.59</v>
          </cell>
          <cell r="M453">
            <v>10275.62</v>
          </cell>
          <cell r="N453">
            <v>10129.416</v>
          </cell>
          <cell r="O453">
            <v>10101.74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</row>
        <row r="454">
          <cell r="A454">
            <v>21687.04</v>
          </cell>
          <cell r="B454">
            <v>15575.226</v>
          </cell>
          <cell r="C454">
            <v>13222.39</v>
          </cell>
          <cell r="D454">
            <v>13061.89</v>
          </cell>
          <cell r="E454">
            <v>13061.89</v>
          </cell>
          <cell r="F454">
            <v>10821.156</v>
          </cell>
          <cell r="G454">
            <v>10791.59</v>
          </cell>
          <cell r="H454">
            <v>10791.59</v>
          </cell>
          <cell r="I454">
            <v>10791.59</v>
          </cell>
          <cell r="J454">
            <v>10821.156</v>
          </cell>
          <cell r="K454">
            <v>10791.59</v>
          </cell>
          <cell r="L454">
            <v>10791.59</v>
          </cell>
          <cell r="M454">
            <v>10275.62</v>
          </cell>
          <cell r="N454">
            <v>10129.416</v>
          </cell>
          <cell r="O454">
            <v>10101.74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</row>
        <row r="455">
          <cell r="A455">
            <v>21687.04</v>
          </cell>
          <cell r="B455">
            <v>15575.226</v>
          </cell>
          <cell r="C455">
            <v>13222.39</v>
          </cell>
          <cell r="D455">
            <v>13061.89</v>
          </cell>
          <cell r="E455">
            <v>13061.89</v>
          </cell>
          <cell r="F455">
            <v>10821.156</v>
          </cell>
          <cell r="G455">
            <v>10791.59</v>
          </cell>
          <cell r="H455">
            <v>10791.59</v>
          </cell>
          <cell r="I455">
            <v>10791.59</v>
          </cell>
          <cell r="J455">
            <v>10821.156</v>
          </cell>
          <cell r="K455">
            <v>10791.59</v>
          </cell>
          <cell r="L455">
            <v>10791.59</v>
          </cell>
          <cell r="M455">
            <v>10275.62</v>
          </cell>
          <cell r="N455">
            <v>10129.416</v>
          </cell>
          <cell r="O455">
            <v>10101.74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</row>
        <row r="456">
          <cell r="A456">
            <v>21687.04</v>
          </cell>
          <cell r="B456">
            <v>15575.226</v>
          </cell>
          <cell r="C456">
            <v>13222.39</v>
          </cell>
          <cell r="D456">
            <v>13061.89</v>
          </cell>
          <cell r="E456">
            <v>13061.89</v>
          </cell>
          <cell r="F456">
            <v>10821.156</v>
          </cell>
          <cell r="G456">
            <v>10791.59</v>
          </cell>
          <cell r="H456">
            <v>10791.59</v>
          </cell>
          <cell r="I456">
            <v>10791.59</v>
          </cell>
          <cell r="J456">
            <v>10821.156</v>
          </cell>
          <cell r="K456">
            <v>10791.59</v>
          </cell>
          <cell r="L456">
            <v>10791.59</v>
          </cell>
          <cell r="M456">
            <v>10275.62</v>
          </cell>
          <cell r="N456">
            <v>10129.416</v>
          </cell>
          <cell r="O456">
            <v>10101.74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</row>
        <row r="457">
          <cell r="A457">
            <v>21687.04</v>
          </cell>
          <cell r="B457">
            <v>15575.226</v>
          </cell>
          <cell r="C457">
            <v>13222.39</v>
          </cell>
          <cell r="D457">
            <v>13061.89</v>
          </cell>
          <cell r="E457">
            <v>13061.89</v>
          </cell>
          <cell r="F457">
            <v>10821.156</v>
          </cell>
          <cell r="G457">
            <v>10791.59</v>
          </cell>
          <cell r="H457">
            <v>10791.59</v>
          </cell>
          <cell r="I457">
            <v>10791.59</v>
          </cell>
          <cell r="J457">
            <v>10821.156</v>
          </cell>
          <cell r="K457">
            <v>10791.59</v>
          </cell>
          <cell r="L457">
            <v>10791.59</v>
          </cell>
          <cell r="M457">
            <v>10275.62</v>
          </cell>
          <cell r="N457">
            <v>10129.416</v>
          </cell>
          <cell r="O457">
            <v>10101.74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</row>
        <row r="458">
          <cell r="A458">
            <v>21687.04</v>
          </cell>
          <cell r="B458">
            <v>15575.226</v>
          </cell>
          <cell r="C458">
            <v>13222.39</v>
          </cell>
          <cell r="D458">
            <v>13061.89</v>
          </cell>
          <cell r="E458">
            <v>13061.89</v>
          </cell>
          <cell r="F458">
            <v>10821.156</v>
          </cell>
          <cell r="G458">
            <v>10791.59</v>
          </cell>
          <cell r="H458">
            <v>10791.59</v>
          </cell>
          <cell r="I458">
            <v>10791.59</v>
          </cell>
          <cell r="J458">
            <v>10821.156</v>
          </cell>
          <cell r="K458">
            <v>10791.59</v>
          </cell>
          <cell r="L458">
            <v>10791.59</v>
          </cell>
          <cell r="M458">
            <v>10275.62</v>
          </cell>
          <cell r="N458">
            <v>10129.416</v>
          </cell>
          <cell r="O458">
            <v>10101.74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</row>
        <row r="459">
          <cell r="A459">
            <v>21687.04</v>
          </cell>
          <cell r="B459">
            <v>15575.226</v>
          </cell>
          <cell r="C459">
            <v>13222.39</v>
          </cell>
          <cell r="D459">
            <v>13061.89</v>
          </cell>
          <cell r="E459">
            <v>13061.89</v>
          </cell>
          <cell r="F459">
            <v>10821.156</v>
          </cell>
          <cell r="G459">
            <v>10791.59</v>
          </cell>
          <cell r="H459">
            <v>10791.59</v>
          </cell>
          <cell r="I459">
            <v>10791.59</v>
          </cell>
          <cell r="J459">
            <v>10821.156</v>
          </cell>
          <cell r="K459">
            <v>10791.59</v>
          </cell>
          <cell r="L459">
            <v>10791.59</v>
          </cell>
          <cell r="M459">
            <v>10275.62</v>
          </cell>
          <cell r="N459">
            <v>10129.416</v>
          </cell>
          <cell r="O459">
            <v>10101.74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</row>
        <row r="460">
          <cell r="A460">
            <v>21687.04</v>
          </cell>
          <cell r="B460">
            <v>15575.226</v>
          </cell>
          <cell r="C460">
            <v>13222.39</v>
          </cell>
          <cell r="D460">
            <v>13061.89</v>
          </cell>
          <cell r="E460">
            <v>13061.89</v>
          </cell>
          <cell r="F460">
            <v>10821.156</v>
          </cell>
          <cell r="G460">
            <v>10791.59</v>
          </cell>
          <cell r="H460">
            <v>10791.59</v>
          </cell>
          <cell r="I460">
            <v>10791.59</v>
          </cell>
          <cell r="J460">
            <v>10821.156</v>
          </cell>
          <cell r="K460">
            <v>10791.59</v>
          </cell>
          <cell r="L460">
            <v>10791.59</v>
          </cell>
          <cell r="M460">
            <v>10275.62</v>
          </cell>
          <cell r="N460">
            <v>10129.416</v>
          </cell>
          <cell r="O460">
            <v>10101.74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</row>
        <row r="461">
          <cell r="A461">
            <v>21687.04</v>
          </cell>
          <cell r="B461">
            <v>15575.226</v>
          </cell>
          <cell r="C461">
            <v>13222.39</v>
          </cell>
          <cell r="D461">
            <v>13061.89</v>
          </cell>
          <cell r="E461">
            <v>13061.89</v>
          </cell>
          <cell r="F461">
            <v>10821.156</v>
          </cell>
          <cell r="G461">
            <v>10791.59</v>
          </cell>
          <cell r="H461">
            <v>10791.59</v>
          </cell>
          <cell r="I461">
            <v>10791.59</v>
          </cell>
          <cell r="J461">
            <v>10821.156</v>
          </cell>
          <cell r="K461">
            <v>10791.59</v>
          </cell>
          <cell r="L461">
            <v>10791.59</v>
          </cell>
          <cell r="M461">
            <v>10275.62</v>
          </cell>
          <cell r="N461">
            <v>10129.416</v>
          </cell>
          <cell r="O461">
            <v>10101.74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</row>
        <row r="462">
          <cell r="A462">
            <v>21687.04</v>
          </cell>
          <cell r="B462">
            <v>15575.226</v>
          </cell>
          <cell r="C462">
            <v>13222.39</v>
          </cell>
          <cell r="D462">
            <v>13061.89</v>
          </cell>
          <cell r="E462">
            <v>13061.89</v>
          </cell>
          <cell r="F462">
            <v>10821.156</v>
          </cell>
          <cell r="G462">
            <v>10791.59</v>
          </cell>
          <cell r="H462">
            <v>10791.59</v>
          </cell>
          <cell r="I462">
            <v>10791.59</v>
          </cell>
          <cell r="J462">
            <v>10821.156</v>
          </cell>
          <cell r="K462">
            <v>10791.59</v>
          </cell>
          <cell r="L462">
            <v>10791.59</v>
          </cell>
          <cell r="M462">
            <v>10275.62</v>
          </cell>
          <cell r="N462">
            <v>10129.416</v>
          </cell>
          <cell r="O462">
            <v>10101.74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</row>
        <row r="463">
          <cell r="A463">
            <v>21687.04</v>
          </cell>
          <cell r="B463">
            <v>15575.226</v>
          </cell>
          <cell r="C463">
            <v>13222.39</v>
          </cell>
          <cell r="D463">
            <v>13061.89</v>
          </cell>
          <cell r="E463">
            <v>13061.89</v>
          </cell>
          <cell r="F463">
            <v>10821.156</v>
          </cell>
          <cell r="G463">
            <v>10791.59</v>
          </cell>
          <cell r="H463">
            <v>10791.59</v>
          </cell>
          <cell r="I463">
            <v>10791.59</v>
          </cell>
          <cell r="J463">
            <v>10821.156</v>
          </cell>
          <cell r="K463">
            <v>10791.59</v>
          </cell>
          <cell r="L463">
            <v>10791.59</v>
          </cell>
          <cell r="M463">
            <v>10275.62</v>
          </cell>
          <cell r="N463">
            <v>10129.416</v>
          </cell>
          <cell r="O463">
            <v>10101.74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</row>
        <row r="464">
          <cell r="A464">
            <v>21687.04</v>
          </cell>
          <cell r="B464">
            <v>15575.226</v>
          </cell>
          <cell r="C464">
            <v>13222.39</v>
          </cell>
          <cell r="D464">
            <v>13061.89</v>
          </cell>
          <cell r="E464">
            <v>13061.89</v>
          </cell>
          <cell r="F464">
            <v>10821.156</v>
          </cell>
          <cell r="G464">
            <v>10791.59</v>
          </cell>
          <cell r="H464">
            <v>10791.59</v>
          </cell>
          <cell r="I464">
            <v>10791.59</v>
          </cell>
          <cell r="J464">
            <v>10821.156</v>
          </cell>
          <cell r="K464">
            <v>10791.59</v>
          </cell>
          <cell r="L464">
            <v>10791.59</v>
          </cell>
          <cell r="M464">
            <v>10275.62</v>
          </cell>
          <cell r="N464">
            <v>10129.416</v>
          </cell>
          <cell r="O464">
            <v>10101.74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A465">
            <v>21687.04</v>
          </cell>
          <cell r="B465">
            <v>15575.226</v>
          </cell>
          <cell r="C465">
            <v>13222.39</v>
          </cell>
          <cell r="D465">
            <v>13061.89</v>
          </cell>
          <cell r="E465">
            <v>13061.89</v>
          </cell>
          <cell r="F465">
            <v>10821.156</v>
          </cell>
          <cell r="G465">
            <v>10791.59</v>
          </cell>
          <cell r="H465">
            <v>10791.59</v>
          </cell>
          <cell r="I465">
            <v>10791.59</v>
          </cell>
          <cell r="J465">
            <v>10821.156</v>
          </cell>
          <cell r="K465">
            <v>10791.59</v>
          </cell>
          <cell r="L465">
            <v>10791.59</v>
          </cell>
          <cell r="M465">
            <v>10275.62</v>
          </cell>
          <cell r="N465">
            <v>10129.416</v>
          </cell>
          <cell r="O465">
            <v>10101.74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</row>
        <row r="466">
          <cell r="A466">
            <v>21687.04</v>
          </cell>
          <cell r="B466">
            <v>15575.226</v>
          </cell>
          <cell r="C466">
            <v>13222.39</v>
          </cell>
          <cell r="D466">
            <v>13061.89</v>
          </cell>
          <cell r="E466">
            <v>13061.89</v>
          </cell>
          <cell r="F466">
            <v>10821.156</v>
          </cell>
          <cell r="G466">
            <v>10791.59</v>
          </cell>
          <cell r="H466">
            <v>10791.59</v>
          </cell>
          <cell r="I466">
            <v>10791.59</v>
          </cell>
          <cell r="J466">
            <v>10821.156</v>
          </cell>
          <cell r="K466">
            <v>10791.59</v>
          </cell>
          <cell r="L466">
            <v>10791.59</v>
          </cell>
          <cell r="M466">
            <v>10275.62</v>
          </cell>
          <cell r="N466">
            <v>10129.416</v>
          </cell>
          <cell r="O466">
            <v>10101.74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</row>
        <row r="467">
          <cell r="A467">
            <v>21687.04</v>
          </cell>
          <cell r="B467">
            <v>15575.226</v>
          </cell>
          <cell r="C467">
            <v>13222.39</v>
          </cell>
          <cell r="D467">
            <v>13061.89</v>
          </cell>
          <cell r="E467">
            <v>13061.89</v>
          </cell>
          <cell r="F467">
            <v>10821.156</v>
          </cell>
          <cell r="G467">
            <v>10791.59</v>
          </cell>
          <cell r="H467">
            <v>10791.59</v>
          </cell>
          <cell r="I467">
            <v>10791.59</v>
          </cell>
          <cell r="J467">
            <v>10821.156</v>
          </cell>
          <cell r="K467">
            <v>10791.59</v>
          </cell>
          <cell r="L467">
            <v>10791.59</v>
          </cell>
          <cell r="M467">
            <v>10275.62</v>
          </cell>
          <cell r="N467">
            <v>10129.416</v>
          </cell>
          <cell r="O467">
            <v>10101.74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21687.04</v>
          </cell>
          <cell r="B468">
            <v>15575.226</v>
          </cell>
          <cell r="C468">
            <v>13222.39</v>
          </cell>
          <cell r="D468">
            <v>13061.89</v>
          </cell>
          <cell r="E468">
            <v>13061.89</v>
          </cell>
          <cell r="F468">
            <v>10821.156</v>
          </cell>
          <cell r="G468">
            <v>10791.59</v>
          </cell>
          <cell r="H468">
            <v>10791.59</v>
          </cell>
          <cell r="I468">
            <v>10791.59</v>
          </cell>
          <cell r="J468">
            <v>10821.156</v>
          </cell>
          <cell r="K468">
            <v>10791.59</v>
          </cell>
          <cell r="L468">
            <v>10791.59</v>
          </cell>
          <cell r="M468">
            <v>10275.62</v>
          </cell>
          <cell r="N468">
            <v>10129.416</v>
          </cell>
          <cell r="O468">
            <v>10101.74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A469">
            <v>21687.04</v>
          </cell>
          <cell r="B469">
            <v>15575.226</v>
          </cell>
          <cell r="C469">
            <v>13222.39</v>
          </cell>
          <cell r="D469">
            <v>13061.89</v>
          </cell>
          <cell r="E469">
            <v>13061.89</v>
          </cell>
          <cell r="F469">
            <v>10821.156</v>
          </cell>
          <cell r="G469">
            <v>10791.59</v>
          </cell>
          <cell r="H469">
            <v>10791.59</v>
          </cell>
          <cell r="I469">
            <v>10791.59</v>
          </cell>
          <cell r="J469">
            <v>10821.156</v>
          </cell>
          <cell r="K469">
            <v>10791.59</v>
          </cell>
          <cell r="L469">
            <v>10791.59</v>
          </cell>
          <cell r="M469">
            <v>10275.62</v>
          </cell>
          <cell r="N469">
            <v>10129.416</v>
          </cell>
          <cell r="O469">
            <v>10101.74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</row>
        <row r="470">
          <cell r="A470">
            <v>21687.04</v>
          </cell>
          <cell r="B470">
            <v>15575.226</v>
          </cell>
          <cell r="C470">
            <v>13222.39</v>
          </cell>
          <cell r="D470">
            <v>13061.89</v>
          </cell>
          <cell r="E470">
            <v>13061.89</v>
          </cell>
          <cell r="F470">
            <v>10821.156</v>
          </cell>
          <cell r="G470">
            <v>10791.59</v>
          </cell>
          <cell r="H470">
            <v>10791.59</v>
          </cell>
          <cell r="I470">
            <v>10791.59</v>
          </cell>
          <cell r="J470">
            <v>10821.156</v>
          </cell>
          <cell r="K470">
            <v>10791.59</v>
          </cell>
          <cell r="L470">
            <v>10791.59</v>
          </cell>
          <cell r="M470">
            <v>10275.62</v>
          </cell>
          <cell r="N470">
            <v>10129.416</v>
          </cell>
          <cell r="O470">
            <v>10101.74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A471">
            <v>21687.04</v>
          </cell>
          <cell r="B471">
            <v>15575.226</v>
          </cell>
          <cell r="C471">
            <v>13222.39</v>
          </cell>
          <cell r="D471">
            <v>13061.89</v>
          </cell>
          <cell r="E471">
            <v>13061.89</v>
          </cell>
          <cell r="F471">
            <v>10821.156</v>
          </cell>
          <cell r="G471">
            <v>10791.59</v>
          </cell>
          <cell r="H471">
            <v>10791.59</v>
          </cell>
          <cell r="I471">
            <v>10791.59</v>
          </cell>
          <cell r="J471">
            <v>10821.156</v>
          </cell>
          <cell r="K471">
            <v>10791.59</v>
          </cell>
          <cell r="L471">
            <v>10791.59</v>
          </cell>
          <cell r="M471">
            <v>10275.62</v>
          </cell>
          <cell r="N471">
            <v>10129.416</v>
          </cell>
          <cell r="O471">
            <v>10101.74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A472">
            <v>21687.04</v>
          </cell>
          <cell r="B472">
            <v>15575.226</v>
          </cell>
          <cell r="C472">
            <v>13222.39</v>
          </cell>
          <cell r="D472">
            <v>13061.89</v>
          </cell>
          <cell r="E472">
            <v>13061.89</v>
          </cell>
          <cell r="F472">
            <v>10821.156</v>
          </cell>
          <cell r="G472">
            <v>10791.59</v>
          </cell>
          <cell r="H472">
            <v>10791.59</v>
          </cell>
          <cell r="I472">
            <v>10791.59</v>
          </cell>
          <cell r="J472">
            <v>10821.156</v>
          </cell>
          <cell r="K472">
            <v>10791.59</v>
          </cell>
          <cell r="L472">
            <v>10791.59</v>
          </cell>
          <cell r="M472">
            <v>10275.62</v>
          </cell>
          <cell r="N472">
            <v>10129.416</v>
          </cell>
          <cell r="O472">
            <v>10101.74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A473">
            <v>21687.04</v>
          </cell>
          <cell r="B473">
            <v>15575.226</v>
          </cell>
          <cell r="C473">
            <v>13222.39</v>
          </cell>
          <cell r="D473">
            <v>13061.89</v>
          </cell>
          <cell r="E473">
            <v>13061.89</v>
          </cell>
          <cell r="F473">
            <v>10821.156</v>
          </cell>
          <cell r="G473">
            <v>10791.59</v>
          </cell>
          <cell r="H473">
            <v>10791.59</v>
          </cell>
          <cell r="I473">
            <v>10791.59</v>
          </cell>
          <cell r="J473">
            <v>10821.156</v>
          </cell>
          <cell r="K473">
            <v>10791.59</v>
          </cell>
          <cell r="L473">
            <v>10791.59</v>
          </cell>
          <cell r="M473">
            <v>10275.62</v>
          </cell>
          <cell r="N473">
            <v>10129.416</v>
          </cell>
          <cell r="O473">
            <v>10101.74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A474">
            <v>21687.04</v>
          </cell>
          <cell r="B474">
            <v>15575.226</v>
          </cell>
          <cell r="C474">
            <v>13222.39</v>
          </cell>
          <cell r="D474">
            <v>13061.89</v>
          </cell>
          <cell r="E474">
            <v>13061.89</v>
          </cell>
          <cell r="F474">
            <v>10821.156</v>
          </cell>
          <cell r="G474">
            <v>10791.59</v>
          </cell>
          <cell r="H474">
            <v>10791.59</v>
          </cell>
          <cell r="I474">
            <v>10791.59</v>
          </cell>
          <cell r="J474">
            <v>10821.156</v>
          </cell>
          <cell r="K474">
            <v>10791.59</v>
          </cell>
          <cell r="L474">
            <v>10791.59</v>
          </cell>
          <cell r="M474">
            <v>10275.62</v>
          </cell>
          <cell r="N474">
            <v>10129.416</v>
          </cell>
          <cell r="O474">
            <v>10101.74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A475">
            <v>21687.04</v>
          </cell>
          <cell r="B475">
            <v>15575.226</v>
          </cell>
          <cell r="C475">
            <v>13222.39</v>
          </cell>
          <cell r="D475">
            <v>13061.89</v>
          </cell>
          <cell r="E475">
            <v>13061.89</v>
          </cell>
          <cell r="F475">
            <v>10821.156</v>
          </cell>
          <cell r="G475">
            <v>10791.59</v>
          </cell>
          <cell r="H475">
            <v>10791.59</v>
          </cell>
          <cell r="I475">
            <v>10791.59</v>
          </cell>
          <cell r="J475">
            <v>10821.156</v>
          </cell>
          <cell r="K475">
            <v>10791.59</v>
          </cell>
          <cell r="L475">
            <v>10791.59</v>
          </cell>
          <cell r="M475">
            <v>10275.62</v>
          </cell>
          <cell r="N475">
            <v>10129.416</v>
          </cell>
          <cell r="O475">
            <v>10101.74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</row>
        <row r="476">
          <cell r="A476">
            <v>21687.04</v>
          </cell>
          <cell r="B476">
            <v>15575.226</v>
          </cell>
          <cell r="C476">
            <v>13222.39</v>
          </cell>
          <cell r="D476">
            <v>13061.89</v>
          </cell>
          <cell r="E476">
            <v>13061.89</v>
          </cell>
          <cell r="F476">
            <v>10821.156</v>
          </cell>
          <cell r="G476">
            <v>10791.59</v>
          </cell>
          <cell r="H476">
            <v>10791.59</v>
          </cell>
          <cell r="I476">
            <v>10791.59</v>
          </cell>
          <cell r="J476">
            <v>10821.156</v>
          </cell>
          <cell r="K476">
            <v>10791.59</v>
          </cell>
          <cell r="L476">
            <v>10791.59</v>
          </cell>
          <cell r="M476">
            <v>10275.62</v>
          </cell>
          <cell r="N476">
            <v>10129.416</v>
          </cell>
          <cell r="O476">
            <v>10101.74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</row>
        <row r="477">
          <cell r="A477">
            <v>21687.04</v>
          </cell>
          <cell r="B477">
            <v>15575.226</v>
          </cell>
          <cell r="C477">
            <v>13222.39</v>
          </cell>
          <cell r="D477">
            <v>13061.89</v>
          </cell>
          <cell r="E477">
            <v>13061.89</v>
          </cell>
          <cell r="F477">
            <v>10821.156</v>
          </cell>
          <cell r="G477">
            <v>10791.59</v>
          </cell>
          <cell r="H477">
            <v>10791.59</v>
          </cell>
          <cell r="I477">
            <v>10791.59</v>
          </cell>
          <cell r="J477">
            <v>10821.156</v>
          </cell>
          <cell r="K477">
            <v>10791.59</v>
          </cell>
          <cell r="L477">
            <v>10791.59</v>
          </cell>
          <cell r="M477">
            <v>10275.62</v>
          </cell>
          <cell r="N477">
            <v>10129.416</v>
          </cell>
          <cell r="O477">
            <v>10101.74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</row>
        <row r="478">
          <cell r="A478">
            <v>21687.04</v>
          </cell>
          <cell r="B478">
            <v>15575.226</v>
          </cell>
          <cell r="C478">
            <v>13222.39</v>
          </cell>
          <cell r="D478">
            <v>13061.89</v>
          </cell>
          <cell r="E478">
            <v>13061.89</v>
          </cell>
          <cell r="F478">
            <v>10821.156</v>
          </cell>
          <cell r="G478">
            <v>10791.59</v>
          </cell>
          <cell r="H478">
            <v>10791.59</v>
          </cell>
          <cell r="I478">
            <v>10791.59</v>
          </cell>
          <cell r="J478">
            <v>10821.156</v>
          </cell>
          <cell r="K478">
            <v>10791.59</v>
          </cell>
          <cell r="L478">
            <v>10791.59</v>
          </cell>
          <cell r="M478">
            <v>10275.62</v>
          </cell>
          <cell r="N478">
            <v>10129.416</v>
          </cell>
          <cell r="O478">
            <v>10101.74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A479">
            <v>21687.04</v>
          </cell>
          <cell r="B479">
            <v>15575.226</v>
          </cell>
          <cell r="C479">
            <v>13222.39</v>
          </cell>
          <cell r="D479">
            <v>13061.89</v>
          </cell>
          <cell r="E479">
            <v>13061.89</v>
          </cell>
          <cell r="F479">
            <v>10821.156</v>
          </cell>
          <cell r="G479">
            <v>10791.59</v>
          </cell>
          <cell r="H479">
            <v>10791.59</v>
          </cell>
          <cell r="I479">
            <v>10791.59</v>
          </cell>
          <cell r="J479">
            <v>10821.156</v>
          </cell>
          <cell r="K479">
            <v>10791.59</v>
          </cell>
          <cell r="L479">
            <v>10791.59</v>
          </cell>
          <cell r="M479">
            <v>10275.62</v>
          </cell>
          <cell r="N479">
            <v>10129.416</v>
          </cell>
          <cell r="O479">
            <v>10101.74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A480">
            <v>21687.04</v>
          </cell>
          <cell r="B480">
            <v>15575.226</v>
          </cell>
          <cell r="C480">
            <v>13222.39</v>
          </cell>
          <cell r="D480">
            <v>13061.89</v>
          </cell>
          <cell r="E480">
            <v>13061.89</v>
          </cell>
          <cell r="F480">
            <v>10821.156</v>
          </cell>
          <cell r="G480">
            <v>10791.59</v>
          </cell>
          <cell r="H480">
            <v>10791.59</v>
          </cell>
          <cell r="I480">
            <v>10791.59</v>
          </cell>
          <cell r="J480">
            <v>10821.156</v>
          </cell>
          <cell r="K480">
            <v>10791.59</v>
          </cell>
          <cell r="L480">
            <v>10791.59</v>
          </cell>
          <cell r="M480">
            <v>10275.62</v>
          </cell>
          <cell r="N480">
            <v>10129.416</v>
          </cell>
          <cell r="O480">
            <v>10101.74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A481">
            <v>21687.04</v>
          </cell>
          <cell r="B481">
            <v>15575.226</v>
          </cell>
          <cell r="C481">
            <v>13222.39</v>
          </cell>
          <cell r="D481">
            <v>13061.89</v>
          </cell>
          <cell r="E481">
            <v>13061.89</v>
          </cell>
          <cell r="F481">
            <v>10821.156</v>
          </cell>
          <cell r="G481">
            <v>10791.59</v>
          </cell>
          <cell r="H481">
            <v>10791.59</v>
          </cell>
          <cell r="I481">
            <v>10791.59</v>
          </cell>
          <cell r="J481">
            <v>10821.156</v>
          </cell>
          <cell r="K481">
            <v>10791.59</v>
          </cell>
          <cell r="L481">
            <v>10791.59</v>
          </cell>
          <cell r="M481">
            <v>10275.62</v>
          </cell>
          <cell r="N481">
            <v>10129.416</v>
          </cell>
          <cell r="O481">
            <v>10101.74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A482">
            <v>21687.04</v>
          </cell>
          <cell r="B482">
            <v>15575.226</v>
          </cell>
          <cell r="C482">
            <v>13222.39</v>
          </cell>
          <cell r="D482">
            <v>13061.89</v>
          </cell>
          <cell r="E482">
            <v>13061.89</v>
          </cell>
          <cell r="F482">
            <v>10821.156</v>
          </cell>
          <cell r="G482">
            <v>10791.59</v>
          </cell>
          <cell r="H482">
            <v>10791.59</v>
          </cell>
          <cell r="I482">
            <v>10791.59</v>
          </cell>
          <cell r="J482">
            <v>10821.156</v>
          </cell>
          <cell r="K482">
            <v>10791.59</v>
          </cell>
          <cell r="L482">
            <v>10791.59</v>
          </cell>
          <cell r="M482">
            <v>10275.62</v>
          </cell>
          <cell r="N482">
            <v>10129.416</v>
          </cell>
          <cell r="O482">
            <v>10101.74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21687.04</v>
          </cell>
          <cell r="B483">
            <v>15575.226</v>
          </cell>
          <cell r="C483">
            <v>13222.39</v>
          </cell>
          <cell r="D483">
            <v>13061.89</v>
          </cell>
          <cell r="E483">
            <v>13061.89</v>
          </cell>
          <cell r="F483">
            <v>10821.156</v>
          </cell>
          <cell r="G483">
            <v>10791.59</v>
          </cell>
          <cell r="H483">
            <v>10791.59</v>
          </cell>
          <cell r="I483">
            <v>10791.59</v>
          </cell>
          <cell r="J483">
            <v>10821.156</v>
          </cell>
          <cell r="K483">
            <v>10791.59</v>
          </cell>
          <cell r="L483">
            <v>10791.59</v>
          </cell>
          <cell r="M483">
            <v>10275.62</v>
          </cell>
          <cell r="N483">
            <v>10129.416</v>
          </cell>
          <cell r="O483">
            <v>10101.74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21687.04</v>
          </cell>
          <cell r="B484">
            <v>15575.226</v>
          </cell>
          <cell r="C484">
            <v>13222.39</v>
          </cell>
          <cell r="D484">
            <v>13061.89</v>
          </cell>
          <cell r="E484">
            <v>13061.89</v>
          </cell>
          <cell r="F484">
            <v>10821.156</v>
          </cell>
          <cell r="G484">
            <v>10791.59</v>
          </cell>
          <cell r="H484">
            <v>10791.59</v>
          </cell>
          <cell r="I484">
            <v>10791.59</v>
          </cell>
          <cell r="J484">
            <v>10821.156</v>
          </cell>
          <cell r="K484">
            <v>10791.59</v>
          </cell>
          <cell r="L484">
            <v>10791.59</v>
          </cell>
          <cell r="M484">
            <v>10275.62</v>
          </cell>
          <cell r="N484">
            <v>10129.416</v>
          </cell>
          <cell r="O484">
            <v>10101.74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21687.04</v>
          </cell>
          <cell r="B485">
            <v>15575.226</v>
          </cell>
          <cell r="C485">
            <v>13222.39</v>
          </cell>
          <cell r="D485">
            <v>13061.89</v>
          </cell>
          <cell r="E485">
            <v>13061.89</v>
          </cell>
          <cell r="F485">
            <v>10821.156</v>
          </cell>
          <cell r="G485">
            <v>10791.59</v>
          </cell>
          <cell r="H485">
            <v>10791.59</v>
          </cell>
          <cell r="I485">
            <v>10791.59</v>
          </cell>
          <cell r="J485">
            <v>10821.156</v>
          </cell>
          <cell r="K485">
            <v>10791.59</v>
          </cell>
          <cell r="L485">
            <v>10791.59</v>
          </cell>
          <cell r="M485">
            <v>10275.62</v>
          </cell>
          <cell r="N485">
            <v>10129.416</v>
          </cell>
          <cell r="O485">
            <v>10101.74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21687.04</v>
          </cell>
          <cell r="B486">
            <v>15575.226</v>
          </cell>
          <cell r="C486">
            <v>13222.39</v>
          </cell>
          <cell r="D486">
            <v>13061.89</v>
          </cell>
          <cell r="E486">
            <v>13061.89</v>
          </cell>
          <cell r="F486">
            <v>10821.156</v>
          </cell>
          <cell r="G486">
            <v>10791.59</v>
          </cell>
          <cell r="H486">
            <v>10791.59</v>
          </cell>
          <cell r="I486">
            <v>10791.59</v>
          </cell>
          <cell r="J486">
            <v>10821.156</v>
          </cell>
          <cell r="K486">
            <v>10791.59</v>
          </cell>
          <cell r="L486">
            <v>10791.59</v>
          </cell>
          <cell r="M486">
            <v>10275.62</v>
          </cell>
          <cell r="N486">
            <v>10129.416</v>
          </cell>
          <cell r="O486">
            <v>10101.74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>
            <v>21687.04</v>
          </cell>
          <cell r="B487">
            <v>15575.226</v>
          </cell>
          <cell r="C487">
            <v>13222.39</v>
          </cell>
          <cell r="D487">
            <v>13061.89</v>
          </cell>
          <cell r="E487">
            <v>13061.89</v>
          </cell>
          <cell r="F487">
            <v>10821.156</v>
          </cell>
          <cell r="G487">
            <v>10791.59</v>
          </cell>
          <cell r="H487">
            <v>10791.59</v>
          </cell>
          <cell r="I487">
            <v>10791.59</v>
          </cell>
          <cell r="J487">
            <v>10821.156</v>
          </cell>
          <cell r="K487">
            <v>10791.59</v>
          </cell>
          <cell r="L487">
            <v>10791.59</v>
          </cell>
          <cell r="M487">
            <v>10275.62</v>
          </cell>
          <cell r="N487">
            <v>10129.416</v>
          </cell>
          <cell r="O487">
            <v>10101.74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A488">
            <v>21687.04</v>
          </cell>
          <cell r="B488">
            <v>15575.226</v>
          </cell>
          <cell r="C488">
            <v>13222.39</v>
          </cell>
          <cell r="D488">
            <v>13061.89</v>
          </cell>
          <cell r="E488">
            <v>13061.89</v>
          </cell>
          <cell r="F488">
            <v>10821.156</v>
          </cell>
          <cell r="G488">
            <v>10791.59</v>
          </cell>
          <cell r="H488">
            <v>10791.59</v>
          </cell>
          <cell r="I488">
            <v>10791.59</v>
          </cell>
          <cell r="J488">
            <v>10821.156</v>
          </cell>
          <cell r="K488">
            <v>10791.59</v>
          </cell>
          <cell r="L488">
            <v>10791.59</v>
          </cell>
          <cell r="M488">
            <v>10275.62</v>
          </cell>
          <cell r="N488">
            <v>10129.416</v>
          </cell>
          <cell r="O488">
            <v>10101.74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A489">
            <v>21687.04</v>
          </cell>
          <cell r="B489">
            <v>15575.226</v>
          </cell>
          <cell r="C489">
            <v>13222.39</v>
          </cell>
          <cell r="D489">
            <v>13061.89</v>
          </cell>
          <cell r="E489">
            <v>13061.89</v>
          </cell>
          <cell r="F489">
            <v>10821.156</v>
          </cell>
          <cell r="G489">
            <v>10791.59</v>
          </cell>
          <cell r="H489">
            <v>10791.59</v>
          </cell>
          <cell r="I489">
            <v>10791.59</v>
          </cell>
          <cell r="J489">
            <v>10821.156</v>
          </cell>
          <cell r="K489">
            <v>10791.59</v>
          </cell>
          <cell r="L489">
            <v>10791.59</v>
          </cell>
          <cell r="M489">
            <v>10275.62</v>
          </cell>
          <cell r="N489">
            <v>10129.416</v>
          </cell>
          <cell r="O489">
            <v>10101.74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A490">
            <v>21687.04</v>
          </cell>
          <cell r="B490">
            <v>15575.226</v>
          </cell>
          <cell r="C490">
            <v>13222.39</v>
          </cell>
          <cell r="D490">
            <v>13061.89</v>
          </cell>
          <cell r="E490">
            <v>13061.89</v>
          </cell>
          <cell r="F490">
            <v>10821.156</v>
          </cell>
          <cell r="G490">
            <v>10791.59</v>
          </cell>
          <cell r="H490">
            <v>10791.59</v>
          </cell>
          <cell r="I490">
            <v>10791.59</v>
          </cell>
          <cell r="J490">
            <v>10821.156</v>
          </cell>
          <cell r="K490">
            <v>10791.59</v>
          </cell>
          <cell r="L490">
            <v>10791.59</v>
          </cell>
          <cell r="M490">
            <v>10275.62</v>
          </cell>
          <cell r="N490">
            <v>10129.416</v>
          </cell>
          <cell r="O490">
            <v>10101.74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A491">
            <v>21687.04</v>
          </cell>
          <cell r="B491">
            <v>15575.226</v>
          </cell>
          <cell r="C491">
            <v>13222.39</v>
          </cell>
          <cell r="D491">
            <v>13061.89</v>
          </cell>
          <cell r="E491">
            <v>13061.89</v>
          </cell>
          <cell r="F491">
            <v>10821.156</v>
          </cell>
          <cell r="G491">
            <v>10791.59</v>
          </cell>
          <cell r="H491">
            <v>10791.59</v>
          </cell>
          <cell r="I491">
            <v>10791.59</v>
          </cell>
          <cell r="J491">
            <v>10821.156</v>
          </cell>
          <cell r="K491">
            <v>10791.59</v>
          </cell>
          <cell r="L491">
            <v>10791.59</v>
          </cell>
          <cell r="M491">
            <v>10275.62</v>
          </cell>
          <cell r="N491">
            <v>10129.416</v>
          </cell>
          <cell r="O491">
            <v>10101.74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A492">
            <v>21687.04</v>
          </cell>
          <cell r="B492">
            <v>15575.226</v>
          </cell>
          <cell r="C492">
            <v>13222.39</v>
          </cell>
          <cell r="D492">
            <v>13061.89</v>
          </cell>
          <cell r="E492">
            <v>13061.89</v>
          </cell>
          <cell r="F492">
            <v>10821.156</v>
          </cell>
          <cell r="G492">
            <v>10791.59</v>
          </cell>
          <cell r="H492">
            <v>10791.59</v>
          </cell>
          <cell r="I492">
            <v>10791.59</v>
          </cell>
          <cell r="J492">
            <v>10821.156</v>
          </cell>
          <cell r="K492">
            <v>10791.59</v>
          </cell>
          <cell r="L492">
            <v>10791.59</v>
          </cell>
          <cell r="M492">
            <v>10275.62</v>
          </cell>
          <cell r="N492">
            <v>10129.416</v>
          </cell>
          <cell r="O492">
            <v>10101.74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A493">
            <v>21687.04</v>
          </cell>
          <cell r="B493">
            <v>15575.226</v>
          </cell>
          <cell r="C493">
            <v>13222.39</v>
          </cell>
          <cell r="D493">
            <v>13061.89</v>
          </cell>
          <cell r="E493">
            <v>13061.89</v>
          </cell>
          <cell r="F493">
            <v>10821.156</v>
          </cell>
          <cell r="G493">
            <v>10791.59</v>
          </cell>
          <cell r="H493">
            <v>10791.59</v>
          </cell>
          <cell r="I493">
            <v>10791.59</v>
          </cell>
          <cell r="J493">
            <v>10821.156</v>
          </cell>
          <cell r="K493">
            <v>10791.59</v>
          </cell>
          <cell r="L493">
            <v>10791.59</v>
          </cell>
          <cell r="M493">
            <v>10275.62</v>
          </cell>
          <cell r="N493">
            <v>10129.416</v>
          </cell>
          <cell r="O493">
            <v>10101.74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21687.04</v>
          </cell>
          <cell r="B494">
            <v>15575.226</v>
          </cell>
          <cell r="C494">
            <v>13222.39</v>
          </cell>
          <cell r="D494">
            <v>13061.89</v>
          </cell>
          <cell r="E494">
            <v>13061.89</v>
          </cell>
          <cell r="F494">
            <v>10821.156</v>
          </cell>
          <cell r="G494">
            <v>10791.59</v>
          </cell>
          <cell r="H494">
            <v>10791.59</v>
          </cell>
          <cell r="I494">
            <v>10791.59</v>
          </cell>
          <cell r="J494">
            <v>10821.156</v>
          </cell>
          <cell r="K494">
            <v>10791.59</v>
          </cell>
          <cell r="L494">
            <v>10791.59</v>
          </cell>
          <cell r="M494">
            <v>10275.62</v>
          </cell>
          <cell r="N494">
            <v>10129.416</v>
          </cell>
          <cell r="O494">
            <v>10101.74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21687.04</v>
          </cell>
          <cell r="B495">
            <v>15575.226</v>
          </cell>
          <cell r="C495">
            <v>13222.39</v>
          </cell>
          <cell r="D495">
            <v>13061.89</v>
          </cell>
          <cell r="E495">
            <v>13061.89</v>
          </cell>
          <cell r="F495">
            <v>10821.156</v>
          </cell>
          <cell r="G495">
            <v>10791.59</v>
          </cell>
          <cell r="H495">
            <v>10791.59</v>
          </cell>
          <cell r="I495">
            <v>10791.59</v>
          </cell>
          <cell r="J495">
            <v>10821.156</v>
          </cell>
          <cell r="K495">
            <v>10791.59</v>
          </cell>
          <cell r="L495">
            <v>10791.59</v>
          </cell>
          <cell r="M495">
            <v>10275.62</v>
          </cell>
          <cell r="N495">
            <v>10129.416</v>
          </cell>
          <cell r="O495">
            <v>10101.74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A496">
            <v>21687.04</v>
          </cell>
          <cell r="B496">
            <v>15575.226</v>
          </cell>
          <cell r="C496">
            <v>13222.39</v>
          </cell>
          <cell r="D496">
            <v>13061.89</v>
          </cell>
          <cell r="E496">
            <v>13061.89</v>
          </cell>
          <cell r="F496">
            <v>10821.156</v>
          </cell>
          <cell r="G496">
            <v>10791.59</v>
          </cell>
          <cell r="H496">
            <v>10791.59</v>
          </cell>
          <cell r="I496">
            <v>10791.59</v>
          </cell>
          <cell r="J496">
            <v>10821.156</v>
          </cell>
          <cell r="K496">
            <v>10791.59</v>
          </cell>
          <cell r="L496">
            <v>10791.59</v>
          </cell>
          <cell r="M496">
            <v>10275.62</v>
          </cell>
          <cell r="N496">
            <v>10129.416</v>
          </cell>
          <cell r="O496">
            <v>10101.74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A497">
            <v>21687.04</v>
          </cell>
          <cell r="B497">
            <v>15575.226</v>
          </cell>
          <cell r="C497">
            <v>13222.39</v>
          </cell>
          <cell r="D497">
            <v>13061.89</v>
          </cell>
          <cell r="E497">
            <v>13061.89</v>
          </cell>
          <cell r="F497">
            <v>10821.156</v>
          </cell>
          <cell r="G497">
            <v>10791.59</v>
          </cell>
          <cell r="H497">
            <v>10791.59</v>
          </cell>
          <cell r="I497">
            <v>10791.59</v>
          </cell>
          <cell r="J497">
            <v>10821.156</v>
          </cell>
          <cell r="K497">
            <v>10791.59</v>
          </cell>
          <cell r="L497">
            <v>10791.59</v>
          </cell>
          <cell r="M497">
            <v>10275.62</v>
          </cell>
          <cell r="N497">
            <v>10129.416</v>
          </cell>
          <cell r="O497">
            <v>10101.74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A498">
            <v>21687.04</v>
          </cell>
          <cell r="B498">
            <v>15575.226</v>
          </cell>
          <cell r="C498">
            <v>13222.39</v>
          </cell>
          <cell r="D498">
            <v>13061.89</v>
          </cell>
          <cell r="E498">
            <v>13061.89</v>
          </cell>
          <cell r="F498">
            <v>10821.156</v>
          </cell>
          <cell r="G498">
            <v>10791.59</v>
          </cell>
          <cell r="H498">
            <v>10791.59</v>
          </cell>
          <cell r="I498">
            <v>10791.59</v>
          </cell>
          <cell r="J498">
            <v>10821.156</v>
          </cell>
          <cell r="K498">
            <v>10791.59</v>
          </cell>
          <cell r="L498">
            <v>10791.59</v>
          </cell>
          <cell r="M498">
            <v>10275.62</v>
          </cell>
          <cell r="N498">
            <v>10129.416</v>
          </cell>
          <cell r="O498">
            <v>10101.74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A499">
            <v>21687.04</v>
          </cell>
          <cell r="B499">
            <v>15575.226</v>
          </cell>
          <cell r="C499">
            <v>13222.39</v>
          </cell>
          <cell r="D499">
            <v>13061.89</v>
          </cell>
          <cell r="E499">
            <v>13061.89</v>
          </cell>
          <cell r="F499">
            <v>10821.156</v>
          </cell>
          <cell r="G499">
            <v>10791.59</v>
          </cell>
          <cell r="H499">
            <v>10791.59</v>
          </cell>
          <cell r="I499">
            <v>10791.59</v>
          </cell>
          <cell r="J499">
            <v>10821.156</v>
          </cell>
          <cell r="K499">
            <v>10791.59</v>
          </cell>
          <cell r="L499">
            <v>10791.59</v>
          </cell>
          <cell r="M499">
            <v>10275.62</v>
          </cell>
          <cell r="N499">
            <v>10129.416</v>
          </cell>
          <cell r="O499">
            <v>10101.74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21687.04</v>
          </cell>
          <cell r="B500">
            <v>15575.226</v>
          </cell>
          <cell r="C500">
            <v>13222.39</v>
          </cell>
          <cell r="D500">
            <v>13061.89</v>
          </cell>
          <cell r="E500">
            <v>13061.89</v>
          </cell>
          <cell r="F500">
            <v>10821.156</v>
          </cell>
          <cell r="G500">
            <v>10791.59</v>
          </cell>
          <cell r="H500">
            <v>10791.59</v>
          </cell>
          <cell r="I500">
            <v>10791.59</v>
          </cell>
          <cell r="J500">
            <v>10821.156</v>
          </cell>
          <cell r="K500">
            <v>10791.59</v>
          </cell>
          <cell r="L500">
            <v>10791.59</v>
          </cell>
          <cell r="M500">
            <v>10275.62</v>
          </cell>
          <cell r="N500">
            <v>10129.416</v>
          </cell>
          <cell r="O500">
            <v>10101.74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21687.04</v>
          </cell>
          <cell r="B501">
            <v>15575.226</v>
          </cell>
          <cell r="C501">
            <v>13222.39</v>
          </cell>
          <cell r="D501">
            <v>13061.89</v>
          </cell>
          <cell r="E501">
            <v>13061.89</v>
          </cell>
          <cell r="F501">
            <v>10821.156</v>
          </cell>
          <cell r="G501">
            <v>10791.59</v>
          </cell>
          <cell r="H501">
            <v>10791.59</v>
          </cell>
          <cell r="I501">
            <v>10791.59</v>
          </cell>
          <cell r="J501">
            <v>10821.156</v>
          </cell>
          <cell r="K501">
            <v>10791.59</v>
          </cell>
          <cell r="L501">
            <v>10791.59</v>
          </cell>
          <cell r="M501">
            <v>10275.62</v>
          </cell>
          <cell r="N501">
            <v>10129.416</v>
          </cell>
          <cell r="O501">
            <v>10101.74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21687.04</v>
          </cell>
          <cell r="B502">
            <v>15575.226</v>
          </cell>
          <cell r="C502">
            <v>13222.39</v>
          </cell>
          <cell r="D502">
            <v>13061.89</v>
          </cell>
          <cell r="E502">
            <v>13061.89</v>
          </cell>
          <cell r="F502">
            <v>10821.156</v>
          </cell>
          <cell r="G502">
            <v>10791.59</v>
          </cell>
          <cell r="H502">
            <v>10791.59</v>
          </cell>
          <cell r="I502">
            <v>10791.59</v>
          </cell>
          <cell r="J502">
            <v>10821.156</v>
          </cell>
          <cell r="K502">
            <v>10791.59</v>
          </cell>
          <cell r="L502">
            <v>10791.59</v>
          </cell>
          <cell r="M502">
            <v>10275.62</v>
          </cell>
          <cell r="N502">
            <v>10129.416</v>
          </cell>
          <cell r="O502">
            <v>10101.74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A503">
            <v>21687.04</v>
          </cell>
          <cell r="B503">
            <v>15575.226</v>
          </cell>
          <cell r="C503">
            <v>13222.39</v>
          </cell>
          <cell r="D503">
            <v>13061.89</v>
          </cell>
          <cell r="E503">
            <v>13061.89</v>
          </cell>
          <cell r="F503">
            <v>10821.156</v>
          </cell>
          <cell r="G503">
            <v>10791.59</v>
          </cell>
          <cell r="H503">
            <v>10791.59</v>
          </cell>
          <cell r="I503">
            <v>10791.59</v>
          </cell>
          <cell r="J503">
            <v>10821.156</v>
          </cell>
          <cell r="K503">
            <v>10791.59</v>
          </cell>
          <cell r="L503">
            <v>10791.59</v>
          </cell>
          <cell r="M503">
            <v>10275.62</v>
          </cell>
          <cell r="N503">
            <v>10129.416</v>
          </cell>
          <cell r="O503">
            <v>10101.74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21687.04</v>
          </cell>
          <cell r="B504">
            <v>15575.226</v>
          </cell>
          <cell r="C504">
            <v>13222.39</v>
          </cell>
          <cell r="D504">
            <v>13061.89</v>
          </cell>
          <cell r="E504">
            <v>13061.89</v>
          </cell>
          <cell r="F504">
            <v>10821.156</v>
          </cell>
          <cell r="G504">
            <v>10791.59</v>
          </cell>
          <cell r="H504">
            <v>10791.59</v>
          </cell>
          <cell r="I504">
            <v>10791.59</v>
          </cell>
          <cell r="J504">
            <v>10821.156</v>
          </cell>
          <cell r="K504">
            <v>10791.59</v>
          </cell>
          <cell r="L504">
            <v>10791.59</v>
          </cell>
          <cell r="M504">
            <v>10275.62</v>
          </cell>
          <cell r="N504">
            <v>10129.416</v>
          </cell>
          <cell r="O504">
            <v>10101.74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A505">
            <v>21687.04</v>
          </cell>
          <cell r="B505">
            <v>15575.226</v>
          </cell>
          <cell r="C505">
            <v>13222.39</v>
          </cell>
          <cell r="D505">
            <v>13061.89</v>
          </cell>
          <cell r="E505">
            <v>13061.89</v>
          </cell>
          <cell r="F505">
            <v>10821.156</v>
          </cell>
          <cell r="G505">
            <v>10791.59</v>
          </cell>
          <cell r="H505">
            <v>10791.59</v>
          </cell>
          <cell r="I505">
            <v>10791.59</v>
          </cell>
          <cell r="J505">
            <v>10821.156</v>
          </cell>
          <cell r="K505">
            <v>10791.59</v>
          </cell>
          <cell r="L505">
            <v>10791.59</v>
          </cell>
          <cell r="M505">
            <v>10275.62</v>
          </cell>
          <cell r="N505">
            <v>10129.416</v>
          </cell>
          <cell r="O505">
            <v>10101.74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21687.04</v>
          </cell>
          <cell r="B506">
            <v>15575.226</v>
          </cell>
          <cell r="C506">
            <v>13222.39</v>
          </cell>
          <cell r="D506">
            <v>13061.89</v>
          </cell>
          <cell r="E506">
            <v>13061.89</v>
          </cell>
          <cell r="F506">
            <v>10821.156</v>
          </cell>
          <cell r="G506">
            <v>10791.59</v>
          </cell>
          <cell r="H506">
            <v>10791.59</v>
          </cell>
          <cell r="I506">
            <v>10791.59</v>
          </cell>
          <cell r="J506">
            <v>10821.156</v>
          </cell>
          <cell r="K506">
            <v>10791.59</v>
          </cell>
          <cell r="L506">
            <v>10791.59</v>
          </cell>
          <cell r="M506">
            <v>10275.62</v>
          </cell>
          <cell r="N506">
            <v>10129.416</v>
          </cell>
          <cell r="O506">
            <v>10101.74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A507">
            <v>21687.04</v>
          </cell>
          <cell r="B507">
            <v>15575.226</v>
          </cell>
          <cell r="C507">
            <v>13222.39</v>
          </cell>
          <cell r="D507">
            <v>13061.89</v>
          </cell>
          <cell r="E507">
            <v>13061.89</v>
          </cell>
          <cell r="F507">
            <v>10821.156</v>
          </cell>
          <cell r="G507">
            <v>10791.59</v>
          </cell>
          <cell r="H507">
            <v>10791.59</v>
          </cell>
          <cell r="I507">
            <v>10791.59</v>
          </cell>
          <cell r="J507">
            <v>10821.156</v>
          </cell>
          <cell r="K507">
            <v>10791.59</v>
          </cell>
          <cell r="L507">
            <v>10791.59</v>
          </cell>
          <cell r="M507">
            <v>10275.62</v>
          </cell>
          <cell r="N507">
            <v>10129.416</v>
          </cell>
          <cell r="O507">
            <v>10101.74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21687.04</v>
          </cell>
          <cell r="B508">
            <v>15575.226</v>
          </cell>
          <cell r="C508">
            <v>13222.39</v>
          </cell>
          <cell r="D508">
            <v>13061.89</v>
          </cell>
          <cell r="E508">
            <v>13061.89</v>
          </cell>
          <cell r="F508">
            <v>10821.156</v>
          </cell>
          <cell r="G508">
            <v>10791.59</v>
          </cell>
          <cell r="H508">
            <v>10791.59</v>
          </cell>
          <cell r="I508">
            <v>10791.59</v>
          </cell>
          <cell r="J508">
            <v>10821.156</v>
          </cell>
          <cell r="K508">
            <v>10791.59</v>
          </cell>
          <cell r="L508">
            <v>10791.59</v>
          </cell>
          <cell r="M508">
            <v>10275.62</v>
          </cell>
          <cell r="N508">
            <v>10129.416</v>
          </cell>
          <cell r="O508">
            <v>10101.74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21687.04</v>
          </cell>
          <cell r="B509">
            <v>15575.226</v>
          </cell>
          <cell r="C509">
            <v>13222.39</v>
          </cell>
          <cell r="D509">
            <v>13061.89</v>
          </cell>
          <cell r="E509">
            <v>13061.89</v>
          </cell>
          <cell r="F509">
            <v>10821.156</v>
          </cell>
          <cell r="G509">
            <v>10791.59</v>
          </cell>
          <cell r="H509">
            <v>10791.59</v>
          </cell>
          <cell r="I509">
            <v>10791.59</v>
          </cell>
          <cell r="J509">
            <v>10821.156</v>
          </cell>
          <cell r="K509">
            <v>10791.59</v>
          </cell>
          <cell r="L509">
            <v>10791.59</v>
          </cell>
          <cell r="M509">
            <v>10275.62</v>
          </cell>
          <cell r="N509">
            <v>10129.416</v>
          </cell>
          <cell r="O509">
            <v>10101.74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21687.04</v>
          </cell>
          <cell r="B510">
            <v>15575.226</v>
          </cell>
          <cell r="C510">
            <v>13222.39</v>
          </cell>
          <cell r="D510">
            <v>13061.89</v>
          </cell>
          <cell r="E510">
            <v>13061.89</v>
          </cell>
          <cell r="F510">
            <v>10821.156</v>
          </cell>
          <cell r="G510">
            <v>10791.59</v>
          </cell>
          <cell r="H510">
            <v>10791.59</v>
          </cell>
          <cell r="I510">
            <v>10791.59</v>
          </cell>
          <cell r="J510">
            <v>10821.156</v>
          </cell>
          <cell r="K510">
            <v>10791.59</v>
          </cell>
          <cell r="L510">
            <v>10791.59</v>
          </cell>
          <cell r="M510">
            <v>10275.62</v>
          </cell>
          <cell r="N510">
            <v>10129.416</v>
          </cell>
          <cell r="O510">
            <v>10101.74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21687.04</v>
          </cell>
          <cell r="B511">
            <v>15575.226</v>
          </cell>
          <cell r="C511">
            <v>13222.39</v>
          </cell>
          <cell r="D511">
            <v>13061.89</v>
          </cell>
          <cell r="E511">
            <v>13061.89</v>
          </cell>
          <cell r="F511">
            <v>10821.156</v>
          </cell>
          <cell r="G511">
            <v>10791.59</v>
          </cell>
          <cell r="H511">
            <v>10791.59</v>
          </cell>
          <cell r="I511">
            <v>10791.59</v>
          </cell>
          <cell r="J511">
            <v>10821.156</v>
          </cell>
          <cell r="K511">
            <v>10791.59</v>
          </cell>
          <cell r="L511">
            <v>10791.59</v>
          </cell>
          <cell r="M511">
            <v>10275.62</v>
          </cell>
          <cell r="N511">
            <v>10129.416</v>
          </cell>
          <cell r="O511">
            <v>10101.74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21687.04</v>
          </cell>
          <cell r="B512">
            <v>15575.226</v>
          </cell>
          <cell r="C512">
            <v>13222.39</v>
          </cell>
          <cell r="D512">
            <v>13061.89</v>
          </cell>
          <cell r="E512">
            <v>13061.89</v>
          </cell>
          <cell r="F512">
            <v>10821.156</v>
          </cell>
          <cell r="G512">
            <v>10791.59</v>
          </cell>
          <cell r="H512">
            <v>10791.59</v>
          </cell>
          <cell r="I512">
            <v>10791.59</v>
          </cell>
          <cell r="J512">
            <v>10821.156</v>
          </cell>
          <cell r="K512">
            <v>10791.59</v>
          </cell>
          <cell r="L512">
            <v>10791.59</v>
          </cell>
          <cell r="M512">
            <v>10275.62</v>
          </cell>
          <cell r="N512">
            <v>10129.416</v>
          </cell>
          <cell r="O512">
            <v>10101.74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21687.04</v>
          </cell>
          <cell r="B513">
            <v>15575.226</v>
          </cell>
          <cell r="C513">
            <v>13222.39</v>
          </cell>
          <cell r="D513">
            <v>13061.89</v>
          </cell>
          <cell r="E513">
            <v>13061.89</v>
          </cell>
          <cell r="F513">
            <v>10821.156</v>
          </cell>
          <cell r="G513">
            <v>10791.59</v>
          </cell>
          <cell r="H513">
            <v>10791.59</v>
          </cell>
          <cell r="I513">
            <v>10791.59</v>
          </cell>
          <cell r="J513">
            <v>10821.156</v>
          </cell>
          <cell r="K513">
            <v>10791.59</v>
          </cell>
          <cell r="L513">
            <v>10791.59</v>
          </cell>
          <cell r="M513">
            <v>10275.62</v>
          </cell>
          <cell r="N513">
            <v>10129.416</v>
          </cell>
          <cell r="O513">
            <v>10101.74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21687.04</v>
          </cell>
          <cell r="B514">
            <v>15575.226</v>
          </cell>
          <cell r="C514">
            <v>13222.39</v>
          </cell>
          <cell r="D514">
            <v>13061.89</v>
          </cell>
          <cell r="E514">
            <v>13061.89</v>
          </cell>
          <cell r="F514">
            <v>10821.156</v>
          </cell>
          <cell r="G514">
            <v>10791.59</v>
          </cell>
          <cell r="H514">
            <v>10791.59</v>
          </cell>
          <cell r="I514">
            <v>10791.59</v>
          </cell>
          <cell r="J514">
            <v>10821.156</v>
          </cell>
          <cell r="K514">
            <v>10791.59</v>
          </cell>
          <cell r="L514">
            <v>10791.59</v>
          </cell>
          <cell r="M514">
            <v>10275.62</v>
          </cell>
          <cell r="N514">
            <v>10129.416</v>
          </cell>
          <cell r="O514">
            <v>10101.74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21687.04</v>
          </cell>
          <cell r="B515">
            <v>15575.226</v>
          </cell>
          <cell r="C515">
            <v>13222.39</v>
          </cell>
          <cell r="D515">
            <v>13061.89</v>
          </cell>
          <cell r="E515">
            <v>13061.89</v>
          </cell>
          <cell r="F515">
            <v>10821.156</v>
          </cell>
          <cell r="G515">
            <v>10791.59</v>
          </cell>
          <cell r="H515">
            <v>10791.59</v>
          </cell>
          <cell r="I515">
            <v>10791.59</v>
          </cell>
          <cell r="J515">
            <v>10821.156</v>
          </cell>
          <cell r="K515">
            <v>10791.59</v>
          </cell>
          <cell r="L515">
            <v>10791.59</v>
          </cell>
          <cell r="M515">
            <v>10275.62</v>
          </cell>
          <cell r="N515">
            <v>10129.416</v>
          </cell>
          <cell r="O515">
            <v>10101.74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A516">
            <v>21687.04</v>
          </cell>
          <cell r="B516">
            <v>15575.226</v>
          </cell>
          <cell r="C516">
            <v>13222.39</v>
          </cell>
          <cell r="D516">
            <v>13061.89</v>
          </cell>
          <cell r="E516">
            <v>13061.89</v>
          </cell>
          <cell r="F516">
            <v>10821.156</v>
          </cell>
          <cell r="G516">
            <v>10791.59</v>
          </cell>
          <cell r="H516">
            <v>10791.59</v>
          </cell>
          <cell r="I516">
            <v>10791.59</v>
          </cell>
          <cell r="J516">
            <v>10821.156</v>
          </cell>
          <cell r="K516">
            <v>10791.59</v>
          </cell>
          <cell r="L516">
            <v>10791.59</v>
          </cell>
          <cell r="M516">
            <v>10275.62</v>
          </cell>
          <cell r="N516">
            <v>10129.416</v>
          </cell>
          <cell r="O516">
            <v>10101.74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21687.04</v>
          </cell>
          <cell r="B517">
            <v>15575.226</v>
          </cell>
          <cell r="C517">
            <v>13222.39</v>
          </cell>
          <cell r="D517">
            <v>13061.89</v>
          </cell>
          <cell r="E517">
            <v>13061.89</v>
          </cell>
          <cell r="F517">
            <v>10821.156</v>
          </cell>
          <cell r="G517">
            <v>10791.59</v>
          </cell>
          <cell r="H517">
            <v>10791.59</v>
          </cell>
          <cell r="I517">
            <v>10791.59</v>
          </cell>
          <cell r="J517">
            <v>10821.156</v>
          </cell>
          <cell r="K517">
            <v>10791.59</v>
          </cell>
          <cell r="L517">
            <v>10791.59</v>
          </cell>
          <cell r="M517">
            <v>10275.62</v>
          </cell>
          <cell r="N517">
            <v>10129.416</v>
          </cell>
          <cell r="O517">
            <v>10101.74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21687.04</v>
          </cell>
          <cell r="B518">
            <v>15575.226</v>
          </cell>
          <cell r="C518">
            <v>13222.39</v>
          </cell>
          <cell r="D518">
            <v>13061.89</v>
          </cell>
          <cell r="E518">
            <v>13061.89</v>
          </cell>
          <cell r="F518">
            <v>10821.156</v>
          </cell>
          <cell r="G518">
            <v>10791.59</v>
          </cell>
          <cell r="H518">
            <v>10791.59</v>
          </cell>
          <cell r="I518">
            <v>10791.59</v>
          </cell>
          <cell r="J518">
            <v>10821.156</v>
          </cell>
          <cell r="K518">
            <v>10791.59</v>
          </cell>
          <cell r="L518">
            <v>10791.59</v>
          </cell>
          <cell r="M518">
            <v>10275.62</v>
          </cell>
          <cell r="N518">
            <v>10129.416</v>
          </cell>
          <cell r="O518">
            <v>10101.74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A519">
            <v>21687.04</v>
          </cell>
          <cell r="B519">
            <v>15575.226</v>
          </cell>
          <cell r="C519">
            <v>13222.39</v>
          </cell>
          <cell r="D519">
            <v>13061.89</v>
          </cell>
          <cell r="E519">
            <v>13061.89</v>
          </cell>
          <cell r="F519">
            <v>10821.156</v>
          </cell>
          <cell r="G519">
            <v>10791.59</v>
          </cell>
          <cell r="H519">
            <v>10791.59</v>
          </cell>
          <cell r="I519">
            <v>10791.59</v>
          </cell>
          <cell r="J519">
            <v>10821.156</v>
          </cell>
          <cell r="K519">
            <v>10791.59</v>
          </cell>
          <cell r="L519">
            <v>10791.59</v>
          </cell>
          <cell r="M519">
            <v>10275.62</v>
          </cell>
          <cell r="N519">
            <v>10129.416</v>
          </cell>
          <cell r="O519">
            <v>10101.74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21687.04</v>
          </cell>
          <cell r="B520">
            <v>15575.226</v>
          </cell>
          <cell r="C520">
            <v>13222.39</v>
          </cell>
          <cell r="D520">
            <v>13061.89</v>
          </cell>
          <cell r="E520">
            <v>13061.89</v>
          </cell>
          <cell r="F520">
            <v>10821.156</v>
          </cell>
          <cell r="G520">
            <v>10791.59</v>
          </cell>
          <cell r="H520">
            <v>10791.59</v>
          </cell>
          <cell r="I520">
            <v>10791.59</v>
          </cell>
          <cell r="J520">
            <v>10821.156</v>
          </cell>
          <cell r="K520">
            <v>10791.59</v>
          </cell>
          <cell r="L520">
            <v>10791.59</v>
          </cell>
          <cell r="M520">
            <v>10275.62</v>
          </cell>
          <cell r="N520">
            <v>10129.416</v>
          </cell>
          <cell r="O520">
            <v>10101.74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A521">
            <v>21687.04</v>
          </cell>
          <cell r="B521">
            <v>15575.226</v>
          </cell>
          <cell r="C521">
            <v>13222.39</v>
          </cell>
          <cell r="D521">
            <v>13061.89</v>
          </cell>
          <cell r="E521">
            <v>13061.89</v>
          </cell>
          <cell r="F521">
            <v>10821.156</v>
          </cell>
          <cell r="G521">
            <v>10791.59</v>
          </cell>
          <cell r="H521">
            <v>10791.59</v>
          </cell>
          <cell r="I521">
            <v>10791.59</v>
          </cell>
          <cell r="J521">
            <v>10821.156</v>
          </cell>
          <cell r="K521">
            <v>10791.59</v>
          </cell>
          <cell r="L521">
            <v>10791.59</v>
          </cell>
          <cell r="M521">
            <v>10275.62</v>
          </cell>
          <cell r="N521">
            <v>10129.416</v>
          </cell>
          <cell r="O521">
            <v>10101.74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A522">
            <v>21687.04</v>
          </cell>
          <cell r="B522">
            <v>15575.226</v>
          </cell>
          <cell r="C522">
            <v>13222.39</v>
          </cell>
          <cell r="D522">
            <v>13061.89</v>
          </cell>
          <cell r="E522">
            <v>13061.89</v>
          </cell>
          <cell r="F522">
            <v>10821.156</v>
          </cell>
          <cell r="G522">
            <v>10791.59</v>
          </cell>
          <cell r="H522">
            <v>10791.59</v>
          </cell>
          <cell r="I522">
            <v>10791.59</v>
          </cell>
          <cell r="J522">
            <v>10821.156</v>
          </cell>
          <cell r="K522">
            <v>10791.59</v>
          </cell>
          <cell r="L522">
            <v>10791.59</v>
          </cell>
          <cell r="M522">
            <v>10275.62</v>
          </cell>
          <cell r="N522">
            <v>10129.416</v>
          </cell>
          <cell r="O522">
            <v>10101.74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A523">
            <v>21687.04</v>
          </cell>
          <cell r="B523">
            <v>15575.226</v>
          </cell>
          <cell r="C523">
            <v>13222.39</v>
          </cell>
          <cell r="D523">
            <v>13061.89</v>
          </cell>
          <cell r="E523">
            <v>13061.89</v>
          </cell>
          <cell r="F523">
            <v>10821.156</v>
          </cell>
          <cell r="G523">
            <v>10791.59</v>
          </cell>
          <cell r="H523">
            <v>10791.59</v>
          </cell>
          <cell r="I523">
            <v>10791.59</v>
          </cell>
          <cell r="J523">
            <v>10821.156</v>
          </cell>
          <cell r="K523">
            <v>10791.59</v>
          </cell>
          <cell r="L523">
            <v>10791.59</v>
          </cell>
          <cell r="M523">
            <v>10275.62</v>
          </cell>
          <cell r="N523">
            <v>10129.416</v>
          </cell>
          <cell r="O523">
            <v>10101.74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A524">
            <v>21687.04</v>
          </cell>
          <cell r="B524">
            <v>15575.226</v>
          </cell>
          <cell r="C524">
            <v>13222.39</v>
          </cell>
          <cell r="D524">
            <v>13061.89</v>
          </cell>
          <cell r="E524">
            <v>13061.89</v>
          </cell>
          <cell r="F524">
            <v>10821.156</v>
          </cell>
          <cell r="G524">
            <v>10791.59</v>
          </cell>
          <cell r="H524">
            <v>10791.59</v>
          </cell>
          <cell r="I524">
            <v>10791.59</v>
          </cell>
          <cell r="J524">
            <v>10821.156</v>
          </cell>
          <cell r="K524">
            <v>10791.59</v>
          </cell>
          <cell r="L524">
            <v>10791.59</v>
          </cell>
          <cell r="M524">
            <v>10275.62</v>
          </cell>
          <cell r="N524">
            <v>10129.416</v>
          </cell>
          <cell r="O524">
            <v>10101.74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A525">
            <v>21687.04</v>
          </cell>
          <cell r="B525">
            <v>15575.226</v>
          </cell>
          <cell r="C525">
            <v>13222.39</v>
          </cell>
          <cell r="D525">
            <v>13061.89</v>
          </cell>
          <cell r="E525">
            <v>13061.89</v>
          </cell>
          <cell r="F525">
            <v>10821.156</v>
          </cell>
          <cell r="G525">
            <v>10791.59</v>
          </cell>
          <cell r="H525">
            <v>10791.59</v>
          </cell>
          <cell r="I525">
            <v>10791.59</v>
          </cell>
          <cell r="J525">
            <v>10821.156</v>
          </cell>
          <cell r="K525">
            <v>10791.59</v>
          </cell>
          <cell r="L525">
            <v>10791.59</v>
          </cell>
          <cell r="M525">
            <v>10275.62</v>
          </cell>
          <cell r="N525">
            <v>10129.416</v>
          </cell>
          <cell r="O525">
            <v>10101.74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A526">
            <v>21687.04</v>
          </cell>
          <cell r="B526">
            <v>15575.226</v>
          </cell>
          <cell r="C526">
            <v>13222.39</v>
          </cell>
          <cell r="D526">
            <v>13061.89</v>
          </cell>
          <cell r="E526">
            <v>13061.89</v>
          </cell>
          <cell r="F526">
            <v>10821.156</v>
          </cell>
          <cell r="G526">
            <v>10791.59</v>
          </cell>
          <cell r="H526">
            <v>10791.59</v>
          </cell>
          <cell r="I526">
            <v>10791.59</v>
          </cell>
          <cell r="J526">
            <v>10821.156</v>
          </cell>
          <cell r="K526">
            <v>10791.59</v>
          </cell>
          <cell r="L526">
            <v>10791.59</v>
          </cell>
          <cell r="M526">
            <v>10275.62</v>
          </cell>
          <cell r="N526">
            <v>10129.416</v>
          </cell>
          <cell r="O526">
            <v>10101.74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A527">
            <v>21687.04</v>
          </cell>
          <cell r="B527">
            <v>15575.226</v>
          </cell>
          <cell r="C527">
            <v>13222.39</v>
          </cell>
          <cell r="D527">
            <v>13061.89</v>
          </cell>
          <cell r="E527">
            <v>13061.89</v>
          </cell>
          <cell r="F527">
            <v>10821.156</v>
          </cell>
          <cell r="G527">
            <v>10791.59</v>
          </cell>
          <cell r="H527">
            <v>10791.59</v>
          </cell>
          <cell r="I527">
            <v>10791.59</v>
          </cell>
          <cell r="J527">
            <v>10821.156</v>
          </cell>
          <cell r="K527">
            <v>10791.59</v>
          </cell>
          <cell r="L527">
            <v>10791.59</v>
          </cell>
          <cell r="M527">
            <v>10275.62</v>
          </cell>
          <cell r="N527">
            <v>10129.416</v>
          </cell>
          <cell r="O527">
            <v>10101.74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A528">
            <v>21687.04</v>
          </cell>
          <cell r="B528">
            <v>15575.226</v>
          </cell>
          <cell r="C528">
            <v>13222.39</v>
          </cell>
          <cell r="D528">
            <v>13061.89</v>
          </cell>
          <cell r="E528">
            <v>13061.89</v>
          </cell>
          <cell r="F528">
            <v>10821.156</v>
          </cell>
          <cell r="G528">
            <v>10791.59</v>
          </cell>
          <cell r="H528">
            <v>10791.59</v>
          </cell>
          <cell r="I528">
            <v>10791.59</v>
          </cell>
          <cell r="J528">
            <v>10821.156</v>
          </cell>
          <cell r="K528">
            <v>10791.59</v>
          </cell>
          <cell r="L528">
            <v>10791.59</v>
          </cell>
          <cell r="M528">
            <v>10275.62</v>
          </cell>
          <cell r="N528">
            <v>10129.416</v>
          </cell>
          <cell r="O528">
            <v>10101.74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A529">
            <v>21687.04</v>
          </cell>
          <cell r="B529">
            <v>15575.226</v>
          </cell>
          <cell r="C529">
            <v>13222.39</v>
          </cell>
          <cell r="D529">
            <v>13061.89</v>
          </cell>
          <cell r="E529">
            <v>13061.89</v>
          </cell>
          <cell r="F529">
            <v>10821.156</v>
          </cell>
          <cell r="G529">
            <v>10791.59</v>
          </cell>
          <cell r="H529">
            <v>10791.59</v>
          </cell>
          <cell r="I529">
            <v>10791.59</v>
          </cell>
          <cell r="J529">
            <v>10821.156</v>
          </cell>
          <cell r="K529">
            <v>10791.59</v>
          </cell>
          <cell r="L529">
            <v>10791.59</v>
          </cell>
          <cell r="M529">
            <v>10275.62</v>
          </cell>
          <cell r="N529">
            <v>10129.416</v>
          </cell>
          <cell r="O529">
            <v>10101.74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A530">
            <v>21687.04</v>
          </cell>
          <cell r="B530">
            <v>15575.226</v>
          </cell>
          <cell r="C530">
            <v>13222.39</v>
          </cell>
          <cell r="D530">
            <v>13061.89</v>
          </cell>
          <cell r="E530">
            <v>13061.89</v>
          </cell>
          <cell r="F530">
            <v>10821.156</v>
          </cell>
          <cell r="G530">
            <v>10791.59</v>
          </cell>
          <cell r="H530">
            <v>10791.59</v>
          </cell>
          <cell r="I530">
            <v>10791.59</v>
          </cell>
          <cell r="J530">
            <v>10821.156</v>
          </cell>
          <cell r="K530">
            <v>10791.59</v>
          </cell>
          <cell r="L530">
            <v>10791.59</v>
          </cell>
          <cell r="M530">
            <v>10275.62</v>
          </cell>
          <cell r="N530">
            <v>10129.416</v>
          </cell>
          <cell r="O530">
            <v>10101.74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A531">
            <v>21687.04</v>
          </cell>
          <cell r="B531">
            <v>15575.226</v>
          </cell>
          <cell r="C531">
            <v>13222.39</v>
          </cell>
          <cell r="D531">
            <v>13061.89</v>
          </cell>
          <cell r="E531">
            <v>13061.89</v>
          </cell>
          <cell r="F531">
            <v>10821.156</v>
          </cell>
          <cell r="G531">
            <v>10791.59</v>
          </cell>
          <cell r="H531">
            <v>10791.59</v>
          </cell>
          <cell r="I531">
            <v>10791.59</v>
          </cell>
          <cell r="J531">
            <v>10821.156</v>
          </cell>
          <cell r="K531">
            <v>10791.59</v>
          </cell>
          <cell r="L531">
            <v>10791.59</v>
          </cell>
          <cell r="M531">
            <v>10275.62</v>
          </cell>
          <cell r="N531">
            <v>10129.416</v>
          </cell>
          <cell r="O531">
            <v>10101.74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A532">
            <v>21687.04</v>
          </cell>
          <cell r="B532">
            <v>15575.226</v>
          </cell>
          <cell r="C532">
            <v>13222.39</v>
          </cell>
          <cell r="D532">
            <v>13061.89</v>
          </cell>
          <cell r="E532">
            <v>13061.89</v>
          </cell>
          <cell r="F532">
            <v>10821.156</v>
          </cell>
          <cell r="G532">
            <v>10791.59</v>
          </cell>
          <cell r="H532">
            <v>10791.59</v>
          </cell>
          <cell r="I532">
            <v>10791.59</v>
          </cell>
          <cell r="J532">
            <v>10821.156</v>
          </cell>
          <cell r="K532">
            <v>10791.59</v>
          </cell>
          <cell r="L532">
            <v>10791.59</v>
          </cell>
          <cell r="M532">
            <v>10275.62</v>
          </cell>
          <cell r="N532">
            <v>10129.416</v>
          </cell>
          <cell r="O532">
            <v>10101.74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A533">
            <v>21687.04</v>
          </cell>
          <cell r="B533">
            <v>15575.226</v>
          </cell>
          <cell r="C533">
            <v>13222.39</v>
          </cell>
          <cell r="D533">
            <v>13061.89</v>
          </cell>
          <cell r="E533">
            <v>13061.89</v>
          </cell>
          <cell r="F533">
            <v>10821.156</v>
          </cell>
          <cell r="G533">
            <v>10791.59</v>
          </cell>
          <cell r="H533">
            <v>10791.59</v>
          </cell>
          <cell r="I533">
            <v>10791.59</v>
          </cell>
          <cell r="J533">
            <v>10821.156</v>
          </cell>
          <cell r="K533">
            <v>10791.59</v>
          </cell>
          <cell r="L533">
            <v>10791.59</v>
          </cell>
          <cell r="M533">
            <v>10275.62</v>
          </cell>
          <cell r="N533">
            <v>10129.416</v>
          </cell>
          <cell r="O533">
            <v>10101.74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A534">
            <v>21687.04</v>
          </cell>
          <cell r="B534">
            <v>15575.226</v>
          </cell>
          <cell r="C534">
            <v>13222.39</v>
          </cell>
          <cell r="D534">
            <v>13061.89</v>
          </cell>
          <cell r="E534">
            <v>13061.89</v>
          </cell>
          <cell r="F534">
            <v>10821.156</v>
          </cell>
          <cell r="G534">
            <v>10791.59</v>
          </cell>
          <cell r="H534">
            <v>10791.59</v>
          </cell>
          <cell r="I534">
            <v>10791.59</v>
          </cell>
          <cell r="J534">
            <v>10821.156</v>
          </cell>
          <cell r="K534">
            <v>10791.59</v>
          </cell>
          <cell r="L534">
            <v>10791.59</v>
          </cell>
          <cell r="M534">
            <v>10275.62</v>
          </cell>
          <cell r="N534">
            <v>10129.416</v>
          </cell>
          <cell r="O534">
            <v>10101.74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>
            <v>21687.04</v>
          </cell>
          <cell r="B535">
            <v>15575.226</v>
          </cell>
          <cell r="C535">
            <v>13222.39</v>
          </cell>
          <cell r="D535">
            <v>13061.89</v>
          </cell>
          <cell r="E535">
            <v>13061.89</v>
          </cell>
          <cell r="F535">
            <v>10821.156</v>
          </cell>
          <cell r="G535">
            <v>10791.59</v>
          </cell>
          <cell r="H535">
            <v>10791.59</v>
          </cell>
          <cell r="I535">
            <v>10791.59</v>
          </cell>
          <cell r="J535">
            <v>10821.156</v>
          </cell>
          <cell r="K535">
            <v>10791.59</v>
          </cell>
          <cell r="L535">
            <v>10791.59</v>
          </cell>
          <cell r="M535">
            <v>10275.62</v>
          </cell>
          <cell r="N535">
            <v>10129.416</v>
          </cell>
          <cell r="O535">
            <v>10101.74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A536">
            <v>21687.04</v>
          </cell>
          <cell r="B536">
            <v>15575.226</v>
          </cell>
          <cell r="C536">
            <v>13222.39</v>
          </cell>
          <cell r="D536">
            <v>13061.89</v>
          </cell>
          <cell r="E536">
            <v>13061.89</v>
          </cell>
          <cell r="F536">
            <v>10821.156</v>
          </cell>
          <cell r="G536">
            <v>10791.59</v>
          </cell>
          <cell r="H536">
            <v>10791.59</v>
          </cell>
          <cell r="I536">
            <v>10791.59</v>
          </cell>
          <cell r="J536">
            <v>10821.156</v>
          </cell>
          <cell r="K536">
            <v>10791.59</v>
          </cell>
          <cell r="L536">
            <v>10791.59</v>
          </cell>
          <cell r="M536">
            <v>10275.62</v>
          </cell>
          <cell r="N536">
            <v>10129.416</v>
          </cell>
          <cell r="O536">
            <v>10101.74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A537">
            <v>21687.04</v>
          </cell>
          <cell r="B537">
            <v>15575.226</v>
          </cell>
          <cell r="C537">
            <v>13222.39</v>
          </cell>
          <cell r="D537">
            <v>13061.89</v>
          </cell>
          <cell r="E537">
            <v>13061.89</v>
          </cell>
          <cell r="F537">
            <v>10821.156</v>
          </cell>
          <cell r="G537">
            <v>10791.59</v>
          </cell>
          <cell r="H537">
            <v>10791.59</v>
          </cell>
          <cell r="I537">
            <v>10791.59</v>
          </cell>
          <cell r="J537">
            <v>10821.156</v>
          </cell>
          <cell r="K537">
            <v>10791.59</v>
          </cell>
          <cell r="L537">
            <v>10791.59</v>
          </cell>
          <cell r="M537">
            <v>10275.62</v>
          </cell>
          <cell r="N537">
            <v>10129.416</v>
          </cell>
          <cell r="O537">
            <v>10101.74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A538">
            <v>21687.04</v>
          </cell>
          <cell r="B538">
            <v>15575.226</v>
          </cell>
          <cell r="C538">
            <v>13222.39</v>
          </cell>
          <cell r="D538">
            <v>13061.89</v>
          </cell>
          <cell r="E538">
            <v>13061.89</v>
          </cell>
          <cell r="F538">
            <v>10821.156</v>
          </cell>
          <cell r="G538">
            <v>10791.59</v>
          </cell>
          <cell r="H538">
            <v>10791.59</v>
          </cell>
          <cell r="I538">
            <v>10791.59</v>
          </cell>
          <cell r="J538">
            <v>10821.156</v>
          </cell>
          <cell r="K538">
            <v>10791.59</v>
          </cell>
          <cell r="L538">
            <v>10791.59</v>
          </cell>
          <cell r="M538">
            <v>10275.62</v>
          </cell>
          <cell r="N538">
            <v>10129.416</v>
          </cell>
          <cell r="O538">
            <v>10101.74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A539">
            <v>21687.04</v>
          </cell>
          <cell r="B539">
            <v>15575.226</v>
          </cell>
          <cell r="C539">
            <v>13222.39</v>
          </cell>
          <cell r="D539">
            <v>13061.89</v>
          </cell>
          <cell r="E539">
            <v>13061.89</v>
          </cell>
          <cell r="F539">
            <v>10821.156</v>
          </cell>
          <cell r="G539">
            <v>10791.59</v>
          </cell>
          <cell r="H539">
            <v>10791.59</v>
          </cell>
          <cell r="I539">
            <v>10791.59</v>
          </cell>
          <cell r="J539">
            <v>10821.156</v>
          </cell>
          <cell r="K539">
            <v>10791.59</v>
          </cell>
          <cell r="L539">
            <v>10791.59</v>
          </cell>
          <cell r="M539">
            <v>10275.62</v>
          </cell>
          <cell r="N539">
            <v>10129.416</v>
          </cell>
          <cell r="O539">
            <v>10101.74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A540">
            <v>21687.04</v>
          </cell>
          <cell r="B540">
            <v>15575.226</v>
          </cell>
          <cell r="C540">
            <v>13222.39</v>
          </cell>
          <cell r="D540">
            <v>13061.89</v>
          </cell>
          <cell r="E540">
            <v>13061.89</v>
          </cell>
          <cell r="F540">
            <v>10821.156</v>
          </cell>
          <cell r="G540">
            <v>10791.59</v>
          </cell>
          <cell r="H540">
            <v>10791.59</v>
          </cell>
          <cell r="I540">
            <v>10791.59</v>
          </cell>
          <cell r="J540">
            <v>10821.156</v>
          </cell>
          <cell r="K540">
            <v>10791.59</v>
          </cell>
          <cell r="L540">
            <v>10791.59</v>
          </cell>
          <cell r="M540">
            <v>10275.62</v>
          </cell>
          <cell r="N540">
            <v>10129.416</v>
          </cell>
          <cell r="O540">
            <v>10101.74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</row>
        <row r="541">
          <cell r="A541">
            <v>21687.04</v>
          </cell>
          <cell r="B541">
            <v>15575.226</v>
          </cell>
          <cell r="C541">
            <v>13222.39</v>
          </cell>
          <cell r="D541">
            <v>13061.89</v>
          </cell>
          <cell r="E541">
            <v>13061.89</v>
          </cell>
          <cell r="F541">
            <v>10821.156</v>
          </cell>
          <cell r="G541">
            <v>10791.59</v>
          </cell>
          <cell r="H541">
            <v>10791.59</v>
          </cell>
          <cell r="I541">
            <v>10791.59</v>
          </cell>
          <cell r="J541">
            <v>10821.156</v>
          </cell>
          <cell r="K541">
            <v>10791.59</v>
          </cell>
          <cell r="L541">
            <v>10791.59</v>
          </cell>
          <cell r="M541">
            <v>10275.62</v>
          </cell>
          <cell r="N541">
            <v>10129.416</v>
          </cell>
          <cell r="O541">
            <v>10101.74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A542">
            <v>21687.04</v>
          </cell>
          <cell r="B542">
            <v>15575.226</v>
          </cell>
          <cell r="C542">
            <v>13222.39</v>
          </cell>
          <cell r="D542">
            <v>13061.89</v>
          </cell>
          <cell r="E542">
            <v>13061.89</v>
          </cell>
          <cell r="F542">
            <v>10821.156</v>
          </cell>
          <cell r="G542">
            <v>10791.59</v>
          </cell>
          <cell r="H542">
            <v>10791.59</v>
          </cell>
          <cell r="I542">
            <v>10791.59</v>
          </cell>
          <cell r="J542">
            <v>10821.156</v>
          </cell>
          <cell r="K542">
            <v>10791.59</v>
          </cell>
          <cell r="L542">
            <v>10791.59</v>
          </cell>
          <cell r="M542">
            <v>10275.62</v>
          </cell>
          <cell r="N542">
            <v>10129.416</v>
          </cell>
          <cell r="O542">
            <v>10101.74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</row>
        <row r="543">
          <cell r="A543">
            <v>21687.04</v>
          </cell>
          <cell r="B543">
            <v>15575.226</v>
          </cell>
          <cell r="C543">
            <v>13222.39</v>
          </cell>
          <cell r="D543">
            <v>13061.89</v>
          </cell>
          <cell r="E543">
            <v>13061.89</v>
          </cell>
          <cell r="F543">
            <v>10821.156</v>
          </cell>
          <cell r="G543">
            <v>10791.59</v>
          </cell>
          <cell r="H543">
            <v>10791.59</v>
          </cell>
          <cell r="I543">
            <v>10791.59</v>
          </cell>
          <cell r="J543">
            <v>10821.156</v>
          </cell>
          <cell r="K543">
            <v>10791.59</v>
          </cell>
          <cell r="L543">
            <v>10791.59</v>
          </cell>
          <cell r="M543">
            <v>10275.62</v>
          </cell>
          <cell r="N543">
            <v>10129.416</v>
          </cell>
          <cell r="O543">
            <v>10101.74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</row>
        <row r="544">
          <cell r="A544">
            <v>21687.04</v>
          </cell>
          <cell r="B544">
            <v>15575.226</v>
          </cell>
          <cell r="C544">
            <v>13222.39</v>
          </cell>
          <cell r="D544">
            <v>13061.89</v>
          </cell>
          <cell r="E544">
            <v>13061.89</v>
          </cell>
          <cell r="F544">
            <v>10821.156</v>
          </cell>
          <cell r="G544">
            <v>10791.59</v>
          </cell>
          <cell r="H544">
            <v>10791.59</v>
          </cell>
          <cell r="I544">
            <v>10791.59</v>
          </cell>
          <cell r="J544">
            <v>10821.156</v>
          </cell>
          <cell r="K544">
            <v>10791.59</v>
          </cell>
          <cell r="L544">
            <v>10791.59</v>
          </cell>
          <cell r="M544">
            <v>10275.62</v>
          </cell>
          <cell r="N544">
            <v>10129.416</v>
          </cell>
          <cell r="O544">
            <v>10101.74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</row>
        <row r="545">
          <cell r="A545">
            <v>21687.04</v>
          </cell>
          <cell r="B545">
            <v>15575.226</v>
          </cell>
          <cell r="C545">
            <v>13222.39</v>
          </cell>
          <cell r="D545">
            <v>13061.89</v>
          </cell>
          <cell r="E545">
            <v>13061.89</v>
          </cell>
          <cell r="F545">
            <v>10821.156</v>
          </cell>
          <cell r="G545">
            <v>10791.59</v>
          </cell>
          <cell r="H545">
            <v>10791.59</v>
          </cell>
          <cell r="I545">
            <v>10791.59</v>
          </cell>
          <cell r="J545">
            <v>10821.156</v>
          </cell>
          <cell r="K545">
            <v>10791.59</v>
          </cell>
          <cell r="L545">
            <v>10791.59</v>
          </cell>
          <cell r="M545">
            <v>10275.62</v>
          </cell>
          <cell r="N545">
            <v>10129.416</v>
          </cell>
          <cell r="O545">
            <v>10101.74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</row>
        <row r="546">
          <cell r="A546">
            <v>21687.04</v>
          </cell>
          <cell r="B546">
            <v>15575.226</v>
          </cell>
          <cell r="C546">
            <v>13222.39</v>
          </cell>
          <cell r="D546">
            <v>13061.89</v>
          </cell>
          <cell r="E546">
            <v>13061.89</v>
          </cell>
          <cell r="F546">
            <v>10821.156</v>
          </cell>
          <cell r="G546">
            <v>10791.59</v>
          </cell>
          <cell r="H546">
            <v>10791.59</v>
          </cell>
          <cell r="I546">
            <v>10791.59</v>
          </cell>
          <cell r="J546">
            <v>10821.156</v>
          </cell>
          <cell r="K546">
            <v>10791.59</v>
          </cell>
          <cell r="L546">
            <v>10791.59</v>
          </cell>
          <cell r="M546">
            <v>10275.62</v>
          </cell>
          <cell r="N546">
            <v>10129.416</v>
          </cell>
          <cell r="O546">
            <v>10101.74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A547">
            <v>21687.04</v>
          </cell>
          <cell r="B547">
            <v>15575.226</v>
          </cell>
          <cell r="C547">
            <v>13222.39</v>
          </cell>
          <cell r="D547">
            <v>13061.89</v>
          </cell>
          <cell r="E547">
            <v>13061.89</v>
          </cell>
          <cell r="F547">
            <v>10821.156</v>
          </cell>
          <cell r="G547">
            <v>10791.59</v>
          </cell>
          <cell r="H547">
            <v>10791.59</v>
          </cell>
          <cell r="I547">
            <v>10791.59</v>
          </cell>
          <cell r="J547">
            <v>10821.156</v>
          </cell>
          <cell r="K547">
            <v>10791.59</v>
          </cell>
          <cell r="L547">
            <v>10791.59</v>
          </cell>
          <cell r="M547">
            <v>10275.62</v>
          </cell>
          <cell r="N547">
            <v>10129.416</v>
          </cell>
          <cell r="O547">
            <v>10101.74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A548">
            <v>21687.04</v>
          </cell>
          <cell r="B548">
            <v>15575.226</v>
          </cell>
          <cell r="C548">
            <v>13222.39</v>
          </cell>
          <cell r="D548">
            <v>13061.89</v>
          </cell>
          <cell r="E548">
            <v>13061.89</v>
          </cell>
          <cell r="F548">
            <v>10821.156</v>
          </cell>
          <cell r="G548">
            <v>10791.59</v>
          </cell>
          <cell r="H548">
            <v>10791.59</v>
          </cell>
          <cell r="I548">
            <v>10791.59</v>
          </cell>
          <cell r="J548">
            <v>10821.156</v>
          </cell>
          <cell r="K548">
            <v>10791.59</v>
          </cell>
          <cell r="L548">
            <v>10791.59</v>
          </cell>
          <cell r="M548">
            <v>10275.62</v>
          </cell>
          <cell r="N548">
            <v>10129.416</v>
          </cell>
          <cell r="O548">
            <v>10101.74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</row>
        <row r="549">
          <cell r="A549">
            <v>21687.04</v>
          </cell>
          <cell r="B549">
            <v>15575.226</v>
          </cell>
          <cell r="C549">
            <v>13222.39</v>
          </cell>
          <cell r="D549">
            <v>13061.89</v>
          </cell>
          <cell r="E549">
            <v>13061.89</v>
          </cell>
          <cell r="F549">
            <v>10821.156</v>
          </cell>
          <cell r="G549">
            <v>10791.59</v>
          </cell>
          <cell r="H549">
            <v>10791.59</v>
          </cell>
          <cell r="I549">
            <v>10791.59</v>
          </cell>
          <cell r="J549">
            <v>10821.156</v>
          </cell>
          <cell r="K549">
            <v>10791.59</v>
          </cell>
          <cell r="L549">
            <v>10791.59</v>
          </cell>
          <cell r="M549">
            <v>10275.62</v>
          </cell>
          <cell r="N549">
            <v>10129.416</v>
          </cell>
          <cell r="O549">
            <v>10101.74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>
            <v>21687.04</v>
          </cell>
          <cell r="B550">
            <v>15575.226</v>
          </cell>
          <cell r="C550">
            <v>13222.39</v>
          </cell>
          <cell r="D550">
            <v>13061.89</v>
          </cell>
          <cell r="E550">
            <v>13061.89</v>
          </cell>
          <cell r="F550">
            <v>10821.156</v>
          </cell>
          <cell r="G550">
            <v>10791.59</v>
          </cell>
          <cell r="H550">
            <v>10791.59</v>
          </cell>
          <cell r="I550">
            <v>10791.59</v>
          </cell>
          <cell r="J550">
            <v>10821.156</v>
          </cell>
          <cell r="K550">
            <v>10791.59</v>
          </cell>
          <cell r="L550">
            <v>10791.59</v>
          </cell>
          <cell r="M550">
            <v>10275.62</v>
          </cell>
          <cell r="N550">
            <v>10129.416</v>
          </cell>
          <cell r="O550">
            <v>10101.74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A551">
            <v>21687.04</v>
          </cell>
          <cell r="B551">
            <v>15575.226</v>
          </cell>
          <cell r="C551">
            <v>13222.39</v>
          </cell>
          <cell r="D551">
            <v>13061.89</v>
          </cell>
          <cell r="E551">
            <v>13061.89</v>
          </cell>
          <cell r="F551">
            <v>10821.156</v>
          </cell>
          <cell r="G551">
            <v>10791.59</v>
          </cell>
          <cell r="H551">
            <v>10791.59</v>
          </cell>
          <cell r="I551">
            <v>10791.59</v>
          </cell>
          <cell r="J551">
            <v>10821.156</v>
          </cell>
          <cell r="K551">
            <v>10791.59</v>
          </cell>
          <cell r="L551">
            <v>10791.59</v>
          </cell>
          <cell r="M551">
            <v>10275.62</v>
          </cell>
          <cell r="N551">
            <v>10129.416</v>
          </cell>
          <cell r="O551">
            <v>10101.74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A552">
            <v>21687.04</v>
          </cell>
          <cell r="B552">
            <v>15575.226</v>
          </cell>
          <cell r="C552">
            <v>13222.39</v>
          </cell>
          <cell r="D552">
            <v>13061.89</v>
          </cell>
          <cell r="E552">
            <v>13061.89</v>
          </cell>
          <cell r="F552">
            <v>10821.156</v>
          </cell>
          <cell r="G552">
            <v>10791.59</v>
          </cell>
          <cell r="H552">
            <v>10791.59</v>
          </cell>
          <cell r="I552">
            <v>10791.59</v>
          </cell>
          <cell r="J552">
            <v>10821.156</v>
          </cell>
          <cell r="K552">
            <v>10791.59</v>
          </cell>
          <cell r="L552">
            <v>10791.59</v>
          </cell>
          <cell r="M552">
            <v>10275.62</v>
          </cell>
          <cell r="N552">
            <v>10129.416</v>
          </cell>
          <cell r="O552">
            <v>10101.74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A553">
            <v>21687.04</v>
          </cell>
          <cell r="B553">
            <v>15575.226</v>
          </cell>
          <cell r="C553">
            <v>13222.39</v>
          </cell>
          <cell r="D553">
            <v>13061.89</v>
          </cell>
          <cell r="E553">
            <v>13061.89</v>
          </cell>
          <cell r="F553">
            <v>10821.156</v>
          </cell>
          <cell r="G553">
            <v>10791.59</v>
          </cell>
          <cell r="H553">
            <v>10791.59</v>
          </cell>
          <cell r="I553">
            <v>10791.59</v>
          </cell>
          <cell r="J553">
            <v>10821.156</v>
          </cell>
          <cell r="K553">
            <v>10791.59</v>
          </cell>
          <cell r="L553">
            <v>10791.59</v>
          </cell>
          <cell r="M553">
            <v>10275.62</v>
          </cell>
          <cell r="N553">
            <v>10129.416</v>
          </cell>
          <cell r="O553">
            <v>10101.74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A554">
            <v>21687.04</v>
          </cell>
          <cell r="B554">
            <v>15575.226</v>
          </cell>
          <cell r="C554">
            <v>13222.39</v>
          </cell>
          <cell r="D554">
            <v>13061.89</v>
          </cell>
          <cell r="E554">
            <v>13061.89</v>
          </cell>
          <cell r="F554">
            <v>10821.156</v>
          </cell>
          <cell r="G554">
            <v>10791.59</v>
          </cell>
          <cell r="H554">
            <v>10791.59</v>
          </cell>
          <cell r="I554">
            <v>10791.59</v>
          </cell>
          <cell r="J554">
            <v>10821.156</v>
          </cell>
          <cell r="K554">
            <v>10791.59</v>
          </cell>
          <cell r="L554">
            <v>10791.59</v>
          </cell>
          <cell r="M554">
            <v>10275.62</v>
          </cell>
          <cell r="N554">
            <v>10129.416</v>
          </cell>
          <cell r="O554">
            <v>10101.74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A555">
            <v>21687.04</v>
          </cell>
          <cell r="B555">
            <v>15575.226</v>
          </cell>
          <cell r="C555">
            <v>13222.39</v>
          </cell>
          <cell r="D555">
            <v>13061.89</v>
          </cell>
          <cell r="E555">
            <v>13061.89</v>
          </cell>
          <cell r="F555">
            <v>10821.156</v>
          </cell>
          <cell r="G555">
            <v>10791.59</v>
          </cell>
          <cell r="H555">
            <v>10791.59</v>
          </cell>
          <cell r="I555">
            <v>10791.59</v>
          </cell>
          <cell r="J555">
            <v>10821.156</v>
          </cell>
          <cell r="K555">
            <v>10791.59</v>
          </cell>
          <cell r="L555">
            <v>10791.59</v>
          </cell>
          <cell r="M555">
            <v>10275.62</v>
          </cell>
          <cell r="N555">
            <v>10129.416</v>
          </cell>
          <cell r="O555">
            <v>10101.74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A556">
            <v>21687.04</v>
          </cell>
          <cell r="B556">
            <v>15575.226</v>
          </cell>
          <cell r="C556">
            <v>13222.39</v>
          </cell>
          <cell r="D556">
            <v>13061.89</v>
          </cell>
          <cell r="E556">
            <v>13061.89</v>
          </cell>
          <cell r="F556">
            <v>10821.156</v>
          </cell>
          <cell r="G556">
            <v>10791.59</v>
          </cell>
          <cell r="H556">
            <v>10791.59</v>
          </cell>
          <cell r="I556">
            <v>10791.59</v>
          </cell>
          <cell r="J556">
            <v>10821.156</v>
          </cell>
          <cell r="K556">
            <v>10791.59</v>
          </cell>
          <cell r="L556">
            <v>10791.59</v>
          </cell>
          <cell r="M556">
            <v>10275.62</v>
          </cell>
          <cell r="N556">
            <v>10129.416</v>
          </cell>
          <cell r="O556">
            <v>10101.74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21687.04</v>
          </cell>
          <cell r="B557">
            <v>15575.226</v>
          </cell>
          <cell r="C557">
            <v>13222.39</v>
          </cell>
          <cell r="D557">
            <v>13061.89</v>
          </cell>
          <cell r="E557">
            <v>13061.89</v>
          </cell>
          <cell r="F557">
            <v>10821.156</v>
          </cell>
          <cell r="G557">
            <v>10791.59</v>
          </cell>
          <cell r="H557">
            <v>10791.59</v>
          </cell>
          <cell r="I557">
            <v>10791.59</v>
          </cell>
          <cell r="J557">
            <v>10821.156</v>
          </cell>
          <cell r="K557">
            <v>10791.59</v>
          </cell>
          <cell r="L557">
            <v>10791.59</v>
          </cell>
          <cell r="M557">
            <v>10275.62</v>
          </cell>
          <cell r="N557">
            <v>10129.416</v>
          </cell>
          <cell r="O557">
            <v>10101.74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A558">
            <v>21687.04</v>
          </cell>
          <cell r="B558">
            <v>15575.226</v>
          </cell>
          <cell r="C558">
            <v>13222.39</v>
          </cell>
          <cell r="D558">
            <v>13061.89</v>
          </cell>
          <cell r="E558">
            <v>13061.89</v>
          </cell>
          <cell r="F558">
            <v>10821.156</v>
          </cell>
          <cell r="G558">
            <v>10791.59</v>
          </cell>
          <cell r="H558">
            <v>10791.59</v>
          </cell>
          <cell r="I558">
            <v>10791.59</v>
          </cell>
          <cell r="J558">
            <v>10821.156</v>
          </cell>
          <cell r="K558">
            <v>10791.59</v>
          </cell>
          <cell r="L558">
            <v>10791.59</v>
          </cell>
          <cell r="M558">
            <v>10275.62</v>
          </cell>
          <cell r="N558">
            <v>10129.416</v>
          </cell>
          <cell r="O558">
            <v>10101.74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</row>
        <row r="559">
          <cell r="A559">
            <v>21687.04</v>
          </cell>
          <cell r="B559">
            <v>15575.226</v>
          </cell>
          <cell r="C559">
            <v>13222.39</v>
          </cell>
          <cell r="D559">
            <v>13061.89</v>
          </cell>
          <cell r="E559">
            <v>13061.89</v>
          </cell>
          <cell r="F559">
            <v>10821.156</v>
          </cell>
          <cell r="G559">
            <v>10791.59</v>
          </cell>
          <cell r="H559">
            <v>10791.59</v>
          </cell>
          <cell r="I559">
            <v>10791.59</v>
          </cell>
          <cell r="J559">
            <v>10821.156</v>
          </cell>
          <cell r="K559">
            <v>10791.59</v>
          </cell>
          <cell r="L559">
            <v>10791.59</v>
          </cell>
          <cell r="M559">
            <v>10275.62</v>
          </cell>
          <cell r="N559">
            <v>10129.416</v>
          </cell>
          <cell r="O559">
            <v>10101.74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A560">
            <v>21687.04</v>
          </cell>
          <cell r="B560">
            <v>15575.226</v>
          </cell>
          <cell r="C560">
            <v>13222.39</v>
          </cell>
          <cell r="D560">
            <v>13061.89</v>
          </cell>
          <cell r="E560">
            <v>13061.89</v>
          </cell>
          <cell r="F560">
            <v>10821.156</v>
          </cell>
          <cell r="G560">
            <v>10791.59</v>
          </cell>
          <cell r="H560">
            <v>10791.59</v>
          </cell>
          <cell r="I560">
            <v>10791.59</v>
          </cell>
          <cell r="J560">
            <v>10821.156</v>
          </cell>
          <cell r="K560">
            <v>10791.59</v>
          </cell>
          <cell r="L560">
            <v>10791.59</v>
          </cell>
          <cell r="M560">
            <v>10275.62</v>
          </cell>
          <cell r="N560">
            <v>10129.416</v>
          </cell>
          <cell r="O560">
            <v>10101.74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A561">
            <v>21687.04</v>
          </cell>
          <cell r="B561">
            <v>15575.226</v>
          </cell>
          <cell r="C561">
            <v>13222.39</v>
          </cell>
          <cell r="D561">
            <v>13061.89</v>
          </cell>
          <cell r="E561">
            <v>13061.89</v>
          </cell>
          <cell r="F561">
            <v>10821.156</v>
          </cell>
          <cell r="G561">
            <v>10791.59</v>
          </cell>
          <cell r="H561">
            <v>10791.59</v>
          </cell>
          <cell r="I561">
            <v>10791.59</v>
          </cell>
          <cell r="J561">
            <v>10821.156</v>
          </cell>
          <cell r="K561">
            <v>10791.59</v>
          </cell>
          <cell r="L561">
            <v>10791.59</v>
          </cell>
          <cell r="M561">
            <v>10275.62</v>
          </cell>
          <cell r="N561">
            <v>10129.416</v>
          </cell>
          <cell r="O561">
            <v>10101.74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</row>
        <row r="562">
          <cell r="A562">
            <v>21687.04</v>
          </cell>
          <cell r="B562">
            <v>15575.226</v>
          </cell>
          <cell r="C562">
            <v>13222.39</v>
          </cell>
          <cell r="D562">
            <v>13061.89</v>
          </cell>
          <cell r="E562">
            <v>13061.89</v>
          </cell>
          <cell r="F562">
            <v>10821.156</v>
          </cell>
          <cell r="G562">
            <v>10791.59</v>
          </cell>
          <cell r="H562">
            <v>10791.59</v>
          </cell>
          <cell r="I562">
            <v>10791.59</v>
          </cell>
          <cell r="J562">
            <v>10821.156</v>
          </cell>
          <cell r="K562">
            <v>10791.59</v>
          </cell>
          <cell r="L562">
            <v>10791.59</v>
          </cell>
          <cell r="M562">
            <v>10275.62</v>
          </cell>
          <cell r="N562">
            <v>10129.416</v>
          </cell>
          <cell r="O562">
            <v>10101.74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A563">
            <v>21687.04</v>
          </cell>
          <cell r="B563">
            <v>15575.226</v>
          </cell>
          <cell r="C563">
            <v>13222.39</v>
          </cell>
          <cell r="D563">
            <v>13061.89</v>
          </cell>
          <cell r="E563">
            <v>13061.89</v>
          </cell>
          <cell r="F563">
            <v>10821.156</v>
          </cell>
          <cell r="G563">
            <v>10791.59</v>
          </cell>
          <cell r="H563">
            <v>10791.59</v>
          </cell>
          <cell r="I563">
            <v>10791.59</v>
          </cell>
          <cell r="J563">
            <v>10821.156</v>
          </cell>
          <cell r="K563">
            <v>10791.59</v>
          </cell>
          <cell r="L563">
            <v>10791.59</v>
          </cell>
          <cell r="M563">
            <v>10275.62</v>
          </cell>
          <cell r="N563">
            <v>10129.416</v>
          </cell>
          <cell r="O563">
            <v>10101.74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21687.04</v>
          </cell>
          <cell r="B564">
            <v>15575.226</v>
          </cell>
          <cell r="C564">
            <v>13222.39</v>
          </cell>
          <cell r="D564">
            <v>13061.89</v>
          </cell>
          <cell r="E564">
            <v>13061.89</v>
          </cell>
          <cell r="F564">
            <v>10821.156</v>
          </cell>
          <cell r="G564">
            <v>10791.59</v>
          </cell>
          <cell r="H564">
            <v>10791.59</v>
          </cell>
          <cell r="I564">
            <v>10791.59</v>
          </cell>
          <cell r="J564">
            <v>10821.156</v>
          </cell>
          <cell r="K564">
            <v>10791.59</v>
          </cell>
          <cell r="L564">
            <v>10791.59</v>
          </cell>
          <cell r="M564">
            <v>10275.62</v>
          </cell>
          <cell r="N564">
            <v>10129.416</v>
          </cell>
          <cell r="O564">
            <v>10101.74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</row>
        <row r="565">
          <cell r="A565">
            <v>21687.04</v>
          </cell>
          <cell r="B565">
            <v>15575.226</v>
          </cell>
          <cell r="C565">
            <v>13222.39</v>
          </cell>
          <cell r="D565">
            <v>13061.89</v>
          </cell>
          <cell r="E565">
            <v>13061.89</v>
          </cell>
          <cell r="F565">
            <v>10821.156</v>
          </cell>
          <cell r="G565">
            <v>10791.59</v>
          </cell>
          <cell r="H565">
            <v>10791.59</v>
          </cell>
          <cell r="I565">
            <v>10791.59</v>
          </cell>
          <cell r="J565">
            <v>10821.156</v>
          </cell>
          <cell r="K565">
            <v>10791.59</v>
          </cell>
          <cell r="L565">
            <v>10791.59</v>
          </cell>
          <cell r="M565">
            <v>10275.62</v>
          </cell>
          <cell r="N565">
            <v>10129.416</v>
          </cell>
          <cell r="O565">
            <v>10101.74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21687.04</v>
          </cell>
          <cell r="B566">
            <v>15575.226</v>
          </cell>
          <cell r="C566">
            <v>13222.39</v>
          </cell>
          <cell r="D566">
            <v>13061.89</v>
          </cell>
          <cell r="E566">
            <v>13061.89</v>
          </cell>
          <cell r="F566">
            <v>10821.156</v>
          </cell>
          <cell r="G566">
            <v>10791.59</v>
          </cell>
          <cell r="H566">
            <v>10791.59</v>
          </cell>
          <cell r="I566">
            <v>10791.59</v>
          </cell>
          <cell r="J566">
            <v>10821.156</v>
          </cell>
          <cell r="K566">
            <v>10791.59</v>
          </cell>
          <cell r="L566">
            <v>10791.59</v>
          </cell>
          <cell r="M566">
            <v>10275.62</v>
          </cell>
          <cell r="N566">
            <v>10129.416</v>
          </cell>
          <cell r="O566">
            <v>10101.74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21687.04</v>
          </cell>
          <cell r="B567">
            <v>15575.226</v>
          </cell>
          <cell r="C567">
            <v>13222.39</v>
          </cell>
          <cell r="D567">
            <v>13061.89</v>
          </cell>
          <cell r="E567">
            <v>13061.89</v>
          </cell>
          <cell r="F567">
            <v>10821.156</v>
          </cell>
          <cell r="G567">
            <v>10791.59</v>
          </cell>
          <cell r="H567">
            <v>10791.59</v>
          </cell>
          <cell r="I567">
            <v>10791.59</v>
          </cell>
          <cell r="J567">
            <v>10821.156</v>
          </cell>
          <cell r="K567">
            <v>10791.59</v>
          </cell>
          <cell r="L567">
            <v>10791.59</v>
          </cell>
          <cell r="M567">
            <v>10275.62</v>
          </cell>
          <cell r="N567">
            <v>10129.416</v>
          </cell>
          <cell r="O567">
            <v>10101.74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</row>
        <row r="568">
          <cell r="A568">
            <v>21687.04</v>
          </cell>
          <cell r="B568">
            <v>15575.226</v>
          </cell>
          <cell r="C568">
            <v>13222.39</v>
          </cell>
          <cell r="D568">
            <v>13061.89</v>
          </cell>
          <cell r="E568">
            <v>13061.89</v>
          </cell>
          <cell r="F568">
            <v>10821.156</v>
          </cell>
          <cell r="G568">
            <v>10791.59</v>
          </cell>
          <cell r="H568">
            <v>10791.59</v>
          </cell>
          <cell r="I568">
            <v>10791.59</v>
          </cell>
          <cell r="J568">
            <v>10821.156</v>
          </cell>
          <cell r="K568">
            <v>10791.59</v>
          </cell>
          <cell r="L568">
            <v>10791.59</v>
          </cell>
          <cell r="M568">
            <v>10275.62</v>
          </cell>
          <cell r="N568">
            <v>10129.416</v>
          </cell>
          <cell r="O568">
            <v>10101.74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A569">
            <v>21687.04</v>
          </cell>
          <cell r="B569">
            <v>15575.226</v>
          </cell>
          <cell r="C569">
            <v>13222.39</v>
          </cell>
          <cell r="D569">
            <v>13061.89</v>
          </cell>
          <cell r="E569">
            <v>13061.89</v>
          </cell>
          <cell r="F569">
            <v>10821.156</v>
          </cell>
          <cell r="G569">
            <v>10791.59</v>
          </cell>
          <cell r="H569">
            <v>10791.59</v>
          </cell>
          <cell r="I569">
            <v>10791.59</v>
          </cell>
          <cell r="J569">
            <v>10821.156</v>
          </cell>
          <cell r="K569">
            <v>10791.59</v>
          </cell>
          <cell r="L569">
            <v>10791.59</v>
          </cell>
          <cell r="M569">
            <v>10275.62</v>
          </cell>
          <cell r="N569">
            <v>10129.416</v>
          </cell>
          <cell r="O569">
            <v>10101.74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A570">
            <v>21687.04</v>
          </cell>
          <cell r="B570">
            <v>15575.226</v>
          </cell>
          <cell r="C570">
            <v>13222.39</v>
          </cell>
          <cell r="D570">
            <v>13061.89</v>
          </cell>
          <cell r="E570">
            <v>13061.89</v>
          </cell>
          <cell r="F570">
            <v>10821.156</v>
          </cell>
          <cell r="G570">
            <v>10791.59</v>
          </cell>
          <cell r="H570">
            <v>10791.59</v>
          </cell>
          <cell r="I570">
            <v>10791.59</v>
          </cell>
          <cell r="J570">
            <v>10821.156</v>
          </cell>
          <cell r="K570">
            <v>10791.59</v>
          </cell>
          <cell r="L570">
            <v>10791.59</v>
          </cell>
          <cell r="M570">
            <v>10275.62</v>
          </cell>
          <cell r="N570">
            <v>10129.416</v>
          </cell>
          <cell r="O570">
            <v>10101.74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A571">
            <v>21687.04</v>
          </cell>
          <cell r="B571">
            <v>15575.226</v>
          </cell>
          <cell r="C571">
            <v>13222.39</v>
          </cell>
          <cell r="D571">
            <v>13061.89</v>
          </cell>
          <cell r="E571">
            <v>13061.89</v>
          </cell>
          <cell r="F571">
            <v>10821.156</v>
          </cell>
          <cell r="G571">
            <v>10791.59</v>
          </cell>
          <cell r="H571">
            <v>10791.59</v>
          </cell>
          <cell r="I571">
            <v>10791.59</v>
          </cell>
          <cell r="J571">
            <v>10821.156</v>
          </cell>
          <cell r="K571">
            <v>10791.59</v>
          </cell>
          <cell r="L571">
            <v>10791.59</v>
          </cell>
          <cell r="M571">
            <v>10275.62</v>
          </cell>
          <cell r="N571">
            <v>10129.416</v>
          </cell>
          <cell r="O571">
            <v>10101.74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A572">
            <v>21687.04</v>
          </cell>
          <cell r="B572">
            <v>15575.226</v>
          </cell>
          <cell r="C572">
            <v>13222.39</v>
          </cell>
          <cell r="D572">
            <v>13061.89</v>
          </cell>
          <cell r="E572">
            <v>13061.89</v>
          </cell>
          <cell r="F572">
            <v>10821.156</v>
          </cell>
          <cell r="G572">
            <v>10791.59</v>
          </cell>
          <cell r="H572">
            <v>10791.59</v>
          </cell>
          <cell r="I572">
            <v>10791.59</v>
          </cell>
          <cell r="J572">
            <v>10821.156</v>
          </cell>
          <cell r="K572">
            <v>10791.59</v>
          </cell>
          <cell r="L572">
            <v>10791.59</v>
          </cell>
          <cell r="M572">
            <v>10275.62</v>
          </cell>
          <cell r="N572">
            <v>10129.416</v>
          </cell>
          <cell r="O572">
            <v>10101.74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A573">
            <v>21687.04</v>
          </cell>
          <cell r="B573">
            <v>15575.226</v>
          </cell>
          <cell r="C573">
            <v>13222.39</v>
          </cell>
          <cell r="D573">
            <v>13061.89</v>
          </cell>
          <cell r="E573">
            <v>13061.89</v>
          </cell>
          <cell r="F573">
            <v>10821.156</v>
          </cell>
          <cell r="G573">
            <v>10791.59</v>
          </cell>
          <cell r="H573">
            <v>10791.59</v>
          </cell>
          <cell r="I573">
            <v>10791.59</v>
          </cell>
          <cell r="J573">
            <v>10821.156</v>
          </cell>
          <cell r="K573">
            <v>10791.59</v>
          </cell>
          <cell r="L573">
            <v>10791.59</v>
          </cell>
          <cell r="M573">
            <v>10275.62</v>
          </cell>
          <cell r="N573">
            <v>10129.416</v>
          </cell>
          <cell r="O573">
            <v>10101.74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A574">
            <v>21687.04</v>
          </cell>
          <cell r="B574">
            <v>15575.226</v>
          </cell>
          <cell r="C574">
            <v>13222.39</v>
          </cell>
          <cell r="D574">
            <v>13061.89</v>
          </cell>
          <cell r="E574">
            <v>13061.89</v>
          </cell>
          <cell r="F574">
            <v>10821.156</v>
          </cell>
          <cell r="G574">
            <v>10791.59</v>
          </cell>
          <cell r="H574">
            <v>10791.59</v>
          </cell>
          <cell r="I574">
            <v>10791.59</v>
          </cell>
          <cell r="J574">
            <v>10821.156</v>
          </cell>
          <cell r="K574">
            <v>10791.59</v>
          </cell>
          <cell r="L574">
            <v>10791.59</v>
          </cell>
          <cell r="M574">
            <v>10275.62</v>
          </cell>
          <cell r="N574">
            <v>10129.416</v>
          </cell>
          <cell r="O574">
            <v>10101.74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A575">
            <v>21687.04</v>
          </cell>
          <cell r="B575">
            <v>15575.226</v>
          </cell>
          <cell r="C575">
            <v>13222.39</v>
          </cell>
          <cell r="D575">
            <v>13061.89</v>
          </cell>
          <cell r="E575">
            <v>13061.89</v>
          </cell>
          <cell r="F575">
            <v>10821.156</v>
          </cell>
          <cell r="G575">
            <v>10791.59</v>
          </cell>
          <cell r="H575">
            <v>10791.59</v>
          </cell>
          <cell r="I575">
            <v>10791.59</v>
          </cell>
          <cell r="J575">
            <v>10821.156</v>
          </cell>
          <cell r="K575">
            <v>10791.59</v>
          </cell>
          <cell r="L575">
            <v>10791.59</v>
          </cell>
          <cell r="M575">
            <v>10275.62</v>
          </cell>
          <cell r="N575">
            <v>10129.416</v>
          </cell>
          <cell r="O575">
            <v>10101.74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A576">
            <v>21687.04</v>
          </cell>
          <cell r="B576">
            <v>15575.226</v>
          </cell>
          <cell r="C576">
            <v>13222.39</v>
          </cell>
          <cell r="D576">
            <v>13061.89</v>
          </cell>
          <cell r="E576">
            <v>13061.89</v>
          </cell>
          <cell r="F576">
            <v>10821.156</v>
          </cell>
          <cell r="G576">
            <v>10791.59</v>
          </cell>
          <cell r="H576">
            <v>10791.59</v>
          </cell>
          <cell r="I576">
            <v>10791.59</v>
          </cell>
          <cell r="J576">
            <v>10821.156</v>
          </cell>
          <cell r="K576">
            <v>10791.59</v>
          </cell>
          <cell r="L576">
            <v>10791.59</v>
          </cell>
          <cell r="M576">
            <v>10275.62</v>
          </cell>
          <cell r="N576">
            <v>10129.416</v>
          </cell>
          <cell r="O576">
            <v>10101.74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A577">
            <v>21687.04</v>
          </cell>
          <cell r="B577">
            <v>15575.226</v>
          </cell>
          <cell r="C577">
            <v>13222.39</v>
          </cell>
          <cell r="D577">
            <v>13061.89</v>
          </cell>
          <cell r="E577">
            <v>13061.89</v>
          </cell>
          <cell r="F577">
            <v>10821.156</v>
          </cell>
          <cell r="G577">
            <v>10791.59</v>
          </cell>
          <cell r="H577">
            <v>10791.59</v>
          </cell>
          <cell r="I577">
            <v>10791.59</v>
          </cell>
          <cell r="J577">
            <v>10821.156</v>
          </cell>
          <cell r="K577">
            <v>10791.59</v>
          </cell>
          <cell r="L577">
            <v>10791.59</v>
          </cell>
          <cell r="M577">
            <v>10275.62</v>
          </cell>
          <cell r="N577">
            <v>10129.416</v>
          </cell>
          <cell r="O577">
            <v>10101.74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A578">
            <v>21687.04</v>
          </cell>
          <cell r="B578">
            <v>15575.226</v>
          </cell>
          <cell r="C578">
            <v>13222.39</v>
          </cell>
          <cell r="D578">
            <v>13061.89</v>
          </cell>
          <cell r="E578">
            <v>13061.89</v>
          </cell>
          <cell r="F578">
            <v>10821.156</v>
          </cell>
          <cell r="G578">
            <v>10791.59</v>
          </cell>
          <cell r="H578">
            <v>10791.59</v>
          </cell>
          <cell r="I578">
            <v>10791.59</v>
          </cell>
          <cell r="J578">
            <v>10821.156</v>
          </cell>
          <cell r="K578">
            <v>10791.59</v>
          </cell>
          <cell r="L578">
            <v>10791.59</v>
          </cell>
          <cell r="M578">
            <v>10275.62</v>
          </cell>
          <cell r="N578">
            <v>10129.416</v>
          </cell>
          <cell r="O578">
            <v>10101.74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A579">
            <v>21687.04</v>
          </cell>
          <cell r="B579">
            <v>15575.226</v>
          </cell>
          <cell r="C579">
            <v>13222.39</v>
          </cell>
          <cell r="D579">
            <v>13061.89</v>
          </cell>
          <cell r="E579">
            <v>13061.89</v>
          </cell>
          <cell r="F579">
            <v>10821.156</v>
          </cell>
          <cell r="G579">
            <v>10791.59</v>
          </cell>
          <cell r="H579">
            <v>10791.59</v>
          </cell>
          <cell r="I579">
            <v>10791.59</v>
          </cell>
          <cell r="J579">
            <v>10821.156</v>
          </cell>
          <cell r="K579">
            <v>10791.59</v>
          </cell>
          <cell r="L579">
            <v>10791.59</v>
          </cell>
          <cell r="M579">
            <v>10275.62</v>
          </cell>
          <cell r="N579">
            <v>10129.416</v>
          </cell>
          <cell r="O579">
            <v>10101.74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</row>
        <row r="580">
          <cell r="A580">
            <v>21687.04</v>
          </cell>
          <cell r="B580">
            <v>15575.226</v>
          </cell>
          <cell r="C580">
            <v>13222.39</v>
          </cell>
          <cell r="D580">
            <v>13061.89</v>
          </cell>
          <cell r="E580">
            <v>13061.89</v>
          </cell>
          <cell r="F580">
            <v>10821.156</v>
          </cell>
          <cell r="G580">
            <v>10791.59</v>
          </cell>
          <cell r="H580">
            <v>10791.59</v>
          </cell>
          <cell r="I580">
            <v>10791.59</v>
          </cell>
          <cell r="J580">
            <v>10821.156</v>
          </cell>
          <cell r="K580">
            <v>10791.59</v>
          </cell>
          <cell r="L580">
            <v>10791.59</v>
          </cell>
          <cell r="M580">
            <v>10275.62</v>
          </cell>
          <cell r="N580">
            <v>10129.416</v>
          </cell>
          <cell r="O580">
            <v>10101.74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</row>
        <row r="581">
          <cell r="A581">
            <v>21687.04</v>
          </cell>
          <cell r="B581">
            <v>15575.226</v>
          </cell>
          <cell r="C581">
            <v>13222.39</v>
          </cell>
          <cell r="D581">
            <v>13061.89</v>
          </cell>
          <cell r="E581">
            <v>13061.89</v>
          </cell>
          <cell r="F581">
            <v>10821.156</v>
          </cell>
          <cell r="G581">
            <v>10791.59</v>
          </cell>
          <cell r="H581">
            <v>10791.59</v>
          </cell>
          <cell r="I581">
            <v>10791.59</v>
          </cell>
          <cell r="J581">
            <v>10821.156</v>
          </cell>
          <cell r="K581">
            <v>10791.59</v>
          </cell>
          <cell r="L581">
            <v>10791.59</v>
          </cell>
          <cell r="M581">
            <v>10275.62</v>
          </cell>
          <cell r="N581">
            <v>10129.416</v>
          </cell>
          <cell r="O581">
            <v>10101.74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A582">
            <v>21687.04</v>
          </cell>
          <cell r="B582">
            <v>15575.226</v>
          </cell>
          <cell r="C582">
            <v>13222.39</v>
          </cell>
          <cell r="D582">
            <v>13061.89</v>
          </cell>
          <cell r="E582">
            <v>13061.89</v>
          </cell>
          <cell r="F582">
            <v>10821.156</v>
          </cell>
          <cell r="G582">
            <v>10791.59</v>
          </cell>
          <cell r="H582">
            <v>10791.59</v>
          </cell>
          <cell r="I582">
            <v>10791.59</v>
          </cell>
          <cell r="J582">
            <v>10821.156</v>
          </cell>
          <cell r="K582">
            <v>10791.59</v>
          </cell>
          <cell r="L582">
            <v>10791.59</v>
          </cell>
          <cell r="M582">
            <v>10275.62</v>
          </cell>
          <cell r="N582">
            <v>10129.416</v>
          </cell>
          <cell r="O582">
            <v>10101.74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>
            <v>21687.04</v>
          </cell>
          <cell r="B583">
            <v>15575.226</v>
          </cell>
          <cell r="C583">
            <v>13222.39</v>
          </cell>
          <cell r="D583">
            <v>13061.89</v>
          </cell>
          <cell r="E583">
            <v>13061.89</v>
          </cell>
          <cell r="F583">
            <v>10821.156</v>
          </cell>
          <cell r="G583">
            <v>10791.59</v>
          </cell>
          <cell r="H583">
            <v>10791.59</v>
          </cell>
          <cell r="I583">
            <v>10791.59</v>
          </cell>
          <cell r="J583">
            <v>10821.156</v>
          </cell>
          <cell r="K583">
            <v>10791.59</v>
          </cell>
          <cell r="L583">
            <v>10791.59</v>
          </cell>
          <cell r="M583">
            <v>10275.62</v>
          </cell>
          <cell r="N583">
            <v>10129.416</v>
          </cell>
          <cell r="O583">
            <v>10101.74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A584">
            <v>21687.04</v>
          </cell>
          <cell r="B584">
            <v>15575.226</v>
          </cell>
          <cell r="C584">
            <v>13222.39</v>
          </cell>
          <cell r="D584">
            <v>13061.89</v>
          </cell>
          <cell r="E584">
            <v>13061.89</v>
          </cell>
          <cell r="F584">
            <v>10821.156</v>
          </cell>
          <cell r="G584">
            <v>10791.59</v>
          </cell>
          <cell r="H584">
            <v>10791.59</v>
          </cell>
          <cell r="I584">
            <v>10791.59</v>
          </cell>
          <cell r="J584">
            <v>10821.156</v>
          </cell>
          <cell r="K584">
            <v>10791.59</v>
          </cell>
          <cell r="L584">
            <v>10791.59</v>
          </cell>
          <cell r="M584">
            <v>10275.62</v>
          </cell>
          <cell r="N584">
            <v>10129.416</v>
          </cell>
          <cell r="O584">
            <v>10101.74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A585">
            <v>21687.04</v>
          </cell>
          <cell r="B585">
            <v>15575.226</v>
          </cell>
          <cell r="C585">
            <v>13222.39</v>
          </cell>
          <cell r="D585">
            <v>13061.89</v>
          </cell>
          <cell r="E585">
            <v>13061.89</v>
          </cell>
          <cell r="F585">
            <v>10821.156</v>
          </cell>
          <cell r="G585">
            <v>10791.59</v>
          </cell>
          <cell r="H585">
            <v>10791.59</v>
          </cell>
          <cell r="I585">
            <v>10791.59</v>
          </cell>
          <cell r="J585">
            <v>10821.156</v>
          </cell>
          <cell r="K585">
            <v>10791.59</v>
          </cell>
          <cell r="L585">
            <v>10791.59</v>
          </cell>
          <cell r="M585">
            <v>10275.62</v>
          </cell>
          <cell r="N585">
            <v>10129.416</v>
          </cell>
          <cell r="O585">
            <v>10101.74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A586">
            <v>21687.04</v>
          </cell>
          <cell r="B586">
            <v>15575.226</v>
          </cell>
          <cell r="C586">
            <v>13222.39</v>
          </cell>
          <cell r="D586">
            <v>13061.89</v>
          </cell>
          <cell r="E586">
            <v>13061.89</v>
          </cell>
          <cell r="F586">
            <v>10821.156</v>
          </cell>
          <cell r="G586">
            <v>10791.59</v>
          </cell>
          <cell r="H586">
            <v>10791.59</v>
          </cell>
          <cell r="I586">
            <v>10791.59</v>
          </cell>
          <cell r="J586">
            <v>10821.156</v>
          </cell>
          <cell r="K586">
            <v>10791.59</v>
          </cell>
          <cell r="L586">
            <v>10791.59</v>
          </cell>
          <cell r="M586">
            <v>10275.62</v>
          </cell>
          <cell r="N586">
            <v>10129.416</v>
          </cell>
          <cell r="O586">
            <v>10101.74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A587">
            <v>21687.04</v>
          </cell>
          <cell r="B587">
            <v>15575.226</v>
          </cell>
          <cell r="C587">
            <v>13222.39</v>
          </cell>
          <cell r="D587">
            <v>13061.89</v>
          </cell>
          <cell r="E587">
            <v>13061.89</v>
          </cell>
          <cell r="F587">
            <v>10821.156</v>
          </cell>
          <cell r="G587">
            <v>10791.59</v>
          </cell>
          <cell r="H587">
            <v>10791.59</v>
          </cell>
          <cell r="I587">
            <v>10791.59</v>
          </cell>
          <cell r="J587">
            <v>10821.156</v>
          </cell>
          <cell r="K587">
            <v>10791.59</v>
          </cell>
          <cell r="L587">
            <v>10791.59</v>
          </cell>
          <cell r="M587">
            <v>10275.62</v>
          </cell>
          <cell r="N587">
            <v>10129.416</v>
          </cell>
          <cell r="O587">
            <v>10101.74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21687.04</v>
          </cell>
          <cell r="B588">
            <v>15575.226</v>
          </cell>
          <cell r="C588">
            <v>13222.39</v>
          </cell>
          <cell r="D588">
            <v>13061.89</v>
          </cell>
          <cell r="E588">
            <v>13061.89</v>
          </cell>
          <cell r="F588">
            <v>10821.156</v>
          </cell>
          <cell r="G588">
            <v>10791.59</v>
          </cell>
          <cell r="H588">
            <v>10791.59</v>
          </cell>
          <cell r="I588">
            <v>10791.59</v>
          </cell>
          <cell r="J588">
            <v>10821.156</v>
          </cell>
          <cell r="K588">
            <v>10791.59</v>
          </cell>
          <cell r="L588">
            <v>10791.59</v>
          </cell>
          <cell r="M588">
            <v>10275.62</v>
          </cell>
          <cell r="N588">
            <v>10129.416</v>
          </cell>
          <cell r="O588">
            <v>10101.74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21687.04</v>
          </cell>
          <cell r="B589">
            <v>15575.226</v>
          </cell>
          <cell r="C589">
            <v>13222.39</v>
          </cell>
          <cell r="D589">
            <v>13061.89</v>
          </cell>
          <cell r="E589">
            <v>13061.89</v>
          </cell>
          <cell r="F589">
            <v>10821.156</v>
          </cell>
          <cell r="G589">
            <v>10791.59</v>
          </cell>
          <cell r="H589">
            <v>10791.59</v>
          </cell>
          <cell r="I589">
            <v>10791.59</v>
          </cell>
          <cell r="J589">
            <v>10821.156</v>
          </cell>
          <cell r="K589">
            <v>10791.59</v>
          </cell>
          <cell r="L589">
            <v>10791.59</v>
          </cell>
          <cell r="M589">
            <v>10275.62</v>
          </cell>
          <cell r="N589">
            <v>10129.416</v>
          </cell>
          <cell r="O589">
            <v>10101.74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21687.04</v>
          </cell>
          <cell r="B590">
            <v>15575.226</v>
          </cell>
          <cell r="C590">
            <v>13222.39</v>
          </cell>
          <cell r="D590">
            <v>13061.89</v>
          </cell>
          <cell r="E590">
            <v>13061.89</v>
          </cell>
          <cell r="F590">
            <v>10821.156</v>
          </cell>
          <cell r="G590">
            <v>10791.59</v>
          </cell>
          <cell r="H590">
            <v>10791.59</v>
          </cell>
          <cell r="I590">
            <v>10791.59</v>
          </cell>
          <cell r="J590">
            <v>10821.156</v>
          </cell>
          <cell r="K590">
            <v>10791.59</v>
          </cell>
          <cell r="L590">
            <v>10791.59</v>
          </cell>
          <cell r="M590">
            <v>10275.62</v>
          </cell>
          <cell r="N590">
            <v>10129.416</v>
          </cell>
          <cell r="O590">
            <v>10101.74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21687.04</v>
          </cell>
          <cell r="B591">
            <v>15575.226</v>
          </cell>
          <cell r="C591">
            <v>13222.39</v>
          </cell>
          <cell r="D591">
            <v>13061.89</v>
          </cell>
          <cell r="E591">
            <v>13061.89</v>
          </cell>
          <cell r="F591">
            <v>10821.156</v>
          </cell>
          <cell r="G591">
            <v>10791.59</v>
          </cell>
          <cell r="H591">
            <v>10791.59</v>
          </cell>
          <cell r="I591">
            <v>10791.59</v>
          </cell>
          <cell r="J591">
            <v>10821.156</v>
          </cell>
          <cell r="K591">
            <v>10791.59</v>
          </cell>
          <cell r="L591">
            <v>10791.59</v>
          </cell>
          <cell r="M591">
            <v>10275.62</v>
          </cell>
          <cell r="N591">
            <v>10129.416</v>
          </cell>
          <cell r="O591">
            <v>10101.74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21687.04</v>
          </cell>
          <cell r="B592">
            <v>15575.226</v>
          </cell>
          <cell r="C592">
            <v>13222.39</v>
          </cell>
          <cell r="D592">
            <v>13061.89</v>
          </cell>
          <cell r="E592">
            <v>13061.89</v>
          </cell>
          <cell r="F592">
            <v>10821.156</v>
          </cell>
          <cell r="G592">
            <v>10791.59</v>
          </cell>
          <cell r="H592">
            <v>10791.59</v>
          </cell>
          <cell r="I592">
            <v>10791.59</v>
          </cell>
          <cell r="J592">
            <v>10821.156</v>
          </cell>
          <cell r="K592">
            <v>10791.59</v>
          </cell>
          <cell r="L592">
            <v>10791.59</v>
          </cell>
          <cell r="M592">
            <v>10275.62</v>
          </cell>
          <cell r="N592">
            <v>10129.416</v>
          </cell>
          <cell r="O592">
            <v>10101.74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21687.04</v>
          </cell>
          <cell r="B593">
            <v>15575.226</v>
          </cell>
          <cell r="C593">
            <v>13222.39</v>
          </cell>
          <cell r="D593">
            <v>13061.89</v>
          </cell>
          <cell r="E593">
            <v>13061.89</v>
          </cell>
          <cell r="F593">
            <v>10821.156</v>
          </cell>
          <cell r="G593">
            <v>10791.59</v>
          </cell>
          <cell r="H593">
            <v>10791.59</v>
          </cell>
          <cell r="I593">
            <v>10791.59</v>
          </cell>
          <cell r="J593">
            <v>10821.156</v>
          </cell>
          <cell r="K593">
            <v>10791.59</v>
          </cell>
          <cell r="L593">
            <v>10791.59</v>
          </cell>
          <cell r="M593">
            <v>10275.62</v>
          </cell>
          <cell r="N593">
            <v>10129.416</v>
          </cell>
          <cell r="O593">
            <v>10101.74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21687.04</v>
          </cell>
          <cell r="B594">
            <v>15575.226</v>
          </cell>
          <cell r="C594">
            <v>13222.39</v>
          </cell>
          <cell r="D594">
            <v>13061.89</v>
          </cell>
          <cell r="E594">
            <v>13061.89</v>
          </cell>
          <cell r="F594">
            <v>10821.156</v>
          </cell>
          <cell r="G594">
            <v>10791.59</v>
          </cell>
          <cell r="H594">
            <v>10791.59</v>
          </cell>
          <cell r="I594">
            <v>10791.59</v>
          </cell>
          <cell r="J594">
            <v>10821.156</v>
          </cell>
          <cell r="K594">
            <v>10791.59</v>
          </cell>
          <cell r="L594">
            <v>10791.59</v>
          </cell>
          <cell r="M594">
            <v>10275.62</v>
          </cell>
          <cell r="N594">
            <v>10129.416</v>
          </cell>
          <cell r="O594">
            <v>10101.74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21687.04</v>
          </cell>
          <cell r="B595">
            <v>15575.226</v>
          </cell>
          <cell r="C595">
            <v>13222.39</v>
          </cell>
          <cell r="D595">
            <v>13061.89</v>
          </cell>
          <cell r="E595">
            <v>13061.89</v>
          </cell>
          <cell r="F595">
            <v>10821.156</v>
          </cell>
          <cell r="G595">
            <v>10791.59</v>
          </cell>
          <cell r="H595">
            <v>10791.59</v>
          </cell>
          <cell r="I595">
            <v>10791.59</v>
          </cell>
          <cell r="J595">
            <v>10821.156</v>
          </cell>
          <cell r="K595">
            <v>10791.59</v>
          </cell>
          <cell r="L595">
            <v>10791.59</v>
          </cell>
          <cell r="M595">
            <v>10275.62</v>
          </cell>
          <cell r="N595">
            <v>10129.416</v>
          </cell>
          <cell r="O595">
            <v>10101.74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21687.04</v>
          </cell>
          <cell r="B596">
            <v>15575.226</v>
          </cell>
          <cell r="C596">
            <v>13222.39</v>
          </cell>
          <cell r="D596">
            <v>13061.89</v>
          </cell>
          <cell r="E596">
            <v>13061.89</v>
          </cell>
          <cell r="F596">
            <v>10821.156</v>
          </cell>
          <cell r="G596">
            <v>10791.59</v>
          </cell>
          <cell r="H596">
            <v>10791.59</v>
          </cell>
          <cell r="I596">
            <v>10791.59</v>
          </cell>
          <cell r="J596">
            <v>10821.156</v>
          </cell>
          <cell r="K596">
            <v>10791.59</v>
          </cell>
          <cell r="L596">
            <v>10791.59</v>
          </cell>
          <cell r="M596">
            <v>10275.62</v>
          </cell>
          <cell r="N596">
            <v>10129.416</v>
          </cell>
          <cell r="O596">
            <v>10101.74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21687.04</v>
          </cell>
          <cell r="B597">
            <v>15575.226</v>
          </cell>
          <cell r="C597">
            <v>13222.39</v>
          </cell>
          <cell r="D597">
            <v>13061.89</v>
          </cell>
          <cell r="E597">
            <v>13061.89</v>
          </cell>
          <cell r="F597">
            <v>10821.156</v>
          </cell>
          <cell r="G597">
            <v>10791.59</v>
          </cell>
          <cell r="H597">
            <v>10791.59</v>
          </cell>
          <cell r="I597">
            <v>10791.59</v>
          </cell>
          <cell r="J597">
            <v>10821.156</v>
          </cell>
          <cell r="K597">
            <v>10791.59</v>
          </cell>
          <cell r="L597">
            <v>10791.59</v>
          </cell>
          <cell r="M597">
            <v>10275.62</v>
          </cell>
          <cell r="N597">
            <v>10129.416</v>
          </cell>
          <cell r="O597">
            <v>10101.74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21687.04</v>
          </cell>
          <cell r="B598">
            <v>15575.226</v>
          </cell>
          <cell r="C598">
            <v>13222.39</v>
          </cell>
          <cell r="D598">
            <v>13061.89</v>
          </cell>
          <cell r="E598">
            <v>13061.89</v>
          </cell>
          <cell r="F598">
            <v>10821.156</v>
          </cell>
          <cell r="G598">
            <v>10791.59</v>
          </cell>
          <cell r="H598">
            <v>10791.59</v>
          </cell>
          <cell r="I598">
            <v>10791.59</v>
          </cell>
          <cell r="J598">
            <v>10821.156</v>
          </cell>
          <cell r="K598">
            <v>10791.59</v>
          </cell>
          <cell r="L598">
            <v>10791.59</v>
          </cell>
          <cell r="M598">
            <v>10275.62</v>
          </cell>
          <cell r="N598">
            <v>10129.416</v>
          </cell>
          <cell r="O598">
            <v>10101.74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21687.04</v>
          </cell>
          <cell r="B599">
            <v>15575.226</v>
          </cell>
          <cell r="C599">
            <v>13222.39</v>
          </cell>
          <cell r="D599">
            <v>13061.89</v>
          </cell>
          <cell r="E599">
            <v>13061.89</v>
          </cell>
          <cell r="F599">
            <v>10821.156</v>
          </cell>
          <cell r="G599">
            <v>10791.59</v>
          </cell>
          <cell r="H599">
            <v>10791.59</v>
          </cell>
          <cell r="I599">
            <v>10791.59</v>
          </cell>
          <cell r="J599">
            <v>10821.156</v>
          </cell>
          <cell r="K599">
            <v>10791.59</v>
          </cell>
          <cell r="L599">
            <v>10791.59</v>
          </cell>
          <cell r="M599">
            <v>10275.62</v>
          </cell>
          <cell r="N599">
            <v>10129.416</v>
          </cell>
          <cell r="O599">
            <v>10101.74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21687.04</v>
          </cell>
          <cell r="B600">
            <v>15575.226</v>
          </cell>
          <cell r="C600">
            <v>13222.39</v>
          </cell>
          <cell r="D600">
            <v>13061.89</v>
          </cell>
          <cell r="E600">
            <v>13061.89</v>
          </cell>
          <cell r="F600">
            <v>10821.156</v>
          </cell>
          <cell r="G600">
            <v>10791.59</v>
          </cell>
          <cell r="H600">
            <v>10791.59</v>
          </cell>
          <cell r="I600">
            <v>10791.59</v>
          </cell>
          <cell r="J600">
            <v>10821.156</v>
          </cell>
          <cell r="K600">
            <v>10791.59</v>
          </cell>
          <cell r="L600">
            <v>10791.59</v>
          </cell>
          <cell r="M600">
            <v>10275.62</v>
          </cell>
          <cell r="N600">
            <v>10129.416</v>
          </cell>
          <cell r="O600">
            <v>10101.74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21687.04</v>
          </cell>
          <cell r="B601">
            <v>15575.226</v>
          </cell>
          <cell r="C601">
            <v>13222.39</v>
          </cell>
          <cell r="D601">
            <v>13061.89</v>
          </cell>
          <cell r="E601">
            <v>13061.89</v>
          </cell>
          <cell r="F601">
            <v>10821.156</v>
          </cell>
          <cell r="G601">
            <v>10791.59</v>
          </cell>
          <cell r="H601">
            <v>10791.59</v>
          </cell>
          <cell r="I601">
            <v>10791.59</v>
          </cell>
          <cell r="J601">
            <v>10821.156</v>
          </cell>
          <cell r="K601">
            <v>10791.59</v>
          </cell>
          <cell r="L601">
            <v>10791.59</v>
          </cell>
          <cell r="M601">
            <v>10275.62</v>
          </cell>
          <cell r="N601">
            <v>10129.416</v>
          </cell>
          <cell r="O601">
            <v>10101.74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21687.04</v>
          </cell>
          <cell r="B602">
            <v>15575.226</v>
          </cell>
          <cell r="C602">
            <v>13222.39</v>
          </cell>
          <cell r="D602">
            <v>13061.89</v>
          </cell>
          <cell r="E602">
            <v>13061.89</v>
          </cell>
          <cell r="F602">
            <v>10821.156</v>
          </cell>
          <cell r="G602">
            <v>10791.59</v>
          </cell>
          <cell r="H602">
            <v>10791.59</v>
          </cell>
          <cell r="I602">
            <v>10791.59</v>
          </cell>
          <cell r="J602">
            <v>10821.156</v>
          </cell>
          <cell r="K602">
            <v>10791.59</v>
          </cell>
          <cell r="L602">
            <v>10791.59</v>
          </cell>
          <cell r="M602">
            <v>10275.62</v>
          </cell>
          <cell r="N602">
            <v>10129.416</v>
          </cell>
          <cell r="O602">
            <v>10101.74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21687.04</v>
          </cell>
          <cell r="B603">
            <v>15575.226</v>
          </cell>
          <cell r="C603">
            <v>13222.39</v>
          </cell>
          <cell r="D603">
            <v>13061.89</v>
          </cell>
          <cell r="E603">
            <v>13061.89</v>
          </cell>
          <cell r="F603">
            <v>10821.156</v>
          </cell>
          <cell r="G603">
            <v>10791.59</v>
          </cell>
          <cell r="H603">
            <v>10791.59</v>
          </cell>
          <cell r="I603">
            <v>10791.59</v>
          </cell>
          <cell r="J603">
            <v>10821.156</v>
          </cell>
          <cell r="K603">
            <v>10791.59</v>
          </cell>
          <cell r="L603">
            <v>10791.59</v>
          </cell>
          <cell r="M603">
            <v>10275.62</v>
          </cell>
          <cell r="N603">
            <v>10129.416</v>
          </cell>
          <cell r="O603">
            <v>10101.74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21687.04</v>
          </cell>
          <cell r="B604">
            <v>15575.226</v>
          </cell>
          <cell r="C604">
            <v>13222.39</v>
          </cell>
          <cell r="D604">
            <v>13061.89</v>
          </cell>
          <cell r="E604">
            <v>13061.89</v>
          </cell>
          <cell r="F604">
            <v>10821.156</v>
          </cell>
          <cell r="G604">
            <v>10791.59</v>
          </cell>
          <cell r="H604">
            <v>10791.59</v>
          </cell>
          <cell r="I604">
            <v>10791.59</v>
          </cell>
          <cell r="J604">
            <v>10821.156</v>
          </cell>
          <cell r="K604">
            <v>10791.59</v>
          </cell>
          <cell r="L604">
            <v>10791.59</v>
          </cell>
          <cell r="M604">
            <v>10275.62</v>
          </cell>
          <cell r="N604">
            <v>10129.416</v>
          </cell>
          <cell r="O604">
            <v>10101.74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21687.04</v>
          </cell>
          <cell r="B605">
            <v>15575.226</v>
          </cell>
          <cell r="C605">
            <v>13222.39</v>
          </cell>
          <cell r="D605">
            <v>13061.89</v>
          </cell>
          <cell r="E605">
            <v>13061.89</v>
          </cell>
          <cell r="F605">
            <v>10821.156</v>
          </cell>
          <cell r="G605">
            <v>10791.59</v>
          </cell>
          <cell r="H605">
            <v>10791.59</v>
          </cell>
          <cell r="I605">
            <v>10791.59</v>
          </cell>
          <cell r="J605">
            <v>10821.156</v>
          </cell>
          <cell r="K605">
            <v>10791.59</v>
          </cell>
          <cell r="L605">
            <v>10791.59</v>
          </cell>
          <cell r="M605">
            <v>10275.62</v>
          </cell>
          <cell r="N605">
            <v>10129.416</v>
          </cell>
          <cell r="O605">
            <v>10101.74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21687.04</v>
          </cell>
          <cell r="B606">
            <v>15575.226</v>
          </cell>
          <cell r="C606">
            <v>13222.39</v>
          </cell>
          <cell r="D606">
            <v>13061.89</v>
          </cell>
          <cell r="E606">
            <v>13061.89</v>
          </cell>
          <cell r="F606">
            <v>10821.156</v>
          </cell>
          <cell r="G606">
            <v>10791.59</v>
          </cell>
          <cell r="H606">
            <v>10791.59</v>
          </cell>
          <cell r="I606">
            <v>10791.59</v>
          </cell>
          <cell r="J606">
            <v>10821.156</v>
          </cell>
          <cell r="K606">
            <v>10791.59</v>
          </cell>
          <cell r="L606">
            <v>10791.59</v>
          </cell>
          <cell r="M606">
            <v>10275.62</v>
          </cell>
          <cell r="N606">
            <v>10129.416</v>
          </cell>
          <cell r="O606">
            <v>10101.74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21687.04</v>
          </cell>
          <cell r="B607">
            <v>15575.226</v>
          </cell>
          <cell r="C607">
            <v>13222.39</v>
          </cell>
          <cell r="D607">
            <v>13061.89</v>
          </cell>
          <cell r="E607">
            <v>13061.89</v>
          </cell>
          <cell r="F607">
            <v>10821.156</v>
          </cell>
          <cell r="G607">
            <v>10791.59</v>
          </cell>
          <cell r="H607">
            <v>10791.59</v>
          </cell>
          <cell r="I607">
            <v>10791.59</v>
          </cell>
          <cell r="J607">
            <v>10821.156</v>
          </cell>
          <cell r="K607">
            <v>10791.59</v>
          </cell>
          <cell r="L607">
            <v>10791.59</v>
          </cell>
          <cell r="M607">
            <v>10275.62</v>
          </cell>
          <cell r="N607">
            <v>10129.416</v>
          </cell>
          <cell r="O607">
            <v>10101.74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21687.04</v>
          </cell>
          <cell r="B608">
            <v>15575.226</v>
          </cell>
          <cell r="C608">
            <v>13222.39</v>
          </cell>
          <cell r="D608">
            <v>13061.89</v>
          </cell>
          <cell r="E608">
            <v>13061.89</v>
          </cell>
          <cell r="F608">
            <v>10821.156</v>
          </cell>
          <cell r="G608">
            <v>10791.59</v>
          </cell>
          <cell r="H608">
            <v>10791.59</v>
          </cell>
          <cell r="I608">
            <v>10791.59</v>
          </cell>
          <cell r="J608">
            <v>10821.156</v>
          </cell>
          <cell r="K608">
            <v>10791.59</v>
          </cell>
          <cell r="L608">
            <v>10791.59</v>
          </cell>
          <cell r="M608">
            <v>10275.62</v>
          </cell>
          <cell r="N608">
            <v>10129.416</v>
          </cell>
          <cell r="O608">
            <v>10101.74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21687.04</v>
          </cell>
          <cell r="B609">
            <v>15575.226</v>
          </cell>
          <cell r="C609">
            <v>13222.39</v>
          </cell>
          <cell r="D609">
            <v>13061.89</v>
          </cell>
          <cell r="E609">
            <v>13061.89</v>
          </cell>
          <cell r="F609">
            <v>10821.156</v>
          </cell>
          <cell r="G609">
            <v>10791.59</v>
          </cell>
          <cell r="H609">
            <v>10791.59</v>
          </cell>
          <cell r="I609">
            <v>10791.59</v>
          </cell>
          <cell r="J609">
            <v>10821.156</v>
          </cell>
          <cell r="K609">
            <v>10791.59</v>
          </cell>
          <cell r="L609">
            <v>10791.59</v>
          </cell>
          <cell r="M609">
            <v>10275.62</v>
          </cell>
          <cell r="N609">
            <v>10129.416</v>
          </cell>
          <cell r="O609">
            <v>10101.74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21687.04</v>
          </cell>
          <cell r="B610">
            <v>15575.226</v>
          </cell>
          <cell r="C610">
            <v>13222.39</v>
          </cell>
          <cell r="D610">
            <v>13061.89</v>
          </cell>
          <cell r="E610">
            <v>13061.89</v>
          </cell>
          <cell r="F610">
            <v>10821.156</v>
          </cell>
          <cell r="G610">
            <v>10791.59</v>
          </cell>
          <cell r="H610">
            <v>10791.59</v>
          </cell>
          <cell r="I610">
            <v>10791.59</v>
          </cell>
          <cell r="J610">
            <v>10821.156</v>
          </cell>
          <cell r="K610">
            <v>10791.59</v>
          </cell>
          <cell r="L610">
            <v>10791.59</v>
          </cell>
          <cell r="M610">
            <v>10275.62</v>
          </cell>
          <cell r="N610">
            <v>10129.416</v>
          </cell>
          <cell r="O610">
            <v>10101.74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21687.04</v>
          </cell>
          <cell r="B611">
            <v>15575.226</v>
          </cell>
          <cell r="C611">
            <v>13222.39</v>
          </cell>
          <cell r="D611">
            <v>13061.89</v>
          </cell>
          <cell r="E611">
            <v>13061.89</v>
          </cell>
          <cell r="F611">
            <v>10821.156</v>
          </cell>
          <cell r="G611">
            <v>10791.59</v>
          </cell>
          <cell r="H611">
            <v>10791.59</v>
          </cell>
          <cell r="I611">
            <v>10791.59</v>
          </cell>
          <cell r="J611">
            <v>10821.156</v>
          </cell>
          <cell r="K611">
            <v>10791.59</v>
          </cell>
          <cell r="L611">
            <v>10791.59</v>
          </cell>
          <cell r="M611">
            <v>10275.62</v>
          </cell>
          <cell r="N611">
            <v>10129.416</v>
          </cell>
          <cell r="O611">
            <v>10101.74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21687.04</v>
          </cell>
          <cell r="B612">
            <v>15575.226</v>
          </cell>
          <cell r="C612">
            <v>13222.39</v>
          </cell>
          <cell r="D612">
            <v>13061.89</v>
          </cell>
          <cell r="E612">
            <v>13061.89</v>
          </cell>
          <cell r="F612">
            <v>10821.156</v>
          </cell>
          <cell r="G612">
            <v>10791.59</v>
          </cell>
          <cell r="H612">
            <v>10791.59</v>
          </cell>
          <cell r="I612">
            <v>10791.59</v>
          </cell>
          <cell r="J612">
            <v>10821.156</v>
          </cell>
          <cell r="K612">
            <v>10791.59</v>
          </cell>
          <cell r="L612">
            <v>10791.59</v>
          </cell>
          <cell r="M612">
            <v>10275.62</v>
          </cell>
          <cell r="N612">
            <v>10129.416</v>
          </cell>
          <cell r="O612">
            <v>10101.74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21687.04</v>
          </cell>
          <cell r="B613">
            <v>15575.226</v>
          </cell>
          <cell r="C613">
            <v>13222.39</v>
          </cell>
          <cell r="D613">
            <v>13061.89</v>
          </cell>
          <cell r="E613">
            <v>13061.89</v>
          </cell>
          <cell r="F613">
            <v>10821.156</v>
          </cell>
          <cell r="G613">
            <v>10791.59</v>
          </cell>
          <cell r="H613">
            <v>10791.59</v>
          </cell>
          <cell r="I613">
            <v>10791.59</v>
          </cell>
          <cell r="J613">
            <v>10821.156</v>
          </cell>
          <cell r="K613">
            <v>10791.59</v>
          </cell>
          <cell r="L613">
            <v>10791.59</v>
          </cell>
          <cell r="M613">
            <v>10275.62</v>
          </cell>
          <cell r="N613">
            <v>10129.416</v>
          </cell>
          <cell r="O613">
            <v>10101.74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21687.04</v>
          </cell>
          <cell r="B614">
            <v>15575.226</v>
          </cell>
          <cell r="C614">
            <v>13222.39</v>
          </cell>
          <cell r="D614">
            <v>13061.89</v>
          </cell>
          <cell r="E614">
            <v>13061.89</v>
          </cell>
          <cell r="F614">
            <v>10821.156</v>
          </cell>
          <cell r="G614">
            <v>10791.59</v>
          </cell>
          <cell r="H614">
            <v>10791.59</v>
          </cell>
          <cell r="I614">
            <v>10791.59</v>
          </cell>
          <cell r="J614">
            <v>10821.156</v>
          </cell>
          <cell r="K614">
            <v>10791.59</v>
          </cell>
          <cell r="L614">
            <v>10791.59</v>
          </cell>
          <cell r="M614">
            <v>10275.62</v>
          </cell>
          <cell r="N614">
            <v>10129.416</v>
          </cell>
          <cell r="O614">
            <v>10101.74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21687.04</v>
          </cell>
          <cell r="B615">
            <v>15575.226</v>
          </cell>
          <cell r="C615">
            <v>13222.39</v>
          </cell>
          <cell r="D615">
            <v>13061.89</v>
          </cell>
          <cell r="E615">
            <v>13061.89</v>
          </cell>
          <cell r="F615">
            <v>10821.156</v>
          </cell>
          <cell r="G615">
            <v>10791.59</v>
          </cell>
          <cell r="H615">
            <v>10791.59</v>
          </cell>
          <cell r="I615">
            <v>10791.59</v>
          </cell>
          <cell r="J615">
            <v>10821.156</v>
          </cell>
          <cell r="K615">
            <v>10791.59</v>
          </cell>
          <cell r="L615">
            <v>10791.59</v>
          </cell>
          <cell r="M615">
            <v>10275.62</v>
          </cell>
          <cell r="N615">
            <v>10129.416</v>
          </cell>
          <cell r="O615">
            <v>10101.74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21687.04</v>
          </cell>
          <cell r="B616">
            <v>15575.226</v>
          </cell>
          <cell r="C616">
            <v>13222.39</v>
          </cell>
          <cell r="D616">
            <v>13061.89</v>
          </cell>
          <cell r="E616">
            <v>13061.89</v>
          </cell>
          <cell r="F616">
            <v>10821.156</v>
          </cell>
          <cell r="G616">
            <v>10791.59</v>
          </cell>
          <cell r="H616">
            <v>10791.59</v>
          </cell>
          <cell r="I616">
            <v>10791.59</v>
          </cell>
          <cell r="J616">
            <v>10821.156</v>
          </cell>
          <cell r="K616">
            <v>10791.59</v>
          </cell>
          <cell r="L616">
            <v>10791.59</v>
          </cell>
          <cell r="M616">
            <v>10275.62</v>
          </cell>
          <cell r="N616">
            <v>10129.416</v>
          </cell>
          <cell r="O616">
            <v>10101.74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21687.04</v>
          </cell>
          <cell r="B617">
            <v>15575.226</v>
          </cell>
          <cell r="C617">
            <v>13222.39</v>
          </cell>
          <cell r="D617">
            <v>13061.89</v>
          </cell>
          <cell r="E617">
            <v>13061.89</v>
          </cell>
          <cell r="F617">
            <v>10821.156</v>
          </cell>
          <cell r="G617">
            <v>10791.59</v>
          </cell>
          <cell r="H617">
            <v>10791.59</v>
          </cell>
          <cell r="I617">
            <v>10791.59</v>
          </cell>
          <cell r="J617">
            <v>10821.156</v>
          </cell>
          <cell r="K617">
            <v>10791.59</v>
          </cell>
          <cell r="L617">
            <v>10791.59</v>
          </cell>
          <cell r="M617">
            <v>10275.62</v>
          </cell>
          <cell r="N617">
            <v>10129.416</v>
          </cell>
          <cell r="O617">
            <v>10101.74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21687.04</v>
          </cell>
          <cell r="B618">
            <v>15575.226</v>
          </cell>
          <cell r="C618">
            <v>13222.39</v>
          </cell>
          <cell r="D618">
            <v>13061.89</v>
          </cell>
          <cell r="E618">
            <v>13061.89</v>
          </cell>
          <cell r="F618">
            <v>10821.156</v>
          </cell>
          <cell r="G618">
            <v>10791.59</v>
          </cell>
          <cell r="H618">
            <v>10791.59</v>
          </cell>
          <cell r="I618">
            <v>10791.59</v>
          </cell>
          <cell r="J618">
            <v>10821.156</v>
          </cell>
          <cell r="K618">
            <v>10791.59</v>
          </cell>
          <cell r="L618">
            <v>10791.59</v>
          </cell>
          <cell r="M618">
            <v>10275.62</v>
          </cell>
          <cell r="N618">
            <v>10129.416</v>
          </cell>
          <cell r="O618">
            <v>10101.74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21687.04</v>
          </cell>
          <cell r="B619">
            <v>15575.226</v>
          </cell>
          <cell r="C619">
            <v>13222.39</v>
          </cell>
          <cell r="D619">
            <v>13061.89</v>
          </cell>
          <cell r="E619">
            <v>13061.89</v>
          </cell>
          <cell r="F619">
            <v>10821.156</v>
          </cell>
          <cell r="G619">
            <v>10791.59</v>
          </cell>
          <cell r="H619">
            <v>10791.59</v>
          </cell>
          <cell r="I619">
            <v>10791.59</v>
          </cell>
          <cell r="J619">
            <v>10821.156</v>
          </cell>
          <cell r="K619">
            <v>10791.59</v>
          </cell>
          <cell r="L619">
            <v>10791.59</v>
          </cell>
          <cell r="M619">
            <v>10275.62</v>
          </cell>
          <cell r="N619">
            <v>10129.416</v>
          </cell>
          <cell r="O619">
            <v>10101.74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21687.04</v>
          </cell>
          <cell r="B620">
            <v>15575.226</v>
          </cell>
          <cell r="C620">
            <v>13222.39</v>
          </cell>
          <cell r="D620">
            <v>13061.89</v>
          </cell>
          <cell r="E620">
            <v>13061.89</v>
          </cell>
          <cell r="F620">
            <v>10821.156</v>
          </cell>
          <cell r="G620">
            <v>10791.59</v>
          </cell>
          <cell r="H620">
            <v>10791.59</v>
          </cell>
          <cell r="I620">
            <v>10791.59</v>
          </cell>
          <cell r="J620">
            <v>10821.156</v>
          </cell>
          <cell r="K620">
            <v>10791.59</v>
          </cell>
          <cell r="L620">
            <v>10791.59</v>
          </cell>
          <cell r="M620">
            <v>10275.62</v>
          </cell>
          <cell r="N620">
            <v>10129.416</v>
          </cell>
          <cell r="O620">
            <v>10101.74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21687.04</v>
          </cell>
          <cell r="B621">
            <v>15575.226</v>
          </cell>
          <cell r="C621">
            <v>13222.39</v>
          </cell>
          <cell r="D621">
            <v>13061.89</v>
          </cell>
          <cell r="E621">
            <v>13061.89</v>
          </cell>
          <cell r="F621">
            <v>10821.156</v>
          </cell>
          <cell r="G621">
            <v>10791.59</v>
          </cell>
          <cell r="H621">
            <v>10791.59</v>
          </cell>
          <cell r="I621">
            <v>10791.59</v>
          </cell>
          <cell r="J621">
            <v>10821.156</v>
          </cell>
          <cell r="K621">
            <v>10791.59</v>
          </cell>
          <cell r="L621">
            <v>10791.59</v>
          </cell>
          <cell r="M621">
            <v>10275.62</v>
          </cell>
          <cell r="N621">
            <v>10129.416</v>
          </cell>
          <cell r="O621">
            <v>10101.74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21687.04</v>
          </cell>
          <cell r="B622">
            <v>15575.226</v>
          </cell>
          <cell r="C622">
            <v>13222.39</v>
          </cell>
          <cell r="D622">
            <v>13061.89</v>
          </cell>
          <cell r="E622">
            <v>13061.89</v>
          </cell>
          <cell r="F622">
            <v>10821.156</v>
          </cell>
          <cell r="G622">
            <v>10791.59</v>
          </cell>
          <cell r="H622">
            <v>10791.59</v>
          </cell>
          <cell r="I622">
            <v>10791.59</v>
          </cell>
          <cell r="J622">
            <v>10821.156</v>
          </cell>
          <cell r="K622">
            <v>10791.59</v>
          </cell>
          <cell r="L622">
            <v>10791.59</v>
          </cell>
          <cell r="M622">
            <v>10275.62</v>
          </cell>
          <cell r="N622">
            <v>10129.416</v>
          </cell>
          <cell r="O622">
            <v>10101.74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21687.04</v>
          </cell>
          <cell r="B623">
            <v>15575.226</v>
          </cell>
          <cell r="C623">
            <v>13222.39</v>
          </cell>
          <cell r="D623">
            <v>13061.89</v>
          </cell>
          <cell r="E623">
            <v>13061.89</v>
          </cell>
          <cell r="F623">
            <v>10821.156</v>
          </cell>
          <cell r="G623">
            <v>10791.59</v>
          </cell>
          <cell r="H623">
            <v>10791.59</v>
          </cell>
          <cell r="I623">
            <v>10791.59</v>
          </cell>
          <cell r="J623">
            <v>10821.156</v>
          </cell>
          <cell r="K623">
            <v>10791.59</v>
          </cell>
          <cell r="L623">
            <v>10791.59</v>
          </cell>
          <cell r="M623">
            <v>10275.62</v>
          </cell>
          <cell r="N623">
            <v>10129.416</v>
          </cell>
          <cell r="O623">
            <v>10101.74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21687.04</v>
          </cell>
          <cell r="B624">
            <v>15575.226</v>
          </cell>
          <cell r="C624">
            <v>13222.39</v>
          </cell>
          <cell r="D624">
            <v>13061.89</v>
          </cell>
          <cell r="E624">
            <v>13061.89</v>
          </cell>
          <cell r="F624">
            <v>10821.156</v>
          </cell>
          <cell r="G624">
            <v>10791.59</v>
          </cell>
          <cell r="H624">
            <v>10791.59</v>
          </cell>
          <cell r="I624">
            <v>10791.59</v>
          </cell>
          <cell r="J624">
            <v>10821.156</v>
          </cell>
          <cell r="K624">
            <v>10791.59</v>
          </cell>
          <cell r="L624">
            <v>10791.59</v>
          </cell>
          <cell r="M624">
            <v>10275.62</v>
          </cell>
          <cell r="N624">
            <v>10129.416</v>
          </cell>
          <cell r="O624">
            <v>10101.74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21687.04</v>
          </cell>
          <cell r="B625">
            <v>15575.226</v>
          </cell>
          <cell r="C625">
            <v>13222.39</v>
          </cell>
          <cell r="D625">
            <v>13061.89</v>
          </cell>
          <cell r="E625">
            <v>13061.89</v>
          </cell>
          <cell r="F625">
            <v>10821.156</v>
          </cell>
          <cell r="G625">
            <v>10791.59</v>
          </cell>
          <cell r="H625">
            <v>10791.59</v>
          </cell>
          <cell r="I625">
            <v>10791.59</v>
          </cell>
          <cell r="J625">
            <v>10821.156</v>
          </cell>
          <cell r="K625">
            <v>10791.59</v>
          </cell>
          <cell r="L625">
            <v>10791.59</v>
          </cell>
          <cell r="M625">
            <v>10275.62</v>
          </cell>
          <cell r="N625">
            <v>10129.416</v>
          </cell>
          <cell r="O625">
            <v>10101.74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21687.04</v>
          </cell>
          <cell r="B626">
            <v>15575.226</v>
          </cell>
          <cell r="C626">
            <v>13222.39</v>
          </cell>
          <cell r="D626">
            <v>13061.89</v>
          </cell>
          <cell r="E626">
            <v>13061.89</v>
          </cell>
          <cell r="F626">
            <v>10821.156</v>
          </cell>
          <cell r="G626">
            <v>10791.59</v>
          </cell>
          <cell r="H626">
            <v>10791.59</v>
          </cell>
          <cell r="I626">
            <v>10791.59</v>
          </cell>
          <cell r="J626">
            <v>10821.156</v>
          </cell>
          <cell r="K626">
            <v>10791.59</v>
          </cell>
          <cell r="L626">
            <v>10791.59</v>
          </cell>
          <cell r="M626">
            <v>10275.62</v>
          </cell>
          <cell r="N626">
            <v>10129.416</v>
          </cell>
          <cell r="O626">
            <v>10101.74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21687.04</v>
          </cell>
          <cell r="B627">
            <v>15575.226</v>
          </cell>
          <cell r="C627">
            <v>13222.39</v>
          </cell>
          <cell r="D627">
            <v>13061.89</v>
          </cell>
          <cell r="E627">
            <v>13061.89</v>
          </cell>
          <cell r="F627">
            <v>10821.156</v>
          </cell>
          <cell r="G627">
            <v>10791.59</v>
          </cell>
          <cell r="H627">
            <v>10791.59</v>
          </cell>
          <cell r="I627">
            <v>10791.59</v>
          </cell>
          <cell r="J627">
            <v>10821.156</v>
          </cell>
          <cell r="K627">
            <v>10791.59</v>
          </cell>
          <cell r="L627">
            <v>10791.59</v>
          </cell>
          <cell r="M627">
            <v>10275.62</v>
          </cell>
          <cell r="N627">
            <v>10129.416</v>
          </cell>
          <cell r="O627">
            <v>10101.74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21687.04</v>
          </cell>
          <cell r="B628">
            <v>15575.226</v>
          </cell>
          <cell r="C628">
            <v>13222.39</v>
          </cell>
          <cell r="D628">
            <v>13061.89</v>
          </cell>
          <cell r="E628">
            <v>13061.89</v>
          </cell>
          <cell r="F628">
            <v>10821.156</v>
          </cell>
          <cell r="G628">
            <v>10791.59</v>
          </cell>
          <cell r="H628">
            <v>10791.59</v>
          </cell>
          <cell r="I628">
            <v>10791.59</v>
          </cell>
          <cell r="J628">
            <v>10821.156</v>
          </cell>
          <cell r="K628">
            <v>10791.59</v>
          </cell>
          <cell r="L628">
            <v>10791.59</v>
          </cell>
          <cell r="M628">
            <v>10275.62</v>
          </cell>
          <cell r="N628">
            <v>10129.416</v>
          </cell>
          <cell r="O628">
            <v>10101.74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21687.04</v>
          </cell>
          <cell r="B629">
            <v>15575.226</v>
          </cell>
          <cell r="C629">
            <v>13222.39</v>
          </cell>
          <cell r="D629">
            <v>13061.89</v>
          </cell>
          <cell r="E629">
            <v>13061.89</v>
          </cell>
          <cell r="F629">
            <v>10821.156</v>
          </cell>
          <cell r="G629">
            <v>10791.59</v>
          </cell>
          <cell r="H629">
            <v>10791.59</v>
          </cell>
          <cell r="I629">
            <v>10791.59</v>
          </cell>
          <cell r="J629">
            <v>10821.156</v>
          </cell>
          <cell r="K629">
            <v>10791.59</v>
          </cell>
          <cell r="L629">
            <v>10791.59</v>
          </cell>
          <cell r="M629">
            <v>10275.62</v>
          </cell>
          <cell r="N629">
            <v>10129.416</v>
          </cell>
          <cell r="O629">
            <v>10101.74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21687.04</v>
          </cell>
          <cell r="B630">
            <v>15575.226</v>
          </cell>
          <cell r="C630">
            <v>13222.39</v>
          </cell>
          <cell r="D630">
            <v>13061.89</v>
          </cell>
          <cell r="E630">
            <v>13061.89</v>
          </cell>
          <cell r="F630">
            <v>10821.156</v>
          </cell>
          <cell r="G630">
            <v>10791.59</v>
          </cell>
          <cell r="H630">
            <v>10791.59</v>
          </cell>
          <cell r="I630">
            <v>10791.59</v>
          </cell>
          <cell r="J630">
            <v>10821.156</v>
          </cell>
          <cell r="K630">
            <v>10791.59</v>
          </cell>
          <cell r="L630">
            <v>10791.59</v>
          </cell>
          <cell r="M630">
            <v>10275.62</v>
          </cell>
          <cell r="N630">
            <v>10129.416</v>
          </cell>
          <cell r="O630">
            <v>10101.74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21687.04</v>
          </cell>
          <cell r="B631">
            <v>15575.226</v>
          </cell>
          <cell r="C631">
            <v>13222.39</v>
          </cell>
          <cell r="D631">
            <v>13061.89</v>
          </cell>
          <cell r="E631">
            <v>13061.89</v>
          </cell>
          <cell r="F631">
            <v>10821.156</v>
          </cell>
          <cell r="G631">
            <v>10791.59</v>
          </cell>
          <cell r="H631">
            <v>10791.59</v>
          </cell>
          <cell r="I631">
            <v>10791.59</v>
          </cell>
          <cell r="J631">
            <v>10821.156</v>
          </cell>
          <cell r="K631">
            <v>10791.59</v>
          </cell>
          <cell r="L631">
            <v>10791.59</v>
          </cell>
          <cell r="M631">
            <v>10275.62</v>
          </cell>
          <cell r="N631">
            <v>10129.416</v>
          </cell>
          <cell r="O631">
            <v>10101.74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21687.04</v>
          </cell>
          <cell r="B632">
            <v>15575.226</v>
          </cell>
          <cell r="C632">
            <v>13222.39</v>
          </cell>
          <cell r="D632">
            <v>13061.89</v>
          </cell>
          <cell r="E632">
            <v>13061.89</v>
          </cell>
          <cell r="F632">
            <v>10821.156</v>
          </cell>
          <cell r="G632">
            <v>10791.59</v>
          </cell>
          <cell r="H632">
            <v>10791.59</v>
          </cell>
          <cell r="I632">
            <v>10791.59</v>
          </cell>
          <cell r="J632">
            <v>10821.156</v>
          </cell>
          <cell r="K632">
            <v>10791.59</v>
          </cell>
          <cell r="L632">
            <v>10791.59</v>
          </cell>
          <cell r="M632">
            <v>10275.62</v>
          </cell>
          <cell r="N632">
            <v>10129.416</v>
          </cell>
          <cell r="O632">
            <v>10101.74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21687.04</v>
          </cell>
          <cell r="B633">
            <v>15575.226</v>
          </cell>
          <cell r="C633">
            <v>13222.39</v>
          </cell>
          <cell r="D633">
            <v>13061.89</v>
          </cell>
          <cell r="E633">
            <v>13061.89</v>
          </cell>
          <cell r="F633">
            <v>10821.156</v>
          </cell>
          <cell r="G633">
            <v>10791.59</v>
          </cell>
          <cell r="H633">
            <v>10791.59</v>
          </cell>
          <cell r="I633">
            <v>10791.59</v>
          </cell>
          <cell r="J633">
            <v>10821.156</v>
          </cell>
          <cell r="K633">
            <v>10791.59</v>
          </cell>
          <cell r="L633">
            <v>10791.59</v>
          </cell>
          <cell r="M633">
            <v>10275.62</v>
          </cell>
          <cell r="N633">
            <v>10129.416</v>
          </cell>
          <cell r="O633">
            <v>10101.74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21687.04</v>
          </cell>
          <cell r="B634">
            <v>15575.226</v>
          </cell>
          <cell r="C634">
            <v>13222.39</v>
          </cell>
          <cell r="D634">
            <v>13061.89</v>
          </cell>
          <cell r="E634">
            <v>13061.89</v>
          </cell>
          <cell r="F634">
            <v>10821.156</v>
          </cell>
          <cell r="G634">
            <v>10791.59</v>
          </cell>
          <cell r="H634">
            <v>10791.59</v>
          </cell>
          <cell r="I634">
            <v>10791.59</v>
          </cell>
          <cell r="J634">
            <v>10821.156</v>
          </cell>
          <cell r="K634">
            <v>10791.59</v>
          </cell>
          <cell r="L634">
            <v>10791.59</v>
          </cell>
          <cell r="M634">
            <v>10275.62</v>
          </cell>
          <cell r="N634">
            <v>10129.416</v>
          </cell>
          <cell r="O634">
            <v>10101.74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21687.04</v>
          </cell>
          <cell r="B635">
            <v>15575.226</v>
          </cell>
          <cell r="C635">
            <v>13222.39</v>
          </cell>
          <cell r="D635">
            <v>13061.89</v>
          </cell>
          <cell r="E635">
            <v>13061.89</v>
          </cell>
          <cell r="F635">
            <v>10821.156</v>
          </cell>
          <cell r="G635">
            <v>10791.59</v>
          </cell>
          <cell r="H635">
            <v>10791.59</v>
          </cell>
          <cell r="I635">
            <v>10791.59</v>
          </cell>
          <cell r="J635">
            <v>10821.156</v>
          </cell>
          <cell r="K635">
            <v>10791.59</v>
          </cell>
          <cell r="L635">
            <v>10791.59</v>
          </cell>
          <cell r="M635">
            <v>10275.62</v>
          </cell>
          <cell r="N635">
            <v>10129.416</v>
          </cell>
          <cell r="O635">
            <v>10101.74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21687.04</v>
          </cell>
          <cell r="B636">
            <v>15575.226</v>
          </cell>
          <cell r="C636">
            <v>13222.39</v>
          </cell>
          <cell r="D636">
            <v>13061.89</v>
          </cell>
          <cell r="E636">
            <v>13061.89</v>
          </cell>
          <cell r="F636">
            <v>10821.156</v>
          </cell>
          <cell r="G636">
            <v>10791.59</v>
          </cell>
          <cell r="H636">
            <v>10791.59</v>
          </cell>
          <cell r="I636">
            <v>10791.59</v>
          </cell>
          <cell r="J636">
            <v>10821.156</v>
          </cell>
          <cell r="K636">
            <v>10791.59</v>
          </cell>
          <cell r="L636">
            <v>10791.59</v>
          </cell>
          <cell r="M636">
            <v>10275.62</v>
          </cell>
          <cell r="N636">
            <v>10129.416</v>
          </cell>
          <cell r="O636">
            <v>10101.74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21687.04</v>
          </cell>
          <cell r="B637">
            <v>15575.226</v>
          </cell>
          <cell r="C637">
            <v>13222.39</v>
          </cell>
          <cell r="D637">
            <v>13061.89</v>
          </cell>
          <cell r="E637">
            <v>13061.89</v>
          </cell>
          <cell r="F637">
            <v>10821.156</v>
          </cell>
          <cell r="G637">
            <v>10791.59</v>
          </cell>
          <cell r="H637">
            <v>10791.59</v>
          </cell>
          <cell r="I637">
            <v>10791.59</v>
          </cell>
          <cell r="J637">
            <v>10821.156</v>
          </cell>
          <cell r="K637">
            <v>10791.59</v>
          </cell>
          <cell r="L637">
            <v>10791.59</v>
          </cell>
          <cell r="M637">
            <v>10275.62</v>
          </cell>
          <cell r="N637">
            <v>10129.416</v>
          </cell>
          <cell r="O637">
            <v>10101.74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21687.04</v>
          </cell>
          <cell r="B638">
            <v>15575.226</v>
          </cell>
          <cell r="C638">
            <v>13222.39</v>
          </cell>
          <cell r="D638">
            <v>13061.89</v>
          </cell>
          <cell r="E638">
            <v>13061.89</v>
          </cell>
          <cell r="F638">
            <v>10821.156</v>
          </cell>
          <cell r="G638">
            <v>10791.59</v>
          </cell>
          <cell r="H638">
            <v>10791.59</v>
          </cell>
          <cell r="I638">
            <v>10791.59</v>
          </cell>
          <cell r="J638">
            <v>10821.156</v>
          </cell>
          <cell r="K638">
            <v>10791.59</v>
          </cell>
          <cell r="L638">
            <v>10791.59</v>
          </cell>
          <cell r="M638">
            <v>10275.62</v>
          </cell>
          <cell r="N638">
            <v>10129.416</v>
          </cell>
          <cell r="O638">
            <v>10101.74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21687.04</v>
          </cell>
          <cell r="B639">
            <v>15575.226</v>
          </cell>
          <cell r="C639">
            <v>13222.39</v>
          </cell>
          <cell r="D639">
            <v>13061.89</v>
          </cell>
          <cell r="E639">
            <v>13061.89</v>
          </cell>
          <cell r="F639">
            <v>10821.156</v>
          </cell>
          <cell r="G639">
            <v>10791.59</v>
          </cell>
          <cell r="H639">
            <v>10791.59</v>
          </cell>
          <cell r="I639">
            <v>10791.59</v>
          </cell>
          <cell r="J639">
            <v>10821.156</v>
          </cell>
          <cell r="K639">
            <v>10791.59</v>
          </cell>
          <cell r="L639">
            <v>10791.59</v>
          </cell>
          <cell r="M639">
            <v>10275.62</v>
          </cell>
          <cell r="N639">
            <v>10129.416</v>
          </cell>
          <cell r="O639">
            <v>10101.74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21687.04</v>
          </cell>
          <cell r="B640">
            <v>15575.226</v>
          </cell>
          <cell r="C640">
            <v>13222.39</v>
          </cell>
          <cell r="D640">
            <v>13061.89</v>
          </cell>
          <cell r="E640">
            <v>13061.89</v>
          </cell>
          <cell r="F640">
            <v>10821.156</v>
          </cell>
          <cell r="G640">
            <v>10791.59</v>
          </cell>
          <cell r="H640">
            <v>10791.59</v>
          </cell>
          <cell r="I640">
            <v>10791.59</v>
          </cell>
          <cell r="J640">
            <v>10821.156</v>
          </cell>
          <cell r="K640">
            <v>10791.59</v>
          </cell>
          <cell r="L640">
            <v>10791.59</v>
          </cell>
          <cell r="M640">
            <v>10275.62</v>
          </cell>
          <cell r="N640">
            <v>10129.416</v>
          </cell>
          <cell r="O640">
            <v>10101.74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21687.04</v>
          </cell>
          <cell r="B641">
            <v>15575.226</v>
          </cell>
          <cell r="C641">
            <v>13222.39</v>
          </cell>
          <cell r="D641">
            <v>13061.89</v>
          </cell>
          <cell r="E641">
            <v>13061.89</v>
          </cell>
          <cell r="F641">
            <v>10821.156</v>
          </cell>
          <cell r="G641">
            <v>10791.59</v>
          </cell>
          <cell r="H641">
            <v>10791.59</v>
          </cell>
          <cell r="I641">
            <v>10791.59</v>
          </cell>
          <cell r="J641">
            <v>10821.156</v>
          </cell>
          <cell r="K641">
            <v>10791.59</v>
          </cell>
          <cell r="L641">
            <v>10791.59</v>
          </cell>
          <cell r="M641">
            <v>10275.62</v>
          </cell>
          <cell r="N641">
            <v>10129.416</v>
          </cell>
          <cell r="O641">
            <v>10101.74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21687.04</v>
          </cell>
          <cell r="B642">
            <v>15575.226</v>
          </cell>
          <cell r="C642">
            <v>13222.39</v>
          </cell>
          <cell r="D642">
            <v>13061.89</v>
          </cell>
          <cell r="E642">
            <v>13061.89</v>
          </cell>
          <cell r="F642">
            <v>10821.156</v>
          </cell>
          <cell r="G642">
            <v>10791.59</v>
          </cell>
          <cell r="H642">
            <v>10791.59</v>
          </cell>
          <cell r="I642">
            <v>10791.59</v>
          </cell>
          <cell r="J642">
            <v>10821.156</v>
          </cell>
          <cell r="K642">
            <v>10791.59</v>
          </cell>
          <cell r="L642">
            <v>10791.59</v>
          </cell>
          <cell r="M642">
            <v>10275.62</v>
          </cell>
          <cell r="N642">
            <v>10129.416</v>
          </cell>
          <cell r="O642">
            <v>10101.74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21687.04</v>
          </cell>
          <cell r="B643">
            <v>15575.226</v>
          </cell>
          <cell r="C643">
            <v>13222.39</v>
          </cell>
          <cell r="D643">
            <v>13061.89</v>
          </cell>
          <cell r="E643">
            <v>13061.89</v>
          </cell>
          <cell r="F643">
            <v>10821.156</v>
          </cell>
          <cell r="G643">
            <v>10791.59</v>
          </cell>
          <cell r="H643">
            <v>10791.59</v>
          </cell>
          <cell r="I643">
            <v>10791.59</v>
          </cell>
          <cell r="J643">
            <v>10821.156</v>
          </cell>
          <cell r="K643">
            <v>10791.59</v>
          </cell>
          <cell r="L643">
            <v>10791.59</v>
          </cell>
          <cell r="M643">
            <v>10275.62</v>
          </cell>
          <cell r="N643">
            <v>10129.416</v>
          </cell>
          <cell r="O643">
            <v>10101.74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21687.04</v>
          </cell>
          <cell r="B644">
            <v>15575.226</v>
          </cell>
          <cell r="C644">
            <v>13222.39</v>
          </cell>
          <cell r="D644">
            <v>13061.89</v>
          </cell>
          <cell r="E644">
            <v>13061.89</v>
          </cell>
          <cell r="F644">
            <v>10821.156</v>
          </cell>
          <cell r="G644">
            <v>10791.59</v>
          </cell>
          <cell r="H644">
            <v>10791.59</v>
          </cell>
          <cell r="I644">
            <v>10791.59</v>
          </cell>
          <cell r="J644">
            <v>10821.156</v>
          </cell>
          <cell r="K644">
            <v>10791.59</v>
          </cell>
          <cell r="L644">
            <v>10791.59</v>
          </cell>
          <cell r="M644">
            <v>10275.62</v>
          </cell>
          <cell r="N644">
            <v>10129.416</v>
          </cell>
          <cell r="O644">
            <v>10101.74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21687.04</v>
          </cell>
          <cell r="B645">
            <v>15575.226</v>
          </cell>
          <cell r="C645">
            <v>13222.39</v>
          </cell>
          <cell r="D645">
            <v>13061.89</v>
          </cell>
          <cell r="E645">
            <v>13061.89</v>
          </cell>
          <cell r="F645">
            <v>10821.156</v>
          </cell>
          <cell r="G645">
            <v>10791.59</v>
          </cell>
          <cell r="H645">
            <v>10791.59</v>
          </cell>
          <cell r="I645">
            <v>10791.59</v>
          </cell>
          <cell r="J645">
            <v>10821.156</v>
          </cell>
          <cell r="K645">
            <v>10791.59</v>
          </cell>
          <cell r="L645">
            <v>10791.59</v>
          </cell>
          <cell r="M645">
            <v>10275.62</v>
          </cell>
          <cell r="N645">
            <v>10129.416</v>
          </cell>
          <cell r="O645">
            <v>10101.74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21687.04</v>
          </cell>
          <cell r="B646">
            <v>15575.226</v>
          </cell>
          <cell r="C646">
            <v>13222.39</v>
          </cell>
          <cell r="D646">
            <v>13061.89</v>
          </cell>
          <cell r="E646">
            <v>13061.89</v>
          </cell>
          <cell r="F646">
            <v>10821.156</v>
          </cell>
          <cell r="G646">
            <v>10791.59</v>
          </cell>
          <cell r="H646">
            <v>10791.59</v>
          </cell>
          <cell r="I646">
            <v>10791.59</v>
          </cell>
          <cell r="J646">
            <v>10821.156</v>
          </cell>
          <cell r="K646">
            <v>10791.59</v>
          </cell>
          <cell r="L646">
            <v>10791.59</v>
          </cell>
          <cell r="M646">
            <v>10275.62</v>
          </cell>
          <cell r="N646">
            <v>10129.416</v>
          </cell>
          <cell r="O646">
            <v>10101.74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21687.04</v>
          </cell>
          <cell r="B647">
            <v>15575.226</v>
          </cell>
          <cell r="C647">
            <v>13222.39</v>
          </cell>
          <cell r="D647">
            <v>13061.89</v>
          </cell>
          <cell r="E647">
            <v>13061.89</v>
          </cell>
          <cell r="F647">
            <v>10821.156</v>
          </cell>
          <cell r="G647">
            <v>10791.59</v>
          </cell>
          <cell r="H647">
            <v>10791.59</v>
          </cell>
          <cell r="I647">
            <v>10791.59</v>
          </cell>
          <cell r="J647">
            <v>10821.156</v>
          </cell>
          <cell r="K647">
            <v>10791.59</v>
          </cell>
          <cell r="L647">
            <v>10791.59</v>
          </cell>
          <cell r="M647">
            <v>10275.62</v>
          </cell>
          <cell r="N647">
            <v>10129.416</v>
          </cell>
          <cell r="O647">
            <v>10101.74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A648">
            <v>21687.04</v>
          </cell>
          <cell r="B648">
            <v>15575.226</v>
          </cell>
          <cell r="C648">
            <v>13222.39</v>
          </cell>
          <cell r="D648">
            <v>13061.89</v>
          </cell>
          <cell r="E648">
            <v>13061.89</v>
          </cell>
          <cell r="F648">
            <v>10821.156</v>
          </cell>
          <cell r="G648">
            <v>10791.59</v>
          </cell>
          <cell r="H648">
            <v>10791.59</v>
          </cell>
          <cell r="I648">
            <v>10791.59</v>
          </cell>
          <cell r="J648">
            <v>10821.156</v>
          </cell>
          <cell r="K648">
            <v>10791.59</v>
          </cell>
          <cell r="L648">
            <v>10791.59</v>
          </cell>
          <cell r="M648">
            <v>10275.62</v>
          </cell>
          <cell r="N648">
            <v>10129.416</v>
          </cell>
          <cell r="O648">
            <v>10101.74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A649">
            <v>21687.04</v>
          </cell>
          <cell r="B649">
            <v>15575.226</v>
          </cell>
          <cell r="C649">
            <v>13222.39</v>
          </cell>
          <cell r="D649">
            <v>13061.89</v>
          </cell>
          <cell r="E649">
            <v>13061.89</v>
          </cell>
          <cell r="F649">
            <v>10821.156</v>
          </cell>
          <cell r="G649">
            <v>10791.59</v>
          </cell>
          <cell r="H649">
            <v>10791.59</v>
          </cell>
          <cell r="I649">
            <v>10791.59</v>
          </cell>
          <cell r="J649">
            <v>10821.156</v>
          </cell>
          <cell r="K649">
            <v>10791.59</v>
          </cell>
          <cell r="L649">
            <v>10791.59</v>
          </cell>
          <cell r="M649">
            <v>10275.62</v>
          </cell>
          <cell r="N649">
            <v>10129.416</v>
          </cell>
          <cell r="O649">
            <v>10101.74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A650">
            <v>21687.04</v>
          </cell>
          <cell r="B650">
            <v>15575.226</v>
          </cell>
          <cell r="C650">
            <v>13222.39</v>
          </cell>
          <cell r="D650">
            <v>13061.89</v>
          </cell>
          <cell r="E650">
            <v>13061.89</v>
          </cell>
          <cell r="F650">
            <v>10821.156</v>
          </cell>
          <cell r="G650">
            <v>10791.59</v>
          </cell>
          <cell r="H650">
            <v>10791.59</v>
          </cell>
          <cell r="I650">
            <v>10791.59</v>
          </cell>
          <cell r="J650">
            <v>10821.156</v>
          </cell>
          <cell r="K650">
            <v>10791.59</v>
          </cell>
          <cell r="L650">
            <v>10791.59</v>
          </cell>
          <cell r="M650">
            <v>10275.62</v>
          </cell>
          <cell r="N650">
            <v>10129.416</v>
          </cell>
          <cell r="O650">
            <v>10101.74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A651">
            <v>21687.04</v>
          </cell>
          <cell r="B651">
            <v>15575.226</v>
          </cell>
          <cell r="C651">
            <v>13222.39</v>
          </cell>
          <cell r="D651">
            <v>13061.89</v>
          </cell>
          <cell r="E651">
            <v>13061.89</v>
          </cell>
          <cell r="F651">
            <v>10821.156</v>
          </cell>
          <cell r="G651">
            <v>10791.59</v>
          </cell>
          <cell r="H651">
            <v>10791.59</v>
          </cell>
          <cell r="I651">
            <v>10791.59</v>
          </cell>
          <cell r="J651">
            <v>10821.156</v>
          </cell>
          <cell r="K651">
            <v>10791.59</v>
          </cell>
          <cell r="L651">
            <v>10791.59</v>
          </cell>
          <cell r="M651">
            <v>10275.62</v>
          </cell>
          <cell r="N651">
            <v>10129.416</v>
          </cell>
          <cell r="O651">
            <v>10101.74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A652">
            <v>21687.04</v>
          </cell>
          <cell r="B652">
            <v>15575.226</v>
          </cell>
          <cell r="C652">
            <v>13222.39</v>
          </cell>
          <cell r="D652">
            <v>13061.89</v>
          </cell>
          <cell r="E652">
            <v>13061.89</v>
          </cell>
          <cell r="F652">
            <v>10821.156</v>
          </cell>
          <cell r="G652">
            <v>10791.59</v>
          </cell>
          <cell r="H652">
            <v>10791.59</v>
          </cell>
          <cell r="I652">
            <v>10791.59</v>
          </cell>
          <cell r="J652">
            <v>10821.156</v>
          </cell>
          <cell r="K652">
            <v>10791.59</v>
          </cell>
          <cell r="L652">
            <v>10791.59</v>
          </cell>
          <cell r="M652">
            <v>10275.62</v>
          </cell>
          <cell r="N652">
            <v>10129.416</v>
          </cell>
          <cell r="O652">
            <v>10101.74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A653">
            <v>21687.04</v>
          </cell>
          <cell r="B653">
            <v>15575.226</v>
          </cell>
          <cell r="C653">
            <v>13222.39</v>
          </cell>
          <cell r="D653">
            <v>13061.89</v>
          </cell>
          <cell r="E653">
            <v>13061.89</v>
          </cell>
          <cell r="F653">
            <v>10821.156</v>
          </cell>
          <cell r="G653">
            <v>10791.59</v>
          </cell>
          <cell r="H653">
            <v>10791.59</v>
          </cell>
          <cell r="I653">
            <v>10791.59</v>
          </cell>
          <cell r="J653">
            <v>10821.156</v>
          </cell>
          <cell r="K653">
            <v>10791.59</v>
          </cell>
          <cell r="L653">
            <v>10791.59</v>
          </cell>
          <cell r="M653">
            <v>10275.62</v>
          </cell>
          <cell r="N653">
            <v>10129.416</v>
          </cell>
          <cell r="O653">
            <v>10101.74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A654">
            <v>21687.04</v>
          </cell>
          <cell r="B654">
            <v>15575.226</v>
          </cell>
          <cell r="C654">
            <v>13222.39</v>
          </cell>
          <cell r="D654">
            <v>13061.89</v>
          </cell>
          <cell r="E654">
            <v>13061.89</v>
          </cell>
          <cell r="F654">
            <v>10821.156</v>
          </cell>
          <cell r="G654">
            <v>10791.59</v>
          </cell>
          <cell r="H654">
            <v>10791.59</v>
          </cell>
          <cell r="I654">
            <v>10791.59</v>
          </cell>
          <cell r="J654">
            <v>10821.156</v>
          </cell>
          <cell r="K654">
            <v>10791.59</v>
          </cell>
          <cell r="L654">
            <v>10791.59</v>
          </cell>
          <cell r="M654">
            <v>10275.62</v>
          </cell>
          <cell r="N654">
            <v>10129.416</v>
          </cell>
          <cell r="O654">
            <v>10101.74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A655">
            <v>21687.04</v>
          </cell>
          <cell r="B655">
            <v>15575.226</v>
          </cell>
          <cell r="C655">
            <v>13222.39</v>
          </cell>
          <cell r="D655">
            <v>13061.89</v>
          </cell>
          <cell r="E655">
            <v>13061.89</v>
          </cell>
          <cell r="F655">
            <v>10821.156</v>
          </cell>
          <cell r="G655">
            <v>10791.59</v>
          </cell>
          <cell r="H655">
            <v>10791.59</v>
          </cell>
          <cell r="I655">
            <v>10791.59</v>
          </cell>
          <cell r="J655">
            <v>10821.156</v>
          </cell>
          <cell r="K655">
            <v>10791.59</v>
          </cell>
          <cell r="L655">
            <v>10791.59</v>
          </cell>
          <cell r="M655">
            <v>10275.62</v>
          </cell>
          <cell r="N655">
            <v>10129.416</v>
          </cell>
          <cell r="O655">
            <v>10101.74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A656">
            <v>21687.04</v>
          </cell>
          <cell r="B656">
            <v>15575.226</v>
          </cell>
          <cell r="C656">
            <v>13222.39</v>
          </cell>
          <cell r="D656">
            <v>13061.89</v>
          </cell>
          <cell r="E656">
            <v>13061.89</v>
          </cell>
          <cell r="F656">
            <v>10821.156</v>
          </cell>
          <cell r="G656">
            <v>10791.59</v>
          </cell>
          <cell r="H656">
            <v>10791.59</v>
          </cell>
          <cell r="I656">
            <v>10791.59</v>
          </cell>
          <cell r="J656">
            <v>10821.156</v>
          </cell>
          <cell r="K656">
            <v>10791.59</v>
          </cell>
          <cell r="L656">
            <v>10791.59</v>
          </cell>
          <cell r="M656">
            <v>10275.62</v>
          </cell>
          <cell r="N656">
            <v>10129.416</v>
          </cell>
          <cell r="O656">
            <v>10101.74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A657">
            <v>21687.04</v>
          </cell>
          <cell r="B657">
            <v>15575.226</v>
          </cell>
          <cell r="C657">
            <v>13222.39</v>
          </cell>
          <cell r="D657">
            <v>13061.89</v>
          </cell>
          <cell r="E657">
            <v>13061.89</v>
          </cell>
          <cell r="F657">
            <v>10821.156</v>
          </cell>
          <cell r="G657">
            <v>10791.59</v>
          </cell>
          <cell r="H657">
            <v>10791.59</v>
          </cell>
          <cell r="I657">
            <v>10791.59</v>
          </cell>
          <cell r="J657">
            <v>10821.156</v>
          </cell>
          <cell r="K657">
            <v>10791.59</v>
          </cell>
          <cell r="L657">
            <v>10791.59</v>
          </cell>
          <cell r="M657">
            <v>10275.62</v>
          </cell>
          <cell r="N657">
            <v>10129.416</v>
          </cell>
          <cell r="O657">
            <v>10101.74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>
            <v>21687.04</v>
          </cell>
          <cell r="B658">
            <v>15575.226</v>
          </cell>
          <cell r="C658">
            <v>13222.39</v>
          </cell>
          <cell r="D658">
            <v>13061.89</v>
          </cell>
          <cell r="E658">
            <v>13061.89</v>
          </cell>
          <cell r="F658">
            <v>10821.156</v>
          </cell>
          <cell r="G658">
            <v>10791.59</v>
          </cell>
          <cell r="H658">
            <v>10791.59</v>
          </cell>
          <cell r="I658">
            <v>10791.59</v>
          </cell>
          <cell r="J658">
            <v>10821.156</v>
          </cell>
          <cell r="K658">
            <v>10791.59</v>
          </cell>
          <cell r="L658">
            <v>10791.59</v>
          </cell>
          <cell r="M658">
            <v>10275.62</v>
          </cell>
          <cell r="N658">
            <v>10129.416</v>
          </cell>
          <cell r="O658">
            <v>10101.74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A659">
            <v>21687.04</v>
          </cell>
          <cell r="B659">
            <v>15575.226</v>
          </cell>
          <cell r="C659">
            <v>13222.39</v>
          </cell>
          <cell r="D659">
            <v>13061.89</v>
          </cell>
          <cell r="E659">
            <v>13061.89</v>
          </cell>
          <cell r="F659">
            <v>10821.156</v>
          </cell>
          <cell r="G659">
            <v>10791.59</v>
          </cell>
          <cell r="H659">
            <v>10791.59</v>
          </cell>
          <cell r="I659">
            <v>10791.59</v>
          </cell>
          <cell r="J659">
            <v>10821.156</v>
          </cell>
          <cell r="K659">
            <v>10791.59</v>
          </cell>
          <cell r="L659">
            <v>10791.59</v>
          </cell>
          <cell r="M659">
            <v>10275.62</v>
          </cell>
          <cell r="N659">
            <v>10129.416</v>
          </cell>
          <cell r="O659">
            <v>10101.74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A660">
            <v>21687.04</v>
          </cell>
          <cell r="B660">
            <v>15575.226</v>
          </cell>
          <cell r="C660">
            <v>13222.39</v>
          </cell>
          <cell r="D660">
            <v>13061.89</v>
          </cell>
          <cell r="E660">
            <v>13061.89</v>
          </cell>
          <cell r="F660">
            <v>10821.156</v>
          </cell>
          <cell r="G660">
            <v>10791.59</v>
          </cell>
          <cell r="H660">
            <v>10791.59</v>
          </cell>
          <cell r="I660">
            <v>10791.59</v>
          </cell>
          <cell r="J660">
            <v>10821.156</v>
          </cell>
          <cell r="K660">
            <v>10791.59</v>
          </cell>
          <cell r="L660">
            <v>10791.59</v>
          </cell>
          <cell r="M660">
            <v>10275.62</v>
          </cell>
          <cell r="N660">
            <v>10129.416</v>
          </cell>
          <cell r="O660">
            <v>10101.74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A661">
            <v>21687.04</v>
          </cell>
          <cell r="B661">
            <v>15575.226</v>
          </cell>
          <cell r="C661">
            <v>13222.39</v>
          </cell>
          <cell r="D661">
            <v>13061.89</v>
          </cell>
          <cell r="E661">
            <v>13061.89</v>
          </cell>
          <cell r="F661">
            <v>10821.156</v>
          </cell>
          <cell r="G661">
            <v>10791.59</v>
          </cell>
          <cell r="H661">
            <v>10791.59</v>
          </cell>
          <cell r="I661">
            <v>10791.59</v>
          </cell>
          <cell r="J661">
            <v>10821.156</v>
          </cell>
          <cell r="K661">
            <v>10791.59</v>
          </cell>
          <cell r="L661">
            <v>10791.59</v>
          </cell>
          <cell r="M661">
            <v>10275.62</v>
          </cell>
          <cell r="N661">
            <v>10129.416</v>
          </cell>
          <cell r="O661">
            <v>10101.74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A662">
            <v>21687.04</v>
          </cell>
          <cell r="B662">
            <v>15575.226</v>
          </cell>
          <cell r="C662">
            <v>13222.39</v>
          </cell>
          <cell r="D662">
            <v>13061.89</v>
          </cell>
          <cell r="E662">
            <v>13061.89</v>
          </cell>
          <cell r="F662">
            <v>10821.156</v>
          </cell>
          <cell r="G662">
            <v>10791.59</v>
          </cell>
          <cell r="H662">
            <v>10791.59</v>
          </cell>
          <cell r="I662">
            <v>10791.59</v>
          </cell>
          <cell r="J662">
            <v>10821.156</v>
          </cell>
          <cell r="K662">
            <v>10791.59</v>
          </cell>
          <cell r="L662">
            <v>10791.59</v>
          </cell>
          <cell r="M662">
            <v>10275.62</v>
          </cell>
          <cell r="N662">
            <v>10129.416</v>
          </cell>
          <cell r="O662">
            <v>10101.74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A663">
            <v>21687.04</v>
          </cell>
          <cell r="B663">
            <v>15575.226</v>
          </cell>
          <cell r="C663">
            <v>13222.39</v>
          </cell>
          <cell r="D663">
            <v>13061.89</v>
          </cell>
          <cell r="E663">
            <v>13061.89</v>
          </cell>
          <cell r="F663">
            <v>10821.156</v>
          </cell>
          <cell r="G663">
            <v>10791.59</v>
          </cell>
          <cell r="H663">
            <v>10791.59</v>
          </cell>
          <cell r="I663">
            <v>10791.59</v>
          </cell>
          <cell r="J663">
            <v>10821.156</v>
          </cell>
          <cell r="K663">
            <v>10791.59</v>
          </cell>
          <cell r="L663">
            <v>10791.59</v>
          </cell>
          <cell r="M663">
            <v>10275.62</v>
          </cell>
          <cell r="N663">
            <v>10129.416</v>
          </cell>
          <cell r="O663">
            <v>10101.74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A664">
            <v>21687.04</v>
          </cell>
          <cell r="B664">
            <v>15575.226</v>
          </cell>
          <cell r="C664">
            <v>13222.39</v>
          </cell>
          <cell r="D664">
            <v>13061.89</v>
          </cell>
          <cell r="E664">
            <v>13061.89</v>
          </cell>
          <cell r="F664">
            <v>10821.156</v>
          </cell>
          <cell r="G664">
            <v>10791.59</v>
          </cell>
          <cell r="H664">
            <v>10791.59</v>
          </cell>
          <cell r="I664">
            <v>10791.59</v>
          </cell>
          <cell r="J664">
            <v>10821.156</v>
          </cell>
          <cell r="K664">
            <v>10791.59</v>
          </cell>
          <cell r="L664">
            <v>10791.59</v>
          </cell>
          <cell r="M664">
            <v>10275.62</v>
          </cell>
          <cell r="N664">
            <v>10129.416</v>
          </cell>
          <cell r="O664">
            <v>10101.74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>
            <v>21687.04</v>
          </cell>
          <cell r="B665">
            <v>15575.226</v>
          </cell>
          <cell r="C665">
            <v>13222.39</v>
          </cell>
          <cell r="D665">
            <v>13061.89</v>
          </cell>
          <cell r="E665">
            <v>13061.89</v>
          </cell>
          <cell r="F665">
            <v>10821.156</v>
          </cell>
          <cell r="G665">
            <v>10791.59</v>
          </cell>
          <cell r="H665">
            <v>10791.59</v>
          </cell>
          <cell r="I665">
            <v>10791.59</v>
          </cell>
          <cell r="J665">
            <v>10821.156</v>
          </cell>
          <cell r="K665">
            <v>10791.59</v>
          </cell>
          <cell r="L665">
            <v>10791.59</v>
          </cell>
          <cell r="M665">
            <v>10275.62</v>
          </cell>
          <cell r="N665">
            <v>10129.416</v>
          </cell>
          <cell r="O665">
            <v>10101.74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>
            <v>21687.04</v>
          </cell>
          <cell r="B666">
            <v>15575.226</v>
          </cell>
          <cell r="C666">
            <v>13222.39</v>
          </cell>
          <cell r="D666">
            <v>13061.89</v>
          </cell>
          <cell r="E666">
            <v>13061.89</v>
          </cell>
          <cell r="F666">
            <v>10821.156</v>
          </cell>
          <cell r="G666">
            <v>10791.59</v>
          </cell>
          <cell r="H666">
            <v>10791.59</v>
          </cell>
          <cell r="I666">
            <v>10791.59</v>
          </cell>
          <cell r="J666">
            <v>10821.156</v>
          </cell>
          <cell r="K666">
            <v>10791.59</v>
          </cell>
          <cell r="L666">
            <v>10791.59</v>
          </cell>
          <cell r="M666">
            <v>10275.62</v>
          </cell>
          <cell r="N666">
            <v>10129.416</v>
          </cell>
          <cell r="O666">
            <v>10101.74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>
            <v>21687.04</v>
          </cell>
          <cell r="B667">
            <v>15575.226</v>
          </cell>
          <cell r="C667">
            <v>13222.39</v>
          </cell>
          <cell r="D667">
            <v>13061.89</v>
          </cell>
          <cell r="E667">
            <v>13061.89</v>
          </cell>
          <cell r="F667">
            <v>10821.156</v>
          </cell>
          <cell r="G667">
            <v>10791.59</v>
          </cell>
          <cell r="H667">
            <v>10791.59</v>
          </cell>
          <cell r="I667">
            <v>10791.59</v>
          </cell>
          <cell r="J667">
            <v>10821.156</v>
          </cell>
          <cell r="K667">
            <v>10791.59</v>
          </cell>
          <cell r="L667">
            <v>10791.59</v>
          </cell>
          <cell r="M667">
            <v>10275.62</v>
          </cell>
          <cell r="N667">
            <v>10129.416</v>
          </cell>
          <cell r="O667">
            <v>10101.74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A668">
            <v>21687.04</v>
          </cell>
          <cell r="B668">
            <v>15575.226</v>
          </cell>
          <cell r="C668">
            <v>13222.39</v>
          </cell>
          <cell r="D668">
            <v>13061.89</v>
          </cell>
          <cell r="E668">
            <v>13061.89</v>
          </cell>
          <cell r="F668">
            <v>10821.156</v>
          </cell>
          <cell r="G668">
            <v>10791.59</v>
          </cell>
          <cell r="H668">
            <v>10791.59</v>
          </cell>
          <cell r="I668">
            <v>10791.59</v>
          </cell>
          <cell r="J668">
            <v>10821.156</v>
          </cell>
          <cell r="K668">
            <v>10791.59</v>
          </cell>
          <cell r="L668">
            <v>10791.59</v>
          </cell>
          <cell r="M668">
            <v>10275.62</v>
          </cell>
          <cell r="N668">
            <v>10129.416</v>
          </cell>
          <cell r="O668">
            <v>10101.74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>
            <v>21687.04</v>
          </cell>
          <cell r="B669">
            <v>15575.226</v>
          </cell>
          <cell r="C669">
            <v>13222.39</v>
          </cell>
          <cell r="D669">
            <v>13061.89</v>
          </cell>
          <cell r="E669">
            <v>13061.89</v>
          </cell>
          <cell r="F669">
            <v>10821.156</v>
          </cell>
          <cell r="G669">
            <v>10791.59</v>
          </cell>
          <cell r="H669">
            <v>10791.59</v>
          </cell>
          <cell r="I669">
            <v>10791.59</v>
          </cell>
          <cell r="J669">
            <v>10821.156</v>
          </cell>
          <cell r="K669">
            <v>10791.59</v>
          </cell>
          <cell r="L669">
            <v>10791.59</v>
          </cell>
          <cell r="M669">
            <v>10275.62</v>
          </cell>
          <cell r="N669">
            <v>10129.416</v>
          </cell>
          <cell r="O669">
            <v>10101.74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>
            <v>21687.04</v>
          </cell>
          <cell r="B670">
            <v>15575.226</v>
          </cell>
          <cell r="C670">
            <v>13222.39</v>
          </cell>
          <cell r="D670">
            <v>13061.89</v>
          </cell>
          <cell r="E670">
            <v>13061.89</v>
          </cell>
          <cell r="F670">
            <v>10821.156</v>
          </cell>
          <cell r="G670">
            <v>10791.59</v>
          </cell>
          <cell r="H670">
            <v>10791.59</v>
          </cell>
          <cell r="I670">
            <v>10791.59</v>
          </cell>
          <cell r="J670">
            <v>10821.156</v>
          </cell>
          <cell r="K670">
            <v>10791.59</v>
          </cell>
          <cell r="L670">
            <v>10791.59</v>
          </cell>
          <cell r="M670">
            <v>10275.62</v>
          </cell>
          <cell r="N670">
            <v>10129.416</v>
          </cell>
          <cell r="O670">
            <v>10101.74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A671">
            <v>21687.04</v>
          </cell>
          <cell r="B671">
            <v>15575.226</v>
          </cell>
          <cell r="C671">
            <v>13222.39</v>
          </cell>
          <cell r="D671">
            <v>13061.89</v>
          </cell>
          <cell r="E671">
            <v>13061.89</v>
          </cell>
          <cell r="F671">
            <v>10821.156</v>
          </cell>
          <cell r="G671">
            <v>10791.59</v>
          </cell>
          <cell r="H671">
            <v>10791.59</v>
          </cell>
          <cell r="I671">
            <v>10791.59</v>
          </cell>
          <cell r="J671">
            <v>10821.156</v>
          </cell>
          <cell r="K671">
            <v>10791.59</v>
          </cell>
          <cell r="L671">
            <v>10791.59</v>
          </cell>
          <cell r="M671">
            <v>10275.62</v>
          </cell>
          <cell r="N671">
            <v>10129.416</v>
          </cell>
          <cell r="O671">
            <v>10101.74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A672">
            <v>21687.04</v>
          </cell>
          <cell r="B672">
            <v>15575.226</v>
          </cell>
          <cell r="C672">
            <v>13222.39</v>
          </cell>
          <cell r="D672">
            <v>13061.89</v>
          </cell>
          <cell r="E672">
            <v>13061.89</v>
          </cell>
          <cell r="F672">
            <v>10821.156</v>
          </cell>
          <cell r="G672">
            <v>10791.59</v>
          </cell>
          <cell r="H672">
            <v>10791.59</v>
          </cell>
          <cell r="I672">
            <v>10791.59</v>
          </cell>
          <cell r="J672">
            <v>10821.156</v>
          </cell>
          <cell r="K672">
            <v>10791.59</v>
          </cell>
          <cell r="L672">
            <v>10791.59</v>
          </cell>
          <cell r="M672">
            <v>10275.62</v>
          </cell>
          <cell r="N672">
            <v>10129.416</v>
          </cell>
          <cell r="O672">
            <v>10101.74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A673">
            <v>21687.04</v>
          </cell>
          <cell r="B673">
            <v>15575.226</v>
          </cell>
          <cell r="C673">
            <v>13222.39</v>
          </cell>
          <cell r="D673">
            <v>13061.89</v>
          </cell>
          <cell r="E673">
            <v>13061.89</v>
          </cell>
          <cell r="F673">
            <v>10821.156</v>
          </cell>
          <cell r="G673">
            <v>10791.59</v>
          </cell>
          <cell r="H673">
            <v>10791.59</v>
          </cell>
          <cell r="I673">
            <v>10791.59</v>
          </cell>
          <cell r="J673">
            <v>10821.156</v>
          </cell>
          <cell r="K673">
            <v>10791.59</v>
          </cell>
          <cell r="L673">
            <v>10791.59</v>
          </cell>
          <cell r="M673">
            <v>10275.62</v>
          </cell>
          <cell r="N673">
            <v>10129.416</v>
          </cell>
          <cell r="O673">
            <v>10101.74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A674">
            <v>21687.04</v>
          </cell>
          <cell r="B674">
            <v>15575.226</v>
          </cell>
          <cell r="C674">
            <v>13222.39</v>
          </cell>
          <cell r="D674">
            <v>13061.89</v>
          </cell>
          <cell r="E674">
            <v>13061.89</v>
          </cell>
          <cell r="F674">
            <v>10821.156</v>
          </cell>
          <cell r="G674">
            <v>10791.59</v>
          </cell>
          <cell r="H674">
            <v>10791.59</v>
          </cell>
          <cell r="I674">
            <v>10791.59</v>
          </cell>
          <cell r="J674">
            <v>10821.156</v>
          </cell>
          <cell r="K674">
            <v>10791.59</v>
          </cell>
          <cell r="L674">
            <v>10791.59</v>
          </cell>
          <cell r="M674">
            <v>10275.62</v>
          </cell>
          <cell r="N674">
            <v>10129.416</v>
          </cell>
          <cell r="O674">
            <v>10101.74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A675">
            <v>21687.04</v>
          </cell>
          <cell r="B675">
            <v>15575.226</v>
          </cell>
          <cell r="C675">
            <v>13222.39</v>
          </cell>
          <cell r="D675">
            <v>13061.89</v>
          </cell>
          <cell r="E675">
            <v>13061.89</v>
          </cell>
          <cell r="F675">
            <v>10821.156</v>
          </cell>
          <cell r="G675">
            <v>10791.59</v>
          </cell>
          <cell r="H675">
            <v>10791.59</v>
          </cell>
          <cell r="I675">
            <v>10791.59</v>
          </cell>
          <cell r="J675">
            <v>10821.156</v>
          </cell>
          <cell r="K675">
            <v>10791.59</v>
          </cell>
          <cell r="L675">
            <v>10791.59</v>
          </cell>
          <cell r="M675">
            <v>10275.62</v>
          </cell>
          <cell r="N675">
            <v>10129.416</v>
          </cell>
          <cell r="O675">
            <v>10101.74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A676">
            <v>21687.04</v>
          </cell>
          <cell r="B676">
            <v>15575.226</v>
          </cell>
          <cell r="C676">
            <v>13222.39</v>
          </cell>
          <cell r="D676">
            <v>13061.89</v>
          </cell>
          <cell r="E676">
            <v>13061.89</v>
          </cell>
          <cell r="F676">
            <v>10821.156</v>
          </cell>
          <cell r="G676">
            <v>10791.59</v>
          </cell>
          <cell r="H676">
            <v>10791.59</v>
          </cell>
          <cell r="I676">
            <v>10791.59</v>
          </cell>
          <cell r="J676">
            <v>10821.156</v>
          </cell>
          <cell r="K676">
            <v>10791.59</v>
          </cell>
          <cell r="L676">
            <v>10791.59</v>
          </cell>
          <cell r="M676">
            <v>10275.62</v>
          </cell>
          <cell r="N676">
            <v>10129.416</v>
          </cell>
          <cell r="O676">
            <v>10101.74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A677">
            <v>21687.04</v>
          </cell>
          <cell r="B677">
            <v>15575.226</v>
          </cell>
          <cell r="C677">
            <v>13222.39</v>
          </cell>
          <cell r="D677">
            <v>13061.89</v>
          </cell>
          <cell r="E677">
            <v>13061.89</v>
          </cell>
          <cell r="F677">
            <v>10821.156</v>
          </cell>
          <cell r="G677">
            <v>10791.59</v>
          </cell>
          <cell r="H677">
            <v>10791.59</v>
          </cell>
          <cell r="I677">
            <v>10791.59</v>
          </cell>
          <cell r="J677">
            <v>10821.156</v>
          </cell>
          <cell r="K677">
            <v>10791.59</v>
          </cell>
          <cell r="L677">
            <v>10791.59</v>
          </cell>
          <cell r="M677">
            <v>10275.62</v>
          </cell>
          <cell r="N677">
            <v>10129.416</v>
          </cell>
          <cell r="O677">
            <v>10101.74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A678">
            <v>21687.04</v>
          </cell>
          <cell r="B678">
            <v>15575.226</v>
          </cell>
          <cell r="C678">
            <v>13222.39</v>
          </cell>
          <cell r="D678">
            <v>13061.89</v>
          </cell>
          <cell r="E678">
            <v>13061.89</v>
          </cell>
          <cell r="F678">
            <v>10821.156</v>
          </cell>
          <cell r="G678">
            <v>10791.59</v>
          </cell>
          <cell r="H678">
            <v>10791.59</v>
          </cell>
          <cell r="I678">
            <v>10791.59</v>
          </cell>
          <cell r="J678">
            <v>10821.156</v>
          </cell>
          <cell r="K678">
            <v>10791.59</v>
          </cell>
          <cell r="L678">
            <v>10791.59</v>
          </cell>
          <cell r="M678">
            <v>10275.62</v>
          </cell>
          <cell r="N678">
            <v>10129.416</v>
          </cell>
          <cell r="O678">
            <v>10101.74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>
            <v>21687.04</v>
          </cell>
          <cell r="B679">
            <v>15575.226</v>
          </cell>
          <cell r="C679">
            <v>13222.39</v>
          </cell>
          <cell r="D679">
            <v>13061.89</v>
          </cell>
          <cell r="E679">
            <v>13061.89</v>
          </cell>
          <cell r="F679">
            <v>10821.156</v>
          </cell>
          <cell r="G679">
            <v>10791.59</v>
          </cell>
          <cell r="H679">
            <v>10791.59</v>
          </cell>
          <cell r="I679">
            <v>10791.59</v>
          </cell>
          <cell r="J679">
            <v>10821.156</v>
          </cell>
          <cell r="K679">
            <v>10791.59</v>
          </cell>
          <cell r="L679">
            <v>10791.59</v>
          </cell>
          <cell r="M679">
            <v>10275.62</v>
          </cell>
          <cell r="N679">
            <v>10129.416</v>
          </cell>
          <cell r="O679">
            <v>10101.74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A680">
            <v>21687.04</v>
          </cell>
          <cell r="B680">
            <v>15575.226</v>
          </cell>
          <cell r="C680">
            <v>13222.39</v>
          </cell>
          <cell r="D680">
            <v>13061.89</v>
          </cell>
          <cell r="E680">
            <v>13061.89</v>
          </cell>
          <cell r="F680">
            <v>10821.156</v>
          </cell>
          <cell r="G680">
            <v>10791.59</v>
          </cell>
          <cell r="H680">
            <v>10791.59</v>
          </cell>
          <cell r="I680">
            <v>10791.59</v>
          </cell>
          <cell r="J680">
            <v>10821.156</v>
          </cell>
          <cell r="K680">
            <v>10791.59</v>
          </cell>
          <cell r="L680">
            <v>10791.59</v>
          </cell>
          <cell r="M680">
            <v>10275.62</v>
          </cell>
          <cell r="N680">
            <v>10129.416</v>
          </cell>
          <cell r="O680">
            <v>10101.74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A681">
            <v>21687.04</v>
          </cell>
          <cell r="B681">
            <v>15575.226</v>
          </cell>
          <cell r="C681">
            <v>13222.39</v>
          </cell>
          <cell r="D681">
            <v>13061.89</v>
          </cell>
          <cell r="E681">
            <v>13061.89</v>
          </cell>
          <cell r="F681">
            <v>10821.156</v>
          </cell>
          <cell r="G681">
            <v>10791.59</v>
          </cell>
          <cell r="H681">
            <v>10791.59</v>
          </cell>
          <cell r="I681">
            <v>10791.59</v>
          </cell>
          <cell r="J681">
            <v>10821.156</v>
          </cell>
          <cell r="K681">
            <v>10791.59</v>
          </cell>
          <cell r="L681">
            <v>10791.59</v>
          </cell>
          <cell r="M681">
            <v>10275.62</v>
          </cell>
          <cell r="N681">
            <v>10129.416</v>
          </cell>
          <cell r="O681">
            <v>10101.74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A682">
            <v>21687.04</v>
          </cell>
          <cell r="B682">
            <v>15575.226</v>
          </cell>
          <cell r="C682">
            <v>13222.39</v>
          </cell>
          <cell r="D682">
            <v>13061.89</v>
          </cell>
          <cell r="E682">
            <v>13061.89</v>
          </cell>
          <cell r="F682">
            <v>10821.156</v>
          </cell>
          <cell r="G682">
            <v>10791.59</v>
          </cell>
          <cell r="H682">
            <v>10791.59</v>
          </cell>
          <cell r="I682">
            <v>10791.59</v>
          </cell>
          <cell r="J682">
            <v>10821.156</v>
          </cell>
          <cell r="K682">
            <v>10791.59</v>
          </cell>
          <cell r="L682">
            <v>10791.59</v>
          </cell>
          <cell r="M682">
            <v>10275.62</v>
          </cell>
          <cell r="N682">
            <v>10129.416</v>
          </cell>
          <cell r="O682">
            <v>10101.74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A683">
            <v>21687.04</v>
          </cell>
          <cell r="B683">
            <v>15575.226</v>
          </cell>
          <cell r="C683">
            <v>13222.39</v>
          </cell>
          <cell r="D683">
            <v>13061.89</v>
          </cell>
          <cell r="E683">
            <v>13061.89</v>
          </cell>
          <cell r="F683">
            <v>10821.156</v>
          </cell>
          <cell r="G683">
            <v>10791.59</v>
          </cell>
          <cell r="H683">
            <v>10791.59</v>
          </cell>
          <cell r="I683">
            <v>10791.59</v>
          </cell>
          <cell r="J683">
            <v>10821.156</v>
          </cell>
          <cell r="K683">
            <v>10791.59</v>
          </cell>
          <cell r="L683">
            <v>10791.59</v>
          </cell>
          <cell r="M683">
            <v>10275.62</v>
          </cell>
          <cell r="N683">
            <v>10129.416</v>
          </cell>
          <cell r="O683">
            <v>10101.74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A684">
            <v>21687.04</v>
          </cell>
          <cell r="B684">
            <v>15575.226</v>
          </cell>
          <cell r="C684">
            <v>13222.39</v>
          </cell>
          <cell r="D684">
            <v>13061.89</v>
          </cell>
          <cell r="E684">
            <v>13061.89</v>
          </cell>
          <cell r="F684">
            <v>10821.156</v>
          </cell>
          <cell r="G684">
            <v>10791.59</v>
          </cell>
          <cell r="H684">
            <v>10791.59</v>
          </cell>
          <cell r="I684">
            <v>10791.59</v>
          </cell>
          <cell r="J684">
            <v>10821.156</v>
          </cell>
          <cell r="K684">
            <v>10791.59</v>
          </cell>
          <cell r="L684">
            <v>10791.59</v>
          </cell>
          <cell r="M684">
            <v>10275.62</v>
          </cell>
          <cell r="N684">
            <v>10129.416</v>
          </cell>
          <cell r="O684">
            <v>10101.74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A685">
            <v>21687.04</v>
          </cell>
          <cell r="B685">
            <v>15575.226</v>
          </cell>
          <cell r="C685">
            <v>13222.39</v>
          </cell>
          <cell r="D685">
            <v>13061.89</v>
          </cell>
          <cell r="E685">
            <v>13061.89</v>
          </cell>
          <cell r="F685">
            <v>10821.156</v>
          </cell>
          <cell r="G685">
            <v>10791.59</v>
          </cell>
          <cell r="H685">
            <v>10791.59</v>
          </cell>
          <cell r="I685">
            <v>10791.59</v>
          </cell>
          <cell r="J685">
            <v>10821.156</v>
          </cell>
          <cell r="K685">
            <v>10791.59</v>
          </cell>
          <cell r="L685">
            <v>10791.59</v>
          </cell>
          <cell r="M685">
            <v>10275.62</v>
          </cell>
          <cell r="N685">
            <v>10129.416</v>
          </cell>
          <cell r="O685">
            <v>10101.74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A686">
            <v>21687.04</v>
          </cell>
          <cell r="B686">
            <v>15575.226</v>
          </cell>
          <cell r="C686">
            <v>13222.39</v>
          </cell>
          <cell r="D686">
            <v>13061.89</v>
          </cell>
          <cell r="E686">
            <v>13061.89</v>
          </cell>
          <cell r="F686">
            <v>10821.156</v>
          </cell>
          <cell r="G686">
            <v>10791.59</v>
          </cell>
          <cell r="H686">
            <v>10791.59</v>
          </cell>
          <cell r="I686">
            <v>10791.59</v>
          </cell>
          <cell r="J686">
            <v>10821.156</v>
          </cell>
          <cell r="K686">
            <v>10791.59</v>
          </cell>
          <cell r="L686">
            <v>10791.59</v>
          </cell>
          <cell r="M686">
            <v>10275.62</v>
          </cell>
          <cell r="N686">
            <v>10129.416</v>
          </cell>
          <cell r="O686">
            <v>10101.74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A687">
            <v>21687.04</v>
          </cell>
          <cell r="B687">
            <v>15575.226</v>
          </cell>
          <cell r="C687">
            <v>13222.39</v>
          </cell>
          <cell r="D687">
            <v>13061.89</v>
          </cell>
          <cell r="E687">
            <v>13061.89</v>
          </cell>
          <cell r="F687">
            <v>10821.156</v>
          </cell>
          <cell r="G687">
            <v>10791.59</v>
          </cell>
          <cell r="H687">
            <v>10791.59</v>
          </cell>
          <cell r="I687">
            <v>10791.59</v>
          </cell>
          <cell r="J687">
            <v>10821.156</v>
          </cell>
          <cell r="K687">
            <v>10791.59</v>
          </cell>
          <cell r="L687">
            <v>10791.59</v>
          </cell>
          <cell r="M687">
            <v>10275.62</v>
          </cell>
          <cell r="N687">
            <v>10129.416</v>
          </cell>
          <cell r="O687">
            <v>10101.74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A688">
            <v>21687.04</v>
          </cell>
          <cell r="B688">
            <v>15575.226</v>
          </cell>
          <cell r="C688">
            <v>13222.39</v>
          </cell>
          <cell r="D688">
            <v>13061.89</v>
          </cell>
          <cell r="E688">
            <v>13061.89</v>
          </cell>
          <cell r="F688">
            <v>10821.156</v>
          </cell>
          <cell r="G688">
            <v>10791.59</v>
          </cell>
          <cell r="H688">
            <v>10791.59</v>
          </cell>
          <cell r="I688">
            <v>10791.59</v>
          </cell>
          <cell r="J688">
            <v>10821.156</v>
          </cell>
          <cell r="K688">
            <v>10791.59</v>
          </cell>
          <cell r="L688">
            <v>10791.59</v>
          </cell>
          <cell r="M688">
            <v>10275.62</v>
          </cell>
          <cell r="N688">
            <v>10129.416</v>
          </cell>
          <cell r="O688">
            <v>10101.74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A689">
            <v>21687.04</v>
          </cell>
          <cell r="B689">
            <v>15575.226</v>
          </cell>
          <cell r="C689">
            <v>13222.39</v>
          </cell>
          <cell r="D689">
            <v>13061.89</v>
          </cell>
          <cell r="E689">
            <v>13061.89</v>
          </cell>
          <cell r="F689">
            <v>10821.156</v>
          </cell>
          <cell r="G689">
            <v>10791.59</v>
          </cell>
          <cell r="H689">
            <v>10791.59</v>
          </cell>
          <cell r="I689">
            <v>10791.59</v>
          </cell>
          <cell r="J689">
            <v>10821.156</v>
          </cell>
          <cell r="K689">
            <v>10791.59</v>
          </cell>
          <cell r="L689">
            <v>10791.59</v>
          </cell>
          <cell r="M689">
            <v>10275.62</v>
          </cell>
          <cell r="N689">
            <v>10129.416</v>
          </cell>
          <cell r="O689">
            <v>10101.74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A690">
            <v>21687.04</v>
          </cell>
          <cell r="B690">
            <v>15575.226</v>
          </cell>
          <cell r="C690">
            <v>13222.39</v>
          </cell>
          <cell r="D690">
            <v>13061.89</v>
          </cell>
          <cell r="E690">
            <v>13061.89</v>
          </cell>
          <cell r="F690">
            <v>10821.156</v>
          </cell>
          <cell r="G690">
            <v>10791.59</v>
          </cell>
          <cell r="H690">
            <v>10791.59</v>
          </cell>
          <cell r="I690">
            <v>10791.59</v>
          </cell>
          <cell r="J690">
            <v>10821.156</v>
          </cell>
          <cell r="K690">
            <v>10791.59</v>
          </cell>
          <cell r="L690">
            <v>10791.59</v>
          </cell>
          <cell r="M690">
            <v>10275.62</v>
          </cell>
          <cell r="N690">
            <v>10129.416</v>
          </cell>
          <cell r="O690">
            <v>10101.74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A691">
            <v>21687.04</v>
          </cell>
          <cell r="B691">
            <v>15575.226</v>
          </cell>
          <cell r="C691">
            <v>13222.39</v>
          </cell>
          <cell r="D691">
            <v>13061.89</v>
          </cell>
          <cell r="E691">
            <v>13061.89</v>
          </cell>
          <cell r="F691">
            <v>10821.156</v>
          </cell>
          <cell r="G691">
            <v>10791.59</v>
          </cell>
          <cell r="H691">
            <v>10791.59</v>
          </cell>
          <cell r="I691">
            <v>10791.59</v>
          </cell>
          <cell r="J691">
            <v>10821.156</v>
          </cell>
          <cell r="K691">
            <v>10791.59</v>
          </cell>
          <cell r="L691">
            <v>10791.59</v>
          </cell>
          <cell r="M691">
            <v>10275.62</v>
          </cell>
          <cell r="N691">
            <v>10129.416</v>
          </cell>
          <cell r="O691">
            <v>10101.74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A692">
            <v>21687.04</v>
          </cell>
          <cell r="B692">
            <v>15575.226</v>
          </cell>
          <cell r="C692">
            <v>13222.39</v>
          </cell>
          <cell r="D692">
            <v>13061.89</v>
          </cell>
          <cell r="E692">
            <v>13061.89</v>
          </cell>
          <cell r="F692">
            <v>10821.156</v>
          </cell>
          <cell r="G692">
            <v>10791.59</v>
          </cell>
          <cell r="H692">
            <v>10791.59</v>
          </cell>
          <cell r="I692">
            <v>10791.59</v>
          </cell>
          <cell r="J692">
            <v>10821.156</v>
          </cell>
          <cell r="K692">
            <v>10791.59</v>
          </cell>
          <cell r="L692">
            <v>10791.59</v>
          </cell>
          <cell r="M692">
            <v>10275.62</v>
          </cell>
          <cell r="N692">
            <v>10129.416</v>
          </cell>
          <cell r="O692">
            <v>10101.74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A693">
            <v>21687.04</v>
          </cell>
          <cell r="B693">
            <v>15575.226</v>
          </cell>
          <cell r="C693">
            <v>13222.39</v>
          </cell>
          <cell r="D693">
            <v>13061.89</v>
          </cell>
          <cell r="E693">
            <v>13061.89</v>
          </cell>
          <cell r="F693">
            <v>10821.156</v>
          </cell>
          <cell r="G693">
            <v>10791.59</v>
          </cell>
          <cell r="H693">
            <v>10791.59</v>
          </cell>
          <cell r="I693">
            <v>10791.59</v>
          </cell>
          <cell r="J693">
            <v>10821.156</v>
          </cell>
          <cell r="K693">
            <v>10791.59</v>
          </cell>
          <cell r="L693">
            <v>10791.59</v>
          </cell>
          <cell r="M693">
            <v>10275.62</v>
          </cell>
          <cell r="N693">
            <v>10129.416</v>
          </cell>
          <cell r="O693">
            <v>10101.74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A694">
            <v>21687.04</v>
          </cell>
          <cell r="B694">
            <v>15575.226</v>
          </cell>
          <cell r="C694">
            <v>13222.39</v>
          </cell>
          <cell r="D694">
            <v>13061.89</v>
          </cell>
          <cell r="E694">
            <v>13061.89</v>
          </cell>
          <cell r="F694">
            <v>10821.156</v>
          </cell>
          <cell r="G694">
            <v>10791.59</v>
          </cell>
          <cell r="H694">
            <v>10791.59</v>
          </cell>
          <cell r="I694">
            <v>10791.59</v>
          </cell>
          <cell r="J694">
            <v>10821.156</v>
          </cell>
          <cell r="K694">
            <v>10791.59</v>
          </cell>
          <cell r="L694">
            <v>10791.59</v>
          </cell>
          <cell r="M694">
            <v>10275.62</v>
          </cell>
          <cell r="N694">
            <v>10129.416</v>
          </cell>
          <cell r="O694">
            <v>10101.74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A695">
            <v>21687.04</v>
          </cell>
          <cell r="B695">
            <v>15575.226</v>
          </cell>
          <cell r="C695">
            <v>13222.39</v>
          </cell>
          <cell r="D695">
            <v>13061.89</v>
          </cell>
          <cell r="E695">
            <v>13061.89</v>
          </cell>
          <cell r="F695">
            <v>10821.156</v>
          </cell>
          <cell r="G695">
            <v>10791.59</v>
          </cell>
          <cell r="H695">
            <v>10791.59</v>
          </cell>
          <cell r="I695">
            <v>10791.59</v>
          </cell>
          <cell r="J695">
            <v>10821.156</v>
          </cell>
          <cell r="K695">
            <v>10791.59</v>
          </cell>
          <cell r="L695">
            <v>10791.59</v>
          </cell>
          <cell r="M695">
            <v>10275.62</v>
          </cell>
          <cell r="N695">
            <v>10129.416</v>
          </cell>
          <cell r="O695">
            <v>10101.74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>
            <v>21687.04</v>
          </cell>
          <cell r="B696">
            <v>15575.226</v>
          </cell>
          <cell r="C696">
            <v>13222.39</v>
          </cell>
          <cell r="D696">
            <v>13061.89</v>
          </cell>
          <cell r="E696">
            <v>13061.89</v>
          </cell>
          <cell r="F696">
            <v>10821.156</v>
          </cell>
          <cell r="G696">
            <v>10791.59</v>
          </cell>
          <cell r="H696">
            <v>10791.59</v>
          </cell>
          <cell r="I696">
            <v>10791.59</v>
          </cell>
          <cell r="J696">
            <v>10821.156</v>
          </cell>
          <cell r="K696">
            <v>10791.59</v>
          </cell>
          <cell r="L696">
            <v>10791.59</v>
          </cell>
          <cell r="M696">
            <v>10275.62</v>
          </cell>
          <cell r="N696">
            <v>10129.416</v>
          </cell>
          <cell r="O696">
            <v>10101.74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>
            <v>21687.04</v>
          </cell>
          <cell r="B697">
            <v>15575.226</v>
          </cell>
          <cell r="C697">
            <v>13222.39</v>
          </cell>
          <cell r="D697">
            <v>13061.89</v>
          </cell>
          <cell r="E697">
            <v>13061.89</v>
          </cell>
          <cell r="F697">
            <v>10821.156</v>
          </cell>
          <cell r="G697">
            <v>10791.59</v>
          </cell>
          <cell r="H697">
            <v>10791.59</v>
          </cell>
          <cell r="I697">
            <v>10791.59</v>
          </cell>
          <cell r="J697">
            <v>10821.156</v>
          </cell>
          <cell r="K697">
            <v>10791.59</v>
          </cell>
          <cell r="L697">
            <v>10791.59</v>
          </cell>
          <cell r="M697">
            <v>10275.62</v>
          </cell>
          <cell r="N697">
            <v>10129.416</v>
          </cell>
          <cell r="O697">
            <v>10101.74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A698">
            <v>21687.04</v>
          </cell>
          <cell r="B698">
            <v>15575.226</v>
          </cell>
          <cell r="C698">
            <v>13222.39</v>
          </cell>
          <cell r="D698">
            <v>13061.89</v>
          </cell>
          <cell r="E698">
            <v>13061.89</v>
          </cell>
          <cell r="F698">
            <v>10821.156</v>
          </cell>
          <cell r="G698">
            <v>10791.59</v>
          </cell>
          <cell r="H698">
            <v>10791.59</v>
          </cell>
          <cell r="I698">
            <v>10791.59</v>
          </cell>
          <cell r="J698">
            <v>10821.156</v>
          </cell>
          <cell r="K698">
            <v>10791.59</v>
          </cell>
          <cell r="L698">
            <v>10791.59</v>
          </cell>
          <cell r="M698">
            <v>10275.62</v>
          </cell>
          <cell r="N698">
            <v>10129.416</v>
          </cell>
          <cell r="O698">
            <v>10101.74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A699">
            <v>21687.04</v>
          </cell>
          <cell r="B699">
            <v>15575.226</v>
          </cell>
          <cell r="C699">
            <v>13222.39</v>
          </cell>
          <cell r="D699">
            <v>13061.89</v>
          </cell>
          <cell r="E699">
            <v>13061.89</v>
          </cell>
          <cell r="F699">
            <v>10821.156</v>
          </cell>
          <cell r="G699">
            <v>10791.59</v>
          </cell>
          <cell r="H699">
            <v>10791.59</v>
          </cell>
          <cell r="I699">
            <v>10791.59</v>
          </cell>
          <cell r="J699">
            <v>10821.156</v>
          </cell>
          <cell r="K699">
            <v>10791.59</v>
          </cell>
          <cell r="L699">
            <v>10791.59</v>
          </cell>
          <cell r="M699">
            <v>10275.62</v>
          </cell>
          <cell r="N699">
            <v>10129.416</v>
          </cell>
          <cell r="O699">
            <v>10101.74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A700">
            <v>21687.04</v>
          </cell>
          <cell r="B700">
            <v>15575.226</v>
          </cell>
          <cell r="C700">
            <v>13222.39</v>
          </cell>
          <cell r="D700">
            <v>13061.89</v>
          </cell>
          <cell r="E700">
            <v>13061.89</v>
          </cell>
          <cell r="F700">
            <v>10821.156</v>
          </cell>
          <cell r="G700">
            <v>10791.59</v>
          </cell>
          <cell r="H700">
            <v>10791.59</v>
          </cell>
          <cell r="I700">
            <v>10791.59</v>
          </cell>
          <cell r="J700">
            <v>10821.156</v>
          </cell>
          <cell r="K700">
            <v>10791.59</v>
          </cell>
          <cell r="L700">
            <v>10791.59</v>
          </cell>
          <cell r="M700">
            <v>10275.62</v>
          </cell>
          <cell r="N700">
            <v>10129.416</v>
          </cell>
          <cell r="O700">
            <v>10101.74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A701">
            <v>21687.04</v>
          </cell>
          <cell r="B701">
            <v>15575.226</v>
          </cell>
          <cell r="C701">
            <v>13222.39</v>
          </cell>
          <cell r="D701">
            <v>13061.89</v>
          </cell>
          <cell r="E701">
            <v>13061.89</v>
          </cell>
          <cell r="F701">
            <v>10821.156</v>
          </cell>
          <cell r="G701">
            <v>10791.59</v>
          </cell>
          <cell r="H701">
            <v>10791.59</v>
          </cell>
          <cell r="I701">
            <v>10791.59</v>
          </cell>
          <cell r="J701">
            <v>10821.156</v>
          </cell>
          <cell r="K701">
            <v>10791.59</v>
          </cell>
          <cell r="L701">
            <v>10791.59</v>
          </cell>
          <cell r="M701">
            <v>10275.62</v>
          </cell>
          <cell r="N701">
            <v>10129.416</v>
          </cell>
          <cell r="O701">
            <v>10101.74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A702">
            <v>21687.04</v>
          </cell>
          <cell r="B702">
            <v>15575.226</v>
          </cell>
          <cell r="C702">
            <v>13222.39</v>
          </cell>
          <cell r="D702">
            <v>13061.89</v>
          </cell>
          <cell r="E702">
            <v>13061.89</v>
          </cell>
          <cell r="F702">
            <v>10821.156</v>
          </cell>
          <cell r="G702">
            <v>10791.59</v>
          </cell>
          <cell r="H702">
            <v>10791.59</v>
          </cell>
          <cell r="I702">
            <v>10791.59</v>
          </cell>
          <cell r="J702">
            <v>10821.156</v>
          </cell>
          <cell r="K702">
            <v>10791.59</v>
          </cell>
          <cell r="L702">
            <v>10791.59</v>
          </cell>
          <cell r="M702">
            <v>10275.62</v>
          </cell>
          <cell r="N702">
            <v>10129.416</v>
          </cell>
          <cell r="O702">
            <v>10101.74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A703">
            <v>21687.04</v>
          </cell>
          <cell r="B703">
            <v>15575.226</v>
          </cell>
          <cell r="C703">
            <v>13222.39</v>
          </cell>
          <cell r="D703">
            <v>13061.89</v>
          </cell>
          <cell r="E703">
            <v>13061.89</v>
          </cell>
          <cell r="F703">
            <v>10821.156</v>
          </cell>
          <cell r="G703">
            <v>10791.59</v>
          </cell>
          <cell r="H703">
            <v>10791.59</v>
          </cell>
          <cell r="I703">
            <v>10791.59</v>
          </cell>
          <cell r="J703">
            <v>10821.156</v>
          </cell>
          <cell r="K703">
            <v>10791.59</v>
          </cell>
          <cell r="L703">
            <v>10791.59</v>
          </cell>
          <cell r="M703">
            <v>10275.62</v>
          </cell>
          <cell r="N703">
            <v>10129.416</v>
          </cell>
          <cell r="O703">
            <v>10101.74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A704">
            <v>21687.04</v>
          </cell>
          <cell r="B704">
            <v>15575.226</v>
          </cell>
          <cell r="C704">
            <v>13222.39</v>
          </cell>
          <cell r="D704">
            <v>13061.89</v>
          </cell>
          <cell r="E704">
            <v>13061.89</v>
          </cell>
          <cell r="F704">
            <v>10821.156</v>
          </cell>
          <cell r="G704">
            <v>10791.59</v>
          </cell>
          <cell r="H704">
            <v>10791.59</v>
          </cell>
          <cell r="I704">
            <v>10791.59</v>
          </cell>
          <cell r="J704">
            <v>10821.156</v>
          </cell>
          <cell r="K704">
            <v>10791.59</v>
          </cell>
          <cell r="L704">
            <v>10791.59</v>
          </cell>
          <cell r="M704">
            <v>10275.62</v>
          </cell>
          <cell r="N704">
            <v>10129.416</v>
          </cell>
          <cell r="O704">
            <v>10101.74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21687.04</v>
          </cell>
          <cell r="B705">
            <v>15575.226</v>
          </cell>
          <cell r="C705">
            <v>13222.39</v>
          </cell>
          <cell r="D705">
            <v>13061.89</v>
          </cell>
          <cell r="E705">
            <v>13061.89</v>
          </cell>
          <cell r="F705">
            <v>10821.156</v>
          </cell>
          <cell r="G705">
            <v>10791.59</v>
          </cell>
          <cell r="H705">
            <v>10791.59</v>
          </cell>
          <cell r="I705">
            <v>10791.59</v>
          </cell>
          <cell r="J705">
            <v>10821.156</v>
          </cell>
          <cell r="K705">
            <v>10791.59</v>
          </cell>
          <cell r="L705">
            <v>10791.59</v>
          </cell>
          <cell r="M705">
            <v>10275.62</v>
          </cell>
          <cell r="N705">
            <v>10129.416</v>
          </cell>
          <cell r="O705">
            <v>10101.74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A706">
            <v>21687.04</v>
          </cell>
          <cell r="B706">
            <v>15575.226</v>
          </cell>
          <cell r="C706">
            <v>13222.39</v>
          </cell>
          <cell r="D706">
            <v>13061.89</v>
          </cell>
          <cell r="E706">
            <v>13061.89</v>
          </cell>
          <cell r="F706">
            <v>10821.156</v>
          </cell>
          <cell r="G706">
            <v>10791.59</v>
          </cell>
          <cell r="H706">
            <v>10791.59</v>
          </cell>
          <cell r="I706">
            <v>10791.59</v>
          </cell>
          <cell r="J706">
            <v>10821.156</v>
          </cell>
          <cell r="K706">
            <v>10791.59</v>
          </cell>
          <cell r="L706">
            <v>10791.59</v>
          </cell>
          <cell r="M706">
            <v>10275.62</v>
          </cell>
          <cell r="N706">
            <v>10129.416</v>
          </cell>
          <cell r="O706">
            <v>10101.74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A707">
            <v>21687.04</v>
          </cell>
          <cell r="B707">
            <v>15575.226</v>
          </cell>
          <cell r="C707">
            <v>13222.39</v>
          </cell>
          <cell r="D707">
            <v>13061.89</v>
          </cell>
          <cell r="E707">
            <v>13061.89</v>
          </cell>
          <cell r="F707">
            <v>10821.156</v>
          </cell>
          <cell r="G707">
            <v>10791.59</v>
          </cell>
          <cell r="H707">
            <v>10791.59</v>
          </cell>
          <cell r="I707">
            <v>10791.59</v>
          </cell>
          <cell r="J707">
            <v>10821.156</v>
          </cell>
          <cell r="K707">
            <v>10791.59</v>
          </cell>
          <cell r="L707">
            <v>10791.59</v>
          </cell>
          <cell r="M707">
            <v>10275.62</v>
          </cell>
          <cell r="N707">
            <v>10129.416</v>
          </cell>
          <cell r="O707">
            <v>10101.74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A708">
            <v>21687.04</v>
          </cell>
          <cell r="B708">
            <v>15575.226</v>
          </cell>
          <cell r="C708">
            <v>13222.39</v>
          </cell>
          <cell r="D708">
            <v>13061.89</v>
          </cell>
          <cell r="E708">
            <v>13061.89</v>
          </cell>
          <cell r="F708">
            <v>10821.156</v>
          </cell>
          <cell r="G708">
            <v>10791.59</v>
          </cell>
          <cell r="H708">
            <v>10791.59</v>
          </cell>
          <cell r="I708">
            <v>10791.59</v>
          </cell>
          <cell r="J708">
            <v>10821.156</v>
          </cell>
          <cell r="K708">
            <v>10791.59</v>
          </cell>
          <cell r="L708">
            <v>10791.59</v>
          </cell>
          <cell r="M708">
            <v>10275.62</v>
          </cell>
          <cell r="N708">
            <v>10129.416</v>
          </cell>
          <cell r="O708">
            <v>10101.74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A709">
            <v>21687.04</v>
          </cell>
          <cell r="B709">
            <v>15575.226</v>
          </cell>
          <cell r="C709">
            <v>13222.39</v>
          </cell>
          <cell r="D709">
            <v>13061.89</v>
          </cell>
          <cell r="E709">
            <v>13061.89</v>
          </cell>
          <cell r="F709">
            <v>10821.156</v>
          </cell>
          <cell r="G709">
            <v>10791.59</v>
          </cell>
          <cell r="H709">
            <v>10791.59</v>
          </cell>
          <cell r="I709">
            <v>10791.59</v>
          </cell>
          <cell r="J709">
            <v>10821.156</v>
          </cell>
          <cell r="K709">
            <v>10791.59</v>
          </cell>
          <cell r="L709">
            <v>10791.59</v>
          </cell>
          <cell r="M709">
            <v>10275.62</v>
          </cell>
          <cell r="N709">
            <v>10129.416</v>
          </cell>
          <cell r="O709">
            <v>10101.74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A710">
            <v>21687.04</v>
          </cell>
          <cell r="B710">
            <v>15575.226</v>
          </cell>
          <cell r="C710">
            <v>13222.39</v>
          </cell>
          <cell r="D710">
            <v>13061.89</v>
          </cell>
          <cell r="E710">
            <v>13061.89</v>
          </cell>
          <cell r="F710">
            <v>10821.156</v>
          </cell>
          <cell r="G710">
            <v>10791.59</v>
          </cell>
          <cell r="H710">
            <v>10791.59</v>
          </cell>
          <cell r="I710">
            <v>10791.59</v>
          </cell>
          <cell r="J710">
            <v>10821.156</v>
          </cell>
          <cell r="K710">
            <v>10791.59</v>
          </cell>
          <cell r="L710">
            <v>10791.59</v>
          </cell>
          <cell r="M710">
            <v>10275.62</v>
          </cell>
          <cell r="N710">
            <v>10129.416</v>
          </cell>
          <cell r="O710">
            <v>10101.74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A711">
            <v>21687.04</v>
          </cell>
          <cell r="B711">
            <v>15575.226</v>
          </cell>
          <cell r="C711">
            <v>13222.39</v>
          </cell>
          <cell r="D711">
            <v>13061.89</v>
          </cell>
          <cell r="E711">
            <v>13061.89</v>
          </cell>
          <cell r="F711">
            <v>10821.156</v>
          </cell>
          <cell r="G711">
            <v>10791.59</v>
          </cell>
          <cell r="H711">
            <v>10791.59</v>
          </cell>
          <cell r="I711">
            <v>10791.59</v>
          </cell>
          <cell r="J711">
            <v>10821.156</v>
          </cell>
          <cell r="K711">
            <v>10791.59</v>
          </cell>
          <cell r="L711">
            <v>10791.59</v>
          </cell>
          <cell r="M711">
            <v>10275.62</v>
          </cell>
          <cell r="N711">
            <v>10129.416</v>
          </cell>
          <cell r="O711">
            <v>10101.74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A712">
            <v>21687.04</v>
          </cell>
          <cell r="B712">
            <v>15575.226</v>
          </cell>
          <cell r="C712">
            <v>13222.39</v>
          </cell>
          <cell r="D712">
            <v>13061.89</v>
          </cell>
          <cell r="E712">
            <v>13061.89</v>
          </cell>
          <cell r="F712">
            <v>10821.156</v>
          </cell>
          <cell r="G712">
            <v>10791.59</v>
          </cell>
          <cell r="H712">
            <v>10791.59</v>
          </cell>
          <cell r="I712">
            <v>10791.59</v>
          </cell>
          <cell r="J712">
            <v>10821.156</v>
          </cell>
          <cell r="K712">
            <v>10791.59</v>
          </cell>
          <cell r="L712">
            <v>10791.59</v>
          </cell>
          <cell r="M712">
            <v>10275.62</v>
          </cell>
          <cell r="N712">
            <v>10129.416</v>
          </cell>
          <cell r="O712">
            <v>10101.74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A713">
            <v>21687.04</v>
          </cell>
          <cell r="B713">
            <v>15575.226</v>
          </cell>
          <cell r="C713">
            <v>13222.39</v>
          </cell>
          <cell r="D713">
            <v>13061.89</v>
          </cell>
          <cell r="E713">
            <v>13061.89</v>
          </cell>
          <cell r="F713">
            <v>10821.156</v>
          </cell>
          <cell r="G713">
            <v>10791.59</v>
          </cell>
          <cell r="H713">
            <v>10791.59</v>
          </cell>
          <cell r="I713">
            <v>10791.59</v>
          </cell>
          <cell r="J713">
            <v>10821.156</v>
          </cell>
          <cell r="K713">
            <v>10791.59</v>
          </cell>
          <cell r="L713">
            <v>10791.59</v>
          </cell>
          <cell r="M713">
            <v>10275.62</v>
          </cell>
          <cell r="N713">
            <v>10129.416</v>
          </cell>
          <cell r="O713">
            <v>10101.74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A714">
            <v>21687.04</v>
          </cell>
          <cell r="B714">
            <v>15575.226</v>
          </cell>
          <cell r="C714">
            <v>13222.39</v>
          </cell>
          <cell r="D714">
            <v>13061.89</v>
          </cell>
          <cell r="E714">
            <v>13061.89</v>
          </cell>
          <cell r="F714">
            <v>10821.156</v>
          </cell>
          <cell r="G714">
            <v>10791.59</v>
          </cell>
          <cell r="H714">
            <v>10791.59</v>
          </cell>
          <cell r="I714">
            <v>10791.59</v>
          </cell>
          <cell r="J714">
            <v>10821.156</v>
          </cell>
          <cell r="K714">
            <v>10791.59</v>
          </cell>
          <cell r="L714">
            <v>10791.59</v>
          </cell>
          <cell r="M714">
            <v>10275.62</v>
          </cell>
          <cell r="N714">
            <v>10129.416</v>
          </cell>
          <cell r="O714">
            <v>10101.74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A715">
            <v>21687.04</v>
          </cell>
          <cell r="B715">
            <v>15575.226</v>
          </cell>
          <cell r="C715">
            <v>13222.39</v>
          </cell>
          <cell r="D715">
            <v>13061.89</v>
          </cell>
          <cell r="E715">
            <v>13061.89</v>
          </cell>
          <cell r="F715">
            <v>10821.156</v>
          </cell>
          <cell r="G715">
            <v>10791.59</v>
          </cell>
          <cell r="H715">
            <v>10791.59</v>
          </cell>
          <cell r="I715">
            <v>10791.59</v>
          </cell>
          <cell r="J715">
            <v>10821.156</v>
          </cell>
          <cell r="K715">
            <v>10791.59</v>
          </cell>
          <cell r="L715">
            <v>10791.59</v>
          </cell>
          <cell r="M715">
            <v>10275.62</v>
          </cell>
          <cell r="N715">
            <v>10129.416</v>
          </cell>
          <cell r="O715">
            <v>10101.74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A716">
            <v>21687.04</v>
          </cell>
          <cell r="B716">
            <v>15575.226</v>
          </cell>
          <cell r="C716">
            <v>13222.39</v>
          </cell>
          <cell r="D716">
            <v>13061.89</v>
          </cell>
          <cell r="E716">
            <v>13061.89</v>
          </cell>
          <cell r="F716">
            <v>10821.156</v>
          </cell>
          <cell r="G716">
            <v>10791.59</v>
          </cell>
          <cell r="H716">
            <v>10791.59</v>
          </cell>
          <cell r="I716">
            <v>10791.59</v>
          </cell>
          <cell r="J716">
            <v>10821.156</v>
          </cell>
          <cell r="K716">
            <v>10791.59</v>
          </cell>
          <cell r="L716">
            <v>10791.59</v>
          </cell>
          <cell r="M716">
            <v>10275.62</v>
          </cell>
          <cell r="N716">
            <v>10129.416</v>
          </cell>
          <cell r="O716">
            <v>10101.74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A717">
            <v>21687.04</v>
          </cell>
          <cell r="B717">
            <v>15575.226</v>
          </cell>
          <cell r="C717">
            <v>13222.39</v>
          </cell>
          <cell r="D717">
            <v>13061.89</v>
          </cell>
          <cell r="E717">
            <v>13061.89</v>
          </cell>
          <cell r="F717">
            <v>10821.156</v>
          </cell>
          <cell r="G717">
            <v>10791.59</v>
          </cell>
          <cell r="H717">
            <v>10791.59</v>
          </cell>
          <cell r="I717">
            <v>10791.59</v>
          </cell>
          <cell r="J717">
            <v>10821.156</v>
          </cell>
          <cell r="K717">
            <v>10791.59</v>
          </cell>
          <cell r="L717">
            <v>10791.59</v>
          </cell>
          <cell r="M717">
            <v>10275.62</v>
          </cell>
          <cell r="N717">
            <v>10129.416</v>
          </cell>
          <cell r="O717">
            <v>10101.74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A718">
            <v>21687.04</v>
          </cell>
          <cell r="B718">
            <v>15575.226</v>
          </cell>
          <cell r="C718">
            <v>13222.39</v>
          </cell>
          <cell r="D718">
            <v>13061.89</v>
          </cell>
          <cell r="E718">
            <v>13061.89</v>
          </cell>
          <cell r="F718">
            <v>10821.156</v>
          </cell>
          <cell r="G718">
            <v>10791.59</v>
          </cell>
          <cell r="H718">
            <v>10791.59</v>
          </cell>
          <cell r="I718">
            <v>10791.59</v>
          </cell>
          <cell r="J718">
            <v>10821.156</v>
          </cell>
          <cell r="K718">
            <v>10791.59</v>
          </cell>
          <cell r="L718">
            <v>10791.59</v>
          </cell>
          <cell r="M718">
            <v>10275.62</v>
          </cell>
          <cell r="N718">
            <v>10129.416</v>
          </cell>
          <cell r="O718">
            <v>10101.74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A719">
            <v>21687.04</v>
          </cell>
          <cell r="B719">
            <v>15575.226</v>
          </cell>
          <cell r="C719">
            <v>13222.39</v>
          </cell>
          <cell r="D719">
            <v>13061.89</v>
          </cell>
          <cell r="E719">
            <v>13061.89</v>
          </cell>
          <cell r="F719">
            <v>10821.156</v>
          </cell>
          <cell r="G719">
            <v>10791.59</v>
          </cell>
          <cell r="H719">
            <v>10791.59</v>
          </cell>
          <cell r="I719">
            <v>10791.59</v>
          </cell>
          <cell r="J719">
            <v>10821.156</v>
          </cell>
          <cell r="K719">
            <v>10791.59</v>
          </cell>
          <cell r="L719">
            <v>10791.59</v>
          </cell>
          <cell r="M719">
            <v>10275.62</v>
          </cell>
          <cell r="N719">
            <v>10129.416</v>
          </cell>
          <cell r="O719">
            <v>10101.74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A720">
            <v>21687.04</v>
          </cell>
          <cell r="B720">
            <v>15575.226</v>
          </cell>
          <cell r="C720">
            <v>13222.39</v>
          </cell>
          <cell r="D720">
            <v>13061.89</v>
          </cell>
          <cell r="E720">
            <v>13061.89</v>
          </cell>
          <cell r="F720">
            <v>10821.156</v>
          </cell>
          <cell r="G720">
            <v>10791.59</v>
          </cell>
          <cell r="H720">
            <v>10791.59</v>
          </cell>
          <cell r="I720">
            <v>10791.59</v>
          </cell>
          <cell r="J720">
            <v>10821.156</v>
          </cell>
          <cell r="K720">
            <v>10791.59</v>
          </cell>
          <cell r="L720">
            <v>10791.59</v>
          </cell>
          <cell r="M720">
            <v>10275.62</v>
          </cell>
          <cell r="N720">
            <v>10129.416</v>
          </cell>
          <cell r="O720">
            <v>10101.74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A721">
            <v>21687.04</v>
          </cell>
          <cell r="B721">
            <v>15575.226</v>
          </cell>
          <cell r="C721">
            <v>13222.39</v>
          </cell>
          <cell r="D721">
            <v>13061.89</v>
          </cell>
          <cell r="E721">
            <v>13061.89</v>
          </cell>
          <cell r="F721">
            <v>10821.156</v>
          </cell>
          <cell r="G721">
            <v>10791.59</v>
          </cell>
          <cell r="H721">
            <v>10791.59</v>
          </cell>
          <cell r="I721">
            <v>10791.59</v>
          </cell>
          <cell r="J721">
            <v>10821.156</v>
          </cell>
          <cell r="K721">
            <v>10791.59</v>
          </cell>
          <cell r="L721">
            <v>10791.59</v>
          </cell>
          <cell r="M721">
            <v>10275.62</v>
          </cell>
          <cell r="N721">
            <v>10129.416</v>
          </cell>
          <cell r="O721">
            <v>10101.74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A722">
            <v>21687.04</v>
          </cell>
          <cell r="B722">
            <v>15575.226</v>
          </cell>
          <cell r="C722">
            <v>13222.39</v>
          </cell>
          <cell r="D722">
            <v>13061.89</v>
          </cell>
          <cell r="E722">
            <v>13061.89</v>
          </cell>
          <cell r="F722">
            <v>10821.156</v>
          </cell>
          <cell r="G722">
            <v>10791.59</v>
          </cell>
          <cell r="H722">
            <v>10791.59</v>
          </cell>
          <cell r="I722">
            <v>10791.59</v>
          </cell>
          <cell r="J722">
            <v>10821.156</v>
          </cell>
          <cell r="K722">
            <v>10791.59</v>
          </cell>
          <cell r="L722">
            <v>10791.59</v>
          </cell>
          <cell r="M722">
            <v>10275.62</v>
          </cell>
          <cell r="N722">
            <v>10129.416</v>
          </cell>
          <cell r="O722">
            <v>10101.74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A723">
            <v>21687.04</v>
          </cell>
          <cell r="B723">
            <v>15575.226</v>
          </cell>
          <cell r="C723">
            <v>13222.39</v>
          </cell>
          <cell r="D723">
            <v>13061.89</v>
          </cell>
          <cell r="E723">
            <v>13061.89</v>
          </cell>
          <cell r="F723">
            <v>10821.156</v>
          </cell>
          <cell r="G723">
            <v>10791.59</v>
          </cell>
          <cell r="H723">
            <v>10791.59</v>
          </cell>
          <cell r="I723">
            <v>10791.59</v>
          </cell>
          <cell r="J723">
            <v>10821.156</v>
          </cell>
          <cell r="K723">
            <v>10791.59</v>
          </cell>
          <cell r="L723">
            <v>10791.59</v>
          </cell>
          <cell r="M723">
            <v>10275.62</v>
          </cell>
          <cell r="N723">
            <v>10129.416</v>
          </cell>
          <cell r="O723">
            <v>10101.74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A724">
            <v>21687.04</v>
          </cell>
          <cell r="B724">
            <v>15575.226</v>
          </cell>
          <cell r="C724">
            <v>13222.39</v>
          </cell>
          <cell r="D724">
            <v>13061.89</v>
          </cell>
          <cell r="E724">
            <v>13061.89</v>
          </cell>
          <cell r="F724">
            <v>10821.156</v>
          </cell>
          <cell r="G724">
            <v>10791.59</v>
          </cell>
          <cell r="H724">
            <v>10791.59</v>
          </cell>
          <cell r="I724">
            <v>10791.59</v>
          </cell>
          <cell r="J724">
            <v>10821.156</v>
          </cell>
          <cell r="K724">
            <v>10791.59</v>
          </cell>
          <cell r="L724">
            <v>10791.59</v>
          </cell>
          <cell r="M724">
            <v>10275.62</v>
          </cell>
          <cell r="N724">
            <v>10129.416</v>
          </cell>
          <cell r="O724">
            <v>10101.74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A725">
            <v>21687.04</v>
          </cell>
          <cell r="B725">
            <v>15575.226</v>
          </cell>
          <cell r="C725">
            <v>13222.39</v>
          </cell>
          <cell r="D725">
            <v>13061.89</v>
          </cell>
          <cell r="E725">
            <v>13061.89</v>
          </cell>
          <cell r="F725">
            <v>10821.156</v>
          </cell>
          <cell r="G725">
            <v>10791.59</v>
          </cell>
          <cell r="H725">
            <v>10791.59</v>
          </cell>
          <cell r="I725">
            <v>10791.59</v>
          </cell>
          <cell r="J725">
            <v>10821.156</v>
          </cell>
          <cell r="K725">
            <v>10791.59</v>
          </cell>
          <cell r="L725">
            <v>10791.59</v>
          </cell>
          <cell r="M725">
            <v>10275.62</v>
          </cell>
          <cell r="N725">
            <v>10129.416</v>
          </cell>
          <cell r="O725">
            <v>10101.74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A726">
            <v>21687.04</v>
          </cell>
          <cell r="B726">
            <v>15575.226</v>
          </cell>
          <cell r="C726">
            <v>13222.39</v>
          </cell>
          <cell r="D726">
            <v>13061.89</v>
          </cell>
          <cell r="E726">
            <v>13061.89</v>
          </cell>
          <cell r="F726">
            <v>10821.156</v>
          </cell>
          <cell r="G726">
            <v>10791.59</v>
          </cell>
          <cell r="H726">
            <v>10791.59</v>
          </cell>
          <cell r="I726">
            <v>10791.59</v>
          </cell>
          <cell r="J726">
            <v>10821.156</v>
          </cell>
          <cell r="K726">
            <v>10791.59</v>
          </cell>
          <cell r="L726">
            <v>10791.59</v>
          </cell>
          <cell r="M726">
            <v>10275.62</v>
          </cell>
          <cell r="N726">
            <v>10129.416</v>
          </cell>
          <cell r="O726">
            <v>10101.74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>
            <v>21687.04</v>
          </cell>
          <cell r="B727">
            <v>15575.226</v>
          </cell>
          <cell r="C727">
            <v>13222.39</v>
          </cell>
          <cell r="D727">
            <v>13061.89</v>
          </cell>
          <cell r="E727">
            <v>13061.89</v>
          </cell>
          <cell r="F727">
            <v>10821.156</v>
          </cell>
          <cell r="G727">
            <v>10791.59</v>
          </cell>
          <cell r="H727">
            <v>10791.59</v>
          </cell>
          <cell r="I727">
            <v>10791.59</v>
          </cell>
          <cell r="J727">
            <v>10821.156</v>
          </cell>
          <cell r="K727">
            <v>10791.59</v>
          </cell>
          <cell r="L727">
            <v>10791.59</v>
          </cell>
          <cell r="M727">
            <v>10275.62</v>
          </cell>
          <cell r="N727">
            <v>10129.416</v>
          </cell>
          <cell r="O727">
            <v>10101.74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A728">
            <v>21687.04</v>
          </cell>
          <cell r="B728">
            <v>15575.226</v>
          </cell>
          <cell r="C728">
            <v>13222.39</v>
          </cell>
          <cell r="D728">
            <v>13061.89</v>
          </cell>
          <cell r="E728">
            <v>13061.89</v>
          </cell>
          <cell r="F728">
            <v>10821.156</v>
          </cell>
          <cell r="G728">
            <v>10791.59</v>
          </cell>
          <cell r="H728">
            <v>10791.59</v>
          </cell>
          <cell r="I728">
            <v>10791.59</v>
          </cell>
          <cell r="J728">
            <v>10821.156</v>
          </cell>
          <cell r="K728">
            <v>10791.59</v>
          </cell>
          <cell r="L728">
            <v>10791.59</v>
          </cell>
          <cell r="M728">
            <v>10275.62</v>
          </cell>
          <cell r="N728">
            <v>10129.416</v>
          </cell>
          <cell r="O728">
            <v>10101.74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A729">
            <v>21687.04</v>
          </cell>
          <cell r="B729">
            <v>15575.226</v>
          </cell>
          <cell r="C729">
            <v>13222.39</v>
          </cell>
          <cell r="D729">
            <v>13061.89</v>
          </cell>
          <cell r="E729">
            <v>13061.89</v>
          </cell>
          <cell r="F729">
            <v>10821.156</v>
          </cell>
          <cell r="G729">
            <v>10791.59</v>
          </cell>
          <cell r="H729">
            <v>10791.59</v>
          </cell>
          <cell r="I729">
            <v>10791.59</v>
          </cell>
          <cell r="J729">
            <v>10821.156</v>
          </cell>
          <cell r="K729">
            <v>10791.59</v>
          </cell>
          <cell r="L729">
            <v>10791.59</v>
          </cell>
          <cell r="M729">
            <v>10275.62</v>
          </cell>
          <cell r="N729">
            <v>10129.416</v>
          </cell>
          <cell r="O729">
            <v>10101.74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A730">
            <v>21687.04</v>
          </cell>
          <cell r="B730">
            <v>15575.226</v>
          </cell>
          <cell r="C730">
            <v>13222.39</v>
          </cell>
          <cell r="D730">
            <v>13061.89</v>
          </cell>
          <cell r="E730">
            <v>13061.89</v>
          </cell>
          <cell r="F730">
            <v>10821.156</v>
          </cell>
          <cell r="G730">
            <v>10791.59</v>
          </cell>
          <cell r="H730">
            <v>10791.59</v>
          </cell>
          <cell r="I730">
            <v>10791.59</v>
          </cell>
          <cell r="J730">
            <v>10821.156</v>
          </cell>
          <cell r="K730">
            <v>10791.59</v>
          </cell>
          <cell r="L730">
            <v>10791.59</v>
          </cell>
          <cell r="M730">
            <v>10275.62</v>
          </cell>
          <cell r="N730">
            <v>10129.416</v>
          </cell>
          <cell r="O730">
            <v>10101.74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A731">
            <v>21687.04</v>
          </cell>
          <cell r="B731">
            <v>15575.226</v>
          </cell>
          <cell r="C731">
            <v>13222.39</v>
          </cell>
          <cell r="D731">
            <v>13061.89</v>
          </cell>
          <cell r="E731">
            <v>13061.89</v>
          </cell>
          <cell r="F731">
            <v>10821.156</v>
          </cell>
          <cell r="G731">
            <v>10791.59</v>
          </cell>
          <cell r="H731">
            <v>10791.59</v>
          </cell>
          <cell r="I731">
            <v>10791.59</v>
          </cell>
          <cell r="J731">
            <v>10821.156</v>
          </cell>
          <cell r="K731">
            <v>10791.59</v>
          </cell>
          <cell r="L731">
            <v>10791.59</v>
          </cell>
          <cell r="M731">
            <v>10275.62</v>
          </cell>
          <cell r="N731">
            <v>10129.416</v>
          </cell>
          <cell r="O731">
            <v>10101.74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A732">
            <v>21687.04</v>
          </cell>
          <cell r="B732">
            <v>15575.226</v>
          </cell>
          <cell r="C732">
            <v>13222.39</v>
          </cell>
          <cell r="D732">
            <v>13061.89</v>
          </cell>
          <cell r="E732">
            <v>13061.89</v>
          </cell>
          <cell r="F732">
            <v>10821.156</v>
          </cell>
          <cell r="G732">
            <v>10791.59</v>
          </cell>
          <cell r="H732">
            <v>10791.59</v>
          </cell>
          <cell r="I732">
            <v>10791.59</v>
          </cell>
          <cell r="J732">
            <v>10821.156</v>
          </cell>
          <cell r="K732">
            <v>10791.59</v>
          </cell>
          <cell r="L732">
            <v>10791.59</v>
          </cell>
          <cell r="M732">
            <v>10275.62</v>
          </cell>
          <cell r="N732">
            <v>10129.416</v>
          </cell>
          <cell r="O732">
            <v>10101.74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A733">
            <v>21687.04</v>
          </cell>
          <cell r="B733">
            <v>15575.226</v>
          </cell>
          <cell r="C733">
            <v>13222.39</v>
          </cell>
          <cell r="D733">
            <v>13061.89</v>
          </cell>
          <cell r="E733">
            <v>13061.89</v>
          </cell>
          <cell r="F733">
            <v>10821.156</v>
          </cell>
          <cell r="G733">
            <v>10791.59</v>
          </cell>
          <cell r="H733">
            <v>10791.59</v>
          </cell>
          <cell r="I733">
            <v>10791.59</v>
          </cell>
          <cell r="J733">
            <v>10821.156</v>
          </cell>
          <cell r="K733">
            <v>10791.59</v>
          </cell>
          <cell r="L733">
            <v>10791.59</v>
          </cell>
          <cell r="M733">
            <v>10275.62</v>
          </cell>
          <cell r="N733">
            <v>10129.416</v>
          </cell>
          <cell r="O733">
            <v>10101.74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A734">
            <v>21687.04</v>
          </cell>
          <cell r="B734">
            <v>15575.226</v>
          </cell>
          <cell r="C734">
            <v>13222.39</v>
          </cell>
          <cell r="D734">
            <v>13061.89</v>
          </cell>
          <cell r="E734">
            <v>13061.89</v>
          </cell>
          <cell r="F734">
            <v>10821.156</v>
          </cell>
          <cell r="G734">
            <v>10791.59</v>
          </cell>
          <cell r="H734">
            <v>10791.59</v>
          </cell>
          <cell r="I734">
            <v>10791.59</v>
          </cell>
          <cell r="J734">
            <v>10821.156</v>
          </cell>
          <cell r="K734">
            <v>10791.59</v>
          </cell>
          <cell r="L734">
            <v>10791.59</v>
          </cell>
          <cell r="M734">
            <v>10275.62</v>
          </cell>
          <cell r="N734">
            <v>10129.416</v>
          </cell>
          <cell r="O734">
            <v>10101.74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A735">
            <v>21687.04</v>
          </cell>
          <cell r="B735">
            <v>15575.226</v>
          </cell>
          <cell r="C735">
            <v>13222.39</v>
          </cell>
          <cell r="D735">
            <v>13061.89</v>
          </cell>
          <cell r="E735">
            <v>13061.89</v>
          </cell>
          <cell r="F735">
            <v>10821.156</v>
          </cell>
          <cell r="G735">
            <v>10791.59</v>
          </cell>
          <cell r="H735">
            <v>10791.59</v>
          </cell>
          <cell r="I735">
            <v>10791.59</v>
          </cell>
          <cell r="J735">
            <v>10821.156</v>
          </cell>
          <cell r="K735">
            <v>10791.59</v>
          </cell>
          <cell r="L735">
            <v>10791.59</v>
          </cell>
          <cell r="M735">
            <v>10275.62</v>
          </cell>
          <cell r="N735">
            <v>10129.416</v>
          </cell>
          <cell r="O735">
            <v>10101.74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A736">
            <v>21687.04</v>
          </cell>
          <cell r="B736">
            <v>15575.226</v>
          </cell>
          <cell r="C736">
            <v>13222.39</v>
          </cell>
          <cell r="D736">
            <v>13061.89</v>
          </cell>
          <cell r="E736">
            <v>13061.89</v>
          </cell>
          <cell r="F736">
            <v>10821.156</v>
          </cell>
          <cell r="G736">
            <v>10791.59</v>
          </cell>
          <cell r="H736">
            <v>10791.59</v>
          </cell>
          <cell r="I736">
            <v>10791.59</v>
          </cell>
          <cell r="J736">
            <v>10821.156</v>
          </cell>
          <cell r="K736">
            <v>10791.59</v>
          </cell>
          <cell r="L736">
            <v>10791.59</v>
          </cell>
          <cell r="M736">
            <v>10275.62</v>
          </cell>
          <cell r="N736">
            <v>10129.416</v>
          </cell>
          <cell r="O736">
            <v>10101.74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A737">
            <v>21687.04</v>
          </cell>
          <cell r="B737">
            <v>15575.226</v>
          </cell>
          <cell r="C737">
            <v>13222.39</v>
          </cell>
          <cell r="D737">
            <v>13061.89</v>
          </cell>
          <cell r="E737">
            <v>13061.89</v>
          </cell>
          <cell r="F737">
            <v>10821.156</v>
          </cell>
          <cell r="G737">
            <v>10791.59</v>
          </cell>
          <cell r="H737">
            <v>10791.59</v>
          </cell>
          <cell r="I737">
            <v>10791.59</v>
          </cell>
          <cell r="J737">
            <v>10821.156</v>
          </cell>
          <cell r="K737">
            <v>10791.59</v>
          </cell>
          <cell r="L737">
            <v>10791.59</v>
          </cell>
          <cell r="M737">
            <v>10275.62</v>
          </cell>
          <cell r="N737">
            <v>10129.416</v>
          </cell>
          <cell r="O737">
            <v>10101.74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A738">
            <v>21687.04</v>
          </cell>
          <cell r="B738">
            <v>15575.226</v>
          </cell>
          <cell r="C738">
            <v>13222.39</v>
          </cell>
          <cell r="D738">
            <v>13061.89</v>
          </cell>
          <cell r="E738">
            <v>13061.89</v>
          </cell>
          <cell r="F738">
            <v>10821.156</v>
          </cell>
          <cell r="G738">
            <v>10791.59</v>
          </cell>
          <cell r="H738">
            <v>10791.59</v>
          </cell>
          <cell r="I738">
            <v>10791.59</v>
          </cell>
          <cell r="J738">
            <v>10821.156</v>
          </cell>
          <cell r="K738">
            <v>10791.59</v>
          </cell>
          <cell r="L738">
            <v>10791.59</v>
          </cell>
          <cell r="M738">
            <v>10275.62</v>
          </cell>
          <cell r="N738">
            <v>10129.416</v>
          </cell>
          <cell r="O738">
            <v>10101.74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A739">
            <v>21687.04</v>
          </cell>
          <cell r="B739">
            <v>15575.226</v>
          </cell>
          <cell r="C739">
            <v>13222.39</v>
          </cell>
          <cell r="D739">
            <v>13061.89</v>
          </cell>
          <cell r="E739">
            <v>13061.89</v>
          </cell>
          <cell r="F739">
            <v>10821.156</v>
          </cell>
          <cell r="G739">
            <v>10791.59</v>
          </cell>
          <cell r="H739">
            <v>10791.59</v>
          </cell>
          <cell r="I739">
            <v>10791.59</v>
          </cell>
          <cell r="J739">
            <v>10821.156</v>
          </cell>
          <cell r="K739">
            <v>10791.59</v>
          </cell>
          <cell r="L739">
            <v>10791.59</v>
          </cell>
          <cell r="M739">
            <v>10275.62</v>
          </cell>
          <cell r="N739">
            <v>10129.416</v>
          </cell>
          <cell r="O739">
            <v>10101.74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A740">
            <v>21687.04</v>
          </cell>
          <cell r="B740">
            <v>15575.226</v>
          </cell>
          <cell r="C740">
            <v>13222.39</v>
          </cell>
          <cell r="D740">
            <v>13061.89</v>
          </cell>
          <cell r="E740">
            <v>13061.89</v>
          </cell>
          <cell r="F740">
            <v>10821.156</v>
          </cell>
          <cell r="G740">
            <v>10791.59</v>
          </cell>
          <cell r="H740">
            <v>10791.59</v>
          </cell>
          <cell r="I740">
            <v>10791.59</v>
          </cell>
          <cell r="J740">
            <v>10821.156</v>
          </cell>
          <cell r="K740">
            <v>10791.59</v>
          </cell>
          <cell r="L740">
            <v>10791.59</v>
          </cell>
          <cell r="M740">
            <v>10275.62</v>
          </cell>
          <cell r="N740">
            <v>10129.416</v>
          </cell>
          <cell r="O740">
            <v>10101.74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A741">
            <v>21687.04</v>
          </cell>
          <cell r="B741">
            <v>15575.226</v>
          </cell>
          <cell r="C741">
            <v>13222.39</v>
          </cell>
          <cell r="D741">
            <v>13061.89</v>
          </cell>
          <cell r="E741">
            <v>13061.89</v>
          </cell>
          <cell r="F741">
            <v>10821.156</v>
          </cell>
          <cell r="G741">
            <v>10791.59</v>
          </cell>
          <cell r="H741">
            <v>10791.59</v>
          </cell>
          <cell r="I741">
            <v>10791.59</v>
          </cell>
          <cell r="J741">
            <v>10821.156</v>
          </cell>
          <cell r="K741">
            <v>10791.59</v>
          </cell>
          <cell r="L741">
            <v>10791.59</v>
          </cell>
          <cell r="M741">
            <v>10275.62</v>
          </cell>
          <cell r="N741">
            <v>10129.416</v>
          </cell>
          <cell r="O741">
            <v>10101.74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21687.04</v>
          </cell>
          <cell r="B742">
            <v>15575.226</v>
          </cell>
          <cell r="C742">
            <v>13222.39</v>
          </cell>
          <cell r="D742">
            <v>13061.89</v>
          </cell>
          <cell r="E742">
            <v>13061.89</v>
          </cell>
          <cell r="F742">
            <v>10821.156</v>
          </cell>
          <cell r="G742">
            <v>10791.59</v>
          </cell>
          <cell r="H742">
            <v>10791.59</v>
          </cell>
          <cell r="I742">
            <v>10791.59</v>
          </cell>
          <cell r="J742">
            <v>10821.156</v>
          </cell>
          <cell r="K742">
            <v>10791.59</v>
          </cell>
          <cell r="L742">
            <v>10791.59</v>
          </cell>
          <cell r="M742">
            <v>10275.62</v>
          </cell>
          <cell r="N742">
            <v>10129.416</v>
          </cell>
          <cell r="O742">
            <v>10101.74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A743">
            <v>21687.04</v>
          </cell>
          <cell r="B743">
            <v>15575.226</v>
          </cell>
          <cell r="C743">
            <v>13222.39</v>
          </cell>
          <cell r="D743">
            <v>13061.89</v>
          </cell>
          <cell r="E743">
            <v>13061.89</v>
          </cell>
          <cell r="F743">
            <v>10821.156</v>
          </cell>
          <cell r="G743">
            <v>10791.59</v>
          </cell>
          <cell r="H743">
            <v>10791.59</v>
          </cell>
          <cell r="I743">
            <v>10791.59</v>
          </cell>
          <cell r="J743">
            <v>10821.156</v>
          </cell>
          <cell r="K743">
            <v>10791.59</v>
          </cell>
          <cell r="L743">
            <v>10791.59</v>
          </cell>
          <cell r="M743">
            <v>10275.62</v>
          </cell>
          <cell r="N743">
            <v>10129.416</v>
          </cell>
          <cell r="O743">
            <v>10101.74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A744">
            <v>21687.04</v>
          </cell>
          <cell r="B744">
            <v>15575.226</v>
          </cell>
          <cell r="C744">
            <v>13222.39</v>
          </cell>
          <cell r="D744">
            <v>13061.89</v>
          </cell>
          <cell r="E744">
            <v>13061.89</v>
          </cell>
          <cell r="F744">
            <v>10821.156</v>
          </cell>
          <cell r="G744">
            <v>10791.59</v>
          </cell>
          <cell r="H744">
            <v>10791.59</v>
          </cell>
          <cell r="I744">
            <v>10791.59</v>
          </cell>
          <cell r="J744">
            <v>10821.156</v>
          </cell>
          <cell r="K744">
            <v>10791.59</v>
          </cell>
          <cell r="L744">
            <v>10791.59</v>
          </cell>
          <cell r="M744">
            <v>10275.62</v>
          </cell>
          <cell r="N744">
            <v>10129.416</v>
          </cell>
          <cell r="O744">
            <v>10101.74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A745">
            <v>21687.04</v>
          </cell>
          <cell r="B745">
            <v>15575.226</v>
          </cell>
          <cell r="C745">
            <v>13222.39</v>
          </cell>
          <cell r="D745">
            <v>13061.89</v>
          </cell>
          <cell r="E745">
            <v>13061.89</v>
          </cell>
          <cell r="F745">
            <v>10821.156</v>
          </cell>
          <cell r="G745">
            <v>10791.59</v>
          </cell>
          <cell r="H745">
            <v>10791.59</v>
          </cell>
          <cell r="I745">
            <v>10791.59</v>
          </cell>
          <cell r="J745">
            <v>10821.156</v>
          </cell>
          <cell r="K745">
            <v>10791.59</v>
          </cell>
          <cell r="L745">
            <v>10791.59</v>
          </cell>
          <cell r="M745">
            <v>10275.62</v>
          </cell>
          <cell r="N745">
            <v>10129.416</v>
          </cell>
          <cell r="O745">
            <v>10101.74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A746">
            <v>21687.04</v>
          </cell>
          <cell r="B746">
            <v>15575.226</v>
          </cell>
          <cell r="C746">
            <v>13222.39</v>
          </cell>
          <cell r="D746">
            <v>13061.89</v>
          </cell>
          <cell r="E746">
            <v>13061.89</v>
          </cell>
          <cell r="F746">
            <v>10821.156</v>
          </cell>
          <cell r="G746">
            <v>10791.59</v>
          </cell>
          <cell r="H746">
            <v>10791.59</v>
          </cell>
          <cell r="I746">
            <v>10791.59</v>
          </cell>
          <cell r="J746">
            <v>10821.156</v>
          </cell>
          <cell r="K746">
            <v>10791.59</v>
          </cell>
          <cell r="L746">
            <v>10791.59</v>
          </cell>
          <cell r="M746">
            <v>10275.62</v>
          </cell>
          <cell r="N746">
            <v>10129.416</v>
          </cell>
          <cell r="O746">
            <v>10101.74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A747">
            <v>21687.04</v>
          </cell>
          <cell r="B747">
            <v>15575.226</v>
          </cell>
          <cell r="C747">
            <v>13222.39</v>
          </cell>
          <cell r="D747">
            <v>13061.89</v>
          </cell>
          <cell r="E747">
            <v>13061.89</v>
          </cell>
          <cell r="F747">
            <v>10821.156</v>
          </cell>
          <cell r="G747">
            <v>10791.59</v>
          </cell>
          <cell r="H747">
            <v>10791.59</v>
          </cell>
          <cell r="I747">
            <v>10791.59</v>
          </cell>
          <cell r="J747">
            <v>10821.156</v>
          </cell>
          <cell r="K747">
            <v>10791.59</v>
          </cell>
          <cell r="L747">
            <v>10791.59</v>
          </cell>
          <cell r="M747">
            <v>10275.62</v>
          </cell>
          <cell r="N747">
            <v>10129.416</v>
          </cell>
          <cell r="O747">
            <v>10101.74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A748">
            <v>21687.04</v>
          </cell>
          <cell r="B748">
            <v>15575.226</v>
          </cell>
          <cell r="C748">
            <v>13222.39</v>
          </cell>
          <cell r="D748">
            <v>13061.89</v>
          </cell>
          <cell r="E748">
            <v>13061.89</v>
          </cell>
          <cell r="F748">
            <v>10821.156</v>
          </cell>
          <cell r="G748">
            <v>10791.59</v>
          </cell>
          <cell r="H748">
            <v>10791.59</v>
          </cell>
          <cell r="I748">
            <v>10791.59</v>
          </cell>
          <cell r="J748">
            <v>10821.156</v>
          </cell>
          <cell r="K748">
            <v>10791.59</v>
          </cell>
          <cell r="L748">
            <v>10791.59</v>
          </cell>
          <cell r="M748">
            <v>10275.62</v>
          </cell>
          <cell r="N748">
            <v>10129.416</v>
          </cell>
          <cell r="O748">
            <v>10101.74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A749">
            <v>21687.04</v>
          </cell>
          <cell r="B749">
            <v>15575.226</v>
          </cell>
          <cell r="C749">
            <v>13222.39</v>
          </cell>
          <cell r="D749">
            <v>13061.89</v>
          </cell>
          <cell r="E749">
            <v>13061.89</v>
          </cell>
          <cell r="F749">
            <v>10821.156</v>
          </cell>
          <cell r="G749">
            <v>10791.59</v>
          </cell>
          <cell r="H749">
            <v>10791.59</v>
          </cell>
          <cell r="I749">
            <v>10791.59</v>
          </cell>
          <cell r="J749">
            <v>10821.156</v>
          </cell>
          <cell r="K749">
            <v>10791.59</v>
          </cell>
          <cell r="L749">
            <v>10791.59</v>
          </cell>
          <cell r="M749">
            <v>10275.62</v>
          </cell>
          <cell r="N749">
            <v>10129.416</v>
          </cell>
          <cell r="O749">
            <v>10101.74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A750">
            <v>21687.04</v>
          </cell>
          <cell r="B750">
            <v>15575.226</v>
          </cell>
          <cell r="C750">
            <v>13222.39</v>
          </cell>
          <cell r="D750">
            <v>13061.89</v>
          </cell>
          <cell r="E750">
            <v>13061.89</v>
          </cell>
          <cell r="F750">
            <v>10821.156</v>
          </cell>
          <cell r="G750">
            <v>10791.59</v>
          </cell>
          <cell r="H750">
            <v>10791.59</v>
          </cell>
          <cell r="I750">
            <v>10791.59</v>
          </cell>
          <cell r="J750">
            <v>10821.156</v>
          </cell>
          <cell r="K750">
            <v>10791.59</v>
          </cell>
          <cell r="L750">
            <v>10791.59</v>
          </cell>
          <cell r="M750">
            <v>10275.62</v>
          </cell>
          <cell r="N750">
            <v>10129.416</v>
          </cell>
          <cell r="O750">
            <v>10101.74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</row>
        <row r="751">
          <cell r="A751">
            <v>21687.04</v>
          </cell>
          <cell r="B751">
            <v>15575.226</v>
          </cell>
          <cell r="C751">
            <v>13222.39</v>
          </cell>
          <cell r="D751">
            <v>13061.89</v>
          </cell>
          <cell r="E751">
            <v>13061.89</v>
          </cell>
          <cell r="F751">
            <v>10821.156</v>
          </cell>
          <cell r="G751">
            <v>10791.59</v>
          </cell>
          <cell r="H751">
            <v>10791.59</v>
          </cell>
          <cell r="I751">
            <v>10791.59</v>
          </cell>
          <cell r="J751">
            <v>10821.156</v>
          </cell>
          <cell r="K751">
            <v>10791.59</v>
          </cell>
          <cell r="L751">
            <v>10791.59</v>
          </cell>
          <cell r="M751">
            <v>10275.62</v>
          </cell>
          <cell r="N751">
            <v>10129.416</v>
          </cell>
          <cell r="O751">
            <v>10101.74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A752">
            <v>21687.04</v>
          </cell>
          <cell r="B752">
            <v>15575.226</v>
          </cell>
          <cell r="C752">
            <v>13222.39</v>
          </cell>
          <cell r="D752">
            <v>13061.89</v>
          </cell>
          <cell r="E752">
            <v>13061.89</v>
          </cell>
          <cell r="F752">
            <v>10821.156</v>
          </cell>
          <cell r="G752">
            <v>10791.59</v>
          </cell>
          <cell r="H752">
            <v>10791.59</v>
          </cell>
          <cell r="I752">
            <v>10791.59</v>
          </cell>
          <cell r="J752">
            <v>10821.156</v>
          </cell>
          <cell r="K752">
            <v>10791.59</v>
          </cell>
          <cell r="L752">
            <v>10791.59</v>
          </cell>
          <cell r="M752">
            <v>10275.62</v>
          </cell>
          <cell r="N752">
            <v>10129.416</v>
          </cell>
          <cell r="O752">
            <v>10101.74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A753">
            <v>21687.04</v>
          </cell>
          <cell r="B753">
            <v>15575.226</v>
          </cell>
          <cell r="C753">
            <v>13222.39</v>
          </cell>
          <cell r="D753">
            <v>13061.89</v>
          </cell>
          <cell r="E753">
            <v>13061.89</v>
          </cell>
          <cell r="F753">
            <v>10821.156</v>
          </cell>
          <cell r="G753">
            <v>10791.59</v>
          </cell>
          <cell r="H753">
            <v>10791.59</v>
          </cell>
          <cell r="I753">
            <v>10791.59</v>
          </cell>
          <cell r="J753">
            <v>10821.156</v>
          </cell>
          <cell r="K753">
            <v>10791.59</v>
          </cell>
          <cell r="L753">
            <v>10791.59</v>
          </cell>
          <cell r="M753">
            <v>10275.62</v>
          </cell>
          <cell r="N753">
            <v>10129.416</v>
          </cell>
          <cell r="O753">
            <v>10101.74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A754">
            <v>21687.04</v>
          </cell>
          <cell r="B754">
            <v>15575.226</v>
          </cell>
          <cell r="C754">
            <v>13222.39</v>
          </cell>
          <cell r="D754">
            <v>13061.89</v>
          </cell>
          <cell r="E754">
            <v>13061.89</v>
          </cell>
          <cell r="F754">
            <v>10821.156</v>
          </cell>
          <cell r="G754">
            <v>10791.59</v>
          </cell>
          <cell r="H754">
            <v>10791.59</v>
          </cell>
          <cell r="I754">
            <v>10791.59</v>
          </cell>
          <cell r="J754">
            <v>10821.156</v>
          </cell>
          <cell r="K754">
            <v>10791.59</v>
          </cell>
          <cell r="L754">
            <v>10791.59</v>
          </cell>
          <cell r="M754">
            <v>10275.62</v>
          </cell>
          <cell r="N754">
            <v>10129.416</v>
          </cell>
          <cell r="O754">
            <v>10101.74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A755">
            <v>21687.04</v>
          </cell>
          <cell r="B755">
            <v>15575.226</v>
          </cell>
          <cell r="C755">
            <v>13222.39</v>
          </cell>
          <cell r="D755">
            <v>13061.89</v>
          </cell>
          <cell r="E755">
            <v>13061.89</v>
          </cell>
          <cell r="F755">
            <v>10821.156</v>
          </cell>
          <cell r="G755">
            <v>10791.59</v>
          </cell>
          <cell r="H755">
            <v>10791.59</v>
          </cell>
          <cell r="I755">
            <v>10791.59</v>
          </cell>
          <cell r="J755">
            <v>10821.156</v>
          </cell>
          <cell r="K755">
            <v>10791.59</v>
          </cell>
          <cell r="L755">
            <v>10791.59</v>
          </cell>
          <cell r="M755">
            <v>10275.62</v>
          </cell>
          <cell r="N755">
            <v>10129.416</v>
          </cell>
          <cell r="O755">
            <v>10101.74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A756">
            <v>21687.04</v>
          </cell>
          <cell r="B756">
            <v>15575.226</v>
          </cell>
          <cell r="C756">
            <v>13222.39</v>
          </cell>
          <cell r="D756">
            <v>13061.89</v>
          </cell>
          <cell r="E756">
            <v>13061.89</v>
          </cell>
          <cell r="F756">
            <v>10821.156</v>
          </cell>
          <cell r="G756">
            <v>10791.59</v>
          </cell>
          <cell r="H756">
            <v>10791.59</v>
          </cell>
          <cell r="I756">
            <v>10791.59</v>
          </cell>
          <cell r="J756">
            <v>10821.156</v>
          </cell>
          <cell r="K756">
            <v>10791.59</v>
          </cell>
          <cell r="L756">
            <v>10791.59</v>
          </cell>
          <cell r="M756">
            <v>10275.62</v>
          </cell>
          <cell r="N756">
            <v>10129.416</v>
          </cell>
          <cell r="O756">
            <v>10101.74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A757">
            <v>21687.04</v>
          </cell>
          <cell r="B757">
            <v>15575.226</v>
          </cell>
          <cell r="C757">
            <v>13222.39</v>
          </cell>
          <cell r="D757">
            <v>13061.89</v>
          </cell>
          <cell r="E757">
            <v>13061.89</v>
          </cell>
          <cell r="F757">
            <v>10821.156</v>
          </cell>
          <cell r="G757">
            <v>10791.59</v>
          </cell>
          <cell r="H757">
            <v>10791.59</v>
          </cell>
          <cell r="I757">
            <v>10791.59</v>
          </cell>
          <cell r="J757">
            <v>10821.156</v>
          </cell>
          <cell r="K757">
            <v>10791.59</v>
          </cell>
          <cell r="L757">
            <v>10791.59</v>
          </cell>
          <cell r="M757">
            <v>10275.62</v>
          </cell>
          <cell r="N757">
            <v>10129.416</v>
          </cell>
          <cell r="O757">
            <v>10101.74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A758">
            <v>21687.04</v>
          </cell>
          <cell r="B758">
            <v>15575.226</v>
          </cell>
          <cell r="C758">
            <v>13222.39</v>
          </cell>
          <cell r="D758">
            <v>13061.89</v>
          </cell>
          <cell r="E758">
            <v>13061.89</v>
          </cell>
          <cell r="F758">
            <v>10821.156</v>
          </cell>
          <cell r="G758">
            <v>10791.59</v>
          </cell>
          <cell r="H758">
            <v>10791.59</v>
          </cell>
          <cell r="I758">
            <v>10791.59</v>
          </cell>
          <cell r="J758">
            <v>10821.156</v>
          </cell>
          <cell r="K758">
            <v>10791.59</v>
          </cell>
          <cell r="L758">
            <v>10791.59</v>
          </cell>
          <cell r="M758">
            <v>10275.62</v>
          </cell>
          <cell r="N758">
            <v>10129.416</v>
          </cell>
          <cell r="O758">
            <v>10101.74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A759">
            <v>21687.04</v>
          </cell>
          <cell r="B759">
            <v>15575.226</v>
          </cell>
          <cell r="C759">
            <v>13222.39</v>
          </cell>
          <cell r="D759">
            <v>13061.89</v>
          </cell>
          <cell r="E759">
            <v>13061.89</v>
          </cell>
          <cell r="F759">
            <v>10821.156</v>
          </cell>
          <cell r="G759">
            <v>10791.59</v>
          </cell>
          <cell r="H759">
            <v>10791.59</v>
          </cell>
          <cell r="I759">
            <v>10791.59</v>
          </cell>
          <cell r="J759">
            <v>10821.156</v>
          </cell>
          <cell r="K759">
            <v>10791.59</v>
          </cell>
          <cell r="L759">
            <v>10791.59</v>
          </cell>
          <cell r="M759">
            <v>10275.62</v>
          </cell>
          <cell r="N759">
            <v>10129.416</v>
          </cell>
          <cell r="O759">
            <v>10101.74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A760">
            <v>21687.04</v>
          </cell>
          <cell r="B760">
            <v>15575.226</v>
          </cell>
          <cell r="C760">
            <v>13222.39</v>
          </cell>
          <cell r="D760">
            <v>13061.89</v>
          </cell>
          <cell r="E760">
            <v>13061.89</v>
          </cell>
          <cell r="F760">
            <v>10821.156</v>
          </cell>
          <cell r="G760">
            <v>10791.59</v>
          </cell>
          <cell r="H760">
            <v>10791.59</v>
          </cell>
          <cell r="I760">
            <v>10791.59</v>
          </cell>
          <cell r="J760">
            <v>10821.156</v>
          </cell>
          <cell r="K760">
            <v>10791.59</v>
          </cell>
          <cell r="L760">
            <v>10791.59</v>
          </cell>
          <cell r="M760">
            <v>10275.62</v>
          </cell>
          <cell r="N760">
            <v>10129.416</v>
          </cell>
          <cell r="O760">
            <v>10101.74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A761">
            <v>21687.04</v>
          </cell>
          <cell r="B761">
            <v>15575.226</v>
          </cell>
          <cell r="C761">
            <v>13222.39</v>
          </cell>
          <cell r="D761">
            <v>13061.89</v>
          </cell>
          <cell r="E761">
            <v>13061.89</v>
          </cell>
          <cell r="F761">
            <v>10821.156</v>
          </cell>
          <cell r="G761">
            <v>10791.59</v>
          </cell>
          <cell r="H761">
            <v>10791.59</v>
          </cell>
          <cell r="I761">
            <v>10791.59</v>
          </cell>
          <cell r="J761">
            <v>10821.156</v>
          </cell>
          <cell r="K761">
            <v>10791.59</v>
          </cell>
          <cell r="L761">
            <v>10791.59</v>
          </cell>
          <cell r="M761">
            <v>10275.62</v>
          </cell>
          <cell r="N761">
            <v>10129.416</v>
          </cell>
          <cell r="O761">
            <v>10101.74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21687.04</v>
          </cell>
          <cell r="B762">
            <v>15575.226</v>
          </cell>
          <cell r="C762">
            <v>13222.39</v>
          </cell>
          <cell r="D762">
            <v>13061.89</v>
          </cell>
          <cell r="E762">
            <v>13061.89</v>
          </cell>
          <cell r="F762">
            <v>10821.156</v>
          </cell>
          <cell r="G762">
            <v>10791.59</v>
          </cell>
          <cell r="H762">
            <v>10791.59</v>
          </cell>
          <cell r="I762">
            <v>10791.59</v>
          </cell>
          <cell r="J762">
            <v>10821.156</v>
          </cell>
          <cell r="K762">
            <v>10791.59</v>
          </cell>
          <cell r="L762">
            <v>10791.59</v>
          </cell>
          <cell r="M762">
            <v>10275.62</v>
          </cell>
          <cell r="N762">
            <v>10129.416</v>
          </cell>
          <cell r="O762">
            <v>10101.74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A763">
            <v>21687.04</v>
          </cell>
          <cell r="B763">
            <v>15575.226</v>
          </cell>
          <cell r="C763">
            <v>13222.39</v>
          </cell>
          <cell r="D763">
            <v>13061.89</v>
          </cell>
          <cell r="E763">
            <v>13061.89</v>
          </cell>
          <cell r="F763">
            <v>10821.156</v>
          </cell>
          <cell r="G763">
            <v>10791.59</v>
          </cell>
          <cell r="H763">
            <v>10791.59</v>
          </cell>
          <cell r="I763">
            <v>10791.59</v>
          </cell>
          <cell r="J763">
            <v>10821.156</v>
          </cell>
          <cell r="K763">
            <v>10791.59</v>
          </cell>
          <cell r="L763">
            <v>10791.59</v>
          </cell>
          <cell r="M763">
            <v>10275.62</v>
          </cell>
          <cell r="N763">
            <v>10129.416</v>
          </cell>
          <cell r="O763">
            <v>10101.74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A764">
            <v>21687.04</v>
          </cell>
          <cell r="B764">
            <v>15575.226</v>
          </cell>
          <cell r="C764">
            <v>13222.39</v>
          </cell>
          <cell r="D764">
            <v>13061.89</v>
          </cell>
          <cell r="E764">
            <v>13061.89</v>
          </cell>
          <cell r="F764">
            <v>10821.156</v>
          </cell>
          <cell r="G764">
            <v>10791.59</v>
          </cell>
          <cell r="H764">
            <v>10791.59</v>
          </cell>
          <cell r="I764">
            <v>10791.59</v>
          </cell>
          <cell r="J764">
            <v>10821.156</v>
          </cell>
          <cell r="K764">
            <v>10791.59</v>
          </cell>
          <cell r="L764">
            <v>10791.59</v>
          </cell>
          <cell r="M764">
            <v>10275.62</v>
          </cell>
          <cell r="N764">
            <v>10129.416</v>
          </cell>
          <cell r="O764">
            <v>10101.74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A765">
            <v>21687.04</v>
          </cell>
          <cell r="B765">
            <v>15575.226</v>
          </cell>
          <cell r="C765">
            <v>13222.39</v>
          </cell>
          <cell r="D765">
            <v>13061.89</v>
          </cell>
          <cell r="E765">
            <v>13061.89</v>
          </cell>
          <cell r="F765">
            <v>10821.156</v>
          </cell>
          <cell r="G765">
            <v>10791.59</v>
          </cell>
          <cell r="H765">
            <v>10791.59</v>
          </cell>
          <cell r="I765">
            <v>10791.59</v>
          </cell>
          <cell r="J765">
            <v>10821.156</v>
          </cell>
          <cell r="K765">
            <v>10791.59</v>
          </cell>
          <cell r="L765">
            <v>10791.59</v>
          </cell>
          <cell r="M765">
            <v>10275.62</v>
          </cell>
          <cell r="N765">
            <v>10129.416</v>
          </cell>
          <cell r="O765">
            <v>10101.74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A766">
            <v>21687.04</v>
          </cell>
          <cell r="B766">
            <v>15575.226</v>
          </cell>
          <cell r="C766">
            <v>13222.39</v>
          </cell>
          <cell r="D766">
            <v>13061.89</v>
          </cell>
          <cell r="E766">
            <v>13061.89</v>
          </cell>
          <cell r="F766">
            <v>10821.156</v>
          </cell>
          <cell r="G766">
            <v>10791.59</v>
          </cell>
          <cell r="H766">
            <v>10791.59</v>
          </cell>
          <cell r="I766">
            <v>10791.59</v>
          </cell>
          <cell r="J766">
            <v>10821.156</v>
          </cell>
          <cell r="K766">
            <v>10791.59</v>
          </cell>
          <cell r="L766">
            <v>10791.59</v>
          </cell>
          <cell r="M766">
            <v>10275.62</v>
          </cell>
          <cell r="N766">
            <v>10129.416</v>
          </cell>
          <cell r="O766">
            <v>10101.74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A767">
            <v>21687.04</v>
          </cell>
          <cell r="B767">
            <v>15575.226</v>
          </cell>
          <cell r="C767">
            <v>13222.39</v>
          </cell>
          <cell r="D767">
            <v>13061.89</v>
          </cell>
          <cell r="E767">
            <v>13061.89</v>
          </cell>
          <cell r="F767">
            <v>10821.156</v>
          </cell>
          <cell r="G767">
            <v>10791.59</v>
          </cell>
          <cell r="H767">
            <v>10791.59</v>
          </cell>
          <cell r="I767">
            <v>10791.59</v>
          </cell>
          <cell r="J767">
            <v>10821.156</v>
          </cell>
          <cell r="K767">
            <v>10791.59</v>
          </cell>
          <cell r="L767">
            <v>10791.59</v>
          </cell>
          <cell r="M767">
            <v>10275.62</v>
          </cell>
          <cell r="N767">
            <v>10129.416</v>
          </cell>
          <cell r="O767">
            <v>10101.74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A768">
            <v>21687.04</v>
          </cell>
          <cell r="B768">
            <v>15575.226</v>
          </cell>
          <cell r="C768">
            <v>13222.39</v>
          </cell>
          <cell r="D768">
            <v>13061.89</v>
          </cell>
          <cell r="E768">
            <v>13061.89</v>
          </cell>
          <cell r="F768">
            <v>10821.156</v>
          </cell>
          <cell r="G768">
            <v>10791.59</v>
          </cell>
          <cell r="H768">
            <v>10791.59</v>
          </cell>
          <cell r="I768">
            <v>10791.59</v>
          </cell>
          <cell r="J768">
            <v>10821.156</v>
          </cell>
          <cell r="K768">
            <v>10791.59</v>
          </cell>
          <cell r="L768">
            <v>10791.59</v>
          </cell>
          <cell r="M768">
            <v>10275.62</v>
          </cell>
          <cell r="N768">
            <v>10129.416</v>
          </cell>
          <cell r="O768">
            <v>10101.74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</row>
        <row r="769">
          <cell r="A769">
            <v>21687.04</v>
          </cell>
          <cell r="B769">
            <v>15575.226</v>
          </cell>
          <cell r="C769">
            <v>13222.39</v>
          </cell>
          <cell r="D769">
            <v>13061.89</v>
          </cell>
          <cell r="E769">
            <v>13061.89</v>
          </cell>
          <cell r="F769">
            <v>10821.156</v>
          </cell>
          <cell r="G769">
            <v>10791.59</v>
          </cell>
          <cell r="H769">
            <v>10791.59</v>
          </cell>
          <cell r="I769">
            <v>10791.59</v>
          </cell>
          <cell r="J769">
            <v>10821.156</v>
          </cell>
          <cell r="K769">
            <v>10791.59</v>
          </cell>
          <cell r="L769">
            <v>10791.59</v>
          </cell>
          <cell r="M769">
            <v>10275.62</v>
          </cell>
          <cell r="N769">
            <v>10129.416</v>
          </cell>
          <cell r="O769">
            <v>10101.74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A770">
            <v>21687.04</v>
          </cell>
          <cell r="B770">
            <v>15575.226</v>
          </cell>
          <cell r="C770">
            <v>13222.39</v>
          </cell>
          <cell r="D770">
            <v>13061.89</v>
          </cell>
          <cell r="E770">
            <v>13061.89</v>
          </cell>
          <cell r="F770">
            <v>10821.156</v>
          </cell>
          <cell r="G770">
            <v>10791.59</v>
          </cell>
          <cell r="H770">
            <v>10791.59</v>
          </cell>
          <cell r="I770">
            <v>10791.59</v>
          </cell>
          <cell r="J770">
            <v>10821.156</v>
          </cell>
          <cell r="K770">
            <v>10791.59</v>
          </cell>
          <cell r="L770">
            <v>10791.59</v>
          </cell>
          <cell r="M770">
            <v>10275.62</v>
          </cell>
          <cell r="N770">
            <v>10129.416</v>
          </cell>
          <cell r="O770">
            <v>10101.74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A771">
            <v>21687.04</v>
          </cell>
          <cell r="B771">
            <v>15575.226</v>
          </cell>
          <cell r="C771">
            <v>13222.39</v>
          </cell>
          <cell r="D771">
            <v>13061.89</v>
          </cell>
          <cell r="E771">
            <v>13061.89</v>
          </cell>
          <cell r="F771">
            <v>10821.156</v>
          </cell>
          <cell r="G771">
            <v>10791.59</v>
          </cell>
          <cell r="H771">
            <v>10791.59</v>
          </cell>
          <cell r="I771">
            <v>10791.59</v>
          </cell>
          <cell r="J771">
            <v>10821.156</v>
          </cell>
          <cell r="K771">
            <v>10791.59</v>
          </cell>
          <cell r="L771">
            <v>10791.59</v>
          </cell>
          <cell r="M771">
            <v>10275.62</v>
          </cell>
          <cell r="N771">
            <v>10129.416</v>
          </cell>
          <cell r="O771">
            <v>10101.74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</row>
        <row r="772">
          <cell r="A772">
            <v>21687.04</v>
          </cell>
          <cell r="B772">
            <v>15575.226</v>
          </cell>
          <cell r="C772">
            <v>13222.39</v>
          </cell>
          <cell r="D772">
            <v>13061.89</v>
          </cell>
          <cell r="E772">
            <v>13061.89</v>
          </cell>
          <cell r="F772">
            <v>10821.156</v>
          </cell>
          <cell r="G772">
            <v>10791.59</v>
          </cell>
          <cell r="H772">
            <v>10791.59</v>
          </cell>
          <cell r="I772">
            <v>10791.59</v>
          </cell>
          <cell r="J772">
            <v>10821.156</v>
          </cell>
          <cell r="K772">
            <v>10791.59</v>
          </cell>
          <cell r="L772">
            <v>10791.59</v>
          </cell>
          <cell r="M772">
            <v>10275.62</v>
          </cell>
          <cell r="N772">
            <v>10129.416</v>
          </cell>
          <cell r="O772">
            <v>10101.74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A773">
            <v>21687.04</v>
          </cell>
          <cell r="B773">
            <v>15575.226</v>
          </cell>
          <cell r="C773">
            <v>13222.39</v>
          </cell>
          <cell r="D773">
            <v>13061.89</v>
          </cell>
          <cell r="E773">
            <v>13061.89</v>
          </cell>
          <cell r="F773">
            <v>10821.156</v>
          </cell>
          <cell r="G773">
            <v>10791.59</v>
          </cell>
          <cell r="H773">
            <v>10791.59</v>
          </cell>
          <cell r="I773">
            <v>10791.59</v>
          </cell>
          <cell r="J773">
            <v>10821.156</v>
          </cell>
          <cell r="K773">
            <v>10791.59</v>
          </cell>
          <cell r="L773">
            <v>10791.59</v>
          </cell>
          <cell r="M773">
            <v>10275.62</v>
          </cell>
          <cell r="N773">
            <v>10129.416</v>
          </cell>
          <cell r="O773">
            <v>10101.74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A774">
            <v>21687.04</v>
          </cell>
          <cell r="B774">
            <v>15575.226</v>
          </cell>
          <cell r="C774">
            <v>13222.39</v>
          </cell>
          <cell r="D774">
            <v>13061.89</v>
          </cell>
          <cell r="E774">
            <v>13061.89</v>
          </cell>
          <cell r="F774">
            <v>10821.156</v>
          </cell>
          <cell r="G774">
            <v>10791.59</v>
          </cell>
          <cell r="H774">
            <v>10791.59</v>
          </cell>
          <cell r="I774">
            <v>10791.59</v>
          </cell>
          <cell r="J774">
            <v>10821.156</v>
          </cell>
          <cell r="K774">
            <v>10791.59</v>
          </cell>
          <cell r="L774">
            <v>10791.59</v>
          </cell>
          <cell r="M774">
            <v>10275.62</v>
          </cell>
          <cell r="N774">
            <v>10129.416</v>
          </cell>
          <cell r="O774">
            <v>10101.74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>
            <v>21687.04</v>
          </cell>
          <cell r="B775">
            <v>15575.226</v>
          </cell>
          <cell r="C775">
            <v>13222.39</v>
          </cell>
          <cell r="D775">
            <v>13061.89</v>
          </cell>
          <cell r="E775">
            <v>13061.89</v>
          </cell>
          <cell r="F775">
            <v>10821.156</v>
          </cell>
          <cell r="G775">
            <v>10791.59</v>
          </cell>
          <cell r="H775">
            <v>10791.59</v>
          </cell>
          <cell r="I775">
            <v>10791.59</v>
          </cell>
          <cell r="J775">
            <v>10821.156</v>
          </cell>
          <cell r="K775">
            <v>10791.59</v>
          </cell>
          <cell r="L775">
            <v>10791.59</v>
          </cell>
          <cell r="M775">
            <v>10275.62</v>
          </cell>
          <cell r="N775">
            <v>10129.416</v>
          </cell>
          <cell r="O775">
            <v>10101.74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A776">
            <v>21687.04</v>
          </cell>
          <cell r="B776">
            <v>15575.226</v>
          </cell>
          <cell r="C776">
            <v>13222.39</v>
          </cell>
          <cell r="D776">
            <v>13061.89</v>
          </cell>
          <cell r="E776">
            <v>13061.89</v>
          </cell>
          <cell r="F776">
            <v>10821.156</v>
          </cell>
          <cell r="G776">
            <v>10791.59</v>
          </cell>
          <cell r="H776">
            <v>10791.59</v>
          </cell>
          <cell r="I776">
            <v>10791.59</v>
          </cell>
          <cell r="J776">
            <v>10821.156</v>
          </cell>
          <cell r="K776">
            <v>10791.59</v>
          </cell>
          <cell r="L776">
            <v>10791.59</v>
          </cell>
          <cell r="M776">
            <v>10275.62</v>
          </cell>
          <cell r="N776">
            <v>10129.416</v>
          </cell>
          <cell r="O776">
            <v>10101.74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A777">
            <v>21687.04</v>
          </cell>
          <cell r="B777">
            <v>15575.226</v>
          </cell>
          <cell r="C777">
            <v>13222.39</v>
          </cell>
          <cell r="D777">
            <v>13061.89</v>
          </cell>
          <cell r="E777">
            <v>13061.89</v>
          </cell>
          <cell r="F777">
            <v>10821.156</v>
          </cell>
          <cell r="G777">
            <v>10791.59</v>
          </cell>
          <cell r="H777">
            <v>10791.59</v>
          </cell>
          <cell r="I777">
            <v>10791.59</v>
          </cell>
          <cell r="J777">
            <v>10821.156</v>
          </cell>
          <cell r="K777">
            <v>10791.59</v>
          </cell>
          <cell r="L777">
            <v>10791.59</v>
          </cell>
          <cell r="M777">
            <v>10275.62</v>
          </cell>
          <cell r="N777">
            <v>10129.416</v>
          </cell>
          <cell r="O777">
            <v>10101.74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A778">
            <v>21687.04</v>
          </cell>
          <cell r="B778">
            <v>15575.226</v>
          </cell>
          <cell r="C778">
            <v>13222.39</v>
          </cell>
          <cell r="D778">
            <v>13061.89</v>
          </cell>
          <cell r="E778">
            <v>13061.89</v>
          </cell>
          <cell r="F778">
            <v>10821.156</v>
          </cell>
          <cell r="G778">
            <v>10791.59</v>
          </cell>
          <cell r="H778">
            <v>10791.59</v>
          </cell>
          <cell r="I778">
            <v>10791.59</v>
          </cell>
          <cell r="J778">
            <v>10821.156</v>
          </cell>
          <cell r="K778">
            <v>10791.59</v>
          </cell>
          <cell r="L778">
            <v>10791.59</v>
          </cell>
          <cell r="M778">
            <v>10275.62</v>
          </cell>
          <cell r="N778">
            <v>10129.416</v>
          </cell>
          <cell r="O778">
            <v>10101.74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A779">
            <v>21687.04</v>
          </cell>
          <cell r="B779">
            <v>15575.226</v>
          </cell>
          <cell r="C779">
            <v>13222.39</v>
          </cell>
          <cell r="D779">
            <v>13061.89</v>
          </cell>
          <cell r="E779">
            <v>13061.89</v>
          </cell>
          <cell r="F779">
            <v>10821.156</v>
          </cell>
          <cell r="G779">
            <v>10791.59</v>
          </cell>
          <cell r="H779">
            <v>10791.59</v>
          </cell>
          <cell r="I779">
            <v>10791.59</v>
          </cell>
          <cell r="J779">
            <v>10821.156</v>
          </cell>
          <cell r="K779">
            <v>10791.59</v>
          </cell>
          <cell r="L779">
            <v>10791.59</v>
          </cell>
          <cell r="M779">
            <v>10275.62</v>
          </cell>
          <cell r="N779">
            <v>10129.416</v>
          </cell>
          <cell r="O779">
            <v>10101.74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A780">
            <v>21687.04</v>
          </cell>
          <cell r="B780">
            <v>15575.226</v>
          </cell>
          <cell r="C780">
            <v>13222.39</v>
          </cell>
          <cell r="D780">
            <v>13061.89</v>
          </cell>
          <cell r="E780">
            <v>13061.89</v>
          </cell>
          <cell r="F780">
            <v>10821.156</v>
          </cell>
          <cell r="G780">
            <v>10791.59</v>
          </cell>
          <cell r="H780">
            <v>10791.59</v>
          </cell>
          <cell r="I780">
            <v>10791.59</v>
          </cell>
          <cell r="J780">
            <v>10821.156</v>
          </cell>
          <cell r="K780">
            <v>10791.59</v>
          </cell>
          <cell r="L780">
            <v>10791.59</v>
          </cell>
          <cell r="M780">
            <v>10275.62</v>
          </cell>
          <cell r="N780">
            <v>10129.416</v>
          </cell>
          <cell r="O780">
            <v>10101.74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A781">
            <v>21687.04</v>
          </cell>
          <cell r="B781">
            <v>15575.226</v>
          </cell>
          <cell r="C781">
            <v>13222.39</v>
          </cell>
          <cell r="D781">
            <v>13061.89</v>
          </cell>
          <cell r="E781">
            <v>13061.89</v>
          </cell>
          <cell r="F781">
            <v>10821.156</v>
          </cell>
          <cell r="G781">
            <v>10791.59</v>
          </cell>
          <cell r="H781">
            <v>10791.59</v>
          </cell>
          <cell r="I781">
            <v>10791.59</v>
          </cell>
          <cell r="J781">
            <v>10821.156</v>
          </cell>
          <cell r="K781">
            <v>10791.59</v>
          </cell>
          <cell r="L781">
            <v>10791.59</v>
          </cell>
          <cell r="M781">
            <v>10275.62</v>
          </cell>
          <cell r="N781">
            <v>10129.416</v>
          </cell>
          <cell r="O781">
            <v>10101.74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A782">
            <v>21687.04</v>
          </cell>
          <cell r="B782">
            <v>15575.226</v>
          </cell>
          <cell r="C782">
            <v>13222.39</v>
          </cell>
          <cell r="D782">
            <v>13061.89</v>
          </cell>
          <cell r="E782">
            <v>13061.89</v>
          </cell>
          <cell r="F782">
            <v>10821.156</v>
          </cell>
          <cell r="G782">
            <v>10791.59</v>
          </cell>
          <cell r="H782">
            <v>10791.59</v>
          </cell>
          <cell r="I782">
            <v>10791.59</v>
          </cell>
          <cell r="J782">
            <v>10821.156</v>
          </cell>
          <cell r="K782">
            <v>10791.59</v>
          </cell>
          <cell r="L782">
            <v>10791.59</v>
          </cell>
          <cell r="M782">
            <v>10275.62</v>
          </cell>
          <cell r="N782">
            <v>10129.416</v>
          </cell>
          <cell r="O782">
            <v>10101.74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A783">
            <v>21687.04</v>
          </cell>
          <cell r="B783">
            <v>15575.226</v>
          </cell>
          <cell r="C783">
            <v>13222.39</v>
          </cell>
          <cell r="D783">
            <v>13061.89</v>
          </cell>
          <cell r="E783">
            <v>13061.89</v>
          </cell>
          <cell r="F783">
            <v>10821.156</v>
          </cell>
          <cell r="G783">
            <v>10791.59</v>
          </cell>
          <cell r="H783">
            <v>10791.59</v>
          </cell>
          <cell r="I783">
            <v>10791.59</v>
          </cell>
          <cell r="J783">
            <v>10821.156</v>
          </cell>
          <cell r="K783">
            <v>10791.59</v>
          </cell>
          <cell r="L783">
            <v>10791.59</v>
          </cell>
          <cell r="M783">
            <v>10275.62</v>
          </cell>
          <cell r="N783">
            <v>10129.416</v>
          </cell>
          <cell r="O783">
            <v>10101.74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A784">
            <v>21687.04</v>
          </cell>
          <cell r="B784">
            <v>15575.226</v>
          </cell>
          <cell r="C784">
            <v>13222.39</v>
          </cell>
          <cell r="D784">
            <v>13061.89</v>
          </cell>
          <cell r="E784">
            <v>13061.89</v>
          </cell>
          <cell r="F784">
            <v>10821.156</v>
          </cell>
          <cell r="G784">
            <v>10791.59</v>
          </cell>
          <cell r="H784">
            <v>10791.59</v>
          </cell>
          <cell r="I784">
            <v>10791.59</v>
          </cell>
          <cell r="J784">
            <v>10821.156</v>
          </cell>
          <cell r="K784">
            <v>10791.59</v>
          </cell>
          <cell r="L784">
            <v>10791.59</v>
          </cell>
          <cell r="M784">
            <v>10275.62</v>
          </cell>
          <cell r="N784">
            <v>10129.416</v>
          </cell>
          <cell r="O784">
            <v>10101.74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A785">
            <v>21687.04</v>
          </cell>
          <cell r="B785">
            <v>15575.226</v>
          </cell>
          <cell r="C785">
            <v>13222.39</v>
          </cell>
          <cell r="D785">
            <v>13061.89</v>
          </cell>
          <cell r="E785">
            <v>13061.89</v>
          </cell>
          <cell r="F785">
            <v>10821.156</v>
          </cell>
          <cell r="G785">
            <v>10791.59</v>
          </cell>
          <cell r="H785">
            <v>10791.59</v>
          </cell>
          <cell r="I785">
            <v>10791.59</v>
          </cell>
          <cell r="J785">
            <v>10821.156</v>
          </cell>
          <cell r="K785">
            <v>10791.59</v>
          </cell>
          <cell r="L785">
            <v>10791.59</v>
          </cell>
          <cell r="M785">
            <v>10275.62</v>
          </cell>
          <cell r="N785">
            <v>10129.416</v>
          </cell>
          <cell r="O785">
            <v>10101.74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A786">
            <v>21687.04</v>
          </cell>
          <cell r="B786">
            <v>15575.226</v>
          </cell>
          <cell r="C786">
            <v>13222.39</v>
          </cell>
          <cell r="D786">
            <v>13061.89</v>
          </cell>
          <cell r="E786">
            <v>13061.89</v>
          </cell>
          <cell r="F786">
            <v>10821.156</v>
          </cell>
          <cell r="G786">
            <v>10791.59</v>
          </cell>
          <cell r="H786">
            <v>10791.59</v>
          </cell>
          <cell r="I786">
            <v>10791.59</v>
          </cell>
          <cell r="J786">
            <v>10821.156</v>
          </cell>
          <cell r="K786">
            <v>10791.59</v>
          </cell>
          <cell r="L786">
            <v>10791.59</v>
          </cell>
          <cell r="M786">
            <v>10275.62</v>
          </cell>
          <cell r="N786">
            <v>10129.416</v>
          </cell>
          <cell r="O786">
            <v>10101.74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A787">
            <v>21687.04</v>
          </cell>
          <cell r="B787">
            <v>15575.226</v>
          </cell>
          <cell r="C787">
            <v>13222.39</v>
          </cell>
          <cell r="D787">
            <v>13061.89</v>
          </cell>
          <cell r="E787">
            <v>13061.89</v>
          </cell>
          <cell r="F787">
            <v>10821.156</v>
          </cell>
          <cell r="G787">
            <v>10791.59</v>
          </cell>
          <cell r="H787">
            <v>10791.59</v>
          </cell>
          <cell r="I787">
            <v>10791.59</v>
          </cell>
          <cell r="J787">
            <v>10821.156</v>
          </cell>
          <cell r="K787">
            <v>10791.59</v>
          </cell>
          <cell r="L787">
            <v>10791.59</v>
          </cell>
          <cell r="M787">
            <v>10275.62</v>
          </cell>
          <cell r="N787">
            <v>10129.416</v>
          </cell>
          <cell r="O787">
            <v>10101.74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A788">
            <v>21687.04</v>
          </cell>
          <cell r="B788">
            <v>15575.226</v>
          </cell>
          <cell r="C788">
            <v>13222.39</v>
          </cell>
          <cell r="D788">
            <v>13061.89</v>
          </cell>
          <cell r="E788">
            <v>13061.89</v>
          </cell>
          <cell r="F788">
            <v>10821.156</v>
          </cell>
          <cell r="G788">
            <v>10791.59</v>
          </cell>
          <cell r="H788">
            <v>10791.59</v>
          </cell>
          <cell r="I788">
            <v>10791.59</v>
          </cell>
          <cell r="J788">
            <v>10821.156</v>
          </cell>
          <cell r="K788">
            <v>10791.59</v>
          </cell>
          <cell r="L788">
            <v>10791.59</v>
          </cell>
          <cell r="M788">
            <v>10275.62</v>
          </cell>
          <cell r="N788">
            <v>10129.416</v>
          </cell>
          <cell r="O788">
            <v>10101.74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A789">
            <v>21687.04</v>
          </cell>
          <cell r="B789">
            <v>15575.226</v>
          </cell>
          <cell r="C789">
            <v>13222.39</v>
          </cell>
          <cell r="D789">
            <v>13061.89</v>
          </cell>
          <cell r="E789">
            <v>13061.89</v>
          </cell>
          <cell r="F789">
            <v>10821.156</v>
          </cell>
          <cell r="G789">
            <v>10791.59</v>
          </cell>
          <cell r="H789">
            <v>10791.59</v>
          </cell>
          <cell r="I789">
            <v>10791.59</v>
          </cell>
          <cell r="J789">
            <v>10821.156</v>
          </cell>
          <cell r="K789">
            <v>10791.59</v>
          </cell>
          <cell r="L789">
            <v>10791.59</v>
          </cell>
          <cell r="M789">
            <v>10275.62</v>
          </cell>
          <cell r="N789">
            <v>10129.416</v>
          </cell>
          <cell r="O789">
            <v>10101.74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A790">
            <v>21687.04</v>
          </cell>
          <cell r="B790">
            <v>15575.226</v>
          </cell>
          <cell r="C790">
            <v>13222.39</v>
          </cell>
          <cell r="D790">
            <v>13061.89</v>
          </cell>
          <cell r="E790">
            <v>13061.89</v>
          </cell>
          <cell r="F790">
            <v>10821.156</v>
          </cell>
          <cell r="G790">
            <v>10791.59</v>
          </cell>
          <cell r="H790">
            <v>10791.59</v>
          </cell>
          <cell r="I790">
            <v>10791.59</v>
          </cell>
          <cell r="J790">
            <v>10821.156</v>
          </cell>
          <cell r="K790">
            <v>10791.59</v>
          </cell>
          <cell r="L790">
            <v>10791.59</v>
          </cell>
          <cell r="M790">
            <v>10275.62</v>
          </cell>
          <cell r="N790">
            <v>10129.416</v>
          </cell>
          <cell r="O790">
            <v>10101.74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A791">
            <v>21687.04</v>
          </cell>
          <cell r="B791">
            <v>15575.226</v>
          </cell>
          <cell r="C791">
            <v>13222.39</v>
          </cell>
          <cell r="D791">
            <v>13061.89</v>
          </cell>
          <cell r="E791">
            <v>13061.89</v>
          </cell>
          <cell r="F791">
            <v>10821.156</v>
          </cell>
          <cell r="G791">
            <v>10791.59</v>
          </cell>
          <cell r="H791">
            <v>10791.59</v>
          </cell>
          <cell r="I791">
            <v>10791.59</v>
          </cell>
          <cell r="J791">
            <v>10821.156</v>
          </cell>
          <cell r="K791">
            <v>10791.59</v>
          </cell>
          <cell r="L791">
            <v>10791.59</v>
          </cell>
          <cell r="M791">
            <v>10275.62</v>
          </cell>
          <cell r="N791">
            <v>10129.416</v>
          </cell>
          <cell r="O791">
            <v>10101.74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A792">
            <v>21687.04</v>
          </cell>
          <cell r="B792">
            <v>15575.226</v>
          </cell>
          <cell r="C792">
            <v>13222.39</v>
          </cell>
          <cell r="D792">
            <v>13061.89</v>
          </cell>
          <cell r="E792">
            <v>13061.89</v>
          </cell>
          <cell r="F792">
            <v>10821.156</v>
          </cell>
          <cell r="G792">
            <v>10791.59</v>
          </cell>
          <cell r="H792">
            <v>10791.59</v>
          </cell>
          <cell r="I792">
            <v>10791.59</v>
          </cell>
          <cell r="J792">
            <v>10821.156</v>
          </cell>
          <cell r="K792">
            <v>10791.59</v>
          </cell>
          <cell r="L792">
            <v>10791.59</v>
          </cell>
          <cell r="M792">
            <v>10275.62</v>
          </cell>
          <cell r="N792">
            <v>10129.416</v>
          </cell>
          <cell r="O792">
            <v>10101.74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A793">
            <v>21687.04</v>
          </cell>
          <cell r="B793">
            <v>15575.226</v>
          </cell>
          <cell r="C793">
            <v>13222.39</v>
          </cell>
          <cell r="D793">
            <v>13061.89</v>
          </cell>
          <cell r="E793">
            <v>13061.89</v>
          </cell>
          <cell r="F793">
            <v>10821.156</v>
          </cell>
          <cell r="G793">
            <v>10791.59</v>
          </cell>
          <cell r="H793">
            <v>10791.59</v>
          </cell>
          <cell r="I793">
            <v>10791.59</v>
          </cell>
          <cell r="J793">
            <v>10821.156</v>
          </cell>
          <cell r="K793">
            <v>10791.59</v>
          </cell>
          <cell r="L793">
            <v>10791.59</v>
          </cell>
          <cell r="M793">
            <v>10275.62</v>
          </cell>
          <cell r="N793">
            <v>10129.416</v>
          </cell>
          <cell r="O793">
            <v>10101.74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A794">
            <v>21687.04</v>
          </cell>
          <cell r="B794">
            <v>15575.226</v>
          </cell>
          <cell r="C794">
            <v>13222.39</v>
          </cell>
          <cell r="D794">
            <v>13061.89</v>
          </cell>
          <cell r="E794">
            <v>13061.89</v>
          </cell>
          <cell r="F794">
            <v>10821.156</v>
          </cell>
          <cell r="G794">
            <v>10791.59</v>
          </cell>
          <cell r="H794">
            <v>10791.59</v>
          </cell>
          <cell r="I794">
            <v>10791.59</v>
          </cell>
          <cell r="J794">
            <v>10821.156</v>
          </cell>
          <cell r="K794">
            <v>10791.59</v>
          </cell>
          <cell r="L794">
            <v>10791.59</v>
          </cell>
          <cell r="M794">
            <v>10275.62</v>
          </cell>
          <cell r="N794">
            <v>10129.416</v>
          </cell>
          <cell r="O794">
            <v>10101.74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A795">
            <v>21687.04</v>
          </cell>
          <cell r="B795">
            <v>15575.226</v>
          </cell>
          <cell r="C795">
            <v>13222.39</v>
          </cell>
          <cell r="D795">
            <v>13061.89</v>
          </cell>
          <cell r="E795">
            <v>13061.89</v>
          </cell>
          <cell r="F795">
            <v>10821.156</v>
          </cell>
          <cell r="G795">
            <v>10791.59</v>
          </cell>
          <cell r="H795">
            <v>10791.59</v>
          </cell>
          <cell r="I795">
            <v>10791.59</v>
          </cell>
          <cell r="J795">
            <v>10821.156</v>
          </cell>
          <cell r="K795">
            <v>10791.59</v>
          </cell>
          <cell r="L795">
            <v>10791.59</v>
          </cell>
          <cell r="M795">
            <v>10275.62</v>
          </cell>
          <cell r="N795">
            <v>10129.416</v>
          </cell>
          <cell r="O795">
            <v>10101.74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A796">
            <v>21687.04</v>
          </cell>
          <cell r="B796">
            <v>15575.226</v>
          </cell>
          <cell r="C796">
            <v>13222.39</v>
          </cell>
          <cell r="D796">
            <v>13061.89</v>
          </cell>
          <cell r="E796">
            <v>13061.89</v>
          </cell>
          <cell r="F796">
            <v>10821.156</v>
          </cell>
          <cell r="G796">
            <v>10791.59</v>
          </cell>
          <cell r="H796">
            <v>10791.59</v>
          </cell>
          <cell r="I796">
            <v>10791.59</v>
          </cell>
          <cell r="J796">
            <v>10821.156</v>
          </cell>
          <cell r="K796">
            <v>10791.59</v>
          </cell>
          <cell r="L796">
            <v>10791.59</v>
          </cell>
          <cell r="M796">
            <v>10275.62</v>
          </cell>
          <cell r="N796">
            <v>10129.416</v>
          </cell>
          <cell r="O796">
            <v>10101.74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</row>
        <row r="797">
          <cell r="A797">
            <v>21687.04</v>
          </cell>
          <cell r="B797">
            <v>15575.226</v>
          </cell>
          <cell r="C797">
            <v>13222.39</v>
          </cell>
          <cell r="D797">
            <v>13061.89</v>
          </cell>
          <cell r="E797">
            <v>13061.89</v>
          </cell>
          <cell r="F797">
            <v>10821.156</v>
          </cell>
          <cell r="G797">
            <v>10791.59</v>
          </cell>
          <cell r="H797">
            <v>10791.59</v>
          </cell>
          <cell r="I797">
            <v>10791.59</v>
          </cell>
          <cell r="J797">
            <v>10821.156</v>
          </cell>
          <cell r="K797">
            <v>10791.59</v>
          </cell>
          <cell r="L797">
            <v>10791.59</v>
          </cell>
          <cell r="M797">
            <v>10275.62</v>
          </cell>
          <cell r="N797">
            <v>10129.416</v>
          </cell>
          <cell r="O797">
            <v>10101.74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A798">
            <v>21687.04</v>
          </cell>
          <cell r="B798">
            <v>15575.226</v>
          </cell>
          <cell r="C798">
            <v>13222.39</v>
          </cell>
          <cell r="D798">
            <v>13061.89</v>
          </cell>
          <cell r="E798">
            <v>13061.89</v>
          </cell>
          <cell r="F798">
            <v>10821.156</v>
          </cell>
          <cell r="G798">
            <v>10791.59</v>
          </cell>
          <cell r="H798">
            <v>10791.59</v>
          </cell>
          <cell r="I798">
            <v>10791.59</v>
          </cell>
          <cell r="J798">
            <v>10821.156</v>
          </cell>
          <cell r="K798">
            <v>10791.59</v>
          </cell>
          <cell r="L798">
            <v>10791.59</v>
          </cell>
          <cell r="M798">
            <v>10275.62</v>
          </cell>
          <cell r="N798">
            <v>10129.416</v>
          </cell>
          <cell r="O798">
            <v>10101.74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A799">
            <v>21687.04</v>
          </cell>
          <cell r="B799">
            <v>15575.226</v>
          </cell>
          <cell r="C799">
            <v>13222.39</v>
          </cell>
          <cell r="D799">
            <v>13061.89</v>
          </cell>
          <cell r="E799">
            <v>13061.89</v>
          </cell>
          <cell r="F799">
            <v>10821.156</v>
          </cell>
          <cell r="G799">
            <v>10791.59</v>
          </cell>
          <cell r="H799">
            <v>10791.59</v>
          </cell>
          <cell r="I799">
            <v>10791.59</v>
          </cell>
          <cell r="J799">
            <v>10821.156</v>
          </cell>
          <cell r="K799">
            <v>10791.59</v>
          </cell>
          <cell r="L799">
            <v>10791.59</v>
          </cell>
          <cell r="M799">
            <v>10275.62</v>
          </cell>
          <cell r="N799">
            <v>10129.416</v>
          </cell>
          <cell r="O799">
            <v>10101.74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A800">
            <v>21687.04</v>
          </cell>
          <cell r="B800">
            <v>15575.226</v>
          </cell>
          <cell r="C800">
            <v>13222.39</v>
          </cell>
          <cell r="D800">
            <v>13061.89</v>
          </cell>
          <cell r="E800">
            <v>13061.89</v>
          </cell>
          <cell r="F800">
            <v>10821.156</v>
          </cell>
          <cell r="G800">
            <v>10791.59</v>
          </cell>
          <cell r="H800">
            <v>10791.59</v>
          </cell>
          <cell r="I800">
            <v>10791.59</v>
          </cell>
          <cell r="J800">
            <v>10821.156</v>
          </cell>
          <cell r="K800">
            <v>10791.59</v>
          </cell>
          <cell r="L800">
            <v>10791.59</v>
          </cell>
          <cell r="M800">
            <v>10275.62</v>
          </cell>
          <cell r="N800">
            <v>10129.416</v>
          </cell>
          <cell r="O800">
            <v>10101.74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A801">
            <v>21687.04</v>
          </cell>
          <cell r="B801">
            <v>15575.226</v>
          </cell>
          <cell r="C801">
            <v>13222.39</v>
          </cell>
          <cell r="D801">
            <v>13061.89</v>
          </cell>
          <cell r="E801">
            <v>13061.89</v>
          </cell>
          <cell r="F801">
            <v>10821.156</v>
          </cell>
          <cell r="G801">
            <v>10791.59</v>
          </cell>
          <cell r="H801">
            <v>10791.59</v>
          </cell>
          <cell r="I801">
            <v>10791.59</v>
          </cell>
          <cell r="J801">
            <v>10821.156</v>
          </cell>
          <cell r="K801">
            <v>10791.59</v>
          </cell>
          <cell r="L801">
            <v>10791.59</v>
          </cell>
          <cell r="M801">
            <v>10275.62</v>
          </cell>
          <cell r="N801">
            <v>10129.416</v>
          </cell>
          <cell r="O801">
            <v>10101.74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A802">
            <v>21687.04</v>
          </cell>
          <cell r="B802">
            <v>15575.226</v>
          </cell>
          <cell r="C802">
            <v>13222.39</v>
          </cell>
          <cell r="D802">
            <v>13061.89</v>
          </cell>
          <cell r="E802">
            <v>13061.89</v>
          </cell>
          <cell r="F802">
            <v>10821.156</v>
          </cell>
          <cell r="G802">
            <v>10791.59</v>
          </cell>
          <cell r="H802">
            <v>10791.59</v>
          </cell>
          <cell r="I802">
            <v>10791.59</v>
          </cell>
          <cell r="J802">
            <v>10821.156</v>
          </cell>
          <cell r="K802">
            <v>10791.59</v>
          </cell>
          <cell r="L802">
            <v>10791.59</v>
          </cell>
          <cell r="M802">
            <v>10275.62</v>
          </cell>
          <cell r="N802">
            <v>10129.416</v>
          </cell>
          <cell r="O802">
            <v>10101.74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A803">
            <v>21687.04</v>
          </cell>
          <cell r="B803">
            <v>15575.226</v>
          </cell>
          <cell r="C803">
            <v>13222.39</v>
          </cell>
          <cell r="D803">
            <v>13061.89</v>
          </cell>
          <cell r="E803">
            <v>13061.89</v>
          </cell>
          <cell r="F803">
            <v>10821.156</v>
          </cell>
          <cell r="G803">
            <v>10791.59</v>
          </cell>
          <cell r="H803">
            <v>10791.59</v>
          </cell>
          <cell r="I803">
            <v>10791.59</v>
          </cell>
          <cell r="J803">
            <v>10821.156</v>
          </cell>
          <cell r="K803">
            <v>10791.59</v>
          </cell>
          <cell r="L803">
            <v>10791.59</v>
          </cell>
          <cell r="M803">
            <v>10275.62</v>
          </cell>
          <cell r="N803">
            <v>10129.416</v>
          </cell>
          <cell r="O803">
            <v>10101.74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A804">
            <v>21687.04</v>
          </cell>
          <cell r="B804">
            <v>15575.226</v>
          </cell>
          <cell r="C804">
            <v>13222.39</v>
          </cell>
          <cell r="D804">
            <v>13061.89</v>
          </cell>
          <cell r="E804">
            <v>13061.89</v>
          </cell>
          <cell r="F804">
            <v>10821.156</v>
          </cell>
          <cell r="G804">
            <v>10791.59</v>
          </cell>
          <cell r="H804">
            <v>10791.59</v>
          </cell>
          <cell r="I804">
            <v>10791.59</v>
          </cell>
          <cell r="J804">
            <v>10821.156</v>
          </cell>
          <cell r="K804">
            <v>10791.59</v>
          </cell>
          <cell r="L804">
            <v>10791.59</v>
          </cell>
          <cell r="M804">
            <v>10275.62</v>
          </cell>
          <cell r="N804">
            <v>10129.416</v>
          </cell>
          <cell r="O804">
            <v>10101.74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A805">
            <v>21687.04</v>
          </cell>
          <cell r="B805">
            <v>15575.226</v>
          </cell>
          <cell r="C805">
            <v>13222.39</v>
          </cell>
          <cell r="D805">
            <v>13061.89</v>
          </cell>
          <cell r="E805">
            <v>13061.89</v>
          </cell>
          <cell r="F805">
            <v>10821.156</v>
          </cell>
          <cell r="G805">
            <v>10791.59</v>
          </cell>
          <cell r="H805">
            <v>10791.59</v>
          </cell>
          <cell r="I805">
            <v>10791.59</v>
          </cell>
          <cell r="J805">
            <v>10821.156</v>
          </cell>
          <cell r="K805">
            <v>10791.59</v>
          </cell>
          <cell r="L805">
            <v>10791.59</v>
          </cell>
          <cell r="M805">
            <v>10275.62</v>
          </cell>
          <cell r="N805">
            <v>10129.416</v>
          </cell>
          <cell r="O805">
            <v>10101.74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A806">
            <v>21687.04</v>
          </cell>
          <cell r="B806">
            <v>15575.226</v>
          </cell>
          <cell r="C806">
            <v>13222.39</v>
          </cell>
          <cell r="D806">
            <v>13061.89</v>
          </cell>
          <cell r="E806">
            <v>13061.89</v>
          </cell>
          <cell r="F806">
            <v>10821.156</v>
          </cell>
          <cell r="G806">
            <v>10791.59</v>
          </cell>
          <cell r="H806">
            <v>10791.59</v>
          </cell>
          <cell r="I806">
            <v>10791.59</v>
          </cell>
          <cell r="J806">
            <v>10821.156</v>
          </cell>
          <cell r="K806">
            <v>10791.59</v>
          </cell>
          <cell r="L806">
            <v>10791.59</v>
          </cell>
          <cell r="M806">
            <v>10275.62</v>
          </cell>
          <cell r="N806">
            <v>10129.416</v>
          </cell>
          <cell r="O806">
            <v>10101.74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A807">
            <v>21687.04</v>
          </cell>
          <cell r="B807">
            <v>15575.226</v>
          </cell>
          <cell r="C807">
            <v>13222.39</v>
          </cell>
          <cell r="D807">
            <v>13061.89</v>
          </cell>
          <cell r="E807">
            <v>13061.89</v>
          </cell>
          <cell r="F807">
            <v>10821.156</v>
          </cell>
          <cell r="G807">
            <v>10791.59</v>
          </cell>
          <cell r="H807">
            <v>10791.59</v>
          </cell>
          <cell r="I807">
            <v>10791.59</v>
          </cell>
          <cell r="J807">
            <v>10821.156</v>
          </cell>
          <cell r="K807">
            <v>10791.59</v>
          </cell>
          <cell r="L807">
            <v>10791.59</v>
          </cell>
          <cell r="M807">
            <v>10275.62</v>
          </cell>
          <cell r="N807">
            <v>10129.416</v>
          </cell>
          <cell r="O807">
            <v>10101.74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A808">
            <v>21687.04</v>
          </cell>
          <cell r="B808">
            <v>15575.226</v>
          </cell>
          <cell r="C808">
            <v>13222.39</v>
          </cell>
          <cell r="D808">
            <v>13061.89</v>
          </cell>
          <cell r="E808">
            <v>13061.89</v>
          </cell>
          <cell r="F808">
            <v>10821.156</v>
          </cell>
          <cell r="G808">
            <v>10791.59</v>
          </cell>
          <cell r="H808">
            <v>10791.59</v>
          </cell>
          <cell r="I808">
            <v>10791.59</v>
          </cell>
          <cell r="J808">
            <v>10821.156</v>
          </cell>
          <cell r="K808">
            <v>10791.59</v>
          </cell>
          <cell r="L808">
            <v>10791.59</v>
          </cell>
          <cell r="M808">
            <v>10275.62</v>
          </cell>
          <cell r="N808">
            <v>10129.416</v>
          </cell>
          <cell r="O808">
            <v>10101.74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A809">
            <v>21687.04</v>
          </cell>
          <cell r="B809">
            <v>15575.226</v>
          </cell>
          <cell r="C809">
            <v>13222.39</v>
          </cell>
          <cell r="D809">
            <v>13061.89</v>
          </cell>
          <cell r="E809">
            <v>13061.89</v>
          </cell>
          <cell r="F809">
            <v>10821.156</v>
          </cell>
          <cell r="G809">
            <v>10791.59</v>
          </cell>
          <cell r="H809">
            <v>10791.59</v>
          </cell>
          <cell r="I809">
            <v>10791.59</v>
          </cell>
          <cell r="J809">
            <v>10821.156</v>
          </cell>
          <cell r="K809">
            <v>10791.59</v>
          </cell>
          <cell r="L809">
            <v>10791.59</v>
          </cell>
          <cell r="M809">
            <v>10275.62</v>
          </cell>
          <cell r="N809">
            <v>10129.416</v>
          </cell>
          <cell r="O809">
            <v>10101.74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A810">
            <v>21687.04</v>
          </cell>
          <cell r="B810">
            <v>15575.226</v>
          </cell>
          <cell r="C810">
            <v>13222.39</v>
          </cell>
          <cell r="D810">
            <v>13061.89</v>
          </cell>
          <cell r="E810">
            <v>13061.89</v>
          </cell>
          <cell r="F810">
            <v>10821.156</v>
          </cell>
          <cell r="G810">
            <v>10791.59</v>
          </cell>
          <cell r="H810">
            <v>10791.59</v>
          </cell>
          <cell r="I810">
            <v>10791.59</v>
          </cell>
          <cell r="J810">
            <v>10821.156</v>
          </cell>
          <cell r="K810">
            <v>10791.59</v>
          </cell>
          <cell r="L810">
            <v>10791.59</v>
          </cell>
          <cell r="M810">
            <v>10275.62</v>
          </cell>
          <cell r="N810">
            <v>10129.416</v>
          </cell>
          <cell r="O810">
            <v>10101.74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A811">
            <v>21687.04</v>
          </cell>
          <cell r="B811">
            <v>15575.226</v>
          </cell>
          <cell r="C811">
            <v>13222.39</v>
          </cell>
          <cell r="D811">
            <v>13061.89</v>
          </cell>
          <cell r="E811">
            <v>13061.89</v>
          </cell>
          <cell r="F811">
            <v>10821.156</v>
          </cell>
          <cell r="G811">
            <v>10791.59</v>
          </cell>
          <cell r="H811">
            <v>10791.59</v>
          </cell>
          <cell r="I811">
            <v>10791.59</v>
          </cell>
          <cell r="J811">
            <v>10821.156</v>
          </cell>
          <cell r="K811">
            <v>10791.59</v>
          </cell>
          <cell r="L811">
            <v>10791.59</v>
          </cell>
          <cell r="M811">
            <v>10275.62</v>
          </cell>
          <cell r="N811">
            <v>10129.416</v>
          </cell>
          <cell r="O811">
            <v>10101.74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A812">
            <v>21687.04</v>
          </cell>
          <cell r="B812">
            <v>15575.226</v>
          </cell>
          <cell r="C812">
            <v>13222.39</v>
          </cell>
          <cell r="D812">
            <v>13061.89</v>
          </cell>
          <cell r="E812">
            <v>13061.89</v>
          </cell>
          <cell r="F812">
            <v>10821.156</v>
          </cell>
          <cell r="G812">
            <v>10791.59</v>
          </cell>
          <cell r="H812">
            <v>10791.59</v>
          </cell>
          <cell r="I812">
            <v>10791.59</v>
          </cell>
          <cell r="J812">
            <v>10821.156</v>
          </cell>
          <cell r="K812">
            <v>10791.59</v>
          </cell>
          <cell r="L812">
            <v>10791.59</v>
          </cell>
          <cell r="M812">
            <v>10275.62</v>
          </cell>
          <cell r="N812">
            <v>10129.416</v>
          </cell>
          <cell r="O812">
            <v>10101.74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</row>
        <row r="813">
          <cell r="A813">
            <v>21687.04</v>
          </cell>
          <cell r="B813">
            <v>15575.226</v>
          </cell>
          <cell r="C813">
            <v>13222.39</v>
          </cell>
          <cell r="D813">
            <v>13061.89</v>
          </cell>
          <cell r="E813">
            <v>13061.89</v>
          </cell>
          <cell r="F813">
            <v>10821.156</v>
          </cell>
          <cell r="G813">
            <v>10791.59</v>
          </cell>
          <cell r="H813">
            <v>10791.59</v>
          </cell>
          <cell r="I813">
            <v>10791.59</v>
          </cell>
          <cell r="J813">
            <v>10821.156</v>
          </cell>
          <cell r="K813">
            <v>10791.59</v>
          </cell>
          <cell r="L813">
            <v>10791.59</v>
          </cell>
          <cell r="M813">
            <v>10275.62</v>
          </cell>
          <cell r="N813">
            <v>10129.416</v>
          </cell>
          <cell r="O813">
            <v>10101.74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</row>
        <row r="814">
          <cell r="A814">
            <v>21687.04</v>
          </cell>
          <cell r="B814">
            <v>15575.226</v>
          </cell>
          <cell r="C814">
            <v>13222.39</v>
          </cell>
          <cell r="D814">
            <v>13061.89</v>
          </cell>
          <cell r="E814">
            <v>13061.89</v>
          </cell>
          <cell r="F814">
            <v>10821.156</v>
          </cell>
          <cell r="G814">
            <v>10791.59</v>
          </cell>
          <cell r="H814">
            <v>10791.59</v>
          </cell>
          <cell r="I814">
            <v>10791.59</v>
          </cell>
          <cell r="J814">
            <v>10821.156</v>
          </cell>
          <cell r="K814">
            <v>10791.59</v>
          </cell>
          <cell r="L814">
            <v>10791.59</v>
          </cell>
          <cell r="M814">
            <v>10275.62</v>
          </cell>
          <cell r="N814">
            <v>10129.416</v>
          </cell>
          <cell r="O814">
            <v>10101.74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</row>
        <row r="815">
          <cell r="A815">
            <v>21687.04</v>
          </cell>
          <cell r="B815">
            <v>15575.226</v>
          </cell>
          <cell r="C815">
            <v>13222.39</v>
          </cell>
          <cell r="D815">
            <v>13061.89</v>
          </cell>
          <cell r="E815">
            <v>13061.89</v>
          </cell>
          <cell r="F815">
            <v>10821.156</v>
          </cell>
          <cell r="G815">
            <v>10791.59</v>
          </cell>
          <cell r="H815">
            <v>10791.59</v>
          </cell>
          <cell r="I815">
            <v>10791.59</v>
          </cell>
          <cell r="J815">
            <v>10821.156</v>
          </cell>
          <cell r="K815">
            <v>10791.59</v>
          </cell>
          <cell r="L815">
            <v>10791.59</v>
          </cell>
          <cell r="M815">
            <v>10275.62</v>
          </cell>
          <cell r="N815">
            <v>10129.416</v>
          </cell>
          <cell r="O815">
            <v>10101.74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</row>
        <row r="816">
          <cell r="A816">
            <v>21687.04</v>
          </cell>
          <cell r="B816">
            <v>15575.226</v>
          </cell>
          <cell r="C816">
            <v>13222.39</v>
          </cell>
          <cell r="D816">
            <v>13061.89</v>
          </cell>
          <cell r="E816">
            <v>13061.89</v>
          </cell>
          <cell r="F816">
            <v>10821.156</v>
          </cell>
          <cell r="G816">
            <v>10791.59</v>
          </cell>
          <cell r="H816">
            <v>10791.59</v>
          </cell>
          <cell r="I816">
            <v>10791.59</v>
          </cell>
          <cell r="J816">
            <v>10821.156</v>
          </cell>
          <cell r="K816">
            <v>10791.59</v>
          </cell>
          <cell r="L816">
            <v>10791.59</v>
          </cell>
          <cell r="M816">
            <v>10275.62</v>
          </cell>
          <cell r="N816">
            <v>10129.416</v>
          </cell>
          <cell r="O816">
            <v>10101.74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</row>
        <row r="817">
          <cell r="A817">
            <v>21687.04</v>
          </cell>
          <cell r="B817">
            <v>15575.226</v>
          </cell>
          <cell r="C817">
            <v>13222.39</v>
          </cell>
          <cell r="D817">
            <v>13061.89</v>
          </cell>
          <cell r="E817">
            <v>13061.89</v>
          </cell>
          <cell r="F817">
            <v>10821.156</v>
          </cell>
          <cell r="G817">
            <v>10791.59</v>
          </cell>
          <cell r="H817">
            <v>10791.59</v>
          </cell>
          <cell r="I817">
            <v>10791.59</v>
          </cell>
          <cell r="J817">
            <v>10821.156</v>
          </cell>
          <cell r="K817">
            <v>10791.59</v>
          </cell>
          <cell r="L817">
            <v>10791.59</v>
          </cell>
          <cell r="M817">
            <v>10275.62</v>
          </cell>
          <cell r="N817">
            <v>10129.416</v>
          </cell>
          <cell r="O817">
            <v>10101.74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</row>
        <row r="818">
          <cell r="A818">
            <v>21687.04</v>
          </cell>
          <cell r="B818">
            <v>15575.226</v>
          </cell>
          <cell r="C818">
            <v>13222.39</v>
          </cell>
          <cell r="D818">
            <v>13061.89</v>
          </cell>
          <cell r="E818">
            <v>13061.89</v>
          </cell>
          <cell r="F818">
            <v>10821.156</v>
          </cell>
          <cell r="G818">
            <v>10791.59</v>
          </cell>
          <cell r="H818">
            <v>10791.59</v>
          </cell>
          <cell r="I818">
            <v>10791.59</v>
          </cell>
          <cell r="J818">
            <v>10821.156</v>
          </cell>
          <cell r="K818">
            <v>10791.59</v>
          </cell>
          <cell r="L818">
            <v>10791.59</v>
          </cell>
          <cell r="M818">
            <v>10275.62</v>
          </cell>
          <cell r="N818">
            <v>10129.416</v>
          </cell>
          <cell r="O818">
            <v>10101.74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</row>
        <row r="819">
          <cell r="A819">
            <v>21687.04</v>
          </cell>
          <cell r="B819">
            <v>15575.226</v>
          </cell>
          <cell r="C819">
            <v>13222.39</v>
          </cell>
          <cell r="D819">
            <v>13061.89</v>
          </cell>
          <cell r="E819">
            <v>13061.89</v>
          </cell>
          <cell r="F819">
            <v>10821.156</v>
          </cell>
          <cell r="G819">
            <v>10791.59</v>
          </cell>
          <cell r="H819">
            <v>10791.59</v>
          </cell>
          <cell r="I819">
            <v>10791.59</v>
          </cell>
          <cell r="J819">
            <v>10821.156</v>
          </cell>
          <cell r="K819">
            <v>10791.59</v>
          </cell>
          <cell r="L819">
            <v>10791.59</v>
          </cell>
          <cell r="M819">
            <v>10275.62</v>
          </cell>
          <cell r="N819">
            <v>10129.416</v>
          </cell>
          <cell r="O819">
            <v>10101.74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</row>
        <row r="820">
          <cell r="A820">
            <v>21687.04</v>
          </cell>
          <cell r="B820">
            <v>15575.226</v>
          </cell>
          <cell r="C820">
            <v>13222.39</v>
          </cell>
          <cell r="D820">
            <v>13061.89</v>
          </cell>
          <cell r="E820">
            <v>13061.89</v>
          </cell>
          <cell r="F820">
            <v>10821.156</v>
          </cell>
          <cell r="G820">
            <v>10791.59</v>
          </cell>
          <cell r="H820">
            <v>10791.59</v>
          </cell>
          <cell r="I820">
            <v>10791.59</v>
          </cell>
          <cell r="J820">
            <v>10821.156</v>
          </cell>
          <cell r="K820">
            <v>10791.59</v>
          </cell>
          <cell r="L820">
            <v>10791.59</v>
          </cell>
          <cell r="M820">
            <v>10275.62</v>
          </cell>
          <cell r="N820">
            <v>10129.416</v>
          </cell>
          <cell r="O820">
            <v>10101.74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</row>
        <row r="821">
          <cell r="A821">
            <v>21687.04</v>
          </cell>
          <cell r="B821">
            <v>15575.226</v>
          </cell>
          <cell r="C821">
            <v>13222.39</v>
          </cell>
          <cell r="D821">
            <v>13061.89</v>
          </cell>
          <cell r="E821">
            <v>13061.89</v>
          </cell>
          <cell r="F821">
            <v>10821.156</v>
          </cell>
          <cell r="G821">
            <v>10791.59</v>
          </cell>
          <cell r="H821">
            <v>10791.59</v>
          </cell>
          <cell r="I821">
            <v>10791.59</v>
          </cell>
          <cell r="J821">
            <v>10821.156</v>
          </cell>
          <cell r="K821">
            <v>10791.59</v>
          </cell>
          <cell r="L821">
            <v>10791.59</v>
          </cell>
          <cell r="M821">
            <v>10275.62</v>
          </cell>
          <cell r="N821">
            <v>10129.416</v>
          </cell>
          <cell r="O821">
            <v>10101.74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</row>
        <row r="822">
          <cell r="A822">
            <v>21687.04</v>
          </cell>
          <cell r="B822">
            <v>15575.226</v>
          </cell>
          <cell r="C822">
            <v>13222.39</v>
          </cell>
          <cell r="D822">
            <v>13061.89</v>
          </cell>
          <cell r="E822">
            <v>13061.89</v>
          </cell>
          <cell r="F822">
            <v>10821.156</v>
          </cell>
          <cell r="G822">
            <v>10791.59</v>
          </cell>
          <cell r="H822">
            <v>10791.59</v>
          </cell>
          <cell r="I822">
            <v>10791.59</v>
          </cell>
          <cell r="J822">
            <v>10821.156</v>
          </cell>
          <cell r="K822">
            <v>10791.59</v>
          </cell>
          <cell r="L822">
            <v>10791.59</v>
          </cell>
          <cell r="M822">
            <v>10275.62</v>
          </cell>
          <cell r="N822">
            <v>10129.416</v>
          </cell>
          <cell r="O822">
            <v>10101.74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A823">
            <v>21687.04</v>
          </cell>
          <cell r="B823">
            <v>15575.226</v>
          </cell>
          <cell r="C823">
            <v>13222.39</v>
          </cell>
          <cell r="D823">
            <v>13061.89</v>
          </cell>
          <cell r="E823">
            <v>13061.89</v>
          </cell>
          <cell r="F823">
            <v>10821.156</v>
          </cell>
          <cell r="G823">
            <v>10791.59</v>
          </cell>
          <cell r="H823">
            <v>10791.59</v>
          </cell>
          <cell r="I823">
            <v>10791.59</v>
          </cell>
          <cell r="J823">
            <v>10821.156</v>
          </cell>
          <cell r="K823">
            <v>10791.59</v>
          </cell>
          <cell r="L823">
            <v>10791.59</v>
          </cell>
          <cell r="M823">
            <v>10275.62</v>
          </cell>
          <cell r="N823">
            <v>10129.416</v>
          </cell>
          <cell r="O823">
            <v>10101.74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</row>
        <row r="824">
          <cell r="A824">
            <v>21687.04</v>
          </cell>
          <cell r="B824">
            <v>15575.226</v>
          </cell>
          <cell r="C824">
            <v>13222.39</v>
          </cell>
          <cell r="D824">
            <v>13061.89</v>
          </cell>
          <cell r="E824">
            <v>13061.89</v>
          </cell>
          <cell r="F824">
            <v>10821.156</v>
          </cell>
          <cell r="G824">
            <v>10791.59</v>
          </cell>
          <cell r="H824">
            <v>10791.59</v>
          </cell>
          <cell r="I824">
            <v>10791.59</v>
          </cell>
          <cell r="J824">
            <v>10821.156</v>
          </cell>
          <cell r="K824">
            <v>10791.59</v>
          </cell>
          <cell r="L824">
            <v>10791.59</v>
          </cell>
          <cell r="M824">
            <v>10275.62</v>
          </cell>
          <cell r="N824">
            <v>10129.416</v>
          </cell>
          <cell r="O824">
            <v>10101.74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</row>
        <row r="825">
          <cell r="A825">
            <v>21687.04</v>
          </cell>
          <cell r="B825">
            <v>15575.226</v>
          </cell>
          <cell r="C825">
            <v>13222.39</v>
          </cell>
          <cell r="D825">
            <v>13061.89</v>
          </cell>
          <cell r="E825">
            <v>13061.89</v>
          </cell>
          <cell r="F825">
            <v>10821.156</v>
          </cell>
          <cell r="G825">
            <v>10791.59</v>
          </cell>
          <cell r="H825">
            <v>10791.59</v>
          </cell>
          <cell r="I825">
            <v>10791.59</v>
          </cell>
          <cell r="J825">
            <v>10821.156</v>
          </cell>
          <cell r="K825">
            <v>10791.59</v>
          </cell>
          <cell r="L825">
            <v>10791.59</v>
          </cell>
          <cell r="M825">
            <v>10275.62</v>
          </cell>
          <cell r="N825">
            <v>10129.416</v>
          </cell>
          <cell r="O825">
            <v>10101.74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</row>
        <row r="826">
          <cell r="A826">
            <v>21687.04</v>
          </cell>
          <cell r="B826">
            <v>15575.226</v>
          </cell>
          <cell r="C826">
            <v>13222.39</v>
          </cell>
          <cell r="D826">
            <v>13061.89</v>
          </cell>
          <cell r="E826">
            <v>13061.89</v>
          </cell>
          <cell r="F826">
            <v>10821.156</v>
          </cell>
          <cell r="G826">
            <v>10791.59</v>
          </cell>
          <cell r="H826">
            <v>10791.59</v>
          </cell>
          <cell r="I826">
            <v>10791.59</v>
          </cell>
          <cell r="J826">
            <v>10821.156</v>
          </cell>
          <cell r="K826">
            <v>10791.59</v>
          </cell>
          <cell r="L826">
            <v>10791.59</v>
          </cell>
          <cell r="M826">
            <v>10275.62</v>
          </cell>
          <cell r="N826">
            <v>10129.416</v>
          </cell>
          <cell r="O826">
            <v>10101.74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</row>
        <row r="827">
          <cell r="A827">
            <v>21687.04</v>
          </cell>
          <cell r="B827">
            <v>15575.226</v>
          </cell>
          <cell r="C827">
            <v>13222.39</v>
          </cell>
          <cell r="D827">
            <v>13061.89</v>
          </cell>
          <cell r="E827">
            <v>13061.89</v>
          </cell>
          <cell r="F827">
            <v>10821.156</v>
          </cell>
          <cell r="G827">
            <v>10791.59</v>
          </cell>
          <cell r="H827">
            <v>10791.59</v>
          </cell>
          <cell r="I827">
            <v>10791.59</v>
          </cell>
          <cell r="J827">
            <v>10821.156</v>
          </cell>
          <cell r="K827">
            <v>10791.59</v>
          </cell>
          <cell r="L827">
            <v>10791.59</v>
          </cell>
          <cell r="M827">
            <v>10275.62</v>
          </cell>
          <cell r="N827">
            <v>10129.416</v>
          </cell>
          <cell r="O827">
            <v>10101.74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</row>
        <row r="828">
          <cell r="A828">
            <v>21687.04</v>
          </cell>
          <cell r="B828">
            <v>15575.226</v>
          </cell>
          <cell r="C828">
            <v>13222.39</v>
          </cell>
          <cell r="D828">
            <v>13061.89</v>
          </cell>
          <cell r="E828">
            <v>13061.89</v>
          </cell>
          <cell r="F828">
            <v>10821.156</v>
          </cell>
          <cell r="G828">
            <v>10791.59</v>
          </cell>
          <cell r="H828">
            <v>10791.59</v>
          </cell>
          <cell r="I828">
            <v>10791.59</v>
          </cell>
          <cell r="J828">
            <v>10821.156</v>
          </cell>
          <cell r="K828">
            <v>10791.59</v>
          </cell>
          <cell r="L828">
            <v>10791.59</v>
          </cell>
          <cell r="M828">
            <v>10275.62</v>
          </cell>
          <cell r="N828">
            <v>10129.416</v>
          </cell>
          <cell r="O828">
            <v>10101.74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</row>
        <row r="829">
          <cell r="A829">
            <v>21687.04</v>
          </cell>
          <cell r="B829">
            <v>15575.226</v>
          </cell>
          <cell r="C829">
            <v>13222.39</v>
          </cell>
          <cell r="D829">
            <v>13061.89</v>
          </cell>
          <cell r="E829">
            <v>13061.89</v>
          </cell>
          <cell r="F829">
            <v>10821.156</v>
          </cell>
          <cell r="G829">
            <v>10791.59</v>
          </cell>
          <cell r="H829">
            <v>10791.59</v>
          </cell>
          <cell r="I829">
            <v>10791.59</v>
          </cell>
          <cell r="J829">
            <v>10821.156</v>
          </cell>
          <cell r="K829">
            <v>10791.59</v>
          </cell>
          <cell r="L829">
            <v>10791.59</v>
          </cell>
          <cell r="M829">
            <v>10275.62</v>
          </cell>
          <cell r="N829">
            <v>10129.416</v>
          </cell>
          <cell r="O829">
            <v>10101.74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</row>
        <row r="830">
          <cell r="A830">
            <v>21687.04</v>
          </cell>
          <cell r="B830">
            <v>15575.226</v>
          </cell>
          <cell r="C830">
            <v>13222.39</v>
          </cell>
          <cell r="D830">
            <v>13061.89</v>
          </cell>
          <cell r="E830">
            <v>13061.89</v>
          </cell>
          <cell r="F830">
            <v>10821.156</v>
          </cell>
          <cell r="G830">
            <v>10791.59</v>
          </cell>
          <cell r="H830">
            <v>10791.59</v>
          </cell>
          <cell r="I830">
            <v>10791.59</v>
          </cell>
          <cell r="J830">
            <v>10821.156</v>
          </cell>
          <cell r="K830">
            <v>10791.59</v>
          </cell>
          <cell r="L830">
            <v>10791.59</v>
          </cell>
          <cell r="M830">
            <v>10275.62</v>
          </cell>
          <cell r="N830">
            <v>10129.416</v>
          </cell>
          <cell r="O830">
            <v>10101.74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</row>
        <row r="831">
          <cell r="A831">
            <v>21687.04</v>
          </cell>
          <cell r="B831">
            <v>15575.226</v>
          </cell>
          <cell r="C831">
            <v>13222.39</v>
          </cell>
          <cell r="D831">
            <v>13061.89</v>
          </cell>
          <cell r="E831">
            <v>13061.89</v>
          </cell>
          <cell r="F831">
            <v>10821.156</v>
          </cell>
          <cell r="G831">
            <v>10791.59</v>
          </cell>
          <cell r="H831">
            <v>10791.59</v>
          </cell>
          <cell r="I831">
            <v>10791.59</v>
          </cell>
          <cell r="J831">
            <v>10821.156</v>
          </cell>
          <cell r="K831">
            <v>10791.59</v>
          </cell>
          <cell r="L831">
            <v>10791.59</v>
          </cell>
          <cell r="M831">
            <v>10275.62</v>
          </cell>
          <cell r="N831">
            <v>10129.416</v>
          </cell>
          <cell r="O831">
            <v>10101.74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</row>
        <row r="832">
          <cell r="A832">
            <v>21687.04</v>
          </cell>
          <cell r="B832">
            <v>15575.226</v>
          </cell>
          <cell r="C832">
            <v>13222.39</v>
          </cell>
          <cell r="D832">
            <v>13061.89</v>
          </cell>
          <cell r="E832">
            <v>13061.89</v>
          </cell>
          <cell r="F832">
            <v>10821.156</v>
          </cell>
          <cell r="G832">
            <v>10791.59</v>
          </cell>
          <cell r="H832">
            <v>10791.59</v>
          </cell>
          <cell r="I832">
            <v>10791.59</v>
          </cell>
          <cell r="J832">
            <v>10821.156</v>
          </cell>
          <cell r="K832">
            <v>10791.59</v>
          </cell>
          <cell r="L832">
            <v>10791.59</v>
          </cell>
          <cell r="M832">
            <v>10275.62</v>
          </cell>
          <cell r="N832">
            <v>10129.416</v>
          </cell>
          <cell r="O832">
            <v>10101.74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</row>
        <row r="833">
          <cell r="A833">
            <v>21687.04</v>
          </cell>
          <cell r="B833">
            <v>15575.226</v>
          </cell>
          <cell r="C833">
            <v>13222.39</v>
          </cell>
          <cell r="D833">
            <v>13061.89</v>
          </cell>
          <cell r="E833">
            <v>13061.89</v>
          </cell>
          <cell r="F833">
            <v>10821.156</v>
          </cell>
          <cell r="G833">
            <v>10791.59</v>
          </cell>
          <cell r="H833">
            <v>10791.59</v>
          </cell>
          <cell r="I833">
            <v>10791.59</v>
          </cell>
          <cell r="J833">
            <v>10821.156</v>
          </cell>
          <cell r="K833">
            <v>10791.59</v>
          </cell>
          <cell r="L833">
            <v>10791.59</v>
          </cell>
          <cell r="M833">
            <v>10275.62</v>
          </cell>
          <cell r="N833">
            <v>10129.416</v>
          </cell>
          <cell r="O833">
            <v>10101.74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</row>
        <row r="834">
          <cell r="A834">
            <v>21687.04</v>
          </cell>
          <cell r="B834">
            <v>15575.226</v>
          </cell>
          <cell r="C834">
            <v>13222.39</v>
          </cell>
          <cell r="D834">
            <v>13061.89</v>
          </cell>
          <cell r="E834">
            <v>13061.89</v>
          </cell>
          <cell r="F834">
            <v>10821.156</v>
          </cell>
          <cell r="G834">
            <v>10791.59</v>
          </cell>
          <cell r="H834">
            <v>10791.59</v>
          </cell>
          <cell r="I834">
            <v>10791.59</v>
          </cell>
          <cell r="J834">
            <v>10821.156</v>
          </cell>
          <cell r="K834">
            <v>10791.59</v>
          </cell>
          <cell r="L834">
            <v>10791.59</v>
          </cell>
          <cell r="M834">
            <v>10275.62</v>
          </cell>
          <cell r="N834">
            <v>10129.416</v>
          </cell>
          <cell r="O834">
            <v>10101.74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</row>
        <row r="835">
          <cell r="A835">
            <v>21687.04</v>
          </cell>
          <cell r="B835">
            <v>15575.226</v>
          </cell>
          <cell r="C835">
            <v>13222.39</v>
          </cell>
          <cell r="D835">
            <v>13061.89</v>
          </cell>
          <cell r="E835">
            <v>13061.89</v>
          </cell>
          <cell r="F835">
            <v>10821.156</v>
          </cell>
          <cell r="G835">
            <v>10791.59</v>
          </cell>
          <cell r="H835">
            <v>10791.59</v>
          </cell>
          <cell r="I835">
            <v>10791.59</v>
          </cell>
          <cell r="J835">
            <v>10821.156</v>
          </cell>
          <cell r="K835">
            <v>10791.59</v>
          </cell>
          <cell r="L835">
            <v>10791.59</v>
          </cell>
          <cell r="M835">
            <v>10275.62</v>
          </cell>
          <cell r="N835">
            <v>10129.416</v>
          </cell>
          <cell r="O835">
            <v>10101.74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A836">
            <v>21687.04</v>
          </cell>
          <cell r="B836">
            <v>15575.226</v>
          </cell>
          <cell r="C836">
            <v>13222.39</v>
          </cell>
          <cell r="D836">
            <v>13061.89</v>
          </cell>
          <cell r="E836">
            <v>13061.89</v>
          </cell>
          <cell r="F836">
            <v>10821.156</v>
          </cell>
          <cell r="G836">
            <v>10791.59</v>
          </cell>
          <cell r="H836">
            <v>10791.59</v>
          </cell>
          <cell r="I836">
            <v>10791.59</v>
          </cell>
          <cell r="J836">
            <v>10821.156</v>
          </cell>
          <cell r="K836">
            <v>10791.59</v>
          </cell>
          <cell r="L836">
            <v>10791.59</v>
          </cell>
          <cell r="M836">
            <v>10275.62</v>
          </cell>
          <cell r="N836">
            <v>10129.416</v>
          </cell>
          <cell r="O836">
            <v>10101.74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A837">
            <v>21687.04</v>
          </cell>
          <cell r="B837">
            <v>15575.226</v>
          </cell>
          <cell r="C837">
            <v>13222.39</v>
          </cell>
          <cell r="D837">
            <v>13061.89</v>
          </cell>
          <cell r="E837">
            <v>13061.89</v>
          </cell>
          <cell r="F837">
            <v>10821.156</v>
          </cell>
          <cell r="G837">
            <v>10791.59</v>
          </cell>
          <cell r="H837">
            <v>10791.59</v>
          </cell>
          <cell r="I837">
            <v>10791.59</v>
          </cell>
          <cell r="J837">
            <v>10821.156</v>
          </cell>
          <cell r="K837">
            <v>10791.59</v>
          </cell>
          <cell r="L837">
            <v>10791.59</v>
          </cell>
          <cell r="M837">
            <v>10275.62</v>
          </cell>
          <cell r="N837">
            <v>10129.416</v>
          </cell>
          <cell r="O837">
            <v>10101.74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A838">
            <v>21687.04</v>
          </cell>
          <cell r="B838">
            <v>15575.226</v>
          </cell>
          <cell r="C838">
            <v>13222.39</v>
          </cell>
          <cell r="D838">
            <v>13061.89</v>
          </cell>
          <cell r="E838">
            <v>13061.89</v>
          </cell>
          <cell r="F838">
            <v>10821.156</v>
          </cell>
          <cell r="G838">
            <v>10791.59</v>
          </cell>
          <cell r="H838">
            <v>10791.59</v>
          </cell>
          <cell r="I838">
            <v>10791.59</v>
          </cell>
          <cell r="J838">
            <v>10821.156</v>
          </cell>
          <cell r="K838">
            <v>10791.59</v>
          </cell>
          <cell r="L838">
            <v>10791.59</v>
          </cell>
          <cell r="M838">
            <v>10275.62</v>
          </cell>
          <cell r="N838">
            <v>10129.416</v>
          </cell>
          <cell r="O838">
            <v>10101.74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A839">
            <v>21687.04</v>
          </cell>
          <cell r="B839">
            <v>15575.226</v>
          </cell>
          <cell r="C839">
            <v>13222.39</v>
          </cell>
          <cell r="D839">
            <v>13061.89</v>
          </cell>
          <cell r="E839">
            <v>13061.89</v>
          </cell>
          <cell r="F839">
            <v>10821.156</v>
          </cell>
          <cell r="G839">
            <v>10791.59</v>
          </cell>
          <cell r="H839">
            <v>10791.59</v>
          </cell>
          <cell r="I839">
            <v>10791.59</v>
          </cell>
          <cell r="J839">
            <v>10821.156</v>
          </cell>
          <cell r="K839">
            <v>10791.59</v>
          </cell>
          <cell r="L839">
            <v>10791.59</v>
          </cell>
          <cell r="M839">
            <v>10275.62</v>
          </cell>
          <cell r="N839">
            <v>10129.416</v>
          </cell>
          <cell r="O839">
            <v>10101.74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A840">
            <v>21687.04</v>
          </cell>
          <cell r="B840">
            <v>15575.226</v>
          </cell>
          <cell r="C840">
            <v>13222.39</v>
          </cell>
          <cell r="D840">
            <v>13061.89</v>
          </cell>
          <cell r="E840">
            <v>13061.89</v>
          </cell>
          <cell r="F840">
            <v>10821.156</v>
          </cell>
          <cell r="G840">
            <v>10791.59</v>
          </cell>
          <cell r="H840">
            <v>10791.59</v>
          </cell>
          <cell r="I840">
            <v>10791.59</v>
          </cell>
          <cell r="J840">
            <v>10821.156</v>
          </cell>
          <cell r="K840">
            <v>10791.59</v>
          </cell>
          <cell r="L840">
            <v>10791.59</v>
          </cell>
          <cell r="M840">
            <v>10275.62</v>
          </cell>
          <cell r="N840">
            <v>10129.416</v>
          </cell>
          <cell r="O840">
            <v>10101.74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A841">
            <v>21687.04</v>
          </cell>
          <cell r="B841">
            <v>15575.226</v>
          </cell>
          <cell r="C841">
            <v>13222.39</v>
          </cell>
          <cell r="D841">
            <v>13061.89</v>
          </cell>
          <cell r="E841">
            <v>13061.89</v>
          </cell>
          <cell r="F841">
            <v>10821.156</v>
          </cell>
          <cell r="G841">
            <v>10791.59</v>
          </cell>
          <cell r="H841">
            <v>10791.59</v>
          </cell>
          <cell r="I841">
            <v>10791.59</v>
          </cell>
          <cell r="J841">
            <v>10821.156</v>
          </cell>
          <cell r="K841">
            <v>10791.59</v>
          </cell>
          <cell r="L841">
            <v>10791.59</v>
          </cell>
          <cell r="M841">
            <v>10275.62</v>
          </cell>
          <cell r="N841">
            <v>10129.416</v>
          </cell>
          <cell r="O841">
            <v>10101.74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A842">
            <v>21687.04</v>
          </cell>
          <cell r="B842">
            <v>15575.226</v>
          </cell>
          <cell r="C842">
            <v>13222.39</v>
          </cell>
          <cell r="D842">
            <v>13061.89</v>
          </cell>
          <cell r="E842">
            <v>13061.89</v>
          </cell>
          <cell r="F842">
            <v>10821.156</v>
          </cell>
          <cell r="G842">
            <v>10791.59</v>
          </cell>
          <cell r="H842">
            <v>10791.59</v>
          </cell>
          <cell r="I842">
            <v>10791.59</v>
          </cell>
          <cell r="J842">
            <v>10821.156</v>
          </cell>
          <cell r="K842">
            <v>10791.59</v>
          </cell>
          <cell r="L842">
            <v>10791.59</v>
          </cell>
          <cell r="M842">
            <v>10275.62</v>
          </cell>
          <cell r="N842">
            <v>10129.416</v>
          </cell>
          <cell r="O842">
            <v>10101.74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A843">
            <v>21687.04</v>
          </cell>
          <cell r="B843">
            <v>15575.226</v>
          </cell>
          <cell r="C843">
            <v>13222.39</v>
          </cell>
          <cell r="D843">
            <v>13061.89</v>
          </cell>
          <cell r="E843">
            <v>13061.89</v>
          </cell>
          <cell r="F843">
            <v>10821.156</v>
          </cell>
          <cell r="G843">
            <v>10791.59</v>
          </cell>
          <cell r="H843">
            <v>10791.59</v>
          </cell>
          <cell r="I843">
            <v>10791.59</v>
          </cell>
          <cell r="J843">
            <v>10821.156</v>
          </cell>
          <cell r="K843">
            <v>10791.59</v>
          </cell>
          <cell r="L843">
            <v>10791.59</v>
          </cell>
          <cell r="M843">
            <v>10275.62</v>
          </cell>
          <cell r="N843">
            <v>10129.416</v>
          </cell>
          <cell r="O843">
            <v>10101.74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A844">
            <v>21687.04</v>
          </cell>
          <cell r="B844">
            <v>15575.226</v>
          </cell>
          <cell r="C844">
            <v>13222.39</v>
          </cell>
          <cell r="D844">
            <v>13061.89</v>
          </cell>
          <cell r="E844">
            <v>13061.89</v>
          </cell>
          <cell r="F844">
            <v>10821.156</v>
          </cell>
          <cell r="G844">
            <v>10791.59</v>
          </cell>
          <cell r="H844">
            <v>10791.59</v>
          </cell>
          <cell r="I844">
            <v>10791.59</v>
          </cell>
          <cell r="J844">
            <v>10821.156</v>
          </cell>
          <cell r="K844">
            <v>10791.59</v>
          </cell>
          <cell r="L844">
            <v>10791.59</v>
          </cell>
          <cell r="M844">
            <v>10275.62</v>
          </cell>
          <cell r="N844">
            <v>10129.416</v>
          </cell>
          <cell r="O844">
            <v>10101.74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A845">
            <v>21687.04</v>
          </cell>
          <cell r="B845">
            <v>15575.226</v>
          </cell>
          <cell r="C845">
            <v>13222.39</v>
          </cell>
          <cell r="D845">
            <v>13061.89</v>
          </cell>
          <cell r="E845">
            <v>13061.89</v>
          </cell>
          <cell r="F845">
            <v>10821.156</v>
          </cell>
          <cell r="G845">
            <v>10791.59</v>
          </cell>
          <cell r="H845">
            <v>10791.59</v>
          </cell>
          <cell r="I845">
            <v>10791.59</v>
          </cell>
          <cell r="J845">
            <v>10821.156</v>
          </cell>
          <cell r="K845">
            <v>10791.59</v>
          </cell>
          <cell r="L845">
            <v>10791.59</v>
          </cell>
          <cell r="M845">
            <v>10275.62</v>
          </cell>
          <cell r="N845">
            <v>10129.416</v>
          </cell>
          <cell r="O845">
            <v>10101.74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A846">
            <v>21687.04</v>
          </cell>
          <cell r="B846">
            <v>15575.226</v>
          </cell>
          <cell r="C846">
            <v>13222.39</v>
          </cell>
          <cell r="D846">
            <v>13061.89</v>
          </cell>
          <cell r="E846">
            <v>13061.89</v>
          </cell>
          <cell r="F846">
            <v>10821.156</v>
          </cell>
          <cell r="G846">
            <v>10791.59</v>
          </cell>
          <cell r="H846">
            <v>10791.59</v>
          </cell>
          <cell r="I846">
            <v>10791.59</v>
          </cell>
          <cell r="J846">
            <v>10821.156</v>
          </cell>
          <cell r="K846">
            <v>10791.59</v>
          </cell>
          <cell r="L846">
            <v>10791.59</v>
          </cell>
          <cell r="M846">
            <v>10275.62</v>
          </cell>
          <cell r="N846">
            <v>10129.416</v>
          </cell>
          <cell r="O846">
            <v>10101.74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A847">
            <v>21687.04</v>
          </cell>
          <cell r="B847">
            <v>15575.226</v>
          </cell>
          <cell r="C847">
            <v>13222.39</v>
          </cell>
          <cell r="D847">
            <v>13061.89</v>
          </cell>
          <cell r="E847">
            <v>13061.89</v>
          </cell>
          <cell r="F847">
            <v>10821.156</v>
          </cell>
          <cell r="G847">
            <v>10791.59</v>
          </cell>
          <cell r="H847">
            <v>10791.59</v>
          </cell>
          <cell r="I847">
            <v>10791.59</v>
          </cell>
          <cell r="J847">
            <v>10821.156</v>
          </cell>
          <cell r="K847">
            <v>10791.59</v>
          </cell>
          <cell r="L847">
            <v>10791.59</v>
          </cell>
          <cell r="M847">
            <v>10275.62</v>
          </cell>
          <cell r="N847">
            <v>10129.416</v>
          </cell>
          <cell r="O847">
            <v>10101.74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A848">
            <v>21687.04</v>
          </cell>
          <cell r="B848">
            <v>15575.226</v>
          </cell>
          <cell r="C848">
            <v>13222.39</v>
          </cell>
          <cell r="D848">
            <v>13061.89</v>
          </cell>
          <cell r="E848">
            <v>13061.89</v>
          </cell>
          <cell r="F848">
            <v>10821.156</v>
          </cell>
          <cell r="G848">
            <v>10791.59</v>
          </cell>
          <cell r="H848">
            <v>10791.59</v>
          </cell>
          <cell r="I848">
            <v>10791.59</v>
          </cell>
          <cell r="J848">
            <v>10821.156</v>
          </cell>
          <cell r="K848">
            <v>10791.59</v>
          </cell>
          <cell r="L848">
            <v>10791.59</v>
          </cell>
          <cell r="M848">
            <v>10275.62</v>
          </cell>
          <cell r="N848">
            <v>10129.416</v>
          </cell>
          <cell r="O848">
            <v>10101.74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A849">
            <v>21687.04</v>
          </cell>
          <cell r="B849">
            <v>15575.226</v>
          </cell>
          <cell r="C849">
            <v>13222.39</v>
          </cell>
          <cell r="D849">
            <v>13061.89</v>
          </cell>
          <cell r="E849">
            <v>13061.89</v>
          </cell>
          <cell r="F849">
            <v>10821.156</v>
          </cell>
          <cell r="G849">
            <v>10791.59</v>
          </cell>
          <cell r="H849">
            <v>10791.59</v>
          </cell>
          <cell r="I849">
            <v>10791.59</v>
          </cell>
          <cell r="J849">
            <v>10821.156</v>
          </cell>
          <cell r="K849">
            <v>10791.59</v>
          </cell>
          <cell r="L849">
            <v>10791.59</v>
          </cell>
          <cell r="M849">
            <v>10275.62</v>
          </cell>
          <cell r="N849">
            <v>10129.416</v>
          </cell>
          <cell r="O849">
            <v>10101.74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A850">
            <v>21687.04</v>
          </cell>
          <cell r="B850">
            <v>15575.226</v>
          </cell>
          <cell r="C850">
            <v>13222.39</v>
          </cell>
          <cell r="D850">
            <v>13061.89</v>
          </cell>
          <cell r="E850">
            <v>13061.89</v>
          </cell>
          <cell r="F850">
            <v>10821.156</v>
          </cell>
          <cell r="G850">
            <v>10791.59</v>
          </cell>
          <cell r="H850">
            <v>10791.59</v>
          </cell>
          <cell r="I850">
            <v>10791.59</v>
          </cell>
          <cell r="J850">
            <v>10821.156</v>
          </cell>
          <cell r="K850">
            <v>10791.59</v>
          </cell>
          <cell r="L850">
            <v>10791.59</v>
          </cell>
          <cell r="M850">
            <v>10275.62</v>
          </cell>
          <cell r="N850">
            <v>10129.416</v>
          </cell>
          <cell r="O850">
            <v>10101.74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1">
          <cell r="A851">
            <v>21687.04</v>
          </cell>
          <cell r="B851">
            <v>15575.226</v>
          </cell>
          <cell r="C851">
            <v>13222.39</v>
          </cell>
          <cell r="D851">
            <v>13061.89</v>
          </cell>
          <cell r="E851">
            <v>13061.89</v>
          </cell>
          <cell r="F851">
            <v>10821.156</v>
          </cell>
          <cell r="G851">
            <v>10791.59</v>
          </cell>
          <cell r="H851">
            <v>10791.59</v>
          </cell>
          <cell r="I851">
            <v>10791.59</v>
          </cell>
          <cell r="J851">
            <v>10821.156</v>
          </cell>
          <cell r="K851">
            <v>10791.59</v>
          </cell>
          <cell r="L851">
            <v>10791.59</v>
          </cell>
          <cell r="M851">
            <v>10275.62</v>
          </cell>
          <cell r="N851">
            <v>10129.416</v>
          </cell>
          <cell r="O851">
            <v>10101.74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</row>
        <row r="852">
          <cell r="A852">
            <v>21687.04</v>
          </cell>
          <cell r="B852">
            <v>15575.226</v>
          </cell>
          <cell r="C852">
            <v>13222.39</v>
          </cell>
          <cell r="D852">
            <v>13061.89</v>
          </cell>
          <cell r="E852">
            <v>13061.89</v>
          </cell>
          <cell r="F852">
            <v>10821.156</v>
          </cell>
          <cell r="G852">
            <v>10791.59</v>
          </cell>
          <cell r="H852">
            <v>10791.59</v>
          </cell>
          <cell r="I852">
            <v>10791.59</v>
          </cell>
          <cell r="J852">
            <v>10821.156</v>
          </cell>
          <cell r="K852">
            <v>10791.59</v>
          </cell>
          <cell r="L852">
            <v>10791.59</v>
          </cell>
          <cell r="M852">
            <v>10275.62</v>
          </cell>
          <cell r="N852">
            <v>10129.416</v>
          </cell>
          <cell r="O852">
            <v>10101.74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21687.04</v>
          </cell>
          <cell r="B853">
            <v>15575.226</v>
          </cell>
          <cell r="C853">
            <v>13222.39</v>
          </cell>
          <cell r="D853">
            <v>13061.89</v>
          </cell>
          <cell r="E853">
            <v>13061.89</v>
          </cell>
          <cell r="F853">
            <v>10821.156</v>
          </cell>
          <cell r="G853">
            <v>10791.59</v>
          </cell>
          <cell r="H853">
            <v>10791.59</v>
          </cell>
          <cell r="I853">
            <v>10791.59</v>
          </cell>
          <cell r="J853">
            <v>10821.156</v>
          </cell>
          <cell r="K853">
            <v>10791.59</v>
          </cell>
          <cell r="L853">
            <v>10791.59</v>
          </cell>
          <cell r="M853">
            <v>10275.62</v>
          </cell>
          <cell r="N853">
            <v>10129.416</v>
          </cell>
          <cell r="O853">
            <v>10101.74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A854">
            <v>21687.04</v>
          </cell>
          <cell r="B854">
            <v>15575.226</v>
          </cell>
          <cell r="C854">
            <v>13222.39</v>
          </cell>
          <cell r="D854">
            <v>13061.89</v>
          </cell>
          <cell r="E854">
            <v>13061.89</v>
          </cell>
          <cell r="F854">
            <v>10821.156</v>
          </cell>
          <cell r="G854">
            <v>10791.59</v>
          </cell>
          <cell r="H854">
            <v>10791.59</v>
          </cell>
          <cell r="I854">
            <v>10791.59</v>
          </cell>
          <cell r="J854">
            <v>10821.156</v>
          </cell>
          <cell r="K854">
            <v>10791.59</v>
          </cell>
          <cell r="L854">
            <v>10791.59</v>
          </cell>
          <cell r="M854">
            <v>10275.62</v>
          </cell>
          <cell r="N854">
            <v>10129.416</v>
          </cell>
          <cell r="O854">
            <v>10101.74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</row>
        <row r="855">
          <cell r="A855">
            <v>21687.04</v>
          </cell>
          <cell r="B855">
            <v>15575.226</v>
          </cell>
          <cell r="C855">
            <v>13222.39</v>
          </cell>
          <cell r="D855">
            <v>13061.89</v>
          </cell>
          <cell r="E855">
            <v>13061.89</v>
          </cell>
          <cell r="F855">
            <v>10821.156</v>
          </cell>
          <cell r="G855">
            <v>10791.59</v>
          </cell>
          <cell r="H855">
            <v>10791.59</v>
          </cell>
          <cell r="I855">
            <v>10791.59</v>
          </cell>
          <cell r="J855">
            <v>10821.156</v>
          </cell>
          <cell r="K855">
            <v>10791.59</v>
          </cell>
          <cell r="L855">
            <v>10791.59</v>
          </cell>
          <cell r="M855">
            <v>10275.62</v>
          </cell>
          <cell r="N855">
            <v>10129.416</v>
          </cell>
          <cell r="O855">
            <v>10101.74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</row>
        <row r="856">
          <cell r="A856">
            <v>21687.04</v>
          </cell>
          <cell r="B856">
            <v>15575.226</v>
          </cell>
          <cell r="C856">
            <v>13222.39</v>
          </cell>
          <cell r="D856">
            <v>13061.89</v>
          </cell>
          <cell r="E856">
            <v>13061.89</v>
          </cell>
          <cell r="F856">
            <v>10821.156</v>
          </cell>
          <cell r="G856">
            <v>10791.59</v>
          </cell>
          <cell r="H856">
            <v>10791.59</v>
          </cell>
          <cell r="I856">
            <v>10791.59</v>
          </cell>
          <cell r="J856">
            <v>10821.156</v>
          </cell>
          <cell r="K856">
            <v>10791.59</v>
          </cell>
          <cell r="L856">
            <v>10791.59</v>
          </cell>
          <cell r="M856">
            <v>10275.62</v>
          </cell>
          <cell r="N856">
            <v>10129.416</v>
          </cell>
          <cell r="O856">
            <v>10101.74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</row>
        <row r="857">
          <cell r="A857">
            <v>21687.04</v>
          </cell>
          <cell r="B857">
            <v>15575.226</v>
          </cell>
          <cell r="C857">
            <v>13222.39</v>
          </cell>
          <cell r="D857">
            <v>13061.89</v>
          </cell>
          <cell r="E857">
            <v>13061.89</v>
          </cell>
          <cell r="F857">
            <v>10821.156</v>
          </cell>
          <cell r="G857">
            <v>10791.59</v>
          </cell>
          <cell r="H857">
            <v>10791.59</v>
          </cell>
          <cell r="I857">
            <v>10791.59</v>
          </cell>
          <cell r="J857">
            <v>10821.156</v>
          </cell>
          <cell r="K857">
            <v>10791.59</v>
          </cell>
          <cell r="L857">
            <v>10791.59</v>
          </cell>
          <cell r="M857">
            <v>10275.62</v>
          </cell>
          <cell r="N857">
            <v>10129.416</v>
          </cell>
          <cell r="O857">
            <v>10101.74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</row>
        <row r="858">
          <cell r="A858">
            <v>21687.04</v>
          </cell>
          <cell r="B858">
            <v>15575.226</v>
          </cell>
          <cell r="C858">
            <v>13222.39</v>
          </cell>
          <cell r="D858">
            <v>13061.89</v>
          </cell>
          <cell r="E858">
            <v>13061.89</v>
          </cell>
          <cell r="F858">
            <v>10821.156</v>
          </cell>
          <cell r="G858">
            <v>10791.59</v>
          </cell>
          <cell r="H858">
            <v>10791.59</v>
          </cell>
          <cell r="I858">
            <v>10791.59</v>
          </cell>
          <cell r="J858">
            <v>10821.156</v>
          </cell>
          <cell r="K858">
            <v>10791.59</v>
          </cell>
          <cell r="L858">
            <v>10791.59</v>
          </cell>
          <cell r="M858">
            <v>10275.62</v>
          </cell>
          <cell r="N858">
            <v>10129.416</v>
          </cell>
          <cell r="O858">
            <v>10101.74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</row>
        <row r="859">
          <cell r="A859">
            <v>21687.04</v>
          </cell>
          <cell r="B859">
            <v>15575.226</v>
          </cell>
          <cell r="C859">
            <v>13222.39</v>
          </cell>
          <cell r="D859">
            <v>13061.89</v>
          </cell>
          <cell r="E859">
            <v>13061.89</v>
          </cell>
          <cell r="F859">
            <v>10821.156</v>
          </cell>
          <cell r="G859">
            <v>10791.59</v>
          </cell>
          <cell r="H859">
            <v>10791.59</v>
          </cell>
          <cell r="I859">
            <v>10791.59</v>
          </cell>
          <cell r="J859">
            <v>10821.156</v>
          </cell>
          <cell r="K859">
            <v>10791.59</v>
          </cell>
          <cell r="L859">
            <v>10791.59</v>
          </cell>
          <cell r="M859">
            <v>10275.62</v>
          </cell>
          <cell r="N859">
            <v>10129.416</v>
          </cell>
          <cell r="O859">
            <v>10101.74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</row>
        <row r="860">
          <cell r="A860">
            <v>21687.04</v>
          </cell>
          <cell r="B860">
            <v>15575.226</v>
          </cell>
          <cell r="C860">
            <v>13222.39</v>
          </cell>
          <cell r="D860">
            <v>13061.89</v>
          </cell>
          <cell r="E860">
            <v>13061.89</v>
          </cell>
          <cell r="F860">
            <v>10821.156</v>
          </cell>
          <cell r="G860">
            <v>10791.59</v>
          </cell>
          <cell r="H860">
            <v>10791.59</v>
          </cell>
          <cell r="I860">
            <v>10791.59</v>
          </cell>
          <cell r="J860">
            <v>10821.156</v>
          </cell>
          <cell r="K860">
            <v>10791.59</v>
          </cell>
          <cell r="L860">
            <v>10791.59</v>
          </cell>
          <cell r="M860">
            <v>10275.62</v>
          </cell>
          <cell r="N860">
            <v>10129.416</v>
          </cell>
          <cell r="O860">
            <v>10101.74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</row>
        <row r="861">
          <cell r="A861">
            <v>21687.04</v>
          </cell>
          <cell r="B861">
            <v>15575.226</v>
          </cell>
          <cell r="C861">
            <v>13222.39</v>
          </cell>
          <cell r="D861">
            <v>13061.89</v>
          </cell>
          <cell r="E861">
            <v>13061.89</v>
          </cell>
          <cell r="F861">
            <v>10821.156</v>
          </cell>
          <cell r="G861">
            <v>10791.59</v>
          </cell>
          <cell r="H861">
            <v>10791.59</v>
          </cell>
          <cell r="I861">
            <v>10791.59</v>
          </cell>
          <cell r="J861">
            <v>10821.156</v>
          </cell>
          <cell r="K861">
            <v>10791.59</v>
          </cell>
          <cell r="L861">
            <v>10791.59</v>
          </cell>
          <cell r="M861">
            <v>10275.62</v>
          </cell>
          <cell r="N861">
            <v>10129.416</v>
          </cell>
          <cell r="O861">
            <v>10101.74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</row>
        <row r="862">
          <cell r="A862">
            <v>21687.04</v>
          </cell>
          <cell r="B862">
            <v>15575.226</v>
          </cell>
          <cell r="C862">
            <v>13222.39</v>
          </cell>
          <cell r="D862">
            <v>13061.89</v>
          </cell>
          <cell r="E862">
            <v>13061.89</v>
          </cell>
          <cell r="F862">
            <v>10821.156</v>
          </cell>
          <cell r="G862">
            <v>10791.59</v>
          </cell>
          <cell r="H862">
            <v>10791.59</v>
          </cell>
          <cell r="I862">
            <v>10791.59</v>
          </cell>
          <cell r="J862">
            <v>10821.156</v>
          </cell>
          <cell r="K862">
            <v>10791.59</v>
          </cell>
          <cell r="L862">
            <v>10791.59</v>
          </cell>
          <cell r="M862">
            <v>10275.62</v>
          </cell>
          <cell r="N862">
            <v>10129.416</v>
          </cell>
          <cell r="O862">
            <v>10101.74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</row>
        <row r="863">
          <cell r="A863">
            <v>21687.04</v>
          </cell>
          <cell r="B863">
            <v>15575.226</v>
          </cell>
          <cell r="C863">
            <v>13222.39</v>
          </cell>
          <cell r="D863">
            <v>13061.89</v>
          </cell>
          <cell r="E863">
            <v>13061.89</v>
          </cell>
          <cell r="F863">
            <v>10821.156</v>
          </cell>
          <cell r="G863">
            <v>10791.59</v>
          </cell>
          <cell r="H863">
            <v>10791.59</v>
          </cell>
          <cell r="I863">
            <v>10791.59</v>
          </cell>
          <cell r="J863">
            <v>10821.156</v>
          </cell>
          <cell r="K863">
            <v>10791.59</v>
          </cell>
          <cell r="L863">
            <v>10791.59</v>
          </cell>
          <cell r="M863">
            <v>10275.62</v>
          </cell>
          <cell r="N863">
            <v>10129.416</v>
          </cell>
          <cell r="O863">
            <v>10101.74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</row>
        <row r="864">
          <cell r="A864">
            <v>21687.04</v>
          </cell>
          <cell r="B864">
            <v>15575.226</v>
          </cell>
          <cell r="C864">
            <v>13222.39</v>
          </cell>
          <cell r="D864">
            <v>13061.89</v>
          </cell>
          <cell r="E864">
            <v>13061.89</v>
          </cell>
          <cell r="F864">
            <v>10821.156</v>
          </cell>
          <cell r="G864">
            <v>10791.59</v>
          </cell>
          <cell r="H864">
            <v>10791.59</v>
          </cell>
          <cell r="I864">
            <v>10791.59</v>
          </cell>
          <cell r="J864">
            <v>10821.156</v>
          </cell>
          <cell r="K864">
            <v>10791.59</v>
          </cell>
          <cell r="L864">
            <v>10791.59</v>
          </cell>
          <cell r="M864">
            <v>10275.62</v>
          </cell>
          <cell r="N864">
            <v>10129.416</v>
          </cell>
          <cell r="O864">
            <v>10101.74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</row>
        <row r="865">
          <cell r="A865">
            <v>21687.04</v>
          </cell>
          <cell r="B865">
            <v>15575.226</v>
          </cell>
          <cell r="C865">
            <v>13222.39</v>
          </cell>
          <cell r="D865">
            <v>13061.89</v>
          </cell>
          <cell r="E865">
            <v>13061.89</v>
          </cell>
          <cell r="F865">
            <v>10821.156</v>
          </cell>
          <cell r="G865">
            <v>10791.59</v>
          </cell>
          <cell r="H865">
            <v>10791.59</v>
          </cell>
          <cell r="I865">
            <v>10791.59</v>
          </cell>
          <cell r="J865">
            <v>10821.156</v>
          </cell>
          <cell r="K865">
            <v>10791.59</v>
          </cell>
          <cell r="L865">
            <v>10791.59</v>
          </cell>
          <cell r="M865">
            <v>10275.62</v>
          </cell>
          <cell r="N865">
            <v>10129.416</v>
          </cell>
          <cell r="O865">
            <v>10101.74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</row>
        <row r="866">
          <cell r="A866">
            <v>21687.04</v>
          </cell>
          <cell r="B866">
            <v>15575.226</v>
          </cell>
          <cell r="C866">
            <v>13222.39</v>
          </cell>
          <cell r="D866">
            <v>13061.89</v>
          </cell>
          <cell r="E866">
            <v>13061.89</v>
          </cell>
          <cell r="F866">
            <v>10821.156</v>
          </cell>
          <cell r="G866">
            <v>10791.59</v>
          </cell>
          <cell r="H866">
            <v>10791.59</v>
          </cell>
          <cell r="I866">
            <v>10791.59</v>
          </cell>
          <cell r="J866">
            <v>10821.156</v>
          </cell>
          <cell r="K866">
            <v>10791.59</v>
          </cell>
          <cell r="L866">
            <v>10791.59</v>
          </cell>
          <cell r="M866">
            <v>10275.62</v>
          </cell>
          <cell r="N866">
            <v>10129.416</v>
          </cell>
          <cell r="O866">
            <v>10101.74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</row>
        <row r="867">
          <cell r="A867">
            <v>21687.04</v>
          </cell>
          <cell r="B867">
            <v>15575.226</v>
          </cell>
          <cell r="C867">
            <v>13222.39</v>
          </cell>
          <cell r="D867">
            <v>13061.89</v>
          </cell>
          <cell r="E867">
            <v>13061.89</v>
          </cell>
          <cell r="F867">
            <v>10821.156</v>
          </cell>
          <cell r="G867">
            <v>10791.59</v>
          </cell>
          <cell r="H867">
            <v>10791.59</v>
          </cell>
          <cell r="I867">
            <v>10791.59</v>
          </cell>
          <cell r="J867">
            <v>10821.156</v>
          </cell>
          <cell r="K867">
            <v>10791.59</v>
          </cell>
          <cell r="L867">
            <v>10791.59</v>
          </cell>
          <cell r="M867">
            <v>10275.62</v>
          </cell>
          <cell r="N867">
            <v>10129.416</v>
          </cell>
          <cell r="O867">
            <v>10101.74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</row>
        <row r="868">
          <cell r="A868">
            <v>21687.04</v>
          </cell>
          <cell r="B868">
            <v>15575.226</v>
          </cell>
          <cell r="C868">
            <v>13222.39</v>
          </cell>
          <cell r="D868">
            <v>13061.89</v>
          </cell>
          <cell r="E868">
            <v>13061.89</v>
          </cell>
          <cell r="F868">
            <v>10821.156</v>
          </cell>
          <cell r="G868">
            <v>10791.59</v>
          </cell>
          <cell r="H868">
            <v>10791.59</v>
          </cell>
          <cell r="I868">
            <v>10791.59</v>
          </cell>
          <cell r="J868">
            <v>10821.156</v>
          </cell>
          <cell r="K868">
            <v>10791.59</v>
          </cell>
          <cell r="L868">
            <v>10791.59</v>
          </cell>
          <cell r="M868">
            <v>10275.62</v>
          </cell>
          <cell r="N868">
            <v>10129.416</v>
          </cell>
          <cell r="O868">
            <v>10101.74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</row>
        <row r="869">
          <cell r="A869">
            <v>21687.04</v>
          </cell>
          <cell r="B869">
            <v>15575.226</v>
          </cell>
          <cell r="C869">
            <v>13222.39</v>
          </cell>
          <cell r="D869">
            <v>13061.89</v>
          </cell>
          <cell r="E869">
            <v>13061.89</v>
          </cell>
          <cell r="F869">
            <v>10821.156</v>
          </cell>
          <cell r="G869">
            <v>10791.59</v>
          </cell>
          <cell r="H869">
            <v>10791.59</v>
          </cell>
          <cell r="I869">
            <v>10791.59</v>
          </cell>
          <cell r="J869">
            <v>10821.156</v>
          </cell>
          <cell r="K869">
            <v>10791.59</v>
          </cell>
          <cell r="L869">
            <v>10791.59</v>
          </cell>
          <cell r="M869">
            <v>10275.62</v>
          </cell>
          <cell r="N869">
            <v>10129.416</v>
          </cell>
          <cell r="O869">
            <v>10101.74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</row>
        <row r="870">
          <cell r="A870">
            <v>21687.04</v>
          </cell>
          <cell r="B870">
            <v>15575.226</v>
          </cell>
          <cell r="C870">
            <v>13222.39</v>
          </cell>
          <cell r="D870">
            <v>13061.89</v>
          </cell>
          <cell r="E870">
            <v>13061.89</v>
          </cell>
          <cell r="F870">
            <v>10821.156</v>
          </cell>
          <cell r="G870">
            <v>10791.59</v>
          </cell>
          <cell r="H870">
            <v>10791.59</v>
          </cell>
          <cell r="I870">
            <v>10791.59</v>
          </cell>
          <cell r="J870">
            <v>10821.156</v>
          </cell>
          <cell r="K870">
            <v>10791.59</v>
          </cell>
          <cell r="L870">
            <v>10791.59</v>
          </cell>
          <cell r="M870">
            <v>10275.62</v>
          </cell>
          <cell r="N870">
            <v>10129.416</v>
          </cell>
          <cell r="O870">
            <v>10101.74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A871">
            <v>21687.04</v>
          </cell>
          <cell r="B871">
            <v>15575.226</v>
          </cell>
          <cell r="C871">
            <v>13222.39</v>
          </cell>
          <cell r="D871">
            <v>13061.89</v>
          </cell>
          <cell r="E871">
            <v>13061.89</v>
          </cell>
          <cell r="F871">
            <v>10821.156</v>
          </cell>
          <cell r="G871">
            <v>10791.59</v>
          </cell>
          <cell r="H871">
            <v>10791.59</v>
          </cell>
          <cell r="I871">
            <v>10791.59</v>
          </cell>
          <cell r="J871">
            <v>10821.156</v>
          </cell>
          <cell r="K871">
            <v>10791.59</v>
          </cell>
          <cell r="L871">
            <v>10791.59</v>
          </cell>
          <cell r="M871">
            <v>10275.62</v>
          </cell>
          <cell r="N871">
            <v>10129.416</v>
          </cell>
          <cell r="O871">
            <v>10101.74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</row>
        <row r="872">
          <cell r="A872">
            <v>21687.04</v>
          </cell>
          <cell r="B872">
            <v>15575.226</v>
          </cell>
          <cell r="C872">
            <v>13222.39</v>
          </cell>
          <cell r="D872">
            <v>13061.89</v>
          </cell>
          <cell r="E872">
            <v>13061.89</v>
          </cell>
          <cell r="F872">
            <v>10821.156</v>
          </cell>
          <cell r="G872">
            <v>10791.59</v>
          </cell>
          <cell r="H872">
            <v>10791.59</v>
          </cell>
          <cell r="I872">
            <v>10791.59</v>
          </cell>
          <cell r="J872">
            <v>10821.156</v>
          </cell>
          <cell r="K872">
            <v>10791.59</v>
          </cell>
          <cell r="L872">
            <v>10791.59</v>
          </cell>
          <cell r="M872">
            <v>10275.62</v>
          </cell>
          <cell r="N872">
            <v>10129.416</v>
          </cell>
          <cell r="O872">
            <v>10101.74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</row>
        <row r="873">
          <cell r="A873">
            <v>21687.04</v>
          </cell>
          <cell r="B873">
            <v>15575.226</v>
          </cell>
          <cell r="C873">
            <v>13222.39</v>
          </cell>
          <cell r="D873">
            <v>13061.89</v>
          </cell>
          <cell r="E873">
            <v>13061.89</v>
          </cell>
          <cell r="F873">
            <v>10821.156</v>
          </cell>
          <cell r="G873">
            <v>10791.59</v>
          </cell>
          <cell r="H873">
            <v>10791.59</v>
          </cell>
          <cell r="I873">
            <v>10791.59</v>
          </cell>
          <cell r="J873">
            <v>10821.156</v>
          </cell>
          <cell r="K873">
            <v>10791.59</v>
          </cell>
          <cell r="L873">
            <v>10791.59</v>
          </cell>
          <cell r="M873">
            <v>10275.62</v>
          </cell>
          <cell r="N873">
            <v>10129.416</v>
          </cell>
          <cell r="O873">
            <v>10101.74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</row>
        <row r="874">
          <cell r="A874">
            <v>21687.04</v>
          </cell>
          <cell r="B874">
            <v>15575.226</v>
          </cell>
          <cell r="C874">
            <v>13222.39</v>
          </cell>
          <cell r="D874">
            <v>13061.89</v>
          </cell>
          <cell r="E874">
            <v>13061.89</v>
          </cell>
          <cell r="F874">
            <v>10821.156</v>
          </cell>
          <cell r="G874">
            <v>10791.59</v>
          </cell>
          <cell r="H874">
            <v>10791.59</v>
          </cell>
          <cell r="I874">
            <v>10791.59</v>
          </cell>
          <cell r="J874">
            <v>10821.156</v>
          </cell>
          <cell r="K874">
            <v>10791.59</v>
          </cell>
          <cell r="L874">
            <v>10791.59</v>
          </cell>
          <cell r="M874">
            <v>10275.62</v>
          </cell>
          <cell r="N874">
            <v>10129.416</v>
          </cell>
          <cell r="O874">
            <v>10101.74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</row>
        <row r="875">
          <cell r="A875">
            <v>21687.04</v>
          </cell>
          <cell r="B875">
            <v>15575.226</v>
          </cell>
          <cell r="C875">
            <v>13222.39</v>
          </cell>
          <cell r="D875">
            <v>13061.89</v>
          </cell>
          <cell r="E875">
            <v>13061.89</v>
          </cell>
          <cell r="F875">
            <v>10821.156</v>
          </cell>
          <cell r="G875">
            <v>10791.59</v>
          </cell>
          <cell r="H875">
            <v>10791.59</v>
          </cell>
          <cell r="I875">
            <v>10791.59</v>
          </cell>
          <cell r="J875">
            <v>10821.156</v>
          </cell>
          <cell r="K875">
            <v>10791.59</v>
          </cell>
          <cell r="L875">
            <v>10791.59</v>
          </cell>
          <cell r="M875">
            <v>10275.62</v>
          </cell>
          <cell r="N875">
            <v>10129.416</v>
          </cell>
          <cell r="O875">
            <v>10101.74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</row>
        <row r="876">
          <cell r="A876">
            <v>21687.04</v>
          </cell>
          <cell r="B876">
            <v>15575.226</v>
          </cell>
          <cell r="C876">
            <v>13222.39</v>
          </cell>
          <cell r="D876">
            <v>13061.89</v>
          </cell>
          <cell r="E876">
            <v>13061.89</v>
          </cell>
          <cell r="F876">
            <v>10821.156</v>
          </cell>
          <cell r="G876">
            <v>10791.59</v>
          </cell>
          <cell r="H876">
            <v>10791.59</v>
          </cell>
          <cell r="I876">
            <v>10791.59</v>
          </cell>
          <cell r="J876">
            <v>10821.156</v>
          </cell>
          <cell r="K876">
            <v>10791.59</v>
          </cell>
          <cell r="L876">
            <v>10791.59</v>
          </cell>
          <cell r="M876">
            <v>10275.62</v>
          </cell>
          <cell r="N876">
            <v>10129.416</v>
          </cell>
          <cell r="O876">
            <v>10101.74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</row>
        <row r="877">
          <cell r="A877">
            <v>21687.04</v>
          </cell>
          <cell r="B877">
            <v>15575.226</v>
          </cell>
          <cell r="C877">
            <v>13222.39</v>
          </cell>
          <cell r="D877">
            <v>13061.89</v>
          </cell>
          <cell r="E877">
            <v>13061.89</v>
          </cell>
          <cell r="F877">
            <v>10821.156</v>
          </cell>
          <cell r="G877">
            <v>10791.59</v>
          </cell>
          <cell r="H877">
            <v>10791.59</v>
          </cell>
          <cell r="I877">
            <v>10791.59</v>
          </cell>
          <cell r="J877">
            <v>10821.156</v>
          </cell>
          <cell r="K877">
            <v>10791.59</v>
          </cell>
          <cell r="L877">
            <v>10791.59</v>
          </cell>
          <cell r="M877">
            <v>10275.62</v>
          </cell>
          <cell r="N877">
            <v>10129.416</v>
          </cell>
          <cell r="O877">
            <v>10101.74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</row>
        <row r="878">
          <cell r="A878">
            <v>21687.04</v>
          </cell>
          <cell r="B878">
            <v>15575.226</v>
          </cell>
          <cell r="C878">
            <v>13222.39</v>
          </cell>
          <cell r="D878">
            <v>13061.89</v>
          </cell>
          <cell r="E878">
            <v>13061.89</v>
          </cell>
          <cell r="F878">
            <v>10821.156</v>
          </cell>
          <cell r="G878">
            <v>10791.59</v>
          </cell>
          <cell r="H878">
            <v>10791.59</v>
          </cell>
          <cell r="I878">
            <v>10791.59</v>
          </cell>
          <cell r="J878">
            <v>10821.156</v>
          </cell>
          <cell r="K878">
            <v>10791.59</v>
          </cell>
          <cell r="L878">
            <v>10791.59</v>
          </cell>
          <cell r="M878">
            <v>10275.62</v>
          </cell>
          <cell r="N878">
            <v>10129.416</v>
          </cell>
          <cell r="O878">
            <v>10101.74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</row>
        <row r="879">
          <cell r="A879">
            <v>21687.04</v>
          </cell>
          <cell r="B879">
            <v>15575.226</v>
          </cell>
          <cell r="C879">
            <v>13222.39</v>
          </cell>
          <cell r="D879">
            <v>13061.89</v>
          </cell>
          <cell r="E879">
            <v>13061.89</v>
          </cell>
          <cell r="F879">
            <v>10821.156</v>
          </cell>
          <cell r="G879">
            <v>10791.59</v>
          </cell>
          <cell r="H879">
            <v>10791.59</v>
          </cell>
          <cell r="I879">
            <v>10791.59</v>
          </cell>
          <cell r="J879">
            <v>10821.156</v>
          </cell>
          <cell r="K879">
            <v>10791.59</v>
          </cell>
          <cell r="L879">
            <v>10791.59</v>
          </cell>
          <cell r="M879">
            <v>10275.62</v>
          </cell>
          <cell r="N879">
            <v>10129.416</v>
          </cell>
          <cell r="O879">
            <v>10101.74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</row>
        <row r="880">
          <cell r="A880">
            <v>21687.04</v>
          </cell>
          <cell r="B880">
            <v>15575.226</v>
          </cell>
          <cell r="C880">
            <v>13222.39</v>
          </cell>
          <cell r="D880">
            <v>13061.89</v>
          </cell>
          <cell r="E880">
            <v>13061.89</v>
          </cell>
          <cell r="F880">
            <v>10821.156</v>
          </cell>
          <cell r="G880">
            <v>10791.59</v>
          </cell>
          <cell r="H880">
            <v>10791.59</v>
          </cell>
          <cell r="I880">
            <v>10791.59</v>
          </cell>
          <cell r="J880">
            <v>10821.156</v>
          </cell>
          <cell r="K880">
            <v>10791.59</v>
          </cell>
          <cell r="L880">
            <v>10791.59</v>
          </cell>
          <cell r="M880">
            <v>10275.62</v>
          </cell>
          <cell r="N880">
            <v>10129.416</v>
          </cell>
          <cell r="O880">
            <v>10101.74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A881">
            <v>21687.04</v>
          </cell>
          <cell r="B881">
            <v>15575.226</v>
          </cell>
          <cell r="C881">
            <v>13222.39</v>
          </cell>
          <cell r="D881">
            <v>13061.89</v>
          </cell>
          <cell r="E881">
            <v>13061.89</v>
          </cell>
          <cell r="F881">
            <v>10821.156</v>
          </cell>
          <cell r="G881">
            <v>10791.59</v>
          </cell>
          <cell r="H881">
            <v>10791.59</v>
          </cell>
          <cell r="I881">
            <v>10791.59</v>
          </cell>
          <cell r="J881">
            <v>10821.156</v>
          </cell>
          <cell r="K881">
            <v>10791.59</v>
          </cell>
          <cell r="L881">
            <v>10791.59</v>
          </cell>
          <cell r="M881">
            <v>10275.62</v>
          </cell>
          <cell r="N881">
            <v>10129.416</v>
          </cell>
          <cell r="O881">
            <v>10101.74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</row>
        <row r="882">
          <cell r="A882">
            <v>21687.04</v>
          </cell>
          <cell r="B882">
            <v>15575.226</v>
          </cell>
          <cell r="C882">
            <v>13222.39</v>
          </cell>
          <cell r="D882">
            <v>13061.89</v>
          </cell>
          <cell r="E882">
            <v>13061.89</v>
          </cell>
          <cell r="F882">
            <v>10821.156</v>
          </cell>
          <cell r="G882">
            <v>10791.59</v>
          </cell>
          <cell r="H882">
            <v>10791.59</v>
          </cell>
          <cell r="I882">
            <v>10791.59</v>
          </cell>
          <cell r="J882">
            <v>10821.156</v>
          </cell>
          <cell r="K882">
            <v>10791.59</v>
          </cell>
          <cell r="L882">
            <v>10791.59</v>
          </cell>
          <cell r="M882">
            <v>10275.62</v>
          </cell>
          <cell r="N882">
            <v>10129.416</v>
          </cell>
          <cell r="O882">
            <v>10101.74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</row>
        <row r="883">
          <cell r="A883">
            <v>21687.04</v>
          </cell>
          <cell r="B883">
            <v>15575.226</v>
          </cell>
          <cell r="C883">
            <v>13222.39</v>
          </cell>
          <cell r="D883">
            <v>13061.89</v>
          </cell>
          <cell r="E883">
            <v>13061.89</v>
          </cell>
          <cell r="F883">
            <v>10821.156</v>
          </cell>
          <cell r="G883">
            <v>10791.59</v>
          </cell>
          <cell r="H883">
            <v>10791.59</v>
          </cell>
          <cell r="I883">
            <v>10791.59</v>
          </cell>
          <cell r="J883">
            <v>10821.156</v>
          </cell>
          <cell r="K883">
            <v>10791.59</v>
          </cell>
          <cell r="L883">
            <v>10791.59</v>
          </cell>
          <cell r="M883">
            <v>10275.62</v>
          </cell>
          <cell r="N883">
            <v>10129.416</v>
          </cell>
          <cell r="O883">
            <v>10101.74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</row>
        <row r="884">
          <cell r="A884">
            <v>21687.04</v>
          </cell>
          <cell r="B884">
            <v>15575.226</v>
          </cell>
          <cell r="C884">
            <v>13222.39</v>
          </cell>
          <cell r="D884">
            <v>13061.89</v>
          </cell>
          <cell r="E884">
            <v>13061.89</v>
          </cell>
          <cell r="F884">
            <v>10821.156</v>
          </cell>
          <cell r="G884">
            <v>10791.59</v>
          </cell>
          <cell r="H884">
            <v>10791.59</v>
          </cell>
          <cell r="I884">
            <v>10791.59</v>
          </cell>
          <cell r="J884">
            <v>10821.156</v>
          </cell>
          <cell r="K884">
            <v>10791.59</v>
          </cell>
          <cell r="L884">
            <v>10791.59</v>
          </cell>
          <cell r="M884">
            <v>10275.62</v>
          </cell>
          <cell r="N884">
            <v>10129.416</v>
          </cell>
          <cell r="O884">
            <v>10101.74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</row>
        <row r="885">
          <cell r="A885">
            <v>21687.04</v>
          </cell>
          <cell r="B885">
            <v>15575.226</v>
          </cell>
          <cell r="C885">
            <v>13222.39</v>
          </cell>
          <cell r="D885">
            <v>13061.89</v>
          </cell>
          <cell r="E885">
            <v>13061.89</v>
          </cell>
          <cell r="F885">
            <v>10821.156</v>
          </cell>
          <cell r="G885">
            <v>10791.59</v>
          </cell>
          <cell r="H885">
            <v>10791.59</v>
          </cell>
          <cell r="I885">
            <v>10791.59</v>
          </cell>
          <cell r="J885">
            <v>10821.156</v>
          </cell>
          <cell r="K885">
            <v>10791.59</v>
          </cell>
          <cell r="L885">
            <v>10791.59</v>
          </cell>
          <cell r="M885">
            <v>10275.62</v>
          </cell>
          <cell r="N885">
            <v>10129.416</v>
          </cell>
          <cell r="O885">
            <v>10101.74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</row>
        <row r="886">
          <cell r="A886">
            <v>21687.04</v>
          </cell>
          <cell r="B886">
            <v>15575.226</v>
          </cell>
          <cell r="C886">
            <v>13222.39</v>
          </cell>
          <cell r="D886">
            <v>13061.89</v>
          </cell>
          <cell r="E886">
            <v>13061.89</v>
          </cell>
          <cell r="F886">
            <v>10821.156</v>
          </cell>
          <cell r="G886">
            <v>10791.59</v>
          </cell>
          <cell r="H886">
            <v>10791.59</v>
          </cell>
          <cell r="I886">
            <v>10791.59</v>
          </cell>
          <cell r="J886">
            <v>10821.156</v>
          </cell>
          <cell r="K886">
            <v>10791.59</v>
          </cell>
          <cell r="L886">
            <v>10791.59</v>
          </cell>
          <cell r="M886">
            <v>10275.62</v>
          </cell>
          <cell r="N886">
            <v>10129.416</v>
          </cell>
          <cell r="O886">
            <v>10101.74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</row>
        <row r="887">
          <cell r="A887">
            <v>21687.04</v>
          </cell>
          <cell r="B887">
            <v>15575.226</v>
          </cell>
          <cell r="C887">
            <v>13222.39</v>
          </cell>
          <cell r="D887">
            <v>13061.89</v>
          </cell>
          <cell r="E887">
            <v>13061.89</v>
          </cell>
          <cell r="F887">
            <v>10821.156</v>
          </cell>
          <cell r="G887">
            <v>10791.59</v>
          </cell>
          <cell r="H887">
            <v>10791.59</v>
          </cell>
          <cell r="I887">
            <v>10791.59</v>
          </cell>
          <cell r="J887">
            <v>10821.156</v>
          </cell>
          <cell r="K887">
            <v>10791.59</v>
          </cell>
          <cell r="L887">
            <v>10791.59</v>
          </cell>
          <cell r="M887">
            <v>10275.62</v>
          </cell>
          <cell r="N887">
            <v>10129.416</v>
          </cell>
          <cell r="O887">
            <v>10101.74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</row>
        <row r="888">
          <cell r="A888">
            <v>21687.04</v>
          </cell>
          <cell r="B888">
            <v>15575.226</v>
          </cell>
          <cell r="C888">
            <v>13222.39</v>
          </cell>
          <cell r="D888">
            <v>13061.89</v>
          </cell>
          <cell r="E888">
            <v>13061.89</v>
          </cell>
          <cell r="F888">
            <v>10821.156</v>
          </cell>
          <cell r="G888">
            <v>10791.59</v>
          </cell>
          <cell r="H888">
            <v>10791.59</v>
          </cell>
          <cell r="I888">
            <v>10791.59</v>
          </cell>
          <cell r="J888">
            <v>10821.156</v>
          </cell>
          <cell r="K888">
            <v>10791.59</v>
          </cell>
          <cell r="L888">
            <v>10791.59</v>
          </cell>
          <cell r="M888">
            <v>10275.62</v>
          </cell>
          <cell r="N888">
            <v>10129.416</v>
          </cell>
          <cell r="O888">
            <v>10101.74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</row>
        <row r="889">
          <cell r="A889">
            <v>21687.04</v>
          </cell>
          <cell r="B889">
            <v>15575.226</v>
          </cell>
          <cell r="C889">
            <v>13222.39</v>
          </cell>
          <cell r="D889">
            <v>13061.89</v>
          </cell>
          <cell r="E889">
            <v>13061.89</v>
          </cell>
          <cell r="F889">
            <v>10821.156</v>
          </cell>
          <cell r="G889">
            <v>10791.59</v>
          </cell>
          <cell r="H889">
            <v>10791.59</v>
          </cell>
          <cell r="I889">
            <v>10791.59</v>
          </cell>
          <cell r="J889">
            <v>10821.156</v>
          </cell>
          <cell r="K889">
            <v>10791.59</v>
          </cell>
          <cell r="L889">
            <v>10791.59</v>
          </cell>
          <cell r="M889">
            <v>10275.62</v>
          </cell>
          <cell r="N889">
            <v>10129.416</v>
          </cell>
          <cell r="O889">
            <v>10101.74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21687.04</v>
          </cell>
          <cell r="B890">
            <v>15575.226</v>
          </cell>
          <cell r="C890">
            <v>13222.39</v>
          </cell>
          <cell r="D890">
            <v>13061.89</v>
          </cell>
          <cell r="E890">
            <v>13061.89</v>
          </cell>
          <cell r="F890">
            <v>10821.156</v>
          </cell>
          <cell r="G890">
            <v>10791.59</v>
          </cell>
          <cell r="H890">
            <v>10791.59</v>
          </cell>
          <cell r="I890">
            <v>10791.59</v>
          </cell>
          <cell r="J890">
            <v>10821.156</v>
          </cell>
          <cell r="K890">
            <v>10791.59</v>
          </cell>
          <cell r="L890">
            <v>10791.59</v>
          </cell>
          <cell r="M890">
            <v>10275.62</v>
          </cell>
          <cell r="N890">
            <v>10129.416</v>
          </cell>
          <cell r="O890">
            <v>10101.74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</row>
        <row r="891">
          <cell r="A891">
            <v>21687.04</v>
          </cell>
          <cell r="B891">
            <v>15575.226</v>
          </cell>
          <cell r="C891">
            <v>13222.39</v>
          </cell>
          <cell r="D891">
            <v>13061.89</v>
          </cell>
          <cell r="E891">
            <v>13061.89</v>
          </cell>
          <cell r="F891">
            <v>10821.156</v>
          </cell>
          <cell r="G891">
            <v>10791.59</v>
          </cell>
          <cell r="H891">
            <v>10791.59</v>
          </cell>
          <cell r="I891">
            <v>10791.59</v>
          </cell>
          <cell r="J891">
            <v>10821.156</v>
          </cell>
          <cell r="K891">
            <v>10791.59</v>
          </cell>
          <cell r="L891">
            <v>10791.59</v>
          </cell>
          <cell r="M891">
            <v>10275.62</v>
          </cell>
          <cell r="N891">
            <v>10129.416</v>
          </cell>
          <cell r="O891">
            <v>10101.74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</row>
        <row r="892">
          <cell r="A892">
            <v>21687.04</v>
          </cell>
          <cell r="B892">
            <v>15575.226</v>
          </cell>
          <cell r="C892">
            <v>13222.39</v>
          </cell>
          <cell r="D892">
            <v>13061.89</v>
          </cell>
          <cell r="E892">
            <v>13061.89</v>
          </cell>
          <cell r="F892">
            <v>10821.156</v>
          </cell>
          <cell r="G892">
            <v>10791.59</v>
          </cell>
          <cell r="H892">
            <v>10791.59</v>
          </cell>
          <cell r="I892">
            <v>10791.59</v>
          </cell>
          <cell r="J892">
            <v>10821.156</v>
          </cell>
          <cell r="K892">
            <v>10791.59</v>
          </cell>
          <cell r="L892">
            <v>10791.59</v>
          </cell>
          <cell r="M892">
            <v>10275.62</v>
          </cell>
          <cell r="N892">
            <v>10129.416</v>
          </cell>
          <cell r="O892">
            <v>10101.74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</row>
        <row r="893">
          <cell r="A893">
            <v>21687.04</v>
          </cell>
          <cell r="B893">
            <v>15575.226</v>
          </cell>
          <cell r="C893">
            <v>13222.39</v>
          </cell>
          <cell r="D893">
            <v>13061.89</v>
          </cell>
          <cell r="E893">
            <v>13061.89</v>
          </cell>
          <cell r="F893">
            <v>10821.156</v>
          </cell>
          <cell r="G893">
            <v>10791.59</v>
          </cell>
          <cell r="H893">
            <v>10791.59</v>
          </cell>
          <cell r="I893">
            <v>10791.59</v>
          </cell>
          <cell r="J893">
            <v>10821.156</v>
          </cell>
          <cell r="K893">
            <v>10791.59</v>
          </cell>
          <cell r="L893">
            <v>10791.59</v>
          </cell>
          <cell r="M893">
            <v>10275.62</v>
          </cell>
          <cell r="N893">
            <v>10129.416</v>
          </cell>
          <cell r="O893">
            <v>10101.74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</row>
        <row r="894">
          <cell r="A894">
            <v>21687.04</v>
          </cell>
          <cell r="B894">
            <v>15575.226</v>
          </cell>
          <cell r="C894">
            <v>13222.39</v>
          </cell>
          <cell r="D894">
            <v>13061.89</v>
          </cell>
          <cell r="E894">
            <v>13061.89</v>
          </cell>
          <cell r="F894">
            <v>10821.156</v>
          </cell>
          <cell r="G894">
            <v>10791.59</v>
          </cell>
          <cell r="H894">
            <v>10791.59</v>
          </cell>
          <cell r="I894">
            <v>10791.59</v>
          </cell>
          <cell r="J894">
            <v>10821.156</v>
          </cell>
          <cell r="K894">
            <v>10791.59</v>
          </cell>
          <cell r="L894">
            <v>10791.59</v>
          </cell>
          <cell r="M894">
            <v>10275.62</v>
          </cell>
          <cell r="N894">
            <v>10129.416</v>
          </cell>
          <cell r="O894">
            <v>10101.74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</row>
        <row r="895">
          <cell r="A895">
            <v>21687.04</v>
          </cell>
          <cell r="B895">
            <v>15575.226</v>
          </cell>
          <cell r="C895">
            <v>13222.39</v>
          </cell>
          <cell r="D895">
            <v>13061.89</v>
          </cell>
          <cell r="E895">
            <v>13061.89</v>
          </cell>
          <cell r="F895">
            <v>10821.156</v>
          </cell>
          <cell r="G895">
            <v>10791.59</v>
          </cell>
          <cell r="H895">
            <v>10791.59</v>
          </cell>
          <cell r="I895">
            <v>10791.59</v>
          </cell>
          <cell r="J895">
            <v>10821.156</v>
          </cell>
          <cell r="K895">
            <v>10791.59</v>
          </cell>
          <cell r="L895">
            <v>10791.59</v>
          </cell>
          <cell r="M895">
            <v>10275.62</v>
          </cell>
          <cell r="N895">
            <v>10129.416</v>
          </cell>
          <cell r="O895">
            <v>10101.74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</row>
        <row r="896">
          <cell r="A896">
            <v>21687.04</v>
          </cell>
          <cell r="B896">
            <v>15575.226</v>
          </cell>
          <cell r="C896">
            <v>13222.39</v>
          </cell>
          <cell r="D896">
            <v>13061.89</v>
          </cell>
          <cell r="E896">
            <v>13061.89</v>
          </cell>
          <cell r="F896">
            <v>10821.156</v>
          </cell>
          <cell r="G896">
            <v>10791.59</v>
          </cell>
          <cell r="H896">
            <v>10791.59</v>
          </cell>
          <cell r="I896">
            <v>10791.59</v>
          </cell>
          <cell r="J896">
            <v>10821.156</v>
          </cell>
          <cell r="K896">
            <v>10791.59</v>
          </cell>
          <cell r="L896">
            <v>10791.59</v>
          </cell>
          <cell r="M896">
            <v>10275.62</v>
          </cell>
          <cell r="N896">
            <v>10129.416</v>
          </cell>
          <cell r="O896">
            <v>10101.74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</row>
        <row r="897">
          <cell r="A897">
            <v>21687.04</v>
          </cell>
          <cell r="B897">
            <v>15575.226</v>
          </cell>
          <cell r="C897">
            <v>13222.39</v>
          </cell>
          <cell r="D897">
            <v>13061.89</v>
          </cell>
          <cell r="E897">
            <v>13061.89</v>
          </cell>
          <cell r="F897">
            <v>10821.156</v>
          </cell>
          <cell r="G897">
            <v>10791.59</v>
          </cell>
          <cell r="H897">
            <v>10791.59</v>
          </cell>
          <cell r="I897">
            <v>10791.59</v>
          </cell>
          <cell r="J897">
            <v>10821.156</v>
          </cell>
          <cell r="K897">
            <v>10791.59</v>
          </cell>
          <cell r="L897">
            <v>10791.59</v>
          </cell>
          <cell r="M897">
            <v>10275.62</v>
          </cell>
          <cell r="N897">
            <v>10129.416</v>
          </cell>
          <cell r="O897">
            <v>10101.74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</row>
        <row r="898">
          <cell r="A898">
            <v>21687.04</v>
          </cell>
          <cell r="B898">
            <v>15575.226</v>
          </cell>
          <cell r="C898">
            <v>13222.39</v>
          </cell>
          <cell r="D898">
            <v>13061.89</v>
          </cell>
          <cell r="E898">
            <v>13061.89</v>
          </cell>
          <cell r="F898">
            <v>10821.156</v>
          </cell>
          <cell r="G898">
            <v>10791.59</v>
          </cell>
          <cell r="H898">
            <v>10791.59</v>
          </cell>
          <cell r="I898">
            <v>10791.59</v>
          </cell>
          <cell r="J898">
            <v>10821.156</v>
          </cell>
          <cell r="K898">
            <v>10791.59</v>
          </cell>
          <cell r="L898">
            <v>10791.59</v>
          </cell>
          <cell r="M898">
            <v>10275.62</v>
          </cell>
          <cell r="N898">
            <v>10129.416</v>
          </cell>
          <cell r="O898">
            <v>10101.74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</row>
        <row r="899">
          <cell r="A899">
            <v>21687.04</v>
          </cell>
          <cell r="B899">
            <v>15575.226</v>
          </cell>
          <cell r="C899">
            <v>13222.39</v>
          </cell>
          <cell r="D899">
            <v>13061.89</v>
          </cell>
          <cell r="E899">
            <v>13061.89</v>
          </cell>
          <cell r="F899">
            <v>10821.156</v>
          </cell>
          <cell r="G899">
            <v>10791.59</v>
          </cell>
          <cell r="H899">
            <v>10791.59</v>
          </cell>
          <cell r="I899">
            <v>10791.59</v>
          </cell>
          <cell r="J899">
            <v>10821.156</v>
          </cell>
          <cell r="K899">
            <v>10791.59</v>
          </cell>
          <cell r="L899">
            <v>10791.59</v>
          </cell>
          <cell r="M899">
            <v>10275.62</v>
          </cell>
          <cell r="N899">
            <v>10129.416</v>
          </cell>
          <cell r="O899">
            <v>10101.74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</row>
        <row r="900">
          <cell r="A900">
            <v>21687.04</v>
          </cell>
          <cell r="B900">
            <v>15575.226</v>
          </cell>
          <cell r="C900">
            <v>13222.39</v>
          </cell>
          <cell r="D900">
            <v>13061.89</v>
          </cell>
          <cell r="E900">
            <v>13061.89</v>
          </cell>
          <cell r="F900">
            <v>10821.156</v>
          </cell>
          <cell r="G900">
            <v>10791.59</v>
          </cell>
          <cell r="H900">
            <v>10791.59</v>
          </cell>
          <cell r="I900">
            <v>10791.59</v>
          </cell>
          <cell r="J900">
            <v>10821.156</v>
          </cell>
          <cell r="K900">
            <v>10791.59</v>
          </cell>
          <cell r="L900">
            <v>10791.59</v>
          </cell>
          <cell r="M900">
            <v>10275.62</v>
          </cell>
          <cell r="N900">
            <v>10129.416</v>
          </cell>
          <cell r="O900">
            <v>10101.74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</row>
        <row r="901">
          <cell r="A901">
            <v>21687.04</v>
          </cell>
          <cell r="B901">
            <v>15575.226</v>
          </cell>
          <cell r="C901">
            <v>13222.39</v>
          </cell>
          <cell r="D901">
            <v>13061.89</v>
          </cell>
          <cell r="E901">
            <v>13061.89</v>
          </cell>
          <cell r="F901">
            <v>10821.156</v>
          </cell>
          <cell r="G901">
            <v>10791.59</v>
          </cell>
          <cell r="H901">
            <v>10791.59</v>
          </cell>
          <cell r="I901">
            <v>10791.59</v>
          </cell>
          <cell r="J901">
            <v>10821.156</v>
          </cell>
          <cell r="K901">
            <v>10791.59</v>
          </cell>
          <cell r="L901">
            <v>10791.59</v>
          </cell>
          <cell r="M901">
            <v>10275.62</v>
          </cell>
          <cell r="N901">
            <v>10129.416</v>
          </cell>
          <cell r="O901">
            <v>10101.74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</row>
        <row r="902">
          <cell r="A902">
            <v>21687.04</v>
          </cell>
          <cell r="B902">
            <v>15575.226</v>
          </cell>
          <cell r="C902">
            <v>13222.39</v>
          </cell>
          <cell r="D902">
            <v>13061.89</v>
          </cell>
          <cell r="E902">
            <v>13061.89</v>
          </cell>
          <cell r="F902">
            <v>10821.156</v>
          </cell>
          <cell r="G902">
            <v>10791.59</v>
          </cell>
          <cell r="H902">
            <v>10791.59</v>
          </cell>
          <cell r="I902">
            <v>10791.59</v>
          </cell>
          <cell r="J902">
            <v>10821.156</v>
          </cell>
          <cell r="K902">
            <v>10791.59</v>
          </cell>
          <cell r="L902">
            <v>10791.59</v>
          </cell>
          <cell r="M902">
            <v>10275.62</v>
          </cell>
          <cell r="N902">
            <v>10129.416</v>
          </cell>
          <cell r="O902">
            <v>10101.74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</row>
        <row r="903">
          <cell r="A903">
            <v>21687.04</v>
          </cell>
          <cell r="B903">
            <v>15575.226</v>
          </cell>
          <cell r="C903">
            <v>13222.39</v>
          </cell>
          <cell r="D903">
            <v>13061.89</v>
          </cell>
          <cell r="E903">
            <v>13061.89</v>
          </cell>
          <cell r="F903">
            <v>10821.156</v>
          </cell>
          <cell r="G903">
            <v>10791.59</v>
          </cell>
          <cell r="H903">
            <v>10791.59</v>
          </cell>
          <cell r="I903">
            <v>10791.59</v>
          </cell>
          <cell r="J903">
            <v>10821.156</v>
          </cell>
          <cell r="K903">
            <v>10791.59</v>
          </cell>
          <cell r="L903">
            <v>10791.59</v>
          </cell>
          <cell r="M903">
            <v>10275.62</v>
          </cell>
          <cell r="N903">
            <v>10129.416</v>
          </cell>
          <cell r="O903">
            <v>10101.74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</row>
        <row r="904">
          <cell r="A904">
            <v>21687.04</v>
          </cell>
          <cell r="B904">
            <v>15575.226</v>
          </cell>
          <cell r="C904">
            <v>13222.39</v>
          </cell>
          <cell r="D904">
            <v>13061.89</v>
          </cell>
          <cell r="E904">
            <v>13061.89</v>
          </cell>
          <cell r="F904">
            <v>10821.156</v>
          </cell>
          <cell r="G904">
            <v>10791.59</v>
          </cell>
          <cell r="H904">
            <v>10791.59</v>
          </cell>
          <cell r="I904">
            <v>10791.59</v>
          </cell>
          <cell r="J904">
            <v>10821.156</v>
          </cell>
          <cell r="K904">
            <v>10791.59</v>
          </cell>
          <cell r="L904">
            <v>10791.59</v>
          </cell>
          <cell r="M904">
            <v>10275.62</v>
          </cell>
          <cell r="N904">
            <v>10129.416</v>
          </cell>
          <cell r="O904">
            <v>10101.74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</row>
        <row r="905">
          <cell r="A905">
            <v>21687.04</v>
          </cell>
          <cell r="B905">
            <v>15575.226</v>
          </cell>
          <cell r="C905">
            <v>13222.39</v>
          </cell>
          <cell r="D905">
            <v>13061.89</v>
          </cell>
          <cell r="E905">
            <v>13061.89</v>
          </cell>
          <cell r="F905">
            <v>10821.156</v>
          </cell>
          <cell r="G905">
            <v>10791.59</v>
          </cell>
          <cell r="H905">
            <v>10791.59</v>
          </cell>
          <cell r="I905">
            <v>10791.59</v>
          </cell>
          <cell r="J905">
            <v>10821.156</v>
          </cell>
          <cell r="K905">
            <v>10791.59</v>
          </cell>
          <cell r="L905">
            <v>10791.59</v>
          </cell>
          <cell r="M905">
            <v>10275.62</v>
          </cell>
          <cell r="N905">
            <v>10129.416</v>
          </cell>
          <cell r="O905">
            <v>10101.74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</row>
        <row r="906">
          <cell r="A906">
            <v>21687.04</v>
          </cell>
          <cell r="B906">
            <v>15575.226</v>
          </cell>
          <cell r="C906">
            <v>13222.39</v>
          </cell>
          <cell r="D906">
            <v>13061.89</v>
          </cell>
          <cell r="E906">
            <v>13061.89</v>
          </cell>
          <cell r="F906">
            <v>10821.156</v>
          </cell>
          <cell r="G906">
            <v>10791.59</v>
          </cell>
          <cell r="H906">
            <v>10791.59</v>
          </cell>
          <cell r="I906">
            <v>10791.59</v>
          </cell>
          <cell r="J906">
            <v>10821.156</v>
          </cell>
          <cell r="K906">
            <v>10791.59</v>
          </cell>
          <cell r="L906">
            <v>10791.59</v>
          </cell>
          <cell r="M906">
            <v>10275.62</v>
          </cell>
          <cell r="N906">
            <v>10129.416</v>
          </cell>
          <cell r="O906">
            <v>10101.74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</row>
        <row r="907">
          <cell r="A907">
            <v>21687.04</v>
          </cell>
          <cell r="B907">
            <v>15575.226</v>
          </cell>
          <cell r="C907">
            <v>13222.39</v>
          </cell>
          <cell r="D907">
            <v>13061.89</v>
          </cell>
          <cell r="E907">
            <v>13061.89</v>
          </cell>
          <cell r="F907">
            <v>10821.156</v>
          </cell>
          <cell r="G907">
            <v>10791.59</v>
          </cell>
          <cell r="H907">
            <v>10791.59</v>
          </cell>
          <cell r="I907">
            <v>10791.59</v>
          </cell>
          <cell r="J907">
            <v>10821.156</v>
          </cell>
          <cell r="K907">
            <v>10791.59</v>
          </cell>
          <cell r="L907">
            <v>10791.59</v>
          </cell>
          <cell r="M907">
            <v>10275.62</v>
          </cell>
          <cell r="N907">
            <v>10129.416</v>
          </cell>
          <cell r="O907">
            <v>10101.74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</row>
        <row r="908">
          <cell r="A908">
            <v>21687.04</v>
          </cell>
          <cell r="B908">
            <v>15575.226</v>
          </cell>
          <cell r="C908">
            <v>13222.39</v>
          </cell>
          <cell r="D908">
            <v>13061.89</v>
          </cell>
          <cell r="E908">
            <v>13061.89</v>
          </cell>
          <cell r="F908">
            <v>10821.156</v>
          </cell>
          <cell r="G908">
            <v>10791.59</v>
          </cell>
          <cell r="H908">
            <v>10791.59</v>
          </cell>
          <cell r="I908">
            <v>10791.59</v>
          </cell>
          <cell r="J908">
            <v>10821.156</v>
          </cell>
          <cell r="K908">
            <v>10791.59</v>
          </cell>
          <cell r="L908">
            <v>10791.59</v>
          </cell>
          <cell r="M908">
            <v>10275.62</v>
          </cell>
          <cell r="N908">
            <v>10129.416</v>
          </cell>
          <cell r="O908">
            <v>10101.74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A909">
            <v>21687.04</v>
          </cell>
          <cell r="B909">
            <v>15575.226</v>
          </cell>
          <cell r="C909">
            <v>13222.39</v>
          </cell>
          <cell r="D909">
            <v>13061.89</v>
          </cell>
          <cell r="E909">
            <v>13061.89</v>
          </cell>
          <cell r="F909">
            <v>10821.156</v>
          </cell>
          <cell r="G909">
            <v>10791.59</v>
          </cell>
          <cell r="H909">
            <v>10791.59</v>
          </cell>
          <cell r="I909">
            <v>10791.59</v>
          </cell>
          <cell r="J909">
            <v>10821.156</v>
          </cell>
          <cell r="K909">
            <v>10791.59</v>
          </cell>
          <cell r="L909">
            <v>10791.59</v>
          </cell>
          <cell r="M909">
            <v>10275.62</v>
          </cell>
          <cell r="N909">
            <v>10129.416</v>
          </cell>
          <cell r="O909">
            <v>10101.74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</row>
        <row r="910">
          <cell r="A910">
            <v>21687.04</v>
          </cell>
          <cell r="B910">
            <v>15575.226</v>
          </cell>
          <cell r="C910">
            <v>13222.39</v>
          </cell>
          <cell r="D910">
            <v>13061.89</v>
          </cell>
          <cell r="E910">
            <v>13061.89</v>
          </cell>
          <cell r="F910">
            <v>10821.156</v>
          </cell>
          <cell r="G910">
            <v>10791.59</v>
          </cell>
          <cell r="H910">
            <v>10791.59</v>
          </cell>
          <cell r="I910">
            <v>10791.59</v>
          </cell>
          <cell r="J910">
            <v>10821.156</v>
          </cell>
          <cell r="K910">
            <v>10791.59</v>
          </cell>
          <cell r="L910">
            <v>10791.59</v>
          </cell>
          <cell r="M910">
            <v>10275.62</v>
          </cell>
          <cell r="N910">
            <v>10129.416</v>
          </cell>
          <cell r="O910">
            <v>10101.74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</row>
        <row r="911">
          <cell r="A911">
            <v>21687.04</v>
          </cell>
          <cell r="B911">
            <v>15575.226</v>
          </cell>
          <cell r="C911">
            <v>13222.39</v>
          </cell>
          <cell r="D911">
            <v>13061.89</v>
          </cell>
          <cell r="E911">
            <v>13061.89</v>
          </cell>
          <cell r="F911">
            <v>10821.156</v>
          </cell>
          <cell r="G911">
            <v>10791.59</v>
          </cell>
          <cell r="H911">
            <v>10791.59</v>
          </cell>
          <cell r="I911">
            <v>10791.59</v>
          </cell>
          <cell r="J911">
            <v>10821.156</v>
          </cell>
          <cell r="K911">
            <v>10791.59</v>
          </cell>
          <cell r="L911">
            <v>10791.59</v>
          </cell>
          <cell r="M911">
            <v>10275.62</v>
          </cell>
          <cell r="N911">
            <v>10129.416</v>
          </cell>
          <cell r="O911">
            <v>10101.74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</row>
        <row r="912">
          <cell r="A912">
            <v>21687.04</v>
          </cell>
          <cell r="B912">
            <v>15575.226</v>
          </cell>
          <cell r="C912">
            <v>13222.39</v>
          </cell>
          <cell r="D912">
            <v>13061.89</v>
          </cell>
          <cell r="E912">
            <v>13061.89</v>
          </cell>
          <cell r="F912">
            <v>10821.156</v>
          </cell>
          <cell r="G912">
            <v>10791.59</v>
          </cell>
          <cell r="H912">
            <v>10791.59</v>
          </cell>
          <cell r="I912">
            <v>10791.59</v>
          </cell>
          <cell r="J912">
            <v>10821.156</v>
          </cell>
          <cell r="K912">
            <v>10791.59</v>
          </cell>
          <cell r="L912">
            <v>10791.59</v>
          </cell>
          <cell r="M912">
            <v>10275.62</v>
          </cell>
          <cell r="N912">
            <v>10129.416</v>
          </cell>
          <cell r="O912">
            <v>10101.74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</row>
        <row r="913">
          <cell r="A913">
            <v>21687.04</v>
          </cell>
          <cell r="B913">
            <v>15575.226</v>
          </cell>
          <cell r="C913">
            <v>13222.39</v>
          </cell>
          <cell r="D913">
            <v>13061.89</v>
          </cell>
          <cell r="E913">
            <v>13061.89</v>
          </cell>
          <cell r="F913">
            <v>10821.156</v>
          </cell>
          <cell r="G913">
            <v>10791.59</v>
          </cell>
          <cell r="H913">
            <v>10791.59</v>
          </cell>
          <cell r="I913">
            <v>10791.59</v>
          </cell>
          <cell r="J913">
            <v>10821.156</v>
          </cell>
          <cell r="K913">
            <v>10791.59</v>
          </cell>
          <cell r="L913">
            <v>10791.59</v>
          </cell>
          <cell r="M913">
            <v>10275.62</v>
          </cell>
          <cell r="N913">
            <v>10129.416</v>
          </cell>
          <cell r="O913">
            <v>10101.74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</row>
        <row r="914">
          <cell r="A914">
            <v>21687.04</v>
          </cell>
          <cell r="B914">
            <v>15575.226</v>
          </cell>
          <cell r="C914">
            <v>13222.39</v>
          </cell>
          <cell r="D914">
            <v>13061.89</v>
          </cell>
          <cell r="E914">
            <v>13061.89</v>
          </cell>
          <cell r="F914">
            <v>10821.156</v>
          </cell>
          <cell r="G914">
            <v>10791.59</v>
          </cell>
          <cell r="H914">
            <v>10791.59</v>
          </cell>
          <cell r="I914">
            <v>10791.59</v>
          </cell>
          <cell r="J914">
            <v>10821.156</v>
          </cell>
          <cell r="K914">
            <v>10791.59</v>
          </cell>
          <cell r="L914">
            <v>10791.59</v>
          </cell>
          <cell r="M914">
            <v>10275.62</v>
          </cell>
          <cell r="N914">
            <v>10129.416</v>
          </cell>
          <cell r="O914">
            <v>10101.74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</row>
        <row r="915">
          <cell r="A915">
            <v>21687.04</v>
          </cell>
          <cell r="B915">
            <v>15575.226</v>
          </cell>
          <cell r="C915">
            <v>13222.39</v>
          </cell>
          <cell r="D915">
            <v>13061.89</v>
          </cell>
          <cell r="E915">
            <v>13061.89</v>
          </cell>
          <cell r="F915">
            <v>10821.156</v>
          </cell>
          <cell r="G915">
            <v>10791.59</v>
          </cell>
          <cell r="H915">
            <v>10791.59</v>
          </cell>
          <cell r="I915">
            <v>10791.59</v>
          </cell>
          <cell r="J915">
            <v>10821.156</v>
          </cell>
          <cell r="K915">
            <v>10791.59</v>
          </cell>
          <cell r="L915">
            <v>10791.59</v>
          </cell>
          <cell r="M915">
            <v>10275.62</v>
          </cell>
          <cell r="N915">
            <v>10129.416</v>
          </cell>
          <cell r="O915">
            <v>10101.74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</row>
        <row r="916">
          <cell r="A916">
            <v>21687.04</v>
          </cell>
          <cell r="B916">
            <v>15575.226</v>
          </cell>
          <cell r="C916">
            <v>13222.39</v>
          </cell>
          <cell r="D916">
            <v>13061.89</v>
          </cell>
          <cell r="E916">
            <v>13061.89</v>
          </cell>
          <cell r="F916">
            <v>10821.156</v>
          </cell>
          <cell r="G916">
            <v>10791.59</v>
          </cell>
          <cell r="H916">
            <v>10791.59</v>
          </cell>
          <cell r="I916">
            <v>10791.59</v>
          </cell>
          <cell r="J916">
            <v>10821.156</v>
          </cell>
          <cell r="K916">
            <v>10791.59</v>
          </cell>
          <cell r="L916">
            <v>10791.59</v>
          </cell>
          <cell r="M916">
            <v>10275.62</v>
          </cell>
          <cell r="N916">
            <v>10129.416</v>
          </cell>
          <cell r="O916">
            <v>10101.74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</row>
        <row r="917">
          <cell r="A917">
            <v>21687.04</v>
          </cell>
          <cell r="B917">
            <v>15575.226</v>
          </cell>
          <cell r="C917">
            <v>13222.39</v>
          </cell>
          <cell r="D917">
            <v>13061.89</v>
          </cell>
          <cell r="E917">
            <v>13061.89</v>
          </cell>
          <cell r="F917">
            <v>10821.156</v>
          </cell>
          <cell r="G917">
            <v>10791.59</v>
          </cell>
          <cell r="H917">
            <v>10791.59</v>
          </cell>
          <cell r="I917">
            <v>10791.59</v>
          </cell>
          <cell r="J917">
            <v>10821.156</v>
          </cell>
          <cell r="K917">
            <v>10791.59</v>
          </cell>
          <cell r="L917">
            <v>10791.59</v>
          </cell>
          <cell r="M917">
            <v>10275.62</v>
          </cell>
          <cell r="N917">
            <v>10129.416</v>
          </cell>
          <cell r="O917">
            <v>10101.74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</row>
        <row r="918">
          <cell r="A918">
            <v>21687.04</v>
          </cell>
          <cell r="B918">
            <v>15575.226</v>
          </cell>
          <cell r="C918">
            <v>13222.39</v>
          </cell>
          <cell r="D918">
            <v>13061.89</v>
          </cell>
          <cell r="E918">
            <v>13061.89</v>
          </cell>
          <cell r="F918">
            <v>10821.156</v>
          </cell>
          <cell r="G918">
            <v>10791.59</v>
          </cell>
          <cell r="H918">
            <v>10791.59</v>
          </cell>
          <cell r="I918">
            <v>10791.59</v>
          </cell>
          <cell r="J918">
            <v>10821.156</v>
          </cell>
          <cell r="K918">
            <v>10791.59</v>
          </cell>
          <cell r="L918">
            <v>10791.59</v>
          </cell>
          <cell r="M918">
            <v>10275.62</v>
          </cell>
          <cell r="N918">
            <v>10129.416</v>
          </cell>
          <cell r="O918">
            <v>10101.74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</row>
        <row r="919">
          <cell r="A919">
            <v>21687.04</v>
          </cell>
          <cell r="B919">
            <v>15575.226</v>
          </cell>
          <cell r="C919">
            <v>13222.39</v>
          </cell>
          <cell r="D919">
            <v>13061.89</v>
          </cell>
          <cell r="E919">
            <v>13061.89</v>
          </cell>
          <cell r="F919">
            <v>10821.156</v>
          </cell>
          <cell r="G919">
            <v>10791.59</v>
          </cell>
          <cell r="H919">
            <v>10791.59</v>
          </cell>
          <cell r="I919">
            <v>10791.59</v>
          </cell>
          <cell r="J919">
            <v>10821.156</v>
          </cell>
          <cell r="K919">
            <v>10791.59</v>
          </cell>
          <cell r="L919">
            <v>10791.59</v>
          </cell>
          <cell r="M919">
            <v>10275.62</v>
          </cell>
          <cell r="N919">
            <v>10129.416</v>
          </cell>
          <cell r="O919">
            <v>10101.74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</row>
        <row r="920">
          <cell r="A920">
            <v>21687.04</v>
          </cell>
          <cell r="B920">
            <v>15575.226</v>
          </cell>
          <cell r="C920">
            <v>13222.39</v>
          </cell>
          <cell r="D920">
            <v>13061.89</v>
          </cell>
          <cell r="E920">
            <v>13061.89</v>
          </cell>
          <cell r="F920">
            <v>10821.156</v>
          </cell>
          <cell r="G920">
            <v>10791.59</v>
          </cell>
          <cell r="H920">
            <v>10791.59</v>
          </cell>
          <cell r="I920">
            <v>10791.59</v>
          </cell>
          <cell r="J920">
            <v>10821.156</v>
          </cell>
          <cell r="K920">
            <v>10791.59</v>
          </cell>
          <cell r="L920">
            <v>10791.59</v>
          </cell>
          <cell r="M920">
            <v>10275.62</v>
          </cell>
          <cell r="N920">
            <v>10129.416</v>
          </cell>
          <cell r="O920">
            <v>10101.74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</row>
        <row r="921">
          <cell r="A921">
            <v>21687.04</v>
          </cell>
          <cell r="B921">
            <v>15575.226</v>
          </cell>
          <cell r="C921">
            <v>13222.39</v>
          </cell>
          <cell r="D921">
            <v>13061.89</v>
          </cell>
          <cell r="E921">
            <v>13061.89</v>
          </cell>
          <cell r="F921">
            <v>10821.156</v>
          </cell>
          <cell r="G921">
            <v>10791.59</v>
          </cell>
          <cell r="H921">
            <v>10791.59</v>
          </cell>
          <cell r="I921">
            <v>10791.59</v>
          </cell>
          <cell r="J921">
            <v>10821.156</v>
          </cell>
          <cell r="K921">
            <v>10791.59</v>
          </cell>
          <cell r="L921">
            <v>10791.59</v>
          </cell>
          <cell r="M921">
            <v>10275.62</v>
          </cell>
          <cell r="N921">
            <v>10129.416</v>
          </cell>
          <cell r="O921">
            <v>10101.74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</row>
        <row r="922">
          <cell r="A922">
            <v>21687.04</v>
          </cell>
          <cell r="B922">
            <v>15575.226</v>
          </cell>
          <cell r="C922">
            <v>13222.39</v>
          </cell>
          <cell r="D922">
            <v>13061.89</v>
          </cell>
          <cell r="E922">
            <v>13061.89</v>
          </cell>
          <cell r="F922">
            <v>10821.156</v>
          </cell>
          <cell r="G922">
            <v>10791.59</v>
          </cell>
          <cell r="H922">
            <v>10791.59</v>
          </cell>
          <cell r="I922">
            <v>10791.59</v>
          </cell>
          <cell r="J922">
            <v>10821.156</v>
          </cell>
          <cell r="K922">
            <v>10791.59</v>
          </cell>
          <cell r="L922">
            <v>10791.59</v>
          </cell>
          <cell r="M922">
            <v>10275.62</v>
          </cell>
          <cell r="N922">
            <v>10129.416</v>
          </cell>
          <cell r="O922">
            <v>10101.74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</row>
        <row r="923">
          <cell r="A923">
            <v>21687.04</v>
          </cell>
          <cell r="B923">
            <v>15575.226</v>
          </cell>
          <cell r="C923">
            <v>13222.39</v>
          </cell>
          <cell r="D923">
            <v>13061.89</v>
          </cell>
          <cell r="E923">
            <v>13061.89</v>
          </cell>
          <cell r="F923">
            <v>10821.156</v>
          </cell>
          <cell r="G923">
            <v>10791.59</v>
          </cell>
          <cell r="H923">
            <v>10791.59</v>
          </cell>
          <cell r="I923">
            <v>10791.59</v>
          </cell>
          <cell r="J923">
            <v>10821.156</v>
          </cell>
          <cell r="K923">
            <v>10791.59</v>
          </cell>
          <cell r="L923">
            <v>10791.59</v>
          </cell>
          <cell r="M923">
            <v>10275.62</v>
          </cell>
          <cell r="N923">
            <v>10129.416</v>
          </cell>
          <cell r="O923">
            <v>10101.74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A924">
            <v>21687.04</v>
          </cell>
          <cell r="B924">
            <v>15575.226</v>
          </cell>
          <cell r="C924">
            <v>13222.39</v>
          </cell>
          <cell r="D924">
            <v>13061.89</v>
          </cell>
          <cell r="E924">
            <v>13061.89</v>
          </cell>
          <cell r="F924">
            <v>10821.156</v>
          </cell>
          <cell r="G924">
            <v>10791.59</v>
          </cell>
          <cell r="H924">
            <v>10791.59</v>
          </cell>
          <cell r="I924">
            <v>10791.59</v>
          </cell>
          <cell r="J924">
            <v>10821.156</v>
          </cell>
          <cell r="K924">
            <v>10791.59</v>
          </cell>
          <cell r="L924">
            <v>10791.59</v>
          </cell>
          <cell r="M924">
            <v>10275.62</v>
          </cell>
          <cell r="N924">
            <v>10129.416</v>
          </cell>
          <cell r="O924">
            <v>10101.74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</row>
        <row r="925">
          <cell r="A925">
            <v>21687.04</v>
          </cell>
          <cell r="B925">
            <v>15575.226</v>
          </cell>
          <cell r="C925">
            <v>13222.39</v>
          </cell>
          <cell r="D925">
            <v>13061.89</v>
          </cell>
          <cell r="E925">
            <v>13061.89</v>
          </cell>
          <cell r="F925">
            <v>10821.156</v>
          </cell>
          <cell r="G925">
            <v>10791.59</v>
          </cell>
          <cell r="H925">
            <v>10791.59</v>
          </cell>
          <cell r="I925">
            <v>10791.59</v>
          </cell>
          <cell r="J925">
            <v>10821.156</v>
          </cell>
          <cell r="K925">
            <v>10791.59</v>
          </cell>
          <cell r="L925">
            <v>10791.59</v>
          </cell>
          <cell r="M925">
            <v>10275.62</v>
          </cell>
          <cell r="N925">
            <v>10129.416</v>
          </cell>
          <cell r="O925">
            <v>10101.74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</row>
        <row r="926">
          <cell r="A926">
            <v>21687.04</v>
          </cell>
          <cell r="B926">
            <v>15575.226</v>
          </cell>
          <cell r="C926">
            <v>13222.39</v>
          </cell>
          <cell r="D926">
            <v>13061.89</v>
          </cell>
          <cell r="E926">
            <v>13061.89</v>
          </cell>
          <cell r="F926">
            <v>10821.156</v>
          </cell>
          <cell r="G926">
            <v>10791.59</v>
          </cell>
          <cell r="H926">
            <v>10791.59</v>
          </cell>
          <cell r="I926">
            <v>10791.59</v>
          </cell>
          <cell r="J926">
            <v>10821.156</v>
          </cell>
          <cell r="K926">
            <v>10791.59</v>
          </cell>
          <cell r="L926">
            <v>10791.59</v>
          </cell>
          <cell r="M926">
            <v>10275.62</v>
          </cell>
          <cell r="N926">
            <v>10129.416</v>
          </cell>
          <cell r="O926">
            <v>10101.74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</row>
        <row r="927">
          <cell r="A927">
            <v>21687.04</v>
          </cell>
          <cell r="B927">
            <v>15575.226</v>
          </cell>
          <cell r="C927">
            <v>13222.39</v>
          </cell>
          <cell r="D927">
            <v>13061.89</v>
          </cell>
          <cell r="E927">
            <v>13061.89</v>
          </cell>
          <cell r="F927">
            <v>10821.156</v>
          </cell>
          <cell r="G927">
            <v>10791.59</v>
          </cell>
          <cell r="H927">
            <v>10791.59</v>
          </cell>
          <cell r="I927">
            <v>10791.59</v>
          </cell>
          <cell r="J927">
            <v>10821.156</v>
          </cell>
          <cell r="K927">
            <v>10791.59</v>
          </cell>
          <cell r="L927">
            <v>10791.59</v>
          </cell>
          <cell r="M927">
            <v>10275.62</v>
          </cell>
          <cell r="N927">
            <v>10129.416</v>
          </cell>
          <cell r="O927">
            <v>10101.74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A928">
            <v>21687.04</v>
          </cell>
          <cell r="B928">
            <v>15575.226</v>
          </cell>
          <cell r="C928">
            <v>13222.39</v>
          </cell>
          <cell r="D928">
            <v>13061.89</v>
          </cell>
          <cell r="E928">
            <v>13061.89</v>
          </cell>
          <cell r="F928">
            <v>10821.156</v>
          </cell>
          <cell r="G928">
            <v>10791.59</v>
          </cell>
          <cell r="H928">
            <v>10791.59</v>
          </cell>
          <cell r="I928">
            <v>10791.59</v>
          </cell>
          <cell r="J928">
            <v>10821.156</v>
          </cell>
          <cell r="K928">
            <v>10791.59</v>
          </cell>
          <cell r="L928">
            <v>10791.59</v>
          </cell>
          <cell r="M928">
            <v>10275.62</v>
          </cell>
          <cell r="N928">
            <v>10129.416</v>
          </cell>
          <cell r="O928">
            <v>10101.74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</row>
        <row r="929">
          <cell r="A929">
            <v>21687.04</v>
          </cell>
          <cell r="B929">
            <v>15575.226</v>
          </cell>
          <cell r="C929">
            <v>13222.39</v>
          </cell>
          <cell r="D929">
            <v>13061.89</v>
          </cell>
          <cell r="E929">
            <v>13061.89</v>
          </cell>
          <cell r="F929">
            <v>10821.156</v>
          </cell>
          <cell r="G929">
            <v>10791.59</v>
          </cell>
          <cell r="H929">
            <v>10791.59</v>
          </cell>
          <cell r="I929">
            <v>10791.59</v>
          </cell>
          <cell r="J929">
            <v>10821.156</v>
          </cell>
          <cell r="K929">
            <v>10791.59</v>
          </cell>
          <cell r="L929">
            <v>10791.59</v>
          </cell>
          <cell r="M929">
            <v>10275.62</v>
          </cell>
          <cell r="N929">
            <v>10129.416</v>
          </cell>
          <cell r="O929">
            <v>10101.74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</row>
        <row r="930">
          <cell r="A930">
            <v>21687.04</v>
          </cell>
          <cell r="B930">
            <v>15575.226</v>
          </cell>
          <cell r="C930">
            <v>13222.39</v>
          </cell>
          <cell r="D930">
            <v>13061.89</v>
          </cell>
          <cell r="E930">
            <v>13061.89</v>
          </cell>
          <cell r="F930">
            <v>10821.156</v>
          </cell>
          <cell r="G930">
            <v>10791.59</v>
          </cell>
          <cell r="H930">
            <v>10791.59</v>
          </cell>
          <cell r="I930">
            <v>10791.59</v>
          </cell>
          <cell r="J930">
            <v>10821.156</v>
          </cell>
          <cell r="K930">
            <v>10791.59</v>
          </cell>
          <cell r="L930">
            <v>10791.59</v>
          </cell>
          <cell r="M930">
            <v>10275.62</v>
          </cell>
          <cell r="N930">
            <v>10129.416</v>
          </cell>
          <cell r="O930">
            <v>10101.74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</row>
        <row r="931">
          <cell r="A931">
            <v>21687.04</v>
          </cell>
          <cell r="B931">
            <v>15575.226</v>
          </cell>
          <cell r="C931">
            <v>13222.39</v>
          </cell>
          <cell r="D931">
            <v>13061.89</v>
          </cell>
          <cell r="E931">
            <v>13061.89</v>
          </cell>
          <cell r="F931">
            <v>10821.156</v>
          </cell>
          <cell r="G931">
            <v>10791.59</v>
          </cell>
          <cell r="H931">
            <v>10791.59</v>
          </cell>
          <cell r="I931">
            <v>10791.59</v>
          </cell>
          <cell r="J931">
            <v>10821.156</v>
          </cell>
          <cell r="K931">
            <v>10791.59</v>
          </cell>
          <cell r="L931">
            <v>10791.59</v>
          </cell>
          <cell r="M931">
            <v>10275.62</v>
          </cell>
          <cell r="N931">
            <v>10129.416</v>
          </cell>
          <cell r="O931">
            <v>10101.74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A932">
            <v>21687.04</v>
          </cell>
          <cell r="B932">
            <v>15575.226</v>
          </cell>
          <cell r="C932">
            <v>13222.39</v>
          </cell>
          <cell r="D932">
            <v>13061.89</v>
          </cell>
          <cell r="E932">
            <v>13061.89</v>
          </cell>
          <cell r="F932">
            <v>10821.156</v>
          </cell>
          <cell r="G932">
            <v>10791.59</v>
          </cell>
          <cell r="H932">
            <v>10791.59</v>
          </cell>
          <cell r="I932">
            <v>10791.59</v>
          </cell>
          <cell r="J932">
            <v>10821.156</v>
          </cell>
          <cell r="K932">
            <v>10791.59</v>
          </cell>
          <cell r="L932">
            <v>10791.59</v>
          </cell>
          <cell r="M932">
            <v>10275.62</v>
          </cell>
          <cell r="N932">
            <v>10129.416</v>
          </cell>
          <cell r="O932">
            <v>10101.74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</row>
        <row r="933">
          <cell r="A933">
            <v>21687.04</v>
          </cell>
          <cell r="B933">
            <v>15575.226</v>
          </cell>
          <cell r="C933">
            <v>13222.39</v>
          </cell>
          <cell r="D933">
            <v>13061.89</v>
          </cell>
          <cell r="E933">
            <v>13061.89</v>
          </cell>
          <cell r="F933">
            <v>10821.156</v>
          </cell>
          <cell r="G933">
            <v>10791.59</v>
          </cell>
          <cell r="H933">
            <v>10791.59</v>
          </cell>
          <cell r="I933">
            <v>10791.59</v>
          </cell>
          <cell r="J933">
            <v>10821.156</v>
          </cell>
          <cell r="K933">
            <v>10791.59</v>
          </cell>
          <cell r="L933">
            <v>10791.59</v>
          </cell>
          <cell r="M933">
            <v>10275.62</v>
          </cell>
          <cell r="N933">
            <v>10129.416</v>
          </cell>
          <cell r="O933">
            <v>10101.74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</row>
        <row r="934">
          <cell r="A934">
            <v>21687.04</v>
          </cell>
          <cell r="B934">
            <v>15575.226</v>
          </cell>
          <cell r="C934">
            <v>13222.39</v>
          </cell>
          <cell r="D934">
            <v>13061.89</v>
          </cell>
          <cell r="E934">
            <v>13061.89</v>
          </cell>
          <cell r="F934">
            <v>10821.156</v>
          </cell>
          <cell r="G934">
            <v>10791.59</v>
          </cell>
          <cell r="H934">
            <v>10791.59</v>
          </cell>
          <cell r="I934">
            <v>10791.59</v>
          </cell>
          <cell r="J934">
            <v>10821.156</v>
          </cell>
          <cell r="K934">
            <v>10791.59</v>
          </cell>
          <cell r="L934">
            <v>10791.59</v>
          </cell>
          <cell r="M934">
            <v>10275.62</v>
          </cell>
          <cell r="N934">
            <v>10129.416</v>
          </cell>
          <cell r="O934">
            <v>10101.74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A935">
            <v>21687.04</v>
          </cell>
          <cell r="B935">
            <v>15575.226</v>
          </cell>
          <cell r="C935">
            <v>13222.39</v>
          </cell>
          <cell r="D935">
            <v>13061.89</v>
          </cell>
          <cell r="E935">
            <v>13061.89</v>
          </cell>
          <cell r="F935">
            <v>10821.156</v>
          </cell>
          <cell r="G935">
            <v>10791.59</v>
          </cell>
          <cell r="H935">
            <v>10791.59</v>
          </cell>
          <cell r="I935">
            <v>10791.59</v>
          </cell>
          <cell r="J935">
            <v>10821.156</v>
          </cell>
          <cell r="K935">
            <v>10791.59</v>
          </cell>
          <cell r="L935">
            <v>10791.59</v>
          </cell>
          <cell r="M935">
            <v>10275.62</v>
          </cell>
          <cell r="N935">
            <v>10129.416</v>
          </cell>
          <cell r="O935">
            <v>10101.74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</row>
        <row r="936">
          <cell r="A936">
            <v>21687.04</v>
          </cell>
          <cell r="B936">
            <v>15575.226</v>
          </cell>
          <cell r="C936">
            <v>13222.39</v>
          </cell>
          <cell r="D936">
            <v>13061.89</v>
          </cell>
          <cell r="E936">
            <v>13061.89</v>
          </cell>
          <cell r="F936">
            <v>10821.156</v>
          </cell>
          <cell r="G936">
            <v>10791.59</v>
          </cell>
          <cell r="H936">
            <v>10791.59</v>
          </cell>
          <cell r="I936">
            <v>10791.59</v>
          </cell>
          <cell r="J936">
            <v>10821.156</v>
          </cell>
          <cell r="K936">
            <v>10791.59</v>
          </cell>
          <cell r="L936">
            <v>10791.59</v>
          </cell>
          <cell r="M936">
            <v>10275.62</v>
          </cell>
          <cell r="N936">
            <v>10129.416</v>
          </cell>
          <cell r="O936">
            <v>10101.74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</row>
        <row r="937">
          <cell r="A937">
            <v>21687.04</v>
          </cell>
          <cell r="B937">
            <v>15575.226</v>
          </cell>
          <cell r="C937">
            <v>13222.39</v>
          </cell>
          <cell r="D937">
            <v>13061.89</v>
          </cell>
          <cell r="E937">
            <v>13061.89</v>
          </cell>
          <cell r="F937">
            <v>10821.156</v>
          </cell>
          <cell r="G937">
            <v>10791.59</v>
          </cell>
          <cell r="H937">
            <v>10791.59</v>
          </cell>
          <cell r="I937">
            <v>10791.59</v>
          </cell>
          <cell r="J937">
            <v>10821.156</v>
          </cell>
          <cell r="K937">
            <v>10791.59</v>
          </cell>
          <cell r="L937">
            <v>10791.59</v>
          </cell>
          <cell r="M937">
            <v>10275.62</v>
          </cell>
          <cell r="N937">
            <v>10129.416</v>
          </cell>
          <cell r="O937">
            <v>10101.74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</row>
        <row r="938">
          <cell r="A938">
            <v>21687.04</v>
          </cell>
          <cell r="B938">
            <v>15575.226</v>
          </cell>
          <cell r="C938">
            <v>13222.39</v>
          </cell>
          <cell r="D938">
            <v>13061.89</v>
          </cell>
          <cell r="E938">
            <v>13061.89</v>
          </cell>
          <cell r="F938">
            <v>10821.156</v>
          </cell>
          <cell r="G938">
            <v>10791.59</v>
          </cell>
          <cell r="H938">
            <v>10791.59</v>
          </cell>
          <cell r="I938">
            <v>10791.59</v>
          </cell>
          <cell r="J938">
            <v>10821.156</v>
          </cell>
          <cell r="K938">
            <v>10791.59</v>
          </cell>
          <cell r="L938">
            <v>10791.59</v>
          </cell>
          <cell r="M938">
            <v>10275.62</v>
          </cell>
          <cell r="N938">
            <v>10129.416</v>
          </cell>
          <cell r="O938">
            <v>10101.74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</row>
        <row r="939">
          <cell r="A939">
            <v>21687.04</v>
          </cell>
          <cell r="B939">
            <v>15575.226</v>
          </cell>
          <cell r="C939">
            <v>13222.39</v>
          </cell>
          <cell r="D939">
            <v>13061.89</v>
          </cell>
          <cell r="E939">
            <v>13061.89</v>
          </cell>
          <cell r="F939">
            <v>10821.156</v>
          </cell>
          <cell r="G939">
            <v>10791.59</v>
          </cell>
          <cell r="H939">
            <v>10791.59</v>
          </cell>
          <cell r="I939">
            <v>10791.59</v>
          </cell>
          <cell r="J939">
            <v>10821.156</v>
          </cell>
          <cell r="K939">
            <v>10791.59</v>
          </cell>
          <cell r="L939">
            <v>10791.59</v>
          </cell>
          <cell r="M939">
            <v>10275.62</v>
          </cell>
          <cell r="N939">
            <v>10129.416</v>
          </cell>
          <cell r="O939">
            <v>10101.74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</row>
        <row r="940">
          <cell r="A940">
            <v>21687.04</v>
          </cell>
          <cell r="B940">
            <v>15575.226</v>
          </cell>
          <cell r="C940">
            <v>13222.39</v>
          </cell>
          <cell r="D940">
            <v>13061.89</v>
          </cell>
          <cell r="E940">
            <v>13061.89</v>
          </cell>
          <cell r="F940">
            <v>10821.156</v>
          </cell>
          <cell r="G940">
            <v>10791.59</v>
          </cell>
          <cell r="H940">
            <v>10791.59</v>
          </cell>
          <cell r="I940">
            <v>10791.59</v>
          </cell>
          <cell r="J940">
            <v>10821.156</v>
          </cell>
          <cell r="K940">
            <v>10791.59</v>
          </cell>
          <cell r="L940">
            <v>10791.59</v>
          </cell>
          <cell r="M940">
            <v>10275.62</v>
          </cell>
          <cell r="N940">
            <v>10129.416</v>
          </cell>
          <cell r="O940">
            <v>10101.74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</row>
        <row r="941">
          <cell r="A941">
            <v>21687.04</v>
          </cell>
          <cell r="B941">
            <v>15575.226</v>
          </cell>
          <cell r="C941">
            <v>13222.39</v>
          </cell>
          <cell r="D941">
            <v>13061.89</v>
          </cell>
          <cell r="E941">
            <v>13061.89</v>
          </cell>
          <cell r="F941">
            <v>10821.156</v>
          </cell>
          <cell r="G941">
            <v>10791.59</v>
          </cell>
          <cell r="H941">
            <v>10791.59</v>
          </cell>
          <cell r="I941">
            <v>10791.59</v>
          </cell>
          <cell r="J941">
            <v>10821.156</v>
          </cell>
          <cell r="K941">
            <v>10791.59</v>
          </cell>
          <cell r="L941">
            <v>10791.59</v>
          </cell>
          <cell r="M941">
            <v>10275.62</v>
          </cell>
          <cell r="N941">
            <v>10129.416</v>
          </cell>
          <cell r="O941">
            <v>10101.74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</row>
        <row r="942">
          <cell r="A942">
            <v>21687.04</v>
          </cell>
          <cell r="B942">
            <v>15575.226</v>
          </cell>
          <cell r="C942">
            <v>13222.39</v>
          </cell>
          <cell r="D942">
            <v>13061.89</v>
          </cell>
          <cell r="E942">
            <v>13061.89</v>
          </cell>
          <cell r="F942">
            <v>10821.156</v>
          </cell>
          <cell r="G942">
            <v>10791.59</v>
          </cell>
          <cell r="H942">
            <v>10791.59</v>
          </cell>
          <cell r="I942">
            <v>10791.59</v>
          </cell>
          <cell r="J942">
            <v>10821.156</v>
          </cell>
          <cell r="K942">
            <v>10791.59</v>
          </cell>
          <cell r="L942">
            <v>10791.59</v>
          </cell>
          <cell r="M942">
            <v>10275.62</v>
          </cell>
          <cell r="N942">
            <v>10129.416</v>
          </cell>
          <cell r="O942">
            <v>10101.74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</row>
        <row r="943">
          <cell r="A943">
            <v>21687.04</v>
          </cell>
          <cell r="B943">
            <v>15575.226</v>
          </cell>
          <cell r="C943">
            <v>13222.39</v>
          </cell>
          <cell r="D943">
            <v>13061.89</v>
          </cell>
          <cell r="E943">
            <v>13061.89</v>
          </cell>
          <cell r="F943">
            <v>10821.156</v>
          </cell>
          <cell r="G943">
            <v>10791.59</v>
          </cell>
          <cell r="H943">
            <v>10791.59</v>
          </cell>
          <cell r="I943">
            <v>10791.59</v>
          </cell>
          <cell r="J943">
            <v>10821.156</v>
          </cell>
          <cell r="K943">
            <v>10791.59</v>
          </cell>
          <cell r="L943">
            <v>10791.59</v>
          </cell>
          <cell r="M943">
            <v>10275.62</v>
          </cell>
          <cell r="N943">
            <v>10129.416</v>
          </cell>
          <cell r="O943">
            <v>10101.74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</row>
        <row r="944">
          <cell r="A944">
            <v>21687.04</v>
          </cell>
          <cell r="B944">
            <v>15575.226</v>
          </cell>
          <cell r="C944">
            <v>13222.39</v>
          </cell>
          <cell r="D944">
            <v>13061.89</v>
          </cell>
          <cell r="E944">
            <v>13061.89</v>
          </cell>
          <cell r="F944">
            <v>10821.156</v>
          </cell>
          <cell r="G944">
            <v>10791.59</v>
          </cell>
          <cell r="H944">
            <v>10791.59</v>
          </cell>
          <cell r="I944">
            <v>10791.59</v>
          </cell>
          <cell r="J944">
            <v>10821.156</v>
          </cell>
          <cell r="K944">
            <v>10791.59</v>
          </cell>
          <cell r="L944">
            <v>10791.59</v>
          </cell>
          <cell r="M944">
            <v>10275.62</v>
          </cell>
          <cell r="N944">
            <v>10129.416</v>
          </cell>
          <cell r="O944">
            <v>10101.74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</row>
        <row r="945">
          <cell r="A945">
            <v>21687.04</v>
          </cell>
          <cell r="B945">
            <v>15575.226</v>
          </cell>
          <cell r="C945">
            <v>13222.39</v>
          </cell>
          <cell r="D945">
            <v>13061.89</v>
          </cell>
          <cell r="E945">
            <v>13061.89</v>
          </cell>
          <cell r="F945">
            <v>10821.156</v>
          </cell>
          <cell r="G945">
            <v>10791.59</v>
          </cell>
          <cell r="H945">
            <v>10791.59</v>
          </cell>
          <cell r="I945">
            <v>10791.59</v>
          </cell>
          <cell r="J945">
            <v>10821.156</v>
          </cell>
          <cell r="K945">
            <v>10791.59</v>
          </cell>
          <cell r="L945">
            <v>10791.59</v>
          </cell>
          <cell r="M945">
            <v>10275.62</v>
          </cell>
          <cell r="N945">
            <v>10129.416</v>
          </cell>
          <cell r="O945">
            <v>10101.74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</row>
        <row r="946">
          <cell r="A946">
            <v>21687.04</v>
          </cell>
          <cell r="B946">
            <v>15575.226</v>
          </cell>
          <cell r="C946">
            <v>13222.39</v>
          </cell>
          <cell r="D946">
            <v>13061.89</v>
          </cell>
          <cell r="E946">
            <v>13061.89</v>
          </cell>
          <cell r="F946">
            <v>10821.156</v>
          </cell>
          <cell r="G946">
            <v>10791.59</v>
          </cell>
          <cell r="H946">
            <v>10791.59</v>
          </cell>
          <cell r="I946">
            <v>10791.59</v>
          </cell>
          <cell r="J946">
            <v>10821.156</v>
          </cell>
          <cell r="K946">
            <v>10791.59</v>
          </cell>
          <cell r="L946">
            <v>10791.59</v>
          </cell>
          <cell r="M946">
            <v>10275.62</v>
          </cell>
          <cell r="N946">
            <v>10129.416</v>
          </cell>
          <cell r="O946">
            <v>10101.74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</row>
        <row r="947">
          <cell r="A947">
            <v>21687.04</v>
          </cell>
          <cell r="B947">
            <v>15575.226</v>
          </cell>
          <cell r="C947">
            <v>13222.39</v>
          </cell>
          <cell r="D947">
            <v>13061.89</v>
          </cell>
          <cell r="E947">
            <v>13061.89</v>
          </cell>
          <cell r="F947">
            <v>10821.156</v>
          </cell>
          <cell r="G947">
            <v>10791.59</v>
          </cell>
          <cell r="H947">
            <v>10791.59</v>
          </cell>
          <cell r="I947">
            <v>10791.59</v>
          </cell>
          <cell r="J947">
            <v>10821.156</v>
          </cell>
          <cell r="K947">
            <v>10791.59</v>
          </cell>
          <cell r="L947">
            <v>10791.59</v>
          </cell>
          <cell r="M947">
            <v>10275.62</v>
          </cell>
          <cell r="N947">
            <v>10129.416</v>
          </cell>
          <cell r="O947">
            <v>10101.74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</row>
        <row r="948">
          <cell r="A948">
            <v>21687.04</v>
          </cell>
          <cell r="B948">
            <v>15575.226</v>
          </cell>
          <cell r="C948">
            <v>13222.39</v>
          </cell>
          <cell r="D948">
            <v>13061.89</v>
          </cell>
          <cell r="E948">
            <v>13061.89</v>
          </cell>
          <cell r="F948">
            <v>10821.156</v>
          </cell>
          <cell r="G948">
            <v>10791.59</v>
          </cell>
          <cell r="H948">
            <v>10791.59</v>
          </cell>
          <cell r="I948">
            <v>10791.59</v>
          </cell>
          <cell r="J948">
            <v>10821.156</v>
          </cell>
          <cell r="K948">
            <v>10791.59</v>
          </cell>
          <cell r="L948">
            <v>10791.59</v>
          </cell>
          <cell r="M948">
            <v>10275.62</v>
          </cell>
          <cell r="N948">
            <v>10129.416</v>
          </cell>
          <cell r="O948">
            <v>10101.74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</row>
        <row r="949">
          <cell r="A949">
            <v>21687.04</v>
          </cell>
          <cell r="B949">
            <v>15575.226</v>
          </cell>
          <cell r="C949">
            <v>13222.39</v>
          </cell>
          <cell r="D949">
            <v>13061.89</v>
          </cell>
          <cell r="E949">
            <v>13061.89</v>
          </cell>
          <cell r="F949">
            <v>10821.156</v>
          </cell>
          <cell r="G949">
            <v>10791.59</v>
          </cell>
          <cell r="H949">
            <v>10791.59</v>
          </cell>
          <cell r="I949">
            <v>10791.59</v>
          </cell>
          <cell r="J949">
            <v>10821.156</v>
          </cell>
          <cell r="K949">
            <v>10791.59</v>
          </cell>
          <cell r="L949">
            <v>10791.59</v>
          </cell>
          <cell r="M949">
            <v>10275.62</v>
          </cell>
          <cell r="N949">
            <v>10129.416</v>
          </cell>
          <cell r="O949">
            <v>10101.74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</row>
        <row r="950">
          <cell r="A950">
            <v>21687.04</v>
          </cell>
          <cell r="B950">
            <v>15575.226</v>
          </cell>
          <cell r="C950">
            <v>13222.39</v>
          </cell>
          <cell r="D950">
            <v>13061.89</v>
          </cell>
          <cell r="E950">
            <v>13061.89</v>
          </cell>
          <cell r="F950">
            <v>10821.156</v>
          </cell>
          <cell r="G950">
            <v>10791.59</v>
          </cell>
          <cell r="H950">
            <v>10791.59</v>
          </cell>
          <cell r="I950">
            <v>10791.59</v>
          </cell>
          <cell r="J950">
            <v>10821.156</v>
          </cell>
          <cell r="K950">
            <v>10791.59</v>
          </cell>
          <cell r="L950">
            <v>10791.59</v>
          </cell>
          <cell r="M950">
            <v>10275.62</v>
          </cell>
          <cell r="N950">
            <v>10129.416</v>
          </cell>
          <cell r="O950">
            <v>10101.74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</row>
        <row r="951">
          <cell r="A951">
            <v>21687.04</v>
          </cell>
          <cell r="B951">
            <v>15575.226</v>
          </cell>
          <cell r="C951">
            <v>13222.39</v>
          </cell>
          <cell r="D951">
            <v>13061.89</v>
          </cell>
          <cell r="E951">
            <v>13061.89</v>
          </cell>
          <cell r="F951">
            <v>10821.156</v>
          </cell>
          <cell r="G951">
            <v>10791.59</v>
          </cell>
          <cell r="H951">
            <v>10791.59</v>
          </cell>
          <cell r="I951">
            <v>10791.59</v>
          </cell>
          <cell r="J951">
            <v>10821.156</v>
          </cell>
          <cell r="K951">
            <v>10791.59</v>
          </cell>
          <cell r="L951">
            <v>10791.59</v>
          </cell>
          <cell r="M951">
            <v>10275.62</v>
          </cell>
          <cell r="N951">
            <v>10129.416</v>
          </cell>
          <cell r="O951">
            <v>10101.74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A952">
            <v>21687.04</v>
          </cell>
          <cell r="B952">
            <v>15575.226</v>
          </cell>
          <cell r="C952">
            <v>13222.39</v>
          </cell>
          <cell r="D952">
            <v>13061.89</v>
          </cell>
          <cell r="E952">
            <v>13061.89</v>
          </cell>
          <cell r="F952">
            <v>10821.156</v>
          </cell>
          <cell r="G952">
            <v>10791.59</v>
          </cell>
          <cell r="H952">
            <v>10791.59</v>
          </cell>
          <cell r="I952">
            <v>10791.59</v>
          </cell>
          <cell r="J952">
            <v>10821.156</v>
          </cell>
          <cell r="K952">
            <v>10791.59</v>
          </cell>
          <cell r="L952">
            <v>10791.59</v>
          </cell>
          <cell r="M952">
            <v>10275.62</v>
          </cell>
          <cell r="N952">
            <v>10129.416</v>
          </cell>
          <cell r="O952">
            <v>10101.74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</row>
        <row r="953">
          <cell r="A953">
            <v>21687.04</v>
          </cell>
          <cell r="B953">
            <v>15575.226</v>
          </cell>
          <cell r="C953">
            <v>13222.39</v>
          </cell>
          <cell r="D953">
            <v>13061.89</v>
          </cell>
          <cell r="E953">
            <v>13061.89</v>
          </cell>
          <cell r="F953">
            <v>10821.156</v>
          </cell>
          <cell r="G953">
            <v>10791.59</v>
          </cell>
          <cell r="H953">
            <v>10791.59</v>
          </cell>
          <cell r="I953">
            <v>10791.59</v>
          </cell>
          <cell r="J953">
            <v>10821.156</v>
          </cell>
          <cell r="K953">
            <v>10791.59</v>
          </cell>
          <cell r="L953">
            <v>10791.59</v>
          </cell>
          <cell r="M953">
            <v>10275.62</v>
          </cell>
          <cell r="N953">
            <v>10129.416</v>
          </cell>
          <cell r="O953">
            <v>10101.74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A954">
            <v>21687.04</v>
          </cell>
          <cell r="B954">
            <v>15575.226</v>
          </cell>
          <cell r="C954">
            <v>13222.39</v>
          </cell>
          <cell r="D954">
            <v>13061.89</v>
          </cell>
          <cell r="E954">
            <v>13061.89</v>
          </cell>
          <cell r="F954">
            <v>10821.156</v>
          </cell>
          <cell r="G954">
            <v>10791.59</v>
          </cell>
          <cell r="H954">
            <v>10791.59</v>
          </cell>
          <cell r="I954">
            <v>10791.59</v>
          </cell>
          <cell r="J954">
            <v>10821.156</v>
          </cell>
          <cell r="K954">
            <v>10791.59</v>
          </cell>
          <cell r="L954">
            <v>10791.59</v>
          </cell>
          <cell r="M954">
            <v>10275.62</v>
          </cell>
          <cell r="N954">
            <v>10129.416</v>
          </cell>
          <cell r="O954">
            <v>10101.74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A955">
            <v>21687.04</v>
          </cell>
          <cell r="B955">
            <v>15575.226</v>
          </cell>
          <cell r="C955">
            <v>13222.39</v>
          </cell>
          <cell r="D955">
            <v>13061.89</v>
          </cell>
          <cell r="E955">
            <v>13061.89</v>
          </cell>
          <cell r="F955">
            <v>10821.156</v>
          </cell>
          <cell r="G955">
            <v>10791.59</v>
          </cell>
          <cell r="H955">
            <v>10791.59</v>
          </cell>
          <cell r="I955">
            <v>10791.59</v>
          </cell>
          <cell r="J955">
            <v>10821.156</v>
          </cell>
          <cell r="K955">
            <v>10791.59</v>
          </cell>
          <cell r="L955">
            <v>10791.59</v>
          </cell>
          <cell r="M955">
            <v>10275.62</v>
          </cell>
          <cell r="N955">
            <v>10129.416</v>
          </cell>
          <cell r="O955">
            <v>10101.74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</row>
        <row r="956">
          <cell r="A956">
            <v>21687.04</v>
          </cell>
          <cell r="B956">
            <v>15575.226</v>
          </cell>
          <cell r="C956">
            <v>13222.39</v>
          </cell>
          <cell r="D956">
            <v>13061.89</v>
          </cell>
          <cell r="E956">
            <v>13061.89</v>
          </cell>
          <cell r="F956">
            <v>10821.156</v>
          </cell>
          <cell r="G956">
            <v>10791.59</v>
          </cell>
          <cell r="H956">
            <v>10791.59</v>
          </cell>
          <cell r="I956">
            <v>10791.59</v>
          </cell>
          <cell r="J956">
            <v>10821.156</v>
          </cell>
          <cell r="K956">
            <v>10791.59</v>
          </cell>
          <cell r="L956">
            <v>10791.59</v>
          </cell>
          <cell r="M956">
            <v>10275.62</v>
          </cell>
          <cell r="N956">
            <v>10129.416</v>
          </cell>
          <cell r="O956">
            <v>10101.74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</row>
        <row r="957">
          <cell r="A957">
            <v>21687.04</v>
          </cell>
          <cell r="B957">
            <v>15575.226</v>
          </cell>
          <cell r="C957">
            <v>13222.39</v>
          </cell>
          <cell r="D957">
            <v>13061.89</v>
          </cell>
          <cell r="E957">
            <v>13061.89</v>
          </cell>
          <cell r="F957">
            <v>10821.156</v>
          </cell>
          <cell r="G957">
            <v>10791.59</v>
          </cell>
          <cell r="H957">
            <v>10791.59</v>
          </cell>
          <cell r="I957">
            <v>10791.59</v>
          </cell>
          <cell r="J957">
            <v>10821.156</v>
          </cell>
          <cell r="K957">
            <v>10791.59</v>
          </cell>
          <cell r="L957">
            <v>10791.59</v>
          </cell>
          <cell r="M957">
            <v>10275.62</v>
          </cell>
          <cell r="N957">
            <v>10129.416</v>
          </cell>
          <cell r="O957">
            <v>10101.74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</row>
        <row r="958">
          <cell r="A958">
            <v>21687.04</v>
          </cell>
          <cell r="B958">
            <v>15575.226</v>
          </cell>
          <cell r="C958">
            <v>13222.39</v>
          </cell>
          <cell r="D958">
            <v>13061.89</v>
          </cell>
          <cell r="E958">
            <v>13061.89</v>
          </cell>
          <cell r="F958">
            <v>10821.156</v>
          </cell>
          <cell r="G958">
            <v>10791.59</v>
          </cell>
          <cell r="H958">
            <v>10791.59</v>
          </cell>
          <cell r="I958">
            <v>10791.59</v>
          </cell>
          <cell r="J958">
            <v>10821.156</v>
          </cell>
          <cell r="K958">
            <v>10791.59</v>
          </cell>
          <cell r="L958">
            <v>10791.59</v>
          </cell>
          <cell r="M958">
            <v>10275.62</v>
          </cell>
          <cell r="N958">
            <v>10129.416</v>
          </cell>
          <cell r="O958">
            <v>10101.74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</row>
        <row r="959">
          <cell r="A959">
            <v>21687.04</v>
          </cell>
          <cell r="B959">
            <v>15575.226</v>
          </cell>
          <cell r="C959">
            <v>13222.39</v>
          </cell>
          <cell r="D959">
            <v>13061.89</v>
          </cell>
          <cell r="E959">
            <v>13061.89</v>
          </cell>
          <cell r="F959">
            <v>10821.156</v>
          </cell>
          <cell r="G959">
            <v>10791.59</v>
          </cell>
          <cell r="H959">
            <v>10791.59</v>
          </cell>
          <cell r="I959">
            <v>10791.59</v>
          </cell>
          <cell r="J959">
            <v>10821.156</v>
          </cell>
          <cell r="K959">
            <v>10791.59</v>
          </cell>
          <cell r="L959">
            <v>10791.59</v>
          </cell>
          <cell r="M959">
            <v>10275.62</v>
          </cell>
          <cell r="N959">
            <v>10129.416</v>
          </cell>
          <cell r="O959">
            <v>10101.74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</row>
        <row r="960">
          <cell r="A960">
            <v>21687.04</v>
          </cell>
          <cell r="B960">
            <v>15575.226</v>
          </cell>
          <cell r="C960">
            <v>13222.39</v>
          </cell>
          <cell r="D960">
            <v>13061.89</v>
          </cell>
          <cell r="E960">
            <v>13061.89</v>
          </cell>
          <cell r="F960">
            <v>10821.156</v>
          </cell>
          <cell r="G960">
            <v>10791.59</v>
          </cell>
          <cell r="H960">
            <v>10791.59</v>
          </cell>
          <cell r="I960">
            <v>10791.59</v>
          </cell>
          <cell r="J960">
            <v>10821.156</v>
          </cell>
          <cell r="K960">
            <v>10791.59</v>
          </cell>
          <cell r="L960">
            <v>10791.59</v>
          </cell>
          <cell r="M960">
            <v>10275.62</v>
          </cell>
          <cell r="N960">
            <v>10129.416</v>
          </cell>
          <cell r="O960">
            <v>10101.74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</row>
        <row r="961">
          <cell r="A961">
            <v>21687.04</v>
          </cell>
          <cell r="B961">
            <v>15575.226</v>
          </cell>
          <cell r="C961">
            <v>13222.39</v>
          </cell>
          <cell r="D961">
            <v>13061.89</v>
          </cell>
          <cell r="E961">
            <v>13061.89</v>
          </cell>
          <cell r="F961">
            <v>10821.156</v>
          </cell>
          <cell r="G961">
            <v>10791.59</v>
          </cell>
          <cell r="H961">
            <v>10791.59</v>
          </cell>
          <cell r="I961">
            <v>10791.59</v>
          </cell>
          <cell r="J961">
            <v>10821.156</v>
          </cell>
          <cell r="K961">
            <v>10791.59</v>
          </cell>
          <cell r="L961">
            <v>10791.59</v>
          </cell>
          <cell r="M961">
            <v>10275.62</v>
          </cell>
          <cell r="N961">
            <v>10129.416</v>
          </cell>
          <cell r="O961">
            <v>10101.74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</row>
        <row r="962">
          <cell r="A962">
            <v>21687.04</v>
          </cell>
          <cell r="B962">
            <v>15575.226</v>
          </cell>
          <cell r="C962">
            <v>13222.39</v>
          </cell>
          <cell r="D962">
            <v>13061.89</v>
          </cell>
          <cell r="E962">
            <v>13061.89</v>
          </cell>
          <cell r="F962">
            <v>10821.156</v>
          </cell>
          <cell r="G962">
            <v>10791.59</v>
          </cell>
          <cell r="H962">
            <v>10791.59</v>
          </cell>
          <cell r="I962">
            <v>10791.59</v>
          </cell>
          <cell r="J962">
            <v>10821.156</v>
          </cell>
          <cell r="K962">
            <v>10791.59</v>
          </cell>
          <cell r="L962">
            <v>10791.59</v>
          </cell>
          <cell r="M962">
            <v>10275.62</v>
          </cell>
          <cell r="N962">
            <v>10129.416</v>
          </cell>
          <cell r="O962">
            <v>10101.74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</row>
        <row r="963">
          <cell r="A963">
            <v>21687.04</v>
          </cell>
          <cell r="B963">
            <v>15575.226</v>
          </cell>
          <cell r="C963">
            <v>13222.39</v>
          </cell>
          <cell r="D963">
            <v>13061.89</v>
          </cell>
          <cell r="E963">
            <v>13061.89</v>
          </cell>
          <cell r="F963">
            <v>10821.156</v>
          </cell>
          <cell r="G963">
            <v>10791.59</v>
          </cell>
          <cell r="H963">
            <v>10791.59</v>
          </cell>
          <cell r="I963">
            <v>10791.59</v>
          </cell>
          <cell r="J963">
            <v>10821.156</v>
          </cell>
          <cell r="K963">
            <v>10791.59</v>
          </cell>
          <cell r="L963">
            <v>10791.59</v>
          </cell>
          <cell r="M963">
            <v>10275.62</v>
          </cell>
          <cell r="N963">
            <v>10129.416</v>
          </cell>
          <cell r="O963">
            <v>10101.74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21687.04</v>
          </cell>
          <cell r="B964">
            <v>15575.226</v>
          </cell>
          <cell r="C964">
            <v>13222.39</v>
          </cell>
          <cell r="D964">
            <v>13061.89</v>
          </cell>
          <cell r="E964">
            <v>13061.89</v>
          </cell>
          <cell r="F964">
            <v>10821.156</v>
          </cell>
          <cell r="G964">
            <v>10791.59</v>
          </cell>
          <cell r="H964">
            <v>10791.59</v>
          </cell>
          <cell r="I964">
            <v>10791.59</v>
          </cell>
          <cell r="J964">
            <v>10821.156</v>
          </cell>
          <cell r="K964">
            <v>10791.59</v>
          </cell>
          <cell r="L964">
            <v>10791.59</v>
          </cell>
          <cell r="M964">
            <v>10275.62</v>
          </cell>
          <cell r="N964">
            <v>10129.416</v>
          </cell>
          <cell r="O964">
            <v>10101.74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</row>
        <row r="965">
          <cell r="A965">
            <v>21687.04</v>
          </cell>
          <cell r="B965">
            <v>15575.226</v>
          </cell>
          <cell r="C965">
            <v>13222.39</v>
          </cell>
          <cell r="D965">
            <v>13061.89</v>
          </cell>
          <cell r="E965">
            <v>13061.89</v>
          </cell>
          <cell r="F965">
            <v>10821.156</v>
          </cell>
          <cell r="G965">
            <v>10791.59</v>
          </cell>
          <cell r="H965">
            <v>10791.59</v>
          </cell>
          <cell r="I965">
            <v>10791.59</v>
          </cell>
          <cell r="J965">
            <v>10821.156</v>
          </cell>
          <cell r="K965">
            <v>10791.59</v>
          </cell>
          <cell r="L965">
            <v>10791.59</v>
          </cell>
          <cell r="M965">
            <v>10275.62</v>
          </cell>
          <cell r="N965">
            <v>10129.416</v>
          </cell>
          <cell r="O965">
            <v>10101.74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</row>
        <row r="966">
          <cell r="A966">
            <v>21687.04</v>
          </cell>
          <cell r="B966">
            <v>15575.226</v>
          </cell>
          <cell r="C966">
            <v>13222.39</v>
          </cell>
          <cell r="D966">
            <v>13061.89</v>
          </cell>
          <cell r="E966">
            <v>13061.89</v>
          </cell>
          <cell r="F966">
            <v>10821.156</v>
          </cell>
          <cell r="G966">
            <v>10791.59</v>
          </cell>
          <cell r="H966">
            <v>10791.59</v>
          </cell>
          <cell r="I966">
            <v>10791.59</v>
          </cell>
          <cell r="J966">
            <v>10821.156</v>
          </cell>
          <cell r="K966">
            <v>10791.59</v>
          </cell>
          <cell r="L966">
            <v>10791.59</v>
          </cell>
          <cell r="M966">
            <v>10275.62</v>
          </cell>
          <cell r="N966">
            <v>10129.416</v>
          </cell>
          <cell r="O966">
            <v>10101.74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</row>
        <row r="967">
          <cell r="A967">
            <v>21687.04</v>
          </cell>
          <cell r="B967">
            <v>15575.226</v>
          </cell>
          <cell r="C967">
            <v>13222.39</v>
          </cell>
          <cell r="D967">
            <v>13061.89</v>
          </cell>
          <cell r="E967">
            <v>13061.89</v>
          </cell>
          <cell r="F967">
            <v>10821.156</v>
          </cell>
          <cell r="G967">
            <v>10791.59</v>
          </cell>
          <cell r="H967">
            <v>10791.59</v>
          </cell>
          <cell r="I967">
            <v>10791.59</v>
          </cell>
          <cell r="J967">
            <v>10821.156</v>
          </cell>
          <cell r="K967">
            <v>10791.59</v>
          </cell>
          <cell r="L967">
            <v>10791.59</v>
          </cell>
          <cell r="M967">
            <v>10275.62</v>
          </cell>
          <cell r="N967">
            <v>10129.416</v>
          </cell>
          <cell r="O967">
            <v>10101.74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</row>
        <row r="968">
          <cell r="A968">
            <v>21687.04</v>
          </cell>
          <cell r="B968">
            <v>15575.226</v>
          </cell>
          <cell r="C968">
            <v>13222.39</v>
          </cell>
          <cell r="D968">
            <v>13061.89</v>
          </cell>
          <cell r="E968">
            <v>13061.89</v>
          </cell>
          <cell r="F968">
            <v>10821.156</v>
          </cell>
          <cell r="G968">
            <v>10791.59</v>
          </cell>
          <cell r="H968">
            <v>10791.59</v>
          </cell>
          <cell r="I968">
            <v>10791.59</v>
          </cell>
          <cell r="J968">
            <v>10821.156</v>
          </cell>
          <cell r="K968">
            <v>10791.59</v>
          </cell>
          <cell r="L968">
            <v>10791.59</v>
          </cell>
          <cell r="M968">
            <v>10275.62</v>
          </cell>
          <cell r="N968">
            <v>10129.416</v>
          </cell>
          <cell r="O968">
            <v>10101.74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</row>
        <row r="969">
          <cell r="A969">
            <v>21687.04</v>
          </cell>
          <cell r="B969">
            <v>15575.226</v>
          </cell>
          <cell r="C969">
            <v>13222.39</v>
          </cell>
          <cell r="D969">
            <v>13061.89</v>
          </cell>
          <cell r="E969">
            <v>13061.89</v>
          </cell>
          <cell r="F969">
            <v>10821.156</v>
          </cell>
          <cell r="G969">
            <v>10791.59</v>
          </cell>
          <cell r="H969">
            <v>10791.59</v>
          </cell>
          <cell r="I969">
            <v>10791.59</v>
          </cell>
          <cell r="J969">
            <v>10821.156</v>
          </cell>
          <cell r="K969">
            <v>10791.59</v>
          </cell>
          <cell r="L969">
            <v>10791.59</v>
          </cell>
          <cell r="M969">
            <v>10275.62</v>
          </cell>
          <cell r="N969">
            <v>10129.416</v>
          </cell>
          <cell r="O969">
            <v>10101.74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</row>
        <row r="970">
          <cell r="A970">
            <v>21687.04</v>
          </cell>
          <cell r="B970">
            <v>15575.226</v>
          </cell>
          <cell r="C970">
            <v>13222.39</v>
          </cell>
          <cell r="D970">
            <v>13061.89</v>
          </cell>
          <cell r="E970">
            <v>13061.89</v>
          </cell>
          <cell r="F970">
            <v>10821.156</v>
          </cell>
          <cell r="G970">
            <v>10791.59</v>
          </cell>
          <cell r="H970">
            <v>10791.59</v>
          </cell>
          <cell r="I970">
            <v>10791.59</v>
          </cell>
          <cell r="J970">
            <v>10821.156</v>
          </cell>
          <cell r="K970">
            <v>10791.59</v>
          </cell>
          <cell r="L970">
            <v>10791.59</v>
          </cell>
          <cell r="M970">
            <v>10275.62</v>
          </cell>
          <cell r="N970">
            <v>10129.416</v>
          </cell>
          <cell r="O970">
            <v>10101.74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</row>
        <row r="971">
          <cell r="A971">
            <v>21687.04</v>
          </cell>
          <cell r="B971">
            <v>15575.226</v>
          </cell>
          <cell r="C971">
            <v>13222.39</v>
          </cell>
          <cell r="D971">
            <v>13061.89</v>
          </cell>
          <cell r="E971">
            <v>13061.89</v>
          </cell>
          <cell r="F971">
            <v>10821.156</v>
          </cell>
          <cell r="G971">
            <v>10791.59</v>
          </cell>
          <cell r="H971">
            <v>10791.59</v>
          </cell>
          <cell r="I971">
            <v>10791.59</v>
          </cell>
          <cell r="J971">
            <v>10821.156</v>
          </cell>
          <cell r="K971">
            <v>10791.59</v>
          </cell>
          <cell r="L971">
            <v>10791.59</v>
          </cell>
          <cell r="M971">
            <v>10275.62</v>
          </cell>
          <cell r="N971">
            <v>10129.416</v>
          </cell>
          <cell r="O971">
            <v>10101.74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</row>
        <row r="972">
          <cell r="A972">
            <v>21687.04</v>
          </cell>
          <cell r="B972">
            <v>15575.226</v>
          </cell>
          <cell r="C972">
            <v>13222.39</v>
          </cell>
          <cell r="D972">
            <v>13061.89</v>
          </cell>
          <cell r="E972">
            <v>13061.89</v>
          </cell>
          <cell r="F972">
            <v>10821.156</v>
          </cell>
          <cell r="G972">
            <v>10791.59</v>
          </cell>
          <cell r="H972">
            <v>10791.59</v>
          </cell>
          <cell r="I972">
            <v>10791.59</v>
          </cell>
          <cell r="J972">
            <v>10821.156</v>
          </cell>
          <cell r="K972">
            <v>10791.59</v>
          </cell>
          <cell r="L972">
            <v>10791.59</v>
          </cell>
          <cell r="M972">
            <v>10275.62</v>
          </cell>
          <cell r="N972">
            <v>10129.416</v>
          </cell>
          <cell r="O972">
            <v>10101.74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</row>
        <row r="973">
          <cell r="A973">
            <v>21687.04</v>
          </cell>
          <cell r="B973">
            <v>15575.226</v>
          </cell>
          <cell r="C973">
            <v>13222.39</v>
          </cell>
          <cell r="D973">
            <v>13061.89</v>
          </cell>
          <cell r="E973">
            <v>13061.89</v>
          </cell>
          <cell r="F973">
            <v>10821.156</v>
          </cell>
          <cell r="G973">
            <v>10791.59</v>
          </cell>
          <cell r="H973">
            <v>10791.59</v>
          </cell>
          <cell r="I973">
            <v>10791.59</v>
          </cell>
          <cell r="J973">
            <v>10821.156</v>
          </cell>
          <cell r="K973">
            <v>10791.59</v>
          </cell>
          <cell r="L973">
            <v>10791.59</v>
          </cell>
          <cell r="M973">
            <v>10275.62</v>
          </cell>
          <cell r="N973">
            <v>10129.416</v>
          </cell>
          <cell r="O973">
            <v>10101.74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</row>
        <row r="974">
          <cell r="A974">
            <v>21687.04</v>
          </cell>
          <cell r="B974">
            <v>15575.226</v>
          </cell>
          <cell r="C974">
            <v>13222.39</v>
          </cell>
          <cell r="D974">
            <v>13061.89</v>
          </cell>
          <cell r="E974">
            <v>13061.89</v>
          </cell>
          <cell r="F974">
            <v>10821.156</v>
          </cell>
          <cell r="G974">
            <v>10791.59</v>
          </cell>
          <cell r="H974">
            <v>10791.59</v>
          </cell>
          <cell r="I974">
            <v>10791.59</v>
          </cell>
          <cell r="J974">
            <v>10821.156</v>
          </cell>
          <cell r="K974">
            <v>10791.59</v>
          </cell>
          <cell r="L974">
            <v>10791.59</v>
          </cell>
          <cell r="M974">
            <v>10275.62</v>
          </cell>
          <cell r="N974">
            <v>10129.416</v>
          </cell>
          <cell r="O974">
            <v>10101.74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</row>
        <row r="975">
          <cell r="A975">
            <v>21687.04</v>
          </cell>
          <cell r="B975">
            <v>15575.226</v>
          </cell>
          <cell r="C975">
            <v>13222.39</v>
          </cell>
          <cell r="D975">
            <v>13061.89</v>
          </cell>
          <cell r="E975">
            <v>13061.89</v>
          </cell>
          <cell r="F975">
            <v>10821.156</v>
          </cell>
          <cell r="G975">
            <v>10791.59</v>
          </cell>
          <cell r="H975">
            <v>10791.59</v>
          </cell>
          <cell r="I975">
            <v>10791.59</v>
          </cell>
          <cell r="J975">
            <v>10821.156</v>
          </cell>
          <cell r="K975">
            <v>10791.59</v>
          </cell>
          <cell r="L975">
            <v>10791.59</v>
          </cell>
          <cell r="M975">
            <v>10275.62</v>
          </cell>
          <cell r="N975">
            <v>10129.416</v>
          </cell>
          <cell r="O975">
            <v>10101.74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</row>
        <row r="976">
          <cell r="A976">
            <v>21687.04</v>
          </cell>
          <cell r="B976">
            <v>15575.226</v>
          </cell>
          <cell r="C976">
            <v>13222.39</v>
          </cell>
          <cell r="D976">
            <v>13061.89</v>
          </cell>
          <cell r="E976">
            <v>13061.89</v>
          </cell>
          <cell r="F976">
            <v>10821.156</v>
          </cell>
          <cell r="G976">
            <v>10791.59</v>
          </cell>
          <cell r="H976">
            <v>10791.59</v>
          </cell>
          <cell r="I976">
            <v>10791.59</v>
          </cell>
          <cell r="J976">
            <v>10821.156</v>
          </cell>
          <cell r="K976">
            <v>10791.59</v>
          </cell>
          <cell r="L976">
            <v>10791.59</v>
          </cell>
          <cell r="M976">
            <v>10275.62</v>
          </cell>
          <cell r="N976">
            <v>10129.416</v>
          </cell>
          <cell r="O976">
            <v>10101.74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</row>
        <row r="977">
          <cell r="A977">
            <v>21687.04</v>
          </cell>
          <cell r="B977">
            <v>15575.226</v>
          </cell>
          <cell r="C977">
            <v>13222.39</v>
          </cell>
          <cell r="D977">
            <v>13061.89</v>
          </cell>
          <cell r="E977">
            <v>13061.89</v>
          </cell>
          <cell r="F977">
            <v>10821.156</v>
          </cell>
          <cell r="G977">
            <v>10791.59</v>
          </cell>
          <cell r="H977">
            <v>10791.59</v>
          </cell>
          <cell r="I977">
            <v>10791.59</v>
          </cell>
          <cell r="J977">
            <v>10821.156</v>
          </cell>
          <cell r="K977">
            <v>10791.59</v>
          </cell>
          <cell r="L977">
            <v>10791.59</v>
          </cell>
          <cell r="M977">
            <v>10275.62</v>
          </cell>
          <cell r="N977">
            <v>10129.416</v>
          </cell>
          <cell r="O977">
            <v>10101.74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</row>
        <row r="978">
          <cell r="A978">
            <v>21687.04</v>
          </cell>
          <cell r="B978">
            <v>15575.226</v>
          </cell>
          <cell r="C978">
            <v>13222.39</v>
          </cell>
          <cell r="D978">
            <v>13061.89</v>
          </cell>
          <cell r="E978">
            <v>13061.89</v>
          </cell>
          <cell r="F978">
            <v>10821.156</v>
          </cell>
          <cell r="G978">
            <v>10791.59</v>
          </cell>
          <cell r="H978">
            <v>10791.59</v>
          </cell>
          <cell r="I978">
            <v>10791.59</v>
          </cell>
          <cell r="J978">
            <v>10821.156</v>
          </cell>
          <cell r="K978">
            <v>10791.59</v>
          </cell>
          <cell r="L978">
            <v>10791.59</v>
          </cell>
          <cell r="M978">
            <v>10275.62</v>
          </cell>
          <cell r="N978">
            <v>10129.416</v>
          </cell>
          <cell r="O978">
            <v>10101.74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</row>
        <row r="979">
          <cell r="A979">
            <v>21687.04</v>
          </cell>
          <cell r="B979">
            <v>15575.226</v>
          </cell>
          <cell r="C979">
            <v>13222.39</v>
          </cell>
          <cell r="D979">
            <v>13061.89</v>
          </cell>
          <cell r="E979">
            <v>13061.89</v>
          </cell>
          <cell r="F979">
            <v>10821.156</v>
          </cell>
          <cell r="G979">
            <v>10791.59</v>
          </cell>
          <cell r="H979">
            <v>10791.59</v>
          </cell>
          <cell r="I979">
            <v>10791.59</v>
          </cell>
          <cell r="J979">
            <v>10821.156</v>
          </cell>
          <cell r="K979">
            <v>10791.59</v>
          </cell>
          <cell r="L979">
            <v>10791.59</v>
          </cell>
          <cell r="M979">
            <v>10275.62</v>
          </cell>
          <cell r="N979">
            <v>10129.416</v>
          </cell>
          <cell r="O979">
            <v>10101.74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</row>
        <row r="980">
          <cell r="A980">
            <v>21687.04</v>
          </cell>
          <cell r="B980">
            <v>15575.226</v>
          </cell>
          <cell r="C980">
            <v>13222.39</v>
          </cell>
          <cell r="D980">
            <v>13061.89</v>
          </cell>
          <cell r="E980">
            <v>13061.89</v>
          </cell>
          <cell r="F980">
            <v>10821.156</v>
          </cell>
          <cell r="G980">
            <v>10791.59</v>
          </cell>
          <cell r="H980">
            <v>10791.59</v>
          </cell>
          <cell r="I980">
            <v>10791.59</v>
          </cell>
          <cell r="J980">
            <v>10821.156</v>
          </cell>
          <cell r="K980">
            <v>10791.59</v>
          </cell>
          <cell r="L980">
            <v>10791.59</v>
          </cell>
          <cell r="M980">
            <v>10275.62</v>
          </cell>
          <cell r="N980">
            <v>10129.416</v>
          </cell>
          <cell r="O980">
            <v>10101.74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</row>
        <row r="981">
          <cell r="A981">
            <v>21687.04</v>
          </cell>
          <cell r="B981">
            <v>15575.226</v>
          </cell>
          <cell r="C981">
            <v>13222.39</v>
          </cell>
          <cell r="D981">
            <v>13061.89</v>
          </cell>
          <cell r="E981">
            <v>13061.89</v>
          </cell>
          <cell r="F981">
            <v>10821.156</v>
          </cell>
          <cell r="G981">
            <v>10791.59</v>
          </cell>
          <cell r="H981">
            <v>10791.59</v>
          </cell>
          <cell r="I981">
            <v>10791.59</v>
          </cell>
          <cell r="J981">
            <v>10821.156</v>
          </cell>
          <cell r="K981">
            <v>10791.59</v>
          </cell>
          <cell r="L981">
            <v>10791.59</v>
          </cell>
          <cell r="M981">
            <v>10275.62</v>
          </cell>
          <cell r="N981">
            <v>10129.416</v>
          </cell>
          <cell r="O981">
            <v>10101.74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</row>
        <row r="982">
          <cell r="A982">
            <v>21687.04</v>
          </cell>
          <cell r="B982">
            <v>15575.226</v>
          </cell>
          <cell r="C982">
            <v>13222.39</v>
          </cell>
          <cell r="D982">
            <v>13061.89</v>
          </cell>
          <cell r="E982">
            <v>13061.89</v>
          </cell>
          <cell r="F982">
            <v>10821.156</v>
          </cell>
          <cell r="G982">
            <v>10791.59</v>
          </cell>
          <cell r="H982">
            <v>10791.59</v>
          </cell>
          <cell r="I982">
            <v>10791.59</v>
          </cell>
          <cell r="J982">
            <v>10821.156</v>
          </cell>
          <cell r="K982">
            <v>10791.59</v>
          </cell>
          <cell r="L982">
            <v>10791.59</v>
          </cell>
          <cell r="M982">
            <v>10275.62</v>
          </cell>
          <cell r="N982">
            <v>10129.416</v>
          </cell>
          <cell r="O982">
            <v>10101.74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</row>
        <row r="983">
          <cell r="A983">
            <v>21687.04</v>
          </cell>
          <cell r="B983">
            <v>15575.226</v>
          </cell>
          <cell r="C983">
            <v>13222.39</v>
          </cell>
          <cell r="D983">
            <v>13061.89</v>
          </cell>
          <cell r="E983">
            <v>13061.89</v>
          </cell>
          <cell r="F983">
            <v>10821.156</v>
          </cell>
          <cell r="G983">
            <v>10791.59</v>
          </cell>
          <cell r="H983">
            <v>10791.59</v>
          </cell>
          <cell r="I983">
            <v>10791.59</v>
          </cell>
          <cell r="J983">
            <v>10821.156</v>
          </cell>
          <cell r="K983">
            <v>10791.59</v>
          </cell>
          <cell r="L983">
            <v>10791.59</v>
          </cell>
          <cell r="M983">
            <v>10275.62</v>
          </cell>
          <cell r="N983">
            <v>10129.416</v>
          </cell>
          <cell r="O983">
            <v>10101.74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</row>
        <row r="984">
          <cell r="A984">
            <v>21687.04</v>
          </cell>
          <cell r="B984">
            <v>15575.226</v>
          </cell>
          <cell r="C984">
            <v>13222.39</v>
          </cell>
          <cell r="D984">
            <v>13061.89</v>
          </cell>
          <cell r="E984">
            <v>13061.89</v>
          </cell>
          <cell r="F984">
            <v>10821.156</v>
          </cell>
          <cell r="G984">
            <v>10791.59</v>
          </cell>
          <cell r="H984">
            <v>10791.59</v>
          </cell>
          <cell r="I984">
            <v>10791.59</v>
          </cell>
          <cell r="J984">
            <v>10821.156</v>
          </cell>
          <cell r="K984">
            <v>10791.59</v>
          </cell>
          <cell r="L984">
            <v>10791.59</v>
          </cell>
          <cell r="M984">
            <v>10275.62</v>
          </cell>
          <cell r="N984">
            <v>10129.416</v>
          </cell>
          <cell r="O984">
            <v>10101.74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</row>
        <row r="985">
          <cell r="A985">
            <v>21687.04</v>
          </cell>
          <cell r="B985">
            <v>15575.226</v>
          </cell>
          <cell r="C985">
            <v>13222.39</v>
          </cell>
          <cell r="D985">
            <v>13061.89</v>
          </cell>
          <cell r="E985">
            <v>13061.89</v>
          </cell>
          <cell r="F985">
            <v>10821.156</v>
          </cell>
          <cell r="G985">
            <v>10791.59</v>
          </cell>
          <cell r="H985">
            <v>10791.59</v>
          </cell>
          <cell r="I985">
            <v>10791.59</v>
          </cell>
          <cell r="J985">
            <v>10821.156</v>
          </cell>
          <cell r="K985">
            <v>10791.59</v>
          </cell>
          <cell r="L985">
            <v>10791.59</v>
          </cell>
          <cell r="M985">
            <v>10275.62</v>
          </cell>
          <cell r="N985">
            <v>10129.416</v>
          </cell>
          <cell r="O985">
            <v>10101.74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</row>
        <row r="986">
          <cell r="A986">
            <v>21687.04</v>
          </cell>
          <cell r="B986">
            <v>15575.226</v>
          </cell>
          <cell r="C986">
            <v>13222.39</v>
          </cell>
          <cell r="D986">
            <v>13061.89</v>
          </cell>
          <cell r="E986">
            <v>13061.89</v>
          </cell>
          <cell r="F986">
            <v>10821.156</v>
          </cell>
          <cell r="G986">
            <v>10791.59</v>
          </cell>
          <cell r="H986">
            <v>10791.59</v>
          </cell>
          <cell r="I986">
            <v>10791.59</v>
          </cell>
          <cell r="J986">
            <v>10821.156</v>
          </cell>
          <cell r="K986">
            <v>10791.59</v>
          </cell>
          <cell r="L986">
            <v>10791.59</v>
          </cell>
          <cell r="M986">
            <v>10275.62</v>
          </cell>
          <cell r="N986">
            <v>10129.416</v>
          </cell>
          <cell r="O986">
            <v>10101.74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</row>
        <row r="987">
          <cell r="A987">
            <v>21687.04</v>
          </cell>
          <cell r="B987">
            <v>15575.226</v>
          </cell>
          <cell r="C987">
            <v>13222.39</v>
          </cell>
          <cell r="D987">
            <v>13061.89</v>
          </cell>
          <cell r="E987">
            <v>13061.89</v>
          </cell>
          <cell r="F987">
            <v>10821.156</v>
          </cell>
          <cell r="G987">
            <v>10791.59</v>
          </cell>
          <cell r="H987">
            <v>10791.59</v>
          </cell>
          <cell r="I987">
            <v>10791.59</v>
          </cell>
          <cell r="J987">
            <v>10821.156</v>
          </cell>
          <cell r="K987">
            <v>10791.59</v>
          </cell>
          <cell r="L987">
            <v>10791.59</v>
          </cell>
          <cell r="M987">
            <v>10275.62</v>
          </cell>
          <cell r="N987">
            <v>10129.416</v>
          </cell>
          <cell r="O987">
            <v>10101.74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</row>
        <row r="988">
          <cell r="A988">
            <v>21687.04</v>
          </cell>
          <cell r="B988">
            <v>15575.226</v>
          </cell>
          <cell r="C988">
            <v>13222.39</v>
          </cell>
          <cell r="D988">
            <v>13061.89</v>
          </cell>
          <cell r="E988">
            <v>13061.89</v>
          </cell>
          <cell r="F988">
            <v>10821.156</v>
          </cell>
          <cell r="G988">
            <v>10791.59</v>
          </cell>
          <cell r="H988">
            <v>10791.59</v>
          </cell>
          <cell r="I988">
            <v>10791.59</v>
          </cell>
          <cell r="J988">
            <v>10821.156</v>
          </cell>
          <cell r="K988">
            <v>10791.59</v>
          </cell>
          <cell r="L988">
            <v>10791.59</v>
          </cell>
          <cell r="M988">
            <v>10275.62</v>
          </cell>
          <cell r="N988">
            <v>10129.416</v>
          </cell>
          <cell r="O988">
            <v>10101.74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</row>
        <row r="989">
          <cell r="A989">
            <v>21687.04</v>
          </cell>
          <cell r="B989">
            <v>15575.226</v>
          </cell>
          <cell r="C989">
            <v>13222.39</v>
          </cell>
          <cell r="D989">
            <v>13061.89</v>
          </cell>
          <cell r="E989">
            <v>13061.89</v>
          </cell>
          <cell r="F989">
            <v>10821.156</v>
          </cell>
          <cell r="G989">
            <v>10791.59</v>
          </cell>
          <cell r="H989">
            <v>10791.59</v>
          </cell>
          <cell r="I989">
            <v>10791.59</v>
          </cell>
          <cell r="J989">
            <v>10821.156</v>
          </cell>
          <cell r="K989">
            <v>10791.59</v>
          </cell>
          <cell r="L989">
            <v>10791.59</v>
          </cell>
          <cell r="M989">
            <v>10275.62</v>
          </cell>
          <cell r="N989">
            <v>10129.416</v>
          </cell>
          <cell r="O989">
            <v>10101.74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</row>
        <row r="990">
          <cell r="A990">
            <v>21687.04</v>
          </cell>
          <cell r="B990">
            <v>15575.226</v>
          </cell>
          <cell r="C990">
            <v>13222.39</v>
          </cell>
          <cell r="D990">
            <v>13061.89</v>
          </cell>
          <cell r="E990">
            <v>13061.89</v>
          </cell>
          <cell r="F990">
            <v>10821.156</v>
          </cell>
          <cell r="G990">
            <v>10791.59</v>
          </cell>
          <cell r="H990">
            <v>10791.59</v>
          </cell>
          <cell r="I990">
            <v>10791.59</v>
          </cell>
          <cell r="J990">
            <v>10821.156</v>
          </cell>
          <cell r="K990">
            <v>10791.59</v>
          </cell>
          <cell r="L990">
            <v>10791.59</v>
          </cell>
          <cell r="M990">
            <v>10275.62</v>
          </cell>
          <cell r="N990">
            <v>10129.416</v>
          </cell>
          <cell r="O990">
            <v>10101.74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</row>
        <row r="991">
          <cell r="A991">
            <v>21687.04</v>
          </cell>
          <cell r="B991">
            <v>15575.226</v>
          </cell>
          <cell r="C991">
            <v>13222.39</v>
          </cell>
          <cell r="D991">
            <v>13061.89</v>
          </cell>
          <cell r="E991">
            <v>13061.89</v>
          </cell>
          <cell r="F991">
            <v>10821.156</v>
          </cell>
          <cell r="G991">
            <v>10791.59</v>
          </cell>
          <cell r="H991">
            <v>10791.59</v>
          </cell>
          <cell r="I991">
            <v>10791.59</v>
          </cell>
          <cell r="J991">
            <v>10821.156</v>
          </cell>
          <cell r="K991">
            <v>10791.59</v>
          </cell>
          <cell r="L991">
            <v>10791.59</v>
          </cell>
          <cell r="M991">
            <v>10275.62</v>
          </cell>
          <cell r="N991">
            <v>10129.416</v>
          </cell>
          <cell r="O991">
            <v>10101.74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</row>
        <row r="992">
          <cell r="A992">
            <v>21687.04</v>
          </cell>
          <cell r="B992">
            <v>15575.226</v>
          </cell>
          <cell r="C992">
            <v>13222.39</v>
          </cell>
          <cell r="D992">
            <v>13061.89</v>
          </cell>
          <cell r="E992">
            <v>13061.89</v>
          </cell>
          <cell r="F992">
            <v>10821.156</v>
          </cell>
          <cell r="G992">
            <v>10791.59</v>
          </cell>
          <cell r="H992">
            <v>10791.59</v>
          </cell>
          <cell r="I992">
            <v>10791.59</v>
          </cell>
          <cell r="J992">
            <v>10821.156</v>
          </cell>
          <cell r="K992">
            <v>10791.59</v>
          </cell>
          <cell r="L992">
            <v>10791.59</v>
          </cell>
          <cell r="M992">
            <v>10275.62</v>
          </cell>
          <cell r="N992">
            <v>10129.416</v>
          </cell>
          <cell r="O992">
            <v>10101.74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</row>
        <row r="993">
          <cell r="A993">
            <v>21687.04</v>
          </cell>
          <cell r="B993">
            <v>15575.226</v>
          </cell>
          <cell r="C993">
            <v>13222.39</v>
          </cell>
          <cell r="D993">
            <v>13061.89</v>
          </cell>
          <cell r="E993">
            <v>13061.89</v>
          </cell>
          <cell r="F993">
            <v>10821.156</v>
          </cell>
          <cell r="G993">
            <v>10791.59</v>
          </cell>
          <cell r="H993">
            <v>10791.59</v>
          </cell>
          <cell r="I993">
            <v>10791.59</v>
          </cell>
          <cell r="J993">
            <v>10821.156</v>
          </cell>
          <cell r="K993">
            <v>10791.59</v>
          </cell>
          <cell r="L993">
            <v>10791.59</v>
          </cell>
          <cell r="M993">
            <v>10275.62</v>
          </cell>
          <cell r="N993">
            <v>10129.416</v>
          </cell>
          <cell r="O993">
            <v>10101.74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</row>
        <row r="994">
          <cell r="A994">
            <v>21687.04</v>
          </cell>
          <cell r="B994">
            <v>15575.226</v>
          </cell>
          <cell r="C994">
            <v>13222.39</v>
          </cell>
          <cell r="D994">
            <v>13061.89</v>
          </cell>
          <cell r="E994">
            <v>13061.89</v>
          </cell>
          <cell r="F994">
            <v>10821.156</v>
          </cell>
          <cell r="G994">
            <v>10791.59</v>
          </cell>
          <cell r="H994">
            <v>10791.59</v>
          </cell>
          <cell r="I994">
            <v>10791.59</v>
          </cell>
          <cell r="J994">
            <v>10821.156</v>
          </cell>
          <cell r="K994">
            <v>10791.59</v>
          </cell>
          <cell r="L994">
            <v>10791.59</v>
          </cell>
          <cell r="M994">
            <v>10275.62</v>
          </cell>
          <cell r="N994">
            <v>10129.416</v>
          </cell>
          <cell r="O994">
            <v>10101.74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</row>
        <row r="995">
          <cell r="A995">
            <v>21687.04</v>
          </cell>
          <cell r="B995">
            <v>15575.226</v>
          </cell>
          <cell r="C995">
            <v>13222.39</v>
          </cell>
          <cell r="D995">
            <v>13061.89</v>
          </cell>
          <cell r="E995">
            <v>13061.89</v>
          </cell>
          <cell r="F995">
            <v>10821.156</v>
          </cell>
          <cell r="G995">
            <v>10791.59</v>
          </cell>
          <cell r="H995">
            <v>10791.59</v>
          </cell>
          <cell r="I995">
            <v>10791.59</v>
          </cell>
          <cell r="J995">
            <v>10821.156</v>
          </cell>
          <cell r="K995">
            <v>10791.59</v>
          </cell>
          <cell r="L995">
            <v>10791.59</v>
          </cell>
          <cell r="M995">
            <v>10275.62</v>
          </cell>
          <cell r="N995">
            <v>10129.416</v>
          </cell>
          <cell r="O995">
            <v>10101.74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</row>
        <row r="996">
          <cell r="A996">
            <v>21687.04</v>
          </cell>
          <cell r="B996">
            <v>15575.226</v>
          </cell>
          <cell r="C996">
            <v>13222.39</v>
          </cell>
          <cell r="D996">
            <v>13061.89</v>
          </cell>
          <cell r="E996">
            <v>13061.89</v>
          </cell>
          <cell r="F996">
            <v>10821.156</v>
          </cell>
          <cell r="G996">
            <v>10791.59</v>
          </cell>
          <cell r="H996">
            <v>10791.59</v>
          </cell>
          <cell r="I996">
            <v>10791.59</v>
          </cell>
          <cell r="J996">
            <v>10821.156</v>
          </cell>
          <cell r="K996">
            <v>10791.59</v>
          </cell>
          <cell r="L996">
            <v>10791.59</v>
          </cell>
          <cell r="M996">
            <v>10275.62</v>
          </cell>
          <cell r="N996">
            <v>10129.416</v>
          </cell>
          <cell r="O996">
            <v>10101.74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</row>
        <row r="997">
          <cell r="A997">
            <v>21687.04</v>
          </cell>
          <cell r="B997">
            <v>15575.226</v>
          </cell>
          <cell r="C997">
            <v>13222.39</v>
          </cell>
          <cell r="D997">
            <v>13061.89</v>
          </cell>
          <cell r="E997">
            <v>13061.89</v>
          </cell>
          <cell r="F997">
            <v>10821.156</v>
          </cell>
          <cell r="G997">
            <v>10791.59</v>
          </cell>
          <cell r="H997">
            <v>10791.59</v>
          </cell>
          <cell r="I997">
            <v>10791.59</v>
          </cell>
          <cell r="J997">
            <v>10821.156</v>
          </cell>
          <cell r="K997">
            <v>10791.59</v>
          </cell>
          <cell r="L997">
            <v>10791.59</v>
          </cell>
          <cell r="M997">
            <v>10275.62</v>
          </cell>
          <cell r="N997">
            <v>10129.416</v>
          </cell>
          <cell r="O997">
            <v>10101.74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A998">
            <v>21687.04</v>
          </cell>
          <cell r="B998">
            <v>15575.226</v>
          </cell>
          <cell r="C998">
            <v>13222.39</v>
          </cell>
          <cell r="D998">
            <v>13061.89</v>
          </cell>
          <cell r="E998">
            <v>13061.89</v>
          </cell>
          <cell r="F998">
            <v>10821.156</v>
          </cell>
          <cell r="G998">
            <v>10791.59</v>
          </cell>
          <cell r="H998">
            <v>10791.59</v>
          </cell>
          <cell r="I998">
            <v>10791.59</v>
          </cell>
          <cell r="J998">
            <v>10821.156</v>
          </cell>
          <cell r="K998">
            <v>10791.59</v>
          </cell>
          <cell r="L998">
            <v>10791.59</v>
          </cell>
          <cell r="M998">
            <v>10275.62</v>
          </cell>
          <cell r="N998">
            <v>10129.416</v>
          </cell>
          <cell r="O998">
            <v>10101.74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</row>
        <row r="999">
          <cell r="A999">
            <v>21687.04</v>
          </cell>
          <cell r="B999">
            <v>15575.226</v>
          </cell>
          <cell r="C999">
            <v>13222.39</v>
          </cell>
          <cell r="D999">
            <v>13061.89</v>
          </cell>
          <cell r="E999">
            <v>13061.89</v>
          </cell>
          <cell r="F999">
            <v>10821.156</v>
          </cell>
          <cell r="G999">
            <v>10791.59</v>
          </cell>
          <cell r="H999">
            <v>10791.59</v>
          </cell>
          <cell r="I999">
            <v>10791.59</v>
          </cell>
          <cell r="J999">
            <v>10821.156</v>
          </cell>
          <cell r="K999">
            <v>10791.59</v>
          </cell>
          <cell r="L999">
            <v>10791.59</v>
          </cell>
          <cell r="M999">
            <v>10275.62</v>
          </cell>
          <cell r="N999">
            <v>10129.416</v>
          </cell>
          <cell r="O999">
            <v>10101.74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</row>
        <row r="1000">
          <cell r="A1000">
            <v>21687.04</v>
          </cell>
          <cell r="B1000">
            <v>15575.226</v>
          </cell>
          <cell r="C1000">
            <v>13222.39</v>
          </cell>
          <cell r="D1000">
            <v>13061.89</v>
          </cell>
          <cell r="E1000">
            <v>13061.89</v>
          </cell>
          <cell r="F1000">
            <v>10821.156</v>
          </cell>
          <cell r="G1000">
            <v>10791.59</v>
          </cell>
          <cell r="H1000">
            <v>10791.59</v>
          </cell>
          <cell r="I1000">
            <v>10791.59</v>
          </cell>
          <cell r="J1000">
            <v>10821.156</v>
          </cell>
          <cell r="K1000">
            <v>10791.59</v>
          </cell>
          <cell r="L1000">
            <v>10791.59</v>
          </cell>
          <cell r="M1000">
            <v>10275.62</v>
          </cell>
          <cell r="N1000">
            <v>10129.416</v>
          </cell>
          <cell r="O1000">
            <v>10101.74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21687.04</v>
          </cell>
          <cell r="B1001">
            <v>15575.226</v>
          </cell>
          <cell r="C1001">
            <v>13222.39</v>
          </cell>
          <cell r="D1001">
            <v>13061.89</v>
          </cell>
          <cell r="E1001">
            <v>13061.89</v>
          </cell>
          <cell r="F1001">
            <v>10821.156</v>
          </cell>
          <cell r="G1001">
            <v>10791.59</v>
          </cell>
          <cell r="H1001">
            <v>10791.59</v>
          </cell>
          <cell r="I1001">
            <v>10791.59</v>
          </cell>
          <cell r="J1001">
            <v>10821.156</v>
          </cell>
          <cell r="K1001">
            <v>10791.59</v>
          </cell>
          <cell r="L1001">
            <v>10791.59</v>
          </cell>
          <cell r="M1001">
            <v>10275.62</v>
          </cell>
          <cell r="N1001">
            <v>10129.416</v>
          </cell>
          <cell r="O1001">
            <v>10101.74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105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328125" defaultRowHeight="11.25" customHeight="true" zeroHeight="false" outlineLevelRow="0" outlineLevelCol="0"/>
  <cols>
    <col collapsed="false" customWidth="true" hidden="false" outlineLevel="0" max="1" min="1" style="0" width="10.16"/>
    <col collapsed="false" customWidth="true" hidden="false" outlineLevel="0" max="12" min="2" style="0" width="11.49"/>
    <col collapsed="false" customWidth="true" hidden="false" outlineLevel="0" max="13" min="13" style="0" width="9.33"/>
    <col collapsed="false" customWidth="true" hidden="false" outlineLevel="0" max="14" min="14" style="0" width="10.16"/>
    <col collapsed="false" customWidth="true" hidden="false" outlineLevel="0" max="15" min="15" style="0" width="9.33"/>
    <col collapsed="false" customWidth="true" hidden="false" outlineLevel="0" max="36" min="16" style="0" width="10.16"/>
    <col collapsed="false" customWidth="true" hidden="false" outlineLevel="0" max="38" min="38" style="0" width="11.65"/>
    <col collapsed="false" customWidth="true" hidden="false" outlineLevel="0" max="43" min="43" style="0" width="14.16"/>
  </cols>
  <sheetData>
    <row r="1" customFormat="false" ht="11.25" hidden="false" customHeight="false" outlineLevel="0" collapsed="false">
      <c r="A1" s="1"/>
      <c r="B1" s="2"/>
      <c r="C1" s="3" t="n">
        <f aca="false">"5/31/03"-"5/31/02"</f>
        <v>365</v>
      </c>
      <c r="D1" s="3" t="n">
        <f aca="false">"5/31/04"-"5/31/03"</f>
        <v>366</v>
      </c>
      <c r="E1" s="3" t="n">
        <f aca="false">"5/31/05"-"5/31/04"</f>
        <v>365</v>
      </c>
      <c r="F1" s="3" t="n">
        <f aca="false">"5/31/06"-"5/31/05"</f>
        <v>365</v>
      </c>
      <c r="G1" s="3" t="n">
        <f aca="false">"5/31/07"-"5/31/06"</f>
        <v>365</v>
      </c>
      <c r="H1" s="3" t="n">
        <f aca="false">"5/31/08"-"5/31/07"</f>
        <v>366</v>
      </c>
      <c r="I1" s="3" t="n">
        <f aca="false">"5/31/09"-"5/31/08"</f>
        <v>365</v>
      </c>
      <c r="J1" s="3" t="n">
        <f aca="false">"5/31/10"-"5/31/09"</f>
        <v>365</v>
      </c>
      <c r="K1" s="3" t="n">
        <f aca="false">"5/31/11"-"5/31/10"</f>
        <v>365</v>
      </c>
      <c r="L1" s="3" t="n">
        <f aca="false">"5/31/12"-"5/31/11"</f>
        <v>366</v>
      </c>
      <c r="M1" s="3" t="n">
        <f aca="false">"5/31/13"-"5/31/12"</f>
        <v>365</v>
      </c>
      <c r="N1" s="3" t="n">
        <f aca="false">"5/31/14"-"5/31/13"</f>
        <v>365</v>
      </c>
      <c r="O1" s="3" t="n">
        <f aca="false">"5/31/15"-"5/31/14"</f>
        <v>365</v>
      </c>
      <c r="P1" s="3" t="n">
        <f aca="false">"5/31/16"-"5/31/15"</f>
        <v>366</v>
      </c>
      <c r="Q1" s="3" t="n">
        <f aca="false">"5/31/17"-"5/31/16"</f>
        <v>365</v>
      </c>
      <c r="R1" s="3" t="n">
        <f aca="false">"5/31/18"-"5/31/17"</f>
        <v>365</v>
      </c>
      <c r="S1" s="3" t="n">
        <f aca="false">"5/31/19"-"5/31/18"</f>
        <v>365</v>
      </c>
      <c r="T1" s="3" t="n">
        <f aca="false">"5/31/20"-"5/31/19"</f>
        <v>366</v>
      </c>
      <c r="U1" s="3" t="n">
        <f aca="false">"5/31/21"-"5/31/20"</f>
        <v>365</v>
      </c>
      <c r="V1" s="3" t="n">
        <f aca="false">"5/31/22"-"5/31/21"</f>
        <v>365</v>
      </c>
      <c r="W1" s="3" t="n">
        <f aca="false">"5/31/23"-"5/31/22"</f>
        <v>365</v>
      </c>
      <c r="X1" s="3" t="n">
        <f aca="false">"5/31/24"-"5/31/23"</f>
        <v>366</v>
      </c>
      <c r="Y1" s="3" t="n">
        <f aca="false">"5/31/25"-"5/31/24"</f>
        <v>365</v>
      </c>
      <c r="Z1" s="3" t="n">
        <f aca="false">"5/31/26"-"5/31/25"</f>
        <v>365</v>
      </c>
      <c r="AA1" s="3" t="n">
        <f aca="false">"5/31/27"-"5/31/26"</f>
        <v>365</v>
      </c>
      <c r="AB1" s="3" t="n">
        <f aca="false">"5/31/28"-"5/31/27"</f>
        <v>366</v>
      </c>
      <c r="AC1" s="3" t="n">
        <f aca="false">"5/31/29"-"5/31/28"</f>
        <v>365</v>
      </c>
      <c r="AD1" s="3" t="n">
        <f aca="false">"5/31/30"-"5/31/29"</f>
        <v>-36160</v>
      </c>
      <c r="AE1" s="4" t="n">
        <f aca="false">"5/31/31"-"5/31/30"</f>
        <v>365</v>
      </c>
      <c r="AF1" s="4" t="n">
        <f aca="false">"5/31/32"-"5/31/31"</f>
        <v>366</v>
      </c>
      <c r="AG1" s="4" t="n">
        <f aca="false">"5/31/33"-"5/31/32"</f>
        <v>365</v>
      </c>
      <c r="AH1" s="4" t="n">
        <f aca="false">"5/31/34"-"5/31/33"</f>
        <v>365</v>
      </c>
      <c r="AI1" s="4" t="n">
        <f aca="false">"5/31/35"-"5/31/34"</f>
        <v>365</v>
      </c>
      <c r="AJ1" s="4" t="n">
        <f aca="false">"5/31/36"-"5/31/35"</f>
        <v>366</v>
      </c>
      <c r="AK1" s="1"/>
      <c r="AL1" s="5" t="s">
        <v>0</v>
      </c>
      <c r="AM1" s="1"/>
      <c r="AN1" s="1"/>
      <c r="AO1" s="1"/>
      <c r="AP1" s="1"/>
      <c r="AQ1" s="1"/>
    </row>
    <row r="2" customFormat="false" ht="11.25" hidden="false" customHeight="false" outlineLevel="0" collapsed="false">
      <c r="A2" s="1" t="s">
        <v>1</v>
      </c>
      <c r="B2" s="6" t="n">
        <f aca="false">+[1]assumptions!$B$8</f>
        <v>37437</v>
      </c>
      <c r="C2" s="6" t="n">
        <f aca="false">+B2+C1</f>
        <v>37802</v>
      </c>
      <c r="D2" s="6" t="n">
        <f aca="false">+C2+D1</f>
        <v>38168</v>
      </c>
      <c r="E2" s="6" t="n">
        <f aca="false">+D2+E1</f>
        <v>38533</v>
      </c>
      <c r="F2" s="6" t="n">
        <f aca="false">+E2+F1</f>
        <v>38898</v>
      </c>
      <c r="G2" s="6" t="n">
        <f aca="false">+F2+G1</f>
        <v>39263</v>
      </c>
      <c r="H2" s="6" t="n">
        <f aca="false">+G2+H1</f>
        <v>39629</v>
      </c>
      <c r="I2" s="6" t="n">
        <f aca="false">+H2+I1</f>
        <v>39994</v>
      </c>
      <c r="J2" s="6" t="n">
        <f aca="false">+I2+J1</f>
        <v>40359</v>
      </c>
      <c r="K2" s="6" t="n">
        <f aca="false">+J2+K1</f>
        <v>40724</v>
      </c>
      <c r="L2" s="6" t="n">
        <f aca="false">+K2+L1</f>
        <v>41090</v>
      </c>
      <c r="M2" s="6" t="n">
        <f aca="false">+L2+M1</f>
        <v>41455</v>
      </c>
      <c r="N2" s="6" t="n">
        <f aca="false">+M2+N1</f>
        <v>41820</v>
      </c>
      <c r="O2" s="6" t="n">
        <f aca="false">+N2+O1</f>
        <v>42185</v>
      </c>
      <c r="P2" s="6" t="n">
        <f aca="false">+O2+P1</f>
        <v>42551</v>
      </c>
      <c r="Q2" s="6" t="n">
        <f aca="false">+P2+Q1</f>
        <v>42916</v>
      </c>
      <c r="R2" s="6" t="n">
        <f aca="false">+Q2+R1</f>
        <v>43281</v>
      </c>
      <c r="S2" s="6" t="n">
        <f aca="false">+R2+S1</f>
        <v>43646</v>
      </c>
      <c r="T2" s="6" t="n">
        <f aca="false">+S2+T1</f>
        <v>44012</v>
      </c>
      <c r="U2" s="6" t="n">
        <f aca="false">+T2+U1</f>
        <v>44377</v>
      </c>
      <c r="V2" s="6" t="n">
        <f aca="false">+U2+V1</f>
        <v>44742</v>
      </c>
      <c r="W2" s="6" t="n">
        <f aca="false">+V2+W1</f>
        <v>45107</v>
      </c>
      <c r="X2" s="6" t="n">
        <f aca="false">+W2+X1</f>
        <v>45473</v>
      </c>
      <c r="Y2" s="6" t="n">
        <f aca="false">+X2+Y1</f>
        <v>45838</v>
      </c>
      <c r="Z2" s="6" t="n">
        <f aca="false">+Y2+Z1</f>
        <v>46203</v>
      </c>
      <c r="AA2" s="6" t="n">
        <f aca="false">+Z2+AA1</f>
        <v>46568</v>
      </c>
      <c r="AB2" s="6" t="n">
        <f aca="false">+AA2+AB1</f>
        <v>46934</v>
      </c>
      <c r="AC2" s="6" t="n">
        <f aca="false">+AB2+AC1</f>
        <v>47299</v>
      </c>
      <c r="AD2" s="6" t="n">
        <f aca="false">+AC2+AD1</f>
        <v>11139</v>
      </c>
      <c r="AE2" s="6" t="n">
        <f aca="false">+AD2+AE1</f>
        <v>11504</v>
      </c>
      <c r="AF2" s="6" t="n">
        <f aca="false">+AE2+AF1</f>
        <v>11870</v>
      </c>
      <c r="AG2" s="6" t="n">
        <f aca="false">+AF2+AG1</f>
        <v>12235</v>
      </c>
      <c r="AH2" s="6" t="n">
        <f aca="false">+AG2+AH1</f>
        <v>12600</v>
      </c>
      <c r="AI2" s="6" t="n">
        <f aca="false">+AH2+AI1</f>
        <v>12965</v>
      </c>
      <c r="AJ2" s="6" t="n">
        <f aca="false">+AI2+AJ1</f>
        <v>13331</v>
      </c>
      <c r="AK2" s="1"/>
      <c r="AL2" s="7" t="s">
        <v>2</v>
      </c>
      <c r="AM2" s="1"/>
      <c r="AN2" s="1"/>
      <c r="AO2" s="1"/>
      <c r="AP2" s="1"/>
      <c r="AQ2" s="1"/>
    </row>
    <row r="3" customFormat="false" ht="11.25" hidden="false" customHeight="false" outlineLevel="0" collapsed="false">
      <c r="A3" s="1" t="n">
        <v>1</v>
      </c>
      <c r="B3" s="8" t="n">
        <f aca="false">+[2]data1cf!AA2</f>
        <v>-85276.9703544569</v>
      </c>
      <c r="C3" s="8" t="n">
        <f aca="false">+[2]data1cf!AB2</f>
        <v>-7688.17378612063</v>
      </c>
      <c r="D3" s="8" t="n">
        <f aca="false">+[2]data1cf!AC2</f>
        <v>-3783.01150530803</v>
      </c>
      <c r="E3" s="8" t="n">
        <f aca="false">+[2]data1cf!AD2</f>
        <v>-3395.41186829241</v>
      </c>
      <c r="F3" s="8" t="n">
        <f aca="false">+[2]data1cf!AE2</f>
        <v>-3667.42654962337</v>
      </c>
      <c r="G3" s="8" t="n">
        <f aca="false">+[2]data1cf!AF2</f>
        <v>-3846.90292313534</v>
      </c>
      <c r="H3" s="8" t="n">
        <f aca="false">+[2]data1cf!AG2</f>
        <v>-2544.06758693835</v>
      </c>
      <c r="I3" s="8" t="n">
        <f aca="false">+[2]data1cf!AH2</f>
        <v>-2654.05813147803</v>
      </c>
      <c r="J3" s="8" t="n">
        <f aca="false">+[2]data1cf!AI2</f>
        <v>-2666.49233401302</v>
      </c>
      <c r="K3" s="8" t="n">
        <f aca="false">+[2]data1cf!AJ2</f>
        <v>-2675.98399401668</v>
      </c>
      <c r="L3" s="8" t="n">
        <f aca="false">+[2]data1cf!AK2</f>
        <v>-2703.98626889343</v>
      </c>
      <c r="M3" s="8" t="n">
        <f aca="false">+[2]data1cf!AL2</f>
        <v>-2702.7626283195</v>
      </c>
      <c r="N3" s="8" t="n">
        <f aca="false">+[2]data1cf!AM2</f>
        <v>-2720.07300142534</v>
      </c>
      <c r="O3" s="8" t="n">
        <f aca="false">+[2]data1cf!AN2</f>
        <v>-2530.56294545137</v>
      </c>
      <c r="P3" s="8" t="n">
        <f aca="false">+[2]data1cf!AO2</f>
        <v>-2491.88148695116</v>
      </c>
      <c r="Q3" s="8" t="n">
        <f aca="false">+[2]data1cf!AP2</f>
        <v>-2493.09799027896</v>
      </c>
      <c r="R3" s="8" t="n">
        <f aca="false">+[2]data1cf!AQ2</f>
        <v>978.092739177479</v>
      </c>
      <c r="S3" s="8" t="n">
        <f aca="false">+[2]data1cf!AR2</f>
        <v>0</v>
      </c>
      <c r="T3" s="8" t="n">
        <f aca="false">+[2]data1cf!AS2</f>
        <v>0</v>
      </c>
      <c r="U3" s="8" t="n">
        <f aca="false">+[2]data1cf!AT2</f>
        <v>0</v>
      </c>
      <c r="V3" s="8" t="n">
        <f aca="false">+[2]data1cf!AU2</f>
        <v>0</v>
      </c>
      <c r="W3" s="8" t="n">
        <f aca="false">+[2]data1cf!AV2</f>
        <v>0</v>
      </c>
      <c r="X3" s="8" t="n">
        <f aca="false">+[2]data1cf!AW2</f>
        <v>0</v>
      </c>
      <c r="Y3" s="8" t="n">
        <f aca="false">+[2]data1cf!AX2</f>
        <v>0</v>
      </c>
      <c r="Z3" s="8" t="n">
        <f aca="false">+[2]data1cf!AY2</f>
        <v>0</v>
      </c>
      <c r="AA3" s="8" t="n">
        <f aca="false">+[2]data1cf!AZ2</f>
        <v>0</v>
      </c>
      <c r="AB3" s="9"/>
      <c r="AC3" s="9"/>
      <c r="AD3" s="9"/>
      <c r="AE3" s="9"/>
      <c r="AF3" s="9"/>
      <c r="AG3" s="9"/>
      <c r="AH3" s="9"/>
      <c r="AI3" s="9"/>
      <c r="AJ3" s="9"/>
      <c r="AK3" s="1"/>
      <c r="AL3" s="1" t="e">
        <f aca="false">SUMPRODUCT(B3:AJ3,PVCapPrice)</f>
        <v>#DIV/0!</v>
      </c>
      <c r="AM3" s="1"/>
      <c r="AN3" s="1"/>
      <c r="AO3" s="1"/>
      <c r="AP3" s="1"/>
      <c r="AQ3" s="1"/>
    </row>
    <row r="4" customFormat="false" ht="11.25" hidden="false" customHeight="false" outlineLevel="0" collapsed="false">
      <c r="A4" s="1" t="n">
        <v>2</v>
      </c>
      <c r="B4" s="8" t="n">
        <f aca="false">+[2]data1cf!AA3</f>
        <v>-97671.6569464894</v>
      </c>
      <c r="C4" s="8" t="n">
        <f aca="false">+[2]data1cf!AB3</f>
        <v>-7525.54783779364</v>
      </c>
      <c r="D4" s="8" t="n">
        <f aca="false">+[2]data1cf!AC3</f>
        <v>-3372.64028604156</v>
      </c>
      <c r="E4" s="8" t="n">
        <f aca="false">+[2]data1cf!AD3</f>
        <v>-2992.83964695191</v>
      </c>
      <c r="F4" s="8" t="n">
        <f aca="false">+[2]data1cf!AE3</f>
        <v>-3142.87148865823</v>
      </c>
      <c r="G4" s="8" t="n">
        <f aca="false">+[2]data1cf!AF3</f>
        <v>-3463.93168238209</v>
      </c>
      <c r="H4" s="8" t="n">
        <f aca="false">+[2]data1cf!AG3</f>
        <v>-2243.84051358135</v>
      </c>
      <c r="I4" s="8" t="n">
        <f aca="false">+[2]data1cf!AH3</f>
        <v>-2369.73393680608</v>
      </c>
      <c r="J4" s="8" t="n">
        <f aca="false">+[2]data1cf!AI3</f>
        <v>-2382.16813934107</v>
      </c>
      <c r="K4" s="8" t="n">
        <f aca="false">+[2]data1cf!AJ3</f>
        <v>-2391.17789393003</v>
      </c>
      <c r="L4" s="8" t="n">
        <f aca="false">+[2]data1cf!AK3</f>
        <v>-2419.66207422148</v>
      </c>
      <c r="M4" s="8" t="n">
        <f aca="false">+[2]data1cf!AL3</f>
        <v>-2417.95652823285</v>
      </c>
      <c r="N4" s="8" t="n">
        <f aca="false">+[2]data1cf!AM3</f>
        <v>-2435.74880675339</v>
      </c>
      <c r="O4" s="8" t="n">
        <f aca="false">+[2]data1cf!AN3</f>
        <v>-2245.75684536472</v>
      </c>
      <c r="P4" s="8" t="n">
        <f aca="false">+[2]data1cf!AO3</f>
        <v>-2207.55729227921</v>
      </c>
      <c r="Q4" s="8" t="n">
        <f aca="false">+[2]data1cf!AP3</f>
        <v>-2208.29189019231</v>
      </c>
      <c r="R4" s="8" t="n">
        <f aca="false">+[2]data1cf!AQ3</f>
        <v>1120.25483651346</v>
      </c>
      <c r="S4" s="8" t="n">
        <f aca="false">+[2]data1cf!AR3</f>
        <v>0</v>
      </c>
      <c r="T4" s="8" t="n">
        <f aca="false">+[2]data1cf!AS3</f>
        <v>0</v>
      </c>
      <c r="U4" s="8" t="n">
        <f aca="false">+[2]data1cf!AT3</f>
        <v>0</v>
      </c>
      <c r="V4" s="8" t="n">
        <f aca="false">+[2]data1cf!AU3</f>
        <v>0</v>
      </c>
      <c r="W4" s="8" t="n">
        <f aca="false">+[2]data1cf!AV3</f>
        <v>0</v>
      </c>
      <c r="X4" s="8" t="n">
        <f aca="false">+[2]data1cf!AW3</f>
        <v>0</v>
      </c>
      <c r="Y4" s="8" t="n">
        <f aca="false">+[2]data1cf!AX3</f>
        <v>0</v>
      </c>
      <c r="Z4" s="8" t="n">
        <f aca="false">+[2]data1cf!AY3</f>
        <v>0</v>
      </c>
      <c r="AA4" s="8" t="n">
        <f aca="false">+[2]data1cf!AZ3</f>
        <v>0</v>
      </c>
      <c r="AB4" s="9"/>
      <c r="AC4" s="9"/>
      <c r="AD4" s="9"/>
      <c r="AE4" s="9"/>
      <c r="AF4" s="9"/>
      <c r="AG4" s="9"/>
      <c r="AH4" s="9"/>
      <c r="AI4" s="9"/>
      <c r="AJ4" s="9"/>
      <c r="AK4" s="1"/>
      <c r="AL4" s="1" t="e">
        <f aca="false">SUMPRODUCT(B4:AJ4,PVCapPrice)</f>
        <v>#DIV/0!</v>
      </c>
      <c r="AM4" s="1"/>
      <c r="AN4" s="1"/>
      <c r="AO4" s="1"/>
      <c r="AP4" s="1"/>
      <c r="AQ4" s="1"/>
    </row>
    <row r="5" customFormat="false" ht="11.25" hidden="false" customHeight="false" outlineLevel="0" collapsed="false">
      <c r="A5" s="1" t="n">
        <v>3</v>
      </c>
      <c r="B5" s="8" t="n">
        <f aca="false">+[2]data1cf!AA4</f>
        <v>-85232.3552098369</v>
      </c>
      <c r="C5" s="8" t="n">
        <f aca="false">+[2]data1cf!AB4</f>
        <v>-7674.91748849101</v>
      </c>
      <c r="D5" s="8" t="n">
        <f aca="false">+[2]data1cf!AC4</f>
        <v>-3703.61674801065</v>
      </c>
      <c r="E5" s="8" t="n">
        <f aca="false">+[2]data1cf!AD4</f>
        <v>-3390.56774490133</v>
      </c>
      <c r="F5" s="8" t="n">
        <f aca="false">+[2]data1cf!AE4</f>
        <v>-3507.92795859874</v>
      </c>
      <c r="G5" s="8" t="n">
        <f aca="false">+[2]data1cf!AF4</f>
        <v>-3977.68790808919</v>
      </c>
      <c r="H5" s="8" t="n">
        <f aca="false">+[2]data1cf!AG4</f>
        <v>-2545.14826567897</v>
      </c>
      <c r="I5" s="8" t="n">
        <f aca="false">+[2]data1cf!AH4</f>
        <v>-2655.0815672035</v>
      </c>
      <c r="J5" s="8" t="n">
        <f aca="false">+[2]data1cf!AI4</f>
        <v>-2667.51576973849</v>
      </c>
      <c r="K5" s="8" t="n">
        <f aca="false">+[2]data1cf!AJ4</f>
        <v>-2677.00916437897</v>
      </c>
      <c r="L5" s="8" t="n">
        <f aca="false">+[2]data1cf!AK4</f>
        <v>-2705.0097046189</v>
      </c>
      <c r="M5" s="8" t="n">
        <f aca="false">+[2]data1cf!AL4</f>
        <v>-2703.78779868179</v>
      </c>
      <c r="N5" s="8" t="n">
        <f aca="false">+[2]data1cf!AM4</f>
        <v>-2721.09643715081</v>
      </c>
      <c r="O5" s="8" t="n">
        <f aca="false">+[2]data1cf!AN4</f>
        <v>-2531.58811581366</v>
      </c>
      <c r="P5" s="8" t="n">
        <f aca="false">+[2]data1cf!AO4</f>
        <v>-2492.90492267663</v>
      </c>
      <c r="Q5" s="8" t="n">
        <f aca="false">+[2]data1cf!AP4</f>
        <v>-2494.12316064125</v>
      </c>
      <c r="R5" s="8" t="n">
        <f aca="false">+[2]data1cf!AQ4</f>
        <v>977.581021314745</v>
      </c>
      <c r="S5" s="8" t="n">
        <f aca="false">+[2]data1cf!AR4</f>
        <v>0</v>
      </c>
      <c r="T5" s="8" t="n">
        <f aca="false">+[2]data1cf!AS4</f>
        <v>0</v>
      </c>
      <c r="U5" s="8" t="n">
        <f aca="false">+[2]data1cf!AT4</f>
        <v>0</v>
      </c>
      <c r="V5" s="8" t="n">
        <f aca="false">+[2]data1cf!AU4</f>
        <v>0</v>
      </c>
      <c r="W5" s="8" t="n">
        <f aca="false">+[2]data1cf!AV4</f>
        <v>0</v>
      </c>
      <c r="X5" s="8" t="n">
        <f aca="false">+[2]data1cf!AW4</f>
        <v>0</v>
      </c>
      <c r="Y5" s="8" t="n">
        <f aca="false">+[2]data1cf!AX4</f>
        <v>0</v>
      </c>
      <c r="Z5" s="8" t="n">
        <f aca="false">+[2]data1cf!AY4</f>
        <v>0</v>
      </c>
      <c r="AA5" s="8" t="n">
        <f aca="false">+[2]data1cf!AZ4</f>
        <v>0</v>
      </c>
      <c r="AB5" s="9"/>
      <c r="AC5" s="9"/>
      <c r="AD5" s="9"/>
      <c r="AE5" s="9"/>
      <c r="AF5" s="9"/>
      <c r="AG5" s="9"/>
      <c r="AH5" s="9"/>
      <c r="AI5" s="9"/>
      <c r="AJ5" s="9"/>
      <c r="AK5" s="1"/>
      <c r="AL5" s="1" t="e">
        <f aca="false">SUMPRODUCT(B5:AJ5,PVCapPrice)</f>
        <v>#DIV/0!</v>
      </c>
      <c r="AM5" s="1"/>
      <c r="AN5" s="1"/>
      <c r="AO5" s="1"/>
      <c r="AP5" s="1"/>
      <c r="AQ5" s="1"/>
    </row>
    <row r="6" customFormat="false" ht="11.25" hidden="false" customHeight="false" outlineLevel="0" collapsed="false">
      <c r="A6" s="1" t="n">
        <v>4</v>
      </c>
      <c r="B6" s="8" t="n">
        <f aca="false">+[2]data1cf!AA5</f>
        <v>-87459.1975700852</v>
      </c>
      <c r="C6" s="8" t="n">
        <f aca="false">+[2]data1cf!AB5</f>
        <v>-7540.63229795682</v>
      </c>
      <c r="D6" s="8" t="n">
        <f aca="false">+[2]data1cf!AC5</f>
        <v>-3649.67392274224</v>
      </c>
      <c r="E6" s="8" t="n">
        <f aca="false">+[2]data1cf!AD5</f>
        <v>-3201.78325558516</v>
      </c>
      <c r="F6" s="8" t="n">
        <f aca="false">+[2]data1cf!AE5</f>
        <v>-3549.8050867573</v>
      </c>
      <c r="G6" s="8" t="n">
        <f aca="false">+[2]data1cf!AF5</f>
        <v>-3940.89406547501</v>
      </c>
      <c r="H6" s="8" t="n">
        <f aca="false">+[2]data1cf!AG5</f>
        <v>-2491.20915558687</v>
      </c>
      <c r="I6" s="8" t="n">
        <f aca="false">+[2]data1cf!AH5</f>
        <v>-2603.99958493329</v>
      </c>
      <c r="J6" s="8" t="n">
        <f aca="false">+[2]data1cf!AI5</f>
        <v>-2616.43378746828</v>
      </c>
      <c r="K6" s="8" t="n">
        <f aca="false">+[2]data1cf!AJ5</f>
        <v>-2625.8406024778</v>
      </c>
      <c r="L6" s="8" t="n">
        <f aca="false">+[2]data1cf!AK5</f>
        <v>-2653.92772234869</v>
      </c>
      <c r="M6" s="8" t="n">
        <f aca="false">+[2]data1cf!AL5</f>
        <v>-2652.61923678062</v>
      </c>
      <c r="N6" s="8" t="n">
        <f aca="false">+[2]data1cf!AM5</f>
        <v>-2670.0144548806</v>
      </c>
      <c r="O6" s="8" t="n">
        <f aca="false">+[2]data1cf!AN5</f>
        <v>-2480.41955391248</v>
      </c>
      <c r="P6" s="8" t="n">
        <f aca="false">+[2]data1cf!AO5</f>
        <v>-2441.82294040642</v>
      </c>
      <c r="Q6" s="8" t="n">
        <f aca="false">+[2]data1cf!AP5</f>
        <v>-2442.95459874008</v>
      </c>
      <c r="R6" s="8" t="n">
        <f aca="false">+[2]data1cf!AQ5</f>
        <v>1003.12201244985</v>
      </c>
      <c r="S6" s="8" t="n">
        <f aca="false">+[2]data1cf!AR5</f>
        <v>0</v>
      </c>
      <c r="T6" s="8" t="n">
        <f aca="false">+[2]data1cf!AS5</f>
        <v>0</v>
      </c>
      <c r="U6" s="8" t="n">
        <f aca="false">+[2]data1cf!AT5</f>
        <v>0</v>
      </c>
      <c r="V6" s="8" t="n">
        <f aca="false">+[2]data1cf!AU5</f>
        <v>0</v>
      </c>
      <c r="W6" s="8" t="n">
        <f aca="false">+[2]data1cf!AV5</f>
        <v>0</v>
      </c>
      <c r="X6" s="8" t="n">
        <f aca="false">+[2]data1cf!AW5</f>
        <v>0</v>
      </c>
      <c r="Y6" s="8" t="n">
        <f aca="false">+[2]data1cf!AX5</f>
        <v>0</v>
      </c>
      <c r="Z6" s="8" t="n">
        <f aca="false">+[2]data1cf!AY5</f>
        <v>0</v>
      </c>
      <c r="AA6" s="8" t="n">
        <f aca="false">+[2]data1cf!AZ5</f>
        <v>0</v>
      </c>
      <c r="AB6" s="9"/>
      <c r="AC6" s="9"/>
      <c r="AD6" s="9"/>
      <c r="AE6" s="9"/>
      <c r="AF6" s="9"/>
      <c r="AG6" s="9"/>
      <c r="AH6" s="9"/>
      <c r="AI6" s="9"/>
      <c r="AJ6" s="9"/>
      <c r="AK6" s="1"/>
      <c r="AL6" s="1" t="e">
        <f aca="false">SUMPRODUCT(B6:AJ6,PVCapPrice)</f>
        <v>#DIV/0!</v>
      </c>
      <c r="AM6" s="1"/>
      <c r="AN6" s="1"/>
      <c r="AO6" s="1"/>
      <c r="AP6" s="1"/>
      <c r="AQ6" s="1"/>
    </row>
    <row r="7" customFormat="false" ht="11.25" hidden="false" customHeight="false" outlineLevel="0" collapsed="false">
      <c r="A7" s="1" t="n">
        <v>5</v>
      </c>
      <c r="B7" s="8" t="n">
        <f aca="false">+[2]data1cf!AA6</f>
        <v>-89776.919131054</v>
      </c>
      <c r="C7" s="8" t="n">
        <f aca="false">+[2]data1cf!AB6</f>
        <v>-7612.28988343733</v>
      </c>
      <c r="D7" s="8" t="n">
        <f aca="false">+[2]data1cf!AC6</f>
        <v>-3571.07980169936</v>
      </c>
      <c r="E7" s="8" t="n">
        <f aca="false">+[2]data1cf!AD6</f>
        <v>-3319.99746557511</v>
      </c>
      <c r="F7" s="8" t="n">
        <f aca="false">+[2]data1cf!AE6</f>
        <v>-3434.74429481029</v>
      </c>
      <c r="G7" s="8" t="n">
        <f aca="false">+[2]data1cf!AF6</f>
        <v>-3738.94167851398</v>
      </c>
      <c r="H7" s="8" t="n">
        <f aca="false">+[2]data1cf!AG6</f>
        <v>-2435.0687476839</v>
      </c>
      <c r="I7" s="8" t="n">
        <f aca="false">+[2]data1cf!AH6</f>
        <v>-2550.83290650192</v>
      </c>
      <c r="J7" s="8" t="n">
        <f aca="false">+[2]data1cf!AI6</f>
        <v>-2563.26710903691</v>
      </c>
      <c r="K7" s="8" t="n">
        <f aca="false">+[2]data1cf!AJ6</f>
        <v>-2572.58381103213</v>
      </c>
      <c r="L7" s="8" t="n">
        <f aca="false">+[2]data1cf!AK6</f>
        <v>-2600.76104391732</v>
      </c>
      <c r="M7" s="8" t="n">
        <f aca="false">+[2]data1cf!AL6</f>
        <v>-2599.36244533495</v>
      </c>
      <c r="N7" s="8" t="n">
        <f aca="false">+[2]data1cf!AM6</f>
        <v>-2616.84777644922</v>
      </c>
      <c r="O7" s="8" t="n">
        <f aca="false">+[2]data1cf!AN6</f>
        <v>-2427.16276246682</v>
      </c>
      <c r="P7" s="8" t="n">
        <f aca="false">+[2]data1cf!AO6</f>
        <v>-2388.65626197504</v>
      </c>
      <c r="Q7" s="8" t="n">
        <f aca="false">+[2]data1cf!AP6</f>
        <v>-2389.69780729441</v>
      </c>
      <c r="R7" s="8" t="n">
        <f aca="false">+[2]data1cf!AQ6</f>
        <v>1029.70535166554</v>
      </c>
      <c r="S7" s="8" t="n">
        <f aca="false">+[2]data1cf!AR6</f>
        <v>0</v>
      </c>
      <c r="T7" s="8" t="n">
        <f aca="false">+[2]data1cf!AS6</f>
        <v>0</v>
      </c>
      <c r="U7" s="8" t="n">
        <f aca="false">+[2]data1cf!AT6</f>
        <v>0</v>
      </c>
      <c r="V7" s="8" t="n">
        <f aca="false">+[2]data1cf!AU6</f>
        <v>0</v>
      </c>
      <c r="W7" s="8" t="n">
        <f aca="false">+[2]data1cf!AV6</f>
        <v>0</v>
      </c>
      <c r="X7" s="8" t="n">
        <f aca="false">+[2]data1cf!AW6</f>
        <v>0</v>
      </c>
      <c r="Y7" s="8" t="n">
        <f aca="false">+[2]data1cf!AX6</f>
        <v>0</v>
      </c>
      <c r="Z7" s="8" t="n">
        <f aca="false">+[2]data1cf!AY6</f>
        <v>0</v>
      </c>
      <c r="AA7" s="8" t="n">
        <f aca="false">+[2]data1cf!AZ6</f>
        <v>0</v>
      </c>
      <c r="AB7" s="9"/>
      <c r="AC7" s="9"/>
      <c r="AD7" s="9"/>
      <c r="AE7" s="9"/>
      <c r="AF7" s="9"/>
      <c r="AG7" s="9"/>
      <c r="AH7" s="9"/>
      <c r="AI7" s="9"/>
      <c r="AJ7" s="9"/>
      <c r="AK7" s="1"/>
      <c r="AL7" s="1" t="e">
        <f aca="false">SUMPRODUCT(B7:AJ7,PVCapPrice)</f>
        <v>#DIV/0!</v>
      </c>
      <c r="AM7" s="1"/>
      <c r="AN7" s="1"/>
      <c r="AO7" s="1"/>
      <c r="AP7" s="1"/>
      <c r="AQ7" s="1"/>
    </row>
    <row r="8" customFormat="false" ht="11.25" hidden="false" customHeight="false" outlineLevel="0" collapsed="false">
      <c r="A8" s="1" t="n">
        <v>6</v>
      </c>
      <c r="B8" s="8" t="n">
        <f aca="false">+[2]data1cf!AA7</f>
        <v>-93575.2203952871</v>
      </c>
      <c r="C8" s="8" t="n">
        <f aca="false">+[2]data1cf!AB7</f>
        <v>-7458.80200961857</v>
      </c>
      <c r="D8" s="8" t="n">
        <f aca="false">+[2]data1cf!AC7</f>
        <v>-3496.20621116723</v>
      </c>
      <c r="E8" s="8" t="n">
        <f aca="false">+[2]data1cf!AD7</f>
        <v>-3101.59049599556</v>
      </c>
      <c r="F8" s="8" t="n">
        <f aca="false">+[2]data1cf!AE7</f>
        <v>-3569.14032110931</v>
      </c>
      <c r="G8" s="8" t="n">
        <f aca="false">+[2]data1cf!AF7</f>
        <v>-3661.69999244233</v>
      </c>
      <c r="H8" s="8" t="n">
        <f aca="false">+[2]data1cf!AG7</f>
        <v>-2343.06538286935</v>
      </c>
      <c r="I8" s="8" t="n">
        <f aca="false">+[2]data1cf!AH7</f>
        <v>-2463.70291414142</v>
      </c>
      <c r="J8" s="8" t="n">
        <f aca="false">+[2]data1cf!AI7</f>
        <v>-2476.13711667641</v>
      </c>
      <c r="K8" s="8" t="n">
        <f aca="false">+[2]data1cf!AJ7</f>
        <v>-2485.30614071848</v>
      </c>
      <c r="L8" s="8" t="n">
        <f aca="false">+[2]data1cf!AK7</f>
        <v>-2513.63105155682</v>
      </c>
      <c r="M8" s="8" t="n">
        <f aca="false">+[2]data1cf!AL7</f>
        <v>-2512.0847750213</v>
      </c>
      <c r="N8" s="8" t="n">
        <f aca="false">+[2]data1cf!AM7</f>
        <v>-2529.71778408873</v>
      </c>
      <c r="O8" s="8" t="n">
        <f aca="false">+[2]data1cf!AN7</f>
        <v>-2339.88509215317</v>
      </c>
      <c r="P8" s="8" t="n">
        <f aca="false">+[2]data1cf!AO7</f>
        <v>-2301.52626961455</v>
      </c>
      <c r="Q8" s="8" t="n">
        <f aca="false">+[2]data1cf!AP7</f>
        <v>-2302.42013698076</v>
      </c>
      <c r="R8" s="8" t="n">
        <f aca="false">+[2]data1cf!AQ7</f>
        <v>1073.27034784579</v>
      </c>
      <c r="S8" s="8" t="n">
        <f aca="false">+[2]data1cf!AR7</f>
        <v>0</v>
      </c>
      <c r="T8" s="8" t="n">
        <f aca="false">+[2]data1cf!AS7</f>
        <v>0</v>
      </c>
      <c r="U8" s="8" t="n">
        <f aca="false">+[2]data1cf!AT7</f>
        <v>0</v>
      </c>
      <c r="V8" s="8" t="n">
        <f aca="false">+[2]data1cf!AU7</f>
        <v>0</v>
      </c>
      <c r="W8" s="8" t="n">
        <f aca="false">+[2]data1cf!AV7</f>
        <v>0</v>
      </c>
      <c r="X8" s="8" t="n">
        <f aca="false">+[2]data1cf!AW7</f>
        <v>0</v>
      </c>
      <c r="Y8" s="8" t="n">
        <f aca="false">+[2]data1cf!AX7</f>
        <v>0</v>
      </c>
      <c r="Z8" s="8" t="n">
        <f aca="false">+[2]data1cf!AY7</f>
        <v>0</v>
      </c>
      <c r="AA8" s="8" t="n">
        <f aca="false">+[2]data1cf!AZ7</f>
        <v>0</v>
      </c>
      <c r="AB8" s="9"/>
      <c r="AC8" s="9"/>
      <c r="AD8" s="9"/>
      <c r="AE8" s="9"/>
      <c r="AF8" s="9"/>
      <c r="AG8" s="9"/>
      <c r="AH8" s="9"/>
      <c r="AI8" s="9"/>
      <c r="AJ8" s="9"/>
      <c r="AK8" s="1"/>
      <c r="AL8" s="1" t="e">
        <f aca="false">SUMPRODUCT(B8:AJ8,PVCapPrice)</f>
        <v>#DIV/0!</v>
      </c>
      <c r="AM8" s="1"/>
      <c r="AN8" s="1"/>
      <c r="AO8" s="1"/>
      <c r="AP8" s="1"/>
      <c r="AQ8" s="1"/>
    </row>
    <row r="9" customFormat="false" ht="11.25" hidden="false" customHeight="false" outlineLevel="0" collapsed="false">
      <c r="A9" s="1" t="n">
        <v>7</v>
      </c>
      <c r="B9" s="8" t="n">
        <f aca="false">+[2]data1cf!AA8</f>
        <v>-95893.3179891637</v>
      </c>
      <c r="C9" s="8" t="n">
        <f aca="false">+[2]data1cf!AB8</f>
        <v>-7545.9997563162</v>
      </c>
      <c r="D9" s="8" t="n">
        <f aca="false">+[2]data1cf!AC8</f>
        <v>-3368.11198070468</v>
      </c>
      <c r="E9" s="8" t="n">
        <f aca="false">+[2]data1cf!AD8</f>
        <v>-3059.32969246381</v>
      </c>
      <c r="F9" s="8" t="n">
        <f aca="false">+[2]data1cf!AE8</f>
        <v>-3273.88361561483</v>
      </c>
      <c r="G9" s="8" t="n">
        <f aca="false">+[2]data1cf!AF8</f>
        <v>-3553.60321753909</v>
      </c>
      <c r="H9" s="8" t="n">
        <f aca="false">+[2]data1cf!AG8</f>
        <v>-2286.91586660704</v>
      </c>
      <c r="I9" s="8" t="n">
        <f aca="false">+[2]data1cf!AH8</f>
        <v>-2410.52760981597</v>
      </c>
      <c r="J9" s="8" t="n">
        <f aca="false">+[2]data1cf!AI8</f>
        <v>-2422.96181235096</v>
      </c>
      <c r="K9" s="8" t="n">
        <f aca="false">+[2]data1cf!AJ8</f>
        <v>-2432.04070875858</v>
      </c>
      <c r="L9" s="8" t="n">
        <f aca="false">+[2]data1cf!AK8</f>
        <v>-2460.45574723137</v>
      </c>
      <c r="M9" s="8" t="n">
        <f aca="false">+[2]data1cf!AL8</f>
        <v>-2458.8193430614</v>
      </c>
      <c r="N9" s="8" t="n">
        <f aca="false">+[2]data1cf!AM8</f>
        <v>-2476.54247976327</v>
      </c>
      <c r="O9" s="8" t="n">
        <f aca="false">+[2]data1cf!AN8</f>
        <v>-2286.61966019326</v>
      </c>
      <c r="P9" s="8" t="n">
        <f aca="false">+[2]data1cf!AO8</f>
        <v>-2248.35096528909</v>
      </c>
      <c r="Q9" s="8" t="n">
        <f aca="false">+[2]data1cf!AP8</f>
        <v>-2249.15470502086</v>
      </c>
      <c r="R9" s="8" t="n">
        <f aca="false">+[2]data1cf!AQ8</f>
        <v>1099.85800000851</v>
      </c>
      <c r="S9" s="8" t="n">
        <f aca="false">+[2]data1cf!AR8</f>
        <v>0</v>
      </c>
      <c r="T9" s="8" t="n">
        <f aca="false">+[2]data1cf!AS8</f>
        <v>0</v>
      </c>
      <c r="U9" s="8" t="n">
        <f aca="false">+[2]data1cf!AT8</f>
        <v>0</v>
      </c>
      <c r="V9" s="8" t="n">
        <f aca="false">+[2]data1cf!AU8</f>
        <v>0</v>
      </c>
      <c r="W9" s="8" t="n">
        <f aca="false">+[2]data1cf!AV8</f>
        <v>0</v>
      </c>
      <c r="X9" s="8" t="n">
        <f aca="false">+[2]data1cf!AW8</f>
        <v>0</v>
      </c>
      <c r="Y9" s="8" t="n">
        <f aca="false">+[2]data1cf!AX8</f>
        <v>0</v>
      </c>
      <c r="Z9" s="8" t="n">
        <f aca="false">+[2]data1cf!AY8</f>
        <v>0</v>
      </c>
      <c r="AA9" s="8" t="n">
        <f aca="false">+[2]data1cf!AZ8</f>
        <v>0</v>
      </c>
      <c r="AB9" s="9"/>
      <c r="AC9" s="9"/>
      <c r="AD9" s="9"/>
      <c r="AE9" s="9"/>
      <c r="AF9" s="9"/>
      <c r="AG9" s="9"/>
      <c r="AH9" s="9"/>
      <c r="AI9" s="9"/>
      <c r="AJ9" s="9"/>
      <c r="AK9" s="1"/>
      <c r="AL9" s="1" t="e">
        <f aca="false">SUMPRODUCT(B9:AJ9,PVCapPrice)</f>
        <v>#DIV/0!</v>
      </c>
      <c r="AM9" s="1"/>
      <c r="AN9" s="1"/>
      <c r="AO9" s="1"/>
      <c r="AP9" s="1"/>
      <c r="AQ9" s="1"/>
    </row>
    <row r="10" customFormat="false" ht="11.25" hidden="false" customHeight="false" outlineLevel="0" collapsed="false">
      <c r="A10" s="1" t="n">
        <v>8</v>
      </c>
      <c r="B10" s="8" t="n">
        <f aca="false">+[2]data1cf!AA9</f>
        <v>-90265.3180387455</v>
      </c>
      <c r="C10" s="8" t="n">
        <f aca="false">+[2]data1cf!AB9</f>
        <v>-7655.9972084208</v>
      </c>
      <c r="D10" s="8" t="n">
        <f aca="false">+[2]data1cf!AC9</f>
        <v>-3646.45764946106</v>
      </c>
      <c r="E10" s="8" t="n">
        <f aca="false">+[2]data1cf!AD9</f>
        <v>-3136.02199470932</v>
      </c>
      <c r="F10" s="8" t="n">
        <f aca="false">+[2]data1cf!AE9</f>
        <v>-3425.82117539916</v>
      </c>
      <c r="G10" s="8" t="n">
        <f aca="false">+[2]data1cf!AF9</f>
        <v>-3626.43732888163</v>
      </c>
      <c r="H10" s="8" t="n">
        <f aca="false">+[2]data1cf!AG9</f>
        <v>-2423.23863212606</v>
      </c>
      <c r="I10" s="8" t="n">
        <f aca="false">+[2]data1cf!AH9</f>
        <v>-2539.6294262786</v>
      </c>
      <c r="J10" s="8" t="n">
        <f aca="false">+[2]data1cf!AI9</f>
        <v>-2552.06362881359</v>
      </c>
      <c r="K10" s="8" t="n">
        <f aca="false">+[2]data1cf!AJ9</f>
        <v>-2561.36134185928</v>
      </c>
      <c r="L10" s="8" t="n">
        <f aca="false">+[2]data1cf!AK9</f>
        <v>-2589.557563694</v>
      </c>
      <c r="M10" s="8" t="n">
        <f aca="false">+[2]data1cf!AL9</f>
        <v>-2588.13997616211</v>
      </c>
      <c r="N10" s="8" t="n">
        <f aca="false">+[2]data1cf!AM9</f>
        <v>-2605.64429622591</v>
      </c>
      <c r="O10" s="8" t="n">
        <f aca="false">+[2]data1cf!AN9</f>
        <v>-2415.94029329397</v>
      </c>
      <c r="P10" s="8" t="n">
        <f aca="false">+[2]data1cf!AO9</f>
        <v>-2377.45278175173</v>
      </c>
      <c r="Q10" s="8" t="n">
        <f aca="false">+[2]data1cf!AP9</f>
        <v>-2378.47533812157</v>
      </c>
      <c r="R10" s="8" t="n">
        <f aca="false">+[2]data1cf!AQ9</f>
        <v>1035.3070917772</v>
      </c>
      <c r="S10" s="8" t="n">
        <f aca="false">+[2]data1cf!AR9</f>
        <v>0</v>
      </c>
      <c r="T10" s="8" t="n">
        <f aca="false">+[2]data1cf!AS9</f>
        <v>0</v>
      </c>
      <c r="U10" s="8" t="n">
        <f aca="false">+[2]data1cf!AT9</f>
        <v>0</v>
      </c>
      <c r="V10" s="8" t="n">
        <f aca="false">+[2]data1cf!AU9</f>
        <v>0</v>
      </c>
      <c r="W10" s="8" t="n">
        <f aca="false">+[2]data1cf!AV9</f>
        <v>0</v>
      </c>
      <c r="X10" s="8" t="n">
        <f aca="false">+[2]data1cf!AW9</f>
        <v>0</v>
      </c>
      <c r="Y10" s="8" t="n">
        <f aca="false">+[2]data1cf!AX9</f>
        <v>0</v>
      </c>
      <c r="Z10" s="8" t="n">
        <f aca="false">+[2]data1cf!AY9</f>
        <v>0</v>
      </c>
      <c r="AA10" s="8" t="n">
        <f aca="false">+[2]data1cf!AZ9</f>
        <v>0</v>
      </c>
      <c r="AB10" s="9"/>
      <c r="AC10" s="9"/>
      <c r="AD10" s="9"/>
      <c r="AE10" s="9"/>
      <c r="AF10" s="9"/>
      <c r="AG10" s="9"/>
      <c r="AH10" s="9"/>
      <c r="AI10" s="9"/>
      <c r="AJ10" s="9"/>
      <c r="AK10" s="1"/>
      <c r="AL10" s="1" t="e">
        <f aca="false">SUMPRODUCT(B10:AJ10,PVCapPrice)</f>
        <v>#DIV/0!</v>
      </c>
      <c r="AM10" s="1"/>
      <c r="AN10" s="1"/>
      <c r="AO10" s="1"/>
      <c r="AP10" s="1"/>
      <c r="AQ10" s="1"/>
    </row>
    <row r="11" customFormat="false" ht="11.25" hidden="false" customHeight="false" outlineLevel="0" collapsed="false">
      <c r="A11" s="1" t="n">
        <v>9</v>
      </c>
      <c r="B11" s="8" t="n">
        <f aca="false">+[2]data1cf!AA10</f>
        <v>-96876.5884144681</v>
      </c>
      <c r="C11" s="8" t="n">
        <f aca="false">+[2]data1cf!AB10</f>
        <v>-7353.50671824705</v>
      </c>
      <c r="D11" s="8" t="n">
        <f aca="false">+[2]data1cf!AC10</f>
        <v>-3375.43897741058</v>
      </c>
      <c r="E11" s="8" t="n">
        <f aca="false">+[2]data1cf!AD10</f>
        <v>-3045.07864317378</v>
      </c>
      <c r="F11" s="8" t="n">
        <f aca="false">+[2]data1cf!AE10</f>
        <v>-3367.55554234417</v>
      </c>
      <c r="G11" s="8" t="n">
        <f aca="false">+[2]data1cf!AF10</f>
        <v>-3507.61657035722</v>
      </c>
      <c r="H11" s="8" t="n">
        <f aca="false">+[2]data1cf!AG10</f>
        <v>-2263.09885438042</v>
      </c>
      <c r="I11" s="8" t="n">
        <f aca="false">+[2]data1cf!AH10</f>
        <v>-2387.97217287582</v>
      </c>
      <c r="J11" s="8" t="n">
        <f aca="false">+[2]data1cf!AI10</f>
        <v>-2400.40637541081</v>
      </c>
      <c r="K11" s="8" t="n">
        <f aca="false">+[2]data1cf!AJ10</f>
        <v>-2409.4470422643</v>
      </c>
      <c r="L11" s="8" t="n">
        <f aca="false">+[2]data1cf!AK10</f>
        <v>-2437.90031029122</v>
      </c>
      <c r="M11" s="8" t="n">
        <f aca="false">+[2]data1cf!AL10</f>
        <v>-2436.22567656712</v>
      </c>
      <c r="N11" s="8" t="n">
        <f aca="false">+[2]data1cf!AM10</f>
        <v>-2453.98704282313</v>
      </c>
      <c r="O11" s="8" t="n">
        <f aca="false">+[2]data1cf!AN10</f>
        <v>-2264.02599369898</v>
      </c>
      <c r="P11" s="8" t="n">
        <f aca="false">+[2]data1cf!AO10</f>
        <v>-2225.79552834895</v>
      </c>
      <c r="Q11" s="8" t="n">
        <f aca="false">+[2]data1cf!AP10</f>
        <v>-2226.56103852658</v>
      </c>
      <c r="R11" s="8" t="n">
        <f aca="false">+[2]data1cf!AQ10</f>
        <v>1111.13571847858</v>
      </c>
      <c r="S11" s="8" t="n">
        <f aca="false">+[2]data1cf!AR10</f>
        <v>0</v>
      </c>
      <c r="T11" s="8" t="n">
        <f aca="false">+[2]data1cf!AS10</f>
        <v>0</v>
      </c>
      <c r="U11" s="8" t="n">
        <f aca="false">+[2]data1cf!AT10</f>
        <v>0</v>
      </c>
      <c r="V11" s="8" t="n">
        <f aca="false">+[2]data1cf!AU10</f>
        <v>0</v>
      </c>
      <c r="W11" s="8" t="n">
        <f aca="false">+[2]data1cf!AV10</f>
        <v>0</v>
      </c>
      <c r="X11" s="8" t="n">
        <f aca="false">+[2]data1cf!AW10</f>
        <v>0</v>
      </c>
      <c r="Y11" s="8" t="n">
        <f aca="false">+[2]data1cf!AX10</f>
        <v>0</v>
      </c>
      <c r="Z11" s="8" t="n">
        <f aca="false">+[2]data1cf!AY10</f>
        <v>0</v>
      </c>
      <c r="AA11" s="8" t="n">
        <f aca="false">+[2]data1cf!AZ10</f>
        <v>0</v>
      </c>
      <c r="AB11" s="9"/>
      <c r="AC11" s="9"/>
      <c r="AD11" s="9"/>
      <c r="AE11" s="9"/>
      <c r="AF11" s="9"/>
      <c r="AG11" s="9"/>
      <c r="AH11" s="9"/>
      <c r="AI11" s="9"/>
      <c r="AJ11" s="9"/>
      <c r="AK11" s="1"/>
      <c r="AL11" s="1" t="e">
        <f aca="false">SUMPRODUCT(B11:AJ11,PVCapPrice)</f>
        <v>#DIV/0!</v>
      </c>
      <c r="AM11" s="1"/>
      <c r="AN11" s="1"/>
      <c r="AO11" s="1"/>
      <c r="AP11" s="1"/>
      <c r="AQ11" s="1"/>
    </row>
    <row r="12" customFormat="false" ht="11.25" hidden="false" customHeight="false" outlineLevel="0" collapsed="false">
      <c r="A12" s="1" t="n">
        <v>10</v>
      </c>
      <c r="B12" s="8" t="n">
        <f aca="false">+[2]data1cf!AA11</f>
        <v>-87896.5014987795</v>
      </c>
      <c r="C12" s="8" t="n">
        <f aca="false">+[2]data1cf!AB11</f>
        <v>-7612.56724844896</v>
      </c>
      <c r="D12" s="8" t="n">
        <f aca="false">+[2]data1cf!AC11</f>
        <v>-3641.65747927871</v>
      </c>
      <c r="E12" s="8" t="n">
        <f aca="false">+[2]data1cf!AD11</f>
        <v>-3258.7971505307</v>
      </c>
      <c r="F12" s="8" t="n">
        <f aca="false">+[2]data1cf!AE11</f>
        <v>-3446.04290940118</v>
      </c>
      <c r="G12" s="8" t="n">
        <f aca="false">+[2]data1cf!AF11</f>
        <v>-3811.44070564695</v>
      </c>
      <c r="H12" s="8" t="n">
        <f aca="false">+[2]data1cf!AG11</f>
        <v>-2480.61667487309</v>
      </c>
      <c r="I12" s="8" t="n">
        <f aca="false">+[2]data1cf!AH11</f>
        <v>-2593.96818265219</v>
      </c>
      <c r="J12" s="8" t="n">
        <f aca="false">+[2]data1cf!AI11</f>
        <v>-2606.40238518718</v>
      </c>
      <c r="K12" s="8" t="n">
        <f aca="false">+[2]data1cf!AJ11</f>
        <v>-2615.79219781994</v>
      </c>
      <c r="L12" s="8" t="n">
        <f aca="false">+[2]data1cf!AK11</f>
        <v>-2643.89632006759</v>
      </c>
      <c r="M12" s="8" t="n">
        <f aca="false">+[2]data1cf!AL11</f>
        <v>-2642.57083212277</v>
      </c>
      <c r="N12" s="8" t="n">
        <f aca="false">+[2]data1cf!AM11</f>
        <v>-2659.9830525995</v>
      </c>
      <c r="O12" s="8" t="n">
        <f aca="false">+[2]data1cf!AN11</f>
        <v>-2470.37114925463</v>
      </c>
      <c r="P12" s="8" t="n">
        <f aca="false">+[2]data1cf!AO11</f>
        <v>-2431.79153812532</v>
      </c>
      <c r="Q12" s="8" t="n">
        <f aca="false">+[2]data1cf!AP11</f>
        <v>-2432.90619408223</v>
      </c>
      <c r="R12" s="8" t="n">
        <f aca="false">+[2]data1cf!AQ11</f>
        <v>1008.1377135904</v>
      </c>
      <c r="S12" s="8" t="n">
        <f aca="false">+[2]data1cf!AR11</f>
        <v>0</v>
      </c>
      <c r="T12" s="8" t="n">
        <f aca="false">+[2]data1cf!AS11</f>
        <v>0</v>
      </c>
      <c r="U12" s="8" t="n">
        <f aca="false">+[2]data1cf!AT11</f>
        <v>0</v>
      </c>
      <c r="V12" s="8" t="n">
        <f aca="false">+[2]data1cf!AU11</f>
        <v>0</v>
      </c>
      <c r="W12" s="8" t="n">
        <f aca="false">+[2]data1cf!AV11</f>
        <v>0</v>
      </c>
      <c r="X12" s="8" t="n">
        <f aca="false">+[2]data1cf!AW11</f>
        <v>0</v>
      </c>
      <c r="Y12" s="8" t="n">
        <f aca="false">+[2]data1cf!AX11</f>
        <v>0</v>
      </c>
      <c r="Z12" s="8" t="n">
        <f aca="false">+[2]data1cf!AY11</f>
        <v>0</v>
      </c>
      <c r="AA12" s="8" t="n">
        <f aca="false">+[2]data1cf!AZ11</f>
        <v>0</v>
      </c>
      <c r="AB12" s="9"/>
      <c r="AC12" s="9"/>
      <c r="AD12" s="9"/>
      <c r="AE12" s="9"/>
      <c r="AF12" s="9"/>
      <c r="AG12" s="9"/>
      <c r="AH12" s="9"/>
      <c r="AI12" s="9"/>
      <c r="AJ12" s="9"/>
      <c r="AK12" s="1"/>
      <c r="AL12" s="1" t="e">
        <f aca="false">SUMPRODUCT(B12:AJ12,PVCapPrice)</f>
        <v>#DIV/0!</v>
      </c>
      <c r="AM12" s="1"/>
      <c r="AN12" s="1"/>
      <c r="AO12" s="1"/>
      <c r="AP12" s="1"/>
      <c r="AQ12" s="1"/>
    </row>
    <row r="13" customFormat="false" ht="11.25" hidden="false" customHeight="false" outlineLevel="0" collapsed="false">
      <c r="A13" s="1" t="n">
        <v>11</v>
      </c>
      <c r="B13" s="8" t="n">
        <f aca="false">+[2]data1cf!AA12</f>
        <v>-95663.5711950639</v>
      </c>
      <c r="C13" s="8" t="n">
        <f aca="false">+[2]data1cf!AB12</f>
        <v>-7414.85641307092</v>
      </c>
      <c r="D13" s="8" t="n">
        <f aca="false">+[2]data1cf!AC12</f>
        <v>-3267.78018724302</v>
      </c>
      <c r="E13" s="8" t="n">
        <f aca="false">+[2]data1cf!AD12</f>
        <v>-3032.4730473321</v>
      </c>
      <c r="F13" s="8" t="n">
        <f aca="false">+[2]data1cf!AE12</f>
        <v>-3263.1073194</v>
      </c>
      <c r="G13" s="8" t="n">
        <f aca="false">+[2]data1cf!AF12</f>
        <v>-3628.77205919175</v>
      </c>
      <c r="H13" s="8" t="n">
        <f aca="false">+[2]data1cf!AG12</f>
        <v>-2292.48084859296</v>
      </c>
      <c r="I13" s="8" t="n">
        <f aca="false">+[2]data1cf!AH12</f>
        <v>-2415.79781747518</v>
      </c>
      <c r="J13" s="8" t="n">
        <f aca="false">+[2]data1cf!AI12</f>
        <v>-2428.23202001017</v>
      </c>
      <c r="K13" s="8" t="n">
        <f aca="false">+[2]data1cf!AJ12</f>
        <v>-2437.31984897315</v>
      </c>
      <c r="L13" s="8" t="n">
        <f aca="false">+[2]data1cf!AK12</f>
        <v>-2465.72595489058</v>
      </c>
      <c r="M13" s="8" t="n">
        <f aca="false">+[2]data1cf!AL12</f>
        <v>-2464.09848327597</v>
      </c>
      <c r="N13" s="8" t="n">
        <f aca="false">+[2]data1cf!AM12</f>
        <v>-2481.81268742249</v>
      </c>
      <c r="O13" s="8" t="n">
        <f aca="false">+[2]data1cf!AN12</f>
        <v>-2291.89880040783</v>
      </c>
      <c r="P13" s="8" t="n">
        <f aca="false">+[2]data1cf!AO12</f>
        <v>-2253.62117294831</v>
      </c>
      <c r="Q13" s="8" t="n">
        <f aca="false">+[2]data1cf!AP12</f>
        <v>-2254.43384523543</v>
      </c>
      <c r="R13" s="8" t="n">
        <f aca="false">+[2]data1cf!AQ12</f>
        <v>1097.2228961789</v>
      </c>
      <c r="S13" s="8" t="n">
        <f aca="false">+[2]data1cf!AR12</f>
        <v>0</v>
      </c>
      <c r="T13" s="8" t="n">
        <f aca="false">+[2]data1cf!AS12</f>
        <v>0</v>
      </c>
      <c r="U13" s="8" t="n">
        <f aca="false">+[2]data1cf!AT12</f>
        <v>0</v>
      </c>
      <c r="V13" s="8" t="n">
        <f aca="false">+[2]data1cf!AU12</f>
        <v>0</v>
      </c>
      <c r="W13" s="8" t="n">
        <f aca="false">+[2]data1cf!AV12</f>
        <v>0</v>
      </c>
      <c r="X13" s="8" t="n">
        <f aca="false">+[2]data1cf!AW12</f>
        <v>0</v>
      </c>
      <c r="Y13" s="8" t="n">
        <f aca="false">+[2]data1cf!AX12</f>
        <v>0</v>
      </c>
      <c r="Z13" s="8" t="n">
        <f aca="false">+[2]data1cf!AY12</f>
        <v>0</v>
      </c>
      <c r="AA13" s="8" t="n">
        <f aca="false">+[2]data1cf!AZ12</f>
        <v>0</v>
      </c>
      <c r="AB13" s="9"/>
      <c r="AC13" s="9"/>
      <c r="AD13" s="9"/>
      <c r="AE13" s="9"/>
      <c r="AF13" s="9"/>
      <c r="AG13" s="9"/>
      <c r="AH13" s="9"/>
      <c r="AI13" s="9"/>
      <c r="AJ13" s="9"/>
      <c r="AK13" s="1"/>
      <c r="AL13" s="1" t="e">
        <f aca="false">SUMPRODUCT(B13:AJ13,PVCapPrice)</f>
        <v>#DIV/0!</v>
      </c>
      <c r="AM13" s="1"/>
      <c r="AN13" s="1"/>
      <c r="AO13" s="1"/>
      <c r="AP13" s="1"/>
      <c r="AQ13" s="1"/>
    </row>
    <row r="14" customFormat="false" ht="11.25" hidden="false" customHeight="false" outlineLevel="0" collapsed="false">
      <c r="A14" s="1" t="n">
        <v>12</v>
      </c>
      <c r="B14" s="8" t="n">
        <f aca="false">+[2]data1cf!AA13</f>
        <v>-101857.545269354</v>
      </c>
      <c r="C14" s="8" t="n">
        <f aca="false">+[2]data1cf!AB13</f>
        <v>-7374.84813852952</v>
      </c>
      <c r="D14" s="8" t="n">
        <f aca="false">+[2]data1cf!AC13</f>
        <v>-3069.93592175641</v>
      </c>
      <c r="E14" s="8" t="n">
        <f aca="false">+[2]data1cf!AD13</f>
        <v>-2784.96876172406</v>
      </c>
      <c r="F14" s="8" t="n">
        <f aca="false">+[2]data1cf!AE13</f>
        <v>-3206.31942125914</v>
      </c>
      <c r="G14" s="8" t="n">
        <f aca="false">+[2]data1cf!AF13</f>
        <v>-3443.57340767924</v>
      </c>
      <c r="H14" s="8" t="n">
        <f aca="false">+[2]data1cf!AG13</f>
        <v>-2142.44892201173</v>
      </c>
      <c r="I14" s="8" t="n">
        <f aca="false">+[2]data1cf!AH13</f>
        <v>-2273.71300739023</v>
      </c>
      <c r="J14" s="8" t="n">
        <f aca="false">+[2]data1cf!AI13</f>
        <v>-2286.14720992521</v>
      </c>
      <c r="K14" s="8" t="n">
        <f aca="false">+[2]data1cf!AJ13</f>
        <v>-2294.99421717618</v>
      </c>
      <c r="L14" s="8" t="n">
        <f aca="false">+[2]data1cf!AK13</f>
        <v>-2323.64114480563</v>
      </c>
      <c r="M14" s="8" t="n">
        <f aca="false">+[2]data1cf!AL13</f>
        <v>-2321.772851479</v>
      </c>
      <c r="N14" s="8" t="n">
        <f aca="false">+[2]data1cf!AM13</f>
        <v>-2339.72787733753</v>
      </c>
      <c r="O14" s="8" t="n">
        <f aca="false">+[2]data1cf!AN13</f>
        <v>-2149.57316861087</v>
      </c>
      <c r="P14" s="8" t="n">
        <f aca="false">+[2]data1cf!AO13</f>
        <v>-2111.53636286335</v>
      </c>
      <c r="Q14" s="8" t="n">
        <f aca="false">+[2]data1cf!AP13</f>
        <v>-2112.10821343846</v>
      </c>
      <c r="R14" s="8" t="n">
        <f aca="false">+[2]data1cf!AQ13</f>
        <v>1168.26530122138</v>
      </c>
      <c r="S14" s="8" t="n">
        <f aca="false">+[2]data1cf!AR13</f>
        <v>0</v>
      </c>
      <c r="T14" s="8" t="n">
        <f aca="false">+[2]data1cf!AS13</f>
        <v>0</v>
      </c>
      <c r="U14" s="8" t="n">
        <f aca="false">+[2]data1cf!AT13</f>
        <v>0</v>
      </c>
      <c r="V14" s="8" t="n">
        <f aca="false">+[2]data1cf!AU13</f>
        <v>0</v>
      </c>
      <c r="W14" s="8" t="n">
        <f aca="false">+[2]data1cf!AV13</f>
        <v>0</v>
      </c>
      <c r="X14" s="8" t="n">
        <f aca="false">+[2]data1cf!AW13</f>
        <v>0</v>
      </c>
      <c r="Y14" s="8" t="n">
        <f aca="false">+[2]data1cf!AX13</f>
        <v>0</v>
      </c>
      <c r="Z14" s="8" t="n">
        <f aca="false">+[2]data1cf!AY13</f>
        <v>0</v>
      </c>
      <c r="AA14" s="8" t="n">
        <f aca="false">+[2]data1cf!AZ13</f>
        <v>0</v>
      </c>
      <c r="AB14" s="9"/>
      <c r="AC14" s="9"/>
      <c r="AD14" s="9"/>
      <c r="AE14" s="9"/>
      <c r="AF14" s="9"/>
      <c r="AG14" s="9"/>
      <c r="AH14" s="9"/>
      <c r="AI14" s="9"/>
      <c r="AJ14" s="9"/>
      <c r="AK14" s="1"/>
      <c r="AL14" s="1" t="e">
        <f aca="false">SUMPRODUCT(B14:AJ14,PVCapPrice)</f>
        <v>#DIV/0!</v>
      </c>
      <c r="AM14" s="1"/>
      <c r="AN14" s="1"/>
      <c r="AO14" s="1"/>
      <c r="AP14" s="1"/>
      <c r="AQ14" s="1"/>
    </row>
    <row r="15" customFormat="false" ht="11.25" hidden="false" customHeight="false" outlineLevel="0" collapsed="false">
      <c r="A15" s="1" t="n">
        <v>13</v>
      </c>
      <c r="B15" s="8" t="n">
        <f aca="false">+[2]data1cf!AA14</f>
        <v>-85770.1666618093</v>
      </c>
      <c r="C15" s="8" t="n">
        <f aca="false">+[2]data1cf!AB14</f>
        <v>-7754.94636163683</v>
      </c>
      <c r="D15" s="8" t="n">
        <f aca="false">+[2]data1cf!AC14</f>
        <v>-3699.08907347452</v>
      </c>
      <c r="E15" s="8" t="n">
        <f aca="false">+[2]data1cf!AD14</f>
        <v>-3395.12853628112</v>
      </c>
      <c r="F15" s="8" t="n">
        <f aca="false">+[2]data1cf!AE14</f>
        <v>-3480.94440729404</v>
      </c>
      <c r="G15" s="8" t="n">
        <f aca="false">+[2]data1cf!AF14</f>
        <v>-3732.95329904817</v>
      </c>
      <c r="H15" s="8" t="n">
        <f aca="false">+[2]data1cf!AG14</f>
        <v>-2532.12126761454</v>
      </c>
      <c r="I15" s="8" t="n">
        <f aca="false">+[2]data1cf!AH14</f>
        <v>-2642.74460274442</v>
      </c>
      <c r="J15" s="8" t="n">
        <f aca="false">+[2]data1cf!AI14</f>
        <v>-2655.17880527941</v>
      </c>
      <c r="K15" s="8" t="n">
        <f aca="false">+[2]data1cf!AJ14</f>
        <v>-2664.65128981063</v>
      </c>
      <c r="L15" s="8" t="n">
        <f aca="false">+[2]data1cf!AK14</f>
        <v>-2692.67274015982</v>
      </c>
      <c r="M15" s="8" t="n">
        <f aca="false">+[2]data1cf!AL14</f>
        <v>-2691.42992411346</v>
      </c>
      <c r="N15" s="8" t="n">
        <f aca="false">+[2]data1cf!AM14</f>
        <v>-2708.75947269172</v>
      </c>
      <c r="O15" s="8" t="n">
        <f aca="false">+[2]data1cf!AN14</f>
        <v>-2519.23024124532</v>
      </c>
      <c r="P15" s="8" t="n">
        <f aca="false">+[2]data1cf!AO14</f>
        <v>-2480.56795821754</v>
      </c>
      <c r="Q15" s="8" t="n">
        <f aca="false">+[2]data1cf!AP14</f>
        <v>-2481.76528607292</v>
      </c>
      <c r="R15" s="8" t="n">
        <f aca="false">+[2]data1cf!AQ14</f>
        <v>983.749503544287</v>
      </c>
      <c r="S15" s="8" t="n">
        <f aca="false">+[2]data1cf!AR14</f>
        <v>0</v>
      </c>
      <c r="T15" s="8" t="n">
        <f aca="false">+[2]data1cf!AS14</f>
        <v>0</v>
      </c>
      <c r="U15" s="8" t="n">
        <f aca="false">+[2]data1cf!AT14</f>
        <v>0</v>
      </c>
      <c r="V15" s="8" t="n">
        <f aca="false">+[2]data1cf!AU14</f>
        <v>0</v>
      </c>
      <c r="W15" s="8" t="n">
        <f aca="false">+[2]data1cf!AV14</f>
        <v>0</v>
      </c>
      <c r="X15" s="8" t="n">
        <f aca="false">+[2]data1cf!AW14</f>
        <v>0</v>
      </c>
      <c r="Y15" s="8" t="n">
        <f aca="false">+[2]data1cf!AX14</f>
        <v>0</v>
      </c>
      <c r="Z15" s="8" t="n">
        <f aca="false">+[2]data1cf!AY14</f>
        <v>0</v>
      </c>
      <c r="AA15" s="8" t="n">
        <f aca="false">+[2]data1cf!AZ14</f>
        <v>0</v>
      </c>
      <c r="AB15" s="9"/>
      <c r="AC15" s="9"/>
      <c r="AD15" s="9"/>
      <c r="AE15" s="9"/>
      <c r="AF15" s="9"/>
      <c r="AG15" s="9"/>
      <c r="AH15" s="9"/>
      <c r="AI15" s="9"/>
      <c r="AJ15" s="9"/>
      <c r="AK15" s="1"/>
      <c r="AL15" s="1" t="e">
        <f aca="false">SUMPRODUCT(B15:AJ15,PVCapPrice)</f>
        <v>#DIV/0!</v>
      </c>
      <c r="AM15" s="1"/>
      <c r="AN15" s="1"/>
      <c r="AO15" s="1"/>
      <c r="AP15" s="1"/>
      <c r="AQ15" s="1"/>
    </row>
    <row r="16" customFormat="false" ht="11.25" hidden="false" customHeight="false" outlineLevel="0" collapsed="false">
      <c r="A16" s="1" t="n">
        <v>14</v>
      </c>
      <c r="B16" s="8" t="n">
        <f aca="false">+[2]data1cf!AA15</f>
        <v>-91019.9168627522</v>
      </c>
      <c r="C16" s="8" t="n">
        <f aca="false">+[2]data1cf!AB15</f>
        <v>-7574.15342791187</v>
      </c>
      <c r="D16" s="8" t="n">
        <f aca="false">+[2]data1cf!AC15</f>
        <v>-3578.26526205044</v>
      </c>
      <c r="E16" s="8" t="n">
        <f aca="false">+[2]data1cf!AD15</f>
        <v>-3208.46574790936</v>
      </c>
      <c r="F16" s="8" t="n">
        <f aca="false">+[2]data1cf!AE15</f>
        <v>-3461.20893396762</v>
      </c>
      <c r="G16" s="8" t="n">
        <f aca="false">+[2]data1cf!AF15</f>
        <v>-3654.50336872684</v>
      </c>
      <c r="H16" s="8" t="n">
        <f aca="false">+[2]data1cf!AG15</f>
        <v>-2404.96055830725</v>
      </c>
      <c r="I16" s="8" t="n">
        <f aca="false">+[2]data1cf!AH15</f>
        <v>-2522.31953293494</v>
      </c>
      <c r="J16" s="8" t="n">
        <f aca="false">+[2]data1cf!AI15</f>
        <v>-2534.75373546994</v>
      </c>
      <c r="K16" s="8" t="n">
        <f aca="false">+[2]data1cf!AJ15</f>
        <v>-2544.02210971335</v>
      </c>
      <c r="L16" s="8" t="n">
        <f aca="false">+[2]data1cf!AK15</f>
        <v>-2572.24767035035</v>
      </c>
      <c r="M16" s="8" t="n">
        <f aca="false">+[2]data1cf!AL15</f>
        <v>-2570.80074401617</v>
      </c>
      <c r="N16" s="8" t="n">
        <f aca="false">+[2]data1cf!AM15</f>
        <v>-2588.33440288225</v>
      </c>
      <c r="O16" s="8" t="n">
        <f aca="false">+[2]data1cf!AN15</f>
        <v>-2398.60106114804</v>
      </c>
      <c r="P16" s="8" t="n">
        <f aca="false">+[2]data1cf!AO15</f>
        <v>-2360.14288840807</v>
      </c>
      <c r="Q16" s="8" t="n">
        <f aca="false">+[2]data1cf!AP15</f>
        <v>-2361.13610597563</v>
      </c>
      <c r="R16" s="8" t="n">
        <f aca="false">+[2]data1cf!AQ15</f>
        <v>1043.96203844902</v>
      </c>
      <c r="S16" s="8" t="n">
        <f aca="false">+[2]data1cf!AR15</f>
        <v>0</v>
      </c>
      <c r="T16" s="8" t="n">
        <f aca="false">+[2]data1cf!AS15</f>
        <v>0</v>
      </c>
      <c r="U16" s="8" t="n">
        <f aca="false">+[2]data1cf!AT15</f>
        <v>0</v>
      </c>
      <c r="V16" s="8" t="n">
        <f aca="false">+[2]data1cf!AU15</f>
        <v>0</v>
      </c>
      <c r="W16" s="8" t="n">
        <f aca="false">+[2]data1cf!AV15</f>
        <v>0</v>
      </c>
      <c r="X16" s="8" t="n">
        <f aca="false">+[2]data1cf!AW15</f>
        <v>0</v>
      </c>
      <c r="Y16" s="8" t="n">
        <f aca="false">+[2]data1cf!AX15</f>
        <v>0</v>
      </c>
      <c r="Z16" s="8" t="n">
        <f aca="false">+[2]data1cf!AY15</f>
        <v>0</v>
      </c>
      <c r="AA16" s="8" t="n">
        <f aca="false">+[2]data1cf!AZ15</f>
        <v>0</v>
      </c>
      <c r="AB16" s="9"/>
      <c r="AC16" s="9"/>
      <c r="AD16" s="9"/>
      <c r="AE16" s="9"/>
      <c r="AF16" s="9"/>
      <c r="AG16" s="9"/>
      <c r="AH16" s="9"/>
      <c r="AI16" s="9"/>
      <c r="AJ16" s="9"/>
      <c r="AK16" s="1"/>
      <c r="AL16" s="1" t="e">
        <f aca="false">SUMPRODUCT(B16:AJ16,PVCapPrice)</f>
        <v>#DIV/0!</v>
      </c>
      <c r="AM16" s="1"/>
      <c r="AN16" s="1"/>
      <c r="AO16" s="1"/>
      <c r="AP16" s="1"/>
      <c r="AQ16" s="1"/>
    </row>
    <row r="17" customFormat="false" ht="11.25" hidden="false" customHeight="false" outlineLevel="0" collapsed="false">
      <c r="A17" s="1" t="n">
        <v>15</v>
      </c>
      <c r="B17" s="8" t="n">
        <f aca="false">+[2]data1cf!AA16</f>
        <v>-88358.4364331227</v>
      </c>
      <c r="C17" s="8" t="n">
        <f aca="false">+[2]data1cf!AB16</f>
        <v>-7739.53811195647</v>
      </c>
      <c r="D17" s="8" t="n">
        <f aca="false">+[2]data1cf!AC16</f>
        <v>-3640.49568298601</v>
      </c>
      <c r="E17" s="8" t="n">
        <f aca="false">+[2]data1cf!AD16</f>
        <v>-3205.58561910188</v>
      </c>
      <c r="F17" s="8" t="n">
        <f aca="false">+[2]data1cf!AE16</f>
        <v>-3476.48375251863</v>
      </c>
      <c r="G17" s="8" t="n">
        <f aca="false">+[2]data1cf!AF16</f>
        <v>-3721.35512540917</v>
      </c>
      <c r="H17" s="8" t="n">
        <f aca="false">+[2]data1cf!AG16</f>
        <v>-2469.42757602904</v>
      </c>
      <c r="I17" s="8" t="n">
        <f aca="false">+[2]data1cf!AH16</f>
        <v>-2583.3717648063</v>
      </c>
      <c r="J17" s="8" t="n">
        <f aca="false">+[2]data1cf!AI16</f>
        <v>-2595.80596734129</v>
      </c>
      <c r="K17" s="8" t="n">
        <f aca="false">+[2]data1cf!AJ16</f>
        <v>-2605.17781994381</v>
      </c>
      <c r="L17" s="8" t="n">
        <f aca="false">+[2]data1cf!AK16</f>
        <v>-2633.2999022217</v>
      </c>
      <c r="M17" s="8" t="n">
        <f aca="false">+[2]data1cf!AL16</f>
        <v>-2631.95645424664</v>
      </c>
      <c r="N17" s="8" t="n">
        <f aca="false">+[2]data1cf!AM16</f>
        <v>-2649.38663475361</v>
      </c>
      <c r="O17" s="8" t="n">
        <f aca="false">+[2]data1cf!AN16</f>
        <v>-2459.7567713785</v>
      </c>
      <c r="P17" s="8" t="n">
        <f aca="false">+[2]data1cf!AO16</f>
        <v>-2421.19512027943</v>
      </c>
      <c r="Q17" s="8" t="n">
        <f aca="false">+[2]data1cf!AP16</f>
        <v>-2422.29181620609</v>
      </c>
      <c r="R17" s="8" t="n">
        <f aca="false">+[2]data1cf!AQ16</f>
        <v>1013.43592251334</v>
      </c>
      <c r="S17" s="8" t="n">
        <f aca="false">+[2]data1cf!AR16</f>
        <v>0</v>
      </c>
      <c r="T17" s="8" t="n">
        <f aca="false">+[2]data1cf!AS16</f>
        <v>0</v>
      </c>
      <c r="U17" s="8" t="n">
        <f aca="false">+[2]data1cf!AT16</f>
        <v>0</v>
      </c>
      <c r="V17" s="8" t="n">
        <f aca="false">+[2]data1cf!AU16</f>
        <v>0</v>
      </c>
      <c r="W17" s="8" t="n">
        <f aca="false">+[2]data1cf!AV16</f>
        <v>0</v>
      </c>
      <c r="X17" s="8" t="n">
        <f aca="false">+[2]data1cf!AW16</f>
        <v>0</v>
      </c>
      <c r="Y17" s="8" t="n">
        <f aca="false">+[2]data1cf!AX16</f>
        <v>0</v>
      </c>
      <c r="Z17" s="8" t="n">
        <f aca="false">+[2]data1cf!AY16</f>
        <v>0</v>
      </c>
      <c r="AA17" s="8" t="n">
        <f aca="false">+[2]data1cf!AZ16</f>
        <v>0</v>
      </c>
      <c r="AB17" s="9"/>
      <c r="AC17" s="9"/>
      <c r="AD17" s="9"/>
      <c r="AE17" s="9"/>
      <c r="AF17" s="9"/>
      <c r="AG17" s="9"/>
      <c r="AH17" s="9"/>
      <c r="AI17" s="9"/>
      <c r="AJ17" s="9"/>
      <c r="AK17" s="1"/>
      <c r="AL17" s="1" t="e">
        <f aca="false">SUMPRODUCT(B17:AJ17,PVCapPrice)</f>
        <v>#DIV/0!</v>
      </c>
      <c r="AM17" s="1"/>
      <c r="AN17" s="1"/>
      <c r="AO17" s="1"/>
      <c r="AP17" s="1"/>
      <c r="AQ17" s="1"/>
    </row>
    <row r="18" customFormat="false" ht="11.25" hidden="false" customHeight="false" outlineLevel="0" collapsed="false">
      <c r="A18" s="1" t="n">
        <v>16</v>
      </c>
      <c r="B18" s="8" t="n">
        <f aca="false">+[2]data1cf!AA17</f>
        <v>-99752.3642195074</v>
      </c>
      <c r="C18" s="8" t="n">
        <f aca="false">+[2]data1cf!AB17</f>
        <v>-7403.02652937633</v>
      </c>
      <c r="D18" s="8" t="n">
        <f aca="false">+[2]data1cf!AC17</f>
        <v>-3266.86006904098</v>
      </c>
      <c r="E18" s="8" t="n">
        <f aca="false">+[2]data1cf!AD17</f>
        <v>-2894.47477875008</v>
      </c>
      <c r="F18" s="8" t="n">
        <f aca="false">+[2]data1cf!AE17</f>
        <v>-3151.94146753633</v>
      </c>
      <c r="G18" s="8" t="n">
        <f aca="false">+[2]data1cf!AF17</f>
        <v>-3529.35066858255</v>
      </c>
      <c r="H18" s="8" t="n">
        <f aca="false">+[2]data1cf!AG17</f>
        <v>-2193.44112264457</v>
      </c>
      <c r="I18" s="8" t="n">
        <f aca="false">+[2]data1cf!AH17</f>
        <v>-2322.00417652887</v>
      </c>
      <c r="J18" s="8" t="n">
        <f aca="false">+[2]data1cf!AI17</f>
        <v>-2334.43837906386</v>
      </c>
      <c r="K18" s="8" t="n">
        <f aca="false">+[2]data1cf!AJ17</f>
        <v>-2343.36723575404</v>
      </c>
      <c r="L18" s="8" t="n">
        <f aca="false">+[2]data1cf!AK17</f>
        <v>-2371.93231394427</v>
      </c>
      <c r="M18" s="8" t="n">
        <f aca="false">+[2]data1cf!AL17</f>
        <v>-2370.14587005687</v>
      </c>
      <c r="N18" s="8" t="n">
        <f aca="false">+[2]data1cf!AM17</f>
        <v>-2388.01904647617</v>
      </c>
      <c r="O18" s="8" t="n">
        <f aca="false">+[2]data1cf!AN17</f>
        <v>-2197.94618718873</v>
      </c>
      <c r="P18" s="8" t="n">
        <f aca="false">+[2]data1cf!AO17</f>
        <v>-2159.82753200199</v>
      </c>
      <c r="Q18" s="8" t="n">
        <f aca="false">+[2]data1cf!AP17</f>
        <v>-2160.48123201632</v>
      </c>
      <c r="R18" s="8" t="n">
        <f aca="false">+[2]data1cf!AQ17</f>
        <v>1144.11971665206</v>
      </c>
      <c r="S18" s="8" t="n">
        <f aca="false">+[2]data1cf!AR17</f>
        <v>0</v>
      </c>
      <c r="T18" s="8" t="n">
        <f aca="false">+[2]data1cf!AS17</f>
        <v>0</v>
      </c>
      <c r="U18" s="8" t="n">
        <f aca="false">+[2]data1cf!AT17</f>
        <v>0</v>
      </c>
      <c r="V18" s="8" t="n">
        <f aca="false">+[2]data1cf!AU17</f>
        <v>0</v>
      </c>
      <c r="W18" s="8" t="n">
        <f aca="false">+[2]data1cf!AV17</f>
        <v>0</v>
      </c>
      <c r="X18" s="8" t="n">
        <f aca="false">+[2]data1cf!AW17</f>
        <v>0</v>
      </c>
      <c r="Y18" s="8" t="n">
        <f aca="false">+[2]data1cf!AX17</f>
        <v>0</v>
      </c>
      <c r="Z18" s="8" t="n">
        <f aca="false">+[2]data1cf!AY17</f>
        <v>0</v>
      </c>
      <c r="AA18" s="8" t="n">
        <f aca="false">+[2]data1cf!AZ17</f>
        <v>0</v>
      </c>
      <c r="AB18" s="9"/>
      <c r="AC18" s="9"/>
      <c r="AD18" s="9"/>
      <c r="AE18" s="9"/>
      <c r="AF18" s="9"/>
      <c r="AG18" s="9"/>
      <c r="AH18" s="9"/>
      <c r="AI18" s="9"/>
      <c r="AJ18" s="9"/>
      <c r="AK18" s="1"/>
      <c r="AL18" s="1" t="e">
        <f aca="false">SUMPRODUCT(B18:AJ18,PVCapPrice)</f>
        <v>#DIV/0!</v>
      </c>
      <c r="AM18" s="1"/>
      <c r="AN18" s="1"/>
      <c r="AO18" s="1"/>
      <c r="AP18" s="1"/>
      <c r="AQ18" s="1"/>
    </row>
    <row r="19" customFormat="false" ht="11.25" hidden="false" customHeight="false" outlineLevel="0" collapsed="false">
      <c r="A19" s="1" t="n">
        <v>17</v>
      </c>
      <c r="B19" s="8" t="n">
        <f aca="false">+[2]data1cf!AA18</f>
        <v>-93188.3859487103</v>
      </c>
      <c r="C19" s="8" t="n">
        <f aca="false">+[2]data1cf!AB18</f>
        <v>-7574.44921106667</v>
      </c>
      <c r="D19" s="8" t="n">
        <f aca="false">+[2]data1cf!AC18</f>
        <v>-3401.24241587097</v>
      </c>
      <c r="E19" s="8" t="n">
        <f aca="false">+[2]data1cf!AD18</f>
        <v>-3024.14124327678</v>
      </c>
      <c r="F19" s="8" t="n">
        <f aca="false">+[2]data1cf!AE18</f>
        <v>-3345.74120718526</v>
      </c>
      <c r="G19" s="8" t="n">
        <f aca="false">+[2]data1cf!AF18</f>
        <v>-3616.29830537629</v>
      </c>
      <c r="H19" s="8" t="n">
        <f aca="false">+[2]data1cf!AG18</f>
        <v>-2352.4353796746</v>
      </c>
      <c r="I19" s="8" t="n">
        <f aca="false">+[2]data1cf!AH18</f>
        <v>-2472.57658687834</v>
      </c>
      <c r="J19" s="8" t="n">
        <f aca="false">+[2]data1cf!AI18</f>
        <v>-2485.01078941333</v>
      </c>
      <c r="K19" s="8" t="n">
        <f aca="false">+[2]data1cf!AJ18</f>
        <v>-2494.19485357868</v>
      </c>
      <c r="L19" s="8" t="n">
        <f aca="false">+[2]data1cf!AK18</f>
        <v>-2522.50472429374</v>
      </c>
      <c r="M19" s="8" t="n">
        <f aca="false">+[2]data1cf!AL18</f>
        <v>-2520.9734878815</v>
      </c>
      <c r="N19" s="8" t="n">
        <f aca="false">+[2]data1cf!AM18</f>
        <v>-2538.59145682564</v>
      </c>
      <c r="O19" s="8" t="n">
        <f aca="false">+[2]data1cf!AN18</f>
        <v>-2348.77380501337</v>
      </c>
      <c r="P19" s="8" t="n">
        <f aca="false">+[2]data1cf!AO18</f>
        <v>-2310.39994235146</v>
      </c>
      <c r="Q19" s="8" t="n">
        <f aca="false">+[2]data1cf!AP18</f>
        <v>-2311.30884984096</v>
      </c>
      <c r="R19" s="8" t="n">
        <f aca="false">+[2]data1cf!AQ18</f>
        <v>1068.83351147733</v>
      </c>
      <c r="S19" s="8" t="n">
        <f aca="false">+[2]data1cf!AR18</f>
        <v>0</v>
      </c>
      <c r="T19" s="8" t="n">
        <f aca="false">+[2]data1cf!AS18</f>
        <v>0</v>
      </c>
      <c r="U19" s="8" t="n">
        <f aca="false">+[2]data1cf!AT18</f>
        <v>0</v>
      </c>
      <c r="V19" s="8" t="n">
        <f aca="false">+[2]data1cf!AU18</f>
        <v>0</v>
      </c>
      <c r="W19" s="8" t="n">
        <f aca="false">+[2]data1cf!AV18</f>
        <v>0</v>
      </c>
      <c r="X19" s="8" t="n">
        <f aca="false">+[2]data1cf!AW18</f>
        <v>0</v>
      </c>
      <c r="Y19" s="8" t="n">
        <f aca="false">+[2]data1cf!AX18</f>
        <v>0</v>
      </c>
      <c r="Z19" s="8" t="n">
        <f aca="false">+[2]data1cf!AY18</f>
        <v>0</v>
      </c>
      <c r="AA19" s="8" t="n">
        <f aca="false">+[2]data1cf!AZ18</f>
        <v>0</v>
      </c>
      <c r="AB19" s="9"/>
      <c r="AC19" s="9"/>
      <c r="AD19" s="9"/>
      <c r="AE19" s="9"/>
      <c r="AF19" s="9"/>
      <c r="AG19" s="9"/>
      <c r="AH19" s="9"/>
      <c r="AI19" s="9"/>
      <c r="AJ19" s="9"/>
      <c r="AK19" s="1"/>
      <c r="AL19" s="1" t="e">
        <f aca="false">SUMPRODUCT(B19:AJ19,PVCapPrice)</f>
        <v>#DIV/0!</v>
      </c>
      <c r="AM19" s="1"/>
      <c r="AN19" s="1"/>
      <c r="AO19" s="1"/>
      <c r="AP19" s="1"/>
      <c r="AQ19" s="1"/>
    </row>
    <row r="20" customFormat="false" ht="11.25" hidden="false" customHeight="false" outlineLevel="0" collapsed="false">
      <c r="A20" s="1" t="n">
        <v>18</v>
      </c>
      <c r="B20" s="8" t="n">
        <f aca="false">+[2]data1cf!AA19</f>
        <v>-103797.892596749</v>
      </c>
      <c r="C20" s="8" t="n">
        <f aca="false">+[2]data1cf!AB19</f>
        <v>-7458.02585575158</v>
      </c>
      <c r="D20" s="8" t="n">
        <f aca="false">+[2]data1cf!AC19</f>
        <v>-3082.22105829449</v>
      </c>
      <c r="E20" s="8" t="n">
        <f aca="false">+[2]data1cf!AD19</f>
        <v>-2765.45498421413</v>
      </c>
      <c r="F20" s="8" t="n">
        <f aca="false">+[2]data1cf!AE19</f>
        <v>-3081.60684189126</v>
      </c>
      <c r="G20" s="8" t="n">
        <f aca="false">+[2]data1cf!AF19</f>
        <v>-3281.30336521007</v>
      </c>
      <c r="H20" s="8" t="n">
        <f aca="false">+[2]data1cf!AG19</f>
        <v>-2095.44936336422</v>
      </c>
      <c r="I20" s="8" t="n">
        <f aca="false">+[2]data1cf!AH19</f>
        <v>-2229.20299197766</v>
      </c>
      <c r="J20" s="8" t="n">
        <f aca="false">+[2]data1cf!AI19</f>
        <v>-2241.63719451265</v>
      </c>
      <c r="K20" s="8" t="n">
        <f aca="false">+[2]data1cf!AJ19</f>
        <v>-2250.40876105952</v>
      </c>
      <c r="L20" s="8" t="n">
        <f aca="false">+[2]data1cf!AK19</f>
        <v>-2279.13112939306</v>
      </c>
      <c r="M20" s="8" t="n">
        <f aca="false">+[2]data1cf!AL19</f>
        <v>-2277.18739536235</v>
      </c>
      <c r="N20" s="8" t="n">
        <f aca="false">+[2]data1cf!AM19</f>
        <v>-2295.21786192496</v>
      </c>
      <c r="O20" s="8" t="n">
        <f aca="false">+[2]data1cf!AN19</f>
        <v>-2104.98771249421</v>
      </c>
      <c r="P20" s="8" t="n">
        <f aca="false">+[2]data1cf!AO19</f>
        <v>-2067.02634745078</v>
      </c>
      <c r="Q20" s="8" t="n">
        <f aca="false">+[2]data1cf!AP19</f>
        <v>-2067.5227573218</v>
      </c>
      <c r="R20" s="8" t="n">
        <f aca="false">+[2]data1cf!AQ19</f>
        <v>1190.52030892767</v>
      </c>
      <c r="S20" s="8" t="n">
        <f aca="false">+[2]data1cf!AR19</f>
        <v>0</v>
      </c>
      <c r="T20" s="8" t="n">
        <f aca="false">+[2]data1cf!AS19</f>
        <v>0</v>
      </c>
      <c r="U20" s="8" t="n">
        <f aca="false">+[2]data1cf!AT19</f>
        <v>0</v>
      </c>
      <c r="V20" s="8" t="n">
        <f aca="false">+[2]data1cf!AU19</f>
        <v>0</v>
      </c>
      <c r="W20" s="8" t="n">
        <f aca="false">+[2]data1cf!AV19</f>
        <v>0</v>
      </c>
      <c r="X20" s="8" t="n">
        <f aca="false">+[2]data1cf!AW19</f>
        <v>0</v>
      </c>
      <c r="Y20" s="8" t="n">
        <f aca="false">+[2]data1cf!AX19</f>
        <v>0</v>
      </c>
      <c r="Z20" s="8" t="n">
        <f aca="false">+[2]data1cf!AY19</f>
        <v>0</v>
      </c>
      <c r="AA20" s="8" t="n">
        <f aca="false">+[2]data1cf!AZ19</f>
        <v>0</v>
      </c>
      <c r="AB20" s="9"/>
      <c r="AC20" s="9"/>
      <c r="AD20" s="9"/>
      <c r="AE20" s="9"/>
      <c r="AF20" s="9"/>
      <c r="AG20" s="9"/>
      <c r="AH20" s="9"/>
      <c r="AI20" s="9"/>
      <c r="AJ20" s="9"/>
      <c r="AK20" s="1"/>
      <c r="AL20" s="1" t="e">
        <f aca="false">SUMPRODUCT(B20:AJ20,PVCapPrice)</f>
        <v>#DIV/0!</v>
      </c>
      <c r="AM20" s="1"/>
      <c r="AN20" s="1"/>
      <c r="AO20" s="1"/>
      <c r="AP20" s="1"/>
      <c r="AQ20" s="1"/>
    </row>
    <row r="21" customFormat="false" ht="11.25" hidden="false" customHeight="false" outlineLevel="0" collapsed="false">
      <c r="A21" s="1" t="n">
        <v>19</v>
      </c>
      <c r="B21" s="8" t="n">
        <f aca="false">+[2]data1cf!AA20</f>
        <v>-100726.782933598</v>
      </c>
      <c r="C21" s="8" t="n">
        <f aca="false">+[2]data1cf!AB20</f>
        <v>-7401.64405917435</v>
      </c>
      <c r="D21" s="8" t="n">
        <f aca="false">+[2]data1cf!AC20</f>
        <v>-3177.34775161645</v>
      </c>
      <c r="E21" s="8" t="n">
        <f aca="false">+[2]data1cf!AD20</f>
        <v>-2847.87604747519</v>
      </c>
      <c r="F21" s="8" t="n">
        <f aca="false">+[2]data1cf!AE20</f>
        <v>-3051.10658312246</v>
      </c>
      <c r="G21" s="8" t="n">
        <f aca="false">+[2]data1cf!AF20</f>
        <v>-3407.68214913574</v>
      </c>
      <c r="H21" s="8" t="n">
        <f aca="false">+[2]data1cf!AG20</f>
        <v>-2169.83851869137</v>
      </c>
      <c r="I21" s="8" t="n">
        <f aca="false">+[2]data1cf!AH20</f>
        <v>-2299.6517907626</v>
      </c>
      <c r="J21" s="8" t="n">
        <f aca="false">+[2]data1cf!AI20</f>
        <v>-2312.08599329759</v>
      </c>
      <c r="K21" s="8" t="n">
        <f aca="false">+[2]data1cf!AJ20</f>
        <v>-2320.97696458818</v>
      </c>
      <c r="L21" s="8" t="n">
        <f aca="false">+[2]data1cf!AK20</f>
        <v>-2349.579928178</v>
      </c>
      <c r="M21" s="8" t="n">
        <f aca="false">+[2]data1cf!AL20</f>
        <v>-2347.755598891</v>
      </c>
      <c r="N21" s="8" t="n">
        <f aca="false">+[2]data1cf!AM20</f>
        <v>-2365.66666070991</v>
      </c>
      <c r="O21" s="8" t="n">
        <f aca="false">+[2]data1cf!AN20</f>
        <v>-2175.55591602286</v>
      </c>
      <c r="P21" s="8" t="n">
        <f aca="false">+[2]data1cf!AO20</f>
        <v>-2137.47514623573</v>
      </c>
      <c r="Q21" s="8" t="n">
        <f aca="false">+[2]data1cf!AP20</f>
        <v>-2138.09096085046</v>
      </c>
      <c r="R21" s="8" t="n">
        <f aca="false">+[2]data1cf!AQ20</f>
        <v>1155.29590953519</v>
      </c>
      <c r="S21" s="8" t="n">
        <f aca="false">+[2]data1cf!AR20</f>
        <v>0</v>
      </c>
      <c r="T21" s="8" t="n">
        <f aca="false">+[2]data1cf!AS20</f>
        <v>0</v>
      </c>
      <c r="U21" s="8" t="n">
        <f aca="false">+[2]data1cf!AT20</f>
        <v>0</v>
      </c>
      <c r="V21" s="8" t="n">
        <f aca="false">+[2]data1cf!AU20</f>
        <v>0</v>
      </c>
      <c r="W21" s="8" t="n">
        <f aca="false">+[2]data1cf!AV20</f>
        <v>0</v>
      </c>
      <c r="X21" s="8" t="n">
        <f aca="false">+[2]data1cf!AW20</f>
        <v>0</v>
      </c>
      <c r="Y21" s="8" t="n">
        <f aca="false">+[2]data1cf!AX20</f>
        <v>0</v>
      </c>
      <c r="Z21" s="8" t="n">
        <f aca="false">+[2]data1cf!AY20</f>
        <v>0</v>
      </c>
      <c r="AA21" s="8" t="n">
        <f aca="false">+[2]data1cf!AZ20</f>
        <v>0</v>
      </c>
      <c r="AB21" s="9"/>
      <c r="AC21" s="9"/>
      <c r="AD21" s="9"/>
      <c r="AE21" s="9"/>
      <c r="AF21" s="9"/>
      <c r="AG21" s="9"/>
      <c r="AH21" s="9"/>
      <c r="AI21" s="9"/>
      <c r="AJ21" s="9"/>
      <c r="AK21" s="1"/>
      <c r="AL21" s="1" t="e">
        <f aca="false">SUMPRODUCT(B21:AJ21,PVCapPrice)</f>
        <v>#DIV/0!</v>
      </c>
      <c r="AM21" s="1"/>
      <c r="AN21" s="1"/>
      <c r="AO21" s="1"/>
      <c r="AP21" s="1"/>
      <c r="AQ21" s="1"/>
    </row>
    <row r="22" customFormat="false" ht="11.25" hidden="false" customHeight="false" outlineLevel="0" collapsed="false">
      <c r="A22" s="1" t="n">
        <v>20</v>
      </c>
      <c r="B22" s="8" t="n">
        <f aca="false">+[2]data1cf!AA21</f>
        <v>-100810.918448731</v>
      </c>
      <c r="C22" s="8" t="n">
        <f aca="false">+[2]data1cf!AB21</f>
        <v>-7414.30495860787</v>
      </c>
      <c r="D22" s="8" t="n">
        <f aca="false">+[2]data1cf!AC21</f>
        <v>-3188.45184468977</v>
      </c>
      <c r="E22" s="8" t="n">
        <f aca="false">+[2]data1cf!AD21</f>
        <v>-2812.28957119479</v>
      </c>
      <c r="F22" s="8" t="n">
        <f aca="false">+[2]data1cf!AE21</f>
        <v>-3162.0593141599</v>
      </c>
      <c r="G22" s="8" t="n">
        <f aca="false">+[2]data1cf!AF21</f>
        <v>-3418.67990818989</v>
      </c>
      <c r="H22" s="8" t="n">
        <f aca="false">+[2]data1cf!AG21</f>
        <v>-2167.8005680513</v>
      </c>
      <c r="I22" s="8" t="n">
        <f aca="false">+[2]data1cf!AH21</f>
        <v>-2297.72178935387</v>
      </c>
      <c r="J22" s="8" t="n">
        <f aca="false">+[2]data1cf!AI21</f>
        <v>-2310.15599188886</v>
      </c>
      <c r="K22" s="8" t="n">
        <f aca="false">+[2]data1cf!AJ21</f>
        <v>-2319.04369199061</v>
      </c>
      <c r="L22" s="8" t="n">
        <f aca="false">+[2]data1cf!AK21</f>
        <v>-2347.64992676927</v>
      </c>
      <c r="M22" s="8" t="n">
        <f aca="false">+[2]data1cf!AL21</f>
        <v>-2345.82232629343</v>
      </c>
      <c r="N22" s="8" t="n">
        <f aca="false">+[2]data1cf!AM21</f>
        <v>-2363.73665930117</v>
      </c>
      <c r="O22" s="8" t="n">
        <f aca="false">+[2]data1cf!AN21</f>
        <v>-2173.62264342529</v>
      </c>
      <c r="P22" s="8" t="n">
        <f aca="false">+[2]data1cf!AO21</f>
        <v>-2135.54514482699</v>
      </c>
      <c r="Q22" s="8" t="n">
        <f aca="false">+[2]data1cf!AP21</f>
        <v>-2136.15768825289</v>
      </c>
      <c r="R22" s="8" t="n">
        <f aca="false">+[2]data1cf!AQ21</f>
        <v>1156.26091023956</v>
      </c>
      <c r="S22" s="8" t="n">
        <f aca="false">+[2]data1cf!AR21</f>
        <v>0</v>
      </c>
      <c r="T22" s="8" t="n">
        <f aca="false">+[2]data1cf!AS21</f>
        <v>0</v>
      </c>
      <c r="U22" s="8" t="n">
        <f aca="false">+[2]data1cf!AT21</f>
        <v>0</v>
      </c>
      <c r="V22" s="8" t="n">
        <f aca="false">+[2]data1cf!AU21</f>
        <v>0</v>
      </c>
      <c r="W22" s="8" t="n">
        <f aca="false">+[2]data1cf!AV21</f>
        <v>0</v>
      </c>
      <c r="X22" s="8" t="n">
        <f aca="false">+[2]data1cf!AW21</f>
        <v>0</v>
      </c>
      <c r="Y22" s="8" t="n">
        <f aca="false">+[2]data1cf!AX21</f>
        <v>0</v>
      </c>
      <c r="Z22" s="8" t="n">
        <f aca="false">+[2]data1cf!AY21</f>
        <v>0</v>
      </c>
      <c r="AA22" s="8" t="n">
        <f aca="false">+[2]data1cf!AZ21</f>
        <v>0</v>
      </c>
      <c r="AB22" s="9"/>
      <c r="AC22" s="9"/>
      <c r="AD22" s="9"/>
      <c r="AE22" s="9"/>
      <c r="AF22" s="9"/>
      <c r="AG22" s="9"/>
      <c r="AH22" s="9"/>
      <c r="AI22" s="9"/>
      <c r="AJ22" s="9"/>
      <c r="AK22" s="1"/>
      <c r="AL22" s="1" t="e">
        <f aca="false">SUMPRODUCT(B22:AJ22,PVCapPrice)</f>
        <v>#DIV/0!</v>
      </c>
      <c r="AM22" s="1"/>
      <c r="AN22" s="1"/>
      <c r="AO22" s="1"/>
      <c r="AP22" s="1"/>
      <c r="AQ22" s="1"/>
    </row>
    <row r="23" customFormat="false" ht="11.25" hidden="false" customHeight="false" outlineLevel="0" collapsed="false">
      <c r="A23" s="1" t="n">
        <v>21</v>
      </c>
      <c r="B23" s="8" t="n">
        <f aca="false">+[2]data1cf!AA22</f>
        <v>-94285.3473655811</v>
      </c>
      <c r="C23" s="8" t="n">
        <f aca="false">+[2]data1cf!AB22</f>
        <v>-7492.00417897088</v>
      </c>
      <c r="D23" s="8" t="n">
        <f aca="false">+[2]data1cf!AC22</f>
        <v>-3458.28920792001</v>
      </c>
      <c r="E23" s="8" t="n">
        <f aca="false">+[2]data1cf!AD22</f>
        <v>-3115.02406528528</v>
      </c>
      <c r="F23" s="8" t="n">
        <f aca="false">+[2]data1cf!AE22</f>
        <v>-3441.72613445907</v>
      </c>
      <c r="G23" s="8" t="n">
        <f aca="false">+[2]data1cf!AF22</f>
        <v>-3688.69427260654</v>
      </c>
      <c r="H23" s="8" t="n">
        <f aca="false">+[2]data1cf!AG22</f>
        <v>-2325.86451696441</v>
      </c>
      <c r="I23" s="8" t="n">
        <f aca="false">+[2]data1cf!AH22</f>
        <v>-2447.41316954445</v>
      </c>
      <c r="J23" s="8" t="n">
        <f aca="false">+[2]data1cf!AI22</f>
        <v>-2459.84737207944</v>
      </c>
      <c r="K23" s="8" t="n">
        <f aca="false">+[2]data1cf!AJ22</f>
        <v>-2468.98878638491</v>
      </c>
      <c r="L23" s="8" t="n">
        <f aca="false">+[2]data1cf!AK22</f>
        <v>-2497.34130695985</v>
      </c>
      <c r="M23" s="8" t="n">
        <f aca="false">+[2]data1cf!AL22</f>
        <v>-2495.76742068773</v>
      </c>
      <c r="N23" s="8" t="n">
        <f aca="false">+[2]data1cf!AM22</f>
        <v>-2513.42803949176</v>
      </c>
      <c r="O23" s="8" t="n">
        <f aca="false">+[2]data1cf!AN22</f>
        <v>-2323.56773781959</v>
      </c>
      <c r="P23" s="8" t="n">
        <f aca="false">+[2]data1cf!AO22</f>
        <v>-2285.23652501758</v>
      </c>
      <c r="Q23" s="8" t="n">
        <f aca="false">+[2]data1cf!AP22</f>
        <v>-2286.10278264719</v>
      </c>
      <c r="R23" s="8" t="n">
        <f aca="false">+[2]data1cf!AQ22</f>
        <v>1081.41522014427</v>
      </c>
      <c r="S23" s="8" t="n">
        <f aca="false">+[2]data1cf!AR22</f>
        <v>0</v>
      </c>
      <c r="T23" s="8" t="n">
        <f aca="false">+[2]data1cf!AS22</f>
        <v>0</v>
      </c>
      <c r="U23" s="8" t="n">
        <f aca="false">+[2]data1cf!AT22</f>
        <v>0</v>
      </c>
      <c r="V23" s="8" t="n">
        <f aca="false">+[2]data1cf!AU22</f>
        <v>0</v>
      </c>
      <c r="W23" s="8" t="n">
        <f aca="false">+[2]data1cf!AV22</f>
        <v>0</v>
      </c>
      <c r="X23" s="8" t="n">
        <f aca="false">+[2]data1cf!AW22</f>
        <v>0</v>
      </c>
      <c r="Y23" s="8" t="n">
        <f aca="false">+[2]data1cf!AX22</f>
        <v>0</v>
      </c>
      <c r="Z23" s="8" t="n">
        <f aca="false">+[2]data1cf!AY22</f>
        <v>0</v>
      </c>
      <c r="AA23" s="8" t="n">
        <f aca="false">+[2]data1cf!AZ22</f>
        <v>0</v>
      </c>
      <c r="AB23" s="9"/>
      <c r="AC23" s="9"/>
      <c r="AD23" s="9"/>
      <c r="AE23" s="9"/>
      <c r="AF23" s="9"/>
      <c r="AG23" s="9"/>
      <c r="AH23" s="9"/>
      <c r="AI23" s="9"/>
      <c r="AJ23" s="9"/>
      <c r="AK23" s="1"/>
      <c r="AL23" s="1" t="e">
        <f aca="false">SUMPRODUCT(B23:AJ23,PVCapPrice)</f>
        <v>#DIV/0!</v>
      </c>
      <c r="AM23" s="1"/>
      <c r="AN23" s="1"/>
      <c r="AO23" s="1"/>
      <c r="AP23" s="1"/>
      <c r="AQ23" s="1"/>
    </row>
    <row r="24" customFormat="false" ht="11.25" hidden="false" customHeight="false" outlineLevel="0" collapsed="false">
      <c r="A24" s="1" t="n">
        <v>22</v>
      </c>
      <c r="B24" s="8" t="n">
        <f aca="false">+[2]data1cf!AA23</f>
        <v>-103197.093751736</v>
      </c>
      <c r="C24" s="8" t="n">
        <f aca="false">+[2]data1cf!AB23</f>
        <v>-7368.55491527333</v>
      </c>
      <c r="D24" s="8" t="n">
        <f aca="false">+[2]data1cf!AC23</f>
        <v>-3023.8568614624</v>
      </c>
      <c r="E24" s="8" t="n">
        <f aca="false">+[2]data1cf!AD23</f>
        <v>-2813.22289922977</v>
      </c>
      <c r="F24" s="8" t="n">
        <f aca="false">+[2]data1cf!AE23</f>
        <v>-3155.07700696336</v>
      </c>
      <c r="G24" s="8" t="n">
        <f aca="false">+[2]data1cf!AF23</f>
        <v>-3438.94313225144</v>
      </c>
      <c r="H24" s="8" t="n">
        <f aca="false">+[2]data1cf!AG23</f>
        <v>-2110.00205717982</v>
      </c>
      <c r="I24" s="8" t="n">
        <f aca="false">+[2]data1cf!AH23</f>
        <v>-2242.98483684316</v>
      </c>
      <c r="J24" s="8" t="n">
        <f aca="false">+[2]data1cf!AI23</f>
        <v>-2255.41903937815</v>
      </c>
      <c r="K24" s="8" t="n">
        <f aca="false">+[2]data1cf!AJ23</f>
        <v>-2264.21396498412</v>
      </c>
      <c r="L24" s="8" t="n">
        <f aca="false">+[2]data1cf!AK23</f>
        <v>-2292.91297425856</v>
      </c>
      <c r="M24" s="8" t="n">
        <f aca="false">+[2]data1cf!AL23</f>
        <v>-2290.99259928694</v>
      </c>
      <c r="N24" s="8" t="n">
        <f aca="false">+[2]data1cf!AM23</f>
        <v>-2308.99970679046</v>
      </c>
      <c r="O24" s="8" t="n">
        <f aca="false">+[2]data1cf!AN23</f>
        <v>-2118.79291641881</v>
      </c>
      <c r="P24" s="8" t="n">
        <f aca="false">+[2]data1cf!AO23</f>
        <v>-2080.80819231628</v>
      </c>
      <c r="Q24" s="8" t="n">
        <f aca="false">+[2]data1cf!AP23</f>
        <v>-2081.3279612464</v>
      </c>
      <c r="R24" s="8" t="n">
        <f aca="false">+[2]data1cf!AQ23</f>
        <v>1183.62938649492</v>
      </c>
      <c r="S24" s="8" t="n">
        <f aca="false">+[2]data1cf!AR23</f>
        <v>0</v>
      </c>
      <c r="T24" s="8" t="n">
        <f aca="false">+[2]data1cf!AS23</f>
        <v>0</v>
      </c>
      <c r="U24" s="8" t="n">
        <f aca="false">+[2]data1cf!AT23</f>
        <v>0</v>
      </c>
      <c r="V24" s="8" t="n">
        <f aca="false">+[2]data1cf!AU23</f>
        <v>0</v>
      </c>
      <c r="W24" s="8" t="n">
        <f aca="false">+[2]data1cf!AV23</f>
        <v>0</v>
      </c>
      <c r="X24" s="8" t="n">
        <f aca="false">+[2]data1cf!AW23</f>
        <v>0</v>
      </c>
      <c r="Y24" s="8" t="n">
        <f aca="false">+[2]data1cf!AX23</f>
        <v>0</v>
      </c>
      <c r="Z24" s="8" t="n">
        <f aca="false">+[2]data1cf!AY23</f>
        <v>0</v>
      </c>
      <c r="AA24" s="8" t="n">
        <f aca="false">+[2]data1cf!AZ23</f>
        <v>0</v>
      </c>
      <c r="AB24" s="9"/>
      <c r="AC24" s="9"/>
      <c r="AD24" s="9"/>
      <c r="AE24" s="9"/>
      <c r="AF24" s="9"/>
      <c r="AG24" s="9"/>
      <c r="AH24" s="9"/>
      <c r="AI24" s="9"/>
      <c r="AJ24" s="9"/>
      <c r="AK24" s="1"/>
      <c r="AL24" s="1" t="e">
        <f aca="false">SUMPRODUCT(B24:AJ24,PVCapPrice)</f>
        <v>#DIV/0!</v>
      </c>
      <c r="AM24" s="1"/>
      <c r="AN24" s="1"/>
      <c r="AO24" s="1"/>
      <c r="AP24" s="1"/>
      <c r="AQ24" s="1"/>
    </row>
    <row r="25" customFormat="false" ht="11.25" hidden="false" customHeight="false" outlineLevel="0" collapsed="false">
      <c r="A25" s="1" t="n">
        <v>23</v>
      </c>
      <c r="B25" s="8" t="n">
        <f aca="false">+[2]data1cf!AA24</f>
        <v>-91356.786067773</v>
      </c>
      <c r="C25" s="8" t="n">
        <f aca="false">+[2]data1cf!AB24</f>
        <v>-7550.74668561382</v>
      </c>
      <c r="D25" s="8" t="n">
        <f aca="false">+[2]data1cf!AC24</f>
        <v>-3465.06462993687</v>
      </c>
      <c r="E25" s="8" t="n">
        <f aca="false">+[2]data1cf!AD24</f>
        <v>-3156.21302918749</v>
      </c>
      <c r="F25" s="8" t="n">
        <f aca="false">+[2]data1cf!AE24</f>
        <v>-3577.80158667847</v>
      </c>
      <c r="G25" s="8" t="n">
        <f aca="false">+[2]data1cf!AF24</f>
        <v>-3634.3094556532</v>
      </c>
      <c r="H25" s="8" t="n">
        <f aca="false">+[2]data1cf!AG24</f>
        <v>-2396.80083157463</v>
      </c>
      <c r="I25" s="8" t="n">
        <f aca="false">+[2]data1cf!AH24</f>
        <v>-2514.59202286713</v>
      </c>
      <c r="J25" s="8" t="n">
        <f aca="false">+[2]data1cf!AI24</f>
        <v>-2527.02622540212</v>
      </c>
      <c r="K25" s="8" t="n">
        <f aca="false">+[2]data1cf!AJ24</f>
        <v>-2536.28150217085</v>
      </c>
      <c r="L25" s="8" t="n">
        <f aca="false">+[2]data1cf!AK24</f>
        <v>-2564.52016028253</v>
      </c>
      <c r="M25" s="8" t="n">
        <f aca="false">+[2]data1cf!AL24</f>
        <v>-2563.06013647367</v>
      </c>
      <c r="N25" s="8" t="n">
        <f aca="false">+[2]data1cf!AM24</f>
        <v>-2580.60689281444</v>
      </c>
      <c r="O25" s="8" t="n">
        <f aca="false">+[2]data1cf!AN24</f>
        <v>-2390.86045360553</v>
      </c>
      <c r="P25" s="8" t="n">
        <f aca="false">+[2]data1cf!AO24</f>
        <v>-2352.41537834026</v>
      </c>
      <c r="Q25" s="8" t="n">
        <f aca="false">+[2]data1cf!AP24</f>
        <v>-2353.39549843313</v>
      </c>
      <c r="R25" s="8" t="n">
        <f aca="false">+[2]data1cf!AQ24</f>
        <v>1047.82579348293</v>
      </c>
      <c r="S25" s="8" t="n">
        <f aca="false">+[2]data1cf!AR24</f>
        <v>0</v>
      </c>
      <c r="T25" s="8" t="n">
        <f aca="false">+[2]data1cf!AS24</f>
        <v>0</v>
      </c>
      <c r="U25" s="8" t="n">
        <f aca="false">+[2]data1cf!AT24</f>
        <v>0</v>
      </c>
      <c r="V25" s="8" t="n">
        <f aca="false">+[2]data1cf!AU24</f>
        <v>0</v>
      </c>
      <c r="W25" s="8" t="n">
        <f aca="false">+[2]data1cf!AV24</f>
        <v>0</v>
      </c>
      <c r="X25" s="8" t="n">
        <f aca="false">+[2]data1cf!AW24</f>
        <v>0</v>
      </c>
      <c r="Y25" s="8" t="n">
        <f aca="false">+[2]data1cf!AX24</f>
        <v>0</v>
      </c>
      <c r="Z25" s="8" t="n">
        <f aca="false">+[2]data1cf!AY24</f>
        <v>0</v>
      </c>
      <c r="AA25" s="8" t="n">
        <f aca="false">+[2]data1cf!AZ24</f>
        <v>0</v>
      </c>
      <c r="AB25" s="9"/>
      <c r="AC25" s="9"/>
      <c r="AD25" s="9"/>
      <c r="AE25" s="9"/>
      <c r="AF25" s="9"/>
      <c r="AG25" s="9"/>
      <c r="AH25" s="9"/>
      <c r="AI25" s="9"/>
      <c r="AJ25" s="9"/>
      <c r="AK25" s="1"/>
      <c r="AL25" s="1" t="e">
        <f aca="false">SUMPRODUCT(B25:AJ25,PVCapPrice)</f>
        <v>#DIV/0!</v>
      </c>
      <c r="AM25" s="1"/>
      <c r="AN25" s="1"/>
      <c r="AO25" s="1"/>
      <c r="AP25" s="1"/>
      <c r="AQ25" s="1"/>
    </row>
    <row r="26" customFormat="false" ht="11.25" hidden="false" customHeight="false" outlineLevel="0" collapsed="false">
      <c r="A26" s="1" t="n">
        <v>24</v>
      </c>
      <c r="B26" s="8" t="n">
        <f aca="false">+[2]data1cf!AA25</f>
        <v>-94951.1655257881</v>
      </c>
      <c r="C26" s="8" t="n">
        <f aca="false">+[2]data1cf!AB25</f>
        <v>-7502.74806581078</v>
      </c>
      <c r="D26" s="8" t="n">
        <f aca="false">+[2]data1cf!AC25</f>
        <v>-3343.48428493651</v>
      </c>
      <c r="E26" s="8" t="n">
        <f aca="false">+[2]data1cf!AD25</f>
        <v>-2973.64657770589</v>
      </c>
      <c r="F26" s="8" t="n">
        <f aca="false">+[2]data1cf!AE25</f>
        <v>-3285.23500422803</v>
      </c>
      <c r="G26" s="8" t="n">
        <f aca="false">+[2]data1cf!AF25</f>
        <v>-3599.75721216573</v>
      </c>
      <c r="H26" s="8" t="n">
        <f aca="false">+[2]data1cf!AG25</f>
        <v>-2309.73690969152</v>
      </c>
      <c r="I26" s="8" t="n">
        <f aca="false">+[2]data1cf!AH25</f>
        <v>-2432.13983360383</v>
      </c>
      <c r="J26" s="8" t="n">
        <f aca="false">+[2]data1cf!AI25</f>
        <v>-2444.57403613882</v>
      </c>
      <c r="K26" s="8" t="n">
        <f aca="false">+[2]data1cf!AJ25</f>
        <v>-2453.68956343422</v>
      </c>
      <c r="L26" s="8" t="n">
        <f aca="false">+[2]data1cf!AK25</f>
        <v>-2482.06797101923</v>
      </c>
      <c r="M26" s="8" t="n">
        <f aca="false">+[2]data1cf!AL25</f>
        <v>-2480.46819773704</v>
      </c>
      <c r="N26" s="8" t="n">
        <f aca="false">+[2]data1cf!AM25</f>
        <v>-2498.15470355114</v>
      </c>
      <c r="O26" s="8" t="n">
        <f aca="false">+[2]data1cf!AN25</f>
        <v>-2308.26851486891</v>
      </c>
      <c r="P26" s="8" t="n">
        <f aca="false">+[2]data1cf!AO25</f>
        <v>-2269.96318907696</v>
      </c>
      <c r="Q26" s="8" t="n">
        <f aca="false">+[2]data1cf!AP25</f>
        <v>-2270.8035596965</v>
      </c>
      <c r="R26" s="8" t="n">
        <f aca="false">+[2]data1cf!AQ25</f>
        <v>1089.05188811458</v>
      </c>
      <c r="S26" s="8" t="n">
        <f aca="false">+[2]data1cf!AR25</f>
        <v>0</v>
      </c>
      <c r="T26" s="8" t="n">
        <f aca="false">+[2]data1cf!AS25</f>
        <v>0</v>
      </c>
      <c r="U26" s="8" t="n">
        <f aca="false">+[2]data1cf!AT25</f>
        <v>0</v>
      </c>
      <c r="V26" s="8" t="n">
        <f aca="false">+[2]data1cf!AU25</f>
        <v>0</v>
      </c>
      <c r="W26" s="8" t="n">
        <f aca="false">+[2]data1cf!AV25</f>
        <v>0</v>
      </c>
      <c r="X26" s="8" t="n">
        <f aca="false">+[2]data1cf!AW25</f>
        <v>0</v>
      </c>
      <c r="Y26" s="8" t="n">
        <f aca="false">+[2]data1cf!AX25</f>
        <v>0</v>
      </c>
      <c r="Z26" s="8" t="n">
        <f aca="false">+[2]data1cf!AY25</f>
        <v>0</v>
      </c>
      <c r="AA26" s="8" t="n">
        <f aca="false">+[2]data1cf!AZ25</f>
        <v>0</v>
      </c>
      <c r="AB26" s="9"/>
      <c r="AC26" s="9"/>
      <c r="AD26" s="9"/>
      <c r="AE26" s="9"/>
      <c r="AF26" s="9"/>
      <c r="AG26" s="9"/>
      <c r="AH26" s="9"/>
      <c r="AI26" s="9"/>
      <c r="AJ26" s="9"/>
      <c r="AK26" s="1"/>
      <c r="AL26" s="1" t="e">
        <f aca="false">SUMPRODUCT(B26:AJ26,PVCapPrice)</f>
        <v>#DIV/0!</v>
      </c>
      <c r="AM26" s="1"/>
      <c r="AN26" s="1"/>
      <c r="AO26" s="1"/>
      <c r="AP26" s="1"/>
      <c r="AQ26" s="1"/>
    </row>
    <row r="27" customFormat="false" ht="11.25" hidden="false" customHeight="false" outlineLevel="0" collapsed="false">
      <c r="A27" s="1" t="n">
        <v>25</v>
      </c>
      <c r="B27" s="8" t="n">
        <f aca="false">+[2]data1cf!AA26</f>
        <v>-99701.4818861901</v>
      </c>
      <c r="C27" s="8" t="n">
        <f aca="false">+[2]data1cf!AB26</f>
        <v>-7403.18087990006</v>
      </c>
      <c r="D27" s="8" t="n">
        <f aca="false">+[2]data1cf!AC26</f>
        <v>-3182.29798618943</v>
      </c>
      <c r="E27" s="8" t="n">
        <f aca="false">+[2]data1cf!AD26</f>
        <v>-2980.09513752905</v>
      </c>
      <c r="F27" s="8" t="n">
        <f aca="false">+[2]data1cf!AE26</f>
        <v>-3157.56502553032</v>
      </c>
      <c r="G27" s="8" t="n">
        <f aca="false">+[2]data1cf!AF26</f>
        <v>-3423.45312790562</v>
      </c>
      <c r="H27" s="8" t="n">
        <f aca="false">+[2]data1cf!AG26</f>
        <v>-2194.67360673394</v>
      </c>
      <c r="I27" s="8" t="n">
        <f aca="false">+[2]data1cf!AH26</f>
        <v>-2323.1713765493</v>
      </c>
      <c r="J27" s="8" t="n">
        <f aca="false">+[2]data1cf!AI26</f>
        <v>-2335.60557908429</v>
      </c>
      <c r="K27" s="8" t="n">
        <f aca="false">+[2]data1cf!AJ26</f>
        <v>-2344.53641407959</v>
      </c>
      <c r="L27" s="8" t="n">
        <f aca="false">+[2]data1cf!AK26</f>
        <v>-2373.0995139647</v>
      </c>
      <c r="M27" s="8" t="n">
        <f aca="false">+[2]data1cf!AL26</f>
        <v>-2371.31504838242</v>
      </c>
      <c r="N27" s="8" t="n">
        <f aca="false">+[2]data1cf!AM26</f>
        <v>-2389.18624649661</v>
      </c>
      <c r="O27" s="8" t="n">
        <f aca="false">+[2]data1cf!AN26</f>
        <v>-2199.11536551428</v>
      </c>
      <c r="P27" s="8" t="n">
        <f aca="false">+[2]data1cf!AO26</f>
        <v>-2160.99473202243</v>
      </c>
      <c r="Q27" s="8" t="n">
        <f aca="false">+[2]data1cf!AP26</f>
        <v>-2161.65041034187</v>
      </c>
      <c r="R27" s="8" t="n">
        <f aca="false">+[2]data1cf!AQ26</f>
        <v>1143.53611664185</v>
      </c>
      <c r="S27" s="8" t="n">
        <f aca="false">+[2]data1cf!AR26</f>
        <v>0</v>
      </c>
      <c r="T27" s="8" t="n">
        <f aca="false">+[2]data1cf!AS26</f>
        <v>0</v>
      </c>
      <c r="U27" s="8" t="n">
        <f aca="false">+[2]data1cf!AT26</f>
        <v>0</v>
      </c>
      <c r="V27" s="8" t="n">
        <f aca="false">+[2]data1cf!AU26</f>
        <v>0</v>
      </c>
      <c r="W27" s="8" t="n">
        <f aca="false">+[2]data1cf!AV26</f>
        <v>0</v>
      </c>
      <c r="X27" s="8" t="n">
        <f aca="false">+[2]data1cf!AW26</f>
        <v>0</v>
      </c>
      <c r="Y27" s="8" t="n">
        <f aca="false">+[2]data1cf!AX26</f>
        <v>0</v>
      </c>
      <c r="Z27" s="8" t="n">
        <f aca="false">+[2]data1cf!AY26</f>
        <v>0</v>
      </c>
      <c r="AA27" s="8" t="n">
        <f aca="false">+[2]data1cf!AZ26</f>
        <v>0</v>
      </c>
      <c r="AB27" s="9"/>
      <c r="AC27" s="9"/>
      <c r="AD27" s="9"/>
      <c r="AE27" s="9"/>
      <c r="AF27" s="9"/>
      <c r="AG27" s="9"/>
      <c r="AH27" s="9"/>
      <c r="AI27" s="9"/>
      <c r="AJ27" s="9"/>
      <c r="AK27" s="1"/>
      <c r="AL27" s="1" t="e">
        <f aca="false">SUMPRODUCT(B27:AJ27,PVCapPrice)</f>
        <v>#DIV/0!</v>
      </c>
      <c r="AM27" s="1"/>
      <c r="AN27" s="1"/>
      <c r="AO27" s="1"/>
      <c r="AP27" s="1"/>
      <c r="AQ27" s="1"/>
    </row>
    <row r="28" customFormat="false" ht="11.25" hidden="false" customHeight="false" outlineLevel="0" collapsed="false">
      <c r="A28" s="1" t="n">
        <v>26</v>
      </c>
      <c r="B28" s="8" t="n">
        <f aca="false">+[2]data1cf!AA27</f>
        <v>-91516.2389629224</v>
      </c>
      <c r="C28" s="8" t="n">
        <f aca="false">+[2]data1cf!AB27</f>
        <v>-7587.73017933501</v>
      </c>
      <c r="D28" s="8" t="n">
        <f aca="false">+[2]data1cf!AC27</f>
        <v>-3616.77975495879</v>
      </c>
      <c r="E28" s="8" t="n">
        <f aca="false">+[2]data1cf!AD27</f>
        <v>-3161.22890204573</v>
      </c>
      <c r="F28" s="8" t="n">
        <f aca="false">+[2]data1cf!AE27</f>
        <v>-3419.1404953921</v>
      </c>
      <c r="G28" s="8" t="n">
        <f aca="false">+[2]data1cf!AF27</f>
        <v>-3690.4612714193</v>
      </c>
      <c r="H28" s="8" t="n">
        <f aca="false">+[2]data1cf!AG27</f>
        <v>-2392.93852527963</v>
      </c>
      <c r="I28" s="8" t="n">
        <f aca="false">+[2]data1cf!AH27</f>
        <v>-2510.93430101472</v>
      </c>
      <c r="J28" s="8" t="n">
        <f aca="false">+[2]data1cf!AI27</f>
        <v>-2523.36850354971</v>
      </c>
      <c r="K28" s="8" t="n">
        <f aca="false">+[2]data1cf!AJ27</f>
        <v>-2532.61758078987</v>
      </c>
      <c r="L28" s="8" t="n">
        <f aca="false">+[2]data1cf!AK27</f>
        <v>-2560.86243843012</v>
      </c>
      <c r="M28" s="8" t="n">
        <f aca="false">+[2]data1cf!AL27</f>
        <v>-2559.3962150927</v>
      </c>
      <c r="N28" s="8" t="n">
        <f aca="false">+[2]data1cf!AM27</f>
        <v>-2576.94917096203</v>
      </c>
      <c r="O28" s="8" t="n">
        <f aca="false">+[2]data1cf!AN27</f>
        <v>-2387.19653222456</v>
      </c>
      <c r="P28" s="8" t="n">
        <f aca="false">+[2]data1cf!AO27</f>
        <v>-2348.75765648785</v>
      </c>
      <c r="Q28" s="8" t="n">
        <f aca="false">+[2]data1cf!AP27</f>
        <v>-2349.73157705216</v>
      </c>
      <c r="R28" s="8" t="n">
        <f aca="false">+[2]data1cf!AQ27</f>
        <v>1049.65465440913</v>
      </c>
      <c r="S28" s="8" t="n">
        <f aca="false">+[2]data1cf!AR27</f>
        <v>0</v>
      </c>
      <c r="T28" s="8" t="n">
        <f aca="false">+[2]data1cf!AS27</f>
        <v>0</v>
      </c>
      <c r="U28" s="8" t="n">
        <f aca="false">+[2]data1cf!AT27</f>
        <v>0</v>
      </c>
      <c r="V28" s="8" t="n">
        <f aca="false">+[2]data1cf!AU27</f>
        <v>0</v>
      </c>
      <c r="W28" s="8" t="n">
        <f aca="false">+[2]data1cf!AV27</f>
        <v>0</v>
      </c>
      <c r="X28" s="8" t="n">
        <f aca="false">+[2]data1cf!AW27</f>
        <v>0</v>
      </c>
      <c r="Y28" s="8" t="n">
        <f aca="false">+[2]data1cf!AX27</f>
        <v>0</v>
      </c>
      <c r="Z28" s="8" t="n">
        <f aca="false">+[2]data1cf!AY27</f>
        <v>0</v>
      </c>
      <c r="AA28" s="8" t="n">
        <f aca="false">+[2]data1cf!AZ27</f>
        <v>0</v>
      </c>
      <c r="AB28" s="9"/>
      <c r="AC28" s="9"/>
      <c r="AD28" s="9"/>
      <c r="AE28" s="9"/>
      <c r="AF28" s="9"/>
      <c r="AG28" s="9"/>
      <c r="AH28" s="9"/>
      <c r="AI28" s="9"/>
      <c r="AJ28" s="9"/>
      <c r="AK28" s="1"/>
      <c r="AL28" s="1" t="e">
        <f aca="false">SUMPRODUCT(B28:AJ28,PVCapPrice)</f>
        <v>#DIV/0!</v>
      </c>
      <c r="AM28" s="1"/>
      <c r="AN28" s="1"/>
      <c r="AO28" s="1"/>
      <c r="AP28" s="1"/>
      <c r="AQ28" s="1"/>
    </row>
    <row r="29" customFormat="false" ht="11.25" hidden="false" customHeight="false" outlineLevel="0" collapsed="false">
      <c r="A29" s="1" t="n">
        <v>27</v>
      </c>
      <c r="B29" s="8" t="n">
        <f aca="false">+[2]data1cf!AA28</f>
        <v>-98320.7864471436</v>
      </c>
      <c r="C29" s="8" t="n">
        <f aca="false">+[2]data1cf!AB28</f>
        <v>-7475.99504944175</v>
      </c>
      <c r="D29" s="8" t="n">
        <f aca="false">+[2]data1cf!AC28</f>
        <v>-3232.62641894636</v>
      </c>
      <c r="E29" s="8" t="n">
        <f aca="false">+[2]data1cf!AD28</f>
        <v>-2905.83806820546</v>
      </c>
      <c r="F29" s="8" t="n">
        <f aca="false">+[2]data1cf!AE28</f>
        <v>-3190.06350596775</v>
      </c>
      <c r="G29" s="8" t="n">
        <f aca="false">+[2]data1cf!AF28</f>
        <v>-3443.57425282689</v>
      </c>
      <c r="H29" s="8" t="n">
        <f aca="false">+[2]data1cf!AG28</f>
        <v>-2228.11714302543</v>
      </c>
      <c r="I29" s="8" t="n">
        <f aca="false">+[2]data1cf!AH28</f>
        <v>-2354.84342536468</v>
      </c>
      <c r="J29" s="8" t="n">
        <f aca="false">+[2]data1cf!AI28</f>
        <v>-2367.27762789967</v>
      </c>
      <c r="K29" s="8" t="n">
        <f aca="false">+[2]data1cf!AJ28</f>
        <v>-2376.26214433364</v>
      </c>
      <c r="L29" s="8" t="n">
        <f aca="false">+[2]data1cf!AK28</f>
        <v>-2404.77156278008</v>
      </c>
      <c r="M29" s="8" t="n">
        <f aca="false">+[2]data1cf!AL28</f>
        <v>-2403.04077863646</v>
      </c>
      <c r="N29" s="8" t="n">
        <f aca="false">+[2]data1cf!AM28</f>
        <v>-2420.85829531198</v>
      </c>
      <c r="O29" s="8" t="n">
        <f aca="false">+[2]data1cf!AN28</f>
        <v>-2230.84109576833</v>
      </c>
      <c r="P29" s="8" t="n">
        <f aca="false">+[2]data1cf!AO28</f>
        <v>-2192.6667808378</v>
      </c>
      <c r="Q29" s="8" t="n">
        <f aca="false">+[2]data1cf!AP28</f>
        <v>-2193.37614059592</v>
      </c>
      <c r="R29" s="8" t="n">
        <f aca="false">+[2]data1cf!AQ28</f>
        <v>1127.70009223416</v>
      </c>
      <c r="S29" s="8" t="n">
        <f aca="false">+[2]data1cf!AR28</f>
        <v>0</v>
      </c>
      <c r="T29" s="8" t="n">
        <f aca="false">+[2]data1cf!AS28</f>
        <v>0</v>
      </c>
      <c r="U29" s="8" t="n">
        <f aca="false">+[2]data1cf!AT28</f>
        <v>0</v>
      </c>
      <c r="V29" s="8" t="n">
        <f aca="false">+[2]data1cf!AU28</f>
        <v>0</v>
      </c>
      <c r="W29" s="8" t="n">
        <f aca="false">+[2]data1cf!AV28</f>
        <v>0</v>
      </c>
      <c r="X29" s="8" t="n">
        <f aca="false">+[2]data1cf!AW28</f>
        <v>0</v>
      </c>
      <c r="Y29" s="8" t="n">
        <f aca="false">+[2]data1cf!AX28</f>
        <v>0</v>
      </c>
      <c r="Z29" s="8" t="n">
        <f aca="false">+[2]data1cf!AY28</f>
        <v>0</v>
      </c>
      <c r="AA29" s="8" t="n">
        <f aca="false">+[2]data1cf!AZ28</f>
        <v>0</v>
      </c>
      <c r="AB29" s="9"/>
      <c r="AC29" s="9"/>
      <c r="AD29" s="9"/>
      <c r="AE29" s="9"/>
      <c r="AF29" s="9"/>
      <c r="AG29" s="9"/>
      <c r="AH29" s="9"/>
      <c r="AI29" s="9"/>
      <c r="AJ29" s="9"/>
      <c r="AK29" s="1"/>
      <c r="AL29" s="1" t="e">
        <f aca="false">SUMPRODUCT(B29:AJ29,PVCapPrice)</f>
        <v>#DIV/0!</v>
      </c>
      <c r="AM29" s="1"/>
      <c r="AN29" s="1"/>
      <c r="AO29" s="1"/>
      <c r="AP29" s="1"/>
      <c r="AQ29" s="1"/>
    </row>
    <row r="30" customFormat="false" ht="11.25" hidden="false" customHeight="false" outlineLevel="0" collapsed="false">
      <c r="A30" s="1" t="n">
        <v>28</v>
      </c>
      <c r="B30" s="8" t="n">
        <f aca="false">+[2]data1cf!AA29</f>
        <v>-102710.595589471</v>
      </c>
      <c r="C30" s="8" t="n">
        <f aca="false">+[2]data1cf!AB29</f>
        <v>-7304.33515063674</v>
      </c>
      <c r="D30" s="8" t="n">
        <f aca="false">+[2]data1cf!AC29</f>
        <v>-3090.51817062178</v>
      </c>
      <c r="E30" s="8" t="n">
        <f aca="false">+[2]data1cf!AD29</f>
        <v>-2908.57952987721</v>
      </c>
      <c r="F30" s="8" t="n">
        <f aca="false">+[2]data1cf!AE29</f>
        <v>-3090.18374621258</v>
      </c>
      <c r="G30" s="8" t="n">
        <f aca="false">+[2]data1cf!AF29</f>
        <v>-3382.62017254342</v>
      </c>
      <c r="H30" s="8" t="n">
        <f aca="false">+[2]data1cf!AG29</f>
        <v>-2121.78613242577</v>
      </c>
      <c r="I30" s="8" t="n">
        <f aca="false">+[2]data1cf!AH29</f>
        <v>-2254.14471548699</v>
      </c>
      <c r="J30" s="8" t="n">
        <f aca="false">+[2]data1cf!AI29</f>
        <v>-2266.57891802198</v>
      </c>
      <c r="K30" s="8" t="n">
        <f aca="false">+[2]data1cf!AJ29</f>
        <v>-2275.3927586765</v>
      </c>
      <c r="L30" s="8" t="n">
        <f aca="false">+[2]data1cf!AK29</f>
        <v>-2304.07285290239</v>
      </c>
      <c r="M30" s="8" t="n">
        <f aca="false">+[2]data1cf!AL29</f>
        <v>-2302.17139297932</v>
      </c>
      <c r="N30" s="8" t="n">
        <f aca="false">+[2]data1cf!AM29</f>
        <v>-2320.1595854343</v>
      </c>
      <c r="O30" s="8" t="n">
        <f aca="false">+[2]data1cf!AN29</f>
        <v>-2129.97171011119</v>
      </c>
      <c r="P30" s="8" t="n">
        <f aca="false">+[2]data1cf!AO29</f>
        <v>-2091.96807096012</v>
      </c>
      <c r="Q30" s="8" t="n">
        <f aca="false">+[2]data1cf!AP29</f>
        <v>-2092.50675493878</v>
      </c>
      <c r="R30" s="8" t="n">
        <f aca="false">+[2]data1cf!AQ29</f>
        <v>1178.049447173</v>
      </c>
      <c r="S30" s="8" t="n">
        <f aca="false">+[2]data1cf!AR29</f>
        <v>0</v>
      </c>
      <c r="T30" s="8" t="n">
        <f aca="false">+[2]data1cf!AS29</f>
        <v>0</v>
      </c>
      <c r="U30" s="8" t="n">
        <f aca="false">+[2]data1cf!AT29</f>
        <v>0</v>
      </c>
      <c r="V30" s="8" t="n">
        <f aca="false">+[2]data1cf!AU29</f>
        <v>0</v>
      </c>
      <c r="W30" s="8" t="n">
        <f aca="false">+[2]data1cf!AV29</f>
        <v>0</v>
      </c>
      <c r="X30" s="8" t="n">
        <f aca="false">+[2]data1cf!AW29</f>
        <v>0</v>
      </c>
      <c r="Y30" s="8" t="n">
        <f aca="false">+[2]data1cf!AX29</f>
        <v>0</v>
      </c>
      <c r="Z30" s="8" t="n">
        <f aca="false">+[2]data1cf!AY29</f>
        <v>0</v>
      </c>
      <c r="AA30" s="8" t="n">
        <f aca="false">+[2]data1cf!AZ29</f>
        <v>0</v>
      </c>
      <c r="AB30" s="9"/>
      <c r="AC30" s="9"/>
      <c r="AD30" s="9"/>
      <c r="AE30" s="9"/>
      <c r="AF30" s="9"/>
      <c r="AG30" s="9"/>
      <c r="AH30" s="9"/>
      <c r="AI30" s="9"/>
      <c r="AJ30" s="9"/>
      <c r="AK30" s="1"/>
      <c r="AL30" s="1" t="e">
        <f aca="false">SUMPRODUCT(B30:AJ30,PVCapPrice)</f>
        <v>#DIV/0!</v>
      </c>
      <c r="AM30" s="1"/>
      <c r="AN30" s="1"/>
      <c r="AO30" s="1"/>
      <c r="AP30" s="1"/>
      <c r="AQ30" s="1"/>
    </row>
    <row r="31" customFormat="false" ht="11.25" hidden="false" customHeight="false" outlineLevel="0" collapsed="false">
      <c r="A31" s="1" t="n">
        <v>29</v>
      </c>
      <c r="B31" s="8" t="n">
        <f aca="false">+[2]data1cf!AA30</f>
        <v>-100921.426997176</v>
      </c>
      <c r="C31" s="8" t="n">
        <f aca="false">+[2]data1cf!AB30</f>
        <v>-7490.015993788</v>
      </c>
      <c r="D31" s="8" t="n">
        <f aca="false">+[2]data1cf!AC30</f>
        <v>-3187.47557415622</v>
      </c>
      <c r="E31" s="8" t="n">
        <f aca="false">+[2]data1cf!AD30</f>
        <v>-2899.56441861121</v>
      </c>
      <c r="F31" s="8" t="n">
        <f aca="false">+[2]data1cf!AE30</f>
        <v>-3076.74406319562</v>
      </c>
      <c r="G31" s="8" t="n">
        <f aca="false">+[2]data1cf!AF30</f>
        <v>-3529.00830505373</v>
      </c>
      <c r="H31" s="8" t="n">
        <f aca="false">+[2]data1cf!AG30</f>
        <v>-2165.12380346881</v>
      </c>
      <c r="I31" s="8" t="n">
        <f aca="false">+[2]data1cf!AH30</f>
        <v>-2295.18681165937</v>
      </c>
      <c r="J31" s="8" t="n">
        <f aca="false">+[2]data1cf!AI30</f>
        <v>-2307.62101419436</v>
      </c>
      <c r="K31" s="8" t="n">
        <f aca="false">+[2]data1cf!AJ30</f>
        <v>-2316.50441772375</v>
      </c>
      <c r="L31" s="8" t="n">
        <f aca="false">+[2]data1cf!AK30</f>
        <v>-2345.11494907477</v>
      </c>
      <c r="M31" s="8" t="n">
        <f aca="false">+[2]data1cf!AL30</f>
        <v>-2343.28305202657</v>
      </c>
      <c r="N31" s="8" t="n">
        <f aca="false">+[2]data1cf!AM30</f>
        <v>-2361.20168160668</v>
      </c>
      <c r="O31" s="8" t="n">
        <f aca="false">+[2]data1cf!AN30</f>
        <v>-2171.08336915843</v>
      </c>
      <c r="P31" s="8" t="n">
        <f aca="false">+[2]data1cf!AO30</f>
        <v>-2133.0101671325</v>
      </c>
      <c r="Q31" s="8" t="n">
        <f aca="false">+[2]data1cf!AP30</f>
        <v>-2133.61841398603</v>
      </c>
      <c r="R31" s="8" t="n">
        <f aca="false">+[2]data1cf!AQ30</f>
        <v>1157.52839908681</v>
      </c>
      <c r="S31" s="8" t="n">
        <f aca="false">+[2]data1cf!AR30</f>
        <v>0</v>
      </c>
      <c r="T31" s="8" t="n">
        <f aca="false">+[2]data1cf!AS30</f>
        <v>0</v>
      </c>
      <c r="U31" s="8" t="n">
        <f aca="false">+[2]data1cf!AT30</f>
        <v>0</v>
      </c>
      <c r="V31" s="8" t="n">
        <f aca="false">+[2]data1cf!AU30</f>
        <v>0</v>
      </c>
      <c r="W31" s="8" t="n">
        <f aca="false">+[2]data1cf!AV30</f>
        <v>0</v>
      </c>
      <c r="X31" s="8" t="n">
        <f aca="false">+[2]data1cf!AW30</f>
        <v>0</v>
      </c>
      <c r="Y31" s="8" t="n">
        <f aca="false">+[2]data1cf!AX30</f>
        <v>0</v>
      </c>
      <c r="Z31" s="8" t="n">
        <f aca="false">+[2]data1cf!AY30</f>
        <v>0</v>
      </c>
      <c r="AA31" s="8" t="n">
        <f aca="false">+[2]data1cf!AZ30</f>
        <v>0</v>
      </c>
      <c r="AB31" s="9"/>
      <c r="AC31" s="9"/>
      <c r="AD31" s="9"/>
      <c r="AE31" s="9"/>
      <c r="AF31" s="9"/>
      <c r="AG31" s="9"/>
      <c r="AH31" s="9"/>
      <c r="AI31" s="9"/>
      <c r="AJ31" s="9"/>
      <c r="AK31" s="1"/>
      <c r="AL31" s="1" t="e">
        <f aca="false">SUMPRODUCT(B31:AJ31,PVCapPrice)</f>
        <v>#DIV/0!</v>
      </c>
      <c r="AM31" s="1"/>
      <c r="AN31" s="1"/>
      <c r="AO31" s="1"/>
      <c r="AP31" s="1"/>
      <c r="AQ31" s="1"/>
    </row>
    <row r="32" customFormat="false" ht="11.25" hidden="false" customHeight="false" outlineLevel="0" collapsed="false">
      <c r="A32" s="1" t="n">
        <v>30</v>
      </c>
      <c r="B32" s="8" t="n">
        <f aca="false">+[2]data1cf!AA31</f>
        <v>-90671.3955977985</v>
      </c>
      <c r="C32" s="8" t="n">
        <f aca="false">+[2]data1cf!AB31</f>
        <v>-7568.00985355752</v>
      </c>
      <c r="D32" s="8" t="n">
        <f aca="false">+[2]data1cf!AC31</f>
        <v>-3517.46209014008</v>
      </c>
      <c r="E32" s="8" t="n">
        <f aca="false">+[2]data1cf!AD31</f>
        <v>-3126.28057429924</v>
      </c>
      <c r="F32" s="8" t="n">
        <f aca="false">+[2]data1cf!AE31</f>
        <v>-3525.74062840741</v>
      </c>
      <c r="G32" s="8" t="n">
        <f aca="false">+[2]data1cf!AF31</f>
        <v>-3752.69503232233</v>
      </c>
      <c r="H32" s="8" t="n">
        <f aca="false">+[2]data1cf!AG31</f>
        <v>-2413.40252403207</v>
      </c>
      <c r="I32" s="8" t="n">
        <f aca="false">+[2]data1cf!AH31</f>
        <v>-2530.31433193597</v>
      </c>
      <c r="J32" s="8" t="n">
        <f aca="false">+[2]data1cf!AI31</f>
        <v>-2542.74853447096</v>
      </c>
      <c r="K32" s="8" t="n">
        <f aca="false">+[2]data1cf!AJ31</f>
        <v>-2552.03045922116</v>
      </c>
      <c r="L32" s="8" t="n">
        <f aca="false">+[2]data1cf!AK31</f>
        <v>-2580.24246935137</v>
      </c>
      <c r="M32" s="8" t="n">
        <f aca="false">+[2]data1cf!AL31</f>
        <v>-2578.80909352398</v>
      </c>
      <c r="N32" s="8" t="n">
        <f aca="false">+[2]data1cf!AM31</f>
        <v>-2596.32920188328</v>
      </c>
      <c r="O32" s="8" t="n">
        <f aca="false">+[2]data1cf!AN31</f>
        <v>-2406.60941065585</v>
      </c>
      <c r="P32" s="8" t="n">
        <f aca="false">+[2]data1cf!AO31</f>
        <v>-2368.1376874091</v>
      </c>
      <c r="Q32" s="8" t="n">
        <f aca="false">+[2]data1cf!AP31</f>
        <v>-2369.14445548344</v>
      </c>
      <c r="R32" s="8" t="n">
        <f aca="false">+[2]data1cf!AQ31</f>
        <v>1039.96463894851</v>
      </c>
      <c r="S32" s="8" t="n">
        <f aca="false">+[2]data1cf!AR31</f>
        <v>0</v>
      </c>
      <c r="T32" s="8" t="n">
        <f aca="false">+[2]data1cf!AS31</f>
        <v>0</v>
      </c>
      <c r="U32" s="8" t="n">
        <f aca="false">+[2]data1cf!AT31</f>
        <v>0</v>
      </c>
      <c r="V32" s="8" t="n">
        <f aca="false">+[2]data1cf!AU31</f>
        <v>0</v>
      </c>
      <c r="W32" s="8" t="n">
        <f aca="false">+[2]data1cf!AV31</f>
        <v>0</v>
      </c>
      <c r="X32" s="8" t="n">
        <f aca="false">+[2]data1cf!AW31</f>
        <v>0</v>
      </c>
      <c r="Y32" s="8" t="n">
        <f aca="false">+[2]data1cf!AX31</f>
        <v>0</v>
      </c>
      <c r="Z32" s="8" t="n">
        <f aca="false">+[2]data1cf!AY31</f>
        <v>0</v>
      </c>
      <c r="AA32" s="8" t="n">
        <f aca="false">+[2]data1cf!AZ31</f>
        <v>0</v>
      </c>
      <c r="AB32" s="9"/>
      <c r="AC32" s="9"/>
      <c r="AD32" s="9"/>
      <c r="AE32" s="9"/>
      <c r="AF32" s="9"/>
      <c r="AG32" s="9"/>
      <c r="AH32" s="9"/>
      <c r="AI32" s="9"/>
      <c r="AJ32" s="9"/>
      <c r="AK32" s="1"/>
      <c r="AL32" s="1" t="e">
        <f aca="false">SUMPRODUCT(B32:AJ32,PVCapPrice)</f>
        <v>#DIV/0!</v>
      </c>
      <c r="AM32" s="1"/>
      <c r="AN32" s="1"/>
      <c r="AO32" s="1"/>
      <c r="AP32" s="1"/>
      <c r="AQ32" s="1"/>
    </row>
    <row r="33" customFormat="false" ht="11.25" hidden="false" customHeight="false" outlineLevel="0" collapsed="false">
      <c r="A33" s="1" t="n">
        <v>31</v>
      </c>
      <c r="B33" s="8" t="n">
        <f aca="false">+[2]data1cf!AA32</f>
        <v>-101887.870740587</v>
      </c>
      <c r="C33" s="8" t="n">
        <f aca="false">+[2]data1cf!AB32</f>
        <v>-7429.72897219301</v>
      </c>
      <c r="D33" s="8" t="n">
        <f aca="false">+[2]data1cf!AC32</f>
        <v>-3146.12240600206</v>
      </c>
      <c r="E33" s="8" t="n">
        <f aca="false">+[2]data1cf!AD32</f>
        <v>-2978.47677430887</v>
      </c>
      <c r="F33" s="8" t="n">
        <f aca="false">+[2]data1cf!AE32</f>
        <v>-3176.54530057045</v>
      </c>
      <c r="G33" s="8" t="n">
        <f aca="false">+[2]data1cf!AF32</f>
        <v>-3419.04748233558</v>
      </c>
      <c r="H33" s="8" t="n">
        <f aca="false">+[2]data1cf!AG32</f>
        <v>-2141.71437116941</v>
      </c>
      <c r="I33" s="8" t="n">
        <f aca="false">+[2]data1cf!AH32</f>
        <v>-2273.01736534052</v>
      </c>
      <c r="J33" s="8" t="n">
        <f aca="false">+[2]data1cf!AI32</f>
        <v>-2285.45156787551</v>
      </c>
      <c r="K33" s="8" t="n">
        <f aca="false">+[2]data1cf!AJ32</f>
        <v>-2294.29739607216</v>
      </c>
      <c r="L33" s="8" t="n">
        <f aca="false">+[2]data1cf!AK32</f>
        <v>-2322.94550275592</v>
      </c>
      <c r="M33" s="8" t="n">
        <f aca="false">+[2]data1cf!AL32</f>
        <v>-2321.07603037498</v>
      </c>
      <c r="N33" s="8" t="n">
        <f aca="false">+[2]data1cf!AM32</f>
        <v>-2339.03223528783</v>
      </c>
      <c r="O33" s="8" t="n">
        <f aca="false">+[2]data1cf!AN32</f>
        <v>-2148.87634750684</v>
      </c>
      <c r="P33" s="8" t="n">
        <f aca="false">+[2]data1cf!AO32</f>
        <v>-2110.84072081365</v>
      </c>
      <c r="Q33" s="8" t="n">
        <f aca="false">+[2]data1cf!AP32</f>
        <v>-2111.41139233444</v>
      </c>
      <c r="R33" s="8" t="n">
        <f aca="false">+[2]data1cf!AQ32</f>
        <v>1168.61312224623</v>
      </c>
      <c r="S33" s="8" t="n">
        <f aca="false">+[2]data1cf!AR32</f>
        <v>0</v>
      </c>
      <c r="T33" s="8" t="n">
        <f aca="false">+[2]data1cf!AS32</f>
        <v>0</v>
      </c>
      <c r="U33" s="8" t="n">
        <f aca="false">+[2]data1cf!AT32</f>
        <v>0</v>
      </c>
      <c r="V33" s="8" t="n">
        <f aca="false">+[2]data1cf!AU32</f>
        <v>0</v>
      </c>
      <c r="W33" s="8" t="n">
        <f aca="false">+[2]data1cf!AV32</f>
        <v>0</v>
      </c>
      <c r="X33" s="8" t="n">
        <f aca="false">+[2]data1cf!AW32</f>
        <v>0</v>
      </c>
      <c r="Y33" s="8" t="n">
        <f aca="false">+[2]data1cf!AX32</f>
        <v>0</v>
      </c>
      <c r="Z33" s="8" t="n">
        <f aca="false">+[2]data1cf!AY32</f>
        <v>0</v>
      </c>
      <c r="AA33" s="8" t="n">
        <f aca="false">+[2]data1cf!AZ32</f>
        <v>0</v>
      </c>
      <c r="AB33" s="9"/>
      <c r="AC33" s="9"/>
      <c r="AD33" s="9"/>
      <c r="AE33" s="9"/>
      <c r="AF33" s="9"/>
      <c r="AG33" s="9"/>
      <c r="AH33" s="9"/>
      <c r="AI33" s="9"/>
      <c r="AJ33" s="9"/>
      <c r="AK33" s="1"/>
      <c r="AL33" s="1" t="e">
        <f aca="false">SUMPRODUCT(B33:AJ33,PVCapPrice)</f>
        <v>#DIV/0!</v>
      </c>
      <c r="AM33" s="1"/>
      <c r="AN33" s="1"/>
      <c r="AO33" s="1"/>
      <c r="AP33" s="1"/>
      <c r="AQ33" s="1"/>
    </row>
    <row r="34" customFormat="false" ht="11.25" hidden="false" customHeight="false" outlineLevel="0" collapsed="false">
      <c r="A34" s="1" t="n">
        <v>32</v>
      </c>
      <c r="B34" s="8" t="n">
        <f aca="false">+[2]data1cf!AA33</f>
        <v>-99084.3813833708</v>
      </c>
      <c r="C34" s="8" t="n">
        <f aca="false">+[2]data1cf!AB33</f>
        <v>-7458.76211414965</v>
      </c>
      <c r="D34" s="8" t="n">
        <f aca="false">+[2]data1cf!AC33</f>
        <v>-3265.69367500701</v>
      </c>
      <c r="E34" s="8" t="n">
        <f aca="false">+[2]data1cf!AD33</f>
        <v>-2970.85046198536</v>
      </c>
      <c r="F34" s="8" t="n">
        <f aca="false">+[2]data1cf!AE33</f>
        <v>-3194.44699410208</v>
      </c>
      <c r="G34" s="8" t="n">
        <f aca="false">+[2]data1cf!AF33</f>
        <v>-3521.31521832693</v>
      </c>
      <c r="H34" s="8" t="n">
        <f aca="false">+[2]data1cf!AG33</f>
        <v>-2209.62116321735</v>
      </c>
      <c r="I34" s="8" t="n">
        <f aca="false">+[2]data1cf!AH33</f>
        <v>-2337.32716840357</v>
      </c>
      <c r="J34" s="8" t="n">
        <f aca="false">+[2]data1cf!AI33</f>
        <v>-2349.76137093856</v>
      </c>
      <c r="K34" s="8" t="n">
        <f aca="false">+[2]data1cf!AJ33</f>
        <v>-2358.71619880142</v>
      </c>
      <c r="L34" s="8" t="n">
        <f aca="false">+[2]data1cf!AK33</f>
        <v>-2387.25530581897</v>
      </c>
      <c r="M34" s="8" t="n">
        <f aca="false">+[2]data1cf!AL33</f>
        <v>-2385.49483310424</v>
      </c>
      <c r="N34" s="8" t="n">
        <f aca="false">+[2]data1cf!AM33</f>
        <v>-2403.34203835088</v>
      </c>
      <c r="O34" s="8" t="n">
        <f aca="false">+[2]data1cf!AN33</f>
        <v>-2213.2951502361</v>
      </c>
      <c r="P34" s="8" t="n">
        <f aca="false">+[2]data1cf!AO33</f>
        <v>-2175.1505238767</v>
      </c>
      <c r="Q34" s="8" t="n">
        <f aca="false">+[2]data1cf!AP33</f>
        <v>-2175.8301950637</v>
      </c>
      <c r="R34" s="8" t="n">
        <f aca="false">+[2]data1cf!AQ33</f>
        <v>1136.45822071471</v>
      </c>
      <c r="S34" s="8" t="n">
        <f aca="false">+[2]data1cf!AR33</f>
        <v>0</v>
      </c>
      <c r="T34" s="8" t="n">
        <f aca="false">+[2]data1cf!AS33</f>
        <v>0</v>
      </c>
      <c r="U34" s="8" t="n">
        <f aca="false">+[2]data1cf!AT33</f>
        <v>0</v>
      </c>
      <c r="V34" s="8" t="n">
        <f aca="false">+[2]data1cf!AU33</f>
        <v>0</v>
      </c>
      <c r="W34" s="8" t="n">
        <f aca="false">+[2]data1cf!AV33</f>
        <v>0</v>
      </c>
      <c r="X34" s="8" t="n">
        <f aca="false">+[2]data1cf!AW33</f>
        <v>0</v>
      </c>
      <c r="Y34" s="8" t="n">
        <f aca="false">+[2]data1cf!AX33</f>
        <v>0</v>
      </c>
      <c r="Z34" s="8" t="n">
        <f aca="false">+[2]data1cf!AY33</f>
        <v>0</v>
      </c>
      <c r="AA34" s="8" t="n">
        <f aca="false">+[2]data1cf!AZ33</f>
        <v>0</v>
      </c>
      <c r="AB34" s="9"/>
      <c r="AC34" s="9"/>
      <c r="AD34" s="9"/>
      <c r="AE34" s="9"/>
      <c r="AF34" s="9"/>
      <c r="AG34" s="9"/>
      <c r="AH34" s="9"/>
      <c r="AI34" s="9"/>
      <c r="AJ34" s="9"/>
      <c r="AK34" s="1"/>
      <c r="AL34" s="1" t="e">
        <f aca="false">SUMPRODUCT(B34:AJ34,PVCapPrice)</f>
        <v>#DIV/0!</v>
      </c>
      <c r="AM34" s="1"/>
      <c r="AN34" s="1"/>
      <c r="AO34" s="1"/>
      <c r="AP34" s="1"/>
      <c r="AQ34" s="1"/>
    </row>
    <row r="35" customFormat="false" ht="11.25" hidden="false" customHeight="false" outlineLevel="0" collapsed="false">
      <c r="A35" s="1" t="n">
        <v>33</v>
      </c>
      <c r="B35" s="8" t="n">
        <f aca="false">+[2]data1cf!AA34</f>
        <v>-89717.4405415065</v>
      </c>
      <c r="C35" s="8" t="n">
        <f aca="false">+[2]data1cf!AB34</f>
        <v>-7674.41134980365</v>
      </c>
      <c r="D35" s="8" t="n">
        <f aca="false">+[2]data1cf!AC34</f>
        <v>-3554.3434849795</v>
      </c>
      <c r="E35" s="8" t="n">
        <f aca="false">+[2]data1cf!AD34</f>
        <v>-3298.69769414957</v>
      </c>
      <c r="F35" s="8" t="n">
        <f aca="false">+[2]data1cf!AE34</f>
        <v>-3582.54144245788</v>
      </c>
      <c r="G35" s="8" t="n">
        <f aca="false">+[2]data1cf!AF34</f>
        <v>-3698.41450982905</v>
      </c>
      <c r="H35" s="8" t="n">
        <f aca="false">+[2]data1cf!AG34</f>
        <v>-2436.50945235479</v>
      </c>
      <c r="I35" s="8" t="n">
        <f aca="false">+[2]data1cf!AH34</f>
        <v>-2552.19729776327</v>
      </c>
      <c r="J35" s="8" t="n">
        <f aca="false">+[2]data1cf!AI34</f>
        <v>-2564.63150029826</v>
      </c>
      <c r="K35" s="8" t="n">
        <f aca="false">+[2]data1cf!AJ34</f>
        <v>-2573.95051482104</v>
      </c>
      <c r="L35" s="8" t="n">
        <f aca="false">+[2]data1cf!AK34</f>
        <v>-2602.12543517867</v>
      </c>
      <c r="M35" s="8" t="n">
        <f aca="false">+[2]data1cf!AL34</f>
        <v>-2600.72914912386</v>
      </c>
      <c r="N35" s="8" t="n">
        <f aca="false">+[2]data1cf!AM34</f>
        <v>-2618.21216771057</v>
      </c>
      <c r="O35" s="8" t="n">
        <f aca="false">+[2]data1cf!AN34</f>
        <v>-2428.52946625573</v>
      </c>
      <c r="P35" s="8" t="n">
        <f aca="false">+[2]data1cf!AO34</f>
        <v>-2390.02065323639</v>
      </c>
      <c r="Q35" s="8" t="n">
        <f aca="false">+[2]data1cf!AP34</f>
        <v>-2391.06451108332</v>
      </c>
      <c r="R35" s="8" t="n">
        <f aca="false">+[2]data1cf!AQ34</f>
        <v>1029.02315603486</v>
      </c>
      <c r="S35" s="8" t="n">
        <f aca="false">+[2]data1cf!AR34</f>
        <v>0</v>
      </c>
      <c r="T35" s="8" t="n">
        <f aca="false">+[2]data1cf!AS34</f>
        <v>0</v>
      </c>
      <c r="U35" s="8" t="n">
        <f aca="false">+[2]data1cf!AT34</f>
        <v>0</v>
      </c>
      <c r="V35" s="8" t="n">
        <f aca="false">+[2]data1cf!AU34</f>
        <v>0</v>
      </c>
      <c r="W35" s="8" t="n">
        <f aca="false">+[2]data1cf!AV34</f>
        <v>0</v>
      </c>
      <c r="X35" s="8" t="n">
        <f aca="false">+[2]data1cf!AW34</f>
        <v>0</v>
      </c>
      <c r="Y35" s="8" t="n">
        <f aca="false">+[2]data1cf!AX34</f>
        <v>0</v>
      </c>
      <c r="Z35" s="8" t="n">
        <f aca="false">+[2]data1cf!AY34</f>
        <v>0</v>
      </c>
      <c r="AA35" s="8" t="n">
        <f aca="false">+[2]data1cf!AZ34</f>
        <v>0</v>
      </c>
      <c r="AB35" s="9"/>
      <c r="AC35" s="9"/>
      <c r="AD35" s="9"/>
      <c r="AE35" s="9"/>
      <c r="AF35" s="9"/>
      <c r="AG35" s="9"/>
      <c r="AH35" s="9"/>
      <c r="AI35" s="9"/>
      <c r="AJ35" s="9"/>
      <c r="AK35" s="1"/>
      <c r="AL35" s="1" t="e">
        <f aca="false">SUMPRODUCT(B35:AJ35,PVCapPrice)</f>
        <v>#DIV/0!</v>
      </c>
      <c r="AM35" s="1"/>
      <c r="AN35" s="1"/>
      <c r="AO35" s="1"/>
      <c r="AP35" s="1"/>
      <c r="AQ35" s="1"/>
    </row>
    <row r="36" customFormat="false" ht="11.25" hidden="false" customHeight="false" outlineLevel="0" collapsed="false">
      <c r="A36" s="1" t="n">
        <v>34</v>
      </c>
      <c r="B36" s="8" t="n">
        <f aca="false">+[2]data1cf!AA35</f>
        <v>-95497.9335581129</v>
      </c>
      <c r="C36" s="8" t="n">
        <f aca="false">+[2]data1cf!AB35</f>
        <v>-7558.77639975992</v>
      </c>
      <c r="D36" s="8" t="n">
        <f aca="false">+[2]data1cf!AC35</f>
        <v>-3354.99381042669</v>
      </c>
      <c r="E36" s="8" t="n">
        <f aca="false">+[2]data1cf!AD35</f>
        <v>-2964.33992149846</v>
      </c>
      <c r="F36" s="8" t="n">
        <f aca="false">+[2]data1cf!AE35</f>
        <v>-3345.163763144</v>
      </c>
      <c r="G36" s="8" t="n">
        <f aca="false">+[2]data1cf!AF35</f>
        <v>-3528.16522648182</v>
      </c>
      <c r="H36" s="8" t="n">
        <f aca="false">+[2]data1cf!AG35</f>
        <v>-2296.49296318822</v>
      </c>
      <c r="I36" s="8" t="n">
        <f aca="false">+[2]data1cf!AH35</f>
        <v>-2419.59741235673</v>
      </c>
      <c r="J36" s="8" t="n">
        <f aca="false">+[2]data1cf!AI35</f>
        <v>-2432.03161489172</v>
      </c>
      <c r="K36" s="8" t="n">
        <f aca="false">+[2]data1cf!AJ35</f>
        <v>-2441.12588384602</v>
      </c>
      <c r="L36" s="8" t="n">
        <f aca="false">+[2]data1cf!AK35</f>
        <v>-2469.52554977213</v>
      </c>
      <c r="M36" s="8" t="n">
        <f aca="false">+[2]data1cf!AL35</f>
        <v>-2467.90451814884</v>
      </c>
      <c r="N36" s="8" t="n">
        <f aca="false">+[2]data1cf!AM35</f>
        <v>-2485.61228230403</v>
      </c>
      <c r="O36" s="8" t="n">
        <f aca="false">+[2]data1cf!AN35</f>
        <v>-2295.7048352807</v>
      </c>
      <c r="P36" s="8" t="n">
        <f aca="false">+[2]data1cf!AO35</f>
        <v>-2257.42076782985</v>
      </c>
      <c r="Q36" s="8" t="n">
        <f aca="false">+[2]data1cf!AP35</f>
        <v>-2258.2398801083</v>
      </c>
      <c r="R36" s="8" t="n">
        <f aca="false">+[2]data1cf!AQ35</f>
        <v>1095.32309873813</v>
      </c>
      <c r="S36" s="8" t="n">
        <f aca="false">+[2]data1cf!AR35</f>
        <v>0</v>
      </c>
      <c r="T36" s="8" t="n">
        <f aca="false">+[2]data1cf!AS35</f>
        <v>0</v>
      </c>
      <c r="U36" s="8" t="n">
        <f aca="false">+[2]data1cf!AT35</f>
        <v>0</v>
      </c>
      <c r="V36" s="8" t="n">
        <f aca="false">+[2]data1cf!AU35</f>
        <v>0</v>
      </c>
      <c r="W36" s="8" t="n">
        <f aca="false">+[2]data1cf!AV35</f>
        <v>0</v>
      </c>
      <c r="X36" s="8" t="n">
        <f aca="false">+[2]data1cf!AW35</f>
        <v>0</v>
      </c>
      <c r="Y36" s="8" t="n">
        <f aca="false">+[2]data1cf!AX35</f>
        <v>0</v>
      </c>
      <c r="Z36" s="8" t="n">
        <f aca="false">+[2]data1cf!AY35</f>
        <v>0</v>
      </c>
      <c r="AA36" s="8" t="n">
        <f aca="false">+[2]data1cf!AZ35</f>
        <v>0</v>
      </c>
      <c r="AB36" s="9"/>
      <c r="AC36" s="9"/>
      <c r="AD36" s="9"/>
      <c r="AE36" s="9"/>
      <c r="AF36" s="9"/>
      <c r="AG36" s="9"/>
      <c r="AH36" s="9"/>
      <c r="AI36" s="9"/>
      <c r="AJ36" s="9"/>
      <c r="AK36" s="1"/>
      <c r="AL36" s="1" t="e">
        <f aca="false">SUMPRODUCT(B36:AJ36,PVCapPrice)</f>
        <v>#DIV/0!</v>
      </c>
      <c r="AM36" s="1"/>
      <c r="AN36" s="1"/>
      <c r="AO36" s="1"/>
      <c r="AP36" s="1"/>
      <c r="AQ36" s="1"/>
    </row>
    <row r="37" customFormat="false" ht="11.25" hidden="false" customHeight="false" outlineLevel="0" collapsed="false">
      <c r="A37" s="1" t="n">
        <v>35</v>
      </c>
      <c r="B37" s="8" t="n">
        <f aca="false">+[2]data1cf!AA36</f>
        <v>-88515.8168522528</v>
      </c>
      <c r="C37" s="8" t="n">
        <f aca="false">+[2]data1cf!AB36</f>
        <v>-7621.7912021111</v>
      </c>
      <c r="D37" s="8" t="n">
        <f aca="false">+[2]data1cf!AC36</f>
        <v>-3595.40714542336</v>
      </c>
      <c r="E37" s="8" t="n">
        <f aca="false">+[2]data1cf!AD36</f>
        <v>-3124.14264683317</v>
      </c>
      <c r="F37" s="8" t="n">
        <f aca="false">+[2]data1cf!AE36</f>
        <v>-3588.77006886587</v>
      </c>
      <c r="G37" s="8" t="n">
        <f aca="false">+[2]data1cf!AF36</f>
        <v>-3840.48101897228</v>
      </c>
      <c r="H37" s="8" t="n">
        <f aca="false">+[2]data1cf!AG36</f>
        <v>-2465.61546974557</v>
      </c>
      <c r="I37" s="8" t="n">
        <f aca="false">+[2]data1cf!AH36</f>
        <v>-2579.76158389579</v>
      </c>
      <c r="J37" s="8" t="n">
        <f aca="false">+[2]data1cf!AI36</f>
        <v>-2592.19578643078</v>
      </c>
      <c r="K37" s="8" t="n">
        <f aca="false">+[2]data1cf!AJ36</f>
        <v>-2601.56152008261</v>
      </c>
      <c r="L37" s="8" t="n">
        <f aca="false">+[2]data1cf!AK36</f>
        <v>-2629.68972131119</v>
      </c>
      <c r="M37" s="8" t="n">
        <f aca="false">+[2]data1cf!AL36</f>
        <v>-2628.34015438543</v>
      </c>
      <c r="N37" s="8" t="n">
        <f aca="false">+[2]data1cf!AM36</f>
        <v>-2645.7764538431</v>
      </c>
      <c r="O37" s="8" t="n">
        <f aca="false">+[2]data1cf!AN36</f>
        <v>-2456.14047151729</v>
      </c>
      <c r="P37" s="8" t="n">
        <f aca="false">+[2]data1cf!AO36</f>
        <v>-2417.58493936892</v>
      </c>
      <c r="Q37" s="8" t="n">
        <f aca="false">+[2]data1cf!AP36</f>
        <v>-2418.67551634489</v>
      </c>
      <c r="R37" s="8" t="n">
        <f aca="false">+[2]data1cf!AQ36</f>
        <v>1015.2410129686</v>
      </c>
      <c r="S37" s="8" t="n">
        <f aca="false">+[2]data1cf!AR36</f>
        <v>0</v>
      </c>
      <c r="T37" s="8" t="n">
        <f aca="false">+[2]data1cf!AS36</f>
        <v>0</v>
      </c>
      <c r="U37" s="8" t="n">
        <f aca="false">+[2]data1cf!AT36</f>
        <v>0</v>
      </c>
      <c r="V37" s="8" t="n">
        <f aca="false">+[2]data1cf!AU36</f>
        <v>0</v>
      </c>
      <c r="W37" s="8" t="n">
        <f aca="false">+[2]data1cf!AV36</f>
        <v>0</v>
      </c>
      <c r="X37" s="8" t="n">
        <f aca="false">+[2]data1cf!AW36</f>
        <v>0</v>
      </c>
      <c r="Y37" s="8" t="n">
        <f aca="false">+[2]data1cf!AX36</f>
        <v>0</v>
      </c>
      <c r="Z37" s="8" t="n">
        <f aca="false">+[2]data1cf!AY36</f>
        <v>0</v>
      </c>
      <c r="AA37" s="8" t="n">
        <f aca="false">+[2]data1cf!AZ36</f>
        <v>0</v>
      </c>
      <c r="AB37" s="9"/>
      <c r="AC37" s="9"/>
      <c r="AD37" s="9"/>
      <c r="AE37" s="9"/>
      <c r="AF37" s="9"/>
      <c r="AG37" s="9"/>
      <c r="AH37" s="9"/>
      <c r="AI37" s="9"/>
      <c r="AJ37" s="9"/>
      <c r="AK37" s="1"/>
      <c r="AL37" s="1" t="e">
        <f aca="false">SUMPRODUCT(B37:AJ37,PVCapPrice)</f>
        <v>#DIV/0!</v>
      </c>
      <c r="AM37" s="1"/>
      <c r="AN37" s="1"/>
      <c r="AO37" s="1"/>
      <c r="AP37" s="1"/>
      <c r="AQ37" s="1"/>
    </row>
    <row r="38" customFormat="false" ht="11.25" hidden="false" customHeight="false" outlineLevel="0" collapsed="false">
      <c r="A38" s="1" t="n">
        <v>36</v>
      </c>
      <c r="B38" s="8" t="n">
        <f aca="false">+[2]data1cf!AA37</f>
        <v>-93574.1355551938</v>
      </c>
      <c r="C38" s="8" t="n">
        <f aca="false">+[2]data1cf!AB37</f>
        <v>-7539.93357774949</v>
      </c>
      <c r="D38" s="8" t="n">
        <f aca="false">+[2]data1cf!AC37</f>
        <v>-3478.90872996082</v>
      </c>
      <c r="E38" s="8" t="n">
        <f aca="false">+[2]data1cf!AD37</f>
        <v>-3105.71432288049</v>
      </c>
      <c r="F38" s="8" t="n">
        <f aca="false">+[2]data1cf!AE37</f>
        <v>-3325.75824677636</v>
      </c>
      <c r="G38" s="8" t="n">
        <f aca="false">+[2]data1cf!AF37</f>
        <v>-3701.91808272669</v>
      </c>
      <c r="H38" s="8" t="n">
        <f aca="false">+[2]data1cf!AG37</f>
        <v>-2343.09166012645</v>
      </c>
      <c r="I38" s="8" t="n">
        <f aca="false">+[2]data1cf!AH37</f>
        <v>-2463.72779950529</v>
      </c>
      <c r="J38" s="8" t="n">
        <f aca="false">+[2]data1cf!AI37</f>
        <v>-2476.16200204028</v>
      </c>
      <c r="K38" s="8" t="n">
        <f aca="false">+[2]data1cf!AJ37</f>
        <v>-2485.33106826093</v>
      </c>
      <c r="L38" s="8" t="n">
        <f aca="false">+[2]data1cf!AK37</f>
        <v>-2513.65593692069</v>
      </c>
      <c r="M38" s="8" t="n">
        <f aca="false">+[2]data1cf!AL37</f>
        <v>-2512.10970256375</v>
      </c>
      <c r="N38" s="8" t="n">
        <f aca="false">+[2]data1cf!AM37</f>
        <v>-2529.7426694526</v>
      </c>
      <c r="O38" s="8" t="n">
        <f aca="false">+[2]data1cf!AN37</f>
        <v>-2339.91001969562</v>
      </c>
      <c r="P38" s="8" t="n">
        <f aca="false">+[2]data1cf!AO37</f>
        <v>-2301.55115497842</v>
      </c>
      <c r="Q38" s="8" t="n">
        <f aca="false">+[2]data1cf!AP37</f>
        <v>-2302.44506452321</v>
      </c>
      <c r="R38" s="8" t="n">
        <f aca="false">+[2]data1cf!AQ37</f>
        <v>1073.25790516385</v>
      </c>
      <c r="S38" s="8" t="n">
        <f aca="false">+[2]data1cf!AR37</f>
        <v>0</v>
      </c>
      <c r="T38" s="8" t="n">
        <f aca="false">+[2]data1cf!AS37</f>
        <v>0</v>
      </c>
      <c r="U38" s="8" t="n">
        <f aca="false">+[2]data1cf!AT37</f>
        <v>0</v>
      </c>
      <c r="V38" s="8" t="n">
        <f aca="false">+[2]data1cf!AU37</f>
        <v>0</v>
      </c>
      <c r="W38" s="8" t="n">
        <f aca="false">+[2]data1cf!AV37</f>
        <v>0</v>
      </c>
      <c r="X38" s="8" t="n">
        <f aca="false">+[2]data1cf!AW37</f>
        <v>0</v>
      </c>
      <c r="Y38" s="8" t="n">
        <f aca="false">+[2]data1cf!AX37</f>
        <v>0</v>
      </c>
      <c r="Z38" s="8" t="n">
        <f aca="false">+[2]data1cf!AY37</f>
        <v>0</v>
      </c>
      <c r="AA38" s="8" t="n">
        <f aca="false">+[2]data1cf!AZ37</f>
        <v>0</v>
      </c>
      <c r="AB38" s="9"/>
      <c r="AC38" s="9"/>
      <c r="AD38" s="9"/>
      <c r="AE38" s="9"/>
      <c r="AF38" s="9"/>
      <c r="AG38" s="9"/>
      <c r="AH38" s="9"/>
      <c r="AI38" s="9"/>
      <c r="AJ38" s="9"/>
      <c r="AK38" s="1"/>
      <c r="AL38" s="1" t="e">
        <f aca="false">SUMPRODUCT(B38:AJ38,PVCapPrice)</f>
        <v>#DIV/0!</v>
      </c>
      <c r="AM38" s="1"/>
      <c r="AN38" s="1"/>
      <c r="AO38" s="1"/>
      <c r="AP38" s="1"/>
      <c r="AQ38" s="1"/>
    </row>
    <row r="39" customFormat="false" ht="11.25" hidden="false" customHeight="false" outlineLevel="0" collapsed="false">
      <c r="A39" s="1" t="n">
        <v>37</v>
      </c>
      <c r="B39" s="8" t="n">
        <f aca="false">+[2]data1cf!AA38</f>
        <v>-90456.9207563423</v>
      </c>
      <c r="C39" s="8" t="n">
        <f aca="false">+[2]data1cf!AB38</f>
        <v>-7540.90534601727</v>
      </c>
      <c r="D39" s="8" t="n">
        <f aca="false">+[2]data1cf!AC38</f>
        <v>-3601.37710658245</v>
      </c>
      <c r="E39" s="8" t="n">
        <f aca="false">+[2]data1cf!AD38</f>
        <v>-3105.12106578229</v>
      </c>
      <c r="F39" s="8" t="n">
        <f aca="false">+[2]data1cf!AE38</f>
        <v>-3548.66955074204</v>
      </c>
      <c r="G39" s="8" t="n">
        <f aca="false">+[2]data1cf!AF38</f>
        <v>-3737.004760358</v>
      </c>
      <c r="H39" s="8" t="n">
        <f aca="false">+[2]data1cf!AG38</f>
        <v>-2418.59758511578</v>
      </c>
      <c r="I39" s="8" t="n">
        <f aca="false">+[2]data1cf!AH38</f>
        <v>-2535.2342132191</v>
      </c>
      <c r="J39" s="8" t="n">
        <f aca="false">+[2]data1cf!AI38</f>
        <v>-2547.66841575409</v>
      </c>
      <c r="K39" s="8" t="n">
        <f aca="false">+[2]data1cf!AJ38</f>
        <v>-2556.95867928613</v>
      </c>
      <c r="L39" s="8" t="n">
        <f aca="false">+[2]data1cf!AK38</f>
        <v>-2585.1623506345</v>
      </c>
      <c r="M39" s="8" t="n">
        <f aca="false">+[2]data1cf!AL38</f>
        <v>-2583.73731358895</v>
      </c>
      <c r="N39" s="8" t="n">
        <f aca="false">+[2]data1cf!AM38</f>
        <v>-2601.24908316641</v>
      </c>
      <c r="O39" s="8" t="n">
        <f aca="false">+[2]data1cf!AN38</f>
        <v>-2411.53763072081</v>
      </c>
      <c r="P39" s="8" t="n">
        <f aca="false">+[2]data1cf!AO38</f>
        <v>-2373.05756869223</v>
      </c>
      <c r="Q39" s="8" t="n">
        <f aca="false">+[2]data1cf!AP38</f>
        <v>-2374.07267554841</v>
      </c>
      <c r="R39" s="8" t="n">
        <f aca="false">+[2]data1cf!AQ38</f>
        <v>1037.50469830694</v>
      </c>
      <c r="S39" s="8" t="n">
        <f aca="false">+[2]data1cf!AR38</f>
        <v>0</v>
      </c>
      <c r="T39" s="8" t="n">
        <f aca="false">+[2]data1cf!AS38</f>
        <v>0</v>
      </c>
      <c r="U39" s="8" t="n">
        <f aca="false">+[2]data1cf!AT38</f>
        <v>0</v>
      </c>
      <c r="V39" s="8" t="n">
        <f aca="false">+[2]data1cf!AU38</f>
        <v>0</v>
      </c>
      <c r="W39" s="8" t="n">
        <f aca="false">+[2]data1cf!AV38</f>
        <v>0</v>
      </c>
      <c r="X39" s="8" t="n">
        <f aca="false">+[2]data1cf!AW38</f>
        <v>0</v>
      </c>
      <c r="Y39" s="8" t="n">
        <f aca="false">+[2]data1cf!AX38</f>
        <v>0</v>
      </c>
      <c r="Z39" s="8" t="n">
        <f aca="false">+[2]data1cf!AY38</f>
        <v>0</v>
      </c>
      <c r="AA39" s="8" t="n">
        <f aca="false">+[2]data1cf!AZ38</f>
        <v>0</v>
      </c>
      <c r="AB39" s="9"/>
      <c r="AC39" s="9"/>
      <c r="AD39" s="9"/>
      <c r="AE39" s="9"/>
      <c r="AF39" s="9"/>
      <c r="AG39" s="9"/>
      <c r="AH39" s="9"/>
      <c r="AI39" s="9"/>
      <c r="AJ39" s="9"/>
      <c r="AK39" s="1"/>
      <c r="AL39" s="1" t="e">
        <f aca="false">SUMPRODUCT(B39:AJ39,PVCapPrice)</f>
        <v>#DIV/0!</v>
      </c>
      <c r="AM39" s="1"/>
      <c r="AN39" s="1"/>
      <c r="AO39" s="1"/>
      <c r="AP39" s="1"/>
      <c r="AQ39" s="1"/>
    </row>
    <row r="40" customFormat="false" ht="11.25" hidden="false" customHeight="false" outlineLevel="0" collapsed="false">
      <c r="A40" s="1" t="n">
        <v>38</v>
      </c>
      <c r="B40" s="8" t="n">
        <f aca="false">+[2]data1cf!AA39</f>
        <v>-102410.445578075</v>
      </c>
      <c r="C40" s="8" t="n">
        <f aca="false">+[2]data1cf!AB39</f>
        <v>-7286.24880954581</v>
      </c>
      <c r="D40" s="8" t="n">
        <f aca="false">+[2]data1cf!AC39</f>
        <v>-3132.33884025736</v>
      </c>
      <c r="E40" s="8" t="n">
        <f aca="false">+[2]data1cf!AD39</f>
        <v>-2743.96763414866</v>
      </c>
      <c r="F40" s="8" t="n">
        <f aca="false">+[2]data1cf!AE39</f>
        <v>-3128.94971393414</v>
      </c>
      <c r="G40" s="8" t="n">
        <f aca="false">+[2]data1cf!AF39</f>
        <v>-3475.71483597293</v>
      </c>
      <c r="H40" s="8" t="n">
        <f aca="false">+[2]data1cf!AG39</f>
        <v>-2129.05643803781</v>
      </c>
      <c r="I40" s="8" t="n">
        <f aca="false">+[2]data1cf!AH39</f>
        <v>-2261.02991662841</v>
      </c>
      <c r="J40" s="8" t="n">
        <f aca="false">+[2]data1cf!AI39</f>
        <v>-2273.4641191634</v>
      </c>
      <c r="K40" s="8" t="n">
        <f aca="false">+[2]data1cf!AJ39</f>
        <v>-2282.28962965036</v>
      </c>
      <c r="L40" s="8" t="n">
        <f aca="false">+[2]data1cf!AK39</f>
        <v>-2310.95805404381</v>
      </c>
      <c r="M40" s="8" t="n">
        <f aca="false">+[2]data1cf!AL39</f>
        <v>-2309.06826395318</v>
      </c>
      <c r="N40" s="8" t="n">
        <f aca="false">+[2]data1cf!AM39</f>
        <v>-2327.04478657572</v>
      </c>
      <c r="O40" s="8" t="n">
        <f aca="false">+[2]data1cf!AN39</f>
        <v>-2136.86858108505</v>
      </c>
      <c r="P40" s="8" t="n">
        <f aca="false">+[2]data1cf!AO39</f>
        <v>-2098.85327210154</v>
      </c>
      <c r="Q40" s="8" t="n">
        <f aca="false">+[2]data1cf!AP39</f>
        <v>-2099.40362591264</v>
      </c>
      <c r="R40" s="8" t="n">
        <f aca="false">+[2]data1cf!AQ39</f>
        <v>1174.60684660229</v>
      </c>
      <c r="S40" s="8" t="n">
        <f aca="false">+[2]data1cf!AR39</f>
        <v>0</v>
      </c>
      <c r="T40" s="8" t="n">
        <f aca="false">+[2]data1cf!AS39</f>
        <v>0</v>
      </c>
      <c r="U40" s="8" t="n">
        <f aca="false">+[2]data1cf!AT39</f>
        <v>0</v>
      </c>
      <c r="V40" s="8" t="n">
        <f aca="false">+[2]data1cf!AU39</f>
        <v>0</v>
      </c>
      <c r="W40" s="8" t="n">
        <f aca="false">+[2]data1cf!AV39</f>
        <v>0</v>
      </c>
      <c r="X40" s="8" t="n">
        <f aca="false">+[2]data1cf!AW39</f>
        <v>0</v>
      </c>
      <c r="Y40" s="8" t="n">
        <f aca="false">+[2]data1cf!AX39</f>
        <v>0</v>
      </c>
      <c r="Z40" s="8" t="n">
        <f aca="false">+[2]data1cf!AY39</f>
        <v>0</v>
      </c>
      <c r="AA40" s="8" t="n">
        <f aca="false">+[2]data1cf!AZ39</f>
        <v>0</v>
      </c>
      <c r="AB40" s="9"/>
      <c r="AC40" s="9"/>
      <c r="AD40" s="9"/>
      <c r="AE40" s="9"/>
      <c r="AF40" s="9"/>
      <c r="AG40" s="9"/>
      <c r="AH40" s="9"/>
      <c r="AI40" s="9"/>
      <c r="AJ40" s="9"/>
      <c r="AK40" s="1"/>
      <c r="AL40" s="1" t="e">
        <f aca="false">SUMPRODUCT(B40:AJ40,PVCapPrice)</f>
        <v>#DIV/0!</v>
      </c>
      <c r="AM40" s="1"/>
      <c r="AN40" s="1"/>
      <c r="AO40" s="1"/>
      <c r="AP40" s="1"/>
      <c r="AQ40" s="1"/>
    </row>
    <row r="41" customFormat="false" ht="11.25" hidden="false" customHeight="false" outlineLevel="0" collapsed="false">
      <c r="A41" s="1" t="n">
        <v>39</v>
      </c>
      <c r="B41" s="8" t="n">
        <f aca="false">+[2]data1cf!AA40</f>
        <v>-98721.4877602558</v>
      </c>
      <c r="C41" s="8" t="n">
        <f aca="false">+[2]data1cf!AB40</f>
        <v>-7476.67432263343</v>
      </c>
      <c r="D41" s="8" t="n">
        <f aca="false">+[2]data1cf!AC40</f>
        <v>-3297.47561132536</v>
      </c>
      <c r="E41" s="8" t="n">
        <f aca="false">+[2]data1cf!AD40</f>
        <v>-3038.34321186831</v>
      </c>
      <c r="F41" s="8" t="n">
        <f aca="false">+[2]data1cf!AE40</f>
        <v>-3265.62952945164</v>
      </c>
      <c r="G41" s="8" t="n">
        <f aca="false">+[2]data1cf!AF40</f>
        <v>-3509.03556537909</v>
      </c>
      <c r="H41" s="8" t="n">
        <f aca="false">+[2]data1cf!AG40</f>
        <v>-2218.41125965091</v>
      </c>
      <c r="I41" s="8" t="n">
        <f aca="false">+[2]data1cf!AH40</f>
        <v>-2345.65165780293</v>
      </c>
      <c r="J41" s="8" t="n">
        <f aca="false">+[2]data1cf!AI40</f>
        <v>-2358.08586033792</v>
      </c>
      <c r="K41" s="8" t="n">
        <f aca="false">+[2]data1cf!AJ40</f>
        <v>-2367.05479750484</v>
      </c>
      <c r="L41" s="8" t="n">
        <f aca="false">+[2]data1cf!AK40</f>
        <v>-2395.57979521833</v>
      </c>
      <c r="M41" s="8" t="n">
        <f aca="false">+[2]data1cf!AL40</f>
        <v>-2393.83343180766</v>
      </c>
      <c r="N41" s="8" t="n">
        <f aca="false">+[2]data1cf!AM40</f>
        <v>-2411.66652775024</v>
      </c>
      <c r="O41" s="8" t="n">
        <f aca="false">+[2]data1cf!AN40</f>
        <v>-2221.63374893953</v>
      </c>
      <c r="P41" s="8" t="n">
        <f aca="false">+[2]data1cf!AO40</f>
        <v>-2183.47501327606</v>
      </c>
      <c r="Q41" s="8" t="n">
        <f aca="false">+[2]data1cf!AP40</f>
        <v>-2184.16879376712</v>
      </c>
      <c r="R41" s="8" t="n">
        <f aca="false">+[2]data1cf!AQ40</f>
        <v>1132.29597601503</v>
      </c>
      <c r="S41" s="8" t="n">
        <f aca="false">+[2]data1cf!AR40</f>
        <v>0</v>
      </c>
      <c r="T41" s="8" t="n">
        <f aca="false">+[2]data1cf!AS40</f>
        <v>0</v>
      </c>
      <c r="U41" s="8" t="n">
        <f aca="false">+[2]data1cf!AT40</f>
        <v>0</v>
      </c>
      <c r="V41" s="8" t="n">
        <f aca="false">+[2]data1cf!AU40</f>
        <v>0</v>
      </c>
      <c r="W41" s="8" t="n">
        <f aca="false">+[2]data1cf!AV40</f>
        <v>0</v>
      </c>
      <c r="X41" s="8" t="n">
        <f aca="false">+[2]data1cf!AW40</f>
        <v>0</v>
      </c>
      <c r="Y41" s="8" t="n">
        <f aca="false">+[2]data1cf!AX40</f>
        <v>0</v>
      </c>
      <c r="Z41" s="8" t="n">
        <f aca="false">+[2]data1cf!AY40</f>
        <v>0</v>
      </c>
      <c r="AA41" s="8" t="n">
        <f aca="false">+[2]data1cf!AZ40</f>
        <v>0</v>
      </c>
      <c r="AB41" s="9"/>
      <c r="AC41" s="9"/>
      <c r="AD41" s="9"/>
      <c r="AE41" s="9"/>
      <c r="AF41" s="9"/>
      <c r="AG41" s="9"/>
      <c r="AH41" s="9"/>
      <c r="AI41" s="9"/>
      <c r="AJ41" s="9"/>
      <c r="AK41" s="1"/>
      <c r="AL41" s="1" t="e">
        <f aca="false">SUMPRODUCT(B41:AJ41,PVCapPrice)</f>
        <v>#DIV/0!</v>
      </c>
      <c r="AM41" s="1"/>
      <c r="AN41" s="1"/>
      <c r="AO41" s="1"/>
      <c r="AP41" s="1"/>
      <c r="AQ41" s="1"/>
    </row>
    <row r="42" customFormat="false" ht="11.25" hidden="false" customHeight="false" outlineLevel="0" collapsed="false">
      <c r="A42" s="1" t="n">
        <v>40</v>
      </c>
      <c r="B42" s="8" t="n">
        <f aca="false">+[2]data1cf!AA41</f>
        <v>-102410.747745331</v>
      </c>
      <c r="C42" s="8" t="n">
        <f aca="false">+[2]data1cf!AB41</f>
        <v>-7371.63841330362</v>
      </c>
      <c r="D42" s="8" t="n">
        <f aca="false">+[2]data1cf!AC41</f>
        <v>-3214.33966098724</v>
      </c>
      <c r="E42" s="8" t="n">
        <f aca="false">+[2]data1cf!AD41</f>
        <v>-2774.49449153075</v>
      </c>
      <c r="F42" s="8" t="n">
        <f aca="false">+[2]data1cf!AE41</f>
        <v>-3021.54113801003</v>
      </c>
      <c r="G42" s="8" t="n">
        <f aca="false">+[2]data1cf!AF41</f>
        <v>-3427.63632580581</v>
      </c>
      <c r="H42" s="8" t="n">
        <f aca="false">+[2]data1cf!AG41</f>
        <v>-2129.04911887002</v>
      </c>
      <c r="I42" s="8" t="n">
        <f aca="false">+[2]data1cf!AH41</f>
        <v>-2261.0229851533</v>
      </c>
      <c r="J42" s="8" t="n">
        <f aca="false">+[2]data1cf!AI41</f>
        <v>-2273.45718768829</v>
      </c>
      <c r="K42" s="8" t="n">
        <f aca="false">+[2]data1cf!AJ41</f>
        <v>-2282.28268642699</v>
      </c>
      <c r="L42" s="8" t="n">
        <f aca="false">+[2]data1cf!AK41</f>
        <v>-2310.9511225687</v>
      </c>
      <c r="M42" s="8" t="n">
        <f aca="false">+[2]data1cf!AL41</f>
        <v>-2309.06132072981</v>
      </c>
      <c r="N42" s="8" t="n">
        <f aca="false">+[2]data1cf!AM41</f>
        <v>-2327.03785510061</v>
      </c>
      <c r="O42" s="8" t="n">
        <f aca="false">+[2]data1cf!AN41</f>
        <v>-2136.86163786168</v>
      </c>
      <c r="P42" s="8" t="n">
        <f aca="false">+[2]data1cf!AO41</f>
        <v>-2098.84634062643</v>
      </c>
      <c r="Q42" s="8" t="n">
        <f aca="false">+[2]data1cf!AP41</f>
        <v>-2099.39668268927</v>
      </c>
      <c r="R42" s="8" t="n">
        <f aca="false">+[2]data1cf!AQ41</f>
        <v>1174.61031233985</v>
      </c>
      <c r="S42" s="8" t="n">
        <f aca="false">+[2]data1cf!AR41</f>
        <v>0</v>
      </c>
      <c r="T42" s="8" t="n">
        <f aca="false">+[2]data1cf!AS41</f>
        <v>0</v>
      </c>
      <c r="U42" s="8" t="n">
        <f aca="false">+[2]data1cf!AT41</f>
        <v>0</v>
      </c>
      <c r="V42" s="8" t="n">
        <f aca="false">+[2]data1cf!AU41</f>
        <v>0</v>
      </c>
      <c r="W42" s="8" t="n">
        <f aca="false">+[2]data1cf!AV41</f>
        <v>0</v>
      </c>
      <c r="X42" s="8" t="n">
        <f aca="false">+[2]data1cf!AW41</f>
        <v>0</v>
      </c>
      <c r="Y42" s="8" t="n">
        <f aca="false">+[2]data1cf!AX41</f>
        <v>0</v>
      </c>
      <c r="Z42" s="8" t="n">
        <f aca="false">+[2]data1cf!AY41</f>
        <v>0</v>
      </c>
      <c r="AA42" s="8" t="n">
        <f aca="false">+[2]data1cf!AZ41</f>
        <v>0</v>
      </c>
      <c r="AB42" s="9"/>
      <c r="AC42" s="9"/>
      <c r="AD42" s="9"/>
      <c r="AE42" s="9"/>
      <c r="AF42" s="9"/>
      <c r="AG42" s="9"/>
      <c r="AH42" s="9"/>
      <c r="AI42" s="9"/>
      <c r="AJ42" s="9"/>
      <c r="AK42" s="1"/>
      <c r="AL42" s="1" t="e">
        <f aca="false">SUMPRODUCT(B42:AJ42,PVCapPrice)</f>
        <v>#DIV/0!</v>
      </c>
      <c r="AM42" s="1"/>
      <c r="AN42" s="1"/>
      <c r="AO42" s="1"/>
      <c r="AP42" s="1"/>
      <c r="AQ42" s="1"/>
    </row>
    <row r="43" customFormat="false" ht="11.25" hidden="false" customHeight="false" outlineLevel="0" collapsed="false">
      <c r="A43" s="1" t="n">
        <v>41</v>
      </c>
      <c r="B43" s="8" t="n">
        <f aca="false">+[2]data1cf!AA42</f>
        <v>-101084.9724142</v>
      </c>
      <c r="C43" s="8" t="n">
        <f aca="false">+[2]data1cf!AB42</f>
        <v>-7344.21395530743</v>
      </c>
      <c r="D43" s="8" t="n">
        <f aca="false">+[2]data1cf!AC42</f>
        <v>-3180.28770033188</v>
      </c>
      <c r="E43" s="8" t="n">
        <f aca="false">+[2]data1cf!AD42</f>
        <v>-2808.87930147304</v>
      </c>
      <c r="F43" s="8" t="n">
        <f aca="false">+[2]data1cf!AE42</f>
        <v>-3102.73734201538</v>
      </c>
      <c r="G43" s="8" t="n">
        <f aca="false">+[2]data1cf!AF42</f>
        <v>-3428.06490524927</v>
      </c>
      <c r="H43" s="8" t="n">
        <f aca="false">+[2]data1cf!AG42</f>
        <v>-2161.16236712676</v>
      </c>
      <c r="I43" s="8" t="n">
        <f aca="false">+[2]data1cf!AH42</f>
        <v>-2291.43521062918</v>
      </c>
      <c r="J43" s="8" t="n">
        <f aca="false">+[2]data1cf!AI42</f>
        <v>-2303.86941316417</v>
      </c>
      <c r="K43" s="8" t="n">
        <f aca="false">+[2]data1cf!AJ42</f>
        <v>-2312.74645804775</v>
      </c>
      <c r="L43" s="8" t="n">
        <f aca="false">+[2]data1cf!AK42</f>
        <v>-2341.36334804458</v>
      </c>
      <c r="M43" s="8" t="n">
        <f aca="false">+[2]data1cf!AL42</f>
        <v>-2339.52509235057</v>
      </c>
      <c r="N43" s="8" t="n">
        <f aca="false">+[2]data1cf!AM42</f>
        <v>-2357.45008057649</v>
      </c>
      <c r="O43" s="8" t="n">
        <f aca="false">+[2]data1cf!AN42</f>
        <v>-2167.32540948243</v>
      </c>
      <c r="P43" s="8" t="n">
        <f aca="false">+[2]data1cf!AO42</f>
        <v>-2129.25856610231</v>
      </c>
      <c r="Q43" s="8" t="n">
        <f aca="false">+[2]data1cf!AP42</f>
        <v>-2129.86045431003</v>
      </c>
      <c r="R43" s="8" t="n">
        <f aca="false">+[2]data1cf!AQ42</f>
        <v>1159.40419960191</v>
      </c>
      <c r="S43" s="8" t="n">
        <f aca="false">+[2]data1cf!AR42</f>
        <v>0</v>
      </c>
      <c r="T43" s="8" t="n">
        <f aca="false">+[2]data1cf!AS42</f>
        <v>0</v>
      </c>
      <c r="U43" s="8" t="n">
        <f aca="false">+[2]data1cf!AT42</f>
        <v>0</v>
      </c>
      <c r="V43" s="8" t="n">
        <f aca="false">+[2]data1cf!AU42</f>
        <v>0</v>
      </c>
      <c r="W43" s="8" t="n">
        <f aca="false">+[2]data1cf!AV42</f>
        <v>0</v>
      </c>
      <c r="X43" s="8" t="n">
        <f aca="false">+[2]data1cf!AW42</f>
        <v>0</v>
      </c>
      <c r="Y43" s="8" t="n">
        <f aca="false">+[2]data1cf!AX42</f>
        <v>0</v>
      </c>
      <c r="Z43" s="8" t="n">
        <f aca="false">+[2]data1cf!AY42</f>
        <v>0</v>
      </c>
      <c r="AA43" s="8" t="n">
        <f aca="false">+[2]data1cf!AZ42</f>
        <v>0</v>
      </c>
      <c r="AB43" s="9"/>
      <c r="AC43" s="9"/>
      <c r="AD43" s="9"/>
      <c r="AE43" s="9"/>
      <c r="AF43" s="9"/>
      <c r="AG43" s="9"/>
      <c r="AH43" s="9"/>
      <c r="AI43" s="9"/>
      <c r="AJ43" s="9"/>
      <c r="AK43" s="1"/>
      <c r="AL43" s="1" t="e">
        <f aca="false">SUMPRODUCT(B43:AJ43,PVCapPrice)</f>
        <v>#DIV/0!</v>
      </c>
      <c r="AM43" s="1"/>
      <c r="AN43" s="1"/>
      <c r="AO43" s="1"/>
      <c r="AP43" s="1"/>
      <c r="AQ43" s="1"/>
    </row>
    <row r="44" customFormat="false" ht="11.25" hidden="false" customHeight="false" outlineLevel="0" collapsed="false">
      <c r="A44" s="1" t="n">
        <v>42</v>
      </c>
      <c r="B44" s="8" t="n">
        <f aca="false">+[2]data1cf!AA43</f>
        <v>-92330.2333833418</v>
      </c>
      <c r="C44" s="8" t="n">
        <f aca="false">+[2]data1cf!AB43</f>
        <v>-7664.54302895215</v>
      </c>
      <c r="D44" s="8" t="n">
        <f aca="false">+[2]data1cf!AC43</f>
        <v>-3564.4582680229</v>
      </c>
      <c r="E44" s="8" t="n">
        <f aca="false">+[2]data1cf!AD43</f>
        <v>-3182.6327131557</v>
      </c>
      <c r="F44" s="8" t="n">
        <f aca="false">+[2]data1cf!AE43</f>
        <v>-3585.62000072667</v>
      </c>
      <c r="G44" s="8" t="n">
        <f aca="false">+[2]data1cf!AF43</f>
        <v>-3702.90570682737</v>
      </c>
      <c r="H44" s="8" t="n">
        <f aca="false">+[2]data1cf!AG43</f>
        <v>-2373.22175706957</v>
      </c>
      <c r="I44" s="8" t="n">
        <f aca="false">+[2]data1cf!AH43</f>
        <v>-2492.26192020584</v>
      </c>
      <c r="J44" s="8" t="n">
        <f aca="false">+[2]data1cf!AI43</f>
        <v>-2504.69612274083</v>
      </c>
      <c r="K44" s="8" t="n">
        <f aca="false">+[2]data1cf!AJ43</f>
        <v>-2513.91355187792</v>
      </c>
      <c r="L44" s="8" t="n">
        <f aca="false">+[2]data1cf!AK43</f>
        <v>-2542.19005762124</v>
      </c>
      <c r="M44" s="8" t="n">
        <f aca="false">+[2]data1cf!AL43</f>
        <v>-2540.69218618074</v>
      </c>
      <c r="N44" s="8" t="n">
        <f aca="false">+[2]data1cf!AM43</f>
        <v>-2558.27679015314</v>
      </c>
      <c r="O44" s="8" t="n">
        <f aca="false">+[2]data1cf!AN43</f>
        <v>-2368.49250331261</v>
      </c>
      <c r="P44" s="8" t="n">
        <f aca="false">+[2]data1cf!AO43</f>
        <v>-2330.08527567896</v>
      </c>
      <c r="Q44" s="8" t="n">
        <f aca="false">+[2]data1cf!AP43</f>
        <v>-2331.0275481402</v>
      </c>
      <c r="R44" s="8" t="n">
        <f aca="false">+[2]data1cf!AQ43</f>
        <v>1058.99084481358</v>
      </c>
      <c r="S44" s="8" t="n">
        <f aca="false">+[2]data1cf!AR43</f>
        <v>0</v>
      </c>
      <c r="T44" s="8" t="n">
        <f aca="false">+[2]data1cf!AS43</f>
        <v>0</v>
      </c>
      <c r="U44" s="8" t="n">
        <f aca="false">+[2]data1cf!AT43</f>
        <v>0</v>
      </c>
      <c r="V44" s="8" t="n">
        <f aca="false">+[2]data1cf!AU43</f>
        <v>0</v>
      </c>
      <c r="W44" s="8" t="n">
        <f aca="false">+[2]data1cf!AV43</f>
        <v>0</v>
      </c>
      <c r="X44" s="8" t="n">
        <f aca="false">+[2]data1cf!AW43</f>
        <v>0</v>
      </c>
      <c r="Y44" s="8" t="n">
        <f aca="false">+[2]data1cf!AX43</f>
        <v>0</v>
      </c>
      <c r="Z44" s="8" t="n">
        <f aca="false">+[2]data1cf!AY43</f>
        <v>0</v>
      </c>
      <c r="AA44" s="8" t="n">
        <f aca="false">+[2]data1cf!AZ43</f>
        <v>0</v>
      </c>
      <c r="AB44" s="9"/>
      <c r="AC44" s="9"/>
      <c r="AD44" s="9"/>
      <c r="AE44" s="9"/>
      <c r="AF44" s="9"/>
      <c r="AG44" s="9"/>
      <c r="AH44" s="9"/>
      <c r="AI44" s="9"/>
      <c r="AJ44" s="9"/>
      <c r="AK44" s="1"/>
      <c r="AL44" s="1" t="e">
        <f aca="false">SUMPRODUCT(B44:AJ44,PVCapPrice)</f>
        <v>#DIV/0!</v>
      </c>
      <c r="AM44" s="1"/>
      <c r="AN44" s="1"/>
      <c r="AO44" s="1"/>
      <c r="AP44" s="1"/>
      <c r="AQ44" s="1"/>
    </row>
    <row r="45" customFormat="false" ht="11.25" hidden="false" customHeight="false" outlineLevel="0" collapsed="false">
      <c r="A45" s="1" t="n">
        <v>43</v>
      </c>
      <c r="B45" s="8" t="n">
        <f aca="false">+[2]data1cf!AA44</f>
        <v>-90833.0761449845</v>
      </c>
      <c r="C45" s="8" t="n">
        <f aca="false">+[2]data1cf!AB44</f>
        <v>-7585.55939113549</v>
      </c>
      <c r="D45" s="8" t="n">
        <f aca="false">+[2]data1cf!AC44</f>
        <v>-3570.4419021424</v>
      </c>
      <c r="E45" s="8" t="n">
        <f aca="false">+[2]data1cf!AD44</f>
        <v>-3194.97600058243</v>
      </c>
      <c r="F45" s="8" t="n">
        <f aca="false">+[2]data1cf!AE44</f>
        <v>-3384.88175806076</v>
      </c>
      <c r="G45" s="8" t="n">
        <f aca="false">+[2]data1cf!AF44</f>
        <v>-3695.81612895156</v>
      </c>
      <c r="H45" s="8" t="n">
        <f aca="false">+[2]data1cf!AG44</f>
        <v>-2409.4862590148</v>
      </c>
      <c r="I45" s="8" t="n">
        <f aca="false">+[2]data1cf!AH44</f>
        <v>-2526.60550952796</v>
      </c>
      <c r="J45" s="8" t="n">
        <f aca="false">+[2]data1cf!AI44</f>
        <v>-2539.03971206295</v>
      </c>
      <c r="K45" s="8" t="n">
        <f aca="false">+[2]data1cf!AJ44</f>
        <v>-2548.31535067348</v>
      </c>
      <c r="L45" s="8" t="n">
        <f aca="false">+[2]data1cf!AK44</f>
        <v>-2576.53364694336</v>
      </c>
      <c r="M45" s="8" t="n">
        <f aca="false">+[2]data1cf!AL44</f>
        <v>-2575.0939849763</v>
      </c>
      <c r="N45" s="8" t="n">
        <f aca="false">+[2]data1cf!AM44</f>
        <v>-2592.62037947527</v>
      </c>
      <c r="O45" s="8" t="n">
        <f aca="false">+[2]data1cf!AN44</f>
        <v>-2402.89430210816</v>
      </c>
      <c r="P45" s="8" t="n">
        <f aca="false">+[2]data1cf!AO44</f>
        <v>-2364.42886500109</v>
      </c>
      <c r="Q45" s="8" t="n">
        <f aca="false">+[2]data1cf!AP44</f>
        <v>-2365.42934693576</v>
      </c>
      <c r="R45" s="8" t="n">
        <f aca="false">+[2]data1cf!AQ44</f>
        <v>1041.81905015251</v>
      </c>
      <c r="S45" s="8" t="n">
        <f aca="false">+[2]data1cf!AR44</f>
        <v>0</v>
      </c>
      <c r="T45" s="8" t="n">
        <f aca="false">+[2]data1cf!AS44</f>
        <v>0</v>
      </c>
      <c r="U45" s="8" t="n">
        <f aca="false">+[2]data1cf!AT44</f>
        <v>0</v>
      </c>
      <c r="V45" s="8" t="n">
        <f aca="false">+[2]data1cf!AU44</f>
        <v>0</v>
      </c>
      <c r="W45" s="8" t="n">
        <f aca="false">+[2]data1cf!AV44</f>
        <v>0</v>
      </c>
      <c r="X45" s="8" t="n">
        <f aca="false">+[2]data1cf!AW44</f>
        <v>0</v>
      </c>
      <c r="Y45" s="8" t="n">
        <f aca="false">+[2]data1cf!AX44</f>
        <v>0</v>
      </c>
      <c r="Z45" s="8" t="n">
        <f aca="false">+[2]data1cf!AY44</f>
        <v>0</v>
      </c>
      <c r="AA45" s="8" t="n">
        <f aca="false">+[2]data1cf!AZ44</f>
        <v>0</v>
      </c>
      <c r="AB45" s="9"/>
      <c r="AC45" s="9"/>
      <c r="AD45" s="9"/>
      <c r="AE45" s="9"/>
      <c r="AF45" s="9"/>
      <c r="AG45" s="9"/>
      <c r="AH45" s="9"/>
      <c r="AI45" s="9"/>
      <c r="AJ45" s="9"/>
      <c r="AK45" s="1"/>
      <c r="AL45" s="1" t="e">
        <f aca="false">SUMPRODUCT(B45:AJ45,PVCapPrice)</f>
        <v>#DIV/0!</v>
      </c>
      <c r="AM45" s="1"/>
      <c r="AN45" s="1"/>
      <c r="AO45" s="1"/>
      <c r="AP45" s="1"/>
      <c r="AQ45" s="1"/>
    </row>
    <row r="46" customFormat="false" ht="11.25" hidden="false" customHeight="false" outlineLevel="0" collapsed="false">
      <c r="A46" s="1" t="n">
        <v>44</v>
      </c>
      <c r="B46" s="8" t="n">
        <f aca="false">+[2]data1cf!AA45</f>
        <v>-87176.8004333958</v>
      </c>
      <c r="C46" s="8" t="n">
        <f aca="false">+[2]data1cf!AB45</f>
        <v>-7614.01391136716</v>
      </c>
      <c r="D46" s="8" t="n">
        <f aca="false">+[2]data1cf!AC45</f>
        <v>-3686.6177877632</v>
      </c>
      <c r="E46" s="8" t="n">
        <f aca="false">+[2]data1cf!AD45</f>
        <v>-3285.46696734444</v>
      </c>
      <c r="F46" s="8" t="n">
        <f aca="false">+[2]data1cf!AE45</f>
        <v>-3522.81851566929</v>
      </c>
      <c r="G46" s="8" t="n">
        <f aca="false">+[2]data1cf!AF45</f>
        <v>-3753.30995722543</v>
      </c>
      <c r="H46" s="8" t="n">
        <f aca="false">+[2]data1cf!AG45</f>
        <v>-2498.04944680707</v>
      </c>
      <c r="I46" s="8" t="n">
        <f aca="false">+[2]data1cf!AH45</f>
        <v>-2610.47754933124</v>
      </c>
      <c r="J46" s="8" t="n">
        <f aca="false">+[2]data1cf!AI45</f>
        <v>-2622.91175186623</v>
      </c>
      <c r="K46" s="8" t="n">
        <f aca="false">+[2]data1cf!AJ45</f>
        <v>-2632.32954647642</v>
      </c>
      <c r="L46" s="8" t="n">
        <f aca="false">+[2]data1cf!AK45</f>
        <v>-2660.40568674664</v>
      </c>
      <c r="M46" s="8" t="n">
        <f aca="false">+[2]data1cf!AL45</f>
        <v>-2659.10818077924</v>
      </c>
      <c r="N46" s="8" t="n">
        <f aca="false">+[2]data1cf!AM45</f>
        <v>-2676.49241927854</v>
      </c>
      <c r="O46" s="8" t="n">
        <f aca="false">+[2]data1cf!AN45</f>
        <v>-2486.9084979111</v>
      </c>
      <c r="P46" s="8" t="n">
        <f aca="false">+[2]data1cf!AO45</f>
        <v>-2448.30090480437</v>
      </c>
      <c r="Q46" s="8" t="n">
        <f aca="false">+[2]data1cf!AP45</f>
        <v>-2449.4435427387</v>
      </c>
      <c r="R46" s="8" t="n">
        <f aca="false">+[2]data1cf!AQ45</f>
        <v>999.883030250877</v>
      </c>
      <c r="S46" s="8" t="n">
        <f aca="false">+[2]data1cf!AR45</f>
        <v>0</v>
      </c>
      <c r="T46" s="8" t="n">
        <f aca="false">+[2]data1cf!AS45</f>
        <v>0</v>
      </c>
      <c r="U46" s="8" t="n">
        <f aca="false">+[2]data1cf!AT45</f>
        <v>0</v>
      </c>
      <c r="V46" s="8" t="n">
        <f aca="false">+[2]data1cf!AU45</f>
        <v>0</v>
      </c>
      <c r="W46" s="8" t="n">
        <f aca="false">+[2]data1cf!AV45</f>
        <v>0</v>
      </c>
      <c r="X46" s="8" t="n">
        <f aca="false">+[2]data1cf!AW45</f>
        <v>0</v>
      </c>
      <c r="Y46" s="8" t="n">
        <f aca="false">+[2]data1cf!AX45</f>
        <v>0</v>
      </c>
      <c r="Z46" s="8" t="n">
        <f aca="false">+[2]data1cf!AY45</f>
        <v>0</v>
      </c>
      <c r="AA46" s="8" t="n">
        <f aca="false">+[2]data1cf!AZ45</f>
        <v>0</v>
      </c>
      <c r="AB46" s="9"/>
      <c r="AC46" s="9"/>
      <c r="AD46" s="9"/>
      <c r="AE46" s="9"/>
      <c r="AF46" s="9"/>
      <c r="AG46" s="9"/>
      <c r="AH46" s="9"/>
      <c r="AI46" s="9"/>
      <c r="AJ46" s="9"/>
      <c r="AK46" s="1"/>
      <c r="AL46" s="1" t="e">
        <f aca="false">SUMPRODUCT(B46:AJ46,PVCapPrice)</f>
        <v>#DIV/0!</v>
      </c>
      <c r="AM46" s="1"/>
      <c r="AN46" s="1"/>
      <c r="AO46" s="1"/>
      <c r="AP46" s="1"/>
      <c r="AQ46" s="1"/>
    </row>
    <row r="47" customFormat="false" ht="11.25" hidden="false" customHeight="false" outlineLevel="0" collapsed="false">
      <c r="A47" s="1" t="n">
        <v>45</v>
      </c>
      <c r="B47" s="8" t="n">
        <f aca="false">+[2]data1cf!AA46</f>
        <v>-89352.1886887272</v>
      </c>
      <c r="C47" s="8" t="n">
        <f aca="false">+[2]data1cf!AB46</f>
        <v>-7656.78016818788</v>
      </c>
      <c r="D47" s="8" t="n">
        <f aca="false">+[2]data1cf!AC46</f>
        <v>-3630.84447289107</v>
      </c>
      <c r="E47" s="8" t="n">
        <f aca="false">+[2]data1cf!AD46</f>
        <v>-3262.36288159725</v>
      </c>
      <c r="F47" s="8" t="n">
        <f aca="false">+[2]data1cf!AE46</f>
        <v>-3505.64322340966</v>
      </c>
      <c r="G47" s="8" t="n">
        <f aca="false">+[2]data1cf!AF46</f>
        <v>-3718.92331632474</v>
      </c>
      <c r="H47" s="8" t="n">
        <f aca="false">+[2]data1cf!AG46</f>
        <v>-2445.35667039325</v>
      </c>
      <c r="I47" s="8" t="n">
        <f aca="false">+[2]data1cf!AH46</f>
        <v>-2560.57588306454</v>
      </c>
      <c r="J47" s="8" t="n">
        <f aca="false">+[2]data1cf!AI46</f>
        <v>-2573.01008559953</v>
      </c>
      <c r="K47" s="8" t="n">
        <f aca="false">+[2]data1cf!AJ46</f>
        <v>-2582.34330111435</v>
      </c>
      <c r="L47" s="8" t="n">
        <f aca="false">+[2]data1cf!AK46</f>
        <v>-2610.50402047994</v>
      </c>
      <c r="M47" s="8" t="n">
        <f aca="false">+[2]data1cf!AL46</f>
        <v>-2609.12193541717</v>
      </c>
      <c r="N47" s="8" t="n">
        <f aca="false">+[2]data1cf!AM46</f>
        <v>-2626.59075301185</v>
      </c>
      <c r="O47" s="8" t="n">
        <f aca="false">+[2]data1cf!AN46</f>
        <v>-2436.92225254904</v>
      </c>
      <c r="P47" s="8" t="n">
        <f aca="false">+[2]data1cf!AO46</f>
        <v>-2398.39923853767</v>
      </c>
      <c r="Q47" s="8" t="n">
        <f aca="false">+[2]data1cf!AP46</f>
        <v>-2399.45729737663</v>
      </c>
      <c r="R47" s="8" t="n">
        <f aca="false">+[2]data1cf!AQ46</f>
        <v>1024.83386338423</v>
      </c>
      <c r="S47" s="8" t="n">
        <f aca="false">+[2]data1cf!AR46</f>
        <v>0</v>
      </c>
      <c r="T47" s="8" t="n">
        <f aca="false">+[2]data1cf!AS46</f>
        <v>0</v>
      </c>
      <c r="U47" s="8" t="n">
        <f aca="false">+[2]data1cf!AT46</f>
        <v>0</v>
      </c>
      <c r="V47" s="8" t="n">
        <f aca="false">+[2]data1cf!AU46</f>
        <v>0</v>
      </c>
      <c r="W47" s="8" t="n">
        <f aca="false">+[2]data1cf!AV46</f>
        <v>0</v>
      </c>
      <c r="X47" s="8" t="n">
        <f aca="false">+[2]data1cf!AW46</f>
        <v>0</v>
      </c>
      <c r="Y47" s="8" t="n">
        <f aca="false">+[2]data1cf!AX46</f>
        <v>0</v>
      </c>
      <c r="Z47" s="8" t="n">
        <f aca="false">+[2]data1cf!AY46</f>
        <v>0</v>
      </c>
      <c r="AA47" s="8" t="n">
        <f aca="false">+[2]data1cf!AZ46</f>
        <v>0</v>
      </c>
      <c r="AB47" s="9"/>
      <c r="AC47" s="9"/>
      <c r="AD47" s="9"/>
      <c r="AE47" s="9"/>
      <c r="AF47" s="9"/>
      <c r="AG47" s="9"/>
      <c r="AH47" s="9"/>
      <c r="AI47" s="9"/>
      <c r="AJ47" s="9"/>
      <c r="AK47" s="1"/>
      <c r="AL47" s="1" t="e">
        <f aca="false">SUMPRODUCT(B47:AJ47,PVCapPrice)</f>
        <v>#DIV/0!</v>
      </c>
      <c r="AM47" s="1"/>
      <c r="AN47" s="1"/>
      <c r="AO47" s="1"/>
      <c r="AP47" s="1"/>
      <c r="AQ47" s="1"/>
    </row>
    <row r="48" customFormat="false" ht="11.25" hidden="false" customHeight="false" outlineLevel="0" collapsed="false">
      <c r="A48" s="1" t="n">
        <v>46</v>
      </c>
      <c r="B48" s="8" t="n">
        <f aca="false">+[2]data1cf!AA47</f>
        <v>-102560.967504448</v>
      </c>
      <c r="C48" s="8" t="n">
        <f aca="false">+[2]data1cf!AB47</f>
        <v>-7256.08853655389</v>
      </c>
      <c r="D48" s="8" t="n">
        <f aca="false">+[2]data1cf!AC47</f>
        <v>-3073.06389726928</v>
      </c>
      <c r="E48" s="8" t="n">
        <f aca="false">+[2]data1cf!AD47</f>
        <v>-2849.82063105795</v>
      </c>
      <c r="F48" s="8" t="n">
        <f aca="false">+[2]data1cf!AE47</f>
        <v>-3056.86158414318</v>
      </c>
      <c r="G48" s="8" t="n">
        <f aca="false">+[2]data1cf!AF47</f>
        <v>-3446.6170402598</v>
      </c>
      <c r="H48" s="8" t="n">
        <f aca="false">+[2]data1cf!AG47</f>
        <v>-2125.41045981195</v>
      </c>
      <c r="I48" s="8" t="n">
        <f aca="false">+[2]data1cf!AH47</f>
        <v>-2257.57706405496</v>
      </c>
      <c r="J48" s="8" t="n">
        <f aca="false">+[2]data1cf!AI47</f>
        <v>-2270.01126658995</v>
      </c>
      <c r="K48" s="8" t="n">
        <f aca="false">+[2]data1cf!AJ47</f>
        <v>-2278.83092478442</v>
      </c>
      <c r="L48" s="8" t="n">
        <f aca="false">+[2]data1cf!AK47</f>
        <v>-2307.50520147036</v>
      </c>
      <c r="M48" s="8" t="n">
        <f aca="false">+[2]data1cf!AL47</f>
        <v>-2305.60955908724</v>
      </c>
      <c r="N48" s="8" t="n">
        <f aca="false">+[2]data1cf!AM47</f>
        <v>-2323.59193400227</v>
      </c>
      <c r="O48" s="8" t="n">
        <f aca="false">+[2]data1cf!AN47</f>
        <v>-2133.40987621911</v>
      </c>
      <c r="P48" s="8" t="n">
        <f aca="false">+[2]data1cf!AO47</f>
        <v>-2095.40041952809</v>
      </c>
      <c r="Q48" s="8" t="n">
        <f aca="false">+[2]data1cf!AP47</f>
        <v>-2095.9449210467</v>
      </c>
      <c r="R48" s="8" t="n">
        <f aca="false">+[2]data1cf!AQ47</f>
        <v>1176.33327288901</v>
      </c>
      <c r="S48" s="8" t="n">
        <f aca="false">+[2]data1cf!AR47</f>
        <v>0</v>
      </c>
      <c r="T48" s="8" t="n">
        <f aca="false">+[2]data1cf!AS47</f>
        <v>0</v>
      </c>
      <c r="U48" s="8" t="n">
        <f aca="false">+[2]data1cf!AT47</f>
        <v>0</v>
      </c>
      <c r="V48" s="8" t="n">
        <f aca="false">+[2]data1cf!AU47</f>
        <v>0</v>
      </c>
      <c r="W48" s="8" t="n">
        <f aca="false">+[2]data1cf!AV47</f>
        <v>0</v>
      </c>
      <c r="X48" s="8" t="n">
        <f aca="false">+[2]data1cf!AW47</f>
        <v>0</v>
      </c>
      <c r="Y48" s="8" t="n">
        <f aca="false">+[2]data1cf!AX47</f>
        <v>0</v>
      </c>
      <c r="Z48" s="8" t="n">
        <f aca="false">+[2]data1cf!AY47</f>
        <v>0</v>
      </c>
      <c r="AA48" s="8" t="n">
        <f aca="false">+[2]data1cf!AZ47</f>
        <v>0</v>
      </c>
      <c r="AB48" s="9"/>
      <c r="AC48" s="9"/>
      <c r="AD48" s="9"/>
      <c r="AE48" s="9"/>
      <c r="AF48" s="9"/>
      <c r="AG48" s="9"/>
      <c r="AH48" s="9"/>
      <c r="AI48" s="9"/>
      <c r="AJ48" s="9"/>
      <c r="AK48" s="1"/>
      <c r="AL48" s="1" t="e">
        <f aca="false">SUMPRODUCT(B48:AJ48,PVCapPrice)</f>
        <v>#DIV/0!</v>
      </c>
      <c r="AM48" s="1"/>
      <c r="AN48" s="1"/>
      <c r="AO48" s="1"/>
      <c r="AP48" s="1"/>
      <c r="AQ48" s="1"/>
    </row>
    <row r="49" customFormat="false" ht="11.25" hidden="false" customHeight="false" outlineLevel="0" collapsed="false">
      <c r="A49" s="1" t="n">
        <v>47</v>
      </c>
      <c r="B49" s="8" t="n">
        <f aca="false">+[2]data1cf!AA48</f>
        <v>-89670.9615930966</v>
      </c>
      <c r="C49" s="8" t="n">
        <f aca="false">+[2]data1cf!AB48</f>
        <v>-7585.92596323833</v>
      </c>
      <c r="D49" s="8" t="n">
        <f aca="false">+[2]data1cf!AC48</f>
        <v>-3542.59905015138</v>
      </c>
      <c r="E49" s="8" t="n">
        <f aca="false">+[2]data1cf!AD48</f>
        <v>-3276.96797652284</v>
      </c>
      <c r="F49" s="8" t="n">
        <f aca="false">+[2]data1cf!AE48</f>
        <v>-3491.30775413218</v>
      </c>
      <c r="G49" s="8" t="n">
        <f aca="false">+[2]data1cf!AF48</f>
        <v>-3805.12630101563</v>
      </c>
      <c r="H49" s="8" t="n">
        <f aca="false">+[2]data1cf!AG48</f>
        <v>-2437.63527659812</v>
      </c>
      <c r="I49" s="8" t="n">
        <f aca="false">+[2]data1cf!AH48</f>
        <v>-2553.26348765663</v>
      </c>
      <c r="J49" s="8" t="n">
        <f aca="false">+[2]data1cf!AI48</f>
        <v>-2565.69769019162</v>
      </c>
      <c r="K49" s="8" t="n">
        <f aca="false">+[2]data1cf!AJ48</f>
        <v>-2575.01851181592</v>
      </c>
      <c r="L49" s="8" t="n">
        <f aca="false">+[2]data1cf!AK48</f>
        <v>-2603.19162507203</v>
      </c>
      <c r="M49" s="8" t="n">
        <f aca="false">+[2]data1cf!AL48</f>
        <v>-2601.79714611874</v>
      </c>
      <c r="N49" s="8" t="n">
        <f aca="false">+[2]data1cf!AM48</f>
        <v>-2619.27835760394</v>
      </c>
      <c r="O49" s="8" t="n">
        <f aca="false">+[2]data1cf!AN48</f>
        <v>-2429.59746325061</v>
      </c>
      <c r="P49" s="8" t="n">
        <f aca="false">+[2]data1cf!AO48</f>
        <v>-2391.08684312976</v>
      </c>
      <c r="Q49" s="8" t="n">
        <f aca="false">+[2]data1cf!AP48</f>
        <v>-2392.1325080782</v>
      </c>
      <c r="R49" s="8" t="n">
        <f aca="false">+[2]data1cf!AQ48</f>
        <v>1028.49006108818</v>
      </c>
      <c r="S49" s="8" t="n">
        <f aca="false">+[2]data1cf!AR48</f>
        <v>0</v>
      </c>
      <c r="T49" s="8" t="n">
        <f aca="false">+[2]data1cf!AS48</f>
        <v>0</v>
      </c>
      <c r="U49" s="8" t="n">
        <f aca="false">+[2]data1cf!AT48</f>
        <v>0</v>
      </c>
      <c r="V49" s="8" t="n">
        <f aca="false">+[2]data1cf!AU48</f>
        <v>0</v>
      </c>
      <c r="W49" s="8" t="n">
        <f aca="false">+[2]data1cf!AV48</f>
        <v>0</v>
      </c>
      <c r="X49" s="8" t="n">
        <f aca="false">+[2]data1cf!AW48</f>
        <v>0</v>
      </c>
      <c r="Y49" s="8" t="n">
        <f aca="false">+[2]data1cf!AX48</f>
        <v>0</v>
      </c>
      <c r="Z49" s="8" t="n">
        <f aca="false">+[2]data1cf!AY48</f>
        <v>0</v>
      </c>
      <c r="AA49" s="8" t="n">
        <f aca="false">+[2]data1cf!AZ48</f>
        <v>0</v>
      </c>
      <c r="AB49" s="9"/>
      <c r="AC49" s="9"/>
      <c r="AD49" s="9"/>
      <c r="AE49" s="9"/>
      <c r="AF49" s="9"/>
      <c r="AG49" s="9"/>
      <c r="AH49" s="9"/>
      <c r="AI49" s="9"/>
      <c r="AJ49" s="9"/>
      <c r="AK49" s="1"/>
      <c r="AL49" s="1" t="e">
        <f aca="false">SUMPRODUCT(B49:AJ49,PVCapPrice)</f>
        <v>#DIV/0!</v>
      </c>
      <c r="AM49" s="1"/>
      <c r="AN49" s="1"/>
      <c r="AO49" s="1"/>
      <c r="AP49" s="1"/>
      <c r="AQ49" s="1"/>
    </row>
    <row r="50" customFormat="false" ht="11.25" hidden="false" customHeight="false" outlineLevel="0" collapsed="false">
      <c r="A50" s="1" t="n">
        <v>48</v>
      </c>
      <c r="B50" s="8" t="n">
        <f aca="false">+[2]data1cf!AA49</f>
        <v>-92828.3557473348</v>
      </c>
      <c r="C50" s="8" t="n">
        <f aca="false">+[2]data1cf!AB49</f>
        <v>-7643.09815222894</v>
      </c>
      <c r="D50" s="8" t="n">
        <f aca="false">+[2]data1cf!AC49</f>
        <v>-3441.51223326892</v>
      </c>
      <c r="E50" s="8" t="n">
        <f aca="false">+[2]data1cf!AD49</f>
        <v>-3072.46592890406</v>
      </c>
      <c r="F50" s="8" t="n">
        <f aca="false">+[2]data1cf!AE49</f>
        <v>-3434.05358859373</v>
      </c>
      <c r="G50" s="8" t="n">
        <f aca="false">+[2]data1cf!AF49</f>
        <v>-3680.34567910941</v>
      </c>
      <c r="H50" s="8" t="n">
        <f aca="false">+[2]data1cf!AG49</f>
        <v>-2361.15611761956</v>
      </c>
      <c r="I50" s="8" t="n">
        <f aca="false">+[2]data1cf!AH49</f>
        <v>-2480.83539167373</v>
      </c>
      <c r="J50" s="8" t="n">
        <f aca="false">+[2]data1cf!AI49</f>
        <v>-2493.26959420872</v>
      </c>
      <c r="K50" s="8" t="n">
        <f aca="false">+[2]data1cf!AJ49</f>
        <v>-2502.4676563483</v>
      </c>
      <c r="L50" s="8" t="n">
        <f aca="false">+[2]data1cf!AK49</f>
        <v>-2530.76352908913</v>
      </c>
      <c r="M50" s="8" t="n">
        <f aca="false">+[2]data1cf!AL49</f>
        <v>-2529.24629065112</v>
      </c>
      <c r="N50" s="8" t="n">
        <f aca="false">+[2]data1cf!AM49</f>
        <v>-2546.85026162104</v>
      </c>
      <c r="O50" s="8" t="n">
        <f aca="false">+[2]data1cf!AN49</f>
        <v>-2357.04660778299</v>
      </c>
      <c r="P50" s="8" t="n">
        <f aca="false">+[2]data1cf!AO49</f>
        <v>-2318.65874714685</v>
      </c>
      <c r="Q50" s="8" t="n">
        <f aca="false">+[2]data1cf!AP49</f>
        <v>-2319.58165261058</v>
      </c>
      <c r="R50" s="8" t="n">
        <f aca="false">+[2]data1cf!AQ49</f>
        <v>1064.70410907963</v>
      </c>
      <c r="S50" s="8" t="n">
        <f aca="false">+[2]data1cf!AR49</f>
        <v>0</v>
      </c>
      <c r="T50" s="8" t="n">
        <f aca="false">+[2]data1cf!AS49</f>
        <v>0</v>
      </c>
      <c r="U50" s="8" t="n">
        <f aca="false">+[2]data1cf!AT49</f>
        <v>0</v>
      </c>
      <c r="V50" s="8" t="n">
        <f aca="false">+[2]data1cf!AU49</f>
        <v>0</v>
      </c>
      <c r="W50" s="8" t="n">
        <f aca="false">+[2]data1cf!AV49</f>
        <v>0</v>
      </c>
      <c r="X50" s="8" t="n">
        <f aca="false">+[2]data1cf!AW49</f>
        <v>0</v>
      </c>
      <c r="Y50" s="8" t="n">
        <f aca="false">+[2]data1cf!AX49</f>
        <v>0</v>
      </c>
      <c r="Z50" s="8" t="n">
        <f aca="false">+[2]data1cf!AY49</f>
        <v>0</v>
      </c>
      <c r="AA50" s="8" t="n">
        <f aca="false">+[2]data1cf!AZ49</f>
        <v>0</v>
      </c>
      <c r="AB50" s="9"/>
      <c r="AC50" s="9"/>
      <c r="AD50" s="9"/>
      <c r="AE50" s="9"/>
      <c r="AF50" s="9"/>
      <c r="AG50" s="9"/>
      <c r="AH50" s="9"/>
      <c r="AI50" s="9"/>
      <c r="AJ50" s="9"/>
      <c r="AK50" s="1"/>
      <c r="AL50" s="1" t="e">
        <f aca="false">SUMPRODUCT(B50:AJ50,PVCapPrice)</f>
        <v>#DIV/0!</v>
      </c>
      <c r="AM50" s="1"/>
      <c r="AN50" s="1"/>
      <c r="AO50" s="1"/>
      <c r="AP50" s="1"/>
      <c r="AQ50" s="1"/>
    </row>
    <row r="51" customFormat="false" ht="11.25" hidden="false" customHeight="false" outlineLevel="0" collapsed="false">
      <c r="A51" s="1" t="n">
        <v>49</v>
      </c>
      <c r="B51" s="8" t="n">
        <f aca="false">+[2]data1cf!AA50</f>
        <v>-89732.4073401989</v>
      </c>
      <c r="C51" s="8" t="n">
        <f aca="false">+[2]data1cf!AB50</f>
        <v>-7600.97006959875</v>
      </c>
      <c r="D51" s="8" t="n">
        <f aca="false">+[2]data1cf!AC50</f>
        <v>-3723.75764319225</v>
      </c>
      <c r="E51" s="8" t="n">
        <f aca="false">+[2]data1cf!AD50</f>
        <v>-3285.53889494641</v>
      </c>
      <c r="F51" s="8" t="n">
        <f aca="false">+[2]data1cf!AE50</f>
        <v>-3590.64982442619</v>
      </c>
      <c r="G51" s="8" t="n">
        <f aca="false">+[2]data1cf!AF50</f>
        <v>-3659.5673046786</v>
      </c>
      <c r="H51" s="8" t="n">
        <f aca="false">+[2]data1cf!AG50</f>
        <v>-2436.14692296482</v>
      </c>
      <c r="I51" s="8" t="n">
        <f aca="false">+[2]data1cf!AH50</f>
        <v>-2551.8539713747</v>
      </c>
      <c r="J51" s="8" t="n">
        <f aca="false">+[2]data1cf!AI50</f>
        <v>-2564.28817390969</v>
      </c>
      <c r="K51" s="8" t="n">
        <f aca="false">+[2]data1cf!AJ50</f>
        <v>-2573.60660652334</v>
      </c>
      <c r="L51" s="8" t="n">
        <f aca="false">+[2]data1cf!AK50</f>
        <v>-2601.7821087901</v>
      </c>
      <c r="M51" s="8" t="n">
        <f aca="false">+[2]data1cf!AL50</f>
        <v>-2600.38524082616</v>
      </c>
      <c r="N51" s="8" t="n">
        <f aca="false">+[2]data1cf!AM50</f>
        <v>-2617.86884132201</v>
      </c>
      <c r="O51" s="8" t="n">
        <f aca="false">+[2]data1cf!AN50</f>
        <v>-2428.18555795803</v>
      </c>
      <c r="P51" s="8" t="n">
        <f aca="false">+[2]data1cf!AO50</f>
        <v>-2389.67732684783</v>
      </c>
      <c r="Q51" s="8" t="n">
        <f aca="false">+[2]data1cf!AP50</f>
        <v>-2390.72060278562</v>
      </c>
      <c r="R51" s="8" t="n">
        <f aca="false">+[2]data1cf!AQ50</f>
        <v>1029.19481922915</v>
      </c>
      <c r="S51" s="8" t="n">
        <f aca="false">+[2]data1cf!AR50</f>
        <v>0</v>
      </c>
      <c r="T51" s="8" t="n">
        <f aca="false">+[2]data1cf!AS50</f>
        <v>0</v>
      </c>
      <c r="U51" s="8" t="n">
        <f aca="false">+[2]data1cf!AT50</f>
        <v>0</v>
      </c>
      <c r="V51" s="8" t="n">
        <f aca="false">+[2]data1cf!AU50</f>
        <v>0</v>
      </c>
      <c r="W51" s="8" t="n">
        <f aca="false">+[2]data1cf!AV50</f>
        <v>0</v>
      </c>
      <c r="X51" s="8" t="n">
        <f aca="false">+[2]data1cf!AW50</f>
        <v>0</v>
      </c>
      <c r="Y51" s="8" t="n">
        <f aca="false">+[2]data1cf!AX50</f>
        <v>0</v>
      </c>
      <c r="Z51" s="8" t="n">
        <f aca="false">+[2]data1cf!AY50</f>
        <v>0</v>
      </c>
      <c r="AA51" s="8" t="n">
        <f aca="false">+[2]data1cf!AZ50</f>
        <v>0</v>
      </c>
      <c r="AB51" s="9"/>
      <c r="AC51" s="9"/>
      <c r="AD51" s="9"/>
      <c r="AE51" s="9"/>
      <c r="AF51" s="9"/>
      <c r="AG51" s="9"/>
      <c r="AH51" s="9"/>
      <c r="AI51" s="9"/>
      <c r="AJ51" s="9"/>
      <c r="AK51" s="1"/>
      <c r="AL51" s="1" t="e">
        <f aca="false">SUMPRODUCT(B51:AJ51,PVCapPrice)</f>
        <v>#DIV/0!</v>
      </c>
      <c r="AM51" s="1"/>
      <c r="AN51" s="1"/>
      <c r="AO51" s="1"/>
      <c r="AP51" s="1"/>
      <c r="AQ51" s="1"/>
    </row>
    <row r="52" customFormat="false" ht="11.25" hidden="false" customHeight="false" outlineLevel="0" collapsed="false">
      <c r="A52" s="1" t="n">
        <v>50</v>
      </c>
      <c r="B52" s="8" t="n">
        <f aca="false">+[2]data1cf!AA51</f>
        <v>-93023.4787394495</v>
      </c>
      <c r="C52" s="8" t="n">
        <f aca="false">+[2]data1cf!AB51</f>
        <v>-7526.91851620401</v>
      </c>
      <c r="D52" s="8" t="n">
        <f aca="false">+[2]data1cf!AC51</f>
        <v>-3494.73240447186</v>
      </c>
      <c r="E52" s="8" t="n">
        <f aca="false">+[2]data1cf!AD51</f>
        <v>-3085.93480278654</v>
      </c>
      <c r="F52" s="8" t="n">
        <f aca="false">+[2]data1cf!AE51</f>
        <v>-3301.14534818298</v>
      </c>
      <c r="G52" s="8" t="n">
        <f aca="false">+[2]data1cf!AF51</f>
        <v>-3647.20021462932</v>
      </c>
      <c r="H52" s="8" t="n">
        <f aca="false">+[2]data1cf!AG51</f>
        <v>-2356.42980167504</v>
      </c>
      <c r="I52" s="8" t="n">
        <f aca="false">+[2]data1cf!AH51</f>
        <v>-2476.35942633301</v>
      </c>
      <c r="J52" s="8" t="n">
        <f aca="false">+[2]data1cf!AI51</f>
        <v>-2488.793628868</v>
      </c>
      <c r="K52" s="8" t="n">
        <f aca="false">+[2]data1cf!AJ51</f>
        <v>-2497.98410462565</v>
      </c>
      <c r="L52" s="8" t="n">
        <f aca="false">+[2]data1cf!AK51</f>
        <v>-2526.28756374841</v>
      </c>
      <c r="M52" s="8" t="n">
        <f aca="false">+[2]data1cf!AL51</f>
        <v>-2524.76273892847</v>
      </c>
      <c r="N52" s="8" t="n">
        <f aca="false">+[2]data1cf!AM51</f>
        <v>-2542.37429628032</v>
      </c>
      <c r="O52" s="8" t="n">
        <f aca="false">+[2]data1cf!AN51</f>
        <v>-2352.56305606034</v>
      </c>
      <c r="P52" s="8" t="n">
        <f aca="false">+[2]data1cf!AO51</f>
        <v>-2314.18278180614</v>
      </c>
      <c r="Q52" s="8" t="n">
        <f aca="false">+[2]data1cf!AP51</f>
        <v>-2315.09810088793</v>
      </c>
      <c r="R52" s="8" t="n">
        <f aca="false">+[2]data1cf!AQ51</f>
        <v>1066.94209174999</v>
      </c>
      <c r="S52" s="8" t="n">
        <f aca="false">+[2]data1cf!AR51</f>
        <v>0</v>
      </c>
      <c r="T52" s="8" t="n">
        <f aca="false">+[2]data1cf!AS51</f>
        <v>0</v>
      </c>
      <c r="U52" s="8" t="n">
        <f aca="false">+[2]data1cf!AT51</f>
        <v>0</v>
      </c>
      <c r="V52" s="8" t="n">
        <f aca="false">+[2]data1cf!AU51</f>
        <v>0</v>
      </c>
      <c r="W52" s="8" t="n">
        <f aca="false">+[2]data1cf!AV51</f>
        <v>0</v>
      </c>
      <c r="X52" s="8" t="n">
        <f aca="false">+[2]data1cf!AW51</f>
        <v>0</v>
      </c>
      <c r="Y52" s="8" t="n">
        <f aca="false">+[2]data1cf!AX51</f>
        <v>0</v>
      </c>
      <c r="Z52" s="8" t="n">
        <f aca="false">+[2]data1cf!AY51</f>
        <v>0</v>
      </c>
      <c r="AA52" s="8" t="n">
        <f aca="false">+[2]data1cf!AZ51</f>
        <v>0</v>
      </c>
      <c r="AB52" s="9"/>
      <c r="AC52" s="9"/>
      <c r="AD52" s="9"/>
      <c r="AE52" s="9"/>
      <c r="AF52" s="9"/>
      <c r="AG52" s="9"/>
      <c r="AH52" s="9"/>
      <c r="AI52" s="9"/>
      <c r="AJ52" s="9"/>
      <c r="AK52" s="1"/>
      <c r="AL52" s="1" t="e">
        <f aca="false">SUMPRODUCT(B52:AJ52,PVCapPrice)</f>
        <v>#DIV/0!</v>
      </c>
      <c r="AM52" s="1"/>
      <c r="AN52" s="1"/>
      <c r="AO52" s="1"/>
      <c r="AP52" s="1"/>
      <c r="AQ52" s="1"/>
    </row>
    <row r="53" customFormat="false" ht="11.25" hidden="false" customHeight="false" outlineLevel="0" collapsed="false">
      <c r="A53" s="1" t="n">
        <v>51</v>
      </c>
      <c r="B53" s="8" t="n">
        <f aca="false">+[2]data1cf!AA52</f>
        <v>-94477.7752481484</v>
      </c>
      <c r="C53" s="8" t="n">
        <f aca="false">+[2]data1cf!AB52</f>
        <v>-7613.78113639041</v>
      </c>
      <c r="D53" s="8" t="n">
        <f aca="false">+[2]data1cf!AC52</f>
        <v>-3433.04199641839</v>
      </c>
      <c r="E53" s="8" t="n">
        <f aca="false">+[2]data1cf!AD52</f>
        <v>-3131.50432444382</v>
      </c>
      <c r="F53" s="8" t="n">
        <f aca="false">+[2]data1cf!AE52</f>
        <v>-3353.70306908465</v>
      </c>
      <c r="G53" s="8" t="n">
        <f aca="false">+[2]data1cf!AF52</f>
        <v>-3705.86844858007</v>
      </c>
      <c r="H53" s="8" t="n">
        <f aca="false">+[2]data1cf!AG52</f>
        <v>-2321.20348261018</v>
      </c>
      <c r="I53" s="8" t="n">
        <f aca="false">+[2]data1cf!AH52</f>
        <v>-2442.99902786067</v>
      </c>
      <c r="J53" s="8" t="n">
        <f aca="false">+[2]data1cf!AI52</f>
        <v>-2455.43323039566</v>
      </c>
      <c r="K53" s="8" t="n">
        <f aca="false">+[2]data1cf!AJ52</f>
        <v>-2464.56716310505</v>
      </c>
      <c r="L53" s="8" t="n">
        <f aca="false">+[2]data1cf!AK52</f>
        <v>-2492.92716527607</v>
      </c>
      <c r="M53" s="8" t="n">
        <f aca="false">+[2]data1cf!AL52</f>
        <v>-2491.34579740787</v>
      </c>
      <c r="N53" s="8" t="n">
        <f aca="false">+[2]data1cf!AM52</f>
        <v>-2509.01389780797</v>
      </c>
      <c r="O53" s="8" t="n">
        <f aca="false">+[2]data1cf!AN52</f>
        <v>-2319.14611453973</v>
      </c>
      <c r="P53" s="8" t="n">
        <f aca="false">+[2]data1cf!AO52</f>
        <v>-2280.82238333379</v>
      </c>
      <c r="Q53" s="8" t="n">
        <f aca="false">+[2]data1cf!AP52</f>
        <v>-2281.68115936733</v>
      </c>
      <c r="R53" s="8" t="n">
        <f aca="false">+[2]data1cf!AQ52</f>
        <v>1083.62229098616</v>
      </c>
      <c r="S53" s="8" t="n">
        <f aca="false">+[2]data1cf!AR52</f>
        <v>0</v>
      </c>
      <c r="T53" s="8" t="n">
        <f aca="false">+[2]data1cf!AS52</f>
        <v>0</v>
      </c>
      <c r="U53" s="8" t="n">
        <f aca="false">+[2]data1cf!AT52</f>
        <v>0</v>
      </c>
      <c r="V53" s="8" t="n">
        <f aca="false">+[2]data1cf!AU52</f>
        <v>0</v>
      </c>
      <c r="W53" s="8" t="n">
        <f aca="false">+[2]data1cf!AV52</f>
        <v>0</v>
      </c>
      <c r="X53" s="8" t="n">
        <f aca="false">+[2]data1cf!AW52</f>
        <v>0</v>
      </c>
      <c r="Y53" s="8" t="n">
        <f aca="false">+[2]data1cf!AX52</f>
        <v>0</v>
      </c>
      <c r="Z53" s="8" t="n">
        <f aca="false">+[2]data1cf!AY52</f>
        <v>0</v>
      </c>
      <c r="AA53" s="8" t="n">
        <f aca="false">+[2]data1cf!AZ52</f>
        <v>0</v>
      </c>
      <c r="AB53" s="9"/>
      <c r="AC53" s="9"/>
      <c r="AD53" s="9"/>
      <c r="AE53" s="9"/>
      <c r="AF53" s="9"/>
      <c r="AG53" s="9"/>
      <c r="AH53" s="9"/>
      <c r="AI53" s="9"/>
      <c r="AJ53" s="9"/>
      <c r="AK53" s="1"/>
      <c r="AL53" s="1" t="e">
        <f aca="false">SUMPRODUCT(B53:AJ53,PVCapPrice)</f>
        <v>#DIV/0!</v>
      </c>
      <c r="AM53" s="1"/>
      <c r="AN53" s="1"/>
      <c r="AO53" s="1"/>
      <c r="AP53" s="1"/>
      <c r="AQ53" s="1"/>
    </row>
    <row r="54" customFormat="false" ht="11.25" hidden="false" customHeight="false" outlineLevel="0" collapsed="false">
      <c r="A54" s="1" t="n">
        <v>52</v>
      </c>
      <c r="B54" s="8" t="n">
        <f aca="false">+[2]data1cf!AA53</f>
        <v>-97984.7503011323</v>
      </c>
      <c r="C54" s="8" t="n">
        <f aca="false">+[2]data1cf!AB53</f>
        <v>-7486.56146465886</v>
      </c>
      <c r="D54" s="8" t="n">
        <f aca="false">+[2]data1cf!AC53</f>
        <v>-3201.18543762007</v>
      </c>
      <c r="E54" s="8" t="n">
        <f aca="false">+[2]data1cf!AD53</f>
        <v>-2997.46028969506</v>
      </c>
      <c r="F54" s="8" t="n">
        <f aca="false">+[2]data1cf!AE53</f>
        <v>-3373.83899340824</v>
      </c>
      <c r="G54" s="8" t="n">
        <f aca="false">+[2]data1cf!AF53</f>
        <v>-3660.47477945176</v>
      </c>
      <c r="H54" s="8" t="n">
        <f aca="false">+[2]data1cf!AG53</f>
        <v>-2236.25669120279</v>
      </c>
      <c r="I54" s="8" t="n">
        <f aca="false">+[2]data1cf!AH53</f>
        <v>-2362.55182572526</v>
      </c>
      <c r="J54" s="8" t="n">
        <f aca="false">+[2]data1cf!AI53</f>
        <v>-2374.98602826025</v>
      </c>
      <c r="K54" s="8" t="n">
        <f aca="false">+[2]data1cf!AJ53</f>
        <v>-2383.98360977958</v>
      </c>
      <c r="L54" s="8" t="n">
        <f aca="false">+[2]data1cf!AK53</f>
        <v>-2412.47996314066</v>
      </c>
      <c r="M54" s="8" t="n">
        <f aca="false">+[2]data1cf!AL53</f>
        <v>-2410.7622440824</v>
      </c>
      <c r="N54" s="8" t="n">
        <f aca="false">+[2]data1cf!AM53</f>
        <v>-2428.56669567256</v>
      </c>
      <c r="O54" s="8" t="n">
        <f aca="false">+[2]data1cf!AN53</f>
        <v>-2238.56256121426</v>
      </c>
      <c r="P54" s="8" t="n">
        <f aca="false">+[2]data1cf!AO53</f>
        <v>-2200.37518119838</v>
      </c>
      <c r="Q54" s="8" t="n">
        <f aca="false">+[2]data1cf!AP53</f>
        <v>-2201.09760604186</v>
      </c>
      <c r="R54" s="8" t="n">
        <f aca="false">+[2]data1cf!AQ53</f>
        <v>1123.84589205387</v>
      </c>
      <c r="S54" s="8" t="n">
        <f aca="false">+[2]data1cf!AR53</f>
        <v>0</v>
      </c>
      <c r="T54" s="8" t="n">
        <f aca="false">+[2]data1cf!AS53</f>
        <v>0</v>
      </c>
      <c r="U54" s="8" t="n">
        <f aca="false">+[2]data1cf!AT53</f>
        <v>0</v>
      </c>
      <c r="V54" s="8" t="n">
        <f aca="false">+[2]data1cf!AU53</f>
        <v>0</v>
      </c>
      <c r="W54" s="8" t="n">
        <f aca="false">+[2]data1cf!AV53</f>
        <v>0</v>
      </c>
      <c r="X54" s="8" t="n">
        <f aca="false">+[2]data1cf!AW53</f>
        <v>0</v>
      </c>
      <c r="Y54" s="8" t="n">
        <f aca="false">+[2]data1cf!AX53</f>
        <v>0</v>
      </c>
      <c r="Z54" s="8" t="n">
        <f aca="false">+[2]data1cf!AY53</f>
        <v>0</v>
      </c>
      <c r="AA54" s="8" t="n">
        <f aca="false">+[2]data1cf!AZ53</f>
        <v>0</v>
      </c>
      <c r="AB54" s="9"/>
      <c r="AC54" s="9"/>
      <c r="AD54" s="9"/>
      <c r="AE54" s="9"/>
      <c r="AF54" s="9"/>
      <c r="AG54" s="9"/>
      <c r="AH54" s="9"/>
      <c r="AI54" s="9"/>
      <c r="AJ54" s="9"/>
      <c r="AK54" s="1"/>
      <c r="AL54" s="1" t="e">
        <f aca="false">SUMPRODUCT(B54:AJ54,PVCapPrice)</f>
        <v>#DIV/0!</v>
      </c>
      <c r="AM54" s="1"/>
      <c r="AN54" s="1"/>
      <c r="AO54" s="1"/>
      <c r="AP54" s="1"/>
      <c r="AQ54" s="1"/>
    </row>
    <row r="55" customFormat="false" ht="11.25" hidden="false" customHeight="false" outlineLevel="0" collapsed="false">
      <c r="A55" s="1" t="n">
        <v>53</v>
      </c>
      <c r="B55" s="8" t="n">
        <f aca="false">+[2]data1cf!AA54</f>
        <v>-94444.0421334207</v>
      </c>
      <c r="C55" s="8" t="n">
        <f aca="false">+[2]data1cf!AB54</f>
        <v>-7478.8512120319</v>
      </c>
      <c r="D55" s="8" t="n">
        <f aca="false">+[2]data1cf!AC54</f>
        <v>-3421.76799668506</v>
      </c>
      <c r="E55" s="8" t="n">
        <f aca="false">+[2]data1cf!AD54</f>
        <v>-3043.60658884918</v>
      </c>
      <c r="F55" s="8" t="n">
        <f aca="false">+[2]data1cf!AE54</f>
        <v>-3387.66880841899</v>
      </c>
      <c r="G55" s="8" t="n">
        <f aca="false">+[2]data1cf!AF54</f>
        <v>-3629.99062877083</v>
      </c>
      <c r="H55" s="8" t="n">
        <f aca="false">+[2]data1cf!AG54</f>
        <v>-2322.02057421106</v>
      </c>
      <c r="I55" s="8" t="n">
        <f aca="false">+[2]data1cf!AH54</f>
        <v>-2443.77283852603</v>
      </c>
      <c r="J55" s="8" t="n">
        <f aca="false">+[2]data1cf!AI54</f>
        <v>-2456.20704106102</v>
      </c>
      <c r="K55" s="8" t="n">
        <f aca="false">+[2]data1cf!AJ54</f>
        <v>-2465.34228531391</v>
      </c>
      <c r="L55" s="8" t="n">
        <f aca="false">+[2]data1cf!AK54</f>
        <v>-2493.70097594143</v>
      </c>
      <c r="M55" s="8" t="n">
        <f aca="false">+[2]data1cf!AL54</f>
        <v>-2492.12091961673</v>
      </c>
      <c r="N55" s="8" t="n">
        <f aca="false">+[2]data1cf!AM54</f>
        <v>-2509.78770847333</v>
      </c>
      <c r="O55" s="8" t="n">
        <f aca="false">+[2]data1cf!AN54</f>
        <v>-2319.92123674859</v>
      </c>
      <c r="P55" s="8" t="n">
        <f aca="false">+[2]data1cf!AO54</f>
        <v>-2281.59619399915</v>
      </c>
      <c r="Q55" s="8" t="n">
        <f aca="false">+[2]data1cf!AP54</f>
        <v>-2282.45628157619</v>
      </c>
      <c r="R55" s="8" t="n">
        <f aca="false">+[2]data1cf!AQ54</f>
        <v>1083.23538565348</v>
      </c>
      <c r="S55" s="8" t="n">
        <f aca="false">+[2]data1cf!AR54</f>
        <v>0</v>
      </c>
      <c r="T55" s="8" t="n">
        <f aca="false">+[2]data1cf!AS54</f>
        <v>0</v>
      </c>
      <c r="U55" s="8" t="n">
        <f aca="false">+[2]data1cf!AT54</f>
        <v>0</v>
      </c>
      <c r="V55" s="8" t="n">
        <f aca="false">+[2]data1cf!AU54</f>
        <v>0</v>
      </c>
      <c r="W55" s="8" t="n">
        <f aca="false">+[2]data1cf!AV54</f>
        <v>0</v>
      </c>
      <c r="X55" s="8" t="n">
        <f aca="false">+[2]data1cf!AW54</f>
        <v>0</v>
      </c>
      <c r="Y55" s="8" t="n">
        <f aca="false">+[2]data1cf!AX54</f>
        <v>0</v>
      </c>
      <c r="Z55" s="8" t="n">
        <f aca="false">+[2]data1cf!AY54</f>
        <v>0</v>
      </c>
      <c r="AA55" s="8" t="n">
        <f aca="false">+[2]data1cf!AZ54</f>
        <v>0</v>
      </c>
      <c r="AB55" s="9"/>
      <c r="AC55" s="9"/>
      <c r="AD55" s="9"/>
      <c r="AE55" s="9"/>
      <c r="AF55" s="9"/>
      <c r="AG55" s="9"/>
      <c r="AH55" s="9"/>
      <c r="AI55" s="9"/>
      <c r="AJ55" s="9"/>
      <c r="AK55" s="1"/>
      <c r="AL55" s="1" t="e">
        <f aca="false">SUMPRODUCT(B55:AJ55,PVCapPrice)</f>
        <v>#DIV/0!</v>
      </c>
      <c r="AM55" s="1"/>
      <c r="AN55" s="1"/>
      <c r="AO55" s="1"/>
      <c r="AP55" s="1"/>
      <c r="AQ55" s="1"/>
    </row>
    <row r="56" customFormat="false" ht="11.25" hidden="false" customHeight="false" outlineLevel="0" collapsed="false">
      <c r="A56" s="1" t="n">
        <v>54</v>
      </c>
      <c r="B56" s="8" t="n">
        <f aca="false">+[2]data1cf!AA55</f>
        <v>-89624.1174925138</v>
      </c>
      <c r="C56" s="8" t="n">
        <f aca="false">+[2]data1cf!AB55</f>
        <v>-7573.9508810439</v>
      </c>
      <c r="D56" s="8" t="n">
        <f aca="false">+[2]data1cf!AC55</f>
        <v>-3596.50203439161</v>
      </c>
      <c r="E56" s="8" t="n">
        <f aca="false">+[2]data1cf!AD55</f>
        <v>-3123.27883595025</v>
      </c>
      <c r="F56" s="8" t="n">
        <f aca="false">+[2]data1cf!AE55</f>
        <v>-3469.81026181239</v>
      </c>
      <c r="G56" s="8" t="n">
        <f aca="false">+[2]data1cf!AF55</f>
        <v>-3735.80634317698</v>
      </c>
      <c r="H56" s="8" t="n">
        <f aca="false">+[2]data1cf!AG55</f>
        <v>-2438.76994564502</v>
      </c>
      <c r="I56" s="8" t="n">
        <f aca="false">+[2]data1cf!AH55</f>
        <v>-2554.33805384872</v>
      </c>
      <c r="J56" s="8" t="n">
        <f aca="false">+[2]data1cf!AI55</f>
        <v>-2566.77225638371</v>
      </c>
      <c r="K56" s="8" t="n">
        <f aca="false">+[2]data1cf!AJ55</f>
        <v>-2576.09489930664</v>
      </c>
      <c r="L56" s="8" t="n">
        <f aca="false">+[2]data1cf!AK55</f>
        <v>-2604.26619126412</v>
      </c>
      <c r="M56" s="8" t="n">
        <f aca="false">+[2]data1cf!AL55</f>
        <v>-2602.87353360946</v>
      </c>
      <c r="N56" s="8" t="n">
        <f aca="false">+[2]data1cf!AM55</f>
        <v>-2620.35292379603</v>
      </c>
      <c r="O56" s="8" t="n">
        <f aca="false">+[2]data1cf!AN55</f>
        <v>-2430.67385074133</v>
      </c>
      <c r="P56" s="8" t="n">
        <f aca="false">+[2]data1cf!AO55</f>
        <v>-2392.16140932185</v>
      </c>
      <c r="Q56" s="8" t="n">
        <f aca="false">+[2]data1cf!AP55</f>
        <v>-2393.20889556892</v>
      </c>
      <c r="R56" s="8" t="n">
        <f aca="false">+[2]data1cf!AQ55</f>
        <v>1027.95277799214</v>
      </c>
      <c r="S56" s="8" t="n">
        <f aca="false">+[2]data1cf!AR55</f>
        <v>0</v>
      </c>
      <c r="T56" s="8" t="n">
        <f aca="false">+[2]data1cf!AS55</f>
        <v>0</v>
      </c>
      <c r="U56" s="8" t="n">
        <f aca="false">+[2]data1cf!AT55</f>
        <v>0</v>
      </c>
      <c r="V56" s="8" t="n">
        <f aca="false">+[2]data1cf!AU55</f>
        <v>0</v>
      </c>
      <c r="W56" s="8" t="n">
        <f aca="false">+[2]data1cf!AV55</f>
        <v>0</v>
      </c>
      <c r="X56" s="8" t="n">
        <f aca="false">+[2]data1cf!AW55</f>
        <v>0</v>
      </c>
      <c r="Y56" s="8" t="n">
        <f aca="false">+[2]data1cf!AX55</f>
        <v>0</v>
      </c>
      <c r="Z56" s="8" t="n">
        <f aca="false">+[2]data1cf!AY55</f>
        <v>0</v>
      </c>
      <c r="AA56" s="8" t="n">
        <f aca="false">+[2]data1cf!AZ55</f>
        <v>0</v>
      </c>
      <c r="AB56" s="9"/>
      <c r="AC56" s="9"/>
      <c r="AD56" s="9"/>
      <c r="AE56" s="9"/>
      <c r="AF56" s="9"/>
      <c r="AG56" s="9"/>
      <c r="AH56" s="9"/>
      <c r="AI56" s="9"/>
      <c r="AJ56" s="9"/>
      <c r="AK56" s="1"/>
      <c r="AL56" s="1" t="e">
        <f aca="false">SUMPRODUCT(B56:AJ56,PVCapPrice)</f>
        <v>#DIV/0!</v>
      </c>
      <c r="AM56" s="1"/>
      <c r="AN56" s="1"/>
      <c r="AO56" s="1"/>
      <c r="AP56" s="1"/>
      <c r="AQ56" s="1"/>
    </row>
    <row r="57" customFormat="false" ht="11.25" hidden="false" customHeight="false" outlineLevel="0" collapsed="false">
      <c r="A57" s="1" t="n">
        <v>55</v>
      </c>
      <c r="B57" s="8" t="n">
        <f aca="false">+[2]data1cf!AA56</f>
        <v>-99232.6920008346</v>
      </c>
      <c r="C57" s="8" t="n">
        <f aca="false">+[2]data1cf!AB56</f>
        <v>-7339.05464061488</v>
      </c>
      <c r="D57" s="8" t="n">
        <f aca="false">+[2]data1cf!AC56</f>
        <v>-3218.50745575354</v>
      </c>
      <c r="E57" s="8" t="n">
        <f aca="false">+[2]data1cf!AD56</f>
        <v>-2926.86217475665</v>
      </c>
      <c r="F57" s="8" t="n">
        <f aca="false">+[2]data1cf!AE56</f>
        <v>-3176.47296962247</v>
      </c>
      <c r="G57" s="8" t="n">
        <f aca="false">+[2]data1cf!AF56</f>
        <v>-3480.42751374036</v>
      </c>
      <c r="H57" s="8" t="n">
        <f aca="false">+[2]data1cf!AG56</f>
        <v>-2206.02874784659</v>
      </c>
      <c r="I57" s="8" t="n">
        <f aca="false">+[2]data1cf!AH56</f>
        <v>-2333.92504148745</v>
      </c>
      <c r="J57" s="8" t="n">
        <f aca="false">+[2]data1cf!AI56</f>
        <v>-2346.35924402244</v>
      </c>
      <c r="K57" s="8" t="n">
        <f aca="false">+[2]data1cf!AJ56</f>
        <v>-2355.30830556848</v>
      </c>
      <c r="L57" s="8" t="n">
        <f aca="false">+[2]data1cf!AK56</f>
        <v>-2383.85317890285</v>
      </c>
      <c r="M57" s="8" t="n">
        <f aca="false">+[2]data1cf!AL56</f>
        <v>-2382.08693987131</v>
      </c>
      <c r="N57" s="8" t="n">
        <f aca="false">+[2]data1cf!AM56</f>
        <v>-2399.93991143475</v>
      </c>
      <c r="O57" s="8" t="n">
        <f aca="false">+[2]data1cf!AN56</f>
        <v>-2209.88725700317</v>
      </c>
      <c r="P57" s="8" t="n">
        <f aca="false">+[2]data1cf!AO56</f>
        <v>-2171.74839696057</v>
      </c>
      <c r="Q57" s="8" t="n">
        <f aca="false">+[2]data1cf!AP56</f>
        <v>-2172.42230183077</v>
      </c>
      <c r="R57" s="8" t="n">
        <f aca="false">+[2]data1cf!AQ56</f>
        <v>1138.15928417277</v>
      </c>
      <c r="S57" s="8" t="n">
        <f aca="false">+[2]data1cf!AR56</f>
        <v>0</v>
      </c>
      <c r="T57" s="8" t="n">
        <f aca="false">+[2]data1cf!AS56</f>
        <v>0</v>
      </c>
      <c r="U57" s="8" t="n">
        <f aca="false">+[2]data1cf!AT56</f>
        <v>0</v>
      </c>
      <c r="V57" s="8" t="n">
        <f aca="false">+[2]data1cf!AU56</f>
        <v>0</v>
      </c>
      <c r="W57" s="8" t="n">
        <f aca="false">+[2]data1cf!AV56</f>
        <v>0</v>
      </c>
      <c r="X57" s="8" t="n">
        <f aca="false">+[2]data1cf!AW56</f>
        <v>0</v>
      </c>
      <c r="Y57" s="8" t="n">
        <f aca="false">+[2]data1cf!AX56</f>
        <v>0</v>
      </c>
      <c r="Z57" s="8" t="n">
        <f aca="false">+[2]data1cf!AY56</f>
        <v>0</v>
      </c>
      <c r="AA57" s="8" t="n">
        <f aca="false">+[2]data1cf!AZ56</f>
        <v>0</v>
      </c>
      <c r="AB57" s="9"/>
      <c r="AC57" s="9"/>
      <c r="AD57" s="9"/>
      <c r="AE57" s="9"/>
      <c r="AF57" s="9"/>
      <c r="AG57" s="9"/>
      <c r="AH57" s="9"/>
      <c r="AI57" s="9"/>
      <c r="AJ57" s="9"/>
      <c r="AK57" s="1"/>
      <c r="AL57" s="1" t="e">
        <f aca="false">SUMPRODUCT(B57:AJ57,PVCapPrice)</f>
        <v>#DIV/0!</v>
      </c>
      <c r="AM57" s="1"/>
      <c r="AN57" s="1"/>
      <c r="AO57" s="1"/>
      <c r="AP57" s="1"/>
      <c r="AQ57" s="1"/>
    </row>
    <row r="58" customFormat="false" ht="11.25" hidden="false" customHeight="false" outlineLevel="0" collapsed="false">
      <c r="A58" s="1" t="n">
        <v>56</v>
      </c>
      <c r="B58" s="8" t="n">
        <f aca="false">+[2]data1cf!AA57</f>
        <v>-85685.6470699542</v>
      </c>
      <c r="C58" s="8" t="n">
        <f aca="false">+[2]data1cf!AB57</f>
        <v>-7636.28007919288</v>
      </c>
      <c r="D58" s="8" t="n">
        <f aca="false">+[2]data1cf!AC57</f>
        <v>-3791.9069040065</v>
      </c>
      <c r="E58" s="8" t="n">
        <f aca="false">+[2]data1cf!AD57</f>
        <v>-3379.5965132833</v>
      </c>
      <c r="F58" s="8" t="n">
        <f aca="false">+[2]data1cf!AE57</f>
        <v>-3614.58706172923</v>
      </c>
      <c r="G58" s="8" t="n">
        <f aca="false">+[2]data1cf!AF57</f>
        <v>-3845.94346733738</v>
      </c>
      <c r="H58" s="8" t="n">
        <f aca="false">+[2]data1cf!AG57</f>
        <v>-2534.16852145316</v>
      </c>
      <c r="I58" s="8" t="n">
        <f aca="false">+[2]data1cf!AH57</f>
        <v>-2644.6834145659</v>
      </c>
      <c r="J58" s="8" t="n">
        <f aca="false">+[2]data1cf!AI57</f>
        <v>-2657.11761710089</v>
      </c>
      <c r="K58" s="8" t="n">
        <f aca="false">+[2]data1cf!AJ57</f>
        <v>-2666.59338775385</v>
      </c>
      <c r="L58" s="8" t="n">
        <f aca="false">+[2]data1cf!AK57</f>
        <v>-2694.6115519813</v>
      </c>
      <c r="M58" s="8" t="n">
        <f aca="false">+[2]data1cf!AL57</f>
        <v>-2693.37202205667</v>
      </c>
      <c r="N58" s="8" t="n">
        <f aca="false">+[2]data1cf!AM57</f>
        <v>-2710.69828451321</v>
      </c>
      <c r="O58" s="8" t="n">
        <f aca="false">+[2]data1cf!AN57</f>
        <v>-2521.17233918853</v>
      </c>
      <c r="P58" s="8" t="n">
        <f aca="false">+[2]data1cf!AO57</f>
        <v>-2482.50677003903</v>
      </c>
      <c r="Q58" s="8" t="n">
        <f aca="false">+[2]data1cf!AP57</f>
        <v>-2483.70738401613</v>
      </c>
      <c r="R58" s="8" t="n">
        <f aca="false">+[2]data1cf!AQ57</f>
        <v>982.780097633546</v>
      </c>
      <c r="S58" s="8" t="n">
        <f aca="false">+[2]data1cf!AR57</f>
        <v>0</v>
      </c>
      <c r="T58" s="8" t="n">
        <f aca="false">+[2]data1cf!AS57</f>
        <v>0</v>
      </c>
      <c r="U58" s="8" t="n">
        <f aca="false">+[2]data1cf!AT57</f>
        <v>0</v>
      </c>
      <c r="V58" s="8" t="n">
        <f aca="false">+[2]data1cf!AU57</f>
        <v>0</v>
      </c>
      <c r="W58" s="8" t="n">
        <f aca="false">+[2]data1cf!AV57</f>
        <v>0</v>
      </c>
      <c r="X58" s="8" t="n">
        <f aca="false">+[2]data1cf!AW57</f>
        <v>0</v>
      </c>
      <c r="Y58" s="8" t="n">
        <f aca="false">+[2]data1cf!AX57</f>
        <v>0</v>
      </c>
      <c r="Z58" s="8" t="n">
        <f aca="false">+[2]data1cf!AY57</f>
        <v>0</v>
      </c>
      <c r="AA58" s="8" t="n">
        <f aca="false">+[2]data1cf!AZ57</f>
        <v>0</v>
      </c>
      <c r="AB58" s="9"/>
      <c r="AC58" s="9"/>
      <c r="AD58" s="9"/>
      <c r="AE58" s="9"/>
      <c r="AF58" s="9"/>
      <c r="AG58" s="9"/>
      <c r="AH58" s="9"/>
      <c r="AI58" s="9"/>
      <c r="AJ58" s="9"/>
      <c r="AK58" s="1"/>
      <c r="AL58" s="1" t="e">
        <f aca="false">SUMPRODUCT(B58:AJ58,PVCapPrice)</f>
        <v>#DIV/0!</v>
      </c>
      <c r="AM58" s="1"/>
      <c r="AN58" s="1"/>
      <c r="AO58" s="1"/>
      <c r="AP58" s="1"/>
      <c r="AQ58" s="1"/>
    </row>
    <row r="59" customFormat="false" ht="11.25" hidden="false" customHeight="false" outlineLevel="0" collapsed="false">
      <c r="A59" s="1" t="n">
        <v>57</v>
      </c>
      <c r="B59" s="8" t="n">
        <f aca="false">+[2]data1cf!AA58</f>
        <v>-86604.0353125632</v>
      </c>
      <c r="C59" s="8" t="n">
        <f aca="false">+[2]data1cf!AB58</f>
        <v>-7650.02954097085</v>
      </c>
      <c r="D59" s="8" t="n">
        <f aca="false">+[2]data1cf!AC58</f>
        <v>-3680.58849949121</v>
      </c>
      <c r="E59" s="8" t="n">
        <f aca="false">+[2]data1cf!AD58</f>
        <v>-3449.69794440142</v>
      </c>
      <c r="F59" s="8" t="n">
        <f aca="false">+[2]data1cf!AE58</f>
        <v>-3485.58476175757</v>
      </c>
      <c r="G59" s="8" t="n">
        <f aca="false">+[2]data1cf!AF58</f>
        <v>-3654.85308615671</v>
      </c>
      <c r="H59" s="8" t="n">
        <f aca="false">+[2]data1cf!AG58</f>
        <v>-2511.9231010275</v>
      </c>
      <c r="I59" s="8" t="n">
        <f aca="false">+[2]data1cf!AH58</f>
        <v>-2623.61632299104</v>
      </c>
      <c r="J59" s="8" t="n">
        <f aca="false">+[2]data1cf!AI58</f>
        <v>-2636.05052552603</v>
      </c>
      <c r="K59" s="8" t="n">
        <f aca="false">+[2]data1cf!AJ58</f>
        <v>-2645.49058924412</v>
      </c>
      <c r="L59" s="8" t="n">
        <f aca="false">+[2]data1cf!AK58</f>
        <v>-2673.54446040644</v>
      </c>
      <c r="M59" s="8" t="n">
        <f aca="false">+[2]data1cf!AL58</f>
        <v>-2672.26922354694</v>
      </c>
      <c r="N59" s="8" t="n">
        <f aca="false">+[2]data1cf!AM58</f>
        <v>-2689.63119293835</v>
      </c>
      <c r="O59" s="8" t="n">
        <f aca="false">+[2]data1cf!AN58</f>
        <v>-2500.0695406788</v>
      </c>
      <c r="P59" s="8" t="n">
        <f aca="false">+[2]data1cf!AO58</f>
        <v>-2461.43967846417</v>
      </c>
      <c r="Q59" s="8" t="n">
        <f aca="false">+[2]data1cf!AP58</f>
        <v>-2462.6045855064</v>
      </c>
      <c r="R59" s="8" t="n">
        <f aca="false">+[2]data1cf!AQ58</f>
        <v>993.313643420975</v>
      </c>
      <c r="S59" s="8" t="n">
        <f aca="false">+[2]data1cf!AR58</f>
        <v>0</v>
      </c>
      <c r="T59" s="8" t="n">
        <f aca="false">+[2]data1cf!AS58</f>
        <v>0</v>
      </c>
      <c r="U59" s="8" t="n">
        <f aca="false">+[2]data1cf!AT58</f>
        <v>0</v>
      </c>
      <c r="V59" s="8" t="n">
        <f aca="false">+[2]data1cf!AU58</f>
        <v>0</v>
      </c>
      <c r="W59" s="8" t="n">
        <f aca="false">+[2]data1cf!AV58</f>
        <v>0</v>
      </c>
      <c r="X59" s="8" t="n">
        <f aca="false">+[2]data1cf!AW58</f>
        <v>0</v>
      </c>
      <c r="Y59" s="8" t="n">
        <f aca="false">+[2]data1cf!AX58</f>
        <v>0</v>
      </c>
      <c r="Z59" s="8" t="n">
        <f aca="false">+[2]data1cf!AY58</f>
        <v>0</v>
      </c>
      <c r="AA59" s="8" t="n">
        <f aca="false">+[2]data1cf!AZ58</f>
        <v>0</v>
      </c>
      <c r="AB59" s="9"/>
      <c r="AC59" s="9"/>
      <c r="AD59" s="9"/>
      <c r="AE59" s="9"/>
      <c r="AF59" s="9"/>
      <c r="AG59" s="9"/>
      <c r="AH59" s="9"/>
      <c r="AI59" s="9"/>
      <c r="AJ59" s="9"/>
      <c r="AK59" s="1"/>
      <c r="AL59" s="1" t="e">
        <f aca="false">SUMPRODUCT(B59:AJ59,PVCapPrice)</f>
        <v>#DIV/0!</v>
      </c>
      <c r="AM59" s="1"/>
      <c r="AN59" s="1"/>
      <c r="AO59" s="1"/>
      <c r="AP59" s="1"/>
      <c r="AQ59" s="1"/>
    </row>
    <row r="60" customFormat="false" ht="11.25" hidden="false" customHeight="false" outlineLevel="0" collapsed="false">
      <c r="A60" s="1" t="n">
        <v>58</v>
      </c>
      <c r="B60" s="8" t="n">
        <f aca="false">+[2]data1cf!AA59</f>
        <v>-96762.8142799916</v>
      </c>
      <c r="C60" s="8" t="n">
        <f aca="false">+[2]data1cf!AB59</f>
        <v>-7570.4477671927</v>
      </c>
      <c r="D60" s="8" t="n">
        <f aca="false">+[2]data1cf!AC59</f>
        <v>-3408.28411109749</v>
      </c>
      <c r="E60" s="8" t="n">
        <f aca="false">+[2]data1cf!AD59</f>
        <v>-3015.55095331669</v>
      </c>
      <c r="F60" s="8" t="n">
        <f aca="false">+[2]data1cf!AE59</f>
        <v>-3252.82660633539</v>
      </c>
      <c r="G60" s="8" t="n">
        <f aca="false">+[2]data1cf!AF59</f>
        <v>-3494.71179609874</v>
      </c>
      <c r="H60" s="8" t="n">
        <f aca="false">+[2]data1cf!AG59</f>
        <v>-2265.8547187715</v>
      </c>
      <c r="I60" s="8" t="n">
        <f aca="false">+[2]data1cf!AH59</f>
        <v>-2390.58206050141</v>
      </c>
      <c r="J60" s="8" t="n">
        <f aca="false">+[2]data1cf!AI59</f>
        <v>-2403.0162630364</v>
      </c>
      <c r="K60" s="8" t="n">
        <f aca="false">+[2]data1cf!AJ59</f>
        <v>-2412.06135342823</v>
      </c>
      <c r="L60" s="8" t="n">
        <f aca="false">+[2]data1cf!AK59</f>
        <v>-2440.51019791681</v>
      </c>
      <c r="M60" s="8" t="n">
        <f aca="false">+[2]data1cf!AL59</f>
        <v>-2438.83998773105</v>
      </c>
      <c r="N60" s="8" t="n">
        <f aca="false">+[2]data1cf!AM59</f>
        <v>-2456.59693044872</v>
      </c>
      <c r="O60" s="8" t="n">
        <f aca="false">+[2]data1cf!AN59</f>
        <v>-2266.64030486292</v>
      </c>
      <c r="P60" s="8" t="n">
        <f aca="false">+[2]data1cf!AO59</f>
        <v>-2228.40541597454</v>
      </c>
      <c r="Q60" s="8" t="n">
        <f aca="false">+[2]data1cf!AP59</f>
        <v>-2229.17534969051</v>
      </c>
      <c r="R60" s="8" t="n">
        <f aca="false">+[2]data1cf!AQ59</f>
        <v>1109.83077466579</v>
      </c>
      <c r="S60" s="8" t="n">
        <f aca="false">+[2]data1cf!AR59</f>
        <v>0</v>
      </c>
      <c r="T60" s="8" t="n">
        <f aca="false">+[2]data1cf!AS59</f>
        <v>0</v>
      </c>
      <c r="U60" s="8" t="n">
        <f aca="false">+[2]data1cf!AT59</f>
        <v>0</v>
      </c>
      <c r="V60" s="8" t="n">
        <f aca="false">+[2]data1cf!AU59</f>
        <v>0</v>
      </c>
      <c r="W60" s="8" t="n">
        <f aca="false">+[2]data1cf!AV59</f>
        <v>0</v>
      </c>
      <c r="X60" s="8" t="n">
        <f aca="false">+[2]data1cf!AW59</f>
        <v>0</v>
      </c>
      <c r="Y60" s="8" t="n">
        <f aca="false">+[2]data1cf!AX59</f>
        <v>0</v>
      </c>
      <c r="Z60" s="8" t="n">
        <f aca="false">+[2]data1cf!AY59</f>
        <v>0</v>
      </c>
      <c r="AA60" s="8" t="n">
        <f aca="false">+[2]data1cf!AZ59</f>
        <v>0</v>
      </c>
      <c r="AB60" s="9"/>
      <c r="AC60" s="9"/>
      <c r="AD60" s="9"/>
      <c r="AE60" s="9"/>
      <c r="AF60" s="9"/>
      <c r="AG60" s="9"/>
      <c r="AH60" s="9"/>
      <c r="AI60" s="9"/>
      <c r="AJ60" s="9"/>
      <c r="AK60" s="1"/>
      <c r="AL60" s="1" t="e">
        <f aca="false">SUMPRODUCT(B60:AJ60,PVCapPrice)</f>
        <v>#DIV/0!</v>
      </c>
      <c r="AM60" s="1"/>
      <c r="AN60" s="1"/>
      <c r="AO60" s="1"/>
      <c r="AP60" s="1"/>
      <c r="AQ60" s="1"/>
    </row>
    <row r="61" customFormat="false" ht="11.25" hidden="false" customHeight="false" outlineLevel="0" collapsed="false">
      <c r="A61" s="1" t="n">
        <v>59</v>
      </c>
      <c r="B61" s="8" t="n">
        <f aca="false">+[2]data1cf!AA60</f>
        <v>-92827.8031645938</v>
      </c>
      <c r="C61" s="8" t="n">
        <f aca="false">+[2]data1cf!AB60</f>
        <v>-7551.87352982625</v>
      </c>
      <c r="D61" s="8" t="n">
        <f aca="false">+[2]data1cf!AC60</f>
        <v>-3591.5707456793</v>
      </c>
      <c r="E61" s="8" t="n">
        <f aca="false">+[2]data1cf!AD60</f>
        <v>-3074.87811950884</v>
      </c>
      <c r="F61" s="8" t="n">
        <f aca="false">+[2]data1cf!AE60</f>
        <v>-3515.7763864978</v>
      </c>
      <c r="G61" s="8" t="n">
        <f aca="false">+[2]data1cf!AF60</f>
        <v>-3693.25172285658</v>
      </c>
      <c r="H61" s="8" t="n">
        <f aca="false">+[2]data1cf!AG60</f>
        <v>-2361.16950241133</v>
      </c>
      <c r="I61" s="8" t="n">
        <f aca="false">+[2]data1cf!AH60</f>
        <v>-2480.84806747974</v>
      </c>
      <c r="J61" s="8" t="n">
        <f aca="false">+[2]data1cf!AI60</f>
        <v>-2493.28227001473</v>
      </c>
      <c r="K61" s="8" t="n">
        <f aca="false">+[2]data1cf!AJ60</f>
        <v>-2502.48035363873</v>
      </c>
      <c r="L61" s="8" t="n">
        <f aca="false">+[2]data1cf!AK60</f>
        <v>-2530.77620489514</v>
      </c>
      <c r="M61" s="8" t="n">
        <f aca="false">+[2]data1cf!AL60</f>
        <v>-2529.25898794155</v>
      </c>
      <c r="N61" s="8" t="n">
        <f aca="false">+[2]data1cf!AM60</f>
        <v>-2546.86293742705</v>
      </c>
      <c r="O61" s="8" t="n">
        <f aca="false">+[2]data1cf!AN60</f>
        <v>-2357.05930507342</v>
      </c>
      <c r="P61" s="8" t="n">
        <f aca="false">+[2]data1cf!AO60</f>
        <v>-2318.67142295287</v>
      </c>
      <c r="Q61" s="8" t="n">
        <f aca="false">+[2]data1cf!AP60</f>
        <v>-2319.59434990101</v>
      </c>
      <c r="R61" s="8" t="n">
        <f aca="false">+[2]data1cf!AQ60</f>
        <v>1064.69777117662</v>
      </c>
      <c r="S61" s="8" t="n">
        <f aca="false">+[2]data1cf!AR60</f>
        <v>0</v>
      </c>
      <c r="T61" s="8" t="n">
        <f aca="false">+[2]data1cf!AS60</f>
        <v>0</v>
      </c>
      <c r="U61" s="8" t="n">
        <f aca="false">+[2]data1cf!AT60</f>
        <v>0</v>
      </c>
      <c r="V61" s="8" t="n">
        <f aca="false">+[2]data1cf!AU60</f>
        <v>0</v>
      </c>
      <c r="W61" s="8" t="n">
        <f aca="false">+[2]data1cf!AV60</f>
        <v>0</v>
      </c>
      <c r="X61" s="8" t="n">
        <f aca="false">+[2]data1cf!AW60</f>
        <v>0</v>
      </c>
      <c r="Y61" s="8" t="n">
        <f aca="false">+[2]data1cf!AX60</f>
        <v>0</v>
      </c>
      <c r="Z61" s="8" t="n">
        <f aca="false">+[2]data1cf!AY60</f>
        <v>0</v>
      </c>
      <c r="AA61" s="8" t="n">
        <f aca="false">+[2]data1cf!AZ60</f>
        <v>0</v>
      </c>
      <c r="AB61" s="9"/>
      <c r="AC61" s="9"/>
      <c r="AD61" s="9"/>
      <c r="AE61" s="9"/>
      <c r="AF61" s="9"/>
      <c r="AG61" s="9"/>
      <c r="AH61" s="9"/>
      <c r="AI61" s="9"/>
      <c r="AJ61" s="9"/>
      <c r="AK61" s="1"/>
      <c r="AL61" s="1" t="e">
        <f aca="false">SUMPRODUCT(B61:AJ61,PVCapPrice)</f>
        <v>#DIV/0!</v>
      </c>
      <c r="AM61" s="1"/>
      <c r="AN61" s="1"/>
      <c r="AO61" s="1"/>
      <c r="AP61" s="1"/>
      <c r="AQ61" s="1"/>
    </row>
    <row r="62" customFormat="false" ht="11.25" hidden="false" customHeight="false" outlineLevel="0" collapsed="false">
      <c r="A62" s="1" t="n">
        <v>60</v>
      </c>
      <c r="B62" s="8" t="n">
        <f aca="false">+[2]data1cf!AA61</f>
        <v>-85844.4531825112</v>
      </c>
      <c r="C62" s="8" t="n">
        <f aca="false">+[2]data1cf!AB61</f>
        <v>-7645.36159122754</v>
      </c>
      <c r="D62" s="8" t="n">
        <f aca="false">+[2]data1cf!AC61</f>
        <v>-3734.26704742895</v>
      </c>
      <c r="E62" s="8" t="n">
        <f aca="false">+[2]data1cf!AD61</f>
        <v>-3323.18165674242</v>
      </c>
      <c r="F62" s="8" t="n">
        <f aca="false">+[2]data1cf!AE61</f>
        <v>-3589.4647133534</v>
      </c>
      <c r="G62" s="8" t="n">
        <f aca="false">+[2]data1cf!AF61</f>
        <v>-3899.04701429914</v>
      </c>
      <c r="H62" s="8" t="n">
        <f aca="false">+[2]data1cf!AG61</f>
        <v>-2530.32188168133</v>
      </c>
      <c r="I62" s="8" t="n">
        <f aca="false">+[2]data1cf!AH61</f>
        <v>-2641.04052938873</v>
      </c>
      <c r="J62" s="8" t="n">
        <f aca="false">+[2]data1cf!AI61</f>
        <v>-2653.47473192372</v>
      </c>
      <c r="K62" s="8" t="n">
        <f aca="false">+[2]data1cf!AJ61</f>
        <v>-2662.94432819502</v>
      </c>
      <c r="L62" s="8" t="n">
        <f aca="false">+[2]data1cf!AK61</f>
        <v>-2690.96866680413</v>
      </c>
      <c r="M62" s="8" t="n">
        <f aca="false">+[2]data1cf!AL61</f>
        <v>-2689.72296249785</v>
      </c>
      <c r="N62" s="8" t="n">
        <f aca="false">+[2]data1cf!AM61</f>
        <v>-2707.05539933604</v>
      </c>
      <c r="O62" s="8" t="n">
        <f aca="false">+[2]data1cf!AN61</f>
        <v>-2517.52327962971</v>
      </c>
      <c r="P62" s="8" t="n">
        <f aca="false">+[2]data1cf!AO61</f>
        <v>-2478.86388486186</v>
      </c>
      <c r="Q62" s="8" t="n">
        <f aca="false">+[2]data1cf!AP61</f>
        <v>-2480.0583244573</v>
      </c>
      <c r="R62" s="8" t="n">
        <f aca="false">+[2]data1cf!AQ61</f>
        <v>984.601540222131</v>
      </c>
      <c r="S62" s="8" t="n">
        <f aca="false">+[2]data1cf!AR61</f>
        <v>0</v>
      </c>
      <c r="T62" s="8" t="n">
        <f aca="false">+[2]data1cf!AS61</f>
        <v>0</v>
      </c>
      <c r="U62" s="8" t="n">
        <f aca="false">+[2]data1cf!AT61</f>
        <v>0</v>
      </c>
      <c r="V62" s="8" t="n">
        <f aca="false">+[2]data1cf!AU61</f>
        <v>0</v>
      </c>
      <c r="W62" s="8" t="n">
        <f aca="false">+[2]data1cf!AV61</f>
        <v>0</v>
      </c>
      <c r="X62" s="8" t="n">
        <f aca="false">+[2]data1cf!AW61</f>
        <v>0</v>
      </c>
      <c r="Y62" s="8" t="n">
        <f aca="false">+[2]data1cf!AX61</f>
        <v>0</v>
      </c>
      <c r="Z62" s="8" t="n">
        <f aca="false">+[2]data1cf!AY61</f>
        <v>0</v>
      </c>
      <c r="AA62" s="8" t="n">
        <f aca="false">+[2]data1cf!AZ61</f>
        <v>0</v>
      </c>
      <c r="AB62" s="9"/>
      <c r="AC62" s="9"/>
      <c r="AD62" s="9"/>
      <c r="AE62" s="9"/>
      <c r="AF62" s="9"/>
      <c r="AG62" s="9"/>
      <c r="AH62" s="9"/>
      <c r="AI62" s="9"/>
      <c r="AJ62" s="9"/>
      <c r="AK62" s="1"/>
      <c r="AL62" s="1" t="e">
        <f aca="false">SUMPRODUCT(B62:AJ62,PVCapPrice)</f>
        <v>#DIV/0!</v>
      </c>
      <c r="AM62" s="1"/>
      <c r="AN62" s="1"/>
      <c r="AO62" s="1"/>
      <c r="AP62" s="1"/>
      <c r="AQ62" s="1"/>
    </row>
    <row r="63" customFormat="false" ht="11.25" hidden="false" customHeight="false" outlineLevel="0" collapsed="false">
      <c r="A63" s="1" t="n">
        <v>61</v>
      </c>
      <c r="B63" s="8" t="n">
        <f aca="false">+[2]data1cf!AA62</f>
        <v>-103365.882264462</v>
      </c>
      <c r="C63" s="8" t="n">
        <f aca="false">+[2]data1cf!AB62</f>
        <v>-7470.68120679475</v>
      </c>
      <c r="D63" s="8" t="n">
        <f aca="false">+[2]data1cf!AC62</f>
        <v>-3154.92178584983</v>
      </c>
      <c r="E63" s="8" t="n">
        <f aca="false">+[2]data1cf!AD62</f>
        <v>-2750.04130572624</v>
      </c>
      <c r="F63" s="8" t="n">
        <f aca="false">+[2]data1cf!AE62</f>
        <v>-2984.648917303</v>
      </c>
      <c r="G63" s="8" t="n">
        <f aca="false">+[2]data1cf!AF62</f>
        <v>-3498.30323453899</v>
      </c>
      <c r="H63" s="8" t="n">
        <f aca="false">+[2]data1cf!AG62</f>
        <v>-2105.91362131534</v>
      </c>
      <c r="I63" s="8" t="n">
        <f aca="false">+[2]data1cf!AH62</f>
        <v>-2239.11296339204</v>
      </c>
      <c r="J63" s="8" t="n">
        <f aca="false">+[2]data1cf!AI62</f>
        <v>-2251.54716592703</v>
      </c>
      <c r="K63" s="8" t="n">
        <f aca="false">+[2]data1cf!AJ62</f>
        <v>-2260.33552903563</v>
      </c>
      <c r="L63" s="8" t="n">
        <f aca="false">+[2]data1cf!AK62</f>
        <v>-2289.04110080744</v>
      </c>
      <c r="M63" s="8" t="n">
        <f aca="false">+[2]data1cf!AL62</f>
        <v>-2287.11416333845</v>
      </c>
      <c r="N63" s="8" t="n">
        <f aca="false">+[2]data1cf!AM62</f>
        <v>-2305.12783333935</v>
      </c>
      <c r="O63" s="8" t="n">
        <f aca="false">+[2]data1cf!AN62</f>
        <v>-2114.91448047031</v>
      </c>
      <c r="P63" s="8" t="n">
        <f aca="false">+[2]data1cf!AO62</f>
        <v>-2076.93631886517</v>
      </c>
      <c r="Q63" s="8" t="n">
        <f aca="false">+[2]data1cf!AP62</f>
        <v>-2077.44952529791</v>
      </c>
      <c r="R63" s="8" t="n">
        <f aca="false">+[2]data1cf!AQ62</f>
        <v>1185.56532322048</v>
      </c>
      <c r="S63" s="8" t="n">
        <f aca="false">+[2]data1cf!AR62</f>
        <v>0</v>
      </c>
      <c r="T63" s="8" t="n">
        <f aca="false">+[2]data1cf!AS62</f>
        <v>0</v>
      </c>
      <c r="U63" s="8" t="n">
        <f aca="false">+[2]data1cf!AT62</f>
        <v>0</v>
      </c>
      <c r="V63" s="8" t="n">
        <f aca="false">+[2]data1cf!AU62</f>
        <v>0</v>
      </c>
      <c r="W63" s="8" t="n">
        <f aca="false">+[2]data1cf!AV62</f>
        <v>0</v>
      </c>
      <c r="X63" s="8" t="n">
        <f aca="false">+[2]data1cf!AW62</f>
        <v>0</v>
      </c>
      <c r="Y63" s="8" t="n">
        <f aca="false">+[2]data1cf!AX62</f>
        <v>0</v>
      </c>
      <c r="Z63" s="8" t="n">
        <f aca="false">+[2]data1cf!AY62</f>
        <v>0</v>
      </c>
      <c r="AA63" s="8" t="n">
        <f aca="false">+[2]data1cf!AZ62</f>
        <v>0</v>
      </c>
      <c r="AB63" s="9"/>
      <c r="AC63" s="9"/>
      <c r="AD63" s="9"/>
      <c r="AE63" s="9"/>
      <c r="AF63" s="9"/>
      <c r="AG63" s="9"/>
      <c r="AH63" s="9"/>
      <c r="AI63" s="9"/>
      <c r="AJ63" s="9"/>
      <c r="AK63" s="1"/>
      <c r="AL63" s="1" t="e">
        <f aca="false">SUMPRODUCT(B63:AJ63,PVCapPrice)</f>
        <v>#DIV/0!</v>
      </c>
      <c r="AM63" s="1"/>
      <c r="AN63" s="1"/>
      <c r="AO63" s="1"/>
      <c r="AP63" s="1"/>
      <c r="AQ63" s="1"/>
    </row>
    <row r="64" customFormat="false" ht="11.25" hidden="false" customHeight="false" outlineLevel="0" collapsed="false">
      <c r="A64" s="1" t="n">
        <v>62</v>
      </c>
      <c r="B64" s="8" t="n">
        <f aca="false">+[2]data1cf!AA63</f>
        <v>-92584.0611817707</v>
      </c>
      <c r="C64" s="8" t="n">
        <f aca="false">+[2]data1cf!AB63</f>
        <v>-7502.5052313223</v>
      </c>
      <c r="D64" s="8" t="n">
        <f aca="false">+[2]data1cf!AC63</f>
        <v>-3471.8764439208</v>
      </c>
      <c r="E64" s="8" t="n">
        <f aca="false">+[2]data1cf!AD63</f>
        <v>-3152.85404336758</v>
      </c>
      <c r="F64" s="8" t="n">
        <f aca="false">+[2]data1cf!AE63</f>
        <v>-3537.91036126016</v>
      </c>
      <c r="G64" s="8" t="n">
        <f aca="false">+[2]data1cf!AF63</f>
        <v>-3688.11815803789</v>
      </c>
      <c r="H64" s="8" t="n">
        <f aca="false">+[2]data1cf!AG63</f>
        <v>-2367.07347921735</v>
      </c>
      <c r="I64" s="8" t="n">
        <f aca="false">+[2]data1cf!AH63</f>
        <v>-2486.43931357212</v>
      </c>
      <c r="J64" s="8" t="n">
        <f aca="false">+[2]data1cf!AI63</f>
        <v>-2498.87351610711</v>
      </c>
      <c r="K64" s="8" t="n">
        <f aca="false">+[2]data1cf!AJ63</f>
        <v>-2508.0810764194</v>
      </c>
      <c r="L64" s="8" t="n">
        <f aca="false">+[2]data1cf!AK63</f>
        <v>-2536.36745098752</v>
      </c>
      <c r="M64" s="8" t="n">
        <f aca="false">+[2]data1cf!AL63</f>
        <v>-2534.85971072222</v>
      </c>
      <c r="N64" s="8" t="n">
        <f aca="false">+[2]data1cf!AM63</f>
        <v>-2552.45418351942</v>
      </c>
      <c r="O64" s="8" t="n">
        <f aca="false">+[2]data1cf!AN63</f>
        <v>-2362.66002785409</v>
      </c>
      <c r="P64" s="8" t="n">
        <f aca="false">+[2]data1cf!AO63</f>
        <v>-2324.26266904524</v>
      </c>
      <c r="Q64" s="8" t="n">
        <f aca="false">+[2]data1cf!AP63</f>
        <v>-2325.19507268168</v>
      </c>
      <c r="R64" s="8" t="n">
        <f aca="false">+[2]data1cf!AQ63</f>
        <v>1061.90214813044</v>
      </c>
      <c r="S64" s="8" t="n">
        <f aca="false">+[2]data1cf!AR63</f>
        <v>0</v>
      </c>
      <c r="T64" s="8" t="n">
        <f aca="false">+[2]data1cf!AS63</f>
        <v>0</v>
      </c>
      <c r="U64" s="8" t="n">
        <f aca="false">+[2]data1cf!AT63</f>
        <v>0</v>
      </c>
      <c r="V64" s="8" t="n">
        <f aca="false">+[2]data1cf!AU63</f>
        <v>0</v>
      </c>
      <c r="W64" s="8" t="n">
        <f aca="false">+[2]data1cf!AV63</f>
        <v>0</v>
      </c>
      <c r="X64" s="8" t="n">
        <f aca="false">+[2]data1cf!AW63</f>
        <v>0</v>
      </c>
      <c r="Y64" s="8" t="n">
        <f aca="false">+[2]data1cf!AX63</f>
        <v>0</v>
      </c>
      <c r="Z64" s="8" t="n">
        <f aca="false">+[2]data1cf!AY63</f>
        <v>0</v>
      </c>
      <c r="AA64" s="8" t="n">
        <f aca="false">+[2]data1cf!AZ63</f>
        <v>0</v>
      </c>
      <c r="AB64" s="9"/>
      <c r="AC64" s="9"/>
      <c r="AD64" s="9"/>
      <c r="AE64" s="9"/>
      <c r="AF64" s="9"/>
      <c r="AG64" s="9"/>
      <c r="AH64" s="9"/>
      <c r="AI64" s="9"/>
      <c r="AJ64" s="9"/>
      <c r="AK64" s="1"/>
      <c r="AL64" s="1" t="e">
        <f aca="false">SUMPRODUCT(B64:AJ64,PVCapPrice)</f>
        <v>#DIV/0!</v>
      </c>
      <c r="AM64" s="1"/>
      <c r="AN64" s="1"/>
      <c r="AO64" s="1"/>
      <c r="AP64" s="1"/>
      <c r="AQ64" s="1"/>
    </row>
    <row r="65" customFormat="false" ht="11.25" hidden="false" customHeight="false" outlineLevel="0" collapsed="false">
      <c r="A65" s="1" t="n">
        <v>63</v>
      </c>
      <c r="B65" s="8" t="n">
        <f aca="false">+[2]data1cf!AA64</f>
        <v>-89549.4605775035</v>
      </c>
      <c r="C65" s="8" t="n">
        <f aca="false">+[2]data1cf!AB64</f>
        <v>-7635.16986986533</v>
      </c>
      <c r="D65" s="8" t="n">
        <f aca="false">+[2]data1cf!AC64</f>
        <v>-3513.41933751665</v>
      </c>
      <c r="E65" s="8" t="n">
        <f aca="false">+[2]data1cf!AD64</f>
        <v>-3290.33569645289</v>
      </c>
      <c r="F65" s="8" t="n">
        <f aca="false">+[2]data1cf!AE64</f>
        <v>-3653.12356910063</v>
      </c>
      <c r="G65" s="8" t="n">
        <f aca="false">+[2]data1cf!AF64</f>
        <v>-3720.5983434917</v>
      </c>
      <c r="H65" s="8" t="n">
        <f aca="false">+[2]data1cf!AG64</f>
        <v>-2440.57830335806</v>
      </c>
      <c r="I65" s="8" t="n">
        <f aca="false">+[2]data1cf!AH64</f>
        <v>-2556.05062375352</v>
      </c>
      <c r="J65" s="8" t="n">
        <f aca="false">+[2]data1cf!AI64</f>
        <v>-2568.48482628851</v>
      </c>
      <c r="K65" s="8" t="n">
        <f aca="false">+[2]data1cf!AJ64</f>
        <v>-2577.8103718723</v>
      </c>
      <c r="L65" s="8" t="n">
        <f aca="false">+[2]data1cf!AK64</f>
        <v>-2605.97876116892</v>
      </c>
      <c r="M65" s="8" t="n">
        <f aca="false">+[2]data1cf!AL64</f>
        <v>-2604.58900617512</v>
      </c>
      <c r="N65" s="8" t="n">
        <f aca="false">+[2]data1cf!AM64</f>
        <v>-2622.06549370083</v>
      </c>
      <c r="O65" s="8" t="n">
        <f aca="false">+[2]data1cf!AN64</f>
        <v>-2432.38932330699</v>
      </c>
      <c r="P65" s="8" t="n">
        <f aca="false">+[2]data1cf!AO64</f>
        <v>-2393.87397922665</v>
      </c>
      <c r="Q65" s="8" t="n">
        <f aca="false">+[2]data1cf!AP64</f>
        <v>-2394.92436813458</v>
      </c>
      <c r="R65" s="8" t="n">
        <f aca="false">+[2]data1cf!AQ64</f>
        <v>1027.09649303973</v>
      </c>
      <c r="S65" s="8" t="n">
        <f aca="false">+[2]data1cf!AR64</f>
        <v>0</v>
      </c>
      <c r="T65" s="8" t="n">
        <f aca="false">+[2]data1cf!AS64</f>
        <v>0</v>
      </c>
      <c r="U65" s="8" t="n">
        <f aca="false">+[2]data1cf!AT64</f>
        <v>0</v>
      </c>
      <c r="V65" s="8" t="n">
        <f aca="false">+[2]data1cf!AU64</f>
        <v>0</v>
      </c>
      <c r="W65" s="8" t="n">
        <f aca="false">+[2]data1cf!AV64</f>
        <v>0</v>
      </c>
      <c r="X65" s="8" t="n">
        <f aca="false">+[2]data1cf!AW64</f>
        <v>0</v>
      </c>
      <c r="Y65" s="8" t="n">
        <f aca="false">+[2]data1cf!AX64</f>
        <v>0</v>
      </c>
      <c r="Z65" s="8" t="n">
        <f aca="false">+[2]data1cf!AY64</f>
        <v>0</v>
      </c>
      <c r="AA65" s="8" t="n">
        <f aca="false">+[2]data1cf!AZ64</f>
        <v>0</v>
      </c>
      <c r="AB65" s="9"/>
      <c r="AC65" s="9"/>
      <c r="AD65" s="9"/>
      <c r="AE65" s="9"/>
      <c r="AF65" s="9"/>
      <c r="AG65" s="9"/>
      <c r="AH65" s="9"/>
      <c r="AI65" s="9"/>
      <c r="AJ65" s="9"/>
      <c r="AK65" s="1"/>
      <c r="AL65" s="1" t="e">
        <f aca="false">SUMPRODUCT(B65:AJ65,PVCapPrice)</f>
        <v>#DIV/0!</v>
      </c>
      <c r="AM65" s="1"/>
      <c r="AN65" s="1"/>
      <c r="AO65" s="1"/>
      <c r="AP65" s="1"/>
      <c r="AQ65" s="1"/>
    </row>
    <row r="66" customFormat="false" ht="11.25" hidden="false" customHeight="false" outlineLevel="0" collapsed="false">
      <c r="A66" s="1" t="n">
        <v>64</v>
      </c>
      <c r="B66" s="8" t="n">
        <f aca="false">+[2]data1cf!AA65</f>
        <v>-101658.614213894</v>
      </c>
      <c r="C66" s="8" t="n">
        <f aca="false">+[2]data1cf!AB65</f>
        <v>-7348.09977639708</v>
      </c>
      <c r="D66" s="8" t="n">
        <f aca="false">+[2]data1cf!AC65</f>
        <v>-3077.64931356306</v>
      </c>
      <c r="E66" s="8" t="n">
        <f aca="false">+[2]data1cf!AD65</f>
        <v>-2767.58383882782</v>
      </c>
      <c r="F66" s="8" t="n">
        <f aca="false">+[2]data1cf!AE65</f>
        <v>-3070.70311656137</v>
      </c>
      <c r="G66" s="8" t="n">
        <f aca="false">+[2]data1cf!AF65</f>
        <v>-3522.45939941707</v>
      </c>
      <c r="H66" s="8" t="n">
        <f aca="false">+[2]data1cf!AG65</f>
        <v>-2147.26747778052</v>
      </c>
      <c r="I66" s="8" t="n">
        <f aca="false">+[2]data1cf!AH65</f>
        <v>-2278.27632665763</v>
      </c>
      <c r="J66" s="8" t="n">
        <f aca="false">+[2]data1cf!AI65</f>
        <v>-2290.71052919261</v>
      </c>
      <c r="K66" s="8" t="n">
        <f aca="false">+[2]data1cf!AJ65</f>
        <v>-2299.56527088302</v>
      </c>
      <c r="L66" s="8" t="n">
        <f aca="false">+[2]data1cf!AK65</f>
        <v>-2328.20446407303</v>
      </c>
      <c r="M66" s="8" t="n">
        <f aca="false">+[2]data1cf!AL65</f>
        <v>-2326.34390518584</v>
      </c>
      <c r="N66" s="8" t="n">
        <f aca="false">+[2]data1cf!AM65</f>
        <v>-2344.29119660493</v>
      </c>
      <c r="O66" s="8" t="n">
        <f aca="false">+[2]data1cf!AN65</f>
        <v>-2154.1442223177</v>
      </c>
      <c r="P66" s="8" t="n">
        <f aca="false">+[2]data1cf!AO65</f>
        <v>-2116.09968213075</v>
      </c>
      <c r="Q66" s="8" t="n">
        <f aca="false">+[2]data1cf!AP65</f>
        <v>-2116.6792671453</v>
      </c>
      <c r="R66" s="8" t="n">
        <f aca="false">+[2]data1cf!AQ65</f>
        <v>1165.98364158768</v>
      </c>
      <c r="S66" s="8" t="n">
        <f aca="false">+[2]data1cf!AR65</f>
        <v>0</v>
      </c>
      <c r="T66" s="8" t="n">
        <f aca="false">+[2]data1cf!AS65</f>
        <v>0</v>
      </c>
      <c r="U66" s="8" t="n">
        <f aca="false">+[2]data1cf!AT65</f>
        <v>0</v>
      </c>
      <c r="V66" s="8" t="n">
        <f aca="false">+[2]data1cf!AU65</f>
        <v>0</v>
      </c>
      <c r="W66" s="8" t="n">
        <f aca="false">+[2]data1cf!AV65</f>
        <v>0</v>
      </c>
      <c r="X66" s="8" t="n">
        <f aca="false">+[2]data1cf!AW65</f>
        <v>0</v>
      </c>
      <c r="Y66" s="8" t="n">
        <f aca="false">+[2]data1cf!AX65</f>
        <v>0</v>
      </c>
      <c r="Z66" s="8" t="n">
        <f aca="false">+[2]data1cf!AY65</f>
        <v>0</v>
      </c>
      <c r="AA66" s="8" t="n">
        <f aca="false">+[2]data1cf!AZ65</f>
        <v>0</v>
      </c>
      <c r="AB66" s="9"/>
      <c r="AC66" s="9"/>
      <c r="AD66" s="9"/>
      <c r="AE66" s="9"/>
      <c r="AF66" s="9"/>
      <c r="AG66" s="9"/>
      <c r="AH66" s="9"/>
      <c r="AI66" s="9"/>
      <c r="AJ66" s="9"/>
      <c r="AK66" s="1"/>
      <c r="AL66" s="1" t="e">
        <f aca="false">SUMPRODUCT(B66:AJ66,PVCapPrice)</f>
        <v>#DIV/0!</v>
      </c>
      <c r="AM66" s="1"/>
      <c r="AN66" s="1"/>
      <c r="AO66" s="1"/>
      <c r="AP66" s="1"/>
      <c r="AQ66" s="1"/>
    </row>
    <row r="67" customFormat="false" ht="11.25" hidden="false" customHeight="false" outlineLevel="0" collapsed="false">
      <c r="A67" s="1" t="n">
        <v>65</v>
      </c>
      <c r="B67" s="8" t="n">
        <f aca="false">+[2]data1cf!AA66</f>
        <v>-99742.0884007225</v>
      </c>
      <c r="C67" s="8" t="n">
        <f aca="false">+[2]data1cf!AB66</f>
        <v>-7431.69970571906</v>
      </c>
      <c r="D67" s="8" t="n">
        <f aca="false">+[2]data1cf!AC66</f>
        <v>-3333.20131067149</v>
      </c>
      <c r="E67" s="8" t="n">
        <f aca="false">+[2]data1cf!AD66</f>
        <v>-2954.19545950168</v>
      </c>
      <c r="F67" s="8" t="n">
        <f aca="false">+[2]data1cf!AE66</f>
        <v>-3108.98681420829</v>
      </c>
      <c r="G67" s="8" t="n">
        <f aca="false">+[2]data1cf!AF66</f>
        <v>-3586.067950689</v>
      </c>
      <c r="H67" s="8" t="n">
        <f aca="false">+[2]data1cf!AG66</f>
        <v>-2193.69002599337</v>
      </c>
      <c r="I67" s="8" t="n">
        <f aca="false">+[2]data1cf!AH66</f>
        <v>-2322.23989559114</v>
      </c>
      <c r="J67" s="8" t="n">
        <f aca="false">+[2]data1cf!AI66</f>
        <v>-2334.67409812613</v>
      </c>
      <c r="K67" s="8" t="n">
        <f aca="false">+[2]data1cf!AJ66</f>
        <v>-2343.60335434015</v>
      </c>
      <c r="L67" s="8" t="n">
        <f aca="false">+[2]data1cf!AK66</f>
        <v>-2372.16803300654</v>
      </c>
      <c r="M67" s="8" t="n">
        <f aca="false">+[2]data1cf!AL66</f>
        <v>-2370.38198864297</v>
      </c>
      <c r="N67" s="8" t="n">
        <f aca="false">+[2]data1cf!AM66</f>
        <v>-2388.25476553844</v>
      </c>
      <c r="O67" s="8" t="n">
        <f aca="false">+[2]data1cf!AN66</f>
        <v>-2198.18230577483</v>
      </c>
      <c r="P67" s="8" t="n">
        <f aca="false">+[2]data1cf!AO66</f>
        <v>-2160.06325106426</v>
      </c>
      <c r="Q67" s="8" t="n">
        <f aca="false">+[2]data1cf!AP66</f>
        <v>-2160.71735060243</v>
      </c>
      <c r="R67" s="8" t="n">
        <f aca="false">+[2]data1cf!AQ66</f>
        <v>1144.00185712093</v>
      </c>
      <c r="S67" s="8" t="n">
        <f aca="false">+[2]data1cf!AR66</f>
        <v>0</v>
      </c>
      <c r="T67" s="8" t="n">
        <f aca="false">+[2]data1cf!AS66</f>
        <v>0</v>
      </c>
      <c r="U67" s="8" t="n">
        <f aca="false">+[2]data1cf!AT66</f>
        <v>0</v>
      </c>
      <c r="V67" s="8" t="n">
        <f aca="false">+[2]data1cf!AU66</f>
        <v>0</v>
      </c>
      <c r="W67" s="8" t="n">
        <f aca="false">+[2]data1cf!AV66</f>
        <v>0</v>
      </c>
      <c r="X67" s="8" t="n">
        <f aca="false">+[2]data1cf!AW66</f>
        <v>0</v>
      </c>
      <c r="Y67" s="8" t="n">
        <f aca="false">+[2]data1cf!AX66</f>
        <v>0</v>
      </c>
      <c r="Z67" s="8" t="n">
        <f aca="false">+[2]data1cf!AY66</f>
        <v>0</v>
      </c>
      <c r="AA67" s="8" t="n">
        <f aca="false">+[2]data1cf!AZ66</f>
        <v>0</v>
      </c>
      <c r="AB67" s="9"/>
      <c r="AC67" s="9"/>
      <c r="AD67" s="9"/>
      <c r="AE67" s="9"/>
      <c r="AF67" s="9"/>
      <c r="AG67" s="9"/>
      <c r="AH67" s="9"/>
      <c r="AI67" s="9"/>
      <c r="AJ67" s="9"/>
      <c r="AK67" s="1"/>
      <c r="AL67" s="1" t="e">
        <f aca="false">SUMPRODUCT(B67:AJ67,PVCapPrice)</f>
        <v>#DIV/0!</v>
      </c>
      <c r="AM67" s="1"/>
      <c r="AN67" s="1"/>
      <c r="AO67" s="1"/>
      <c r="AP67" s="1"/>
      <c r="AQ67" s="1"/>
    </row>
    <row r="68" customFormat="false" ht="11.25" hidden="false" customHeight="false" outlineLevel="0" collapsed="false">
      <c r="A68" s="1" t="n">
        <v>66</v>
      </c>
      <c r="B68" s="8" t="n">
        <f aca="false">+[2]data1cf!AA67</f>
        <v>-92567.2849565313</v>
      </c>
      <c r="C68" s="8" t="n">
        <f aca="false">+[2]data1cf!AB67</f>
        <v>-7558.82733240403</v>
      </c>
      <c r="D68" s="8" t="n">
        <f aca="false">+[2]data1cf!AC67</f>
        <v>-3506.85470622419</v>
      </c>
      <c r="E68" s="8" t="n">
        <f aca="false">+[2]data1cf!AD67</f>
        <v>-3176.20299244752</v>
      </c>
      <c r="F68" s="8" t="n">
        <f aca="false">+[2]data1cf!AE67</f>
        <v>-3343.43848226069</v>
      </c>
      <c r="G68" s="8" t="n">
        <f aca="false">+[2]data1cf!AF67</f>
        <v>-3665.77385092983</v>
      </c>
      <c r="H68" s="8" t="n">
        <f aca="false">+[2]data1cf!AG67</f>
        <v>-2367.4798369714</v>
      </c>
      <c r="I68" s="8" t="n">
        <f aca="false">+[2]data1cf!AH67</f>
        <v>-2486.82414675813</v>
      </c>
      <c r="J68" s="8" t="n">
        <f aca="false">+[2]data1cf!AI67</f>
        <v>-2499.25834929312</v>
      </c>
      <c r="K68" s="8" t="n">
        <f aca="false">+[2]data1cf!AJ67</f>
        <v>-2508.46656186505</v>
      </c>
      <c r="L68" s="8" t="n">
        <f aca="false">+[2]data1cf!AK67</f>
        <v>-2536.75228417353</v>
      </c>
      <c r="M68" s="8" t="n">
        <f aca="false">+[2]data1cf!AL67</f>
        <v>-2535.24519616787</v>
      </c>
      <c r="N68" s="8" t="n">
        <f aca="false">+[2]data1cf!AM67</f>
        <v>-2552.83901670544</v>
      </c>
      <c r="O68" s="8" t="n">
        <f aca="false">+[2]data1cf!AN67</f>
        <v>-2363.04551329974</v>
      </c>
      <c r="P68" s="8" t="n">
        <f aca="false">+[2]data1cf!AO67</f>
        <v>-2324.64750223126</v>
      </c>
      <c r="Q68" s="8" t="n">
        <f aca="false">+[2]data1cf!AP67</f>
        <v>-2325.58055812733</v>
      </c>
      <c r="R68" s="8" t="n">
        <f aca="false">+[2]data1cf!AQ67</f>
        <v>1061.70973153743</v>
      </c>
      <c r="S68" s="8" t="n">
        <f aca="false">+[2]data1cf!AR67</f>
        <v>0</v>
      </c>
      <c r="T68" s="8" t="n">
        <f aca="false">+[2]data1cf!AS67</f>
        <v>0</v>
      </c>
      <c r="U68" s="8" t="n">
        <f aca="false">+[2]data1cf!AT67</f>
        <v>0</v>
      </c>
      <c r="V68" s="8" t="n">
        <f aca="false">+[2]data1cf!AU67</f>
        <v>0</v>
      </c>
      <c r="W68" s="8" t="n">
        <f aca="false">+[2]data1cf!AV67</f>
        <v>0</v>
      </c>
      <c r="X68" s="8" t="n">
        <f aca="false">+[2]data1cf!AW67</f>
        <v>0</v>
      </c>
      <c r="Y68" s="8" t="n">
        <f aca="false">+[2]data1cf!AX67</f>
        <v>0</v>
      </c>
      <c r="Z68" s="8" t="n">
        <f aca="false">+[2]data1cf!AY67</f>
        <v>0</v>
      </c>
      <c r="AA68" s="8" t="n">
        <f aca="false">+[2]data1cf!AZ67</f>
        <v>0</v>
      </c>
      <c r="AB68" s="9"/>
      <c r="AC68" s="9"/>
      <c r="AD68" s="9"/>
      <c r="AE68" s="9"/>
      <c r="AF68" s="9"/>
      <c r="AG68" s="9"/>
      <c r="AH68" s="9"/>
      <c r="AI68" s="9"/>
      <c r="AJ68" s="9"/>
      <c r="AK68" s="1"/>
      <c r="AL68" s="1" t="e">
        <f aca="false">SUMPRODUCT(B68:AJ68,PVCapPrice)</f>
        <v>#DIV/0!</v>
      </c>
      <c r="AM68" s="1"/>
      <c r="AN68" s="1"/>
      <c r="AO68" s="1"/>
      <c r="AP68" s="1"/>
      <c r="AQ68" s="1"/>
    </row>
    <row r="69" customFormat="false" ht="11.25" hidden="false" customHeight="false" outlineLevel="0" collapsed="false">
      <c r="A69" s="1" t="n">
        <v>67</v>
      </c>
      <c r="B69" s="8" t="n">
        <f aca="false">+[2]data1cf!AA68</f>
        <v>-99143.6544812115</v>
      </c>
      <c r="C69" s="8" t="n">
        <f aca="false">+[2]data1cf!AB68</f>
        <v>-7456.56828308678</v>
      </c>
      <c r="D69" s="8" t="n">
        <f aca="false">+[2]data1cf!AC68</f>
        <v>-3274.12279032905</v>
      </c>
      <c r="E69" s="8" t="n">
        <f aca="false">+[2]data1cf!AD68</f>
        <v>-2837.55103611229</v>
      </c>
      <c r="F69" s="8" t="n">
        <f aca="false">+[2]data1cf!AE68</f>
        <v>-3278.25467533489</v>
      </c>
      <c r="G69" s="8" t="n">
        <f aca="false">+[2]data1cf!AF68</f>
        <v>-3425.87114247967</v>
      </c>
      <c r="H69" s="8" t="n">
        <f aca="false">+[2]data1cf!AG68</f>
        <v>-2208.1854360159</v>
      </c>
      <c r="I69" s="8" t="n">
        <f aca="false">+[2]data1cf!AH68</f>
        <v>-2335.96749095758</v>
      </c>
      <c r="J69" s="8" t="n">
        <f aca="false">+[2]data1cf!AI68</f>
        <v>-2348.40169349257</v>
      </c>
      <c r="K69" s="8" t="n">
        <f aca="false">+[2]data1cf!AJ68</f>
        <v>-2357.35421681738</v>
      </c>
      <c r="L69" s="8" t="n">
        <f aca="false">+[2]data1cf!AK68</f>
        <v>-2385.89562837298</v>
      </c>
      <c r="M69" s="8" t="n">
        <f aca="false">+[2]data1cf!AL68</f>
        <v>-2384.13285112021</v>
      </c>
      <c r="N69" s="8" t="n">
        <f aca="false">+[2]data1cf!AM68</f>
        <v>-2401.98236090489</v>
      </c>
      <c r="O69" s="8" t="n">
        <f aca="false">+[2]data1cf!AN68</f>
        <v>-2211.93316825207</v>
      </c>
      <c r="P69" s="8" t="n">
        <f aca="false">+[2]data1cf!AO68</f>
        <v>-2173.79084643071</v>
      </c>
      <c r="Q69" s="8" t="n">
        <f aca="false">+[2]data1cf!AP68</f>
        <v>-2174.46821307967</v>
      </c>
      <c r="R69" s="8" t="n">
        <f aca="false">+[2]data1cf!AQ68</f>
        <v>1137.1380594377</v>
      </c>
      <c r="S69" s="8" t="n">
        <f aca="false">+[2]data1cf!AR68</f>
        <v>0</v>
      </c>
      <c r="T69" s="8" t="n">
        <f aca="false">+[2]data1cf!AS68</f>
        <v>0</v>
      </c>
      <c r="U69" s="8" t="n">
        <f aca="false">+[2]data1cf!AT68</f>
        <v>0</v>
      </c>
      <c r="V69" s="8" t="n">
        <f aca="false">+[2]data1cf!AU68</f>
        <v>0</v>
      </c>
      <c r="W69" s="8" t="n">
        <f aca="false">+[2]data1cf!AV68</f>
        <v>0</v>
      </c>
      <c r="X69" s="8" t="n">
        <f aca="false">+[2]data1cf!AW68</f>
        <v>0</v>
      </c>
      <c r="Y69" s="8" t="n">
        <f aca="false">+[2]data1cf!AX68</f>
        <v>0</v>
      </c>
      <c r="Z69" s="8" t="n">
        <f aca="false">+[2]data1cf!AY68</f>
        <v>0</v>
      </c>
      <c r="AA69" s="8" t="n">
        <f aca="false">+[2]data1cf!AZ68</f>
        <v>0</v>
      </c>
      <c r="AB69" s="9"/>
      <c r="AC69" s="9"/>
      <c r="AD69" s="9"/>
      <c r="AE69" s="9"/>
      <c r="AF69" s="9"/>
      <c r="AG69" s="9"/>
      <c r="AH69" s="9"/>
      <c r="AI69" s="9"/>
      <c r="AJ69" s="9"/>
      <c r="AK69" s="1"/>
      <c r="AL69" s="1" t="e">
        <f aca="false">SUMPRODUCT(B69:AJ69,PVCapPrice)</f>
        <v>#DIV/0!</v>
      </c>
      <c r="AM69" s="1"/>
      <c r="AN69" s="1"/>
      <c r="AO69" s="1"/>
      <c r="AP69" s="1"/>
      <c r="AQ69" s="1"/>
    </row>
    <row r="70" customFormat="false" ht="11.25" hidden="false" customHeight="false" outlineLevel="0" collapsed="false">
      <c r="A70" s="1" t="n">
        <v>68</v>
      </c>
      <c r="B70" s="8" t="n">
        <f aca="false">+[2]data1cf!AA69</f>
        <v>-95829.3013402863</v>
      </c>
      <c r="C70" s="8" t="n">
        <f aca="false">+[2]data1cf!AB69</f>
        <v>-7432.4602299073</v>
      </c>
      <c r="D70" s="8" t="n">
        <f aca="false">+[2]data1cf!AC69</f>
        <v>-3369.70111590769</v>
      </c>
      <c r="E70" s="8" t="n">
        <f aca="false">+[2]data1cf!AD69</f>
        <v>-2962.98039431183</v>
      </c>
      <c r="F70" s="8" t="n">
        <f aca="false">+[2]data1cf!AE69</f>
        <v>-3310.65960532238</v>
      </c>
      <c r="G70" s="8" t="n">
        <f aca="false">+[2]data1cf!AF69</f>
        <v>-3618.22676416086</v>
      </c>
      <c r="H70" s="8" t="n">
        <f aca="false">+[2]data1cf!AG69</f>
        <v>-2288.46649324015</v>
      </c>
      <c r="I70" s="8" t="n">
        <f aca="false">+[2]data1cf!AH69</f>
        <v>-2411.9961005279</v>
      </c>
      <c r="J70" s="8" t="n">
        <f aca="false">+[2]data1cf!AI69</f>
        <v>-2424.43030306289</v>
      </c>
      <c r="K70" s="8" t="n">
        <f aca="false">+[2]data1cf!AJ69</f>
        <v>-2433.51168843781</v>
      </c>
      <c r="L70" s="8" t="n">
        <f aca="false">+[2]data1cf!AK69</f>
        <v>-2461.9242379433</v>
      </c>
      <c r="M70" s="8" t="n">
        <f aca="false">+[2]data1cf!AL69</f>
        <v>-2460.29032274064</v>
      </c>
      <c r="N70" s="8" t="n">
        <f aca="false">+[2]data1cf!AM69</f>
        <v>-2478.0109704752</v>
      </c>
      <c r="O70" s="8" t="n">
        <f aca="false">+[2]data1cf!AN69</f>
        <v>-2288.0906398725</v>
      </c>
      <c r="P70" s="8" t="n">
        <f aca="false">+[2]data1cf!AO69</f>
        <v>-2249.81945600102</v>
      </c>
      <c r="Q70" s="8" t="n">
        <f aca="false">+[2]data1cf!AP69</f>
        <v>-2250.6256847001</v>
      </c>
      <c r="R70" s="8" t="n">
        <f aca="false">+[2]data1cf!AQ69</f>
        <v>1099.12375465255</v>
      </c>
      <c r="S70" s="8" t="n">
        <f aca="false">+[2]data1cf!AR69</f>
        <v>0</v>
      </c>
      <c r="T70" s="8" t="n">
        <f aca="false">+[2]data1cf!AS69</f>
        <v>0</v>
      </c>
      <c r="U70" s="8" t="n">
        <f aca="false">+[2]data1cf!AT69</f>
        <v>0</v>
      </c>
      <c r="V70" s="8" t="n">
        <f aca="false">+[2]data1cf!AU69</f>
        <v>0</v>
      </c>
      <c r="W70" s="8" t="n">
        <f aca="false">+[2]data1cf!AV69</f>
        <v>0</v>
      </c>
      <c r="X70" s="8" t="n">
        <f aca="false">+[2]data1cf!AW69</f>
        <v>0</v>
      </c>
      <c r="Y70" s="8" t="n">
        <f aca="false">+[2]data1cf!AX69</f>
        <v>0</v>
      </c>
      <c r="Z70" s="8" t="n">
        <f aca="false">+[2]data1cf!AY69</f>
        <v>0</v>
      </c>
      <c r="AA70" s="8" t="n">
        <f aca="false">+[2]data1cf!AZ69</f>
        <v>0</v>
      </c>
      <c r="AB70" s="9"/>
      <c r="AC70" s="9"/>
      <c r="AD70" s="9"/>
      <c r="AE70" s="9"/>
      <c r="AF70" s="9"/>
      <c r="AG70" s="9"/>
      <c r="AH70" s="9"/>
      <c r="AI70" s="9"/>
      <c r="AJ70" s="9"/>
      <c r="AK70" s="1"/>
      <c r="AL70" s="1" t="e">
        <f aca="false">SUMPRODUCT(B70:AJ70,PVCapPrice)</f>
        <v>#DIV/0!</v>
      </c>
      <c r="AM70" s="1"/>
      <c r="AN70" s="1"/>
      <c r="AO70" s="1"/>
      <c r="AP70" s="1"/>
      <c r="AQ70" s="1"/>
    </row>
    <row r="71" customFormat="false" ht="11.25" hidden="false" customHeight="false" outlineLevel="0" collapsed="false">
      <c r="A71" s="1" t="n">
        <v>69</v>
      </c>
      <c r="B71" s="8" t="n">
        <f aca="false">+[2]data1cf!AA70</f>
        <v>-87329.4637588549</v>
      </c>
      <c r="C71" s="8" t="n">
        <f aca="false">+[2]data1cf!AB70</f>
        <v>-7677.56469156911</v>
      </c>
      <c r="D71" s="8" t="n">
        <f aca="false">+[2]data1cf!AC70</f>
        <v>-3698.0970463485</v>
      </c>
      <c r="E71" s="8" t="n">
        <f aca="false">+[2]data1cf!AD70</f>
        <v>-3320.91068866565</v>
      </c>
      <c r="F71" s="8" t="n">
        <f aca="false">+[2]data1cf!AE70</f>
        <v>-3550.3639040875</v>
      </c>
      <c r="G71" s="8" t="n">
        <f aca="false">+[2]data1cf!AF70</f>
        <v>-3854.72514051741</v>
      </c>
      <c r="H71" s="8" t="n">
        <f aca="false">+[2]data1cf!AG70</f>
        <v>-2494.3515990986</v>
      </c>
      <c r="I71" s="8" t="n">
        <f aca="false">+[2]data1cf!AH70</f>
        <v>-2606.97557477587</v>
      </c>
      <c r="J71" s="8" t="n">
        <f aca="false">+[2]data1cf!AI70</f>
        <v>-2619.40977731086</v>
      </c>
      <c r="K71" s="8" t="n">
        <f aca="false">+[2]data1cf!AJ70</f>
        <v>-2628.82163637095</v>
      </c>
      <c r="L71" s="8" t="n">
        <f aca="false">+[2]data1cf!AK70</f>
        <v>-2656.90371219127</v>
      </c>
      <c r="M71" s="8" t="n">
        <f aca="false">+[2]data1cf!AL70</f>
        <v>-2655.60027067377</v>
      </c>
      <c r="N71" s="8" t="n">
        <f aca="false">+[2]data1cf!AM70</f>
        <v>-2672.99044472317</v>
      </c>
      <c r="O71" s="8" t="n">
        <f aca="false">+[2]data1cf!AN70</f>
        <v>-2483.40058780564</v>
      </c>
      <c r="P71" s="8" t="n">
        <f aca="false">+[2]data1cf!AO70</f>
        <v>-2444.79893024899</v>
      </c>
      <c r="Q71" s="8" t="n">
        <f aca="false">+[2]data1cf!AP70</f>
        <v>-2445.93563263323</v>
      </c>
      <c r="R71" s="8" t="n">
        <f aca="false">+[2]data1cf!AQ70</f>
        <v>1001.63401752856</v>
      </c>
      <c r="S71" s="8" t="n">
        <f aca="false">+[2]data1cf!AR70</f>
        <v>0</v>
      </c>
      <c r="T71" s="8" t="n">
        <f aca="false">+[2]data1cf!AS70</f>
        <v>0</v>
      </c>
      <c r="U71" s="8" t="n">
        <f aca="false">+[2]data1cf!AT70</f>
        <v>0</v>
      </c>
      <c r="V71" s="8" t="n">
        <f aca="false">+[2]data1cf!AU70</f>
        <v>0</v>
      </c>
      <c r="W71" s="8" t="n">
        <f aca="false">+[2]data1cf!AV70</f>
        <v>0</v>
      </c>
      <c r="X71" s="8" t="n">
        <f aca="false">+[2]data1cf!AW70</f>
        <v>0</v>
      </c>
      <c r="Y71" s="8" t="n">
        <f aca="false">+[2]data1cf!AX70</f>
        <v>0</v>
      </c>
      <c r="Z71" s="8" t="n">
        <f aca="false">+[2]data1cf!AY70</f>
        <v>0</v>
      </c>
      <c r="AA71" s="8" t="n">
        <f aca="false">+[2]data1cf!AZ70</f>
        <v>0</v>
      </c>
      <c r="AB71" s="9"/>
      <c r="AC71" s="9"/>
      <c r="AD71" s="9"/>
      <c r="AE71" s="9"/>
      <c r="AF71" s="9"/>
      <c r="AG71" s="9"/>
      <c r="AH71" s="9"/>
      <c r="AI71" s="9"/>
      <c r="AJ71" s="9"/>
      <c r="AK71" s="1"/>
      <c r="AL71" s="1" t="e">
        <f aca="false">SUMPRODUCT(B71:AJ71,PVCapPrice)</f>
        <v>#DIV/0!</v>
      </c>
      <c r="AM71" s="1"/>
      <c r="AN71" s="1"/>
      <c r="AO71" s="1"/>
      <c r="AP71" s="1"/>
      <c r="AQ71" s="1"/>
    </row>
    <row r="72" customFormat="false" ht="11.25" hidden="false" customHeight="false" outlineLevel="0" collapsed="false">
      <c r="A72" s="1" t="n">
        <v>70</v>
      </c>
      <c r="B72" s="8" t="n">
        <f aca="false">+[2]data1cf!AA71</f>
        <v>-90065.3061695049</v>
      </c>
      <c r="C72" s="8" t="n">
        <f aca="false">+[2]data1cf!AB71</f>
        <v>-7734.12969156756</v>
      </c>
      <c r="D72" s="8" t="n">
        <f aca="false">+[2]data1cf!AC71</f>
        <v>-3583.30847324419</v>
      </c>
      <c r="E72" s="8" t="n">
        <f aca="false">+[2]data1cf!AD71</f>
        <v>-3094.27550029997</v>
      </c>
      <c r="F72" s="8" t="n">
        <f aca="false">+[2]data1cf!AE71</f>
        <v>-3366.13118347424</v>
      </c>
      <c r="G72" s="8" t="n">
        <f aca="false">+[2]data1cf!AF71</f>
        <v>-3766.92358192059</v>
      </c>
      <c r="H72" s="8" t="n">
        <f aca="false">+[2]data1cf!AG71</f>
        <v>-2428.08336762566</v>
      </c>
      <c r="I72" s="8" t="n">
        <f aca="false">+[2]data1cf!AH71</f>
        <v>-2544.21753854948</v>
      </c>
      <c r="J72" s="8" t="n">
        <f aca="false">+[2]data1cf!AI71</f>
        <v>-2556.65174108447</v>
      </c>
      <c r="K72" s="8" t="n">
        <f aca="false">+[2]data1cf!AJ71</f>
        <v>-2565.95723059164</v>
      </c>
      <c r="L72" s="8" t="n">
        <f aca="false">+[2]data1cf!AK71</f>
        <v>-2594.14567596488</v>
      </c>
      <c r="M72" s="8" t="n">
        <f aca="false">+[2]data1cf!AL71</f>
        <v>-2592.73586489447</v>
      </c>
      <c r="N72" s="8" t="n">
        <f aca="false">+[2]data1cf!AM71</f>
        <v>-2610.23240849679</v>
      </c>
      <c r="O72" s="8" t="n">
        <f aca="false">+[2]data1cf!AN71</f>
        <v>-2420.53618202633</v>
      </c>
      <c r="P72" s="8" t="n">
        <f aca="false">+[2]data1cf!AO71</f>
        <v>-2382.04089402261</v>
      </c>
      <c r="Q72" s="8" t="n">
        <f aca="false">+[2]data1cf!AP71</f>
        <v>-2383.07122685392</v>
      </c>
      <c r="R72" s="8" t="n">
        <f aca="false">+[2]data1cf!AQ71</f>
        <v>1033.01303564175</v>
      </c>
      <c r="S72" s="8" t="n">
        <f aca="false">+[2]data1cf!AR71</f>
        <v>0</v>
      </c>
      <c r="T72" s="8" t="n">
        <f aca="false">+[2]data1cf!AS71</f>
        <v>0</v>
      </c>
      <c r="U72" s="8" t="n">
        <f aca="false">+[2]data1cf!AT71</f>
        <v>0</v>
      </c>
      <c r="V72" s="8" t="n">
        <f aca="false">+[2]data1cf!AU71</f>
        <v>0</v>
      </c>
      <c r="W72" s="8" t="n">
        <f aca="false">+[2]data1cf!AV71</f>
        <v>0</v>
      </c>
      <c r="X72" s="8" t="n">
        <f aca="false">+[2]data1cf!AW71</f>
        <v>0</v>
      </c>
      <c r="Y72" s="8" t="n">
        <f aca="false">+[2]data1cf!AX71</f>
        <v>0</v>
      </c>
      <c r="Z72" s="8" t="n">
        <f aca="false">+[2]data1cf!AY71</f>
        <v>0</v>
      </c>
      <c r="AA72" s="8" t="n">
        <f aca="false">+[2]data1cf!AZ71</f>
        <v>0</v>
      </c>
      <c r="AB72" s="9"/>
      <c r="AC72" s="9"/>
      <c r="AD72" s="9"/>
      <c r="AE72" s="9"/>
      <c r="AF72" s="9"/>
      <c r="AG72" s="9"/>
      <c r="AH72" s="9"/>
      <c r="AI72" s="9"/>
      <c r="AJ72" s="9"/>
      <c r="AK72" s="1"/>
      <c r="AL72" s="1" t="e">
        <f aca="false">SUMPRODUCT(B72:AJ72,PVCapPrice)</f>
        <v>#DIV/0!</v>
      </c>
      <c r="AM72" s="1"/>
      <c r="AN72" s="1"/>
      <c r="AO72" s="1"/>
      <c r="AP72" s="1"/>
      <c r="AQ72" s="1"/>
    </row>
    <row r="73" customFormat="false" ht="11.25" hidden="false" customHeight="false" outlineLevel="0" collapsed="false">
      <c r="A73" s="1" t="n">
        <v>71</v>
      </c>
      <c r="B73" s="8" t="n">
        <f aca="false">+[2]data1cf!AA72</f>
        <v>-99941.1903497955</v>
      </c>
      <c r="C73" s="8" t="n">
        <f aca="false">+[2]data1cf!AB72</f>
        <v>-7446.17831057907</v>
      </c>
      <c r="D73" s="8" t="n">
        <f aca="false">+[2]data1cf!AC72</f>
        <v>-3214.23290459255</v>
      </c>
      <c r="E73" s="8" t="n">
        <f aca="false">+[2]data1cf!AD72</f>
        <v>-2800.62011351037</v>
      </c>
      <c r="F73" s="8" t="n">
        <f aca="false">+[2]data1cf!AE72</f>
        <v>-3236.25160875095</v>
      </c>
      <c r="G73" s="8" t="n">
        <f aca="false">+[2]data1cf!AF72</f>
        <v>-3412.55749603151</v>
      </c>
      <c r="H73" s="8" t="n">
        <f aca="false">+[2]data1cf!AG72</f>
        <v>-2188.86733079846</v>
      </c>
      <c r="I73" s="8" t="n">
        <f aca="false">+[2]data1cf!AH72</f>
        <v>-2317.67265616096</v>
      </c>
      <c r="J73" s="8" t="n">
        <f aca="false">+[2]data1cf!AI72</f>
        <v>-2330.10685869595</v>
      </c>
      <c r="K73" s="8" t="n">
        <f aca="false">+[2]data1cf!AJ72</f>
        <v>-2339.02837382619</v>
      </c>
      <c r="L73" s="8" t="n">
        <f aca="false">+[2]data1cf!AK72</f>
        <v>-2367.60079357636</v>
      </c>
      <c r="M73" s="8" t="n">
        <f aca="false">+[2]data1cf!AL72</f>
        <v>-2365.80700812901</v>
      </c>
      <c r="N73" s="8" t="n">
        <f aca="false">+[2]data1cf!AM72</f>
        <v>-2383.68752610827</v>
      </c>
      <c r="O73" s="8" t="n">
        <f aca="false">+[2]data1cf!AN72</f>
        <v>-2193.60732526088</v>
      </c>
      <c r="P73" s="8" t="n">
        <f aca="false">+[2]data1cf!AO72</f>
        <v>-2155.49601163409</v>
      </c>
      <c r="Q73" s="8" t="n">
        <f aca="false">+[2]data1cf!AP72</f>
        <v>-2156.14237008847</v>
      </c>
      <c r="R73" s="8" t="n">
        <f aca="false">+[2]data1cf!AQ72</f>
        <v>1146.28547683601</v>
      </c>
      <c r="S73" s="8" t="n">
        <f aca="false">+[2]data1cf!AR72</f>
        <v>0</v>
      </c>
      <c r="T73" s="8" t="n">
        <f aca="false">+[2]data1cf!AS72</f>
        <v>0</v>
      </c>
      <c r="U73" s="8" t="n">
        <f aca="false">+[2]data1cf!AT72</f>
        <v>0</v>
      </c>
      <c r="V73" s="8" t="n">
        <f aca="false">+[2]data1cf!AU72</f>
        <v>0</v>
      </c>
      <c r="W73" s="8" t="n">
        <f aca="false">+[2]data1cf!AV72</f>
        <v>0</v>
      </c>
      <c r="X73" s="8" t="n">
        <f aca="false">+[2]data1cf!AW72</f>
        <v>0</v>
      </c>
      <c r="Y73" s="8" t="n">
        <f aca="false">+[2]data1cf!AX72</f>
        <v>0</v>
      </c>
      <c r="Z73" s="8" t="n">
        <f aca="false">+[2]data1cf!AY72</f>
        <v>0</v>
      </c>
      <c r="AA73" s="8" t="n">
        <f aca="false">+[2]data1cf!AZ72</f>
        <v>0</v>
      </c>
      <c r="AB73" s="9"/>
      <c r="AC73" s="9"/>
      <c r="AD73" s="9"/>
      <c r="AE73" s="9"/>
      <c r="AF73" s="9"/>
      <c r="AG73" s="9"/>
      <c r="AH73" s="9"/>
      <c r="AI73" s="9"/>
      <c r="AJ73" s="9"/>
      <c r="AK73" s="1"/>
      <c r="AL73" s="1" t="e">
        <f aca="false">SUMPRODUCT(B73:AJ73,PVCapPrice)</f>
        <v>#DIV/0!</v>
      </c>
      <c r="AM73" s="1"/>
      <c r="AN73" s="1"/>
      <c r="AO73" s="1"/>
      <c r="AP73" s="1"/>
      <c r="AQ73" s="1"/>
    </row>
    <row r="74" customFormat="false" ht="11.25" hidden="false" customHeight="false" outlineLevel="0" collapsed="false">
      <c r="A74" s="1" t="n">
        <v>72</v>
      </c>
      <c r="B74" s="8" t="n">
        <f aca="false">+[2]data1cf!AA73</f>
        <v>-98158.4491617132</v>
      </c>
      <c r="C74" s="8" t="n">
        <f aca="false">+[2]data1cf!AB73</f>
        <v>-7380.76488490261</v>
      </c>
      <c r="D74" s="8" t="n">
        <f aca="false">+[2]data1cf!AC73</f>
        <v>-3294.92875524348</v>
      </c>
      <c r="E74" s="8" t="n">
        <f aca="false">+[2]data1cf!AD73</f>
        <v>-2950.15544917659</v>
      </c>
      <c r="F74" s="8" t="n">
        <f aca="false">+[2]data1cf!AE73</f>
        <v>-3327.83110285383</v>
      </c>
      <c r="G74" s="8" t="n">
        <f aca="false">+[2]data1cf!AF73</f>
        <v>-3568.10385747059</v>
      </c>
      <c r="H74" s="8" t="n">
        <f aca="false">+[2]data1cf!AG73</f>
        <v>-2232.04931571407</v>
      </c>
      <c r="I74" s="8" t="n">
        <f aca="false">+[2]data1cf!AH73</f>
        <v>-2358.56731282262</v>
      </c>
      <c r="J74" s="8" t="n">
        <f aca="false">+[2]data1cf!AI73</f>
        <v>-2371.00151535761</v>
      </c>
      <c r="K74" s="8" t="n">
        <f aca="false">+[2]data1cf!AJ73</f>
        <v>-2379.99234346524</v>
      </c>
      <c r="L74" s="8" t="n">
        <f aca="false">+[2]data1cf!AK73</f>
        <v>-2408.49545023802</v>
      </c>
      <c r="M74" s="8" t="n">
        <f aca="false">+[2]data1cf!AL73</f>
        <v>-2406.77097776806</v>
      </c>
      <c r="N74" s="8" t="n">
        <f aca="false">+[2]data1cf!AM73</f>
        <v>-2424.58218276993</v>
      </c>
      <c r="O74" s="8" t="n">
        <f aca="false">+[2]data1cf!AN73</f>
        <v>-2234.57129489993</v>
      </c>
      <c r="P74" s="8" t="n">
        <f aca="false">+[2]data1cf!AO73</f>
        <v>-2196.39066829575</v>
      </c>
      <c r="Q74" s="8" t="n">
        <f aca="false">+[2]data1cf!AP73</f>
        <v>-2197.10633972752</v>
      </c>
      <c r="R74" s="8" t="n">
        <f aca="false">+[2]data1cf!AQ73</f>
        <v>1125.83814850519</v>
      </c>
      <c r="S74" s="8" t="n">
        <f aca="false">+[2]data1cf!AR73</f>
        <v>0</v>
      </c>
      <c r="T74" s="8" t="n">
        <f aca="false">+[2]data1cf!AS73</f>
        <v>0</v>
      </c>
      <c r="U74" s="8" t="n">
        <f aca="false">+[2]data1cf!AT73</f>
        <v>0</v>
      </c>
      <c r="V74" s="8" t="n">
        <f aca="false">+[2]data1cf!AU73</f>
        <v>0</v>
      </c>
      <c r="W74" s="8" t="n">
        <f aca="false">+[2]data1cf!AV73</f>
        <v>0</v>
      </c>
      <c r="X74" s="8" t="n">
        <f aca="false">+[2]data1cf!AW73</f>
        <v>0</v>
      </c>
      <c r="Y74" s="8" t="n">
        <f aca="false">+[2]data1cf!AX73</f>
        <v>0</v>
      </c>
      <c r="Z74" s="8" t="n">
        <f aca="false">+[2]data1cf!AY73</f>
        <v>0</v>
      </c>
      <c r="AA74" s="8" t="n">
        <f aca="false">+[2]data1cf!AZ73</f>
        <v>0</v>
      </c>
      <c r="AB74" s="9"/>
      <c r="AC74" s="9"/>
      <c r="AD74" s="9"/>
      <c r="AE74" s="9"/>
      <c r="AF74" s="9"/>
      <c r="AG74" s="9"/>
      <c r="AH74" s="9"/>
      <c r="AI74" s="9"/>
      <c r="AJ74" s="9"/>
      <c r="AK74" s="1"/>
      <c r="AL74" s="1" t="e">
        <f aca="false">SUMPRODUCT(B74:AJ74,PVCapPrice)</f>
        <v>#DIV/0!</v>
      </c>
      <c r="AM74" s="1"/>
      <c r="AN74" s="1"/>
      <c r="AO74" s="1"/>
      <c r="AP74" s="1"/>
      <c r="AQ74" s="1"/>
    </row>
    <row r="75" customFormat="false" ht="11.25" hidden="false" customHeight="false" outlineLevel="0" collapsed="false">
      <c r="A75" s="1" t="n">
        <v>73</v>
      </c>
      <c r="B75" s="8" t="n">
        <f aca="false">+[2]data1cf!AA74</f>
        <v>-101182.232756187</v>
      </c>
      <c r="C75" s="8" t="n">
        <f aca="false">+[2]data1cf!AB74</f>
        <v>-7236.51305444164</v>
      </c>
      <c r="D75" s="8" t="n">
        <f aca="false">+[2]data1cf!AC74</f>
        <v>-3146.33703862195</v>
      </c>
      <c r="E75" s="8" t="n">
        <f aca="false">+[2]data1cf!AD74</f>
        <v>-2842.98762932304</v>
      </c>
      <c r="F75" s="8" t="n">
        <f aca="false">+[2]data1cf!AE74</f>
        <v>-3001.78713551165</v>
      </c>
      <c r="G75" s="8" t="n">
        <f aca="false">+[2]data1cf!AF74</f>
        <v>-3494.48571289801</v>
      </c>
      <c r="H75" s="8" t="n">
        <f aca="false">+[2]data1cf!AG74</f>
        <v>-2158.80650378065</v>
      </c>
      <c r="I75" s="8" t="n">
        <f aca="false">+[2]data1cf!AH74</f>
        <v>-2289.20413619226</v>
      </c>
      <c r="J75" s="8" t="n">
        <f aca="false">+[2]data1cf!AI74</f>
        <v>-2301.63833872725</v>
      </c>
      <c r="K75" s="8" t="n">
        <f aca="false">+[2]data1cf!AJ74</f>
        <v>-2310.51160212873</v>
      </c>
      <c r="L75" s="8" t="n">
        <f aca="false">+[2]data1cf!AK74</f>
        <v>-2339.13227360766</v>
      </c>
      <c r="M75" s="8" t="n">
        <f aca="false">+[2]data1cf!AL74</f>
        <v>-2337.29023643155</v>
      </c>
      <c r="N75" s="8" t="n">
        <f aca="false">+[2]data1cf!AM74</f>
        <v>-2355.21900613957</v>
      </c>
      <c r="O75" s="8" t="n">
        <f aca="false">+[2]data1cf!AN74</f>
        <v>-2165.09055356341</v>
      </c>
      <c r="P75" s="8" t="n">
        <f aca="false">+[2]data1cf!AO74</f>
        <v>-2127.02749166539</v>
      </c>
      <c r="Q75" s="8" t="n">
        <f aca="false">+[2]data1cf!AP74</f>
        <v>-2127.62559839101</v>
      </c>
      <c r="R75" s="8" t="n">
        <f aca="false">+[2]data1cf!AQ74</f>
        <v>1160.51973682037</v>
      </c>
      <c r="S75" s="8" t="n">
        <f aca="false">+[2]data1cf!AR74</f>
        <v>0</v>
      </c>
      <c r="T75" s="8" t="n">
        <f aca="false">+[2]data1cf!AS74</f>
        <v>0</v>
      </c>
      <c r="U75" s="8" t="n">
        <f aca="false">+[2]data1cf!AT74</f>
        <v>0</v>
      </c>
      <c r="V75" s="8" t="n">
        <f aca="false">+[2]data1cf!AU74</f>
        <v>0</v>
      </c>
      <c r="W75" s="8" t="n">
        <f aca="false">+[2]data1cf!AV74</f>
        <v>0</v>
      </c>
      <c r="X75" s="8" t="n">
        <f aca="false">+[2]data1cf!AW74</f>
        <v>0</v>
      </c>
      <c r="Y75" s="8" t="n">
        <f aca="false">+[2]data1cf!AX74</f>
        <v>0</v>
      </c>
      <c r="Z75" s="8" t="n">
        <f aca="false">+[2]data1cf!AY74</f>
        <v>0</v>
      </c>
      <c r="AA75" s="8" t="n">
        <f aca="false">+[2]data1cf!AZ74</f>
        <v>0</v>
      </c>
      <c r="AB75" s="9"/>
      <c r="AC75" s="9"/>
      <c r="AD75" s="9"/>
      <c r="AE75" s="9"/>
      <c r="AF75" s="9"/>
      <c r="AG75" s="9"/>
      <c r="AH75" s="9"/>
      <c r="AI75" s="9"/>
      <c r="AJ75" s="9"/>
      <c r="AK75" s="1"/>
      <c r="AL75" s="1" t="e">
        <f aca="false">SUMPRODUCT(B75:AJ75,PVCapPrice)</f>
        <v>#DIV/0!</v>
      </c>
      <c r="AM75" s="1"/>
      <c r="AN75" s="1"/>
      <c r="AO75" s="1"/>
      <c r="AP75" s="1"/>
      <c r="AQ75" s="1"/>
    </row>
    <row r="76" customFormat="false" ht="11.25" hidden="false" customHeight="false" outlineLevel="0" collapsed="false">
      <c r="A76" s="1" t="n">
        <v>74</v>
      </c>
      <c r="B76" s="8" t="n">
        <f aca="false">+[2]data1cf!AA75</f>
        <v>-95570.920196637</v>
      </c>
      <c r="C76" s="8" t="n">
        <f aca="false">+[2]data1cf!AB75</f>
        <v>-7436.4420116935</v>
      </c>
      <c r="D76" s="8" t="n">
        <f aca="false">+[2]data1cf!AC75</f>
        <v>-3329.84999285904</v>
      </c>
      <c r="E76" s="8" t="n">
        <f aca="false">+[2]data1cf!AD75</f>
        <v>-3119.52388864096</v>
      </c>
      <c r="F76" s="8" t="n">
        <f aca="false">+[2]data1cf!AE75</f>
        <v>-3264.33792028723</v>
      </c>
      <c r="G76" s="8" t="n">
        <f aca="false">+[2]data1cf!AF75</f>
        <v>-3736.39040573853</v>
      </c>
      <c r="H76" s="8" t="n">
        <f aca="false">+[2]data1cf!AG75</f>
        <v>-2294.7250633131</v>
      </c>
      <c r="I76" s="8" t="n">
        <f aca="false">+[2]data1cf!AH75</f>
        <v>-2417.9231572583</v>
      </c>
      <c r="J76" s="8" t="n">
        <f aca="false">+[2]data1cf!AI75</f>
        <v>-2430.35735979329</v>
      </c>
      <c r="K76" s="8" t="n">
        <f aca="false">+[2]data1cf!AJ75</f>
        <v>-2439.44879102708</v>
      </c>
      <c r="L76" s="8" t="n">
        <f aca="false">+[2]data1cf!AK75</f>
        <v>-2467.8512946737</v>
      </c>
      <c r="M76" s="8" t="n">
        <f aca="false">+[2]data1cf!AL75</f>
        <v>-2466.2274253299</v>
      </c>
      <c r="N76" s="8" t="n">
        <f aca="false">+[2]data1cf!AM75</f>
        <v>-2483.9380272056</v>
      </c>
      <c r="O76" s="8" t="n">
        <f aca="false">+[2]data1cf!AN75</f>
        <v>-2294.02774246177</v>
      </c>
      <c r="P76" s="8" t="n">
        <f aca="false">+[2]data1cf!AO75</f>
        <v>-2255.74651273142</v>
      </c>
      <c r="Q76" s="8" t="n">
        <f aca="false">+[2]data1cf!AP75</f>
        <v>-2256.56278728936</v>
      </c>
      <c r="R76" s="8" t="n">
        <f aca="false">+[2]data1cf!AQ75</f>
        <v>1096.16022628735</v>
      </c>
      <c r="S76" s="8" t="n">
        <f aca="false">+[2]data1cf!AR75</f>
        <v>0</v>
      </c>
      <c r="T76" s="8" t="n">
        <f aca="false">+[2]data1cf!AS75</f>
        <v>0</v>
      </c>
      <c r="U76" s="8" t="n">
        <f aca="false">+[2]data1cf!AT75</f>
        <v>0</v>
      </c>
      <c r="V76" s="8" t="n">
        <f aca="false">+[2]data1cf!AU75</f>
        <v>0</v>
      </c>
      <c r="W76" s="8" t="n">
        <f aca="false">+[2]data1cf!AV75</f>
        <v>0</v>
      </c>
      <c r="X76" s="8" t="n">
        <f aca="false">+[2]data1cf!AW75</f>
        <v>0</v>
      </c>
      <c r="Y76" s="8" t="n">
        <f aca="false">+[2]data1cf!AX75</f>
        <v>0</v>
      </c>
      <c r="Z76" s="8" t="n">
        <f aca="false">+[2]data1cf!AY75</f>
        <v>0</v>
      </c>
      <c r="AA76" s="8" t="n">
        <f aca="false">+[2]data1cf!AZ75</f>
        <v>0</v>
      </c>
      <c r="AB76" s="9"/>
      <c r="AC76" s="9"/>
      <c r="AD76" s="9"/>
      <c r="AE76" s="9"/>
      <c r="AF76" s="9"/>
      <c r="AG76" s="9"/>
      <c r="AH76" s="9"/>
      <c r="AI76" s="9"/>
      <c r="AJ76" s="9"/>
      <c r="AK76" s="1"/>
      <c r="AL76" s="1" t="e">
        <f aca="false">SUMPRODUCT(B76:AJ76,PVCapPrice)</f>
        <v>#DIV/0!</v>
      </c>
      <c r="AM76" s="1"/>
      <c r="AN76" s="1"/>
      <c r="AO76" s="1"/>
      <c r="AP76" s="1"/>
      <c r="AQ76" s="1"/>
    </row>
    <row r="77" customFormat="false" ht="11.25" hidden="false" customHeight="false" outlineLevel="0" collapsed="false">
      <c r="A77" s="1" t="n">
        <v>75</v>
      </c>
      <c r="B77" s="8" t="n">
        <f aca="false">+[2]data1cf!AA76</f>
        <v>-94477.6301951789</v>
      </c>
      <c r="C77" s="8" t="n">
        <f aca="false">+[2]data1cf!AB76</f>
        <v>-7665.27897737015</v>
      </c>
      <c r="D77" s="8" t="n">
        <f aca="false">+[2]data1cf!AC76</f>
        <v>-3389.28505356001</v>
      </c>
      <c r="E77" s="8" t="n">
        <f aca="false">+[2]data1cf!AD76</f>
        <v>-2947.71811217073</v>
      </c>
      <c r="F77" s="8" t="n">
        <f aca="false">+[2]data1cf!AE76</f>
        <v>-3291.8012305907</v>
      </c>
      <c r="G77" s="8" t="n">
        <f aca="false">+[2]data1cf!AF76</f>
        <v>-3694.00324602804</v>
      </c>
      <c r="H77" s="8" t="n">
        <f aca="false">+[2]data1cf!AG76</f>
        <v>-2321.20699611802</v>
      </c>
      <c r="I77" s="8" t="n">
        <f aca="false">+[2]data1cf!AH76</f>
        <v>-2443.00235525975</v>
      </c>
      <c r="J77" s="8" t="n">
        <f aca="false">+[2]data1cf!AI76</f>
        <v>-2455.43655779473</v>
      </c>
      <c r="K77" s="8" t="n">
        <f aca="false">+[2]data1cf!AJ76</f>
        <v>-2464.57049614379</v>
      </c>
      <c r="L77" s="8" t="n">
        <f aca="false">+[2]data1cf!AK76</f>
        <v>-2492.93049267514</v>
      </c>
      <c r="M77" s="8" t="n">
        <f aca="false">+[2]data1cf!AL76</f>
        <v>-2491.34913044661</v>
      </c>
      <c r="N77" s="8" t="n">
        <f aca="false">+[2]data1cf!AM76</f>
        <v>-2509.01722520705</v>
      </c>
      <c r="O77" s="8" t="n">
        <f aca="false">+[2]data1cf!AN76</f>
        <v>-2319.14944757847</v>
      </c>
      <c r="P77" s="8" t="n">
        <f aca="false">+[2]data1cf!AO76</f>
        <v>-2280.82571073287</v>
      </c>
      <c r="Q77" s="8" t="n">
        <f aca="false">+[2]data1cf!AP76</f>
        <v>-2281.68449240607</v>
      </c>
      <c r="R77" s="8" t="n">
        <f aca="false">+[2]data1cf!AQ76</f>
        <v>1083.62062728662</v>
      </c>
      <c r="S77" s="8" t="n">
        <f aca="false">+[2]data1cf!AR76</f>
        <v>0</v>
      </c>
      <c r="T77" s="8" t="n">
        <f aca="false">+[2]data1cf!AS76</f>
        <v>0</v>
      </c>
      <c r="U77" s="8" t="n">
        <f aca="false">+[2]data1cf!AT76</f>
        <v>0</v>
      </c>
      <c r="V77" s="8" t="n">
        <f aca="false">+[2]data1cf!AU76</f>
        <v>0</v>
      </c>
      <c r="W77" s="8" t="n">
        <f aca="false">+[2]data1cf!AV76</f>
        <v>0</v>
      </c>
      <c r="X77" s="8" t="n">
        <f aca="false">+[2]data1cf!AW76</f>
        <v>0</v>
      </c>
      <c r="Y77" s="8" t="n">
        <f aca="false">+[2]data1cf!AX76</f>
        <v>0</v>
      </c>
      <c r="Z77" s="8" t="n">
        <f aca="false">+[2]data1cf!AY76</f>
        <v>0</v>
      </c>
      <c r="AA77" s="8" t="n">
        <f aca="false">+[2]data1cf!AZ76</f>
        <v>0</v>
      </c>
      <c r="AB77" s="9"/>
      <c r="AC77" s="9"/>
      <c r="AD77" s="9"/>
      <c r="AE77" s="9"/>
      <c r="AF77" s="9"/>
      <c r="AG77" s="9"/>
      <c r="AH77" s="9"/>
      <c r="AI77" s="9"/>
      <c r="AJ77" s="9"/>
      <c r="AK77" s="1"/>
      <c r="AL77" s="1" t="e">
        <f aca="false">SUMPRODUCT(B77:AJ77,PVCapPrice)</f>
        <v>#DIV/0!</v>
      </c>
      <c r="AM77" s="1"/>
      <c r="AN77" s="1"/>
      <c r="AO77" s="1"/>
      <c r="AP77" s="1"/>
      <c r="AQ77" s="1"/>
    </row>
    <row r="78" customFormat="false" ht="11.25" hidden="false" customHeight="false" outlineLevel="0" collapsed="false">
      <c r="A78" s="1" t="n">
        <v>76</v>
      </c>
      <c r="B78" s="8" t="n">
        <f aca="false">+[2]data1cf!AA77</f>
        <v>-103322.988020379</v>
      </c>
      <c r="C78" s="8" t="n">
        <f aca="false">+[2]data1cf!AB77</f>
        <v>-7355.96195476546</v>
      </c>
      <c r="D78" s="8" t="n">
        <f aca="false">+[2]data1cf!AC77</f>
        <v>-3074.98457051954</v>
      </c>
      <c r="E78" s="8" t="n">
        <f aca="false">+[2]data1cf!AD77</f>
        <v>-2740.12451921293</v>
      </c>
      <c r="F78" s="8" t="n">
        <f aca="false">+[2]data1cf!AE77</f>
        <v>-2996.20982360346</v>
      </c>
      <c r="G78" s="8" t="n">
        <f aca="false">+[2]data1cf!AF77</f>
        <v>-3472.91227320099</v>
      </c>
      <c r="H78" s="8" t="n">
        <f aca="false">+[2]data1cf!AG77</f>
        <v>-2106.95261599015</v>
      </c>
      <c r="I78" s="8" t="n">
        <f aca="false">+[2]data1cf!AH77</f>
        <v>-2240.09692303592</v>
      </c>
      <c r="J78" s="8" t="n">
        <f aca="false">+[2]data1cf!AI77</f>
        <v>-2252.53112557091</v>
      </c>
      <c r="K78" s="8" t="n">
        <f aca="false">+[2]data1cf!AJ77</f>
        <v>-2261.32115640772</v>
      </c>
      <c r="L78" s="8" t="n">
        <f aca="false">+[2]data1cf!AK77</f>
        <v>-2290.02506045132</v>
      </c>
      <c r="M78" s="8" t="n">
        <f aca="false">+[2]data1cf!AL77</f>
        <v>-2288.09979071054</v>
      </c>
      <c r="N78" s="8" t="n">
        <f aca="false">+[2]data1cf!AM77</f>
        <v>-2306.11179298323</v>
      </c>
      <c r="O78" s="8" t="n">
        <f aca="false">+[2]data1cf!AN77</f>
        <v>-2115.90010784241</v>
      </c>
      <c r="P78" s="8" t="n">
        <f aca="false">+[2]data1cf!AO77</f>
        <v>-2077.92027850905</v>
      </c>
      <c r="Q78" s="8" t="n">
        <f aca="false">+[2]data1cf!AP77</f>
        <v>-2078.43515267</v>
      </c>
      <c r="R78" s="8" t="n">
        <f aca="false">+[2]data1cf!AQ77</f>
        <v>1185.07334339853</v>
      </c>
      <c r="S78" s="8" t="n">
        <f aca="false">+[2]data1cf!AR77</f>
        <v>0</v>
      </c>
      <c r="T78" s="8" t="n">
        <f aca="false">+[2]data1cf!AS77</f>
        <v>0</v>
      </c>
      <c r="U78" s="8" t="n">
        <f aca="false">+[2]data1cf!AT77</f>
        <v>0</v>
      </c>
      <c r="V78" s="8" t="n">
        <f aca="false">+[2]data1cf!AU77</f>
        <v>0</v>
      </c>
      <c r="W78" s="8" t="n">
        <f aca="false">+[2]data1cf!AV77</f>
        <v>0</v>
      </c>
      <c r="X78" s="8" t="n">
        <f aca="false">+[2]data1cf!AW77</f>
        <v>0</v>
      </c>
      <c r="Y78" s="8" t="n">
        <f aca="false">+[2]data1cf!AX77</f>
        <v>0</v>
      </c>
      <c r="Z78" s="8" t="n">
        <f aca="false">+[2]data1cf!AY77</f>
        <v>0</v>
      </c>
      <c r="AA78" s="8" t="n">
        <f aca="false">+[2]data1cf!AZ77</f>
        <v>0</v>
      </c>
      <c r="AB78" s="9"/>
      <c r="AC78" s="9"/>
      <c r="AD78" s="9"/>
      <c r="AE78" s="9"/>
      <c r="AF78" s="9"/>
      <c r="AG78" s="9"/>
      <c r="AH78" s="9"/>
      <c r="AI78" s="9"/>
      <c r="AJ78" s="9"/>
      <c r="AK78" s="1"/>
      <c r="AL78" s="1" t="e">
        <f aca="false">SUMPRODUCT(B78:AJ78,PVCapPrice)</f>
        <v>#DIV/0!</v>
      </c>
      <c r="AM78" s="1"/>
      <c r="AN78" s="1"/>
      <c r="AO78" s="1"/>
      <c r="AP78" s="1"/>
      <c r="AQ78" s="1"/>
    </row>
    <row r="79" customFormat="false" ht="11.25" hidden="false" customHeight="false" outlineLevel="0" collapsed="false">
      <c r="A79" s="1" t="n">
        <v>77</v>
      </c>
      <c r="B79" s="8" t="n">
        <f aca="false">+[2]data1cf!AA78</f>
        <v>-94274.5873496936</v>
      </c>
      <c r="C79" s="8" t="n">
        <f aca="false">+[2]data1cf!AB78</f>
        <v>-7521.50504744163</v>
      </c>
      <c r="D79" s="8" t="n">
        <f aca="false">+[2]data1cf!AC78</f>
        <v>-3373.66970867825</v>
      </c>
      <c r="E79" s="8" t="n">
        <f aca="false">+[2]data1cf!AD78</f>
        <v>-2911.0322867055</v>
      </c>
      <c r="F79" s="8" t="n">
        <f aca="false">+[2]data1cf!AE78</f>
        <v>-3422.80834406866</v>
      </c>
      <c r="G79" s="8" t="n">
        <f aca="false">+[2]data1cf!AF78</f>
        <v>-3710.1613605317</v>
      </c>
      <c r="H79" s="8" t="n">
        <f aca="false">+[2]data1cf!AG78</f>
        <v>-2326.12514865164</v>
      </c>
      <c r="I79" s="8" t="n">
        <f aca="false">+[2]data1cf!AH78</f>
        <v>-2447.6599957009</v>
      </c>
      <c r="J79" s="8" t="n">
        <f aca="false">+[2]data1cf!AI78</f>
        <v>-2460.09419823589</v>
      </c>
      <c r="K79" s="8" t="n">
        <f aca="false">+[2]data1cf!AJ78</f>
        <v>-2469.23603089077</v>
      </c>
      <c r="L79" s="8" t="n">
        <f aca="false">+[2]data1cf!AK78</f>
        <v>-2497.5881331163</v>
      </c>
      <c r="M79" s="8" t="n">
        <f aca="false">+[2]data1cf!AL78</f>
        <v>-2496.0146651936</v>
      </c>
      <c r="N79" s="8" t="n">
        <f aca="false">+[2]data1cf!AM78</f>
        <v>-2513.67486564821</v>
      </c>
      <c r="O79" s="8" t="n">
        <f aca="false">+[2]data1cf!AN78</f>
        <v>-2323.81498232546</v>
      </c>
      <c r="P79" s="8" t="n">
        <f aca="false">+[2]data1cf!AO78</f>
        <v>-2285.48335117403</v>
      </c>
      <c r="Q79" s="8" t="n">
        <f aca="false">+[2]data1cf!AP78</f>
        <v>-2286.35002715306</v>
      </c>
      <c r="R79" s="8" t="n">
        <f aca="false">+[2]data1cf!AQ78</f>
        <v>1081.29180706605</v>
      </c>
      <c r="S79" s="8" t="n">
        <f aca="false">+[2]data1cf!AR78</f>
        <v>0</v>
      </c>
      <c r="T79" s="8" t="n">
        <f aca="false">+[2]data1cf!AS78</f>
        <v>0</v>
      </c>
      <c r="U79" s="8" t="n">
        <f aca="false">+[2]data1cf!AT78</f>
        <v>0</v>
      </c>
      <c r="V79" s="8" t="n">
        <f aca="false">+[2]data1cf!AU78</f>
        <v>0</v>
      </c>
      <c r="W79" s="8" t="n">
        <f aca="false">+[2]data1cf!AV78</f>
        <v>0</v>
      </c>
      <c r="X79" s="8" t="n">
        <f aca="false">+[2]data1cf!AW78</f>
        <v>0</v>
      </c>
      <c r="Y79" s="8" t="n">
        <f aca="false">+[2]data1cf!AX78</f>
        <v>0</v>
      </c>
      <c r="Z79" s="8" t="n">
        <f aca="false">+[2]data1cf!AY78</f>
        <v>0</v>
      </c>
      <c r="AA79" s="8" t="n">
        <f aca="false">+[2]data1cf!AZ78</f>
        <v>0</v>
      </c>
      <c r="AB79" s="9"/>
      <c r="AC79" s="9"/>
      <c r="AD79" s="9"/>
      <c r="AE79" s="9"/>
      <c r="AF79" s="9"/>
      <c r="AG79" s="9"/>
      <c r="AH79" s="9"/>
      <c r="AI79" s="9"/>
      <c r="AJ79" s="9"/>
      <c r="AK79" s="1"/>
      <c r="AL79" s="1" t="e">
        <f aca="false">SUMPRODUCT(B79:AJ79,PVCapPrice)</f>
        <v>#DIV/0!</v>
      </c>
      <c r="AM79" s="1"/>
      <c r="AN79" s="1"/>
      <c r="AO79" s="1"/>
      <c r="AP79" s="1"/>
      <c r="AQ79" s="1"/>
    </row>
    <row r="80" customFormat="false" ht="11.25" hidden="false" customHeight="false" outlineLevel="0" collapsed="false">
      <c r="A80" s="1" t="n">
        <v>78</v>
      </c>
      <c r="B80" s="8" t="n">
        <f aca="false">+[2]data1cf!AA79</f>
        <v>-88380.0265068747</v>
      </c>
      <c r="C80" s="8" t="n">
        <f aca="false">+[2]data1cf!AB79</f>
        <v>-7642.31365270234</v>
      </c>
      <c r="D80" s="8" t="n">
        <f aca="false">+[2]data1cf!AC79</f>
        <v>-3646.50304485988</v>
      </c>
      <c r="E80" s="8" t="n">
        <f aca="false">+[2]data1cf!AD79</f>
        <v>-3202.96127356992</v>
      </c>
      <c r="F80" s="8" t="n">
        <f aca="false">+[2]data1cf!AE79</f>
        <v>-3407.88041185684</v>
      </c>
      <c r="G80" s="8" t="n">
        <f aca="false">+[2]data1cf!AF79</f>
        <v>-3754.12124515965</v>
      </c>
      <c r="H80" s="8" t="n">
        <f aca="false">+[2]data1cf!AG79</f>
        <v>-2468.904616081</v>
      </c>
      <c r="I80" s="8" t="n">
        <f aca="false">+[2]data1cf!AH79</f>
        <v>-2582.87650578649</v>
      </c>
      <c r="J80" s="8" t="n">
        <f aca="false">+[2]data1cf!AI79</f>
        <v>-2595.31070832148</v>
      </c>
      <c r="K80" s="8" t="n">
        <f aca="false">+[2]data1cf!AJ79</f>
        <v>-2604.68172150193</v>
      </c>
      <c r="L80" s="8" t="n">
        <f aca="false">+[2]data1cf!AK79</f>
        <v>-2632.80464320189</v>
      </c>
      <c r="M80" s="8" t="n">
        <f aca="false">+[2]data1cf!AL79</f>
        <v>-2631.46035580475</v>
      </c>
      <c r="N80" s="8" t="n">
        <f aca="false">+[2]data1cf!AM79</f>
        <v>-2648.8913757338</v>
      </c>
      <c r="O80" s="8" t="n">
        <f aca="false">+[2]data1cf!AN79</f>
        <v>-2459.26067293662</v>
      </c>
      <c r="P80" s="8" t="n">
        <f aca="false">+[2]data1cf!AO79</f>
        <v>-2420.69986125962</v>
      </c>
      <c r="Q80" s="8" t="n">
        <f aca="false">+[2]data1cf!AP79</f>
        <v>-2421.79571776421</v>
      </c>
      <c r="R80" s="8" t="n">
        <f aca="false">+[2]data1cf!AQ79</f>
        <v>1013.68355202325</v>
      </c>
      <c r="S80" s="8" t="n">
        <f aca="false">+[2]data1cf!AR79</f>
        <v>0</v>
      </c>
      <c r="T80" s="8" t="n">
        <f aca="false">+[2]data1cf!AS79</f>
        <v>0</v>
      </c>
      <c r="U80" s="8" t="n">
        <f aca="false">+[2]data1cf!AT79</f>
        <v>0</v>
      </c>
      <c r="V80" s="8" t="n">
        <f aca="false">+[2]data1cf!AU79</f>
        <v>0</v>
      </c>
      <c r="W80" s="8" t="n">
        <f aca="false">+[2]data1cf!AV79</f>
        <v>0</v>
      </c>
      <c r="X80" s="8" t="n">
        <f aca="false">+[2]data1cf!AW79</f>
        <v>0</v>
      </c>
      <c r="Y80" s="8" t="n">
        <f aca="false">+[2]data1cf!AX79</f>
        <v>0</v>
      </c>
      <c r="Z80" s="8" t="n">
        <f aca="false">+[2]data1cf!AY79</f>
        <v>0</v>
      </c>
      <c r="AA80" s="8" t="n">
        <f aca="false">+[2]data1cf!AZ79</f>
        <v>0</v>
      </c>
      <c r="AB80" s="9"/>
      <c r="AC80" s="9"/>
      <c r="AD80" s="9"/>
      <c r="AE80" s="9"/>
      <c r="AF80" s="9"/>
      <c r="AG80" s="9"/>
      <c r="AH80" s="9"/>
      <c r="AI80" s="9"/>
      <c r="AJ80" s="9"/>
      <c r="AK80" s="1"/>
      <c r="AL80" s="1" t="e">
        <f aca="false">SUMPRODUCT(B80:AJ80,PVCapPrice)</f>
        <v>#DIV/0!</v>
      </c>
      <c r="AM80" s="1"/>
      <c r="AN80" s="1"/>
      <c r="AO80" s="1"/>
      <c r="AP80" s="1"/>
      <c r="AQ80" s="1"/>
    </row>
    <row r="81" customFormat="false" ht="11.25" hidden="false" customHeight="false" outlineLevel="0" collapsed="false">
      <c r="A81" s="1" t="n">
        <v>79</v>
      </c>
      <c r="B81" s="8" t="n">
        <f aca="false">+[2]data1cf!AA80</f>
        <v>-102101.221853234</v>
      </c>
      <c r="C81" s="8" t="n">
        <f aca="false">+[2]data1cf!AB80</f>
        <v>-7323.97336029956</v>
      </c>
      <c r="D81" s="8" t="n">
        <f aca="false">+[2]data1cf!AC80</f>
        <v>-3254.95724991848</v>
      </c>
      <c r="E81" s="8" t="n">
        <f aca="false">+[2]data1cf!AD80</f>
        <v>-2861.78056868847</v>
      </c>
      <c r="F81" s="8" t="n">
        <f aca="false">+[2]data1cf!AE80</f>
        <v>-3153.98738572063</v>
      </c>
      <c r="G81" s="8" t="n">
        <f aca="false">+[2]data1cf!AF80</f>
        <v>-3415.27024415014</v>
      </c>
      <c r="H81" s="8" t="n">
        <f aca="false">+[2]data1cf!AG80</f>
        <v>-2136.5465293146</v>
      </c>
      <c r="I81" s="8" t="n">
        <f aca="false">+[2]data1cf!AH80</f>
        <v>-2268.12326149728</v>
      </c>
      <c r="J81" s="8" t="n">
        <f aca="false">+[2]data1cf!AI80</f>
        <v>-2280.55746403226</v>
      </c>
      <c r="K81" s="8" t="n">
        <f aca="false">+[2]data1cf!AJ80</f>
        <v>-2289.39499713765</v>
      </c>
      <c r="L81" s="8" t="n">
        <f aca="false">+[2]data1cf!AK80</f>
        <v>-2318.05139891268</v>
      </c>
      <c r="M81" s="8" t="n">
        <f aca="false">+[2]data1cf!AL80</f>
        <v>-2316.17363144047</v>
      </c>
      <c r="N81" s="8" t="n">
        <f aca="false">+[2]data1cf!AM80</f>
        <v>-2334.13813144458</v>
      </c>
      <c r="O81" s="8" t="n">
        <f aca="false">+[2]data1cf!AN80</f>
        <v>-2143.97394857234</v>
      </c>
      <c r="P81" s="8" t="n">
        <f aca="false">+[2]data1cf!AO80</f>
        <v>-2105.9466169704</v>
      </c>
      <c r="Q81" s="8" t="n">
        <f aca="false">+[2]data1cf!AP80</f>
        <v>-2106.50899339993</v>
      </c>
      <c r="R81" s="8" t="n">
        <f aca="false">+[2]data1cf!AQ80</f>
        <v>1171.06017416786</v>
      </c>
      <c r="S81" s="8" t="n">
        <f aca="false">+[2]data1cf!AR80</f>
        <v>0</v>
      </c>
      <c r="T81" s="8" t="n">
        <f aca="false">+[2]data1cf!AS80</f>
        <v>0</v>
      </c>
      <c r="U81" s="8" t="n">
        <f aca="false">+[2]data1cf!AT80</f>
        <v>0</v>
      </c>
      <c r="V81" s="8" t="n">
        <f aca="false">+[2]data1cf!AU80</f>
        <v>0</v>
      </c>
      <c r="W81" s="8" t="n">
        <f aca="false">+[2]data1cf!AV80</f>
        <v>0</v>
      </c>
      <c r="X81" s="8" t="n">
        <f aca="false">+[2]data1cf!AW80</f>
        <v>0</v>
      </c>
      <c r="Y81" s="8" t="n">
        <f aca="false">+[2]data1cf!AX80</f>
        <v>0</v>
      </c>
      <c r="Z81" s="8" t="n">
        <f aca="false">+[2]data1cf!AY80</f>
        <v>0</v>
      </c>
      <c r="AA81" s="8" t="n">
        <f aca="false">+[2]data1cf!AZ80</f>
        <v>0</v>
      </c>
      <c r="AB81" s="9"/>
      <c r="AC81" s="9"/>
      <c r="AD81" s="9"/>
      <c r="AE81" s="9"/>
      <c r="AF81" s="9"/>
      <c r="AG81" s="9"/>
      <c r="AH81" s="9"/>
      <c r="AI81" s="9"/>
      <c r="AJ81" s="9"/>
      <c r="AK81" s="1"/>
      <c r="AL81" s="1" t="e">
        <f aca="false">SUMPRODUCT(B81:AJ81,PVCapPrice)</f>
        <v>#DIV/0!</v>
      </c>
      <c r="AM81" s="1"/>
      <c r="AN81" s="1"/>
      <c r="AO81" s="1"/>
      <c r="AP81" s="1"/>
      <c r="AQ81" s="1"/>
    </row>
    <row r="82" customFormat="false" ht="11.25" hidden="false" customHeight="false" outlineLevel="0" collapsed="false">
      <c r="A82" s="1" t="n">
        <v>80</v>
      </c>
      <c r="B82" s="8" t="n">
        <f aca="false">+[2]data1cf!AA81</f>
        <v>-86080.3059982789</v>
      </c>
      <c r="C82" s="8" t="n">
        <f aca="false">+[2]data1cf!AB81</f>
        <v>-7708.77038313721</v>
      </c>
      <c r="D82" s="8" t="n">
        <f aca="false">+[2]data1cf!AC81</f>
        <v>-3667.3654727392</v>
      </c>
      <c r="E82" s="8" t="n">
        <f aca="false">+[2]data1cf!AD81</f>
        <v>-3305.42927460269</v>
      </c>
      <c r="F82" s="8" t="n">
        <f aca="false">+[2]data1cf!AE81</f>
        <v>-3432.91979161981</v>
      </c>
      <c r="G82" s="8" t="n">
        <f aca="false">+[2]data1cf!AF81</f>
        <v>-3933.17472711855</v>
      </c>
      <c r="H82" s="8" t="n">
        <f aca="false">+[2]data1cf!AG81</f>
        <v>-2524.60899817313</v>
      </c>
      <c r="I82" s="8" t="n">
        <f aca="false">+[2]data1cf!AH81</f>
        <v>-2635.63025447727</v>
      </c>
      <c r="J82" s="8" t="n">
        <f aca="false">+[2]data1cf!AI81</f>
        <v>-2648.06445701226</v>
      </c>
      <c r="K82" s="8" t="n">
        <f aca="false">+[2]data1cf!AJ81</f>
        <v>-2657.52488332609</v>
      </c>
      <c r="L82" s="8" t="n">
        <f aca="false">+[2]data1cf!AK81</f>
        <v>-2685.55839189267</v>
      </c>
      <c r="M82" s="8" t="n">
        <f aca="false">+[2]data1cf!AL81</f>
        <v>-2684.30351762891</v>
      </c>
      <c r="N82" s="8" t="n">
        <f aca="false">+[2]data1cf!AM81</f>
        <v>-2701.64512442458</v>
      </c>
      <c r="O82" s="8" t="n">
        <f aca="false">+[2]data1cf!AN81</f>
        <v>-2512.10383476077</v>
      </c>
      <c r="P82" s="8" t="n">
        <f aca="false">+[2]data1cf!AO81</f>
        <v>-2473.4536099504</v>
      </c>
      <c r="Q82" s="8" t="n">
        <f aca="false">+[2]data1cf!AP81</f>
        <v>-2474.63887958837</v>
      </c>
      <c r="R82" s="8" t="n">
        <f aca="false">+[2]data1cf!AQ81</f>
        <v>987.30667767786</v>
      </c>
      <c r="S82" s="8" t="n">
        <f aca="false">+[2]data1cf!AR81</f>
        <v>0</v>
      </c>
      <c r="T82" s="8" t="n">
        <f aca="false">+[2]data1cf!AS81</f>
        <v>0</v>
      </c>
      <c r="U82" s="8" t="n">
        <f aca="false">+[2]data1cf!AT81</f>
        <v>0</v>
      </c>
      <c r="V82" s="8" t="n">
        <f aca="false">+[2]data1cf!AU81</f>
        <v>0</v>
      </c>
      <c r="W82" s="8" t="n">
        <f aca="false">+[2]data1cf!AV81</f>
        <v>0</v>
      </c>
      <c r="X82" s="8" t="n">
        <f aca="false">+[2]data1cf!AW81</f>
        <v>0</v>
      </c>
      <c r="Y82" s="8" t="n">
        <f aca="false">+[2]data1cf!AX81</f>
        <v>0</v>
      </c>
      <c r="Z82" s="8" t="n">
        <f aca="false">+[2]data1cf!AY81</f>
        <v>0</v>
      </c>
      <c r="AA82" s="8" t="n">
        <f aca="false">+[2]data1cf!AZ81</f>
        <v>0</v>
      </c>
      <c r="AB82" s="9"/>
      <c r="AC82" s="9"/>
      <c r="AD82" s="9"/>
      <c r="AE82" s="9"/>
      <c r="AF82" s="9"/>
      <c r="AG82" s="9"/>
      <c r="AH82" s="9"/>
      <c r="AI82" s="9"/>
      <c r="AJ82" s="9"/>
      <c r="AK82" s="1"/>
      <c r="AL82" s="1" t="e">
        <f aca="false">SUMPRODUCT(B82:AJ82,PVCapPrice)</f>
        <v>#DIV/0!</v>
      </c>
      <c r="AM82" s="1"/>
      <c r="AN82" s="1"/>
      <c r="AO82" s="1"/>
      <c r="AP82" s="1"/>
      <c r="AQ82" s="1"/>
    </row>
    <row r="83" customFormat="false" ht="11.25" hidden="false" customHeight="false" outlineLevel="0" collapsed="false">
      <c r="A83" s="1" t="n">
        <v>81</v>
      </c>
      <c r="B83" s="8" t="n">
        <f aca="false">+[2]data1cf!AA82</f>
        <v>-90408.643226879</v>
      </c>
      <c r="C83" s="8" t="n">
        <f aca="false">+[2]data1cf!AB82</f>
        <v>-7654.48436901836</v>
      </c>
      <c r="D83" s="8" t="n">
        <f aca="false">+[2]data1cf!AC82</f>
        <v>-3581.75767566315</v>
      </c>
      <c r="E83" s="8" t="n">
        <f aca="false">+[2]data1cf!AD82</f>
        <v>-3096.42289157709</v>
      </c>
      <c r="F83" s="8" t="n">
        <f aca="false">+[2]data1cf!AE82</f>
        <v>-3402.06167729808</v>
      </c>
      <c r="G83" s="8" t="n">
        <f aca="false">+[2]data1cf!AF82</f>
        <v>-3748.46985732125</v>
      </c>
      <c r="H83" s="8" t="n">
        <f aca="false">+[2]data1cf!AG82</f>
        <v>-2419.76697502105</v>
      </c>
      <c r="I83" s="8" t="n">
        <f aca="false">+[2]data1cf!AH82</f>
        <v>-2536.34166112297</v>
      </c>
      <c r="J83" s="8" t="n">
        <f aca="false">+[2]data1cf!AI82</f>
        <v>-2548.77586365796</v>
      </c>
      <c r="K83" s="8" t="n">
        <f aca="false">+[2]data1cf!AJ82</f>
        <v>-2558.06800422034</v>
      </c>
      <c r="L83" s="8" t="n">
        <f aca="false">+[2]data1cf!AK82</f>
        <v>-2586.26979853837</v>
      </c>
      <c r="M83" s="8" t="n">
        <f aca="false">+[2]data1cf!AL82</f>
        <v>-2584.84663852316</v>
      </c>
      <c r="N83" s="8" t="n">
        <f aca="false">+[2]data1cf!AM82</f>
        <v>-2602.35653107027</v>
      </c>
      <c r="O83" s="8" t="n">
        <f aca="false">+[2]data1cf!AN82</f>
        <v>-2412.64695565502</v>
      </c>
      <c r="P83" s="8" t="n">
        <f aca="false">+[2]data1cf!AO82</f>
        <v>-2374.16501659609</v>
      </c>
      <c r="Q83" s="8" t="n">
        <f aca="false">+[2]data1cf!AP82</f>
        <v>-2375.18200048262</v>
      </c>
      <c r="R83" s="8" t="n">
        <f aca="false">+[2]data1cf!AQ82</f>
        <v>1036.95097435501</v>
      </c>
      <c r="S83" s="8" t="n">
        <f aca="false">+[2]data1cf!AR82</f>
        <v>0</v>
      </c>
      <c r="T83" s="8" t="n">
        <f aca="false">+[2]data1cf!AS82</f>
        <v>0</v>
      </c>
      <c r="U83" s="8" t="n">
        <f aca="false">+[2]data1cf!AT82</f>
        <v>0</v>
      </c>
      <c r="V83" s="8" t="n">
        <f aca="false">+[2]data1cf!AU82</f>
        <v>0</v>
      </c>
      <c r="W83" s="8" t="n">
        <f aca="false">+[2]data1cf!AV82</f>
        <v>0</v>
      </c>
      <c r="X83" s="8" t="n">
        <f aca="false">+[2]data1cf!AW82</f>
        <v>0</v>
      </c>
      <c r="Y83" s="8" t="n">
        <f aca="false">+[2]data1cf!AX82</f>
        <v>0</v>
      </c>
      <c r="Z83" s="8" t="n">
        <f aca="false">+[2]data1cf!AY82</f>
        <v>0</v>
      </c>
      <c r="AA83" s="8" t="n">
        <f aca="false">+[2]data1cf!AZ82</f>
        <v>0</v>
      </c>
      <c r="AB83" s="9"/>
      <c r="AC83" s="9"/>
      <c r="AD83" s="9"/>
      <c r="AE83" s="9"/>
      <c r="AF83" s="9"/>
      <c r="AG83" s="9"/>
      <c r="AH83" s="9"/>
      <c r="AI83" s="9"/>
      <c r="AJ83" s="9"/>
      <c r="AK83" s="1"/>
      <c r="AL83" s="1" t="e">
        <f aca="false">SUMPRODUCT(B83:AJ83,PVCapPrice)</f>
        <v>#DIV/0!</v>
      </c>
      <c r="AM83" s="1"/>
      <c r="AN83" s="1"/>
      <c r="AO83" s="1"/>
      <c r="AP83" s="1"/>
      <c r="AQ83" s="1"/>
    </row>
    <row r="84" customFormat="false" ht="11.25" hidden="false" customHeight="false" outlineLevel="0" collapsed="false">
      <c r="A84" s="1" t="n">
        <v>82</v>
      </c>
      <c r="B84" s="8" t="n">
        <f aca="false">+[2]data1cf!AA83</f>
        <v>-100277.386508685</v>
      </c>
      <c r="C84" s="8" t="n">
        <f aca="false">+[2]data1cf!AB83</f>
        <v>-7484.15748553687</v>
      </c>
      <c r="D84" s="8" t="n">
        <f aca="false">+[2]data1cf!AC83</f>
        <v>-3213.89685040904</v>
      </c>
      <c r="E84" s="8" t="n">
        <f aca="false">+[2]data1cf!AD83</f>
        <v>-2941.79904198592</v>
      </c>
      <c r="F84" s="8" t="n">
        <f aca="false">+[2]data1cf!AE83</f>
        <v>-3120.66034397037</v>
      </c>
      <c r="G84" s="8" t="n">
        <f aca="false">+[2]data1cf!AF83</f>
        <v>-3549.37166690661</v>
      </c>
      <c r="H84" s="8" t="n">
        <f aca="false">+[2]data1cf!AG83</f>
        <v>-2180.72390675075</v>
      </c>
      <c r="I84" s="8" t="n">
        <f aca="false">+[2]data1cf!AH83</f>
        <v>-2309.96058523296</v>
      </c>
      <c r="J84" s="8" t="n">
        <f aca="false">+[2]data1cf!AI83</f>
        <v>-2322.39478776795</v>
      </c>
      <c r="K84" s="8" t="n">
        <f aca="false">+[2]data1cf!AJ83</f>
        <v>-2331.30323159153</v>
      </c>
      <c r="L84" s="8" t="n">
        <f aca="false">+[2]data1cf!AK83</f>
        <v>-2359.88872264836</v>
      </c>
      <c r="M84" s="8" t="n">
        <f aca="false">+[2]data1cf!AL83</f>
        <v>-2358.08186589435</v>
      </c>
      <c r="N84" s="8" t="n">
        <f aca="false">+[2]data1cf!AM83</f>
        <v>-2375.97545518027</v>
      </c>
      <c r="O84" s="8" t="n">
        <f aca="false">+[2]data1cf!AN83</f>
        <v>-2185.88218302622</v>
      </c>
      <c r="P84" s="8" t="n">
        <f aca="false">+[2]data1cf!AO83</f>
        <v>-2147.78394070609</v>
      </c>
      <c r="Q84" s="8" t="n">
        <f aca="false">+[2]data1cf!AP83</f>
        <v>-2148.41722785381</v>
      </c>
      <c r="R84" s="8" t="n">
        <f aca="false">+[2]data1cf!AQ83</f>
        <v>1150.14151230002</v>
      </c>
      <c r="S84" s="8" t="n">
        <f aca="false">+[2]data1cf!AR83</f>
        <v>0</v>
      </c>
      <c r="T84" s="8" t="n">
        <f aca="false">+[2]data1cf!AS83</f>
        <v>0</v>
      </c>
      <c r="U84" s="8" t="n">
        <f aca="false">+[2]data1cf!AT83</f>
        <v>0</v>
      </c>
      <c r="V84" s="8" t="n">
        <f aca="false">+[2]data1cf!AU83</f>
        <v>0</v>
      </c>
      <c r="W84" s="8" t="n">
        <f aca="false">+[2]data1cf!AV83</f>
        <v>0</v>
      </c>
      <c r="X84" s="8" t="n">
        <f aca="false">+[2]data1cf!AW83</f>
        <v>0</v>
      </c>
      <c r="Y84" s="8" t="n">
        <f aca="false">+[2]data1cf!AX83</f>
        <v>0</v>
      </c>
      <c r="Z84" s="8" t="n">
        <f aca="false">+[2]data1cf!AY83</f>
        <v>0</v>
      </c>
      <c r="AA84" s="8" t="n">
        <f aca="false">+[2]data1cf!AZ83</f>
        <v>0</v>
      </c>
      <c r="AB84" s="9"/>
      <c r="AC84" s="9"/>
      <c r="AD84" s="9"/>
      <c r="AE84" s="9"/>
      <c r="AF84" s="9"/>
      <c r="AG84" s="9"/>
      <c r="AH84" s="9"/>
      <c r="AI84" s="9"/>
      <c r="AJ84" s="9"/>
      <c r="AK84" s="1"/>
      <c r="AL84" s="1" t="e">
        <f aca="false">SUMPRODUCT(B84:AJ84,PVCapPrice)</f>
        <v>#DIV/0!</v>
      </c>
      <c r="AM84" s="1"/>
      <c r="AN84" s="1"/>
      <c r="AO84" s="1"/>
      <c r="AP84" s="1"/>
      <c r="AQ84" s="1"/>
    </row>
    <row r="85" customFormat="false" ht="11.25" hidden="false" customHeight="false" outlineLevel="0" collapsed="false">
      <c r="A85" s="1" t="n">
        <v>83</v>
      </c>
      <c r="B85" s="8" t="n">
        <f aca="false">+[2]data1cf!AA84</f>
        <v>-93419.8903647251</v>
      </c>
      <c r="C85" s="8" t="n">
        <f aca="false">+[2]data1cf!AB84</f>
        <v>-7531.47487978137</v>
      </c>
      <c r="D85" s="8" t="n">
        <f aca="false">+[2]data1cf!AC84</f>
        <v>-3518.60422794754</v>
      </c>
      <c r="E85" s="8" t="n">
        <f aca="false">+[2]data1cf!AD84</f>
        <v>-3088.98240308443</v>
      </c>
      <c r="F85" s="8" t="n">
        <f aca="false">+[2]data1cf!AE84</f>
        <v>-3237.05971417441</v>
      </c>
      <c r="G85" s="8" t="n">
        <f aca="false">+[2]data1cf!AF84</f>
        <v>-3680.4148563326</v>
      </c>
      <c r="H85" s="8" t="n">
        <f aca="false">+[2]data1cf!AG84</f>
        <v>-2346.82782414883</v>
      </c>
      <c r="I85" s="8" t="n">
        <f aca="false">+[2]data1cf!AH84</f>
        <v>-2467.26606077849</v>
      </c>
      <c r="J85" s="8" t="n">
        <f aca="false">+[2]data1cf!AI84</f>
        <v>-2479.70026331348</v>
      </c>
      <c r="K85" s="8" t="n">
        <f aca="false">+[2]data1cf!AJ84</f>
        <v>-2488.87532658714</v>
      </c>
      <c r="L85" s="8" t="n">
        <f aca="false">+[2]data1cf!AK84</f>
        <v>-2517.19419819389</v>
      </c>
      <c r="M85" s="8" t="n">
        <f aca="false">+[2]data1cf!AL84</f>
        <v>-2515.65396088996</v>
      </c>
      <c r="N85" s="8" t="n">
        <f aca="false">+[2]data1cf!AM84</f>
        <v>-2533.2809307258</v>
      </c>
      <c r="O85" s="8" t="n">
        <f aca="false">+[2]data1cf!AN84</f>
        <v>-2343.45427802182</v>
      </c>
      <c r="P85" s="8" t="n">
        <f aca="false">+[2]data1cf!AO84</f>
        <v>-2305.08941625162</v>
      </c>
      <c r="Q85" s="8" t="n">
        <f aca="false">+[2]data1cf!AP84</f>
        <v>-2305.98932284942</v>
      </c>
      <c r="R85" s="8" t="n">
        <f aca="false">+[2]data1cf!AQ84</f>
        <v>1071.48877452725</v>
      </c>
      <c r="S85" s="8" t="n">
        <f aca="false">+[2]data1cf!AR84</f>
        <v>0</v>
      </c>
      <c r="T85" s="8" t="n">
        <f aca="false">+[2]data1cf!AS84</f>
        <v>0</v>
      </c>
      <c r="U85" s="8" t="n">
        <f aca="false">+[2]data1cf!AT84</f>
        <v>0</v>
      </c>
      <c r="V85" s="8" t="n">
        <f aca="false">+[2]data1cf!AU84</f>
        <v>0</v>
      </c>
      <c r="W85" s="8" t="n">
        <f aca="false">+[2]data1cf!AV84</f>
        <v>0</v>
      </c>
      <c r="X85" s="8" t="n">
        <f aca="false">+[2]data1cf!AW84</f>
        <v>0</v>
      </c>
      <c r="Y85" s="8" t="n">
        <f aca="false">+[2]data1cf!AX84</f>
        <v>0</v>
      </c>
      <c r="Z85" s="8" t="n">
        <f aca="false">+[2]data1cf!AY84</f>
        <v>0</v>
      </c>
      <c r="AA85" s="8" t="n">
        <f aca="false">+[2]data1cf!AZ84</f>
        <v>0</v>
      </c>
      <c r="AB85" s="9"/>
      <c r="AC85" s="9"/>
      <c r="AD85" s="9"/>
      <c r="AE85" s="9"/>
      <c r="AF85" s="9"/>
      <c r="AG85" s="9"/>
      <c r="AH85" s="9"/>
      <c r="AI85" s="9"/>
      <c r="AJ85" s="9"/>
      <c r="AK85" s="1"/>
      <c r="AL85" s="1" t="e">
        <f aca="false">SUMPRODUCT(B85:AJ85,PVCapPrice)</f>
        <v>#DIV/0!</v>
      </c>
      <c r="AM85" s="1"/>
      <c r="AN85" s="1"/>
      <c r="AO85" s="1"/>
      <c r="AP85" s="1"/>
      <c r="AQ85" s="1"/>
    </row>
    <row r="86" customFormat="false" ht="11.25" hidden="false" customHeight="false" outlineLevel="0" collapsed="false">
      <c r="A86" s="1" t="n">
        <v>84</v>
      </c>
      <c r="B86" s="8" t="n">
        <f aca="false">+[2]data1cf!AA85</f>
        <v>-94263.9677966032</v>
      </c>
      <c r="C86" s="8" t="n">
        <f aca="false">+[2]data1cf!AB85</f>
        <v>-7488.92753462218</v>
      </c>
      <c r="D86" s="8" t="n">
        <f aca="false">+[2]data1cf!AC85</f>
        <v>-3361.79813368849</v>
      </c>
      <c r="E86" s="8" t="n">
        <f aca="false">+[2]data1cf!AD85</f>
        <v>-3128.7335758788</v>
      </c>
      <c r="F86" s="8" t="n">
        <f aca="false">+[2]data1cf!AE85</f>
        <v>-3486.24544586053</v>
      </c>
      <c r="G86" s="8" t="n">
        <f aca="false">+[2]data1cf!AF85</f>
        <v>-3633.13574871692</v>
      </c>
      <c r="H86" s="8" t="n">
        <f aca="false">+[2]data1cf!AG85</f>
        <v>-2326.38237801529</v>
      </c>
      <c r="I86" s="8" t="n">
        <f aca="false">+[2]data1cf!AH85</f>
        <v>-2447.90359975315</v>
      </c>
      <c r="J86" s="8" t="n">
        <f aca="false">+[2]data1cf!AI85</f>
        <v>-2460.33780228814</v>
      </c>
      <c r="K86" s="8" t="n">
        <f aca="false">+[2]data1cf!AJ85</f>
        <v>-2469.48004783125</v>
      </c>
      <c r="L86" s="8" t="n">
        <f aca="false">+[2]data1cf!AK85</f>
        <v>-2497.83173716855</v>
      </c>
      <c r="M86" s="8" t="n">
        <f aca="false">+[2]data1cf!AL85</f>
        <v>-2496.25868213407</v>
      </c>
      <c r="N86" s="8" t="n">
        <f aca="false">+[2]data1cf!AM85</f>
        <v>-2513.91846970046</v>
      </c>
      <c r="O86" s="8" t="n">
        <f aca="false">+[2]data1cf!AN85</f>
        <v>-2324.05899926593</v>
      </c>
      <c r="P86" s="8" t="n">
        <f aca="false">+[2]data1cf!AO85</f>
        <v>-2285.72695522628</v>
      </c>
      <c r="Q86" s="8" t="n">
        <f aca="false">+[2]data1cf!AP85</f>
        <v>-2286.59404409353</v>
      </c>
      <c r="R86" s="8" t="n">
        <f aca="false">+[2]data1cf!AQ85</f>
        <v>1081.17000503992</v>
      </c>
      <c r="S86" s="8" t="n">
        <f aca="false">+[2]data1cf!AR85</f>
        <v>0</v>
      </c>
      <c r="T86" s="8" t="n">
        <f aca="false">+[2]data1cf!AS85</f>
        <v>0</v>
      </c>
      <c r="U86" s="8" t="n">
        <f aca="false">+[2]data1cf!AT85</f>
        <v>0</v>
      </c>
      <c r="V86" s="8" t="n">
        <f aca="false">+[2]data1cf!AU85</f>
        <v>0</v>
      </c>
      <c r="W86" s="8" t="n">
        <f aca="false">+[2]data1cf!AV85</f>
        <v>0</v>
      </c>
      <c r="X86" s="8" t="n">
        <f aca="false">+[2]data1cf!AW85</f>
        <v>0</v>
      </c>
      <c r="Y86" s="8" t="n">
        <f aca="false">+[2]data1cf!AX85</f>
        <v>0</v>
      </c>
      <c r="Z86" s="8" t="n">
        <f aca="false">+[2]data1cf!AY85</f>
        <v>0</v>
      </c>
      <c r="AA86" s="8" t="n">
        <f aca="false">+[2]data1cf!AZ85</f>
        <v>0</v>
      </c>
      <c r="AB86" s="9"/>
      <c r="AC86" s="9"/>
      <c r="AD86" s="9"/>
      <c r="AE86" s="9"/>
      <c r="AF86" s="9"/>
      <c r="AG86" s="9"/>
      <c r="AH86" s="9"/>
      <c r="AI86" s="9"/>
      <c r="AJ86" s="9"/>
      <c r="AK86" s="1"/>
      <c r="AL86" s="1" t="e">
        <f aca="false">SUMPRODUCT(B86:AJ86,PVCapPrice)</f>
        <v>#DIV/0!</v>
      </c>
      <c r="AM86" s="1"/>
      <c r="AN86" s="1"/>
      <c r="AO86" s="1"/>
      <c r="AP86" s="1"/>
      <c r="AQ86" s="1"/>
    </row>
    <row r="87" customFormat="false" ht="11.25" hidden="false" customHeight="false" outlineLevel="0" collapsed="false">
      <c r="A87" s="1" t="n">
        <v>85</v>
      </c>
      <c r="B87" s="8" t="n">
        <f aca="false">+[2]data1cf!AA86</f>
        <v>-101623.958404047</v>
      </c>
      <c r="C87" s="8" t="n">
        <f aca="false">+[2]data1cf!AB86</f>
        <v>-7357.63017989856</v>
      </c>
      <c r="D87" s="8" t="n">
        <f aca="false">+[2]data1cf!AC86</f>
        <v>-3146.29955822964</v>
      </c>
      <c r="E87" s="8" t="n">
        <f aca="false">+[2]data1cf!AD86</f>
        <v>-2902.37644112865</v>
      </c>
      <c r="F87" s="8" t="n">
        <f aca="false">+[2]data1cf!AE86</f>
        <v>-3108.76551255488</v>
      </c>
      <c r="G87" s="8" t="n">
        <f aca="false">+[2]data1cf!AF86</f>
        <v>-3455.42757976795</v>
      </c>
      <c r="H87" s="8" t="n">
        <f aca="false">+[2]data1cf!AG86</f>
        <v>-2148.10691912403</v>
      </c>
      <c r="I87" s="8" t="n">
        <f aca="false">+[2]data1cf!AH86</f>
        <v>-2279.07130321087</v>
      </c>
      <c r="J87" s="8" t="n">
        <f aca="false">+[2]data1cf!AI86</f>
        <v>-2291.50550574586</v>
      </c>
      <c r="K87" s="8" t="n">
        <f aca="false">+[2]data1cf!AJ86</f>
        <v>-2300.36159485415</v>
      </c>
      <c r="L87" s="8" t="n">
        <f aca="false">+[2]data1cf!AK86</f>
        <v>-2328.99944062627</v>
      </c>
      <c r="M87" s="8" t="n">
        <f aca="false">+[2]data1cf!AL86</f>
        <v>-2327.14022915697</v>
      </c>
      <c r="N87" s="8" t="n">
        <f aca="false">+[2]data1cf!AM86</f>
        <v>-2345.08617315817</v>
      </c>
      <c r="O87" s="8" t="n">
        <f aca="false">+[2]data1cf!AN86</f>
        <v>-2154.94054628883</v>
      </c>
      <c r="P87" s="8" t="n">
        <f aca="false">+[2]data1cf!AO86</f>
        <v>-2116.89465868399</v>
      </c>
      <c r="Q87" s="8" t="n">
        <f aca="false">+[2]data1cf!AP86</f>
        <v>-2117.47559111643</v>
      </c>
      <c r="R87" s="8" t="n">
        <f aca="false">+[2]data1cf!AQ86</f>
        <v>1165.58615331106</v>
      </c>
      <c r="S87" s="8" t="n">
        <f aca="false">+[2]data1cf!AR86</f>
        <v>0</v>
      </c>
      <c r="T87" s="8" t="n">
        <f aca="false">+[2]data1cf!AS86</f>
        <v>0</v>
      </c>
      <c r="U87" s="8" t="n">
        <f aca="false">+[2]data1cf!AT86</f>
        <v>0</v>
      </c>
      <c r="V87" s="8" t="n">
        <f aca="false">+[2]data1cf!AU86</f>
        <v>0</v>
      </c>
      <c r="W87" s="8" t="n">
        <f aca="false">+[2]data1cf!AV86</f>
        <v>0</v>
      </c>
      <c r="X87" s="8" t="n">
        <f aca="false">+[2]data1cf!AW86</f>
        <v>0</v>
      </c>
      <c r="Y87" s="8" t="n">
        <f aca="false">+[2]data1cf!AX86</f>
        <v>0</v>
      </c>
      <c r="Z87" s="8" t="n">
        <f aca="false">+[2]data1cf!AY86</f>
        <v>0</v>
      </c>
      <c r="AA87" s="8" t="n">
        <f aca="false">+[2]data1cf!AZ86</f>
        <v>0</v>
      </c>
      <c r="AB87" s="9"/>
      <c r="AC87" s="9"/>
      <c r="AD87" s="9"/>
      <c r="AE87" s="9"/>
      <c r="AF87" s="9"/>
      <c r="AG87" s="9"/>
      <c r="AH87" s="9"/>
      <c r="AI87" s="9"/>
      <c r="AJ87" s="9"/>
      <c r="AK87" s="1"/>
      <c r="AL87" s="1" t="e">
        <f aca="false">SUMPRODUCT(B87:AJ87,PVCapPrice)</f>
        <v>#DIV/0!</v>
      </c>
      <c r="AM87" s="1"/>
      <c r="AN87" s="1"/>
      <c r="AO87" s="1"/>
      <c r="AP87" s="1"/>
      <c r="AQ87" s="1"/>
    </row>
    <row r="88" customFormat="false" ht="11.25" hidden="false" customHeight="false" outlineLevel="0" collapsed="false">
      <c r="A88" s="1" t="n">
        <v>86</v>
      </c>
      <c r="B88" s="8" t="n">
        <f aca="false">+[2]data1cf!AA87</f>
        <v>-90437.8788361409</v>
      </c>
      <c r="C88" s="8" t="n">
        <f aca="false">+[2]data1cf!AB87</f>
        <v>-7572.9184884245</v>
      </c>
      <c r="D88" s="8" t="n">
        <f aca="false">+[2]data1cf!AC87</f>
        <v>-3626.36034308494</v>
      </c>
      <c r="E88" s="8" t="n">
        <f aca="false">+[2]data1cf!AD87</f>
        <v>-3233.38867494275</v>
      </c>
      <c r="F88" s="8" t="n">
        <f aca="false">+[2]data1cf!AE87</f>
        <v>-3448.63159460432</v>
      </c>
      <c r="G88" s="8" t="n">
        <f aca="false">+[2]data1cf!AF87</f>
        <v>-3679.77422169666</v>
      </c>
      <c r="H88" s="8" t="n">
        <f aca="false">+[2]data1cf!AG87</f>
        <v>-2419.05882307696</v>
      </c>
      <c r="I88" s="8" t="n">
        <f aca="false">+[2]data1cf!AH87</f>
        <v>-2535.67101963499</v>
      </c>
      <c r="J88" s="8" t="n">
        <f aca="false">+[2]data1cf!AI87</f>
        <v>-2548.10522216998</v>
      </c>
      <c r="K88" s="8" t="n">
        <f aca="false">+[2]data1cf!AJ87</f>
        <v>-2557.39622605187</v>
      </c>
      <c r="L88" s="8" t="n">
        <f aca="false">+[2]data1cf!AK87</f>
        <v>-2585.59915705039</v>
      </c>
      <c r="M88" s="8" t="n">
        <f aca="false">+[2]data1cf!AL87</f>
        <v>-2584.17486035469</v>
      </c>
      <c r="N88" s="8" t="n">
        <f aca="false">+[2]data1cf!AM87</f>
        <v>-2601.68588958229</v>
      </c>
      <c r="O88" s="8" t="n">
        <f aca="false">+[2]data1cf!AN87</f>
        <v>-2411.97517748655</v>
      </c>
      <c r="P88" s="8" t="n">
        <f aca="false">+[2]data1cf!AO87</f>
        <v>-2373.49437510811</v>
      </c>
      <c r="Q88" s="8" t="n">
        <f aca="false">+[2]data1cf!AP87</f>
        <v>-2374.51022231415</v>
      </c>
      <c r="R88" s="8" t="n">
        <f aca="false">+[2]data1cf!AQ87</f>
        <v>1037.286295099</v>
      </c>
      <c r="S88" s="8" t="n">
        <f aca="false">+[2]data1cf!AR87</f>
        <v>0</v>
      </c>
      <c r="T88" s="8" t="n">
        <f aca="false">+[2]data1cf!AS87</f>
        <v>0</v>
      </c>
      <c r="U88" s="8" t="n">
        <f aca="false">+[2]data1cf!AT87</f>
        <v>0</v>
      </c>
      <c r="V88" s="8" t="n">
        <f aca="false">+[2]data1cf!AU87</f>
        <v>0</v>
      </c>
      <c r="W88" s="8" t="n">
        <f aca="false">+[2]data1cf!AV87</f>
        <v>0</v>
      </c>
      <c r="X88" s="8" t="n">
        <f aca="false">+[2]data1cf!AW87</f>
        <v>0</v>
      </c>
      <c r="Y88" s="8" t="n">
        <f aca="false">+[2]data1cf!AX87</f>
        <v>0</v>
      </c>
      <c r="Z88" s="8" t="n">
        <f aca="false">+[2]data1cf!AY87</f>
        <v>0</v>
      </c>
      <c r="AA88" s="8" t="n">
        <f aca="false">+[2]data1cf!AZ87</f>
        <v>0</v>
      </c>
      <c r="AB88" s="9"/>
      <c r="AC88" s="9"/>
      <c r="AD88" s="9"/>
      <c r="AE88" s="9"/>
      <c r="AF88" s="9"/>
      <c r="AG88" s="9"/>
      <c r="AH88" s="9"/>
      <c r="AI88" s="9"/>
      <c r="AJ88" s="9"/>
      <c r="AK88" s="1"/>
      <c r="AL88" s="1" t="e">
        <f aca="false">SUMPRODUCT(B88:AJ88,PVCapPrice)</f>
        <v>#DIV/0!</v>
      </c>
      <c r="AM88" s="1"/>
      <c r="AN88" s="1"/>
      <c r="AO88" s="1"/>
      <c r="AP88" s="1"/>
      <c r="AQ88" s="1"/>
    </row>
    <row r="89" customFormat="false" ht="11.25" hidden="false" customHeight="false" outlineLevel="0" collapsed="false">
      <c r="A89" s="1" t="n">
        <v>87</v>
      </c>
      <c r="B89" s="8" t="n">
        <f aca="false">+[2]data1cf!AA88</f>
        <v>-91924.2629400567</v>
      </c>
      <c r="C89" s="8" t="n">
        <f aca="false">+[2]data1cf!AB88</f>
        <v>-7583.64886839281</v>
      </c>
      <c r="D89" s="8" t="n">
        <f aca="false">+[2]data1cf!AC88</f>
        <v>-3587.64214465446</v>
      </c>
      <c r="E89" s="8" t="n">
        <f aca="false">+[2]data1cf!AD88</f>
        <v>-3232.41208380326</v>
      </c>
      <c r="F89" s="8" t="n">
        <f aca="false">+[2]data1cf!AE88</f>
        <v>-3370.94214347056</v>
      </c>
      <c r="G89" s="8" t="n">
        <f aca="false">+[2]data1cf!AF88</f>
        <v>-3802.83491764148</v>
      </c>
      <c r="H89" s="8" t="n">
        <f aca="false">+[2]data1cf!AG88</f>
        <v>-2383.05527057973</v>
      </c>
      <c r="I89" s="8" t="n">
        <f aca="false">+[2]data1cf!AH88</f>
        <v>-2501.57455739844</v>
      </c>
      <c r="J89" s="8" t="n">
        <f aca="false">+[2]data1cf!AI88</f>
        <v>-2514.00875993343</v>
      </c>
      <c r="K89" s="8" t="n">
        <f aca="false">+[2]data1cf!AJ88</f>
        <v>-2523.24197320136</v>
      </c>
      <c r="L89" s="8" t="n">
        <f aca="false">+[2]data1cf!AK88</f>
        <v>-2551.50269481384</v>
      </c>
      <c r="M89" s="8" t="n">
        <f aca="false">+[2]data1cf!AL88</f>
        <v>-2550.02060750418</v>
      </c>
      <c r="N89" s="8" t="n">
        <f aca="false">+[2]data1cf!AM88</f>
        <v>-2567.58942734575</v>
      </c>
      <c r="O89" s="8" t="n">
        <f aca="false">+[2]data1cf!AN88</f>
        <v>-2377.82092463605</v>
      </c>
      <c r="P89" s="8" t="n">
        <f aca="false">+[2]data1cf!AO88</f>
        <v>-2339.39791287157</v>
      </c>
      <c r="Q89" s="8" t="n">
        <f aca="false">+[2]data1cf!AP88</f>
        <v>-2340.35596946364</v>
      </c>
      <c r="R89" s="8" t="n">
        <f aca="false">+[2]data1cf!AQ88</f>
        <v>1054.33452621727</v>
      </c>
      <c r="S89" s="8" t="n">
        <f aca="false">+[2]data1cf!AR88</f>
        <v>0</v>
      </c>
      <c r="T89" s="8" t="n">
        <f aca="false">+[2]data1cf!AS88</f>
        <v>0</v>
      </c>
      <c r="U89" s="8" t="n">
        <f aca="false">+[2]data1cf!AT88</f>
        <v>0</v>
      </c>
      <c r="V89" s="8" t="n">
        <f aca="false">+[2]data1cf!AU88</f>
        <v>0</v>
      </c>
      <c r="W89" s="8" t="n">
        <f aca="false">+[2]data1cf!AV88</f>
        <v>0</v>
      </c>
      <c r="X89" s="8" t="n">
        <f aca="false">+[2]data1cf!AW88</f>
        <v>0</v>
      </c>
      <c r="Y89" s="8" t="n">
        <f aca="false">+[2]data1cf!AX88</f>
        <v>0</v>
      </c>
      <c r="Z89" s="8" t="n">
        <f aca="false">+[2]data1cf!AY88</f>
        <v>0</v>
      </c>
      <c r="AA89" s="8" t="n">
        <f aca="false">+[2]data1cf!AZ88</f>
        <v>0</v>
      </c>
      <c r="AB89" s="9"/>
      <c r="AC89" s="9"/>
      <c r="AD89" s="9"/>
      <c r="AE89" s="9"/>
      <c r="AF89" s="9"/>
      <c r="AG89" s="9"/>
      <c r="AH89" s="9"/>
      <c r="AI89" s="9"/>
      <c r="AJ89" s="9"/>
      <c r="AK89" s="1"/>
      <c r="AL89" s="1" t="e">
        <f aca="false">SUMPRODUCT(B89:AJ89,PVCapPrice)</f>
        <v>#DIV/0!</v>
      </c>
      <c r="AM89" s="1"/>
      <c r="AN89" s="1"/>
      <c r="AO89" s="1"/>
      <c r="AP89" s="1"/>
      <c r="AQ89" s="1"/>
    </row>
    <row r="90" customFormat="false" ht="11.25" hidden="false" customHeight="false" outlineLevel="0" collapsed="false">
      <c r="A90" s="1" t="n">
        <v>88</v>
      </c>
      <c r="B90" s="8" t="n">
        <f aca="false">+[2]data1cf!AA89</f>
        <v>-96662.0741028162</v>
      </c>
      <c r="C90" s="8" t="n">
        <f aca="false">+[2]data1cf!AB89</f>
        <v>-7469.38989021255</v>
      </c>
      <c r="D90" s="8" t="n">
        <f aca="false">+[2]data1cf!AC89</f>
        <v>-3311.64214569901</v>
      </c>
      <c r="E90" s="8" t="n">
        <f aca="false">+[2]data1cf!AD89</f>
        <v>-2882.54133310475</v>
      </c>
      <c r="F90" s="8" t="n">
        <f aca="false">+[2]data1cf!AE89</f>
        <v>-3342.10633069301</v>
      </c>
      <c r="G90" s="8" t="n">
        <f aca="false">+[2]data1cf!AF89</f>
        <v>-3645.49224675385</v>
      </c>
      <c r="H90" s="8" t="n">
        <f aca="false">+[2]data1cf!AG89</f>
        <v>-2268.29487152069</v>
      </c>
      <c r="I90" s="8" t="n">
        <f aca="false">+[2]data1cf!AH89</f>
        <v>-2392.89295957367</v>
      </c>
      <c r="J90" s="8" t="n">
        <f aca="false">+[2]data1cf!AI89</f>
        <v>-2405.32716210866</v>
      </c>
      <c r="K90" s="8" t="n">
        <f aca="false">+[2]data1cf!AJ89</f>
        <v>-2414.37616927858</v>
      </c>
      <c r="L90" s="8" t="n">
        <f aca="false">+[2]data1cf!AK89</f>
        <v>-2442.82109698907</v>
      </c>
      <c r="M90" s="8" t="n">
        <f aca="false">+[2]data1cf!AL89</f>
        <v>-2441.1548035814</v>
      </c>
      <c r="N90" s="8" t="n">
        <f aca="false">+[2]data1cf!AM89</f>
        <v>-2458.90782952098</v>
      </c>
      <c r="O90" s="8" t="n">
        <f aca="false">+[2]data1cf!AN89</f>
        <v>-2268.95512071327</v>
      </c>
      <c r="P90" s="8" t="n">
        <f aca="false">+[2]data1cf!AO89</f>
        <v>-2230.7163150468</v>
      </c>
      <c r="Q90" s="8" t="n">
        <f aca="false">+[2]data1cf!AP89</f>
        <v>-2231.49016554086</v>
      </c>
      <c r="R90" s="8" t="n">
        <f aca="false">+[2]data1cf!AQ89</f>
        <v>1108.67532512966</v>
      </c>
      <c r="S90" s="8" t="n">
        <f aca="false">+[2]data1cf!AR89</f>
        <v>0</v>
      </c>
      <c r="T90" s="8" t="n">
        <f aca="false">+[2]data1cf!AS89</f>
        <v>0</v>
      </c>
      <c r="U90" s="8" t="n">
        <f aca="false">+[2]data1cf!AT89</f>
        <v>0</v>
      </c>
      <c r="V90" s="8" t="n">
        <f aca="false">+[2]data1cf!AU89</f>
        <v>0</v>
      </c>
      <c r="W90" s="8" t="n">
        <f aca="false">+[2]data1cf!AV89</f>
        <v>0</v>
      </c>
      <c r="X90" s="8" t="n">
        <f aca="false">+[2]data1cf!AW89</f>
        <v>0</v>
      </c>
      <c r="Y90" s="8" t="n">
        <f aca="false">+[2]data1cf!AX89</f>
        <v>0</v>
      </c>
      <c r="Z90" s="8" t="n">
        <f aca="false">+[2]data1cf!AY89</f>
        <v>0</v>
      </c>
      <c r="AA90" s="8" t="n">
        <f aca="false">+[2]data1cf!AZ89</f>
        <v>0</v>
      </c>
      <c r="AB90" s="9"/>
      <c r="AC90" s="9"/>
      <c r="AD90" s="9"/>
      <c r="AE90" s="9"/>
      <c r="AF90" s="9"/>
      <c r="AG90" s="9"/>
      <c r="AH90" s="9"/>
      <c r="AI90" s="9"/>
      <c r="AJ90" s="9"/>
      <c r="AK90" s="1"/>
      <c r="AL90" s="1" t="e">
        <f aca="false">SUMPRODUCT(B90:AJ90,PVCapPrice)</f>
        <v>#DIV/0!</v>
      </c>
      <c r="AM90" s="1"/>
      <c r="AN90" s="1"/>
      <c r="AO90" s="1"/>
      <c r="AP90" s="1"/>
      <c r="AQ90" s="1"/>
    </row>
    <row r="91" customFormat="false" ht="11.25" hidden="false" customHeight="false" outlineLevel="0" collapsed="false">
      <c r="A91" s="1" t="n">
        <v>89</v>
      </c>
      <c r="B91" s="8" t="n">
        <f aca="false">+[2]data1cf!AA90</f>
        <v>-91061.5125462047</v>
      </c>
      <c r="C91" s="8" t="n">
        <f aca="false">+[2]data1cf!AB90</f>
        <v>-7595.57270040731</v>
      </c>
      <c r="D91" s="8" t="n">
        <f aca="false">+[2]data1cf!AC90</f>
        <v>-3521.77943449719</v>
      </c>
      <c r="E91" s="8" t="n">
        <f aca="false">+[2]data1cf!AD90</f>
        <v>-3101.88134299499</v>
      </c>
      <c r="F91" s="8" t="n">
        <f aca="false">+[2]data1cf!AE90</f>
        <v>-3424.80860830193</v>
      </c>
      <c r="G91" s="8" t="n">
        <f aca="false">+[2]data1cf!AF90</f>
        <v>-3663.62154309724</v>
      </c>
      <c r="H91" s="8" t="n">
        <f aca="false">+[2]data1cf!AG90</f>
        <v>-2403.9530176797</v>
      </c>
      <c r="I91" s="8" t="n">
        <f aca="false">+[2]data1cf!AH90</f>
        <v>-2521.36536123309</v>
      </c>
      <c r="J91" s="8" t="n">
        <f aca="false">+[2]data1cf!AI90</f>
        <v>-2533.79956376808</v>
      </c>
      <c r="K91" s="8" t="n">
        <f aca="false">+[2]data1cf!AJ90</f>
        <v>-2543.06632077132</v>
      </c>
      <c r="L91" s="8" t="n">
        <f aca="false">+[2]data1cf!AK90</f>
        <v>-2571.29349864849</v>
      </c>
      <c r="M91" s="8" t="n">
        <f aca="false">+[2]data1cf!AL90</f>
        <v>-2569.84495507415</v>
      </c>
      <c r="N91" s="8" t="n">
        <f aca="false">+[2]data1cf!AM90</f>
        <v>-2587.3802311804</v>
      </c>
      <c r="O91" s="8" t="n">
        <f aca="false">+[2]data1cf!AN90</f>
        <v>-2397.64527220601</v>
      </c>
      <c r="P91" s="8" t="n">
        <f aca="false">+[2]data1cf!AO90</f>
        <v>-2359.18871670622</v>
      </c>
      <c r="Q91" s="8" t="n">
        <f aca="false">+[2]data1cf!AP90</f>
        <v>-2360.18031703361</v>
      </c>
      <c r="R91" s="8" t="n">
        <f aca="false">+[2]data1cf!AQ90</f>
        <v>1044.43912429995</v>
      </c>
      <c r="S91" s="8" t="n">
        <f aca="false">+[2]data1cf!AR90</f>
        <v>0</v>
      </c>
      <c r="T91" s="8" t="n">
        <f aca="false">+[2]data1cf!AS90</f>
        <v>0</v>
      </c>
      <c r="U91" s="8" t="n">
        <f aca="false">+[2]data1cf!AT90</f>
        <v>0</v>
      </c>
      <c r="V91" s="8" t="n">
        <f aca="false">+[2]data1cf!AU90</f>
        <v>0</v>
      </c>
      <c r="W91" s="8" t="n">
        <f aca="false">+[2]data1cf!AV90</f>
        <v>0</v>
      </c>
      <c r="X91" s="8" t="n">
        <f aca="false">+[2]data1cf!AW90</f>
        <v>0</v>
      </c>
      <c r="Y91" s="8" t="n">
        <f aca="false">+[2]data1cf!AX90</f>
        <v>0</v>
      </c>
      <c r="Z91" s="8" t="n">
        <f aca="false">+[2]data1cf!AY90</f>
        <v>0</v>
      </c>
      <c r="AA91" s="8" t="n">
        <f aca="false">+[2]data1cf!AZ90</f>
        <v>0</v>
      </c>
      <c r="AB91" s="9"/>
      <c r="AC91" s="9"/>
      <c r="AD91" s="9"/>
      <c r="AE91" s="9"/>
      <c r="AF91" s="9"/>
      <c r="AG91" s="9"/>
      <c r="AH91" s="9"/>
      <c r="AI91" s="9"/>
      <c r="AJ91" s="9"/>
      <c r="AK91" s="1"/>
      <c r="AL91" s="1" t="e">
        <f aca="false">SUMPRODUCT(B91:AJ91,PVCapPrice)</f>
        <v>#DIV/0!</v>
      </c>
      <c r="AM91" s="1"/>
      <c r="AN91" s="1"/>
      <c r="AO91" s="1"/>
      <c r="AP91" s="1"/>
      <c r="AQ91" s="1"/>
    </row>
    <row r="92" customFormat="false" ht="11.25" hidden="false" customHeight="false" outlineLevel="0" collapsed="false">
      <c r="A92" s="1" t="n">
        <v>90</v>
      </c>
      <c r="B92" s="8" t="n">
        <f aca="false">+[2]data1cf!AA91</f>
        <v>-90707.7064687236</v>
      </c>
      <c r="C92" s="8" t="n">
        <f aca="false">+[2]data1cf!AB91</f>
        <v>-7618.2039735379</v>
      </c>
      <c r="D92" s="8" t="n">
        <f aca="false">+[2]data1cf!AC91</f>
        <v>-3589.06128232693</v>
      </c>
      <c r="E92" s="8" t="n">
        <f aca="false">+[2]data1cf!AD91</f>
        <v>-3210.9093920269</v>
      </c>
      <c r="F92" s="8" t="n">
        <f aca="false">+[2]data1cf!AE91</f>
        <v>-3378.69543516464</v>
      </c>
      <c r="G92" s="8" t="n">
        <f aca="false">+[2]data1cf!AF91</f>
        <v>-3795.54198963748</v>
      </c>
      <c r="H92" s="8" t="n">
        <f aca="false">+[2]data1cf!AG91</f>
        <v>-2412.52299340191</v>
      </c>
      <c r="I92" s="8" t="n">
        <f aca="false">+[2]data1cf!AH91</f>
        <v>-2529.48138960565</v>
      </c>
      <c r="J92" s="8" t="n">
        <f aca="false">+[2]data1cf!AI91</f>
        <v>-2541.91559214064</v>
      </c>
      <c r="K92" s="8" t="n">
        <f aca="false">+[2]data1cf!AJ91</f>
        <v>-2551.19610512417</v>
      </c>
      <c r="L92" s="8" t="n">
        <f aca="false">+[2]data1cf!AK91</f>
        <v>-2579.40952702105</v>
      </c>
      <c r="M92" s="8" t="n">
        <f aca="false">+[2]data1cf!AL91</f>
        <v>-2577.974739427</v>
      </c>
      <c r="N92" s="8" t="n">
        <f aca="false">+[2]data1cf!AM91</f>
        <v>-2595.49625955295</v>
      </c>
      <c r="O92" s="8" t="n">
        <f aca="false">+[2]data1cf!AN91</f>
        <v>-2405.77505655886</v>
      </c>
      <c r="P92" s="8" t="n">
        <f aca="false">+[2]data1cf!AO91</f>
        <v>-2367.30474507877</v>
      </c>
      <c r="Q92" s="8" t="n">
        <f aca="false">+[2]data1cf!AP91</f>
        <v>-2368.31010138645</v>
      </c>
      <c r="R92" s="8" t="n">
        <f aca="false">+[2]data1cf!AQ91</f>
        <v>1040.38111011367</v>
      </c>
      <c r="S92" s="8" t="n">
        <f aca="false">+[2]data1cf!AR91</f>
        <v>0</v>
      </c>
      <c r="T92" s="8" t="n">
        <f aca="false">+[2]data1cf!AS91</f>
        <v>0</v>
      </c>
      <c r="U92" s="8" t="n">
        <f aca="false">+[2]data1cf!AT91</f>
        <v>0</v>
      </c>
      <c r="V92" s="8" t="n">
        <f aca="false">+[2]data1cf!AU91</f>
        <v>0</v>
      </c>
      <c r="W92" s="8" t="n">
        <f aca="false">+[2]data1cf!AV91</f>
        <v>0</v>
      </c>
      <c r="X92" s="8" t="n">
        <f aca="false">+[2]data1cf!AW91</f>
        <v>0</v>
      </c>
      <c r="Y92" s="8" t="n">
        <f aca="false">+[2]data1cf!AX91</f>
        <v>0</v>
      </c>
      <c r="Z92" s="8" t="n">
        <f aca="false">+[2]data1cf!AY91</f>
        <v>0</v>
      </c>
      <c r="AA92" s="8" t="n">
        <f aca="false">+[2]data1cf!AZ91</f>
        <v>0</v>
      </c>
      <c r="AB92" s="9"/>
      <c r="AC92" s="9"/>
      <c r="AD92" s="9"/>
      <c r="AE92" s="9"/>
      <c r="AF92" s="9"/>
      <c r="AG92" s="9"/>
      <c r="AH92" s="9"/>
      <c r="AI92" s="9"/>
      <c r="AJ92" s="9"/>
      <c r="AK92" s="1"/>
      <c r="AL92" s="1" t="e">
        <f aca="false">SUMPRODUCT(B92:AJ92,PVCapPrice)</f>
        <v>#DIV/0!</v>
      </c>
      <c r="AM92" s="1"/>
      <c r="AN92" s="1"/>
      <c r="AO92" s="1"/>
      <c r="AP92" s="1"/>
      <c r="AQ92" s="1"/>
    </row>
    <row r="93" customFormat="false" ht="11.25" hidden="false" customHeight="false" outlineLevel="0" collapsed="false">
      <c r="A93" s="1" t="n">
        <v>91</v>
      </c>
      <c r="B93" s="8" t="n">
        <f aca="false">+[2]data1cf!AA92</f>
        <v>-100741.349286009</v>
      </c>
      <c r="C93" s="8" t="n">
        <f aca="false">+[2]data1cf!AB92</f>
        <v>-7325.80678552861</v>
      </c>
      <c r="D93" s="8" t="n">
        <f aca="false">+[2]data1cf!AC92</f>
        <v>-3195.26789463054</v>
      </c>
      <c r="E93" s="8" t="n">
        <f aca="false">+[2]data1cf!AD92</f>
        <v>-2896.48131051955</v>
      </c>
      <c r="F93" s="8" t="n">
        <f aca="false">+[2]data1cf!AE92</f>
        <v>-3145.54039955786</v>
      </c>
      <c r="G93" s="8" t="n">
        <f aca="false">+[2]data1cf!AF92</f>
        <v>-3391.44202315529</v>
      </c>
      <c r="H93" s="8" t="n">
        <f aca="false">+[2]data1cf!AG92</f>
        <v>-2169.48568900734</v>
      </c>
      <c r="I93" s="8" t="n">
        <f aca="false">+[2]data1cf!AH92</f>
        <v>-2299.31765029137</v>
      </c>
      <c r="J93" s="8" t="n">
        <f aca="false">+[2]data1cf!AI92</f>
        <v>-2311.75185282636</v>
      </c>
      <c r="K93" s="8" t="n">
        <f aca="false">+[2]data1cf!AJ92</f>
        <v>-2320.64225777716</v>
      </c>
      <c r="L93" s="8" t="n">
        <f aca="false">+[2]data1cf!AK92</f>
        <v>-2349.24578770677</v>
      </c>
      <c r="M93" s="8" t="n">
        <f aca="false">+[2]data1cf!AL92</f>
        <v>-2347.42089207998</v>
      </c>
      <c r="N93" s="8" t="n">
        <f aca="false">+[2]data1cf!AM92</f>
        <v>-2365.33252023867</v>
      </c>
      <c r="O93" s="8" t="n">
        <f aca="false">+[2]data1cf!AN92</f>
        <v>-2175.22120921184</v>
      </c>
      <c r="P93" s="8" t="n">
        <f aca="false">+[2]data1cf!AO92</f>
        <v>-2137.14100576449</v>
      </c>
      <c r="Q93" s="8" t="n">
        <f aca="false">+[2]data1cf!AP92</f>
        <v>-2137.75625403944</v>
      </c>
      <c r="R93" s="8" t="n">
        <f aca="false">+[2]data1cf!AQ92</f>
        <v>1155.46297977081</v>
      </c>
      <c r="S93" s="8" t="n">
        <f aca="false">+[2]data1cf!AR92</f>
        <v>0</v>
      </c>
      <c r="T93" s="8" t="n">
        <f aca="false">+[2]data1cf!AS92</f>
        <v>0</v>
      </c>
      <c r="U93" s="8" t="n">
        <f aca="false">+[2]data1cf!AT92</f>
        <v>0</v>
      </c>
      <c r="V93" s="8" t="n">
        <f aca="false">+[2]data1cf!AU92</f>
        <v>0</v>
      </c>
      <c r="W93" s="8" t="n">
        <f aca="false">+[2]data1cf!AV92</f>
        <v>0</v>
      </c>
      <c r="X93" s="8" t="n">
        <f aca="false">+[2]data1cf!AW92</f>
        <v>0</v>
      </c>
      <c r="Y93" s="8" t="n">
        <f aca="false">+[2]data1cf!AX92</f>
        <v>0</v>
      </c>
      <c r="Z93" s="8" t="n">
        <f aca="false">+[2]data1cf!AY92</f>
        <v>0</v>
      </c>
      <c r="AA93" s="8" t="n">
        <f aca="false">+[2]data1cf!AZ92</f>
        <v>0</v>
      </c>
      <c r="AB93" s="9"/>
      <c r="AC93" s="9"/>
      <c r="AD93" s="9"/>
      <c r="AE93" s="9"/>
      <c r="AF93" s="9"/>
      <c r="AG93" s="9"/>
      <c r="AH93" s="9"/>
      <c r="AI93" s="9"/>
      <c r="AJ93" s="9"/>
      <c r="AK93" s="1"/>
      <c r="AL93" s="1" t="e">
        <f aca="false">SUMPRODUCT(B93:AJ93,PVCapPrice)</f>
        <v>#DIV/0!</v>
      </c>
      <c r="AM93" s="1"/>
      <c r="AN93" s="1"/>
      <c r="AO93" s="1"/>
      <c r="AP93" s="1"/>
      <c r="AQ93" s="1"/>
    </row>
    <row r="94" customFormat="false" ht="11.25" hidden="false" customHeight="false" outlineLevel="0" collapsed="false">
      <c r="A94" s="1" t="n">
        <v>92</v>
      </c>
      <c r="B94" s="8" t="n">
        <f aca="false">+[2]data1cf!AA93</f>
        <v>-103539.955263734</v>
      </c>
      <c r="C94" s="8" t="n">
        <f aca="false">+[2]data1cf!AB93</f>
        <v>-7329.70797669271</v>
      </c>
      <c r="D94" s="8" t="n">
        <f aca="false">+[2]data1cf!AC93</f>
        <v>-3092.67286842489</v>
      </c>
      <c r="E94" s="8" t="n">
        <f aca="false">+[2]data1cf!AD93</f>
        <v>-2674.6121782447</v>
      </c>
      <c r="F94" s="8" t="n">
        <f aca="false">+[2]data1cf!AE93</f>
        <v>-2949.89423788219</v>
      </c>
      <c r="G94" s="8" t="n">
        <f aca="false">+[2]data1cf!AF93</f>
        <v>-3340.22286804573</v>
      </c>
      <c r="H94" s="8" t="n">
        <f aca="false">+[2]data1cf!AG93</f>
        <v>-2101.69718334946</v>
      </c>
      <c r="I94" s="8" t="n">
        <f aca="false">+[2]data1cf!AH93</f>
        <v>-2235.11986804715</v>
      </c>
      <c r="J94" s="8" t="n">
        <f aca="false">+[2]data1cf!AI93</f>
        <v>-2247.55407058214</v>
      </c>
      <c r="K94" s="8" t="n">
        <f aca="false">+[2]data1cf!AJ93</f>
        <v>-2256.33566573252</v>
      </c>
      <c r="L94" s="8" t="n">
        <f aca="false">+[2]data1cf!AK93</f>
        <v>-2285.04800546255</v>
      </c>
      <c r="M94" s="8" t="n">
        <f aca="false">+[2]data1cf!AL93</f>
        <v>-2283.11430003535</v>
      </c>
      <c r="N94" s="8" t="n">
        <f aca="false">+[2]data1cf!AM93</f>
        <v>-2301.13473799445</v>
      </c>
      <c r="O94" s="8" t="n">
        <f aca="false">+[2]data1cf!AN93</f>
        <v>-2110.91461716721</v>
      </c>
      <c r="P94" s="8" t="n">
        <f aca="false">+[2]data1cf!AO93</f>
        <v>-2072.94322352028</v>
      </c>
      <c r="Q94" s="8" t="n">
        <f aca="false">+[2]data1cf!AP93</f>
        <v>-2073.44966199481</v>
      </c>
      <c r="R94" s="8" t="n">
        <f aca="false">+[2]data1cf!AQ93</f>
        <v>1187.56187089292</v>
      </c>
      <c r="S94" s="8" t="n">
        <f aca="false">+[2]data1cf!AR93</f>
        <v>0</v>
      </c>
      <c r="T94" s="8" t="n">
        <f aca="false">+[2]data1cf!AS93</f>
        <v>0</v>
      </c>
      <c r="U94" s="8" t="n">
        <f aca="false">+[2]data1cf!AT93</f>
        <v>0</v>
      </c>
      <c r="V94" s="8" t="n">
        <f aca="false">+[2]data1cf!AU93</f>
        <v>0</v>
      </c>
      <c r="W94" s="8" t="n">
        <f aca="false">+[2]data1cf!AV93</f>
        <v>0</v>
      </c>
      <c r="X94" s="8" t="n">
        <f aca="false">+[2]data1cf!AW93</f>
        <v>0</v>
      </c>
      <c r="Y94" s="8" t="n">
        <f aca="false">+[2]data1cf!AX93</f>
        <v>0</v>
      </c>
      <c r="Z94" s="8" t="n">
        <f aca="false">+[2]data1cf!AY93</f>
        <v>0</v>
      </c>
      <c r="AA94" s="8" t="n">
        <f aca="false">+[2]data1cf!AZ93</f>
        <v>0</v>
      </c>
      <c r="AB94" s="9"/>
      <c r="AC94" s="9"/>
      <c r="AD94" s="9"/>
      <c r="AE94" s="9"/>
      <c r="AF94" s="9"/>
      <c r="AG94" s="9"/>
      <c r="AH94" s="9"/>
      <c r="AI94" s="9"/>
      <c r="AJ94" s="9"/>
      <c r="AK94" s="1"/>
      <c r="AL94" s="1" t="e">
        <f aca="false">SUMPRODUCT(B94:AJ94,PVCapPrice)</f>
        <v>#DIV/0!</v>
      </c>
      <c r="AM94" s="1"/>
      <c r="AN94" s="1"/>
      <c r="AO94" s="1"/>
      <c r="AP94" s="1"/>
      <c r="AQ94" s="1"/>
    </row>
    <row r="95" customFormat="false" ht="11.25" hidden="false" customHeight="false" outlineLevel="0" collapsed="false">
      <c r="A95" s="1" t="n">
        <v>93</v>
      </c>
      <c r="B95" s="8" t="n">
        <f aca="false">+[2]data1cf!AA94</f>
        <v>-96907.4039857124</v>
      </c>
      <c r="C95" s="8" t="n">
        <f aca="false">+[2]data1cf!AB94</f>
        <v>-7517.22315324704</v>
      </c>
      <c r="D95" s="8" t="n">
        <f aca="false">+[2]data1cf!AC94</f>
        <v>-3281.72856414815</v>
      </c>
      <c r="E95" s="8" t="n">
        <f aca="false">+[2]data1cf!AD94</f>
        <v>-2972.24052314672</v>
      </c>
      <c r="F95" s="8" t="n">
        <f aca="false">+[2]data1cf!AE94</f>
        <v>-3351.85159631223</v>
      </c>
      <c r="G95" s="8" t="n">
        <f aca="false">+[2]data1cf!AF94</f>
        <v>-3627.91663577712</v>
      </c>
      <c r="H95" s="8" t="n">
        <f aca="false">+[2]data1cf!AG94</f>
        <v>-2262.352432218</v>
      </c>
      <c r="I95" s="8" t="n">
        <f aca="false">+[2]data1cf!AH94</f>
        <v>-2387.26528832394</v>
      </c>
      <c r="J95" s="8" t="n">
        <f aca="false">+[2]data1cf!AI94</f>
        <v>-2399.69949085893</v>
      </c>
      <c r="K95" s="8" t="n">
        <f aca="false">+[2]data1cf!AJ94</f>
        <v>-2408.738959603</v>
      </c>
      <c r="L95" s="8" t="n">
        <f aca="false">+[2]data1cf!AK94</f>
        <v>-2437.19342573934</v>
      </c>
      <c r="M95" s="8" t="n">
        <f aca="false">+[2]data1cf!AL94</f>
        <v>-2435.51759390582</v>
      </c>
      <c r="N95" s="8" t="n">
        <f aca="false">+[2]data1cf!AM94</f>
        <v>-2453.28015827124</v>
      </c>
      <c r="O95" s="8" t="n">
        <f aca="false">+[2]data1cf!AN94</f>
        <v>-2263.31791103769</v>
      </c>
      <c r="P95" s="8" t="n">
        <f aca="false">+[2]data1cf!AO94</f>
        <v>-2225.08864379706</v>
      </c>
      <c r="Q95" s="8" t="n">
        <f aca="false">+[2]data1cf!AP94</f>
        <v>-2225.85295586528</v>
      </c>
      <c r="R95" s="8" t="n">
        <f aca="false">+[2]data1cf!AQ94</f>
        <v>1111.48916075453</v>
      </c>
      <c r="S95" s="8" t="n">
        <f aca="false">+[2]data1cf!AR94</f>
        <v>0</v>
      </c>
      <c r="T95" s="8" t="n">
        <f aca="false">+[2]data1cf!AS94</f>
        <v>0</v>
      </c>
      <c r="U95" s="8" t="n">
        <f aca="false">+[2]data1cf!AT94</f>
        <v>0</v>
      </c>
      <c r="V95" s="8" t="n">
        <f aca="false">+[2]data1cf!AU94</f>
        <v>0</v>
      </c>
      <c r="W95" s="8" t="n">
        <f aca="false">+[2]data1cf!AV94</f>
        <v>0</v>
      </c>
      <c r="X95" s="8" t="n">
        <f aca="false">+[2]data1cf!AW94</f>
        <v>0</v>
      </c>
      <c r="Y95" s="8" t="n">
        <f aca="false">+[2]data1cf!AX94</f>
        <v>0</v>
      </c>
      <c r="Z95" s="8" t="n">
        <f aca="false">+[2]data1cf!AY94</f>
        <v>0</v>
      </c>
      <c r="AA95" s="8" t="n">
        <f aca="false">+[2]data1cf!AZ94</f>
        <v>0</v>
      </c>
      <c r="AB95" s="9"/>
      <c r="AC95" s="9"/>
      <c r="AD95" s="9"/>
      <c r="AE95" s="9"/>
      <c r="AF95" s="9"/>
      <c r="AG95" s="9"/>
      <c r="AH95" s="9"/>
      <c r="AI95" s="9"/>
      <c r="AJ95" s="9"/>
      <c r="AK95" s="1"/>
      <c r="AL95" s="1" t="e">
        <f aca="false">SUMPRODUCT(B95:AJ95,PVCapPrice)</f>
        <v>#DIV/0!</v>
      </c>
      <c r="AM95" s="1"/>
      <c r="AN95" s="1"/>
      <c r="AO95" s="1"/>
      <c r="AP95" s="1"/>
      <c r="AQ95" s="1"/>
    </row>
    <row r="96" customFormat="false" ht="11.25" hidden="false" customHeight="false" outlineLevel="0" collapsed="false">
      <c r="A96" s="1" t="n">
        <v>94</v>
      </c>
      <c r="B96" s="8" t="n">
        <f aca="false">+[2]data1cf!AA95</f>
        <v>-97026.5733347305</v>
      </c>
      <c r="C96" s="8" t="n">
        <f aca="false">+[2]data1cf!AB95</f>
        <v>-7404.74674440451</v>
      </c>
      <c r="D96" s="8" t="n">
        <f aca="false">+[2]data1cf!AC95</f>
        <v>-3282.1084444</v>
      </c>
      <c r="E96" s="8" t="n">
        <f aca="false">+[2]data1cf!AD95</f>
        <v>-3051.8406350239</v>
      </c>
      <c r="F96" s="8" t="n">
        <f aca="false">+[2]data1cf!AE95</f>
        <v>-3233.61463160516</v>
      </c>
      <c r="G96" s="8" t="n">
        <f aca="false">+[2]data1cf!AF95</f>
        <v>-3434.63139594566</v>
      </c>
      <c r="H96" s="8" t="n">
        <f aca="false">+[2]data1cf!AG95</f>
        <v>-2259.46588364544</v>
      </c>
      <c r="I96" s="8" t="n">
        <f aca="false">+[2]data1cf!AH95</f>
        <v>-2384.53163879294</v>
      </c>
      <c r="J96" s="8" t="n">
        <f aca="false">+[2]data1cf!AI95</f>
        <v>-2396.96584132793</v>
      </c>
      <c r="K96" s="8" t="n">
        <f aca="false">+[2]data1cf!AJ95</f>
        <v>-2406.00067676772</v>
      </c>
      <c r="L96" s="8" t="n">
        <f aca="false">+[2]data1cf!AK95</f>
        <v>-2434.45977620834</v>
      </c>
      <c r="M96" s="8" t="n">
        <f aca="false">+[2]data1cf!AL95</f>
        <v>-2432.77931107054</v>
      </c>
      <c r="N96" s="8" t="n">
        <f aca="false">+[2]data1cf!AM95</f>
        <v>-2450.54650874025</v>
      </c>
      <c r="O96" s="8" t="n">
        <f aca="false">+[2]data1cf!AN95</f>
        <v>-2260.5796282024</v>
      </c>
      <c r="P96" s="8" t="n">
        <f aca="false">+[2]data1cf!AO95</f>
        <v>-2222.35499426607</v>
      </c>
      <c r="Q96" s="8" t="n">
        <f aca="false">+[2]data1cf!AP95</f>
        <v>-2223.11467303</v>
      </c>
      <c r="R96" s="8" t="n">
        <f aca="false">+[2]data1cf!AQ95</f>
        <v>1112.85598552002</v>
      </c>
      <c r="S96" s="8" t="n">
        <f aca="false">+[2]data1cf!AR95</f>
        <v>0</v>
      </c>
      <c r="T96" s="8" t="n">
        <f aca="false">+[2]data1cf!AS95</f>
        <v>0</v>
      </c>
      <c r="U96" s="8" t="n">
        <f aca="false">+[2]data1cf!AT95</f>
        <v>0</v>
      </c>
      <c r="V96" s="8" t="n">
        <f aca="false">+[2]data1cf!AU95</f>
        <v>0</v>
      </c>
      <c r="W96" s="8" t="n">
        <f aca="false">+[2]data1cf!AV95</f>
        <v>0</v>
      </c>
      <c r="X96" s="8" t="n">
        <f aca="false">+[2]data1cf!AW95</f>
        <v>0</v>
      </c>
      <c r="Y96" s="8" t="n">
        <f aca="false">+[2]data1cf!AX95</f>
        <v>0</v>
      </c>
      <c r="Z96" s="8" t="n">
        <f aca="false">+[2]data1cf!AY95</f>
        <v>0</v>
      </c>
      <c r="AA96" s="8" t="n">
        <f aca="false">+[2]data1cf!AZ95</f>
        <v>0</v>
      </c>
      <c r="AB96" s="9"/>
      <c r="AC96" s="9"/>
      <c r="AD96" s="9"/>
      <c r="AE96" s="9"/>
      <c r="AF96" s="9"/>
      <c r="AG96" s="9"/>
      <c r="AH96" s="9"/>
      <c r="AI96" s="9"/>
      <c r="AJ96" s="9"/>
      <c r="AK96" s="1"/>
      <c r="AL96" s="1" t="e">
        <f aca="false">SUMPRODUCT(B96:AJ96,PVCapPrice)</f>
        <v>#DIV/0!</v>
      </c>
      <c r="AM96" s="1"/>
      <c r="AN96" s="1"/>
      <c r="AO96" s="1"/>
      <c r="AP96" s="1"/>
      <c r="AQ96" s="1"/>
    </row>
    <row r="97" customFormat="false" ht="11.25" hidden="false" customHeight="false" outlineLevel="0" collapsed="false">
      <c r="A97" s="1" t="n">
        <v>95</v>
      </c>
      <c r="B97" s="8" t="n">
        <f aca="false">+[2]data1cf!AA96</f>
        <v>-94803.6749104521</v>
      </c>
      <c r="C97" s="8" t="n">
        <f aca="false">+[2]data1cf!AB96</f>
        <v>-7511.51251744871</v>
      </c>
      <c r="D97" s="8" t="n">
        <f aca="false">+[2]data1cf!AC96</f>
        <v>-3342.70561557118</v>
      </c>
      <c r="E97" s="8" t="n">
        <f aca="false">+[2]data1cf!AD96</f>
        <v>-3045.18840553016</v>
      </c>
      <c r="F97" s="8" t="n">
        <f aca="false">+[2]data1cf!AE96</f>
        <v>-3480.78087725525</v>
      </c>
      <c r="G97" s="8" t="n">
        <f aca="false">+[2]data1cf!AF96</f>
        <v>-3600.14745629082</v>
      </c>
      <c r="H97" s="8" t="n">
        <f aca="false">+[2]data1cf!AG96</f>
        <v>-2313.30946277394</v>
      </c>
      <c r="I97" s="8" t="n">
        <f aca="false">+[2]data1cf!AH96</f>
        <v>-2435.52315032715</v>
      </c>
      <c r="J97" s="8" t="n">
        <f aca="false">+[2]data1cf!AI96</f>
        <v>-2447.95735286214</v>
      </c>
      <c r="K97" s="8" t="n">
        <f aca="false">+[2]data1cf!AJ96</f>
        <v>-2457.07861459266</v>
      </c>
      <c r="L97" s="8" t="n">
        <f aca="false">+[2]data1cf!AK96</f>
        <v>-2485.45128774255</v>
      </c>
      <c r="M97" s="8" t="n">
        <f aca="false">+[2]data1cf!AL96</f>
        <v>-2483.85724889548</v>
      </c>
      <c r="N97" s="8" t="n">
        <f aca="false">+[2]data1cf!AM96</f>
        <v>-2501.53802027446</v>
      </c>
      <c r="O97" s="8" t="n">
        <f aca="false">+[2]data1cf!AN96</f>
        <v>-2311.65756602735</v>
      </c>
      <c r="P97" s="8" t="n">
        <f aca="false">+[2]data1cf!AO96</f>
        <v>-2273.34650580028</v>
      </c>
      <c r="Q97" s="8" t="n">
        <f aca="false">+[2]data1cf!AP96</f>
        <v>-2274.19261085494</v>
      </c>
      <c r="R97" s="8" t="n">
        <f aca="false">+[2]data1cf!AQ96</f>
        <v>1087.36022975292</v>
      </c>
      <c r="S97" s="8" t="n">
        <f aca="false">+[2]data1cf!AR96</f>
        <v>0</v>
      </c>
      <c r="T97" s="8" t="n">
        <f aca="false">+[2]data1cf!AS96</f>
        <v>0</v>
      </c>
      <c r="U97" s="8" t="n">
        <f aca="false">+[2]data1cf!AT96</f>
        <v>0</v>
      </c>
      <c r="V97" s="8" t="n">
        <f aca="false">+[2]data1cf!AU96</f>
        <v>0</v>
      </c>
      <c r="W97" s="8" t="n">
        <f aca="false">+[2]data1cf!AV96</f>
        <v>0</v>
      </c>
      <c r="X97" s="8" t="n">
        <f aca="false">+[2]data1cf!AW96</f>
        <v>0</v>
      </c>
      <c r="Y97" s="8" t="n">
        <f aca="false">+[2]data1cf!AX96</f>
        <v>0</v>
      </c>
      <c r="Z97" s="8" t="n">
        <f aca="false">+[2]data1cf!AY96</f>
        <v>0</v>
      </c>
      <c r="AA97" s="8" t="n">
        <f aca="false">+[2]data1cf!AZ96</f>
        <v>0</v>
      </c>
      <c r="AB97" s="9"/>
      <c r="AC97" s="9"/>
      <c r="AD97" s="9"/>
      <c r="AE97" s="9"/>
      <c r="AF97" s="9"/>
      <c r="AG97" s="9"/>
      <c r="AH97" s="9"/>
      <c r="AI97" s="9"/>
      <c r="AJ97" s="9"/>
      <c r="AK97" s="1"/>
      <c r="AL97" s="1" t="e">
        <f aca="false">SUMPRODUCT(B97:AJ97,PVCapPrice)</f>
        <v>#DIV/0!</v>
      </c>
      <c r="AM97" s="1"/>
      <c r="AN97" s="1"/>
      <c r="AO97" s="1"/>
      <c r="AP97" s="1"/>
      <c r="AQ97" s="1"/>
    </row>
    <row r="98" customFormat="false" ht="11.25" hidden="false" customHeight="false" outlineLevel="0" collapsed="false">
      <c r="A98" s="1" t="n">
        <v>96</v>
      </c>
      <c r="B98" s="8" t="n">
        <f aca="false">+[2]data1cf!AA97</f>
        <v>-88088.1727870313</v>
      </c>
      <c r="C98" s="8" t="n">
        <f aca="false">+[2]data1cf!AB97</f>
        <v>-7651.54108847834</v>
      </c>
      <c r="D98" s="8" t="n">
        <f aca="false">+[2]data1cf!AC97</f>
        <v>-3710.681155378</v>
      </c>
      <c r="E98" s="8" t="n">
        <f aca="false">+[2]data1cf!AD97</f>
        <v>-3260.52004018982</v>
      </c>
      <c r="F98" s="8" t="n">
        <f aca="false">+[2]data1cf!AE97</f>
        <v>-3567.76386348207</v>
      </c>
      <c r="G98" s="8" t="n">
        <f aca="false">+[2]data1cf!AF97</f>
        <v>-3813.08045772588</v>
      </c>
      <c r="H98" s="8" t="n">
        <f aca="false">+[2]data1cf!AG97</f>
        <v>-2475.97396692795</v>
      </c>
      <c r="I98" s="8" t="n">
        <f aca="false">+[2]data1cf!AH97</f>
        <v>-2589.57139663672</v>
      </c>
      <c r="J98" s="8" t="n">
        <f aca="false">+[2]data1cf!AI97</f>
        <v>-2602.00559917171</v>
      </c>
      <c r="K98" s="8" t="n">
        <f aca="false">+[2]data1cf!AJ97</f>
        <v>-2611.38795962479</v>
      </c>
      <c r="L98" s="8" t="n">
        <f aca="false">+[2]data1cf!AK97</f>
        <v>-2639.49953405212</v>
      </c>
      <c r="M98" s="8" t="n">
        <f aca="false">+[2]data1cf!AL97</f>
        <v>-2638.16659392762</v>
      </c>
      <c r="N98" s="8" t="n">
        <f aca="false">+[2]data1cf!AM97</f>
        <v>-2655.58626658403</v>
      </c>
      <c r="O98" s="8" t="n">
        <f aca="false">+[2]data1cf!AN97</f>
        <v>-2465.96691105948</v>
      </c>
      <c r="P98" s="8" t="n">
        <f aca="false">+[2]data1cf!AO97</f>
        <v>-2427.39475210985</v>
      </c>
      <c r="Q98" s="8" t="n">
        <f aca="false">+[2]data1cf!AP97</f>
        <v>-2428.50195588708</v>
      </c>
      <c r="R98" s="8" t="n">
        <f aca="false">+[2]data1cf!AQ97</f>
        <v>1010.33610659813</v>
      </c>
      <c r="S98" s="8" t="n">
        <f aca="false">+[2]data1cf!AR97</f>
        <v>0</v>
      </c>
      <c r="T98" s="8" t="n">
        <f aca="false">+[2]data1cf!AS97</f>
        <v>0</v>
      </c>
      <c r="U98" s="8" t="n">
        <f aca="false">+[2]data1cf!AT97</f>
        <v>0</v>
      </c>
      <c r="V98" s="8" t="n">
        <f aca="false">+[2]data1cf!AU97</f>
        <v>0</v>
      </c>
      <c r="W98" s="8" t="n">
        <f aca="false">+[2]data1cf!AV97</f>
        <v>0</v>
      </c>
      <c r="X98" s="8" t="n">
        <f aca="false">+[2]data1cf!AW97</f>
        <v>0</v>
      </c>
      <c r="Y98" s="8" t="n">
        <f aca="false">+[2]data1cf!AX97</f>
        <v>0</v>
      </c>
      <c r="Z98" s="8" t="n">
        <f aca="false">+[2]data1cf!AY97</f>
        <v>0</v>
      </c>
      <c r="AA98" s="8" t="n">
        <f aca="false">+[2]data1cf!AZ97</f>
        <v>0</v>
      </c>
      <c r="AB98" s="9"/>
      <c r="AC98" s="9"/>
      <c r="AD98" s="9"/>
      <c r="AE98" s="9"/>
      <c r="AF98" s="9"/>
      <c r="AG98" s="9"/>
      <c r="AH98" s="9"/>
      <c r="AI98" s="9"/>
      <c r="AJ98" s="9"/>
      <c r="AK98" s="1"/>
      <c r="AL98" s="1" t="e">
        <f aca="false">SUMPRODUCT(B98:AJ98,PVCapPrice)</f>
        <v>#DIV/0!</v>
      </c>
      <c r="AM98" s="1"/>
      <c r="AN98" s="1"/>
      <c r="AO98" s="1"/>
      <c r="AP98" s="1"/>
      <c r="AQ98" s="1"/>
    </row>
    <row r="99" customFormat="false" ht="11.25" hidden="false" customHeight="false" outlineLevel="0" collapsed="false">
      <c r="A99" s="1" t="n">
        <v>97</v>
      </c>
      <c r="B99" s="8" t="n">
        <f aca="false">+[2]data1cf!AA98</f>
        <v>-95341.7184788928</v>
      </c>
      <c r="C99" s="8" t="n">
        <f aca="false">+[2]data1cf!AB98</f>
        <v>-7615.44678910785</v>
      </c>
      <c r="D99" s="8" t="n">
        <f aca="false">+[2]data1cf!AC98</f>
        <v>-3364.07667911939</v>
      </c>
      <c r="E99" s="8" t="n">
        <f aca="false">+[2]data1cf!AD98</f>
        <v>-3093.14748088218</v>
      </c>
      <c r="F99" s="8" t="n">
        <f aca="false">+[2]data1cf!AE98</f>
        <v>-3320.8528852052</v>
      </c>
      <c r="G99" s="8" t="n">
        <f aca="false">+[2]data1cf!AF98</f>
        <v>-3626.10241308923</v>
      </c>
      <c r="H99" s="8" t="n">
        <f aca="false">+[2]data1cf!AG98</f>
        <v>-2300.27684232871</v>
      </c>
      <c r="I99" s="8" t="n">
        <f aca="false">+[2]data1cf!AH98</f>
        <v>-2423.18086130197</v>
      </c>
      <c r="J99" s="8" t="n">
        <f aca="false">+[2]data1cf!AI98</f>
        <v>-2435.61506383696</v>
      </c>
      <c r="K99" s="8" t="n">
        <f aca="false">+[2]data1cf!AJ98</f>
        <v>-2444.71540643354</v>
      </c>
      <c r="L99" s="8" t="n">
        <f aca="false">+[2]data1cf!AK98</f>
        <v>-2473.10899871737</v>
      </c>
      <c r="M99" s="8" t="n">
        <f aca="false">+[2]data1cf!AL98</f>
        <v>-2471.49404073637</v>
      </c>
      <c r="N99" s="8" t="n">
        <f aca="false">+[2]data1cf!AM98</f>
        <v>-2489.19573124928</v>
      </c>
      <c r="O99" s="8" t="n">
        <f aca="false">+[2]data1cf!AN98</f>
        <v>-2299.29435786823</v>
      </c>
      <c r="P99" s="8" t="n">
        <f aca="false">+[2]data1cf!AO98</f>
        <v>-2261.0042167751</v>
      </c>
      <c r="Q99" s="8" t="n">
        <f aca="false">+[2]data1cf!AP98</f>
        <v>-2261.82940269582</v>
      </c>
      <c r="R99" s="8" t="n">
        <f aca="false">+[2]data1cf!AQ98</f>
        <v>1093.53137426551</v>
      </c>
      <c r="S99" s="8" t="n">
        <f aca="false">+[2]data1cf!AR98</f>
        <v>0</v>
      </c>
      <c r="T99" s="8" t="n">
        <f aca="false">+[2]data1cf!AS98</f>
        <v>0</v>
      </c>
      <c r="U99" s="8" t="n">
        <f aca="false">+[2]data1cf!AT98</f>
        <v>0</v>
      </c>
      <c r="V99" s="8" t="n">
        <f aca="false">+[2]data1cf!AU98</f>
        <v>0</v>
      </c>
      <c r="W99" s="8" t="n">
        <f aca="false">+[2]data1cf!AV98</f>
        <v>0</v>
      </c>
      <c r="X99" s="8" t="n">
        <f aca="false">+[2]data1cf!AW98</f>
        <v>0</v>
      </c>
      <c r="Y99" s="8" t="n">
        <f aca="false">+[2]data1cf!AX98</f>
        <v>0</v>
      </c>
      <c r="Z99" s="8" t="n">
        <f aca="false">+[2]data1cf!AY98</f>
        <v>0</v>
      </c>
      <c r="AA99" s="8" t="n">
        <f aca="false">+[2]data1cf!AZ98</f>
        <v>0</v>
      </c>
      <c r="AB99" s="9"/>
      <c r="AC99" s="9"/>
      <c r="AD99" s="9"/>
      <c r="AE99" s="9"/>
      <c r="AF99" s="9"/>
      <c r="AG99" s="9"/>
      <c r="AH99" s="9"/>
      <c r="AI99" s="9"/>
      <c r="AJ99" s="9"/>
      <c r="AK99" s="1"/>
      <c r="AL99" s="1" t="e">
        <f aca="false">SUMPRODUCT(B99:AJ99,PVCapPrice)</f>
        <v>#DIV/0!</v>
      </c>
      <c r="AM99" s="1"/>
      <c r="AN99" s="1"/>
      <c r="AO99" s="1"/>
      <c r="AP99" s="1"/>
      <c r="AQ99" s="1"/>
    </row>
    <row r="100" customFormat="false" ht="11.25" hidden="false" customHeight="false" outlineLevel="0" collapsed="false">
      <c r="A100" s="1" t="n">
        <v>98</v>
      </c>
      <c r="B100" s="8" t="n">
        <f aca="false">+[2]data1cf!AA99</f>
        <v>-101924.507381592</v>
      </c>
      <c r="C100" s="8" t="n">
        <f aca="false">+[2]data1cf!AB99</f>
        <v>-7390.40100369471</v>
      </c>
      <c r="D100" s="8" t="n">
        <f aca="false">+[2]data1cf!AC99</f>
        <v>-3135.74201190526</v>
      </c>
      <c r="E100" s="8" t="n">
        <f aca="false">+[2]data1cf!AD99</f>
        <v>-2914.83135767155</v>
      </c>
      <c r="F100" s="8" t="n">
        <f aca="false">+[2]data1cf!AE99</f>
        <v>-3109.62814554959</v>
      </c>
      <c r="G100" s="8" t="n">
        <f aca="false">+[2]data1cf!AF99</f>
        <v>-3432.46458886011</v>
      </c>
      <c r="H100" s="8" t="n">
        <f aca="false">+[2]data1cf!AG99</f>
        <v>-2140.82694965819</v>
      </c>
      <c r="I100" s="8" t="n">
        <f aca="false">+[2]data1cf!AH99</f>
        <v>-2272.17695010517</v>
      </c>
      <c r="J100" s="8" t="n">
        <f aca="false">+[2]data1cf!AI99</f>
        <v>-2284.61115264016</v>
      </c>
      <c r="K100" s="8" t="n">
        <f aca="false">+[2]data1cf!AJ99</f>
        <v>-2293.45555640421</v>
      </c>
      <c r="L100" s="8" t="n">
        <f aca="false">+[2]data1cf!AK99</f>
        <v>-2322.10508752057</v>
      </c>
      <c r="M100" s="8" t="n">
        <f aca="false">+[2]data1cf!AL99</f>
        <v>-2320.23419070703</v>
      </c>
      <c r="N100" s="8" t="n">
        <f aca="false">+[2]data1cf!AM99</f>
        <v>-2338.19182005248</v>
      </c>
      <c r="O100" s="8" t="n">
        <f aca="false">+[2]data1cf!AN99</f>
        <v>-2148.03450783889</v>
      </c>
      <c r="P100" s="8" t="n">
        <f aca="false">+[2]data1cf!AO99</f>
        <v>-2110.0003055783</v>
      </c>
      <c r="Q100" s="8" t="n">
        <f aca="false">+[2]data1cf!AP99</f>
        <v>-2110.56955266649</v>
      </c>
      <c r="R100" s="8" t="n">
        <f aca="false">+[2]data1cf!AQ99</f>
        <v>1169.03332986391</v>
      </c>
      <c r="S100" s="8" t="n">
        <f aca="false">+[2]data1cf!AR99</f>
        <v>0</v>
      </c>
      <c r="T100" s="8" t="n">
        <f aca="false">+[2]data1cf!AS99</f>
        <v>0</v>
      </c>
      <c r="U100" s="8" t="n">
        <f aca="false">+[2]data1cf!AT99</f>
        <v>0</v>
      </c>
      <c r="V100" s="8" t="n">
        <f aca="false">+[2]data1cf!AU99</f>
        <v>0</v>
      </c>
      <c r="W100" s="8" t="n">
        <f aca="false">+[2]data1cf!AV99</f>
        <v>0</v>
      </c>
      <c r="X100" s="8" t="n">
        <f aca="false">+[2]data1cf!AW99</f>
        <v>0</v>
      </c>
      <c r="Y100" s="8" t="n">
        <f aca="false">+[2]data1cf!AX99</f>
        <v>0</v>
      </c>
      <c r="Z100" s="8" t="n">
        <f aca="false">+[2]data1cf!AY99</f>
        <v>0</v>
      </c>
      <c r="AA100" s="8" t="n">
        <f aca="false">+[2]data1cf!AZ99</f>
        <v>0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1"/>
      <c r="AL100" s="1" t="e">
        <f aca="false">SUMPRODUCT(B100:AJ100,PVCapPrice)</f>
        <v>#DIV/0!</v>
      </c>
      <c r="AM100" s="1"/>
      <c r="AN100" s="1"/>
      <c r="AO100" s="1"/>
      <c r="AP100" s="1"/>
      <c r="AQ100" s="1"/>
    </row>
    <row r="101" customFormat="false" ht="11.25" hidden="false" customHeight="false" outlineLevel="0" collapsed="false">
      <c r="A101" s="1" t="n">
        <v>99</v>
      </c>
      <c r="B101" s="8" t="n">
        <f aca="false">+[2]data1cf!AA100</f>
        <v>-97995.5359638368</v>
      </c>
      <c r="C101" s="8" t="n">
        <f aca="false">+[2]data1cf!AB100</f>
        <v>-7479.36462620152</v>
      </c>
      <c r="D101" s="8" t="n">
        <f aca="false">+[2]data1cf!AC100</f>
        <v>-3316.01171722195</v>
      </c>
      <c r="E101" s="8" t="n">
        <f aca="false">+[2]data1cf!AD100</f>
        <v>-2929.4658362242</v>
      </c>
      <c r="F101" s="8" t="n">
        <f aca="false">+[2]data1cf!AE100</f>
        <v>-3389.95714530268</v>
      </c>
      <c r="G101" s="8" t="n">
        <f aca="false">+[2]data1cf!AF100</f>
        <v>-3565.3012728704</v>
      </c>
      <c r="H101" s="8" t="n">
        <f aca="false">+[2]data1cf!AG100</f>
        <v>-2235.9954382922</v>
      </c>
      <c r="I101" s="8" t="n">
        <f aca="false">+[2]data1cf!AH100</f>
        <v>-2362.30441125135</v>
      </c>
      <c r="J101" s="8" t="n">
        <f aca="false">+[2]data1cf!AI100</f>
        <v>-2374.73861378634</v>
      </c>
      <c r="K101" s="8" t="n">
        <f aca="false">+[2]data1cf!AJ100</f>
        <v>-2383.7357759591</v>
      </c>
      <c r="L101" s="8" t="n">
        <f aca="false">+[2]data1cf!AK100</f>
        <v>-2412.23254866675</v>
      </c>
      <c r="M101" s="8" t="n">
        <f aca="false">+[2]data1cf!AL100</f>
        <v>-2410.51441026192</v>
      </c>
      <c r="N101" s="8" t="n">
        <f aca="false">+[2]data1cf!AM100</f>
        <v>-2428.31928119865</v>
      </c>
      <c r="O101" s="8" t="n">
        <f aca="false">+[2]data1cf!AN100</f>
        <v>-2238.31472739379</v>
      </c>
      <c r="P101" s="8" t="n">
        <f aca="false">+[2]data1cf!AO100</f>
        <v>-2200.12776672447</v>
      </c>
      <c r="Q101" s="8" t="n">
        <f aca="false">+[2]data1cf!AP100</f>
        <v>-2200.84977222138</v>
      </c>
      <c r="R101" s="8" t="n">
        <f aca="false">+[2]data1cf!AQ100</f>
        <v>1123.96959929082</v>
      </c>
      <c r="S101" s="8" t="n">
        <f aca="false">+[2]data1cf!AR100</f>
        <v>0</v>
      </c>
      <c r="T101" s="8" t="n">
        <f aca="false">+[2]data1cf!AS100</f>
        <v>0</v>
      </c>
      <c r="U101" s="8" t="n">
        <f aca="false">+[2]data1cf!AT100</f>
        <v>0</v>
      </c>
      <c r="V101" s="8" t="n">
        <f aca="false">+[2]data1cf!AU100</f>
        <v>0</v>
      </c>
      <c r="W101" s="8" t="n">
        <f aca="false">+[2]data1cf!AV100</f>
        <v>0</v>
      </c>
      <c r="X101" s="8" t="n">
        <f aca="false">+[2]data1cf!AW100</f>
        <v>0</v>
      </c>
      <c r="Y101" s="8" t="n">
        <f aca="false">+[2]data1cf!AX100</f>
        <v>0</v>
      </c>
      <c r="Z101" s="8" t="n">
        <f aca="false">+[2]data1cf!AY100</f>
        <v>0</v>
      </c>
      <c r="AA101" s="8" t="n">
        <f aca="false">+[2]data1cf!AZ100</f>
        <v>0</v>
      </c>
      <c r="AB101" s="9"/>
      <c r="AC101" s="9"/>
      <c r="AD101" s="9"/>
      <c r="AE101" s="9"/>
      <c r="AF101" s="9"/>
      <c r="AG101" s="9"/>
      <c r="AH101" s="9"/>
      <c r="AI101" s="9"/>
      <c r="AJ101" s="9"/>
      <c r="AK101" s="1"/>
      <c r="AL101" s="1" t="e">
        <f aca="false">SUMPRODUCT(B101:AJ101,PVCapPrice)</f>
        <v>#DIV/0!</v>
      </c>
      <c r="AM101" s="1"/>
      <c r="AN101" s="1"/>
      <c r="AO101" s="1"/>
      <c r="AP101" s="1"/>
      <c r="AQ101" s="1"/>
    </row>
    <row r="102" customFormat="false" ht="11.25" hidden="false" customHeight="false" outlineLevel="0" collapsed="false">
      <c r="A102" s="1" t="n">
        <v>100</v>
      </c>
      <c r="B102" s="8" t="n">
        <f aca="false">+[2]data1cf!AA101</f>
        <v>-89859.6072177215</v>
      </c>
      <c r="C102" s="8" t="n">
        <f aca="false">+[2]data1cf!AB101</f>
        <v>-7613.88015424605</v>
      </c>
      <c r="D102" s="8" t="n">
        <f aca="false">+[2]data1cf!AC101</f>
        <v>-3526.57399060195</v>
      </c>
      <c r="E102" s="8" t="n">
        <f aca="false">+[2]data1cf!AD101</f>
        <v>-3386.68207081223</v>
      </c>
      <c r="F102" s="8" t="n">
        <f aca="false">+[2]data1cf!AE101</f>
        <v>-3589.83094099</v>
      </c>
      <c r="G102" s="8" t="n">
        <f aca="false">+[2]data1cf!AF101</f>
        <v>-3745.90286665524</v>
      </c>
      <c r="H102" s="8" t="n">
        <f aca="false">+[2]data1cf!AG101</f>
        <v>-2433.0658570035</v>
      </c>
      <c r="I102" s="8" t="n">
        <f aca="false">+[2]data1cf!AH101</f>
        <v>-2548.93610794424</v>
      </c>
      <c r="J102" s="8" t="n">
        <f aca="false">+[2]data1cf!AI101</f>
        <v>-2561.37031047923</v>
      </c>
      <c r="K102" s="8" t="n">
        <f aca="false">+[2]data1cf!AJ101</f>
        <v>-2570.68379756164</v>
      </c>
      <c r="L102" s="8" t="n">
        <f aca="false">+[2]data1cf!AK101</f>
        <v>-2598.86424535964</v>
      </c>
      <c r="M102" s="8" t="n">
        <f aca="false">+[2]data1cf!AL101</f>
        <v>-2597.46243186446</v>
      </c>
      <c r="N102" s="8" t="n">
        <f aca="false">+[2]data1cf!AM101</f>
        <v>-2614.95097789154</v>
      </c>
      <c r="O102" s="8" t="n">
        <f aca="false">+[2]data1cf!AN101</f>
        <v>-2425.26274899633</v>
      </c>
      <c r="P102" s="8" t="n">
        <f aca="false">+[2]data1cf!AO101</f>
        <v>-2386.75946341736</v>
      </c>
      <c r="Q102" s="8" t="n">
        <f aca="false">+[2]data1cf!AP101</f>
        <v>-2387.79779382392</v>
      </c>
      <c r="R102" s="8" t="n">
        <f aca="false">+[2]data1cf!AQ101</f>
        <v>1030.65375094438</v>
      </c>
      <c r="S102" s="8" t="n">
        <f aca="false">+[2]data1cf!AR101</f>
        <v>0</v>
      </c>
      <c r="T102" s="8" t="n">
        <f aca="false">+[2]data1cf!AS101</f>
        <v>0</v>
      </c>
      <c r="U102" s="8" t="n">
        <f aca="false">+[2]data1cf!AT101</f>
        <v>0</v>
      </c>
      <c r="V102" s="8" t="n">
        <f aca="false">+[2]data1cf!AU101</f>
        <v>0</v>
      </c>
      <c r="W102" s="8" t="n">
        <f aca="false">+[2]data1cf!AV101</f>
        <v>0</v>
      </c>
      <c r="X102" s="8" t="n">
        <f aca="false">+[2]data1cf!AW101</f>
        <v>0</v>
      </c>
      <c r="Y102" s="8" t="n">
        <f aca="false">+[2]data1cf!AX101</f>
        <v>0</v>
      </c>
      <c r="Z102" s="8" t="n">
        <f aca="false">+[2]data1cf!AY101</f>
        <v>0</v>
      </c>
      <c r="AA102" s="8" t="n">
        <f aca="false">+[2]data1cf!AZ101</f>
        <v>0</v>
      </c>
      <c r="AB102" s="9"/>
      <c r="AC102" s="9"/>
      <c r="AD102" s="9"/>
      <c r="AE102" s="9"/>
      <c r="AF102" s="9"/>
      <c r="AG102" s="9"/>
      <c r="AH102" s="9"/>
      <c r="AI102" s="9"/>
      <c r="AJ102" s="9"/>
      <c r="AK102" s="1"/>
      <c r="AL102" s="1" t="e">
        <f aca="false">SUMPRODUCT(B102:AJ102,PVCapPrice)</f>
        <v>#DIV/0!</v>
      </c>
      <c r="AM102" s="1"/>
      <c r="AN102" s="1"/>
      <c r="AO102" s="1"/>
      <c r="AP102" s="1"/>
      <c r="AQ102" s="1"/>
    </row>
    <row r="103" customFormat="false" ht="11.25" hidden="false" customHeight="false" outlineLevel="0" collapsed="false">
      <c r="A103" s="1" t="n">
        <v>101</v>
      </c>
      <c r="B103" s="8" t="n">
        <f aca="false">+[2]data1cf!AA102</f>
        <v>-90256.1613938381</v>
      </c>
      <c r="C103" s="8" t="n">
        <f aca="false">+[2]data1cf!AB102</f>
        <v>-7594.84054685031</v>
      </c>
      <c r="D103" s="8" t="n">
        <f aca="false">+[2]data1cf!AC102</f>
        <v>-3640.91407165962</v>
      </c>
      <c r="E103" s="8" t="n">
        <f aca="false">+[2]data1cf!AD102</f>
        <v>-3179.35267350927</v>
      </c>
      <c r="F103" s="8" t="n">
        <f aca="false">+[2]data1cf!AE102</f>
        <v>-3451.23467360637</v>
      </c>
      <c r="G103" s="8" t="n">
        <f aca="false">+[2]data1cf!AF102</f>
        <v>-3782.40325263826</v>
      </c>
      <c r="H103" s="8" t="n">
        <f aca="false">+[2]data1cf!AG102</f>
        <v>-2423.4604265766</v>
      </c>
      <c r="I103" s="8" t="n">
        <f aca="false">+[2]data1cf!AH102</f>
        <v>-2539.83947238746</v>
      </c>
      <c r="J103" s="8" t="n">
        <f aca="false">+[2]data1cf!AI102</f>
        <v>-2552.27367492245</v>
      </c>
      <c r="K103" s="8" t="n">
        <f aca="false">+[2]data1cf!AJ102</f>
        <v>-2561.5717439785</v>
      </c>
      <c r="L103" s="8" t="n">
        <f aca="false">+[2]data1cf!AK102</f>
        <v>-2589.76760980286</v>
      </c>
      <c r="M103" s="8" t="n">
        <f aca="false">+[2]data1cf!AL102</f>
        <v>-2588.35037828132</v>
      </c>
      <c r="N103" s="8" t="n">
        <f aca="false">+[2]data1cf!AM102</f>
        <v>-2605.85434233477</v>
      </c>
      <c r="O103" s="8" t="n">
        <f aca="false">+[2]data1cf!AN102</f>
        <v>-2416.15069541318</v>
      </c>
      <c r="P103" s="8" t="n">
        <f aca="false">+[2]data1cf!AO102</f>
        <v>-2377.66282786059</v>
      </c>
      <c r="Q103" s="8" t="n">
        <f aca="false">+[2]data1cf!AP102</f>
        <v>-2378.68574024078</v>
      </c>
      <c r="R103" s="8" t="n">
        <f aca="false">+[2]data1cf!AQ102</f>
        <v>1035.20206872277</v>
      </c>
      <c r="S103" s="8" t="n">
        <f aca="false">+[2]data1cf!AR102</f>
        <v>0</v>
      </c>
      <c r="T103" s="8" t="n">
        <f aca="false">+[2]data1cf!AS102</f>
        <v>0</v>
      </c>
      <c r="U103" s="8" t="n">
        <f aca="false">+[2]data1cf!AT102</f>
        <v>0</v>
      </c>
      <c r="V103" s="8" t="n">
        <f aca="false">+[2]data1cf!AU102</f>
        <v>0</v>
      </c>
      <c r="W103" s="8" t="n">
        <f aca="false">+[2]data1cf!AV102</f>
        <v>0</v>
      </c>
      <c r="X103" s="8" t="n">
        <f aca="false">+[2]data1cf!AW102</f>
        <v>0</v>
      </c>
      <c r="Y103" s="8" t="n">
        <f aca="false">+[2]data1cf!AX102</f>
        <v>0</v>
      </c>
      <c r="Z103" s="8" t="n">
        <f aca="false">+[2]data1cf!AY102</f>
        <v>0</v>
      </c>
      <c r="AA103" s="8" t="n">
        <f aca="false">+[2]data1cf!AZ102</f>
        <v>0</v>
      </c>
      <c r="AB103" s="9"/>
      <c r="AC103" s="9"/>
      <c r="AD103" s="9"/>
      <c r="AE103" s="9"/>
      <c r="AF103" s="9"/>
      <c r="AG103" s="9"/>
      <c r="AH103" s="9"/>
      <c r="AI103" s="9"/>
      <c r="AJ103" s="9"/>
      <c r="AK103" s="1"/>
      <c r="AL103" s="1" t="e">
        <f aca="false">SUMPRODUCT(B103:AJ103,PVCapPrice)</f>
        <v>#DIV/0!</v>
      </c>
      <c r="AM103" s="1"/>
      <c r="AN103" s="1"/>
      <c r="AO103" s="1"/>
      <c r="AP103" s="1"/>
      <c r="AQ103" s="1"/>
    </row>
    <row r="104" customFormat="false" ht="11.25" hidden="false" customHeight="false" outlineLevel="0" collapsed="false">
      <c r="A104" s="1" t="n">
        <v>102</v>
      </c>
      <c r="B104" s="8" t="n">
        <f aca="false">+[2]data1cf!AA103</f>
        <v>-102292.945043032</v>
      </c>
      <c r="C104" s="8" t="n">
        <f aca="false">+[2]data1cf!AB103</f>
        <v>-7374.46977268482</v>
      </c>
      <c r="D104" s="8" t="n">
        <f aca="false">+[2]data1cf!AC103</f>
        <v>-3079.94229196835</v>
      </c>
      <c r="E104" s="8" t="n">
        <f aca="false">+[2]data1cf!AD103</f>
        <v>-2830.58600740884</v>
      </c>
      <c r="F104" s="8" t="n">
        <f aca="false">+[2]data1cf!AE103</f>
        <v>-3205.81732682257</v>
      </c>
      <c r="G104" s="8" t="n">
        <f aca="false">+[2]data1cf!AF103</f>
        <v>-3390.67335578083</v>
      </c>
      <c r="H104" s="8" t="n">
        <f aca="false">+[2]data1cf!AG103</f>
        <v>-2131.90256419776</v>
      </c>
      <c r="I104" s="8" t="n">
        <f aca="false">+[2]data1cf!AH103</f>
        <v>-2263.72528490188</v>
      </c>
      <c r="J104" s="8" t="n">
        <f aca="false">+[2]data1cf!AI103</f>
        <v>-2276.15948743687</v>
      </c>
      <c r="K104" s="8" t="n">
        <f aca="false">+[2]data1cf!AJ103</f>
        <v>-2284.98956634464</v>
      </c>
      <c r="L104" s="8" t="n">
        <f aca="false">+[2]data1cf!AK103</f>
        <v>-2313.65342231728</v>
      </c>
      <c r="M104" s="8" t="n">
        <f aca="false">+[2]data1cf!AL103</f>
        <v>-2311.76820064746</v>
      </c>
      <c r="N104" s="8" t="n">
        <f aca="false">+[2]data1cf!AM103</f>
        <v>-2329.74015484919</v>
      </c>
      <c r="O104" s="8" t="n">
        <f aca="false">+[2]data1cf!AN103</f>
        <v>-2139.56851777932</v>
      </c>
      <c r="P104" s="8" t="n">
        <f aca="false">+[2]data1cf!AO103</f>
        <v>-2101.54864037501</v>
      </c>
      <c r="Q104" s="8" t="n">
        <f aca="false">+[2]data1cf!AP103</f>
        <v>-2102.10356260692</v>
      </c>
      <c r="R104" s="8" t="n">
        <f aca="false">+[2]data1cf!AQ103</f>
        <v>1173.25916246556</v>
      </c>
      <c r="S104" s="8" t="n">
        <f aca="false">+[2]data1cf!AR103</f>
        <v>0</v>
      </c>
      <c r="T104" s="8" t="n">
        <f aca="false">+[2]data1cf!AS103</f>
        <v>0</v>
      </c>
      <c r="U104" s="8" t="n">
        <f aca="false">+[2]data1cf!AT103</f>
        <v>0</v>
      </c>
      <c r="V104" s="8" t="n">
        <f aca="false">+[2]data1cf!AU103</f>
        <v>0</v>
      </c>
      <c r="W104" s="8" t="n">
        <f aca="false">+[2]data1cf!AV103</f>
        <v>0</v>
      </c>
      <c r="X104" s="8" t="n">
        <f aca="false">+[2]data1cf!AW103</f>
        <v>0</v>
      </c>
      <c r="Y104" s="8" t="n">
        <f aca="false">+[2]data1cf!AX103</f>
        <v>0</v>
      </c>
      <c r="Z104" s="8" t="n">
        <f aca="false">+[2]data1cf!AY103</f>
        <v>0</v>
      </c>
      <c r="AA104" s="8" t="n">
        <f aca="false">+[2]data1cf!AZ103</f>
        <v>0</v>
      </c>
      <c r="AB104" s="9"/>
      <c r="AC104" s="9"/>
      <c r="AD104" s="9"/>
      <c r="AE104" s="9"/>
      <c r="AF104" s="9"/>
      <c r="AG104" s="9"/>
      <c r="AH104" s="9"/>
      <c r="AI104" s="9"/>
      <c r="AJ104" s="9"/>
      <c r="AK104" s="1"/>
      <c r="AL104" s="1" t="e">
        <f aca="false">SUMPRODUCT(B104:AJ104,PVCapPrice)</f>
        <v>#DIV/0!</v>
      </c>
      <c r="AM104" s="1"/>
      <c r="AN104" s="1"/>
      <c r="AO104" s="1"/>
      <c r="AP104" s="1"/>
      <c r="AQ104" s="1"/>
    </row>
    <row r="105" customFormat="false" ht="11.25" hidden="false" customHeight="false" outlineLevel="0" collapsed="false">
      <c r="A105" s="1" t="n">
        <v>103</v>
      </c>
      <c r="B105" s="8" t="n">
        <f aca="false">+[2]data1cf!AA104</f>
        <v>-90244.8542576026</v>
      </c>
      <c r="C105" s="8" t="n">
        <f aca="false">+[2]data1cf!AB104</f>
        <v>-7601.9077802234</v>
      </c>
      <c r="D105" s="8" t="n">
        <f aca="false">+[2]data1cf!AC104</f>
        <v>-3643.06529153492</v>
      </c>
      <c r="E105" s="8" t="n">
        <f aca="false">+[2]data1cf!AD104</f>
        <v>-3176.92106679129</v>
      </c>
      <c r="F105" s="8" t="n">
        <f aca="false">+[2]data1cf!AE104</f>
        <v>-3582.13456123761</v>
      </c>
      <c r="G105" s="8" t="n">
        <f aca="false">+[2]data1cf!AF104</f>
        <v>-3693.61615071149</v>
      </c>
      <c r="H105" s="8" t="n">
        <f aca="false">+[2]data1cf!AG104</f>
        <v>-2423.73431074421</v>
      </c>
      <c r="I105" s="8" t="n">
        <f aca="false">+[2]data1cf!AH104</f>
        <v>-2540.09884904699</v>
      </c>
      <c r="J105" s="8" t="n">
        <f aca="false">+[2]data1cf!AI104</f>
        <v>-2552.53305158198</v>
      </c>
      <c r="K105" s="8" t="n">
        <f aca="false">+[2]data1cf!AJ104</f>
        <v>-2561.83156025949</v>
      </c>
      <c r="L105" s="8" t="n">
        <f aca="false">+[2]data1cf!AK104</f>
        <v>-2590.02698646239</v>
      </c>
      <c r="M105" s="8" t="n">
        <f aca="false">+[2]data1cf!AL104</f>
        <v>-2588.61019456231</v>
      </c>
      <c r="N105" s="8" t="n">
        <f aca="false">+[2]data1cf!AM104</f>
        <v>-2606.1137189943</v>
      </c>
      <c r="O105" s="8" t="n">
        <f aca="false">+[2]data1cf!AN104</f>
        <v>-2416.41051169417</v>
      </c>
      <c r="P105" s="8" t="n">
        <f aca="false">+[2]data1cf!AO104</f>
        <v>-2377.92220452012</v>
      </c>
      <c r="Q105" s="8" t="n">
        <f aca="false">+[2]data1cf!AP104</f>
        <v>-2378.94555652177</v>
      </c>
      <c r="R105" s="8" t="n">
        <f aca="false">+[2]data1cf!AQ104</f>
        <v>1035.072380393</v>
      </c>
      <c r="S105" s="8" t="n">
        <f aca="false">+[2]data1cf!AR104</f>
        <v>0</v>
      </c>
      <c r="T105" s="8" t="n">
        <f aca="false">+[2]data1cf!AS104</f>
        <v>0</v>
      </c>
      <c r="U105" s="8" t="n">
        <f aca="false">+[2]data1cf!AT104</f>
        <v>0</v>
      </c>
      <c r="V105" s="8" t="n">
        <f aca="false">+[2]data1cf!AU104</f>
        <v>0</v>
      </c>
      <c r="W105" s="8" t="n">
        <f aca="false">+[2]data1cf!AV104</f>
        <v>0</v>
      </c>
      <c r="X105" s="8" t="n">
        <f aca="false">+[2]data1cf!AW104</f>
        <v>0</v>
      </c>
      <c r="Y105" s="8" t="n">
        <f aca="false">+[2]data1cf!AX104</f>
        <v>0</v>
      </c>
      <c r="Z105" s="8" t="n">
        <f aca="false">+[2]data1cf!AY104</f>
        <v>0</v>
      </c>
      <c r="AA105" s="8" t="n">
        <f aca="false">+[2]data1cf!AZ104</f>
        <v>0</v>
      </c>
      <c r="AB105" s="9"/>
      <c r="AC105" s="9"/>
      <c r="AD105" s="9"/>
      <c r="AE105" s="9"/>
      <c r="AF105" s="9"/>
      <c r="AG105" s="9"/>
      <c r="AH105" s="9"/>
      <c r="AI105" s="9"/>
      <c r="AJ105" s="9"/>
      <c r="AK105" s="1"/>
      <c r="AL105" s="1" t="e">
        <f aca="false">SUMPRODUCT(B105:AJ105,PVCapPrice)</f>
        <v>#DIV/0!</v>
      </c>
      <c r="AM105" s="1"/>
      <c r="AN105" s="1"/>
      <c r="AO105" s="1"/>
      <c r="AP105" s="1"/>
      <c r="AQ105" s="1"/>
    </row>
    <row r="106" customFormat="false" ht="11.25" hidden="false" customHeight="false" outlineLevel="0" collapsed="false">
      <c r="A106" s="1" t="n">
        <v>104</v>
      </c>
      <c r="B106" s="8" t="n">
        <f aca="false">+[2]data1cf!AA105</f>
        <v>-89207.8525878246</v>
      </c>
      <c r="C106" s="8" t="n">
        <f aca="false">+[2]data1cf!AB105</f>
        <v>-7673.33598053938</v>
      </c>
      <c r="D106" s="8" t="n">
        <f aca="false">+[2]data1cf!AC105</f>
        <v>-3680.65254362026</v>
      </c>
      <c r="E106" s="8" t="n">
        <f aca="false">+[2]data1cf!AD105</f>
        <v>-3311.97305723568</v>
      </c>
      <c r="F106" s="8" t="n">
        <f aca="false">+[2]data1cf!AE105</f>
        <v>-3408.87423995128</v>
      </c>
      <c r="G106" s="8" t="n">
        <f aca="false">+[2]data1cf!AF105</f>
        <v>-3659.25015806731</v>
      </c>
      <c r="H106" s="8" t="n">
        <f aca="false">+[2]data1cf!AG105</f>
        <v>-2448.85281406998</v>
      </c>
      <c r="I106" s="8" t="n">
        <f aca="false">+[2]data1cf!AH105</f>
        <v>-2563.88683775036</v>
      </c>
      <c r="J106" s="8" t="n">
        <f aca="false">+[2]data1cf!AI105</f>
        <v>-2576.32104028535</v>
      </c>
      <c r="K106" s="8" t="n">
        <f aca="false">+[2]data1cf!AJ105</f>
        <v>-2585.65986758778</v>
      </c>
      <c r="L106" s="8" t="n">
        <f aca="false">+[2]data1cf!AK105</f>
        <v>-2613.81497516576</v>
      </c>
      <c r="M106" s="8" t="n">
        <f aca="false">+[2]data1cf!AL105</f>
        <v>-2612.4385018906</v>
      </c>
      <c r="N106" s="8" t="n">
        <f aca="false">+[2]data1cf!AM105</f>
        <v>-2629.90170769767</v>
      </c>
      <c r="O106" s="8" t="n">
        <f aca="false">+[2]data1cf!AN105</f>
        <v>-2440.23881902247</v>
      </c>
      <c r="P106" s="8" t="n">
        <f aca="false">+[2]data1cf!AO105</f>
        <v>-2401.71019322349</v>
      </c>
      <c r="Q106" s="8" t="n">
        <f aca="false">+[2]data1cf!AP105</f>
        <v>-2402.77386385006</v>
      </c>
      <c r="R106" s="8" t="n">
        <f aca="false">+[2]data1cf!AQ105</f>
        <v>1023.17838604131</v>
      </c>
      <c r="S106" s="8" t="n">
        <f aca="false">+[2]data1cf!AR105</f>
        <v>0</v>
      </c>
      <c r="T106" s="8" t="n">
        <f aca="false">+[2]data1cf!AS105</f>
        <v>0</v>
      </c>
      <c r="U106" s="8" t="n">
        <f aca="false">+[2]data1cf!AT105</f>
        <v>0</v>
      </c>
      <c r="V106" s="8" t="n">
        <f aca="false">+[2]data1cf!AU105</f>
        <v>0</v>
      </c>
      <c r="W106" s="8" t="n">
        <f aca="false">+[2]data1cf!AV105</f>
        <v>0</v>
      </c>
      <c r="X106" s="8" t="n">
        <f aca="false">+[2]data1cf!AW105</f>
        <v>0</v>
      </c>
      <c r="Y106" s="8" t="n">
        <f aca="false">+[2]data1cf!AX105</f>
        <v>0</v>
      </c>
      <c r="Z106" s="8" t="n">
        <f aca="false">+[2]data1cf!AY105</f>
        <v>0</v>
      </c>
      <c r="AA106" s="8" t="n">
        <f aca="false">+[2]data1cf!AZ105</f>
        <v>0</v>
      </c>
      <c r="AB106" s="9"/>
      <c r="AC106" s="9"/>
      <c r="AD106" s="9"/>
      <c r="AE106" s="9"/>
      <c r="AF106" s="9"/>
      <c r="AG106" s="9"/>
      <c r="AH106" s="9"/>
      <c r="AI106" s="9"/>
      <c r="AJ106" s="9"/>
      <c r="AK106" s="1"/>
      <c r="AL106" s="1" t="e">
        <f aca="false">SUMPRODUCT(B106:AJ106,PVCapPrice)</f>
        <v>#DIV/0!</v>
      </c>
      <c r="AM106" s="1"/>
      <c r="AN106" s="1"/>
      <c r="AO106" s="1"/>
      <c r="AP106" s="1"/>
      <c r="AQ106" s="1"/>
    </row>
    <row r="107" customFormat="false" ht="11.25" hidden="false" customHeight="false" outlineLevel="0" collapsed="false">
      <c r="A107" s="1" t="n">
        <v>105</v>
      </c>
      <c r="B107" s="8" t="n">
        <f aca="false">+[2]data1cf!AA106</f>
        <v>-99751.5343057791</v>
      </c>
      <c r="C107" s="8" t="n">
        <f aca="false">+[2]data1cf!AB106</f>
        <v>-7293.99719534013</v>
      </c>
      <c r="D107" s="8" t="n">
        <f aca="false">+[2]data1cf!AC106</f>
        <v>-3180.16269478537</v>
      </c>
      <c r="E107" s="8" t="n">
        <f aca="false">+[2]data1cf!AD106</f>
        <v>-2949.2672889273</v>
      </c>
      <c r="F107" s="8" t="n">
        <f aca="false">+[2]data1cf!AE106</f>
        <v>-3210.88026269167</v>
      </c>
      <c r="G107" s="8" t="n">
        <f aca="false">+[2]data1cf!AF106</f>
        <v>-3548.50534641496</v>
      </c>
      <c r="H107" s="8" t="n">
        <f aca="false">+[2]data1cf!AG106</f>
        <v>-2193.46122501407</v>
      </c>
      <c r="I107" s="8" t="n">
        <f aca="false">+[2]data1cf!AH106</f>
        <v>-2322.02321408586</v>
      </c>
      <c r="J107" s="8" t="n">
        <f aca="false">+[2]data1cf!AI106</f>
        <v>-2334.45741662085</v>
      </c>
      <c r="K107" s="8" t="n">
        <f aca="false">+[2]data1cf!AJ106</f>
        <v>-2343.38630557809</v>
      </c>
      <c r="L107" s="8" t="n">
        <f aca="false">+[2]data1cf!AK106</f>
        <v>-2371.95135150127</v>
      </c>
      <c r="M107" s="8" t="n">
        <f aca="false">+[2]data1cf!AL106</f>
        <v>-2370.16493988091</v>
      </c>
      <c r="N107" s="8" t="n">
        <f aca="false">+[2]data1cf!AM106</f>
        <v>-2388.03808403317</v>
      </c>
      <c r="O107" s="8" t="n">
        <f aca="false">+[2]data1cf!AN106</f>
        <v>-2197.96525701277</v>
      </c>
      <c r="P107" s="8" t="n">
        <f aca="false">+[2]data1cf!AO106</f>
        <v>-2159.84656955899</v>
      </c>
      <c r="Q107" s="8" t="n">
        <f aca="false">+[2]data1cf!AP106</f>
        <v>-2160.50030184037</v>
      </c>
      <c r="R107" s="8" t="n">
        <f aca="false">+[2]data1cf!AQ106</f>
        <v>1144.11019787356</v>
      </c>
      <c r="S107" s="8" t="n">
        <f aca="false">+[2]data1cf!AR106</f>
        <v>0</v>
      </c>
      <c r="T107" s="8" t="n">
        <f aca="false">+[2]data1cf!AS106</f>
        <v>0</v>
      </c>
      <c r="U107" s="8" t="n">
        <f aca="false">+[2]data1cf!AT106</f>
        <v>0</v>
      </c>
      <c r="V107" s="8" t="n">
        <f aca="false">+[2]data1cf!AU106</f>
        <v>0</v>
      </c>
      <c r="W107" s="8" t="n">
        <f aca="false">+[2]data1cf!AV106</f>
        <v>0</v>
      </c>
      <c r="X107" s="8" t="n">
        <f aca="false">+[2]data1cf!AW106</f>
        <v>0</v>
      </c>
      <c r="Y107" s="8" t="n">
        <f aca="false">+[2]data1cf!AX106</f>
        <v>0</v>
      </c>
      <c r="Z107" s="8" t="n">
        <f aca="false">+[2]data1cf!AY106</f>
        <v>0</v>
      </c>
      <c r="AA107" s="8" t="n">
        <f aca="false">+[2]data1cf!AZ106</f>
        <v>0</v>
      </c>
      <c r="AB107" s="9"/>
      <c r="AC107" s="9"/>
      <c r="AD107" s="9"/>
      <c r="AE107" s="9"/>
      <c r="AF107" s="9"/>
      <c r="AG107" s="9"/>
      <c r="AH107" s="9"/>
      <c r="AI107" s="9"/>
      <c r="AJ107" s="9"/>
      <c r="AK107" s="1"/>
      <c r="AL107" s="1" t="e">
        <f aca="false">SUMPRODUCT(B107:AJ107,PVCapPrice)</f>
        <v>#DIV/0!</v>
      </c>
      <c r="AM107" s="1"/>
      <c r="AN107" s="1"/>
      <c r="AO107" s="1"/>
      <c r="AP107" s="1"/>
      <c r="AQ107" s="1"/>
    </row>
    <row r="108" customFormat="false" ht="11.25" hidden="false" customHeight="false" outlineLevel="0" collapsed="false">
      <c r="A108" s="1" t="n">
        <v>106</v>
      </c>
      <c r="B108" s="8" t="n">
        <f aca="false">+[2]data1cf!AA107</f>
        <v>-96038.8509092195</v>
      </c>
      <c r="C108" s="8" t="n">
        <f aca="false">+[2]data1cf!AB107</f>
        <v>-7527.35550076649</v>
      </c>
      <c r="D108" s="8" t="n">
        <f aca="false">+[2]data1cf!AC107</f>
        <v>-3418.49141873136</v>
      </c>
      <c r="E108" s="8" t="n">
        <f aca="false">+[2]data1cf!AD107</f>
        <v>-3085.87226884989</v>
      </c>
      <c r="F108" s="8" t="n">
        <f aca="false">+[2]data1cf!AE107</f>
        <v>-3451.5261426749</v>
      </c>
      <c r="G108" s="8" t="n">
        <f aca="false">+[2]data1cf!AF107</f>
        <v>-3714.89052892182</v>
      </c>
      <c r="H108" s="8" t="n">
        <f aca="false">+[2]data1cf!AG107</f>
        <v>-2283.39073328955</v>
      </c>
      <c r="I108" s="8" t="n">
        <f aca="false">+[2]data1cf!AH107</f>
        <v>-2407.18920105622</v>
      </c>
      <c r="J108" s="8" t="n">
        <f aca="false">+[2]data1cf!AI107</f>
        <v>-2419.62340359121</v>
      </c>
      <c r="K108" s="8" t="n">
        <f aca="false">+[2]data1cf!AJ107</f>
        <v>-2428.6966416789</v>
      </c>
      <c r="L108" s="8" t="n">
        <f aca="false">+[2]data1cf!AK107</f>
        <v>-2457.11733847162</v>
      </c>
      <c r="M108" s="8" t="n">
        <f aca="false">+[2]data1cf!AL107</f>
        <v>-2455.47527598172</v>
      </c>
      <c r="N108" s="8" t="n">
        <f aca="false">+[2]data1cf!AM107</f>
        <v>-2473.20407100353</v>
      </c>
      <c r="O108" s="8" t="n">
        <f aca="false">+[2]data1cf!AN107</f>
        <v>-2283.27559311359</v>
      </c>
      <c r="P108" s="8" t="n">
        <f aca="false">+[2]data1cf!AO107</f>
        <v>-2245.01255652935</v>
      </c>
      <c r="Q108" s="8" t="n">
        <f aca="false">+[2]data1cf!AP107</f>
        <v>-2245.81063794118</v>
      </c>
      <c r="R108" s="8" t="n">
        <f aca="false">+[2]data1cf!AQ107</f>
        <v>1101.52720438838</v>
      </c>
      <c r="S108" s="8" t="n">
        <f aca="false">+[2]data1cf!AR107</f>
        <v>0</v>
      </c>
      <c r="T108" s="8" t="n">
        <f aca="false">+[2]data1cf!AS107</f>
        <v>0</v>
      </c>
      <c r="U108" s="8" t="n">
        <f aca="false">+[2]data1cf!AT107</f>
        <v>0</v>
      </c>
      <c r="V108" s="8" t="n">
        <f aca="false">+[2]data1cf!AU107</f>
        <v>0</v>
      </c>
      <c r="W108" s="8" t="n">
        <f aca="false">+[2]data1cf!AV107</f>
        <v>0</v>
      </c>
      <c r="X108" s="8" t="n">
        <f aca="false">+[2]data1cf!AW107</f>
        <v>0</v>
      </c>
      <c r="Y108" s="8" t="n">
        <f aca="false">+[2]data1cf!AX107</f>
        <v>0</v>
      </c>
      <c r="Z108" s="8" t="n">
        <f aca="false">+[2]data1cf!AY107</f>
        <v>0</v>
      </c>
      <c r="AA108" s="8" t="n">
        <f aca="false">+[2]data1cf!AZ107</f>
        <v>0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1"/>
      <c r="AL108" s="1" t="e">
        <f aca="false">SUMPRODUCT(B108:AJ108,PVCapPrice)</f>
        <v>#DIV/0!</v>
      </c>
      <c r="AM108" s="1"/>
      <c r="AN108" s="1"/>
      <c r="AO108" s="1"/>
      <c r="AP108" s="1"/>
      <c r="AQ108" s="1"/>
    </row>
    <row r="109" customFormat="false" ht="11.25" hidden="false" customHeight="false" outlineLevel="0" collapsed="false">
      <c r="A109" s="1" t="n">
        <v>107</v>
      </c>
      <c r="B109" s="8" t="n">
        <f aca="false">+[2]data1cf!AA108</f>
        <v>-89945.2107333975</v>
      </c>
      <c r="C109" s="8" t="n">
        <f aca="false">+[2]data1cf!AB108</f>
        <v>-7657.53173164219</v>
      </c>
      <c r="D109" s="8" t="n">
        <f aca="false">+[2]data1cf!AC108</f>
        <v>-3594.92499084093</v>
      </c>
      <c r="E109" s="8" t="n">
        <f aca="false">+[2]data1cf!AD108</f>
        <v>-3236.36811235212</v>
      </c>
      <c r="F109" s="8" t="n">
        <f aca="false">+[2]data1cf!AE108</f>
        <v>-3458.14376484002</v>
      </c>
      <c r="G109" s="8" t="n">
        <f aca="false">+[2]data1cf!AF108</f>
        <v>-3829.68978039625</v>
      </c>
      <c r="H109" s="8" t="n">
        <f aca="false">+[2]data1cf!AG108</f>
        <v>-2430.99234810195</v>
      </c>
      <c r="I109" s="8" t="n">
        <f aca="false">+[2]data1cf!AH108</f>
        <v>-2546.97243177744</v>
      </c>
      <c r="J109" s="8" t="n">
        <f aca="false">+[2]data1cf!AI108</f>
        <v>-2559.40663431243</v>
      </c>
      <c r="K109" s="8" t="n">
        <f aca="false">+[2]data1cf!AJ108</f>
        <v>-2568.71679313015</v>
      </c>
      <c r="L109" s="8" t="n">
        <f aca="false">+[2]data1cf!AK108</f>
        <v>-2596.90056919284</v>
      </c>
      <c r="M109" s="8" t="n">
        <f aca="false">+[2]data1cf!AL108</f>
        <v>-2595.49542743298</v>
      </c>
      <c r="N109" s="8" t="n">
        <f aca="false">+[2]data1cf!AM108</f>
        <v>-2612.98730172475</v>
      </c>
      <c r="O109" s="8" t="n">
        <f aca="false">+[2]data1cf!AN108</f>
        <v>-2423.29574456484</v>
      </c>
      <c r="P109" s="8" t="n">
        <f aca="false">+[2]data1cf!AO108</f>
        <v>-2384.79578725057</v>
      </c>
      <c r="Q109" s="8" t="n">
        <f aca="false">+[2]data1cf!AP108</f>
        <v>-2385.83078939244</v>
      </c>
      <c r="R109" s="8" t="n">
        <f aca="false">+[2]data1cf!AQ108</f>
        <v>1031.63558902778</v>
      </c>
      <c r="S109" s="8" t="n">
        <f aca="false">+[2]data1cf!AR108</f>
        <v>0</v>
      </c>
      <c r="T109" s="8" t="n">
        <f aca="false">+[2]data1cf!AS108</f>
        <v>0</v>
      </c>
      <c r="U109" s="8" t="n">
        <f aca="false">+[2]data1cf!AT108</f>
        <v>0</v>
      </c>
      <c r="V109" s="8" t="n">
        <f aca="false">+[2]data1cf!AU108</f>
        <v>0</v>
      </c>
      <c r="W109" s="8" t="n">
        <f aca="false">+[2]data1cf!AV108</f>
        <v>0</v>
      </c>
      <c r="X109" s="8" t="n">
        <f aca="false">+[2]data1cf!AW108</f>
        <v>0</v>
      </c>
      <c r="Y109" s="8" t="n">
        <f aca="false">+[2]data1cf!AX108</f>
        <v>0</v>
      </c>
      <c r="Z109" s="8" t="n">
        <f aca="false">+[2]data1cf!AY108</f>
        <v>0</v>
      </c>
      <c r="AA109" s="8" t="n">
        <f aca="false">+[2]data1cf!AZ108</f>
        <v>0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1"/>
      <c r="AL109" s="1" t="e">
        <f aca="false">SUMPRODUCT(B109:AJ109,PVCapPrice)</f>
        <v>#DIV/0!</v>
      </c>
      <c r="AM109" s="1"/>
      <c r="AN109" s="1"/>
      <c r="AO109" s="1"/>
      <c r="AP109" s="1"/>
      <c r="AQ109" s="1"/>
    </row>
    <row r="110" customFormat="false" ht="11.25" hidden="false" customHeight="false" outlineLevel="0" collapsed="false">
      <c r="A110" s="1" t="n">
        <v>108</v>
      </c>
      <c r="B110" s="8" t="n">
        <f aca="false">+[2]data1cf!AA109</f>
        <v>-85272.1291939784</v>
      </c>
      <c r="C110" s="8" t="n">
        <f aca="false">+[2]data1cf!AB109</f>
        <v>-7619.70016467698</v>
      </c>
      <c r="D110" s="8" t="n">
        <f aca="false">+[2]data1cf!AC109</f>
        <v>-3798.94039115542</v>
      </c>
      <c r="E110" s="8" t="n">
        <f aca="false">+[2]data1cf!AD109</f>
        <v>-3343.8114160705</v>
      </c>
      <c r="F110" s="8" t="n">
        <f aca="false">+[2]data1cf!AE109</f>
        <v>-3656.3634039902</v>
      </c>
      <c r="G110" s="8" t="n">
        <f aca="false">+[2]data1cf!AF109</f>
        <v>-3900.4730868625</v>
      </c>
      <c r="H110" s="8" t="n">
        <f aca="false">+[2]data1cf!AG109</f>
        <v>-2544.18485068933</v>
      </c>
      <c r="I110" s="8" t="n">
        <f aca="false">+[2]data1cf!AH109</f>
        <v>-2654.16918382648</v>
      </c>
      <c r="J110" s="8" t="n">
        <f aca="false">+[2]data1cf!AI109</f>
        <v>-2666.60338636147</v>
      </c>
      <c r="K110" s="8" t="n">
        <f aca="false">+[2]data1cf!AJ109</f>
        <v>-2676.09523458945</v>
      </c>
      <c r="L110" s="8" t="n">
        <f aca="false">+[2]data1cf!AK109</f>
        <v>-2704.09732124188</v>
      </c>
      <c r="M110" s="8" t="n">
        <f aca="false">+[2]data1cf!AL109</f>
        <v>-2702.87386889227</v>
      </c>
      <c r="N110" s="8" t="n">
        <f aca="false">+[2]data1cf!AM109</f>
        <v>-2720.18405377379</v>
      </c>
      <c r="O110" s="8" t="n">
        <f aca="false">+[2]data1cf!AN109</f>
        <v>-2530.67418602413</v>
      </c>
      <c r="P110" s="8" t="n">
        <f aca="false">+[2]data1cf!AO109</f>
        <v>-2491.99253929961</v>
      </c>
      <c r="Q110" s="8" t="n">
        <f aca="false">+[2]data1cf!AP109</f>
        <v>-2493.20923085173</v>
      </c>
      <c r="R110" s="8" t="n">
        <f aca="false">+[2]data1cf!AQ109</f>
        <v>978.037213003255</v>
      </c>
      <c r="S110" s="8" t="n">
        <f aca="false">+[2]data1cf!AR109</f>
        <v>0</v>
      </c>
      <c r="T110" s="8" t="n">
        <f aca="false">+[2]data1cf!AS109</f>
        <v>0</v>
      </c>
      <c r="U110" s="8" t="n">
        <f aca="false">+[2]data1cf!AT109</f>
        <v>0</v>
      </c>
      <c r="V110" s="8" t="n">
        <f aca="false">+[2]data1cf!AU109</f>
        <v>0</v>
      </c>
      <c r="W110" s="8" t="n">
        <f aca="false">+[2]data1cf!AV109</f>
        <v>0</v>
      </c>
      <c r="X110" s="8" t="n">
        <f aca="false">+[2]data1cf!AW109</f>
        <v>0</v>
      </c>
      <c r="Y110" s="8" t="n">
        <f aca="false">+[2]data1cf!AX109</f>
        <v>0</v>
      </c>
      <c r="Z110" s="8" t="n">
        <f aca="false">+[2]data1cf!AY109</f>
        <v>0</v>
      </c>
      <c r="AA110" s="8" t="n">
        <f aca="false">+[2]data1cf!AZ109</f>
        <v>0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1"/>
      <c r="AL110" s="1" t="e">
        <f aca="false">SUMPRODUCT(B110:AJ110,PVCapPrice)</f>
        <v>#DIV/0!</v>
      </c>
      <c r="AM110" s="1"/>
      <c r="AN110" s="1"/>
      <c r="AO110" s="1"/>
      <c r="AP110" s="1"/>
      <c r="AQ110" s="1"/>
    </row>
    <row r="111" customFormat="false" ht="11.25" hidden="false" customHeight="false" outlineLevel="0" collapsed="false">
      <c r="A111" s="1" t="n">
        <v>109</v>
      </c>
      <c r="B111" s="8" t="n">
        <f aca="false">+[2]data1cf!AA110</f>
        <v>-99970.7971991556</v>
      </c>
      <c r="C111" s="8" t="n">
        <f aca="false">+[2]data1cf!AB110</f>
        <v>-7514.25134493525</v>
      </c>
      <c r="D111" s="8" t="n">
        <f aca="false">+[2]data1cf!AC110</f>
        <v>-3313.4142450977</v>
      </c>
      <c r="E111" s="8" t="n">
        <f aca="false">+[2]data1cf!AD110</f>
        <v>-2868.68740545776</v>
      </c>
      <c r="F111" s="8" t="n">
        <f aca="false">+[2]data1cf!AE110</f>
        <v>-3187.85811621222</v>
      </c>
      <c r="G111" s="8" t="n">
        <f aca="false">+[2]data1cf!AF110</f>
        <v>-3490.12354599481</v>
      </c>
      <c r="H111" s="8" t="n">
        <f aca="false">+[2]data1cf!AG110</f>
        <v>-2188.15018658761</v>
      </c>
      <c r="I111" s="8" t="n">
        <f aca="false">+[2]data1cf!AH110</f>
        <v>-2316.99349872212</v>
      </c>
      <c r="J111" s="8" t="n">
        <f aca="false">+[2]data1cf!AI110</f>
        <v>-2329.42770125711</v>
      </c>
      <c r="K111" s="8" t="n">
        <f aca="false">+[2]data1cf!AJ110</f>
        <v>-2338.34806527305</v>
      </c>
      <c r="L111" s="8" t="n">
        <f aca="false">+[2]data1cf!AK110</f>
        <v>-2366.92163613752</v>
      </c>
      <c r="M111" s="8" t="n">
        <f aca="false">+[2]data1cf!AL110</f>
        <v>-2365.12669957587</v>
      </c>
      <c r="N111" s="8" t="n">
        <f aca="false">+[2]data1cf!AM110</f>
        <v>-2383.00836866943</v>
      </c>
      <c r="O111" s="8" t="n">
        <f aca="false">+[2]data1cf!AN110</f>
        <v>-2192.92701670773</v>
      </c>
      <c r="P111" s="8" t="n">
        <f aca="false">+[2]data1cf!AO110</f>
        <v>-2154.81685419525</v>
      </c>
      <c r="Q111" s="8" t="n">
        <f aca="false">+[2]data1cf!AP110</f>
        <v>-2155.46206153533</v>
      </c>
      <c r="R111" s="8" t="n">
        <f aca="false">+[2]data1cf!AQ110</f>
        <v>1146.62505555543</v>
      </c>
      <c r="S111" s="8" t="n">
        <f aca="false">+[2]data1cf!AR110</f>
        <v>0</v>
      </c>
      <c r="T111" s="8" t="n">
        <f aca="false">+[2]data1cf!AS110</f>
        <v>0</v>
      </c>
      <c r="U111" s="8" t="n">
        <f aca="false">+[2]data1cf!AT110</f>
        <v>0</v>
      </c>
      <c r="V111" s="8" t="n">
        <f aca="false">+[2]data1cf!AU110</f>
        <v>0</v>
      </c>
      <c r="W111" s="8" t="n">
        <f aca="false">+[2]data1cf!AV110</f>
        <v>0</v>
      </c>
      <c r="X111" s="8" t="n">
        <f aca="false">+[2]data1cf!AW110</f>
        <v>0</v>
      </c>
      <c r="Y111" s="8" t="n">
        <f aca="false">+[2]data1cf!AX110</f>
        <v>0</v>
      </c>
      <c r="Z111" s="8" t="n">
        <f aca="false">+[2]data1cf!AY110</f>
        <v>0</v>
      </c>
      <c r="AA111" s="8" t="n">
        <f aca="false">+[2]data1cf!AZ110</f>
        <v>0</v>
      </c>
      <c r="AB111" s="9"/>
      <c r="AC111" s="9"/>
      <c r="AD111" s="9"/>
      <c r="AE111" s="9"/>
      <c r="AF111" s="9"/>
      <c r="AG111" s="9"/>
      <c r="AH111" s="9"/>
      <c r="AI111" s="9"/>
      <c r="AJ111" s="9"/>
      <c r="AK111" s="1"/>
      <c r="AL111" s="1" t="e">
        <f aca="false">SUMPRODUCT(B111:AJ111,PVCapPrice)</f>
        <v>#DIV/0!</v>
      </c>
      <c r="AM111" s="1"/>
      <c r="AN111" s="1"/>
      <c r="AO111" s="1"/>
      <c r="AP111" s="1"/>
      <c r="AQ111" s="1"/>
    </row>
    <row r="112" customFormat="false" ht="11.25" hidden="false" customHeight="false" outlineLevel="0" collapsed="false">
      <c r="A112" s="1" t="n">
        <v>110</v>
      </c>
      <c r="B112" s="8" t="n">
        <f aca="false">+[2]data1cf!AA111</f>
        <v>-94438.9080829448</v>
      </c>
      <c r="C112" s="8" t="n">
        <f aca="false">+[2]data1cf!AB111</f>
        <v>-7491.90287387058</v>
      </c>
      <c r="D112" s="8" t="n">
        <f aca="false">+[2]data1cf!AC111</f>
        <v>-3357.63909939139</v>
      </c>
      <c r="E112" s="8" t="n">
        <f aca="false">+[2]data1cf!AD111</f>
        <v>-3137.07137568316</v>
      </c>
      <c r="F112" s="8" t="n">
        <f aca="false">+[2]data1cf!AE111</f>
        <v>-3385.7543064506</v>
      </c>
      <c r="G112" s="8" t="n">
        <f aca="false">+[2]data1cf!AF111</f>
        <v>-3624.03956289248</v>
      </c>
      <c r="H112" s="8" t="n">
        <f aca="false">+[2]data1cf!AG111</f>
        <v>-2322.14493241386</v>
      </c>
      <c r="I112" s="8" t="n">
        <f aca="false">+[2]data1cf!AH111</f>
        <v>-2443.8906095367</v>
      </c>
      <c r="J112" s="8" t="n">
        <f aca="false">+[2]data1cf!AI111</f>
        <v>-2456.32481207169</v>
      </c>
      <c r="K112" s="8" t="n">
        <f aca="false">+[2]data1cf!AJ111</f>
        <v>-2465.46025593647</v>
      </c>
      <c r="L112" s="8" t="n">
        <f aca="false">+[2]data1cf!AK111</f>
        <v>-2493.81874695211</v>
      </c>
      <c r="M112" s="8" t="n">
        <f aca="false">+[2]data1cf!AL111</f>
        <v>-2492.23889023929</v>
      </c>
      <c r="N112" s="8" t="n">
        <f aca="false">+[2]data1cf!AM111</f>
        <v>-2509.90547948401</v>
      </c>
      <c r="O112" s="8" t="n">
        <f aca="false">+[2]data1cf!AN111</f>
        <v>-2320.03920737116</v>
      </c>
      <c r="P112" s="8" t="n">
        <f aca="false">+[2]data1cf!AO111</f>
        <v>-2281.71396500983</v>
      </c>
      <c r="Q112" s="8" t="n">
        <f aca="false">+[2]data1cf!AP111</f>
        <v>-2282.57425219875</v>
      </c>
      <c r="R112" s="8" t="n">
        <f aca="false">+[2]data1cf!AQ111</f>
        <v>1083.17650014814</v>
      </c>
      <c r="S112" s="8" t="n">
        <f aca="false">+[2]data1cf!AR111</f>
        <v>0</v>
      </c>
      <c r="T112" s="8" t="n">
        <f aca="false">+[2]data1cf!AS111</f>
        <v>0</v>
      </c>
      <c r="U112" s="8" t="n">
        <f aca="false">+[2]data1cf!AT111</f>
        <v>0</v>
      </c>
      <c r="V112" s="8" t="n">
        <f aca="false">+[2]data1cf!AU111</f>
        <v>0</v>
      </c>
      <c r="W112" s="8" t="n">
        <f aca="false">+[2]data1cf!AV111</f>
        <v>0</v>
      </c>
      <c r="X112" s="8" t="n">
        <f aca="false">+[2]data1cf!AW111</f>
        <v>0</v>
      </c>
      <c r="Y112" s="8" t="n">
        <f aca="false">+[2]data1cf!AX111</f>
        <v>0</v>
      </c>
      <c r="Z112" s="8" t="n">
        <f aca="false">+[2]data1cf!AY111</f>
        <v>0</v>
      </c>
      <c r="AA112" s="8" t="n">
        <f aca="false">+[2]data1cf!AZ111</f>
        <v>0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1"/>
      <c r="AL112" s="1" t="e">
        <f aca="false">SUMPRODUCT(B112:AJ112,PVCapPrice)</f>
        <v>#DIV/0!</v>
      </c>
      <c r="AM112" s="1"/>
      <c r="AN112" s="1"/>
      <c r="AO112" s="1"/>
      <c r="AP112" s="1"/>
      <c r="AQ112" s="1"/>
    </row>
    <row r="113" customFormat="false" ht="11.25" hidden="false" customHeight="false" outlineLevel="0" collapsed="false">
      <c r="A113" s="1" t="n">
        <v>111</v>
      </c>
      <c r="B113" s="8" t="n">
        <f aca="false">+[2]data1cf!AA112</f>
        <v>-96246.2021115917</v>
      </c>
      <c r="C113" s="8" t="n">
        <f aca="false">+[2]data1cf!AB112</f>
        <v>-7516.64669269478</v>
      </c>
      <c r="D113" s="8" t="n">
        <f aca="false">+[2]data1cf!AC112</f>
        <v>-3300.66656681228</v>
      </c>
      <c r="E113" s="8" t="n">
        <f aca="false">+[2]data1cf!AD112</f>
        <v>-3099.21141101389</v>
      </c>
      <c r="F113" s="8" t="n">
        <f aca="false">+[2]data1cf!AE112</f>
        <v>-3305.02689172579</v>
      </c>
      <c r="G113" s="8" t="n">
        <f aca="false">+[2]data1cf!AF112</f>
        <v>-3685.76370302496</v>
      </c>
      <c r="H113" s="8" t="n">
        <f aca="false">+[2]data1cf!AG112</f>
        <v>-2278.3682227014</v>
      </c>
      <c r="I113" s="8" t="n">
        <f aca="false">+[2]data1cf!AH112</f>
        <v>-2402.43273035477</v>
      </c>
      <c r="J113" s="8" t="n">
        <f aca="false">+[2]data1cf!AI112</f>
        <v>-2414.86693288976</v>
      </c>
      <c r="K113" s="8" t="n">
        <f aca="false">+[2]data1cf!AJ112</f>
        <v>-2423.9321091627</v>
      </c>
      <c r="L113" s="8" t="n">
        <f aca="false">+[2]data1cf!AK112</f>
        <v>-2452.36086777017</v>
      </c>
      <c r="M113" s="8" t="n">
        <f aca="false">+[2]data1cf!AL112</f>
        <v>-2450.71074346552</v>
      </c>
      <c r="N113" s="8" t="n">
        <f aca="false">+[2]data1cf!AM112</f>
        <v>-2468.44760030207</v>
      </c>
      <c r="O113" s="8" t="n">
        <f aca="false">+[2]data1cf!AN112</f>
        <v>-2278.51106059738</v>
      </c>
      <c r="P113" s="8" t="n">
        <f aca="false">+[2]data1cf!AO112</f>
        <v>-2240.25608582789</v>
      </c>
      <c r="Q113" s="8" t="n">
        <f aca="false">+[2]data1cf!AP112</f>
        <v>-2241.04610542498</v>
      </c>
      <c r="R113" s="8" t="n">
        <f aca="false">+[2]data1cf!AQ112</f>
        <v>1103.90543973911</v>
      </c>
      <c r="S113" s="8" t="n">
        <f aca="false">+[2]data1cf!AR112</f>
        <v>0</v>
      </c>
      <c r="T113" s="8" t="n">
        <f aca="false">+[2]data1cf!AS112</f>
        <v>0</v>
      </c>
      <c r="U113" s="8" t="n">
        <f aca="false">+[2]data1cf!AT112</f>
        <v>0</v>
      </c>
      <c r="V113" s="8" t="n">
        <f aca="false">+[2]data1cf!AU112</f>
        <v>0</v>
      </c>
      <c r="W113" s="8" t="n">
        <f aca="false">+[2]data1cf!AV112</f>
        <v>0</v>
      </c>
      <c r="X113" s="8" t="n">
        <f aca="false">+[2]data1cf!AW112</f>
        <v>0</v>
      </c>
      <c r="Y113" s="8" t="n">
        <f aca="false">+[2]data1cf!AX112</f>
        <v>0</v>
      </c>
      <c r="Z113" s="8" t="n">
        <f aca="false">+[2]data1cf!AY112</f>
        <v>0</v>
      </c>
      <c r="AA113" s="8" t="n">
        <f aca="false">+[2]data1cf!AZ112</f>
        <v>0</v>
      </c>
      <c r="AB113" s="9"/>
      <c r="AC113" s="9"/>
      <c r="AD113" s="9"/>
      <c r="AE113" s="9"/>
      <c r="AF113" s="9"/>
      <c r="AG113" s="9"/>
      <c r="AH113" s="9"/>
      <c r="AI113" s="9"/>
      <c r="AJ113" s="9"/>
      <c r="AK113" s="1"/>
      <c r="AL113" s="1" t="e">
        <f aca="false">SUMPRODUCT(B113:AJ113,PVCapPrice)</f>
        <v>#DIV/0!</v>
      </c>
      <c r="AM113" s="1"/>
      <c r="AN113" s="1"/>
      <c r="AO113" s="1"/>
      <c r="AP113" s="1"/>
      <c r="AQ113" s="1"/>
    </row>
    <row r="114" customFormat="false" ht="11.25" hidden="false" customHeight="false" outlineLevel="0" collapsed="false">
      <c r="A114" s="1" t="n">
        <v>112</v>
      </c>
      <c r="B114" s="8" t="n">
        <f aca="false">+[2]data1cf!AA113</f>
        <v>-97981.1722750222</v>
      </c>
      <c r="C114" s="8" t="n">
        <f aca="false">+[2]data1cf!AB113</f>
        <v>-7559.81751473839</v>
      </c>
      <c r="D114" s="8" t="n">
        <f aca="false">+[2]data1cf!AC113</f>
        <v>-3281.58172747182</v>
      </c>
      <c r="E114" s="8" t="n">
        <f aca="false">+[2]data1cf!AD113</f>
        <v>-2952.12064178008</v>
      </c>
      <c r="F114" s="8" t="n">
        <f aca="false">+[2]data1cf!AE113</f>
        <v>-3319.61667931765</v>
      </c>
      <c r="G114" s="8" t="n">
        <f aca="false">+[2]data1cf!AF113</f>
        <v>-3556.40757806178</v>
      </c>
      <c r="H114" s="8" t="n">
        <f aca="false">+[2]data1cf!AG113</f>
        <v>-2236.34335900995</v>
      </c>
      <c r="I114" s="8" t="n">
        <f aca="false">+[2]data1cf!AH113</f>
        <v>-2362.6339027818</v>
      </c>
      <c r="J114" s="8" t="n">
        <f aca="false">+[2]data1cf!AI113</f>
        <v>-2375.06810531679</v>
      </c>
      <c r="K114" s="8" t="n">
        <f aca="false">+[2]data1cf!AJ113</f>
        <v>-2384.06582594978</v>
      </c>
      <c r="L114" s="8" t="n">
        <f aca="false">+[2]data1cf!AK113</f>
        <v>-2412.5620401972</v>
      </c>
      <c r="M114" s="8" t="n">
        <f aca="false">+[2]data1cf!AL113</f>
        <v>-2410.8444602526</v>
      </c>
      <c r="N114" s="8" t="n">
        <f aca="false">+[2]data1cf!AM113</f>
        <v>-2428.64877272911</v>
      </c>
      <c r="O114" s="8" t="n">
        <f aca="false">+[2]data1cf!AN113</f>
        <v>-2238.64477738446</v>
      </c>
      <c r="P114" s="8" t="n">
        <f aca="false">+[2]data1cf!AO113</f>
        <v>-2200.45725825493</v>
      </c>
      <c r="Q114" s="8" t="n">
        <f aca="false">+[2]data1cf!AP113</f>
        <v>-2201.17982221206</v>
      </c>
      <c r="R114" s="8" t="n">
        <f aca="false">+[2]data1cf!AQ113</f>
        <v>1123.80485352559</v>
      </c>
      <c r="S114" s="8" t="n">
        <f aca="false">+[2]data1cf!AR113</f>
        <v>0</v>
      </c>
      <c r="T114" s="8" t="n">
        <f aca="false">+[2]data1cf!AS113</f>
        <v>0</v>
      </c>
      <c r="U114" s="8" t="n">
        <f aca="false">+[2]data1cf!AT113</f>
        <v>0</v>
      </c>
      <c r="V114" s="8" t="n">
        <f aca="false">+[2]data1cf!AU113</f>
        <v>0</v>
      </c>
      <c r="W114" s="8" t="n">
        <f aca="false">+[2]data1cf!AV113</f>
        <v>0</v>
      </c>
      <c r="X114" s="8" t="n">
        <f aca="false">+[2]data1cf!AW113</f>
        <v>0</v>
      </c>
      <c r="Y114" s="8" t="n">
        <f aca="false">+[2]data1cf!AX113</f>
        <v>0</v>
      </c>
      <c r="Z114" s="8" t="n">
        <f aca="false">+[2]data1cf!AY113</f>
        <v>0</v>
      </c>
      <c r="AA114" s="8" t="n">
        <f aca="false">+[2]data1cf!AZ113</f>
        <v>0</v>
      </c>
      <c r="AB114" s="9"/>
      <c r="AC114" s="9"/>
      <c r="AD114" s="9"/>
      <c r="AE114" s="9"/>
      <c r="AF114" s="9"/>
      <c r="AG114" s="9"/>
      <c r="AH114" s="9"/>
      <c r="AI114" s="9"/>
      <c r="AJ114" s="9"/>
      <c r="AK114" s="1"/>
      <c r="AL114" s="1" t="e">
        <f aca="false">SUMPRODUCT(B114:AJ114,PVCapPrice)</f>
        <v>#DIV/0!</v>
      </c>
      <c r="AM114" s="1"/>
      <c r="AN114" s="1"/>
      <c r="AO114" s="1"/>
      <c r="AP114" s="1"/>
      <c r="AQ114" s="1"/>
    </row>
    <row r="115" customFormat="false" ht="11.25" hidden="false" customHeight="false" outlineLevel="0" collapsed="false">
      <c r="A115" s="1" t="n">
        <v>113</v>
      </c>
      <c r="B115" s="8" t="n">
        <f aca="false">+[2]data1cf!AA114</f>
        <v>-85547.9829827547</v>
      </c>
      <c r="C115" s="8" t="n">
        <f aca="false">+[2]data1cf!AB114</f>
        <v>-7746.49272479297</v>
      </c>
      <c r="D115" s="8" t="n">
        <f aca="false">+[2]data1cf!AC114</f>
        <v>-3650.38788632203</v>
      </c>
      <c r="E115" s="8" t="n">
        <f aca="false">+[2]data1cf!AD114</f>
        <v>-3313.24984898163</v>
      </c>
      <c r="F115" s="8" t="n">
        <f aca="false">+[2]data1cf!AE114</f>
        <v>-3611.30487319637</v>
      </c>
      <c r="G115" s="8" t="n">
        <f aca="false">+[2]data1cf!AF114</f>
        <v>-3778.84761962828</v>
      </c>
      <c r="H115" s="8" t="n">
        <f aca="false">+[2]data1cf!AG114</f>
        <v>-2537.50305401268</v>
      </c>
      <c r="I115" s="8" t="n">
        <f aca="false">+[2]data1cf!AH114</f>
        <v>-2647.84131859499</v>
      </c>
      <c r="J115" s="8" t="n">
        <f aca="false">+[2]data1cf!AI114</f>
        <v>-2660.27552112997</v>
      </c>
      <c r="K115" s="8" t="n">
        <f aca="false">+[2]data1cf!AJ114</f>
        <v>-2669.75664416264</v>
      </c>
      <c r="L115" s="8" t="n">
        <f aca="false">+[2]data1cf!AK114</f>
        <v>-2697.76945601039</v>
      </c>
      <c r="M115" s="8" t="n">
        <f aca="false">+[2]data1cf!AL114</f>
        <v>-2696.53527846547</v>
      </c>
      <c r="N115" s="8" t="n">
        <f aca="false">+[2]data1cf!AM114</f>
        <v>-2713.85618854229</v>
      </c>
      <c r="O115" s="8" t="n">
        <f aca="false">+[2]data1cf!AN114</f>
        <v>-2524.33559559733</v>
      </c>
      <c r="P115" s="8" t="n">
        <f aca="false">+[2]data1cf!AO114</f>
        <v>-2485.66467406811</v>
      </c>
      <c r="Q115" s="8" t="n">
        <f aca="false">+[2]data1cf!AP114</f>
        <v>-2486.87064042493</v>
      </c>
      <c r="R115" s="8" t="n">
        <f aca="false">+[2]data1cf!AQ114</f>
        <v>981.201145619003</v>
      </c>
      <c r="S115" s="8" t="n">
        <f aca="false">+[2]data1cf!AR114</f>
        <v>0</v>
      </c>
      <c r="T115" s="8" t="n">
        <f aca="false">+[2]data1cf!AS114</f>
        <v>0</v>
      </c>
      <c r="U115" s="8" t="n">
        <f aca="false">+[2]data1cf!AT114</f>
        <v>0</v>
      </c>
      <c r="V115" s="8" t="n">
        <f aca="false">+[2]data1cf!AU114</f>
        <v>0</v>
      </c>
      <c r="W115" s="8" t="n">
        <f aca="false">+[2]data1cf!AV114</f>
        <v>0</v>
      </c>
      <c r="X115" s="8" t="n">
        <f aca="false">+[2]data1cf!AW114</f>
        <v>0</v>
      </c>
      <c r="Y115" s="8" t="n">
        <f aca="false">+[2]data1cf!AX114</f>
        <v>0</v>
      </c>
      <c r="Z115" s="8" t="n">
        <f aca="false">+[2]data1cf!AY114</f>
        <v>0</v>
      </c>
      <c r="AA115" s="8" t="n">
        <f aca="false">+[2]data1cf!AZ114</f>
        <v>0</v>
      </c>
      <c r="AB115" s="9"/>
      <c r="AC115" s="9"/>
      <c r="AD115" s="9"/>
      <c r="AE115" s="9"/>
      <c r="AF115" s="9"/>
      <c r="AG115" s="9"/>
      <c r="AH115" s="9"/>
      <c r="AI115" s="9"/>
      <c r="AJ115" s="9"/>
      <c r="AK115" s="1"/>
      <c r="AL115" s="1" t="e">
        <f aca="false">SUMPRODUCT(B115:AJ115,PVCapPrice)</f>
        <v>#DIV/0!</v>
      </c>
      <c r="AM115" s="1"/>
      <c r="AN115" s="1"/>
      <c r="AO115" s="1"/>
      <c r="AP115" s="1"/>
      <c r="AQ115" s="1"/>
    </row>
    <row r="116" customFormat="false" ht="11.25" hidden="false" customHeight="false" outlineLevel="0" collapsed="false">
      <c r="A116" s="1" t="n">
        <v>114</v>
      </c>
      <c r="B116" s="8" t="n">
        <f aca="false">+[2]data1cf!AA115</f>
        <v>-90279.6952073368</v>
      </c>
      <c r="C116" s="8" t="n">
        <f aca="false">+[2]data1cf!AB115</f>
        <v>-7618.14624036655</v>
      </c>
      <c r="D116" s="8" t="n">
        <f aca="false">+[2]data1cf!AC115</f>
        <v>-3579.13021587539</v>
      </c>
      <c r="E116" s="8" t="n">
        <f aca="false">+[2]data1cf!AD115</f>
        <v>-3274.14406210073</v>
      </c>
      <c r="F116" s="8" t="n">
        <f aca="false">+[2]data1cf!AE115</f>
        <v>-3517.30184457224</v>
      </c>
      <c r="G116" s="8" t="n">
        <f aca="false">+[2]data1cf!AF115</f>
        <v>-3739.99770751829</v>
      </c>
      <c r="H116" s="8" t="n">
        <f aca="false">+[2]data1cf!AG115</f>
        <v>-2422.89038489792</v>
      </c>
      <c r="I116" s="8" t="n">
        <f aca="false">+[2]data1cf!AH115</f>
        <v>-2539.29962553285</v>
      </c>
      <c r="J116" s="8" t="n">
        <f aca="false">+[2]data1cf!AI115</f>
        <v>-2551.73382806784</v>
      </c>
      <c r="K116" s="8" t="n">
        <f aca="false">+[2]data1cf!AJ115</f>
        <v>-2561.03098212922</v>
      </c>
      <c r="L116" s="8" t="n">
        <f aca="false">+[2]data1cf!AK115</f>
        <v>-2589.22776294825</v>
      </c>
      <c r="M116" s="8" t="n">
        <f aca="false">+[2]data1cf!AL115</f>
        <v>-2587.80961643204</v>
      </c>
      <c r="N116" s="8" t="n">
        <f aca="false">+[2]data1cf!AM115</f>
        <v>-2605.31449548016</v>
      </c>
      <c r="O116" s="8" t="n">
        <f aca="false">+[2]data1cf!AN115</f>
        <v>-2415.60993356391</v>
      </c>
      <c r="P116" s="8" t="n">
        <f aca="false">+[2]data1cf!AO115</f>
        <v>-2377.12298100598</v>
      </c>
      <c r="Q116" s="8" t="n">
        <f aca="false">+[2]data1cf!AP115</f>
        <v>-2378.1449783915</v>
      </c>
      <c r="R116" s="8" t="n">
        <f aca="false">+[2]data1cf!AQ115</f>
        <v>1035.47199215007</v>
      </c>
      <c r="S116" s="8" t="n">
        <f aca="false">+[2]data1cf!AR115</f>
        <v>0</v>
      </c>
      <c r="T116" s="8" t="n">
        <f aca="false">+[2]data1cf!AS115</f>
        <v>0</v>
      </c>
      <c r="U116" s="8" t="n">
        <f aca="false">+[2]data1cf!AT115</f>
        <v>0</v>
      </c>
      <c r="V116" s="8" t="n">
        <f aca="false">+[2]data1cf!AU115</f>
        <v>0</v>
      </c>
      <c r="W116" s="8" t="n">
        <f aca="false">+[2]data1cf!AV115</f>
        <v>0</v>
      </c>
      <c r="X116" s="8" t="n">
        <f aca="false">+[2]data1cf!AW115</f>
        <v>0</v>
      </c>
      <c r="Y116" s="8" t="n">
        <f aca="false">+[2]data1cf!AX115</f>
        <v>0</v>
      </c>
      <c r="Z116" s="8" t="n">
        <f aca="false">+[2]data1cf!AY115</f>
        <v>0</v>
      </c>
      <c r="AA116" s="8" t="n">
        <f aca="false">+[2]data1cf!AZ115</f>
        <v>0</v>
      </c>
      <c r="AB116" s="9"/>
      <c r="AC116" s="9"/>
      <c r="AD116" s="9"/>
      <c r="AE116" s="9"/>
      <c r="AF116" s="9"/>
      <c r="AG116" s="9"/>
      <c r="AH116" s="9"/>
      <c r="AI116" s="9"/>
      <c r="AJ116" s="9"/>
      <c r="AK116" s="1"/>
      <c r="AL116" s="1" t="e">
        <f aca="false">SUMPRODUCT(B116:AJ116,PVCapPrice)</f>
        <v>#DIV/0!</v>
      </c>
      <c r="AM116" s="1"/>
      <c r="AN116" s="1"/>
      <c r="AO116" s="1"/>
      <c r="AP116" s="1"/>
      <c r="AQ116" s="1"/>
    </row>
    <row r="117" customFormat="false" ht="11.25" hidden="false" customHeight="false" outlineLevel="0" collapsed="false">
      <c r="A117" s="1" t="n">
        <v>115</v>
      </c>
      <c r="B117" s="8" t="n">
        <f aca="false">+[2]data1cf!AA116</f>
        <v>-89697.4387907225</v>
      </c>
      <c r="C117" s="8" t="n">
        <f aca="false">+[2]data1cf!AB116</f>
        <v>-7661.13845640013</v>
      </c>
      <c r="D117" s="8" t="n">
        <f aca="false">+[2]data1cf!AC116</f>
        <v>-3562.57618934375</v>
      </c>
      <c r="E117" s="8" t="n">
        <f aca="false">+[2]data1cf!AD116</f>
        <v>-3133.16845531303</v>
      </c>
      <c r="F117" s="8" t="n">
        <f aca="false">+[2]data1cf!AE116</f>
        <v>-3528.02980606135</v>
      </c>
      <c r="G117" s="8" t="n">
        <f aca="false">+[2]data1cf!AF116</f>
        <v>-3775.48730740886</v>
      </c>
      <c r="H117" s="8" t="n">
        <f aca="false">+[2]data1cf!AG116</f>
        <v>-2436.9939395627</v>
      </c>
      <c r="I117" s="8" t="n">
        <f aca="false">+[2]data1cf!AH116</f>
        <v>-2552.65612192485</v>
      </c>
      <c r="J117" s="8" t="n">
        <f aca="false">+[2]data1cf!AI116</f>
        <v>-2565.09032445984</v>
      </c>
      <c r="K117" s="8" t="n">
        <f aca="false">+[2]data1cf!AJ116</f>
        <v>-2574.4101166507</v>
      </c>
      <c r="L117" s="8" t="n">
        <f aca="false">+[2]data1cf!AK116</f>
        <v>-2602.58425934025</v>
      </c>
      <c r="M117" s="8" t="n">
        <f aca="false">+[2]data1cf!AL116</f>
        <v>-2601.18875095352</v>
      </c>
      <c r="N117" s="8" t="n">
        <f aca="false">+[2]data1cf!AM116</f>
        <v>-2618.67099187216</v>
      </c>
      <c r="O117" s="8" t="n">
        <f aca="false">+[2]data1cf!AN116</f>
        <v>-2428.98906808538</v>
      </c>
      <c r="P117" s="8" t="n">
        <f aca="false">+[2]data1cf!AO116</f>
        <v>-2390.47947739798</v>
      </c>
      <c r="Q117" s="8" t="n">
        <f aca="false">+[2]data1cf!AP116</f>
        <v>-2391.52411291298</v>
      </c>
      <c r="R117" s="8" t="n">
        <f aca="false">+[2]data1cf!AQ116</f>
        <v>1028.79374395407</v>
      </c>
      <c r="S117" s="8" t="n">
        <f aca="false">+[2]data1cf!AR116</f>
        <v>0</v>
      </c>
      <c r="T117" s="8" t="n">
        <f aca="false">+[2]data1cf!AS116</f>
        <v>0</v>
      </c>
      <c r="U117" s="8" t="n">
        <f aca="false">+[2]data1cf!AT116</f>
        <v>0</v>
      </c>
      <c r="V117" s="8" t="n">
        <f aca="false">+[2]data1cf!AU116</f>
        <v>0</v>
      </c>
      <c r="W117" s="8" t="n">
        <f aca="false">+[2]data1cf!AV116</f>
        <v>0</v>
      </c>
      <c r="X117" s="8" t="n">
        <f aca="false">+[2]data1cf!AW116</f>
        <v>0</v>
      </c>
      <c r="Y117" s="8" t="n">
        <f aca="false">+[2]data1cf!AX116</f>
        <v>0</v>
      </c>
      <c r="Z117" s="8" t="n">
        <f aca="false">+[2]data1cf!AY116</f>
        <v>0</v>
      </c>
      <c r="AA117" s="8" t="n">
        <f aca="false">+[2]data1cf!AZ116</f>
        <v>0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1"/>
      <c r="AL117" s="1" t="e">
        <f aca="false">SUMPRODUCT(B117:AJ117,PVCapPrice)</f>
        <v>#DIV/0!</v>
      </c>
      <c r="AM117" s="1"/>
      <c r="AN117" s="1"/>
      <c r="AO117" s="1"/>
      <c r="AP117" s="1"/>
      <c r="AQ117" s="1"/>
    </row>
    <row r="118" customFormat="false" ht="11.25" hidden="false" customHeight="false" outlineLevel="0" collapsed="false">
      <c r="A118" s="1" t="n">
        <v>116</v>
      </c>
      <c r="B118" s="8" t="n">
        <f aca="false">+[2]data1cf!AA117</f>
        <v>-90863.4262850897</v>
      </c>
      <c r="C118" s="8" t="n">
        <f aca="false">+[2]data1cf!AB117</f>
        <v>-7701.64723820953</v>
      </c>
      <c r="D118" s="8" t="n">
        <f aca="false">+[2]data1cf!AC117</f>
        <v>-3612.88210775919</v>
      </c>
      <c r="E118" s="8" t="n">
        <f aca="false">+[2]data1cf!AD117</f>
        <v>-3233.88793493119</v>
      </c>
      <c r="F118" s="8" t="n">
        <f aca="false">+[2]data1cf!AE117</f>
        <v>-3478.28438064949</v>
      </c>
      <c r="G118" s="8" t="n">
        <f aca="false">+[2]data1cf!AF117</f>
        <v>-3721.37656409946</v>
      </c>
      <c r="H118" s="8" t="n">
        <f aca="false">+[2]data1cf!AG117</f>
        <v>-2408.75111063714</v>
      </c>
      <c r="I118" s="8" t="n">
        <f aca="false">+[2]data1cf!AH117</f>
        <v>-2525.90930159406</v>
      </c>
      <c r="J118" s="8" t="n">
        <f aca="false">+[2]data1cf!AI117</f>
        <v>-2538.34350412905</v>
      </c>
      <c r="K118" s="8" t="n">
        <f aca="false">+[2]data1cf!AJ117</f>
        <v>-2547.61796272613</v>
      </c>
      <c r="L118" s="8" t="n">
        <f aca="false">+[2]data1cf!AK117</f>
        <v>-2575.83743900946</v>
      </c>
      <c r="M118" s="8" t="n">
        <f aca="false">+[2]data1cf!AL117</f>
        <v>-2574.39659702895</v>
      </c>
      <c r="N118" s="8" t="n">
        <f aca="false">+[2]data1cf!AM117</f>
        <v>-2591.92417154137</v>
      </c>
      <c r="O118" s="8" t="n">
        <f aca="false">+[2]data1cf!AN117</f>
        <v>-2402.19691416081</v>
      </c>
      <c r="P118" s="8" t="n">
        <f aca="false">+[2]data1cf!AO117</f>
        <v>-2363.73265706719</v>
      </c>
      <c r="Q118" s="8" t="n">
        <f aca="false">+[2]data1cf!AP117</f>
        <v>-2364.73195898841</v>
      </c>
      <c r="R118" s="8" t="n">
        <f aca="false">+[2]data1cf!AQ117</f>
        <v>1042.16715411946</v>
      </c>
      <c r="S118" s="8" t="n">
        <f aca="false">+[2]data1cf!AR117</f>
        <v>0</v>
      </c>
      <c r="T118" s="8" t="n">
        <f aca="false">+[2]data1cf!AS117</f>
        <v>0</v>
      </c>
      <c r="U118" s="8" t="n">
        <f aca="false">+[2]data1cf!AT117</f>
        <v>0</v>
      </c>
      <c r="V118" s="8" t="n">
        <f aca="false">+[2]data1cf!AU117</f>
        <v>0</v>
      </c>
      <c r="W118" s="8" t="n">
        <f aca="false">+[2]data1cf!AV117</f>
        <v>0</v>
      </c>
      <c r="X118" s="8" t="n">
        <f aca="false">+[2]data1cf!AW117</f>
        <v>0</v>
      </c>
      <c r="Y118" s="8" t="n">
        <f aca="false">+[2]data1cf!AX117</f>
        <v>0</v>
      </c>
      <c r="Z118" s="8" t="n">
        <f aca="false">+[2]data1cf!AY117</f>
        <v>0</v>
      </c>
      <c r="AA118" s="8" t="n">
        <f aca="false">+[2]data1cf!AZ117</f>
        <v>0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1"/>
      <c r="AL118" s="1" t="e">
        <f aca="false">SUMPRODUCT(B118:AJ118,PVCapPrice)</f>
        <v>#DIV/0!</v>
      </c>
      <c r="AM118" s="1"/>
      <c r="AN118" s="1"/>
      <c r="AO118" s="1"/>
      <c r="AP118" s="1"/>
      <c r="AQ118" s="1"/>
    </row>
    <row r="119" customFormat="false" ht="11.25" hidden="false" customHeight="false" outlineLevel="0" collapsed="false">
      <c r="A119" s="1" t="n">
        <v>117</v>
      </c>
      <c r="B119" s="8" t="n">
        <f aca="false">+[2]data1cf!AA118</f>
        <v>-95971.6392008549</v>
      </c>
      <c r="C119" s="8" t="n">
        <f aca="false">+[2]data1cf!AB118</f>
        <v>-7487.96202649848</v>
      </c>
      <c r="D119" s="8" t="n">
        <f aca="false">+[2]data1cf!AC118</f>
        <v>-3362.30850759311</v>
      </c>
      <c r="E119" s="8" t="n">
        <f aca="false">+[2]data1cf!AD118</f>
        <v>-3009.89504989523</v>
      </c>
      <c r="F119" s="8" t="n">
        <f aca="false">+[2]data1cf!AE118</f>
        <v>-3215.22848813489</v>
      </c>
      <c r="G119" s="8" t="n">
        <f aca="false">+[2]data1cf!AF118</f>
        <v>-3584.18482267469</v>
      </c>
      <c r="H119" s="8" t="n">
        <f aca="false">+[2]data1cf!AG118</f>
        <v>-2285.01875142037</v>
      </c>
      <c r="I119" s="8" t="n">
        <f aca="false">+[2]data1cf!AH118</f>
        <v>-2408.73098387674</v>
      </c>
      <c r="J119" s="8" t="n">
        <f aca="false">+[2]data1cf!AI118</f>
        <v>-2421.16518641173</v>
      </c>
      <c r="K119" s="8" t="n">
        <f aca="false">+[2]data1cf!AJ118</f>
        <v>-2430.24103769064</v>
      </c>
      <c r="L119" s="8" t="n">
        <f aca="false">+[2]data1cf!AK118</f>
        <v>-2458.65912129214</v>
      </c>
      <c r="M119" s="8" t="n">
        <f aca="false">+[2]data1cf!AL118</f>
        <v>-2457.01967199346</v>
      </c>
      <c r="N119" s="8" t="n">
        <f aca="false">+[2]data1cf!AM118</f>
        <v>-2474.74585382405</v>
      </c>
      <c r="O119" s="8" t="n">
        <f aca="false">+[2]data1cf!AN118</f>
        <v>-2284.81998912533</v>
      </c>
      <c r="P119" s="8" t="n">
        <f aca="false">+[2]data1cf!AO118</f>
        <v>-2246.55433934987</v>
      </c>
      <c r="Q119" s="8" t="n">
        <f aca="false">+[2]data1cf!AP118</f>
        <v>-2247.35503395292</v>
      </c>
      <c r="R119" s="8" t="n">
        <f aca="false">+[2]data1cf!AQ118</f>
        <v>1100.75631297813</v>
      </c>
      <c r="S119" s="8" t="n">
        <f aca="false">+[2]data1cf!AR118</f>
        <v>0</v>
      </c>
      <c r="T119" s="8" t="n">
        <f aca="false">+[2]data1cf!AS118</f>
        <v>0</v>
      </c>
      <c r="U119" s="8" t="n">
        <f aca="false">+[2]data1cf!AT118</f>
        <v>0</v>
      </c>
      <c r="V119" s="8" t="n">
        <f aca="false">+[2]data1cf!AU118</f>
        <v>0</v>
      </c>
      <c r="W119" s="8" t="n">
        <f aca="false">+[2]data1cf!AV118</f>
        <v>0</v>
      </c>
      <c r="X119" s="8" t="n">
        <f aca="false">+[2]data1cf!AW118</f>
        <v>0</v>
      </c>
      <c r="Y119" s="8" t="n">
        <f aca="false">+[2]data1cf!AX118</f>
        <v>0</v>
      </c>
      <c r="Z119" s="8" t="n">
        <f aca="false">+[2]data1cf!AY118</f>
        <v>0</v>
      </c>
      <c r="AA119" s="8" t="n">
        <f aca="false">+[2]data1cf!AZ118</f>
        <v>0</v>
      </c>
      <c r="AB119" s="9"/>
      <c r="AC119" s="9"/>
      <c r="AD119" s="9"/>
      <c r="AE119" s="9"/>
      <c r="AF119" s="9"/>
      <c r="AG119" s="9"/>
      <c r="AH119" s="9"/>
      <c r="AI119" s="9"/>
      <c r="AJ119" s="9"/>
      <c r="AK119" s="1"/>
      <c r="AL119" s="1" t="e">
        <f aca="false">SUMPRODUCT(B119:AJ119,PVCapPrice)</f>
        <v>#DIV/0!</v>
      </c>
      <c r="AM119" s="1"/>
      <c r="AN119" s="1"/>
      <c r="AO119" s="1"/>
      <c r="AP119" s="1"/>
      <c r="AQ119" s="1"/>
    </row>
    <row r="120" customFormat="false" ht="11.25" hidden="false" customHeight="false" outlineLevel="0" collapsed="false">
      <c r="A120" s="1" t="n">
        <v>118</v>
      </c>
      <c r="B120" s="8" t="n">
        <f aca="false">+[2]data1cf!AA119</f>
        <v>-88905.5068529609</v>
      </c>
      <c r="C120" s="8" t="n">
        <f aca="false">+[2]data1cf!AB119</f>
        <v>-7640.31235556448</v>
      </c>
      <c r="D120" s="8" t="n">
        <f aca="false">+[2]data1cf!AC119</f>
        <v>-3509.1485752399</v>
      </c>
      <c r="E120" s="8" t="n">
        <f aca="false">+[2]data1cf!AD119</f>
        <v>-3229.10174055651</v>
      </c>
      <c r="F120" s="8" t="n">
        <f aca="false">+[2]data1cf!AE119</f>
        <v>-3666.15516035094</v>
      </c>
      <c r="G120" s="8" t="n">
        <f aca="false">+[2]data1cf!AF119</f>
        <v>-3736.4595225636</v>
      </c>
      <c r="H120" s="8" t="n">
        <f aca="false">+[2]data1cf!AG119</f>
        <v>-2456.17630502282</v>
      </c>
      <c r="I120" s="8" t="n">
        <f aca="false">+[2]data1cf!AH119</f>
        <v>-2570.82240703155</v>
      </c>
      <c r="J120" s="8" t="n">
        <f aca="false">+[2]data1cf!AI119</f>
        <v>-2583.25660956654</v>
      </c>
      <c r="K120" s="8" t="n">
        <f aca="false">+[2]data1cf!AJ119</f>
        <v>-2592.60719207114</v>
      </c>
      <c r="L120" s="8" t="n">
        <f aca="false">+[2]data1cf!AK119</f>
        <v>-2620.75054444695</v>
      </c>
      <c r="M120" s="8" t="n">
        <f aca="false">+[2]data1cf!AL119</f>
        <v>-2619.38582637396</v>
      </c>
      <c r="N120" s="8" t="n">
        <f aca="false">+[2]data1cf!AM119</f>
        <v>-2636.83727697886</v>
      </c>
      <c r="O120" s="8" t="n">
        <f aca="false">+[2]data1cf!AN119</f>
        <v>-2447.18614350582</v>
      </c>
      <c r="P120" s="8" t="n">
        <f aca="false">+[2]data1cf!AO119</f>
        <v>-2408.64576250468</v>
      </c>
      <c r="Q120" s="8" t="n">
        <f aca="false">+[2]data1cf!AP119</f>
        <v>-2409.72118833342</v>
      </c>
      <c r="R120" s="8" t="n">
        <f aca="false">+[2]data1cf!AQ119</f>
        <v>1019.71060140072</v>
      </c>
      <c r="S120" s="8" t="n">
        <f aca="false">+[2]data1cf!AR119</f>
        <v>0</v>
      </c>
      <c r="T120" s="8" t="n">
        <f aca="false">+[2]data1cf!AS119</f>
        <v>0</v>
      </c>
      <c r="U120" s="8" t="n">
        <f aca="false">+[2]data1cf!AT119</f>
        <v>0</v>
      </c>
      <c r="V120" s="8" t="n">
        <f aca="false">+[2]data1cf!AU119</f>
        <v>0</v>
      </c>
      <c r="W120" s="8" t="n">
        <f aca="false">+[2]data1cf!AV119</f>
        <v>0</v>
      </c>
      <c r="X120" s="8" t="n">
        <f aca="false">+[2]data1cf!AW119</f>
        <v>0</v>
      </c>
      <c r="Y120" s="8" t="n">
        <f aca="false">+[2]data1cf!AX119</f>
        <v>0</v>
      </c>
      <c r="Z120" s="8" t="n">
        <f aca="false">+[2]data1cf!AY119</f>
        <v>0</v>
      </c>
      <c r="AA120" s="8" t="n">
        <f aca="false">+[2]data1cf!AZ119</f>
        <v>0</v>
      </c>
      <c r="AB120" s="9"/>
      <c r="AC120" s="9"/>
      <c r="AD120" s="9"/>
      <c r="AE120" s="9"/>
      <c r="AF120" s="9"/>
      <c r="AG120" s="9"/>
      <c r="AH120" s="9"/>
      <c r="AI120" s="9"/>
      <c r="AJ120" s="9"/>
      <c r="AK120" s="1"/>
      <c r="AL120" s="1" t="e">
        <f aca="false">SUMPRODUCT(B120:AJ120,PVCapPrice)</f>
        <v>#DIV/0!</v>
      </c>
      <c r="AM120" s="1"/>
      <c r="AN120" s="1"/>
      <c r="AO120" s="1"/>
      <c r="AP120" s="1"/>
      <c r="AQ120" s="1"/>
    </row>
    <row r="121" customFormat="false" ht="11.25" hidden="false" customHeight="false" outlineLevel="0" collapsed="false">
      <c r="A121" s="1" t="n">
        <v>119</v>
      </c>
      <c r="B121" s="8" t="n">
        <f aca="false">+[2]data1cf!AA120</f>
        <v>-91892.0058168247</v>
      </c>
      <c r="C121" s="8" t="n">
        <f aca="false">+[2]data1cf!AB120</f>
        <v>-7578.06487566912</v>
      </c>
      <c r="D121" s="8" t="n">
        <f aca="false">+[2]data1cf!AC120</f>
        <v>-3549.74966690067</v>
      </c>
      <c r="E121" s="8" t="n">
        <f aca="false">+[2]data1cf!AD120</f>
        <v>-3244.27776628556</v>
      </c>
      <c r="F121" s="8" t="n">
        <f aca="false">+[2]data1cf!AE120</f>
        <v>-3463.44071163242</v>
      </c>
      <c r="G121" s="8" t="n">
        <f aca="false">+[2]data1cf!AF120</f>
        <v>-3564.93149323148</v>
      </c>
      <c r="H121" s="8" t="n">
        <f aca="false">+[2]data1cf!AG120</f>
        <v>-2383.83661036036</v>
      </c>
      <c r="I121" s="8" t="n">
        <f aca="false">+[2]data1cf!AH120</f>
        <v>-2502.31450999969</v>
      </c>
      <c r="J121" s="8" t="n">
        <f aca="false">+[2]data1cf!AI120</f>
        <v>-2514.74871253468</v>
      </c>
      <c r="K121" s="8" t="n">
        <f aca="false">+[2]data1cf!AJ120</f>
        <v>-2523.98317995956</v>
      </c>
      <c r="L121" s="8" t="n">
        <f aca="false">+[2]data1cf!AK120</f>
        <v>-2552.24264741509</v>
      </c>
      <c r="M121" s="8" t="n">
        <f aca="false">+[2]data1cf!AL120</f>
        <v>-2550.76181426238</v>
      </c>
      <c r="N121" s="8" t="n">
        <f aca="false">+[2]data1cf!AM120</f>
        <v>-2568.32937994699</v>
      </c>
      <c r="O121" s="8" t="n">
        <f aca="false">+[2]data1cf!AN120</f>
        <v>-2378.56213139424</v>
      </c>
      <c r="P121" s="8" t="n">
        <f aca="false">+[2]data1cf!AO120</f>
        <v>-2340.13786547281</v>
      </c>
      <c r="Q121" s="8" t="n">
        <f aca="false">+[2]data1cf!AP120</f>
        <v>-2341.09717622184</v>
      </c>
      <c r="R121" s="8" t="n">
        <f aca="false">+[2]data1cf!AQ120</f>
        <v>1053.96454991665</v>
      </c>
      <c r="S121" s="8" t="n">
        <f aca="false">+[2]data1cf!AR120</f>
        <v>0</v>
      </c>
      <c r="T121" s="8" t="n">
        <f aca="false">+[2]data1cf!AS120</f>
        <v>0</v>
      </c>
      <c r="U121" s="8" t="n">
        <f aca="false">+[2]data1cf!AT120</f>
        <v>0</v>
      </c>
      <c r="V121" s="8" t="n">
        <f aca="false">+[2]data1cf!AU120</f>
        <v>0</v>
      </c>
      <c r="W121" s="8" t="n">
        <f aca="false">+[2]data1cf!AV120</f>
        <v>0</v>
      </c>
      <c r="X121" s="8" t="n">
        <f aca="false">+[2]data1cf!AW120</f>
        <v>0</v>
      </c>
      <c r="Y121" s="8" t="n">
        <f aca="false">+[2]data1cf!AX120</f>
        <v>0</v>
      </c>
      <c r="Z121" s="8" t="n">
        <f aca="false">+[2]data1cf!AY120</f>
        <v>0</v>
      </c>
      <c r="AA121" s="8" t="n">
        <f aca="false">+[2]data1cf!AZ120</f>
        <v>0</v>
      </c>
      <c r="AB121" s="9"/>
      <c r="AC121" s="9"/>
      <c r="AD121" s="9"/>
      <c r="AE121" s="9"/>
      <c r="AF121" s="9"/>
      <c r="AG121" s="9"/>
      <c r="AH121" s="9"/>
      <c r="AI121" s="9"/>
      <c r="AJ121" s="9"/>
      <c r="AK121" s="1"/>
      <c r="AL121" s="1" t="e">
        <f aca="false">SUMPRODUCT(B121:AJ121,PVCapPrice)</f>
        <v>#DIV/0!</v>
      </c>
      <c r="AM121" s="1"/>
      <c r="AN121" s="1"/>
      <c r="AO121" s="1"/>
      <c r="AP121" s="1"/>
      <c r="AQ121" s="1"/>
    </row>
    <row r="122" customFormat="false" ht="11.25" hidden="false" customHeight="false" outlineLevel="0" collapsed="false">
      <c r="A122" s="1" t="n">
        <v>120</v>
      </c>
      <c r="B122" s="8" t="n">
        <f aca="false">+[2]data1cf!AA121</f>
        <v>-94478.3484558288</v>
      </c>
      <c r="C122" s="8" t="n">
        <f aca="false">+[2]data1cf!AB121</f>
        <v>-7477.50800407658</v>
      </c>
      <c r="D122" s="8" t="n">
        <f aca="false">+[2]data1cf!AC121</f>
        <v>-3441.20102371096</v>
      </c>
      <c r="E122" s="8" t="n">
        <f aca="false">+[2]data1cf!AD121</f>
        <v>-3016.42402771484</v>
      </c>
      <c r="F122" s="8" t="n">
        <f aca="false">+[2]data1cf!AE121</f>
        <v>-3281.91046557293</v>
      </c>
      <c r="G122" s="8" t="n">
        <f aca="false">+[2]data1cf!AF121</f>
        <v>-3668.34135730593</v>
      </c>
      <c r="H122" s="8" t="n">
        <f aca="false">+[2]data1cf!AG121</f>
        <v>-2321.18959823617</v>
      </c>
      <c r="I122" s="8" t="n">
        <f aca="false">+[2]data1cf!AH121</f>
        <v>-2442.98587893504</v>
      </c>
      <c r="J122" s="8" t="n">
        <f aca="false">+[2]data1cf!AI121</f>
        <v>-2455.42008147003</v>
      </c>
      <c r="K122" s="8" t="n">
        <f aca="false">+[2]data1cf!AJ121</f>
        <v>-2464.55399189311</v>
      </c>
      <c r="L122" s="8" t="n">
        <f aca="false">+[2]data1cf!AK121</f>
        <v>-2492.91401635044</v>
      </c>
      <c r="M122" s="8" t="n">
        <f aca="false">+[2]data1cf!AL121</f>
        <v>-2491.33262619593</v>
      </c>
      <c r="N122" s="8" t="n">
        <f aca="false">+[2]data1cf!AM121</f>
        <v>-2509.00074888235</v>
      </c>
      <c r="O122" s="8" t="n">
        <f aca="false">+[2]data1cf!AN121</f>
        <v>-2319.1329433278</v>
      </c>
      <c r="P122" s="8" t="n">
        <f aca="false">+[2]data1cf!AO121</f>
        <v>-2280.80923440817</v>
      </c>
      <c r="Q122" s="8" t="n">
        <f aca="false">+[2]data1cf!AP121</f>
        <v>-2281.66798815539</v>
      </c>
      <c r="R122" s="8" t="n">
        <f aca="false">+[2]data1cf!AQ121</f>
        <v>1083.62886544897</v>
      </c>
      <c r="S122" s="8" t="n">
        <f aca="false">+[2]data1cf!AR121</f>
        <v>0</v>
      </c>
      <c r="T122" s="8" t="n">
        <f aca="false">+[2]data1cf!AS121</f>
        <v>0</v>
      </c>
      <c r="U122" s="8" t="n">
        <f aca="false">+[2]data1cf!AT121</f>
        <v>0</v>
      </c>
      <c r="V122" s="8" t="n">
        <f aca="false">+[2]data1cf!AU121</f>
        <v>0</v>
      </c>
      <c r="W122" s="8" t="n">
        <f aca="false">+[2]data1cf!AV121</f>
        <v>0</v>
      </c>
      <c r="X122" s="8" t="n">
        <f aca="false">+[2]data1cf!AW121</f>
        <v>0</v>
      </c>
      <c r="Y122" s="8" t="n">
        <f aca="false">+[2]data1cf!AX121</f>
        <v>0</v>
      </c>
      <c r="Z122" s="8" t="n">
        <f aca="false">+[2]data1cf!AY121</f>
        <v>0</v>
      </c>
      <c r="AA122" s="8" t="n">
        <f aca="false">+[2]data1cf!AZ121</f>
        <v>0</v>
      </c>
      <c r="AB122" s="9"/>
      <c r="AC122" s="9"/>
      <c r="AD122" s="9"/>
      <c r="AE122" s="9"/>
      <c r="AF122" s="9"/>
      <c r="AG122" s="9"/>
      <c r="AH122" s="9"/>
      <c r="AI122" s="9"/>
      <c r="AJ122" s="9"/>
      <c r="AK122" s="1"/>
      <c r="AL122" s="1" t="e">
        <f aca="false">SUMPRODUCT(B122:AJ122,PVCapPrice)</f>
        <v>#DIV/0!</v>
      </c>
      <c r="AM122" s="1"/>
      <c r="AN122" s="1"/>
      <c r="AO122" s="1"/>
      <c r="AP122" s="1"/>
      <c r="AQ122" s="1"/>
    </row>
    <row r="123" customFormat="false" ht="11.25" hidden="false" customHeight="false" outlineLevel="0" collapsed="false">
      <c r="A123" s="1" t="n">
        <v>121</v>
      </c>
      <c r="B123" s="8" t="n">
        <f aca="false">+[2]data1cf!AA122</f>
        <v>-85950.8663809723</v>
      </c>
      <c r="C123" s="8" t="n">
        <f aca="false">+[2]data1cf!AB122</f>
        <v>-7697.56606400153</v>
      </c>
      <c r="D123" s="8" t="n">
        <f aca="false">+[2]data1cf!AC122</f>
        <v>-3773.71987522221</v>
      </c>
      <c r="E123" s="8" t="n">
        <f aca="false">+[2]data1cf!AD122</f>
        <v>-3365.1017404695</v>
      </c>
      <c r="F123" s="8" t="n">
        <f aca="false">+[2]data1cf!AE122</f>
        <v>-3531.46496157473</v>
      </c>
      <c r="G123" s="8" t="n">
        <f aca="false">+[2]data1cf!AF122</f>
        <v>-3852.4431070166</v>
      </c>
      <c r="H123" s="8" t="n">
        <f aca="false">+[2]data1cf!AG122</f>
        <v>-2527.74431564904</v>
      </c>
      <c r="I123" s="8" t="n">
        <f aca="false">+[2]data1cf!AH122</f>
        <v>-2638.59949574659</v>
      </c>
      <c r="J123" s="8" t="n">
        <f aca="false">+[2]data1cf!AI122</f>
        <v>-2651.03369828158</v>
      </c>
      <c r="K123" s="8" t="n">
        <f aca="false">+[2]data1cf!AJ122</f>
        <v>-2660.49915720773</v>
      </c>
      <c r="L123" s="8" t="n">
        <f aca="false">+[2]data1cf!AK122</f>
        <v>-2688.52763316199</v>
      </c>
      <c r="M123" s="8" t="n">
        <f aca="false">+[2]data1cf!AL122</f>
        <v>-2687.27779151055</v>
      </c>
      <c r="N123" s="8" t="n">
        <f aca="false">+[2]data1cf!AM122</f>
        <v>-2704.6143656939</v>
      </c>
      <c r="O123" s="8" t="n">
        <f aca="false">+[2]data1cf!AN122</f>
        <v>-2515.07810864242</v>
      </c>
      <c r="P123" s="8" t="n">
        <f aca="false">+[2]data1cf!AO122</f>
        <v>-2476.42285121972</v>
      </c>
      <c r="Q123" s="8" t="n">
        <f aca="false">+[2]data1cf!AP122</f>
        <v>-2477.61315347001</v>
      </c>
      <c r="R123" s="8" t="n">
        <f aca="false">+[2]data1cf!AQ122</f>
        <v>985.822057043199</v>
      </c>
      <c r="S123" s="8" t="n">
        <f aca="false">+[2]data1cf!AR122</f>
        <v>0</v>
      </c>
      <c r="T123" s="8" t="n">
        <f aca="false">+[2]data1cf!AS122</f>
        <v>0</v>
      </c>
      <c r="U123" s="8" t="n">
        <f aca="false">+[2]data1cf!AT122</f>
        <v>0</v>
      </c>
      <c r="V123" s="8" t="n">
        <f aca="false">+[2]data1cf!AU122</f>
        <v>0</v>
      </c>
      <c r="W123" s="8" t="n">
        <f aca="false">+[2]data1cf!AV122</f>
        <v>0</v>
      </c>
      <c r="X123" s="8" t="n">
        <f aca="false">+[2]data1cf!AW122</f>
        <v>0</v>
      </c>
      <c r="Y123" s="8" t="n">
        <f aca="false">+[2]data1cf!AX122</f>
        <v>0</v>
      </c>
      <c r="Z123" s="8" t="n">
        <f aca="false">+[2]data1cf!AY122</f>
        <v>0</v>
      </c>
      <c r="AA123" s="8" t="n">
        <f aca="false">+[2]data1cf!AZ122</f>
        <v>0</v>
      </c>
      <c r="AB123" s="9"/>
      <c r="AC123" s="9"/>
      <c r="AD123" s="9"/>
      <c r="AE123" s="9"/>
      <c r="AF123" s="9"/>
      <c r="AG123" s="9"/>
      <c r="AH123" s="9"/>
      <c r="AI123" s="9"/>
      <c r="AJ123" s="9"/>
      <c r="AK123" s="1"/>
      <c r="AL123" s="1" t="e">
        <f aca="false">SUMPRODUCT(B123:AJ123,PVCapPrice)</f>
        <v>#DIV/0!</v>
      </c>
      <c r="AM123" s="1"/>
      <c r="AN123" s="1"/>
      <c r="AO123" s="1"/>
      <c r="AP123" s="1"/>
      <c r="AQ123" s="1"/>
    </row>
    <row r="124" customFormat="false" ht="11.25" hidden="false" customHeight="false" outlineLevel="0" collapsed="false">
      <c r="A124" s="1" t="n">
        <v>122</v>
      </c>
      <c r="B124" s="8" t="n">
        <f aca="false">+[2]data1cf!AA123</f>
        <v>-95131.5682405381</v>
      </c>
      <c r="C124" s="8" t="n">
        <f aca="false">+[2]data1cf!AB123</f>
        <v>-7517.91603372011</v>
      </c>
      <c r="D124" s="8" t="n">
        <f aca="false">+[2]data1cf!AC123</f>
        <v>-3363.52092642307</v>
      </c>
      <c r="E124" s="8" t="n">
        <f aca="false">+[2]data1cf!AD123</f>
        <v>-3112.19117674091</v>
      </c>
      <c r="F124" s="8" t="n">
        <f aca="false">+[2]data1cf!AE123</f>
        <v>-3467.28558818858</v>
      </c>
      <c r="G124" s="8" t="n">
        <f aca="false">+[2]data1cf!AF123</f>
        <v>-3522.1787046848</v>
      </c>
      <c r="H124" s="8" t="n">
        <f aca="false">+[2]data1cf!AG123</f>
        <v>-2305.36715183819</v>
      </c>
      <c r="I124" s="8" t="n">
        <f aca="false">+[2]data1cf!AH123</f>
        <v>-2428.00153964964</v>
      </c>
      <c r="J124" s="8" t="n">
        <f aca="false">+[2]data1cf!AI123</f>
        <v>-2440.43574218463</v>
      </c>
      <c r="K124" s="8" t="n">
        <f aca="false">+[2]data1cf!AJ123</f>
        <v>-2449.54425542248</v>
      </c>
      <c r="L124" s="8" t="n">
        <f aca="false">+[2]data1cf!AK123</f>
        <v>-2477.92967706504</v>
      </c>
      <c r="M124" s="8" t="n">
        <f aca="false">+[2]data1cf!AL123</f>
        <v>-2476.3228897253</v>
      </c>
      <c r="N124" s="8" t="n">
        <f aca="false">+[2]data1cf!AM123</f>
        <v>-2494.01640959695</v>
      </c>
      <c r="O124" s="8" t="n">
        <f aca="false">+[2]data1cf!AN123</f>
        <v>-2304.12320685716</v>
      </c>
      <c r="P124" s="8" t="n">
        <f aca="false">+[2]data1cf!AO123</f>
        <v>-2265.82489512277</v>
      </c>
      <c r="Q124" s="8" t="n">
        <f aca="false">+[2]data1cf!AP123</f>
        <v>-2266.65825168476</v>
      </c>
      <c r="R124" s="8" t="n">
        <f aca="false">+[2]data1cf!AQ123</f>
        <v>1091.12103509168</v>
      </c>
      <c r="S124" s="8" t="n">
        <f aca="false">+[2]data1cf!AR123</f>
        <v>0</v>
      </c>
      <c r="T124" s="8" t="n">
        <f aca="false">+[2]data1cf!AS123</f>
        <v>0</v>
      </c>
      <c r="U124" s="8" t="n">
        <f aca="false">+[2]data1cf!AT123</f>
        <v>0</v>
      </c>
      <c r="V124" s="8" t="n">
        <f aca="false">+[2]data1cf!AU123</f>
        <v>0</v>
      </c>
      <c r="W124" s="8" t="n">
        <f aca="false">+[2]data1cf!AV123</f>
        <v>0</v>
      </c>
      <c r="X124" s="8" t="n">
        <f aca="false">+[2]data1cf!AW123</f>
        <v>0</v>
      </c>
      <c r="Y124" s="8" t="n">
        <f aca="false">+[2]data1cf!AX123</f>
        <v>0</v>
      </c>
      <c r="Z124" s="8" t="n">
        <f aca="false">+[2]data1cf!AY123</f>
        <v>0</v>
      </c>
      <c r="AA124" s="8" t="n">
        <f aca="false">+[2]data1cf!AZ123</f>
        <v>0</v>
      </c>
      <c r="AB124" s="9"/>
      <c r="AC124" s="9"/>
      <c r="AD124" s="9"/>
      <c r="AE124" s="9"/>
      <c r="AF124" s="9"/>
      <c r="AG124" s="9"/>
      <c r="AH124" s="9"/>
      <c r="AI124" s="9"/>
      <c r="AJ124" s="9"/>
      <c r="AK124" s="1"/>
      <c r="AL124" s="1" t="e">
        <f aca="false">SUMPRODUCT(B124:AJ124,PVCapPrice)</f>
        <v>#DIV/0!</v>
      </c>
      <c r="AM124" s="1"/>
      <c r="AN124" s="1"/>
      <c r="AO124" s="1"/>
      <c r="AP124" s="1"/>
      <c r="AQ124" s="1"/>
    </row>
    <row r="125" customFormat="false" ht="11.25" hidden="false" customHeight="false" outlineLevel="0" collapsed="false">
      <c r="A125" s="1" t="n">
        <v>123</v>
      </c>
      <c r="B125" s="8" t="n">
        <f aca="false">+[2]data1cf!AA124</f>
        <v>-90114.8433180223</v>
      </c>
      <c r="C125" s="8" t="n">
        <f aca="false">+[2]data1cf!AB124</f>
        <v>-7583.47462322015</v>
      </c>
      <c r="D125" s="8" t="n">
        <f aca="false">+[2]data1cf!AC124</f>
        <v>-3558.87353043647</v>
      </c>
      <c r="E125" s="8" t="n">
        <f aca="false">+[2]data1cf!AD124</f>
        <v>-3163.09721491198</v>
      </c>
      <c r="F125" s="8" t="n">
        <f aca="false">+[2]data1cf!AE124</f>
        <v>-3438.88203770735</v>
      </c>
      <c r="G125" s="8" t="n">
        <f aca="false">+[2]data1cf!AF124</f>
        <v>-3709.18876211351</v>
      </c>
      <c r="H125" s="8" t="n">
        <f aca="false">+[2]data1cf!AG124</f>
        <v>-2426.88346692535</v>
      </c>
      <c r="I125" s="8" t="n">
        <f aca="false">+[2]data1cf!AH124</f>
        <v>-2543.08119599222</v>
      </c>
      <c r="J125" s="8" t="n">
        <f aca="false">+[2]data1cf!AI124</f>
        <v>-2555.51539852721</v>
      </c>
      <c r="K125" s="8" t="n">
        <f aca="false">+[2]data1cf!AJ124</f>
        <v>-2564.81896203004</v>
      </c>
      <c r="L125" s="8" t="n">
        <f aca="false">+[2]data1cf!AK124</f>
        <v>-2593.00933340762</v>
      </c>
      <c r="M125" s="8" t="n">
        <f aca="false">+[2]data1cf!AL124</f>
        <v>-2591.59759633286</v>
      </c>
      <c r="N125" s="8" t="n">
        <f aca="false">+[2]data1cf!AM124</f>
        <v>-2609.09606593952</v>
      </c>
      <c r="O125" s="8" t="n">
        <f aca="false">+[2]data1cf!AN124</f>
        <v>-2419.39791346473</v>
      </c>
      <c r="P125" s="8" t="n">
        <f aca="false">+[2]data1cf!AO124</f>
        <v>-2380.90455146534</v>
      </c>
      <c r="Q125" s="8" t="n">
        <f aca="false">+[2]data1cf!AP124</f>
        <v>-2381.93295829232</v>
      </c>
      <c r="R125" s="8" t="n">
        <f aca="false">+[2]data1cf!AQ124</f>
        <v>1033.58120692039</v>
      </c>
      <c r="S125" s="8" t="n">
        <f aca="false">+[2]data1cf!AR124</f>
        <v>0</v>
      </c>
      <c r="T125" s="8" t="n">
        <f aca="false">+[2]data1cf!AS124</f>
        <v>0</v>
      </c>
      <c r="U125" s="8" t="n">
        <f aca="false">+[2]data1cf!AT124</f>
        <v>0</v>
      </c>
      <c r="V125" s="8" t="n">
        <f aca="false">+[2]data1cf!AU124</f>
        <v>0</v>
      </c>
      <c r="W125" s="8" t="n">
        <f aca="false">+[2]data1cf!AV124</f>
        <v>0</v>
      </c>
      <c r="X125" s="8" t="n">
        <f aca="false">+[2]data1cf!AW124</f>
        <v>0</v>
      </c>
      <c r="Y125" s="8" t="n">
        <f aca="false">+[2]data1cf!AX124</f>
        <v>0</v>
      </c>
      <c r="Z125" s="8" t="n">
        <f aca="false">+[2]data1cf!AY124</f>
        <v>0</v>
      </c>
      <c r="AA125" s="8" t="n">
        <f aca="false">+[2]data1cf!AZ124</f>
        <v>0</v>
      </c>
      <c r="AB125" s="9"/>
      <c r="AC125" s="9"/>
      <c r="AD125" s="9"/>
      <c r="AE125" s="9"/>
      <c r="AF125" s="9"/>
      <c r="AG125" s="9"/>
      <c r="AH125" s="9"/>
      <c r="AI125" s="9"/>
      <c r="AJ125" s="9"/>
      <c r="AK125" s="1"/>
      <c r="AL125" s="1" t="e">
        <f aca="false">SUMPRODUCT(B125:AJ125,PVCapPrice)</f>
        <v>#DIV/0!</v>
      </c>
      <c r="AM125" s="1"/>
      <c r="AN125" s="1"/>
      <c r="AO125" s="1"/>
      <c r="AP125" s="1"/>
      <c r="AQ125" s="1"/>
    </row>
    <row r="126" customFormat="false" ht="11.25" hidden="false" customHeight="false" outlineLevel="0" collapsed="false">
      <c r="A126" s="1" t="n">
        <v>124</v>
      </c>
      <c r="B126" s="8" t="n">
        <f aca="false">+[2]data1cf!AA125</f>
        <v>-102486.210372144</v>
      </c>
      <c r="C126" s="8" t="n">
        <f aca="false">+[2]data1cf!AB125</f>
        <v>-7360.59257313992</v>
      </c>
      <c r="D126" s="8" t="n">
        <f aca="false">+[2]data1cf!AC125</f>
        <v>-3184.38281997664</v>
      </c>
      <c r="E126" s="8" t="n">
        <f aca="false">+[2]data1cf!AD125</f>
        <v>-2828.54332745584</v>
      </c>
      <c r="F126" s="8" t="n">
        <f aca="false">+[2]data1cf!AE125</f>
        <v>-3059.26503803108</v>
      </c>
      <c r="G126" s="8" t="n">
        <f aca="false">+[2]data1cf!AF125</f>
        <v>-3389.00228078408</v>
      </c>
      <c r="H126" s="8" t="n">
        <f aca="false">+[2]data1cf!AG125</f>
        <v>-2127.22124501234</v>
      </c>
      <c r="I126" s="8" t="n">
        <f aca="false">+[2]data1cf!AH125</f>
        <v>-2259.29193286432</v>
      </c>
      <c r="J126" s="8" t="n">
        <f aca="false">+[2]data1cf!AI125</f>
        <v>-2271.72613539931</v>
      </c>
      <c r="K126" s="8" t="n">
        <f aca="false">+[2]data1cf!AJ125</f>
        <v>-2280.54870015108</v>
      </c>
      <c r="L126" s="8" t="n">
        <f aca="false">+[2]data1cf!AK125</f>
        <v>-2309.22007027972</v>
      </c>
      <c r="M126" s="8" t="n">
        <f aca="false">+[2]data1cf!AL125</f>
        <v>-2307.3273344539</v>
      </c>
      <c r="N126" s="8" t="n">
        <f aca="false">+[2]data1cf!AM125</f>
        <v>-2325.30680281162</v>
      </c>
      <c r="O126" s="8" t="n">
        <f aca="false">+[2]data1cf!AN125</f>
        <v>-2135.12765158576</v>
      </c>
      <c r="P126" s="8" t="n">
        <f aca="false">+[2]data1cf!AO125</f>
        <v>-2097.11528833744</v>
      </c>
      <c r="Q126" s="8" t="n">
        <f aca="false">+[2]data1cf!AP125</f>
        <v>-2097.66269641336</v>
      </c>
      <c r="R126" s="8" t="n">
        <f aca="false">+[2]data1cf!AQ125</f>
        <v>1175.47583848434</v>
      </c>
      <c r="S126" s="8" t="n">
        <f aca="false">+[2]data1cf!AR125</f>
        <v>0</v>
      </c>
      <c r="T126" s="8" t="n">
        <f aca="false">+[2]data1cf!AS125</f>
        <v>0</v>
      </c>
      <c r="U126" s="8" t="n">
        <f aca="false">+[2]data1cf!AT125</f>
        <v>0</v>
      </c>
      <c r="V126" s="8" t="n">
        <f aca="false">+[2]data1cf!AU125</f>
        <v>0</v>
      </c>
      <c r="W126" s="8" t="n">
        <f aca="false">+[2]data1cf!AV125</f>
        <v>0</v>
      </c>
      <c r="X126" s="8" t="n">
        <f aca="false">+[2]data1cf!AW125</f>
        <v>0</v>
      </c>
      <c r="Y126" s="8" t="n">
        <f aca="false">+[2]data1cf!AX125</f>
        <v>0</v>
      </c>
      <c r="Z126" s="8" t="n">
        <f aca="false">+[2]data1cf!AY125</f>
        <v>0</v>
      </c>
      <c r="AA126" s="8" t="n">
        <f aca="false">+[2]data1cf!AZ125</f>
        <v>0</v>
      </c>
      <c r="AB126" s="9"/>
      <c r="AC126" s="9"/>
      <c r="AD126" s="9"/>
      <c r="AE126" s="9"/>
      <c r="AF126" s="9"/>
      <c r="AG126" s="9"/>
      <c r="AH126" s="9"/>
      <c r="AI126" s="9"/>
      <c r="AJ126" s="9"/>
      <c r="AK126" s="1"/>
      <c r="AL126" s="1" t="e">
        <f aca="false">SUMPRODUCT(B126:AJ126,PVCapPrice)</f>
        <v>#DIV/0!</v>
      </c>
      <c r="AM126" s="1"/>
      <c r="AN126" s="1"/>
      <c r="AO126" s="1"/>
      <c r="AP126" s="1"/>
      <c r="AQ126" s="1"/>
    </row>
    <row r="127" customFormat="false" ht="11.25" hidden="false" customHeight="false" outlineLevel="0" collapsed="false">
      <c r="A127" s="1" t="n">
        <v>125</v>
      </c>
      <c r="B127" s="8" t="n">
        <f aca="false">+[2]data1cf!AA126</f>
        <v>-101033.524591035</v>
      </c>
      <c r="C127" s="8" t="n">
        <f aca="false">+[2]data1cf!AB126</f>
        <v>-7408.12408533187</v>
      </c>
      <c r="D127" s="8" t="n">
        <f aca="false">+[2]data1cf!AC126</f>
        <v>-3170.82706383794</v>
      </c>
      <c r="E127" s="8" t="n">
        <f aca="false">+[2]data1cf!AD126</f>
        <v>-2964.33831765905</v>
      </c>
      <c r="F127" s="8" t="n">
        <f aca="false">+[2]data1cf!AE126</f>
        <v>-3201.04703006318</v>
      </c>
      <c r="G127" s="8" t="n">
        <f aca="false">+[2]data1cf!AF126</f>
        <v>-3470.24424396699</v>
      </c>
      <c r="H127" s="8" t="n">
        <f aca="false">+[2]data1cf!AG126</f>
        <v>-2162.40854864693</v>
      </c>
      <c r="I127" s="8" t="n">
        <f aca="false">+[2]data1cf!AH126</f>
        <v>-2292.61538253432</v>
      </c>
      <c r="J127" s="8" t="n">
        <f aca="false">+[2]data1cf!AI126</f>
        <v>-2305.04958506931</v>
      </c>
      <c r="K127" s="8" t="n">
        <f aca="false">+[2]data1cf!AJ126</f>
        <v>-2313.92863024425</v>
      </c>
      <c r="L127" s="8" t="n">
        <f aca="false">+[2]data1cf!AK126</f>
        <v>-2342.54351994972</v>
      </c>
      <c r="M127" s="8" t="n">
        <f aca="false">+[2]data1cf!AL126</f>
        <v>-2340.70726454707</v>
      </c>
      <c r="N127" s="8" t="n">
        <f aca="false">+[2]data1cf!AM126</f>
        <v>-2358.63025248163</v>
      </c>
      <c r="O127" s="8" t="n">
        <f aca="false">+[2]data1cf!AN126</f>
        <v>-2168.50758167894</v>
      </c>
      <c r="P127" s="8" t="n">
        <f aca="false">+[2]data1cf!AO126</f>
        <v>-2130.43873800745</v>
      </c>
      <c r="Q127" s="8" t="n">
        <f aca="false">+[2]data1cf!AP126</f>
        <v>-2131.04262650653</v>
      </c>
      <c r="R127" s="8" t="n">
        <f aca="false">+[2]data1cf!AQ126</f>
        <v>1158.81411364933</v>
      </c>
      <c r="S127" s="8" t="n">
        <f aca="false">+[2]data1cf!AR126</f>
        <v>0</v>
      </c>
      <c r="T127" s="8" t="n">
        <f aca="false">+[2]data1cf!AS126</f>
        <v>0</v>
      </c>
      <c r="U127" s="8" t="n">
        <f aca="false">+[2]data1cf!AT126</f>
        <v>0</v>
      </c>
      <c r="V127" s="8" t="n">
        <f aca="false">+[2]data1cf!AU126</f>
        <v>0</v>
      </c>
      <c r="W127" s="8" t="n">
        <f aca="false">+[2]data1cf!AV126</f>
        <v>0</v>
      </c>
      <c r="X127" s="8" t="n">
        <f aca="false">+[2]data1cf!AW126</f>
        <v>0</v>
      </c>
      <c r="Y127" s="8" t="n">
        <f aca="false">+[2]data1cf!AX126</f>
        <v>0</v>
      </c>
      <c r="Z127" s="8" t="n">
        <f aca="false">+[2]data1cf!AY126</f>
        <v>0</v>
      </c>
      <c r="AA127" s="8" t="n">
        <f aca="false">+[2]data1cf!AZ126</f>
        <v>0</v>
      </c>
      <c r="AB127" s="9"/>
      <c r="AC127" s="9"/>
      <c r="AD127" s="9"/>
      <c r="AE127" s="9"/>
      <c r="AF127" s="9"/>
      <c r="AG127" s="9"/>
      <c r="AH127" s="9"/>
      <c r="AI127" s="9"/>
      <c r="AJ127" s="9"/>
      <c r="AK127" s="1"/>
      <c r="AL127" s="1" t="e">
        <f aca="false">SUMPRODUCT(B127:AJ127,PVCapPrice)</f>
        <v>#DIV/0!</v>
      </c>
      <c r="AM127" s="1"/>
      <c r="AN127" s="1"/>
      <c r="AO127" s="1"/>
      <c r="AP127" s="1"/>
      <c r="AQ127" s="1"/>
    </row>
    <row r="128" customFormat="false" ht="11.25" hidden="false" customHeight="false" outlineLevel="0" collapsed="false">
      <c r="A128" s="1" t="n">
        <v>126</v>
      </c>
      <c r="B128" s="8" t="n">
        <f aca="false">+[2]data1cf!AA127</f>
        <v>-95789.8150304378</v>
      </c>
      <c r="C128" s="8" t="n">
        <f aca="false">+[2]data1cf!AB127</f>
        <v>-7526.48567035937</v>
      </c>
      <c r="D128" s="8" t="n">
        <f aca="false">+[2]data1cf!AC127</f>
        <v>-3426.63889191149</v>
      </c>
      <c r="E128" s="8" t="n">
        <f aca="false">+[2]data1cf!AD127</f>
        <v>-3008.115017734</v>
      </c>
      <c r="F128" s="8" t="n">
        <f aca="false">+[2]data1cf!AE127</f>
        <v>-3328.51131201703</v>
      </c>
      <c r="G128" s="8" t="n">
        <f aca="false">+[2]data1cf!AF127</f>
        <v>-3556.93199037246</v>
      </c>
      <c r="H128" s="8" t="n">
        <f aca="false">+[2]data1cf!AG127</f>
        <v>-2289.42294011401</v>
      </c>
      <c r="I128" s="8" t="n">
        <f aca="false">+[2]data1cf!AH127</f>
        <v>-2412.90188488677</v>
      </c>
      <c r="J128" s="8" t="n">
        <f aca="false">+[2]data1cf!AI127</f>
        <v>-2425.33608742176</v>
      </c>
      <c r="K128" s="8" t="n">
        <f aca="false">+[2]data1cf!AJ127</f>
        <v>-2434.41900802442</v>
      </c>
      <c r="L128" s="8" t="n">
        <f aca="false">+[2]data1cf!AK127</f>
        <v>-2462.83002230217</v>
      </c>
      <c r="M128" s="8" t="n">
        <f aca="false">+[2]data1cf!AL127</f>
        <v>-2461.19764232724</v>
      </c>
      <c r="N128" s="8" t="n">
        <f aca="false">+[2]data1cf!AM127</f>
        <v>-2478.91675483408</v>
      </c>
      <c r="O128" s="8" t="n">
        <f aca="false">+[2]data1cf!AN127</f>
        <v>-2288.9979594591</v>
      </c>
      <c r="P128" s="8" t="n">
        <f aca="false">+[2]data1cf!AO127</f>
        <v>-2250.7252403599</v>
      </c>
      <c r="Q128" s="8" t="n">
        <f aca="false">+[2]data1cf!AP127</f>
        <v>-2251.5330042867</v>
      </c>
      <c r="R128" s="8" t="n">
        <f aca="false">+[2]data1cf!AQ127</f>
        <v>1098.67086247311</v>
      </c>
      <c r="S128" s="8" t="n">
        <f aca="false">+[2]data1cf!AR127</f>
        <v>0</v>
      </c>
      <c r="T128" s="8" t="n">
        <f aca="false">+[2]data1cf!AS127</f>
        <v>0</v>
      </c>
      <c r="U128" s="8" t="n">
        <f aca="false">+[2]data1cf!AT127</f>
        <v>0</v>
      </c>
      <c r="V128" s="8" t="n">
        <f aca="false">+[2]data1cf!AU127</f>
        <v>0</v>
      </c>
      <c r="W128" s="8" t="n">
        <f aca="false">+[2]data1cf!AV127</f>
        <v>0</v>
      </c>
      <c r="X128" s="8" t="n">
        <f aca="false">+[2]data1cf!AW127</f>
        <v>0</v>
      </c>
      <c r="Y128" s="8" t="n">
        <f aca="false">+[2]data1cf!AX127</f>
        <v>0</v>
      </c>
      <c r="Z128" s="8" t="n">
        <f aca="false">+[2]data1cf!AY127</f>
        <v>0</v>
      </c>
      <c r="AA128" s="8" t="n">
        <f aca="false">+[2]data1cf!AZ127</f>
        <v>0</v>
      </c>
      <c r="AB128" s="9"/>
      <c r="AC128" s="9"/>
      <c r="AD128" s="9"/>
      <c r="AE128" s="9"/>
      <c r="AF128" s="9"/>
      <c r="AG128" s="9"/>
      <c r="AH128" s="9"/>
      <c r="AI128" s="9"/>
      <c r="AJ128" s="9"/>
      <c r="AK128" s="1"/>
      <c r="AL128" s="1" t="e">
        <f aca="false">SUMPRODUCT(B128:AJ128,PVCapPrice)</f>
        <v>#DIV/0!</v>
      </c>
      <c r="AM128" s="1"/>
      <c r="AN128" s="1"/>
      <c r="AO128" s="1"/>
      <c r="AP128" s="1"/>
      <c r="AQ128" s="1"/>
    </row>
    <row r="129" customFormat="false" ht="11.25" hidden="false" customHeight="false" outlineLevel="0" collapsed="false">
      <c r="A129" s="1" t="n">
        <v>127</v>
      </c>
      <c r="B129" s="8" t="n">
        <f aca="false">+[2]data1cf!AA128</f>
        <v>-99803.0461975295</v>
      </c>
      <c r="C129" s="8" t="n">
        <f aca="false">+[2]data1cf!AB128</f>
        <v>-7354.40103328111</v>
      </c>
      <c r="D129" s="8" t="n">
        <f aca="false">+[2]data1cf!AC128</f>
        <v>-3210.57695500872</v>
      </c>
      <c r="E129" s="8" t="n">
        <f aca="false">+[2]data1cf!AD128</f>
        <v>-2836.16658834402</v>
      </c>
      <c r="F129" s="8" t="n">
        <f aca="false">+[2]data1cf!AE128</f>
        <v>-3114.26023110999</v>
      </c>
      <c r="G129" s="8" t="n">
        <f aca="false">+[2]data1cf!AF128</f>
        <v>-3403.24621644961</v>
      </c>
      <c r="H129" s="8" t="n">
        <f aca="false">+[2]data1cf!AG128</f>
        <v>-2192.21349160924</v>
      </c>
      <c r="I129" s="8" t="n">
        <f aca="false">+[2]data1cf!AH128</f>
        <v>-2320.84157249862</v>
      </c>
      <c r="J129" s="8" t="n">
        <f aca="false">+[2]data1cf!AI128</f>
        <v>-2333.27577503361</v>
      </c>
      <c r="K129" s="8" t="n">
        <f aca="false">+[2]data1cf!AJ128</f>
        <v>-2342.20266120849</v>
      </c>
      <c r="L129" s="8" t="n">
        <f aca="false">+[2]data1cf!AK128</f>
        <v>-2370.76970991402</v>
      </c>
      <c r="M129" s="8" t="n">
        <f aca="false">+[2]data1cf!AL128</f>
        <v>-2368.98129551132</v>
      </c>
      <c r="N129" s="8" t="n">
        <f aca="false">+[2]data1cf!AM128</f>
        <v>-2386.85644244593</v>
      </c>
      <c r="O129" s="8" t="n">
        <f aca="false">+[2]data1cf!AN128</f>
        <v>-2196.78161264318</v>
      </c>
      <c r="P129" s="8" t="n">
        <f aca="false">+[2]data1cf!AO128</f>
        <v>-2158.66492797175</v>
      </c>
      <c r="Q129" s="8" t="n">
        <f aca="false">+[2]data1cf!AP128</f>
        <v>-2159.31665747077</v>
      </c>
      <c r="R129" s="8" t="n">
        <f aca="false">+[2]data1cf!AQ128</f>
        <v>1144.70101866718</v>
      </c>
      <c r="S129" s="8" t="n">
        <f aca="false">+[2]data1cf!AR128</f>
        <v>0</v>
      </c>
      <c r="T129" s="8" t="n">
        <f aca="false">+[2]data1cf!AS128</f>
        <v>0</v>
      </c>
      <c r="U129" s="8" t="n">
        <f aca="false">+[2]data1cf!AT128</f>
        <v>0</v>
      </c>
      <c r="V129" s="8" t="n">
        <f aca="false">+[2]data1cf!AU128</f>
        <v>0</v>
      </c>
      <c r="W129" s="8" t="n">
        <f aca="false">+[2]data1cf!AV128</f>
        <v>0</v>
      </c>
      <c r="X129" s="8" t="n">
        <f aca="false">+[2]data1cf!AW128</f>
        <v>0</v>
      </c>
      <c r="Y129" s="8" t="n">
        <f aca="false">+[2]data1cf!AX128</f>
        <v>0</v>
      </c>
      <c r="Z129" s="8" t="n">
        <f aca="false">+[2]data1cf!AY128</f>
        <v>0</v>
      </c>
      <c r="AA129" s="8" t="n">
        <f aca="false">+[2]data1cf!AZ128</f>
        <v>0</v>
      </c>
      <c r="AB129" s="9"/>
      <c r="AC129" s="9"/>
      <c r="AD129" s="9"/>
      <c r="AE129" s="9"/>
      <c r="AF129" s="9"/>
      <c r="AG129" s="9"/>
      <c r="AH129" s="9"/>
      <c r="AI129" s="9"/>
      <c r="AJ129" s="9"/>
      <c r="AK129" s="1"/>
      <c r="AL129" s="1" t="e">
        <f aca="false">SUMPRODUCT(B129:AJ129,PVCapPrice)</f>
        <v>#DIV/0!</v>
      </c>
      <c r="AM129" s="1"/>
      <c r="AN129" s="1"/>
      <c r="AO129" s="1"/>
      <c r="AP129" s="1"/>
      <c r="AQ129" s="1"/>
    </row>
    <row r="130" customFormat="false" ht="11.25" hidden="false" customHeight="false" outlineLevel="0" collapsed="false">
      <c r="A130" s="1" t="n">
        <v>128</v>
      </c>
      <c r="B130" s="8" t="n">
        <f aca="false">+[2]data1cf!AA129</f>
        <v>-89553.3155645678</v>
      </c>
      <c r="C130" s="8" t="n">
        <f aca="false">+[2]data1cf!AB129</f>
        <v>-7637.48667941827</v>
      </c>
      <c r="D130" s="8" t="n">
        <f aca="false">+[2]data1cf!AC129</f>
        <v>-3596.37313413034</v>
      </c>
      <c r="E130" s="8" t="n">
        <f aca="false">+[2]data1cf!AD129</f>
        <v>-3362.678478289</v>
      </c>
      <c r="F130" s="8" t="n">
        <f aca="false">+[2]data1cf!AE129</f>
        <v>-3549.88512500464</v>
      </c>
      <c r="G130" s="8" t="n">
        <f aca="false">+[2]data1cf!AF129</f>
        <v>-3791.28269384767</v>
      </c>
      <c r="H130" s="8" t="n">
        <f aca="false">+[2]data1cf!AG129</f>
        <v>-2440.48492693619</v>
      </c>
      <c r="I130" s="8" t="n">
        <f aca="false">+[2]data1cf!AH129</f>
        <v>-2555.96219343426</v>
      </c>
      <c r="J130" s="8" t="n">
        <f aca="false">+[2]data1cf!AI129</f>
        <v>-2568.39639596925</v>
      </c>
      <c r="K130" s="8" t="n">
        <f aca="false">+[2]data1cf!AJ129</f>
        <v>-2577.72179167114</v>
      </c>
      <c r="L130" s="8" t="n">
        <f aca="false">+[2]data1cf!AK129</f>
        <v>-2605.89033084966</v>
      </c>
      <c r="M130" s="8" t="n">
        <f aca="false">+[2]data1cf!AL129</f>
        <v>-2604.50042597396</v>
      </c>
      <c r="N130" s="8" t="n">
        <f aca="false">+[2]data1cf!AM129</f>
        <v>-2621.97706338156</v>
      </c>
      <c r="O130" s="8" t="n">
        <f aca="false">+[2]data1cf!AN129</f>
        <v>-2432.30074310582</v>
      </c>
      <c r="P130" s="8" t="n">
        <f aca="false">+[2]data1cf!AO129</f>
        <v>-2393.78554890738</v>
      </c>
      <c r="Q130" s="8" t="n">
        <f aca="false">+[2]data1cf!AP129</f>
        <v>-2394.83578793342</v>
      </c>
      <c r="R130" s="8" t="n">
        <f aca="false">+[2]data1cf!AQ129</f>
        <v>1027.14070819937</v>
      </c>
      <c r="S130" s="8" t="n">
        <f aca="false">+[2]data1cf!AR129</f>
        <v>0</v>
      </c>
      <c r="T130" s="8" t="n">
        <f aca="false">+[2]data1cf!AS129</f>
        <v>0</v>
      </c>
      <c r="U130" s="8" t="n">
        <f aca="false">+[2]data1cf!AT129</f>
        <v>0</v>
      </c>
      <c r="V130" s="8" t="n">
        <f aca="false">+[2]data1cf!AU129</f>
        <v>0</v>
      </c>
      <c r="W130" s="8" t="n">
        <f aca="false">+[2]data1cf!AV129</f>
        <v>0</v>
      </c>
      <c r="X130" s="8" t="n">
        <f aca="false">+[2]data1cf!AW129</f>
        <v>0</v>
      </c>
      <c r="Y130" s="8" t="n">
        <f aca="false">+[2]data1cf!AX129</f>
        <v>0</v>
      </c>
      <c r="Z130" s="8" t="n">
        <f aca="false">+[2]data1cf!AY129</f>
        <v>0</v>
      </c>
      <c r="AA130" s="8" t="n">
        <f aca="false">+[2]data1cf!AZ129</f>
        <v>0</v>
      </c>
      <c r="AB130" s="9"/>
      <c r="AC130" s="9"/>
      <c r="AD130" s="9"/>
      <c r="AE130" s="9"/>
      <c r="AF130" s="9"/>
      <c r="AG130" s="9"/>
      <c r="AH130" s="9"/>
      <c r="AI130" s="9"/>
      <c r="AJ130" s="9"/>
      <c r="AK130" s="1"/>
      <c r="AL130" s="1" t="e">
        <f aca="false">SUMPRODUCT(B130:AJ130,PVCapPrice)</f>
        <v>#DIV/0!</v>
      </c>
      <c r="AM130" s="1"/>
      <c r="AN130" s="1"/>
      <c r="AO130" s="1"/>
      <c r="AP130" s="1"/>
      <c r="AQ130" s="1"/>
    </row>
    <row r="131" customFormat="false" ht="11.25" hidden="false" customHeight="false" outlineLevel="0" collapsed="false">
      <c r="A131" s="1" t="n">
        <v>129</v>
      </c>
      <c r="B131" s="8" t="n">
        <f aca="false">+[2]data1cf!AA130</f>
        <v>-101844.596014388</v>
      </c>
      <c r="C131" s="8" t="n">
        <f aca="false">+[2]data1cf!AB130</f>
        <v>-7373.38443797739</v>
      </c>
      <c r="D131" s="8" t="n">
        <f aca="false">+[2]data1cf!AC130</f>
        <v>-3157.21237121668</v>
      </c>
      <c r="E131" s="8" t="n">
        <f aca="false">+[2]data1cf!AD130</f>
        <v>-2887.38861603593</v>
      </c>
      <c r="F131" s="8" t="n">
        <f aca="false">+[2]data1cf!AE130</f>
        <v>-3206.42436465608</v>
      </c>
      <c r="G131" s="8" t="n">
        <f aca="false">+[2]data1cf!AF130</f>
        <v>-3431.04020820073</v>
      </c>
      <c r="H131" s="8" t="n">
        <f aca="false">+[2]data1cf!AG130</f>
        <v>-2142.76258197333</v>
      </c>
      <c r="I131" s="8" t="n">
        <f aca="false">+[2]data1cf!AH130</f>
        <v>-2274.01005293974</v>
      </c>
      <c r="J131" s="8" t="n">
        <f aca="false">+[2]data1cf!AI130</f>
        <v>-2286.44425547473</v>
      </c>
      <c r="K131" s="8" t="n">
        <f aca="false">+[2]data1cf!AJ130</f>
        <v>-2295.29176619273</v>
      </c>
      <c r="L131" s="8" t="n">
        <f aca="false">+[2]data1cf!AK130</f>
        <v>-2323.93819035514</v>
      </c>
      <c r="M131" s="8" t="n">
        <f aca="false">+[2]data1cf!AL130</f>
        <v>-2322.07040049555</v>
      </c>
      <c r="N131" s="8" t="n">
        <f aca="false">+[2]data1cf!AM130</f>
        <v>-2340.02492288704</v>
      </c>
      <c r="O131" s="8" t="n">
        <f aca="false">+[2]data1cf!AN130</f>
        <v>-2149.87071762741</v>
      </c>
      <c r="P131" s="8" t="n">
        <f aca="false">+[2]data1cf!AO130</f>
        <v>-2111.83340841286</v>
      </c>
      <c r="Q131" s="8" t="n">
        <f aca="false">+[2]data1cf!AP130</f>
        <v>-2112.40576245501</v>
      </c>
      <c r="R131" s="8" t="n">
        <f aca="false">+[2]data1cf!AQ130</f>
        <v>1168.11677844663</v>
      </c>
      <c r="S131" s="8" t="n">
        <f aca="false">+[2]data1cf!AR130</f>
        <v>0</v>
      </c>
      <c r="T131" s="8" t="n">
        <f aca="false">+[2]data1cf!AS130</f>
        <v>0</v>
      </c>
      <c r="U131" s="8" t="n">
        <f aca="false">+[2]data1cf!AT130</f>
        <v>0</v>
      </c>
      <c r="V131" s="8" t="n">
        <f aca="false">+[2]data1cf!AU130</f>
        <v>0</v>
      </c>
      <c r="W131" s="8" t="n">
        <f aca="false">+[2]data1cf!AV130</f>
        <v>0</v>
      </c>
      <c r="X131" s="8" t="n">
        <f aca="false">+[2]data1cf!AW130</f>
        <v>0</v>
      </c>
      <c r="Y131" s="8" t="n">
        <f aca="false">+[2]data1cf!AX130</f>
        <v>0</v>
      </c>
      <c r="Z131" s="8" t="n">
        <f aca="false">+[2]data1cf!AY130</f>
        <v>0</v>
      </c>
      <c r="AA131" s="8" t="n">
        <f aca="false">+[2]data1cf!AZ130</f>
        <v>0</v>
      </c>
      <c r="AB131" s="9"/>
      <c r="AC131" s="9"/>
      <c r="AD131" s="9"/>
      <c r="AE131" s="9"/>
      <c r="AF131" s="9"/>
      <c r="AG131" s="9"/>
      <c r="AH131" s="9"/>
      <c r="AI131" s="9"/>
      <c r="AJ131" s="9"/>
      <c r="AK131" s="1"/>
      <c r="AL131" s="1" t="e">
        <f aca="false">SUMPRODUCT(B131:AJ131,PVCapPrice)</f>
        <v>#DIV/0!</v>
      </c>
      <c r="AM131" s="1"/>
      <c r="AN131" s="1"/>
      <c r="AO131" s="1"/>
      <c r="AP131" s="1"/>
      <c r="AQ131" s="1"/>
    </row>
    <row r="132" customFormat="false" ht="11.25" hidden="false" customHeight="false" outlineLevel="0" collapsed="false">
      <c r="A132" s="1" t="n">
        <v>130</v>
      </c>
      <c r="B132" s="8" t="n">
        <f aca="false">+[2]data1cf!AA131</f>
        <v>-92263.5519940609</v>
      </c>
      <c r="C132" s="8" t="n">
        <f aca="false">+[2]data1cf!AB131</f>
        <v>-7480.42392539855</v>
      </c>
      <c r="D132" s="8" t="n">
        <f aca="false">+[2]data1cf!AC131</f>
        <v>-3497.23175533953</v>
      </c>
      <c r="E132" s="8" t="n">
        <f aca="false">+[2]data1cf!AD131</f>
        <v>-3241.41493228362</v>
      </c>
      <c r="F132" s="8" t="n">
        <f aca="false">+[2]data1cf!AE131</f>
        <v>-3322.11303780441</v>
      </c>
      <c r="G132" s="8" t="n">
        <f aca="false">+[2]data1cf!AF131</f>
        <v>-3675.5817910879</v>
      </c>
      <c r="H132" s="8" t="n">
        <f aca="false">+[2]data1cf!AG131</f>
        <v>-2374.83692968426</v>
      </c>
      <c r="I132" s="8" t="n">
        <f aca="false">+[2]data1cf!AH131</f>
        <v>-2493.79153793083</v>
      </c>
      <c r="J132" s="8" t="n">
        <f aca="false">+[2]data1cf!AI131</f>
        <v>-2506.22574046582</v>
      </c>
      <c r="K132" s="8" t="n">
        <f aca="false">+[2]data1cf!AJ131</f>
        <v>-2515.44576217533</v>
      </c>
      <c r="L132" s="8" t="n">
        <f aca="false">+[2]data1cf!AK131</f>
        <v>-2543.71967534623</v>
      </c>
      <c r="M132" s="8" t="n">
        <f aca="false">+[2]data1cf!AL131</f>
        <v>-2542.22439647815</v>
      </c>
      <c r="N132" s="8" t="n">
        <f aca="false">+[2]data1cf!AM131</f>
        <v>-2559.80640787814</v>
      </c>
      <c r="O132" s="8" t="n">
        <f aca="false">+[2]data1cf!AN131</f>
        <v>-2370.02471361002</v>
      </c>
      <c r="P132" s="8" t="n">
        <f aca="false">+[2]data1cf!AO131</f>
        <v>-2331.61489340396</v>
      </c>
      <c r="Q132" s="8" t="n">
        <f aca="false">+[2]data1cf!AP131</f>
        <v>-2332.55975843761</v>
      </c>
      <c r="R132" s="8" t="n">
        <f aca="false">+[2]data1cf!AQ131</f>
        <v>1058.22603595108</v>
      </c>
      <c r="S132" s="8" t="n">
        <f aca="false">+[2]data1cf!AR131</f>
        <v>0</v>
      </c>
      <c r="T132" s="8" t="n">
        <f aca="false">+[2]data1cf!AS131</f>
        <v>0</v>
      </c>
      <c r="U132" s="8" t="n">
        <f aca="false">+[2]data1cf!AT131</f>
        <v>0</v>
      </c>
      <c r="V132" s="8" t="n">
        <f aca="false">+[2]data1cf!AU131</f>
        <v>0</v>
      </c>
      <c r="W132" s="8" t="n">
        <f aca="false">+[2]data1cf!AV131</f>
        <v>0</v>
      </c>
      <c r="X132" s="8" t="n">
        <f aca="false">+[2]data1cf!AW131</f>
        <v>0</v>
      </c>
      <c r="Y132" s="8" t="n">
        <f aca="false">+[2]data1cf!AX131</f>
        <v>0</v>
      </c>
      <c r="Z132" s="8" t="n">
        <f aca="false">+[2]data1cf!AY131</f>
        <v>0</v>
      </c>
      <c r="AA132" s="8" t="n">
        <f aca="false">+[2]data1cf!AZ131</f>
        <v>0</v>
      </c>
      <c r="AB132" s="9"/>
      <c r="AC132" s="9"/>
      <c r="AD132" s="9"/>
      <c r="AE132" s="9"/>
      <c r="AF132" s="9"/>
      <c r="AG132" s="9"/>
      <c r="AH132" s="9"/>
      <c r="AI132" s="9"/>
      <c r="AJ132" s="9"/>
      <c r="AK132" s="1"/>
      <c r="AL132" s="1" t="e">
        <f aca="false">SUMPRODUCT(B132:AJ132,PVCapPrice)</f>
        <v>#DIV/0!</v>
      </c>
      <c r="AM132" s="1"/>
      <c r="AN132" s="1"/>
      <c r="AO132" s="1"/>
      <c r="AP132" s="1"/>
      <c r="AQ132" s="1"/>
    </row>
    <row r="133" customFormat="false" ht="11.25" hidden="false" customHeight="false" outlineLevel="0" collapsed="false">
      <c r="A133" s="1" t="n">
        <v>131</v>
      </c>
      <c r="B133" s="8" t="n">
        <f aca="false">+[2]data1cf!AA132</f>
        <v>-95061.450072062</v>
      </c>
      <c r="C133" s="8" t="n">
        <f aca="false">+[2]data1cf!AB132</f>
        <v>-7501.41370144416</v>
      </c>
      <c r="D133" s="8" t="n">
        <f aca="false">+[2]data1cf!AC132</f>
        <v>-3411.46418323921</v>
      </c>
      <c r="E133" s="8" t="n">
        <f aca="false">+[2]data1cf!AD132</f>
        <v>-3191.79311421051</v>
      </c>
      <c r="F133" s="8" t="n">
        <f aca="false">+[2]data1cf!AE132</f>
        <v>-3286.68045626229</v>
      </c>
      <c r="G133" s="8" t="n">
        <f aca="false">+[2]data1cf!AF132</f>
        <v>-3515.63817536551</v>
      </c>
      <c r="H133" s="8" t="n">
        <f aca="false">+[2]data1cf!AG132</f>
        <v>-2307.06557094338</v>
      </c>
      <c r="I133" s="8" t="n">
        <f aca="false">+[2]data1cf!AH132</f>
        <v>-2429.60999433995</v>
      </c>
      <c r="J133" s="8" t="n">
        <f aca="false">+[2]data1cf!AI132</f>
        <v>-2442.04419687494</v>
      </c>
      <c r="K133" s="8" t="n">
        <f aca="false">+[2]data1cf!AJ132</f>
        <v>-2451.15543630718</v>
      </c>
      <c r="L133" s="8" t="n">
        <f aca="false">+[2]data1cf!AK132</f>
        <v>-2479.53813175535</v>
      </c>
      <c r="M133" s="8" t="n">
        <f aca="false">+[2]data1cf!AL132</f>
        <v>-2477.93407061</v>
      </c>
      <c r="N133" s="8" t="n">
        <f aca="false">+[2]data1cf!AM132</f>
        <v>-2495.62486428725</v>
      </c>
      <c r="O133" s="8" t="n">
        <f aca="false">+[2]data1cf!AN132</f>
        <v>-2305.73438774186</v>
      </c>
      <c r="P133" s="8" t="n">
        <f aca="false">+[2]data1cf!AO132</f>
        <v>-2267.43334981307</v>
      </c>
      <c r="Q133" s="8" t="n">
        <f aca="false">+[2]data1cf!AP132</f>
        <v>-2268.26943256946</v>
      </c>
      <c r="R133" s="8" t="n">
        <f aca="false">+[2]data1cf!AQ132</f>
        <v>1090.31680774652</v>
      </c>
      <c r="S133" s="8" t="n">
        <f aca="false">+[2]data1cf!AR132</f>
        <v>0</v>
      </c>
      <c r="T133" s="8" t="n">
        <f aca="false">+[2]data1cf!AS132</f>
        <v>0</v>
      </c>
      <c r="U133" s="8" t="n">
        <f aca="false">+[2]data1cf!AT132</f>
        <v>0</v>
      </c>
      <c r="V133" s="8" t="n">
        <f aca="false">+[2]data1cf!AU132</f>
        <v>0</v>
      </c>
      <c r="W133" s="8" t="n">
        <f aca="false">+[2]data1cf!AV132</f>
        <v>0</v>
      </c>
      <c r="X133" s="8" t="n">
        <f aca="false">+[2]data1cf!AW132</f>
        <v>0</v>
      </c>
      <c r="Y133" s="8" t="n">
        <f aca="false">+[2]data1cf!AX132</f>
        <v>0</v>
      </c>
      <c r="Z133" s="8" t="n">
        <f aca="false">+[2]data1cf!AY132</f>
        <v>0</v>
      </c>
      <c r="AA133" s="8" t="n">
        <f aca="false">+[2]data1cf!AZ132</f>
        <v>0</v>
      </c>
      <c r="AB133" s="9"/>
      <c r="AC133" s="9"/>
      <c r="AD133" s="9"/>
      <c r="AE133" s="9"/>
      <c r="AF133" s="9"/>
      <c r="AG133" s="9"/>
      <c r="AH133" s="9"/>
      <c r="AI133" s="9"/>
      <c r="AJ133" s="9"/>
      <c r="AK133" s="1"/>
      <c r="AL133" s="1" t="e">
        <f aca="false">SUMPRODUCT(B133:AJ133,PVCapPrice)</f>
        <v>#DIV/0!</v>
      </c>
      <c r="AM133" s="1"/>
      <c r="AN133" s="1"/>
      <c r="AO133" s="1"/>
      <c r="AP133" s="1"/>
      <c r="AQ133" s="1"/>
    </row>
    <row r="134" customFormat="false" ht="11.25" hidden="false" customHeight="false" outlineLevel="0" collapsed="false">
      <c r="A134" s="1" t="n">
        <v>132</v>
      </c>
      <c r="B134" s="8" t="n">
        <f aca="false">+[2]data1cf!AA133</f>
        <v>-95308.7588037964</v>
      </c>
      <c r="C134" s="8" t="n">
        <f aca="false">+[2]data1cf!AB133</f>
        <v>-7511.44342027626</v>
      </c>
      <c r="D134" s="8" t="n">
        <f aca="false">+[2]data1cf!AC133</f>
        <v>-3444.21056227405</v>
      </c>
      <c r="E134" s="8" t="n">
        <f aca="false">+[2]data1cf!AD133</f>
        <v>-3099.45983748266</v>
      </c>
      <c r="F134" s="8" t="n">
        <f aca="false">+[2]data1cf!AE133</f>
        <v>-3365.65833110094</v>
      </c>
      <c r="G134" s="8" t="n">
        <f aca="false">+[2]data1cf!AF133</f>
        <v>-3581.7555497016</v>
      </c>
      <c r="H134" s="8" t="n">
        <f aca="false">+[2]data1cf!AG133</f>
        <v>-2301.07519948922</v>
      </c>
      <c r="I134" s="8" t="n">
        <f aca="false">+[2]data1cf!AH133</f>
        <v>-2423.93692988095</v>
      </c>
      <c r="J134" s="8" t="n">
        <f aca="false">+[2]data1cf!AI133</f>
        <v>-2436.37113241594</v>
      </c>
      <c r="K134" s="8" t="n">
        <f aca="false">+[2]data1cf!AJ133</f>
        <v>-2445.47275648468</v>
      </c>
      <c r="L134" s="8" t="n">
        <f aca="false">+[2]data1cf!AK133</f>
        <v>-2473.86506729635</v>
      </c>
      <c r="M134" s="8" t="n">
        <f aca="false">+[2]data1cf!AL133</f>
        <v>-2472.25139078751</v>
      </c>
      <c r="N134" s="8" t="n">
        <f aca="false">+[2]data1cf!AM133</f>
        <v>-2489.95179982825</v>
      </c>
      <c r="O134" s="8" t="n">
        <f aca="false">+[2]data1cf!AN133</f>
        <v>-2300.05170791937</v>
      </c>
      <c r="P134" s="8" t="n">
        <f aca="false">+[2]data1cf!AO133</f>
        <v>-2261.76028535407</v>
      </c>
      <c r="Q134" s="8" t="n">
        <f aca="false">+[2]data1cf!AP133</f>
        <v>-2262.58675274696</v>
      </c>
      <c r="R134" s="8" t="n">
        <f aca="false">+[2]data1cf!AQ133</f>
        <v>1093.15333997602</v>
      </c>
      <c r="S134" s="8" t="n">
        <f aca="false">+[2]data1cf!AR133</f>
        <v>0</v>
      </c>
      <c r="T134" s="8" t="n">
        <f aca="false">+[2]data1cf!AS133</f>
        <v>0</v>
      </c>
      <c r="U134" s="8" t="n">
        <f aca="false">+[2]data1cf!AT133</f>
        <v>0</v>
      </c>
      <c r="V134" s="8" t="n">
        <f aca="false">+[2]data1cf!AU133</f>
        <v>0</v>
      </c>
      <c r="W134" s="8" t="n">
        <f aca="false">+[2]data1cf!AV133</f>
        <v>0</v>
      </c>
      <c r="X134" s="8" t="n">
        <f aca="false">+[2]data1cf!AW133</f>
        <v>0</v>
      </c>
      <c r="Y134" s="8" t="n">
        <f aca="false">+[2]data1cf!AX133</f>
        <v>0</v>
      </c>
      <c r="Z134" s="8" t="n">
        <f aca="false">+[2]data1cf!AY133</f>
        <v>0</v>
      </c>
      <c r="AA134" s="8" t="n">
        <f aca="false">+[2]data1cf!AZ133</f>
        <v>0</v>
      </c>
      <c r="AB134" s="9"/>
      <c r="AC134" s="9"/>
      <c r="AD134" s="9"/>
      <c r="AE134" s="9"/>
      <c r="AF134" s="9"/>
      <c r="AG134" s="9"/>
      <c r="AH134" s="9"/>
      <c r="AI134" s="9"/>
      <c r="AJ134" s="9"/>
      <c r="AK134" s="1"/>
      <c r="AL134" s="1" t="e">
        <f aca="false">SUMPRODUCT(B134:AJ134,PVCapPrice)</f>
        <v>#DIV/0!</v>
      </c>
      <c r="AM134" s="1"/>
      <c r="AN134" s="1"/>
      <c r="AO134" s="1"/>
      <c r="AP134" s="1"/>
      <c r="AQ134" s="1"/>
    </row>
    <row r="135" customFormat="false" ht="11.25" hidden="false" customHeight="false" outlineLevel="0" collapsed="false">
      <c r="A135" s="1" t="n">
        <v>133</v>
      </c>
      <c r="B135" s="8" t="n">
        <f aca="false">+[2]data1cf!AA134</f>
        <v>-99257.2744880977</v>
      </c>
      <c r="C135" s="8" t="n">
        <f aca="false">+[2]data1cf!AB134</f>
        <v>-7369.44822619901</v>
      </c>
      <c r="D135" s="8" t="n">
        <f aca="false">+[2]data1cf!AC134</f>
        <v>-3173.23151577722</v>
      </c>
      <c r="E135" s="8" t="n">
        <f aca="false">+[2]data1cf!AD134</f>
        <v>-2868.23782006943</v>
      </c>
      <c r="F135" s="8" t="n">
        <f aca="false">+[2]data1cf!AE134</f>
        <v>-3291.51879599779</v>
      </c>
      <c r="G135" s="8" t="n">
        <f aca="false">+[2]data1cf!AF134</f>
        <v>-3480.20690959069</v>
      </c>
      <c r="H135" s="8" t="n">
        <f aca="false">+[2]data1cf!AG134</f>
        <v>-2205.43330494031</v>
      </c>
      <c r="I135" s="8" t="n">
        <f aca="false">+[2]data1cf!AH134</f>
        <v>-2333.36113889562</v>
      </c>
      <c r="J135" s="8" t="n">
        <f aca="false">+[2]data1cf!AI134</f>
        <v>-2345.79534143061</v>
      </c>
      <c r="K135" s="8" t="n">
        <f aca="false">+[2]data1cf!AJ134</f>
        <v>-2354.74344720955</v>
      </c>
      <c r="L135" s="8" t="n">
        <f aca="false">+[2]data1cf!AK134</f>
        <v>-2383.28927631102</v>
      </c>
      <c r="M135" s="8" t="n">
        <f aca="false">+[2]data1cf!AL134</f>
        <v>-2381.52208151238</v>
      </c>
      <c r="N135" s="8" t="n">
        <f aca="false">+[2]data1cf!AM134</f>
        <v>-2399.37600884293</v>
      </c>
      <c r="O135" s="8" t="n">
        <f aca="false">+[2]data1cf!AN134</f>
        <v>-2209.32239864424</v>
      </c>
      <c r="P135" s="8" t="n">
        <f aca="false">+[2]data1cf!AO134</f>
        <v>-2171.18449436875</v>
      </c>
      <c r="Q135" s="8" t="n">
        <f aca="false">+[2]data1cf!AP134</f>
        <v>-2171.85744347184</v>
      </c>
      <c r="R135" s="8" t="n">
        <f aca="false">+[2]data1cf!AQ134</f>
        <v>1138.44123546868</v>
      </c>
      <c r="S135" s="8" t="n">
        <f aca="false">+[2]data1cf!AR134</f>
        <v>0</v>
      </c>
      <c r="T135" s="8" t="n">
        <f aca="false">+[2]data1cf!AS134</f>
        <v>0</v>
      </c>
      <c r="U135" s="8" t="n">
        <f aca="false">+[2]data1cf!AT134</f>
        <v>0</v>
      </c>
      <c r="V135" s="8" t="n">
        <f aca="false">+[2]data1cf!AU134</f>
        <v>0</v>
      </c>
      <c r="W135" s="8" t="n">
        <f aca="false">+[2]data1cf!AV134</f>
        <v>0</v>
      </c>
      <c r="X135" s="8" t="n">
        <f aca="false">+[2]data1cf!AW134</f>
        <v>0</v>
      </c>
      <c r="Y135" s="8" t="n">
        <f aca="false">+[2]data1cf!AX134</f>
        <v>0</v>
      </c>
      <c r="Z135" s="8" t="n">
        <f aca="false">+[2]data1cf!AY134</f>
        <v>0</v>
      </c>
      <c r="AA135" s="8" t="n">
        <f aca="false">+[2]data1cf!AZ134</f>
        <v>0</v>
      </c>
      <c r="AB135" s="9"/>
      <c r="AC135" s="9"/>
      <c r="AD135" s="9"/>
      <c r="AE135" s="9"/>
      <c r="AF135" s="9"/>
      <c r="AG135" s="9"/>
      <c r="AH135" s="9"/>
      <c r="AI135" s="9"/>
      <c r="AJ135" s="9"/>
      <c r="AK135" s="1"/>
      <c r="AL135" s="1" t="e">
        <f aca="false">SUMPRODUCT(B135:AJ135,PVCapPrice)</f>
        <v>#DIV/0!</v>
      </c>
      <c r="AM135" s="1"/>
      <c r="AN135" s="1"/>
      <c r="AO135" s="1"/>
      <c r="AP135" s="1"/>
      <c r="AQ135" s="1"/>
    </row>
    <row r="136" customFormat="false" ht="11.25" hidden="false" customHeight="false" outlineLevel="0" collapsed="false">
      <c r="A136" s="1" t="n">
        <v>134</v>
      </c>
      <c r="B136" s="8" t="n">
        <f aca="false">+[2]data1cf!AA135</f>
        <v>-99934.3681026596</v>
      </c>
      <c r="C136" s="8" t="n">
        <f aca="false">+[2]data1cf!AB135</f>
        <v>-7438.40306157489</v>
      </c>
      <c r="D136" s="8" t="n">
        <f aca="false">+[2]data1cf!AC135</f>
        <v>-3215.55615706704</v>
      </c>
      <c r="E136" s="8" t="n">
        <f aca="false">+[2]data1cf!AD135</f>
        <v>-2900.75659828808</v>
      </c>
      <c r="F136" s="8" t="n">
        <f aca="false">+[2]data1cf!AE135</f>
        <v>-3085.29730621578</v>
      </c>
      <c r="G136" s="8" t="n">
        <f aca="false">+[2]data1cf!AF135</f>
        <v>-3578.91069629221</v>
      </c>
      <c r="H136" s="8" t="n">
        <f aca="false">+[2]data1cf!AG135</f>
        <v>-2189.03258090592</v>
      </c>
      <c r="I136" s="8" t="n">
        <f aca="false">+[2]data1cf!AH135</f>
        <v>-2317.82915305246</v>
      </c>
      <c r="J136" s="8" t="n">
        <f aca="false">+[2]data1cf!AI135</f>
        <v>-2330.26335558745</v>
      </c>
      <c r="K136" s="8" t="n">
        <f aca="false">+[2]data1cf!AJ135</f>
        <v>-2339.18513596666</v>
      </c>
      <c r="L136" s="8" t="n">
        <f aca="false">+[2]data1cf!AK135</f>
        <v>-2367.75729046786</v>
      </c>
      <c r="M136" s="8" t="n">
        <f aca="false">+[2]data1cf!AL135</f>
        <v>-2365.96377026948</v>
      </c>
      <c r="N136" s="8" t="n">
        <f aca="false">+[2]data1cf!AM135</f>
        <v>-2383.84402299977</v>
      </c>
      <c r="O136" s="8" t="n">
        <f aca="false">+[2]data1cf!AN135</f>
        <v>-2193.76408740135</v>
      </c>
      <c r="P136" s="8" t="n">
        <f aca="false">+[2]data1cf!AO135</f>
        <v>-2155.65250852559</v>
      </c>
      <c r="Q136" s="8" t="n">
        <f aca="false">+[2]data1cf!AP135</f>
        <v>-2156.29913222894</v>
      </c>
      <c r="R136" s="8" t="n">
        <f aca="false">+[2]data1cf!AQ135</f>
        <v>1146.20722839026</v>
      </c>
      <c r="S136" s="8" t="n">
        <f aca="false">+[2]data1cf!AR135</f>
        <v>0</v>
      </c>
      <c r="T136" s="8" t="n">
        <f aca="false">+[2]data1cf!AS135</f>
        <v>0</v>
      </c>
      <c r="U136" s="8" t="n">
        <f aca="false">+[2]data1cf!AT135</f>
        <v>0</v>
      </c>
      <c r="V136" s="8" t="n">
        <f aca="false">+[2]data1cf!AU135</f>
        <v>0</v>
      </c>
      <c r="W136" s="8" t="n">
        <f aca="false">+[2]data1cf!AV135</f>
        <v>0</v>
      </c>
      <c r="X136" s="8" t="n">
        <f aca="false">+[2]data1cf!AW135</f>
        <v>0</v>
      </c>
      <c r="Y136" s="8" t="n">
        <f aca="false">+[2]data1cf!AX135</f>
        <v>0</v>
      </c>
      <c r="Z136" s="8" t="n">
        <f aca="false">+[2]data1cf!AY135</f>
        <v>0</v>
      </c>
      <c r="AA136" s="8" t="n">
        <f aca="false">+[2]data1cf!AZ135</f>
        <v>0</v>
      </c>
      <c r="AB136" s="9"/>
      <c r="AC136" s="9"/>
      <c r="AD136" s="9"/>
      <c r="AE136" s="9"/>
      <c r="AF136" s="9"/>
      <c r="AG136" s="9"/>
      <c r="AH136" s="9"/>
      <c r="AI136" s="9"/>
      <c r="AJ136" s="9"/>
      <c r="AK136" s="1"/>
      <c r="AL136" s="1" t="e">
        <f aca="false">SUMPRODUCT(B136:AJ136,PVCapPrice)</f>
        <v>#DIV/0!</v>
      </c>
      <c r="AM136" s="1"/>
      <c r="AN136" s="1"/>
      <c r="AO136" s="1"/>
      <c r="AP136" s="1"/>
      <c r="AQ136" s="1"/>
    </row>
    <row r="137" customFormat="false" ht="11.25" hidden="false" customHeight="false" outlineLevel="0" collapsed="false">
      <c r="A137" s="1" t="n">
        <v>135</v>
      </c>
      <c r="B137" s="8" t="n">
        <f aca="false">+[2]data1cf!AA136</f>
        <v>-103342.129012534</v>
      </c>
      <c r="C137" s="8" t="n">
        <f aca="false">+[2]data1cf!AB136</f>
        <v>-7322.15657259699</v>
      </c>
      <c r="D137" s="8" t="n">
        <f aca="false">+[2]data1cf!AC136</f>
        <v>-3122.24783609483</v>
      </c>
      <c r="E137" s="8" t="n">
        <f aca="false">+[2]data1cf!AD136</f>
        <v>-2645.72610788876</v>
      </c>
      <c r="F137" s="8" t="n">
        <f aca="false">+[2]data1cf!AE136</f>
        <v>-3102.48538185511</v>
      </c>
      <c r="G137" s="8" t="n">
        <f aca="false">+[2]data1cf!AF136</f>
        <v>-3567.99930084289</v>
      </c>
      <c r="H137" s="8" t="n">
        <f aca="false">+[2]data1cf!AG136</f>
        <v>-2106.48897828433</v>
      </c>
      <c r="I137" s="8" t="n">
        <f aca="false">+[2]data1cf!AH136</f>
        <v>-2239.65784398868</v>
      </c>
      <c r="J137" s="8" t="n">
        <f aca="false">+[2]data1cf!AI136</f>
        <v>-2252.09204652367</v>
      </c>
      <c r="K137" s="8" t="n">
        <f aca="false">+[2]data1cf!AJ136</f>
        <v>-2260.8813331587</v>
      </c>
      <c r="L137" s="8" t="n">
        <f aca="false">+[2]data1cf!AK136</f>
        <v>-2289.58598140408</v>
      </c>
      <c r="M137" s="8" t="n">
        <f aca="false">+[2]data1cf!AL136</f>
        <v>-2287.65996746153</v>
      </c>
      <c r="N137" s="8" t="n">
        <f aca="false">+[2]data1cf!AM136</f>
        <v>-2305.67271393599</v>
      </c>
      <c r="O137" s="8" t="n">
        <f aca="false">+[2]data1cf!AN136</f>
        <v>-2115.46028459339</v>
      </c>
      <c r="P137" s="8" t="n">
        <f aca="false">+[2]data1cf!AO136</f>
        <v>-2077.48119946181</v>
      </c>
      <c r="Q137" s="8" t="n">
        <f aca="false">+[2]data1cf!AP136</f>
        <v>-2077.99532942099</v>
      </c>
      <c r="R137" s="8" t="n">
        <f aca="false">+[2]data1cf!AQ136</f>
        <v>1185.29288292215</v>
      </c>
      <c r="S137" s="8" t="n">
        <f aca="false">+[2]data1cf!AR136</f>
        <v>0</v>
      </c>
      <c r="T137" s="8" t="n">
        <f aca="false">+[2]data1cf!AS136</f>
        <v>0</v>
      </c>
      <c r="U137" s="8" t="n">
        <f aca="false">+[2]data1cf!AT136</f>
        <v>0</v>
      </c>
      <c r="V137" s="8" t="n">
        <f aca="false">+[2]data1cf!AU136</f>
        <v>0</v>
      </c>
      <c r="W137" s="8" t="n">
        <f aca="false">+[2]data1cf!AV136</f>
        <v>0</v>
      </c>
      <c r="X137" s="8" t="n">
        <f aca="false">+[2]data1cf!AW136</f>
        <v>0</v>
      </c>
      <c r="Y137" s="8" t="n">
        <f aca="false">+[2]data1cf!AX136</f>
        <v>0</v>
      </c>
      <c r="Z137" s="8" t="n">
        <f aca="false">+[2]data1cf!AY136</f>
        <v>0</v>
      </c>
      <c r="AA137" s="8" t="n">
        <f aca="false">+[2]data1cf!AZ136</f>
        <v>0</v>
      </c>
      <c r="AB137" s="9"/>
      <c r="AC137" s="9"/>
      <c r="AD137" s="9"/>
      <c r="AE137" s="9"/>
      <c r="AF137" s="9"/>
      <c r="AG137" s="9"/>
      <c r="AH137" s="9"/>
      <c r="AI137" s="9"/>
      <c r="AJ137" s="9"/>
      <c r="AK137" s="1"/>
      <c r="AL137" s="1" t="e">
        <f aca="false">SUMPRODUCT(B137:AJ137,PVCapPrice)</f>
        <v>#DIV/0!</v>
      </c>
      <c r="AM137" s="1"/>
      <c r="AN137" s="1"/>
      <c r="AO137" s="1"/>
      <c r="AP137" s="1"/>
      <c r="AQ137" s="1"/>
    </row>
    <row r="138" customFormat="false" ht="11.25" hidden="false" customHeight="false" outlineLevel="0" collapsed="false">
      <c r="A138" s="1" t="n">
        <v>136</v>
      </c>
      <c r="B138" s="8" t="n">
        <f aca="false">+[2]data1cf!AA137</f>
        <v>-95584.6837005972</v>
      </c>
      <c r="C138" s="8" t="n">
        <f aca="false">+[2]data1cf!AB137</f>
        <v>-7445.25416505708</v>
      </c>
      <c r="D138" s="8" t="n">
        <f aca="false">+[2]data1cf!AC137</f>
        <v>-3470.30227293781</v>
      </c>
      <c r="E138" s="8" t="n">
        <f aca="false">+[2]data1cf!AD137</f>
        <v>-3083.28252566735</v>
      </c>
      <c r="F138" s="8" t="n">
        <f aca="false">+[2]data1cf!AE137</f>
        <v>-3280.52037475561</v>
      </c>
      <c r="G138" s="8" t="n">
        <f aca="false">+[2]data1cf!AF137</f>
        <v>-3571.12634296737</v>
      </c>
      <c r="H138" s="8" t="n">
        <f aca="false">+[2]data1cf!AG137</f>
        <v>-2294.39168041693</v>
      </c>
      <c r="I138" s="8" t="n">
        <f aca="false">+[2]data1cf!AH137</f>
        <v>-2417.60743348825</v>
      </c>
      <c r="J138" s="8" t="n">
        <f aca="false">+[2]data1cf!AI137</f>
        <v>-2430.04163602324</v>
      </c>
      <c r="K138" s="8" t="n">
        <f aca="false">+[2]data1cf!AJ137</f>
        <v>-2439.132532132</v>
      </c>
      <c r="L138" s="8" t="n">
        <f aca="false">+[2]data1cf!AK137</f>
        <v>-2467.53557090365</v>
      </c>
      <c r="M138" s="8" t="n">
        <f aca="false">+[2]data1cf!AL137</f>
        <v>-2465.91116643482</v>
      </c>
      <c r="N138" s="8" t="n">
        <f aca="false">+[2]data1cf!AM137</f>
        <v>-2483.62230343556</v>
      </c>
      <c r="O138" s="8" t="n">
        <f aca="false">+[2]data1cf!AN137</f>
        <v>-2293.71148356669</v>
      </c>
      <c r="P138" s="8" t="n">
        <f aca="false">+[2]data1cf!AO137</f>
        <v>-2255.43078896138</v>
      </c>
      <c r="Q138" s="8" t="n">
        <f aca="false">+[2]data1cf!AP137</f>
        <v>-2256.24652839428</v>
      </c>
      <c r="R138" s="8" t="n">
        <f aca="false">+[2]data1cf!AQ137</f>
        <v>1096.31808817237</v>
      </c>
      <c r="S138" s="8" t="n">
        <f aca="false">+[2]data1cf!AR137</f>
        <v>0</v>
      </c>
      <c r="T138" s="8" t="n">
        <f aca="false">+[2]data1cf!AS137</f>
        <v>0</v>
      </c>
      <c r="U138" s="8" t="n">
        <f aca="false">+[2]data1cf!AT137</f>
        <v>0</v>
      </c>
      <c r="V138" s="8" t="n">
        <f aca="false">+[2]data1cf!AU137</f>
        <v>0</v>
      </c>
      <c r="W138" s="8" t="n">
        <f aca="false">+[2]data1cf!AV137</f>
        <v>0</v>
      </c>
      <c r="X138" s="8" t="n">
        <f aca="false">+[2]data1cf!AW137</f>
        <v>0</v>
      </c>
      <c r="Y138" s="8" t="n">
        <f aca="false">+[2]data1cf!AX137</f>
        <v>0</v>
      </c>
      <c r="Z138" s="8" t="n">
        <f aca="false">+[2]data1cf!AY137</f>
        <v>0</v>
      </c>
      <c r="AA138" s="8" t="n">
        <f aca="false">+[2]data1cf!AZ137</f>
        <v>0</v>
      </c>
      <c r="AB138" s="9"/>
      <c r="AC138" s="9"/>
      <c r="AD138" s="9"/>
      <c r="AE138" s="9"/>
      <c r="AF138" s="9"/>
      <c r="AG138" s="9"/>
      <c r="AH138" s="9"/>
      <c r="AI138" s="9"/>
      <c r="AJ138" s="9"/>
      <c r="AK138" s="1"/>
      <c r="AL138" s="1" t="e">
        <f aca="false">SUMPRODUCT(B138:AJ138,PVCapPrice)</f>
        <v>#DIV/0!</v>
      </c>
      <c r="AM138" s="1"/>
      <c r="AN138" s="1"/>
      <c r="AO138" s="1"/>
      <c r="AP138" s="1"/>
      <c r="AQ138" s="1"/>
    </row>
    <row r="139" customFormat="false" ht="11.25" hidden="false" customHeight="false" outlineLevel="0" collapsed="false">
      <c r="A139" s="1" t="n">
        <v>137</v>
      </c>
      <c r="B139" s="8" t="n">
        <f aca="false">+[2]data1cf!AA138</f>
        <v>-93346.9534692201</v>
      </c>
      <c r="C139" s="8" t="n">
        <f aca="false">+[2]data1cf!AB138</f>
        <v>-7560.78615473687</v>
      </c>
      <c r="D139" s="8" t="n">
        <f aca="false">+[2]data1cf!AC138</f>
        <v>-3469.29410733181</v>
      </c>
      <c r="E139" s="8" t="n">
        <f aca="false">+[2]data1cf!AD138</f>
        <v>-3127.37349354161</v>
      </c>
      <c r="F139" s="8" t="n">
        <f aca="false">+[2]data1cf!AE138</f>
        <v>-3316.36428871799</v>
      </c>
      <c r="G139" s="8" t="n">
        <f aca="false">+[2]data1cf!AF138</f>
        <v>-3659.48741929144</v>
      </c>
      <c r="H139" s="8" t="n">
        <f aca="false">+[2]data1cf!AG138</f>
        <v>-2348.5945191366</v>
      </c>
      <c r="I139" s="8" t="n">
        <f aca="false">+[2]data1cf!AH138</f>
        <v>-2468.93917481186</v>
      </c>
      <c r="J139" s="8" t="n">
        <f aca="false">+[2]data1cf!AI138</f>
        <v>-2481.37337734685</v>
      </c>
      <c r="K139" s="8" t="n">
        <f aca="false">+[2]data1cf!AJ138</f>
        <v>-2490.551276407</v>
      </c>
      <c r="L139" s="8" t="n">
        <f aca="false">+[2]data1cf!AK138</f>
        <v>-2518.86731222726</v>
      </c>
      <c r="M139" s="8" t="n">
        <f aca="false">+[2]data1cf!AL138</f>
        <v>-2517.32991070983</v>
      </c>
      <c r="N139" s="8" t="n">
        <f aca="false">+[2]data1cf!AM138</f>
        <v>-2534.95404475917</v>
      </c>
      <c r="O139" s="8" t="n">
        <f aca="false">+[2]data1cf!AN138</f>
        <v>-2345.13022784169</v>
      </c>
      <c r="P139" s="8" t="n">
        <f aca="false">+[2]data1cf!AO138</f>
        <v>-2306.76253028499</v>
      </c>
      <c r="Q139" s="8" t="n">
        <f aca="false">+[2]data1cf!AP138</f>
        <v>-2307.66527266929</v>
      </c>
      <c r="R139" s="8" t="n">
        <f aca="false">+[2]data1cf!AQ138</f>
        <v>1070.65221751057</v>
      </c>
      <c r="S139" s="8" t="n">
        <f aca="false">+[2]data1cf!AR138</f>
        <v>0</v>
      </c>
      <c r="T139" s="8" t="n">
        <f aca="false">+[2]data1cf!AS138</f>
        <v>0</v>
      </c>
      <c r="U139" s="8" t="n">
        <f aca="false">+[2]data1cf!AT138</f>
        <v>0</v>
      </c>
      <c r="V139" s="8" t="n">
        <f aca="false">+[2]data1cf!AU138</f>
        <v>0</v>
      </c>
      <c r="W139" s="8" t="n">
        <f aca="false">+[2]data1cf!AV138</f>
        <v>0</v>
      </c>
      <c r="X139" s="8" t="n">
        <f aca="false">+[2]data1cf!AW138</f>
        <v>0</v>
      </c>
      <c r="Y139" s="8" t="n">
        <f aca="false">+[2]data1cf!AX138</f>
        <v>0</v>
      </c>
      <c r="Z139" s="8" t="n">
        <f aca="false">+[2]data1cf!AY138</f>
        <v>0</v>
      </c>
      <c r="AA139" s="8" t="n">
        <f aca="false">+[2]data1cf!AZ138</f>
        <v>0</v>
      </c>
      <c r="AB139" s="9"/>
      <c r="AC139" s="9"/>
      <c r="AD139" s="9"/>
      <c r="AE139" s="9"/>
      <c r="AF139" s="9"/>
      <c r="AG139" s="9"/>
      <c r="AH139" s="9"/>
      <c r="AI139" s="9"/>
      <c r="AJ139" s="9"/>
      <c r="AK139" s="1"/>
      <c r="AL139" s="1" t="e">
        <f aca="false">SUMPRODUCT(B139:AJ139,PVCapPrice)</f>
        <v>#DIV/0!</v>
      </c>
      <c r="AM139" s="1"/>
      <c r="AN139" s="1"/>
      <c r="AO139" s="1"/>
      <c r="AP139" s="1"/>
      <c r="AQ139" s="1"/>
    </row>
    <row r="140" customFormat="false" ht="11.25" hidden="false" customHeight="false" outlineLevel="0" collapsed="false">
      <c r="A140" s="1" t="n">
        <v>138</v>
      </c>
      <c r="B140" s="8" t="n">
        <f aca="false">+[2]data1cf!AA139</f>
        <v>-88991.4576006362</v>
      </c>
      <c r="C140" s="8" t="n">
        <f aca="false">+[2]data1cf!AB139</f>
        <v>-7676.85419978251</v>
      </c>
      <c r="D140" s="8" t="n">
        <f aca="false">+[2]data1cf!AC139</f>
        <v>-3613.95965977737</v>
      </c>
      <c r="E140" s="8" t="n">
        <f aca="false">+[2]data1cf!AD139</f>
        <v>-3153.50820785667</v>
      </c>
      <c r="F140" s="8" t="n">
        <f aca="false">+[2]data1cf!AE139</f>
        <v>-3450.86507867251</v>
      </c>
      <c r="G140" s="8" t="n">
        <f aca="false">+[2]data1cf!AF139</f>
        <v>-3829.3866807878</v>
      </c>
      <c r="H140" s="8" t="n">
        <f aca="false">+[2]data1cf!AG139</f>
        <v>-2454.09438538445</v>
      </c>
      <c r="I140" s="8" t="n">
        <f aca="false">+[2]data1cf!AH139</f>
        <v>-2568.85076564048</v>
      </c>
      <c r="J140" s="8" t="n">
        <f aca="false">+[2]data1cf!AI139</f>
        <v>-2581.28496817547</v>
      </c>
      <c r="K140" s="8" t="n">
        <f aca="false">+[2]data1cf!AJ139</f>
        <v>-2590.63220891499</v>
      </c>
      <c r="L140" s="8" t="n">
        <f aca="false">+[2]data1cf!AK139</f>
        <v>-2618.77890305588</v>
      </c>
      <c r="M140" s="8" t="n">
        <f aca="false">+[2]data1cf!AL139</f>
        <v>-2617.41084321782</v>
      </c>
      <c r="N140" s="8" t="n">
        <f aca="false">+[2]data1cf!AM139</f>
        <v>-2634.86563558778</v>
      </c>
      <c r="O140" s="8" t="n">
        <f aca="false">+[2]data1cf!AN139</f>
        <v>-2445.21116034968</v>
      </c>
      <c r="P140" s="8" t="n">
        <f aca="false">+[2]data1cf!AO139</f>
        <v>-2406.67412111361</v>
      </c>
      <c r="Q140" s="8" t="n">
        <f aca="false">+[2]data1cf!AP139</f>
        <v>-2407.74620517728</v>
      </c>
      <c r="R140" s="8" t="n">
        <f aca="false">+[2]data1cf!AQ139</f>
        <v>1020.69642209626</v>
      </c>
      <c r="S140" s="8" t="n">
        <f aca="false">+[2]data1cf!AR139</f>
        <v>0</v>
      </c>
      <c r="T140" s="8" t="n">
        <f aca="false">+[2]data1cf!AS139</f>
        <v>0</v>
      </c>
      <c r="U140" s="8" t="n">
        <f aca="false">+[2]data1cf!AT139</f>
        <v>0</v>
      </c>
      <c r="V140" s="8" t="n">
        <f aca="false">+[2]data1cf!AU139</f>
        <v>0</v>
      </c>
      <c r="W140" s="8" t="n">
        <f aca="false">+[2]data1cf!AV139</f>
        <v>0</v>
      </c>
      <c r="X140" s="8" t="n">
        <f aca="false">+[2]data1cf!AW139</f>
        <v>0</v>
      </c>
      <c r="Y140" s="8" t="n">
        <f aca="false">+[2]data1cf!AX139</f>
        <v>0</v>
      </c>
      <c r="Z140" s="8" t="n">
        <f aca="false">+[2]data1cf!AY139</f>
        <v>0</v>
      </c>
      <c r="AA140" s="8" t="n">
        <f aca="false">+[2]data1cf!AZ139</f>
        <v>0</v>
      </c>
      <c r="AB140" s="9"/>
      <c r="AC140" s="9"/>
      <c r="AD140" s="9"/>
      <c r="AE140" s="9"/>
      <c r="AF140" s="9"/>
      <c r="AG140" s="9"/>
      <c r="AH140" s="9"/>
      <c r="AI140" s="9"/>
      <c r="AJ140" s="9"/>
      <c r="AK140" s="1"/>
      <c r="AL140" s="1" t="e">
        <f aca="false">SUMPRODUCT(B140:AJ140,PVCapPrice)</f>
        <v>#DIV/0!</v>
      </c>
      <c r="AM140" s="1"/>
      <c r="AN140" s="1"/>
      <c r="AO140" s="1"/>
      <c r="AP140" s="1"/>
      <c r="AQ140" s="1"/>
    </row>
    <row r="141" customFormat="false" ht="11.25" hidden="false" customHeight="false" outlineLevel="0" collapsed="false">
      <c r="A141" s="1" t="n">
        <v>139</v>
      </c>
      <c r="B141" s="8" t="n">
        <f aca="false">+[2]data1cf!AA140</f>
        <v>-93145.9205905935</v>
      </c>
      <c r="C141" s="8" t="n">
        <f aca="false">+[2]data1cf!AB140</f>
        <v>-7550.90858967153</v>
      </c>
      <c r="D141" s="8" t="n">
        <f aca="false">+[2]data1cf!AC140</f>
        <v>-3411.59515973951</v>
      </c>
      <c r="E141" s="8" t="n">
        <f aca="false">+[2]data1cf!AD140</f>
        <v>-3139.90379448964</v>
      </c>
      <c r="F141" s="8" t="n">
        <f aca="false">+[2]data1cf!AE140</f>
        <v>-3474.8056325894</v>
      </c>
      <c r="G141" s="8" t="n">
        <f aca="false">+[2]data1cf!AF140</f>
        <v>-3745.88096277635</v>
      </c>
      <c r="H141" s="8" t="n">
        <f aca="false">+[2]data1cf!AG140</f>
        <v>-2353.46398577059</v>
      </c>
      <c r="I141" s="8" t="n">
        <f aca="false">+[2]data1cf!AH140</f>
        <v>-2473.55070822125</v>
      </c>
      <c r="J141" s="8" t="n">
        <f aca="false">+[2]data1cf!AI140</f>
        <v>-2485.98491075624</v>
      </c>
      <c r="K141" s="8" t="n">
        <f aca="false">+[2]data1cf!AJ140</f>
        <v>-2495.17062597472</v>
      </c>
      <c r="L141" s="8" t="n">
        <f aca="false">+[2]data1cf!AK140</f>
        <v>-2523.47884563665</v>
      </c>
      <c r="M141" s="8" t="n">
        <f aca="false">+[2]data1cf!AL140</f>
        <v>-2521.94926027754</v>
      </c>
      <c r="N141" s="8" t="n">
        <f aca="false">+[2]data1cf!AM140</f>
        <v>-2539.56557816856</v>
      </c>
      <c r="O141" s="8" t="n">
        <f aca="false">+[2]data1cf!AN140</f>
        <v>-2349.7495774094</v>
      </c>
      <c r="P141" s="8" t="n">
        <f aca="false">+[2]data1cf!AO140</f>
        <v>-2311.37406369438</v>
      </c>
      <c r="Q141" s="8" t="n">
        <f aca="false">+[2]data1cf!AP140</f>
        <v>-2312.284622237</v>
      </c>
      <c r="R141" s="8" t="n">
        <f aca="false">+[2]data1cf!AQ140</f>
        <v>1068.34645080587</v>
      </c>
      <c r="S141" s="8" t="n">
        <f aca="false">+[2]data1cf!AR140</f>
        <v>0</v>
      </c>
      <c r="T141" s="8" t="n">
        <f aca="false">+[2]data1cf!AS140</f>
        <v>0</v>
      </c>
      <c r="U141" s="8" t="n">
        <f aca="false">+[2]data1cf!AT140</f>
        <v>0</v>
      </c>
      <c r="V141" s="8" t="n">
        <f aca="false">+[2]data1cf!AU140</f>
        <v>0</v>
      </c>
      <c r="W141" s="8" t="n">
        <f aca="false">+[2]data1cf!AV140</f>
        <v>0</v>
      </c>
      <c r="X141" s="8" t="n">
        <f aca="false">+[2]data1cf!AW140</f>
        <v>0</v>
      </c>
      <c r="Y141" s="8" t="n">
        <f aca="false">+[2]data1cf!AX140</f>
        <v>0</v>
      </c>
      <c r="Z141" s="8" t="n">
        <f aca="false">+[2]data1cf!AY140</f>
        <v>0</v>
      </c>
      <c r="AA141" s="8" t="n">
        <f aca="false">+[2]data1cf!AZ140</f>
        <v>0</v>
      </c>
      <c r="AB141" s="9"/>
      <c r="AC141" s="9"/>
      <c r="AD141" s="9"/>
      <c r="AE141" s="9"/>
      <c r="AF141" s="9"/>
      <c r="AG141" s="9"/>
      <c r="AH141" s="9"/>
      <c r="AI141" s="9"/>
      <c r="AJ141" s="9"/>
      <c r="AK141" s="1"/>
      <c r="AL141" s="1" t="e">
        <f aca="false">SUMPRODUCT(B141:AJ141,PVCapPrice)</f>
        <v>#DIV/0!</v>
      </c>
      <c r="AM141" s="1"/>
      <c r="AN141" s="1"/>
      <c r="AO141" s="1"/>
      <c r="AP141" s="1"/>
      <c r="AQ141" s="1"/>
    </row>
    <row r="142" customFormat="false" ht="11.25" hidden="false" customHeight="false" outlineLevel="0" collapsed="false">
      <c r="A142" s="1" t="n">
        <v>140</v>
      </c>
      <c r="B142" s="8" t="n">
        <f aca="false">+[2]data1cf!AA141</f>
        <v>-89051.271801382</v>
      </c>
      <c r="C142" s="8" t="n">
        <f aca="false">+[2]data1cf!AB141</f>
        <v>-7632.81761026822</v>
      </c>
      <c r="D142" s="8" t="n">
        <f aca="false">+[2]data1cf!AC141</f>
        <v>-3524.05889914896</v>
      </c>
      <c r="E142" s="8" t="n">
        <f aca="false">+[2]data1cf!AD141</f>
        <v>-3205.98954498298</v>
      </c>
      <c r="F142" s="8" t="n">
        <f aca="false">+[2]data1cf!AE141</f>
        <v>-3426.50355656239</v>
      </c>
      <c r="G142" s="8" t="n">
        <f aca="false">+[2]data1cf!AF141</f>
        <v>-3681.42027963751</v>
      </c>
      <c r="H142" s="8" t="n">
        <f aca="false">+[2]data1cf!AG141</f>
        <v>-2452.64555145858</v>
      </c>
      <c r="I142" s="8" t="n">
        <f aca="false">+[2]data1cf!AH141</f>
        <v>-2567.47867572673</v>
      </c>
      <c r="J142" s="8" t="n">
        <f aca="false">+[2]data1cf!AI141</f>
        <v>-2579.91287826172</v>
      </c>
      <c r="K142" s="8" t="n">
        <f aca="false">+[2]data1cf!AJ141</f>
        <v>-2589.25779342512</v>
      </c>
      <c r="L142" s="8" t="n">
        <f aca="false">+[2]data1cf!AK141</f>
        <v>-2617.40681314213</v>
      </c>
      <c r="M142" s="8" t="n">
        <f aca="false">+[2]data1cf!AL141</f>
        <v>-2616.03642772794</v>
      </c>
      <c r="N142" s="8" t="n">
        <f aca="false">+[2]data1cf!AM141</f>
        <v>-2633.49354567404</v>
      </c>
      <c r="O142" s="8" t="n">
        <f aca="false">+[2]data1cf!AN141</f>
        <v>-2443.83674485981</v>
      </c>
      <c r="P142" s="8" t="n">
        <f aca="false">+[2]data1cf!AO141</f>
        <v>-2405.30203119986</v>
      </c>
      <c r="Q142" s="8" t="n">
        <f aca="false">+[2]data1cf!AP141</f>
        <v>-2406.3717896874</v>
      </c>
      <c r="R142" s="8" t="n">
        <f aca="false">+[2]data1cf!AQ141</f>
        <v>1021.38246705313</v>
      </c>
      <c r="S142" s="8" t="n">
        <f aca="false">+[2]data1cf!AR141</f>
        <v>0</v>
      </c>
      <c r="T142" s="8" t="n">
        <f aca="false">+[2]data1cf!AS141</f>
        <v>0</v>
      </c>
      <c r="U142" s="8" t="n">
        <f aca="false">+[2]data1cf!AT141</f>
        <v>0</v>
      </c>
      <c r="V142" s="8" t="n">
        <f aca="false">+[2]data1cf!AU141</f>
        <v>0</v>
      </c>
      <c r="W142" s="8" t="n">
        <f aca="false">+[2]data1cf!AV141</f>
        <v>0</v>
      </c>
      <c r="X142" s="8" t="n">
        <f aca="false">+[2]data1cf!AW141</f>
        <v>0</v>
      </c>
      <c r="Y142" s="8" t="n">
        <f aca="false">+[2]data1cf!AX141</f>
        <v>0</v>
      </c>
      <c r="Z142" s="8" t="n">
        <f aca="false">+[2]data1cf!AY141</f>
        <v>0</v>
      </c>
      <c r="AA142" s="8" t="n">
        <f aca="false">+[2]data1cf!AZ141</f>
        <v>0</v>
      </c>
      <c r="AB142" s="9"/>
      <c r="AC142" s="9"/>
      <c r="AD142" s="9"/>
      <c r="AE142" s="9"/>
      <c r="AF142" s="9"/>
      <c r="AG142" s="9"/>
      <c r="AH142" s="9"/>
      <c r="AI142" s="9"/>
      <c r="AJ142" s="9"/>
      <c r="AK142" s="1"/>
      <c r="AL142" s="1" t="e">
        <f aca="false">SUMPRODUCT(B142:AJ142,PVCapPrice)</f>
        <v>#DIV/0!</v>
      </c>
      <c r="AM142" s="1"/>
      <c r="AN142" s="1"/>
      <c r="AO142" s="1"/>
      <c r="AP142" s="1"/>
      <c r="AQ142" s="1"/>
    </row>
    <row r="143" customFormat="false" ht="11.25" hidden="false" customHeight="false" outlineLevel="0" collapsed="false">
      <c r="A143" s="1" t="n">
        <v>141</v>
      </c>
      <c r="B143" s="8" t="n">
        <f aca="false">+[2]data1cf!AA142</f>
        <v>-95988.7858380232</v>
      </c>
      <c r="C143" s="8" t="n">
        <f aca="false">+[2]data1cf!AB142</f>
        <v>-7505.59657120839</v>
      </c>
      <c r="D143" s="8" t="n">
        <f aca="false">+[2]data1cf!AC142</f>
        <v>-3369.68328823324</v>
      </c>
      <c r="E143" s="8" t="n">
        <f aca="false">+[2]data1cf!AD142</f>
        <v>-3083.46977319875</v>
      </c>
      <c r="F143" s="8" t="n">
        <f aca="false">+[2]data1cf!AE142</f>
        <v>-3369.26326198341</v>
      </c>
      <c r="G143" s="8" t="n">
        <f aca="false">+[2]data1cf!AF142</f>
        <v>-3587.0025635644</v>
      </c>
      <c r="H143" s="8" t="n">
        <f aca="false">+[2]data1cf!AG142</f>
        <v>-2284.60342145969</v>
      </c>
      <c r="I143" s="8" t="n">
        <f aca="false">+[2]data1cf!AH142</f>
        <v>-2408.33765373741</v>
      </c>
      <c r="J143" s="8" t="n">
        <f aca="false">+[2]data1cf!AI142</f>
        <v>-2420.7718562724</v>
      </c>
      <c r="K143" s="8" t="n">
        <f aca="false">+[2]data1cf!AJ142</f>
        <v>-2429.84704089006</v>
      </c>
      <c r="L143" s="8" t="n">
        <f aca="false">+[2]data1cf!AK142</f>
        <v>-2458.26579115281</v>
      </c>
      <c r="M143" s="8" t="n">
        <f aca="false">+[2]data1cf!AL142</f>
        <v>-2456.62567519288</v>
      </c>
      <c r="N143" s="8" t="n">
        <f aca="false">+[2]data1cf!AM142</f>
        <v>-2474.35252368472</v>
      </c>
      <c r="O143" s="8" t="n">
        <f aca="false">+[2]data1cf!AN142</f>
        <v>-2284.42599232474</v>
      </c>
      <c r="P143" s="8" t="n">
        <f aca="false">+[2]data1cf!AO142</f>
        <v>-2246.16100921054</v>
      </c>
      <c r="Q143" s="8" t="n">
        <f aca="false">+[2]data1cf!AP142</f>
        <v>-2246.96103715234</v>
      </c>
      <c r="R143" s="8" t="n">
        <f aca="false">+[2]data1cf!AQ142</f>
        <v>1100.95297804779</v>
      </c>
      <c r="S143" s="8" t="n">
        <f aca="false">+[2]data1cf!AR142</f>
        <v>0</v>
      </c>
      <c r="T143" s="8" t="n">
        <f aca="false">+[2]data1cf!AS142</f>
        <v>0</v>
      </c>
      <c r="U143" s="8" t="n">
        <f aca="false">+[2]data1cf!AT142</f>
        <v>0</v>
      </c>
      <c r="V143" s="8" t="n">
        <f aca="false">+[2]data1cf!AU142</f>
        <v>0</v>
      </c>
      <c r="W143" s="8" t="n">
        <f aca="false">+[2]data1cf!AV142</f>
        <v>0</v>
      </c>
      <c r="X143" s="8" t="n">
        <f aca="false">+[2]data1cf!AW142</f>
        <v>0</v>
      </c>
      <c r="Y143" s="8" t="n">
        <f aca="false">+[2]data1cf!AX142</f>
        <v>0</v>
      </c>
      <c r="Z143" s="8" t="n">
        <f aca="false">+[2]data1cf!AY142</f>
        <v>0</v>
      </c>
      <c r="AA143" s="8" t="n">
        <f aca="false">+[2]data1cf!AZ142</f>
        <v>0</v>
      </c>
      <c r="AB143" s="9"/>
      <c r="AC143" s="9"/>
      <c r="AD143" s="9"/>
      <c r="AE143" s="9"/>
      <c r="AF143" s="9"/>
      <c r="AG143" s="9"/>
      <c r="AH143" s="9"/>
      <c r="AI143" s="9"/>
      <c r="AJ143" s="9"/>
      <c r="AK143" s="1"/>
      <c r="AL143" s="1" t="e">
        <f aca="false">SUMPRODUCT(B143:AJ143,PVCapPrice)</f>
        <v>#DIV/0!</v>
      </c>
      <c r="AM143" s="1"/>
      <c r="AN143" s="1"/>
      <c r="AO143" s="1"/>
      <c r="AP143" s="1"/>
      <c r="AQ143" s="1"/>
    </row>
    <row r="144" customFormat="false" ht="11.25" hidden="false" customHeight="false" outlineLevel="0" collapsed="false">
      <c r="A144" s="1" t="n">
        <v>142</v>
      </c>
      <c r="B144" s="8" t="n">
        <f aca="false">+[2]data1cf!AA143</f>
        <v>-93651.6698034255</v>
      </c>
      <c r="C144" s="8" t="n">
        <f aca="false">+[2]data1cf!AB143</f>
        <v>-7479.48378427445</v>
      </c>
      <c r="D144" s="8" t="n">
        <f aca="false">+[2]data1cf!AC143</f>
        <v>-3452.5607242595</v>
      </c>
      <c r="E144" s="8" t="n">
        <f aca="false">+[2]data1cf!AD143</f>
        <v>-3081.22710621152</v>
      </c>
      <c r="F144" s="8" t="n">
        <f aca="false">+[2]data1cf!AE143</f>
        <v>-3353.10210679656</v>
      </c>
      <c r="G144" s="8" t="n">
        <f aca="false">+[2]data1cf!AF143</f>
        <v>-3819.26979796576</v>
      </c>
      <c r="H144" s="8" t="n">
        <f aca="false">+[2]data1cf!AG143</f>
        <v>-2341.21360695756</v>
      </c>
      <c r="I144" s="8" t="n">
        <f aca="false">+[2]data1cf!AH143</f>
        <v>-2461.94922587825</v>
      </c>
      <c r="J144" s="8" t="n">
        <f aca="false">+[2]data1cf!AI143</f>
        <v>-2474.38342841324</v>
      </c>
      <c r="K144" s="8" t="n">
        <f aca="false">+[2]data1cf!AJ143</f>
        <v>-2483.54948010232</v>
      </c>
      <c r="L144" s="8" t="n">
        <f aca="false">+[2]data1cf!AK143</f>
        <v>-2511.87736329365</v>
      </c>
      <c r="M144" s="8" t="n">
        <f aca="false">+[2]data1cf!AL143</f>
        <v>-2510.32811440515</v>
      </c>
      <c r="N144" s="8" t="n">
        <f aca="false">+[2]data1cf!AM143</f>
        <v>-2527.96409582556</v>
      </c>
      <c r="O144" s="8" t="n">
        <f aca="false">+[2]data1cf!AN143</f>
        <v>-2338.12843153701</v>
      </c>
      <c r="P144" s="8" t="n">
        <f aca="false">+[2]data1cf!AO143</f>
        <v>-2299.77258135138</v>
      </c>
      <c r="Q144" s="8" t="n">
        <f aca="false">+[2]data1cf!AP143</f>
        <v>-2300.66347636461</v>
      </c>
      <c r="R144" s="8" t="n">
        <f aca="false">+[2]data1cf!AQ143</f>
        <v>1074.14719197737</v>
      </c>
      <c r="S144" s="8" t="n">
        <f aca="false">+[2]data1cf!AR143</f>
        <v>0</v>
      </c>
      <c r="T144" s="8" t="n">
        <f aca="false">+[2]data1cf!AS143</f>
        <v>0</v>
      </c>
      <c r="U144" s="8" t="n">
        <f aca="false">+[2]data1cf!AT143</f>
        <v>0</v>
      </c>
      <c r="V144" s="8" t="n">
        <f aca="false">+[2]data1cf!AU143</f>
        <v>0</v>
      </c>
      <c r="W144" s="8" t="n">
        <f aca="false">+[2]data1cf!AV143</f>
        <v>0</v>
      </c>
      <c r="X144" s="8" t="n">
        <f aca="false">+[2]data1cf!AW143</f>
        <v>0</v>
      </c>
      <c r="Y144" s="8" t="n">
        <f aca="false">+[2]data1cf!AX143</f>
        <v>0</v>
      </c>
      <c r="Z144" s="8" t="n">
        <f aca="false">+[2]data1cf!AY143</f>
        <v>0</v>
      </c>
      <c r="AA144" s="8" t="n">
        <f aca="false">+[2]data1cf!AZ143</f>
        <v>0</v>
      </c>
      <c r="AB144" s="9"/>
      <c r="AC144" s="9"/>
      <c r="AD144" s="9"/>
      <c r="AE144" s="9"/>
      <c r="AF144" s="9"/>
      <c r="AG144" s="9"/>
      <c r="AH144" s="9"/>
      <c r="AI144" s="9"/>
      <c r="AJ144" s="9"/>
      <c r="AK144" s="1"/>
      <c r="AL144" s="1" t="e">
        <f aca="false">SUMPRODUCT(B144:AJ144,PVCapPrice)</f>
        <v>#DIV/0!</v>
      </c>
      <c r="AM144" s="1"/>
      <c r="AN144" s="1"/>
      <c r="AO144" s="1"/>
      <c r="AP144" s="1"/>
      <c r="AQ144" s="1"/>
    </row>
    <row r="145" customFormat="false" ht="11.25" hidden="false" customHeight="false" outlineLevel="0" collapsed="false">
      <c r="A145" s="1" t="n">
        <v>143</v>
      </c>
      <c r="B145" s="8" t="n">
        <f aca="false">+[2]data1cf!AA144</f>
        <v>-100600.641244976</v>
      </c>
      <c r="C145" s="8" t="n">
        <f aca="false">+[2]data1cf!AB144</f>
        <v>-7412.96009035289</v>
      </c>
      <c r="D145" s="8" t="n">
        <f aca="false">+[2]data1cf!AC144</f>
        <v>-3225.10133534617</v>
      </c>
      <c r="E145" s="8" t="n">
        <f aca="false">+[2]data1cf!AD144</f>
        <v>-2839.9060342251</v>
      </c>
      <c r="F145" s="8" t="n">
        <f aca="false">+[2]data1cf!AE144</f>
        <v>-3132.69866129331</v>
      </c>
      <c r="G145" s="8" t="n">
        <f aca="false">+[2]data1cf!AF144</f>
        <v>-3592.75913684931</v>
      </c>
      <c r="H145" s="8" t="n">
        <f aca="false">+[2]data1cf!AG144</f>
        <v>-2172.89395294717</v>
      </c>
      <c r="I145" s="8" t="n">
        <f aca="false">+[2]data1cf!AH144</f>
        <v>-2302.54538018623</v>
      </c>
      <c r="J145" s="8" t="n">
        <f aca="false">+[2]data1cf!AI144</f>
        <v>-2314.97958272122</v>
      </c>
      <c r="K145" s="8" t="n">
        <f aca="false">+[2]data1cf!AJ144</f>
        <v>-2323.87545840066</v>
      </c>
      <c r="L145" s="8" t="n">
        <f aca="false">+[2]data1cf!AK144</f>
        <v>-2352.47351760163</v>
      </c>
      <c r="M145" s="8" t="n">
        <f aca="false">+[2]data1cf!AL144</f>
        <v>-2350.65409270348</v>
      </c>
      <c r="N145" s="8" t="n">
        <f aca="false">+[2]data1cf!AM144</f>
        <v>-2368.56025013354</v>
      </c>
      <c r="O145" s="8" t="n">
        <f aca="false">+[2]data1cf!AN144</f>
        <v>-2178.45440983535</v>
      </c>
      <c r="P145" s="8" t="n">
        <f aca="false">+[2]data1cf!AO144</f>
        <v>-2140.36873565936</v>
      </c>
      <c r="Q145" s="8" t="n">
        <f aca="false">+[2]data1cf!AP144</f>
        <v>-2140.98945466294</v>
      </c>
      <c r="R145" s="8" t="n">
        <f aca="false">+[2]data1cf!AQ144</f>
        <v>1153.84911482338</v>
      </c>
      <c r="S145" s="8" t="n">
        <f aca="false">+[2]data1cf!AR144</f>
        <v>0</v>
      </c>
      <c r="T145" s="8" t="n">
        <f aca="false">+[2]data1cf!AS144</f>
        <v>0</v>
      </c>
      <c r="U145" s="8" t="n">
        <f aca="false">+[2]data1cf!AT144</f>
        <v>0</v>
      </c>
      <c r="V145" s="8" t="n">
        <f aca="false">+[2]data1cf!AU144</f>
        <v>0</v>
      </c>
      <c r="W145" s="8" t="n">
        <f aca="false">+[2]data1cf!AV144</f>
        <v>0</v>
      </c>
      <c r="X145" s="8" t="n">
        <f aca="false">+[2]data1cf!AW144</f>
        <v>0</v>
      </c>
      <c r="Y145" s="8" t="n">
        <f aca="false">+[2]data1cf!AX144</f>
        <v>0</v>
      </c>
      <c r="Z145" s="8" t="n">
        <f aca="false">+[2]data1cf!AY144</f>
        <v>0</v>
      </c>
      <c r="AA145" s="8" t="n">
        <f aca="false">+[2]data1cf!AZ144</f>
        <v>0</v>
      </c>
      <c r="AB145" s="9"/>
      <c r="AC145" s="9"/>
      <c r="AD145" s="9"/>
      <c r="AE145" s="9"/>
      <c r="AF145" s="9"/>
      <c r="AG145" s="9"/>
      <c r="AH145" s="9"/>
      <c r="AI145" s="9"/>
      <c r="AJ145" s="9"/>
      <c r="AK145" s="1"/>
      <c r="AL145" s="1" t="e">
        <f aca="false">SUMPRODUCT(B145:AJ145,PVCapPrice)</f>
        <v>#DIV/0!</v>
      </c>
      <c r="AM145" s="1"/>
      <c r="AN145" s="1"/>
      <c r="AO145" s="1"/>
      <c r="AP145" s="1"/>
      <c r="AQ145" s="1"/>
    </row>
    <row r="146" customFormat="false" ht="11.25" hidden="false" customHeight="false" outlineLevel="0" collapsed="false">
      <c r="A146" s="1" t="n">
        <v>144</v>
      </c>
      <c r="B146" s="8" t="n">
        <f aca="false">+[2]data1cf!AA145</f>
        <v>-98116.6938354153</v>
      </c>
      <c r="C146" s="8" t="n">
        <f aca="false">+[2]data1cf!AB145</f>
        <v>-7462.84540296747</v>
      </c>
      <c r="D146" s="8" t="n">
        <f aca="false">+[2]data1cf!AC145</f>
        <v>-3217.43854186052</v>
      </c>
      <c r="E146" s="8" t="n">
        <f aca="false">+[2]data1cf!AD145</f>
        <v>-2967.967210697</v>
      </c>
      <c r="F146" s="8" t="n">
        <f aca="false">+[2]data1cf!AE145</f>
        <v>-3230.91223689349</v>
      </c>
      <c r="G146" s="8" t="n">
        <f aca="false">+[2]data1cf!AF145</f>
        <v>-3410.12357820943</v>
      </c>
      <c r="H146" s="8" t="n">
        <f aca="false">+[2]data1cf!AG145</f>
        <v>-2233.06072324894</v>
      </c>
      <c r="I146" s="8" t="n">
        <f aca="false">+[2]data1cf!AH145</f>
        <v>-2359.52514660363</v>
      </c>
      <c r="J146" s="8" t="n">
        <f aca="false">+[2]data1cf!AI145</f>
        <v>-2371.95934913862</v>
      </c>
      <c r="K146" s="8" t="n">
        <f aca="false">+[2]data1cf!AJ145</f>
        <v>-2380.95180069334</v>
      </c>
      <c r="L146" s="8" t="n">
        <f aca="false">+[2]data1cf!AK145</f>
        <v>-2409.45328401903</v>
      </c>
      <c r="M146" s="8" t="n">
        <f aca="false">+[2]data1cf!AL145</f>
        <v>-2407.73043499616</v>
      </c>
      <c r="N146" s="8" t="n">
        <f aca="false">+[2]data1cf!AM145</f>
        <v>-2425.54001655094</v>
      </c>
      <c r="O146" s="8" t="n">
        <f aca="false">+[2]data1cf!AN145</f>
        <v>-2235.53075212803</v>
      </c>
      <c r="P146" s="8" t="n">
        <f aca="false">+[2]data1cf!AO145</f>
        <v>-2197.34850207676</v>
      </c>
      <c r="Q146" s="8" t="n">
        <f aca="false">+[2]data1cf!AP145</f>
        <v>-2198.06579695562</v>
      </c>
      <c r="R146" s="8" t="n">
        <f aca="false">+[2]data1cf!AQ145</f>
        <v>1125.35923161468</v>
      </c>
      <c r="S146" s="8" t="n">
        <f aca="false">+[2]data1cf!AR145</f>
        <v>0</v>
      </c>
      <c r="T146" s="8" t="n">
        <f aca="false">+[2]data1cf!AS145</f>
        <v>0</v>
      </c>
      <c r="U146" s="8" t="n">
        <f aca="false">+[2]data1cf!AT145</f>
        <v>0</v>
      </c>
      <c r="V146" s="8" t="n">
        <f aca="false">+[2]data1cf!AU145</f>
        <v>0</v>
      </c>
      <c r="W146" s="8" t="n">
        <f aca="false">+[2]data1cf!AV145</f>
        <v>0</v>
      </c>
      <c r="X146" s="8" t="n">
        <f aca="false">+[2]data1cf!AW145</f>
        <v>0</v>
      </c>
      <c r="Y146" s="8" t="n">
        <f aca="false">+[2]data1cf!AX145</f>
        <v>0</v>
      </c>
      <c r="Z146" s="8" t="n">
        <f aca="false">+[2]data1cf!AY145</f>
        <v>0</v>
      </c>
      <c r="AA146" s="8" t="n">
        <f aca="false">+[2]data1cf!AZ145</f>
        <v>0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1"/>
      <c r="AL146" s="1" t="e">
        <f aca="false">SUMPRODUCT(B146:AJ146,PVCapPrice)</f>
        <v>#DIV/0!</v>
      </c>
      <c r="AM146" s="1"/>
      <c r="AN146" s="1"/>
      <c r="AO146" s="1"/>
      <c r="AP146" s="1"/>
      <c r="AQ146" s="1"/>
    </row>
    <row r="147" customFormat="false" ht="11.25" hidden="false" customHeight="false" outlineLevel="0" collapsed="false">
      <c r="A147" s="1" t="n">
        <v>145</v>
      </c>
      <c r="B147" s="8" t="n">
        <f aca="false">+[2]data1cf!AA146</f>
        <v>-102198.561170855</v>
      </c>
      <c r="C147" s="8" t="n">
        <f aca="false">+[2]data1cf!AB146</f>
        <v>-7375.12219244954</v>
      </c>
      <c r="D147" s="8" t="n">
        <f aca="false">+[2]data1cf!AC146</f>
        <v>-3122.15990878143</v>
      </c>
      <c r="E147" s="8" t="n">
        <f aca="false">+[2]data1cf!AD146</f>
        <v>-2729.12021759104</v>
      </c>
      <c r="F147" s="8" t="n">
        <f aca="false">+[2]data1cf!AE146</f>
        <v>-3170.23434299994</v>
      </c>
      <c r="G147" s="8" t="n">
        <f aca="false">+[2]data1cf!AF146</f>
        <v>-3432.66585283519</v>
      </c>
      <c r="H147" s="8" t="n">
        <f aca="false">+[2]data1cf!AG146</f>
        <v>-2134.18875300176</v>
      </c>
      <c r="I147" s="8" t="n">
        <f aca="false">+[2]data1cf!AH146</f>
        <v>-2265.89037542252</v>
      </c>
      <c r="J147" s="8" t="n">
        <f aca="false">+[2]data1cf!AI146</f>
        <v>-2278.32457795751</v>
      </c>
      <c r="K147" s="8" t="n">
        <f aca="false">+[2]data1cf!AJ146</f>
        <v>-2287.15832651022</v>
      </c>
      <c r="L147" s="8" t="n">
        <f aca="false">+[2]data1cf!AK146</f>
        <v>-2315.81851283792</v>
      </c>
      <c r="M147" s="8" t="n">
        <f aca="false">+[2]data1cf!AL146</f>
        <v>-2313.93696081305</v>
      </c>
      <c r="N147" s="8" t="n">
        <f aca="false">+[2]data1cf!AM146</f>
        <v>-2331.90524536982</v>
      </c>
      <c r="O147" s="8" t="n">
        <f aca="false">+[2]data1cf!AN146</f>
        <v>-2141.73727794491</v>
      </c>
      <c r="P147" s="8" t="n">
        <f aca="false">+[2]data1cf!AO146</f>
        <v>-2103.71373089564</v>
      </c>
      <c r="Q147" s="8" t="n">
        <f aca="false">+[2]data1cf!AP146</f>
        <v>-2104.27232277251</v>
      </c>
      <c r="R147" s="8" t="n">
        <f aca="false">+[2]data1cf!AQ146</f>
        <v>1172.17661720524</v>
      </c>
      <c r="S147" s="8" t="n">
        <f aca="false">+[2]data1cf!AR146</f>
        <v>0</v>
      </c>
      <c r="T147" s="8" t="n">
        <f aca="false">+[2]data1cf!AS146</f>
        <v>0</v>
      </c>
      <c r="U147" s="8" t="n">
        <f aca="false">+[2]data1cf!AT146</f>
        <v>0</v>
      </c>
      <c r="V147" s="8" t="n">
        <f aca="false">+[2]data1cf!AU146</f>
        <v>0</v>
      </c>
      <c r="W147" s="8" t="n">
        <f aca="false">+[2]data1cf!AV146</f>
        <v>0</v>
      </c>
      <c r="X147" s="8" t="n">
        <f aca="false">+[2]data1cf!AW146</f>
        <v>0</v>
      </c>
      <c r="Y147" s="8" t="n">
        <f aca="false">+[2]data1cf!AX146</f>
        <v>0</v>
      </c>
      <c r="Z147" s="8" t="n">
        <f aca="false">+[2]data1cf!AY146</f>
        <v>0</v>
      </c>
      <c r="AA147" s="8" t="n">
        <f aca="false">+[2]data1cf!AZ146</f>
        <v>0</v>
      </c>
      <c r="AB147" s="9"/>
      <c r="AC147" s="9"/>
      <c r="AD147" s="9"/>
      <c r="AE147" s="9"/>
      <c r="AF147" s="9"/>
      <c r="AG147" s="9"/>
      <c r="AH147" s="9"/>
      <c r="AI147" s="9"/>
      <c r="AJ147" s="9"/>
      <c r="AK147" s="1"/>
      <c r="AL147" s="1" t="e">
        <f aca="false">SUMPRODUCT(B147:AJ147,PVCapPrice)</f>
        <v>#DIV/0!</v>
      </c>
      <c r="AM147" s="1"/>
      <c r="AN147" s="1"/>
      <c r="AO147" s="1"/>
      <c r="AP147" s="1"/>
      <c r="AQ147" s="1"/>
    </row>
    <row r="148" customFormat="false" ht="11.25" hidden="false" customHeight="false" outlineLevel="0" collapsed="false">
      <c r="A148" s="1" t="n">
        <v>146</v>
      </c>
      <c r="B148" s="8" t="n">
        <f aca="false">+[2]data1cf!AA147</f>
        <v>-91714.57951606</v>
      </c>
      <c r="C148" s="8" t="n">
        <f aca="false">+[2]data1cf!AB147</f>
        <v>-7575.65824690006</v>
      </c>
      <c r="D148" s="8" t="n">
        <f aca="false">+[2]data1cf!AC147</f>
        <v>-3624.28592322412</v>
      </c>
      <c r="E148" s="8" t="n">
        <f aca="false">+[2]data1cf!AD147</f>
        <v>-3272.21198695078</v>
      </c>
      <c r="F148" s="8" t="n">
        <f aca="false">+[2]data1cf!AE147</f>
        <v>-3369.63026736373</v>
      </c>
      <c r="G148" s="8" t="n">
        <f aca="false">+[2]data1cf!AF147</f>
        <v>-3667.43358443722</v>
      </c>
      <c r="H148" s="8" t="n">
        <f aca="false">+[2]data1cf!AG147</f>
        <v>-2388.1342727998</v>
      </c>
      <c r="I148" s="8" t="n">
        <f aca="false">+[2]data1cf!AH147</f>
        <v>-2506.38452739819</v>
      </c>
      <c r="J148" s="8" t="n">
        <f aca="false">+[2]data1cf!AI147</f>
        <v>-2518.81872993318</v>
      </c>
      <c r="K148" s="8" t="n">
        <f aca="false">+[2]data1cf!AJ147</f>
        <v>-2528.06009569263</v>
      </c>
      <c r="L148" s="8" t="n">
        <f aca="false">+[2]data1cf!AK147</f>
        <v>-2556.31266481359</v>
      </c>
      <c r="M148" s="8" t="n">
        <f aca="false">+[2]data1cf!AL147</f>
        <v>-2554.83872999546</v>
      </c>
      <c r="N148" s="8" t="n">
        <f aca="false">+[2]data1cf!AM147</f>
        <v>-2572.39939734549</v>
      </c>
      <c r="O148" s="8" t="n">
        <f aca="false">+[2]data1cf!AN147</f>
        <v>-2382.63904712732</v>
      </c>
      <c r="P148" s="8" t="n">
        <f aca="false">+[2]data1cf!AO147</f>
        <v>-2344.20788287131</v>
      </c>
      <c r="Q148" s="8" t="n">
        <f aca="false">+[2]data1cf!AP147</f>
        <v>-2345.17409195491</v>
      </c>
      <c r="R148" s="8" t="n">
        <f aca="false">+[2]data1cf!AQ147</f>
        <v>1051.9295412174</v>
      </c>
      <c r="S148" s="8" t="n">
        <f aca="false">+[2]data1cf!AR147</f>
        <v>0</v>
      </c>
      <c r="T148" s="8" t="n">
        <f aca="false">+[2]data1cf!AS147</f>
        <v>0</v>
      </c>
      <c r="U148" s="8" t="n">
        <f aca="false">+[2]data1cf!AT147</f>
        <v>0</v>
      </c>
      <c r="V148" s="8" t="n">
        <f aca="false">+[2]data1cf!AU147</f>
        <v>0</v>
      </c>
      <c r="W148" s="8" t="n">
        <f aca="false">+[2]data1cf!AV147</f>
        <v>0</v>
      </c>
      <c r="X148" s="8" t="n">
        <f aca="false">+[2]data1cf!AW147</f>
        <v>0</v>
      </c>
      <c r="Y148" s="8" t="n">
        <f aca="false">+[2]data1cf!AX147</f>
        <v>0</v>
      </c>
      <c r="Z148" s="8" t="n">
        <f aca="false">+[2]data1cf!AY147</f>
        <v>0</v>
      </c>
      <c r="AA148" s="8" t="n">
        <f aca="false">+[2]data1cf!AZ147</f>
        <v>0</v>
      </c>
      <c r="AB148" s="9"/>
      <c r="AC148" s="9"/>
      <c r="AD148" s="9"/>
      <c r="AE148" s="9"/>
      <c r="AF148" s="9"/>
      <c r="AG148" s="9"/>
      <c r="AH148" s="9"/>
      <c r="AI148" s="9"/>
      <c r="AJ148" s="9"/>
      <c r="AK148" s="1"/>
      <c r="AL148" s="1" t="e">
        <f aca="false">SUMPRODUCT(B148:AJ148,PVCapPrice)</f>
        <v>#DIV/0!</v>
      </c>
      <c r="AM148" s="1"/>
      <c r="AN148" s="1"/>
      <c r="AO148" s="1"/>
      <c r="AP148" s="1"/>
      <c r="AQ148" s="1"/>
    </row>
    <row r="149" customFormat="false" ht="11.25" hidden="false" customHeight="false" outlineLevel="0" collapsed="false">
      <c r="A149" s="1" t="n">
        <v>147</v>
      </c>
      <c r="B149" s="8" t="n">
        <f aca="false">+[2]data1cf!AA148</f>
        <v>-103204.763938498</v>
      </c>
      <c r="C149" s="8" t="n">
        <f aca="false">+[2]data1cf!AB148</f>
        <v>-7312.4824828061</v>
      </c>
      <c r="D149" s="8" t="n">
        <f aca="false">+[2]data1cf!AC148</f>
        <v>-3046.67500746583</v>
      </c>
      <c r="E149" s="8" t="n">
        <f aca="false">+[2]data1cf!AD148</f>
        <v>-2728.5304949351</v>
      </c>
      <c r="F149" s="8" t="n">
        <f aca="false">+[2]data1cf!AE148</f>
        <v>-2969.24882763895</v>
      </c>
      <c r="G149" s="8" t="n">
        <f aca="false">+[2]data1cf!AF148</f>
        <v>-3404.03021427637</v>
      </c>
      <c r="H149" s="8" t="n">
        <f aca="false">+[2]data1cf!AG148</f>
        <v>-2109.81626807524</v>
      </c>
      <c r="I149" s="8" t="n">
        <f aca="false">+[2]data1cf!AH148</f>
        <v>-2242.808888895</v>
      </c>
      <c r="J149" s="8" t="n">
        <f aca="false">+[2]data1cf!AI148</f>
        <v>-2255.24309142999</v>
      </c>
      <c r="K149" s="8" t="n">
        <f aca="false">+[2]data1cf!AJ148</f>
        <v>-2264.0377188191</v>
      </c>
      <c r="L149" s="8" t="n">
        <f aca="false">+[2]data1cf!AK148</f>
        <v>-2292.7370263104</v>
      </c>
      <c r="M149" s="8" t="n">
        <f aca="false">+[2]data1cf!AL148</f>
        <v>-2290.81635312192</v>
      </c>
      <c r="N149" s="8" t="n">
        <f aca="false">+[2]data1cf!AM148</f>
        <v>-2308.8237588423</v>
      </c>
      <c r="O149" s="8" t="n">
        <f aca="false">+[2]data1cf!AN148</f>
        <v>-2118.61667025378</v>
      </c>
      <c r="P149" s="8" t="n">
        <f aca="false">+[2]data1cf!AO148</f>
        <v>-2080.63224436812</v>
      </c>
      <c r="Q149" s="8" t="n">
        <f aca="false">+[2]data1cf!AP148</f>
        <v>-2081.15171508138</v>
      </c>
      <c r="R149" s="8" t="n">
        <f aca="false">+[2]data1cf!AQ148</f>
        <v>1183.717360469</v>
      </c>
      <c r="S149" s="8" t="n">
        <f aca="false">+[2]data1cf!AR148</f>
        <v>0</v>
      </c>
      <c r="T149" s="8" t="n">
        <f aca="false">+[2]data1cf!AS148</f>
        <v>0</v>
      </c>
      <c r="U149" s="8" t="n">
        <f aca="false">+[2]data1cf!AT148</f>
        <v>0</v>
      </c>
      <c r="V149" s="8" t="n">
        <f aca="false">+[2]data1cf!AU148</f>
        <v>0</v>
      </c>
      <c r="W149" s="8" t="n">
        <f aca="false">+[2]data1cf!AV148</f>
        <v>0</v>
      </c>
      <c r="X149" s="8" t="n">
        <f aca="false">+[2]data1cf!AW148</f>
        <v>0</v>
      </c>
      <c r="Y149" s="8" t="n">
        <f aca="false">+[2]data1cf!AX148</f>
        <v>0</v>
      </c>
      <c r="Z149" s="8" t="n">
        <f aca="false">+[2]data1cf!AY148</f>
        <v>0</v>
      </c>
      <c r="AA149" s="8" t="n">
        <f aca="false">+[2]data1cf!AZ148</f>
        <v>0</v>
      </c>
      <c r="AB149" s="9"/>
      <c r="AC149" s="9"/>
      <c r="AD149" s="9"/>
      <c r="AE149" s="9"/>
      <c r="AF149" s="9"/>
      <c r="AG149" s="9"/>
      <c r="AH149" s="9"/>
      <c r="AI149" s="9"/>
      <c r="AJ149" s="9"/>
      <c r="AK149" s="1"/>
      <c r="AL149" s="1" t="e">
        <f aca="false">SUMPRODUCT(B149:AJ149,PVCapPrice)</f>
        <v>#DIV/0!</v>
      </c>
      <c r="AM149" s="1"/>
      <c r="AN149" s="1"/>
      <c r="AO149" s="1"/>
      <c r="AP149" s="1"/>
      <c r="AQ149" s="1"/>
    </row>
    <row r="150" customFormat="false" ht="11.25" hidden="false" customHeight="false" outlineLevel="0" collapsed="false">
      <c r="A150" s="1" t="n">
        <v>148</v>
      </c>
      <c r="B150" s="8" t="n">
        <f aca="false">+[2]data1cf!AA149</f>
        <v>-98063.8274639863</v>
      </c>
      <c r="C150" s="8" t="n">
        <f aca="false">+[2]data1cf!AB149</f>
        <v>-7397.22746563004</v>
      </c>
      <c r="D150" s="8" t="n">
        <f aca="false">+[2]data1cf!AC149</f>
        <v>-3311.41099976398</v>
      </c>
      <c r="E150" s="8" t="n">
        <f aca="false">+[2]data1cf!AD149</f>
        <v>-3008.60482542017</v>
      </c>
      <c r="F150" s="8" t="n">
        <f aca="false">+[2]data1cf!AE149</f>
        <v>-3129.11167460983</v>
      </c>
      <c r="G150" s="8" t="n">
        <f aca="false">+[2]data1cf!AF149</f>
        <v>-3541.47889989684</v>
      </c>
      <c r="H150" s="8" t="n">
        <f aca="false">+[2]data1cf!AG149</f>
        <v>-2234.34126518562</v>
      </c>
      <c r="I150" s="8" t="n">
        <f aca="false">+[2]data1cf!AH149</f>
        <v>-2360.73785887112</v>
      </c>
      <c r="J150" s="8" t="n">
        <f aca="false">+[2]data1cf!AI149</f>
        <v>-2373.17206140611</v>
      </c>
      <c r="K150" s="8" t="n">
        <f aca="false">+[2]data1cf!AJ149</f>
        <v>-2382.16656840535</v>
      </c>
      <c r="L150" s="8" t="n">
        <f aca="false">+[2]data1cf!AK149</f>
        <v>-2410.66599628652</v>
      </c>
      <c r="M150" s="8" t="n">
        <f aca="false">+[2]data1cf!AL149</f>
        <v>-2408.94520270817</v>
      </c>
      <c r="N150" s="8" t="n">
        <f aca="false">+[2]data1cf!AM149</f>
        <v>-2426.75272881842</v>
      </c>
      <c r="O150" s="8" t="n">
        <f aca="false">+[2]data1cf!AN149</f>
        <v>-2236.74551984003</v>
      </c>
      <c r="P150" s="8" t="n">
        <f aca="false">+[2]data1cf!AO149</f>
        <v>-2198.56121434424</v>
      </c>
      <c r="Q150" s="8" t="n">
        <f aca="false">+[2]data1cf!AP149</f>
        <v>-2199.28056466763</v>
      </c>
      <c r="R150" s="8" t="n">
        <f aca="false">+[2]data1cf!AQ149</f>
        <v>1124.75287548094</v>
      </c>
      <c r="S150" s="8" t="n">
        <f aca="false">+[2]data1cf!AR149</f>
        <v>0</v>
      </c>
      <c r="T150" s="8" t="n">
        <f aca="false">+[2]data1cf!AS149</f>
        <v>0</v>
      </c>
      <c r="U150" s="8" t="n">
        <f aca="false">+[2]data1cf!AT149</f>
        <v>0</v>
      </c>
      <c r="V150" s="8" t="n">
        <f aca="false">+[2]data1cf!AU149</f>
        <v>0</v>
      </c>
      <c r="W150" s="8" t="n">
        <f aca="false">+[2]data1cf!AV149</f>
        <v>0</v>
      </c>
      <c r="X150" s="8" t="n">
        <f aca="false">+[2]data1cf!AW149</f>
        <v>0</v>
      </c>
      <c r="Y150" s="8" t="n">
        <f aca="false">+[2]data1cf!AX149</f>
        <v>0</v>
      </c>
      <c r="Z150" s="8" t="n">
        <f aca="false">+[2]data1cf!AY149</f>
        <v>0</v>
      </c>
      <c r="AA150" s="8" t="n">
        <f aca="false">+[2]data1cf!AZ149</f>
        <v>0</v>
      </c>
      <c r="AB150" s="9"/>
      <c r="AC150" s="9"/>
      <c r="AD150" s="9"/>
      <c r="AE150" s="9"/>
      <c r="AF150" s="9"/>
      <c r="AG150" s="9"/>
      <c r="AH150" s="9"/>
      <c r="AI150" s="9"/>
      <c r="AJ150" s="9"/>
      <c r="AK150" s="1"/>
      <c r="AL150" s="1" t="e">
        <f aca="false">SUMPRODUCT(B150:AJ150,PVCapPrice)</f>
        <v>#DIV/0!</v>
      </c>
      <c r="AM150" s="1"/>
      <c r="AN150" s="1"/>
      <c r="AO150" s="1"/>
      <c r="AP150" s="1"/>
      <c r="AQ150" s="1"/>
    </row>
    <row r="151" customFormat="false" ht="11.25" hidden="false" customHeight="false" outlineLevel="0" collapsed="false">
      <c r="A151" s="1" t="n">
        <v>149</v>
      </c>
      <c r="B151" s="8" t="n">
        <f aca="false">+[2]data1cf!AA150</f>
        <v>-89404.4991735483</v>
      </c>
      <c r="C151" s="8" t="n">
        <f aca="false">+[2]data1cf!AB150</f>
        <v>-7652.74815753786</v>
      </c>
      <c r="D151" s="8" t="n">
        <f aca="false">+[2]data1cf!AC150</f>
        <v>-3643.53121460889</v>
      </c>
      <c r="E151" s="8" t="n">
        <f aca="false">+[2]data1cf!AD150</f>
        <v>-3022.80050319259</v>
      </c>
      <c r="F151" s="8" t="n">
        <f aca="false">+[2]data1cf!AE150</f>
        <v>-3526.25012966829</v>
      </c>
      <c r="G151" s="8" t="n">
        <f aca="false">+[2]data1cf!AF150</f>
        <v>-3796.69032839359</v>
      </c>
      <c r="H151" s="8" t="n">
        <f aca="false">+[2]data1cf!AG150</f>
        <v>-2444.0895932754</v>
      </c>
      <c r="I151" s="8" t="n">
        <f aca="false">+[2]data1cf!AH150</f>
        <v>-2559.37592239113</v>
      </c>
      <c r="J151" s="8" t="n">
        <f aca="false">+[2]data1cf!AI150</f>
        <v>-2571.81012492612</v>
      </c>
      <c r="K151" s="8" t="n">
        <f aca="false">+[2]data1cf!AJ150</f>
        <v>-2581.14130660929</v>
      </c>
      <c r="L151" s="8" t="n">
        <f aca="false">+[2]data1cf!AK150</f>
        <v>-2609.30405980653</v>
      </c>
      <c r="M151" s="8" t="n">
        <f aca="false">+[2]data1cf!AL150</f>
        <v>-2607.91994091212</v>
      </c>
      <c r="N151" s="8" t="n">
        <f aca="false">+[2]data1cf!AM150</f>
        <v>-2625.39079233844</v>
      </c>
      <c r="O151" s="8" t="n">
        <f aca="false">+[2]data1cf!AN150</f>
        <v>-2435.72025804398</v>
      </c>
      <c r="P151" s="8" t="n">
        <f aca="false">+[2]data1cf!AO150</f>
        <v>-2397.19927786426</v>
      </c>
      <c r="Q151" s="8" t="n">
        <f aca="false">+[2]data1cf!AP150</f>
        <v>-2398.25530287157</v>
      </c>
      <c r="R151" s="8" t="n">
        <f aca="false">+[2]data1cf!AQ150</f>
        <v>1025.43384372093</v>
      </c>
      <c r="S151" s="8" t="n">
        <f aca="false">+[2]data1cf!AR150</f>
        <v>0</v>
      </c>
      <c r="T151" s="8" t="n">
        <f aca="false">+[2]data1cf!AS150</f>
        <v>0</v>
      </c>
      <c r="U151" s="8" t="n">
        <f aca="false">+[2]data1cf!AT150</f>
        <v>0</v>
      </c>
      <c r="V151" s="8" t="n">
        <f aca="false">+[2]data1cf!AU150</f>
        <v>0</v>
      </c>
      <c r="W151" s="8" t="n">
        <f aca="false">+[2]data1cf!AV150</f>
        <v>0</v>
      </c>
      <c r="X151" s="8" t="n">
        <f aca="false">+[2]data1cf!AW150</f>
        <v>0</v>
      </c>
      <c r="Y151" s="8" t="n">
        <f aca="false">+[2]data1cf!AX150</f>
        <v>0</v>
      </c>
      <c r="Z151" s="8" t="n">
        <f aca="false">+[2]data1cf!AY150</f>
        <v>0</v>
      </c>
      <c r="AA151" s="8" t="n">
        <f aca="false">+[2]data1cf!AZ150</f>
        <v>0</v>
      </c>
      <c r="AB151" s="9"/>
      <c r="AC151" s="9"/>
      <c r="AD151" s="9"/>
      <c r="AE151" s="9"/>
      <c r="AF151" s="9"/>
      <c r="AG151" s="9"/>
      <c r="AH151" s="9"/>
      <c r="AI151" s="9"/>
      <c r="AJ151" s="9"/>
      <c r="AK151" s="1"/>
      <c r="AL151" s="1" t="e">
        <f aca="false">SUMPRODUCT(B151:AJ151,PVCapPrice)</f>
        <v>#DIV/0!</v>
      </c>
      <c r="AM151" s="1"/>
      <c r="AN151" s="1"/>
      <c r="AO151" s="1"/>
      <c r="AP151" s="1"/>
      <c r="AQ151" s="1"/>
    </row>
    <row r="152" customFormat="false" ht="11.25" hidden="false" customHeight="false" outlineLevel="0" collapsed="false">
      <c r="A152" s="1" t="n">
        <v>150</v>
      </c>
      <c r="B152" s="8" t="n">
        <f aca="false">+[2]data1cf!AA151</f>
        <v>-94393.0275132754</v>
      </c>
      <c r="C152" s="8" t="n">
        <f aca="false">+[2]data1cf!AB151</f>
        <v>-7549.19612883719</v>
      </c>
      <c r="D152" s="8" t="n">
        <f aca="false">+[2]data1cf!AC151</f>
        <v>-3414.93810705035</v>
      </c>
      <c r="E152" s="8" t="n">
        <f aca="false">+[2]data1cf!AD151</f>
        <v>-3095.71581022207</v>
      </c>
      <c r="F152" s="8" t="n">
        <f aca="false">+[2]data1cf!AE151</f>
        <v>-3370.40031987326</v>
      </c>
      <c r="G152" s="8" t="n">
        <f aca="false">+[2]data1cf!AF151</f>
        <v>-3725.91179580856</v>
      </c>
      <c r="H152" s="8" t="n">
        <f aca="false">+[2]data1cf!AG151</f>
        <v>-2323.25626258373</v>
      </c>
      <c r="I152" s="8" t="n">
        <f aca="false">+[2]data1cf!AH151</f>
        <v>-2444.94307310046</v>
      </c>
      <c r="J152" s="8" t="n">
        <f aca="false">+[2]data1cf!AI151</f>
        <v>-2457.37727563545</v>
      </c>
      <c r="K152" s="8" t="n">
        <f aca="false">+[2]data1cf!AJ151</f>
        <v>-2466.51450333678</v>
      </c>
      <c r="L152" s="8" t="n">
        <f aca="false">+[2]data1cf!AK151</f>
        <v>-2494.87121051586</v>
      </c>
      <c r="M152" s="8" t="n">
        <f aca="false">+[2]data1cf!AL151</f>
        <v>-2493.2931376396</v>
      </c>
      <c r="N152" s="8" t="n">
        <f aca="false">+[2]data1cf!AM151</f>
        <v>-2510.95794304777</v>
      </c>
      <c r="O152" s="8" t="n">
        <f aca="false">+[2]data1cf!AN151</f>
        <v>-2321.09345477146</v>
      </c>
      <c r="P152" s="8" t="n">
        <f aca="false">+[2]data1cf!AO151</f>
        <v>-2282.76642857359</v>
      </c>
      <c r="Q152" s="8" t="n">
        <f aca="false">+[2]data1cf!AP151</f>
        <v>-2283.62849959906</v>
      </c>
      <c r="R152" s="8" t="n">
        <f aca="false">+[2]data1cf!AQ151</f>
        <v>1082.65026836626</v>
      </c>
      <c r="S152" s="8" t="n">
        <f aca="false">+[2]data1cf!AR151</f>
        <v>0</v>
      </c>
      <c r="T152" s="8" t="n">
        <f aca="false">+[2]data1cf!AS151</f>
        <v>0</v>
      </c>
      <c r="U152" s="8" t="n">
        <f aca="false">+[2]data1cf!AT151</f>
        <v>0</v>
      </c>
      <c r="V152" s="8" t="n">
        <f aca="false">+[2]data1cf!AU151</f>
        <v>0</v>
      </c>
      <c r="W152" s="8" t="n">
        <f aca="false">+[2]data1cf!AV151</f>
        <v>0</v>
      </c>
      <c r="X152" s="8" t="n">
        <f aca="false">+[2]data1cf!AW151</f>
        <v>0</v>
      </c>
      <c r="Y152" s="8" t="n">
        <f aca="false">+[2]data1cf!AX151</f>
        <v>0</v>
      </c>
      <c r="Z152" s="8" t="n">
        <f aca="false">+[2]data1cf!AY151</f>
        <v>0</v>
      </c>
      <c r="AA152" s="8" t="n">
        <f aca="false">+[2]data1cf!AZ151</f>
        <v>0</v>
      </c>
      <c r="AB152" s="9"/>
      <c r="AC152" s="9"/>
      <c r="AD152" s="9"/>
      <c r="AE152" s="9"/>
      <c r="AF152" s="9"/>
      <c r="AG152" s="9"/>
      <c r="AH152" s="9"/>
      <c r="AI152" s="9"/>
      <c r="AJ152" s="9"/>
      <c r="AK152" s="1"/>
      <c r="AL152" s="1" t="e">
        <f aca="false">SUMPRODUCT(B152:AJ152,PVCapPrice)</f>
        <v>#DIV/0!</v>
      </c>
      <c r="AM152" s="1"/>
      <c r="AN152" s="1"/>
      <c r="AO152" s="1"/>
      <c r="AP152" s="1"/>
      <c r="AQ152" s="1"/>
    </row>
    <row r="153" customFormat="false" ht="11.25" hidden="false" customHeight="false" outlineLevel="0" collapsed="false">
      <c r="A153" s="1" t="n">
        <v>151</v>
      </c>
      <c r="B153" s="8" t="n">
        <f aca="false">+[2]data1cf!AA152</f>
        <v>-90011.9750717617</v>
      </c>
      <c r="C153" s="8" t="n">
        <f aca="false">+[2]data1cf!AB152</f>
        <v>-7674.46372348359</v>
      </c>
      <c r="D153" s="8" t="n">
        <f aca="false">+[2]data1cf!AC152</f>
        <v>-3643.20374753816</v>
      </c>
      <c r="E153" s="8" t="n">
        <f aca="false">+[2]data1cf!AD152</f>
        <v>-3311.24853705701</v>
      </c>
      <c r="F153" s="8" t="n">
        <f aca="false">+[2]data1cf!AE152</f>
        <v>-3389.59866637357</v>
      </c>
      <c r="G153" s="8" t="n">
        <f aca="false">+[2]data1cf!AF152</f>
        <v>-3760.51042434307</v>
      </c>
      <c r="H153" s="8" t="n">
        <f aca="false">+[2]data1cf!AG152</f>
        <v>-2429.37516627466</v>
      </c>
      <c r="I153" s="8" t="n">
        <f aca="false">+[2]data1cf!AH152</f>
        <v>-2545.44091126683</v>
      </c>
      <c r="J153" s="8" t="n">
        <f aca="false">+[2]data1cf!AI152</f>
        <v>-2557.87511380182</v>
      </c>
      <c r="K153" s="8" t="n">
        <f aca="false">+[2]data1cf!AJ152</f>
        <v>-2567.18267682207</v>
      </c>
      <c r="L153" s="8" t="n">
        <f aca="false">+[2]data1cf!AK152</f>
        <v>-2595.36904868223</v>
      </c>
      <c r="M153" s="8" t="n">
        <f aca="false">+[2]data1cf!AL152</f>
        <v>-2593.9613111249</v>
      </c>
      <c r="N153" s="8" t="n">
        <f aca="false">+[2]data1cf!AM152</f>
        <v>-2611.45578121414</v>
      </c>
      <c r="O153" s="8" t="n">
        <f aca="false">+[2]data1cf!AN152</f>
        <v>-2421.76162825676</v>
      </c>
      <c r="P153" s="8" t="n">
        <f aca="false">+[2]data1cf!AO152</f>
        <v>-2383.26426673996</v>
      </c>
      <c r="Q153" s="8" t="n">
        <f aca="false">+[2]data1cf!AP152</f>
        <v>-2384.29667308435</v>
      </c>
      <c r="R153" s="8" t="n">
        <f aca="false">+[2]data1cf!AQ152</f>
        <v>1032.40134928308</v>
      </c>
      <c r="S153" s="8" t="n">
        <f aca="false">+[2]data1cf!AR152</f>
        <v>0</v>
      </c>
      <c r="T153" s="8" t="n">
        <f aca="false">+[2]data1cf!AS152</f>
        <v>0</v>
      </c>
      <c r="U153" s="8" t="n">
        <f aca="false">+[2]data1cf!AT152</f>
        <v>0</v>
      </c>
      <c r="V153" s="8" t="n">
        <f aca="false">+[2]data1cf!AU152</f>
        <v>0</v>
      </c>
      <c r="W153" s="8" t="n">
        <f aca="false">+[2]data1cf!AV152</f>
        <v>0</v>
      </c>
      <c r="X153" s="8" t="n">
        <f aca="false">+[2]data1cf!AW152</f>
        <v>0</v>
      </c>
      <c r="Y153" s="8" t="n">
        <f aca="false">+[2]data1cf!AX152</f>
        <v>0</v>
      </c>
      <c r="Z153" s="8" t="n">
        <f aca="false">+[2]data1cf!AY152</f>
        <v>0</v>
      </c>
      <c r="AA153" s="8" t="n">
        <f aca="false">+[2]data1cf!AZ152</f>
        <v>0</v>
      </c>
      <c r="AB153" s="9"/>
      <c r="AC153" s="9"/>
      <c r="AD153" s="9"/>
      <c r="AE153" s="9"/>
      <c r="AF153" s="9"/>
      <c r="AG153" s="9"/>
      <c r="AH153" s="9"/>
      <c r="AI153" s="9"/>
      <c r="AJ153" s="9"/>
      <c r="AK153" s="1"/>
      <c r="AL153" s="1" t="e">
        <f aca="false">SUMPRODUCT(B153:AJ153,PVCapPrice)</f>
        <v>#DIV/0!</v>
      </c>
      <c r="AM153" s="1"/>
      <c r="AN153" s="1"/>
      <c r="AO153" s="1"/>
      <c r="AP153" s="1"/>
      <c r="AQ153" s="1"/>
    </row>
    <row r="154" customFormat="false" ht="11.25" hidden="false" customHeight="false" outlineLevel="0" collapsed="false">
      <c r="A154" s="1" t="n">
        <v>152</v>
      </c>
      <c r="B154" s="8" t="n">
        <f aca="false">+[2]data1cf!AA153</f>
        <v>-102620.886072144</v>
      </c>
      <c r="C154" s="8" t="n">
        <f aca="false">+[2]data1cf!AB153</f>
        <v>-7334.21330492732</v>
      </c>
      <c r="D154" s="8" t="n">
        <f aca="false">+[2]data1cf!AC153</f>
        <v>-3092.40408941302</v>
      </c>
      <c r="E154" s="8" t="n">
        <f aca="false">+[2]data1cf!AD153</f>
        <v>-2775.58673719305</v>
      </c>
      <c r="F154" s="8" t="n">
        <f aca="false">+[2]data1cf!AE153</f>
        <v>-3122.89244297539</v>
      </c>
      <c r="G154" s="8" t="n">
        <f aca="false">+[2]data1cf!AF153</f>
        <v>-3425.03497078153</v>
      </c>
      <c r="H154" s="8" t="n">
        <f aca="false">+[2]data1cf!AG153</f>
        <v>-2123.95909788475</v>
      </c>
      <c r="I154" s="8" t="n">
        <f aca="false">+[2]data1cf!AH153</f>
        <v>-2256.20258004686</v>
      </c>
      <c r="J154" s="8" t="n">
        <f aca="false">+[2]data1cf!AI153</f>
        <v>-2268.63678258185</v>
      </c>
      <c r="K154" s="8" t="n">
        <f aca="false">+[2]data1cf!AJ153</f>
        <v>-2277.4541111424</v>
      </c>
      <c r="L154" s="8" t="n">
        <f aca="false">+[2]data1cf!AK153</f>
        <v>-2306.13071746226</v>
      </c>
      <c r="M154" s="8" t="n">
        <f aca="false">+[2]data1cf!AL153</f>
        <v>-2304.23274544522</v>
      </c>
      <c r="N154" s="8" t="n">
        <f aca="false">+[2]data1cf!AM153</f>
        <v>-2322.21744999416</v>
      </c>
      <c r="O154" s="8" t="n">
        <f aca="false">+[2]data1cf!AN153</f>
        <v>-2132.03306257709</v>
      </c>
      <c r="P154" s="8" t="n">
        <f aca="false">+[2]data1cf!AO153</f>
        <v>-2094.02593551998</v>
      </c>
      <c r="Q154" s="8" t="n">
        <f aca="false">+[2]data1cf!AP153</f>
        <v>-2094.56810740468</v>
      </c>
      <c r="R154" s="8" t="n">
        <f aca="false">+[2]data1cf!AQ153</f>
        <v>1177.02051489307</v>
      </c>
      <c r="S154" s="8" t="n">
        <f aca="false">+[2]data1cf!AR153</f>
        <v>0</v>
      </c>
      <c r="T154" s="8" t="n">
        <f aca="false">+[2]data1cf!AS153</f>
        <v>0</v>
      </c>
      <c r="U154" s="8" t="n">
        <f aca="false">+[2]data1cf!AT153</f>
        <v>0</v>
      </c>
      <c r="V154" s="8" t="n">
        <f aca="false">+[2]data1cf!AU153</f>
        <v>0</v>
      </c>
      <c r="W154" s="8" t="n">
        <f aca="false">+[2]data1cf!AV153</f>
        <v>0</v>
      </c>
      <c r="X154" s="8" t="n">
        <f aca="false">+[2]data1cf!AW153</f>
        <v>0</v>
      </c>
      <c r="Y154" s="8" t="n">
        <f aca="false">+[2]data1cf!AX153</f>
        <v>0</v>
      </c>
      <c r="Z154" s="8" t="n">
        <f aca="false">+[2]data1cf!AY153</f>
        <v>0</v>
      </c>
      <c r="AA154" s="8" t="n">
        <f aca="false">+[2]data1cf!AZ153</f>
        <v>0</v>
      </c>
      <c r="AB154" s="9"/>
      <c r="AC154" s="9"/>
      <c r="AD154" s="9"/>
      <c r="AE154" s="9"/>
      <c r="AF154" s="9"/>
      <c r="AG154" s="9"/>
      <c r="AH154" s="9"/>
      <c r="AI154" s="9"/>
      <c r="AJ154" s="9"/>
      <c r="AK154" s="1"/>
      <c r="AL154" s="1" t="e">
        <f aca="false">SUMPRODUCT(B154:AJ154,PVCapPrice)</f>
        <v>#DIV/0!</v>
      </c>
      <c r="AM154" s="1"/>
      <c r="AN154" s="1"/>
      <c r="AO154" s="1"/>
      <c r="AP154" s="1"/>
      <c r="AQ154" s="1"/>
    </row>
    <row r="155" customFormat="false" ht="11.25" hidden="false" customHeight="false" outlineLevel="0" collapsed="false">
      <c r="A155" s="1" t="n">
        <v>153</v>
      </c>
      <c r="B155" s="8" t="n">
        <f aca="false">+[2]data1cf!AA154</f>
        <v>-97404.3530540841</v>
      </c>
      <c r="C155" s="8" t="n">
        <f aca="false">+[2]data1cf!AB154</f>
        <v>-7435.96993257074</v>
      </c>
      <c r="D155" s="8" t="n">
        <f aca="false">+[2]data1cf!AC154</f>
        <v>-3342.85823978415</v>
      </c>
      <c r="E155" s="8" t="n">
        <f aca="false">+[2]data1cf!AD154</f>
        <v>-3011.66131559689</v>
      </c>
      <c r="F155" s="8" t="n">
        <f aca="false">+[2]data1cf!AE154</f>
        <v>-3199.58647915742</v>
      </c>
      <c r="G155" s="8" t="n">
        <f aca="false">+[2]data1cf!AF154</f>
        <v>-3500.91765441587</v>
      </c>
      <c r="H155" s="8" t="n">
        <f aca="false">+[2]data1cf!AG154</f>
        <v>-2250.31521261613</v>
      </c>
      <c r="I155" s="8" t="n">
        <f aca="false">+[2]data1cf!AH154</f>
        <v>-2375.86567425475</v>
      </c>
      <c r="J155" s="8" t="n">
        <f aca="false">+[2]data1cf!AI154</f>
        <v>-2388.29987678974</v>
      </c>
      <c r="K155" s="8" t="n">
        <f aca="false">+[2]data1cf!AJ154</f>
        <v>-2397.32002415403</v>
      </c>
      <c r="L155" s="8" t="n">
        <f aca="false">+[2]data1cf!AK154</f>
        <v>-2425.79381167015</v>
      </c>
      <c r="M155" s="8" t="n">
        <f aca="false">+[2]data1cf!AL154</f>
        <v>-2424.09865845686</v>
      </c>
      <c r="N155" s="8" t="n">
        <f aca="false">+[2]data1cf!AM154</f>
        <v>-2441.88054420205</v>
      </c>
      <c r="O155" s="8" t="n">
        <f aca="false">+[2]data1cf!AN154</f>
        <v>-2251.89897558872</v>
      </c>
      <c r="P155" s="8" t="n">
        <f aca="false">+[2]data1cf!AO154</f>
        <v>-2213.68902972787</v>
      </c>
      <c r="Q155" s="8" t="n">
        <f aca="false">+[2]data1cf!AP154</f>
        <v>-2214.43402041631</v>
      </c>
      <c r="R155" s="8" t="n">
        <f aca="false">+[2]data1cf!AQ154</f>
        <v>1117.18896778912</v>
      </c>
      <c r="S155" s="8" t="n">
        <f aca="false">+[2]data1cf!AR154</f>
        <v>0</v>
      </c>
      <c r="T155" s="8" t="n">
        <f aca="false">+[2]data1cf!AS154</f>
        <v>0</v>
      </c>
      <c r="U155" s="8" t="n">
        <f aca="false">+[2]data1cf!AT154</f>
        <v>0</v>
      </c>
      <c r="V155" s="8" t="n">
        <f aca="false">+[2]data1cf!AU154</f>
        <v>0</v>
      </c>
      <c r="W155" s="8" t="n">
        <f aca="false">+[2]data1cf!AV154</f>
        <v>0</v>
      </c>
      <c r="X155" s="8" t="n">
        <f aca="false">+[2]data1cf!AW154</f>
        <v>0</v>
      </c>
      <c r="Y155" s="8" t="n">
        <f aca="false">+[2]data1cf!AX154</f>
        <v>0</v>
      </c>
      <c r="Z155" s="8" t="n">
        <f aca="false">+[2]data1cf!AY154</f>
        <v>0</v>
      </c>
      <c r="AA155" s="8" t="n">
        <f aca="false">+[2]data1cf!AZ154</f>
        <v>0</v>
      </c>
      <c r="AB155" s="9"/>
      <c r="AC155" s="9"/>
      <c r="AD155" s="9"/>
      <c r="AE155" s="9"/>
      <c r="AF155" s="9"/>
      <c r="AG155" s="9"/>
      <c r="AH155" s="9"/>
      <c r="AI155" s="9"/>
      <c r="AJ155" s="9"/>
      <c r="AK155" s="1"/>
      <c r="AL155" s="1" t="e">
        <f aca="false">SUMPRODUCT(B155:AJ155,PVCapPrice)</f>
        <v>#DIV/0!</v>
      </c>
      <c r="AM155" s="1"/>
      <c r="AN155" s="1"/>
      <c r="AO155" s="1"/>
      <c r="AP155" s="1"/>
      <c r="AQ155" s="1"/>
    </row>
    <row r="156" customFormat="false" ht="11.25" hidden="false" customHeight="false" outlineLevel="0" collapsed="false">
      <c r="A156" s="1" t="n">
        <v>154</v>
      </c>
      <c r="B156" s="8" t="n">
        <f aca="false">+[2]data1cf!AA155</f>
        <v>-87972.041374404</v>
      </c>
      <c r="C156" s="8" t="n">
        <f aca="false">+[2]data1cf!AB155</f>
        <v>-7563.38382185712</v>
      </c>
      <c r="D156" s="8" t="n">
        <f aca="false">+[2]data1cf!AC155</f>
        <v>-3667.46360370863</v>
      </c>
      <c r="E156" s="8" t="n">
        <f aca="false">+[2]data1cf!AD155</f>
        <v>-3254.85085712057</v>
      </c>
      <c r="F156" s="8" t="n">
        <f aca="false">+[2]data1cf!AE155</f>
        <v>-3472.11354199088</v>
      </c>
      <c r="G156" s="8" t="n">
        <f aca="false">+[2]data1cf!AF155</f>
        <v>-3894.27320592698</v>
      </c>
      <c r="H156" s="8" t="n">
        <f aca="false">+[2]data1cf!AG155</f>
        <v>-2478.78692987614</v>
      </c>
      <c r="I156" s="8" t="n">
        <f aca="false">+[2]data1cf!AH155</f>
        <v>-2592.23535833726</v>
      </c>
      <c r="J156" s="8" t="n">
        <f aca="false">+[2]data1cf!AI155</f>
        <v>-2604.66956087225</v>
      </c>
      <c r="K156" s="8" t="n">
        <f aca="false">+[2]data1cf!AJ155</f>
        <v>-2614.05643651466</v>
      </c>
      <c r="L156" s="8" t="n">
        <f aca="false">+[2]data1cf!AK155</f>
        <v>-2642.16349575266</v>
      </c>
      <c r="M156" s="8" t="n">
        <f aca="false">+[2]data1cf!AL155</f>
        <v>-2640.83507081748</v>
      </c>
      <c r="N156" s="8" t="n">
        <f aca="false">+[2]data1cf!AM155</f>
        <v>-2658.25022828457</v>
      </c>
      <c r="O156" s="8" t="n">
        <f aca="false">+[2]data1cf!AN155</f>
        <v>-2468.63538794934</v>
      </c>
      <c r="P156" s="8" t="n">
        <f aca="false">+[2]data1cf!AO155</f>
        <v>-2430.05871381039</v>
      </c>
      <c r="Q156" s="8" t="n">
        <f aca="false">+[2]data1cf!AP155</f>
        <v>-2431.17043277694</v>
      </c>
      <c r="R156" s="8" t="n">
        <f aca="false">+[2]data1cf!AQ155</f>
        <v>1009.00412574786</v>
      </c>
      <c r="S156" s="8" t="n">
        <f aca="false">+[2]data1cf!AR155</f>
        <v>0</v>
      </c>
      <c r="T156" s="8" t="n">
        <f aca="false">+[2]data1cf!AS155</f>
        <v>0</v>
      </c>
      <c r="U156" s="8" t="n">
        <f aca="false">+[2]data1cf!AT155</f>
        <v>0</v>
      </c>
      <c r="V156" s="8" t="n">
        <f aca="false">+[2]data1cf!AU155</f>
        <v>0</v>
      </c>
      <c r="W156" s="8" t="n">
        <f aca="false">+[2]data1cf!AV155</f>
        <v>0</v>
      </c>
      <c r="X156" s="8" t="n">
        <f aca="false">+[2]data1cf!AW155</f>
        <v>0</v>
      </c>
      <c r="Y156" s="8" t="n">
        <f aca="false">+[2]data1cf!AX155</f>
        <v>0</v>
      </c>
      <c r="Z156" s="8" t="n">
        <f aca="false">+[2]data1cf!AY155</f>
        <v>0</v>
      </c>
      <c r="AA156" s="8" t="n">
        <f aca="false">+[2]data1cf!AZ155</f>
        <v>0</v>
      </c>
      <c r="AB156" s="9"/>
      <c r="AC156" s="9"/>
      <c r="AD156" s="9"/>
      <c r="AE156" s="9"/>
      <c r="AF156" s="9"/>
      <c r="AG156" s="9"/>
      <c r="AH156" s="9"/>
      <c r="AI156" s="9"/>
      <c r="AJ156" s="9"/>
      <c r="AK156" s="1"/>
      <c r="AL156" s="1" t="e">
        <f aca="false">SUMPRODUCT(B156:AJ156,PVCapPrice)</f>
        <v>#DIV/0!</v>
      </c>
      <c r="AM156" s="1"/>
      <c r="AN156" s="1"/>
      <c r="AO156" s="1"/>
      <c r="AP156" s="1"/>
      <c r="AQ156" s="1"/>
    </row>
    <row r="157" customFormat="false" ht="11.25" hidden="false" customHeight="false" outlineLevel="0" collapsed="false">
      <c r="A157" s="1" t="n">
        <v>155</v>
      </c>
      <c r="B157" s="8" t="n">
        <f aca="false">+[2]data1cf!AA156</f>
        <v>-89337.8649987271</v>
      </c>
      <c r="C157" s="8" t="n">
        <f aca="false">+[2]data1cf!AB156</f>
        <v>-7580.91535709712</v>
      </c>
      <c r="D157" s="8" t="n">
        <f aca="false">+[2]data1cf!AC156</f>
        <v>-3501.38181688836</v>
      </c>
      <c r="E157" s="8" t="n">
        <f aca="false">+[2]data1cf!AD156</f>
        <v>-3281.69710483248</v>
      </c>
      <c r="F157" s="8" t="n">
        <f aca="false">+[2]data1cf!AE156</f>
        <v>-3467.42369906131</v>
      </c>
      <c r="G157" s="8" t="n">
        <f aca="false">+[2]data1cf!AF156</f>
        <v>-3690.77838798067</v>
      </c>
      <c r="H157" s="8" t="n">
        <f aca="false">+[2]data1cf!AG156</f>
        <v>-2445.70362225012</v>
      </c>
      <c r="I157" s="8" t="n">
        <f aca="false">+[2]data1cf!AH156</f>
        <v>-2560.90445705419</v>
      </c>
      <c r="J157" s="8" t="n">
        <f aca="false">+[2]data1cf!AI156</f>
        <v>-2573.33865958918</v>
      </c>
      <c r="K157" s="8" t="n">
        <f aca="false">+[2]data1cf!AJ156</f>
        <v>-2582.67243200907</v>
      </c>
      <c r="L157" s="8" t="n">
        <f aca="false">+[2]data1cf!AK156</f>
        <v>-2610.83259446959</v>
      </c>
      <c r="M157" s="8" t="n">
        <f aca="false">+[2]data1cf!AL156</f>
        <v>-2609.45106631189</v>
      </c>
      <c r="N157" s="8" t="n">
        <f aca="false">+[2]data1cf!AM156</f>
        <v>-2626.9193270015</v>
      </c>
      <c r="O157" s="8" t="n">
        <f aca="false">+[2]data1cf!AN156</f>
        <v>-2437.25138344376</v>
      </c>
      <c r="P157" s="8" t="n">
        <f aca="false">+[2]data1cf!AO156</f>
        <v>-2398.72781252732</v>
      </c>
      <c r="Q157" s="8" t="n">
        <f aca="false">+[2]data1cf!AP156</f>
        <v>-2399.78642827135</v>
      </c>
      <c r="R157" s="8" t="n">
        <f aca="false">+[2]data1cf!AQ156</f>
        <v>1024.6695763894</v>
      </c>
      <c r="S157" s="8" t="n">
        <f aca="false">+[2]data1cf!AR156</f>
        <v>0</v>
      </c>
      <c r="T157" s="8" t="n">
        <f aca="false">+[2]data1cf!AS156</f>
        <v>0</v>
      </c>
      <c r="U157" s="8" t="n">
        <f aca="false">+[2]data1cf!AT156</f>
        <v>0</v>
      </c>
      <c r="V157" s="8" t="n">
        <f aca="false">+[2]data1cf!AU156</f>
        <v>0</v>
      </c>
      <c r="W157" s="8" t="n">
        <f aca="false">+[2]data1cf!AV156</f>
        <v>0</v>
      </c>
      <c r="X157" s="8" t="n">
        <f aca="false">+[2]data1cf!AW156</f>
        <v>0</v>
      </c>
      <c r="Y157" s="8" t="n">
        <f aca="false">+[2]data1cf!AX156</f>
        <v>0</v>
      </c>
      <c r="Z157" s="8" t="n">
        <f aca="false">+[2]data1cf!AY156</f>
        <v>0</v>
      </c>
      <c r="AA157" s="8" t="n">
        <f aca="false">+[2]data1cf!AZ156</f>
        <v>0</v>
      </c>
      <c r="AB157" s="9"/>
      <c r="AC157" s="9"/>
      <c r="AD157" s="9"/>
      <c r="AE157" s="9"/>
      <c r="AF157" s="9"/>
      <c r="AG157" s="9"/>
      <c r="AH157" s="9"/>
      <c r="AI157" s="9"/>
      <c r="AJ157" s="9"/>
      <c r="AK157" s="1"/>
      <c r="AL157" s="1" t="e">
        <f aca="false">SUMPRODUCT(B157:AJ157,PVCapPrice)</f>
        <v>#DIV/0!</v>
      </c>
      <c r="AM157" s="1"/>
      <c r="AN157" s="1"/>
      <c r="AO157" s="1"/>
      <c r="AP157" s="1"/>
      <c r="AQ157" s="1"/>
    </row>
    <row r="158" customFormat="false" ht="11.25" hidden="false" customHeight="false" outlineLevel="0" collapsed="false">
      <c r="A158" s="1" t="n">
        <v>156</v>
      </c>
      <c r="B158" s="8" t="n">
        <f aca="false">+[2]data1cf!AA157</f>
        <v>-91769.7226834436</v>
      </c>
      <c r="C158" s="8" t="n">
        <f aca="false">+[2]data1cf!AB157</f>
        <v>-7567.54871758321</v>
      </c>
      <c r="D158" s="8" t="n">
        <f aca="false">+[2]data1cf!AC157</f>
        <v>-3562.69986836611</v>
      </c>
      <c r="E158" s="8" t="n">
        <f aca="false">+[2]data1cf!AD157</f>
        <v>-3214.32456023925</v>
      </c>
      <c r="F158" s="8" t="n">
        <f aca="false">+[2]data1cf!AE157</f>
        <v>-3378.84906590601</v>
      </c>
      <c r="G158" s="8" t="n">
        <f aca="false">+[2]data1cf!AF157</f>
        <v>-3736.51073828198</v>
      </c>
      <c r="H158" s="8" t="n">
        <f aca="false">+[2]data1cf!AG157</f>
        <v>-2386.79858176507</v>
      </c>
      <c r="I158" s="8" t="n">
        <f aca="false">+[2]data1cf!AH157</f>
        <v>-2505.11958725294</v>
      </c>
      <c r="J158" s="8" t="n">
        <f aca="false">+[2]data1cf!AI157</f>
        <v>-2517.55378978793</v>
      </c>
      <c r="K158" s="8" t="n">
        <f aca="false">+[2]data1cf!AJ157</f>
        <v>-2526.79301158104</v>
      </c>
      <c r="L158" s="8" t="n">
        <f aca="false">+[2]data1cf!AK157</f>
        <v>-2555.04772466834</v>
      </c>
      <c r="M158" s="8" t="n">
        <f aca="false">+[2]data1cf!AL157</f>
        <v>-2553.57164588386</v>
      </c>
      <c r="N158" s="8" t="n">
        <f aca="false">+[2]data1cf!AM157</f>
        <v>-2571.13445720025</v>
      </c>
      <c r="O158" s="8" t="n">
        <f aca="false">+[2]data1cf!AN157</f>
        <v>-2381.37196301573</v>
      </c>
      <c r="P158" s="8" t="n">
        <f aca="false">+[2]data1cf!AO157</f>
        <v>-2342.94294272607</v>
      </c>
      <c r="Q158" s="8" t="n">
        <f aca="false">+[2]data1cf!AP157</f>
        <v>-2343.90700784332</v>
      </c>
      <c r="R158" s="8" t="n">
        <f aca="false">+[2]data1cf!AQ157</f>
        <v>1052.56201129002</v>
      </c>
      <c r="S158" s="8" t="n">
        <f aca="false">+[2]data1cf!AR157</f>
        <v>0</v>
      </c>
      <c r="T158" s="8" t="n">
        <f aca="false">+[2]data1cf!AS157</f>
        <v>0</v>
      </c>
      <c r="U158" s="8" t="n">
        <f aca="false">+[2]data1cf!AT157</f>
        <v>0</v>
      </c>
      <c r="V158" s="8" t="n">
        <f aca="false">+[2]data1cf!AU157</f>
        <v>0</v>
      </c>
      <c r="W158" s="8" t="n">
        <f aca="false">+[2]data1cf!AV157</f>
        <v>0</v>
      </c>
      <c r="X158" s="8" t="n">
        <f aca="false">+[2]data1cf!AW157</f>
        <v>0</v>
      </c>
      <c r="Y158" s="8" t="n">
        <f aca="false">+[2]data1cf!AX157</f>
        <v>0</v>
      </c>
      <c r="Z158" s="8" t="n">
        <f aca="false">+[2]data1cf!AY157</f>
        <v>0</v>
      </c>
      <c r="AA158" s="8" t="n">
        <f aca="false">+[2]data1cf!AZ157</f>
        <v>0</v>
      </c>
      <c r="AB158" s="9"/>
      <c r="AC158" s="9"/>
      <c r="AD158" s="9"/>
      <c r="AE158" s="9"/>
      <c r="AF158" s="9"/>
      <c r="AG158" s="9"/>
      <c r="AH158" s="9"/>
      <c r="AI158" s="9"/>
      <c r="AJ158" s="9"/>
      <c r="AK158" s="1"/>
      <c r="AL158" s="1" t="e">
        <f aca="false">SUMPRODUCT(B158:AJ158,PVCapPrice)</f>
        <v>#DIV/0!</v>
      </c>
      <c r="AM158" s="1"/>
      <c r="AN158" s="1"/>
      <c r="AO158" s="1"/>
      <c r="AP158" s="1"/>
      <c r="AQ158" s="1"/>
    </row>
    <row r="159" customFormat="false" ht="11.25" hidden="false" customHeight="false" outlineLevel="0" collapsed="false">
      <c r="A159" s="1" t="n">
        <v>157</v>
      </c>
      <c r="B159" s="8" t="n">
        <f aca="false">+[2]data1cf!AA158</f>
        <v>-98573.968899061</v>
      </c>
      <c r="C159" s="8" t="n">
        <f aca="false">+[2]data1cf!AB158</f>
        <v>-7420.04541873735</v>
      </c>
      <c r="D159" s="8" t="n">
        <f aca="false">+[2]data1cf!AC158</f>
        <v>-3322.74661396981</v>
      </c>
      <c r="E159" s="8" t="n">
        <f aca="false">+[2]data1cf!AD158</f>
        <v>-2874.37759443136</v>
      </c>
      <c r="F159" s="8" t="n">
        <f aca="false">+[2]data1cf!AE158</f>
        <v>-3104.04098479916</v>
      </c>
      <c r="G159" s="8" t="n">
        <f aca="false">+[2]data1cf!AF158</f>
        <v>-3543.31696064579</v>
      </c>
      <c r="H159" s="8" t="n">
        <f aca="false">+[2]data1cf!AG158</f>
        <v>-2221.98449691129</v>
      </c>
      <c r="I159" s="8" t="n">
        <f aca="false">+[2]data1cf!AH158</f>
        <v>-2349.03562246365</v>
      </c>
      <c r="J159" s="8" t="n">
        <f aca="false">+[2]data1cf!AI158</f>
        <v>-2361.46982499864</v>
      </c>
      <c r="K159" s="8" t="n">
        <f aca="false">+[2]data1cf!AJ158</f>
        <v>-2370.44449769889</v>
      </c>
      <c r="L159" s="8" t="n">
        <f aca="false">+[2]data1cf!AK158</f>
        <v>-2398.96375987905</v>
      </c>
      <c r="M159" s="8" t="n">
        <f aca="false">+[2]data1cf!AL158</f>
        <v>-2397.22313200171</v>
      </c>
      <c r="N159" s="8" t="n">
        <f aca="false">+[2]data1cf!AM158</f>
        <v>-2415.05049241096</v>
      </c>
      <c r="O159" s="8" t="n">
        <f aca="false">+[2]data1cf!AN158</f>
        <v>-2225.02344913357</v>
      </c>
      <c r="P159" s="8" t="n">
        <f aca="false">+[2]data1cf!AO158</f>
        <v>-2186.85897793678</v>
      </c>
      <c r="Q159" s="8" t="n">
        <f aca="false">+[2]data1cf!AP158</f>
        <v>-2187.55849396117</v>
      </c>
      <c r="R159" s="8" t="n">
        <f aca="false">+[2]data1cf!AQ158</f>
        <v>1130.60399368467</v>
      </c>
      <c r="S159" s="8" t="n">
        <f aca="false">+[2]data1cf!AR158</f>
        <v>0</v>
      </c>
      <c r="T159" s="8" t="n">
        <f aca="false">+[2]data1cf!AS158</f>
        <v>0</v>
      </c>
      <c r="U159" s="8" t="n">
        <f aca="false">+[2]data1cf!AT158</f>
        <v>0</v>
      </c>
      <c r="V159" s="8" t="n">
        <f aca="false">+[2]data1cf!AU158</f>
        <v>0</v>
      </c>
      <c r="W159" s="8" t="n">
        <f aca="false">+[2]data1cf!AV158</f>
        <v>0</v>
      </c>
      <c r="X159" s="8" t="n">
        <f aca="false">+[2]data1cf!AW158</f>
        <v>0</v>
      </c>
      <c r="Y159" s="8" t="n">
        <f aca="false">+[2]data1cf!AX158</f>
        <v>0</v>
      </c>
      <c r="Z159" s="8" t="n">
        <f aca="false">+[2]data1cf!AY158</f>
        <v>0</v>
      </c>
      <c r="AA159" s="8" t="n">
        <f aca="false">+[2]data1cf!AZ158</f>
        <v>0</v>
      </c>
      <c r="AB159" s="9"/>
      <c r="AC159" s="9"/>
      <c r="AD159" s="9"/>
      <c r="AE159" s="9"/>
      <c r="AF159" s="9"/>
      <c r="AG159" s="9"/>
      <c r="AH159" s="9"/>
      <c r="AI159" s="9"/>
      <c r="AJ159" s="9"/>
      <c r="AK159" s="1"/>
      <c r="AL159" s="1" t="e">
        <f aca="false">SUMPRODUCT(B159:AJ159,PVCapPrice)</f>
        <v>#DIV/0!</v>
      </c>
      <c r="AM159" s="1"/>
      <c r="AN159" s="1"/>
      <c r="AO159" s="1"/>
      <c r="AP159" s="1"/>
      <c r="AQ159" s="1"/>
    </row>
    <row r="160" customFormat="false" ht="11.25" hidden="false" customHeight="false" outlineLevel="0" collapsed="false">
      <c r="A160" s="1" t="n">
        <v>158</v>
      </c>
      <c r="B160" s="8" t="n">
        <f aca="false">+[2]data1cf!AA159</f>
        <v>-87840.5902220032</v>
      </c>
      <c r="C160" s="8" t="n">
        <f aca="false">+[2]data1cf!AB159</f>
        <v>-7543.17480802718</v>
      </c>
      <c r="D160" s="8" t="n">
        <f aca="false">+[2]data1cf!AC159</f>
        <v>-3657.44780901295</v>
      </c>
      <c r="E160" s="8" t="n">
        <f aca="false">+[2]data1cf!AD159</f>
        <v>-3395.64938791253</v>
      </c>
      <c r="F160" s="8" t="n">
        <f aca="false">+[2]data1cf!AE159</f>
        <v>-3591.88082462409</v>
      </c>
      <c r="G160" s="8" t="n">
        <f aca="false">+[2]data1cf!AF159</f>
        <v>-3832.76217948015</v>
      </c>
      <c r="H160" s="8" t="n">
        <f aca="false">+[2]data1cf!AG159</f>
        <v>-2481.97097123787</v>
      </c>
      <c r="I160" s="8" t="n">
        <f aca="false">+[2]data1cf!AH159</f>
        <v>-2595.25074261242</v>
      </c>
      <c r="J160" s="8" t="n">
        <f aca="false">+[2]data1cf!AI159</f>
        <v>-2607.6849451474</v>
      </c>
      <c r="K160" s="8" t="n">
        <f aca="false">+[2]data1cf!AJ159</f>
        <v>-2617.07693161061</v>
      </c>
      <c r="L160" s="8" t="n">
        <f aca="false">+[2]data1cf!AK159</f>
        <v>-2645.17888002782</v>
      </c>
      <c r="M160" s="8" t="n">
        <f aca="false">+[2]data1cf!AL159</f>
        <v>-2643.85556591344</v>
      </c>
      <c r="N160" s="8" t="n">
        <f aca="false">+[2]data1cf!AM159</f>
        <v>-2661.26561255972</v>
      </c>
      <c r="O160" s="8" t="n">
        <f aca="false">+[2]data1cf!AN159</f>
        <v>-2471.6558830453</v>
      </c>
      <c r="P160" s="8" t="n">
        <f aca="false">+[2]data1cf!AO159</f>
        <v>-2433.07409808554</v>
      </c>
      <c r="Q160" s="8" t="n">
        <f aca="false">+[2]data1cf!AP159</f>
        <v>-2434.19092787289</v>
      </c>
      <c r="R160" s="8" t="n">
        <f aca="false">+[2]data1cf!AQ159</f>
        <v>1007.49643361029</v>
      </c>
      <c r="S160" s="8" t="n">
        <f aca="false">+[2]data1cf!AR159</f>
        <v>0</v>
      </c>
      <c r="T160" s="8" t="n">
        <f aca="false">+[2]data1cf!AS159</f>
        <v>0</v>
      </c>
      <c r="U160" s="8" t="n">
        <f aca="false">+[2]data1cf!AT159</f>
        <v>0</v>
      </c>
      <c r="V160" s="8" t="n">
        <f aca="false">+[2]data1cf!AU159</f>
        <v>0</v>
      </c>
      <c r="W160" s="8" t="n">
        <f aca="false">+[2]data1cf!AV159</f>
        <v>0</v>
      </c>
      <c r="X160" s="8" t="n">
        <f aca="false">+[2]data1cf!AW159</f>
        <v>0</v>
      </c>
      <c r="Y160" s="8" t="n">
        <f aca="false">+[2]data1cf!AX159</f>
        <v>0</v>
      </c>
      <c r="Z160" s="8" t="n">
        <f aca="false">+[2]data1cf!AY159</f>
        <v>0</v>
      </c>
      <c r="AA160" s="8" t="n">
        <f aca="false">+[2]data1cf!AZ159</f>
        <v>0</v>
      </c>
      <c r="AB160" s="9"/>
      <c r="AC160" s="9"/>
      <c r="AD160" s="9"/>
      <c r="AE160" s="9"/>
      <c r="AF160" s="9"/>
      <c r="AG160" s="9"/>
      <c r="AH160" s="9"/>
      <c r="AI160" s="9"/>
      <c r="AJ160" s="9"/>
      <c r="AK160" s="1"/>
      <c r="AL160" s="1" t="e">
        <f aca="false">SUMPRODUCT(B160:AJ160,PVCapPrice)</f>
        <v>#DIV/0!</v>
      </c>
      <c r="AM160" s="1"/>
      <c r="AN160" s="1"/>
      <c r="AO160" s="1"/>
      <c r="AP160" s="1"/>
      <c r="AQ160" s="1"/>
    </row>
    <row r="161" customFormat="false" ht="11.25" hidden="false" customHeight="false" outlineLevel="0" collapsed="false">
      <c r="A161" s="1" t="n">
        <v>159</v>
      </c>
      <c r="B161" s="8" t="n">
        <f aca="false">+[2]data1cf!AA160</f>
        <v>-103727.354467151</v>
      </c>
      <c r="C161" s="8" t="n">
        <f aca="false">+[2]data1cf!AB160</f>
        <v>-7301.50333541716</v>
      </c>
      <c r="D161" s="8" t="n">
        <f aca="false">+[2]data1cf!AC160</f>
        <v>-3022.94839106996</v>
      </c>
      <c r="E161" s="8" t="n">
        <f aca="false">+[2]data1cf!AD160</f>
        <v>-2714.18413018791</v>
      </c>
      <c r="F161" s="8" t="n">
        <f aca="false">+[2]data1cf!AE160</f>
        <v>-3065.7714950586</v>
      </c>
      <c r="G161" s="8" t="n">
        <f aca="false">+[2]data1cf!AF160</f>
        <v>-3346.8370301659</v>
      </c>
      <c r="H161" s="8" t="n">
        <f aca="false">+[2]data1cf!AG160</f>
        <v>-2097.15795486847</v>
      </c>
      <c r="I161" s="8" t="n">
        <f aca="false">+[2]data1cf!AH160</f>
        <v>-2230.82108024011</v>
      </c>
      <c r="J161" s="8" t="n">
        <f aca="false">+[2]data1cf!AI160</f>
        <v>-2243.2552827751</v>
      </c>
      <c r="K161" s="8" t="n">
        <f aca="false">+[2]data1cf!AJ160</f>
        <v>-2252.02959184446</v>
      </c>
      <c r="L161" s="8" t="n">
        <f aca="false">+[2]data1cf!AK160</f>
        <v>-2280.74921765551</v>
      </c>
      <c r="M161" s="8" t="n">
        <f aca="false">+[2]data1cf!AL160</f>
        <v>-2278.80822614728</v>
      </c>
      <c r="N161" s="8" t="n">
        <f aca="false">+[2]data1cf!AM160</f>
        <v>-2296.83595018742</v>
      </c>
      <c r="O161" s="8" t="n">
        <f aca="false">+[2]data1cf!AN160</f>
        <v>-2106.60854327914</v>
      </c>
      <c r="P161" s="8" t="n">
        <f aca="false">+[2]data1cf!AO160</f>
        <v>-2068.64443571324</v>
      </c>
      <c r="Q161" s="8" t="n">
        <f aca="false">+[2]data1cf!AP160</f>
        <v>-2069.14358810674</v>
      </c>
      <c r="R161" s="8" t="n">
        <f aca="false">+[2]data1cf!AQ160</f>
        <v>1189.71126479644</v>
      </c>
      <c r="S161" s="8" t="n">
        <f aca="false">+[2]data1cf!AR160</f>
        <v>0</v>
      </c>
      <c r="T161" s="8" t="n">
        <f aca="false">+[2]data1cf!AS160</f>
        <v>0</v>
      </c>
      <c r="U161" s="8" t="n">
        <f aca="false">+[2]data1cf!AT160</f>
        <v>0</v>
      </c>
      <c r="V161" s="8" t="n">
        <f aca="false">+[2]data1cf!AU160</f>
        <v>0</v>
      </c>
      <c r="W161" s="8" t="n">
        <f aca="false">+[2]data1cf!AV160</f>
        <v>0</v>
      </c>
      <c r="X161" s="8" t="n">
        <f aca="false">+[2]data1cf!AW160</f>
        <v>0</v>
      </c>
      <c r="Y161" s="8" t="n">
        <f aca="false">+[2]data1cf!AX160</f>
        <v>0</v>
      </c>
      <c r="Z161" s="8" t="n">
        <f aca="false">+[2]data1cf!AY160</f>
        <v>0</v>
      </c>
      <c r="AA161" s="8" t="n">
        <f aca="false">+[2]data1cf!AZ160</f>
        <v>0</v>
      </c>
      <c r="AB161" s="9"/>
      <c r="AC161" s="9"/>
      <c r="AD161" s="9"/>
      <c r="AE161" s="9"/>
      <c r="AF161" s="9"/>
      <c r="AG161" s="9"/>
      <c r="AH161" s="9"/>
      <c r="AI161" s="9"/>
      <c r="AJ161" s="9"/>
      <c r="AK161" s="1"/>
      <c r="AL161" s="1" t="e">
        <f aca="false">SUMPRODUCT(B161:AJ161,PVCapPrice)</f>
        <v>#DIV/0!</v>
      </c>
      <c r="AM161" s="1"/>
      <c r="AN161" s="1"/>
      <c r="AO161" s="1"/>
      <c r="AP161" s="1"/>
      <c r="AQ161" s="1"/>
    </row>
    <row r="162" customFormat="false" ht="11.25" hidden="false" customHeight="false" outlineLevel="0" collapsed="false">
      <c r="A162" s="1" t="n">
        <v>160</v>
      </c>
      <c r="B162" s="8" t="n">
        <f aca="false">+[2]data1cf!AA161</f>
        <v>-87360.1134671737</v>
      </c>
      <c r="C162" s="8" t="n">
        <f aca="false">+[2]data1cf!AB161</f>
        <v>-7625.86274228365</v>
      </c>
      <c r="D162" s="8" t="n">
        <f aca="false">+[2]data1cf!AC161</f>
        <v>-3719.927057616</v>
      </c>
      <c r="E162" s="8" t="n">
        <f aca="false">+[2]data1cf!AD161</f>
        <v>-3365.61537450377</v>
      </c>
      <c r="F162" s="8" t="n">
        <f aca="false">+[2]data1cf!AE161</f>
        <v>-3479.91643948467</v>
      </c>
      <c r="G162" s="8" t="n">
        <f aca="false">+[2]data1cf!AF161</f>
        <v>-3837.21474027495</v>
      </c>
      <c r="H162" s="8" t="n">
        <f aca="false">+[2]data1cf!AG161</f>
        <v>-2493.60919450777</v>
      </c>
      <c r="I162" s="8" t="n">
        <f aca="false">+[2]data1cf!AH161</f>
        <v>-2606.2724949868</v>
      </c>
      <c r="J162" s="8" t="n">
        <f aca="false">+[2]data1cf!AI161</f>
        <v>-2618.70669752179</v>
      </c>
      <c r="K162" s="8" t="n">
        <f aca="false">+[2]data1cf!AJ161</f>
        <v>-2628.11736492123</v>
      </c>
      <c r="L162" s="8" t="n">
        <f aca="false">+[2]data1cf!AK161</f>
        <v>-2656.2006324022</v>
      </c>
      <c r="M162" s="8" t="n">
        <f aca="false">+[2]data1cf!AL161</f>
        <v>-2654.89599922405</v>
      </c>
      <c r="N162" s="8" t="n">
        <f aca="false">+[2]data1cf!AM161</f>
        <v>-2672.28736493411</v>
      </c>
      <c r="O162" s="8" t="n">
        <f aca="false">+[2]data1cf!AN161</f>
        <v>-2482.69631635591</v>
      </c>
      <c r="P162" s="8" t="n">
        <f aca="false">+[2]data1cf!AO161</f>
        <v>-2444.09585045993</v>
      </c>
      <c r="Q162" s="8" t="n">
        <f aca="false">+[2]data1cf!AP161</f>
        <v>-2445.23136118351</v>
      </c>
      <c r="R162" s="8" t="n">
        <f aca="false">+[2]data1cf!AQ161</f>
        <v>1001.9855574231</v>
      </c>
      <c r="S162" s="8" t="n">
        <f aca="false">+[2]data1cf!AR161</f>
        <v>0</v>
      </c>
      <c r="T162" s="8" t="n">
        <f aca="false">+[2]data1cf!AS161</f>
        <v>0</v>
      </c>
      <c r="U162" s="8" t="n">
        <f aca="false">+[2]data1cf!AT161</f>
        <v>0</v>
      </c>
      <c r="V162" s="8" t="n">
        <f aca="false">+[2]data1cf!AU161</f>
        <v>0</v>
      </c>
      <c r="W162" s="8" t="n">
        <f aca="false">+[2]data1cf!AV161</f>
        <v>0</v>
      </c>
      <c r="X162" s="8" t="n">
        <f aca="false">+[2]data1cf!AW161</f>
        <v>0</v>
      </c>
      <c r="Y162" s="8" t="n">
        <f aca="false">+[2]data1cf!AX161</f>
        <v>0</v>
      </c>
      <c r="Z162" s="8" t="n">
        <f aca="false">+[2]data1cf!AY161</f>
        <v>0</v>
      </c>
      <c r="AA162" s="8" t="n">
        <f aca="false">+[2]data1cf!AZ161</f>
        <v>0</v>
      </c>
      <c r="AB162" s="9"/>
      <c r="AC162" s="9"/>
      <c r="AD162" s="9"/>
      <c r="AE162" s="9"/>
      <c r="AF162" s="9"/>
      <c r="AG162" s="9"/>
      <c r="AH162" s="9"/>
      <c r="AI162" s="9"/>
      <c r="AJ162" s="9"/>
      <c r="AK162" s="1"/>
      <c r="AL162" s="1" t="e">
        <f aca="false">SUMPRODUCT(B162:AJ162,PVCapPrice)</f>
        <v>#DIV/0!</v>
      </c>
      <c r="AM162" s="1"/>
      <c r="AN162" s="1"/>
      <c r="AO162" s="1"/>
      <c r="AP162" s="1"/>
      <c r="AQ162" s="1"/>
    </row>
    <row r="163" customFormat="false" ht="11.25" hidden="false" customHeight="false" outlineLevel="0" collapsed="false">
      <c r="A163" s="1" t="n">
        <v>161</v>
      </c>
      <c r="B163" s="8" t="n">
        <f aca="false">+[2]data1cf!AA162</f>
        <v>-91193.215047984</v>
      </c>
      <c r="C163" s="8" t="n">
        <f aca="false">+[2]data1cf!AB162</f>
        <v>-7666.87411251212</v>
      </c>
      <c r="D163" s="8" t="n">
        <f aca="false">+[2]data1cf!AC162</f>
        <v>-3584.27282057174</v>
      </c>
      <c r="E163" s="8" t="n">
        <f aca="false">+[2]data1cf!AD162</f>
        <v>-3177.40823228152</v>
      </c>
      <c r="F163" s="8" t="n">
        <f aca="false">+[2]data1cf!AE162</f>
        <v>-3418.61451133389</v>
      </c>
      <c r="G163" s="8" t="n">
        <f aca="false">+[2]data1cf!AF162</f>
        <v>-3725.42027535208</v>
      </c>
      <c r="H163" s="8" t="n">
        <f aca="false">+[2]data1cf!AG162</f>
        <v>-2400.762888073</v>
      </c>
      <c r="I163" s="8" t="n">
        <f aca="false">+[2]data1cf!AH162</f>
        <v>-2518.34421120428</v>
      </c>
      <c r="J163" s="8" t="n">
        <f aca="false">+[2]data1cf!AI162</f>
        <v>-2530.77841373927</v>
      </c>
      <c r="K163" s="8" t="n">
        <f aca="false">+[2]data1cf!AJ162</f>
        <v>-2540.04005014924</v>
      </c>
      <c r="L163" s="8" t="n">
        <f aca="false">+[2]data1cf!AK162</f>
        <v>-2568.27234861968</v>
      </c>
      <c r="M163" s="8" t="n">
        <f aca="false">+[2]data1cf!AL162</f>
        <v>-2566.81868445206</v>
      </c>
      <c r="N163" s="8" t="n">
        <f aca="false">+[2]data1cf!AM162</f>
        <v>-2584.35908115158</v>
      </c>
      <c r="O163" s="8" t="n">
        <f aca="false">+[2]data1cf!AN162</f>
        <v>-2394.61900158393</v>
      </c>
      <c r="P163" s="8" t="n">
        <f aca="false">+[2]data1cf!AO162</f>
        <v>-2356.1675666774</v>
      </c>
      <c r="Q163" s="8" t="n">
        <f aca="false">+[2]data1cf!AP162</f>
        <v>-2357.15404641152</v>
      </c>
      <c r="R163" s="8" t="n">
        <f aca="false">+[2]data1cf!AQ162</f>
        <v>1045.94969931436</v>
      </c>
      <c r="S163" s="8" t="n">
        <f aca="false">+[2]data1cf!AR162</f>
        <v>0</v>
      </c>
      <c r="T163" s="8" t="n">
        <f aca="false">+[2]data1cf!AS162</f>
        <v>0</v>
      </c>
      <c r="U163" s="8" t="n">
        <f aca="false">+[2]data1cf!AT162</f>
        <v>0</v>
      </c>
      <c r="V163" s="8" t="n">
        <f aca="false">+[2]data1cf!AU162</f>
        <v>0</v>
      </c>
      <c r="W163" s="8" t="n">
        <f aca="false">+[2]data1cf!AV162</f>
        <v>0</v>
      </c>
      <c r="X163" s="8" t="n">
        <f aca="false">+[2]data1cf!AW162</f>
        <v>0</v>
      </c>
      <c r="Y163" s="8" t="n">
        <f aca="false">+[2]data1cf!AX162</f>
        <v>0</v>
      </c>
      <c r="Z163" s="8" t="n">
        <f aca="false">+[2]data1cf!AY162</f>
        <v>0</v>
      </c>
      <c r="AA163" s="8" t="n">
        <f aca="false">+[2]data1cf!AZ162</f>
        <v>0</v>
      </c>
      <c r="AB163" s="9"/>
      <c r="AC163" s="9"/>
      <c r="AD163" s="9"/>
      <c r="AE163" s="9"/>
      <c r="AF163" s="9"/>
      <c r="AG163" s="9"/>
      <c r="AH163" s="9"/>
      <c r="AI163" s="9"/>
      <c r="AJ163" s="9"/>
      <c r="AK163" s="1"/>
      <c r="AL163" s="1" t="e">
        <f aca="false">SUMPRODUCT(B163:AJ163,PVCapPrice)</f>
        <v>#DIV/0!</v>
      </c>
      <c r="AM163" s="1"/>
      <c r="AN163" s="1"/>
      <c r="AO163" s="1"/>
      <c r="AP163" s="1"/>
      <c r="AQ163" s="1"/>
    </row>
    <row r="164" customFormat="false" ht="11.25" hidden="false" customHeight="false" outlineLevel="0" collapsed="false">
      <c r="A164" s="1" t="n">
        <v>162</v>
      </c>
      <c r="B164" s="8" t="n">
        <f aca="false">+[2]data1cf!AA163</f>
        <v>-98114.6098002673</v>
      </c>
      <c r="C164" s="8" t="n">
        <f aca="false">+[2]data1cf!AB163</f>
        <v>-7384.08573323226</v>
      </c>
      <c r="D164" s="8" t="n">
        <f aca="false">+[2]data1cf!AC163</f>
        <v>-3314.7270214365</v>
      </c>
      <c r="E164" s="8" t="n">
        <f aca="false">+[2]data1cf!AD163</f>
        <v>-2917.27698544676</v>
      </c>
      <c r="F164" s="8" t="n">
        <f aca="false">+[2]data1cf!AE163</f>
        <v>-3315.58230705798</v>
      </c>
      <c r="G164" s="8" t="n">
        <f aca="false">+[2]data1cf!AF163</f>
        <v>-3522.16925324273</v>
      </c>
      <c r="H164" s="8" t="n">
        <f aca="false">+[2]data1cf!AG163</f>
        <v>-2233.11120324846</v>
      </c>
      <c r="I164" s="8" t="n">
        <f aca="false">+[2]data1cf!AH163</f>
        <v>-2359.5729527027</v>
      </c>
      <c r="J164" s="8" t="n">
        <f aca="false">+[2]data1cf!AI163</f>
        <v>-2372.00715523769</v>
      </c>
      <c r="K164" s="8" t="n">
        <f aca="false">+[2]data1cf!AJ163</f>
        <v>-2380.99968781969</v>
      </c>
      <c r="L164" s="8" t="n">
        <f aca="false">+[2]data1cf!AK163</f>
        <v>-2409.5010901181</v>
      </c>
      <c r="M164" s="8" t="n">
        <f aca="false">+[2]data1cf!AL163</f>
        <v>-2407.77832212252</v>
      </c>
      <c r="N164" s="8" t="n">
        <f aca="false">+[2]data1cf!AM163</f>
        <v>-2425.58782265001</v>
      </c>
      <c r="O164" s="8" t="n">
        <f aca="false">+[2]data1cf!AN163</f>
        <v>-2235.57863925438</v>
      </c>
      <c r="P164" s="8" t="n">
        <f aca="false">+[2]data1cf!AO163</f>
        <v>-2197.39630817583</v>
      </c>
      <c r="Q164" s="8" t="n">
        <f aca="false">+[2]data1cf!AP163</f>
        <v>-2198.11368408198</v>
      </c>
      <c r="R164" s="8" t="n">
        <f aca="false">+[2]data1cf!AQ163</f>
        <v>1125.33532856515</v>
      </c>
      <c r="S164" s="8" t="n">
        <f aca="false">+[2]data1cf!AR163</f>
        <v>0</v>
      </c>
      <c r="T164" s="8" t="n">
        <f aca="false">+[2]data1cf!AS163</f>
        <v>0</v>
      </c>
      <c r="U164" s="8" t="n">
        <f aca="false">+[2]data1cf!AT163</f>
        <v>0</v>
      </c>
      <c r="V164" s="8" t="n">
        <f aca="false">+[2]data1cf!AU163</f>
        <v>0</v>
      </c>
      <c r="W164" s="8" t="n">
        <f aca="false">+[2]data1cf!AV163</f>
        <v>0</v>
      </c>
      <c r="X164" s="8" t="n">
        <f aca="false">+[2]data1cf!AW163</f>
        <v>0</v>
      </c>
      <c r="Y164" s="8" t="n">
        <f aca="false">+[2]data1cf!AX163</f>
        <v>0</v>
      </c>
      <c r="Z164" s="8" t="n">
        <f aca="false">+[2]data1cf!AY163</f>
        <v>0</v>
      </c>
      <c r="AA164" s="8" t="n">
        <f aca="false">+[2]data1cf!AZ163</f>
        <v>0</v>
      </c>
      <c r="AB164" s="9"/>
      <c r="AC164" s="9"/>
      <c r="AD164" s="9"/>
      <c r="AE164" s="9"/>
      <c r="AF164" s="9"/>
      <c r="AG164" s="9"/>
      <c r="AH164" s="9"/>
      <c r="AI164" s="9"/>
      <c r="AJ164" s="9"/>
      <c r="AK164" s="1"/>
      <c r="AL164" s="1" t="e">
        <f aca="false">SUMPRODUCT(B164:AJ164,PVCapPrice)</f>
        <v>#DIV/0!</v>
      </c>
      <c r="AM164" s="1"/>
      <c r="AN164" s="1"/>
      <c r="AO164" s="1"/>
      <c r="AP164" s="1"/>
      <c r="AQ164" s="1"/>
    </row>
    <row r="165" customFormat="false" ht="11.25" hidden="false" customHeight="false" outlineLevel="0" collapsed="false">
      <c r="A165" s="1" t="n">
        <v>163</v>
      </c>
      <c r="B165" s="8" t="n">
        <f aca="false">+[2]data1cf!AA164</f>
        <v>-92386.7841213414</v>
      </c>
      <c r="C165" s="8" t="n">
        <f aca="false">+[2]data1cf!AB164</f>
        <v>-7555.48367622541</v>
      </c>
      <c r="D165" s="8" t="n">
        <f aca="false">+[2]data1cf!AC164</f>
        <v>-3562.30607457499</v>
      </c>
      <c r="E165" s="8" t="n">
        <f aca="false">+[2]data1cf!AD164</f>
        <v>-3093.95621978276</v>
      </c>
      <c r="F165" s="8" t="n">
        <f aca="false">+[2]data1cf!AE164</f>
        <v>-3360.11068915927</v>
      </c>
      <c r="G165" s="8" t="n">
        <f aca="false">+[2]data1cf!AF164</f>
        <v>-3640.14425639278</v>
      </c>
      <c r="H165" s="8" t="n">
        <f aca="false">+[2]data1cf!AG164</f>
        <v>-2371.85197152156</v>
      </c>
      <c r="I165" s="8" t="n">
        <f aca="false">+[2]data1cf!AH164</f>
        <v>-2490.96469151672</v>
      </c>
      <c r="J165" s="8" t="n">
        <f aca="false">+[2]data1cf!AI164</f>
        <v>-2503.39889405171</v>
      </c>
      <c r="K165" s="8" t="n">
        <f aca="false">+[2]data1cf!AJ164</f>
        <v>-2512.61412449611</v>
      </c>
      <c r="L165" s="8" t="n">
        <f aca="false">+[2]data1cf!AK164</f>
        <v>-2540.89282893212</v>
      </c>
      <c r="M165" s="8" t="n">
        <f aca="false">+[2]data1cf!AL164</f>
        <v>-2539.39275879893</v>
      </c>
      <c r="N165" s="8" t="n">
        <f aca="false">+[2]data1cf!AM164</f>
        <v>-2556.97956146402</v>
      </c>
      <c r="O165" s="8" t="n">
        <f aca="false">+[2]data1cf!AN164</f>
        <v>-2367.19307593079</v>
      </c>
      <c r="P165" s="8" t="n">
        <f aca="false">+[2]data1cf!AO164</f>
        <v>-2328.78804698984</v>
      </c>
      <c r="Q165" s="8" t="n">
        <f aca="false">+[2]data1cf!AP164</f>
        <v>-2329.72812075839</v>
      </c>
      <c r="R165" s="8" t="n">
        <f aca="false">+[2]data1cf!AQ164</f>
        <v>1059.63945915814</v>
      </c>
      <c r="S165" s="8" t="n">
        <f aca="false">+[2]data1cf!AR164</f>
        <v>0</v>
      </c>
      <c r="T165" s="8" t="n">
        <f aca="false">+[2]data1cf!AS164</f>
        <v>0</v>
      </c>
      <c r="U165" s="8" t="n">
        <f aca="false">+[2]data1cf!AT164</f>
        <v>0</v>
      </c>
      <c r="V165" s="8" t="n">
        <f aca="false">+[2]data1cf!AU164</f>
        <v>0</v>
      </c>
      <c r="W165" s="8" t="n">
        <f aca="false">+[2]data1cf!AV164</f>
        <v>0</v>
      </c>
      <c r="X165" s="8" t="n">
        <f aca="false">+[2]data1cf!AW164</f>
        <v>0</v>
      </c>
      <c r="Y165" s="8" t="n">
        <f aca="false">+[2]data1cf!AX164</f>
        <v>0</v>
      </c>
      <c r="Z165" s="8" t="n">
        <f aca="false">+[2]data1cf!AY164</f>
        <v>0</v>
      </c>
      <c r="AA165" s="8" t="n">
        <f aca="false">+[2]data1cf!AZ164</f>
        <v>0</v>
      </c>
      <c r="AB165" s="9"/>
      <c r="AC165" s="9"/>
      <c r="AD165" s="9"/>
      <c r="AE165" s="9"/>
      <c r="AF165" s="9"/>
      <c r="AG165" s="9"/>
      <c r="AH165" s="9"/>
      <c r="AI165" s="9"/>
      <c r="AJ165" s="9"/>
      <c r="AK165" s="1"/>
      <c r="AL165" s="1" t="e">
        <f aca="false">SUMPRODUCT(B165:AJ165,PVCapPrice)</f>
        <v>#DIV/0!</v>
      </c>
      <c r="AM165" s="1"/>
      <c r="AN165" s="1"/>
      <c r="AO165" s="1"/>
      <c r="AP165" s="1"/>
      <c r="AQ165" s="1"/>
    </row>
    <row r="166" customFormat="false" ht="11.25" hidden="false" customHeight="false" outlineLevel="0" collapsed="false">
      <c r="A166" s="1" t="n">
        <v>164</v>
      </c>
      <c r="B166" s="8" t="n">
        <f aca="false">+[2]data1cf!AA165</f>
        <v>-102387.540309824</v>
      </c>
      <c r="C166" s="8" t="n">
        <f aca="false">+[2]data1cf!AB165</f>
        <v>-7343.57513847507</v>
      </c>
      <c r="D166" s="8" t="n">
        <f aca="false">+[2]data1cf!AC165</f>
        <v>-3126.93174114248</v>
      </c>
      <c r="E166" s="8" t="n">
        <f aca="false">+[2]data1cf!AD165</f>
        <v>-2830.23975698142</v>
      </c>
      <c r="F166" s="8" t="n">
        <f aca="false">+[2]data1cf!AE165</f>
        <v>-3070.09579028312</v>
      </c>
      <c r="G166" s="8" t="n">
        <f aca="false">+[2]data1cf!AF165</f>
        <v>-3428.64299678126</v>
      </c>
      <c r="H166" s="8" t="n">
        <f aca="false">+[2]data1cf!AG165</f>
        <v>-2129.61125494266</v>
      </c>
      <c r="I166" s="8" t="n">
        <f aca="false">+[2]data1cf!AH165</f>
        <v>-2261.55534515788</v>
      </c>
      <c r="J166" s="8" t="n">
        <f aca="false">+[2]data1cf!AI165</f>
        <v>-2273.98954769287</v>
      </c>
      <c r="K166" s="8" t="n">
        <f aca="false">+[2]data1cf!AJ165</f>
        <v>-2282.81594873666</v>
      </c>
      <c r="L166" s="8" t="n">
        <f aca="false">+[2]data1cf!AK165</f>
        <v>-2311.48348257328</v>
      </c>
      <c r="M166" s="8" t="n">
        <f aca="false">+[2]data1cf!AL165</f>
        <v>-2309.59458303949</v>
      </c>
      <c r="N166" s="8" t="n">
        <f aca="false">+[2]data1cf!AM165</f>
        <v>-2327.57021510519</v>
      </c>
      <c r="O166" s="8" t="n">
        <f aca="false">+[2]data1cf!AN165</f>
        <v>-2137.39490017135</v>
      </c>
      <c r="P166" s="8" t="n">
        <f aca="false">+[2]data1cf!AO165</f>
        <v>-2099.37870063101</v>
      </c>
      <c r="Q166" s="8" t="n">
        <f aca="false">+[2]data1cf!AP165</f>
        <v>-2099.92994499895</v>
      </c>
      <c r="R166" s="8" t="n">
        <f aca="false">+[2]data1cf!AQ165</f>
        <v>1174.34413233756</v>
      </c>
      <c r="S166" s="8" t="n">
        <f aca="false">+[2]data1cf!AR165</f>
        <v>0</v>
      </c>
      <c r="T166" s="8" t="n">
        <f aca="false">+[2]data1cf!AS165</f>
        <v>0</v>
      </c>
      <c r="U166" s="8" t="n">
        <f aca="false">+[2]data1cf!AT165</f>
        <v>0</v>
      </c>
      <c r="V166" s="8" t="n">
        <f aca="false">+[2]data1cf!AU165</f>
        <v>0</v>
      </c>
      <c r="W166" s="8" t="n">
        <f aca="false">+[2]data1cf!AV165</f>
        <v>0</v>
      </c>
      <c r="X166" s="8" t="n">
        <f aca="false">+[2]data1cf!AW165</f>
        <v>0</v>
      </c>
      <c r="Y166" s="8" t="n">
        <f aca="false">+[2]data1cf!AX165</f>
        <v>0</v>
      </c>
      <c r="Z166" s="8" t="n">
        <f aca="false">+[2]data1cf!AY165</f>
        <v>0</v>
      </c>
      <c r="AA166" s="8" t="n">
        <f aca="false">+[2]data1cf!AZ165</f>
        <v>0</v>
      </c>
      <c r="AB166" s="9"/>
      <c r="AC166" s="9"/>
      <c r="AD166" s="9"/>
      <c r="AE166" s="9"/>
      <c r="AF166" s="9"/>
      <c r="AG166" s="9"/>
      <c r="AH166" s="9"/>
      <c r="AI166" s="9"/>
      <c r="AJ166" s="9"/>
      <c r="AK166" s="1"/>
      <c r="AL166" s="1" t="e">
        <f aca="false">SUMPRODUCT(B166:AJ166,PVCapPrice)</f>
        <v>#DIV/0!</v>
      </c>
      <c r="AM166" s="1"/>
      <c r="AN166" s="1"/>
      <c r="AO166" s="1"/>
      <c r="AP166" s="1"/>
      <c r="AQ166" s="1"/>
    </row>
    <row r="167" customFormat="false" ht="11.25" hidden="false" customHeight="false" outlineLevel="0" collapsed="false">
      <c r="A167" s="1" t="n">
        <v>165</v>
      </c>
      <c r="B167" s="8" t="n">
        <f aca="false">+[2]data1cf!AA166</f>
        <v>-90521.7918556658</v>
      </c>
      <c r="C167" s="8" t="n">
        <f aca="false">+[2]data1cf!AB166</f>
        <v>-7625.47483995484</v>
      </c>
      <c r="D167" s="8" t="n">
        <f aca="false">+[2]data1cf!AC166</f>
        <v>-3550.45340398388</v>
      </c>
      <c r="E167" s="8" t="n">
        <f aca="false">+[2]data1cf!AD166</f>
        <v>-3162.0000342041</v>
      </c>
      <c r="F167" s="8" t="n">
        <f aca="false">+[2]data1cf!AE166</f>
        <v>-3353.94742451474</v>
      </c>
      <c r="G167" s="8" t="n">
        <f aca="false">+[2]data1cf!AF166</f>
        <v>-3725.91022481566</v>
      </c>
      <c r="H167" s="8" t="n">
        <f aca="false">+[2]data1cf!AG166</f>
        <v>-2417.0262617789</v>
      </c>
      <c r="I167" s="8" t="n">
        <f aca="false">+[2]data1cf!AH166</f>
        <v>-2533.7461220975</v>
      </c>
      <c r="J167" s="8" t="n">
        <f aca="false">+[2]data1cf!AI166</f>
        <v>-2546.18032463249</v>
      </c>
      <c r="K167" s="8" t="n">
        <f aca="false">+[2]data1cf!AJ166</f>
        <v>-2555.46806597618</v>
      </c>
      <c r="L167" s="8" t="n">
        <f aca="false">+[2]data1cf!AK166</f>
        <v>-2583.6742595129</v>
      </c>
      <c r="M167" s="8" t="n">
        <f aca="false">+[2]data1cf!AL166</f>
        <v>-2582.24670027901</v>
      </c>
      <c r="N167" s="8" t="n">
        <f aca="false">+[2]data1cf!AM166</f>
        <v>-2599.76099204481</v>
      </c>
      <c r="O167" s="8" t="n">
        <f aca="false">+[2]data1cf!AN166</f>
        <v>-2410.04701741087</v>
      </c>
      <c r="P167" s="8" t="n">
        <f aca="false">+[2]data1cf!AO166</f>
        <v>-2371.56947757063</v>
      </c>
      <c r="Q167" s="8" t="n">
        <f aca="false">+[2]data1cf!AP166</f>
        <v>-2372.58206223847</v>
      </c>
      <c r="R167" s="8" t="n">
        <f aca="false">+[2]data1cf!AQ166</f>
        <v>1038.24874386774</v>
      </c>
      <c r="S167" s="8" t="n">
        <f aca="false">+[2]data1cf!AR166</f>
        <v>0</v>
      </c>
      <c r="T167" s="8" t="n">
        <f aca="false">+[2]data1cf!AS166</f>
        <v>0</v>
      </c>
      <c r="U167" s="8" t="n">
        <f aca="false">+[2]data1cf!AT166</f>
        <v>0</v>
      </c>
      <c r="V167" s="8" t="n">
        <f aca="false">+[2]data1cf!AU166</f>
        <v>0</v>
      </c>
      <c r="W167" s="8" t="n">
        <f aca="false">+[2]data1cf!AV166</f>
        <v>0</v>
      </c>
      <c r="X167" s="8" t="n">
        <f aca="false">+[2]data1cf!AW166</f>
        <v>0</v>
      </c>
      <c r="Y167" s="8" t="n">
        <f aca="false">+[2]data1cf!AX166</f>
        <v>0</v>
      </c>
      <c r="Z167" s="8" t="n">
        <f aca="false">+[2]data1cf!AY166</f>
        <v>0</v>
      </c>
      <c r="AA167" s="8" t="n">
        <f aca="false">+[2]data1cf!AZ166</f>
        <v>0</v>
      </c>
      <c r="AB167" s="9"/>
      <c r="AC167" s="9"/>
      <c r="AD167" s="9"/>
      <c r="AE167" s="9"/>
      <c r="AF167" s="9"/>
      <c r="AG167" s="9"/>
      <c r="AH167" s="9"/>
      <c r="AI167" s="9"/>
      <c r="AJ167" s="9"/>
      <c r="AK167" s="1"/>
      <c r="AL167" s="1" t="e">
        <f aca="false">SUMPRODUCT(B167:AJ167,PVCapPrice)</f>
        <v>#DIV/0!</v>
      </c>
      <c r="AM167" s="1"/>
      <c r="AN167" s="1"/>
      <c r="AO167" s="1"/>
      <c r="AP167" s="1"/>
      <c r="AQ167" s="1"/>
    </row>
    <row r="168" customFormat="false" ht="11.25" hidden="false" customHeight="false" outlineLevel="0" collapsed="false">
      <c r="A168" s="1" t="n">
        <v>166</v>
      </c>
      <c r="B168" s="8" t="n">
        <f aca="false">+[2]data1cf!AA167</f>
        <v>-102247.848591091</v>
      </c>
      <c r="C168" s="8" t="n">
        <f aca="false">+[2]data1cf!AB167</f>
        <v>-7417.30127307038</v>
      </c>
      <c r="D168" s="8" t="n">
        <f aca="false">+[2]data1cf!AC167</f>
        <v>-3122.64305310372</v>
      </c>
      <c r="E168" s="8" t="n">
        <f aca="false">+[2]data1cf!AD167</f>
        <v>-2794.14239575266</v>
      </c>
      <c r="F168" s="8" t="n">
        <f aca="false">+[2]data1cf!AE167</f>
        <v>-3087.02474369566</v>
      </c>
      <c r="G168" s="8" t="n">
        <f aca="false">+[2]data1cf!AF167</f>
        <v>-3389.32742223349</v>
      </c>
      <c r="H168" s="8" t="n">
        <f aca="false">+[2]data1cf!AG167</f>
        <v>-2132.99490127982</v>
      </c>
      <c r="I168" s="8" t="n">
        <f aca="false">+[2]data1cf!AH167</f>
        <v>-2264.75976143224</v>
      </c>
      <c r="J168" s="8" t="n">
        <f aca="false">+[2]data1cf!AI167</f>
        <v>-2277.19396396723</v>
      </c>
      <c r="K168" s="8" t="n">
        <f aca="false">+[2]data1cf!AJ167</f>
        <v>-2286.02579622504</v>
      </c>
      <c r="L168" s="8" t="n">
        <f aca="false">+[2]data1cf!AK167</f>
        <v>-2314.68789884764</v>
      </c>
      <c r="M168" s="8" t="n">
        <f aca="false">+[2]data1cf!AL167</f>
        <v>-2312.80443052787</v>
      </c>
      <c r="N168" s="8" t="n">
        <f aca="false">+[2]data1cf!AM167</f>
        <v>-2330.77463137954</v>
      </c>
      <c r="O168" s="8" t="n">
        <f aca="false">+[2]data1cf!AN167</f>
        <v>-2140.60474765973</v>
      </c>
      <c r="P168" s="8" t="n">
        <f aca="false">+[2]data1cf!AO167</f>
        <v>-2102.58311690536</v>
      </c>
      <c r="Q168" s="8" t="n">
        <f aca="false">+[2]data1cf!AP167</f>
        <v>-2103.13979248732</v>
      </c>
      <c r="R168" s="8" t="n">
        <f aca="false">+[2]data1cf!AQ167</f>
        <v>1172.74192420038</v>
      </c>
      <c r="S168" s="8" t="n">
        <f aca="false">+[2]data1cf!AR167</f>
        <v>0</v>
      </c>
      <c r="T168" s="8" t="n">
        <f aca="false">+[2]data1cf!AS167</f>
        <v>0</v>
      </c>
      <c r="U168" s="8" t="n">
        <f aca="false">+[2]data1cf!AT167</f>
        <v>0</v>
      </c>
      <c r="V168" s="8" t="n">
        <f aca="false">+[2]data1cf!AU167</f>
        <v>0</v>
      </c>
      <c r="W168" s="8" t="n">
        <f aca="false">+[2]data1cf!AV167</f>
        <v>0</v>
      </c>
      <c r="X168" s="8" t="n">
        <f aca="false">+[2]data1cf!AW167</f>
        <v>0</v>
      </c>
      <c r="Y168" s="8" t="n">
        <f aca="false">+[2]data1cf!AX167</f>
        <v>0</v>
      </c>
      <c r="Z168" s="8" t="n">
        <f aca="false">+[2]data1cf!AY167</f>
        <v>0</v>
      </c>
      <c r="AA168" s="8" t="n">
        <f aca="false">+[2]data1cf!AZ167</f>
        <v>0</v>
      </c>
      <c r="AB168" s="9"/>
      <c r="AC168" s="9"/>
      <c r="AD168" s="9"/>
      <c r="AE168" s="9"/>
      <c r="AF168" s="9"/>
      <c r="AG168" s="9"/>
      <c r="AH168" s="9"/>
      <c r="AI168" s="9"/>
      <c r="AJ168" s="9"/>
      <c r="AK168" s="1"/>
      <c r="AL168" s="1" t="e">
        <f aca="false">SUMPRODUCT(B168:AJ168,PVCapPrice)</f>
        <v>#DIV/0!</v>
      </c>
      <c r="AM168" s="1"/>
      <c r="AN168" s="1"/>
      <c r="AO168" s="1"/>
      <c r="AP168" s="1"/>
      <c r="AQ168" s="1"/>
    </row>
    <row r="169" customFormat="false" ht="11.25" hidden="false" customHeight="false" outlineLevel="0" collapsed="false">
      <c r="A169" s="1" t="n">
        <v>167</v>
      </c>
      <c r="B169" s="8" t="n">
        <f aca="false">+[2]data1cf!AA168</f>
        <v>-87412.0766935647</v>
      </c>
      <c r="C169" s="8" t="n">
        <f aca="false">+[2]data1cf!AB168</f>
        <v>-7718.35806092233</v>
      </c>
      <c r="D169" s="8" t="n">
        <f aca="false">+[2]data1cf!AC168</f>
        <v>-3628.000750491</v>
      </c>
      <c r="E169" s="8" t="n">
        <f aca="false">+[2]data1cf!AD168</f>
        <v>-3310.81447068621</v>
      </c>
      <c r="F169" s="8" t="n">
        <f aca="false">+[2]data1cf!AE168</f>
        <v>-3583.15246937327</v>
      </c>
      <c r="G169" s="8" t="n">
        <f aca="false">+[2]data1cf!AF168</f>
        <v>-3782.00190122681</v>
      </c>
      <c r="H169" s="8" t="n">
        <f aca="false">+[2]data1cf!AG168</f>
        <v>-2492.35052876695</v>
      </c>
      <c r="I169" s="8" t="n">
        <f aca="false">+[2]data1cf!AH168</f>
        <v>-2605.08050014397</v>
      </c>
      <c r="J169" s="8" t="n">
        <f aca="false">+[2]data1cf!AI168</f>
        <v>-2617.51470267896</v>
      </c>
      <c r="K169" s="8" t="n">
        <f aca="false">+[2]data1cf!AJ168</f>
        <v>-2626.92334974816</v>
      </c>
      <c r="L169" s="8" t="n">
        <f aca="false">+[2]data1cf!AK168</f>
        <v>-2655.00863755937</v>
      </c>
      <c r="M169" s="8" t="n">
        <f aca="false">+[2]data1cf!AL168</f>
        <v>-2653.70198405098</v>
      </c>
      <c r="N169" s="8" t="n">
        <f aca="false">+[2]data1cf!AM168</f>
        <v>-2671.09537009128</v>
      </c>
      <c r="O169" s="8" t="n">
        <f aca="false">+[2]data1cf!AN168</f>
        <v>-2481.50230118284</v>
      </c>
      <c r="P169" s="8" t="n">
        <f aca="false">+[2]data1cf!AO168</f>
        <v>-2442.9038556171</v>
      </c>
      <c r="Q169" s="8" t="n">
        <f aca="false">+[2]data1cf!AP168</f>
        <v>-2444.03734601044</v>
      </c>
      <c r="R169" s="8" t="n">
        <f aca="false">+[2]data1cf!AQ168</f>
        <v>1002.58155484451</v>
      </c>
      <c r="S169" s="8" t="n">
        <f aca="false">+[2]data1cf!AR168</f>
        <v>0</v>
      </c>
      <c r="T169" s="8" t="n">
        <f aca="false">+[2]data1cf!AS168</f>
        <v>0</v>
      </c>
      <c r="U169" s="8" t="n">
        <f aca="false">+[2]data1cf!AT168</f>
        <v>0</v>
      </c>
      <c r="V169" s="8" t="n">
        <f aca="false">+[2]data1cf!AU168</f>
        <v>0</v>
      </c>
      <c r="W169" s="8" t="n">
        <f aca="false">+[2]data1cf!AV168</f>
        <v>0</v>
      </c>
      <c r="X169" s="8" t="n">
        <f aca="false">+[2]data1cf!AW168</f>
        <v>0</v>
      </c>
      <c r="Y169" s="8" t="n">
        <f aca="false">+[2]data1cf!AX168</f>
        <v>0</v>
      </c>
      <c r="Z169" s="8" t="n">
        <f aca="false">+[2]data1cf!AY168</f>
        <v>0</v>
      </c>
      <c r="AA169" s="8" t="n">
        <f aca="false">+[2]data1cf!AZ168</f>
        <v>0</v>
      </c>
      <c r="AB169" s="9"/>
      <c r="AC169" s="9"/>
      <c r="AD169" s="9"/>
      <c r="AE169" s="9"/>
      <c r="AF169" s="9"/>
      <c r="AG169" s="9"/>
      <c r="AH169" s="9"/>
      <c r="AI169" s="9"/>
      <c r="AJ169" s="9"/>
      <c r="AK169" s="1"/>
      <c r="AL169" s="1" t="e">
        <f aca="false">SUMPRODUCT(B169:AJ169,PVCapPrice)</f>
        <v>#DIV/0!</v>
      </c>
      <c r="AM169" s="1"/>
      <c r="AN169" s="1"/>
      <c r="AO169" s="1"/>
      <c r="AP169" s="1"/>
      <c r="AQ169" s="1"/>
    </row>
    <row r="170" customFormat="false" ht="11.25" hidden="false" customHeight="false" outlineLevel="0" collapsed="false">
      <c r="A170" s="1" t="n">
        <v>168</v>
      </c>
      <c r="B170" s="8" t="n">
        <f aca="false">+[2]data1cf!AA169</f>
        <v>-92716.3129536138</v>
      </c>
      <c r="C170" s="8" t="n">
        <f aca="false">+[2]data1cf!AB169</f>
        <v>-7591.95915247557</v>
      </c>
      <c r="D170" s="8" t="n">
        <f aca="false">+[2]data1cf!AC169</f>
        <v>-3438.40338414047</v>
      </c>
      <c r="E170" s="8" t="n">
        <f aca="false">+[2]data1cf!AD169</f>
        <v>-3195.27181006006</v>
      </c>
      <c r="F170" s="8" t="n">
        <f aca="false">+[2]data1cf!AE169</f>
        <v>-3520.69539378428</v>
      </c>
      <c r="G170" s="8" t="n">
        <f aca="false">+[2]data1cf!AF169</f>
        <v>-3734.56729469855</v>
      </c>
      <c r="H170" s="8" t="n">
        <f aca="false">+[2]data1cf!AG169</f>
        <v>-2363.87004505934</v>
      </c>
      <c r="I170" s="8" t="n">
        <f aca="false">+[2]data1cf!AH169</f>
        <v>-2483.40556372745</v>
      </c>
      <c r="J170" s="8" t="n">
        <f aca="false">+[2]data1cf!AI169</f>
        <v>-2495.83976626244</v>
      </c>
      <c r="K170" s="8" t="n">
        <f aca="false">+[2]data1cf!AJ169</f>
        <v>-2505.04218462585</v>
      </c>
      <c r="L170" s="8" t="n">
        <f aca="false">+[2]data1cf!AK169</f>
        <v>-2533.33370114285</v>
      </c>
      <c r="M170" s="8" t="n">
        <f aca="false">+[2]data1cf!AL169</f>
        <v>-2531.82081892867</v>
      </c>
      <c r="N170" s="8" t="n">
        <f aca="false">+[2]data1cf!AM169</f>
        <v>-2549.42043367476</v>
      </c>
      <c r="O170" s="8" t="n">
        <f aca="false">+[2]data1cf!AN169</f>
        <v>-2359.62113606053</v>
      </c>
      <c r="P170" s="8" t="n">
        <f aca="false">+[2]data1cf!AO169</f>
        <v>-2321.22891920058</v>
      </c>
      <c r="Q170" s="8" t="n">
        <f aca="false">+[2]data1cf!AP169</f>
        <v>-2322.15618088813</v>
      </c>
      <c r="R170" s="8" t="n">
        <f aca="false">+[2]data1cf!AQ169</f>
        <v>1063.41902305277</v>
      </c>
      <c r="S170" s="8" t="n">
        <f aca="false">+[2]data1cf!AR169</f>
        <v>0</v>
      </c>
      <c r="T170" s="8" t="n">
        <f aca="false">+[2]data1cf!AS169</f>
        <v>0</v>
      </c>
      <c r="U170" s="8" t="n">
        <f aca="false">+[2]data1cf!AT169</f>
        <v>0</v>
      </c>
      <c r="V170" s="8" t="n">
        <f aca="false">+[2]data1cf!AU169</f>
        <v>0</v>
      </c>
      <c r="W170" s="8" t="n">
        <f aca="false">+[2]data1cf!AV169</f>
        <v>0</v>
      </c>
      <c r="X170" s="8" t="n">
        <f aca="false">+[2]data1cf!AW169</f>
        <v>0</v>
      </c>
      <c r="Y170" s="8" t="n">
        <f aca="false">+[2]data1cf!AX169</f>
        <v>0</v>
      </c>
      <c r="Z170" s="8" t="n">
        <f aca="false">+[2]data1cf!AY169</f>
        <v>0</v>
      </c>
      <c r="AA170" s="8" t="n">
        <f aca="false">+[2]data1cf!AZ169</f>
        <v>0</v>
      </c>
      <c r="AB170" s="9"/>
      <c r="AC170" s="9"/>
      <c r="AD170" s="9"/>
      <c r="AE170" s="9"/>
      <c r="AF170" s="9"/>
      <c r="AG170" s="9"/>
      <c r="AH170" s="9"/>
      <c r="AI170" s="9"/>
      <c r="AJ170" s="9"/>
      <c r="AK170" s="1"/>
      <c r="AL170" s="1" t="e">
        <f aca="false">SUMPRODUCT(B170:AJ170,PVCapPrice)</f>
        <v>#DIV/0!</v>
      </c>
      <c r="AM170" s="1"/>
      <c r="AN170" s="1"/>
      <c r="AO170" s="1"/>
      <c r="AP170" s="1"/>
      <c r="AQ170" s="1"/>
    </row>
    <row r="171" customFormat="false" ht="11.25" hidden="false" customHeight="false" outlineLevel="0" collapsed="false">
      <c r="A171" s="1" t="n">
        <v>169</v>
      </c>
      <c r="B171" s="8" t="n">
        <f aca="false">+[2]data1cf!AA170</f>
        <v>-93222.5554117386</v>
      </c>
      <c r="C171" s="8" t="n">
        <f aca="false">+[2]data1cf!AB170</f>
        <v>-7472.46771896351</v>
      </c>
      <c r="D171" s="8" t="n">
        <f aca="false">+[2]data1cf!AC170</f>
        <v>-3478.56337264902</v>
      </c>
      <c r="E171" s="8" t="n">
        <f aca="false">+[2]data1cf!AD170</f>
        <v>-3161.84668667483</v>
      </c>
      <c r="F171" s="8" t="n">
        <f aca="false">+[2]data1cf!AE170</f>
        <v>-3392.0642550075</v>
      </c>
      <c r="G171" s="8" t="n">
        <f aca="false">+[2]data1cf!AF170</f>
        <v>-3612.1412442155</v>
      </c>
      <c r="H171" s="8" t="n">
        <f aca="false">+[2]data1cf!AG170</f>
        <v>-2351.60771874045</v>
      </c>
      <c r="I171" s="8" t="n">
        <f aca="false">+[2]data1cf!AH170</f>
        <v>-2471.79276673204</v>
      </c>
      <c r="J171" s="8" t="n">
        <f aca="false">+[2]data1cf!AI170</f>
        <v>-2484.22696926703</v>
      </c>
      <c r="K171" s="8" t="n">
        <f aca="false">+[2]data1cf!AJ170</f>
        <v>-2493.40970492366</v>
      </c>
      <c r="L171" s="8" t="n">
        <f aca="false">+[2]data1cf!AK170</f>
        <v>-2521.72090414744</v>
      </c>
      <c r="M171" s="8" t="n">
        <f aca="false">+[2]data1cf!AL170</f>
        <v>-2520.18833922648</v>
      </c>
      <c r="N171" s="8" t="n">
        <f aca="false">+[2]data1cf!AM170</f>
        <v>-2537.80763667934</v>
      </c>
      <c r="O171" s="8" t="n">
        <f aca="false">+[2]data1cf!AN170</f>
        <v>-2347.98865635834</v>
      </c>
      <c r="P171" s="8" t="n">
        <f aca="false">+[2]data1cf!AO170</f>
        <v>-2309.61612220516</v>
      </c>
      <c r="Q171" s="8" t="n">
        <f aca="false">+[2]data1cf!AP170</f>
        <v>-2310.52370118594</v>
      </c>
      <c r="R171" s="8" t="n">
        <f aca="false">+[2]data1cf!AQ170</f>
        <v>1069.22542155048</v>
      </c>
      <c r="S171" s="8" t="n">
        <f aca="false">+[2]data1cf!AR170</f>
        <v>0</v>
      </c>
      <c r="T171" s="8" t="n">
        <f aca="false">+[2]data1cf!AS170</f>
        <v>0</v>
      </c>
      <c r="U171" s="8" t="n">
        <f aca="false">+[2]data1cf!AT170</f>
        <v>0</v>
      </c>
      <c r="V171" s="8" t="n">
        <f aca="false">+[2]data1cf!AU170</f>
        <v>0</v>
      </c>
      <c r="W171" s="8" t="n">
        <f aca="false">+[2]data1cf!AV170</f>
        <v>0</v>
      </c>
      <c r="X171" s="8" t="n">
        <f aca="false">+[2]data1cf!AW170</f>
        <v>0</v>
      </c>
      <c r="Y171" s="8" t="n">
        <f aca="false">+[2]data1cf!AX170</f>
        <v>0</v>
      </c>
      <c r="Z171" s="8" t="n">
        <f aca="false">+[2]data1cf!AY170</f>
        <v>0</v>
      </c>
      <c r="AA171" s="8" t="n">
        <f aca="false">+[2]data1cf!AZ170</f>
        <v>0</v>
      </c>
      <c r="AB171" s="9"/>
      <c r="AC171" s="9"/>
      <c r="AD171" s="9"/>
      <c r="AE171" s="9"/>
      <c r="AF171" s="9"/>
      <c r="AG171" s="9"/>
      <c r="AH171" s="9"/>
      <c r="AI171" s="9"/>
      <c r="AJ171" s="9"/>
      <c r="AK171" s="1"/>
      <c r="AL171" s="1" t="e">
        <f aca="false">SUMPRODUCT(B171:AJ171,PVCapPrice)</f>
        <v>#DIV/0!</v>
      </c>
      <c r="AM171" s="1"/>
      <c r="AN171" s="1"/>
      <c r="AO171" s="1"/>
      <c r="AP171" s="1"/>
      <c r="AQ171" s="1"/>
    </row>
    <row r="172" customFormat="false" ht="11.25" hidden="false" customHeight="false" outlineLevel="0" collapsed="false">
      <c r="A172" s="1" t="n">
        <v>170</v>
      </c>
      <c r="B172" s="8" t="n">
        <f aca="false">+[2]data1cf!AA171</f>
        <v>-89746.1051544762</v>
      </c>
      <c r="C172" s="8" t="n">
        <f aca="false">+[2]data1cf!AB171</f>
        <v>-7538.64756673821</v>
      </c>
      <c r="D172" s="8" t="n">
        <f aca="false">+[2]data1cf!AC171</f>
        <v>-3533.04656572281</v>
      </c>
      <c r="E172" s="8" t="n">
        <f aca="false">+[2]data1cf!AD171</f>
        <v>-3134.81831347891</v>
      </c>
      <c r="F172" s="8" t="n">
        <f aca="false">+[2]data1cf!AE171</f>
        <v>-3394.95385395701</v>
      </c>
      <c r="G172" s="8" t="n">
        <f aca="false">+[2]data1cf!AF171</f>
        <v>-3827.97658301549</v>
      </c>
      <c r="H172" s="8" t="n">
        <f aca="false">+[2]data1cf!AG171</f>
        <v>-2435.81513121993</v>
      </c>
      <c r="I172" s="8" t="n">
        <f aca="false">+[2]data1cf!AH171</f>
        <v>-2551.53975447343</v>
      </c>
      <c r="J172" s="8" t="n">
        <f aca="false">+[2]data1cf!AI171</f>
        <v>-2563.97395700842</v>
      </c>
      <c r="K172" s="8" t="n">
        <f aca="false">+[2]data1cf!AJ171</f>
        <v>-2573.29185705105</v>
      </c>
      <c r="L172" s="8" t="n">
        <f aca="false">+[2]data1cf!AK171</f>
        <v>-2601.46789188883</v>
      </c>
      <c r="M172" s="8" t="n">
        <f aca="false">+[2]data1cf!AL171</f>
        <v>-2600.07049135388</v>
      </c>
      <c r="N172" s="8" t="n">
        <f aca="false">+[2]data1cf!AM171</f>
        <v>-2617.55462442074</v>
      </c>
      <c r="O172" s="8" t="n">
        <f aca="false">+[2]data1cf!AN171</f>
        <v>-2427.87080848574</v>
      </c>
      <c r="P172" s="8" t="n">
        <f aca="false">+[2]data1cf!AO171</f>
        <v>-2389.36310994656</v>
      </c>
      <c r="Q172" s="8" t="n">
        <f aca="false">+[2]data1cf!AP171</f>
        <v>-2390.40585331334</v>
      </c>
      <c r="R172" s="8" t="n">
        <f aca="false">+[2]data1cf!AQ171</f>
        <v>1029.35192767978</v>
      </c>
      <c r="S172" s="8" t="n">
        <f aca="false">+[2]data1cf!AR171</f>
        <v>0</v>
      </c>
      <c r="T172" s="8" t="n">
        <f aca="false">+[2]data1cf!AS171</f>
        <v>0</v>
      </c>
      <c r="U172" s="8" t="n">
        <f aca="false">+[2]data1cf!AT171</f>
        <v>0</v>
      </c>
      <c r="V172" s="8" t="n">
        <f aca="false">+[2]data1cf!AU171</f>
        <v>0</v>
      </c>
      <c r="W172" s="8" t="n">
        <f aca="false">+[2]data1cf!AV171</f>
        <v>0</v>
      </c>
      <c r="X172" s="8" t="n">
        <f aca="false">+[2]data1cf!AW171</f>
        <v>0</v>
      </c>
      <c r="Y172" s="8" t="n">
        <f aca="false">+[2]data1cf!AX171</f>
        <v>0</v>
      </c>
      <c r="Z172" s="8" t="n">
        <f aca="false">+[2]data1cf!AY171</f>
        <v>0</v>
      </c>
      <c r="AA172" s="8" t="n">
        <f aca="false">+[2]data1cf!AZ171</f>
        <v>0</v>
      </c>
      <c r="AB172" s="9"/>
      <c r="AC172" s="9"/>
      <c r="AD172" s="9"/>
      <c r="AE172" s="9"/>
      <c r="AF172" s="9"/>
      <c r="AG172" s="9"/>
      <c r="AH172" s="9"/>
      <c r="AI172" s="9"/>
      <c r="AJ172" s="9"/>
      <c r="AK172" s="1"/>
      <c r="AL172" s="1" t="e">
        <f aca="false">SUMPRODUCT(B172:AJ172,PVCapPrice)</f>
        <v>#DIV/0!</v>
      </c>
      <c r="AM172" s="1"/>
      <c r="AN172" s="1"/>
      <c r="AO172" s="1"/>
      <c r="AP172" s="1"/>
      <c r="AQ172" s="1"/>
    </row>
    <row r="173" customFormat="false" ht="11.25" hidden="false" customHeight="false" outlineLevel="0" collapsed="false">
      <c r="A173" s="1" t="n">
        <v>171</v>
      </c>
      <c r="B173" s="8" t="n">
        <f aca="false">+[2]data1cf!AA172</f>
        <v>-94471.6458439136</v>
      </c>
      <c r="C173" s="8" t="n">
        <f aca="false">+[2]data1cf!AB172</f>
        <v>-7544.77750817167</v>
      </c>
      <c r="D173" s="8" t="n">
        <f aca="false">+[2]data1cf!AC172</f>
        <v>-3360.86349197776</v>
      </c>
      <c r="E173" s="8" t="n">
        <f aca="false">+[2]data1cf!AD172</f>
        <v>-3114.9621922107</v>
      </c>
      <c r="F173" s="8" t="n">
        <f aca="false">+[2]data1cf!AE172</f>
        <v>-3287.46424293896</v>
      </c>
      <c r="G173" s="8" t="n">
        <f aca="false">+[2]data1cf!AF172</f>
        <v>-3586.87322939316</v>
      </c>
      <c r="H173" s="8" t="n">
        <f aca="false">+[2]data1cf!AG172</f>
        <v>-2321.35195051061</v>
      </c>
      <c r="I173" s="8" t="n">
        <f aca="false">+[2]data1cf!AH172</f>
        <v>-2443.13963149029</v>
      </c>
      <c r="J173" s="8" t="n">
        <f aca="false">+[2]data1cf!AI172</f>
        <v>-2455.57383402528</v>
      </c>
      <c r="K173" s="8" t="n">
        <f aca="false">+[2]data1cf!AJ172</f>
        <v>-2464.70800504591</v>
      </c>
      <c r="L173" s="8" t="n">
        <f aca="false">+[2]data1cf!AK172</f>
        <v>-2493.06776890569</v>
      </c>
      <c r="M173" s="8" t="n">
        <f aca="false">+[2]data1cf!AL172</f>
        <v>-2491.48663934873</v>
      </c>
      <c r="N173" s="8" t="n">
        <f aca="false">+[2]data1cf!AM172</f>
        <v>-2509.1545014376</v>
      </c>
      <c r="O173" s="8" t="n">
        <f aca="false">+[2]data1cf!AN172</f>
        <v>-2319.28695648059</v>
      </c>
      <c r="P173" s="8" t="n">
        <f aca="false">+[2]data1cf!AO172</f>
        <v>-2280.96298696342</v>
      </c>
      <c r="Q173" s="8" t="n">
        <f aca="false">+[2]data1cf!AP172</f>
        <v>-2281.82200130819</v>
      </c>
      <c r="R173" s="8" t="n">
        <f aca="false">+[2]data1cf!AQ172</f>
        <v>1083.55198917135</v>
      </c>
      <c r="S173" s="8" t="n">
        <f aca="false">+[2]data1cf!AR172</f>
        <v>0</v>
      </c>
      <c r="T173" s="8" t="n">
        <f aca="false">+[2]data1cf!AS172</f>
        <v>0</v>
      </c>
      <c r="U173" s="8" t="n">
        <f aca="false">+[2]data1cf!AT172</f>
        <v>0</v>
      </c>
      <c r="V173" s="8" t="n">
        <f aca="false">+[2]data1cf!AU172</f>
        <v>0</v>
      </c>
      <c r="W173" s="8" t="n">
        <f aca="false">+[2]data1cf!AV172</f>
        <v>0</v>
      </c>
      <c r="X173" s="8" t="n">
        <f aca="false">+[2]data1cf!AW172</f>
        <v>0</v>
      </c>
      <c r="Y173" s="8" t="n">
        <f aca="false">+[2]data1cf!AX172</f>
        <v>0</v>
      </c>
      <c r="Z173" s="8" t="n">
        <f aca="false">+[2]data1cf!AY172</f>
        <v>0</v>
      </c>
      <c r="AA173" s="8" t="n">
        <f aca="false">+[2]data1cf!AZ172</f>
        <v>0</v>
      </c>
      <c r="AB173" s="9"/>
      <c r="AC173" s="9"/>
      <c r="AD173" s="9"/>
      <c r="AE173" s="9"/>
      <c r="AF173" s="9"/>
      <c r="AG173" s="9"/>
      <c r="AH173" s="9"/>
      <c r="AI173" s="9"/>
      <c r="AJ173" s="9"/>
      <c r="AK173" s="1"/>
      <c r="AL173" s="1" t="e">
        <f aca="false">SUMPRODUCT(B173:AJ173,PVCapPrice)</f>
        <v>#DIV/0!</v>
      </c>
      <c r="AM173" s="1"/>
      <c r="AN173" s="1"/>
      <c r="AO173" s="1"/>
      <c r="AP173" s="1"/>
      <c r="AQ173" s="1"/>
    </row>
    <row r="174" customFormat="false" ht="11.25" hidden="false" customHeight="false" outlineLevel="0" collapsed="false">
      <c r="A174" s="1" t="n">
        <v>172</v>
      </c>
      <c r="B174" s="8" t="n">
        <f aca="false">+[2]data1cf!AA173</f>
        <v>-87590.3135694239</v>
      </c>
      <c r="C174" s="8" t="n">
        <f aca="false">+[2]data1cf!AB173</f>
        <v>-7590.52577103877</v>
      </c>
      <c r="D174" s="8" t="n">
        <f aca="false">+[2]data1cf!AC173</f>
        <v>-3658.89036038763</v>
      </c>
      <c r="E174" s="8" t="n">
        <f aca="false">+[2]data1cf!AD173</f>
        <v>-3324.22161807379</v>
      </c>
      <c r="F174" s="8" t="n">
        <f aca="false">+[2]data1cf!AE173</f>
        <v>-3439.2289156533</v>
      </c>
      <c r="G174" s="8" t="n">
        <f aca="false">+[2]data1cf!AF173</f>
        <v>-3895.06332960818</v>
      </c>
      <c r="H174" s="8" t="n">
        <f aca="false">+[2]data1cf!AG173</f>
        <v>-2488.03323238304</v>
      </c>
      <c r="I174" s="8" t="n">
        <f aca="false">+[2]data1cf!AH173</f>
        <v>-2600.99188880126</v>
      </c>
      <c r="J174" s="8" t="n">
        <f aca="false">+[2]data1cf!AI173</f>
        <v>-2613.42609133625</v>
      </c>
      <c r="K174" s="8" t="n">
        <f aca="false">+[2]data1cf!AJ173</f>
        <v>-2622.82780855571</v>
      </c>
      <c r="L174" s="8" t="n">
        <f aca="false">+[2]data1cf!AK173</f>
        <v>-2650.92002621666</v>
      </c>
      <c r="M174" s="8" t="n">
        <f aca="false">+[2]data1cf!AL173</f>
        <v>-2649.60644285854</v>
      </c>
      <c r="N174" s="8" t="n">
        <f aca="false">+[2]data1cf!AM173</f>
        <v>-2667.00675874857</v>
      </c>
      <c r="O174" s="8" t="n">
        <f aca="false">+[2]data1cf!AN173</f>
        <v>-2477.4067599904</v>
      </c>
      <c r="P174" s="8" t="n">
        <f aca="false">+[2]data1cf!AO173</f>
        <v>-2438.81524427439</v>
      </c>
      <c r="Q174" s="8" t="n">
        <f aca="false">+[2]data1cf!AP173</f>
        <v>-2439.94180481799</v>
      </c>
      <c r="R174" s="8" t="n">
        <f aca="false">+[2]data1cf!AQ173</f>
        <v>1004.62586051586</v>
      </c>
      <c r="S174" s="8" t="n">
        <f aca="false">+[2]data1cf!AR173</f>
        <v>0</v>
      </c>
      <c r="T174" s="8" t="n">
        <f aca="false">+[2]data1cf!AS173</f>
        <v>0</v>
      </c>
      <c r="U174" s="8" t="n">
        <f aca="false">+[2]data1cf!AT173</f>
        <v>0</v>
      </c>
      <c r="V174" s="8" t="n">
        <f aca="false">+[2]data1cf!AU173</f>
        <v>0</v>
      </c>
      <c r="W174" s="8" t="n">
        <f aca="false">+[2]data1cf!AV173</f>
        <v>0</v>
      </c>
      <c r="X174" s="8" t="n">
        <f aca="false">+[2]data1cf!AW173</f>
        <v>0</v>
      </c>
      <c r="Y174" s="8" t="n">
        <f aca="false">+[2]data1cf!AX173</f>
        <v>0</v>
      </c>
      <c r="Z174" s="8" t="n">
        <f aca="false">+[2]data1cf!AY173</f>
        <v>0</v>
      </c>
      <c r="AA174" s="8" t="n">
        <f aca="false">+[2]data1cf!AZ173</f>
        <v>0</v>
      </c>
      <c r="AB174" s="9"/>
      <c r="AC174" s="9"/>
      <c r="AD174" s="9"/>
      <c r="AE174" s="9"/>
      <c r="AF174" s="9"/>
      <c r="AG174" s="9"/>
      <c r="AH174" s="9"/>
      <c r="AI174" s="9"/>
      <c r="AJ174" s="9"/>
      <c r="AK174" s="1"/>
      <c r="AL174" s="1" t="e">
        <f aca="false">SUMPRODUCT(B174:AJ174,PVCapPrice)</f>
        <v>#DIV/0!</v>
      </c>
      <c r="AM174" s="1"/>
      <c r="AN174" s="1"/>
      <c r="AO174" s="1"/>
      <c r="AP174" s="1"/>
      <c r="AQ174" s="1"/>
    </row>
    <row r="175" customFormat="false" ht="11.25" hidden="false" customHeight="false" outlineLevel="0" collapsed="false">
      <c r="A175" s="1" t="n">
        <v>173</v>
      </c>
      <c r="B175" s="8" t="n">
        <f aca="false">+[2]data1cf!AA174</f>
        <v>-89640.3483770882</v>
      </c>
      <c r="C175" s="8" t="n">
        <f aca="false">+[2]data1cf!AB174</f>
        <v>-7582.94737988031</v>
      </c>
      <c r="D175" s="8" t="n">
        <f aca="false">+[2]data1cf!AC174</f>
        <v>-3639.00605956754</v>
      </c>
      <c r="E175" s="8" t="n">
        <f aca="false">+[2]data1cf!AD174</f>
        <v>-3328.64278686097</v>
      </c>
      <c r="F175" s="8" t="n">
        <f aca="false">+[2]data1cf!AE174</f>
        <v>-3450.21942912108</v>
      </c>
      <c r="G175" s="8" t="n">
        <f aca="false">+[2]data1cf!AF174</f>
        <v>-3708.89277292496</v>
      </c>
      <c r="H175" s="8" t="n">
        <f aca="false">+[2]data1cf!AG174</f>
        <v>-2438.37679726344</v>
      </c>
      <c r="I175" s="8" t="n">
        <f aca="false">+[2]data1cf!AH174</f>
        <v>-2553.96573034129</v>
      </c>
      <c r="J175" s="8" t="n">
        <f aca="false">+[2]data1cf!AI174</f>
        <v>-2566.39993287628</v>
      </c>
      <c r="K175" s="8" t="n">
        <f aca="false">+[2]data1cf!AJ174</f>
        <v>-2575.72194474242</v>
      </c>
      <c r="L175" s="8" t="n">
        <f aca="false">+[2]data1cf!AK174</f>
        <v>-2603.89386775669</v>
      </c>
      <c r="M175" s="8" t="n">
        <f aca="false">+[2]data1cf!AL174</f>
        <v>-2602.50057904524</v>
      </c>
      <c r="N175" s="8" t="n">
        <f aca="false">+[2]data1cf!AM174</f>
        <v>-2619.9806002886</v>
      </c>
      <c r="O175" s="8" t="n">
        <f aca="false">+[2]data1cf!AN174</f>
        <v>-2430.3008961771</v>
      </c>
      <c r="P175" s="8" t="n">
        <f aca="false">+[2]data1cf!AO174</f>
        <v>-2391.78908581442</v>
      </c>
      <c r="Q175" s="8" t="n">
        <f aca="false">+[2]data1cf!AP174</f>
        <v>-2392.8359410047</v>
      </c>
      <c r="R175" s="8" t="n">
        <f aca="false">+[2]data1cf!AQ174</f>
        <v>1028.13893974585</v>
      </c>
      <c r="S175" s="8" t="n">
        <f aca="false">+[2]data1cf!AR174</f>
        <v>0</v>
      </c>
      <c r="T175" s="8" t="n">
        <f aca="false">+[2]data1cf!AS174</f>
        <v>0</v>
      </c>
      <c r="U175" s="8" t="n">
        <f aca="false">+[2]data1cf!AT174</f>
        <v>0</v>
      </c>
      <c r="V175" s="8" t="n">
        <f aca="false">+[2]data1cf!AU174</f>
        <v>0</v>
      </c>
      <c r="W175" s="8" t="n">
        <f aca="false">+[2]data1cf!AV174</f>
        <v>0</v>
      </c>
      <c r="X175" s="8" t="n">
        <f aca="false">+[2]data1cf!AW174</f>
        <v>0</v>
      </c>
      <c r="Y175" s="8" t="n">
        <f aca="false">+[2]data1cf!AX174</f>
        <v>0</v>
      </c>
      <c r="Z175" s="8" t="n">
        <f aca="false">+[2]data1cf!AY174</f>
        <v>0</v>
      </c>
      <c r="AA175" s="8" t="n">
        <f aca="false">+[2]data1cf!AZ174</f>
        <v>0</v>
      </c>
      <c r="AB175" s="9"/>
      <c r="AC175" s="9"/>
      <c r="AD175" s="9"/>
      <c r="AE175" s="9"/>
      <c r="AF175" s="9"/>
      <c r="AG175" s="9"/>
      <c r="AH175" s="9"/>
      <c r="AI175" s="9"/>
      <c r="AJ175" s="9"/>
      <c r="AK175" s="1"/>
      <c r="AL175" s="1" t="e">
        <f aca="false">SUMPRODUCT(B175:AJ175,PVCapPrice)</f>
        <v>#DIV/0!</v>
      </c>
      <c r="AM175" s="1"/>
      <c r="AN175" s="1"/>
      <c r="AO175" s="1"/>
      <c r="AP175" s="1"/>
      <c r="AQ175" s="1"/>
    </row>
    <row r="176" customFormat="false" ht="11.25" hidden="false" customHeight="false" outlineLevel="0" collapsed="false">
      <c r="A176" s="1" t="n">
        <v>174</v>
      </c>
      <c r="B176" s="8" t="n">
        <f aca="false">+[2]data1cf!AA175</f>
        <v>-99485.4232855073</v>
      </c>
      <c r="C176" s="8" t="n">
        <f aca="false">+[2]data1cf!AB175</f>
        <v>-7384.57837553492</v>
      </c>
      <c r="D176" s="8" t="n">
        <f aca="false">+[2]data1cf!AC175</f>
        <v>-3243.85464955168</v>
      </c>
      <c r="E176" s="8" t="n">
        <f aca="false">+[2]data1cf!AD175</f>
        <v>-2990.73158255602</v>
      </c>
      <c r="F176" s="8" t="n">
        <f aca="false">+[2]data1cf!AE175</f>
        <v>-3105.63804516902</v>
      </c>
      <c r="G176" s="8" t="n">
        <f aca="false">+[2]data1cf!AF175</f>
        <v>-3548.88258395096</v>
      </c>
      <c r="H176" s="8" t="n">
        <f aca="false">+[2]data1cf!AG175</f>
        <v>-2199.90703001374</v>
      </c>
      <c r="I176" s="8" t="n">
        <f aca="false">+[2]data1cf!AH175</f>
        <v>-2328.12758800208</v>
      </c>
      <c r="J176" s="8" t="n">
        <f aca="false">+[2]data1cf!AI175</f>
        <v>-2340.56179053707</v>
      </c>
      <c r="K176" s="8" t="n">
        <f aca="false">+[2]data1cf!AJ175</f>
        <v>-2349.50102589077</v>
      </c>
      <c r="L176" s="8" t="n">
        <f aca="false">+[2]data1cf!AK175</f>
        <v>-2378.05572541748</v>
      </c>
      <c r="M176" s="8" t="n">
        <f aca="false">+[2]data1cf!AL175</f>
        <v>-2376.27966019359</v>
      </c>
      <c r="N176" s="8" t="n">
        <f aca="false">+[2]data1cf!AM175</f>
        <v>-2394.14245794939</v>
      </c>
      <c r="O176" s="8" t="n">
        <f aca="false">+[2]data1cf!AN175</f>
        <v>-2204.07997732546</v>
      </c>
      <c r="P176" s="8" t="n">
        <f aca="false">+[2]data1cf!AO175</f>
        <v>-2165.95094347521</v>
      </c>
      <c r="Q176" s="8" t="n">
        <f aca="false">+[2]data1cf!AP175</f>
        <v>-2166.61502215305</v>
      </c>
      <c r="R176" s="8" t="n">
        <f aca="false">+[2]data1cf!AQ175</f>
        <v>1141.05801091545</v>
      </c>
      <c r="S176" s="8" t="n">
        <f aca="false">+[2]data1cf!AR175</f>
        <v>0</v>
      </c>
      <c r="T176" s="8" t="n">
        <f aca="false">+[2]data1cf!AS175</f>
        <v>0</v>
      </c>
      <c r="U176" s="8" t="n">
        <f aca="false">+[2]data1cf!AT175</f>
        <v>0</v>
      </c>
      <c r="V176" s="8" t="n">
        <f aca="false">+[2]data1cf!AU175</f>
        <v>0</v>
      </c>
      <c r="W176" s="8" t="n">
        <f aca="false">+[2]data1cf!AV175</f>
        <v>0</v>
      </c>
      <c r="X176" s="8" t="n">
        <f aca="false">+[2]data1cf!AW175</f>
        <v>0</v>
      </c>
      <c r="Y176" s="8" t="n">
        <f aca="false">+[2]data1cf!AX175</f>
        <v>0</v>
      </c>
      <c r="Z176" s="8" t="n">
        <f aca="false">+[2]data1cf!AY175</f>
        <v>0</v>
      </c>
      <c r="AA176" s="8" t="n">
        <f aca="false">+[2]data1cf!AZ175</f>
        <v>0</v>
      </c>
      <c r="AB176" s="9"/>
      <c r="AC176" s="9"/>
      <c r="AD176" s="9"/>
      <c r="AE176" s="9"/>
      <c r="AF176" s="9"/>
      <c r="AG176" s="9"/>
      <c r="AH176" s="9"/>
      <c r="AI176" s="9"/>
      <c r="AJ176" s="9"/>
      <c r="AK176" s="1"/>
      <c r="AL176" s="1" t="e">
        <f aca="false">SUMPRODUCT(B176:AJ176,PVCapPrice)</f>
        <v>#DIV/0!</v>
      </c>
      <c r="AM176" s="1"/>
      <c r="AN176" s="1"/>
      <c r="AO176" s="1"/>
      <c r="AP176" s="1"/>
      <c r="AQ176" s="1"/>
    </row>
    <row r="177" customFormat="false" ht="11.25" hidden="false" customHeight="false" outlineLevel="0" collapsed="false">
      <c r="A177" s="1" t="n">
        <v>175</v>
      </c>
      <c r="B177" s="8" t="n">
        <f aca="false">+[2]data1cf!AA176</f>
        <v>-90448.2995404994</v>
      </c>
      <c r="C177" s="8" t="n">
        <f aca="false">+[2]data1cf!AB176</f>
        <v>-7618.7618888282</v>
      </c>
      <c r="D177" s="8" t="n">
        <f aca="false">+[2]data1cf!AC176</f>
        <v>-3594.06635304315</v>
      </c>
      <c r="E177" s="8" t="n">
        <f aca="false">+[2]data1cf!AD176</f>
        <v>-3149.03170152014</v>
      </c>
      <c r="F177" s="8" t="n">
        <f aca="false">+[2]data1cf!AE176</f>
        <v>-3545.48328689331</v>
      </c>
      <c r="G177" s="8" t="n">
        <f aca="false">+[2]data1cf!AF176</f>
        <v>-3955.93733032015</v>
      </c>
      <c r="H177" s="8" t="n">
        <f aca="false">+[2]data1cf!AG176</f>
        <v>-2418.80641027502</v>
      </c>
      <c r="I177" s="8" t="n">
        <f aca="false">+[2]data1cf!AH176</f>
        <v>-2535.43197701357</v>
      </c>
      <c r="J177" s="8" t="n">
        <f aca="false">+[2]data1cf!AI176</f>
        <v>-2547.86617954856</v>
      </c>
      <c r="K177" s="8" t="n">
        <f aca="false">+[2]data1cf!AJ176</f>
        <v>-2557.15677827346</v>
      </c>
      <c r="L177" s="8" t="n">
        <f aca="false">+[2]data1cf!AK176</f>
        <v>-2585.36011442897</v>
      </c>
      <c r="M177" s="8" t="n">
        <f aca="false">+[2]data1cf!AL176</f>
        <v>-2583.93541257629</v>
      </c>
      <c r="N177" s="8" t="n">
        <f aca="false">+[2]data1cf!AM176</f>
        <v>-2601.44684696087</v>
      </c>
      <c r="O177" s="8" t="n">
        <f aca="false">+[2]data1cf!AN176</f>
        <v>-2411.73572970815</v>
      </c>
      <c r="P177" s="8" t="n">
        <f aca="false">+[2]data1cf!AO176</f>
        <v>-2373.2553324867</v>
      </c>
      <c r="Q177" s="8" t="n">
        <f aca="false">+[2]data1cf!AP176</f>
        <v>-2374.27077453574</v>
      </c>
      <c r="R177" s="8" t="n">
        <f aca="false">+[2]data1cf!AQ176</f>
        <v>1037.40581640971</v>
      </c>
      <c r="S177" s="8" t="n">
        <f aca="false">+[2]data1cf!AR176</f>
        <v>0</v>
      </c>
      <c r="T177" s="8" t="n">
        <f aca="false">+[2]data1cf!AS176</f>
        <v>0</v>
      </c>
      <c r="U177" s="8" t="n">
        <f aca="false">+[2]data1cf!AT176</f>
        <v>0</v>
      </c>
      <c r="V177" s="8" t="n">
        <f aca="false">+[2]data1cf!AU176</f>
        <v>0</v>
      </c>
      <c r="W177" s="8" t="n">
        <f aca="false">+[2]data1cf!AV176</f>
        <v>0</v>
      </c>
      <c r="X177" s="8" t="n">
        <f aca="false">+[2]data1cf!AW176</f>
        <v>0</v>
      </c>
      <c r="Y177" s="8" t="n">
        <f aca="false">+[2]data1cf!AX176</f>
        <v>0</v>
      </c>
      <c r="Z177" s="8" t="n">
        <f aca="false">+[2]data1cf!AY176</f>
        <v>0</v>
      </c>
      <c r="AA177" s="8" t="n">
        <f aca="false">+[2]data1cf!AZ176</f>
        <v>0</v>
      </c>
      <c r="AB177" s="9"/>
      <c r="AC177" s="9"/>
      <c r="AD177" s="9"/>
      <c r="AE177" s="9"/>
      <c r="AF177" s="9"/>
      <c r="AG177" s="9"/>
      <c r="AH177" s="9"/>
      <c r="AI177" s="9"/>
      <c r="AJ177" s="9"/>
      <c r="AK177" s="1"/>
      <c r="AL177" s="1" t="e">
        <f aca="false">SUMPRODUCT(B177:AJ177,PVCapPrice)</f>
        <v>#DIV/0!</v>
      </c>
      <c r="AM177" s="1"/>
      <c r="AN177" s="1"/>
      <c r="AO177" s="1"/>
      <c r="AP177" s="1"/>
      <c r="AQ177" s="1"/>
    </row>
    <row r="178" customFormat="false" ht="11.25" hidden="false" customHeight="false" outlineLevel="0" collapsed="false">
      <c r="A178" s="1" t="n">
        <v>176</v>
      </c>
      <c r="B178" s="8" t="n">
        <f aca="false">+[2]data1cf!AA177</f>
        <v>-103262.470316255</v>
      </c>
      <c r="C178" s="8" t="n">
        <f aca="false">+[2]data1cf!AB177</f>
        <v>-7391.45280579071</v>
      </c>
      <c r="D178" s="8" t="n">
        <f aca="false">+[2]data1cf!AC177</f>
        <v>-3102.97684543033</v>
      </c>
      <c r="E178" s="8" t="n">
        <f aca="false">+[2]data1cf!AD177</f>
        <v>-2745.56609089614</v>
      </c>
      <c r="F178" s="8" t="n">
        <f aca="false">+[2]data1cf!AE177</f>
        <v>-3121.91173966101</v>
      </c>
      <c r="G178" s="8" t="n">
        <f aca="false">+[2]data1cf!AF177</f>
        <v>-3453.29390533753</v>
      </c>
      <c r="H178" s="8" t="n">
        <f aca="false">+[2]data1cf!AG177</f>
        <v>-2108.41849034369</v>
      </c>
      <c r="I178" s="8" t="n">
        <f aca="false">+[2]data1cf!AH177</f>
        <v>-2241.48515075436</v>
      </c>
      <c r="J178" s="8" t="n">
        <f aca="false">+[2]data1cf!AI177</f>
        <v>-2253.91935328935</v>
      </c>
      <c r="K178" s="8" t="n">
        <f aca="false">+[2]data1cf!AJ177</f>
        <v>-2262.71173705449</v>
      </c>
      <c r="L178" s="8" t="n">
        <f aca="false">+[2]data1cf!AK177</f>
        <v>-2291.41328816976</v>
      </c>
      <c r="M178" s="8" t="n">
        <f aca="false">+[2]data1cf!AL177</f>
        <v>-2289.49037135732</v>
      </c>
      <c r="N178" s="8" t="n">
        <f aca="false">+[2]data1cf!AM177</f>
        <v>-2307.50002070167</v>
      </c>
      <c r="O178" s="8" t="n">
        <f aca="false">+[2]data1cf!AN177</f>
        <v>-2117.29068848918</v>
      </c>
      <c r="P178" s="8" t="n">
        <f aca="false">+[2]data1cf!AO177</f>
        <v>-2079.30850622749</v>
      </c>
      <c r="Q178" s="8" t="n">
        <f aca="false">+[2]data1cf!AP177</f>
        <v>-2079.82573331678</v>
      </c>
      <c r="R178" s="8" t="n">
        <f aca="false">+[2]data1cf!AQ177</f>
        <v>1184.37922953932</v>
      </c>
      <c r="S178" s="8" t="n">
        <f aca="false">+[2]data1cf!AR177</f>
        <v>0</v>
      </c>
      <c r="T178" s="8" t="n">
        <f aca="false">+[2]data1cf!AS177</f>
        <v>0</v>
      </c>
      <c r="U178" s="8" t="n">
        <f aca="false">+[2]data1cf!AT177</f>
        <v>0</v>
      </c>
      <c r="V178" s="8" t="n">
        <f aca="false">+[2]data1cf!AU177</f>
        <v>0</v>
      </c>
      <c r="W178" s="8" t="n">
        <f aca="false">+[2]data1cf!AV177</f>
        <v>0</v>
      </c>
      <c r="X178" s="8" t="n">
        <f aca="false">+[2]data1cf!AW177</f>
        <v>0</v>
      </c>
      <c r="Y178" s="8" t="n">
        <f aca="false">+[2]data1cf!AX177</f>
        <v>0</v>
      </c>
      <c r="Z178" s="8" t="n">
        <f aca="false">+[2]data1cf!AY177</f>
        <v>0</v>
      </c>
      <c r="AA178" s="8" t="n">
        <f aca="false">+[2]data1cf!AZ177</f>
        <v>0</v>
      </c>
      <c r="AB178" s="9"/>
      <c r="AC178" s="9"/>
      <c r="AD178" s="9"/>
      <c r="AE178" s="9"/>
      <c r="AF178" s="9"/>
      <c r="AG178" s="9"/>
      <c r="AH178" s="9"/>
      <c r="AI178" s="9"/>
      <c r="AJ178" s="9"/>
      <c r="AK178" s="1"/>
      <c r="AL178" s="1" t="e">
        <f aca="false">SUMPRODUCT(B178:AJ178,PVCapPrice)</f>
        <v>#DIV/0!</v>
      </c>
      <c r="AM178" s="1"/>
      <c r="AN178" s="1"/>
      <c r="AO178" s="1"/>
      <c r="AP178" s="1"/>
      <c r="AQ178" s="1"/>
    </row>
    <row r="179" customFormat="false" ht="11.25" hidden="false" customHeight="false" outlineLevel="0" collapsed="false">
      <c r="A179" s="1" t="n">
        <v>177</v>
      </c>
      <c r="B179" s="8" t="n">
        <f aca="false">+[2]data1cf!AA178</f>
        <v>-102940.361061432</v>
      </c>
      <c r="C179" s="8" t="n">
        <f aca="false">+[2]data1cf!AB178</f>
        <v>-7323.8355264681</v>
      </c>
      <c r="D179" s="8" t="n">
        <f aca="false">+[2]data1cf!AC178</f>
        <v>-3080.2816102248</v>
      </c>
      <c r="E179" s="8" t="n">
        <f aca="false">+[2]data1cf!AD178</f>
        <v>-2731.4012035404</v>
      </c>
      <c r="F179" s="8" t="n">
        <f aca="false">+[2]data1cf!AE178</f>
        <v>-3099.53685151761</v>
      </c>
      <c r="G179" s="8" t="n">
        <f aca="false">+[2]data1cf!AF178</f>
        <v>-3554.38307027485</v>
      </c>
      <c r="H179" s="8" t="n">
        <f aca="false">+[2]data1cf!AG178</f>
        <v>-2116.22069802023</v>
      </c>
      <c r="I179" s="8" t="n">
        <f aca="false">+[2]data1cf!AH178</f>
        <v>-2248.8740793726</v>
      </c>
      <c r="J179" s="8" t="n">
        <f aca="false">+[2]data1cf!AI178</f>
        <v>-2261.30828190759</v>
      </c>
      <c r="K179" s="8" t="n">
        <f aca="false">+[2]data1cf!AJ178</f>
        <v>-2270.11318928056</v>
      </c>
      <c r="L179" s="8" t="n">
        <f aca="false">+[2]data1cf!AK178</f>
        <v>-2298.802216788</v>
      </c>
      <c r="M179" s="8" t="n">
        <f aca="false">+[2]data1cf!AL178</f>
        <v>-2296.89182358338</v>
      </c>
      <c r="N179" s="8" t="n">
        <f aca="false">+[2]data1cf!AM178</f>
        <v>-2314.88894931991</v>
      </c>
      <c r="O179" s="8" t="n">
        <f aca="false">+[2]data1cf!AN178</f>
        <v>-2124.69214071525</v>
      </c>
      <c r="P179" s="8" t="n">
        <f aca="false">+[2]data1cf!AO178</f>
        <v>-2086.69743484573</v>
      </c>
      <c r="Q179" s="8" t="n">
        <f aca="false">+[2]data1cf!AP178</f>
        <v>-2087.22718554284</v>
      </c>
      <c r="R179" s="8" t="n">
        <f aca="false">+[2]data1cf!AQ178</f>
        <v>1180.6847652302</v>
      </c>
      <c r="S179" s="8" t="n">
        <f aca="false">+[2]data1cf!AR178</f>
        <v>0</v>
      </c>
      <c r="T179" s="8" t="n">
        <f aca="false">+[2]data1cf!AS178</f>
        <v>0</v>
      </c>
      <c r="U179" s="8" t="n">
        <f aca="false">+[2]data1cf!AT178</f>
        <v>0</v>
      </c>
      <c r="V179" s="8" t="n">
        <f aca="false">+[2]data1cf!AU178</f>
        <v>0</v>
      </c>
      <c r="W179" s="8" t="n">
        <f aca="false">+[2]data1cf!AV178</f>
        <v>0</v>
      </c>
      <c r="X179" s="8" t="n">
        <f aca="false">+[2]data1cf!AW178</f>
        <v>0</v>
      </c>
      <c r="Y179" s="8" t="n">
        <f aca="false">+[2]data1cf!AX178</f>
        <v>0</v>
      </c>
      <c r="Z179" s="8" t="n">
        <f aca="false">+[2]data1cf!AY178</f>
        <v>0</v>
      </c>
      <c r="AA179" s="8" t="n">
        <f aca="false">+[2]data1cf!AZ178</f>
        <v>0</v>
      </c>
      <c r="AB179" s="9"/>
      <c r="AC179" s="9"/>
      <c r="AD179" s="9"/>
      <c r="AE179" s="9"/>
      <c r="AF179" s="9"/>
      <c r="AG179" s="9"/>
      <c r="AH179" s="9"/>
      <c r="AI179" s="9"/>
      <c r="AJ179" s="9"/>
      <c r="AK179" s="1"/>
      <c r="AL179" s="1" t="e">
        <f aca="false">SUMPRODUCT(B179:AJ179,PVCapPrice)</f>
        <v>#DIV/0!</v>
      </c>
      <c r="AM179" s="1"/>
      <c r="AN179" s="1"/>
      <c r="AO179" s="1"/>
      <c r="AP179" s="1"/>
      <c r="AQ179" s="1"/>
    </row>
    <row r="180" customFormat="false" ht="11.25" hidden="false" customHeight="false" outlineLevel="0" collapsed="false">
      <c r="A180" s="1" t="n">
        <v>178</v>
      </c>
      <c r="B180" s="8" t="n">
        <f aca="false">+[2]data1cf!AA179</f>
        <v>-87852.2158598119</v>
      </c>
      <c r="C180" s="8" t="n">
        <f aca="false">+[2]data1cf!AB179</f>
        <v>-7621.07059044109</v>
      </c>
      <c r="D180" s="8" t="n">
        <f aca="false">+[2]data1cf!AC179</f>
        <v>-3665.31256845669</v>
      </c>
      <c r="E180" s="8" t="n">
        <f aca="false">+[2]data1cf!AD179</f>
        <v>-3232.51126001099</v>
      </c>
      <c r="F180" s="8" t="n">
        <f aca="false">+[2]data1cf!AE179</f>
        <v>-3591.07231385002</v>
      </c>
      <c r="G180" s="8" t="n">
        <f aca="false">+[2]data1cf!AF179</f>
        <v>-3878.73287680624</v>
      </c>
      <c r="H180" s="8" t="n">
        <f aca="false">+[2]data1cf!AG179</f>
        <v>-2481.68937224872</v>
      </c>
      <c r="I180" s="8" t="n">
        <f aca="false">+[2]data1cf!AH179</f>
        <v>-2594.98405978159</v>
      </c>
      <c r="J180" s="8" t="n">
        <f aca="false">+[2]data1cf!AI179</f>
        <v>-2607.41826231659</v>
      </c>
      <c r="K180" s="8" t="n">
        <f aca="false">+[2]data1cf!AJ179</f>
        <v>-2616.80979677499</v>
      </c>
      <c r="L180" s="8" t="n">
        <f aca="false">+[2]data1cf!AK179</f>
        <v>-2644.912197197</v>
      </c>
      <c r="M180" s="8" t="n">
        <f aca="false">+[2]data1cf!AL179</f>
        <v>-2643.58843107782</v>
      </c>
      <c r="N180" s="8" t="n">
        <f aca="false">+[2]data1cf!AM179</f>
        <v>-2660.9989297289</v>
      </c>
      <c r="O180" s="8" t="n">
        <f aca="false">+[2]data1cf!AN179</f>
        <v>-2471.38874820968</v>
      </c>
      <c r="P180" s="8" t="n">
        <f aca="false">+[2]data1cf!AO179</f>
        <v>-2432.80741525472</v>
      </c>
      <c r="Q180" s="8" t="n">
        <f aca="false">+[2]data1cf!AP179</f>
        <v>-2433.92379303728</v>
      </c>
      <c r="R180" s="8" t="n">
        <f aca="false">+[2]data1cf!AQ179</f>
        <v>1007.6297750257</v>
      </c>
      <c r="S180" s="8" t="n">
        <f aca="false">+[2]data1cf!AR179</f>
        <v>0</v>
      </c>
      <c r="T180" s="8" t="n">
        <f aca="false">+[2]data1cf!AS179</f>
        <v>0</v>
      </c>
      <c r="U180" s="8" t="n">
        <f aca="false">+[2]data1cf!AT179</f>
        <v>0</v>
      </c>
      <c r="V180" s="8" t="n">
        <f aca="false">+[2]data1cf!AU179</f>
        <v>0</v>
      </c>
      <c r="W180" s="8" t="n">
        <f aca="false">+[2]data1cf!AV179</f>
        <v>0</v>
      </c>
      <c r="X180" s="8" t="n">
        <f aca="false">+[2]data1cf!AW179</f>
        <v>0</v>
      </c>
      <c r="Y180" s="8" t="n">
        <f aca="false">+[2]data1cf!AX179</f>
        <v>0</v>
      </c>
      <c r="Z180" s="8" t="n">
        <f aca="false">+[2]data1cf!AY179</f>
        <v>0</v>
      </c>
      <c r="AA180" s="8" t="n">
        <f aca="false">+[2]data1cf!AZ179</f>
        <v>0</v>
      </c>
      <c r="AB180" s="9"/>
      <c r="AC180" s="9"/>
      <c r="AD180" s="9"/>
      <c r="AE180" s="9"/>
      <c r="AF180" s="9"/>
      <c r="AG180" s="9"/>
      <c r="AH180" s="9"/>
      <c r="AI180" s="9"/>
      <c r="AJ180" s="9"/>
      <c r="AK180" s="1"/>
      <c r="AL180" s="1" t="e">
        <f aca="false">SUMPRODUCT(B180:AJ180,PVCapPrice)</f>
        <v>#DIV/0!</v>
      </c>
      <c r="AM180" s="1"/>
      <c r="AN180" s="1"/>
      <c r="AO180" s="1"/>
      <c r="AP180" s="1"/>
      <c r="AQ180" s="1"/>
    </row>
    <row r="181" customFormat="false" ht="11.25" hidden="false" customHeight="false" outlineLevel="0" collapsed="false">
      <c r="A181" s="1" t="n">
        <v>179</v>
      </c>
      <c r="B181" s="8" t="n">
        <f aca="false">+[2]data1cf!AA180</f>
        <v>-101348.778480761</v>
      </c>
      <c r="C181" s="8" t="n">
        <f aca="false">+[2]data1cf!AB180</f>
        <v>-7350.81625981524</v>
      </c>
      <c r="D181" s="8" t="n">
        <f aca="false">+[2]data1cf!AC180</f>
        <v>-3125.96420567099</v>
      </c>
      <c r="E181" s="8" t="n">
        <f aca="false">+[2]data1cf!AD180</f>
        <v>-2780.54560543029</v>
      </c>
      <c r="F181" s="8" t="n">
        <f aca="false">+[2]data1cf!AE180</f>
        <v>-3131.72742763951</v>
      </c>
      <c r="G181" s="8" t="n">
        <f aca="false">+[2]data1cf!AF180</f>
        <v>-3438.34130244696</v>
      </c>
      <c r="H181" s="8" t="n">
        <f aca="false">+[2]data1cf!AG180</f>
        <v>-2154.77239326905</v>
      </c>
      <c r="I181" s="8" t="n">
        <f aca="false">+[2]data1cf!AH180</f>
        <v>-2285.38371050712</v>
      </c>
      <c r="J181" s="8" t="n">
        <f aca="false">+[2]data1cf!AI180</f>
        <v>-2297.81791304211</v>
      </c>
      <c r="K181" s="8" t="n">
        <f aca="false">+[2]data1cf!AJ180</f>
        <v>-2306.68470114581</v>
      </c>
      <c r="L181" s="8" t="n">
        <f aca="false">+[2]data1cf!AK180</f>
        <v>-2335.31184792252</v>
      </c>
      <c r="M181" s="8" t="n">
        <f aca="false">+[2]data1cf!AL180</f>
        <v>-2333.46333544864</v>
      </c>
      <c r="N181" s="8" t="n">
        <f aca="false">+[2]data1cf!AM180</f>
        <v>-2351.39858045442</v>
      </c>
      <c r="O181" s="8" t="n">
        <f aca="false">+[2]data1cf!AN180</f>
        <v>-2161.2636525805</v>
      </c>
      <c r="P181" s="8" t="n">
        <f aca="false">+[2]data1cf!AO180</f>
        <v>-2123.20706598024</v>
      </c>
      <c r="Q181" s="8" t="n">
        <f aca="false">+[2]data1cf!AP180</f>
        <v>-2123.7986974081</v>
      </c>
      <c r="R181" s="8" t="n">
        <f aca="false">+[2]data1cf!AQ180</f>
        <v>1162.42994966294</v>
      </c>
      <c r="S181" s="8" t="n">
        <f aca="false">+[2]data1cf!AR180</f>
        <v>0</v>
      </c>
      <c r="T181" s="8" t="n">
        <f aca="false">+[2]data1cf!AS180</f>
        <v>0</v>
      </c>
      <c r="U181" s="8" t="n">
        <f aca="false">+[2]data1cf!AT180</f>
        <v>0</v>
      </c>
      <c r="V181" s="8" t="n">
        <f aca="false">+[2]data1cf!AU180</f>
        <v>0</v>
      </c>
      <c r="W181" s="8" t="n">
        <f aca="false">+[2]data1cf!AV180</f>
        <v>0</v>
      </c>
      <c r="X181" s="8" t="n">
        <f aca="false">+[2]data1cf!AW180</f>
        <v>0</v>
      </c>
      <c r="Y181" s="8" t="n">
        <f aca="false">+[2]data1cf!AX180</f>
        <v>0</v>
      </c>
      <c r="Z181" s="8" t="n">
        <f aca="false">+[2]data1cf!AY180</f>
        <v>0</v>
      </c>
      <c r="AA181" s="8" t="n">
        <f aca="false">+[2]data1cf!AZ180</f>
        <v>0</v>
      </c>
      <c r="AB181" s="9"/>
      <c r="AC181" s="9"/>
      <c r="AD181" s="9"/>
      <c r="AE181" s="9"/>
      <c r="AF181" s="9"/>
      <c r="AG181" s="9"/>
      <c r="AH181" s="9"/>
      <c r="AI181" s="9"/>
      <c r="AJ181" s="9"/>
      <c r="AK181" s="1"/>
      <c r="AL181" s="1" t="e">
        <f aca="false">SUMPRODUCT(B181:AJ181,PVCapPrice)</f>
        <v>#DIV/0!</v>
      </c>
      <c r="AM181" s="1"/>
      <c r="AN181" s="1"/>
      <c r="AO181" s="1"/>
      <c r="AP181" s="1"/>
      <c r="AQ181" s="1"/>
    </row>
    <row r="182" customFormat="false" ht="11.25" hidden="false" customHeight="false" outlineLevel="0" collapsed="false">
      <c r="A182" s="1" t="n">
        <v>180</v>
      </c>
      <c r="B182" s="8" t="n">
        <f aca="false">+[2]data1cf!AA181</f>
        <v>-93694.710043182</v>
      </c>
      <c r="C182" s="8" t="n">
        <f aca="false">+[2]data1cf!AB181</f>
        <v>-7453.98236506427</v>
      </c>
      <c r="D182" s="8" t="n">
        <f aca="false">+[2]data1cf!AC181</f>
        <v>-3420.24931578949</v>
      </c>
      <c r="E182" s="8" t="n">
        <f aca="false">+[2]data1cf!AD181</f>
        <v>-3062.8428717336</v>
      </c>
      <c r="F182" s="8" t="n">
        <f aca="false">+[2]data1cf!AE181</f>
        <v>-3337.90969686368</v>
      </c>
      <c r="G182" s="8" t="n">
        <f aca="false">+[2]data1cf!AF181</f>
        <v>-3739.09151259368</v>
      </c>
      <c r="H182" s="8" t="n">
        <f aca="false">+[2]data1cf!AG181</f>
        <v>-2340.17107594052</v>
      </c>
      <c r="I182" s="8" t="n">
        <f aca="false">+[2]data1cf!AH181</f>
        <v>-2460.96191721043</v>
      </c>
      <c r="J182" s="8" t="n">
        <f aca="false">+[2]data1cf!AI181</f>
        <v>-2473.39611974542</v>
      </c>
      <c r="K182" s="8" t="n">
        <f aca="false">+[2]data1cf!AJ181</f>
        <v>-2482.56049802998</v>
      </c>
      <c r="L182" s="8" t="n">
        <f aca="false">+[2]data1cf!AK181</f>
        <v>-2510.89005462583</v>
      </c>
      <c r="M182" s="8" t="n">
        <f aca="false">+[2]data1cf!AL181</f>
        <v>-2509.3391323328</v>
      </c>
      <c r="N182" s="8" t="n">
        <f aca="false">+[2]data1cf!AM181</f>
        <v>-2526.97678715774</v>
      </c>
      <c r="O182" s="8" t="n">
        <f aca="false">+[2]data1cf!AN181</f>
        <v>-2337.13944946467</v>
      </c>
      <c r="P182" s="8" t="n">
        <f aca="false">+[2]data1cf!AO181</f>
        <v>-2298.78527268356</v>
      </c>
      <c r="Q182" s="8" t="n">
        <f aca="false">+[2]data1cf!AP181</f>
        <v>-2299.67449429226</v>
      </c>
      <c r="R182" s="8" t="n">
        <f aca="false">+[2]data1cf!AQ181</f>
        <v>1074.64084631128</v>
      </c>
      <c r="S182" s="8" t="n">
        <f aca="false">+[2]data1cf!AR181</f>
        <v>0</v>
      </c>
      <c r="T182" s="8" t="n">
        <f aca="false">+[2]data1cf!AS181</f>
        <v>0</v>
      </c>
      <c r="U182" s="8" t="n">
        <f aca="false">+[2]data1cf!AT181</f>
        <v>0</v>
      </c>
      <c r="V182" s="8" t="n">
        <f aca="false">+[2]data1cf!AU181</f>
        <v>0</v>
      </c>
      <c r="W182" s="8" t="n">
        <f aca="false">+[2]data1cf!AV181</f>
        <v>0</v>
      </c>
      <c r="X182" s="8" t="n">
        <f aca="false">+[2]data1cf!AW181</f>
        <v>0</v>
      </c>
      <c r="Y182" s="8" t="n">
        <f aca="false">+[2]data1cf!AX181</f>
        <v>0</v>
      </c>
      <c r="Z182" s="8" t="n">
        <f aca="false">+[2]data1cf!AY181</f>
        <v>0</v>
      </c>
      <c r="AA182" s="8" t="n">
        <f aca="false">+[2]data1cf!AZ181</f>
        <v>0</v>
      </c>
      <c r="AB182" s="9"/>
      <c r="AC182" s="9"/>
      <c r="AD182" s="9"/>
      <c r="AE182" s="9"/>
      <c r="AF182" s="9"/>
      <c r="AG182" s="9"/>
      <c r="AH182" s="9"/>
      <c r="AI182" s="9"/>
      <c r="AJ182" s="9"/>
      <c r="AK182" s="1"/>
      <c r="AL182" s="1" t="e">
        <f aca="false">SUMPRODUCT(B182:AJ182,PVCapPrice)</f>
        <v>#DIV/0!</v>
      </c>
      <c r="AM182" s="1"/>
      <c r="AN182" s="1"/>
      <c r="AO182" s="1"/>
      <c r="AP182" s="1"/>
      <c r="AQ182" s="1"/>
    </row>
    <row r="183" customFormat="false" ht="11.25" hidden="false" customHeight="false" outlineLevel="0" collapsed="false">
      <c r="A183" s="1" t="n">
        <v>181</v>
      </c>
      <c r="B183" s="8" t="n">
        <f aca="false">+[2]data1cf!AA182</f>
        <v>-93420.1571057179</v>
      </c>
      <c r="C183" s="8" t="n">
        <f aca="false">+[2]data1cf!AB182</f>
        <v>-7443.72315844483</v>
      </c>
      <c r="D183" s="8" t="n">
        <f aca="false">+[2]data1cf!AC182</f>
        <v>-3504.84921908042</v>
      </c>
      <c r="E183" s="8" t="n">
        <f aca="false">+[2]data1cf!AD182</f>
        <v>-3097.14812366464</v>
      </c>
      <c r="F183" s="8" t="n">
        <f aca="false">+[2]data1cf!AE182</f>
        <v>-3372.48693597824</v>
      </c>
      <c r="G183" s="8" t="n">
        <f aca="false">+[2]data1cf!AF182</f>
        <v>-3694.08279016515</v>
      </c>
      <c r="H183" s="8" t="n">
        <f aca="false">+[2]data1cf!AG182</f>
        <v>-2346.82136308448</v>
      </c>
      <c r="I183" s="8" t="n">
        <f aca="false">+[2]data1cf!AH182</f>
        <v>-2467.25994195351</v>
      </c>
      <c r="J183" s="8" t="n">
        <f aca="false">+[2]data1cf!AI182</f>
        <v>-2479.6941444885</v>
      </c>
      <c r="K183" s="8" t="n">
        <f aca="false">+[2]data1cf!AJ182</f>
        <v>-2488.86919739127</v>
      </c>
      <c r="L183" s="8" t="n">
        <f aca="false">+[2]data1cf!AK182</f>
        <v>-2517.18807936891</v>
      </c>
      <c r="M183" s="8" t="n">
        <f aca="false">+[2]data1cf!AL182</f>
        <v>-2515.64783169409</v>
      </c>
      <c r="N183" s="8" t="n">
        <f aca="false">+[2]data1cf!AM182</f>
        <v>-2533.27481190081</v>
      </c>
      <c r="O183" s="8" t="n">
        <f aca="false">+[2]data1cf!AN182</f>
        <v>-2343.44814882595</v>
      </c>
      <c r="P183" s="8" t="n">
        <f aca="false">+[2]data1cf!AO182</f>
        <v>-2305.08329742663</v>
      </c>
      <c r="Q183" s="8" t="n">
        <f aca="false">+[2]data1cf!AP182</f>
        <v>-2305.98319365355</v>
      </c>
      <c r="R183" s="8" t="n">
        <f aca="false">+[2]data1cf!AQ182</f>
        <v>1071.49183393974</v>
      </c>
      <c r="S183" s="8" t="n">
        <f aca="false">+[2]data1cf!AR182</f>
        <v>0</v>
      </c>
      <c r="T183" s="8" t="n">
        <f aca="false">+[2]data1cf!AS182</f>
        <v>0</v>
      </c>
      <c r="U183" s="8" t="n">
        <f aca="false">+[2]data1cf!AT182</f>
        <v>0</v>
      </c>
      <c r="V183" s="8" t="n">
        <f aca="false">+[2]data1cf!AU182</f>
        <v>0</v>
      </c>
      <c r="W183" s="8" t="n">
        <f aca="false">+[2]data1cf!AV182</f>
        <v>0</v>
      </c>
      <c r="X183" s="8" t="n">
        <f aca="false">+[2]data1cf!AW182</f>
        <v>0</v>
      </c>
      <c r="Y183" s="8" t="n">
        <f aca="false">+[2]data1cf!AX182</f>
        <v>0</v>
      </c>
      <c r="Z183" s="8" t="n">
        <f aca="false">+[2]data1cf!AY182</f>
        <v>0</v>
      </c>
      <c r="AA183" s="8" t="n">
        <f aca="false">+[2]data1cf!AZ182</f>
        <v>0</v>
      </c>
      <c r="AB183" s="9"/>
      <c r="AC183" s="9"/>
      <c r="AD183" s="9"/>
      <c r="AE183" s="9"/>
      <c r="AF183" s="9"/>
      <c r="AG183" s="9"/>
      <c r="AH183" s="9"/>
      <c r="AI183" s="9"/>
      <c r="AJ183" s="9"/>
      <c r="AK183" s="1"/>
      <c r="AL183" s="1" t="e">
        <f aca="false">SUMPRODUCT(B183:AJ183,PVCapPrice)</f>
        <v>#DIV/0!</v>
      </c>
      <c r="AM183" s="1"/>
      <c r="AN183" s="1"/>
      <c r="AO183" s="1"/>
      <c r="AP183" s="1"/>
      <c r="AQ183" s="1"/>
    </row>
    <row r="184" customFormat="false" ht="11.25" hidden="false" customHeight="false" outlineLevel="0" collapsed="false">
      <c r="A184" s="1" t="n">
        <v>182</v>
      </c>
      <c r="B184" s="8" t="n">
        <f aca="false">+[2]data1cf!AA183</f>
        <v>-99565.4932999916</v>
      </c>
      <c r="C184" s="8" t="n">
        <f aca="false">+[2]data1cf!AB183</f>
        <v>-7411.88110806664</v>
      </c>
      <c r="D184" s="8" t="n">
        <f aca="false">+[2]data1cf!AC183</f>
        <v>-3187.95428958943</v>
      </c>
      <c r="E184" s="8" t="n">
        <f aca="false">+[2]data1cf!AD183</f>
        <v>-2902.15573549976</v>
      </c>
      <c r="F184" s="8" t="n">
        <f aca="false">+[2]data1cf!AE183</f>
        <v>-3093.78885798108</v>
      </c>
      <c r="G184" s="8" t="n">
        <f aca="false">+[2]data1cf!AF183</f>
        <v>-3451.20507683829</v>
      </c>
      <c r="H184" s="8" t="n">
        <f aca="false">+[2]data1cf!AG183</f>
        <v>-2197.9675549061</v>
      </c>
      <c r="I184" s="8" t="n">
        <f aca="false">+[2]data1cf!AH183</f>
        <v>-2326.29084592582</v>
      </c>
      <c r="J184" s="8" t="n">
        <f aca="false">+[2]data1cf!AI183</f>
        <v>-2338.72504846081</v>
      </c>
      <c r="K184" s="8" t="n">
        <f aca="false">+[2]data1cf!AJ183</f>
        <v>-2347.66117069235</v>
      </c>
      <c r="L184" s="8" t="n">
        <f aca="false">+[2]data1cf!AK183</f>
        <v>-2376.21898334122</v>
      </c>
      <c r="M184" s="8" t="n">
        <f aca="false">+[2]data1cf!AL183</f>
        <v>-2374.43980499517</v>
      </c>
      <c r="N184" s="8" t="n">
        <f aca="false">+[2]data1cf!AM183</f>
        <v>-2392.30571587313</v>
      </c>
      <c r="O184" s="8" t="n">
        <f aca="false">+[2]data1cf!AN183</f>
        <v>-2202.24012212704</v>
      </c>
      <c r="P184" s="8" t="n">
        <f aca="false">+[2]data1cf!AO183</f>
        <v>-2164.11420139895</v>
      </c>
      <c r="Q184" s="8" t="n">
        <f aca="false">+[2]data1cf!AP183</f>
        <v>-2164.77516695463</v>
      </c>
      <c r="R184" s="8" t="n">
        <f aca="false">+[2]data1cf!AQ183</f>
        <v>1141.97638195358</v>
      </c>
      <c r="S184" s="8" t="n">
        <f aca="false">+[2]data1cf!AR183</f>
        <v>0</v>
      </c>
      <c r="T184" s="8" t="n">
        <f aca="false">+[2]data1cf!AS183</f>
        <v>0</v>
      </c>
      <c r="U184" s="8" t="n">
        <f aca="false">+[2]data1cf!AT183</f>
        <v>0</v>
      </c>
      <c r="V184" s="8" t="n">
        <f aca="false">+[2]data1cf!AU183</f>
        <v>0</v>
      </c>
      <c r="W184" s="8" t="n">
        <f aca="false">+[2]data1cf!AV183</f>
        <v>0</v>
      </c>
      <c r="X184" s="8" t="n">
        <f aca="false">+[2]data1cf!AW183</f>
        <v>0</v>
      </c>
      <c r="Y184" s="8" t="n">
        <f aca="false">+[2]data1cf!AX183</f>
        <v>0</v>
      </c>
      <c r="Z184" s="8" t="n">
        <f aca="false">+[2]data1cf!AY183</f>
        <v>0</v>
      </c>
      <c r="AA184" s="8" t="n">
        <f aca="false">+[2]data1cf!AZ183</f>
        <v>0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1"/>
      <c r="AL184" s="1" t="e">
        <f aca="false">SUMPRODUCT(B184:AJ184,PVCapPrice)</f>
        <v>#DIV/0!</v>
      </c>
      <c r="AM184" s="1"/>
      <c r="AN184" s="1"/>
      <c r="AO184" s="1"/>
      <c r="AP184" s="1"/>
      <c r="AQ184" s="1"/>
    </row>
    <row r="185" customFormat="false" ht="11.25" hidden="false" customHeight="false" outlineLevel="0" collapsed="false">
      <c r="A185" s="1" t="n">
        <v>183</v>
      </c>
      <c r="B185" s="8" t="n">
        <f aca="false">+[2]data1cf!AA184</f>
        <v>-94363.1424607072</v>
      </c>
      <c r="C185" s="8" t="n">
        <f aca="false">+[2]data1cf!AB184</f>
        <v>-7501.07983061674</v>
      </c>
      <c r="D185" s="8" t="n">
        <f aca="false">+[2]data1cf!AC184</f>
        <v>-3433.50432587613</v>
      </c>
      <c r="E185" s="8" t="n">
        <f aca="false">+[2]data1cf!AD184</f>
        <v>-3123.45635240608</v>
      </c>
      <c r="F185" s="8" t="n">
        <f aca="false">+[2]data1cf!AE184</f>
        <v>-3310.59009972358</v>
      </c>
      <c r="G185" s="8" t="n">
        <f aca="false">+[2]data1cf!AF184</f>
        <v>-3616.66790523895</v>
      </c>
      <c r="H185" s="8" t="n">
        <f aca="false">+[2]data1cf!AG184</f>
        <v>-2323.98014549945</v>
      </c>
      <c r="I185" s="8" t="n">
        <f aca="false">+[2]data1cf!AH184</f>
        <v>-2445.62861229834</v>
      </c>
      <c r="J185" s="8" t="n">
        <f aca="false">+[2]data1cf!AI184</f>
        <v>-2458.06281483333</v>
      </c>
      <c r="K185" s="8" t="n">
        <f aca="false">+[2]data1cf!AJ184</f>
        <v>-2467.20120446549</v>
      </c>
      <c r="L185" s="8" t="n">
        <f aca="false">+[2]data1cf!AK184</f>
        <v>-2495.55674971374</v>
      </c>
      <c r="M185" s="8" t="n">
        <f aca="false">+[2]data1cf!AL184</f>
        <v>-2493.97983876832</v>
      </c>
      <c r="N185" s="8" t="n">
        <f aca="false">+[2]data1cf!AM184</f>
        <v>-2511.64348224564</v>
      </c>
      <c r="O185" s="8" t="n">
        <f aca="false">+[2]data1cf!AN184</f>
        <v>-2321.78015590018</v>
      </c>
      <c r="P185" s="8" t="n">
        <f aca="false">+[2]data1cf!AO184</f>
        <v>-2283.45196777146</v>
      </c>
      <c r="Q185" s="8" t="n">
        <f aca="false">+[2]data1cf!AP184</f>
        <v>-2284.31520072778</v>
      </c>
      <c r="R185" s="8" t="n">
        <f aca="false">+[2]data1cf!AQ184</f>
        <v>1082.30749876733</v>
      </c>
      <c r="S185" s="8" t="n">
        <f aca="false">+[2]data1cf!AR184</f>
        <v>0</v>
      </c>
      <c r="T185" s="8" t="n">
        <f aca="false">+[2]data1cf!AS184</f>
        <v>0</v>
      </c>
      <c r="U185" s="8" t="n">
        <f aca="false">+[2]data1cf!AT184</f>
        <v>0</v>
      </c>
      <c r="V185" s="8" t="n">
        <f aca="false">+[2]data1cf!AU184</f>
        <v>0</v>
      </c>
      <c r="W185" s="8" t="n">
        <f aca="false">+[2]data1cf!AV184</f>
        <v>0</v>
      </c>
      <c r="X185" s="8" t="n">
        <f aca="false">+[2]data1cf!AW184</f>
        <v>0</v>
      </c>
      <c r="Y185" s="8" t="n">
        <f aca="false">+[2]data1cf!AX184</f>
        <v>0</v>
      </c>
      <c r="Z185" s="8" t="n">
        <f aca="false">+[2]data1cf!AY184</f>
        <v>0</v>
      </c>
      <c r="AA185" s="8" t="n">
        <f aca="false">+[2]data1cf!AZ184</f>
        <v>0</v>
      </c>
      <c r="AB185" s="9"/>
      <c r="AC185" s="9"/>
      <c r="AD185" s="9"/>
      <c r="AE185" s="9"/>
      <c r="AF185" s="9"/>
      <c r="AG185" s="9"/>
      <c r="AH185" s="9"/>
      <c r="AI185" s="9"/>
      <c r="AJ185" s="9"/>
      <c r="AK185" s="1"/>
      <c r="AL185" s="1" t="e">
        <f aca="false">SUMPRODUCT(B185:AJ185,PVCapPrice)</f>
        <v>#DIV/0!</v>
      </c>
      <c r="AM185" s="1"/>
      <c r="AN185" s="1"/>
      <c r="AO185" s="1"/>
      <c r="AP185" s="1"/>
      <c r="AQ185" s="1"/>
    </row>
    <row r="186" customFormat="false" ht="11.25" hidden="false" customHeight="false" outlineLevel="0" collapsed="false">
      <c r="A186" s="1" t="n">
        <v>184</v>
      </c>
      <c r="B186" s="8" t="n">
        <f aca="false">+[2]data1cf!AA185</f>
        <v>-94615.415247956</v>
      </c>
      <c r="C186" s="8" t="n">
        <f aca="false">+[2]data1cf!AB185</f>
        <v>-7528.44224725092</v>
      </c>
      <c r="D186" s="8" t="n">
        <f aca="false">+[2]data1cf!AC185</f>
        <v>-3381.45202609449</v>
      </c>
      <c r="E186" s="8" t="n">
        <f aca="false">+[2]data1cf!AD185</f>
        <v>-3023.06828867486</v>
      </c>
      <c r="F186" s="8" t="n">
        <f aca="false">+[2]data1cf!AE185</f>
        <v>-3349.57035810227</v>
      </c>
      <c r="G186" s="8" t="n">
        <f aca="false">+[2]data1cf!AF185</f>
        <v>-3554.64665314709</v>
      </c>
      <c r="H186" s="8" t="n">
        <f aca="false">+[2]data1cf!AG185</f>
        <v>-2317.86953350123</v>
      </c>
      <c r="I186" s="8" t="n">
        <f aca="false">+[2]data1cf!AH185</f>
        <v>-2439.84167637708</v>
      </c>
      <c r="J186" s="8" t="n">
        <f aca="false">+[2]data1cf!AI185</f>
        <v>-2452.27587891207</v>
      </c>
      <c r="K186" s="8" t="n">
        <f aca="false">+[2]data1cf!AJ185</f>
        <v>-2461.40446017827</v>
      </c>
      <c r="L186" s="8" t="n">
        <f aca="false">+[2]data1cf!AK185</f>
        <v>-2489.76981379248</v>
      </c>
      <c r="M186" s="8" t="n">
        <f aca="false">+[2]data1cf!AL185</f>
        <v>-2488.18309448109</v>
      </c>
      <c r="N186" s="8" t="n">
        <f aca="false">+[2]data1cf!AM185</f>
        <v>-2505.85654632439</v>
      </c>
      <c r="O186" s="8" t="n">
        <f aca="false">+[2]data1cf!AN185</f>
        <v>-2315.98341161295</v>
      </c>
      <c r="P186" s="8" t="n">
        <f aca="false">+[2]data1cf!AO185</f>
        <v>-2277.66503185021</v>
      </c>
      <c r="Q186" s="8" t="n">
        <f aca="false">+[2]data1cf!AP185</f>
        <v>-2278.51845644055</v>
      </c>
      <c r="R186" s="8" t="n">
        <f aca="false">+[2]data1cf!AQ185</f>
        <v>1085.20096672796</v>
      </c>
      <c r="S186" s="8" t="n">
        <f aca="false">+[2]data1cf!AR185</f>
        <v>0</v>
      </c>
      <c r="T186" s="8" t="n">
        <f aca="false">+[2]data1cf!AS185</f>
        <v>0</v>
      </c>
      <c r="U186" s="8" t="n">
        <f aca="false">+[2]data1cf!AT185</f>
        <v>0</v>
      </c>
      <c r="V186" s="8" t="n">
        <f aca="false">+[2]data1cf!AU185</f>
        <v>0</v>
      </c>
      <c r="W186" s="8" t="n">
        <f aca="false">+[2]data1cf!AV185</f>
        <v>0</v>
      </c>
      <c r="X186" s="8" t="n">
        <f aca="false">+[2]data1cf!AW185</f>
        <v>0</v>
      </c>
      <c r="Y186" s="8" t="n">
        <f aca="false">+[2]data1cf!AX185</f>
        <v>0</v>
      </c>
      <c r="Z186" s="8" t="n">
        <f aca="false">+[2]data1cf!AY185</f>
        <v>0</v>
      </c>
      <c r="AA186" s="8" t="n">
        <f aca="false">+[2]data1cf!AZ185</f>
        <v>0</v>
      </c>
      <c r="AB186" s="9"/>
      <c r="AC186" s="9"/>
      <c r="AD186" s="9"/>
      <c r="AE186" s="9"/>
      <c r="AF186" s="9"/>
      <c r="AG186" s="9"/>
      <c r="AH186" s="9"/>
      <c r="AI186" s="9"/>
      <c r="AJ186" s="9"/>
      <c r="AK186" s="1"/>
      <c r="AL186" s="1" t="e">
        <f aca="false">SUMPRODUCT(B186:AJ186,PVCapPrice)</f>
        <v>#DIV/0!</v>
      </c>
      <c r="AM186" s="1"/>
      <c r="AN186" s="1"/>
      <c r="AO186" s="1"/>
      <c r="AP186" s="1"/>
      <c r="AQ186" s="1"/>
    </row>
    <row r="187" customFormat="false" ht="11.25" hidden="false" customHeight="false" outlineLevel="0" collapsed="false">
      <c r="A187" s="1" t="n">
        <v>185</v>
      </c>
      <c r="B187" s="8" t="n">
        <f aca="false">+[2]data1cf!AA186</f>
        <v>-85558.8423349051</v>
      </c>
      <c r="C187" s="8" t="n">
        <f aca="false">+[2]data1cf!AB186</f>
        <v>-7656.16930156547</v>
      </c>
      <c r="D187" s="8" t="n">
        <f aca="false">+[2]data1cf!AC186</f>
        <v>-3740.56989287855</v>
      </c>
      <c r="E187" s="8" t="n">
        <f aca="false">+[2]data1cf!AD186</f>
        <v>-3317.28946242179</v>
      </c>
      <c r="F187" s="8" t="n">
        <f aca="false">+[2]data1cf!AE186</f>
        <v>-3533.94367059549</v>
      </c>
      <c r="G187" s="8" t="n">
        <f aca="false">+[2]data1cf!AF186</f>
        <v>-3820.2318687494</v>
      </c>
      <c r="H187" s="8" t="n">
        <f aca="false">+[2]data1cf!AG186</f>
        <v>-2537.24001617865</v>
      </c>
      <c r="I187" s="8" t="n">
        <f aca="false">+[2]data1cf!AH186</f>
        <v>-2647.59221374414</v>
      </c>
      <c r="J187" s="8" t="n">
        <f aca="false">+[2]data1cf!AI186</f>
        <v>-2660.02641627913</v>
      </c>
      <c r="K187" s="8" t="n">
        <f aca="false">+[2]data1cf!AJ186</f>
        <v>-2669.50711710018</v>
      </c>
      <c r="L187" s="8" t="n">
        <f aca="false">+[2]data1cf!AK186</f>
        <v>-2697.52035115954</v>
      </c>
      <c r="M187" s="8" t="n">
        <f aca="false">+[2]data1cf!AL186</f>
        <v>-2696.28575140301</v>
      </c>
      <c r="N187" s="8" t="n">
        <f aca="false">+[2]data1cf!AM186</f>
        <v>-2713.60708369144</v>
      </c>
      <c r="O187" s="8" t="n">
        <f aca="false">+[2]data1cf!AN186</f>
        <v>-2524.08606853487</v>
      </c>
      <c r="P187" s="8" t="n">
        <f aca="false">+[2]data1cf!AO186</f>
        <v>-2485.41556921726</v>
      </c>
      <c r="Q187" s="8" t="n">
        <f aca="false">+[2]data1cf!AP186</f>
        <v>-2486.62111336247</v>
      </c>
      <c r="R187" s="8" t="n">
        <f aca="false">+[2]data1cf!AQ186</f>
        <v>981.325698044427</v>
      </c>
      <c r="S187" s="8" t="n">
        <f aca="false">+[2]data1cf!AR186</f>
        <v>0</v>
      </c>
      <c r="T187" s="8" t="n">
        <f aca="false">+[2]data1cf!AS186</f>
        <v>0</v>
      </c>
      <c r="U187" s="8" t="n">
        <f aca="false">+[2]data1cf!AT186</f>
        <v>0</v>
      </c>
      <c r="V187" s="8" t="n">
        <f aca="false">+[2]data1cf!AU186</f>
        <v>0</v>
      </c>
      <c r="W187" s="8" t="n">
        <f aca="false">+[2]data1cf!AV186</f>
        <v>0</v>
      </c>
      <c r="X187" s="8" t="n">
        <f aca="false">+[2]data1cf!AW186</f>
        <v>0</v>
      </c>
      <c r="Y187" s="8" t="n">
        <f aca="false">+[2]data1cf!AX186</f>
        <v>0</v>
      </c>
      <c r="Z187" s="8" t="n">
        <f aca="false">+[2]data1cf!AY186</f>
        <v>0</v>
      </c>
      <c r="AA187" s="8" t="n">
        <f aca="false">+[2]data1cf!AZ186</f>
        <v>0</v>
      </c>
      <c r="AB187" s="9"/>
      <c r="AC187" s="9"/>
      <c r="AD187" s="9"/>
      <c r="AE187" s="9"/>
      <c r="AF187" s="9"/>
      <c r="AG187" s="9"/>
      <c r="AH187" s="9"/>
      <c r="AI187" s="9"/>
      <c r="AJ187" s="9"/>
      <c r="AK187" s="1"/>
      <c r="AL187" s="1" t="e">
        <f aca="false">SUMPRODUCT(B187:AJ187,PVCapPrice)</f>
        <v>#DIV/0!</v>
      </c>
      <c r="AM187" s="1"/>
      <c r="AN187" s="1"/>
      <c r="AO187" s="1"/>
      <c r="AP187" s="1"/>
      <c r="AQ187" s="1"/>
    </row>
    <row r="188" customFormat="false" ht="11.25" hidden="false" customHeight="false" outlineLevel="0" collapsed="false">
      <c r="A188" s="1" t="n">
        <v>186</v>
      </c>
      <c r="B188" s="8" t="n">
        <f aca="false">+[2]data1cf!AA187</f>
        <v>-87289.4639488074</v>
      </c>
      <c r="C188" s="8" t="n">
        <f aca="false">+[2]data1cf!AB187</f>
        <v>-7635.87456170801</v>
      </c>
      <c r="D188" s="8" t="n">
        <f aca="false">+[2]data1cf!AC187</f>
        <v>-3665.51403688708</v>
      </c>
      <c r="E188" s="8" t="n">
        <f aca="false">+[2]data1cf!AD187</f>
        <v>-3347.61312845103</v>
      </c>
      <c r="F188" s="8" t="n">
        <f aca="false">+[2]data1cf!AE187</f>
        <v>-3516.69902355015</v>
      </c>
      <c r="G188" s="8" t="n">
        <f aca="false">+[2]data1cf!AF187</f>
        <v>-3829.99600243416</v>
      </c>
      <c r="H188" s="8" t="n">
        <f aca="false">+[2]data1cf!AG187</f>
        <v>-2495.32048409752</v>
      </c>
      <c r="I188" s="8" t="n">
        <f aca="false">+[2]data1cf!AH187</f>
        <v>-2607.89313841851</v>
      </c>
      <c r="J188" s="8" t="n">
        <f aca="false">+[2]data1cf!AI187</f>
        <v>-2620.3273409535</v>
      </c>
      <c r="K188" s="8" t="n">
        <f aca="false">+[2]data1cf!AJ187</f>
        <v>-2629.74075520621</v>
      </c>
      <c r="L188" s="8" t="n">
        <f aca="false">+[2]data1cf!AK187</f>
        <v>-2657.82127583391</v>
      </c>
      <c r="M188" s="8" t="n">
        <f aca="false">+[2]data1cf!AL187</f>
        <v>-2656.51938950903</v>
      </c>
      <c r="N188" s="8" t="n">
        <f aca="false">+[2]data1cf!AM187</f>
        <v>-2673.90800836581</v>
      </c>
      <c r="O188" s="8" t="n">
        <f aca="false">+[2]data1cf!AN187</f>
        <v>-2484.31970664089</v>
      </c>
      <c r="P188" s="8" t="n">
        <f aca="false">+[2]data1cf!AO187</f>
        <v>-2445.71649389163</v>
      </c>
      <c r="Q188" s="8" t="n">
        <f aca="false">+[2]data1cf!AP187</f>
        <v>-2446.85475146849</v>
      </c>
      <c r="R188" s="8" t="n">
        <f aca="false">+[2]data1cf!AQ187</f>
        <v>1001.17523570724</v>
      </c>
      <c r="S188" s="8" t="n">
        <f aca="false">+[2]data1cf!AR187</f>
        <v>0</v>
      </c>
      <c r="T188" s="8" t="n">
        <f aca="false">+[2]data1cf!AS187</f>
        <v>0</v>
      </c>
      <c r="U188" s="8" t="n">
        <f aca="false">+[2]data1cf!AT187</f>
        <v>0</v>
      </c>
      <c r="V188" s="8" t="n">
        <f aca="false">+[2]data1cf!AU187</f>
        <v>0</v>
      </c>
      <c r="W188" s="8" t="n">
        <f aca="false">+[2]data1cf!AV187</f>
        <v>0</v>
      </c>
      <c r="X188" s="8" t="n">
        <f aca="false">+[2]data1cf!AW187</f>
        <v>0</v>
      </c>
      <c r="Y188" s="8" t="n">
        <f aca="false">+[2]data1cf!AX187</f>
        <v>0</v>
      </c>
      <c r="Z188" s="8" t="n">
        <f aca="false">+[2]data1cf!AY187</f>
        <v>0</v>
      </c>
      <c r="AA188" s="8" t="n">
        <f aca="false">+[2]data1cf!AZ187</f>
        <v>0</v>
      </c>
      <c r="AB188" s="9"/>
      <c r="AC188" s="9"/>
      <c r="AD188" s="9"/>
      <c r="AE188" s="9"/>
      <c r="AF188" s="9"/>
      <c r="AG188" s="9"/>
      <c r="AH188" s="9"/>
      <c r="AI188" s="9"/>
      <c r="AJ188" s="9"/>
      <c r="AK188" s="1"/>
      <c r="AL188" s="1" t="e">
        <f aca="false">SUMPRODUCT(B188:AJ188,PVCapPrice)</f>
        <v>#DIV/0!</v>
      </c>
      <c r="AM188" s="1"/>
      <c r="AN188" s="1"/>
      <c r="AO188" s="1"/>
      <c r="AP188" s="1"/>
      <c r="AQ188" s="1"/>
    </row>
    <row r="189" customFormat="false" ht="11.25" hidden="false" customHeight="false" outlineLevel="0" collapsed="false">
      <c r="A189" s="1" t="n">
        <v>187</v>
      </c>
      <c r="B189" s="8" t="n">
        <f aca="false">+[2]data1cf!AA188</f>
        <v>-100883.257511735</v>
      </c>
      <c r="C189" s="8" t="n">
        <f aca="false">+[2]data1cf!AB188</f>
        <v>-7427.73168753648</v>
      </c>
      <c r="D189" s="8" t="n">
        <f aca="false">+[2]data1cf!AC188</f>
        <v>-3190.7591289252</v>
      </c>
      <c r="E189" s="8" t="n">
        <f aca="false">+[2]data1cf!AD188</f>
        <v>-2820.66493708964</v>
      </c>
      <c r="F189" s="8" t="n">
        <f aca="false">+[2]data1cf!AE188</f>
        <v>-3079.93224068865</v>
      </c>
      <c r="G189" s="8" t="n">
        <f aca="false">+[2]data1cf!AF188</f>
        <v>-3503.55428556581</v>
      </c>
      <c r="H189" s="8" t="n">
        <f aca="false">+[2]data1cf!AG188</f>
        <v>-2166.04835390585</v>
      </c>
      <c r="I189" s="8" t="n">
        <f aca="false">+[2]data1cf!AH188</f>
        <v>-2296.06238911981</v>
      </c>
      <c r="J189" s="8" t="n">
        <f aca="false">+[2]data1cf!AI188</f>
        <v>-2308.4965916548</v>
      </c>
      <c r="K189" s="8" t="n">
        <f aca="false">+[2]data1cf!AJ188</f>
        <v>-2317.38147921378</v>
      </c>
      <c r="L189" s="8" t="n">
        <f aca="false">+[2]data1cf!AK188</f>
        <v>-2345.99052653521</v>
      </c>
      <c r="M189" s="8" t="n">
        <f aca="false">+[2]data1cf!AL188</f>
        <v>-2344.1601135166</v>
      </c>
      <c r="N189" s="8" t="n">
        <f aca="false">+[2]data1cf!AM188</f>
        <v>-2362.07725906712</v>
      </c>
      <c r="O189" s="8" t="n">
        <f aca="false">+[2]data1cf!AN188</f>
        <v>-2171.96043064847</v>
      </c>
      <c r="P189" s="8" t="n">
        <f aca="false">+[2]data1cf!AO188</f>
        <v>-2133.88574459294</v>
      </c>
      <c r="Q189" s="8" t="n">
        <f aca="false">+[2]data1cf!AP188</f>
        <v>-2134.49547547606</v>
      </c>
      <c r="R189" s="8" t="n">
        <f aca="false">+[2]data1cf!AQ188</f>
        <v>1157.09061035659</v>
      </c>
      <c r="S189" s="8" t="n">
        <f aca="false">+[2]data1cf!AR188</f>
        <v>0</v>
      </c>
      <c r="T189" s="8" t="n">
        <f aca="false">+[2]data1cf!AS188</f>
        <v>0</v>
      </c>
      <c r="U189" s="8" t="n">
        <f aca="false">+[2]data1cf!AT188</f>
        <v>0</v>
      </c>
      <c r="V189" s="8" t="n">
        <f aca="false">+[2]data1cf!AU188</f>
        <v>0</v>
      </c>
      <c r="W189" s="8" t="n">
        <f aca="false">+[2]data1cf!AV188</f>
        <v>0</v>
      </c>
      <c r="X189" s="8" t="n">
        <f aca="false">+[2]data1cf!AW188</f>
        <v>0</v>
      </c>
      <c r="Y189" s="8" t="n">
        <f aca="false">+[2]data1cf!AX188</f>
        <v>0</v>
      </c>
      <c r="Z189" s="8" t="n">
        <f aca="false">+[2]data1cf!AY188</f>
        <v>0</v>
      </c>
      <c r="AA189" s="8" t="n">
        <f aca="false">+[2]data1cf!AZ188</f>
        <v>0</v>
      </c>
      <c r="AB189" s="9"/>
      <c r="AC189" s="9"/>
      <c r="AD189" s="9"/>
      <c r="AE189" s="9"/>
      <c r="AF189" s="9"/>
      <c r="AG189" s="9"/>
      <c r="AH189" s="9"/>
      <c r="AI189" s="9"/>
      <c r="AJ189" s="9"/>
      <c r="AK189" s="1"/>
      <c r="AL189" s="1" t="e">
        <f aca="false">SUMPRODUCT(B189:AJ189,PVCapPrice)</f>
        <v>#DIV/0!</v>
      </c>
      <c r="AM189" s="1"/>
      <c r="AN189" s="1"/>
      <c r="AO189" s="1"/>
      <c r="AP189" s="1"/>
      <c r="AQ189" s="1"/>
    </row>
    <row r="190" customFormat="false" ht="11.25" hidden="false" customHeight="false" outlineLevel="0" collapsed="false">
      <c r="A190" s="1" t="n">
        <v>188</v>
      </c>
      <c r="B190" s="8" t="n">
        <f aca="false">+[2]data1cf!AA189</f>
        <v>-86781.1013068264</v>
      </c>
      <c r="C190" s="8" t="n">
        <f aca="false">+[2]data1cf!AB189</f>
        <v>-7714.77943897895</v>
      </c>
      <c r="D190" s="8" t="n">
        <f aca="false">+[2]data1cf!AC189</f>
        <v>-3668.92211408971</v>
      </c>
      <c r="E190" s="8" t="n">
        <f aca="false">+[2]data1cf!AD189</f>
        <v>-3341.90552627003</v>
      </c>
      <c r="F190" s="8" t="n">
        <f aca="false">+[2]data1cf!AE189</f>
        <v>-3443.76713740906</v>
      </c>
      <c r="G190" s="8" t="n">
        <f aca="false">+[2]data1cf!AF189</f>
        <v>-3811.63236296006</v>
      </c>
      <c r="H190" s="8" t="n">
        <f aca="false">+[2]data1cf!AG189</f>
        <v>-2507.63416601862</v>
      </c>
      <c r="I190" s="8" t="n">
        <f aca="false">+[2]data1cf!AH189</f>
        <v>-2619.55457073544</v>
      </c>
      <c r="J190" s="8" t="n">
        <f aca="false">+[2]data1cf!AI189</f>
        <v>-2631.98877327043</v>
      </c>
      <c r="K190" s="8" t="n">
        <f aca="false">+[2]data1cf!AJ189</f>
        <v>-2641.42195266266</v>
      </c>
      <c r="L190" s="8" t="n">
        <f aca="false">+[2]data1cf!AK189</f>
        <v>-2669.48270815084</v>
      </c>
      <c r="M190" s="8" t="n">
        <f aca="false">+[2]data1cf!AL189</f>
        <v>-2668.20058696548</v>
      </c>
      <c r="N190" s="8" t="n">
        <f aca="false">+[2]data1cf!AM189</f>
        <v>-2685.56944068275</v>
      </c>
      <c r="O190" s="8" t="n">
        <f aca="false">+[2]data1cf!AN189</f>
        <v>-2496.00090409735</v>
      </c>
      <c r="P190" s="8" t="n">
        <f aca="false">+[2]data1cf!AO189</f>
        <v>-2457.37792620857</v>
      </c>
      <c r="Q190" s="8" t="n">
        <f aca="false">+[2]data1cf!AP189</f>
        <v>-2458.53594892494</v>
      </c>
      <c r="R190" s="8" t="n">
        <f aca="false">+[2]data1cf!AQ189</f>
        <v>995.344519548776</v>
      </c>
      <c r="S190" s="8" t="n">
        <f aca="false">+[2]data1cf!AR189</f>
        <v>0</v>
      </c>
      <c r="T190" s="8" t="n">
        <f aca="false">+[2]data1cf!AS189</f>
        <v>0</v>
      </c>
      <c r="U190" s="8" t="n">
        <f aca="false">+[2]data1cf!AT189</f>
        <v>0</v>
      </c>
      <c r="V190" s="8" t="n">
        <f aca="false">+[2]data1cf!AU189</f>
        <v>0</v>
      </c>
      <c r="W190" s="8" t="n">
        <f aca="false">+[2]data1cf!AV189</f>
        <v>0</v>
      </c>
      <c r="X190" s="8" t="n">
        <f aca="false">+[2]data1cf!AW189</f>
        <v>0</v>
      </c>
      <c r="Y190" s="8" t="n">
        <f aca="false">+[2]data1cf!AX189</f>
        <v>0</v>
      </c>
      <c r="Z190" s="8" t="n">
        <f aca="false">+[2]data1cf!AY189</f>
        <v>0</v>
      </c>
      <c r="AA190" s="8" t="n">
        <f aca="false">+[2]data1cf!AZ189</f>
        <v>0</v>
      </c>
      <c r="AB190" s="9"/>
      <c r="AC190" s="9"/>
      <c r="AD190" s="9"/>
      <c r="AE190" s="9"/>
      <c r="AF190" s="9"/>
      <c r="AG190" s="9"/>
      <c r="AH190" s="9"/>
      <c r="AI190" s="9"/>
      <c r="AJ190" s="9"/>
      <c r="AK190" s="1"/>
      <c r="AL190" s="1" t="e">
        <f aca="false">SUMPRODUCT(B190:AJ190,PVCapPrice)</f>
        <v>#DIV/0!</v>
      </c>
      <c r="AM190" s="1"/>
      <c r="AN190" s="1"/>
      <c r="AO190" s="1"/>
      <c r="AP190" s="1"/>
      <c r="AQ190" s="1"/>
    </row>
    <row r="191" customFormat="false" ht="11.25" hidden="false" customHeight="false" outlineLevel="0" collapsed="false">
      <c r="A191" s="1" t="n">
        <v>189</v>
      </c>
      <c r="B191" s="8" t="n">
        <f aca="false">+[2]data1cf!AA190</f>
        <v>-98031.8438833076</v>
      </c>
      <c r="C191" s="8" t="n">
        <f aca="false">+[2]data1cf!AB190</f>
        <v>-7509.22571495118</v>
      </c>
      <c r="D191" s="8" t="n">
        <f aca="false">+[2]data1cf!AC190</f>
        <v>-3238.67174966726</v>
      </c>
      <c r="E191" s="8" t="n">
        <f aca="false">+[2]data1cf!AD190</f>
        <v>-2979.00906943777</v>
      </c>
      <c r="F191" s="8" t="n">
        <f aca="false">+[2]data1cf!AE190</f>
        <v>-3148.93140864799</v>
      </c>
      <c r="G191" s="8" t="n">
        <f aca="false">+[2]data1cf!AF190</f>
        <v>-3622.11337069158</v>
      </c>
      <c r="H191" s="8" t="n">
        <f aca="false">+[2]data1cf!AG190</f>
        <v>-2235.11597915288</v>
      </c>
      <c r="I191" s="8" t="n">
        <f aca="false">+[2]data1cf!AH190</f>
        <v>-2361.47153662502</v>
      </c>
      <c r="J191" s="8" t="n">
        <f aca="false">+[2]data1cf!AI190</f>
        <v>-2373.90573916001</v>
      </c>
      <c r="K191" s="8" t="n">
        <f aca="false">+[2]data1cf!AJ190</f>
        <v>-2382.90148968087</v>
      </c>
      <c r="L191" s="8" t="n">
        <f aca="false">+[2]data1cf!AK190</f>
        <v>-2411.39967404042</v>
      </c>
      <c r="M191" s="8" t="n">
        <f aca="false">+[2]data1cf!AL190</f>
        <v>-2409.68012398369</v>
      </c>
      <c r="N191" s="8" t="n">
        <f aca="false">+[2]data1cf!AM190</f>
        <v>-2427.48640657233</v>
      </c>
      <c r="O191" s="8" t="n">
        <f aca="false">+[2]data1cf!AN190</f>
        <v>-2237.48044111555</v>
      </c>
      <c r="P191" s="8" t="n">
        <f aca="false">+[2]data1cf!AO190</f>
        <v>-2199.29489209815</v>
      </c>
      <c r="Q191" s="8" t="n">
        <f aca="false">+[2]data1cf!AP190</f>
        <v>-2200.01548594315</v>
      </c>
      <c r="R191" s="8" t="n">
        <f aca="false">+[2]data1cf!AQ190</f>
        <v>1124.38603660398</v>
      </c>
      <c r="S191" s="8" t="n">
        <f aca="false">+[2]data1cf!AR190</f>
        <v>0</v>
      </c>
      <c r="T191" s="8" t="n">
        <f aca="false">+[2]data1cf!AS190</f>
        <v>0</v>
      </c>
      <c r="U191" s="8" t="n">
        <f aca="false">+[2]data1cf!AT190</f>
        <v>0</v>
      </c>
      <c r="V191" s="8" t="n">
        <f aca="false">+[2]data1cf!AU190</f>
        <v>0</v>
      </c>
      <c r="W191" s="8" t="n">
        <f aca="false">+[2]data1cf!AV190</f>
        <v>0</v>
      </c>
      <c r="X191" s="8" t="n">
        <f aca="false">+[2]data1cf!AW190</f>
        <v>0</v>
      </c>
      <c r="Y191" s="8" t="n">
        <f aca="false">+[2]data1cf!AX190</f>
        <v>0</v>
      </c>
      <c r="Z191" s="8" t="n">
        <f aca="false">+[2]data1cf!AY190</f>
        <v>0</v>
      </c>
      <c r="AA191" s="8" t="n">
        <f aca="false">+[2]data1cf!AZ190</f>
        <v>0</v>
      </c>
      <c r="AB191" s="9"/>
      <c r="AC191" s="9"/>
      <c r="AD191" s="9"/>
      <c r="AE191" s="9"/>
      <c r="AF191" s="9"/>
      <c r="AG191" s="9"/>
      <c r="AH191" s="9"/>
      <c r="AI191" s="9"/>
      <c r="AJ191" s="9"/>
      <c r="AK191" s="1"/>
      <c r="AL191" s="1" t="e">
        <f aca="false">SUMPRODUCT(B191:AJ191,PVCapPrice)</f>
        <v>#DIV/0!</v>
      </c>
      <c r="AM191" s="1"/>
      <c r="AN191" s="1"/>
      <c r="AO191" s="1"/>
      <c r="AP191" s="1"/>
      <c r="AQ191" s="1"/>
    </row>
    <row r="192" customFormat="false" ht="11.25" hidden="false" customHeight="false" outlineLevel="0" collapsed="false">
      <c r="A192" s="1" t="n">
        <v>190</v>
      </c>
      <c r="B192" s="8" t="n">
        <f aca="false">+[2]data1cf!AA191</f>
        <v>-87503.4306995959</v>
      </c>
      <c r="C192" s="8" t="n">
        <f aca="false">+[2]data1cf!AB191</f>
        <v>-7641.58120441506</v>
      </c>
      <c r="D192" s="8" t="n">
        <f aca="false">+[2]data1cf!AC191</f>
        <v>-3684.8161867242</v>
      </c>
      <c r="E192" s="8" t="n">
        <f aca="false">+[2]data1cf!AD191</f>
        <v>-3219.21803743021</v>
      </c>
      <c r="F192" s="8" t="n">
        <f aca="false">+[2]data1cf!AE191</f>
        <v>-3525.11889531043</v>
      </c>
      <c r="G192" s="8" t="n">
        <f aca="false">+[2]data1cf!AF191</f>
        <v>-3823.78179887816</v>
      </c>
      <c r="H192" s="8" t="n">
        <f aca="false">+[2]data1cf!AG191</f>
        <v>-2490.1377301079</v>
      </c>
      <c r="I192" s="8" t="n">
        <f aca="false">+[2]data1cf!AH191</f>
        <v>-2602.98491232882</v>
      </c>
      <c r="J192" s="8" t="n">
        <f aca="false">+[2]data1cf!AI191</f>
        <v>-2615.41911486381</v>
      </c>
      <c r="K192" s="8" t="n">
        <f aca="false">+[2]data1cf!AJ191</f>
        <v>-2624.82421008925</v>
      </c>
      <c r="L192" s="8" t="n">
        <f aca="false">+[2]data1cf!AK191</f>
        <v>-2652.91304974422</v>
      </c>
      <c r="M192" s="8" t="n">
        <f aca="false">+[2]data1cf!AL191</f>
        <v>-2651.60284439207</v>
      </c>
      <c r="N192" s="8" t="n">
        <f aca="false">+[2]data1cf!AM191</f>
        <v>-2668.99978227613</v>
      </c>
      <c r="O192" s="8" t="n">
        <f aca="false">+[2]data1cf!AN191</f>
        <v>-2479.40316152394</v>
      </c>
      <c r="P192" s="8" t="n">
        <f aca="false">+[2]data1cf!AO191</f>
        <v>-2440.80826780195</v>
      </c>
      <c r="Q192" s="8" t="n">
        <f aca="false">+[2]data1cf!AP191</f>
        <v>-2441.93820635153</v>
      </c>
      <c r="R192" s="8" t="n">
        <f aca="false">+[2]data1cf!AQ191</f>
        <v>1003.62934875209</v>
      </c>
      <c r="S192" s="8" t="n">
        <f aca="false">+[2]data1cf!AR191</f>
        <v>0</v>
      </c>
      <c r="T192" s="8" t="n">
        <f aca="false">+[2]data1cf!AS191</f>
        <v>0</v>
      </c>
      <c r="U192" s="8" t="n">
        <f aca="false">+[2]data1cf!AT191</f>
        <v>0</v>
      </c>
      <c r="V192" s="8" t="n">
        <f aca="false">+[2]data1cf!AU191</f>
        <v>0</v>
      </c>
      <c r="W192" s="8" t="n">
        <f aca="false">+[2]data1cf!AV191</f>
        <v>0</v>
      </c>
      <c r="X192" s="8" t="n">
        <f aca="false">+[2]data1cf!AW191</f>
        <v>0</v>
      </c>
      <c r="Y192" s="8" t="n">
        <f aca="false">+[2]data1cf!AX191</f>
        <v>0</v>
      </c>
      <c r="Z192" s="8" t="n">
        <f aca="false">+[2]data1cf!AY191</f>
        <v>0</v>
      </c>
      <c r="AA192" s="8" t="n">
        <f aca="false">+[2]data1cf!AZ191</f>
        <v>0</v>
      </c>
      <c r="AB192" s="9"/>
      <c r="AC192" s="9"/>
      <c r="AD192" s="9"/>
      <c r="AE192" s="9"/>
      <c r="AF192" s="9"/>
      <c r="AG192" s="9"/>
      <c r="AH192" s="9"/>
      <c r="AI192" s="9"/>
      <c r="AJ192" s="9"/>
      <c r="AK192" s="1"/>
      <c r="AL192" s="1" t="e">
        <f aca="false">SUMPRODUCT(B192:AJ192,PVCapPrice)</f>
        <v>#DIV/0!</v>
      </c>
      <c r="AM192" s="1"/>
      <c r="AN192" s="1"/>
      <c r="AO192" s="1"/>
      <c r="AP192" s="1"/>
      <c r="AQ192" s="1"/>
    </row>
    <row r="193" customFormat="false" ht="11.25" hidden="false" customHeight="false" outlineLevel="0" collapsed="false">
      <c r="A193" s="1" t="n">
        <v>191</v>
      </c>
      <c r="B193" s="8" t="n">
        <f aca="false">+[2]data1cf!AA192</f>
        <v>-94449.8454151628</v>
      </c>
      <c r="C193" s="8" t="n">
        <f aca="false">+[2]data1cf!AB192</f>
        <v>-7499.97315065199</v>
      </c>
      <c r="D193" s="8" t="n">
        <f aca="false">+[2]data1cf!AC192</f>
        <v>-3404.41494464066</v>
      </c>
      <c r="E193" s="8" t="n">
        <f aca="false">+[2]data1cf!AD192</f>
        <v>-3166.61453347113</v>
      </c>
      <c r="F193" s="8" t="n">
        <f aca="false">+[2]data1cf!AE192</f>
        <v>-3291.45839273136</v>
      </c>
      <c r="G193" s="8" t="n">
        <f aca="false">+[2]data1cf!AF192</f>
        <v>-3671.34753270773</v>
      </c>
      <c r="H193" s="8" t="n">
        <f aca="false">+[2]data1cf!AG192</f>
        <v>-2321.88000572791</v>
      </c>
      <c r="I193" s="8" t="n">
        <f aca="false">+[2]data1cf!AH192</f>
        <v>-2443.63971588549</v>
      </c>
      <c r="J193" s="8" t="n">
        <f aca="false">+[2]data1cf!AI192</f>
        <v>-2456.07391842048</v>
      </c>
      <c r="K193" s="8" t="n">
        <f aca="false">+[2]data1cf!AJ192</f>
        <v>-2465.20893704178</v>
      </c>
      <c r="L193" s="8" t="n">
        <f aca="false">+[2]data1cf!AK192</f>
        <v>-2493.56785330089</v>
      </c>
      <c r="M193" s="8" t="n">
        <f aca="false">+[2]data1cf!AL192</f>
        <v>-2491.9875713446</v>
      </c>
      <c r="N193" s="8" t="n">
        <f aca="false">+[2]data1cf!AM192</f>
        <v>-2509.6545858328</v>
      </c>
      <c r="O193" s="8" t="n">
        <f aca="false">+[2]data1cf!AN192</f>
        <v>-2319.78788847646</v>
      </c>
      <c r="P193" s="8" t="n">
        <f aca="false">+[2]data1cf!AO192</f>
        <v>-2281.46307135862</v>
      </c>
      <c r="Q193" s="8" t="n">
        <f aca="false">+[2]data1cf!AP192</f>
        <v>-2282.32293330406</v>
      </c>
      <c r="R193" s="8" t="n">
        <f aca="false">+[2]data1cf!AQ192</f>
        <v>1083.30194697375</v>
      </c>
      <c r="S193" s="8" t="n">
        <f aca="false">+[2]data1cf!AR192</f>
        <v>0</v>
      </c>
      <c r="T193" s="8" t="n">
        <f aca="false">+[2]data1cf!AS192</f>
        <v>0</v>
      </c>
      <c r="U193" s="8" t="n">
        <f aca="false">+[2]data1cf!AT192</f>
        <v>0</v>
      </c>
      <c r="V193" s="8" t="n">
        <f aca="false">+[2]data1cf!AU192</f>
        <v>0</v>
      </c>
      <c r="W193" s="8" t="n">
        <f aca="false">+[2]data1cf!AV192</f>
        <v>0</v>
      </c>
      <c r="X193" s="8" t="n">
        <f aca="false">+[2]data1cf!AW192</f>
        <v>0</v>
      </c>
      <c r="Y193" s="8" t="n">
        <f aca="false">+[2]data1cf!AX192</f>
        <v>0</v>
      </c>
      <c r="Z193" s="8" t="n">
        <f aca="false">+[2]data1cf!AY192</f>
        <v>0</v>
      </c>
      <c r="AA193" s="8" t="n">
        <f aca="false">+[2]data1cf!AZ192</f>
        <v>0</v>
      </c>
      <c r="AB193" s="9"/>
      <c r="AC193" s="9"/>
      <c r="AD193" s="9"/>
      <c r="AE193" s="9"/>
      <c r="AF193" s="9"/>
      <c r="AG193" s="9"/>
      <c r="AH193" s="9"/>
      <c r="AI193" s="9"/>
      <c r="AJ193" s="9"/>
      <c r="AK193" s="1"/>
      <c r="AL193" s="1" t="e">
        <f aca="false">SUMPRODUCT(B193:AJ193,PVCapPrice)</f>
        <v>#DIV/0!</v>
      </c>
      <c r="AM193" s="1"/>
      <c r="AN193" s="1"/>
      <c r="AO193" s="1"/>
      <c r="AP193" s="1"/>
      <c r="AQ193" s="1"/>
    </row>
    <row r="194" customFormat="false" ht="11.25" hidden="false" customHeight="false" outlineLevel="0" collapsed="false">
      <c r="A194" s="1" t="n">
        <v>192</v>
      </c>
      <c r="B194" s="8" t="n">
        <f aca="false">+[2]data1cf!AA193</f>
        <v>-94519.6180872711</v>
      </c>
      <c r="C194" s="8" t="n">
        <f aca="false">+[2]data1cf!AB193</f>
        <v>-7525.69387108289</v>
      </c>
      <c r="D194" s="8" t="n">
        <f aca="false">+[2]data1cf!AC193</f>
        <v>-3364.7178408307</v>
      </c>
      <c r="E194" s="8" t="n">
        <f aca="false">+[2]data1cf!AD193</f>
        <v>-3028.11745681994</v>
      </c>
      <c r="F194" s="8" t="n">
        <f aca="false">+[2]data1cf!AE193</f>
        <v>-3407.94622599814</v>
      </c>
      <c r="G194" s="8" t="n">
        <f aca="false">+[2]data1cf!AF193</f>
        <v>-3707.85769865727</v>
      </c>
      <c r="H194" s="8" t="n">
        <f aca="false">+[2]data1cf!AG193</f>
        <v>-2320.18995531866</v>
      </c>
      <c r="I194" s="8" t="n">
        <f aca="false">+[2]data1cf!AH193</f>
        <v>-2442.03918660546</v>
      </c>
      <c r="J194" s="8" t="n">
        <f aca="false">+[2]data1cf!AI193</f>
        <v>-2454.47338914045</v>
      </c>
      <c r="K194" s="8" t="n">
        <f aca="false">+[2]data1cf!AJ193</f>
        <v>-2463.60569500026</v>
      </c>
      <c r="L194" s="8" t="n">
        <f aca="false">+[2]data1cf!AK193</f>
        <v>-2491.96732402086</v>
      </c>
      <c r="M194" s="8" t="n">
        <f aca="false">+[2]data1cf!AL193</f>
        <v>-2490.38432930308</v>
      </c>
      <c r="N194" s="8" t="n">
        <f aca="false">+[2]data1cf!AM193</f>
        <v>-2508.05405655277</v>
      </c>
      <c r="O194" s="8" t="n">
        <f aca="false">+[2]data1cf!AN193</f>
        <v>-2318.18464643495</v>
      </c>
      <c r="P194" s="8" t="n">
        <f aca="false">+[2]data1cf!AO193</f>
        <v>-2279.86254207859</v>
      </c>
      <c r="Q194" s="8" t="n">
        <f aca="false">+[2]data1cf!AP193</f>
        <v>-2280.71969126254</v>
      </c>
      <c r="R194" s="8" t="n">
        <f aca="false">+[2]data1cf!AQ193</f>
        <v>1084.10221161376</v>
      </c>
      <c r="S194" s="8" t="n">
        <f aca="false">+[2]data1cf!AR193</f>
        <v>0</v>
      </c>
      <c r="T194" s="8" t="n">
        <f aca="false">+[2]data1cf!AS193</f>
        <v>0</v>
      </c>
      <c r="U194" s="8" t="n">
        <f aca="false">+[2]data1cf!AT193</f>
        <v>0</v>
      </c>
      <c r="V194" s="8" t="n">
        <f aca="false">+[2]data1cf!AU193</f>
        <v>0</v>
      </c>
      <c r="W194" s="8" t="n">
        <f aca="false">+[2]data1cf!AV193</f>
        <v>0</v>
      </c>
      <c r="X194" s="8" t="n">
        <f aca="false">+[2]data1cf!AW193</f>
        <v>0</v>
      </c>
      <c r="Y194" s="8" t="n">
        <f aca="false">+[2]data1cf!AX193</f>
        <v>0</v>
      </c>
      <c r="Z194" s="8" t="n">
        <f aca="false">+[2]data1cf!AY193</f>
        <v>0</v>
      </c>
      <c r="AA194" s="8" t="n">
        <f aca="false">+[2]data1cf!AZ193</f>
        <v>0</v>
      </c>
      <c r="AB194" s="9"/>
      <c r="AC194" s="9"/>
      <c r="AD194" s="9"/>
      <c r="AE194" s="9"/>
      <c r="AF194" s="9"/>
      <c r="AG194" s="9"/>
      <c r="AH194" s="9"/>
      <c r="AI194" s="9"/>
      <c r="AJ194" s="9"/>
      <c r="AK194" s="1"/>
      <c r="AL194" s="1" t="e">
        <f aca="false">SUMPRODUCT(B194:AJ194,PVCapPrice)</f>
        <v>#DIV/0!</v>
      </c>
      <c r="AM194" s="1"/>
      <c r="AN194" s="1"/>
      <c r="AO194" s="1"/>
      <c r="AP194" s="1"/>
      <c r="AQ194" s="1"/>
    </row>
    <row r="195" customFormat="false" ht="11.25" hidden="false" customHeight="false" outlineLevel="0" collapsed="false">
      <c r="A195" s="1" t="n">
        <v>193</v>
      </c>
      <c r="B195" s="8" t="n">
        <f aca="false">+[2]data1cf!AA194</f>
        <v>-101041.937495871</v>
      </c>
      <c r="C195" s="8" t="n">
        <f aca="false">+[2]data1cf!AB194</f>
        <v>-7339.356202732</v>
      </c>
      <c r="D195" s="8" t="n">
        <f aca="false">+[2]data1cf!AC194</f>
        <v>-3195.98762455607</v>
      </c>
      <c r="E195" s="8" t="n">
        <f aca="false">+[2]data1cf!AD194</f>
        <v>-2872.061346228</v>
      </c>
      <c r="F195" s="8" t="n">
        <f aca="false">+[2]data1cf!AE194</f>
        <v>-3211.3768716221</v>
      </c>
      <c r="G195" s="8" t="n">
        <f aca="false">+[2]data1cf!AF194</f>
        <v>-3483.95808613225</v>
      </c>
      <c r="H195" s="8" t="n">
        <f aca="false">+[2]data1cf!AG194</f>
        <v>-2162.20476924689</v>
      </c>
      <c r="I195" s="8" t="n">
        <f aca="false">+[2]data1cf!AH194</f>
        <v>-2292.4223972277</v>
      </c>
      <c r="J195" s="8" t="n">
        <f aca="false">+[2]data1cf!AI194</f>
        <v>-2304.85659976269</v>
      </c>
      <c r="K195" s="8" t="n">
        <f aca="false">+[2]data1cf!AJ194</f>
        <v>-2313.73531784389</v>
      </c>
      <c r="L195" s="8" t="n">
        <f aca="false">+[2]data1cf!AK194</f>
        <v>-2342.3505346431</v>
      </c>
      <c r="M195" s="8" t="n">
        <f aca="false">+[2]data1cf!AL194</f>
        <v>-2340.51395214671</v>
      </c>
      <c r="N195" s="8" t="n">
        <f aca="false">+[2]data1cf!AM194</f>
        <v>-2358.437267175</v>
      </c>
      <c r="O195" s="8" t="n">
        <f aca="false">+[2]data1cf!AN194</f>
        <v>-2168.31426927857</v>
      </c>
      <c r="P195" s="8" t="n">
        <f aca="false">+[2]data1cf!AO194</f>
        <v>-2130.24575270082</v>
      </c>
      <c r="Q195" s="8" t="n">
        <f aca="false">+[2]data1cf!AP194</f>
        <v>-2130.84931410617</v>
      </c>
      <c r="R195" s="8" t="n">
        <f aca="false">+[2]data1cf!AQ194</f>
        <v>1158.91060630265</v>
      </c>
      <c r="S195" s="8" t="n">
        <f aca="false">+[2]data1cf!AR194</f>
        <v>0</v>
      </c>
      <c r="T195" s="8" t="n">
        <f aca="false">+[2]data1cf!AS194</f>
        <v>0</v>
      </c>
      <c r="U195" s="8" t="n">
        <f aca="false">+[2]data1cf!AT194</f>
        <v>0</v>
      </c>
      <c r="V195" s="8" t="n">
        <f aca="false">+[2]data1cf!AU194</f>
        <v>0</v>
      </c>
      <c r="W195" s="8" t="n">
        <f aca="false">+[2]data1cf!AV194</f>
        <v>0</v>
      </c>
      <c r="X195" s="8" t="n">
        <f aca="false">+[2]data1cf!AW194</f>
        <v>0</v>
      </c>
      <c r="Y195" s="8" t="n">
        <f aca="false">+[2]data1cf!AX194</f>
        <v>0</v>
      </c>
      <c r="Z195" s="8" t="n">
        <f aca="false">+[2]data1cf!AY194</f>
        <v>0</v>
      </c>
      <c r="AA195" s="8" t="n">
        <f aca="false">+[2]data1cf!AZ194</f>
        <v>0</v>
      </c>
      <c r="AB195" s="9"/>
      <c r="AC195" s="9"/>
      <c r="AD195" s="9"/>
      <c r="AE195" s="9"/>
      <c r="AF195" s="9"/>
      <c r="AG195" s="9"/>
      <c r="AH195" s="9"/>
      <c r="AI195" s="9"/>
      <c r="AJ195" s="9"/>
      <c r="AK195" s="1"/>
      <c r="AL195" s="1" t="e">
        <f aca="false">SUMPRODUCT(B195:AJ195,PVCapPrice)</f>
        <v>#DIV/0!</v>
      </c>
      <c r="AM195" s="1"/>
      <c r="AN195" s="1"/>
      <c r="AO195" s="1"/>
      <c r="AP195" s="1"/>
      <c r="AQ195" s="1"/>
    </row>
    <row r="196" customFormat="false" ht="11.25" hidden="false" customHeight="false" outlineLevel="0" collapsed="false">
      <c r="A196" s="1" t="n">
        <v>194</v>
      </c>
      <c r="B196" s="8" t="n">
        <f aca="false">+[2]data1cf!AA195</f>
        <v>-89688.2659348418</v>
      </c>
      <c r="C196" s="8" t="n">
        <f aca="false">+[2]data1cf!AB195</f>
        <v>-7603.53807830416</v>
      </c>
      <c r="D196" s="8" t="n">
        <f aca="false">+[2]data1cf!AC195</f>
        <v>-3614.8308242474</v>
      </c>
      <c r="E196" s="8" t="n">
        <f aca="false">+[2]data1cf!AD195</f>
        <v>-3197.57306334935</v>
      </c>
      <c r="F196" s="8" t="n">
        <f aca="false">+[2]data1cf!AE195</f>
        <v>-3477.48490501108</v>
      </c>
      <c r="G196" s="8" t="n">
        <f aca="false">+[2]data1cf!AF195</f>
        <v>-3777.98540045581</v>
      </c>
      <c r="H196" s="8" t="n">
        <f aca="false">+[2]data1cf!AG195</f>
        <v>-2437.21612667932</v>
      </c>
      <c r="I196" s="8" t="n">
        <f aca="false">+[2]data1cf!AH195</f>
        <v>-2552.86653990047</v>
      </c>
      <c r="J196" s="8" t="n">
        <f aca="false">+[2]data1cf!AI195</f>
        <v>-2565.30074243546</v>
      </c>
      <c r="K196" s="8" t="n">
        <f aca="false">+[2]data1cf!AJ195</f>
        <v>-2574.62089126695</v>
      </c>
      <c r="L196" s="8" t="n">
        <f aca="false">+[2]data1cf!AK195</f>
        <v>-2602.79467731587</v>
      </c>
      <c r="M196" s="8" t="n">
        <f aca="false">+[2]data1cf!AL195</f>
        <v>-2601.39952556977</v>
      </c>
      <c r="N196" s="8" t="n">
        <f aca="false">+[2]data1cf!AM195</f>
        <v>-2618.88140984777</v>
      </c>
      <c r="O196" s="8" t="n">
        <f aca="false">+[2]data1cf!AN195</f>
        <v>-2429.19984270164</v>
      </c>
      <c r="P196" s="8" t="n">
        <f aca="false">+[2]data1cf!AO195</f>
        <v>-2390.68989537359</v>
      </c>
      <c r="Q196" s="8" t="n">
        <f aca="false">+[2]data1cf!AP195</f>
        <v>-2391.73488752923</v>
      </c>
      <c r="R196" s="8" t="n">
        <f aca="false">+[2]data1cf!AQ195</f>
        <v>1028.68853496626</v>
      </c>
      <c r="S196" s="8" t="n">
        <f aca="false">+[2]data1cf!AR195</f>
        <v>0</v>
      </c>
      <c r="T196" s="8" t="n">
        <f aca="false">+[2]data1cf!AS195</f>
        <v>0</v>
      </c>
      <c r="U196" s="8" t="n">
        <f aca="false">+[2]data1cf!AT195</f>
        <v>0</v>
      </c>
      <c r="V196" s="8" t="n">
        <f aca="false">+[2]data1cf!AU195</f>
        <v>0</v>
      </c>
      <c r="W196" s="8" t="n">
        <f aca="false">+[2]data1cf!AV195</f>
        <v>0</v>
      </c>
      <c r="X196" s="8" t="n">
        <f aca="false">+[2]data1cf!AW195</f>
        <v>0</v>
      </c>
      <c r="Y196" s="8" t="n">
        <f aca="false">+[2]data1cf!AX195</f>
        <v>0</v>
      </c>
      <c r="Z196" s="8" t="n">
        <f aca="false">+[2]data1cf!AY195</f>
        <v>0</v>
      </c>
      <c r="AA196" s="8" t="n">
        <f aca="false">+[2]data1cf!AZ195</f>
        <v>0</v>
      </c>
      <c r="AB196" s="9"/>
      <c r="AC196" s="9"/>
      <c r="AD196" s="9"/>
      <c r="AE196" s="9"/>
      <c r="AF196" s="9"/>
      <c r="AG196" s="9"/>
      <c r="AH196" s="9"/>
      <c r="AI196" s="9"/>
      <c r="AJ196" s="9"/>
      <c r="AK196" s="1"/>
      <c r="AL196" s="1" t="e">
        <f aca="false">SUMPRODUCT(B196:AJ196,PVCapPrice)</f>
        <v>#DIV/0!</v>
      </c>
      <c r="AM196" s="1"/>
      <c r="AN196" s="1"/>
      <c r="AO196" s="1"/>
      <c r="AP196" s="1"/>
      <c r="AQ196" s="1"/>
    </row>
    <row r="197" customFormat="false" ht="11.25" hidden="false" customHeight="false" outlineLevel="0" collapsed="false">
      <c r="A197" s="1" t="n">
        <v>195</v>
      </c>
      <c r="B197" s="8" t="n">
        <f aca="false">+[2]data1cf!AA196</f>
        <v>-95301.6343277328</v>
      </c>
      <c r="C197" s="8" t="n">
        <f aca="false">+[2]data1cf!AB196</f>
        <v>-7474.17230702556</v>
      </c>
      <c r="D197" s="8" t="n">
        <f aca="false">+[2]data1cf!AC196</f>
        <v>-3379.84128497182</v>
      </c>
      <c r="E197" s="8" t="n">
        <f aca="false">+[2]data1cf!AD196</f>
        <v>-2991.43786383788</v>
      </c>
      <c r="F197" s="8" t="n">
        <f aca="false">+[2]data1cf!AE196</f>
        <v>-3228.27981923866</v>
      </c>
      <c r="G197" s="8" t="n">
        <f aca="false">+[2]data1cf!AF196</f>
        <v>-3629.80943518059</v>
      </c>
      <c r="H197" s="8" t="n">
        <f aca="false">+[2]data1cf!AG196</f>
        <v>-2301.2477702583</v>
      </c>
      <c r="I197" s="8" t="n">
        <f aca="false">+[2]data1cf!AH196</f>
        <v>-2424.10035966226</v>
      </c>
      <c r="J197" s="8" t="n">
        <f aca="false">+[2]data1cf!AI196</f>
        <v>-2436.53456219725</v>
      </c>
      <c r="K197" s="8" t="n">
        <f aca="false">+[2]data1cf!AJ196</f>
        <v>-2445.63646326563</v>
      </c>
      <c r="L197" s="8" t="n">
        <f aca="false">+[2]data1cf!AK196</f>
        <v>-2474.02849707766</v>
      </c>
      <c r="M197" s="8" t="n">
        <f aca="false">+[2]data1cf!AL196</f>
        <v>-2472.41509756845</v>
      </c>
      <c r="N197" s="8" t="n">
        <f aca="false">+[2]data1cf!AM196</f>
        <v>-2490.11522960957</v>
      </c>
      <c r="O197" s="8" t="n">
        <f aca="false">+[2]data1cf!AN196</f>
        <v>-2300.21541470032</v>
      </c>
      <c r="P197" s="8" t="n">
        <f aca="false">+[2]data1cf!AO196</f>
        <v>-2261.92371513539</v>
      </c>
      <c r="Q197" s="8" t="n">
        <f aca="false">+[2]data1cf!AP196</f>
        <v>-2262.75045952791</v>
      </c>
      <c r="R197" s="8" t="n">
        <f aca="false">+[2]data1cf!AQ196</f>
        <v>1093.07162508536</v>
      </c>
      <c r="S197" s="8" t="n">
        <f aca="false">+[2]data1cf!AR196</f>
        <v>0</v>
      </c>
      <c r="T197" s="8" t="n">
        <f aca="false">+[2]data1cf!AS196</f>
        <v>0</v>
      </c>
      <c r="U197" s="8" t="n">
        <f aca="false">+[2]data1cf!AT196</f>
        <v>0</v>
      </c>
      <c r="V197" s="8" t="n">
        <f aca="false">+[2]data1cf!AU196</f>
        <v>0</v>
      </c>
      <c r="W197" s="8" t="n">
        <f aca="false">+[2]data1cf!AV196</f>
        <v>0</v>
      </c>
      <c r="X197" s="8" t="n">
        <f aca="false">+[2]data1cf!AW196</f>
        <v>0</v>
      </c>
      <c r="Y197" s="8" t="n">
        <f aca="false">+[2]data1cf!AX196</f>
        <v>0</v>
      </c>
      <c r="Z197" s="8" t="n">
        <f aca="false">+[2]data1cf!AY196</f>
        <v>0</v>
      </c>
      <c r="AA197" s="8" t="n">
        <f aca="false">+[2]data1cf!AZ196</f>
        <v>0</v>
      </c>
      <c r="AB197" s="9"/>
      <c r="AC197" s="9"/>
      <c r="AD197" s="9"/>
      <c r="AE197" s="9"/>
      <c r="AF197" s="9"/>
      <c r="AG197" s="9"/>
      <c r="AH197" s="9"/>
      <c r="AI197" s="9"/>
      <c r="AJ197" s="9"/>
      <c r="AK197" s="1"/>
      <c r="AL197" s="1" t="e">
        <f aca="false">SUMPRODUCT(B197:AJ197,PVCapPrice)</f>
        <v>#DIV/0!</v>
      </c>
      <c r="AM197" s="1"/>
      <c r="AN197" s="1"/>
      <c r="AO197" s="1"/>
      <c r="AP197" s="1"/>
      <c r="AQ197" s="1"/>
    </row>
    <row r="198" customFormat="false" ht="11.25" hidden="false" customHeight="false" outlineLevel="0" collapsed="false">
      <c r="A198" s="1" t="n">
        <v>196</v>
      </c>
      <c r="B198" s="8" t="n">
        <f aca="false">+[2]data1cf!AA197</f>
        <v>-100260.542056393</v>
      </c>
      <c r="C198" s="8" t="n">
        <f aca="false">+[2]data1cf!AB197</f>
        <v>-7467.53244030673</v>
      </c>
      <c r="D198" s="8" t="n">
        <f aca="false">+[2]data1cf!AC197</f>
        <v>-3259.74966733589</v>
      </c>
      <c r="E198" s="8" t="n">
        <f aca="false">+[2]data1cf!AD197</f>
        <v>-2985.06894574058</v>
      </c>
      <c r="F198" s="8" t="n">
        <f aca="false">+[2]data1cf!AE197</f>
        <v>-3197.83700087158</v>
      </c>
      <c r="G198" s="8" t="n">
        <f aca="false">+[2]data1cf!AF197</f>
        <v>-3448.06355512751</v>
      </c>
      <c r="H198" s="8" t="n">
        <f aca="false">+[2]data1cf!AG197</f>
        <v>-2181.13191711684</v>
      </c>
      <c r="I198" s="8" t="n">
        <f aca="false">+[2]data1cf!AH197</f>
        <v>-2310.34698349298</v>
      </c>
      <c r="J198" s="8" t="n">
        <f aca="false">+[2]data1cf!AI197</f>
        <v>-2322.78118602797</v>
      </c>
      <c r="K198" s="8" t="n">
        <f aca="false">+[2]data1cf!AJ197</f>
        <v>-2331.69028476385</v>
      </c>
      <c r="L198" s="8" t="n">
        <f aca="false">+[2]data1cf!AK197</f>
        <v>-2360.27512090838</v>
      </c>
      <c r="M198" s="8" t="n">
        <f aca="false">+[2]data1cf!AL197</f>
        <v>-2358.46891906668</v>
      </c>
      <c r="N198" s="8" t="n">
        <f aca="false">+[2]data1cf!AM197</f>
        <v>-2376.36185344028</v>
      </c>
      <c r="O198" s="8" t="n">
        <f aca="false">+[2]data1cf!AN197</f>
        <v>-2186.26923619854</v>
      </c>
      <c r="P198" s="8" t="n">
        <f aca="false">+[2]data1cf!AO197</f>
        <v>-2148.1703389661</v>
      </c>
      <c r="Q198" s="8" t="n">
        <f aca="false">+[2]data1cf!AP197</f>
        <v>-2148.80428102614</v>
      </c>
      <c r="R198" s="8" t="n">
        <f aca="false">+[2]data1cf!AQ197</f>
        <v>1149.94831317001</v>
      </c>
      <c r="S198" s="8" t="n">
        <f aca="false">+[2]data1cf!AR197</f>
        <v>0</v>
      </c>
      <c r="T198" s="8" t="n">
        <f aca="false">+[2]data1cf!AS197</f>
        <v>0</v>
      </c>
      <c r="U198" s="8" t="n">
        <f aca="false">+[2]data1cf!AT197</f>
        <v>0</v>
      </c>
      <c r="V198" s="8" t="n">
        <f aca="false">+[2]data1cf!AU197</f>
        <v>0</v>
      </c>
      <c r="W198" s="8" t="n">
        <f aca="false">+[2]data1cf!AV197</f>
        <v>0</v>
      </c>
      <c r="X198" s="8" t="n">
        <f aca="false">+[2]data1cf!AW197</f>
        <v>0</v>
      </c>
      <c r="Y198" s="8" t="n">
        <f aca="false">+[2]data1cf!AX197</f>
        <v>0</v>
      </c>
      <c r="Z198" s="8" t="n">
        <f aca="false">+[2]data1cf!AY197</f>
        <v>0</v>
      </c>
      <c r="AA198" s="8" t="n">
        <f aca="false">+[2]data1cf!AZ197</f>
        <v>0</v>
      </c>
      <c r="AB198" s="9"/>
      <c r="AC198" s="9"/>
      <c r="AD198" s="9"/>
      <c r="AE198" s="9"/>
      <c r="AF198" s="9"/>
      <c r="AG198" s="9"/>
      <c r="AH198" s="9"/>
      <c r="AI198" s="9"/>
      <c r="AJ198" s="9"/>
      <c r="AK198" s="1"/>
      <c r="AL198" s="1" t="e">
        <f aca="false">SUMPRODUCT(B198:AJ198,PVCapPrice)</f>
        <v>#DIV/0!</v>
      </c>
      <c r="AM198" s="1"/>
      <c r="AN198" s="1"/>
      <c r="AO198" s="1"/>
      <c r="AP198" s="1"/>
      <c r="AQ198" s="1"/>
    </row>
    <row r="199" customFormat="false" ht="11.25" hidden="false" customHeight="false" outlineLevel="0" collapsed="false">
      <c r="A199" s="1" t="n">
        <v>197</v>
      </c>
      <c r="B199" s="8" t="n">
        <f aca="false">+[2]data1cf!AA198</f>
        <v>-86590.6505815176</v>
      </c>
      <c r="C199" s="8" t="n">
        <f aca="false">+[2]data1cf!AB198</f>
        <v>-7662.47078744056</v>
      </c>
      <c r="D199" s="8" t="n">
        <f aca="false">+[2]data1cf!AC198</f>
        <v>-3623.44287276165</v>
      </c>
      <c r="E199" s="8" t="n">
        <f aca="false">+[2]data1cf!AD198</f>
        <v>-3293.22192504827</v>
      </c>
      <c r="F199" s="8" t="n">
        <f aca="false">+[2]data1cf!AE198</f>
        <v>-3587.9070777962</v>
      </c>
      <c r="G199" s="8" t="n">
        <f aca="false">+[2]data1cf!AF198</f>
        <v>-3729.53374088208</v>
      </c>
      <c r="H199" s="8" t="n">
        <f aca="false">+[2]data1cf!AG198</f>
        <v>-2512.24730919523</v>
      </c>
      <c r="I199" s="8" t="n">
        <f aca="false">+[2]data1cf!AH198</f>
        <v>-2623.92335801344</v>
      </c>
      <c r="J199" s="8" t="n">
        <f aca="false">+[2]data1cf!AI198</f>
        <v>-2636.35756054843</v>
      </c>
      <c r="K199" s="8" t="n">
        <f aca="false">+[2]data1cf!AJ198</f>
        <v>-2645.79814466486</v>
      </c>
      <c r="L199" s="8" t="n">
        <f aca="false">+[2]data1cf!AK198</f>
        <v>-2673.85149542884</v>
      </c>
      <c r="M199" s="8" t="n">
        <f aca="false">+[2]data1cf!AL198</f>
        <v>-2672.57677896769</v>
      </c>
      <c r="N199" s="8" t="n">
        <f aca="false">+[2]data1cf!AM198</f>
        <v>-2689.93822796075</v>
      </c>
      <c r="O199" s="8" t="n">
        <f aca="false">+[2]data1cf!AN198</f>
        <v>-2500.37709609955</v>
      </c>
      <c r="P199" s="8" t="n">
        <f aca="false">+[2]data1cf!AO198</f>
        <v>-2461.74671348657</v>
      </c>
      <c r="Q199" s="8" t="n">
        <f aca="false">+[2]data1cf!AP198</f>
        <v>-2462.91214092715</v>
      </c>
      <c r="R199" s="8" t="n">
        <f aca="false">+[2]data1cf!AQ198</f>
        <v>993.160125909774</v>
      </c>
      <c r="S199" s="8" t="n">
        <f aca="false">+[2]data1cf!AR198</f>
        <v>0</v>
      </c>
      <c r="T199" s="8" t="n">
        <f aca="false">+[2]data1cf!AS198</f>
        <v>0</v>
      </c>
      <c r="U199" s="8" t="n">
        <f aca="false">+[2]data1cf!AT198</f>
        <v>0</v>
      </c>
      <c r="V199" s="8" t="n">
        <f aca="false">+[2]data1cf!AU198</f>
        <v>0</v>
      </c>
      <c r="W199" s="8" t="n">
        <f aca="false">+[2]data1cf!AV198</f>
        <v>0</v>
      </c>
      <c r="X199" s="8" t="n">
        <f aca="false">+[2]data1cf!AW198</f>
        <v>0</v>
      </c>
      <c r="Y199" s="8" t="n">
        <f aca="false">+[2]data1cf!AX198</f>
        <v>0</v>
      </c>
      <c r="Z199" s="8" t="n">
        <f aca="false">+[2]data1cf!AY198</f>
        <v>0</v>
      </c>
      <c r="AA199" s="8" t="n">
        <f aca="false">+[2]data1cf!AZ198</f>
        <v>0</v>
      </c>
      <c r="AB199" s="9"/>
      <c r="AC199" s="9"/>
      <c r="AD199" s="9"/>
      <c r="AE199" s="9"/>
      <c r="AF199" s="9"/>
      <c r="AG199" s="9"/>
      <c r="AH199" s="9"/>
      <c r="AI199" s="9"/>
      <c r="AJ199" s="9"/>
      <c r="AK199" s="1"/>
      <c r="AL199" s="1" t="e">
        <f aca="false">SUMPRODUCT(B199:AJ199,PVCapPrice)</f>
        <v>#DIV/0!</v>
      </c>
      <c r="AM199" s="1"/>
      <c r="AN199" s="1"/>
      <c r="AO199" s="1"/>
      <c r="AP199" s="1"/>
      <c r="AQ199" s="1"/>
    </row>
    <row r="200" customFormat="false" ht="11.25" hidden="false" customHeight="false" outlineLevel="0" collapsed="false">
      <c r="A200" s="1" t="n">
        <v>198</v>
      </c>
      <c r="B200" s="8" t="n">
        <f aca="false">+[2]data1cf!AA199</f>
        <v>-103148.274590749</v>
      </c>
      <c r="C200" s="8" t="n">
        <f aca="false">+[2]data1cf!AB199</f>
        <v>-7329.62577381261</v>
      </c>
      <c r="D200" s="8" t="n">
        <f aca="false">+[2]data1cf!AC199</f>
        <v>-3048.13847391957</v>
      </c>
      <c r="E200" s="8" t="n">
        <f aca="false">+[2]data1cf!AD199</f>
        <v>-2835.70870632091</v>
      </c>
      <c r="F200" s="8" t="n">
        <f aca="false">+[2]data1cf!AE199</f>
        <v>-3025.94338366304</v>
      </c>
      <c r="G200" s="8" t="n">
        <f aca="false">+[2]data1cf!AF199</f>
        <v>-3199.96731784781</v>
      </c>
      <c r="H200" s="8" t="n">
        <f aca="false">+[2]data1cf!AG199</f>
        <v>-2111.18456661385</v>
      </c>
      <c r="I200" s="8" t="n">
        <f aca="false">+[2]data1cf!AH199</f>
        <v>-2244.10470934087</v>
      </c>
      <c r="J200" s="8" t="n">
        <f aca="false">+[2]data1cf!AI199</f>
        <v>-2256.53891187586</v>
      </c>
      <c r="K200" s="8" t="n">
        <f aca="false">+[2]data1cf!AJ199</f>
        <v>-2265.33573557081</v>
      </c>
      <c r="L200" s="8" t="n">
        <f aca="false">+[2]data1cf!AK199</f>
        <v>-2294.03284675627</v>
      </c>
      <c r="M200" s="8" t="n">
        <f aca="false">+[2]data1cf!AL199</f>
        <v>-2292.11436987364</v>
      </c>
      <c r="N200" s="8" t="n">
        <f aca="false">+[2]data1cf!AM199</f>
        <v>-2310.11957928818</v>
      </c>
      <c r="O200" s="8" t="n">
        <f aca="false">+[2]data1cf!AN199</f>
        <v>-2119.9146870055</v>
      </c>
      <c r="P200" s="8" t="n">
        <f aca="false">+[2]data1cf!AO199</f>
        <v>-2081.928064814</v>
      </c>
      <c r="Q200" s="8" t="n">
        <f aca="false">+[2]data1cf!AP199</f>
        <v>-2082.44973183309</v>
      </c>
      <c r="R200" s="8" t="n">
        <f aca="false">+[2]data1cf!AQ199</f>
        <v>1183.06945024606</v>
      </c>
      <c r="S200" s="8" t="n">
        <f aca="false">+[2]data1cf!AR199</f>
        <v>0</v>
      </c>
      <c r="T200" s="8" t="n">
        <f aca="false">+[2]data1cf!AS199</f>
        <v>0</v>
      </c>
      <c r="U200" s="8" t="n">
        <f aca="false">+[2]data1cf!AT199</f>
        <v>0</v>
      </c>
      <c r="V200" s="8" t="n">
        <f aca="false">+[2]data1cf!AU199</f>
        <v>0</v>
      </c>
      <c r="W200" s="8" t="n">
        <f aca="false">+[2]data1cf!AV199</f>
        <v>0</v>
      </c>
      <c r="X200" s="8" t="n">
        <f aca="false">+[2]data1cf!AW199</f>
        <v>0</v>
      </c>
      <c r="Y200" s="8" t="n">
        <f aca="false">+[2]data1cf!AX199</f>
        <v>0</v>
      </c>
      <c r="Z200" s="8" t="n">
        <f aca="false">+[2]data1cf!AY199</f>
        <v>0</v>
      </c>
      <c r="AA200" s="8" t="n">
        <f aca="false">+[2]data1cf!AZ199</f>
        <v>0</v>
      </c>
      <c r="AB200" s="9"/>
      <c r="AC200" s="9"/>
      <c r="AD200" s="9"/>
      <c r="AE200" s="9"/>
      <c r="AF200" s="9"/>
      <c r="AG200" s="9"/>
      <c r="AH200" s="9"/>
      <c r="AI200" s="9"/>
      <c r="AJ200" s="9"/>
      <c r="AK200" s="1"/>
      <c r="AL200" s="1" t="e">
        <f aca="false">SUMPRODUCT(B200:AJ200,PVCapPrice)</f>
        <v>#DIV/0!</v>
      </c>
      <c r="AM200" s="1"/>
      <c r="AN200" s="1"/>
      <c r="AO200" s="1"/>
      <c r="AP200" s="1"/>
      <c r="AQ200" s="1"/>
    </row>
    <row r="201" customFormat="false" ht="11.25" hidden="false" customHeight="false" outlineLevel="0" collapsed="false">
      <c r="A201" s="1" t="n">
        <v>199</v>
      </c>
      <c r="B201" s="8" t="n">
        <f aca="false">+[2]data1cf!AA200</f>
        <v>-90806.3666282531</v>
      </c>
      <c r="C201" s="8" t="n">
        <f aca="false">+[2]data1cf!AB200</f>
        <v>-7567.9425901906</v>
      </c>
      <c r="D201" s="8" t="n">
        <f aca="false">+[2]data1cf!AC200</f>
        <v>-3524.73000642505</v>
      </c>
      <c r="E201" s="8" t="n">
        <f aca="false">+[2]data1cf!AD200</f>
        <v>-3208.72600924129</v>
      </c>
      <c r="F201" s="8" t="n">
        <f aca="false">+[2]data1cf!AE200</f>
        <v>-3437.82678662898</v>
      </c>
      <c r="G201" s="8" t="n">
        <f aca="false">+[2]data1cf!AF200</f>
        <v>-3725.45895574905</v>
      </c>
      <c r="H201" s="8" t="n">
        <f aca="false">+[2]data1cf!AG200</f>
        <v>-2410.13322333935</v>
      </c>
      <c r="I201" s="8" t="n">
        <f aca="false">+[2]data1cf!AH200</f>
        <v>-2527.21820447417</v>
      </c>
      <c r="J201" s="8" t="n">
        <f aca="false">+[2]data1cf!AI200</f>
        <v>-2539.65240700916</v>
      </c>
      <c r="K201" s="8" t="n">
        <f aca="false">+[2]data1cf!AJ200</f>
        <v>-2548.92908408569</v>
      </c>
      <c r="L201" s="8" t="n">
        <f aca="false">+[2]data1cf!AK200</f>
        <v>-2577.14634188957</v>
      </c>
      <c r="M201" s="8" t="n">
        <f aca="false">+[2]data1cf!AL200</f>
        <v>-2575.70771838851</v>
      </c>
      <c r="N201" s="8" t="n">
        <f aca="false">+[2]data1cf!AM200</f>
        <v>-2593.23307442148</v>
      </c>
      <c r="O201" s="8" t="n">
        <f aca="false">+[2]data1cf!AN200</f>
        <v>-2403.50803552038</v>
      </c>
      <c r="P201" s="8" t="n">
        <f aca="false">+[2]data1cf!AO200</f>
        <v>-2365.0415599473</v>
      </c>
      <c r="Q201" s="8" t="n">
        <f aca="false">+[2]data1cf!AP200</f>
        <v>-2366.04308034797</v>
      </c>
      <c r="R201" s="8" t="n">
        <f aca="false">+[2]data1cf!AQ200</f>
        <v>1041.51270267941</v>
      </c>
      <c r="S201" s="8" t="n">
        <f aca="false">+[2]data1cf!AR200</f>
        <v>0</v>
      </c>
      <c r="T201" s="8" t="n">
        <f aca="false">+[2]data1cf!AS200</f>
        <v>0</v>
      </c>
      <c r="U201" s="8" t="n">
        <f aca="false">+[2]data1cf!AT200</f>
        <v>0</v>
      </c>
      <c r="V201" s="8" t="n">
        <f aca="false">+[2]data1cf!AU200</f>
        <v>0</v>
      </c>
      <c r="W201" s="8" t="n">
        <f aca="false">+[2]data1cf!AV200</f>
        <v>0</v>
      </c>
      <c r="X201" s="8" t="n">
        <f aca="false">+[2]data1cf!AW200</f>
        <v>0</v>
      </c>
      <c r="Y201" s="8" t="n">
        <f aca="false">+[2]data1cf!AX200</f>
        <v>0</v>
      </c>
      <c r="Z201" s="8" t="n">
        <f aca="false">+[2]data1cf!AY200</f>
        <v>0</v>
      </c>
      <c r="AA201" s="8" t="n">
        <f aca="false">+[2]data1cf!AZ200</f>
        <v>0</v>
      </c>
      <c r="AB201" s="9"/>
      <c r="AC201" s="9"/>
      <c r="AD201" s="9"/>
      <c r="AE201" s="9"/>
      <c r="AF201" s="9"/>
      <c r="AG201" s="9"/>
      <c r="AH201" s="9"/>
      <c r="AI201" s="9"/>
      <c r="AJ201" s="9"/>
      <c r="AK201" s="1"/>
      <c r="AL201" s="1" t="e">
        <f aca="false">SUMPRODUCT(B201:AJ201,PVCapPrice)</f>
        <v>#DIV/0!</v>
      </c>
      <c r="AM201" s="1"/>
      <c r="AN201" s="1"/>
      <c r="AO201" s="1"/>
      <c r="AP201" s="1"/>
      <c r="AQ201" s="1"/>
    </row>
    <row r="202" customFormat="false" ht="11.25" hidden="false" customHeight="false" outlineLevel="0" collapsed="false">
      <c r="A202" s="1" t="n">
        <v>200</v>
      </c>
      <c r="B202" s="8" t="n">
        <f aca="false">+[2]data1cf!AA201</f>
        <v>-102671.303097667</v>
      </c>
      <c r="C202" s="8" t="n">
        <f aca="false">+[2]data1cf!AB201</f>
        <v>-7347.72119641763</v>
      </c>
      <c r="D202" s="8" t="n">
        <f aca="false">+[2]data1cf!AC201</f>
        <v>-3088.11610076263</v>
      </c>
      <c r="E202" s="8" t="n">
        <f aca="false">+[2]data1cf!AD201</f>
        <v>-2783.07496489734</v>
      </c>
      <c r="F202" s="8" t="n">
        <f aca="false">+[2]data1cf!AE201</f>
        <v>-2996.01266066013</v>
      </c>
      <c r="G202" s="8" t="n">
        <f aca="false">+[2]data1cf!AF201</f>
        <v>-3309.51569693871</v>
      </c>
      <c r="H202" s="8" t="n">
        <f aca="false">+[2]data1cf!AG201</f>
        <v>-2122.73788459246</v>
      </c>
      <c r="I202" s="8" t="n">
        <f aca="false">+[2]data1cf!AH201</f>
        <v>-2255.04605381499</v>
      </c>
      <c r="J202" s="8" t="n">
        <f aca="false">+[2]data1cf!AI201</f>
        <v>-2267.48025634998</v>
      </c>
      <c r="K202" s="8" t="n">
        <f aca="false">+[2]data1cf!AJ201</f>
        <v>-2276.29562469658</v>
      </c>
      <c r="L202" s="8" t="n">
        <f aca="false">+[2]data1cf!AK201</f>
        <v>-2304.97419123039</v>
      </c>
      <c r="M202" s="8" t="n">
        <f aca="false">+[2]data1cf!AL201</f>
        <v>-2303.07425899941</v>
      </c>
      <c r="N202" s="8" t="n">
        <f aca="false">+[2]data1cf!AM201</f>
        <v>-2321.0609237623</v>
      </c>
      <c r="O202" s="8" t="n">
        <f aca="false">+[2]data1cf!AN201</f>
        <v>-2130.87457613127</v>
      </c>
      <c r="P202" s="8" t="n">
        <f aca="false">+[2]data1cf!AO201</f>
        <v>-2092.86940928812</v>
      </c>
      <c r="Q202" s="8" t="n">
        <f aca="false">+[2]data1cf!AP201</f>
        <v>-2093.40962095887</v>
      </c>
      <c r="R202" s="8" t="n">
        <f aca="false">+[2]data1cf!AQ201</f>
        <v>1177.598778009</v>
      </c>
      <c r="S202" s="8" t="n">
        <f aca="false">+[2]data1cf!AR201</f>
        <v>0</v>
      </c>
      <c r="T202" s="8" t="n">
        <f aca="false">+[2]data1cf!AS201</f>
        <v>0</v>
      </c>
      <c r="U202" s="8" t="n">
        <f aca="false">+[2]data1cf!AT201</f>
        <v>0</v>
      </c>
      <c r="V202" s="8" t="n">
        <f aca="false">+[2]data1cf!AU201</f>
        <v>0</v>
      </c>
      <c r="W202" s="8" t="n">
        <f aca="false">+[2]data1cf!AV201</f>
        <v>0</v>
      </c>
      <c r="X202" s="8" t="n">
        <f aca="false">+[2]data1cf!AW201</f>
        <v>0</v>
      </c>
      <c r="Y202" s="8" t="n">
        <f aca="false">+[2]data1cf!AX201</f>
        <v>0</v>
      </c>
      <c r="Z202" s="8" t="n">
        <f aca="false">+[2]data1cf!AY201</f>
        <v>0</v>
      </c>
      <c r="AA202" s="8" t="n">
        <f aca="false">+[2]data1cf!AZ201</f>
        <v>0</v>
      </c>
      <c r="AB202" s="9"/>
      <c r="AC202" s="9"/>
      <c r="AD202" s="9"/>
      <c r="AE202" s="9"/>
      <c r="AF202" s="9"/>
      <c r="AG202" s="9"/>
      <c r="AH202" s="9"/>
      <c r="AI202" s="9"/>
      <c r="AJ202" s="9"/>
      <c r="AK202" s="1"/>
      <c r="AL202" s="1" t="e">
        <f aca="false">SUMPRODUCT(B202:AJ202,PVCapPrice)</f>
        <v>#DIV/0!</v>
      </c>
      <c r="AM202" s="1"/>
      <c r="AN202" s="1"/>
      <c r="AO202" s="1"/>
      <c r="AP202" s="1"/>
      <c r="AQ202" s="1"/>
    </row>
    <row r="203" customFormat="false" ht="11.25" hidden="false" customHeight="false" outlineLevel="0" collapsed="false">
      <c r="A203" s="1" t="n">
        <v>201</v>
      </c>
      <c r="B203" s="8" t="n">
        <f aca="false">+[2]data1cf!AA202</f>
        <v>-99781.9616154032</v>
      </c>
      <c r="C203" s="8" t="n">
        <f aca="false">+[2]data1cf!AB202</f>
        <v>-7435.01909926234</v>
      </c>
      <c r="D203" s="8" t="n">
        <f aca="false">+[2]data1cf!AC202</f>
        <v>-3175.85298490692</v>
      </c>
      <c r="E203" s="8" t="n">
        <f aca="false">+[2]data1cf!AD202</f>
        <v>-2912.96450898754</v>
      </c>
      <c r="F203" s="8" t="n">
        <f aca="false">+[2]data1cf!AE202</f>
        <v>-3233.62658355198</v>
      </c>
      <c r="G203" s="8" t="n">
        <f aca="false">+[2]data1cf!AF202</f>
        <v>-3523.77362138691</v>
      </c>
      <c r="H203" s="8" t="n">
        <f aca="false">+[2]data1cf!AG202</f>
        <v>-2192.7242074178</v>
      </c>
      <c r="I203" s="8" t="n">
        <f aca="false">+[2]data1cf!AH202</f>
        <v>-2321.32523594493</v>
      </c>
      <c r="J203" s="8" t="n">
        <f aca="false">+[2]data1cf!AI202</f>
        <v>-2333.75943847992</v>
      </c>
      <c r="K203" s="8" t="n">
        <f aca="false">+[2]data1cf!AJ202</f>
        <v>-2342.68714442336</v>
      </c>
      <c r="L203" s="8" t="n">
        <f aca="false">+[2]data1cf!AK202</f>
        <v>-2371.25337336034</v>
      </c>
      <c r="M203" s="8" t="n">
        <f aca="false">+[2]data1cf!AL202</f>
        <v>-2369.46577872618</v>
      </c>
      <c r="N203" s="8" t="n">
        <f aca="false">+[2]data1cf!AM202</f>
        <v>-2387.34010589224</v>
      </c>
      <c r="O203" s="8" t="n">
        <f aca="false">+[2]data1cf!AN202</f>
        <v>-2197.26609585804</v>
      </c>
      <c r="P203" s="8" t="n">
        <f aca="false">+[2]data1cf!AO202</f>
        <v>-2159.14859141806</v>
      </c>
      <c r="Q203" s="8" t="n">
        <f aca="false">+[2]data1cf!AP202</f>
        <v>-2159.80114068564</v>
      </c>
      <c r="R203" s="8" t="n">
        <f aca="false">+[2]data1cf!AQ202</f>
        <v>1144.45918694403</v>
      </c>
      <c r="S203" s="8" t="n">
        <f aca="false">+[2]data1cf!AR202</f>
        <v>0</v>
      </c>
      <c r="T203" s="8" t="n">
        <f aca="false">+[2]data1cf!AS202</f>
        <v>0</v>
      </c>
      <c r="U203" s="8" t="n">
        <f aca="false">+[2]data1cf!AT202</f>
        <v>0</v>
      </c>
      <c r="V203" s="8" t="n">
        <f aca="false">+[2]data1cf!AU202</f>
        <v>0</v>
      </c>
      <c r="W203" s="8" t="n">
        <f aca="false">+[2]data1cf!AV202</f>
        <v>0</v>
      </c>
      <c r="X203" s="8" t="n">
        <f aca="false">+[2]data1cf!AW202</f>
        <v>0</v>
      </c>
      <c r="Y203" s="8" t="n">
        <f aca="false">+[2]data1cf!AX202</f>
        <v>0</v>
      </c>
      <c r="Z203" s="8" t="n">
        <f aca="false">+[2]data1cf!AY202</f>
        <v>0</v>
      </c>
      <c r="AA203" s="8" t="n">
        <f aca="false">+[2]data1cf!AZ202</f>
        <v>0</v>
      </c>
      <c r="AB203" s="9"/>
      <c r="AC203" s="9"/>
      <c r="AD203" s="9"/>
      <c r="AE203" s="9"/>
      <c r="AF203" s="9"/>
      <c r="AG203" s="9"/>
      <c r="AH203" s="9"/>
      <c r="AI203" s="9"/>
      <c r="AJ203" s="9"/>
      <c r="AK203" s="1"/>
      <c r="AL203" s="1" t="e">
        <f aca="false">SUMPRODUCT(B203:AJ203,PVCapPrice)</f>
        <v>#DIV/0!</v>
      </c>
      <c r="AM203" s="1"/>
      <c r="AN203" s="1"/>
      <c r="AO203" s="1"/>
      <c r="AP203" s="1"/>
      <c r="AQ203" s="1"/>
    </row>
    <row r="204" customFormat="false" ht="11.25" hidden="false" customHeight="false" outlineLevel="0" collapsed="false">
      <c r="A204" s="1" t="n">
        <v>202</v>
      </c>
      <c r="B204" s="8" t="n">
        <f aca="false">+[2]data1cf!AA203</f>
        <v>-94349.3440943441</v>
      </c>
      <c r="C204" s="8" t="n">
        <f aca="false">+[2]data1cf!AB203</f>
        <v>-7562.63940144611</v>
      </c>
      <c r="D204" s="8" t="n">
        <f aca="false">+[2]data1cf!AC203</f>
        <v>-3461.23092434487</v>
      </c>
      <c r="E204" s="8" t="n">
        <f aca="false">+[2]data1cf!AD203</f>
        <v>-3070.65328924607</v>
      </c>
      <c r="F204" s="8" t="n">
        <f aca="false">+[2]data1cf!AE203</f>
        <v>-3410.88397130356</v>
      </c>
      <c r="G204" s="8" t="n">
        <f aca="false">+[2]data1cf!AF203</f>
        <v>-3594.09892847578</v>
      </c>
      <c r="H204" s="8" t="n">
        <f aca="false">+[2]data1cf!AG203</f>
        <v>-2324.3143728411</v>
      </c>
      <c r="I204" s="8" t="n">
        <f aca="false">+[2]data1cf!AH203</f>
        <v>-2445.94513578401</v>
      </c>
      <c r="J204" s="8" t="n">
        <f aca="false">+[2]data1cf!AI203</f>
        <v>-2458.379338319</v>
      </c>
      <c r="K204" s="8" t="n">
        <f aca="false">+[2]data1cf!AJ203</f>
        <v>-2467.51826443165</v>
      </c>
      <c r="L204" s="8" t="n">
        <f aca="false">+[2]data1cf!AK203</f>
        <v>-2495.87327319941</v>
      </c>
      <c r="M204" s="8" t="n">
        <f aca="false">+[2]data1cf!AL203</f>
        <v>-2494.29689873448</v>
      </c>
      <c r="N204" s="8" t="n">
        <f aca="false">+[2]data1cf!AM203</f>
        <v>-2511.96000573132</v>
      </c>
      <c r="O204" s="8" t="n">
        <f aca="false">+[2]data1cf!AN203</f>
        <v>-2322.09721586634</v>
      </c>
      <c r="P204" s="8" t="n">
        <f aca="false">+[2]data1cf!AO203</f>
        <v>-2283.76849125714</v>
      </c>
      <c r="Q204" s="8" t="n">
        <f aca="false">+[2]data1cf!AP203</f>
        <v>-2284.63226069394</v>
      </c>
      <c r="R204" s="8" t="n">
        <f aca="false">+[2]data1cf!AQ203</f>
        <v>1082.14923702449</v>
      </c>
      <c r="S204" s="8" t="n">
        <f aca="false">+[2]data1cf!AR203</f>
        <v>0</v>
      </c>
      <c r="T204" s="8" t="n">
        <f aca="false">+[2]data1cf!AS203</f>
        <v>0</v>
      </c>
      <c r="U204" s="8" t="n">
        <f aca="false">+[2]data1cf!AT203</f>
        <v>0</v>
      </c>
      <c r="V204" s="8" t="n">
        <f aca="false">+[2]data1cf!AU203</f>
        <v>0</v>
      </c>
      <c r="W204" s="8" t="n">
        <f aca="false">+[2]data1cf!AV203</f>
        <v>0</v>
      </c>
      <c r="X204" s="8" t="n">
        <f aca="false">+[2]data1cf!AW203</f>
        <v>0</v>
      </c>
      <c r="Y204" s="8" t="n">
        <f aca="false">+[2]data1cf!AX203</f>
        <v>0</v>
      </c>
      <c r="Z204" s="8" t="n">
        <f aca="false">+[2]data1cf!AY203</f>
        <v>0</v>
      </c>
      <c r="AA204" s="8" t="n">
        <f aca="false">+[2]data1cf!AZ203</f>
        <v>0</v>
      </c>
      <c r="AB204" s="9"/>
      <c r="AC204" s="9"/>
      <c r="AD204" s="9"/>
      <c r="AE204" s="9"/>
      <c r="AF204" s="9"/>
      <c r="AG204" s="9"/>
      <c r="AH204" s="9"/>
      <c r="AI204" s="9"/>
      <c r="AJ204" s="9"/>
      <c r="AK204" s="1"/>
      <c r="AL204" s="1" t="e">
        <f aca="false">SUMPRODUCT(B204:AJ204,PVCapPrice)</f>
        <v>#DIV/0!</v>
      </c>
      <c r="AM204" s="1"/>
      <c r="AN204" s="1"/>
      <c r="AO204" s="1"/>
      <c r="AP204" s="1"/>
      <c r="AQ204" s="1"/>
    </row>
    <row r="205" customFormat="false" ht="11.25" hidden="false" customHeight="false" outlineLevel="0" collapsed="false">
      <c r="A205" s="1" t="n">
        <v>203</v>
      </c>
      <c r="B205" s="8" t="n">
        <f aca="false">+[2]data1cf!AA204</f>
        <v>-89708.2756501475</v>
      </c>
      <c r="C205" s="8" t="n">
        <f aca="false">+[2]data1cf!AB204</f>
        <v>-7576.13463694374</v>
      </c>
      <c r="D205" s="8" t="n">
        <f aca="false">+[2]data1cf!AC204</f>
        <v>-3500.83367397449</v>
      </c>
      <c r="E205" s="8" t="n">
        <f aca="false">+[2]data1cf!AD204</f>
        <v>-3169.46813706583</v>
      </c>
      <c r="F205" s="8" t="n">
        <f aca="false">+[2]data1cf!AE204</f>
        <v>-3419.40688787064</v>
      </c>
      <c r="G205" s="8" t="n">
        <f aca="false">+[2]data1cf!AF204</f>
        <v>-3745.15765899143</v>
      </c>
      <c r="H205" s="8" t="n">
        <f aca="false">+[2]data1cf!AG204</f>
        <v>-2436.73144655286</v>
      </c>
      <c r="I205" s="8" t="n">
        <f aca="false">+[2]data1cf!AH204</f>
        <v>-2552.40753303913</v>
      </c>
      <c r="J205" s="8" t="n">
        <f aca="false">+[2]data1cf!AI204</f>
        <v>-2564.84173557412</v>
      </c>
      <c r="K205" s="8" t="n">
        <f aca="false">+[2]data1cf!AJ204</f>
        <v>-2574.16110642788</v>
      </c>
      <c r="L205" s="8" t="n">
        <f aca="false">+[2]data1cf!AK204</f>
        <v>-2602.33567045453</v>
      </c>
      <c r="M205" s="8" t="n">
        <f aca="false">+[2]data1cf!AL204</f>
        <v>-2600.9397407307</v>
      </c>
      <c r="N205" s="8" t="n">
        <f aca="false">+[2]data1cf!AM204</f>
        <v>-2618.42240298643</v>
      </c>
      <c r="O205" s="8" t="n">
        <f aca="false">+[2]data1cf!AN204</f>
        <v>-2428.74005786257</v>
      </c>
      <c r="P205" s="8" t="n">
        <f aca="false">+[2]data1cf!AO204</f>
        <v>-2390.23088851225</v>
      </c>
      <c r="Q205" s="8" t="n">
        <f aca="false">+[2]data1cf!AP204</f>
        <v>-2391.27510269016</v>
      </c>
      <c r="R205" s="8" t="n">
        <f aca="false">+[2]data1cf!AQ204</f>
        <v>1028.91803839693</v>
      </c>
      <c r="S205" s="8" t="n">
        <f aca="false">+[2]data1cf!AR204</f>
        <v>0</v>
      </c>
      <c r="T205" s="8" t="n">
        <f aca="false">+[2]data1cf!AS204</f>
        <v>0</v>
      </c>
      <c r="U205" s="8" t="n">
        <f aca="false">+[2]data1cf!AT204</f>
        <v>0</v>
      </c>
      <c r="V205" s="8" t="n">
        <f aca="false">+[2]data1cf!AU204</f>
        <v>0</v>
      </c>
      <c r="W205" s="8" t="n">
        <f aca="false">+[2]data1cf!AV204</f>
        <v>0</v>
      </c>
      <c r="X205" s="8" t="n">
        <f aca="false">+[2]data1cf!AW204</f>
        <v>0</v>
      </c>
      <c r="Y205" s="8" t="n">
        <f aca="false">+[2]data1cf!AX204</f>
        <v>0</v>
      </c>
      <c r="Z205" s="8" t="n">
        <f aca="false">+[2]data1cf!AY204</f>
        <v>0</v>
      </c>
      <c r="AA205" s="8" t="n">
        <f aca="false">+[2]data1cf!AZ204</f>
        <v>0</v>
      </c>
      <c r="AB205" s="9"/>
      <c r="AC205" s="9"/>
      <c r="AD205" s="9"/>
      <c r="AE205" s="9"/>
      <c r="AF205" s="9"/>
      <c r="AG205" s="9"/>
      <c r="AH205" s="9"/>
      <c r="AI205" s="9"/>
      <c r="AJ205" s="9"/>
      <c r="AK205" s="1"/>
      <c r="AL205" s="1" t="e">
        <f aca="false">SUMPRODUCT(B205:AJ205,PVCapPrice)</f>
        <v>#DIV/0!</v>
      </c>
      <c r="AM205" s="1"/>
      <c r="AN205" s="1"/>
      <c r="AO205" s="1"/>
      <c r="AP205" s="1"/>
      <c r="AQ205" s="1"/>
    </row>
    <row r="206" customFormat="false" ht="11.25" hidden="false" customHeight="false" outlineLevel="0" collapsed="false">
      <c r="A206" s="1" t="n">
        <v>204</v>
      </c>
      <c r="B206" s="8" t="n">
        <f aca="false">+[2]data1cf!AA205</f>
        <v>-92734.3893605817</v>
      </c>
      <c r="C206" s="8" t="n">
        <f aca="false">+[2]data1cf!AB205</f>
        <v>-7528.81897636318</v>
      </c>
      <c r="D206" s="8" t="n">
        <f aca="false">+[2]data1cf!AC205</f>
        <v>-3461.23997494288</v>
      </c>
      <c r="E206" s="8" t="n">
        <f aca="false">+[2]data1cf!AD205</f>
        <v>-3117.58398125263</v>
      </c>
      <c r="F206" s="8" t="n">
        <f aca="false">+[2]data1cf!AE205</f>
        <v>-3430.77024702627</v>
      </c>
      <c r="G206" s="8" t="n">
        <f aca="false">+[2]data1cf!AF205</f>
        <v>-3664.7179318156</v>
      </c>
      <c r="H206" s="8" t="n">
        <f aca="false">+[2]data1cf!AG205</f>
        <v>-2363.43219399143</v>
      </c>
      <c r="I206" s="8" t="n">
        <f aca="false">+[2]data1cf!AH205</f>
        <v>-2482.99090541274</v>
      </c>
      <c r="J206" s="8" t="n">
        <f aca="false">+[2]data1cf!AI205</f>
        <v>-2495.42510794773</v>
      </c>
      <c r="K206" s="8" t="n">
        <f aca="false">+[2]data1cf!AJ205</f>
        <v>-2504.62682350043</v>
      </c>
      <c r="L206" s="8" t="n">
        <f aca="false">+[2]data1cf!AK205</f>
        <v>-2532.91904282814</v>
      </c>
      <c r="M206" s="8" t="n">
        <f aca="false">+[2]data1cf!AL205</f>
        <v>-2531.40545780325</v>
      </c>
      <c r="N206" s="8" t="n">
        <f aca="false">+[2]data1cf!AM205</f>
        <v>-2549.00577536004</v>
      </c>
      <c r="O206" s="8" t="n">
        <f aca="false">+[2]data1cf!AN205</f>
        <v>-2359.20577493511</v>
      </c>
      <c r="P206" s="8" t="n">
        <f aca="false">+[2]data1cf!AO205</f>
        <v>-2320.81426088586</v>
      </c>
      <c r="Q206" s="8" t="n">
        <f aca="false">+[2]data1cf!AP205</f>
        <v>-2321.74081976271</v>
      </c>
      <c r="R206" s="8" t="n">
        <f aca="false">+[2]data1cf!AQ205</f>
        <v>1063.62635221013</v>
      </c>
      <c r="S206" s="8" t="n">
        <f aca="false">+[2]data1cf!AR205</f>
        <v>0</v>
      </c>
      <c r="T206" s="8" t="n">
        <f aca="false">+[2]data1cf!AS205</f>
        <v>0</v>
      </c>
      <c r="U206" s="8" t="n">
        <f aca="false">+[2]data1cf!AT205</f>
        <v>0</v>
      </c>
      <c r="V206" s="8" t="n">
        <f aca="false">+[2]data1cf!AU205</f>
        <v>0</v>
      </c>
      <c r="W206" s="8" t="n">
        <f aca="false">+[2]data1cf!AV205</f>
        <v>0</v>
      </c>
      <c r="X206" s="8" t="n">
        <f aca="false">+[2]data1cf!AW205</f>
        <v>0</v>
      </c>
      <c r="Y206" s="8" t="n">
        <f aca="false">+[2]data1cf!AX205</f>
        <v>0</v>
      </c>
      <c r="Z206" s="8" t="n">
        <f aca="false">+[2]data1cf!AY205</f>
        <v>0</v>
      </c>
      <c r="AA206" s="8" t="n">
        <f aca="false">+[2]data1cf!AZ205</f>
        <v>0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1"/>
      <c r="AL206" s="1" t="e">
        <f aca="false">SUMPRODUCT(B206:AJ206,PVCapPrice)</f>
        <v>#DIV/0!</v>
      </c>
      <c r="AM206" s="1"/>
      <c r="AN206" s="1"/>
      <c r="AO206" s="1"/>
      <c r="AP206" s="1"/>
      <c r="AQ206" s="1"/>
    </row>
    <row r="207" customFormat="false" ht="11.25" hidden="false" customHeight="false" outlineLevel="0" collapsed="false">
      <c r="A207" s="1" t="n">
        <v>205</v>
      </c>
      <c r="B207" s="8" t="n">
        <f aca="false">+[2]data1cf!AA206</f>
        <v>-91236.2213151791</v>
      </c>
      <c r="C207" s="8" t="n">
        <f aca="false">+[2]data1cf!AB206</f>
        <v>-7628.55066459882</v>
      </c>
      <c r="D207" s="8" t="n">
        <f aca="false">+[2]data1cf!AC206</f>
        <v>-3563.98342057998</v>
      </c>
      <c r="E207" s="8" t="n">
        <f aca="false">+[2]data1cf!AD206</f>
        <v>-3211.58930244074</v>
      </c>
      <c r="F207" s="8" t="n">
        <f aca="false">+[2]data1cf!AE206</f>
        <v>-3377.44329792877</v>
      </c>
      <c r="G207" s="8" t="n">
        <f aca="false">+[2]data1cf!AF206</f>
        <v>-3774.80513029701</v>
      </c>
      <c r="H207" s="8" t="n">
        <f aca="false">+[2]data1cf!AG206</f>
        <v>-2399.7211799475</v>
      </c>
      <c r="I207" s="8" t="n">
        <f aca="false">+[2]data1cf!AH206</f>
        <v>-2517.35768183983</v>
      </c>
      <c r="J207" s="8" t="n">
        <f aca="false">+[2]data1cf!AI206</f>
        <v>-2529.79188437482</v>
      </c>
      <c r="K207" s="8" t="n">
        <f aca="false">+[2]data1cf!AJ206</f>
        <v>-2539.05184870113</v>
      </c>
      <c r="L207" s="8" t="n">
        <f aca="false">+[2]data1cf!AK206</f>
        <v>-2567.28581925523</v>
      </c>
      <c r="M207" s="8" t="n">
        <f aca="false">+[2]data1cf!AL206</f>
        <v>-2565.83048300395</v>
      </c>
      <c r="N207" s="8" t="n">
        <f aca="false">+[2]data1cf!AM206</f>
        <v>-2583.37255178714</v>
      </c>
      <c r="O207" s="8" t="n">
        <f aca="false">+[2]data1cf!AN206</f>
        <v>-2393.63080013582</v>
      </c>
      <c r="P207" s="8" t="n">
        <f aca="false">+[2]data1cf!AO206</f>
        <v>-2355.18103731296</v>
      </c>
      <c r="Q207" s="8" t="n">
        <f aca="false">+[2]data1cf!AP206</f>
        <v>-2356.16584496341</v>
      </c>
      <c r="R207" s="8" t="n">
        <f aca="false">+[2]data1cf!AQ206</f>
        <v>1046.44296399658</v>
      </c>
      <c r="S207" s="8" t="n">
        <f aca="false">+[2]data1cf!AR206</f>
        <v>0</v>
      </c>
      <c r="T207" s="8" t="n">
        <f aca="false">+[2]data1cf!AS206</f>
        <v>0</v>
      </c>
      <c r="U207" s="8" t="n">
        <f aca="false">+[2]data1cf!AT206</f>
        <v>0</v>
      </c>
      <c r="V207" s="8" t="n">
        <f aca="false">+[2]data1cf!AU206</f>
        <v>0</v>
      </c>
      <c r="W207" s="8" t="n">
        <f aca="false">+[2]data1cf!AV206</f>
        <v>0</v>
      </c>
      <c r="X207" s="8" t="n">
        <f aca="false">+[2]data1cf!AW206</f>
        <v>0</v>
      </c>
      <c r="Y207" s="8" t="n">
        <f aca="false">+[2]data1cf!AX206</f>
        <v>0</v>
      </c>
      <c r="Z207" s="8" t="n">
        <f aca="false">+[2]data1cf!AY206</f>
        <v>0</v>
      </c>
      <c r="AA207" s="8" t="n">
        <f aca="false">+[2]data1cf!AZ206</f>
        <v>0</v>
      </c>
      <c r="AB207" s="9"/>
      <c r="AC207" s="9"/>
      <c r="AD207" s="9"/>
      <c r="AE207" s="9"/>
      <c r="AF207" s="9"/>
      <c r="AG207" s="9"/>
      <c r="AH207" s="9"/>
      <c r="AI207" s="9"/>
      <c r="AJ207" s="9"/>
      <c r="AK207" s="1"/>
      <c r="AL207" s="1" t="e">
        <f aca="false">SUMPRODUCT(B207:AJ207,PVCapPrice)</f>
        <v>#DIV/0!</v>
      </c>
      <c r="AM207" s="1"/>
      <c r="AN207" s="1"/>
      <c r="AO207" s="1"/>
      <c r="AP207" s="1"/>
      <c r="AQ207" s="1"/>
    </row>
    <row r="208" customFormat="false" ht="11.25" hidden="false" customHeight="false" outlineLevel="0" collapsed="false">
      <c r="A208" s="1" t="n">
        <v>206</v>
      </c>
      <c r="B208" s="8" t="n">
        <f aca="false">+[2]data1cf!AA207</f>
        <v>-91610.6766837233</v>
      </c>
      <c r="C208" s="8" t="n">
        <f aca="false">+[2]data1cf!AB207</f>
        <v>-7639.31325569313</v>
      </c>
      <c r="D208" s="8" t="n">
        <f aca="false">+[2]data1cf!AC207</f>
        <v>-3616.0749992272</v>
      </c>
      <c r="E208" s="8" t="n">
        <f aca="false">+[2]data1cf!AD207</f>
        <v>-3257.26312637164</v>
      </c>
      <c r="F208" s="8" t="n">
        <f aca="false">+[2]data1cf!AE207</f>
        <v>-3418.99365101241</v>
      </c>
      <c r="G208" s="8" t="n">
        <f aca="false">+[2]data1cf!AF207</f>
        <v>-3683.85255729993</v>
      </c>
      <c r="H208" s="8" t="n">
        <f aca="false">+[2]data1cf!AG207</f>
        <v>-2390.65103214134</v>
      </c>
      <c r="I208" s="8" t="n">
        <f aca="false">+[2]data1cf!AH207</f>
        <v>-2508.76797524973</v>
      </c>
      <c r="J208" s="8" t="n">
        <f aca="false">+[2]data1cf!AI207</f>
        <v>-2521.20217778472</v>
      </c>
      <c r="K208" s="8" t="n">
        <f aca="false">+[2]data1cf!AJ207</f>
        <v>-2530.44758328629</v>
      </c>
      <c r="L208" s="8" t="n">
        <f aca="false">+[2]data1cf!AK207</f>
        <v>-2558.69611266513</v>
      </c>
      <c r="M208" s="8" t="n">
        <f aca="false">+[2]data1cf!AL207</f>
        <v>-2557.22621758911</v>
      </c>
      <c r="N208" s="8" t="n">
        <f aca="false">+[2]data1cf!AM207</f>
        <v>-2574.78284519703</v>
      </c>
      <c r="O208" s="8" t="n">
        <f aca="false">+[2]data1cf!AN207</f>
        <v>-2385.02653472098</v>
      </c>
      <c r="P208" s="8" t="n">
        <f aca="false">+[2]data1cf!AO207</f>
        <v>-2346.59133072285</v>
      </c>
      <c r="Q208" s="8" t="n">
        <f aca="false">+[2]data1cf!AP207</f>
        <v>-2347.56157954857</v>
      </c>
      <c r="R208" s="8" t="n">
        <f aca="false">+[2]data1cf!AQ207</f>
        <v>1050.73781729163</v>
      </c>
      <c r="S208" s="8" t="n">
        <f aca="false">+[2]data1cf!AR207</f>
        <v>0</v>
      </c>
      <c r="T208" s="8" t="n">
        <f aca="false">+[2]data1cf!AS207</f>
        <v>0</v>
      </c>
      <c r="U208" s="8" t="n">
        <f aca="false">+[2]data1cf!AT207</f>
        <v>0</v>
      </c>
      <c r="V208" s="8" t="n">
        <f aca="false">+[2]data1cf!AU207</f>
        <v>0</v>
      </c>
      <c r="W208" s="8" t="n">
        <f aca="false">+[2]data1cf!AV207</f>
        <v>0</v>
      </c>
      <c r="X208" s="8" t="n">
        <f aca="false">+[2]data1cf!AW207</f>
        <v>0</v>
      </c>
      <c r="Y208" s="8" t="n">
        <f aca="false">+[2]data1cf!AX207</f>
        <v>0</v>
      </c>
      <c r="Z208" s="8" t="n">
        <f aca="false">+[2]data1cf!AY207</f>
        <v>0</v>
      </c>
      <c r="AA208" s="8" t="n">
        <f aca="false">+[2]data1cf!AZ207</f>
        <v>0</v>
      </c>
      <c r="AB208" s="9"/>
      <c r="AC208" s="9"/>
      <c r="AD208" s="9"/>
      <c r="AE208" s="9"/>
      <c r="AF208" s="9"/>
      <c r="AG208" s="9"/>
      <c r="AH208" s="9"/>
      <c r="AI208" s="9"/>
      <c r="AJ208" s="9"/>
      <c r="AK208" s="1"/>
      <c r="AL208" s="1" t="e">
        <f aca="false">SUMPRODUCT(B208:AJ208,PVCapPrice)</f>
        <v>#DIV/0!</v>
      </c>
      <c r="AM208" s="1"/>
      <c r="AN208" s="1"/>
      <c r="AO208" s="1"/>
      <c r="AP208" s="1"/>
      <c r="AQ208" s="1"/>
    </row>
    <row r="209" customFormat="false" ht="11.25" hidden="false" customHeight="false" outlineLevel="0" collapsed="false">
      <c r="A209" s="1" t="n">
        <v>207</v>
      </c>
      <c r="B209" s="8" t="n">
        <f aca="false">+[2]data1cf!AA208</f>
        <v>-86033.8350143907</v>
      </c>
      <c r="C209" s="8" t="n">
        <f aca="false">+[2]data1cf!AB208</f>
        <v>-7666.16953595434</v>
      </c>
      <c r="D209" s="8" t="n">
        <f aca="false">+[2]data1cf!AC208</f>
        <v>-3772.34212354738</v>
      </c>
      <c r="E209" s="8" t="n">
        <f aca="false">+[2]data1cf!AD208</f>
        <v>-3358.24405490192</v>
      </c>
      <c r="F209" s="8" t="n">
        <f aca="false">+[2]data1cf!AE208</f>
        <v>-3645.84468428148</v>
      </c>
      <c r="G209" s="8" t="n">
        <f aca="false">+[2]data1cf!AF208</f>
        <v>-3845.88633825118</v>
      </c>
      <c r="H209" s="8" t="n">
        <f aca="false">+[2]data1cf!AG208</f>
        <v>-2525.73462949791</v>
      </c>
      <c r="I209" s="8" t="n">
        <f aca="false">+[2]data1cf!AH208</f>
        <v>-2636.69626167088</v>
      </c>
      <c r="J209" s="8" t="n">
        <f aca="false">+[2]data1cf!AI208</f>
        <v>-2649.13046420587</v>
      </c>
      <c r="K209" s="8" t="n">
        <f aca="false">+[2]data1cf!AJ208</f>
        <v>-2658.59269731155</v>
      </c>
      <c r="L209" s="8" t="n">
        <f aca="false">+[2]data1cf!AK208</f>
        <v>-2686.62439908628</v>
      </c>
      <c r="M209" s="8" t="n">
        <f aca="false">+[2]data1cf!AL208</f>
        <v>-2685.37133161437</v>
      </c>
      <c r="N209" s="8" t="n">
        <f aca="false">+[2]data1cf!AM208</f>
        <v>-2702.71113161819</v>
      </c>
      <c r="O209" s="8" t="n">
        <f aca="false">+[2]data1cf!AN208</f>
        <v>-2513.17164874624</v>
      </c>
      <c r="P209" s="8" t="n">
        <f aca="false">+[2]data1cf!AO208</f>
        <v>-2474.51961714401</v>
      </c>
      <c r="Q209" s="8" t="n">
        <f aca="false">+[2]data1cf!AP208</f>
        <v>-2475.70669357383</v>
      </c>
      <c r="R209" s="8" t="n">
        <f aca="false">+[2]data1cf!AQ208</f>
        <v>986.773674081055</v>
      </c>
      <c r="S209" s="8" t="n">
        <f aca="false">+[2]data1cf!AR208</f>
        <v>0</v>
      </c>
      <c r="T209" s="8" t="n">
        <f aca="false">+[2]data1cf!AS208</f>
        <v>0</v>
      </c>
      <c r="U209" s="8" t="n">
        <f aca="false">+[2]data1cf!AT208</f>
        <v>0</v>
      </c>
      <c r="V209" s="8" t="n">
        <f aca="false">+[2]data1cf!AU208</f>
        <v>0</v>
      </c>
      <c r="W209" s="8" t="n">
        <f aca="false">+[2]data1cf!AV208</f>
        <v>0</v>
      </c>
      <c r="X209" s="8" t="n">
        <f aca="false">+[2]data1cf!AW208</f>
        <v>0</v>
      </c>
      <c r="Y209" s="8" t="n">
        <f aca="false">+[2]data1cf!AX208</f>
        <v>0</v>
      </c>
      <c r="Z209" s="8" t="n">
        <f aca="false">+[2]data1cf!AY208</f>
        <v>0</v>
      </c>
      <c r="AA209" s="8" t="n">
        <f aca="false">+[2]data1cf!AZ208</f>
        <v>0</v>
      </c>
      <c r="AB209" s="9"/>
      <c r="AC209" s="9"/>
      <c r="AD209" s="9"/>
      <c r="AE209" s="9"/>
      <c r="AF209" s="9"/>
      <c r="AG209" s="9"/>
      <c r="AH209" s="9"/>
      <c r="AI209" s="9"/>
      <c r="AJ209" s="9"/>
      <c r="AK209" s="1"/>
      <c r="AL209" s="1" t="e">
        <f aca="false">SUMPRODUCT(B209:AJ209,PVCapPrice)</f>
        <v>#DIV/0!</v>
      </c>
      <c r="AM209" s="1"/>
      <c r="AN209" s="1"/>
      <c r="AO209" s="1"/>
      <c r="AP209" s="1"/>
      <c r="AQ209" s="1"/>
    </row>
    <row r="210" customFormat="false" ht="11.25" hidden="false" customHeight="false" outlineLevel="0" collapsed="false">
      <c r="A210" s="1" t="n">
        <v>208</v>
      </c>
      <c r="B210" s="8" t="n">
        <f aca="false">+[2]data1cf!AA209</f>
        <v>-102691.670758311</v>
      </c>
      <c r="C210" s="8" t="n">
        <f aca="false">+[2]data1cf!AB209</f>
        <v>-7324.64647822652</v>
      </c>
      <c r="D210" s="8" t="n">
        <f aca="false">+[2]data1cf!AC209</f>
        <v>-3072.07575087305</v>
      </c>
      <c r="E210" s="8" t="n">
        <f aca="false">+[2]data1cf!AD209</f>
        <v>-2807.60926844536</v>
      </c>
      <c r="F210" s="8" t="n">
        <f aca="false">+[2]data1cf!AE209</f>
        <v>-3024.04245089554</v>
      </c>
      <c r="G210" s="8" t="n">
        <f aca="false">+[2]data1cf!AF209</f>
        <v>-3296.97860953514</v>
      </c>
      <c r="H210" s="8" t="n">
        <f aca="false">+[2]data1cf!AG209</f>
        <v>-2122.2445342281</v>
      </c>
      <c r="I210" s="8" t="n">
        <f aca="false">+[2]data1cf!AH209</f>
        <v>-2254.57883597395</v>
      </c>
      <c r="J210" s="8" t="n">
        <f aca="false">+[2]data1cf!AI209</f>
        <v>-2267.01303850894</v>
      </c>
      <c r="K210" s="8" t="n">
        <f aca="false">+[2]data1cf!AJ209</f>
        <v>-2275.8276149609</v>
      </c>
      <c r="L210" s="8" t="n">
        <f aca="false">+[2]data1cf!AK209</f>
        <v>-2304.50697338935</v>
      </c>
      <c r="M210" s="8" t="n">
        <f aca="false">+[2]data1cf!AL209</f>
        <v>-2302.60624926372</v>
      </c>
      <c r="N210" s="8" t="n">
        <f aca="false">+[2]data1cf!AM209</f>
        <v>-2320.59370592126</v>
      </c>
      <c r="O210" s="8" t="n">
        <f aca="false">+[2]data1cf!AN209</f>
        <v>-2130.40656639559</v>
      </c>
      <c r="P210" s="8" t="n">
        <f aca="false">+[2]data1cf!AO209</f>
        <v>-2092.40219144708</v>
      </c>
      <c r="Q210" s="8" t="n">
        <f aca="false">+[2]data1cf!AP209</f>
        <v>-2092.94161122318</v>
      </c>
      <c r="R210" s="8" t="n">
        <f aca="false">+[2]data1cf!AQ209</f>
        <v>1177.83238692952</v>
      </c>
      <c r="S210" s="8" t="n">
        <f aca="false">+[2]data1cf!AR209</f>
        <v>0</v>
      </c>
      <c r="T210" s="8" t="n">
        <f aca="false">+[2]data1cf!AS209</f>
        <v>0</v>
      </c>
      <c r="U210" s="8" t="n">
        <f aca="false">+[2]data1cf!AT209</f>
        <v>0</v>
      </c>
      <c r="V210" s="8" t="n">
        <f aca="false">+[2]data1cf!AU209</f>
        <v>0</v>
      </c>
      <c r="W210" s="8" t="n">
        <f aca="false">+[2]data1cf!AV209</f>
        <v>0</v>
      </c>
      <c r="X210" s="8" t="n">
        <f aca="false">+[2]data1cf!AW209</f>
        <v>0</v>
      </c>
      <c r="Y210" s="8" t="n">
        <f aca="false">+[2]data1cf!AX209</f>
        <v>0</v>
      </c>
      <c r="Z210" s="8" t="n">
        <f aca="false">+[2]data1cf!AY209</f>
        <v>0</v>
      </c>
      <c r="AA210" s="8" t="n">
        <f aca="false">+[2]data1cf!AZ209</f>
        <v>0</v>
      </c>
      <c r="AB210" s="9"/>
      <c r="AC210" s="9"/>
      <c r="AD210" s="9"/>
      <c r="AE210" s="9"/>
      <c r="AF210" s="9"/>
      <c r="AG210" s="9"/>
      <c r="AH210" s="9"/>
      <c r="AI210" s="9"/>
      <c r="AJ210" s="9"/>
      <c r="AK210" s="1"/>
      <c r="AL210" s="1" t="e">
        <f aca="false">SUMPRODUCT(B210:AJ210,PVCapPrice)</f>
        <v>#DIV/0!</v>
      </c>
      <c r="AM210" s="1"/>
      <c r="AN210" s="1"/>
      <c r="AO210" s="1"/>
      <c r="AP210" s="1"/>
      <c r="AQ210" s="1"/>
    </row>
    <row r="211" customFormat="false" ht="11.25" hidden="false" customHeight="false" outlineLevel="0" collapsed="false">
      <c r="A211" s="1" t="n">
        <v>209</v>
      </c>
      <c r="B211" s="8" t="n">
        <f aca="false">+[2]data1cf!AA210</f>
        <v>-99982.0496938387</v>
      </c>
      <c r="C211" s="8" t="n">
        <f aca="false">+[2]data1cf!AB210</f>
        <v>-7363.00593223976</v>
      </c>
      <c r="D211" s="8" t="n">
        <f aca="false">+[2]data1cf!AC210</f>
        <v>-3237.77926694375</v>
      </c>
      <c r="E211" s="8" t="n">
        <f aca="false">+[2]data1cf!AD210</f>
        <v>-2962.2314933471</v>
      </c>
      <c r="F211" s="8" t="n">
        <f aca="false">+[2]data1cf!AE210</f>
        <v>-3101.30672561597</v>
      </c>
      <c r="G211" s="8" t="n">
        <f aca="false">+[2]data1cf!AF210</f>
        <v>-3471.37193599582</v>
      </c>
      <c r="H211" s="8" t="n">
        <f aca="false">+[2]data1cf!AG210</f>
        <v>-2187.8776259608</v>
      </c>
      <c r="I211" s="8" t="n">
        <f aca="false">+[2]data1cf!AH210</f>
        <v>-2316.73537549609</v>
      </c>
      <c r="J211" s="8" t="n">
        <f aca="false">+[2]data1cf!AI210</f>
        <v>-2329.16957803108</v>
      </c>
      <c r="K211" s="8" t="n">
        <f aca="false">+[2]data1cf!AJ210</f>
        <v>-2338.08950455002</v>
      </c>
      <c r="L211" s="8" t="n">
        <f aca="false">+[2]data1cf!AK210</f>
        <v>-2366.66351291149</v>
      </c>
      <c r="M211" s="8" t="n">
        <f aca="false">+[2]data1cf!AL210</f>
        <v>-2364.86813885284</v>
      </c>
      <c r="N211" s="8" t="n">
        <f aca="false">+[2]data1cf!AM210</f>
        <v>-2382.75024544339</v>
      </c>
      <c r="O211" s="8" t="n">
        <f aca="false">+[2]data1cf!AN210</f>
        <v>-2192.66845598471</v>
      </c>
      <c r="P211" s="8" t="n">
        <f aca="false">+[2]data1cf!AO210</f>
        <v>-2154.55873096921</v>
      </c>
      <c r="Q211" s="8" t="n">
        <f aca="false">+[2]data1cf!AP210</f>
        <v>-2155.2035008123</v>
      </c>
      <c r="R211" s="8" t="n">
        <f aca="false">+[2]data1cf!AQ210</f>
        <v>1146.75411716845</v>
      </c>
      <c r="S211" s="8" t="n">
        <f aca="false">+[2]data1cf!AR210</f>
        <v>0</v>
      </c>
      <c r="T211" s="8" t="n">
        <f aca="false">+[2]data1cf!AS210</f>
        <v>0</v>
      </c>
      <c r="U211" s="8" t="n">
        <f aca="false">+[2]data1cf!AT210</f>
        <v>0</v>
      </c>
      <c r="V211" s="8" t="n">
        <f aca="false">+[2]data1cf!AU210</f>
        <v>0</v>
      </c>
      <c r="W211" s="8" t="n">
        <f aca="false">+[2]data1cf!AV210</f>
        <v>0</v>
      </c>
      <c r="X211" s="8" t="n">
        <f aca="false">+[2]data1cf!AW210</f>
        <v>0</v>
      </c>
      <c r="Y211" s="8" t="n">
        <f aca="false">+[2]data1cf!AX210</f>
        <v>0</v>
      </c>
      <c r="Z211" s="8" t="n">
        <f aca="false">+[2]data1cf!AY210</f>
        <v>0</v>
      </c>
      <c r="AA211" s="8" t="n">
        <f aca="false">+[2]data1cf!AZ210</f>
        <v>0</v>
      </c>
      <c r="AB211" s="9"/>
      <c r="AC211" s="9"/>
      <c r="AD211" s="9"/>
      <c r="AE211" s="9"/>
      <c r="AF211" s="9"/>
      <c r="AG211" s="9"/>
      <c r="AH211" s="9"/>
      <c r="AI211" s="9"/>
      <c r="AJ211" s="9"/>
      <c r="AK211" s="1"/>
      <c r="AL211" s="1" t="e">
        <f aca="false">SUMPRODUCT(B211:AJ211,PVCapPrice)</f>
        <v>#DIV/0!</v>
      </c>
      <c r="AM211" s="1"/>
      <c r="AN211" s="1"/>
      <c r="AO211" s="1"/>
      <c r="AP211" s="1"/>
      <c r="AQ211" s="1"/>
    </row>
    <row r="212" customFormat="false" ht="11.25" hidden="false" customHeight="false" outlineLevel="0" collapsed="false">
      <c r="A212" s="1" t="n">
        <v>210</v>
      </c>
      <c r="B212" s="8" t="n">
        <f aca="false">+[2]data1cf!AA211</f>
        <v>-100305.531295652</v>
      </c>
      <c r="C212" s="8" t="n">
        <f aca="false">+[2]data1cf!AB211</f>
        <v>-7456.79962838912</v>
      </c>
      <c r="D212" s="8" t="n">
        <f aca="false">+[2]data1cf!AC211</f>
        <v>-3216.27105411596</v>
      </c>
      <c r="E212" s="8" t="n">
        <f aca="false">+[2]data1cf!AD211</f>
        <v>-3047.86465643204</v>
      </c>
      <c r="F212" s="8" t="n">
        <f aca="false">+[2]data1cf!AE211</f>
        <v>-3315.72743112621</v>
      </c>
      <c r="G212" s="8" t="n">
        <f aca="false">+[2]data1cf!AF211</f>
        <v>-3488.50328680994</v>
      </c>
      <c r="H212" s="8" t="n">
        <f aca="false">+[2]data1cf!AG211</f>
        <v>-2180.04217696608</v>
      </c>
      <c r="I212" s="8" t="n">
        <f aca="false">+[2]data1cf!AH211</f>
        <v>-2309.31496633576</v>
      </c>
      <c r="J212" s="8" t="n">
        <f aca="false">+[2]data1cf!AI211</f>
        <v>-2321.74916887075</v>
      </c>
      <c r="K212" s="8" t="n">
        <f aca="false">+[2]data1cf!AJ211</f>
        <v>-2330.65651842502</v>
      </c>
      <c r="L212" s="8" t="n">
        <f aca="false">+[2]data1cf!AK211</f>
        <v>-2359.24310375116</v>
      </c>
      <c r="M212" s="8" t="n">
        <f aca="false">+[2]data1cf!AL211</f>
        <v>-2357.43515272784</v>
      </c>
      <c r="N212" s="8" t="n">
        <f aca="false">+[2]data1cf!AM211</f>
        <v>-2375.32983628307</v>
      </c>
      <c r="O212" s="8" t="n">
        <f aca="false">+[2]data1cf!AN211</f>
        <v>-2185.2354698597</v>
      </c>
      <c r="P212" s="8" t="n">
        <f aca="false">+[2]data1cf!AO211</f>
        <v>-2147.13832180889</v>
      </c>
      <c r="Q212" s="8" t="n">
        <f aca="false">+[2]data1cf!AP211</f>
        <v>-2147.7705146873</v>
      </c>
      <c r="R212" s="8" t="n">
        <f aca="false">+[2]data1cf!AQ211</f>
        <v>1150.46432174861</v>
      </c>
      <c r="S212" s="8" t="n">
        <f aca="false">+[2]data1cf!AR211</f>
        <v>0</v>
      </c>
      <c r="T212" s="8" t="n">
        <f aca="false">+[2]data1cf!AS211</f>
        <v>0</v>
      </c>
      <c r="U212" s="8" t="n">
        <f aca="false">+[2]data1cf!AT211</f>
        <v>0</v>
      </c>
      <c r="V212" s="8" t="n">
        <f aca="false">+[2]data1cf!AU211</f>
        <v>0</v>
      </c>
      <c r="W212" s="8" t="n">
        <f aca="false">+[2]data1cf!AV211</f>
        <v>0</v>
      </c>
      <c r="X212" s="8" t="n">
        <f aca="false">+[2]data1cf!AW211</f>
        <v>0</v>
      </c>
      <c r="Y212" s="8" t="n">
        <f aca="false">+[2]data1cf!AX211</f>
        <v>0</v>
      </c>
      <c r="Z212" s="8" t="n">
        <f aca="false">+[2]data1cf!AY211</f>
        <v>0</v>
      </c>
      <c r="AA212" s="8" t="n">
        <f aca="false">+[2]data1cf!AZ211</f>
        <v>0</v>
      </c>
      <c r="AB212" s="9"/>
      <c r="AC212" s="9"/>
      <c r="AD212" s="9"/>
      <c r="AE212" s="9"/>
      <c r="AF212" s="9"/>
      <c r="AG212" s="9"/>
      <c r="AH212" s="9"/>
      <c r="AI212" s="9"/>
      <c r="AJ212" s="9"/>
      <c r="AK212" s="1"/>
      <c r="AL212" s="1" t="e">
        <f aca="false">SUMPRODUCT(B212:AJ212,PVCapPrice)</f>
        <v>#DIV/0!</v>
      </c>
      <c r="AM212" s="1"/>
      <c r="AN212" s="1"/>
      <c r="AO212" s="1"/>
      <c r="AP212" s="1"/>
      <c r="AQ212" s="1"/>
    </row>
    <row r="213" customFormat="false" ht="11.25" hidden="false" customHeight="false" outlineLevel="0" collapsed="false">
      <c r="A213" s="1" t="n">
        <v>211</v>
      </c>
      <c r="B213" s="8" t="n">
        <f aca="false">+[2]data1cf!AA212</f>
        <v>-96394.7457794169</v>
      </c>
      <c r="C213" s="8" t="n">
        <f aca="false">+[2]data1cf!AB212</f>
        <v>-7425.84982709898</v>
      </c>
      <c r="D213" s="8" t="n">
        <f aca="false">+[2]data1cf!AC212</f>
        <v>-3351.9360773264</v>
      </c>
      <c r="E213" s="8" t="n">
        <f aca="false">+[2]data1cf!AD212</f>
        <v>-3051.80803945733</v>
      </c>
      <c r="F213" s="8" t="n">
        <f aca="false">+[2]data1cf!AE212</f>
        <v>-3166.29122636316</v>
      </c>
      <c r="G213" s="8" t="n">
        <f aca="false">+[2]data1cf!AF212</f>
        <v>-3601.34131651854</v>
      </c>
      <c r="H213" s="8" t="n">
        <f aca="false">+[2]data1cf!AG212</f>
        <v>-2274.77016232886</v>
      </c>
      <c r="I213" s="8" t="n">
        <f aca="false">+[2]data1cf!AH212</f>
        <v>-2399.02525744979</v>
      </c>
      <c r="J213" s="8" t="n">
        <f aca="false">+[2]data1cf!AI212</f>
        <v>-2411.45945998478</v>
      </c>
      <c r="K213" s="8" t="n">
        <f aca="false">+[2]data1cf!AJ212</f>
        <v>-2420.51886087992</v>
      </c>
      <c r="L213" s="8" t="n">
        <f aca="false">+[2]data1cf!AK212</f>
        <v>-2448.95339486519</v>
      </c>
      <c r="M213" s="8" t="n">
        <f aca="false">+[2]data1cf!AL212</f>
        <v>-2447.29749518274</v>
      </c>
      <c r="N213" s="8" t="n">
        <f aca="false">+[2]data1cf!AM212</f>
        <v>-2465.0401273971</v>
      </c>
      <c r="O213" s="8" t="n">
        <f aca="false">+[2]data1cf!AN212</f>
        <v>-2275.0978123146</v>
      </c>
      <c r="P213" s="8" t="n">
        <f aca="false">+[2]data1cf!AO212</f>
        <v>-2236.84861292292</v>
      </c>
      <c r="Q213" s="8" t="n">
        <f aca="false">+[2]data1cf!AP212</f>
        <v>-2237.6328571422</v>
      </c>
      <c r="R213" s="8" t="n">
        <f aca="false">+[2]data1cf!AQ212</f>
        <v>1105.6091761916</v>
      </c>
      <c r="S213" s="8" t="n">
        <f aca="false">+[2]data1cf!AR212</f>
        <v>0</v>
      </c>
      <c r="T213" s="8" t="n">
        <f aca="false">+[2]data1cf!AS212</f>
        <v>0</v>
      </c>
      <c r="U213" s="8" t="n">
        <f aca="false">+[2]data1cf!AT212</f>
        <v>0</v>
      </c>
      <c r="V213" s="8" t="n">
        <f aca="false">+[2]data1cf!AU212</f>
        <v>0</v>
      </c>
      <c r="W213" s="8" t="n">
        <f aca="false">+[2]data1cf!AV212</f>
        <v>0</v>
      </c>
      <c r="X213" s="8" t="n">
        <f aca="false">+[2]data1cf!AW212</f>
        <v>0</v>
      </c>
      <c r="Y213" s="8" t="n">
        <f aca="false">+[2]data1cf!AX212</f>
        <v>0</v>
      </c>
      <c r="Z213" s="8" t="n">
        <f aca="false">+[2]data1cf!AY212</f>
        <v>0</v>
      </c>
      <c r="AA213" s="8" t="n">
        <f aca="false">+[2]data1cf!AZ212</f>
        <v>0</v>
      </c>
      <c r="AB213" s="9"/>
      <c r="AC213" s="9"/>
      <c r="AD213" s="9"/>
      <c r="AE213" s="9"/>
      <c r="AF213" s="9"/>
      <c r="AG213" s="9"/>
      <c r="AH213" s="9"/>
      <c r="AI213" s="9"/>
      <c r="AJ213" s="9"/>
      <c r="AK213" s="1"/>
      <c r="AL213" s="1" t="e">
        <f aca="false">SUMPRODUCT(B213:AJ213,PVCapPrice)</f>
        <v>#DIV/0!</v>
      </c>
      <c r="AM213" s="1"/>
      <c r="AN213" s="1"/>
      <c r="AO213" s="1"/>
      <c r="AP213" s="1"/>
      <c r="AQ213" s="1"/>
    </row>
    <row r="214" customFormat="false" ht="11.25" hidden="false" customHeight="false" outlineLevel="0" collapsed="false">
      <c r="A214" s="1" t="n">
        <v>212</v>
      </c>
      <c r="B214" s="8" t="n">
        <f aca="false">+[2]data1cf!AA213</f>
        <v>-86842.65567626</v>
      </c>
      <c r="C214" s="8" t="n">
        <f aca="false">+[2]data1cf!AB213</f>
        <v>-7687.23452233197</v>
      </c>
      <c r="D214" s="8" t="n">
        <f aca="false">+[2]data1cf!AC213</f>
        <v>-3719.06374276644</v>
      </c>
      <c r="E214" s="8" t="n">
        <f aca="false">+[2]data1cf!AD213</f>
        <v>-3422.14502211738</v>
      </c>
      <c r="F214" s="8" t="n">
        <f aca="false">+[2]data1cf!AE213</f>
        <v>-3504.00407126392</v>
      </c>
      <c r="G214" s="8" t="n">
        <f aca="false">+[2]data1cf!AF213</f>
        <v>-3938.59903834464</v>
      </c>
      <c r="H214" s="8" t="n">
        <f aca="false">+[2]data1cf!AG213</f>
        <v>-2506.14318130915</v>
      </c>
      <c r="I214" s="8" t="n">
        <f aca="false">+[2]data1cf!AH213</f>
        <v>-2618.14256274413</v>
      </c>
      <c r="J214" s="8" t="n">
        <f aca="false">+[2]data1cf!AI213</f>
        <v>-2630.57676527912</v>
      </c>
      <c r="K214" s="8" t="n">
        <f aca="false">+[2]data1cf!AJ213</f>
        <v>-2640.00755143747</v>
      </c>
      <c r="L214" s="8" t="n">
        <f aca="false">+[2]data1cf!AK213</f>
        <v>-2668.07070015953</v>
      </c>
      <c r="M214" s="8" t="n">
        <f aca="false">+[2]data1cf!AL213</f>
        <v>-2666.78618574029</v>
      </c>
      <c r="N214" s="8" t="n">
        <f aca="false">+[2]data1cf!AM213</f>
        <v>-2684.15743269144</v>
      </c>
      <c r="O214" s="8" t="n">
        <f aca="false">+[2]data1cf!AN213</f>
        <v>-2494.58650287215</v>
      </c>
      <c r="P214" s="8" t="n">
        <f aca="false">+[2]data1cf!AO213</f>
        <v>-2455.96591821726</v>
      </c>
      <c r="Q214" s="8" t="n">
        <f aca="false">+[2]data1cf!AP213</f>
        <v>-2457.12154769975</v>
      </c>
      <c r="R214" s="8" t="n">
        <f aca="false">+[2]data1cf!AQ213</f>
        <v>996.050523544431</v>
      </c>
      <c r="S214" s="8" t="n">
        <f aca="false">+[2]data1cf!AR213</f>
        <v>0</v>
      </c>
      <c r="T214" s="8" t="n">
        <f aca="false">+[2]data1cf!AS213</f>
        <v>0</v>
      </c>
      <c r="U214" s="8" t="n">
        <f aca="false">+[2]data1cf!AT213</f>
        <v>0</v>
      </c>
      <c r="V214" s="8" t="n">
        <f aca="false">+[2]data1cf!AU213</f>
        <v>0</v>
      </c>
      <c r="W214" s="8" t="n">
        <f aca="false">+[2]data1cf!AV213</f>
        <v>0</v>
      </c>
      <c r="X214" s="8" t="n">
        <f aca="false">+[2]data1cf!AW213</f>
        <v>0</v>
      </c>
      <c r="Y214" s="8" t="n">
        <f aca="false">+[2]data1cf!AX213</f>
        <v>0</v>
      </c>
      <c r="Z214" s="8" t="n">
        <f aca="false">+[2]data1cf!AY213</f>
        <v>0</v>
      </c>
      <c r="AA214" s="8" t="n">
        <f aca="false">+[2]data1cf!AZ213</f>
        <v>0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1"/>
      <c r="AL214" s="1" t="e">
        <f aca="false">SUMPRODUCT(B214:AJ214,PVCapPrice)</f>
        <v>#DIV/0!</v>
      </c>
      <c r="AM214" s="1"/>
      <c r="AN214" s="1"/>
      <c r="AO214" s="1"/>
      <c r="AP214" s="1"/>
      <c r="AQ214" s="1"/>
    </row>
    <row r="215" customFormat="false" ht="11.25" hidden="false" customHeight="false" outlineLevel="0" collapsed="false">
      <c r="A215" s="1" t="n">
        <v>213</v>
      </c>
      <c r="B215" s="8" t="n">
        <f aca="false">+[2]data1cf!AA214</f>
        <v>-92549.4203142121</v>
      </c>
      <c r="C215" s="8" t="n">
        <f aca="false">+[2]data1cf!AB214</f>
        <v>-7609.08706314037</v>
      </c>
      <c r="D215" s="8" t="n">
        <f aca="false">+[2]data1cf!AC214</f>
        <v>-3589.48976963797</v>
      </c>
      <c r="E215" s="8" t="n">
        <f aca="false">+[2]data1cf!AD214</f>
        <v>-3231.02575169845</v>
      </c>
      <c r="F215" s="8" t="n">
        <f aca="false">+[2]data1cf!AE214</f>
        <v>-3295.77550105608</v>
      </c>
      <c r="G215" s="8" t="n">
        <f aca="false">+[2]data1cf!AF214</f>
        <v>-3644.21059499821</v>
      </c>
      <c r="H215" s="8" t="n">
        <f aca="false">+[2]data1cf!AG214</f>
        <v>-2367.91255862517</v>
      </c>
      <c r="I215" s="8" t="n">
        <f aca="false">+[2]data1cf!AH214</f>
        <v>-2487.23394736122</v>
      </c>
      <c r="J215" s="8" t="n">
        <f aca="false">+[2]data1cf!AI214</f>
        <v>-2499.66814989621</v>
      </c>
      <c r="K215" s="8" t="n">
        <f aca="false">+[2]data1cf!AJ214</f>
        <v>-2508.87705704543</v>
      </c>
      <c r="L215" s="8" t="n">
        <f aca="false">+[2]data1cf!AK214</f>
        <v>-2537.16208477662</v>
      </c>
      <c r="M215" s="8" t="n">
        <f aca="false">+[2]data1cf!AL214</f>
        <v>-2535.65569134825</v>
      </c>
      <c r="N215" s="8" t="n">
        <f aca="false">+[2]data1cf!AM214</f>
        <v>-2553.24881730853</v>
      </c>
      <c r="O215" s="8" t="n">
        <f aca="false">+[2]data1cf!AN214</f>
        <v>-2363.45600848012</v>
      </c>
      <c r="P215" s="8" t="n">
        <f aca="false">+[2]data1cf!AO214</f>
        <v>-2325.05730283435</v>
      </c>
      <c r="Q215" s="8" t="n">
        <f aca="false">+[2]data1cf!AP214</f>
        <v>-2325.99105330771</v>
      </c>
      <c r="R215" s="8" t="n">
        <f aca="false">+[2]data1cf!AQ214</f>
        <v>1061.50483123589</v>
      </c>
      <c r="S215" s="8" t="n">
        <f aca="false">+[2]data1cf!AR214</f>
        <v>0</v>
      </c>
      <c r="T215" s="8" t="n">
        <f aca="false">+[2]data1cf!AS214</f>
        <v>0</v>
      </c>
      <c r="U215" s="8" t="n">
        <f aca="false">+[2]data1cf!AT214</f>
        <v>0</v>
      </c>
      <c r="V215" s="8" t="n">
        <f aca="false">+[2]data1cf!AU214</f>
        <v>0</v>
      </c>
      <c r="W215" s="8" t="n">
        <f aca="false">+[2]data1cf!AV214</f>
        <v>0</v>
      </c>
      <c r="X215" s="8" t="n">
        <f aca="false">+[2]data1cf!AW214</f>
        <v>0</v>
      </c>
      <c r="Y215" s="8" t="n">
        <f aca="false">+[2]data1cf!AX214</f>
        <v>0</v>
      </c>
      <c r="Z215" s="8" t="n">
        <f aca="false">+[2]data1cf!AY214</f>
        <v>0</v>
      </c>
      <c r="AA215" s="8" t="n">
        <f aca="false">+[2]data1cf!AZ214</f>
        <v>0</v>
      </c>
      <c r="AB215" s="9"/>
      <c r="AC215" s="9"/>
      <c r="AD215" s="9"/>
      <c r="AE215" s="9"/>
      <c r="AF215" s="9"/>
      <c r="AG215" s="9"/>
      <c r="AH215" s="9"/>
      <c r="AI215" s="9"/>
      <c r="AJ215" s="9"/>
      <c r="AK215" s="1"/>
      <c r="AL215" s="1" t="e">
        <f aca="false">SUMPRODUCT(B215:AJ215,PVCapPrice)</f>
        <v>#DIV/0!</v>
      </c>
      <c r="AM215" s="1"/>
      <c r="AN215" s="1"/>
      <c r="AO215" s="1"/>
      <c r="AP215" s="1"/>
      <c r="AQ215" s="1"/>
    </row>
    <row r="216" customFormat="false" ht="11.25" hidden="false" customHeight="false" outlineLevel="0" collapsed="false">
      <c r="A216" s="1" t="n">
        <v>214</v>
      </c>
      <c r="B216" s="8" t="n">
        <f aca="false">+[2]data1cf!AA215</f>
        <v>-103695.766152291</v>
      </c>
      <c r="C216" s="8" t="n">
        <f aca="false">+[2]data1cf!AB215</f>
        <v>-7321.08827903754</v>
      </c>
      <c r="D216" s="8" t="n">
        <f aca="false">+[2]data1cf!AC215</f>
        <v>-3072.89289431572</v>
      </c>
      <c r="E216" s="8" t="n">
        <f aca="false">+[2]data1cf!AD215</f>
        <v>-2742.90806287963</v>
      </c>
      <c r="F216" s="8" t="n">
        <f aca="false">+[2]data1cf!AE215</f>
        <v>-3032.03702588543</v>
      </c>
      <c r="G216" s="8" t="n">
        <f aca="false">+[2]data1cf!AF215</f>
        <v>-3359.75030919797</v>
      </c>
      <c r="H216" s="8" t="n">
        <f aca="false">+[2]data1cf!AG215</f>
        <v>-2097.92309461223</v>
      </c>
      <c r="I216" s="8" t="n">
        <f aca="false">+[2]data1cf!AH215</f>
        <v>-2231.54569091237</v>
      </c>
      <c r="J216" s="8" t="n">
        <f aca="false">+[2]data1cf!AI215</f>
        <v>-2243.97989344736</v>
      </c>
      <c r="K216" s="8" t="n">
        <f aca="false">+[2]data1cf!AJ215</f>
        <v>-2252.7554306704</v>
      </c>
      <c r="L216" s="8" t="n">
        <f aca="false">+[2]data1cf!AK215</f>
        <v>-2281.47382832777</v>
      </c>
      <c r="M216" s="8" t="n">
        <f aca="false">+[2]data1cf!AL215</f>
        <v>-2279.53406497322</v>
      </c>
      <c r="N216" s="8" t="n">
        <f aca="false">+[2]data1cf!AM215</f>
        <v>-2297.56056085968</v>
      </c>
      <c r="O216" s="8" t="n">
        <f aca="false">+[2]data1cf!AN215</f>
        <v>-2107.33438210508</v>
      </c>
      <c r="P216" s="8" t="n">
        <f aca="false">+[2]data1cf!AO215</f>
        <v>-2069.3690463855</v>
      </c>
      <c r="Q216" s="8" t="n">
        <f aca="false">+[2]data1cf!AP215</f>
        <v>-2069.86942693268</v>
      </c>
      <c r="R216" s="8" t="n">
        <f aca="false">+[2]data1cf!AQ215</f>
        <v>1189.34895946031</v>
      </c>
      <c r="S216" s="8" t="n">
        <f aca="false">+[2]data1cf!AR215</f>
        <v>0</v>
      </c>
      <c r="T216" s="8" t="n">
        <f aca="false">+[2]data1cf!AS215</f>
        <v>0</v>
      </c>
      <c r="U216" s="8" t="n">
        <f aca="false">+[2]data1cf!AT215</f>
        <v>0</v>
      </c>
      <c r="V216" s="8" t="n">
        <f aca="false">+[2]data1cf!AU215</f>
        <v>0</v>
      </c>
      <c r="W216" s="8" t="n">
        <f aca="false">+[2]data1cf!AV215</f>
        <v>0</v>
      </c>
      <c r="X216" s="8" t="n">
        <f aca="false">+[2]data1cf!AW215</f>
        <v>0</v>
      </c>
      <c r="Y216" s="8" t="n">
        <f aca="false">+[2]data1cf!AX215</f>
        <v>0</v>
      </c>
      <c r="Z216" s="8" t="n">
        <f aca="false">+[2]data1cf!AY215</f>
        <v>0</v>
      </c>
      <c r="AA216" s="8" t="n">
        <f aca="false">+[2]data1cf!AZ215</f>
        <v>0</v>
      </c>
      <c r="AB216" s="9"/>
      <c r="AC216" s="9"/>
      <c r="AD216" s="9"/>
      <c r="AE216" s="9"/>
      <c r="AF216" s="9"/>
      <c r="AG216" s="9"/>
      <c r="AH216" s="9"/>
      <c r="AI216" s="9"/>
      <c r="AJ216" s="9"/>
      <c r="AK216" s="1"/>
      <c r="AL216" s="1" t="e">
        <f aca="false">SUMPRODUCT(B216:AJ216,PVCapPrice)</f>
        <v>#DIV/0!</v>
      </c>
      <c r="AM216" s="1"/>
      <c r="AN216" s="1"/>
      <c r="AO216" s="1"/>
      <c r="AP216" s="1"/>
      <c r="AQ216" s="1"/>
    </row>
    <row r="217" customFormat="false" ht="11.25" hidden="false" customHeight="false" outlineLevel="0" collapsed="false">
      <c r="A217" s="1" t="n">
        <v>215</v>
      </c>
      <c r="B217" s="8" t="n">
        <f aca="false">+[2]data1cf!AA216</f>
        <v>-98805.1208145102</v>
      </c>
      <c r="C217" s="8" t="n">
        <f aca="false">+[2]data1cf!AB216</f>
        <v>-7399.26688389961</v>
      </c>
      <c r="D217" s="8" t="n">
        <f aca="false">+[2]data1cf!AC216</f>
        <v>-3282.98005464042</v>
      </c>
      <c r="E217" s="8" t="n">
        <f aca="false">+[2]data1cf!AD216</f>
        <v>-2922.66618143468</v>
      </c>
      <c r="F217" s="8" t="n">
        <f aca="false">+[2]data1cf!AE216</f>
        <v>-3153.35228230029</v>
      </c>
      <c r="G217" s="8" t="n">
        <f aca="false">+[2]data1cf!AF216</f>
        <v>-3492.18938327687</v>
      </c>
      <c r="H217" s="8" t="n">
        <f aca="false">+[2]data1cf!AG216</f>
        <v>-2216.38547973882</v>
      </c>
      <c r="I217" s="8" t="n">
        <f aca="false">+[2]data1cf!AH216</f>
        <v>-2343.73318244478</v>
      </c>
      <c r="J217" s="8" t="n">
        <f aca="false">+[2]data1cf!AI216</f>
        <v>-2356.16738497977</v>
      </c>
      <c r="K217" s="8" t="n">
        <f aca="false">+[2]data1cf!AJ216</f>
        <v>-2365.13307049354</v>
      </c>
      <c r="L217" s="8" t="n">
        <f aca="false">+[2]data1cf!AK216</f>
        <v>-2393.66131986018</v>
      </c>
      <c r="M217" s="8" t="n">
        <f aca="false">+[2]data1cf!AL216</f>
        <v>-2391.91170479636</v>
      </c>
      <c r="N217" s="8" t="n">
        <f aca="false">+[2]data1cf!AM216</f>
        <v>-2409.74805239209</v>
      </c>
      <c r="O217" s="8" t="n">
        <f aca="false">+[2]data1cf!AN216</f>
        <v>-2219.71202192823</v>
      </c>
      <c r="P217" s="8" t="n">
        <f aca="false">+[2]data1cf!AO216</f>
        <v>-2181.55653791791</v>
      </c>
      <c r="Q217" s="8" t="n">
        <f aca="false">+[2]data1cf!AP216</f>
        <v>-2182.24706675582</v>
      </c>
      <c r="R217" s="8" t="n">
        <f aca="false">+[2]data1cf!AQ216</f>
        <v>1133.25521369411</v>
      </c>
      <c r="S217" s="8" t="n">
        <f aca="false">+[2]data1cf!AR216</f>
        <v>0</v>
      </c>
      <c r="T217" s="8" t="n">
        <f aca="false">+[2]data1cf!AS216</f>
        <v>0</v>
      </c>
      <c r="U217" s="8" t="n">
        <f aca="false">+[2]data1cf!AT216</f>
        <v>0</v>
      </c>
      <c r="V217" s="8" t="n">
        <f aca="false">+[2]data1cf!AU216</f>
        <v>0</v>
      </c>
      <c r="W217" s="8" t="n">
        <f aca="false">+[2]data1cf!AV216</f>
        <v>0</v>
      </c>
      <c r="X217" s="8" t="n">
        <f aca="false">+[2]data1cf!AW216</f>
        <v>0</v>
      </c>
      <c r="Y217" s="8" t="n">
        <f aca="false">+[2]data1cf!AX216</f>
        <v>0</v>
      </c>
      <c r="Z217" s="8" t="n">
        <f aca="false">+[2]data1cf!AY216</f>
        <v>0</v>
      </c>
      <c r="AA217" s="8" t="n">
        <f aca="false">+[2]data1cf!AZ216</f>
        <v>0</v>
      </c>
      <c r="AB217" s="9"/>
      <c r="AC217" s="9"/>
      <c r="AD217" s="9"/>
      <c r="AE217" s="9"/>
      <c r="AF217" s="9"/>
      <c r="AG217" s="9"/>
      <c r="AH217" s="9"/>
      <c r="AI217" s="9"/>
      <c r="AJ217" s="9"/>
      <c r="AK217" s="1"/>
      <c r="AL217" s="1" t="e">
        <f aca="false">SUMPRODUCT(B217:AJ217,PVCapPrice)</f>
        <v>#DIV/0!</v>
      </c>
      <c r="AM217" s="1"/>
      <c r="AN217" s="1"/>
      <c r="AO217" s="1"/>
      <c r="AP217" s="1"/>
      <c r="AQ217" s="1"/>
    </row>
    <row r="218" customFormat="false" ht="11.25" hidden="false" customHeight="false" outlineLevel="0" collapsed="false">
      <c r="A218" s="1" t="n">
        <v>216</v>
      </c>
      <c r="B218" s="8" t="n">
        <f aca="false">+[2]data1cf!AA217</f>
        <v>-97444.5228767137</v>
      </c>
      <c r="C218" s="8" t="n">
        <f aca="false">+[2]data1cf!AB217</f>
        <v>-7478.70538362642</v>
      </c>
      <c r="D218" s="8" t="n">
        <f aca="false">+[2]data1cf!AC217</f>
        <v>-3222.36757575905</v>
      </c>
      <c r="E218" s="8" t="n">
        <f aca="false">+[2]data1cf!AD217</f>
        <v>-3118.45802917754</v>
      </c>
      <c r="F218" s="8" t="n">
        <f aca="false">+[2]data1cf!AE217</f>
        <v>-3404.58938118854</v>
      </c>
      <c r="G218" s="8" t="n">
        <f aca="false">+[2]data1cf!AF217</f>
        <v>-3477.39665115429</v>
      </c>
      <c r="H218" s="8" t="n">
        <f aca="false">+[2]data1cf!AG217</f>
        <v>-2249.34220953164</v>
      </c>
      <c r="I218" s="8" t="n">
        <f aca="false">+[2]data1cf!AH217</f>
        <v>-2374.94421065948</v>
      </c>
      <c r="J218" s="8" t="n">
        <f aca="false">+[2]data1cf!AI217</f>
        <v>-2387.37841319447</v>
      </c>
      <c r="K218" s="8" t="n">
        <f aca="false">+[2]data1cf!AJ217</f>
        <v>-2396.39699875606</v>
      </c>
      <c r="L218" s="8" t="n">
        <f aca="false">+[2]data1cf!AK217</f>
        <v>-2424.87234807488</v>
      </c>
      <c r="M218" s="8" t="n">
        <f aca="false">+[2]data1cf!AL217</f>
        <v>-2423.17563305889</v>
      </c>
      <c r="N218" s="8" t="n">
        <f aca="false">+[2]data1cf!AM217</f>
        <v>-2440.95908060679</v>
      </c>
      <c r="O218" s="8" t="n">
        <f aca="false">+[2]data1cf!AN217</f>
        <v>-2250.97595019075</v>
      </c>
      <c r="P218" s="8" t="n">
        <f aca="false">+[2]data1cf!AO217</f>
        <v>-2212.76756613261</v>
      </c>
      <c r="Q218" s="8" t="n">
        <f aca="false">+[2]data1cf!AP217</f>
        <v>-2213.51099501835</v>
      </c>
      <c r="R218" s="8" t="n">
        <f aca="false">+[2]data1cf!AQ217</f>
        <v>1117.64969958675</v>
      </c>
      <c r="S218" s="8" t="n">
        <f aca="false">+[2]data1cf!AR217</f>
        <v>0</v>
      </c>
      <c r="T218" s="8" t="n">
        <f aca="false">+[2]data1cf!AS217</f>
        <v>0</v>
      </c>
      <c r="U218" s="8" t="n">
        <f aca="false">+[2]data1cf!AT217</f>
        <v>0</v>
      </c>
      <c r="V218" s="8" t="n">
        <f aca="false">+[2]data1cf!AU217</f>
        <v>0</v>
      </c>
      <c r="W218" s="8" t="n">
        <f aca="false">+[2]data1cf!AV217</f>
        <v>0</v>
      </c>
      <c r="X218" s="8" t="n">
        <f aca="false">+[2]data1cf!AW217</f>
        <v>0</v>
      </c>
      <c r="Y218" s="8" t="n">
        <f aca="false">+[2]data1cf!AX217</f>
        <v>0</v>
      </c>
      <c r="Z218" s="8" t="n">
        <f aca="false">+[2]data1cf!AY217</f>
        <v>0</v>
      </c>
      <c r="AA218" s="8" t="n">
        <f aca="false">+[2]data1cf!AZ217</f>
        <v>0</v>
      </c>
      <c r="AB218" s="9"/>
      <c r="AC218" s="9"/>
      <c r="AD218" s="9"/>
      <c r="AE218" s="9"/>
      <c r="AF218" s="9"/>
      <c r="AG218" s="9"/>
      <c r="AH218" s="9"/>
      <c r="AI218" s="9"/>
      <c r="AJ218" s="9"/>
      <c r="AK218" s="1"/>
      <c r="AL218" s="1" t="e">
        <f aca="false">SUMPRODUCT(B218:AJ218,PVCapPrice)</f>
        <v>#DIV/0!</v>
      </c>
      <c r="AM218" s="1"/>
      <c r="AN218" s="1"/>
      <c r="AO218" s="1"/>
      <c r="AP218" s="1"/>
      <c r="AQ218" s="1"/>
    </row>
    <row r="219" customFormat="false" ht="11.25" hidden="false" customHeight="false" outlineLevel="0" collapsed="false">
      <c r="A219" s="1" t="n">
        <v>217</v>
      </c>
      <c r="B219" s="8" t="n">
        <f aca="false">+[2]data1cf!AA218</f>
        <v>-102618.042156435</v>
      </c>
      <c r="C219" s="8" t="n">
        <f aca="false">+[2]data1cf!AB218</f>
        <v>-7325.23322786403</v>
      </c>
      <c r="D219" s="8" t="n">
        <f aca="false">+[2]data1cf!AC218</f>
        <v>-3110.95095399198</v>
      </c>
      <c r="E219" s="8" t="n">
        <f aca="false">+[2]data1cf!AD218</f>
        <v>-2924.86365484514</v>
      </c>
      <c r="F219" s="8" t="n">
        <f aca="false">+[2]data1cf!AE218</f>
        <v>-3119.15192159993</v>
      </c>
      <c r="G219" s="8" t="n">
        <f aca="false">+[2]data1cf!AF218</f>
        <v>-3417.09931897495</v>
      </c>
      <c r="H219" s="8" t="n">
        <f aca="false">+[2]data1cf!AG218</f>
        <v>-2124.02798389361</v>
      </c>
      <c r="I219" s="8" t="n">
        <f aca="false">+[2]data1cf!AH218</f>
        <v>-2256.26781719811</v>
      </c>
      <c r="J219" s="8" t="n">
        <f aca="false">+[2]data1cf!AI218</f>
        <v>-2268.7020197331</v>
      </c>
      <c r="K219" s="8" t="n">
        <f aca="false">+[2]data1cf!AJ218</f>
        <v>-2277.51945886509</v>
      </c>
      <c r="L219" s="8" t="n">
        <f aca="false">+[2]data1cf!AK218</f>
        <v>-2306.19595461351</v>
      </c>
      <c r="M219" s="8" t="n">
        <f aca="false">+[2]data1cf!AL218</f>
        <v>-2304.29809316792</v>
      </c>
      <c r="N219" s="8" t="n">
        <f aca="false">+[2]data1cf!AM218</f>
        <v>-2322.28268714541</v>
      </c>
      <c r="O219" s="8" t="n">
        <f aca="false">+[2]data1cf!AN218</f>
        <v>-2132.09841029978</v>
      </c>
      <c r="P219" s="8" t="n">
        <f aca="false">+[2]data1cf!AO218</f>
        <v>-2094.09117267123</v>
      </c>
      <c r="Q219" s="8" t="n">
        <f aca="false">+[2]data1cf!AP218</f>
        <v>-2094.63345512737</v>
      </c>
      <c r="R219" s="8" t="n">
        <f aca="false">+[2]data1cf!AQ218</f>
        <v>1176.98789631744</v>
      </c>
      <c r="S219" s="8" t="n">
        <f aca="false">+[2]data1cf!AR218</f>
        <v>0</v>
      </c>
      <c r="T219" s="8" t="n">
        <f aca="false">+[2]data1cf!AS218</f>
        <v>0</v>
      </c>
      <c r="U219" s="8" t="n">
        <f aca="false">+[2]data1cf!AT218</f>
        <v>0</v>
      </c>
      <c r="V219" s="8" t="n">
        <f aca="false">+[2]data1cf!AU218</f>
        <v>0</v>
      </c>
      <c r="W219" s="8" t="n">
        <f aca="false">+[2]data1cf!AV218</f>
        <v>0</v>
      </c>
      <c r="X219" s="8" t="n">
        <f aca="false">+[2]data1cf!AW218</f>
        <v>0</v>
      </c>
      <c r="Y219" s="8" t="n">
        <f aca="false">+[2]data1cf!AX218</f>
        <v>0</v>
      </c>
      <c r="Z219" s="8" t="n">
        <f aca="false">+[2]data1cf!AY218</f>
        <v>0</v>
      </c>
      <c r="AA219" s="8" t="n">
        <f aca="false">+[2]data1cf!AZ218</f>
        <v>0</v>
      </c>
      <c r="AB219" s="9"/>
      <c r="AC219" s="9"/>
      <c r="AD219" s="9"/>
      <c r="AE219" s="9"/>
      <c r="AF219" s="9"/>
      <c r="AG219" s="9"/>
      <c r="AH219" s="9"/>
      <c r="AI219" s="9"/>
      <c r="AJ219" s="9"/>
      <c r="AK219" s="1"/>
      <c r="AL219" s="1" t="e">
        <f aca="false">SUMPRODUCT(B219:AJ219,PVCapPrice)</f>
        <v>#DIV/0!</v>
      </c>
      <c r="AM219" s="1"/>
      <c r="AN219" s="1"/>
      <c r="AO219" s="1"/>
      <c r="AP219" s="1"/>
      <c r="AQ219" s="1"/>
    </row>
    <row r="220" customFormat="false" ht="11.25" hidden="false" customHeight="false" outlineLevel="0" collapsed="false">
      <c r="A220" s="1" t="n">
        <v>218</v>
      </c>
      <c r="B220" s="8" t="n">
        <f aca="false">+[2]data1cf!AA219</f>
        <v>-97989.2506258978</v>
      </c>
      <c r="C220" s="8" t="n">
        <f aca="false">+[2]data1cf!AB219</f>
        <v>-7391.29450344169</v>
      </c>
      <c r="D220" s="8" t="n">
        <f aca="false">+[2]data1cf!AC219</f>
        <v>-3294.84195782556</v>
      </c>
      <c r="E220" s="8" t="n">
        <f aca="false">+[2]data1cf!AD219</f>
        <v>-2847.10437489013</v>
      </c>
      <c r="F220" s="8" t="n">
        <f aca="false">+[2]data1cf!AE219</f>
        <v>-3237.60199169713</v>
      </c>
      <c r="G220" s="8" t="n">
        <f aca="false">+[2]data1cf!AF219</f>
        <v>-3539.99383573493</v>
      </c>
      <c r="H220" s="8" t="n">
        <f aca="false">+[2]data1cf!AG219</f>
        <v>-2236.14768325624</v>
      </c>
      <c r="I220" s="8" t="n">
        <f aca="false">+[2]data1cf!AH219</f>
        <v>-2362.4485918754</v>
      </c>
      <c r="J220" s="8" t="n">
        <f aca="false">+[2]data1cf!AI219</f>
        <v>-2374.88279441039</v>
      </c>
      <c r="K220" s="8" t="n">
        <f aca="false">+[2]data1cf!AJ219</f>
        <v>-2383.88020095709</v>
      </c>
      <c r="L220" s="8" t="n">
        <f aca="false">+[2]data1cf!AK219</f>
        <v>-2412.3767292908</v>
      </c>
      <c r="M220" s="8" t="n">
        <f aca="false">+[2]data1cf!AL219</f>
        <v>-2410.65883525991</v>
      </c>
      <c r="N220" s="8" t="n">
        <f aca="false">+[2]data1cf!AM219</f>
        <v>-2428.4634618227</v>
      </c>
      <c r="O220" s="8" t="n">
        <f aca="false">+[2]data1cf!AN219</f>
        <v>-2238.45915239178</v>
      </c>
      <c r="P220" s="8" t="n">
        <f aca="false">+[2]data1cf!AO219</f>
        <v>-2200.27194734852</v>
      </c>
      <c r="Q220" s="8" t="n">
        <f aca="false">+[2]data1cf!AP219</f>
        <v>-2200.99419721937</v>
      </c>
      <c r="R220" s="8" t="n">
        <f aca="false">+[2]data1cf!AQ219</f>
        <v>1123.8975089788</v>
      </c>
      <c r="S220" s="8" t="n">
        <f aca="false">+[2]data1cf!AR219</f>
        <v>0</v>
      </c>
      <c r="T220" s="8" t="n">
        <f aca="false">+[2]data1cf!AS219</f>
        <v>0</v>
      </c>
      <c r="U220" s="8" t="n">
        <f aca="false">+[2]data1cf!AT219</f>
        <v>0</v>
      </c>
      <c r="V220" s="8" t="n">
        <f aca="false">+[2]data1cf!AU219</f>
        <v>0</v>
      </c>
      <c r="W220" s="8" t="n">
        <f aca="false">+[2]data1cf!AV219</f>
        <v>0</v>
      </c>
      <c r="X220" s="8" t="n">
        <f aca="false">+[2]data1cf!AW219</f>
        <v>0</v>
      </c>
      <c r="Y220" s="8" t="n">
        <f aca="false">+[2]data1cf!AX219</f>
        <v>0</v>
      </c>
      <c r="Z220" s="8" t="n">
        <f aca="false">+[2]data1cf!AY219</f>
        <v>0</v>
      </c>
      <c r="AA220" s="8" t="n">
        <f aca="false">+[2]data1cf!AZ219</f>
        <v>0</v>
      </c>
      <c r="AB220" s="9"/>
      <c r="AC220" s="9"/>
      <c r="AD220" s="9"/>
      <c r="AE220" s="9"/>
      <c r="AF220" s="9"/>
      <c r="AG220" s="9"/>
      <c r="AH220" s="9"/>
      <c r="AI220" s="9"/>
      <c r="AJ220" s="9"/>
      <c r="AK220" s="1"/>
      <c r="AL220" s="1" t="e">
        <f aca="false">SUMPRODUCT(B220:AJ220,PVCapPrice)</f>
        <v>#DIV/0!</v>
      </c>
      <c r="AM220" s="1"/>
      <c r="AN220" s="1"/>
      <c r="AO220" s="1"/>
      <c r="AP220" s="1"/>
      <c r="AQ220" s="1"/>
    </row>
    <row r="221" customFormat="false" ht="11.25" hidden="false" customHeight="false" outlineLevel="0" collapsed="false">
      <c r="A221" s="1" t="n">
        <v>219</v>
      </c>
      <c r="B221" s="8" t="n">
        <f aca="false">+[2]data1cf!AA220</f>
        <v>-85530.6400342242</v>
      </c>
      <c r="C221" s="8" t="n">
        <f aca="false">+[2]data1cf!AB220</f>
        <v>-7632.3346528617</v>
      </c>
      <c r="D221" s="8" t="n">
        <f aca="false">+[2]data1cf!AC220</f>
        <v>-3753.15152330074</v>
      </c>
      <c r="E221" s="8" t="n">
        <f aca="false">+[2]data1cf!AD220</f>
        <v>-3274.27708662557</v>
      </c>
      <c r="F221" s="8" t="n">
        <f aca="false">+[2]data1cf!AE220</f>
        <v>-3569.0390557618</v>
      </c>
      <c r="G221" s="8" t="n">
        <f aca="false">+[2]data1cf!AF220</f>
        <v>-3762.88136826359</v>
      </c>
      <c r="H221" s="8" t="n">
        <f aca="false">+[2]data1cf!AG220</f>
        <v>-2537.9231390743</v>
      </c>
      <c r="I221" s="8" t="n">
        <f aca="false">+[2]data1cf!AH220</f>
        <v>-2648.23915195992</v>
      </c>
      <c r="J221" s="8" t="n">
        <f aca="false">+[2]data1cf!AI220</f>
        <v>-2660.67335449491</v>
      </c>
      <c r="K221" s="8" t="n">
        <f aca="false">+[2]data1cf!AJ220</f>
        <v>-2670.15515182141</v>
      </c>
      <c r="L221" s="8" t="n">
        <f aca="false">+[2]data1cf!AK220</f>
        <v>-2698.16728937532</v>
      </c>
      <c r="M221" s="8" t="n">
        <f aca="false">+[2]data1cf!AL220</f>
        <v>-2696.93378612424</v>
      </c>
      <c r="N221" s="8" t="n">
        <f aca="false">+[2]data1cf!AM220</f>
        <v>-2714.25402190722</v>
      </c>
      <c r="O221" s="8" t="n">
        <f aca="false">+[2]data1cf!AN220</f>
        <v>-2524.7341032561</v>
      </c>
      <c r="P221" s="8" t="n">
        <f aca="false">+[2]data1cf!AO220</f>
        <v>-2486.06250743304</v>
      </c>
      <c r="Q221" s="8" t="n">
        <f aca="false">+[2]data1cf!AP220</f>
        <v>-2487.2691480837</v>
      </c>
      <c r="R221" s="8" t="n">
        <f aca="false">+[2]data1cf!AQ220</f>
        <v>981.002228936538</v>
      </c>
      <c r="S221" s="8" t="n">
        <f aca="false">+[2]data1cf!AR220</f>
        <v>0</v>
      </c>
      <c r="T221" s="8" t="n">
        <f aca="false">+[2]data1cf!AS220</f>
        <v>0</v>
      </c>
      <c r="U221" s="8" t="n">
        <f aca="false">+[2]data1cf!AT220</f>
        <v>0</v>
      </c>
      <c r="V221" s="8" t="n">
        <f aca="false">+[2]data1cf!AU220</f>
        <v>0</v>
      </c>
      <c r="W221" s="8" t="n">
        <f aca="false">+[2]data1cf!AV220</f>
        <v>0</v>
      </c>
      <c r="X221" s="8" t="n">
        <f aca="false">+[2]data1cf!AW220</f>
        <v>0</v>
      </c>
      <c r="Y221" s="8" t="n">
        <f aca="false">+[2]data1cf!AX220</f>
        <v>0</v>
      </c>
      <c r="Z221" s="8" t="n">
        <f aca="false">+[2]data1cf!AY220</f>
        <v>0</v>
      </c>
      <c r="AA221" s="8" t="n">
        <f aca="false">+[2]data1cf!AZ220</f>
        <v>0</v>
      </c>
      <c r="AB221" s="9"/>
      <c r="AC221" s="9"/>
      <c r="AD221" s="9"/>
      <c r="AE221" s="9"/>
      <c r="AF221" s="9"/>
      <c r="AG221" s="9"/>
      <c r="AH221" s="9"/>
      <c r="AI221" s="9"/>
      <c r="AJ221" s="9"/>
      <c r="AK221" s="1"/>
      <c r="AL221" s="1" t="e">
        <f aca="false">SUMPRODUCT(B221:AJ221,PVCapPrice)</f>
        <v>#DIV/0!</v>
      </c>
      <c r="AM221" s="1"/>
      <c r="AN221" s="1"/>
      <c r="AO221" s="1"/>
      <c r="AP221" s="1"/>
      <c r="AQ221" s="1"/>
    </row>
    <row r="222" customFormat="false" ht="11.25" hidden="false" customHeight="false" outlineLevel="0" collapsed="false">
      <c r="A222" s="1" t="n">
        <v>220</v>
      </c>
      <c r="B222" s="8" t="n">
        <f aca="false">+[2]data1cf!AA221</f>
        <v>-102468.587863617</v>
      </c>
      <c r="C222" s="8" t="n">
        <f aca="false">+[2]data1cf!AB221</f>
        <v>-7420.04395391346</v>
      </c>
      <c r="D222" s="8" t="n">
        <f aca="false">+[2]data1cf!AC221</f>
        <v>-3081.54038157258</v>
      </c>
      <c r="E222" s="8" t="n">
        <f aca="false">+[2]data1cf!AD221</f>
        <v>-2724.93917007295</v>
      </c>
      <c r="F222" s="8" t="n">
        <f aca="false">+[2]data1cf!AE221</f>
        <v>-3048.60488293254</v>
      </c>
      <c r="G222" s="8" t="n">
        <f aca="false">+[2]data1cf!AF221</f>
        <v>-3398.82295571727</v>
      </c>
      <c r="H222" s="8" t="n">
        <f aca="false">+[2]data1cf!AG221</f>
        <v>-2127.64810164327</v>
      </c>
      <c r="I222" s="8" t="n">
        <f aca="false">+[2]data1cf!AH221</f>
        <v>-2259.69617911191</v>
      </c>
      <c r="J222" s="8" t="n">
        <f aca="false">+[2]data1cf!AI221</f>
        <v>-2272.1303816469</v>
      </c>
      <c r="K222" s="8" t="n">
        <f aca="false">+[2]data1cf!AJ221</f>
        <v>-2280.9536315618</v>
      </c>
      <c r="L222" s="8" t="n">
        <f aca="false">+[2]data1cf!AK221</f>
        <v>-2309.62431652731</v>
      </c>
      <c r="M222" s="8" t="n">
        <f aca="false">+[2]data1cf!AL221</f>
        <v>-2307.73226586462</v>
      </c>
      <c r="N222" s="8" t="n">
        <f aca="false">+[2]data1cf!AM221</f>
        <v>-2325.71104905922</v>
      </c>
      <c r="O222" s="8" t="n">
        <f aca="false">+[2]data1cf!AN221</f>
        <v>-2135.53258299649</v>
      </c>
      <c r="P222" s="8" t="n">
        <f aca="false">+[2]data1cf!AO221</f>
        <v>-2097.51953458504</v>
      </c>
      <c r="Q222" s="8" t="n">
        <f aca="false">+[2]data1cf!AP221</f>
        <v>-2098.06762782408</v>
      </c>
      <c r="R222" s="8" t="n">
        <f aca="false">+[2]data1cf!AQ221</f>
        <v>1175.27371536054</v>
      </c>
      <c r="S222" s="8" t="n">
        <f aca="false">+[2]data1cf!AR221</f>
        <v>0</v>
      </c>
      <c r="T222" s="8" t="n">
        <f aca="false">+[2]data1cf!AS221</f>
        <v>0</v>
      </c>
      <c r="U222" s="8" t="n">
        <f aca="false">+[2]data1cf!AT221</f>
        <v>0</v>
      </c>
      <c r="V222" s="8" t="n">
        <f aca="false">+[2]data1cf!AU221</f>
        <v>0</v>
      </c>
      <c r="W222" s="8" t="n">
        <f aca="false">+[2]data1cf!AV221</f>
        <v>0</v>
      </c>
      <c r="X222" s="8" t="n">
        <f aca="false">+[2]data1cf!AW221</f>
        <v>0</v>
      </c>
      <c r="Y222" s="8" t="n">
        <f aca="false">+[2]data1cf!AX221</f>
        <v>0</v>
      </c>
      <c r="Z222" s="8" t="n">
        <f aca="false">+[2]data1cf!AY221</f>
        <v>0</v>
      </c>
      <c r="AA222" s="8" t="n">
        <f aca="false">+[2]data1cf!AZ221</f>
        <v>0</v>
      </c>
      <c r="AB222" s="9"/>
      <c r="AC222" s="9"/>
      <c r="AD222" s="9"/>
      <c r="AE222" s="9"/>
      <c r="AF222" s="9"/>
      <c r="AG222" s="9"/>
      <c r="AH222" s="9"/>
      <c r="AI222" s="9"/>
      <c r="AJ222" s="9"/>
      <c r="AK222" s="1"/>
      <c r="AL222" s="1" t="e">
        <f aca="false">SUMPRODUCT(B222:AJ222,PVCapPrice)</f>
        <v>#DIV/0!</v>
      </c>
      <c r="AM222" s="1"/>
      <c r="AN222" s="1"/>
      <c r="AO222" s="1"/>
      <c r="AP222" s="1"/>
      <c r="AQ222" s="1"/>
    </row>
    <row r="223" customFormat="false" ht="11.25" hidden="false" customHeight="false" outlineLevel="0" collapsed="false">
      <c r="A223" s="1" t="n">
        <v>221</v>
      </c>
      <c r="B223" s="8" t="n">
        <f aca="false">+[2]data1cf!AA222</f>
        <v>-91969.0322563187</v>
      </c>
      <c r="C223" s="8" t="n">
        <f aca="false">+[2]data1cf!AB222</f>
        <v>-7533.76359383911</v>
      </c>
      <c r="D223" s="8" t="n">
        <f aca="false">+[2]data1cf!AC222</f>
        <v>-3488.78710513068</v>
      </c>
      <c r="E223" s="8" t="n">
        <f aca="false">+[2]data1cf!AD222</f>
        <v>-3168.47347317153</v>
      </c>
      <c r="F223" s="8" t="n">
        <f aca="false">+[2]data1cf!AE222</f>
        <v>-3458.0577923438</v>
      </c>
      <c r="G223" s="8" t="n">
        <f aca="false">+[2]data1cf!AF222</f>
        <v>-3664.49073098723</v>
      </c>
      <c r="H223" s="8" t="n">
        <f aca="false">+[2]data1cf!AG222</f>
        <v>-2381.97085745659</v>
      </c>
      <c r="I223" s="8" t="n">
        <f aca="false">+[2]data1cf!AH222</f>
        <v>-2500.54758509884</v>
      </c>
      <c r="J223" s="8" t="n">
        <f aca="false">+[2]data1cf!AI222</f>
        <v>-2512.98178763383</v>
      </c>
      <c r="K223" s="8" t="n">
        <f aca="false">+[2]data1cf!AJ222</f>
        <v>-2522.21326027075</v>
      </c>
      <c r="L223" s="8" t="n">
        <f aca="false">+[2]data1cf!AK222</f>
        <v>-2550.47572251425</v>
      </c>
      <c r="M223" s="8" t="n">
        <f aca="false">+[2]data1cf!AL222</f>
        <v>-2548.99189457357</v>
      </c>
      <c r="N223" s="8" t="n">
        <f aca="false">+[2]data1cf!AM222</f>
        <v>-2566.56245504615</v>
      </c>
      <c r="O223" s="8" t="n">
        <f aca="false">+[2]data1cf!AN222</f>
        <v>-2376.79221170543</v>
      </c>
      <c r="P223" s="8" t="n">
        <f aca="false">+[2]data1cf!AO222</f>
        <v>-2338.37094057197</v>
      </c>
      <c r="Q223" s="8" t="n">
        <f aca="false">+[2]data1cf!AP222</f>
        <v>-2339.32725653303</v>
      </c>
      <c r="R223" s="8" t="n">
        <f aca="false">+[2]data1cf!AQ222</f>
        <v>1054.84801236707</v>
      </c>
      <c r="S223" s="8" t="n">
        <f aca="false">+[2]data1cf!AR222</f>
        <v>0</v>
      </c>
      <c r="T223" s="8" t="n">
        <f aca="false">+[2]data1cf!AS222</f>
        <v>0</v>
      </c>
      <c r="U223" s="8" t="n">
        <f aca="false">+[2]data1cf!AT222</f>
        <v>0</v>
      </c>
      <c r="V223" s="8" t="n">
        <f aca="false">+[2]data1cf!AU222</f>
        <v>0</v>
      </c>
      <c r="W223" s="8" t="n">
        <f aca="false">+[2]data1cf!AV222</f>
        <v>0</v>
      </c>
      <c r="X223" s="8" t="n">
        <f aca="false">+[2]data1cf!AW222</f>
        <v>0</v>
      </c>
      <c r="Y223" s="8" t="n">
        <f aca="false">+[2]data1cf!AX222</f>
        <v>0</v>
      </c>
      <c r="Z223" s="8" t="n">
        <f aca="false">+[2]data1cf!AY222</f>
        <v>0</v>
      </c>
      <c r="AA223" s="8" t="n">
        <f aca="false">+[2]data1cf!AZ222</f>
        <v>0</v>
      </c>
      <c r="AB223" s="9"/>
      <c r="AC223" s="9"/>
      <c r="AD223" s="9"/>
      <c r="AE223" s="9"/>
      <c r="AF223" s="9"/>
      <c r="AG223" s="9"/>
      <c r="AH223" s="9"/>
      <c r="AI223" s="9"/>
      <c r="AJ223" s="9"/>
      <c r="AK223" s="1"/>
      <c r="AL223" s="1" t="e">
        <f aca="false">SUMPRODUCT(B223:AJ223,PVCapPrice)</f>
        <v>#DIV/0!</v>
      </c>
      <c r="AM223" s="1"/>
      <c r="AN223" s="1"/>
      <c r="AO223" s="1"/>
      <c r="AP223" s="1"/>
      <c r="AQ223" s="1"/>
    </row>
    <row r="224" customFormat="false" ht="11.25" hidden="false" customHeight="false" outlineLevel="0" collapsed="false">
      <c r="A224" s="1" t="n">
        <v>222</v>
      </c>
      <c r="B224" s="8" t="n">
        <f aca="false">+[2]data1cf!AA223</f>
        <v>-86981.9552039737</v>
      </c>
      <c r="C224" s="8" t="n">
        <f aca="false">+[2]data1cf!AB223</f>
        <v>-7616.9274753555</v>
      </c>
      <c r="D224" s="8" t="n">
        <f aca="false">+[2]data1cf!AC223</f>
        <v>-3638.04347693497</v>
      </c>
      <c r="E224" s="8" t="n">
        <f aca="false">+[2]data1cf!AD223</f>
        <v>-3342.01492355479</v>
      </c>
      <c r="F224" s="8" t="n">
        <f aca="false">+[2]data1cf!AE223</f>
        <v>-3639.62075301689</v>
      </c>
      <c r="G224" s="8" t="n">
        <f aca="false">+[2]data1cf!AF223</f>
        <v>-3715.0343244114</v>
      </c>
      <c r="H224" s="8" t="n">
        <f aca="false">+[2]data1cf!AG223</f>
        <v>-2502.76903471699</v>
      </c>
      <c r="I224" s="8" t="n">
        <f aca="false">+[2]data1cf!AH223</f>
        <v>-2614.947143018</v>
      </c>
      <c r="J224" s="8" t="n">
        <f aca="false">+[2]data1cf!AI223</f>
        <v>-2627.38134555299</v>
      </c>
      <c r="K224" s="8" t="n">
        <f aca="false">+[2]data1cf!AJ223</f>
        <v>-2636.8067157457</v>
      </c>
      <c r="L224" s="8" t="n">
        <f aca="false">+[2]data1cf!AK223</f>
        <v>-2664.8752804334</v>
      </c>
      <c r="M224" s="8" t="n">
        <f aca="false">+[2]data1cf!AL223</f>
        <v>-2663.58535004852</v>
      </c>
      <c r="N224" s="8" t="n">
        <f aca="false">+[2]data1cf!AM223</f>
        <v>-2680.96201296531</v>
      </c>
      <c r="O224" s="8" t="n">
        <f aca="false">+[2]data1cf!AN223</f>
        <v>-2491.38566718038</v>
      </c>
      <c r="P224" s="8" t="n">
        <f aca="false">+[2]data1cf!AO223</f>
        <v>-2452.77049849113</v>
      </c>
      <c r="Q224" s="8" t="n">
        <f aca="false">+[2]data1cf!AP223</f>
        <v>-2453.92071200798</v>
      </c>
      <c r="R224" s="8" t="n">
        <f aca="false">+[2]data1cf!AQ223</f>
        <v>997.648233407496</v>
      </c>
      <c r="S224" s="8" t="n">
        <f aca="false">+[2]data1cf!AR223</f>
        <v>0</v>
      </c>
      <c r="T224" s="8" t="n">
        <f aca="false">+[2]data1cf!AS223</f>
        <v>0</v>
      </c>
      <c r="U224" s="8" t="n">
        <f aca="false">+[2]data1cf!AT223</f>
        <v>0</v>
      </c>
      <c r="V224" s="8" t="n">
        <f aca="false">+[2]data1cf!AU223</f>
        <v>0</v>
      </c>
      <c r="W224" s="8" t="n">
        <f aca="false">+[2]data1cf!AV223</f>
        <v>0</v>
      </c>
      <c r="X224" s="8" t="n">
        <f aca="false">+[2]data1cf!AW223</f>
        <v>0</v>
      </c>
      <c r="Y224" s="8" t="n">
        <f aca="false">+[2]data1cf!AX223</f>
        <v>0</v>
      </c>
      <c r="Z224" s="8" t="n">
        <f aca="false">+[2]data1cf!AY223</f>
        <v>0</v>
      </c>
      <c r="AA224" s="8" t="n">
        <f aca="false">+[2]data1cf!AZ223</f>
        <v>0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1"/>
      <c r="AL224" s="1" t="e">
        <f aca="false">SUMPRODUCT(B224:AJ224,PVCapPrice)</f>
        <v>#DIV/0!</v>
      </c>
      <c r="AM224" s="1"/>
      <c r="AN224" s="1"/>
      <c r="AO224" s="1"/>
      <c r="AP224" s="1"/>
      <c r="AQ224" s="1"/>
    </row>
    <row r="225" customFormat="false" ht="11.25" hidden="false" customHeight="false" outlineLevel="0" collapsed="false">
      <c r="A225" s="1" t="n">
        <v>223</v>
      </c>
      <c r="B225" s="8" t="n">
        <f aca="false">+[2]data1cf!AA224</f>
        <v>-87191.1829322256</v>
      </c>
      <c r="C225" s="8" t="n">
        <f aca="false">+[2]data1cf!AB224</f>
        <v>-7704.79761644698</v>
      </c>
      <c r="D225" s="8" t="n">
        <f aca="false">+[2]data1cf!AC224</f>
        <v>-3646.73085016372</v>
      </c>
      <c r="E225" s="8" t="n">
        <f aca="false">+[2]data1cf!AD224</f>
        <v>-3327.99211494986</v>
      </c>
      <c r="F225" s="8" t="n">
        <f aca="false">+[2]data1cf!AE224</f>
        <v>-3593.35891673298</v>
      </c>
      <c r="G225" s="8" t="n">
        <f aca="false">+[2]data1cf!AF224</f>
        <v>-3925.35348113967</v>
      </c>
      <c r="H225" s="8" t="n">
        <f aca="false">+[2]data1cf!AG224</f>
        <v>-2497.70107046861</v>
      </c>
      <c r="I225" s="8" t="n">
        <f aca="false">+[2]data1cf!AH224</f>
        <v>-2610.14762631408</v>
      </c>
      <c r="J225" s="8" t="n">
        <f aca="false">+[2]data1cf!AI224</f>
        <v>-2622.58182884907</v>
      </c>
      <c r="K225" s="8" t="n">
        <f aca="false">+[2]data1cf!AJ224</f>
        <v>-2631.99906426771</v>
      </c>
      <c r="L225" s="8" t="n">
        <f aca="false">+[2]data1cf!AK224</f>
        <v>-2660.07576372948</v>
      </c>
      <c r="M225" s="8" t="n">
        <f aca="false">+[2]data1cf!AL224</f>
        <v>-2658.77769857053</v>
      </c>
      <c r="N225" s="8" t="n">
        <f aca="false">+[2]data1cf!AM224</f>
        <v>-2676.16249626139</v>
      </c>
      <c r="O225" s="8" t="n">
        <f aca="false">+[2]data1cf!AN224</f>
        <v>-2486.57801570239</v>
      </c>
      <c r="P225" s="8" t="n">
        <f aca="false">+[2]data1cf!AO224</f>
        <v>-2447.97098178721</v>
      </c>
      <c r="Q225" s="8" t="n">
        <f aca="false">+[2]data1cf!AP224</f>
        <v>-2449.11306052999</v>
      </c>
      <c r="R225" s="8" t="n">
        <f aca="false">+[2]data1cf!AQ224</f>
        <v>1000.04799175945</v>
      </c>
      <c r="S225" s="8" t="n">
        <f aca="false">+[2]data1cf!AR224</f>
        <v>0</v>
      </c>
      <c r="T225" s="8" t="n">
        <f aca="false">+[2]data1cf!AS224</f>
        <v>0</v>
      </c>
      <c r="U225" s="8" t="n">
        <f aca="false">+[2]data1cf!AT224</f>
        <v>0</v>
      </c>
      <c r="V225" s="8" t="n">
        <f aca="false">+[2]data1cf!AU224</f>
        <v>0</v>
      </c>
      <c r="W225" s="8" t="n">
        <f aca="false">+[2]data1cf!AV224</f>
        <v>0</v>
      </c>
      <c r="X225" s="8" t="n">
        <f aca="false">+[2]data1cf!AW224</f>
        <v>0</v>
      </c>
      <c r="Y225" s="8" t="n">
        <f aca="false">+[2]data1cf!AX224</f>
        <v>0</v>
      </c>
      <c r="Z225" s="8" t="n">
        <f aca="false">+[2]data1cf!AY224</f>
        <v>0</v>
      </c>
      <c r="AA225" s="8" t="n">
        <f aca="false">+[2]data1cf!AZ224</f>
        <v>0</v>
      </c>
      <c r="AB225" s="9"/>
      <c r="AC225" s="9"/>
      <c r="AD225" s="9"/>
      <c r="AE225" s="9"/>
      <c r="AF225" s="9"/>
      <c r="AG225" s="9"/>
      <c r="AH225" s="9"/>
      <c r="AI225" s="9"/>
      <c r="AJ225" s="9"/>
      <c r="AK225" s="1"/>
      <c r="AL225" s="1" t="e">
        <f aca="false">SUMPRODUCT(B225:AJ225,PVCapPrice)</f>
        <v>#DIV/0!</v>
      </c>
      <c r="AM225" s="1"/>
      <c r="AN225" s="1"/>
      <c r="AO225" s="1"/>
      <c r="AP225" s="1"/>
      <c r="AQ225" s="1"/>
    </row>
    <row r="226" customFormat="false" ht="11.25" hidden="false" customHeight="false" outlineLevel="0" collapsed="false">
      <c r="A226" s="1" t="n">
        <v>224</v>
      </c>
      <c r="B226" s="8" t="n">
        <f aca="false">+[2]data1cf!AA225</f>
        <v>-85573.8169835852</v>
      </c>
      <c r="C226" s="8" t="n">
        <f aca="false">+[2]data1cf!AB225</f>
        <v>-7741.73022841091</v>
      </c>
      <c r="D226" s="8" t="n">
        <f aca="false">+[2]data1cf!AC225</f>
        <v>-3763.09389265354</v>
      </c>
      <c r="E226" s="8" t="n">
        <f aca="false">+[2]data1cf!AD225</f>
        <v>-3346.60339218536</v>
      </c>
      <c r="F226" s="8" t="n">
        <f aca="false">+[2]data1cf!AE225</f>
        <v>-3562.20401787005</v>
      </c>
      <c r="G226" s="8" t="n">
        <f aca="false">+[2]data1cf!AF225</f>
        <v>-3784.12491131258</v>
      </c>
      <c r="H226" s="8" t="n">
        <f aca="false">+[2]data1cf!AG225</f>
        <v>-2536.87729664441</v>
      </c>
      <c r="I226" s="8" t="n">
        <f aca="false">+[2]data1cf!AH225</f>
        <v>-2647.24870728313</v>
      </c>
      <c r="J226" s="8" t="n">
        <f aca="false">+[2]data1cf!AI225</f>
        <v>-2659.68290981812</v>
      </c>
      <c r="K226" s="8" t="n">
        <f aca="false">+[2]data1cf!AJ225</f>
        <v>-2669.16302842484</v>
      </c>
      <c r="L226" s="8" t="n">
        <f aca="false">+[2]data1cf!AK225</f>
        <v>-2697.17684469853</v>
      </c>
      <c r="M226" s="8" t="n">
        <f aca="false">+[2]data1cf!AL225</f>
        <v>-2695.94166272766</v>
      </c>
      <c r="N226" s="8" t="n">
        <f aca="false">+[2]data1cf!AM225</f>
        <v>-2713.26357723044</v>
      </c>
      <c r="O226" s="8" t="n">
        <f aca="false">+[2]data1cf!AN225</f>
        <v>-2523.74197985953</v>
      </c>
      <c r="P226" s="8" t="n">
        <f aca="false">+[2]data1cf!AO225</f>
        <v>-2485.07206275626</v>
      </c>
      <c r="Q226" s="8" t="n">
        <f aca="false">+[2]data1cf!AP225</f>
        <v>-2486.27702468712</v>
      </c>
      <c r="R226" s="8" t="n">
        <f aca="false">+[2]data1cf!AQ225</f>
        <v>981.497451274928</v>
      </c>
      <c r="S226" s="8" t="n">
        <f aca="false">+[2]data1cf!AR225</f>
        <v>0</v>
      </c>
      <c r="T226" s="8" t="n">
        <f aca="false">+[2]data1cf!AS225</f>
        <v>0</v>
      </c>
      <c r="U226" s="8" t="n">
        <f aca="false">+[2]data1cf!AT225</f>
        <v>0</v>
      </c>
      <c r="V226" s="8" t="n">
        <f aca="false">+[2]data1cf!AU225</f>
        <v>0</v>
      </c>
      <c r="W226" s="8" t="n">
        <f aca="false">+[2]data1cf!AV225</f>
        <v>0</v>
      </c>
      <c r="X226" s="8" t="n">
        <f aca="false">+[2]data1cf!AW225</f>
        <v>0</v>
      </c>
      <c r="Y226" s="8" t="n">
        <f aca="false">+[2]data1cf!AX225</f>
        <v>0</v>
      </c>
      <c r="Z226" s="8" t="n">
        <f aca="false">+[2]data1cf!AY225</f>
        <v>0</v>
      </c>
      <c r="AA226" s="8" t="n">
        <f aca="false">+[2]data1cf!AZ225</f>
        <v>0</v>
      </c>
      <c r="AB226" s="9"/>
      <c r="AC226" s="9"/>
      <c r="AD226" s="9"/>
      <c r="AE226" s="9"/>
      <c r="AF226" s="9"/>
      <c r="AG226" s="9"/>
      <c r="AH226" s="9"/>
      <c r="AI226" s="9"/>
      <c r="AJ226" s="9"/>
      <c r="AK226" s="1"/>
      <c r="AL226" s="1" t="e">
        <f aca="false">SUMPRODUCT(B226:AJ226,PVCapPrice)</f>
        <v>#DIV/0!</v>
      </c>
      <c r="AM226" s="1"/>
      <c r="AN226" s="1"/>
      <c r="AO226" s="1"/>
      <c r="AP226" s="1"/>
      <c r="AQ226" s="1"/>
    </row>
    <row r="227" customFormat="false" ht="11.25" hidden="false" customHeight="false" outlineLevel="0" collapsed="false">
      <c r="A227" s="1" t="n">
        <v>225</v>
      </c>
      <c r="B227" s="8" t="n">
        <f aca="false">+[2]data1cf!AA226</f>
        <v>-102628.549712844</v>
      </c>
      <c r="C227" s="8" t="n">
        <f aca="false">+[2]data1cf!AB226</f>
        <v>-7353.86276623444</v>
      </c>
      <c r="D227" s="8" t="n">
        <f aca="false">+[2]data1cf!AC226</f>
        <v>-3109.69201634103</v>
      </c>
      <c r="E227" s="8" t="n">
        <f aca="false">+[2]data1cf!AD226</f>
        <v>-2905.82419351789</v>
      </c>
      <c r="F227" s="8" t="n">
        <f aca="false">+[2]data1cf!AE226</f>
        <v>-3095.56720203044</v>
      </c>
      <c r="G227" s="8" t="n">
        <f aca="false">+[2]data1cf!AF226</f>
        <v>-3458.75479279517</v>
      </c>
      <c r="H227" s="8" t="n">
        <f aca="false">+[2]data1cf!AG226</f>
        <v>-2123.77346734044</v>
      </c>
      <c r="I227" s="8" t="n">
        <f aca="false">+[2]data1cf!AH226</f>
        <v>-2256.02678226011</v>
      </c>
      <c r="J227" s="8" t="n">
        <f aca="false">+[2]data1cf!AI226</f>
        <v>-2268.4609847951</v>
      </c>
      <c r="K227" s="8" t="n">
        <f aca="false">+[2]data1cf!AJ226</f>
        <v>-2277.2780153933</v>
      </c>
      <c r="L227" s="8" t="n">
        <f aca="false">+[2]data1cf!AK226</f>
        <v>-2305.95491967551</v>
      </c>
      <c r="M227" s="8" t="n">
        <f aca="false">+[2]data1cf!AL226</f>
        <v>-2304.05664969613</v>
      </c>
      <c r="N227" s="8" t="n">
        <f aca="false">+[2]data1cf!AM226</f>
        <v>-2322.04165220742</v>
      </c>
      <c r="O227" s="8" t="n">
        <f aca="false">+[2]data1cf!AN226</f>
        <v>-2131.85696682799</v>
      </c>
      <c r="P227" s="8" t="n">
        <f aca="false">+[2]data1cf!AO226</f>
        <v>-2093.85013773324</v>
      </c>
      <c r="Q227" s="8" t="n">
        <f aca="false">+[2]data1cf!AP226</f>
        <v>-2094.39201165559</v>
      </c>
      <c r="R227" s="8" t="n">
        <f aca="false">+[2]data1cf!AQ226</f>
        <v>1177.10841378644</v>
      </c>
      <c r="S227" s="8" t="n">
        <f aca="false">+[2]data1cf!AR226</f>
        <v>0</v>
      </c>
      <c r="T227" s="8" t="n">
        <f aca="false">+[2]data1cf!AS226</f>
        <v>0</v>
      </c>
      <c r="U227" s="8" t="n">
        <f aca="false">+[2]data1cf!AT226</f>
        <v>0</v>
      </c>
      <c r="V227" s="8" t="n">
        <f aca="false">+[2]data1cf!AU226</f>
        <v>0</v>
      </c>
      <c r="W227" s="8" t="n">
        <f aca="false">+[2]data1cf!AV226</f>
        <v>0</v>
      </c>
      <c r="X227" s="8" t="n">
        <f aca="false">+[2]data1cf!AW226</f>
        <v>0</v>
      </c>
      <c r="Y227" s="8" t="n">
        <f aca="false">+[2]data1cf!AX226</f>
        <v>0</v>
      </c>
      <c r="Z227" s="8" t="n">
        <f aca="false">+[2]data1cf!AY226</f>
        <v>0</v>
      </c>
      <c r="AA227" s="8" t="n">
        <f aca="false">+[2]data1cf!AZ226</f>
        <v>0</v>
      </c>
      <c r="AB227" s="9"/>
      <c r="AC227" s="9"/>
      <c r="AD227" s="9"/>
      <c r="AE227" s="9"/>
      <c r="AF227" s="9"/>
      <c r="AG227" s="9"/>
      <c r="AH227" s="9"/>
      <c r="AI227" s="9"/>
      <c r="AJ227" s="9"/>
      <c r="AK227" s="1"/>
      <c r="AL227" s="1" t="e">
        <f aca="false">SUMPRODUCT(B227:AJ227,PVCapPrice)</f>
        <v>#DIV/0!</v>
      </c>
      <c r="AM227" s="1"/>
      <c r="AN227" s="1"/>
      <c r="AO227" s="1"/>
      <c r="AP227" s="1"/>
      <c r="AQ227" s="1"/>
    </row>
    <row r="228" customFormat="false" ht="11.25" hidden="false" customHeight="false" outlineLevel="0" collapsed="false">
      <c r="A228" s="1" t="n">
        <v>226</v>
      </c>
      <c r="B228" s="8" t="n">
        <f aca="false">+[2]data1cf!AA227</f>
        <v>-85551.3844502212</v>
      </c>
      <c r="C228" s="8" t="n">
        <f aca="false">+[2]data1cf!AB227</f>
        <v>-7734.63458120517</v>
      </c>
      <c r="D228" s="8" t="n">
        <f aca="false">+[2]data1cf!AC227</f>
        <v>-3719.06862842256</v>
      </c>
      <c r="E228" s="8" t="n">
        <f aca="false">+[2]data1cf!AD227</f>
        <v>-3380.03862100125</v>
      </c>
      <c r="F228" s="8" t="n">
        <f aca="false">+[2]data1cf!AE227</f>
        <v>-3580.55421006918</v>
      </c>
      <c r="G228" s="8" t="n">
        <f aca="false">+[2]data1cf!AF227</f>
        <v>-3987.8143104763</v>
      </c>
      <c r="H228" s="8" t="n">
        <f aca="false">+[2]data1cf!AG227</f>
        <v>-2537.42066285136</v>
      </c>
      <c r="I228" s="8" t="n">
        <f aca="false">+[2]data1cf!AH227</f>
        <v>-2647.76329165248</v>
      </c>
      <c r="J228" s="8" t="n">
        <f aca="false">+[2]data1cf!AI227</f>
        <v>-2660.19749418747</v>
      </c>
      <c r="K228" s="8" t="n">
        <f aca="false">+[2]data1cf!AJ227</f>
        <v>-2669.67848497108</v>
      </c>
      <c r="L228" s="8" t="n">
        <f aca="false">+[2]data1cf!AK227</f>
        <v>-2697.69142906788</v>
      </c>
      <c r="M228" s="8" t="n">
        <f aca="false">+[2]data1cf!AL227</f>
        <v>-2696.45711927391</v>
      </c>
      <c r="N228" s="8" t="n">
        <f aca="false">+[2]data1cf!AM227</f>
        <v>-2713.77816159978</v>
      </c>
      <c r="O228" s="8" t="n">
        <f aca="false">+[2]data1cf!AN227</f>
        <v>-2524.25743640577</v>
      </c>
      <c r="P228" s="8" t="n">
        <f aca="false">+[2]data1cf!AO227</f>
        <v>-2485.58664712561</v>
      </c>
      <c r="Q228" s="8" t="n">
        <f aca="false">+[2]data1cf!AP227</f>
        <v>-2486.79248123336</v>
      </c>
      <c r="R228" s="8" t="n">
        <f aca="false">+[2]data1cf!AQ227</f>
        <v>981.240159090257</v>
      </c>
      <c r="S228" s="8" t="n">
        <f aca="false">+[2]data1cf!AR227</f>
        <v>0</v>
      </c>
      <c r="T228" s="8" t="n">
        <f aca="false">+[2]data1cf!AS227</f>
        <v>0</v>
      </c>
      <c r="U228" s="8" t="n">
        <f aca="false">+[2]data1cf!AT227</f>
        <v>0</v>
      </c>
      <c r="V228" s="8" t="n">
        <f aca="false">+[2]data1cf!AU227</f>
        <v>0</v>
      </c>
      <c r="W228" s="8" t="n">
        <f aca="false">+[2]data1cf!AV227</f>
        <v>0</v>
      </c>
      <c r="X228" s="8" t="n">
        <f aca="false">+[2]data1cf!AW227</f>
        <v>0</v>
      </c>
      <c r="Y228" s="8" t="n">
        <f aca="false">+[2]data1cf!AX227</f>
        <v>0</v>
      </c>
      <c r="Z228" s="8" t="n">
        <f aca="false">+[2]data1cf!AY227</f>
        <v>0</v>
      </c>
      <c r="AA228" s="8" t="n">
        <f aca="false">+[2]data1cf!AZ227</f>
        <v>0</v>
      </c>
      <c r="AB228" s="9"/>
      <c r="AC228" s="9"/>
      <c r="AD228" s="9"/>
      <c r="AE228" s="9"/>
      <c r="AF228" s="9"/>
      <c r="AG228" s="9"/>
      <c r="AH228" s="9"/>
      <c r="AI228" s="9"/>
      <c r="AJ228" s="9"/>
      <c r="AK228" s="1"/>
      <c r="AL228" s="1" t="e">
        <f aca="false">SUMPRODUCT(B228:AJ228,PVCapPrice)</f>
        <v>#DIV/0!</v>
      </c>
      <c r="AM228" s="1"/>
      <c r="AN228" s="1"/>
      <c r="AO228" s="1"/>
      <c r="AP228" s="1"/>
      <c r="AQ228" s="1"/>
    </row>
    <row r="229" customFormat="false" ht="11.25" hidden="false" customHeight="false" outlineLevel="0" collapsed="false">
      <c r="A229" s="1" t="n">
        <v>227</v>
      </c>
      <c r="B229" s="8" t="n">
        <f aca="false">+[2]data1cf!AA228</f>
        <v>-100010.922679487</v>
      </c>
      <c r="C229" s="8" t="n">
        <f aca="false">+[2]data1cf!AB228</f>
        <v>-7423.33496821457</v>
      </c>
      <c r="D229" s="8" t="n">
        <f aca="false">+[2]data1cf!AC228</f>
        <v>-3184.85483759373</v>
      </c>
      <c r="E229" s="8" t="n">
        <f aca="false">+[2]data1cf!AD228</f>
        <v>-2865.85117995028</v>
      </c>
      <c r="F229" s="8" t="n">
        <f aca="false">+[2]data1cf!AE228</f>
        <v>-3115.92895079647</v>
      </c>
      <c r="G229" s="8" t="n">
        <f aca="false">+[2]data1cf!AF228</f>
        <v>-3426.59045550988</v>
      </c>
      <c r="H229" s="8" t="n">
        <f aca="false">+[2]data1cf!AG228</f>
        <v>-2187.17825757291</v>
      </c>
      <c r="I229" s="8" t="n">
        <f aca="false">+[2]data1cf!AH228</f>
        <v>-2316.0730523037</v>
      </c>
      <c r="J229" s="8" t="n">
        <f aca="false">+[2]data1cf!AI228</f>
        <v>-2328.50725483869</v>
      </c>
      <c r="K229" s="8" t="n">
        <f aca="false">+[2]data1cf!AJ228</f>
        <v>-2337.42605877595</v>
      </c>
      <c r="L229" s="8" t="n">
        <f aca="false">+[2]data1cf!AK228</f>
        <v>-2366.0011897191</v>
      </c>
      <c r="M229" s="8" t="n">
        <f aca="false">+[2]data1cf!AL228</f>
        <v>-2364.20469307877</v>
      </c>
      <c r="N229" s="8" t="n">
        <f aca="false">+[2]data1cf!AM228</f>
        <v>-2382.08792225101</v>
      </c>
      <c r="O229" s="8" t="n">
        <f aca="false">+[2]data1cf!AN228</f>
        <v>-2192.00501021064</v>
      </c>
      <c r="P229" s="8" t="n">
        <f aca="false">+[2]data1cf!AO228</f>
        <v>-2153.89640777683</v>
      </c>
      <c r="Q229" s="8" t="n">
        <f aca="false">+[2]data1cf!AP228</f>
        <v>-2154.54005503823</v>
      </c>
      <c r="R229" s="8" t="n">
        <f aca="false">+[2]data1cf!AQ228</f>
        <v>1147.08527876465</v>
      </c>
      <c r="S229" s="8" t="n">
        <f aca="false">+[2]data1cf!AR228</f>
        <v>0</v>
      </c>
      <c r="T229" s="8" t="n">
        <f aca="false">+[2]data1cf!AS228</f>
        <v>0</v>
      </c>
      <c r="U229" s="8" t="n">
        <f aca="false">+[2]data1cf!AT228</f>
        <v>0</v>
      </c>
      <c r="V229" s="8" t="n">
        <f aca="false">+[2]data1cf!AU228</f>
        <v>0</v>
      </c>
      <c r="W229" s="8" t="n">
        <f aca="false">+[2]data1cf!AV228</f>
        <v>0</v>
      </c>
      <c r="X229" s="8" t="n">
        <f aca="false">+[2]data1cf!AW228</f>
        <v>0</v>
      </c>
      <c r="Y229" s="8" t="n">
        <f aca="false">+[2]data1cf!AX228</f>
        <v>0</v>
      </c>
      <c r="Z229" s="8" t="n">
        <f aca="false">+[2]data1cf!AY228</f>
        <v>0</v>
      </c>
      <c r="AA229" s="8" t="n">
        <f aca="false">+[2]data1cf!AZ228</f>
        <v>0</v>
      </c>
      <c r="AB229" s="9"/>
      <c r="AC229" s="9"/>
      <c r="AD229" s="9"/>
      <c r="AE229" s="9"/>
      <c r="AF229" s="9"/>
      <c r="AG229" s="9"/>
      <c r="AH229" s="9"/>
      <c r="AI229" s="9"/>
      <c r="AJ229" s="9"/>
      <c r="AK229" s="1"/>
      <c r="AL229" s="1" t="e">
        <f aca="false">SUMPRODUCT(B229:AJ229,PVCapPrice)</f>
        <v>#DIV/0!</v>
      </c>
      <c r="AM229" s="1"/>
      <c r="AN229" s="1"/>
      <c r="AO229" s="1"/>
      <c r="AP229" s="1"/>
      <c r="AQ229" s="1"/>
    </row>
    <row r="230" customFormat="false" ht="11.25" hidden="false" customHeight="false" outlineLevel="0" collapsed="false">
      <c r="A230" s="1" t="n">
        <v>228</v>
      </c>
      <c r="B230" s="8" t="n">
        <f aca="false">+[2]data1cf!AA229</f>
        <v>-93000.7097931489</v>
      </c>
      <c r="C230" s="8" t="n">
        <f aca="false">+[2]data1cf!AB229</f>
        <v>-7623.06415150326</v>
      </c>
      <c r="D230" s="8" t="n">
        <f aca="false">+[2]data1cf!AC229</f>
        <v>-3521.35799610966</v>
      </c>
      <c r="E230" s="8" t="n">
        <f aca="false">+[2]data1cf!AD229</f>
        <v>-3175.29147220081</v>
      </c>
      <c r="F230" s="8" t="n">
        <f aca="false">+[2]data1cf!AE229</f>
        <v>-3428.63290819892</v>
      </c>
      <c r="G230" s="8" t="n">
        <f aca="false">+[2]data1cf!AF229</f>
        <v>-3705.46746671406</v>
      </c>
      <c r="H230" s="8" t="n">
        <f aca="false">+[2]data1cf!AG229</f>
        <v>-2356.98131655688</v>
      </c>
      <c r="I230" s="8" t="n">
        <f aca="false">+[2]data1cf!AH229</f>
        <v>-2476.88172774599</v>
      </c>
      <c r="J230" s="8" t="n">
        <f aca="false">+[2]data1cf!AI229</f>
        <v>-2489.31593028098</v>
      </c>
      <c r="K230" s="8" t="n">
        <f aca="false">+[2]data1cf!AJ229</f>
        <v>-2498.50729129526</v>
      </c>
      <c r="L230" s="8" t="n">
        <f aca="false">+[2]data1cf!AK229</f>
        <v>-2526.80986516139</v>
      </c>
      <c r="M230" s="8" t="n">
        <f aca="false">+[2]data1cf!AL229</f>
        <v>-2525.28592559808</v>
      </c>
      <c r="N230" s="8" t="n">
        <f aca="false">+[2]data1cf!AM229</f>
        <v>-2542.8965976933</v>
      </c>
      <c r="O230" s="8" t="n">
        <f aca="false">+[2]data1cf!AN229</f>
        <v>-2353.08624272995</v>
      </c>
      <c r="P230" s="8" t="n">
        <f aca="false">+[2]data1cf!AO229</f>
        <v>-2314.70508321912</v>
      </c>
      <c r="Q230" s="8" t="n">
        <f aca="false">+[2]data1cf!AP229</f>
        <v>-2315.62128755754</v>
      </c>
      <c r="R230" s="8" t="n">
        <f aca="false">+[2]data1cf!AQ229</f>
        <v>1066.6809410435</v>
      </c>
      <c r="S230" s="8" t="n">
        <f aca="false">+[2]data1cf!AR229</f>
        <v>0</v>
      </c>
      <c r="T230" s="8" t="n">
        <f aca="false">+[2]data1cf!AS229</f>
        <v>0</v>
      </c>
      <c r="U230" s="8" t="n">
        <f aca="false">+[2]data1cf!AT229</f>
        <v>0</v>
      </c>
      <c r="V230" s="8" t="n">
        <f aca="false">+[2]data1cf!AU229</f>
        <v>0</v>
      </c>
      <c r="W230" s="8" t="n">
        <f aca="false">+[2]data1cf!AV229</f>
        <v>0</v>
      </c>
      <c r="X230" s="8" t="n">
        <f aca="false">+[2]data1cf!AW229</f>
        <v>0</v>
      </c>
      <c r="Y230" s="8" t="n">
        <f aca="false">+[2]data1cf!AX229</f>
        <v>0</v>
      </c>
      <c r="Z230" s="8" t="n">
        <f aca="false">+[2]data1cf!AY229</f>
        <v>0</v>
      </c>
      <c r="AA230" s="8" t="n">
        <f aca="false">+[2]data1cf!AZ229</f>
        <v>0</v>
      </c>
      <c r="AB230" s="9"/>
      <c r="AC230" s="9"/>
      <c r="AD230" s="9"/>
      <c r="AE230" s="9"/>
      <c r="AF230" s="9"/>
      <c r="AG230" s="9"/>
      <c r="AH230" s="9"/>
      <c r="AI230" s="9"/>
      <c r="AJ230" s="9"/>
      <c r="AK230" s="1"/>
      <c r="AL230" s="1" t="e">
        <f aca="false">SUMPRODUCT(B230:AJ230,PVCapPrice)</f>
        <v>#DIV/0!</v>
      </c>
      <c r="AM230" s="1"/>
      <c r="AN230" s="1"/>
      <c r="AO230" s="1"/>
      <c r="AP230" s="1"/>
      <c r="AQ230" s="1"/>
    </row>
    <row r="231" customFormat="false" ht="11.25" hidden="false" customHeight="false" outlineLevel="0" collapsed="false">
      <c r="A231" s="1" t="n">
        <v>229</v>
      </c>
      <c r="B231" s="8" t="n">
        <f aca="false">+[2]data1cf!AA230</f>
        <v>-100866.998434163</v>
      </c>
      <c r="C231" s="8" t="n">
        <f aca="false">+[2]data1cf!AB230</f>
        <v>-7369.15727121403</v>
      </c>
      <c r="D231" s="8" t="n">
        <f aca="false">+[2]data1cf!AC230</f>
        <v>-3123.95930889277</v>
      </c>
      <c r="E231" s="8" t="n">
        <f aca="false">+[2]data1cf!AD230</f>
        <v>-2798.9566890537</v>
      </c>
      <c r="F231" s="8" t="n">
        <f aca="false">+[2]data1cf!AE230</f>
        <v>-3072.27972026993</v>
      </c>
      <c r="G231" s="8" t="n">
        <f aca="false">+[2]data1cf!AF230</f>
        <v>-3496.75068053312</v>
      </c>
      <c r="H231" s="8" t="n">
        <f aca="false">+[2]data1cf!AG230</f>
        <v>-2166.44218518496</v>
      </c>
      <c r="I231" s="8" t="n">
        <f aca="false">+[2]data1cf!AH230</f>
        <v>-2296.43535935204</v>
      </c>
      <c r="J231" s="8" t="n">
        <f aca="false">+[2]data1cf!AI230</f>
        <v>-2308.86956188703</v>
      </c>
      <c r="K231" s="8" t="n">
        <f aca="false">+[2]data1cf!AJ230</f>
        <v>-2317.75508159894</v>
      </c>
      <c r="L231" s="8" t="n">
        <f aca="false">+[2]data1cf!AK230</f>
        <v>-2346.36349676744</v>
      </c>
      <c r="M231" s="8" t="n">
        <f aca="false">+[2]data1cf!AL230</f>
        <v>-2344.53371590177</v>
      </c>
      <c r="N231" s="8" t="n">
        <f aca="false">+[2]data1cf!AM230</f>
        <v>-2362.45022929934</v>
      </c>
      <c r="O231" s="8" t="n">
        <f aca="false">+[2]data1cf!AN230</f>
        <v>-2172.33403303363</v>
      </c>
      <c r="P231" s="8" t="n">
        <f aca="false">+[2]data1cf!AO230</f>
        <v>-2134.25871482516</v>
      </c>
      <c r="Q231" s="8" t="n">
        <f aca="false">+[2]data1cf!AP230</f>
        <v>-2134.86907786123</v>
      </c>
      <c r="R231" s="8" t="n">
        <f aca="false">+[2]data1cf!AQ230</f>
        <v>1156.90412524048</v>
      </c>
      <c r="S231" s="8" t="n">
        <f aca="false">+[2]data1cf!AR230</f>
        <v>0</v>
      </c>
      <c r="T231" s="8" t="n">
        <f aca="false">+[2]data1cf!AS230</f>
        <v>0</v>
      </c>
      <c r="U231" s="8" t="n">
        <f aca="false">+[2]data1cf!AT230</f>
        <v>0</v>
      </c>
      <c r="V231" s="8" t="n">
        <f aca="false">+[2]data1cf!AU230</f>
        <v>0</v>
      </c>
      <c r="W231" s="8" t="n">
        <f aca="false">+[2]data1cf!AV230</f>
        <v>0</v>
      </c>
      <c r="X231" s="8" t="n">
        <f aca="false">+[2]data1cf!AW230</f>
        <v>0</v>
      </c>
      <c r="Y231" s="8" t="n">
        <f aca="false">+[2]data1cf!AX230</f>
        <v>0</v>
      </c>
      <c r="Z231" s="8" t="n">
        <f aca="false">+[2]data1cf!AY230</f>
        <v>0</v>
      </c>
      <c r="AA231" s="8" t="n">
        <f aca="false">+[2]data1cf!AZ230</f>
        <v>0</v>
      </c>
      <c r="AB231" s="9"/>
      <c r="AC231" s="9"/>
      <c r="AD231" s="9"/>
      <c r="AE231" s="9"/>
      <c r="AF231" s="9"/>
      <c r="AG231" s="9"/>
      <c r="AH231" s="9"/>
      <c r="AI231" s="9"/>
      <c r="AJ231" s="9"/>
      <c r="AK231" s="1"/>
      <c r="AL231" s="1" t="e">
        <f aca="false">SUMPRODUCT(B231:AJ231,PVCapPrice)</f>
        <v>#DIV/0!</v>
      </c>
      <c r="AM231" s="1"/>
      <c r="AN231" s="1"/>
      <c r="AO231" s="1"/>
      <c r="AP231" s="1"/>
      <c r="AQ231" s="1"/>
    </row>
    <row r="232" customFormat="false" ht="11.25" hidden="false" customHeight="false" outlineLevel="0" collapsed="false">
      <c r="A232" s="1" t="n">
        <v>230</v>
      </c>
      <c r="B232" s="8" t="n">
        <f aca="false">+[2]data1cf!AA231</f>
        <v>-96615.9007664937</v>
      </c>
      <c r="C232" s="8" t="n">
        <f aca="false">+[2]data1cf!AB231</f>
        <v>-7429.82517065677</v>
      </c>
      <c r="D232" s="8" t="n">
        <f aca="false">+[2]data1cf!AC231</f>
        <v>-3292.88128698577</v>
      </c>
      <c r="E232" s="8" t="n">
        <f aca="false">+[2]data1cf!AD231</f>
        <v>-2982.52118577889</v>
      </c>
      <c r="F232" s="8" t="n">
        <f aca="false">+[2]data1cf!AE231</f>
        <v>-3189.78609906419</v>
      </c>
      <c r="G232" s="8" t="n">
        <f aca="false">+[2]data1cf!AF231</f>
        <v>-3366.53264101049</v>
      </c>
      <c r="H232" s="8" t="n">
        <f aca="false">+[2]data1cf!AG231</f>
        <v>-2269.41329315469</v>
      </c>
      <c r="I232" s="8" t="n">
        <f aca="false">+[2]data1cf!AH231</f>
        <v>-2393.95213897024</v>
      </c>
      <c r="J232" s="8" t="n">
        <f aca="false">+[2]data1cf!AI231</f>
        <v>-2406.38634150523</v>
      </c>
      <c r="K232" s="8" t="n">
        <f aca="false">+[2]data1cf!AJ231</f>
        <v>-2415.43714389447</v>
      </c>
      <c r="L232" s="8" t="n">
        <f aca="false">+[2]data1cf!AK231</f>
        <v>-2443.88027638564</v>
      </c>
      <c r="M232" s="8" t="n">
        <f aca="false">+[2]data1cf!AL231</f>
        <v>-2442.21577819729</v>
      </c>
      <c r="N232" s="8" t="n">
        <f aca="false">+[2]data1cf!AM231</f>
        <v>-2459.96700891755</v>
      </c>
      <c r="O232" s="8" t="n">
        <f aca="false">+[2]data1cf!AN231</f>
        <v>-2270.01609532915</v>
      </c>
      <c r="P232" s="8" t="n">
        <f aca="false">+[2]data1cf!AO231</f>
        <v>-2231.77549444337</v>
      </c>
      <c r="Q232" s="8" t="n">
        <f aca="false">+[2]data1cf!AP231</f>
        <v>-2232.55114015675</v>
      </c>
      <c r="R232" s="8" t="n">
        <f aca="false">+[2]data1cf!AQ231</f>
        <v>1108.14573543138</v>
      </c>
      <c r="S232" s="8" t="n">
        <f aca="false">+[2]data1cf!AR231</f>
        <v>0</v>
      </c>
      <c r="T232" s="8" t="n">
        <f aca="false">+[2]data1cf!AS231</f>
        <v>0</v>
      </c>
      <c r="U232" s="8" t="n">
        <f aca="false">+[2]data1cf!AT231</f>
        <v>0</v>
      </c>
      <c r="V232" s="8" t="n">
        <f aca="false">+[2]data1cf!AU231</f>
        <v>0</v>
      </c>
      <c r="W232" s="8" t="n">
        <f aca="false">+[2]data1cf!AV231</f>
        <v>0</v>
      </c>
      <c r="X232" s="8" t="n">
        <f aca="false">+[2]data1cf!AW231</f>
        <v>0</v>
      </c>
      <c r="Y232" s="8" t="n">
        <f aca="false">+[2]data1cf!AX231</f>
        <v>0</v>
      </c>
      <c r="Z232" s="8" t="n">
        <f aca="false">+[2]data1cf!AY231</f>
        <v>0</v>
      </c>
      <c r="AA232" s="8" t="n">
        <f aca="false">+[2]data1cf!AZ231</f>
        <v>0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1"/>
      <c r="AL232" s="1" t="e">
        <f aca="false">SUMPRODUCT(B232:AJ232,PVCapPrice)</f>
        <v>#DIV/0!</v>
      </c>
      <c r="AM232" s="1"/>
      <c r="AN232" s="1"/>
      <c r="AO232" s="1"/>
      <c r="AP232" s="1"/>
      <c r="AQ232" s="1"/>
    </row>
    <row r="233" customFormat="false" ht="11.25" hidden="false" customHeight="false" outlineLevel="0" collapsed="false">
      <c r="A233" s="1" t="n">
        <v>231</v>
      </c>
      <c r="B233" s="8" t="n">
        <f aca="false">+[2]data1cf!AA232</f>
        <v>-96031.9637388978</v>
      </c>
      <c r="C233" s="8" t="n">
        <f aca="false">+[2]data1cf!AB232</f>
        <v>-7506.08782346435</v>
      </c>
      <c r="D233" s="8" t="n">
        <f aca="false">+[2]data1cf!AC232</f>
        <v>-3357.95716897162</v>
      </c>
      <c r="E233" s="8" t="n">
        <f aca="false">+[2]data1cf!AD232</f>
        <v>-3002.49073718962</v>
      </c>
      <c r="F233" s="8" t="n">
        <f aca="false">+[2]data1cf!AE232</f>
        <v>-3298.1061050019</v>
      </c>
      <c r="G233" s="8" t="n">
        <f aca="false">+[2]data1cf!AF232</f>
        <v>-3663.63265185826</v>
      </c>
      <c r="H233" s="8" t="n">
        <f aca="false">+[2]data1cf!AG232</f>
        <v>-2283.55755598201</v>
      </c>
      <c r="I233" s="8" t="n">
        <f aca="false">+[2]data1cf!AH232</f>
        <v>-2407.34718723367</v>
      </c>
      <c r="J233" s="8" t="n">
        <f aca="false">+[2]data1cf!AI232</f>
        <v>-2419.78138976866</v>
      </c>
      <c r="K233" s="8" t="n">
        <f aca="false">+[2]data1cf!AJ232</f>
        <v>-2428.85489562953</v>
      </c>
      <c r="L233" s="8" t="n">
        <f aca="false">+[2]data1cf!AK232</f>
        <v>-2457.27532464907</v>
      </c>
      <c r="M233" s="8" t="n">
        <f aca="false">+[2]data1cf!AL232</f>
        <v>-2455.63352993235</v>
      </c>
      <c r="N233" s="8" t="n">
        <f aca="false">+[2]data1cf!AM232</f>
        <v>-2473.36205718097</v>
      </c>
      <c r="O233" s="8" t="n">
        <f aca="false">+[2]data1cf!AN232</f>
        <v>-2283.43384706421</v>
      </c>
      <c r="P233" s="8" t="n">
        <f aca="false">+[2]data1cf!AO232</f>
        <v>-2245.17054270679</v>
      </c>
      <c r="Q233" s="8" t="n">
        <f aca="false">+[2]data1cf!AP232</f>
        <v>-2245.96889189181</v>
      </c>
      <c r="R233" s="8" t="n">
        <f aca="false">+[2]data1cf!AQ232</f>
        <v>1101.44821129966</v>
      </c>
      <c r="S233" s="8" t="n">
        <f aca="false">+[2]data1cf!AR232</f>
        <v>0</v>
      </c>
      <c r="T233" s="8" t="n">
        <f aca="false">+[2]data1cf!AS232</f>
        <v>0</v>
      </c>
      <c r="U233" s="8" t="n">
        <f aca="false">+[2]data1cf!AT232</f>
        <v>0</v>
      </c>
      <c r="V233" s="8" t="n">
        <f aca="false">+[2]data1cf!AU232</f>
        <v>0</v>
      </c>
      <c r="W233" s="8" t="n">
        <f aca="false">+[2]data1cf!AV232</f>
        <v>0</v>
      </c>
      <c r="X233" s="8" t="n">
        <f aca="false">+[2]data1cf!AW232</f>
        <v>0</v>
      </c>
      <c r="Y233" s="8" t="n">
        <f aca="false">+[2]data1cf!AX232</f>
        <v>0</v>
      </c>
      <c r="Z233" s="8" t="n">
        <f aca="false">+[2]data1cf!AY232</f>
        <v>0</v>
      </c>
      <c r="AA233" s="8" t="n">
        <f aca="false">+[2]data1cf!AZ232</f>
        <v>0</v>
      </c>
      <c r="AB233" s="9"/>
      <c r="AC233" s="9"/>
      <c r="AD233" s="9"/>
      <c r="AE233" s="9"/>
      <c r="AF233" s="9"/>
      <c r="AG233" s="9"/>
      <c r="AH233" s="9"/>
      <c r="AI233" s="9"/>
      <c r="AJ233" s="9"/>
      <c r="AK233" s="1"/>
      <c r="AL233" s="1" t="e">
        <f aca="false">SUMPRODUCT(B233:AJ233,PVCapPrice)</f>
        <v>#DIV/0!</v>
      </c>
      <c r="AM233" s="1"/>
      <c r="AN233" s="1"/>
      <c r="AO233" s="1"/>
      <c r="AP233" s="1"/>
      <c r="AQ233" s="1"/>
    </row>
    <row r="234" customFormat="false" ht="11.25" hidden="false" customHeight="false" outlineLevel="0" collapsed="false">
      <c r="A234" s="1" t="n">
        <v>232</v>
      </c>
      <c r="B234" s="8" t="n">
        <f aca="false">+[2]data1cf!AA233</f>
        <v>-93837.892213528</v>
      </c>
      <c r="C234" s="8" t="n">
        <f aca="false">+[2]data1cf!AB233</f>
        <v>-7538.86317436417</v>
      </c>
      <c r="D234" s="8" t="n">
        <f aca="false">+[2]data1cf!AC233</f>
        <v>-3449.64645261908</v>
      </c>
      <c r="E234" s="8" t="n">
        <f aca="false">+[2]data1cf!AD233</f>
        <v>-3088.53858534168</v>
      </c>
      <c r="F234" s="8" t="n">
        <f aca="false">+[2]data1cf!AE233</f>
        <v>-3296.89120776366</v>
      </c>
      <c r="G234" s="8" t="n">
        <f aca="false">+[2]data1cf!AF233</f>
        <v>-3697.83261680036</v>
      </c>
      <c r="H234" s="8" t="n">
        <f aca="false">+[2]data1cf!AG233</f>
        <v>-2336.70288304668</v>
      </c>
      <c r="I234" s="8" t="n">
        <f aca="false">+[2]data1cf!AH233</f>
        <v>-2457.67743276843</v>
      </c>
      <c r="J234" s="8" t="n">
        <f aca="false">+[2]data1cf!AI233</f>
        <v>-2470.11163530342</v>
      </c>
      <c r="K234" s="8" t="n">
        <f aca="false">+[2]data1cf!AJ233</f>
        <v>-2479.2704466652</v>
      </c>
      <c r="L234" s="8" t="n">
        <f aca="false">+[2]data1cf!AK233</f>
        <v>-2507.60557018383</v>
      </c>
      <c r="M234" s="8" t="n">
        <f aca="false">+[2]data1cf!AL233</f>
        <v>-2506.04908096802</v>
      </c>
      <c r="N234" s="8" t="n">
        <f aca="false">+[2]data1cf!AM233</f>
        <v>-2523.69230271574</v>
      </c>
      <c r="O234" s="8" t="n">
        <f aca="false">+[2]data1cf!AN233</f>
        <v>-2333.84939809988</v>
      </c>
      <c r="P234" s="8" t="n">
        <f aca="false">+[2]data1cf!AO233</f>
        <v>-2295.50078824156</v>
      </c>
      <c r="Q234" s="8" t="n">
        <f aca="false">+[2]data1cf!AP233</f>
        <v>-2296.38444292748</v>
      </c>
      <c r="R234" s="8" t="n">
        <f aca="false">+[2]data1cf!AQ233</f>
        <v>1076.28308853228</v>
      </c>
      <c r="S234" s="8" t="n">
        <f aca="false">+[2]data1cf!AR233</f>
        <v>0</v>
      </c>
      <c r="T234" s="8" t="n">
        <f aca="false">+[2]data1cf!AS233</f>
        <v>0</v>
      </c>
      <c r="U234" s="8" t="n">
        <f aca="false">+[2]data1cf!AT233</f>
        <v>0</v>
      </c>
      <c r="V234" s="8" t="n">
        <f aca="false">+[2]data1cf!AU233</f>
        <v>0</v>
      </c>
      <c r="W234" s="8" t="n">
        <f aca="false">+[2]data1cf!AV233</f>
        <v>0</v>
      </c>
      <c r="X234" s="8" t="n">
        <f aca="false">+[2]data1cf!AW233</f>
        <v>0</v>
      </c>
      <c r="Y234" s="8" t="n">
        <f aca="false">+[2]data1cf!AX233</f>
        <v>0</v>
      </c>
      <c r="Z234" s="8" t="n">
        <f aca="false">+[2]data1cf!AY233</f>
        <v>0</v>
      </c>
      <c r="AA234" s="8" t="n">
        <f aca="false">+[2]data1cf!AZ233</f>
        <v>0</v>
      </c>
      <c r="AB234" s="9"/>
      <c r="AC234" s="9"/>
      <c r="AD234" s="9"/>
      <c r="AE234" s="9"/>
      <c r="AF234" s="9"/>
      <c r="AG234" s="9"/>
      <c r="AH234" s="9"/>
      <c r="AI234" s="9"/>
      <c r="AJ234" s="9"/>
      <c r="AK234" s="1"/>
      <c r="AL234" s="1" t="e">
        <f aca="false">SUMPRODUCT(B234:AJ234,PVCapPrice)</f>
        <v>#DIV/0!</v>
      </c>
      <c r="AM234" s="1"/>
      <c r="AN234" s="1"/>
      <c r="AO234" s="1"/>
      <c r="AP234" s="1"/>
      <c r="AQ234" s="1"/>
    </row>
    <row r="235" customFormat="false" ht="11.25" hidden="false" customHeight="false" outlineLevel="0" collapsed="false">
      <c r="A235" s="1" t="n">
        <v>233</v>
      </c>
      <c r="B235" s="8" t="n">
        <f aca="false">+[2]data1cf!AA234</f>
        <v>-100862.592943591</v>
      </c>
      <c r="C235" s="8" t="n">
        <f aca="false">+[2]data1cf!AB234</f>
        <v>-7387.26895244782</v>
      </c>
      <c r="D235" s="8" t="n">
        <f aca="false">+[2]data1cf!AC234</f>
        <v>-3161.82665639551</v>
      </c>
      <c r="E235" s="8" t="n">
        <f aca="false">+[2]data1cf!AD234</f>
        <v>-2850.10080910921</v>
      </c>
      <c r="F235" s="8" t="n">
        <f aca="false">+[2]data1cf!AE234</f>
        <v>-3095.38329340824</v>
      </c>
      <c r="G235" s="8" t="n">
        <f aca="false">+[2]data1cf!AF234</f>
        <v>-3530.6038695153</v>
      </c>
      <c r="H235" s="8" t="n">
        <f aca="false">+[2]data1cf!AG234</f>
        <v>-2166.54889603491</v>
      </c>
      <c r="I235" s="8" t="n">
        <f aca="false">+[2]data1cf!AH234</f>
        <v>-2296.53641778136</v>
      </c>
      <c r="J235" s="8" t="n">
        <f aca="false">+[2]data1cf!AI234</f>
        <v>-2308.97062031635</v>
      </c>
      <c r="K235" s="8" t="n">
        <f aca="false">+[2]data1cf!AJ234</f>
        <v>-2317.85631131374</v>
      </c>
      <c r="L235" s="8" t="n">
        <f aca="false">+[2]data1cf!AK234</f>
        <v>-2346.46455519676</v>
      </c>
      <c r="M235" s="8" t="n">
        <f aca="false">+[2]data1cf!AL234</f>
        <v>-2344.63494561657</v>
      </c>
      <c r="N235" s="8" t="n">
        <f aca="false">+[2]data1cf!AM234</f>
        <v>-2362.55128772867</v>
      </c>
      <c r="O235" s="8" t="n">
        <f aca="false">+[2]data1cf!AN234</f>
        <v>-2172.43526274843</v>
      </c>
      <c r="P235" s="8" t="n">
        <f aca="false">+[2]data1cf!AO234</f>
        <v>-2134.35977325449</v>
      </c>
      <c r="Q235" s="8" t="n">
        <f aca="false">+[2]data1cf!AP234</f>
        <v>-2134.97030757602</v>
      </c>
      <c r="R235" s="8" t="n">
        <f aca="false">+[2]data1cf!AQ234</f>
        <v>1156.85359602582</v>
      </c>
      <c r="S235" s="8" t="n">
        <f aca="false">+[2]data1cf!AR234</f>
        <v>0</v>
      </c>
      <c r="T235" s="8" t="n">
        <f aca="false">+[2]data1cf!AS234</f>
        <v>0</v>
      </c>
      <c r="U235" s="8" t="n">
        <f aca="false">+[2]data1cf!AT234</f>
        <v>0</v>
      </c>
      <c r="V235" s="8" t="n">
        <f aca="false">+[2]data1cf!AU234</f>
        <v>0</v>
      </c>
      <c r="W235" s="8" t="n">
        <f aca="false">+[2]data1cf!AV234</f>
        <v>0</v>
      </c>
      <c r="X235" s="8" t="n">
        <f aca="false">+[2]data1cf!AW234</f>
        <v>0</v>
      </c>
      <c r="Y235" s="8" t="n">
        <f aca="false">+[2]data1cf!AX234</f>
        <v>0</v>
      </c>
      <c r="Z235" s="8" t="n">
        <f aca="false">+[2]data1cf!AY234</f>
        <v>0</v>
      </c>
      <c r="AA235" s="8" t="n">
        <f aca="false">+[2]data1cf!AZ234</f>
        <v>0</v>
      </c>
      <c r="AB235" s="9"/>
      <c r="AC235" s="9"/>
      <c r="AD235" s="9"/>
      <c r="AE235" s="9"/>
      <c r="AF235" s="9"/>
      <c r="AG235" s="9"/>
      <c r="AH235" s="9"/>
      <c r="AI235" s="9"/>
      <c r="AJ235" s="9"/>
      <c r="AK235" s="1"/>
      <c r="AL235" s="1" t="e">
        <f aca="false">SUMPRODUCT(B235:AJ235,PVCapPrice)</f>
        <v>#DIV/0!</v>
      </c>
      <c r="AM235" s="1"/>
      <c r="AN235" s="1"/>
      <c r="AO235" s="1"/>
      <c r="AP235" s="1"/>
      <c r="AQ235" s="1"/>
    </row>
    <row r="236" customFormat="false" ht="11.25" hidden="false" customHeight="false" outlineLevel="0" collapsed="false">
      <c r="A236" s="1" t="n">
        <v>234</v>
      </c>
      <c r="B236" s="8" t="n">
        <f aca="false">+[2]data1cf!AA235</f>
        <v>-88392.9699646556</v>
      </c>
      <c r="C236" s="8" t="n">
        <f aca="false">+[2]data1cf!AB235</f>
        <v>-7563.98655107522</v>
      </c>
      <c r="D236" s="8" t="n">
        <f aca="false">+[2]data1cf!AC235</f>
        <v>-3619.34632209448</v>
      </c>
      <c r="E236" s="8" t="n">
        <f aca="false">+[2]data1cf!AD235</f>
        <v>-3265.70331120183</v>
      </c>
      <c r="F236" s="8" t="n">
        <f aca="false">+[2]data1cf!AE235</f>
        <v>-3496.71863404225</v>
      </c>
      <c r="G236" s="8" t="n">
        <f aca="false">+[2]data1cf!AF235</f>
        <v>-3766.0260589512</v>
      </c>
      <c r="H236" s="8" t="n">
        <f aca="false">+[2]data1cf!AG235</f>
        <v>-2468.59109654021</v>
      </c>
      <c r="I236" s="8" t="n">
        <f aca="false">+[2]data1cf!AH235</f>
        <v>-2582.57959321976</v>
      </c>
      <c r="J236" s="8" t="n">
        <f aca="false">+[2]data1cf!AI235</f>
        <v>-2595.01379575475</v>
      </c>
      <c r="K236" s="8" t="n">
        <f aca="false">+[2]data1cf!AJ235</f>
        <v>-2604.38430569357</v>
      </c>
      <c r="L236" s="8" t="n">
        <f aca="false">+[2]data1cf!AK235</f>
        <v>-2632.50773063516</v>
      </c>
      <c r="M236" s="8" t="n">
        <f aca="false">+[2]data1cf!AL235</f>
        <v>-2631.16293999639</v>
      </c>
      <c r="N236" s="8" t="n">
        <f aca="false">+[2]data1cf!AM235</f>
        <v>-2648.59446316707</v>
      </c>
      <c r="O236" s="8" t="n">
        <f aca="false">+[2]data1cf!AN235</f>
        <v>-2458.96325712825</v>
      </c>
      <c r="P236" s="8" t="n">
        <f aca="false">+[2]data1cf!AO235</f>
        <v>-2420.40294869289</v>
      </c>
      <c r="Q236" s="8" t="n">
        <f aca="false">+[2]data1cf!AP235</f>
        <v>-2421.49830195585</v>
      </c>
      <c r="R236" s="8" t="n">
        <f aca="false">+[2]data1cf!AQ235</f>
        <v>1013.83200830661</v>
      </c>
      <c r="S236" s="8" t="n">
        <f aca="false">+[2]data1cf!AR235</f>
        <v>0</v>
      </c>
      <c r="T236" s="8" t="n">
        <f aca="false">+[2]data1cf!AS235</f>
        <v>0</v>
      </c>
      <c r="U236" s="8" t="n">
        <f aca="false">+[2]data1cf!AT235</f>
        <v>0</v>
      </c>
      <c r="V236" s="8" t="n">
        <f aca="false">+[2]data1cf!AU235</f>
        <v>0</v>
      </c>
      <c r="W236" s="8" t="n">
        <f aca="false">+[2]data1cf!AV235</f>
        <v>0</v>
      </c>
      <c r="X236" s="8" t="n">
        <f aca="false">+[2]data1cf!AW235</f>
        <v>0</v>
      </c>
      <c r="Y236" s="8" t="n">
        <f aca="false">+[2]data1cf!AX235</f>
        <v>0</v>
      </c>
      <c r="Z236" s="8" t="n">
        <f aca="false">+[2]data1cf!AY235</f>
        <v>0</v>
      </c>
      <c r="AA236" s="8" t="n">
        <f aca="false">+[2]data1cf!AZ235</f>
        <v>0</v>
      </c>
      <c r="AB236" s="9"/>
      <c r="AC236" s="9"/>
      <c r="AD236" s="9"/>
      <c r="AE236" s="9"/>
      <c r="AF236" s="9"/>
      <c r="AG236" s="9"/>
      <c r="AH236" s="9"/>
      <c r="AI236" s="9"/>
      <c r="AJ236" s="9"/>
      <c r="AK236" s="1"/>
      <c r="AL236" s="1" t="e">
        <f aca="false">SUMPRODUCT(B236:AJ236,PVCapPrice)</f>
        <v>#DIV/0!</v>
      </c>
      <c r="AM236" s="1"/>
      <c r="AN236" s="1"/>
      <c r="AO236" s="1"/>
      <c r="AP236" s="1"/>
      <c r="AQ236" s="1"/>
    </row>
    <row r="237" customFormat="false" ht="11.25" hidden="false" customHeight="false" outlineLevel="0" collapsed="false">
      <c r="A237" s="1" t="n">
        <v>235</v>
      </c>
      <c r="B237" s="8" t="n">
        <f aca="false">+[2]data1cf!AA236</f>
        <v>-99709.8580520274</v>
      </c>
      <c r="C237" s="8" t="n">
        <f aca="false">+[2]data1cf!AB236</f>
        <v>-7387.9411736278</v>
      </c>
      <c r="D237" s="8" t="n">
        <f aca="false">+[2]data1cf!AC236</f>
        <v>-3236.08780057984</v>
      </c>
      <c r="E237" s="8" t="n">
        <f aca="false">+[2]data1cf!AD236</f>
        <v>-2881.61125278476</v>
      </c>
      <c r="F237" s="8" t="n">
        <f aca="false">+[2]data1cf!AE236</f>
        <v>-3188.28801006195</v>
      </c>
      <c r="G237" s="8" t="n">
        <f aca="false">+[2]data1cf!AF236</f>
        <v>-3472.21379749298</v>
      </c>
      <c r="H237" s="8" t="n">
        <f aca="false">+[2]data1cf!AG236</f>
        <v>-2194.47071723475</v>
      </c>
      <c r="I237" s="8" t="n">
        <f aca="false">+[2]data1cf!AH236</f>
        <v>-2322.97923400593</v>
      </c>
      <c r="J237" s="8" t="n">
        <f aca="false">+[2]data1cf!AI236</f>
        <v>-2335.41343654092</v>
      </c>
      <c r="K237" s="8" t="n">
        <f aca="false">+[2]data1cf!AJ236</f>
        <v>-2344.34394587089</v>
      </c>
      <c r="L237" s="8" t="n">
        <f aca="false">+[2]data1cf!AK236</f>
        <v>-2372.90737142133</v>
      </c>
      <c r="M237" s="8" t="n">
        <f aca="false">+[2]data1cf!AL236</f>
        <v>-2371.12258017371</v>
      </c>
      <c r="N237" s="8" t="n">
        <f aca="false">+[2]data1cf!AM236</f>
        <v>-2388.99410395323</v>
      </c>
      <c r="O237" s="8" t="n">
        <f aca="false">+[2]data1cf!AN236</f>
        <v>-2198.92289730558</v>
      </c>
      <c r="P237" s="8" t="n">
        <f aca="false">+[2]data1cf!AO236</f>
        <v>-2160.80258947905</v>
      </c>
      <c r="Q237" s="8" t="n">
        <f aca="false">+[2]data1cf!AP236</f>
        <v>-2161.45794213317</v>
      </c>
      <c r="R237" s="8" t="n">
        <f aca="false">+[2]data1cf!AQ236</f>
        <v>1143.63218791353</v>
      </c>
      <c r="S237" s="8" t="n">
        <f aca="false">+[2]data1cf!AR236</f>
        <v>0</v>
      </c>
      <c r="T237" s="8" t="n">
        <f aca="false">+[2]data1cf!AS236</f>
        <v>0</v>
      </c>
      <c r="U237" s="8" t="n">
        <f aca="false">+[2]data1cf!AT236</f>
        <v>0</v>
      </c>
      <c r="V237" s="8" t="n">
        <f aca="false">+[2]data1cf!AU236</f>
        <v>0</v>
      </c>
      <c r="W237" s="8" t="n">
        <f aca="false">+[2]data1cf!AV236</f>
        <v>0</v>
      </c>
      <c r="X237" s="8" t="n">
        <f aca="false">+[2]data1cf!AW236</f>
        <v>0</v>
      </c>
      <c r="Y237" s="8" t="n">
        <f aca="false">+[2]data1cf!AX236</f>
        <v>0</v>
      </c>
      <c r="Z237" s="8" t="n">
        <f aca="false">+[2]data1cf!AY236</f>
        <v>0</v>
      </c>
      <c r="AA237" s="8" t="n">
        <f aca="false">+[2]data1cf!AZ236</f>
        <v>0</v>
      </c>
      <c r="AB237" s="9"/>
      <c r="AC237" s="9"/>
      <c r="AD237" s="9"/>
      <c r="AE237" s="9"/>
      <c r="AF237" s="9"/>
      <c r="AG237" s="9"/>
      <c r="AH237" s="9"/>
      <c r="AI237" s="9"/>
      <c r="AJ237" s="9"/>
      <c r="AK237" s="1"/>
      <c r="AL237" s="1" t="e">
        <f aca="false">SUMPRODUCT(B237:AJ237,PVCapPrice)</f>
        <v>#DIV/0!</v>
      </c>
      <c r="AM237" s="1"/>
      <c r="AN237" s="1"/>
      <c r="AO237" s="1"/>
      <c r="AP237" s="1"/>
      <c r="AQ237" s="1"/>
    </row>
    <row r="238" customFormat="false" ht="11.25" hidden="false" customHeight="false" outlineLevel="0" collapsed="false">
      <c r="A238" s="1" t="n">
        <v>236</v>
      </c>
      <c r="B238" s="8" t="n">
        <f aca="false">+[2]data1cf!AA237</f>
        <v>-89040.9995948249</v>
      </c>
      <c r="C238" s="8" t="n">
        <f aca="false">+[2]data1cf!AB237</f>
        <v>-7676.88166822873</v>
      </c>
      <c r="D238" s="8" t="n">
        <f aca="false">+[2]data1cf!AC237</f>
        <v>-3618.20515861257</v>
      </c>
      <c r="E238" s="8" t="n">
        <f aca="false">+[2]data1cf!AD237</f>
        <v>-3333.84340586214</v>
      </c>
      <c r="F238" s="8" t="n">
        <f aca="false">+[2]data1cf!AE237</f>
        <v>-3480.84777524684</v>
      </c>
      <c r="G238" s="8" t="n">
        <f aca="false">+[2]data1cf!AF237</f>
        <v>-3722.80689317113</v>
      </c>
      <c r="H238" s="8" t="n">
        <f aca="false">+[2]data1cf!AG237</f>
        <v>-2452.89436731113</v>
      </c>
      <c r="I238" s="8" t="n">
        <f aca="false">+[2]data1cf!AH237</f>
        <v>-2567.71431192738</v>
      </c>
      <c r="J238" s="8" t="n">
        <f aca="false">+[2]data1cf!AI237</f>
        <v>-2580.14851446238</v>
      </c>
      <c r="K238" s="8" t="n">
        <f aca="false">+[2]data1cf!AJ237</f>
        <v>-2589.49382900917</v>
      </c>
      <c r="L238" s="8" t="n">
        <f aca="false">+[2]data1cf!AK237</f>
        <v>-2617.64244934279</v>
      </c>
      <c r="M238" s="8" t="n">
        <f aca="false">+[2]data1cf!AL237</f>
        <v>-2616.27246331199</v>
      </c>
      <c r="N238" s="8" t="n">
        <f aca="false">+[2]data1cf!AM237</f>
        <v>-2633.72918187469</v>
      </c>
      <c r="O238" s="8" t="n">
        <f aca="false">+[2]data1cf!AN237</f>
        <v>-2444.07278044385</v>
      </c>
      <c r="P238" s="8" t="n">
        <f aca="false">+[2]data1cf!AO237</f>
        <v>-2405.53766740051</v>
      </c>
      <c r="Q238" s="8" t="n">
        <f aca="false">+[2]data1cf!AP237</f>
        <v>-2406.60782527145</v>
      </c>
      <c r="R238" s="8" t="n">
        <f aca="false">+[2]data1cf!AQ237</f>
        <v>1021.2646489528</v>
      </c>
      <c r="S238" s="8" t="n">
        <f aca="false">+[2]data1cf!AR237</f>
        <v>0</v>
      </c>
      <c r="T238" s="8" t="n">
        <f aca="false">+[2]data1cf!AS237</f>
        <v>0</v>
      </c>
      <c r="U238" s="8" t="n">
        <f aca="false">+[2]data1cf!AT237</f>
        <v>0</v>
      </c>
      <c r="V238" s="8" t="n">
        <f aca="false">+[2]data1cf!AU237</f>
        <v>0</v>
      </c>
      <c r="W238" s="8" t="n">
        <f aca="false">+[2]data1cf!AV237</f>
        <v>0</v>
      </c>
      <c r="X238" s="8" t="n">
        <f aca="false">+[2]data1cf!AW237</f>
        <v>0</v>
      </c>
      <c r="Y238" s="8" t="n">
        <f aca="false">+[2]data1cf!AX237</f>
        <v>0</v>
      </c>
      <c r="Z238" s="8" t="n">
        <f aca="false">+[2]data1cf!AY237</f>
        <v>0</v>
      </c>
      <c r="AA238" s="8" t="n">
        <f aca="false">+[2]data1cf!AZ237</f>
        <v>0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1"/>
      <c r="AL238" s="1" t="e">
        <f aca="false">SUMPRODUCT(B238:AJ238,PVCapPrice)</f>
        <v>#DIV/0!</v>
      </c>
      <c r="AM238" s="1"/>
      <c r="AN238" s="1"/>
      <c r="AO238" s="1"/>
      <c r="AP238" s="1"/>
      <c r="AQ238" s="1"/>
    </row>
    <row r="239" customFormat="false" ht="11.25" hidden="false" customHeight="false" outlineLevel="0" collapsed="false">
      <c r="A239" s="1" t="n">
        <v>237</v>
      </c>
      <c r="B239" s="8" t="n">
        <f aca="false">+[2]data1cf!AA238</f>
        <v>-87679.3283760638</v>
      </c>
      <c r="C239" s="8" t="n">
        <f aca="false">+[2]data1cf!AB238</f>
        <v>-7579.83395738133</v>
      </c>
      <c r="D239" s="8" t="n">
        <f aca="false">+[2]data1cf!AC238</f>
        <v>-3708.46754225637</v>
      </c>
      <c r="E239" s="8" t="n">
        <f aca="false">+[2]data1cf!AD238</f>
        <v>-3337.78589744447</v>
      </c>
      <c r="F239" s="8" t="n">
        <f aca="false">+[2]data1cf!AE238</f>
        <v>-3722.41524121425</v>
      </c>
      <c r="G239" s="8" t="n">
        <f aca="false">+[2]data1cf!AF238</f>
        <v>-3930.09605977883</v>
      </c>
      <c r="H239" s="8" t="n">
        <f aca="false">+[2]data1cf!AG238</f>
        <v>-2485.87709437306</v>
      </c>
      <c r="I239" s="8" t="n">
        <f aca="false">+[2]data1cf!AH238</f>
        <v>-2598.94996034879</v>
      </c>
      <c r="J239" s="8" t="n">
        <f aca="false">+[2]data1cf!AI238</f>
        <v>-2611.38416288378</v>
      </c>
      <c r="K239" s="8" t="n">
        <f aca="false">+[2]data1cf!AJ238</f>
        <v>-2620.78241920756</v>
      </c>
      <c r="L239" s="8" t="n">
        <f aca="false">+[2]data1cf!AK238</f>
        <v>-2648.87809776419</v>
      </c>
      <c r="M239" s="8" t="n">
        <f aca="false">+[2]data1cf!AL238</f>
        <v>-2647.56105351038</v>
      </c>
      <c r="N239" s="8" t="n">
        <f aca="false">+[2]data1cf!AM238</f>
        <v>-2664.9648302961</v>
      </c>
      <c r="O239" s="8" t="n">
        <f aca="false">+[2]data1cf!AN238</f>
        <v>-2475.36137064224</v>
      </c>
      <c r="P239" s="8" t="n">
        <f aca="false">+[2]data1cf!AO238</f>
        <v>-2436.77331582192</v>
      </c>
      <c r="Q239" s="8" t="n">
        <f aca="false">+[2]data1cf!AP238</f>
        <v>-2437.89641546984</v>
      </c>
      <c r="R239" s="8" t="n">
        <f aca="false">+[2]data1cf!AQ238</f>
        <v>1005.6468247421</v>
      </c>
      <c r="S239" s="8" t="n">
        <f aca="false">+[2]data1cf!AR238</f>
        <v>0</v>
      </c>
      <c r="T239" s="8" t="n">
        <f aca="false">+[2]data1cf!AS238</f>
        <v>0</v>
      </c>
      <c r="U239" s="8" t="n">
        <f aca="false">+[2]data1cf!AT238</f>
        <v>0</v>
      </c>
      <c r="V239" s="8" t="n">
        <f aca="false">+[2]data1cf!AU238</f>
        <v>0</v>
      </c>
      <c r="W239" s="8" t="n">
        <f aca="false">+[2]data1cf!AV238</f>
        <v>0</v>
      </c>
      <c r="X239" s="8" t="n">
        <f aca="false">+[2]data1cf!AW238</f>
        <v>0</v>
      </c>
      <c r="Y239" s="8" t="n">
        <f aca="false">+[2]data1cf!AX238</f>
        <v>0</v>
      </c>
      <c r="Z239" s="8" t="n">
        <f aca="false">+[2]data1cf!AY238</f>
        <v>0</v>
      </c>
      <c r="AA239" s="8" t="n">
        <f aca="false">+[2]data1cf!AZ238</f>
        <v>0</v>
      </c>
      <c r="AB239" s="9"/>
      <c r="AC239" s="9"/>
      <c r="AD239" s="9"/>
      <c r="AE239" s="9"/>
      <c r="AF239" s="9"/>
      <c r="AG239" s="9"/>
      <c r="AH239" s="9"/>
      <c r="AI239" s="9"/>
      <c r="AJ239" s="9"/>
      <c r="AK239" s="1"/>
      <c r="AL239" s="1" t="e">
        <f aca="false">SUMPRODUCT(B239:AJ239,PVCapPrice)</f>
        <v>#DIV/0!</v>
      </c>
      <c r="AM239" s="1"/>
      <c r="AN239" s="1"/>
      <c r="AO239" s="1"/>
      <c r="AP239" s="1"/>
      <c r="AQ239" s="1"/>
    </row>
    <row r="240" customFormat="false" ht="11.25" hidden="false" customHeight="false" outlineLevel="0" collapsed="false">
      <c r="A240" s="1" t="n">
        <v>238</v>
      </c>
      <c r="B240" s="8" t="n">
        <f aca="false">+[2]data1cf!AA239</f>
        <v>-98043.7546227983</v>
      </c>
      <c r="C240" s="8" t="n">
        <f aca="false">+[2]data1cf!AB239</f>
        <v>-7423.53128420752</v>
      </c>
      <c r="D240" s="8" t="n">
        <f aca="false">+[2]data1cf!AC239</f>
        <v>-3271.05700021067</v>
      </c>
      <c r="E240" s="8" t="n">
        <f aca="false">+[2]data1cf!AD239</f>
        <v>-2946.80009264028</v>
      </c>
      <c r="F240" s="8" t="n">
        <f aca="false">+[2]data1cf!AE239</f>
        <v>-3187.370767186</v>
      </c>
      <c r="G240" s="8" t="n">
        <f aca="false">+[2]data1cf!AF239</f>
        <v>-3434.33839724058</v>
      </c>
      <c r="H240" s="8" t="n">
        <f aca="false">+[2]data1cf!AG239</f>
        <v>-2234.82747436236</v>
      </c>
      <c r="I240" s="8" t="n">
        <f aca="false">+[2]data1cf!AH239</f>
        <v>-2361.1983137897</v>
      </c>
      <c r="J240" s="8" t="n">
        <f aca="false">+[2]data1cf!AI239</f>
        <v>-2373.63251632469</v>
      </c>
      <c r="K240" s="8" t="n">
        <f aca="false">+[2]data1cf!AJ239</f>
        <v>-2382.62780375599</v>
      </c>
      <c r="L240" s="8" t="n">
        <f aca="false">+[2]data1cf!AK239</f>
        <v>-2411.1264512051</v>
      </c>
      <c r="M240" s="8" t="n">
        <f aca="false">+[2]data1cf!AL239</f>
        <v>-2409.40643805881</v>
      </c>
      <c r="N240" s="8" t="n">
        <f aca="false">+[2]data1cf!AM239</f>
        <v>-2427.213183737</v>
      </c>
      <c r="O240" s="8" t="n">
        <f aca="false">+[2]data1cf!AN239</f>
        <v>-2237.20675519068</v>
      </c>
      <c r="P240" s="8" t="n">
        <f aca="false">+[2]data1cf!AO239</f>
        <v>-2199.02166926282</v>
      </c>
      <c r="Q240" s="8" t="n">
        <f aca="false">+[2]data1cf!AP239</f>
        <v>-2199.74180001827</v>
      </c>
      <c r="R240" s="8" t="n">
        <f aca="false">+[2]data1cf!AQ239</f>
        <v>1124.52264802165</v>
      </c>
      <c r="S240" s="8" t="n">
        <f aca="false">+[2]data1cf!AR239</f>
        <v>0</v>
      </c>
      <c r="T240" s="8" t="n">
        <f aca="false">+[2]data1cf!AS239</f>
        <v>0</v>
      </c>
      <c r="U240" s="8" t="n">
        <f aca="false">+[2]data1cf!AT239</f>
        <v>0</v>
      </c>
      <c r="V240" s="8" t="n">
        <f aca="false">+[2]data1cf!AU239</f>
        <v>0</v>
      </c>
      <c r="W240" s="8" t="n">
        <f aca="false">+[2]data1cf!AV239</f>
        <v>0</v>
      </c>
      <c r="X240" s="8" t="n">
        <f aca="false">+[2]data1cf!AW239</f>
        <v>0</v>
      </c>
      <c r="Y240" s="8" t="n">
        <f aca="false">+[2]data1cf!AX239</f>
        <v>0</v>
      </c>
      <c r="Z240" s="8" t="n">
        <f aca="false">+[2]data1cf!AY239</f>
        <v>0</v>
      </c>
      <c r="AA240" s="8" t="n">
        <f aca="false">+[2]data1cf!AZ239</f>
        <v>0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1"/>
      <c r="AL240" s="1" t="e">
        <f aca="false">SUMPRODUCT(B240:AJ240,PVCapPrice)</f>
        <v>#DIV/0!</v>
      </c>
      <c r="AM240" s="1"/>
      <c r="AN240" s="1"/>
      <c r="AO240" s="1"/>
      <c r="AP240" s="1"/>
      <c r="AQ240" s="1"/>
    </row>
    <row r="241" customFormat="false" ht="11.25" hidden="false" customHeight="false" outlineLevel="0" collapsed="false">
      <c r="A241" s="1" t="n">
        <v>239</v>
      </c>
      <c r="B241" s="8" t="n">
        <f aca="false">+[2]data1cf!AA240</f>
        <v>-91154.1475891574</v>
      </c>
      <c r="C241" s="8" t="n">
        <f aca="false">+[2]data1cf!AB240</f>
        <v>-7528.9709264521</v>
      </c>
      <c r="D241" s="8" t="n">
        <f aca="false">+[2]data1cf!AC240</f>
        <v>-3476.78888791476</v>
      </c>
      <c r="E241" s="8" t="n">
        <f aca="false">+[2]data1cf!AD240</f>
        <v>-3200.32491849777</v>
      </c>
      <c r="F241" s="8" t="n">
        <f aca="false">+[2]data1cf!AE240</f>
        <v>-3403.42636811074</v>
      </c>
      <c r="G241" s="8" t="n">
        <f aca="false">+[2]data1cf!AF240</f>
        <v>-3771.10311648758</v>
      </c>
      <c r="H241" s="8" t="n">
        <f aca="false">+[2]data1cf!AG240</f>
        <v>-2401.70918943689</v>
      </c>
      <c r="I241" s="8" t="n">
        <f aca="false">+[2]data1cf!AH240</f>
        <v>-2519.24038745579</v>
      </c>
      <c r="J241" s="8" t="n">
        <f aca="false">+[2]data1cf!AI240</f>
        <v>-2531.67458999078</v>
      </c>
      <c r="K241" s="8" t="n">
        <f aca="false">+[2]data1cf!AJ240</f>
        <v>-2540.93774534355</v>
      </c>
      <c r="L241" s="8" t="n">
        <f aca="false">+[2]data1cf!AK240</f>
        <v>-2569.16852487119</v>
      </c>
      <c r="M241" s="8" t="n">
        <f aca="false">+[2]data1cf!AL240</f>
        <v>-2567.71637964638</v>
      </c>
      <c r="N241" s="8" t="n">
        <f aca="false">+[2]data1cf!AM240</f>
        <v>-2585.2552574031</v>
      </c>
      <c r="O241" s="8" t="n">
        <f aca="false">+[2]data1cf!AN240</f>
        <v>-2395.51669677824</v>
      </c>
      <c r="P241" s="8" t="n">
        <f aca="false">+[2]data1cf!AO240</f>
        <v>-2357.06374292892</v>
      </c>
      <c r="Q241" s="8" t="n">
        <f aca="false">+[2]data1cf!AP240</f>
        <v>-2358.05174160584</v>
      </c>
      <c r="R241" s="8" t="n">
        <f aca="false">+[2]data1cf!AQ240</f>
        <v>1045.5016111886</v>
      </c>
      <c r="S241" s="8" t="n">
        <f aca="false">+[2]data1cf!AR240</f>
        <v>0</v>
      </c>
      <c r="T241" s="8" t="n">
        <f aca="false">+[2]data1cf!AS240</f>
        <v>0</v>
      </c>
      <c r="U241" s="8" t="n">
        <f aca="false">+[2]data1cf!AT240</f>
        <v>0</v>
      </c>
      <c r="V241" s="8" t="n">
        <f aca="false">+[2]data1cf!AU240</f>
        <v>0</v>
      </c>
      <c r="W241" s="8" t="n">
        <f aca="false">+[2]data1cf!AV240</f>
        <v>0</v>
      </c>
      <c r="X241" s="8" t="n">
        <f aca="false">+[2]data1cf!AW240</f>
        <v>0</v>
      </c>
      <c r="Y241" s="8" t="n">
        <f aca="false">+[2]data1cf!AX240</f>
        <v>0</v>
      </c>
      <c r="Z241" s="8" t="n">
        <f aca="false">+[2]data1cf!AY240</f>
        <v>0</v>
      </c>
      <c r="AA241" s="8" t="n">
        <f aca="false">+[2]data1cf!AZ240</f>
        <v>0</v>
      </c>
      <c r="AB241" s="9"/>
      <c r="AC241" s="9"/>
      <c r="AD241" s="9"/>
      <c r="AE241" s="9"/>
      <c r="AF241" s="9"/>
      <c r="AG241" s="9"/>
      <c r="AH241" s="9"/>
      <c r="AI241" s="9"/>
      <c r="AJ241" s="9"/>
      <c r="AK241" s="1"/>
      <c r="AL241" s="1" t="e">
        <f aca="false">SUMPRODUCT(B241:AJ241,PVCapPrice)</f>
        <v>#DIV/0!</v>
      </c>
      <c r="AM241" s="1"/>
      <c r="AN241" s="1"/>
      <c r="AO241" s="1"/>
      <c r="AP241" s="1"/>
      <c r="AQ241" s="1"/>
    </row>
    <row r="242" customFormat="false" ht="11.25" hidden="false" customHeight="false" outlineLevel="0" collapsed="false">
      <c r="A242" s="1" t="n">
        <v>240</v>
      </c>
      <c r="B242" s="8" t="n">
        <f aca="false">+[2]data1cf!AA241</f>
        <v>-86371.3767281135</v>
      </c>
      <c r="C242" s="8" t="n">
        <f aca="false">+[2]data1cf!AB241</f>
        <v>-7679.36847503456</v>
      </c>
      <c r="D242" s="8" t="n">
        <f aca="false">+[2]data1cf!AC241</f>
        <v>-3694.78719688236</v>
      </c>
      <c r="E242" s="8" t="n">
        <f aca="false">+[2]data1cf!AD241</f>
        <v>-3311.86531913494</v>
      </c>
      <c r="F242" s="8" t="n">
        <f aca="false">+[2]data1cf!AE241</f>
        <v>-3574.46010302552</v>
      </c>
      <c r="G242" s="8" t="n">
        <f aca="false">+[2]data1cf!AF241</f>
        <v>-3865.58976683434</v>
      </c>
      <c r="H242" s="8" t="n">
        <f aca="false">+[2]data1cf!AG241</f>
        <v>-2517.55861309811</v>
      </c>
      <c r="I242" s="8" t="n">
        <f aca="false">+[2]data1cf!AH241</f>
        <v>-2628.95332479145</v>
      </c>
      <c r="J242" s="8" t="n">
        <f aca="false">+[2]data1cf!AI241</f>
        <v>-2641.38752732644</v>
      </c>
      <c r="K242" s="8" t="n">
        <f aca="false">+[2]data1cf!AJ241</f>
        <v>-2650.83663681029</v>
      </c>
      <c r="L242" s="8" t="n">
        <f aca="false">+[2]data1cf!AK241</f>
        <v>-2678.88146220685</v>
      </c>
      <c r="M242" s="8" t="n">
        <f aca="false">+[2]data1cf!AL241</f>
        <v>-2677.61527111311</v>
      </c>
      <c r="N242" s="8" t="n">
        <f aca="false">+[2]data1cf!AM241</f>
        <v>-2694.96819473876</v>
      </c>
      <c r="O242" s="8" t="n">
        <f aca="false">+[2]data1cf!AN241</f>
        <v>-2505.41558824498</v>
      </c>
      <c r="P242" s="8" t="n">
        <f aca="false">+[2]data1cf!AO241</f>
        <v>-2466.77668026458</v>
      </c>
      <c r="Q242" s="8" t="n">
        <f aca="false">+[2]data1cf!AP241</f>
        <v>-2467.95063307257</v>
      </c>
      <c r="R242" s="8" t="n">
        <f aca="false">+[2]data1cf!AQ241</f>
        <v>990.64514252077</v>
      </c>
      <c r="S242" s="8" t="n">
        <f aca="false">+[2]data1cf!AR241</f>
        <v>0</v>
      </c>
      <c r="T242" s="8" t="n">
        <f aca="false">+[2]data1cf!AS241</f>
        <v>0</v>
      </c>
      <c r="U242" s="8" t="n">
        <f aca="false">+[2]data1cf!AT241</f>
        <v>0</v>
      </c>
      <c r="V242" s="8" t="n">
        <f aca="false">+[2]data1cf!AU241</f>
        <v>0</v>
      </c>
      <c r="W242" s="8" t="n">
        <f aca="false">+[2]data1cf!AV241</f>
        <v>0</v>
      </c>
      <c r="X242" s="8" t="n">
        <f aca="false">+[2]data1cf!AW241</f>
        <v>0</v>
      </c>
      <c r="Y242" s="8" t="n">
        <f aca="false">+[2]data1cf!AX241</f>
        <v>0</v>
      </c>
      <c r="Z242" s="8" t="n">
        <f aca="false">+[2]data1cf!AY241</f>
        <v>0</v>
      </c>
      <c r="AA242" s="8" t="n">
        <f aca="false">+[2]data1cf!AZ241</f>
        <v>0</v>
      </c>
      <c r="AB242" s="9"/>
      <c r="AC242" s="9"/>
      <c r="AD242" s="9"/>
      <c r="AE242" s="9"/>
      <c r="AF242" s="9"/>
      <c r="AG242" s="9"/>
      <c r="AH242" s="9"/>
      <c r="AI242" s="9"/>
      <c r="AJ242" s="9"/>
      <c r="AK242" s="1"/>
      <c r="AL242" s="1" t="e">
        <f aca="false">SUMPRODUCT(B242:AJ242,PVCapPrice)</f>
        <v>#DIV/0!</v>
      </c>
      <c r="AM242" s="1"/>
      <c r="AN242" s="1"/>
      <c r="AO242" s="1"/>
      <c r="AP242" s="1"/>
      <c r="AQ242" s="1"/>
    </row>
    <row r="243" customFormat="false" ht="11.25" hidden="false" customHeight="false" outlineLevel="0" collapsed="false">
      <c r="A243" s="1" t="n">
        <v>241</v>
      </c>
      <c r="B243" s="8" t="n">
        <f aca="false">+[2]data1cf!AA242</f>
        <v>-88116.1581426003</v>
      </c>
      <c r="C243" s="8" t="n">
        <f aca="false">+[2]data1cf!AB242</f>
        <v>-7674.91179327514</v>
      </c>
      <c r="D243" s="8" t="n">
        <f aca="false">+[2]data1cf!AC242</f>
        <v>-3602.43179788392</v>
      </c>
      <c r="E243" s="8" t="n">
        <f aca="false">+[2]data1cf!AD242</f>
        <v>-3227.65256120843</v>
      </c>
      <c r="F243" s="8" t="n">
        <f aca="false">+[2]data1cf!AE242</f>
        <v>-3446.28330799507</v>
      </c>
      <c r="G243" s="8" t="n">
        <f aca="false">+[2]data1cf!AF242</f>
        <v>-3802.11970409938</v>
      </c>
      <c r="H243" s="8" t="n">
        <f aca="false">+[2]data1cf!AG242</f>
        <v>-2475.29609892887</v>
      </c>
      <c r="I243" s="8" t="n">
        <f aca="false">+[2]data1cf!AH242</f>
        <v>-2588.92943496826</v>
      </c>
      <c r="J243" s="8" t="n">
        <f aca="false">+[2]data1cf!AI242</f>
        <v>-2601.36363750324</v>
      </c>
      <c r="K243" s="8" t="n">
        <f aca="false">+[2]data1cf!AJ242</f>
        <v>-2610.7449098857</v>
      </c>
      <c r="L243" s="8" t="n">
        <f aca="false">+[2]data1cf!AK242</f>
        <v>-2638.85757238366</v>
      </c>
      <c r="M243" s="8" t="n">
        <f aca="false">+[2]data1cf!AL242</f>
        <v>-2637.52354418852</v>
      </c>
      <c r="N243" s="8" t="n">
        <f aca="false">+[2]data1cf!AM242</f>
        <v>-2654.94430491556</v>
      </c>
      <c r="O243" s="8" t="n">
        <f aca="false">+[2]data1cf!AN242</f>
        <v>-2465.32386132039</v>
      </c>
      <c r="P243" s="8" t="n">
        <f aca="false">+[2]data1cf!AO242</f>
        <v>-2426.75279044138</v>
      </c>
      <c r="Q243" s="8" t="n">
        <f aca="false">+[2]data1cf!AP242</f>
        <v>-2427.85890614798</v>
      </c>
      <c r="R243" s="8" t="n">
        <f aca="false">+[2]data1cf!AQ242</f>
        <v>1010.65708743237</v>
      </c>
      <c r="S243" s="8" t="n">
        <f aca="false">+[2]data1cf!AR242</f>
        <v>0</v>
      </c>
      <c r="T243" s="8" t="n">
        <f aca="false">+[2]data1cf!AS242</f>
        <v>0</v>
      </c>
      <c r="U243" s="8" t="n">
        <f aca="false">+[2]data1cf!AT242</f>
        <v>0</v>
      </c>
      <c r="V243" s="8" t="n">
        <f aca="false">+[2]data1cf!AU242</f>
        <v>0</v>
      </c>
      <c r="W243" s="8" t="n">
        <f aca="false">+[2]data1cf!AV242</f>
        <v>0</v>
      </c>
      <c r="X243" s="8" t="n">
        <f aca="false">+[2]data1cf!AW242</f>
        <v>0</v>
      </c>
      <c r="Y243" s="8" t="n">
        <f aca="false">+[2]data1cf!AX242</f>
        <v>0</v>
      </c>
      <c r="Z243" s="8" t="n">
        <f aca="false">+[2]data1cf!AY242</f>
        <v>0</v>
      </c>
      <c r="AA243" s="8" t="n">
        <f aca="false">+[2]data1cf!AZ242</f>
        <v>0</v>
      </c>
      <c r="AB243" s="9"/>
      <c r="AC243" s="9"/>
      <c r="AD243" s="9"/>
      <c r="AE243" s="9"/>
      <c r="AF243" s="9"/>
      <c r="AG243" s="9"/>
      <c r="AH243" s="9"/>
      <c r="AI243" s="9"/>
      <c r="AJ243" s="9"/>
      <c r="AK243" s="1"/>
      <c r="AL243" s="1" t="e">
        <f aca="false">SUMPRODUCT(B243:AJ243,PVCapPrice)</f>
        <v>#DIV/0!</v>
      </c>
      <c r="AM243" s="1"/>
      <c r="AN243" s="1"/>
      <c r="AO243" s="1"/>
      <c r="AP243" s="1"/>
      <c r="AQ243" s="1"/>
    </row>
    <row r="244" customFormat="false" ht="11.25" hidden="false" customHeight="false" outlineLevel="0" collapsed="false">
      <c r="A244" s="1" t="n">
        <v>242</v>
      </c>
      <c r="B244" s="8" t="n">
        <f aca="false">+[2]data1cf!AA243</f>
        <v>-96495.0706649362</v>
      </c>
      <c r="C244" s="8" t="n">
        <f aca="false">+[2]data1cf!AB243</f>
        <v>-7454.2566897046</v>
      </c>
      <c r="D244" s="8" t="n">
        <f aca="false">+[2]data1cf!AC243</f>
        <v>-3320.99461151042</v>
      </c>
      <c r="E244" s="8" t="n">
        <f aca="false">+[2]data1cf!AD243</f>
        <v>-2976.61676372625</v>
      </c>
      <c r="F244" s="8" t="n">
        <f aca="false">+[2]data1cf!AE243</f>
        <v>-3251.21586243944</v>
      </c>
      <c r="G244" s="8" t="n">
        <f aca="false">+[2]data1cf!AF243</f>
        <v>-3554.6083962042</v>
      </c>
      <c r="H244" s="8" t="n">
        <f aca="false">+[2]data1cf!AG243</f>
        <v>-2272.34006887384</v>
      </c>
      <c r="I244" s="8" t="n">
        <f aca="false">+[2]data1cf!AH243</f>
        <v>-2396.72388483589</v>
      </c>
      <c r="J244" s="8" t="n">
        <f aca="false">+[2]data1cf!AI243</f>
        <v>-2409.15808737088</v>
      </c>
      <c r="K244" s="8" t="n">
        <f aca="false">+[2]data1cf!AJ243</f>
        <v>-2418.21358763446</v>
      </c>
      <c r="L244" s="8" t="n">
        <f aca="false">+[2]data1cf!AK243</f>
        <v>-2446.65202225129</v>
      </c>
      <c r="M244" s="8" t="n">
        <f aca="false">+[2]data1cf!AL243</f>
        <v>-2444.99222193728</v>
      </c>
      <c r="N244" s="8" t="n">
        <f aca="false">+[2]data1cf!AM243</f>
        <v>-2462.73875478319</v>
      </c>
      <c r="O244" s="8" t="n">
        <f aca="false">+[2]data1cf!AN243</f>
        <v>-2272.79253906915</v>
      </c>
      <c r="P244" s="8" t="n">
        <f aca="false">+[2]data1cf!AO243</f>
        <v>-2234.54724030901</v>
      </c>
      <c r="Q244" s="8" t="n">
        <f aca="false">+[2]data1cf!AP243</f>
        <v>-2235.32758389674</v>
      </c>
      <c r="R244" s="8" t="n">
        <f aca="false">+[2]data1cf!AQ243</f>
        <v>1106.75986249855</v>
      </c>
      <c r="S244" s="8" t="n">
        <f aca="false">+[2]data1cf!AR243</f>
        <v>0</v>
      </c>
      <c r="T244" s="8" t="n">
        <f aca="false">+[2]data1cf!AS243</f>
        <v>0</v>
      </c>
      <c r="U244" s="8" t="n">
        <f aca="false">+[2]data1cf!AT243</f>
        <v>0</v>
      </c>
      <c r="V244" s="8" t="n">
        <f aca="false">+[2]data1cf!AU243</f>
        <v>0</v>
      </c>
      <c r="W244" s="8" t="n">
        <f aca="false">+[2]data1cf!AV243</f>
        <v>0</v>
      </c>
      <c r="X244" s="8" t="n">
        <f aca="false">+[2]data1cf!AW243</f>
        <v>0</v>
      </c>
      <c r="Y244" s="8" t="n">
        <f aca="false">+[2]data1cf!AX243</f>
        <v>0</v>
      </c>
      <c r="Z244" s="8" t="n">
        <f aca="false">+[2]data1cf!AY243</f>
        <v>0</v>
      </c>
      <c r="AA244" s="8" t="n">
        <f aca="false">+[2]data1cf!AZ243</f>
        <v>0</v>
      </c>
      <c r="AB244" s="9"/>
      <c r="AC244" s="9"/>
      <c r="AD244" s="9"/>
      <c r="AE244" s="9"/>
      <c r="AF244" s="9"/>
      <c r="AG244" s="9"/>
      <c r="AH244" s="9"/>
      <c r="AI244" s="9"/>
      <c r="AJ244" s="9"/>
      <c r="AK244" s="1"/>
      <c r="AL244" s="1" t="e">
        <f aca="false">SUMPRODUCT(B244:AJ244,PVCapPrice)</f>
        <v>#DIV/0!</v>
      </c>
      <c r="AM244" s="1"/>
      <c r="AN244" s="1"/>
      <c r="AO244" s="1"/>
      <c r="AP244" s="1"/>
      <c r="AQ244" s="1"/>
    </row>
    <row r="245" customFormat="false" ht="11.25" hidden="false" customHeight="false" outlineLevel="0" collapsed="false">
      <c r="A245" s="1" t="n">
        <v>243</v>
      </c>
      <c r="B245" s="8" t="n">
        <f aca="false">+[2]data1cf!AA244</f>
        <v>-104001.434097058</v>
      </c>
      <c r="C245" s="8" t="n">
        <f aca="false">+[2]data1cf!AB244</f>
        <v>-7266.85612541674</v>
      </c>
      <c r="D245" s="8" t="n">
        <f aca="false">+[2]data1cf!AC244</f>
        <v>-3046.78424700122</v>
      </c>
      <c r="E245" s="8" t="n">
        <f aca="false">+[2]data1cf!AD244</f>
        <v>-2881.70484902286</v>
      </c>
      <c r="F245" s="8" t="n">
        <f aca="false">+[2]data1cf!AE244</f>
        <v>-3053.69264189372</v>
      </c>
      <c r="G245" s="8" t="n">
        <f aca="false">+[2]data1cf!AF244</f>
        <v>-3429.37931313936</v>
      </c>
      <c r="H245" s="8" t="n">
        <f aca="false">+[2]data1cf!AG244</f>
        <v>-2090.51913229377</v>
      </c>
      <c r="I245" s="8" t="n">
        <f aca="false">+[2]data1cf!AH244</f>
        <v>-2224.53391279376</v>
      </c>
      <c r="J245" s="8" t="n">
        <f aca="false">+[2]data1cf!AI244</f>
        <v>-2236.96811532875</v>
      </c>
      <c r="K245" s="8" t="n">
        <f aca="false">+[2]data1cf!AJ244</f>
        <v>-2245.7317681821</v>
      </c>
      <c r="L245" s="8" t="n">
        <f aca="false">+[2]data1cf!AK244</f>
        <v>-2274.46205020916</v>
      </c>
      <c r="M245" s="8" t="n">
        <f aca="false">+[2]data1cf!AL244</f>
        <v>-2272.51040248492</v>
      </c>
      <c r="N245" s="8" t="n">
        <f aca="false">+[2]data1cf!AM244</f>
        <v>-2290.54878274107</v>
      </c>
      <c r="O245" s="8" t="n">
        <f aca="false">+[2]data1cf!AN244</f>
        <v>-2100.31071961678</v>
      </c>
      <c r="P245" s="8" t="n">
        <f aca="false">+[2]data1cf!AO244</f>
        <v>-2062.35726826689</v>
      </c>
      <c r="Q245" s="8" t="n">
        <f aca="false">+[2]data1cf!AP244</f>
        <v>-2062.84576444438</v>
      </c>
      <c r="R245" s="8" t="n">
        <f aca="false">+[2]data1cf!AQ244</f>
        <v>1192.85484851961</v>
      </c>
      <c r="S245" s="8" t="n">
        <f aca="false">+[2]data1cf!AR244</f>
        <v>0</v>
      </c>
      <c r="T245" s="8" t="n">
        <f aca="false">+[2]data1cf!AS244</f>
        <v>0</v>
      </c>
      <c r="U245" s="8" t="n">
        <f aca="false">+[2]data1cf!AT244</f>
        <v>0</v>
      </c>
      <c r="V245" s="8" t="n">
        <f aca="false">+[2]data1cf!AU244</f>
        <v>0</v>
      </c>
      <c r="W245" s="8" t="n">
        <f aca="false">+[2]data1cf!AV244</f>
        <v>0</v>
      </c>
      <c r="X245" s="8" t="n">
        <f aca="false">+[2]data1cf!AW244</f>
        <v>0</v>
      </c>
      <c r="Y245" s="8" t="n">
        <f aca="false">+[2]data1cf!AX244</f>
        <v>0</v>
      </c>
      <c r="Z245" s="8" t="n">
        <f aca="false">+[2]data1cf!AY244</f>
        <v>0</v>
      </c>
      <c r="AA245" s="8" t="n">
        <f aca="false">+[2]data1cf!AZ244</f>
        <v>0</v>
      </c>
      <c r="AB245" s="9"/>
      <c r="AC245" s="9"/>
      <c r="AD245" s="9"/>
      <c r="AE245" s="9"/>
      <c r="AF245" s="9"/>
      <c r="AG245" s="9"/>
      <c r="AH245" s="9"/>
      <c r="AI245" s="9"/>
      <c r="AJ245" s="9"/>
      <c r="AK245" s="1"/>
      <c r="AL245" s="1" t="e">
        <f aca="false">SUMPRODUCT(B245:AJ245,PVCapPrice)</f>
        <v>#DIV/0!</v>
      </c>
      <c r="AM245" s="1"/>
      <c r="AN245" s="1"/>
      <c r="AO245" s="1"/>
      <c r="AP245" s="1"/>
      <c r="AQ245" s="1"/>
    </row>
    <row r="246" customFormat="false" ht="11.25" hidden="false" customHeight="false" outlineLevel="0" collapsed="false">
      <c r="A246" s="1" t="n">
        <v>244</v>
      </c>
      <c r="B246" s="8" t="n">
        <f aca="false">+[2]data1cf!AA245</f>
        <v>-91374.3992990416</v>
      </c>
      <c r="C246" s="8" t="n">
        <f aca="false">+[2]data1cf!AB245</f>
        <v>-7529.55419304069</v>
      </c>
      <c r="D246" s="8" t="n">
        <f aca="false">+[2]data1cf!AC245</f>
        <v>-3532.21238637411</v>
      </c>
      <c r="E246" s="8" t="n">
        <f aca="false">+[2]data1cf!AD245</f>
        <v>-3232.13751296235</v>
      </c>
      <c r="F246" s="8" t="n">
        <f aca="false">+[2]data1cf!AE245</f>
        <v>-3393.67428576511</v>
      </c>
      <c r="G246" s="8" t="n">
        <f aca="false">+[2]data1cf!AF245</f>
        <v>-3732.50338932984</v>
      </c>
      <c r="H246" s="8" t="n">
        <f aca="false">+[2]data1cf!AG245</f>
        <v>-2396.37419965967</v>
      </c>
      <c r="I246" s="8" t="n">
        <f aca="false">+[2]data1cf!AH245</f>
        <v>-2514.18798943242</v>
      </c>
      <c r="J246" s="8" t="n">
        <f aca="false">+[2]data1cf!AI245</f>
        <v>-2526.62219196741</v>
      </c>
      <c r="K246" s="8" t="n">
        <f aca="false">+[2]data1cf!AJ245</f>
        <v>-2535.8767839337</v>
      </c>
      <c r="L246" s="8" t="n">
        <f aca="false">+[2]data1cf!AK245</f>
        <v>-2564.11612684782</v>
      </c>
      <c r="M246" s="8" t="n">
        <f aca="false">+[2]data1cf!AL245</f>
        <v>-2562.65541823652</v>
      </c>
      <c r="N246" s="8" t="n">
        <f aca="false">+[2]data1cf!AM245</f>
        <v>-2580.20285937972</v>
      </c>
      <c r="O246" s="8" t="n">
        <f aca="false">+[2]data1cf!AN245</f>
        <v>-2390.45573536839</v>
      </c>
      <c r="P246" s="8" t="n">
        <f aca="false">+[2]data1cf!AO245</f>
        <v>-2352.01134490554</v>
      </c>
      <c r="Q246" s="8" t="n">
        <f aca="false">+[2]data1cf!AP245</f>
        <v>-2352.99078019598</v>
      </c>
      <c r="R246" s="8" t="n">
        <f aca="false">+[2]data1cf!AQ245</f>
        <v>1048.02781020029</v>
      </c>
      <c r="S246" s="8" t="n">
        <f aca="false">+[2]data1cf!AR245</f>
        <v>0</v>
      </c>
      <c r="T246" s="8" t="n">
        <f aca="false">+[2]data1cf!AS245</f>
        <v>0</v>
      </c>
      <c r="U246" s="8" t="n">
        <f aca="false">+[2]data1cf!AT245</f>
        <v>0</v>
      </c>
      <c r="V246" s="8" t="n">
        <f aca="false">+[2]data1cf!AU245</f>
        <v>0</v>
      </c>
      <c r="W246" s="8" t="n">
        <f aca="false">+[2]data1cf!AV245</f>
        <v>0</v>
      </c>
      <c r="X246" s="8" t="n">
        <f aca="false">+[2]data1cf!AW245</f>
        <v>0</v>
      </c>
      <c r="Y246" s="8" t="n">
        <f aca="false">+[2]data1cf!AX245</f>
        <v>0</v>
      </c>
      <c r="Z246" s="8" t="n">
        <f aca="false">+[2]data1cf!AY245</f>
        <v>0</v>
      </c>
      <c r="AA246" s="8" t="n">
        <f aca="false">+[2]data1cf!AZ245</f>
        <v>0</v>
      </c>
      <c r="AB246" s="9"/>
      <c r="AC246" s="9"/>
      <c r="AD246" s="9"/>
      <c r="AE246" s="9"/>
      <c r="AF246" s="9"/>
      <c r="AG246" s="9"/>
      <c r="AH246" s="9"/>
      <c r="AI246" s="9"/>
      <c r="AJ246" s="9"/>
      <c r="AK246" s="1"/>
      <c r="AL246" s="1" t="e">
        <f aca="false">SUMPRODUCT(B246:AJ246,PVCapPrice)</f>
        <v>#DIV/0!</v>
      </c>
      <c r="AM246" s="1"/>
      <c r="AN246" s="1"/>
      <c r="AO246" s="1"/>
      <c r="AP246" s="1"/>
      <c r="AQ246" s="1"/>
    </row>
    <row r="247" customFormat="false" ht="11.25" hidden="false" customHeight="false" outlineLevel="0" collapsed="false">
      <c r="A247" s="1" t="n">
        <v>245</v>
      </c>
      <c r="B247" s="8" t="n">
        <f aca="false">+[2]data1cf!AA246</f>
        <v>-91306.9039955581</v>
      </c>
      <c r="C247" s="8" t="n">
        <f aca="false">+[2]data1cf!AB246</f>
        <v>-7536.60119205627</v>
      </c>
      <c r="D247" s="8" t="n">
        <f aca="false">+[2]data1cf!AC246</f>
        <v>-3547.0316078388</v>
      </c>
      <c r="E247" s="8" t="n">
        <f aca="false">+[2]data1cf!AD246</f>
        <v>-3214.8263093044</v>
      </c>
      <c r="F247" s="8" t="n">
        <f aca="false">+[2]data1cf!AE246</f>
        <v>-3493.01656138899</v>
      </c>
      <c r="G247" s="8" t="n">
        <f aca="false">+[2]data1cf!AF246</f>
        <v>-3667.19902241866</v>
      </c>
      <c r="H247" s="8" t="n">
        <f aca="false">+[2]data1cf!AG246</f>
        <v>-2398.00908709952</v>
      </c>
      <c r="I247" s="8" t="n">
        <f aca="false">+[2]data1cf!AH246</f>
        <v>-2515.73627769808</v>
      </c>
      <c r="J247" s="8" t="n">
        <f aca="false">+[2]data1cf!AI246</f>
        <v>-2528.17048023307</v>
      </c>
      <c r="K247" s="8" t="n">
        <f aca="false">+[2]data1cf!AJ246</f>
        <v>-2537.42769641677</v>
      </c>
      <c r="L247" s="8" t="n">
        <f aca="false">+[2]data1cf!AK246</f>
        <v>-2565.66441511348</v>
      </c>
      <c r="M247" s="8" t="n">
        <f aca="false">+[2]data1cf!AL246</f>
        <v>-2564.20633071959</v>
      </c>
      <c r="N247" s="8" t="n">
        <f aca="false">+[2]data1cf!AM246</f>
        <v>-2581.75114764539</v>
      </c>
      <c r="O247" s="8" t="n">
        <f aca="false">+[2]data1cf!AN246</f>
        <v>-2392.00664785145</v>
      </c>
      <c r="P247" s="8" t="n">
        <f aca="false">+[2]data1cf!AO246</f>
        <v>-2353.55963317121</v>
      </c>
      <c r="Q247" s="8" t="n">
        <f aca="false">+[2]data1cf!AP246</f>
        <v>-2354.54169267905</v>
      </c>
      <c r="R247" s="8" t="n">
        <f aca="false">+[2]data1cf!AQ246</f>
        <v>1047.25366606745</v>
      </c>
      <c r="S247" s="8" t="n">
        <f aca="false">+[2]data1cf!AR246</f>
        <v>0</v>
      </c>
      <c r="T247" s="8" t="n">
        <f aca="false">+[2]data1cf!AS246</f>
        <v>0</v>
      </c>
      <c r="U247" s="8" t="n">
        <f aca="false">+[2]data1cf!AT246</f>
        <v>0</v>
      </c>
      <c r="V247" s="8" t="n">
        <f aca="false">+[2]data1cf!AU246</f>
        <v>0</v>
      </c>
      <c r="W247" s="8" t="n">
        <f aca="false">+[2]data1cf!AV246</f>
        <v>0</v>
      </c>
      <c r="X247" s="8" t="n">
        <f aca="false">+[2]data1cf!AW246</f>
        <v>0</v>
      </c>
      <c r="Y247" s="8" t="n">
        <f aca="false">+[2]data1cf!AX246</f>
        <v>0</v>
      </c>
      <c r="Z247" s="8" t="n">
        <f aca="false">+[2]data1cf!AY246</f>
        <v>0</v>
      </c>
      <c r="AA247" s="8" t="n">
        <f aca="false">+[2]data1cf!AZ246</f>
        <v>0</v>
      </c>
      <c r="AB247" s="9"/>
      <c r="AC247" s="9"/>
      <c r="AD247" s="9"/>
      <c r="AE247" s="9"/>
      <c r="AF247" s="9"/>
      <c r="AG247" s="9"/>
      <c r="AH247" s="9"/>
      <c r="AI247" s="9"/>
      <c r="AJ247" s="9"/>
      <c r="AK247" s="1"/>
      <c r="AL247" s="1" t="e">
        <f aca="false">SUMPRODUCT(B247:AJ247,PVCapPrice)</f>
        <v>#DIV/0!</v>
      </c>
      <c r="AM247" s="1"/>
      <c r="AN247" s="1"/>
      <c r="AO247" s="1"/>
      <c r="AP247" s="1"/>
      <c r="AQ247" s="1"/>
    </row>
    <row r="248" customFormat="false" ht="11.25" hidden="false" customHeight="false" outlineLevel="0" collapsed="false">
      <c r="A248" s="1" t="n">
        <v>246</v>
      </c>
      <c r="B248" s="8" t="n">
        <f aca="false">+[2]data1cf!AA247</f>
        <v>-91709.2127676351</v>
      </c>
      <c r="C248" s="8" t="n">
        <f aca="false">+[2]data1cf!AB247</f>
        <v>-7532.39625461074</v>
      </c>
      <c r="D248" s="8" t="n">
        <f aca="false">+[2]data1cf!AC247</f>
        <v>-3596.31045175967</v>
      </c>
      <c r="E248" s="8" t="n">
        <f aca="false">+[2]data1cf!AD247</f>
        <v>-3264.51401173193</v>
      </c>
      <c r="F248" s="8" t="n">
        <f aca="false">+[2]data1cf!AE247</f>
        <v>-3363.32095976245</v>
      </c>
      <c r="G248" s="8" t="n">
        <f aca="false">+[2]data1cf!AF247</f>
        <v>-3687.0810463599</v>
      </c>
      <c r="H248" s="8" t="n">
        <f aca="false">+[2]data1cf!AG247</f>
        <v>-2388.26426746816</v>
      </c>
      <c r="I248" s="8" t="n">
        <f aca="false">+[2]data1cf!AH247</f>
        <v>-2506.50763631366</v>
      </c>
      <c r="J248" s="8" t="n">
        <f aca="false">+[2]data1cf!AI247</f>
        <v>-2518.94183884865</v>
      </c>
      <c r="K248" s="8" t="n">
        <f aca="false">+[2]data1cf!AJ247</f>
        <v>-2528.18341326728</v>
      </c>
      <c r="L248" s="8" t="n">
        <f aca="false">+[2]data1cf!AK247</f>
        <v>-2556.43577372906</v>
      </c>
      <c r="M248" s="8" t="n">
        <f aca="false">+[2]data1cf!AL247</f>
        <v>-2554.9620475701</v>
      </c>
      <c r="N248" s="8" t="n">
        <f aca="false">+[2]data1cf!AM247</f>
        <v>-2572.52250626096</v>
      </c>
      <c r="O248" s="8" t="n">
        <f aca="false">+[2]data1cf!AN247</f>
        <v>-2382.76236470197</v>
      </c>
      <c r="P248" s="8" t="n">
        <f aca="false">+[2]data1cf!AO247</f>
        <v>-2344.33099178678</v>
      </c>
      <c r="Q248" s="8" t="n">
        <f aca="false">+[2]data1cf!AP247</f>
        <v>-2345.29740952956</v>
      </c>
      <c r="R248" s="8" t="n">
        <f aca="false">+[2]data1cf!AQ247</f>
        <v>1051.86798675967</v>
      </c>
      <c r="S248" s="8" t="n">
        <f aca="false">+[2]data1cf!AR247</f>
        <v>0</v>
      </c>
      <c r="T248" s="8" t="n">
        <f aca="false">+[2]data1cf!AS247</f>
        <v>0</v>
      </c>
      <c r="U248" s="8" t="n">
        <f aca="false">+[2]data1cf!AT247</f>
        <v>0</v>
      </c>
      <c r="V248" s="8" t="n">
        <f aca="false">+[2]data1cf!AU247</f>
        <v>0</v>
      </c>
      <c r="W248" s="8" t="n">
        <f aca="false">+[2]data1cf!AV247</f>
        <v>0</v>
      </c>
      <c r="X248" s="8" t="n">
        <f aca="false">+[2]data1cf!AW247</f>
        <v>0</v>
      </c>
      <c r="Y248" s="8" t="n">
        <f aca="false">+[2]data1cf!AX247</f>
        <v>0</v>
      </c>
      <c r="Z248" s="8" t="n">
        <f aca="false">+[2]data1cf!AY247</f>
        <v>0</v>
      </c>
      <c r="AA248" s="8" t="n">
        <f aca="false">+[2]data1cf!AZ247</f>
        <v>0</v>
      </c>
      <c r="AB248" s="9"/>
      <c r="AC248" s="9"/>
      <c r="AD248" s="9"/>
      <c r="AE248" s="9"/>
      <c r="AF248" s="9"/>
      <c r="AG248" s="9"/>
      <c r="AH248" s="9"/>
      <c r="AI248" s="9"/>
      <c r="AJ248" s="9"/>
      <c r="AK248" s="1"/>
      <c r="AL248" s="1" t="e">
        <f aca="false">SUMPRODUCT(B248:AJ248,PVCapPrice)</f>
        <v>#DIV/0!</v>
      </c>
      <c r="AM248" s="1"/>
      <c r="AN248" s="1"/>
      <c r="AO248" s="1"/>
      <c r="AP248" s="1"/>
      <c r="AQ248" s="1"/>
    </row>
    <row r="249" customFormat="false" ht="11.25" hidden="false" customHeight="false" outlineLevel="0" collapsed="false">
      <c r="A249" s="1" t="n">
        <v>247</v>
      </c>
      <c r="B249" s="8" t="n">
        <f aca="false">+[2]data1cf!AA248</f>
        <v>-92188.1614355967</v>
      </c>
      <c r="C249" s="8" t="n">
        <f aca="false">+[2]data1cf!AB248</f>
        <v>-7620.84389573349</v>
      </c>
      <c r="D249" s="8" t="n">
        <f aca="false">+[2]data1cf!AC248</f>
        <v>-3483.16789298641</v>
      </c>
      <c r="E249" s="8" t="n">
        <f aca="false">+[2]data1cf!AD248</f>
        <v>-3153.72572020873</v>
      </c>
      <c r="F249" s="8" t="n">
        <f aca="false">+[2]data1cf!AE248</f>
        <v>-3425.82006251279</v>
      </c>
      <c r="G249" s="8" t="n">
        <f aca="false">+[2]data1cf!AF248</f>
        <v>-3681.28953232318</v>
      </c>
      <c r="H249" s="8" t="n">
        <f aca="false">+[2]data1cf!AG248</f>
        <v>-2376.66305788512</v>
      </c>
      <c r="I249" s="8" t="n">
        <f aca="false">+[2]data1cf!AH248</f>
        <v>-2495.52093702955</v>
      </c>
      <c r="J249" s="8" t="n">
        <f aca="false">+[2]data1cf!AI248</f>
        <v>-2507.95513956454</v>
      </c>
      <c r="K249" s="8" t="n">
        <f aca="false">+[2]data1cf!AJ248</f>
        <v>-2517.17809245896</v>
      </c>
      <c r="L249" s="8" t="n">
        <f aca="false">+[2]data1cf!AK248</f>
        <v>-2545.44907444495</v>
      </c>
      <c r="M249" s="8" t="n">
        <f aca="false">+[2]data1cf!AL248</f>
        <v>-2543.95672676179</v>
      </c>
      <c r="N249" s="8" t="n">
        <f aca="false">+[2]data1cf!AM248</f>
        <v>-2561.53580697686</v>
      </c>
      <c r="O249" s="8" t="n">
        <f aca="false">+[2]data1cf!AN248</f>
        <v>-2371.75704389365</v>
      </c>
      <c r="P249" s="8" t="n">
        <f aca="false">+[2]data1cf!AO248</f>
        <v>-2333.34429250268</v>
      </c>
      <c r="Q249" s="8" t="n">
        <f aca="false">+[2]data1cf!AP248</f>
        <v>-2334.29208872125</v>
      </c>
      <c r="R249" s="8" t="n">
        <f aca="false">+[2]data1cf!AQ248</f>
        <v>1057.36133640172</v>
      </c>
      <c r="S249" s="8" t="n">
        <f aca="false">+[2]data1cf!AR248</f>
        <v>0</v>
      </c>
      <c r="T249" s="8" t="n">
        <f aca="false">+[2]data1cf!AS248</f>
        <v>0</v>
      </c>
      <c r="U249" s="8" t="n">
        <f aca="false">+[2]data1cf!AT248</f>
        <v>0</v>
      </c>
      <c r="V249" s="8" t="n">
        <f aca="false">+[2]data1cf!AU248</f>
        <v>0</v>
      </c>
      <c r="W249" s="8" t="n">
        <f aca="false">+[2]data1cf!AV248</f>
        <v>0</v>
      </c>
      <c r="X249" s="8" t="n">
        <f aca="false">+[2]data1cf!AW248</f>
        <v>0</v>
      </c>
      <c r="Y249" s="8" t="n">
        <f aca="false">+[2]data1cf!AX248</f>
        <v>0</v>
      </c>
      <c r="Z249" s="8" t="n">
        <f aca="false">+[2]data1cf!AY248</f>
        <v>0</v>
      </c>
      <c r="AA249" s="8" t="n">
        <f aca="false">+[2]data1cf!AZ248</f>
        <v>0</v>
      </c>
      <c r="AB249" s="9"/>
      <c r="AC249" s="9"/>
      <c r="AD249" s="9"/>
      <c r="AE249" s="9"/>
      <c r="AF249" s="9"/>
      <c r="AG249" s="9"/>
      <c r="AH249" s="9"/>
      <c r="AI249" s="9"/>
      <c r="AJ249" s="9"/>
      <c r="AK249" s="1"/>
      <c r="AL249" s="1" t="e">
        <f aca="false">SUMPRODUCT(B249:AJ249,PVCapPrice)</f>
        <v>#DIV/0!</v>
      </c>
      <c r="AM249" s="1"/>
      <c r="AN249" s="1"/>
      <c r="AO249" s="1"/>
      <c r="AP249" s="1"/>
      <c r="AQ249" s="1"/>
    </row>
    <row r="250" customFormat="false" ht="11.25" hidden="false" customHeight="false" outlineLevel="0" collapsed="false">
      <c r="A250" s="1" t="n">
        <v>248</v>
      </c>
      <c r="B250" s="8" t="n">
        <f aca="false">+[2]data1cf!AA249</f>
        <v>-93539.5933366938</v>
      </c>
      <c r="C250" s="8" t="n">
        <f aca="false">+[2]data1cf!AB249</f>
        <v>-7461.54584055262</v>
      </c>
      <c r="D250" s="8" t="n">
        <f aca="false">+[2]data1cf!AC249</f>
        <v>-3516.85447837651</v>
      </c>
      <c r="E250" s="8" t="n">
        <f aca="false">+[2]data1cf!AD249</f>
        <v>-3200.68006421717</v>
      </c>
      <c r="F250" s="8" t="n">
        <f aca="false">+[2]data1cf!AE249</f>
        <v>-3363.82701080634</v>
      </c>
      <c r="G250" s="8" t="n">
        <f aca="false">+[2]data1cf!AF249</f>
        <v>-3707.36625955272</v>
      </c>
      <c r="H250" s="8" t="n">
        <f aca="false">+[2]data1cf!AG249</f>
        <v>-2343.92835003309</v>
      </c>
      <c r="I250" s="8" t="n">
        <f aca="false">+[2]data1cf!AH249</f>
        <v>-2464.52017036391</v>
      </c>
      <c r="J250" s="8" t="n">
        <f aca="false">+[2]data1cf!AI249</f>
        <v>-2476.9543728989</v>
      </c>
      <c r="K250" s="8" t="n">
        <f aca="false">+[2]data1cf!AJ249</f>
        <v>-2486.124782121</v>
      </c>
      <c r="L250" s="8" t="n">
        <f aca="false">+[2]data1cf!AK249</f>
        <v>-2514.44830777931</v>
      </c>
      <c r="M250" s="8" t="n">
        <f aca="false">+[2]data1cf!AL249</f>
        <v>-2512.90341642383</v>
      </c>
      <c r="N250" s="8" t="n">
        <f aca="false">+[2]data1cf!AM249</f>
        <v>-2530.53504031121</v>
      </c>
      <c r="O250" s="8" t="n">
        <f aca="false">+[2]data1cf!AN249</f>
        <v>-2340.70373355569</v>
      </c>
      <c r="P250" s="8" t="n">
        <f aca="false">+[2]data1cf!AO249</f>
        <v>-2302.34352583703</v>
      </c>
      <c r="Q250" s="8" t="n">
        <f aca="false">+[2]data1cf!AP249</f>
        <v>-2303.23877838329</v>
      </c>
      <c r="R250" s="8" t="n">
        <f aca="false">+[2]data1cf!AQ249</f>
        <v>1072.86171973454</v>
      </c>
      <c r="S250" s="8" t="n">
        <f aca="false">+[2]data1cf!AR249</f>
        <v>0</v>
      </c>
      <c r="T250" s="8" t="n">
        <f aca="false">+[2]data1cf!AS249</f>
        <v>0</v>
      </c>
      <c r="U250" s="8" t="n">
        <f aca="false">+[2]data1cf!AT249</f>
        <v>0</v>
      </c>
      <c r="V250" s="8" t="n">
        <f aca="false">+[2]data1cf!AU249</f>
        <v>0</v>
      </c>
      <c r="W250" s="8" t="n">
        <f aca="false">+[2]data1cf!AV249</f>
        <v>0</v>
      </c>
      <c r="X250" s="8" t="n">
        <f aca="false">+[2]data1cf!AW249</f>
        <v>0</v>
      </c>
      <c r="Y250" s="8" t="n">
        <f aca="false">+[2]data1cf!AX249</f>
        <v>0</v>
      </c>
      <c r="Z250" s="8" t="n">
        <f aca="false">+[2]data1cf!AY249</f>
        <v>0</v>
      </c>
      <c r="AA250" s="8" t="n">
        <f aca="false">+[2]data1cf!AZ249</f>
        <v>0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1"/>
      <c r="AL250" s="1" t="e">
        <f aca="false">SUMPRODUCT(B250:AJ250,PVCapPrice)</f>
        <v>#DIV/0!</v>
      </c>
      <c r="AM250" s="1"/>
      <c r="AN250" s="1"/>
      <c r="AO250" s="1"/>
      <c r="AP250" s="1"/>
      <c r="AQ250" s="1"/>
    </row>
    <row r="251" customFormat="false" ht="11.25" hidden="false" customHeight="false" outlineLevel="0" collapsed="false">
      <c r="A251" s="1" t="n">
        <v>249</v>
      </c>
      <c r="B251" s="8" t="n">
        <f aca="false">+[2]data1cf!AA250</f>
        <v>-89576.9062838689</v>
      </c>
      <c r="C251" s="8" t="n">
        <f aca="false">+[2]data1cf!AB250</f>
        <v>-7636.12881731298</v>
      </c>
      <c r="D251" s="8" t="n">
        <f aca="false">+[2]data1cf!AC250</f>
        <v>-3585.18494263574</v>
      </c>
      <c r="E251" s="8" t="n">
        <f aca="false">+[2]data1cf!AD250</f>
        <v>-3219.60144239673</v>
      </c>
      <c r="F251" s="8" t="n">
        <f aca="false">+[2]data1cf!AE250</f>
        <v>-3465.94285500346</v>
      </c>
      <c r="G251" s="8" t="n">
        <f aca="false">+[2]data1cf!AF250</f>
        <v>-3783.18119315066</v>
      </c>
      <c r="H251" s="8" t="n">
        <f aca="false">+[2]data1cf!AG250</f>
        <v>-2439.9135068715</v>
      </c>
      <c r="I251" s="8" t="n">
        <f aca="false">+[2]data1cf!AH250</f>
        <v>-2555.42104120607</v>
      </c>
      <c r="J251" s="8" t="n">
        <f aca="false">+[2]data1cf!AI250</f>
        <v>-2567.85524374106</v>
      </c>
      <c r="K251" s="8" t="n">
        <f aca="false">+[2]data1cf!AJ250</f>
        <v>-2577.17972223578</v>
      </c>
      <c r="L251" s="8" t="n">
        <f aca="false">+[2]data1cf!AK250</f>
        <v>-2605.34917862147</v>
      </c>
      <c r="M251" s="8" t="n">
        <f aca="false">+[2]data1cf!AL250</f>
        <v>-2603.9583565386</v>
      </c>
      <c r="N251" s="8" t="n">
        <f aca="false">+[2]data1cf!AM250</f>
        <v>-2621.43591115337</v>
      </c>
      <c r="O251" s="8" t="n">
        <f aca="false">+[2]data1cf!AN250</f>
        <v>-2431.75867367046</v>
      </c>
      <c r="P251" s="8" t="n">
        <f aca="false">+[2]data1cf!AO250</f>
        <v>-2393.24439667919</v>
      </c>
      <c r="Q251" s="8" t="n">
        <f aca="false">+[2]data1cf!AP250</f>
        <v>-2394.29371849806</v>
      </c>
      <c r="R251" s="8" t="n">
        <f aca="false">+[2]data1cf!AQ250</f>
        <v>1027.41128431346</v>
      </c>
      <c r="S251" s="8" t="n">
        <f aca="false">+[2]data1cf!AR250</f>
        <v>0</v>
      </c>
      <c r="T251" s="8" t="n">
        <f aca="false">+[2]data1cf!AS250</f>
        <v>0</v>
      </c>
      <c r="U251" s="8" t="n">
        <f aca="false">+[2]data1cf!AT250</f>
        <v>0</v>
      </c>
      <c r="V251" s="8" t="n">
        <f aca="false">+[2]data1cf!AU250</f>
        <v>0</v>
      </c>
      <c r="W251" s="8" t="n">
        <f aca="false">+[2]data1cf!AV250</f>
        <v>0</v>
      </c>
      <c r="X251" s="8" t="n">
        <f aca="false">+[2]data1cf!AW250</f>
        <v>0</v>
      </c>
      <c r="Y251" s="8" t="n">
        <f aca="false">+[2]data1cf!AX250</f>
        <v>0</v>
      </c>
      <c r="Z251" s="8" t="n">
        <f aca="false">+[2]data1cf!AY250</f>
        <v>0</v>
      </c>
      <c r="AA251" s="8" t="n">
        <f aca="false">+[2]data1cf!AZ250</f>
        <v>0</v>
      </c>
      <c r="AB251" s="9"/>
      <c r="AC251" s="9"/>
      <c r="AD251" s="9"/>
      <c r="AE251" s="9"/>
      <c r="AF251" s="9"/>
      <c r="AG251" s="9"/>
      <c r="AH251" s="9"/>
      <c r="AI251" s="9"/>
      <c r="AJ251" s="9"/>
      <c r="AK251" s="1"/>
      <c r="AL251" s="1" t="e">
        <f aca="false">SUMPRODUCT(B251:AJ251,PVCapPrice)</f>
        <v>#DIV/0!</v>
      </c>
      <c r="AM251" s="1"/>
      <c r="AN251" s="1"/>
      <c r="AO251" s="1"/>
      <c r="AP251" s="1"/>
      <c r="AQ251" s="1"/>
    </row>
    <row r="252" customFormat="false" ht="11.25" hidden="false" customHeight="false" outlineLevel="0" collapsed="false">
      <c r="A252" s="1" t="n">
        <v>250</v>
      </c>
      <c r="B252" s="8" t="n">
        <f aca="false">+[2]data1cf!AA251</f>
        <v>-102848.253941158</v>
      </c>
      <c r="C252" s="8" t="n">
        <f aca="false">+[2]data1cf!AB251</f>
        <v>-7375.02453992063</v>
      </c>
      <c r="D252" s="8" t="n">
        <f aca="false">+[2]data1cf!AC251</f>
        <v>-3023.61105422487</v>
      </c>
      <c r="E252" s="8" t="n">
        <f aca="false">+[2]data1cf!AD251</f>
        <v>-2855.36170061981</v>
      </c>
      <c r="F252" s="8" t="n">
        <f aca="false">+[2]data1cf!AE251</f>
        <v>-3082.53710430134</v>
      </c>
      <c r="G252" s="8" t="n">
        <f aca="false">+[2]data1cf!AF251</f>
        <v>-3418.65543261105</v>
      </c>
      <c r="H252" s="8" t="n">
        <f aca="false">+[2]data1cf!AG251</f>
        <v>-2118.45173879321</v>
      </c>
      <c r="I252" s="8" t="n">
        <f aca="false">+[2]data1cf!AH251</f>
        <v>-2250.98694302598</v>
      </c>
      <c r="J252" s="8" t="n">
        <f aca="false">+[2]data1cf!AI251</f>
        <v>-2263.42114556097</v>
      </c>
      <c r="K252" s="8" t="n">
        <f aca="false">+[2]data1cf!AJ251</f>
        <v>-2272.22963405878</v>
      </c>
      <c r="L252" s="8" t="n">
        <f aca="false">+[2]data1cf!AK251</f>
        <v>-2300.91508044138</v>
      </c>
      <c r="M252" s="8" t="n">
        <f aca="false">+[2]data1cf!AL251</f>
        <v>-2299.0082683616</v>
      </c>
      <c r="N252" s="8" t="n">
        <f aca="false">+[2]data1cf!AM251</f>
        <v>-2317.00181297329</v>
      </c>
      <c r="O252" s="8" t="n">
        <f aca="false">+[2]data1cf!AN251</f>
        <v>-2126.80858549346</v>
      </c>
      <c r="P252" s="8" t="n">
        <f aca="false">+[2]data1cf!AO251</f>
        <v>-2088.81029849911</v>
      </c>
      <c r="Q252" s="8" t="n">
        <f aca="false">+[2]data1cf!AP251</f>
        <v>-2089.34363032106</v>
      </c>
      <c r="R252" s="8" t="n">
        <f aca="false">+[2]data1cf!AQ251</f>
        <v>1179.62833340351</v>
      </c>
      <c r="S252" s="8" t="n">
        <f aca="false">+[2]data1cf!AR251</f>
        <v>0</v>
      </c>
      <c r="T252" s="8" t="n">
        <f aca="false">+[2]data1cf!AS251</f>
        <v>0</v>
      </c>
      <c r="U252" s="8" t="n">
        <f aca="false">+[2]data1cf!AT251</f>
        <v>0</v>
      </c>
      <c r="V252" s="8" t="n">
        <f aca="false">+[2]data1cf!AU251</f>
        <v>0</v>
      </c>
      <c r="W252" s="8" t="n">
        <f aca="false">+[2]data1cf!AV251</f>
        <v>0</v>
      </c>
      <c r="X252" s="8" t="n">
        <f aca="false">+[2]data1cf!AW251</f>
        <v>0</v>
      </c>
      <c r="Y252" s="8" t="n">
        <f aca="false">+[2]data1cf!AX251</f>
        <v>0</v>
      </c>
      <c r="Z252" s="8" t="n">
        <f aca="false">+[2]data1cf!AY251</f>
        <v>0</v>
      </c>
      <c r="AA252" s="8" t="n">
        <f aca="false">+[2]data1cf!AZ251</f>
        <v>0</v>
      </c>
      <c r="AB252" s="9"/>
      <c r="AC252" s="9"/>
      <c r="AD252" s="9"/>
      <c r="AE252" s="9"/>
      <c r="AF252" s="9"/>
      <c r="AG252" s="9"/>
      <c r="AH252" s="9"/>
      <c r="AI252" s="9"/>
      <c r="AJ252" s="9"/>
      <c r="AK252" s="1"/>
      <c r="AL252" s="1" t="e">
        <f aca="false">SUMPRODUCT(B252:AJ252,PVCapPrice)</f>
        <v>#DIV/0!</v>
      </c>
      <c r="AM252" s="1"/>
      <c r="AN252" s="1"/>
      <c r="AO252" s="1"/>
      <c r="AP252" s="1"/>
      <c r="AQ252" s="1"/>
    </row>
    <row r="253" customFormat="false" ht="11.25" hidden="false" customHeight="false" outlineLevel="0" collapsed="false">
      <c r="A253" s="1" t="n">
        <v>251</v>
      </c>
      <c r="B253" s="8" t="n">
        <f aca="false">+[2]data1cf!AA252</f>
        <v>-93916.7368986908</v>
      </c>
      <c r="C253" s="8" t="n">
        <f aca="false">+[2]data1cf!AB252</f>
        <v>-7537.50805816445</v>
      </c>
      <c r="D253" s="8" t="n">
        <f aca="false">+[2]data1cf!AC252</f>
        <v>-3466.33777885099</v>
      </c>
      <c r="E253" s="8" t="n">
        <f aca="false">+[2]data1cf!AD252</f>
        <v>-3086.64231440398</v>
      </c>
      <c r="F253" s="8" t="n">
        <f aca="false">+[2]data1cf!AE252</f>
        <v>-3335.69515741137</v>
      </c>
      <c r="G253" s="8" t="n">
        <f aca="false">+[2]data1cf!AF252</f>
        <v>-3622.15464336012</v>
      </c>
      <c r="H253" s="8" t="n">
        <f aca="false">+[2]data1cf!AG252</f>
        <v>-2334.79308815994</v>
      </c>
      <c r="I253" s="8" t="n">
        <f aca="false">+[2]data1cf!AH252</f>
        <v>-2455.86879876654</v>
      </c>
      <c r="J253" s="8" t="n">
        <f aca="false">+[2]data1cf!AI252</f>
        <v>-2468.30300130153</v>
      </c>
      <c r="K253" s="8" t="n">
        <f aca="false">+[2]data1cf!AJ252</f>
        <v>-2477.45874718195</v>
      </c>
      <c r="L253" s="8" t="n">
        <f aca="false">+[2]data1cf!AK252</f>
        <v>-2505.79693618194</v>
      </c>
      <c r="M253" s="8" t="n">
        <f aca="false">+[2]data1cf!AL252</f>
        <v>-2504.23738148477</v>
      </c>
      <c r="N253" s="8" t="n">
        <f aca="false">+[2]data1cf!AM252</f>
        <v>-2521.88366871385</v>
      </c>
      <c r="O253" s="8" t="n">
        <f aca="false">+[2]data1cf!AN252</f>
        <v>-2332.03769861664</v>
      </c>
      <c r="P253" s="8" t="n">
        <f aca="false">+[2]data1cf!AO252</f>
        <v>-2293.69215423967</v>
      </c>
      <c r="Q253" s="8" t="n">
        <f aca="false">+[2]data1cf!AP252</f>
        <v>-2294.57274344423</v>
      </c>
      <c r="R253" s="8" t="n">
        <f aca="false">+[2]data1cf!AQ252</f>
        <v>1077.18740553322</v>
      </c>
      <c r="S253" s="8" t="n">
        <f aca="false">+[2]data1cf!AR252</f>
        <v>0</v>
      </c>
      <c r="T253" s="8" t="n">
        <f aca="false">+[2]data1cf!AS252</f>
        <v>0</v>
      </c>
      <c r="U253" s="8" t="n">
        <f aca="false">+[2]data1cf!AT252</f>
        <v>0</v>
      </c>
      <c r="V253" s="8" t="n">
        <f aca="false">+[2]data1cf!AU252</f>
        <v>0</v>
      </c>
      <c r="W253" s="8" t="n">
        <f aca="false">+[2]data1cf!AV252</f>
        <v>0</v>
      </c>
      <c r="X253" s="8" t="n">
        <f aca="false">+[2]data1cf!AW252</f>
        <v>0</v>
      </c>
      <c r="Y253" s="8" t="n">
        <f aca="false">+[2]data1cf!AX252</f>
        <v>0</v>
      </c>
      <c r="Z253" s="8" t="n">
        <f aca="false">+[2]data1cf!AY252</f>
        <v>0</v>
      </c>
      <c r="AA253" s="8" t="n">
        <f aca="false">+[2]data1cf!AZ252</f>
        <v>0</v>
      </c>
      <c r="AB253" s="9"/>
      <c r="AC253" s="9"/>
      <c r="AD253" s="9"/>
      <c r="AE253" s="9"/>
      <c r="AF253" s="9"/>
      <c r="AG253" s="9"/>
      <c r="AH253" s="9"/>
      <c r="AI253" s="9"/>
      <c r="AJ253" s="9"/>
      <c r="AK253" s="1"/>
      <c r="AL253" s="1" t="e">
        <f aca="false">SUMPRODUCT(B253:AJ253,PVCapPrice)</f>
        <v>#DIV/0!</v>
      </c>
      <c r="AM253" s="1"/>
      <c r="AN253" s="1"/>
      <c r="AO253" s="1"/>
      <c r="AP253" s="1"/>
      <c r="AQ253" s="1"/>
    </row>
    <row r="254" customFormat="false" ht="11.25" hidden="false" customHeight="false" outlineLevel="0" collapsed="false">
      <c r="A254" s="1" t="n">
        <v>252</v>
      </c>
      <c r="B254" s="8" t="n">
        <f aca="false">+[2]data1cf!AA253</f>
        <v>-96475.2232443799</v>
      </c>
      <c r="C254" s="8" t="n">
        <f aca="false">+[2]data1cf!AB253</f>
        <v>-7407.64879215781</v>
      </c>
      <c r="D254" s="8" t="n">
        <f aca="false">+[2]data1cf!AC253</f>
        <v>-3295.03537080588</v>
      </c>
      <c r="E254" s="8" t="n">
        <f aca="false">+[2]data1cf!AD253</f>
        <v>-2998.99320576173</v>
      </c>
      <c r="F254" s="8" t="n">
        <f aca="false">+[2]data1cf!AE253</f>
        <v>-3283.56198325727</v>
      </c>
      <c r="G254" s="8" t="n">
        <f aca="false">+[2]data1cf!AF253</f>
        <v>-3600.17364551341</v>
      </c>
      <c r="H254" s="8" t="n">
        <f aca="false">+[2]data1cf!AG253</f>
        <v>-2272.82081785794</v>
      </c>
      <c r="I254" s="8" t="n">
        <f aca="false">+[2]data1cf!AH253</f>
        <v>-2397.17916878551</v>
      </c>
      <c r="J254" s="8" t="n">
        <f aca="false">+[2]data1cf!AI253</f>
        <v>-2409.6133713205</v>
      </c>
      <c r="K254" s="8" t="n">
        <f aca="false">+[2]data1cf!AJ253</f>
        <v>-2418.6696432518</v>
      </c>
      <c r="L254" s="8" t="n">
        <f aca="false">+[2]data1cf!AK253</f>
        <v>-2447.10730620091</v>
      </c>
      <c r="M254" s="8" t="n">
        <f aca="false">+[2]data1cf!AL253</f>
        <v>-2445.44827755462</v>
      </c>
      <c r="N254" s="8" t="n">
        <f aca="false">+[2]data1cf!AM253</f>
        <v>-2463.19403873282</v>
      </c>
      <c r="O254" s="8" t="n">
        <f aca="false">+[2]data1cf!AN253</f>
        <v>-2273.24859468649</v>
      </c>
      <c r="P254" s="8" t="n">
        <f aca="false">+[2]data1cf!AO253</f>
        <v>-2235.00252425864</v>
      </c>
      <c r="Q254" s="8" t="n">
        <f aca="false">+[2]data1cf!AP253</f>
        <v>-2235.78363951408</v>
      </c>
      <c r="R254" s="8" t="n">
        <f aca="false">+[2]data1cf!AQ253</f>
        <v>1106.53222052374</v>
      </c>
      <c r="S254" s="8" t="n">
        <f aca="false">+[2]data1cf!AR253</f>
        <v>0</v>
      </c>
      <c r="T254" s="8" t="n">
        <f aca="false">+[2]data1cf!AS253</f>
        <v>0</v>
      </c>
      <c r="U254" s="8" t="n">
        <f aca="false">+[2]data1cf!AT253</f>
        <v>0</v>
      </c>
      <c r="V254" s="8" t="n">
        <f aca="false">+[2]data1cf!AU253</f>
        <v>0</v>
      </c>
      <c r="W254" s="8" t="n">
        <f aca="false">+[2]data1cf!AV253</f>
        <v>0</v>
      </c>
      <c r="X254" s="8" t="n">
        <f aca="false">+[2]data1cf!AW253</f>
        <v>0</v>
      </c>
      <c r="Y254" s="8" t="n">
        <f aca="false">+[2]data1cf!AX253</f>
        <v>0</v>
      </c>
      <c r="Z254" s="8" t="n">
        <f aca="false">+[2]data1cf!AY253</f>
        <v>0</v>
      </c>
      <c r="AA254" s="8" t="n">
        <f aca="false">+[2]data1cf!AZ253</f>
        <v>0</v>
      </c>
      <c r="AB254" s="9"/>
      <c r="AC254" s="9"/>
      <c r="AD254" s="9"/>
      <c r="AE254" s="9"/>
      <c r="AF254" s="9"/>
      <c r="AG254" s="9"/>
      <c r="AH254" s="9"/>
      <c r="AI254" s="9"/>
      <c r="AJ254" s="9"/>
      <c r="AK254" s="1"/>
      <c r="AL254" s="1" t="e">
        <f aca="false">SUMPRODUCT(B254:AJ254,PVCapPrice)</f>
        <v>#DIV/0!</v>
      </c>
      <c r="AM254" s="1"/>
      <c r="AN254" s="1"/>
      <c r="AO254" s="1"/>
      <c r="AP254" s="1"/>
      <c r="AQ254" s="1"/>
    </row>
    <row r="255" customFormat="false" ht="11.25" hidden="false" customHeight="false" outlineLevel="0" collapsed="false">
      <c r="A255" s="1" t="n">
        <v>253</v>
      </c>
      <c r="B255" s="8" t="n">
        <f aca="false">+[2]data1cf!AA254</f>
        <v>-90832.2947936935</v>
      </c>
      <c r="C255" s="8" t="n">
        <f aca="false">+[2]data1cf!AB254</f>
        <v>-7597.38494216209</v>
      </c>
      <c r="D255" s="8" t="n">
        <f aca="false">+[2]data1cf!AC254</f>
        <v>-3598.63136741747</v>
      </c>
      <c r="E255" s="8" t="n">
        <f aca="false">+[2]data1cf!AD254</f>
        <v>-3214.63308120136</v>
      </c>
      <c r="F255" s="8" t="n">
        <f aca="false">+[2]data1cf!AE254</f>
        <v>-3567.4644251707</v>
      </c>
      <c r="G255" s="8" t="n">
        <f aca="false">+[2]data1cf!AF254</f>
        <v>-3650.60176349777</v>
      </c>
      <c r="H255" s="8" t="n">
        <f aca="false">+[2]data1cf!AG254</f>
        <v>-2409.50518509329</v>
      </c>
      <c r="I255" s="8" t="n">
        <f aca="false">+[2]data1cf!AH254</f>
        <v>-2526.6234331015</v>
      </c>
      <c r="J255" s="8" t="n">
        <f aca="false">+[2]data1cf!AI254</f>
        <v>-2539.05763563649</v>
      </c>
      <c r="K255" s="8" t="n">
        <f aca="false">+[2]data1cf!AJ254</f>
        <v>-2548.33330462595</v>
      </c>
      <c r="L255" s="8" t="n">
        <f aca="false">+[2]data1cf!AK254</f>
        <v>-2576.5515705169</v>
      </c>
      <c r="M255" s="8" t="n">
        <f aca="false">+[2]data1cf!AL254</f>
        <v>-2575.11193892877</v>
      </c>
      <c r="N255" s="8" t="n">
        <f aca="false">+[2]data1cf!AM254</f>
        <v>-2592.6383030488</v>
      </c>
      <c r="O255" s="8" t="n">
        <f aca="false">+[2]data1cf!AN254</f>
        <v>-2402.91225606063</v>
      </c>
      <c r="P255" s="8" t="n">
        <f aca="false">+[2]data1cf!AO254</f>
        <v>-2364.44678857462</v>
      </c>
      <c r="Q255" s="8" t="n">
        <f aca="false">+[2]data1cf!AP254</f>
        <v>-2365.44730088823</v>
      </c>
      <c r="R255" s="8" t="n">
        <f aca="false">+[2]data1cf!AQ254</f>
        <v>1041.81008836575</v>
      </c>
      <c r="S255" s="8" t="n">
        <f aca="false">+[2]data1cf!AR254</f>
        <v>0</v>
      </c>
      <c r="T255" s="8" t="n">
        <f aca="false">+[2]data1cf!AS254</f>
        <v>0</v>
      </c>
      <c r="U255" s="8" t="n">
        <f aca="false">+[2]data1cf!AT254</f>
        <v>0</v>
      </c>
      <c r="V255" s="8" t="n">
        <f aca="false">+[2]data1cf!AU254</f>
        <v>0</v>
      </c>
      <c r="W255" s="8" t="n">
        <f aca="false">+[2]data1cf!AV254</f>
        <v>0</v>
      </c>
      <c r="X255" s="8" t="n">
        <f aca="false">+[2]data1cf!AW254</f>
        <v>0</v>
      </c>
      <c r="Y255" s="8" t="n">
        <f aca="false">+[2]data1cf!AX254</f>
        <v>0</v>
      </c>
      <c r="Z255" s="8" t="n">
        <f aca="false">+[2]data1cf!AY254</f>
        <v>0</v>
      </c>
      <c r="AA255" s="8" t="n">
        <f aca="false">+[2]data1cf!AZ254</f>
        <v>0</v>
      </c>
      <c r="AB255" s="9"/>
      <c r="AC255" s="9"/>
      <c r="AD255" s="9"/>
      <c r="AE255" s="9"/>
      <c r="AF255" s="9"/>
      <c r="AG255" s="9"/>
      <c r="AH255" s="9"/>
      <c r="AI255" s="9"/>
      <c r="AJ255" s="9"/>
      <c r="AK255" s="1"/>
      <c r="AL255" s="1" t="e">
        <f aca="false">SUMPRODUCT(B255:AJ255,PVCapPrice)</f>
        <v>#DIV/0!</v>
      </c>
      <c r="AM255" s="1"/>
      <c r="AN255" s="1"/>
      <c r="AO255" s="1"/>
      <c r="AP255" s="1"/>
      <c r="AQ255" s="1"/>
    </row>
    <row r="256" customFormat="false" ht="11.25" hidden="false" customHeight="false" outlineLevel="0" collapsed="false">
      <c r="A256" s="1" t="n">
        <v>254</v>
      </c>
      <c r="B256" s="8" t="n">
        <f aca="false">+[2]data1cf!AA255</f>
        <v>-94081.897774442</v>
      </c>
      <c r="C256" s="8" t="n">
        <f aca="false">+[2]data1cf!AB255</f>
        <v>-7544.1327677168</v>
      </c>
      <c r="D256" s="8" t="n">
        <f aca="false">+[2]data1cf!AC255</f>
        <v>-3344.158999187</v>
      </c>
      <c r="E256" s="8" t="n">
        <f aca="false">+[2]data1cf!AD255</f>
        <v>-3151.94887533255</v>
      </c>
      <c r="F256" s="8" t="n">
        <f aca="false">+[2]data1cf!AE255</f>
        <v>-3551.38361555926</v>
      </c>
      <c r="G256" s="8" t="n">
        <f aca="false">+[2]data1cf!AF255</f>
        <v>-3729.59321883833</v>
      </c>
      <c r="H256" s="8" t="n">
        <f aca="false">+[2]data1cf!AG255</f>
        <v>-2330.79252178888</v>
      </c>
      <c r="I256" s="8" t="n">
        <f aca="false">+[2]data1cf!AH255</f>
        <v>-2452.08014040551</v>
      </c>
      <c r="J256" s="8" t="n">
        <f aca="false">+[2]data1cf!AI255</f>
        <v>-2464.5143429405</v>
      </c>
      <c r="K256" s="8" t="n">
        <f aca="false">+[2]data1cf!AJ255</f>
        <v>-2473.66366736607</v>
      </c>
      <c r="L256" s="8" t="n">
        <f aca="false">+[2]data1cf!AK255</f>
        <v>-2502.00827782091</v>
      </c>
      <c r="M256" s="8" t="n">
        <f aca="false">+[2]data1cf!AL255</f>
        <v>-2500.44230166889</v>
      </c>
      <c r="N256" s="8" t="n">
        <f aca="false">+[2]data1cf!AM255</f>
        <v>-2518.09501035282</v>
      </c>
      <c r="O256" s="8" t="n">
        <f aca="false">+[2]data1cf!AN255</f>
        <v>-2328.24261880076</v>
      </c>
      <c r="P256" s="8" t="n">
        <f aca="false">+[2]data1cf!AO255</f>
        <v>-2289.90349587864</v>
      </c>
      <c r="Q256" s="8" t="n">
        <f aca="false">+[2]data1cf!AP255</f>
        <v>-2290.77766362835</v>
      </c>
      <c r="R256" s="8" t="n">
        <f aca="false">+[2]data1cf!AQ255</f>
        <v>1079.08173471374</v>
      </c>
      <c r="S256" s="8" t="n">
        <f aca="false">+[2]data1cf!AR255</f>
        <v>0</v>
      </c>
      <c r="T256" s="8" t="n">
        <f aca="false">+[2]data1cf!AS255</f>
        <v>0</v>
      </c>
      <c r="U256" s="8" t="n">
        <f aca="false">+[2]data1cf!AT255</f>
        <v>0</v>
      </c>
      <c r="V256" s="8" t="n">
        <f aca="false">+[2]data1cf!AU255</f>
        <v>0</v>
      </c>
      <c r="W256" s="8" t="n">
        <f aca="false">+[2]data1cf!AV255</f>
        <v>0</v>
      </c>
      <c r="X256" s="8" t="n">
        <f aca="false">+[2]data1cf!AW255</f>
        <v>0</v>
      </c>
      <c r="Y256" s="8" t="n">
        <f aca="false">+[2]data1cf!AX255</f>
        <v>0</v>
      </c>
      <c r="Z256" s="8" t="n">
        <f aca="false">+[2]data1cf!AY255</f>
        <v>0</v>
      </c>
      <c r="AA256" s="8" t="n">
        <f aca="false">+[2]data1cf!AZ255</f>
        <v>0</v>
      </c>
      <c r="AB256" s="9"/>
      <c r="AC256" s="9"/>
      <c r="AD256" s="9"/>
      <c r="AE256" s="9"/>
      <c r="AF256" s="9"/>
      <c r="AG256" s="9"/>
      <c r="AH256" s="9"/>
      <c r="AI256" s="9"/>
      <c r="AJ256" s="9"/>
      <c r="AK256" s="1"/>
      <c r="AL256" s="1" t="e">
        <f aca="false">SUMPRODUCT(B256:AJ256,PVCapPrice)</f>
        <v>#DIV/0!</v>
      </c>
      <c r="AM256" s="1"/>
      <c r="AN256" s="1"/>
      <c r="AO256" s="1"/>
      <c r="AP256" s="1"/>
      <c r="AQ256" s="1"/>
    </row>
    <row r="257" customFormat="false" ht="11.25" hidden="false" customHeight="false" outlineLevel="0" collapsed="false">
      <c r="A257" s="1" t="n">
        <v>255</v>
      </c>
      <c r="B257" s="8" t="n">
        <f aca="false">+[2]data1cf!AA256</f>
        <v>-98642.3645282827</v>
      </c>
      <c r="C257" s="8" t="n">
        <f aca="false">+[2]data1cf!AB256</f>
        <v>-7419.90195703116</v>
      </c>
      <c r="D257" s="8" t="n">
        <f aca="false">+[2]data1cf!AC256</f>
        <v>-3247.16137222496</v>
      </c>
      <c r="E257" s="8" t="n">
        <f aca="false">+[2]data1cf!AD256</f>
        <v>-2908.78381225371</v>
      </c>
      <c r="F257" s="8" t="n">
        <f aca="false">+[2]data1cf!AE256</f>
        <v>-3244.64563403561</v>
      </c>
      <c r="G257" s="8" t="n">
        <f aca="false">+[2]data1cf!AF256</f>
        <v>-3494.88612233592</v>
      </c>
      <c r="H257" s="8" t="n">
        <f aca="false">+[2]data1cf!AG256</f>
        <v>-2220.32780156533</v>
      </c>
      <c r="I257" s="8" t="n">
        <f aca="false">+[2]data1cf!AH256</f>
        <v>-2347.46668144581</v>
      </c>
      <c r="J257" s="8" t="n">
        <f aca="false">+[2]data1cf!AI256</f>
        <v>-2359.9008839808</v>
      </c>
      <c r="K257" s="8" t="n">
        <f aca="false">+[2]data1cf!AJ256</f>
        <v>-2368.87289745898</v>
      </c>
      <c r="L257" s="8" t="n">
        <f aca="false">+[2]data1cf!AK256</f>
        <v>-2397.39481886121</v>
      </c>
      <c r="M257" s="8" t="n">
        <f aca="false">+[2]data1cf!AL256</f>
        <v>-2395.6515317618</v>
      </c>
      <c r="N257" s="8" t="n">
        <f aca="false">+[2]data1cf!AM256</f>
        <v>-2413.48155139311</v>
      </c>
      <c r="O257" s="8" t="n">
        <f aca="false">+[2]data1cf!AN256</f>
        <v>-2223.45184889366</v>
      </c>
      <c r="P257" s="8" t="n">
        <f aca="false">+[2]data1cf!AO256</f>
        <v>-2185.29003691893</v>
      </c>
      <c r="Q257" s="8" t="n">
        <f aca="false">+[2]data1cf!AP256</f>
        <v>-2185.98689372126</v>
      </c>
      <c r="R257" s="8" t="n">
        <f aca="false">+[2]data1cf!AQ256</f>
        <v>1131.38846419359</v>
      </c>
      <c r="S257" s="8" t="n">
        <f aca="false">+[2]data1cf!AR256</f>
        <v>0</v>
      </c>
      <c r="T257" s="8" t="n">
        <f aca="false">+[2]data1cf!AS256</f>
        <v>0</v>
      </c>
      <c r="U257" s="8" t="n">
        <f aca="false">+[2]data1cf!AT256</f>
        <v>0</v>
      </c>
      <c r="V257" s="8" t="n">
        <f aca="false">+[2]data1cf!AU256</f>
        <v>0</v>
      </c>
      <c r="W257" s="8" t="n">
        <f aca="false">+[2]data1cf!AV256</f>
        <v>0</v>
      </c>
      <c r="X257" s="8" t="n">
        <f aca="false">+[2]data1cf!AW256</f>
        <v>0</v>
      </c>
      <c r="Y257" s="8" t="n">
        <f aca="false">+[2]data1cf!AX256</f>
        <v>0</v>
      </c>
      <c r="Z257" s="8" t="n">
        <f aca="false">+[2]data1cf!AY256</f>
        <v>0</v>
      </c>
      <c r="AA257" s="8" t="n">
        <f aca="false">+[2]data1cf!AZ256</f>
        <v>0</v>
      </c>
      <c r="AB257" s="9"/>
      <c r="AC257" s="9"/>
      <c r="AD257" s="9"/>
      <c r="AE257" s="9"/>
      <c r="AF257" s="9"/>
      <c r="AG257" s="9"/>
      <c r="AH257" s="9"/>
      <c r="AI257" s="9"/>
      <c r="AJ257" s="9"/>
      <c r="AK257" s="1"/>
      <c r="AL257" s="1" t="e">
        <f aca="false">SUMPRODUCT(B257:AJ257,PVCapPrice)</f>
        <v>#DIV/0!</v>
      </c>
      <c r="AM257" s="1"/>
      <c r="AN257" s="1"/>
      <c r="AO257" s="1"/>
      <c r="AP257" s="1"/>
      <c r="AQ257" s="1"/>
    </row>
    <row r="258" customFormat="false" ht="11.25" hidden="false" customHeight="false" outlineLevel="0" collapsed="false">
      <c r="A258" s="1" t="n">
        <v>256</v>
      </c>
      <c r="B258" s="8" t="n">
        <f aca="false">+[2]data1cf!AA257</f>
        <v>-91732.2046324388</v>
      </c>
      <c r="C258" s="8" t="n">
        <f aca="false">+[2]data1cf!AB257</f>
        <v>-7559.77380707546</v>
      </c>
      <c r="D258" s="8" t="n">
        <f aca="false">+[2]data1cf!AC257</f>
        <v>-3558.92410621321</v>
      </c>
      <c r="E258" s="8" t="n">
        <f aca="false">+[2]data1cf!AD257</f>
        <v>-3215.92556303862</v>
      </c>
      <c r="F258" s="8" t="n">
        <f aca="false">+[2]data1cf!AE257</f>
        <v>-3369.56781896141</v>
      </c>
      <c r="G258" s="8" t="n">
        <f aca="false">+[2]data1cf!AF257</f>
        <v>-3718.83720528987</v>
      </c>
      <c r="H258" s="8" t="n">
        <f aca="false">+[2]data1cf!AG257</f>
        <v>-2387.70735300084</v>
      </c>
      <c r="I258" s="8" t="n">
        <f aca="false">+[2]data1cf!AH257</f>
        <v>-2505.98022132855</v>
      </c>
      <c r="J258" s="8" t="n">
        <f aca="false">+[2]data1cf!AI257</f>
        <v>-2518.41442386354</v>
      </c>
      <c r="K258" s="8" t="n">
        <f aca="false">+[2]data1cf!AJ257</f>
        <v>-2527.65510435847</v>
      </c>
      <c r="L258" s="8" t="n">
        <f aca="false">+[2]data1cf!AK257</f>
        <v>-2555.90835874395</v>
      </c>
      <c r="M258" s="8" t="n">
        <f aca="false">+[2]data1cf!AL257</f>
        <v>-2554.43373866129</v>
      </c>
      <c r="N258" s="8" t="n">
        <f aca="false">+[2]data1cf!AM257</f>
        <v>-2571.99509127586</v>
      </c>
      <c r="O258" s="8" t="n">
        <f aca="false">+[2]data1cf!AN257</f>
        <v>-2382.23405579316</v>
      </c>
      <c r="P258" s="8" t="n">
        <f aca="false">+[2]data1cf!AO257</f>
        <v>-2343.80357680168</v>
      </c>
      <c r="Q258" s="8" t="n">
        <f aca="false">+[2]data1cf!AP257</f>
        <v>-2344.76910062075</v>
      </c>
      <c r="R258" s="8" t="n">
        <f aca="false">+[2]data1cf!AQ257</f>
        <v>1052.13169425222</v>
      </c>
      <c r="S258" s="8" t="n">
        <f aca="false">+[2]data1cf!AR257</f>
        <v>0</v>
      </c>
      <c r="T258" s="8" t="n">
        <f aca="false">+[2]data1cf!AS257</f>
        <v>0</v>
      </c>
      <c r="U258" s="8" t="n">
        <f aca="false">+[2]data1cf!AT257</f>
        <v>0</v>
      </c>
      <c r="V258" s="8" t="n">
        <f aca="false">+[2]data1cf!AU257</f>
        <v>0</v>
      </c>
      <c r="W258" s="8" t="n">
        <f aca="false">+[2]data1cf!AV257</f>
        <v>0</v>
      </c>
      <c r="X258" s="8" t="n">
        <f aca="false">+[2]data1cf!AW257</f>
        <v>0</v>
      </c>
      <c r="Y258" s="8" t="n">
        <f aca="false">+[2]data1cf!AX257</f>
        <v>0</v>
      </c>
      <c r="Z258" s="8" t="n">
        <f aca="false">+[2]data1cf!AY257</f>
        <v>0</v>
      </c>
      <c r="AA258" s="8" t="n">
        <f aca="false">+[2]data1cf!AZ257</f>
        <v>0</v>
      </c>
      <c r="AB258" s="9"/>
      <c r="AC258" s="9"/>
      <c r="AD258" s="9"/>
      <c r="AE258" s="9"/>
      <c r="AF258" s="9"/>
      <c r="AG258" s="9"/>
      <c r="AH258" s="9"/>
      <c r="AI258" s="9"/>
      <c r="AJ258" s="9"/>
      <c r="AK258" s="1"/>
      <c r="AL258" s="1" t="e">
        <f aca="false">SUMPRODUCT(B258:AJ258,PVCapPrice)</f>
        <v>#DIV/0!</v>
      </c>
      <c r="AM258" s="1"/>
      <c r="AN258" s="1"/>
      <c r="AO258" s="1"/>
      <c r="AP258" s="1"/>
      <c r="AQ258" s="1"/>
    </row>
    <row r="259" customFormat="false" ht="11.25" hidden="false" customHeight="false" outlineLevel="0" collapsed="false">
      <c r="A259" s="1" t="n">
        <v>257</v>
      </c>
      <c r="B259" s="8" t="n">
        <f aca="false">+[2]data1cf!AA258</f>
        <v>-100466.102395545</v>
      </c>
      <c r="C259" s="8" t="n">
        <f aca="false">+[2]data1cf!AB258</f>
        <v>-7430.69158245816</v>
      </c>
      <c r="D259" s="8" t="n">
        <f aca="false">+[2]data1cf!AC258</f>
        <v>-3176.46067282969</v>
      </c>
      <c r="E259" s="8" t="n">
        <f aca="false">+[2]data1cf!AD258</f>
        <v>-2908.61992111414</v>
      </c>
      <c r="F259" s="8" t="n">
        <f aca="false">+[2]data1cf!AE258</f>
        <v>-3173.34148250357</v>
      </c>
      <c r="G259" s="8" t="n">
        <f aca="false">+[2]data1cf!AF258</f>
        <v>-3484.17785117414</v>
      </c>
      <c r="H259" s="8" t="n">
        <f aca="false">+[2]data1cf!AG258</f>
        <v>-2176.15278524742</v>
      </c>
      <c r="I259" s="8" t="n">
        <f aca="false">+[2]data1cf!AH258</f>
        <v>-2305.63159376111</v>
      </c>
      <c r="J259" s="8" t="n">
        <f aca="false">+[2]data1cf!AI258</f>
        <v>-2318.0657962961</v>
      </c>
      <c r="K259" s="8" t="n">
        <f aca="false">+[2]data1cf!AJ258</f>
        <v>-2326.966902846</v>
      </c>
      <c r="L259" s="8" t="n">
        <f aca="false">+[2]data1cf!AK258</f>
        <v>-2355.55973117651</v>
      </c>
      <c r="M259" s="8" t="n">
        <f aca="false">+[2]data1cf!AL258</f>
        <v>-2353.74553714882</v>
      </c>
      <c r="N259" s="8" t="n">
        <f aca="false">+[2]data1cf!AM258</f>
        <v>-2371.64646370842</v>
      </c>
      <c r="O259" s="8" t="n">
        <f aca="false">+[2]data1cf!AN258</f>
        <v>-2181.54585428069</v>
      </c>
      <c r="P259" s="8" t="n">
        <f aca="false">+[2]data1cf!AO258</f>
        <v>-2143.45494923424</v>
      </c>
      <c r="Q259" s="8" t="n">
        <f aca="false">+[2]data1cf!AP258</f>
        <v>-2144.08089910828</v>
      </c>
      <c r="R259" s="8" t="n">
        <f aca="false">+[2]data1cf!AQ258</f>
        <v>1152.30600803594</v>
      </c>
      <c r="S259" s="8" t="n">
        <f aca="false">+[2]data1cf!AR258</f>
        <v>0</v>
      </c>
      <c r="T259" s="8" t="n">
        <f aca="false">+[2]data1cf!AS258</f>
        <v>0</v>
      </c>
      <c r="U259" s="8" t="n">
        <f aca="false">+[2]data1cf!AT258</f>
        <v>0</v>
      </c>
      <c r="V259" s="8" t="n">
        <f aca="false">+[2]data1cf!AU258</f>
        <v>0</v>
      </c>
      <c r="W259" s="8" t="n">
        <f aca="false">+[2]data1cf!AV258</f>
        <v>0</v>
      </c>
      <c r="X259" s="8" t="n">
        <f aca="false">+[2]data1cf!AW258</f>
        <v>0</v>
      </c>
      <c r="Y259" s="8" t="n">
        <f aca="false">+[2]data1cf!AX258</f>
        <v>0</v>
      </c>
      <c r="Z259" s="8" t="n">
        <f aca="false">+[2]data1cf!AY258</f>
        <v>0</v>
      </c>
      <c r="AA259" s="8" t="n">
        <f aca="false">+[2]data1cf!AZ258</f>
        <v>0</v>
      </c>
      <c r="AB259" s="9"/>
      <c r="AC259" s="9"/>
      <c r="AD259" s="9"/>
      <c r="AE259" s="9"/>
      <c r="AF259" s="9"/>
      <c r="AG259" s="9"/>
      <c r="AH259" s="9"/>
      <c r="AI259" s="9"/>
      <c r="AJ259" s="9"/>
      <c r="AK259" s="1"/>
      <c r="AL259" s="1" t="e">
        <f aca="false">SUMPRODUCT(B259:AJ259,PVCapPrice)</f>
        <v>#DIV/0!</v>
      </c>
      <c r="AM259" s="1"/>
      <c r="AN259" s="1"/>
      <c r="AO259" s="1"/>
      <c r="AP259" s="1"/>
      <c r="AQ259" s="1"/>
    </row>
    <row r="260" customFormat="false" ht="11.25" hidden="false" customHeight="false" outlineLevel="0" collapsed="false">
      <c r="A260" s="1" t="n">
        <v>258</v>
      </c>
      <c r="B260" s="8" t="n">
        <f aca="false">+[2]data1cf!AA259</f>
        <v>-100159.612801121</v>
      </c>
      <c r="C260" s="8" t="n">
        <f aca="false">+[2]data1cf!AB259</f>
        <v>-7459.19559116486</v>
      </c>
      <c r="D260" s="8" t="n">
        <f aca="false">+[2]data1cf!AC259</f>
        <v>-3218.49820161882</v>
      </c>
      <c r="E260" s="8" t="n">
        <f aca="false">+[2]data1cf!AD259</f>
        <v>-2664.80442138651</v>
      </c>
      <c r="F260" s="8" t="n">
        <f aca="false">+[2]data1cf!AE259</f>
        <v>-3053.82943569018</v>
      </c>
      <c r="G260" s="8" t="n">
        <f aca="false">+[2]data1cf!AF259</f>
        <v>-3458.07179775394</v>
      </c>
      <c r="H260" s="8" t="n">
        <f aca="false">+[2]data1cf!AG259</f>
        <v>-2183.57664976105</v>
      </c>
      <c r="I260" s="8" t="n">
        <f aca="false">+[2]data1cf!AH259</f>
        <v>-2312.66221986551</v>
      </c>
      <c r="J260" s="8" t="n">
        <f aca="false">+[2]data1cf!AI259</f>
        <v>-2325.0964224005</v>
      </c>
      <c r="K260" s="8" t="n">
        <f aca="false">+[2]data1cf!AJ259</f>
        <v>-2334.00944526583</v>
      </c>
      <c r="L260" s="8" t="n">
        <f aca="false">+[2]data1cf!AK259</f>
        <v>-2362.59035728091</v>
      </c>
      <c r="M260" s="8" t="n">
        <f aca="false">+[2]data1cf!AL259</f>
        <v>-2360.78807956865</v>
      </c>
      <c r="N260" s="8" t="n">
        <f aca="false">+[2]data1cf!AM259</f>
        <v>-2378.67708981281</v>
      </c>
      <c r="O260" s="8" t="n">
        <f aca="false">+[2]data1cf!AN259</f>
        <v>-2188.58839670052</v>
      </c>
      <c r="P260" s="8" t="n">
        <f aca="false">+[2]data1cf!AO259</f>
        <v>-2150.48557533863</v>
      </c>
      <c r="Q260" s="8" t="n">
        <f aca="false">+[2]data1cf!AP259</f>
        <v>-2151.12344152811</v>
      </c>
      <c r="R260" s="8" t="n">
        <f aca="false">+[2]data1cf!AQ259</f>
        <v>1148.79069498374</v>
      </c>
      <c r="S260" s="8" t="n">
        <f aca="false">+[2]data1cf!AR259</f>
        <v>0</v>
      </c>
      <c r="T260" s="8" t="n">
        <f aca="false">+[2]data1cf!AS259</f>
        <v>0</v>
      </c>
      <c r="U260" s="8" t="n">
        <f aca="false">+[2]data1cf!AT259</f>
        <v>0</v>
      </c>
      <c r="V260" s="8" t="n">
        <f aca="false">+[2]data1cf!AU259</f>
        <v>0</v>
      </c>
      <c r="W260" s="8" t="n">
        <f aca="false">+[2]data1cf!AV259</f>
        <v>0</v>
      </c>
      <c r="X260" s="8" t="n">
        <f aca="false">+[2]data1cf!AW259</f>
        <v>0</v>
      </c>
      <c r="Y260" s="8" t="n">
        <f aca="false">+[2]data1cf!AX259</f>
        <v>0</v>
      </c>
      <c r="Z260" s="8" t="n">
        <f aca="false">+[2]data1cf!AY259</f>
        <v>0</v>
      </c>
      <c r="AA260" s="8" t="n">
        <f aca="false">+[2]data1cf!AZ259</f>
        <v>0</v>
      </c>
      <c r="AB260" s="9"/>
      <c r="AC260" s="9"/>
      <c r="AD260" s="9"/>
      <c r="AE260" s="9"/>
      <c r="AF260" s="9"/>
      <c r="AG260" s="9"/>
      <c r="AH260" s="9"/>
      <c r="AI260" s="9"/>
      <c r="AJ260" s="9"/>
      <c r="AK260" s="1"/>
      <c r="AL260" s="1" t="e">
        <f aca="false">SUMPRODUCT(B260:AJ260,PVCapPrice)</f>
        <v>#DIV/0!</v>
      </c>
      <c r="AM260" s="1"/>
      <c r="AN260" s="1"/>
      <c r="AO260" s="1"/>
      <c r="AP260" s="1"/>
      <c r="AQ260" s="1"/>
    </row>
    <row r="261" customFormat="false" ht="11.25" hidden="false" customHeight="false" outlineLevel="0" collapsed="false">
      <c r="A261" s="1" t="n">
        <v>259</v>
      </c>
      <c r="B261" s="8" t="n">
        <f aca="false">+[2]data1cf!AA260</f>
        <v>-103702.486208623</v>
      </c>
      <c r="C261" s="8" t="n">
        <f aca="false">+[2]data1cf!AB260</f>
        <v>-7397.11145757978</v>
      </c>
      <c r="D261" s="8" t="n">
        <f aca="false">+[2]data1cf!AC260</f>
        <v>-3031.20197023852</v>
      </c>
      <c r="E261" s="8" t="n">
        <f aca="false">+[2]data1cf!AD260</f>
        <v>-2681.90032985249</v>
      </c>
      <c r="F261" s="8" t="n">
        <f aca="false">+[2]data1cf!AE260</f>
        <v>-3072.98571103524</v>
      </c>
      <c r="G261" s="8" t="n">
        <f aca="false">+[2]data1cf!AF260</f>
        <v>-3375.59445325068</v>
      </c>
      <c r="H261" s="8" t="n">
        <f aca="false">+[2]data1cf!AG260</f>
        <v>-2097.76031979494</v>
      </c>
      <c r="I261" s="8" t="n">
        <f aca="false">+[2]data1cf!AH260</f>
        <v>-2231.39153819616</v>
      </c>
      <c r="J261" s="8" t="n">
        <f aca="false">+[2]data1cf!AI260</f>
        <v>-2243.82574073115</v>
      </c>
      <c r="K261" s="8" t="n">
        <f aca="false">+[2]data1cf!AJ260</f>
        <v>-2252.60101667839</v>
      </c>
      <c r="L261" s="8" t="n">
        <f aca="false">+[2]data1cf!AK260</f>
        <v>-2281.31967561156</v>
      </c>
      <c r="M261" s="8" t="n">
        <f aca="false">+[2]data1cf!AL260</f>
        <v>-2279.37965098122</v>
      </c>
      <c r="N261" s="8" t="n">
        <f aca="false">+[2]data1cf!AM260</f>
        <v>-2297.40640814346</v>
      </c>
      <c r="O261" s="8" t="n">
        <f aca="false">+[2]data1cf!AN260</f>
        <v>-2107.17996811308</v>
      </c>
      <c r="P261" s="8" t="n">
        <f aca="false">+[2]data1cf!AO260</f>
        <v>-2069.21489366928</v>
      </c>
      <c r="Q261" s="8" t="n">
        <f aca="false">+[2]data1cf!AP260</f>
        <v>-2069.71501294068</v>
      </c>
      <c r="R261" s="8" t="n">
        <f aca="false">+[2]data1cf!AQ260</f>
        <v>1189.42603581842</v>
      </c>
      <c r="S261" s="8" t="n">
        <f aca="false">+[2]data1cf!AR260</f>
        <v>0</v>
      </c>
      <c r="T261" s="8" t="n">
        <f aca="false">+[2]data1cf!AS260</f>
        <v>0</v>
      </c>
      <c r="U261" s="8" t="n">
        <f aca="false">+[2]data1cf!AT260</f>
        <v>0</v>
      </c>
      <c r="V261" s="8" t="n">
        <f aca="false">+[2]data1cf!AU260</f>
        <v>0</v>
      </c>
      <c r="W261" s="8" t="n">
        <f aca="false">+[2]data1cf!AV260</f>
        <v>0</v>
      </c>
      <c r="X261" s="8" t="n">
        <f aca="false">+[2]data1cf!AW260</f>
        <v>0</v>
      </c>
      <c r="Y261" s="8" t="n">
        <f aca="false">+[2]data1cf!AX260</f>
        <v>0</v>
      </c>
      <c r="Z261" s="8" t="n">
        <f aca="false">+[2]data1cf!AY260</f>
        <v>0</v>
      </c>
      <c r="AA261" s="8" t="n">
        <f aca="false">+[2]data1cf!AZ260</f>
        <v>0</v>
      </c>
      <c r="AB261" s="9"/>
      <c r="AC261" s="9"/>
      <c r="AD261" s="9"/>
      <c r="AE261" s="9"/>
      <c r="AF261" s="9"/>
      <c r="AG261" s="9"/>
      <c r="AH261" s="9"/>
      <c r="AI261" s="9"/>
      <c r="AJ261" s="9"/>
      <c r="AK261" s="1"/>
      <c r="AL261" s="1" t="e">
        <f aca="false">SUMPRODUCT(B261:AJ261,PVCapPrice)</f>
        <v>#DIV/0!</v>
      </c>
      <c r="AM261" s="1"/>
      <c r="AN261" s="1"/>
      <c r="AO261" s="1"/>
      <c r="AP261" s="1"/>
      <c r="AQ261" s="1"/>
    </row>
    <row r="262" customFormat="false" ht="11.25" hidden="false" customHeight="false" outlineLevel="0" collapsed="false">
      <c r="A262" s="1" t="n">
        <v>260</v>
      </c>
      <c r="B262" s="8" t="n">
        <f aca="false">+[2]data1cf!AA261</f>
        <v>-85753.4598970662</v>
      </c>
      <c r="C262" s="8" t="n">
        <f aca="false">+[2]data1cf!AB261</f>
        <v>-7728.95537534986</v>
      </c>
      <c r="D262" s="8" t="n">
        <f aca="false">+[2]data1cf!AC261</f>
        <v>-3727.6017453906</v>
      </c>
      <c r="E262" s="8" t="n">
        <f aca="false">+[2]data1cf!AD261</f>
        <v>-3335.20326063373</v>
      </c>
      <c r="F262" s="8" t="n">
        <f aca="false">+[2]data1cf!AE261</f>
        <v>-3614.34943000928</v>
      </c>
      <c r="G262" s="8" t="n">
        <f aca="false">+[2]data1cf!AF261</f>
        <v>-3907.58824982952</v>
      </c>
      <c r="H262" s="8" t="n">
        <f aca="false">+[2]data1cf!AG261</f>
        <v>-2532.52594287977</v>
      </c>
      <c r="I262" s="8" t="n">
        <f aca="false">+[2]data1cf!AH261</f>
        <v>-2643.12784256221</v>
      </c>
      <c r="J262" s="8" t="n">
        <f aca="false">+[2]data1cf!AI261</f>
        <v>-2655.5620450972</v>
      </c>
      <c r="K262" s="8" t="n">
        <f aca="false">+[2]data1cf!AJ261</f>
        <v>-2665.03517918744</v>
      </c>
      <c r="L262" s="8" t="n">
        <f aca="false">+[2]data1cf!AK261</f>
        <v>-2693.05597997761</v>
      </c>
      <c r="M262" s="8" t="n">
        <f aca="false">+[2]data1cf!AL261</f>
        <v>-2691.81381349026</v>
      </c>
      <c r="N262" s="8" t="n">
        <f aca="false">+[2]data1cf!AM261</f>
        <v>-2709.14271250952</v>
      </c>
      <c r="O262" s="8" t="n">
        <f aca="false">+[2]data1cf!AN261</f>
        <v>-2519.61413062213</v>
      </c>
      <c r="P262" s="8" t="n">
        <f aca="false">+[2]data1cf!AO261</f>
        <v>-2480.95119803534</v>
      </c>
      <c r="Q262" s="8" t="n">
        <f aca="false">+[2]data1cf!AP261</f>
        <v>-2482.14917544972</v>
      </c>
      <c r="R262" s="8" t="n">
        <f aca="false">+[2]data1cf!AQ261</f>
        <v>983.557883635391</v>
      </c>
      <c r="S262" s="8" t="n">
        <f aca="false">+[2]data1cf!AR261</f>
        <v>0</v>
      </c>
      <c r="T262" s="8" t="n">
        <f aca="false">+[2]data1cf!AS261</f>
        <v>0</v>
      </c>
      <c r="U262" s="8" t="n">
        <f aca="false">+[2]data1cf!AT261</f>
        <v>0</v>
      </c>
      <c r="V262" s="8" t="n">
        <f aca="false">+[2]data1cf!AU261</f>
        <v>0</v>
      </c>
      <c r="W262" s="8" t="n">
        <f aca="false">+[2]data1cf!AV261</f>
        <v>0</v>
      </c>
      <c r="X262" s="8" t="n">
        <f aca="false">+[2]data1cf!AW261</f>
        <v>0</v>
      </c>
      <c r="Y262" s="8" t="n">
        <f aca="false">+[2]data1cf!AX261</f>
        <v>0</v>
      </c>
      <c r="Z262" s="8" t="n">
        <f aca="false">+[2]data1cf!AY261</f>
        <v>0</v>
      </c>
      <c r="AA262" s="8" t="n">
        <f aca="false">+[2]data1cf!AZ261</f>
        <v>0</v>
      </c>
      <c r="AB262" s="9"/>
      <c r="AC262" s="9"/>
      <c r="AD262" s="9"/>
      <c r="AE262" s="9"/>
      <c r="AF262" s="9"/>
      <c r="AG262" s="9"/>
      <c r="AH262" s="9"/>
      <c r="AI262" s="9"/>
      <c r="AJ262" s="9"/>
      <c r="AK262" s="1"/>
      <c r="AL262" s="1" t="e">
        <f aca="false">SUMPRODUCT(B262:AJ262,PVCapPrice)</f>
        <v>#DIV/0!</v>
      </c>
      <c r="AM262" s="1"/>
      <c r="AN262" s="1"/>
      <c r="AO262" s="1"/>
      <c r="AP262" s="1"/>
      <c r="AQ262" s="1"/>
    </row>
    <row r="263" customFormat="false" ht="11.25" hidden="false" customHeight="false" outlineLevel="0" collapsed="false">
      <c r="A263" s="1" t="n">
        <v>261</v>
      </c>
      <c r="B263" s="8" t="n">
        <f aca="false">+[2]data1cf!AA262</f>
        <v>-92764.6232838671</v>
      </c>
      <c r="C263" s="8" t="n">
        <f aca="false">+[2]data1cf!AB262</f>
        <v>-7477.36678962283</v>
      </c>
      <c r="D263" s="8" t="n">
        <f aca="false">+[2]data1cf!AC262</f>
        <v>-3512.42572695381</v>
      </c>
      <c r="E263" s="8" t="n">
        <f aca="false">+[2]data1cf!AD262</f>
        <v>-3087.63218365128</v>
      </c>
      <c r="F263" s="8" t="n">
        <f aca="false">+[2]data1cf!AE262</f>
        <v>-3442.68995770244</v>
      </c>
      <c r="G263" s="8" t="n">
        <f aca="false">+[2]data1cf!AF262</f>
        <v>-3739.97798859966</v>
      </c>
      <c r="H263" s="8" t="n">
        <f aca="false">+[2]data1cf!AG262</f>
        <v>-2362.69986064547</v>
      </c>
      <c r="I263" s="8" t="n">
        <f aca="false">+[2]data1cf!AH262</f>
        <v>-2482.29736339971</v>
      </c>
      <c r="J263" s="8" t="n">
        <f aca="false">+[2]data1cf!AI262</f>
        <v>-2494.7315659347</v>
      </c>
      <c r="K263" s="8" t="n">
        <f aca="false">+[2]data1cf!AJ262</f>
        <v>-2503.93210599246</v>
      </c>
      <c r="L263" s="8" t="n">
        <f aca="false">+[2]data1cf!AK262</f>
        <v>-2532.22550081511</v>
      </c>
      <c r="M263" s="8" t="n">
        <f aca="false">+[2]data1cf!AL262</f>
        <v>-2530.71074029528</v>
      </c>
      <c r="N263" s="8" t="n">
        <f aca="false">+[2]data1cf!AM262</f>
        <v>-2548.31223334701</v>
      </c>
      <c r="O263" s="8" t="n">
        <f aca="false">+[2]data1cf!AN262</f>
        <v>-2358.51105742715</v>
      </c>
      <c r="P263" s="8" t="n">
        <f aca="false">+[2]data1cf!AO262</f>
        <v>-2320.12071887283</v>
      </c>
      <c r="Q263" s="8" t="n">
        <f aca="false">+[2]data1cf!AP262</f>
        <v>-2321.04610225474</v>
      </c>
      <c r="R263" s="8" t="n">
        <f aca="false">+[2]data1cf!AQ262</f>
        <v>1063.97312321664</v>
      </c>
      <c r="S263" s="8" t="n">
        <f aca="false">+[2]data1cf!AR262</f>
        <v>0</v>
      </c>
      <c r="T263" s="8" t="n">
        <f aca="false">+[2]data1cf!AS262</f>
        <v>0</v>
      </c>
      <c r="U263" s="8" t="n">
        <f aca="false">+[2]data1cf!AT262</f>
        <v>0</v>
      </c>
      <c r="V263" s="8" t="n">
        <f aca="false">+[2]data1cf!AU262</f>
        <v>0</v>
      </c>
      <c r="W263" s="8" t="n">
        <f aca="false">+[2]data1cf!AV262</f>
        <v>0</v>
      </c>
      <c r="X263" s="8" t="n">
        <f aca="false">+[2]data1cf!AW262</f>
        <v>0</v>
      </c>
      <c r="Y263" s="8" t="n">
        <f aca="false">+[2]data1cf!AX262</f>
        <v>0</v>
      </c>
      <c r="Z263" s="8" t="n">
        <f aca="false">+[2]data1cf!AY262</f>
        <v>0</v>
      </c>
      <c r="AA263" s="8" t="n">
        <f aca="false">+[2]data1cf!AZ262</f>
        <v>0</v>
      </c>
      <c r="AB263" s="9"/>
      <c r="AC263" s="9"/>
      <c r="AD263" s="9"/>
      <c r="AE263" s="9"/>
      <c r="AF263" s="9"/>
      <c r="AG263" s="9"/>
      <c r="AH263" s="9"/>
      <c r="AI263" s="9"/>
      <c r="AJ263" s="9"/>
      <c r="AK263" s="1"/>
      <c r="AL263" s="1" t="e">
        <f aca="false">SUMPRODUCT(B263:AJ263,PVCapPrice)</f>
        <v>#DIV/0!</v>
      </c>
      <c r="AM263" s="1"/>
      <c r="AN263" s="1"/>
      <c r="AO263" s="1"/>
      <c r="AP263" s="1"/>
      <c r="AQ263" s="1"/>
    </row>
    <row r="264" customFormat="false" ht="11.25" hidden="false" customHeight="false" outlineLevel="0" collapsed="false">
      <c r="A264" s="1" t="n">
        <v>262</v>
      </c>
      <c r="B264" s="8" t="n">
        <f aca="false">+[2]data1cf!AA263</f>
        <v>-90804.9265035358</v>
      </c>
      <c r="C264" s="8" t="n">
        <f aca="false">+[2]data1cf!AB263</f>
        <v>-7670.60975291705</v>
      </c>
      <c r="D264" s="8" t="n">
        <f aca="false">+[2]data1cf!AC263</f>
        <v>-3653.71459668401</v>
      </c>
      <c r="E264" s="8" t="n">
        <f aca="false">+[2]data1cf!AD263</f>
        <v>-3170.77164106422</v>
      </c>
      <c r="F264" s="8" t="n">
        <f aca="false">+[2]data1cf!AE263</f>
        <v>-3430.6795531054</v>
      </c>
      <c r="G264" s="8" t="n">
        <f aca="false">+[2]data1cf!AF263</f>
        <v>-3784.45679477361</v>
      </c>
      <c r="H264" s="8" t="n">
        <f aca="false">+[2]data1cf!AG263</f>
        <v>-2410.16810638588</v>
      </c>
      <c r="I264" s="8" t="n">
        <f aca="false">+[2]data1cf!AH263</f>
        <v>-2527.25123978308</v>
      </c>
      <c r="J264" s="8" t="n">
        <f aca="false">+[2]data1cf!AI263</f>
        <v>-2539.68544231807</v>
      </c>
      <c r="K264" s="8" t="n">
        <f aca="false">+[2]data1cf!AJ263</f>
        <v>-2548.96217538665</v>
      </c>
      <c r="L264" s="8" t="n">
        <f aca="false">+[2]data1cf!AK263</f>
        <v>-2577.17937719848</v>
      </c>
      <c r="M264" s="8" t="n">
        <f aca="false">+[2]data1cf!AL263</f>
        <v>-2575.74080968948</v>
      </c>
      <c r="N264" s="8" t="n">
        <f aca="false">+[2]data1cf!AM263</f>
        <v>-2593.26610973039</v>
      </c>
      <c r="O264" s="8" t="n">
        <f aca="false">+[2]data1cf!AN263</f>
        <v>-2403.54112682134</v>
      </c>
      <c r="P264" s="8" t="n">
        <f aca="false">+[2]data1cf!AO263</f>
        <v>-2365.07459525621</v>
      </c>
      <c r="Q264" s="8" t="n">
        <f aca="false">+[2]data1cf!AP263</f>
        <v>-2366.07617164894</v>
      </c>
      <c r="R264" s="8" t="n">
        <f aca="false">+[2]data1cf!AQ263</f>
        <v>1041.49618502495</v>
      </c>
      <c r="S264" s="8" t="n">
        <f aca="false">+[2]data1cf!AR263</f>
        <v>0</v>
      </c>
      <c r="T264" s="8" t="n">
        <f aca="false">+[2]data1cf!AS263</f>
        <v>0</v>
      </c>
      <c r="U264" s="8" t="n">
        <f aca="false">+[2]data1cf!AT263</f>
        <v>0</v>
      </c>
      <c r="V264" s="8" t="n">
        <f aca="false">+[2]data1cf!AU263</f>
        <v>0</v>
      </c>
      <c r="W264" s="8" t="n">
        <f aca="false">+[2]data1cf!AV263</f>
        <v>0</v>
      </c>
      <c r="X264" s="8" t="n">
        <f aca="false">+[2]data1cf!AW263</f>
        <v>0</v>
      </c>
      <c r="Y264" s="8" t="n">
        <f aca="false">+[2]data1cf!AX263</f>
        <v>0</v>
      </c>
      <c r="Z264" s="8" t="n">
        <f aca="false">+[2]data1cf!AY263</f>
        <v>0</v>
      </c>
      <c r="AA264" s="8" t="n">
        <f aca="false">+[2]data1cf!AZ263</f>
        <v>0</v>
      </c>
      <c r="AB264" s="9"/>
      <c r="AC264" s="9"/>
      <c r="AD264" s="9"/>
      <c r="AE264" s="9"/>
      <c r="AF264" s="9"/>
      <c r="AG264" s="9"/>
      <c r="AH264" s="9"/>
      <c r="AI264" s="9"/>
      <c r="AJ264" s="9"/>
      <c r="AK264" s="1"/>
      <c r="AL264" s="1" t="e">
        <f aca="false">SUMPRODUCT(B264:AJ264,PVCapPrice)</f>
        <v>#DIV/0!</v>
      </c>
      <c r="AM264" s="1"/>
      <c r="AN264" s="1"/>
      <c r="AO264" s="1"/>
      <c r="AP264" s="1"/>
      <c r="AQ264" s="1"/>
    </row>
    <row r="265" customFormat="false" ht="11.25" hidden="false" customHeight="false" outlineLevel="0" collapsed="false">
      <c r="A265" s="1" t="n">
        <v>263</v>
      </c>
      <c r="B265" s="8" t="n">
        <f aca="false">+[2]data1cf!AA264</f>
        <v>-87432.9288068101</v>
      </c>
      <c r="C265" s="8" t="n">
        <f aca="false">+[2]data1cf!AB264</f>
        <v>-7603.68224411859</v>
      </c>
      <c r="D265" s="8" t="n">
        <f aca="false">+[2]data1cf!AC264</f>
        <v>-3670.15687417734</v>
      </c>
      <c r="E265" s="8" t="n">
        <f aca="false">+[2]data1cf!AD264</f>
        <v>-3390.87652302491</v>
      </c>
      <c r="F265" s="8" t="n">
        <f aca="false">+[2]data1cf!AE264</f>
        <v>-3401.90193571469</v>
      </c>
      <c r="G265" s="8" t="n">
        <f aca="false">+[2]data1cf!AF264</f>
        <v>-3774.04599536298</v>
      </c>
      <c r="H265" s="8" t="n">
        <f aca="false">+[2]data1cf!AG264</f>
        <v>-2491.84544387542</v>
      </c>
      <c r="I265" s="8" t="n">
        <f aca="false">+[2]data1cf!AH264</f>
        <v>-2604.60216934781</v>
      </c>
      <c r="J265" s="8" t="n">
        <f aca="false">+[2]data1cf!AI264</f>
        <v>-2617.0363718828</v>
      </c>
      <c r="K265" s="8" t="n">
        <f aca="false">+[2]data1cf!AJ264</f>
        <v>-2626.44420822183</v>
      </c>
      <c r="L265" s="8" t="n">
        <f aca="false">+[2]data1cf!AK264</f>
        <v>-2654.53030676321</v>
      </c>
      <c r="M265" s="8" t="n">
        <f aca="false">+[2]data1cf!AL264</f>
        <v>-2653.22284252466</v>
      </c>
      <c r="N265" s="8" t="n">
        <f aca="false">+[2]data1cf!AM264</f>
        <v>-2670.61703929512</v>
      </c>
      <c r="O265" s="8" t="n">
        <f aca="false">+[2]data1cf!AN264</f>
        <v>-2481.02315965652</v>
      </c>
      <c r="P265" s="8" t="n">
        <f aca="false">+[2]data1cf!AO264</f>
        <v>-2442.42552482094</v>
      </c>
      <c r="Q265" s="8" t="n">
        <f aca="false">+[2]data1cf!AP264</f>
        <v>-2443.55820448411</v>
      </c>
      <c r="R265" s="8" t="n">
        <f aca="false">+[2]data1cf!AQ264</f>
        <v>1002.82072024259</v>
      </c>
      <c r="S265" s="8" t="n">
        <f aca="false">+[2]data1cf!AR264</f>
        <v>0</v>
      </c>
      <c r="T265" s="8" t="n">
        <f aca="false">+[2]data1cf!AS264</f>
        <v>0</v>
      </c>
      <c r="U265" s="8" t="n">
        <f aca="false">+[2]data1cf!AT264</f>
        <v>0</v>
      </c>
      <c r="V265" s="8" t="n">
        <f aca="false">+[2]data1cf!AU264</f>
        <v>0</v>
      </c>
      <c r="W265" s="8" t="n">
        <f aca="false">+[2]data1cf!AV264</f>
        <v>0</v>
      </c>
      <c r="X265" s="8" t="n">
        <f aca="false">+[2]data1cf!AW264</f>
        <v>0</v>
      </c>
      <c r="Y265" s="8" t="n">
        <f aca="false">+[2]data1cf!AX264</f>
        <v>0</v>
      </c>
      <c r="Z265" s="8" t="n">
        <f aca="false">+[2]data1cf!AY264</f>
        <v>0</v>
      </c>
      <c r="AA265" s="8" t="n">
        <f aca="false">+[2]data1cf!AZ264</f>
        <v>0</v>
      </c>
      <c r="AB265" s="9"/>
      <c r="AC265" s="9"/>
      <c r="AD265" s="9"/>
      <c r="AE265" s="9"/>
      <c r="AF265" s="9"/>
      <c r="AG265" s="9"/>
      <c r="AH265" s="9"/>
      <c r="AI265" s="9"/>
      <c r="AJ265" s="9"/>
      <c r="AK265" s="1"/>
      <c r="AL265" s="1" t="e">
        <f aca="false">SUMPRODUCT(B265:AJ265,PVCapPrice)</f>
        <v>#DIV/0!</v>
      </c>
      <c r="AM265" s="1"/>
      <c r="AN265" s="1"/>
      <c r="AO265" s="1"/>
      <c r="AP265" s="1"/>
      <c r="AQ265" s="1"/>
    </row>
    <row r="266" customFormat="false" ht="11.25" hidden="false" customHeight="false" outlineLevel="0" collapsed="false">
      <c r="A266" s="1" t="n">
        <v>264</v>
      </c>
      <c r="B266" s="8" t="n">
        <f aca="false">+[2]data1cf!AA265</f>
        <v>-86821.7493179262</v>
      </c>
      <c r="C266" s="8" t="n">
        <f aca="false">+[2]data1cf!AB265</f>
        <v>-7686.50147073683</v>
      </c>
      <c r="D266" s="8" t="n">
        <f aca="false">+[2]data1cf!AC265</f>
        <v>-3790.56522045788</v>
      </c>
      <c r="E266" s="8" t="n">
        <f aca="false">+[2]data1cf!AD265</f>
        <v>-3335.38876805462</v>
      </c>
      <c r="F266" s="8" t="n">
        <f aca="false">+[2]data1cf!AE265</f>
        <v>-3562.60330834228</v>
      </c>
      <c r="G266" s="8" t="n">
        <f aca="false">+[2]data1cf!AF265</f>
        <v>-3772.56632891657</v>
      </c>
      <c r="H266" s="8" t="n">
        <f aca="false">+[2]data1cf!AG265</f>
        <v>-2506.64958013824</v>
      </c>
      <c r="I266" s="8" t="n">
        <f aca="false">+[2]data1cf!AH265</f>
        <v>-2618.62213787922</v>
      </c>
      <c r="J266" s="8" t="n">
        <f aca="false">+[2]data1cf!AI265</f>
        <v>-2631.05634041421</v>
      </c>
      <c r="K266" s="8" t="n">
        <f aca="false">+[2]data1cf!AJ265</f>
        <v>-2640.48793941177</v>
      </c>
      <c r="L266" s="8" t="n">
        <f aca="false">+[2]data1cf!AK265</f>
        <v>-2668.55027529462</v>
      </c>
      <c r="M266" s="8" t="n">
        <f aca="false">+[2]data1cf!AL265</f>
        <v>-2667.26657371459</v>
      </c>
      <c r="N266" s="8" t="n">
        <f aca="false">+[2]data1cf!AM265</f>
        <v>-2684.63700782652</v>
      </c>
      <c r="O266" s="8" t="n">
        <f aca="false">+[2]data1cf!AN265</f>
        <v>-2495.06689084645</v>
      </c>
      <c r="P266" s="8" t="n">
        <f aca="false">+[2]data1cf!AO265</f>
        <v>-2456.44549335234</v>
      </c>
      <c r="Q266" s="8" t="n">
        <f aca="false">+[2]data1cf!AP265</f>
        <v>-2457.60193567405</v>
      </c>
      <c r="R266" s="8" t="n">
        <f aca="false">+[2]data1cf!AQ265</f>
        <v>995.810735976887</v>
      </c>
      <c r="S266" s="8" t="n">
        <f aca="false">+[2]data1cf!AR265</f>
        <v>0</v>
      </c>
      <c r="T266" s="8" t="n">
        <f aca="false">+[2]data1cf!AS265</f>
        <v>0</v>
      </c>
      <c r="U266" s="8" t="n">
        <f aca="false">+[2]data1cf!AT265</f>
        <v>0</v>
      </c>
      <c r="V266" s="8" t="n">
        <f aca="false">+[2]data1cf!AU265</f>
        <v>0</v>
      </c>
      <c r="W266" s="8" t="n">
        <f aca="false">+[2]data1cf!AV265</f>
        <v>0</v>
      </c>
      <c r="X266" s="8" t="n">
        <f aca="false">+[2]data1cf!AW265</f>
        <v>0</v>
      </c>
      <c r="Y266" s="8" t="n">
        <f aca="false">+[2]data1cf!AX265</f>
        <v>0</v>
      </c>
      <c r="Z266" s="8" t="n">
        <f aca="false">+[2]data1cf!AY265</f>
        <v>0</v>
      </c>
      <c r="AA266" s="8" t="n">
        <f aca="false">+[2]data1cf!AZ265</f>
        <v>0</v>
      </c>
      <c r="AB266" s="9"/>
      <c r="AC266" s="9"/>
      <c r="AD266" s="9"/>
      <c r="AE266" s="9"/>
      <c r="AF266" s="9"/>
      <c r="AG266" s="9"/>
      <c r="AH266" s="9"/>
      <c r="AI266" s="9"/>
      <c r="AJ266" s="9"/>
      <c r="AK266" s="1"/>
      <c r="AL266" s="1" t="e">
        <f aca="false">SUMPRODUCT(B266:AJ266,PVCapPrice)</f>
        <v>#DIV/0!</v>
      </c>
      <c r="AM266" s="1"/>
      <c r="AN266" s="1"/>
      <c r="AO266" s="1"/>
      <c r="AP266" s="1"/>
      <c r="AQ266" s="1"/>
    </row>
    <row r="267" customFormat="false" ht="11.25" hidden="false" customHeight="false" outlineLevel="0" collapsed="false">
      <c r="A267" s="1" t="n">
        <v>265</v>
      </c>
      <c r="B267" s="8" t="n">
        <f aca="false">+[2]data1cf!AA266</f>
        <v>-96311.6499339098</v>
      </c>
      <c r="C267" s="8" t="n">
        <f aca="false">+[2]data1cf!AB266</f>
        <v>-7495.67614318764</v>
      </c>
      <c r="D267" s="8" t="n">
        <f aca="false">+[2]data1cf!AC266</f>
        <v>-3342.55821282558</v>
      </c>
      <c r="E267" s="8" t="n">
        <f aca="false">+[2]data1cf!AD266</f>
        <v>-3101.13716529017</v>
      </c>
      <c r="F267" s="8" t="n">
        <f aca="false">+[2]data1cf!AE266</f>
        <v>-3218.3270838844</v>
      </c>
      <c r="G267" s="8" t="n">
        <f aca="false">+[2]data1cf!AF266</f>
        <v>-3474.83364426747</v>
      </c>
      <c r="H267" s="8" t="n">
        <f aca="false">+[2]data1cf!AG266</f>
        <v>-2276.78292984174</v>
      </c>
      <c r="I267" s="8" t="n">
        <f aca="false">+[2]data1cf!AH266</f>
        <v>-2400.93140966905</v>
      </c>
      <c r="J267" s="8" t="n">
        <f aca="false">+[2]data1cf!AI266</f>
        <v>-2413.36561220404</v>
      </c>
      <c r="K267" s="8" t="n">
        <f aca="false">+[2]data1cf!AJ266</f>
        <v>-2422.42824386565</v>
      </c>
      <c r="L267" s="8" t="n">
        <f aca="false">+[2]data1cf!AK266</f>
        <v>-2450.85954708445</v>
      </c>
      <c r="M267" s="8" t="n">
        <f aca="false">+[2]data1cf!AL266</f>
        <v>-2449.20687816847</v>
      </c>
      <c r="N267" s="8" t="n">
        <f aca="false">+[2]data1cf!AM266</f>
        <v>-2466.94627961635</v>
      </c>
      <c r="O267" s="8" t="n">
        <f aca="false">+[2]data1cf!AN266</f>
        <v>-2277.00719530033</v>
      </c>
      <c r="P267" s="8" t="n">
        <f aca="false">+[2]data1cf!AO266</f>
        <v>-2238.75476514217</v>
      </c>
      <c r="Q267" s="8" t="n">
        <f aca="false">+[2]data1cf!AP266</f>
        <v>-2239.54224012793</v>
      </c>
      <c r="R267" s="8" t="n">
        <f aca="false">+[2]data1cf!AQ266</f>
        <v>1104.65610008197</v>
      </c>
      <c r="S267" s="8" t="n">
        <f aca="false">+[2]data1cf!AR266</f>
        <v>0</v>
      </c>
      <c r="T267" s="8" t="n">
        <f aca="false">+[2]data1cf!AS266</f>
        <v>0</v>
      </c>
      <c r="U267" s="8" t="n">
        <f aca="false">+[2]data1cf!AT266</f>
        <v>0</v>
      </c>
      <c r="V267" s="8" t="n">
        <f aca="false">+[2]data1cf!AU266</f>
        <v>0</v>
      </c>
      <c r="W267" s="8" t="n">
        <f aca="false">+[2]data1cf!AV266</f>
        <v>0</v>
      </c>
      <c r="X267" s="8" t="n">
        <f aca="false">+[2]data1cf!AW266</f>
        <v>0</v>
      </c>
      <c r="Y267" s="8" t="n">
        <f aca="false">+[2]data1cf!AX266</f>
        <v>0</v>
      </c>
      <c r="Z267" s="8" t="n">
        <f aca="false">+[2]data1cf!AY266</f>
        <v>0</v>
      </c>
      <c r="AA267" s="8" t="n">
        <f aca="false">+[2]data1cf!AZ266</f>
        <v>0</v>
      </c>
      <c r="AB267" s="9"/>
      <c r="AC267" s="9"/>
      <c r="AD267" s="9"/>
      <c r="AE267" s="9"/>
      <c r="AF267" s="9"/>
      <c r="AG267" s="9"/>
      <c r="AH267" s="9"/>
      <c r="AI267" s="9"/>
      <c r="AJ267" s="9"/>
      <c r="AK267" s="1"/>
      <c r="AL267" s="1" t="e">
        <f aca="false">SUMPRODUCT(B267:AJ267,PVCapPrice)</f>
        <v>#DIV/0!</v>
      </c>
      <c r="AM267" s="1"/>
      <c r="AN267" s="1"/>
      <c r="AO267" s="1"/>
      <c r="AP267" s="1"/>
      <c r="AQ267" s="1"/>
    </row>
    <row r="268" customFormat="false" ht="11.25" hidden="false" customHeight="false" outlineLevel="0" collapsed="false">
      <c r="A268" s="1" t="n">
        <v>266</v>
      </c>
      <c r="B268" s="8" t="n">
        <f aca="false">+[2]data1cf!AA267</f>
        <v>-87162.7276874998</v>
      </c>
      <c r="C268" s="8" t="n">
        <f aca="false">+[2]data1cf!AB267</f>
        <v>-7696.86082789287</v>
      </c>
      <c r="D268" s="8" t="n">
        <f aca="false">+[2]data1cf!AC267</f>
        <v>-3617.05527535644</v>
      </c>
      <c r="E268" s="8" t="n">
        <f aca="false">+[2]data1cf!AD267</f>
        <v>-3464.95887451342</v>
      </c>
      <c r="F268" s="8" t="n">
        <f aca="false">+[2]data1cf!AE267</f>
        <v>-3447.87268605227</v>
      </c>
      <c r="G268" s="8" t="n">
        <f aca="false">+[2]data1cf!AF267</f>
        <v>-3713.27834011132</v>
      </c>
      <c r="H268" s="8" t="n">
        <f aca="false">+[2]data1cf!AG267</f>
        <v>-2498.39032023562</v>
      </c>
      <c r="I268" s="8" t="n">
        <f aca="false">+[2]data1cf!AH267</f>
        <v>-2610.8003668639</v>
      </c>
      <c r="J268" s="8" t="n">
        <f aca="false">+[2]data1cf!AI267</f>
        <v>-2623.23456939888</v>
      </c>
      <c r="K268" s="8" t="n">
        <f aca="false">+[2]data1cf!AJ267</f>
        <v>-2632.65291115743</v>
      </c>
      <c r="L268" s="8" t="n">
        <f aca="false">+[2]data1cf!AK267</f>
        <v>-2660.7285042793</v>
      </c>
      <c r="M268" s="8" t="n">
        <f aca="false">+[2]data1cf!AL267</f>
        <v>-2659.43154546026</v>
      </c>
      <c r="N268" s="8" t="n">
        <f aca="false">+[2]data1cf!AM267</f>
        <v>-2676.8152368112</v>
      </c>
      <c r="O268" s="8" t="n">
        <f aca="false">+[2]data1cf!AN267</f>
        <v>-2487.23186259212</v>
      </c>
      <c r="P268" s="8" t="n">
        <f aca="false">+[2]data1cf!AO267</f>
        <v>-2448.62372233702</v>
      </c>
      <c r="Q268" s="8" t="n">
        <f aca="false">+[2]data1cf!AP267</f>
        <v>-2449.76690741972</v>
      </c>
      <c r="R268" s="8" t="n">
        <f aca="false">+[2]data1cf!AQ267</f>
        <v>999.721621484548</v>
      </c>
      <c r="S268" s="8" t="n">
        <f aca="false">+[2]data1cf!AR267</f>
        <v>0</v>
      </c>
      <c r="T268" s="8" t="n">
        <f aca="false">+[2]data1cf!AS267</f>
        <v>0</v>
      </c>
      <c r="U268" s="8" t="n">
        <f aca="false">+[2]data1cf!AT267</f>
        <v>0</v>
      </c>
      <c r="V268" s="8" t="n">
        <f aca="false">+[2]data1cf!AU267</f>
        <v>0</v>
      </c>
      <c r="W268" s="8" t="n">
        <f aca="false">+[2]data1cf!AV267</f>
        <v>0</v>
      </c>
      <c r="X268" s="8" t="n">
        <f aca="false">+[2]data1cf!AW267</f>
        <v>0</v>
      </c>
      <c r="Y268" s="8" t="n">
        <f aca="false">+[2]data1cf!AX267</f>
        <v>0</v>
      </c>
      <c r="Z268" s="8" t="n">
        <f aca="false">+[2]data1cf!AY267</f>
        <v>0</v>
      </c>
      <c r="AA268" s="8" t="n">
        <f aca="false">+[2]data1cf!AZ267</f>
        <v>0</v>
      </c>
      <c r="AB268" s="9"/>
      <c r="AC268" s="9"/>
      <c r="AD268" s="9"/>
      <c r="AE268" s="9"/>
      <c r="AF268" s="9"/>
      <c r="AG268" s="9"/>
      <c r="AH268" s="9"/>
      <c r="AI268" s="9"/>
      <c r="AJ268" s="9"/>
      <c r="AK268" s="1"/>
      <c r="AL268" s="1" t="e">
        <f aca="false">SUMPRODUCT(B268:AJ268,PVCapPrice)</f>
        <v>#DIV/0!</v>
      </c>
      <c r="AM268" s="1"/>
      <c r="AN268" s="1"/>
      <c r="AO268" s="1"/>
      <c r="AP268" s="1"/>
      <c r="AQ268" s="1"/>
    </row>
    <row r="269" customFormat="false" ht="11.25" hidden="false" customHeight="false" outlineLevel="0" collapsed="false">
      <c r="A269" s="1" t="n">
        <v>267</v>
      </c>
      <c r="B269" s="8" t="n">
        <f aca="false">+[2]data1cf!AA268</f>
        <v>-88243.8826653659</v>
      </c>
      <c r="C269" s="8" t="n">
        <f aca="false">+[2]data1cf!AB268</f>
        <v>-7607.01699413147</v>
      </c>
      <c r="D269" s="8" t="n">
        <f aca="false">+[2]data1cf!AC268</f>
        <v>-3631.77835972286</v>
      </c>
      <c r="E269" s="8" t="n">
        <f aca="false">+[2]data1cf!AD268</f>
        <v>-3286.80144016215</v>
      </c>
      <c r="F269" s="8" t="n">
        <f aca="false">+[2]data1cf!AE268</f>
        <v>-3438.61872691655</v>
      </c>
      <c r="G269" s="8" t="n">
        <f aca="false">+[2]data1cf!AF268</f>
        <v>-3809.15950942478</v>
      </c>
      <c r="H269" s="8" t="n">
        <f aca="false">+[2]data1cf!AG268</f>
        <v>-2472.20232488455</v>
      </c>
      <c r="I269" s="8" t="n">
        <f aca="false">+[2]data1cf!AH268</f>
        <v>-2585.99953659563</v>
      </c>
      <c r="J269" s="8" t="n">
        <f aca="false">+[2]data1cf!AI268</f>
        <v>-2598.43373913062</v>
      </c>
      <c r="K269" s="8" t="n">
        <f aca="false">+[2]data1cf!AJ268</f>
        <v>-2607.81004558363</v>
      </c>
      <c r="L269" s="8" t="n">
        <f aca="false">+[2]data1cf!AK268</f>
        <v>-2635.92767401103</v>
      </c>
      <c r="M269" s="8" t="n">
        <f aca="false">+[2]data1cf!AL268</f>
        <v>-2634.58867988645</v>
      </c>
      <c r="N269" s="8" t="n">
        <f aca="false">+[2]data1cf!AM268</f>
        <v>-2652.01440654294</v>
      </c>
      <c r="O269" s="8" t="n">
        <f aca="false">+[2]data1cf!AN268</f>
        <v>-2462.38899701832</v>
      </c>
      <c r="P269" s="8" t="n">
        <f aca="false">+[2]data1cf!AO268</f>
        <v>-2423.82289206876</v>
      </c>
      <c r="Q269" s="8" t="n">
        <f aca="false">+[2]data1cf!AP268</f>
        <v>-2424.92404184591</v>
      </c>
      <c r="R269" s="8" t="n">
        <f aca="false">+[2]data1cf!AQ268</f>
        <v>1012.12203661868</v>
      </c>
      <c r="S269" s="8" t="n">
        <f aca="false">+[2]data1cf!AR268</f>
        <v>0</v>
      </c>
      <c r="T269" s="8" t="n">
        <f aca="false">+[2]data1cf!AS268</f>
        <v>0</v>
      </c>
      <c r="U269" s="8" t="n">
        <f aca="false">+[2]data1cf!AT268</f>
        <v>0</v>
      </c>
      <c r="V269" s="8" t="n">
        <f aca="false">+[2]data1cf!AU268</f>
        <v>0</v>
      </c>
      <c r="W269" s="8" t="n">
        <f aca="false">+[2]data1cf!AV268</f>
        <v>0</v>
      </c>
      <c r="X269" s="8" t="n">
        <f aca="false">+[2]data1cf!AW268</f>
        <v>0</v>
      </c>
      <c r="Y269" s="8" t="n">
        <f aca="false">+[2]data1cf!AX268</f>
        <v>0</v>
      </c>
      <c r="Z269" s="8" t="n">
        <f aca="false">+[2]data1cf!AY268</f>
        <v>0</v>
      </c>
      <c r="AA269" s="8" t="n">
        <f aca="false">+[2]data1cf!AZ268</f>
        <v>0</v>
      </c>
      <c r="AB269" s="9"/>
      <c r="AC269" s="9"/>
      <c r="AD269" s="9"/>
      <c r="AE269" s="9"/>
      <c r="AF269" s="9"/>
      <c r="AG269" s="9"/>
      <c r="AH269" s="9"/>
      <c r="AI269" s="9"/>
      <c r="AJ269" s="9"/>
      <c r="AK269" s="1"/>
      <c r="AL269" s="1" t="e">
        <f aca="false">SUMPRODUCT(B269:AJ269,PVCapPrice)</f>
        <v>#DIV/0!</v>
      </c>
      <c r="AM269" s="1"/>
      <c r="AN269" s="1"/>
      <c r="AO269" s="1"/>
      <c r="AP269" s="1"/>
      <c r="AQ269" s="1"/>
    </row>
    <row r="270" customFormat="false" ht="11.25" hidden="false" customHeight="false" outlineLevel="0" collapsed="false">
      <c r="A270" s="1" t="n">
        <v>268</v>
      </c>
      <c r="B270" s="8" t="n">
        <f aca="false">+[2]data1cf!AA269</f>
        <v>-89389.9698596867</v>
      </c>
      <c r="C270" s="8" t="n">
        <f aca="false">+[2]data1cf!AB269</f>
        <v>-7572.60234612449</v>
      </c>
      <c r="D270" s="8" t="n">
        <f aca="false">+[2]data1cf!AC269</f>
        <v>-3510.9605667453</v>
      </c>
      <c r="E270" s="8" t="n">
        <f aca="false">+[2]data1cf!AD269</f>
        <v>-3211.85341014252</v>
      </c>
      <c r="F270" s="8" t="n">
        <f aca="false">+[2]data1cf!AE269</f>
        <v>-3535.5774420005</v>
      </c>
      <c r="G270" s="8" t="n">
        <f aca="false">+[2]data1cf!AF269</f>
        <v>-3731.92775787289</v>
      </c>
      <c r="H270" s="8" t="n">
        <f aca="false">+[2]data1cf!AG269</f>
        <v>-2444.44152580279</v>
      </c>
      <c r="I270" s="8" t="n">
        <f aca="false">+[2]data1cf!AH269</f>
        <v>-2559.70921322767</v>
      </c>
      <c r="J270" s="8" t="n">
        <f aca="false">+[2]data1cf!AI269</f>
        <v>-2572.14341576266</v>
      </c>
      <c r="K270" s="8" t="n">
        <f aca="false">+[2]data1cf!AJ269</f>
        <v>-2581.47516234555</v>
      </c>
      <c r="L270" s="8" t="n">
        <f aca="false">+[2]data1cf!AK269</f>
        <v>-2609.63735064307</v>
      </c>
      <c r="M270" s="8" t="n">
        <f aca="false">+[2]data1cf!AL269</f>
        <v>-2608.25379664837</v>
      </c>
      <c r="N270" s="8" t="n">
        <f aca="false">+[2]data1cf!AM269</f>
        <v>-2625.72408317497</v>
      </c>
      <c r="O270" s="8" t="n">
        <f aca="false">+[2]data1cf!AN269</f>
        <v>-2436.05411378024</v>
      </c>
      <c r="P270" s="8" t="n">
        <f aca="false">+[2]data1cf!AO269</f>
        <v>-2397.53256870079</v>
      </c>
      <c r="Q270" s="8" t="n">
        <f aca="false">+[2]data1cf!AP269</f>
        <v>-2398.58915860783</v>
      </c>
      <c r="R270" s="8" t="n">
        <f aca="false">+[2]data1cf!AQ269</f>
        <v>1025.26719830266</v>
      </c>
      <c r="S270" s="8" t="n">
        <f aca="false">+[2]data1cf!AR269</f>
        <v>0</v>
      </c>
      <c r="T270" s="8" t="n">
        <f aca="false">+[2]data1cf!AS269</f>
        <v>0</v>
      </c>
      <c r="U270" s="8" t="n">
        <f aca="false">+[2]data1cf!AT269</f>
        <v>0</v>
      </c>
      <c r="V270" s="8" t="n">
        <f aca="false">+[2]data1cf!AU269</f>
        <v>0</v>
      </c>
      <c r="W270" s="8" t="n">
        <f aca="false">+[2]data1cf!AV269</f>
        <v>0</v>
      </c>
      <c r="X270" s="8" t="n">
        <f aca="false">+[2]data1cf!AW269</f>
        <v>0</v>
      </c>
      <c r="Y270" s="8" t="n">
        <f aca="false">+[2]data1cf!AX269</f>
        <v>0</v>
      </c>
      <c r="Z270" s="8" t="n">
        <f aca="false">+[2]data1cf!AY269</f>
        <v>0</v>
      </c>
      <c r="AA270" s="8" t="n">
        <f aca="false">+[2]data1cf!AZ269</f>
        <v>0</v>
      </c>
      <c r="AB270" s="9"/>
      <c r="AC270" s="9"/>
      <c r="AD270" s="9"/>
      <c r="AE270" s="9"/>
      <c r="AF270" s="9"/>
      <c r="AG270" s="9"/>
      <c r="AH270" s="9"/>
      <c r="AI270" s="9"/>
      <c r="AJ270" s="9"/>
      <c r="AK270" s="1"/>
      <c r="AL270" s="1" t="e">
        <f aca="false">SUMPRODUCT(B270:AJ270,PVCapPrice)</f>
        <v>#DIV/0!</v>
      </c>
      <c r="AM270" s="1"/>
      <c r="AN270" s="1"/>
      <c r="AO270" s="1"/>
      <c r="AP270" s="1"/>
      <c r="AQ270" s="1"/>
    </row>
    <row r="271" customFormat="false" ht="11.25" hidden="false" customHeight="false" outlineLevel="0" collapsed="false">
      <c r="A271" s="1" t="n">
        <v>269</v>
      </c>
      <c r="B271" s="8" t="n">
        <f aca="false">+[2]data1cf!AA270</f>
        <v>-92684.4512724059</v>
      </c>
      <c r="C271" s="8" t="n">
        <f aca="false">+[2]data1cf!AB270</f>
        <v>-7532.98621744588</v>
      </c>
      <c r="D271" s="8" t="n">
        <f aca="false">+[2]data1cf!AC270</f>
        <v>-3497.53388190994</v>
      </c>
      <c r="E271" s="8" t="n">
        <f aca="false">+[2]data1cf!AD270</f>
        <v>-3185.1696494108</v>
      </c>
      <c r="F271" s="8" t="n">
        <f aca="false">+[2]data1cf!AE270</f>
        <v>-3468.89260117175</v>
      </c>
      <c r="G271" s="8" t="n">
        <f aca="false">+[2]data1cf!AF270</f>
        <v>-3681.01241868125</v>
      </c>
      <c r="H271" s="8" t="n">
        <f aca="false">+[2]data1cf!AG270</f>
        <v>-2364.64180634836</v>
      </c>
      <c r="I271" s="8" t="n">
        <f aca="false">+[2]data1cf!AH270</f>
        <v>-2484.13644520502</v>
      </c>
      <c r="J271" s="8" t="n">
        <f aca="false">+[2]data1cf!AI270</f>
        <v>-2496.57064774001</v>
      </c>
      <c r="K271" s="8" t="n">
        <f aca="false">+[2]data1cf!AJ270</f>
        <v>-2505.77430488558</v>
      </c>
      <c r="L271" s="8" t="n">
        <f aca="false">+[2]data1cf!AK270</f>
        <v>-2534.06458262042</v>
      </c>
      <c r="M271" s="8" t="n">
        <f aca="false">+[2]data1cf!AL270</f>
        <v>-2532.5529391884</v>
      </c>
      <c r="N271" s="8" t="n">
        <f aca="false">+[2]data1cf!AM270</f>
        <v>-2550.15131515233</v>
      </c>
      <c r="O271" s="8" t="n">
        <f aca="false">+[2]data1cf!AN270</f>
        <v>-2360.35325632026</v>
      </c>
      <c r="P271" s="8" t="n">
        <f aca="false">+[2]data1cf!AO270</f>
        <v>-2321.95980067815</v>
      </c>
      <c r="Q271" s="8" t="n">
        <f aca="false">+[2]data1cf!AP270</f>
        <v>-2322.88830114786</v>
      </c>
      <c r="R271" s="8" t="n">
        <f aca="false">+[2]data1cf!AQ270</f>
        <v>1063.05358231399</v>
      </c>
      <c r="S271" s="8" t="n">
        <f aca="false">+[2]data1cf!AR270</f>
        <v>0</v>
      </c>
      <c r="T271" s="8" t="n">
        <f aca="false">+[2]data1cf!AS270</f>
        <v>0</v>
      </c>
      <c r="U271" s="8" t="n">
        <f aca="false">+[2]data1cf!AT270</f>
        <v>0</v>
      </c>
      <c r="V271" s="8" t="n">
        <f aca="false">+[2]data1cf!AU270</f>
        <v>0</v>
      </c>
      <c r="W271" s="8" t="n">
        <f aca="false">+[2]data1cf!AV270</f>
        <v>0</v>
      </c>
      <c r="X271" s="8" t="n">
        <f aca="false">+[2]data1cf!AW270</f>
        <v>0</v>
      </c>
      <c r="Y271" s="8" t="n">
        <f aca="false">+[2]data1cf!AX270</f>
        <v>0</v>
      </c>
      <c r="Z271" s="8" t="n">
        <f aca="false">+[2]data1cf!AY270</f>
        <v>0</v>
      </c>
      <c r="AA271" s="8" t="n">
        <f aca="false">+[2]data1cf!AZ270</f>
        <v>0</v>
      </c>
      <c r="AB271" s="9"/>
      <c r="AC271" s="9"/>
      <c r="AD271" s="9"/>
      <c r="AE271" s="9"/>
      <c r="AF271" s="9"/>
      <c r="AG271" s="9"/>
      <c r="AH271" s="9"/>
      <c r="AI271" s="9"/>
      <c r="AJ271" s="9"/>
      <c r="AK271" s="1"/>
      <c r="AL271" s="1" t="e">
        <f aca="false">SUMPRODUCT(B271:AJ271,PVCapPrice)</f>
        <v>#DIV/0!</v>
      </c>
      <c r="AM271" s="1"/>
      <c r="AN271" s="1"/>
      <c r="AO271" s="1"/>
      <c r="AP271" s="1"/>
      <c r="AQ271" s="1"/>
    </row>
    <row r="272" customFormat="false" ht="11.25" hidden="false" customHeight="false" outlineLevel="0" collapsed="false">
      <c r="A272" s="1" t="n">
        <v>270</v>
      </c>
      <c r="B272" s="8" t="n">
        <f aca="false">+[2]data1cf!AA271</f>
        <v>-91210.7152165243</v>
      </c>
      <c r="C272" s="8" t="n">
        <f aca="false">+[2]data1cf!AB271</f>
        <v>-7649.96770991702</v>
      </c>
      <c r="D272" s="8" t="n">
        <f aca="false">+[2]data1cf!AC271</f>
        <v>-3549.55757784737</v>
      </c>
      <c r="E272" s="8" t="n">
        <f aca="false">+[2]data1cf!AD271</f>
        <v>-3106.23581266557</v>
      </c>
      <c r="F272" s="8" t="n">
        <f aca="false">+[2]data1cf!AE271</f>
        <v>-3418.78236275099</v>
      </c>
      <c r="G272" s="8" t="n">
        <f aca="false">+[2]data1cf!AF271</f>
        <v>-3823.17289333204</v>
      </c>
      <c r="H272" s="8" t="n">
        <f aca="false">+[2]data1cf!AG271</f>
        <v>-2400.33899479058</v>
      </c>
      <c r="I272" s="8" t="n">
        <f aca="false">+[2]data1cf!AH271</f>
        <v>-2517.9427713381</v>
      </c>
      <c r="J272" s="8" t="n">
        <f aca="false">+[2]data1cf!AI271</f>
        <v>-2530.37697387309</v>
      </c>
      <c r="K272" s="8" t="n">
        <f aca="false">+[2]data1cf!AJ271</f>
        <v>-2539.63792987651</v>
      </c>
      <c r="L272" s="8" t="n">
        <f aca="false">+[2]data1cf!AK271</f>
        <v>-2567.8709087535</v>
      </c>
      <c r="M272" s="8" t="n">
        <f aca="false">+[2]data1cf!AL271</f>
        <v>-2566.41656417933</v>
      </c>
      <c r="N272" s="8" t="n">
        <f aca="false">+[2]data1cf!AM271</f>
        <v>-2583.9576412854</v>
      </c>
      <c r="O272" s="8" t="n">
        <f aca="false">+[2]data1cf!AN271</f>
        <v>-2394.21688131119</v>
      </c>
      <c r="P272" s="8" t="n">
        <f aca="false">+[2]data1cf!AO271</f>
        <v>-2355.76612681122</v>
      </c>
      <c r="Q272" s="8" t="n">
        <f aca="false">+[2]data1cf!AP271</f>
        <v>-2356.75192613879</v>
      </c>
      <c r="R272" s="8" t="n">
        <f aca="false">+[2]data1cf!AQ271</f>
        <v>1046.15041924745</v>
      </c>
      <c r="S272" s="8" t="n">
        <f aca="false">+[2]data1cf!AR271</f>
        <v>0</v>
      </c>
      <c r="T272" s="8" t="n">
        <f aca="false">+[2]data1cf!AS271</f>
        <v>0</v>
      </c>
      <c r="U272" s="8" t="n">
        <f aca="false">+[2]data1cf!AT271</f>
        <v>0</v>
      </c>
      <c r="V272" s="8" t="n">
        <f aca="false">+[2]data1cf!AU271</f>
        <v>0</v>
      </c>
      <c r="W272" s="8" t="n">
        <f aca="false">+[2]data1cf!AV271</f>
        <v>0</v>
      </c>
      <c r="X272" s="8" t="n">
        <f aca="false">+[2]data1cf!AW271</f>
        <v>0</v>
      </c>
      <c r="Y272" s="8" t="n">
        <f aca="false">+[2]data1cf!AX271</f>
        <v>0</v>
      </c>
      <c r="Z272" s="8" t="n">
        <f aca="false">+[2]data1cf!AY271</f>
        <v>0</v>
      </c>
      <c r="AA272" s="8" t="n">
        <f aca="false">+[2]data1cf!AZ271</f>
        <v>0</v>
      </c>
      <c r="AB272" s="9"/>
      <c r="AC272" s="9"/>
      <c r="AD272" s="9"/>
      <c r="AE272" s="9"/>
      <c r="AF272" s="9"/>
      <c r="AG272" s="9"/>
      <c r="AH272" s="9"/>
      <c r="AI272" s="9"/>
      <c r="AJ272" s="9"/>
      <c r="AK272" s="1"/>
      <c r="AL272" s="1" t="e">
        <f aca="false">SUMPRODUCT(B272:AJ272,PVCapPrice)</f>
        <v>#DIV/0!</v>
      </c>
      <c r="AM272" s="1"/>
      <c r="AN272" s="1"/>
      <c r="AO272" s="1"/>
      <c r="AP272" s="1"/>
      <c r="AQ272" s="1"/>
    </row>
    <row r="273" customFormat="false" ht="11.25" hidden="false" customHeight="false" outlineLevel="0" collapsed="false">
      <c r="A273" s="1" t="n">
        <v>271</v>
      </c>
      <c r="B273" s="8" t="n">
        <f aca="false">+[2]data1cf!AA272</f>
        <v>-101984.993694576</v>
      </c>
      <c r="C273" s="8" t="n">
        <f aca="false">+[2]data1cf!AB272</f>
        <v>-7341.55896411732</v>
      </c>
      <c r="D273" s="8" t="n">
        <f aca="false">+[2]data1cf!AC272</f>
        <v>-3076.50207028427</v>
      </c>
      <c r="E273" s="8" t="n">
        <f aca="false">+[2]data1cf!AD272</f>
        <v>-2812.31027119884</v>
      </c>
      <c r="F273" s="8" t="n">
        <f aca="false">+[2]data1cf!AE272</f>
        <v>-3085.0488126854</v>
      </c>
      <c r="G273" s="8" t="n">
        <f aca="false">+[2]data1cf!AF272</f>
        <v>-3369.95797308344</v>
      </c>
      <c r="H273" s="8" t="n">
        <f aca="false">+[2]data1cf!AG272</f>
        <v>-2139.36183566838</v>
      </c>
      <c r="I273" s="8" t="n">
        <f aca="false">+[2]data1cf!AH272</f>
        <v>-2270.78944247437</v>
      </c>
      <c r="J273" s="8" t="n">
        <f aca="false">+[2]data1cf!AI272</f>
        <v>-2283.22364500936</v>
      </c>
      <c r="K273" s="8" t="n">
        <f aca="false">+[2]data1cf!AJ272</f>
        <v>-2292.06569706556</v>
      </c>
      <c r="L273" s="8" t="n">
        <f aca="false">+[2]data1cf!AK272</f>
        <v>-2320.71757988977</v>
      </c>
      <c r="M273" s="8" t="n">
        <f aca="false">+[2]data1cf!AL272</f>
        <v>-2318.84433136838</v>
      </c>
      <c r="N273" s="8" t="n">
        <f aca="false">+[2]data1cf!AM272</f>
        <v>-2336.80431242168</v>
      </c>
      <c r="O273" s="8" t="n">
        <f aca="false">+[2]data1cf!AN272</f>
        <v>-2146.64464850024</v>
      </c>
      <c r="P273" s="8" t="n">
        <f aca="false">+[2]data1cf!AO272</f>
        <v>-2108.6127979475</v>
      </c>
      <c r="Q273" s="8" t="n">
        <f aca="false">+[2]data1cf!AP272</f>
        <v>-2109.17969332784</v>
      </c>
      <c r="R273" s="8" t="n">
        <f aca="false">+[2]data1cf!AQ272</f>
        <v>1169.72708367931</v>
      </c>
      <c r="S273" s="8" t="n">
        <f aca="false">+[2]data1cf!AR272</f>
        <v>0</v>
      </c>
      <c r="T273" s="8" t="n">
        <f aca="false">+[2]data1cf!AS272</f>
        <v>0</v>
      </c>
      <c r="U273" s="8" t="n">
        <f aca="false">+[2]data1cf!AT272</f>
        <v>0</v>
      </c>
      <c r="V273" s="8" t="n">
        <f aca="false">+[2]data1cf!AU272</f>
        <v>0</v>
      </c>
      <c r="W273" s="8" t="n">
        <f aca="false">+[2]data1cf!AV272</f>
        <v>0</v>
      </c>
      <c r="X273" s="8" t="n">
        <f aca="false">+[2]data1cf!AW272</f>
        <v>0</v>
      </c>
      <c r="Y273" s="8" t="n">
        <f aca="false">+[2]data1cf!AX272</f>
        <v>0</v>
      </c>
      <c r="Z273" s="8" t="n">
        <f aca="false">+[2]data1cf!AY272</f>
        <v>0</v>
      </c>
      <c r="AA273" s="8" t="n">
        <f aca="false">+[2]data1cf!AZ272</f>
        <v>0</v>
      </c>
      <c r="AB273" s="9"/>
      <c r="AC273" s="9"/>
      <c r="AD273" s="9"/>
      <c r="AE273" s="9"/>
      <c r="AF273" s="9"/>
      <c r="AG273" s="9"/>
      <c r="AH273" s="9"/>
      <c r="AI273" s="9"/>
      <c r="AJ273" s="9"/>
      <c r="AK273" s="1"/>
      <c r="AL273" s="1" t="e">
        <f aca="false">SUMPRODUCT(B273:AJ273,PVCapPrice)</f>
        <v>#DIV/0!</v>
      </c>
      <c r="AM273" s="1"/>
      <c r="AN273" s="1"/>
      <c r="AO273" s="1"/>
      <c r="AP273" s="1"/>
      <c r="AQ273" s="1"/>
    </row>
    <row r="274" customFormat="false" ht="11.25" hidden="false" customHeight="false" outlineLevel="0" collapsed="false">
      <c r="A274" s="1" t="n">
        <v>272</v>
      </c>
      <c r="B274" s="8" t="n">
        <f aca="false">+[2]data1cf!AA273</f>
        <v>-102805.609945164</v>
      </c>
      <c r="C274" s="8" t="n">
        <f aca="false">+[2]data1cf!AB273</f>
        <v>-7328.71091893333</v>
      </c>
      <c r="D274" s="8" t="n">
        <f aca="false">+[2]data1cf!AC273</f>
        <v>-3027.94625526658</v>
      </c>
      <c r="E274" s="8" t="n">
        <f aca="false">+[2]data1cf!AD273</f>
        <v>-2905.52182925541</v>
      </c>
      <c r="F274" s="8" t="n">
        <f aca="false">+[2]data1cf!AE273</f>
        <v>-3093.90812886368</v>
      </c>
      <c r="G274" s="8" t="n">
        <f aca="false">+[2]data1cf!AF273</f>
        <v>-3543.15217915024</v>
      </c>
      <c r="H274" s="8" t="n">
        <f aca="false">+[2]data1cf!AG273</f>
        <v>-2119.48467189874</v>
      </c>
      <c r="I274" s="8" t="n">
        <f aca="false">+[2]data1cf!AH273</f>
        <v>-2251.96516217889</v>
      </c>
      <c r="J274" s="8" t="n">
        <f aca="false">+[2]data1cf!AI273</f>
        <v>-2264.39936471388</v>
      </c>
      <c r="K274" s="8" t="n">
        <f aca="false">+[2]data1cf!AJ273</f>
        <v>-2273.20951121025</v>
      </c>
      <c r="L274" s="8" t="n">
        <f aca="false">+[2]data1cf!AK273</f>
        <v>-2301.89329959429</v>
      </c>
      <c r="M274" s="8" t="n">
        <f aca="false">+[2]data1cf!AL273</f>
        <v>-2299.98814551307</v>
      </c>
      <c r="N274" s="8" t="n">
        <f aca="false">+[2]data1cf!AM273</f>
        <v>-2317.98003212619</v>
      </c>
      <c r="O274" s="8" t="n">
        <f aca="false">+[2]data1cf!AN273</f>
        <v>-2127.78846264494</v>
      </c>
      <c r="P274" s="8" t="n">
        <f aca="false">+[2]data1cf!AO273</f>
        <v>-2089.78851765202</v>
      </c>
      <c r="Q274" s="8" t="n">
        <f aca="false">+[2]data1cf!AP273</f>
        <v>-2090.32350747253</v>
      </c>
      <c r="R274" s="8" t="n">
        <f aca="false">+[2]data1cf!AQ273</f>
        <v>1179.13922382705</v>
      </c>
      <c r="S274" s="8" t="n">
        <f aca="false">+[2]data1cf!AR273</f>
        <v>0</v>
      </c>
      <c r="T274" s="8" t="n">
        <f aca="false">+[2]data1cf!AS273</f>
        <v>0</v>
      </c>
      <c r="U274" s="8" t="n">
        <f aca="false">+[2]data1cf!AT273</f>
        <v>0</v>
      </c>
      <c r="V274" s="8" t="n">
        <f aca="false">+[2]data1cf!AU273</f>
        <v>0</v>
      </c>
      <c r="W274" s="8" t="n">
        <f aca="false">+[2]data1cf!AV273</f>
        <v>0</v>
      </c>
      <c r="X274" s="8" t="n">
        <f aca="false">+[2]data1cf!AW273</f>
        <v>0</v>
      </c>
      <c r="Y274" s="8" t="n">
        <f aca="false">+[2]data1cf!AX273</f>
        <v>0</v>
      </c>
      <c r="Z274" s="8" t="n">
        <f aca="false">+[2]data1cf!AY273</f>
        <v>0</v>
      </c>
      <c r="AA274" s="8" t="n">
        <f aca="false">+[2]data1cf!AZ273</f>
        <v>0</v>
      </c>
      <c r="AB274" s="9"/>
      <c r="AC274" s="9"/>
      <c r="AD274" s="9"/>
      <c r="AE274" s="9"/>
      <c r="AF274" s="9"/>
      <c r="AG274" s="9"/>
      <c r="AH274" s="9"/>
      <c r="AI274" s="9"/>
      <c r="AJ274" s="9"/>
      <c r="AK274" s="1"/>
      <c r="AL274" s="1" t="e">
        <f aca="false">SUMPRODUCT(B274:AJ274,PVCapPrice)</f>
        <v>#DIV/0!</v>
      </c>
      <c r="AM274" s="1"/>
      <c r="AN274" s="1"/>
      <c r="AO274" s="1"/>
      <c r="AP274" s="1"/>
      <c r="AQ274" s="1"/>
    </row>
    <row r="275" customFormat="false" ht="11.25" hidden="false" customHeight="false" outlineLevel="0" collapsed="false">
      <c r="A275" s="1" t="n">
        <v>273</v>
      </c>
      <c r="B275" s="8" t="n">
        <f aca="false">+[2]data1cf!AA274</f>
        <v>-98155.0997015159</v>
      </c>
      <c r="C275" s="8" t="n">
        <f aca="false">+[2]data1cf!AB274</f>
        <v>-7593.67662631829</v>
      </c>
      <c r="D275" s="8" t="n">
        <f aca="false">+[2]data1cf!AC274</f>
        <v>-3338.01497449557</v>
      </c>
      <c r="E275" s="8" t="n">
        <f aca="false">+[2]data1cf!AD274</f>
        <v>-2893.14958549042</v>
      </c>
      <c r="F275" s="8" t="n">
        <f aca="false">+[2]data1cf!AE274</f>
        <v>-3184.61011227111</v>
      </c>
      <c r="G275" s="8" t="n">
        <f aca="false">+[2]data1cf!AF274</f>
        <v>-3629.00329288112</v>
      </c>
      <c r="H275" s="8" t="n">
        <f aca="false">+[2]data1cf!AG274</f>
        <v>-2232.13044714284</v>
      </c>
      <c r="I275" s="8" t="n">
        <f aca="false">+[2]data1cf!AH274</f>
        <v>-2358.64414675998</v>
      </c>
      <c r="J275" s="8" t="n">
        <f aca="false">+[2]data1cf!AI274</f>
        <v>-2371.07834929497</v>
      </c>
      <c r="K275" s="8" t="n">
        <f aca="false">+[2]data1cf!AJ274</f>
        <v>-2380.06930762961</v>
      </c>
      <c r="L275" s="8" t="n">
        <f aca="false">+[2]data1cf!AK274</f>
        <v>-2408.57228417538</v>
      </c>
      <c r="M275" s="8" t="n">
        <f aca="false">+[2]data1cf!AL274</f>
        <v>-2406.84794193243</v>
      </c>
      <c r="N275" s="8" t="n">
        <f aca="false">+[2]data1cf!AM274</f>
        <v>-2424.65901670728</v>
      </c>
      <c r="O275" s="8" t="n">
        <f aca="false">+[2]data1cf!AN274</f>
        <v>-2234.6482590643</v>
      </c>
      <c r="P275" s="8" t="n">
        <f aca="false">+[2]data1cf!AO274</f>
        <v>-2196.4675022331</v>
      </c>
      <c r="Q275" s="8" t="n">
        <f aca="false">+[2]data1cf!AP274</f>
        <v>-2197.18330389189</v>
      </c>
      <c r="R275" s="8" t="n">
        <f aca="false">+[2]data1cf!AQ274</f>
        <v>1125.79973153651</v>
      </c>
      <c r="S275" s="8" t="n">
        <f aca="false">+[2]data1cf!AR274</f>
        <v>0</v>
      </c>
      <c r="T275" s="8" t="n">
        <f aca="false">+[2]data1cf!AS274</f>
        <v>0</v>
      </c>
      <c r="U275" s="8" t="n">
        <f aca="false">+[2]data1cf!AT274</f>
        <v>0</v>
      </c>
      <c r="V275" s="8" t="n">
        <f aca="false">+[2]data1cf!AU274</f>
        <v>0</v>
      </c>
      <c r="W275" s="8" t="n">
        <f aca="false">+[2]data1cf!AV274</f>
        <v>0</v>
      </c>
      <c r="X275" s="8" t="n">
        <f aca="false">+[2]data1cf!AW274</f>
        <v>0</v>
      </c>
      <c r="Y275" s="8" t="n">
        <f aca="false">+[2]data1cf!AX274</f>
        <v>0</v>
      </c>
      <c r="Z275" s="8" t="n">
        <f aca="false">+[2]data1cf!AY274</f>
        <v>0</v>
      </c>
      <c r="AA275" s="8" t="n">
        <f aca="false">+[2]data1cf!AZ274</f>
        <v>0</v>
      </c>
      <c r="AB275" s="9"/>
      <c r="AC275" s="9"/>
      <c r="AD275" s="9"/>
      <c r="AE275" s="9"/>
      <c r="AF275" s="9"/>
      <c r="AG275" s="9"/>
      <c r="AH275" s="9"/>
      <c r="AI275" s="9"/>
      <c r="AJ275" s="9"/>
      <c r="AK275" s="1"/>
      <c r="AL275" s="1" t="e">
        <f aca="false">SUMPRODUCT(B275:AJ275,PVCapPrice)</f>
        <v>#DIV/0!</v>
      </c>
      <c r="AM275" s="1"/>
      <c r="AN275" s="1"/>
      <c r="AO275" s="1"/>
      <c r="AP275" s="1"/>
      <c r="AQ275" s="1"/>
    </row>
    <row r="276" customFormat="false" ht="11.25" hidden="false" customHeight="false" outlineLevel="0" collapsed="false">
      <c r="A276" s="1" t="n">
        <v>274</v>
      </c>
      <c r="B276" s="8" t="n">
        <f aca="false">+[2]data1cf!AA275</f>
        <v>-97217.9842958963</v>
      </c>
      <c r="C276" s="8" t="n">
        <f aca="false">+[2]data1cf!AB275</f>
        <v>-7455.58701726005</v>
      </c>
      <c r="D276" s="8" t="n">
        <f aca="false">+[2]data1cf!AC275</f>
        <v>-3236.70496981586</v>
      </c>
      <c r="E276" s="8" t="n">
        <f aca="false">+[2]data1cf!AD275</f>
        <v>-3072.18290550552</v>
      </c>
      <c r="F276" s="8" t="n">
        <f aca="false">+[2]data1cf!AE275</f>
        <v>-3230.83324244078</v>
      </c>
      <c r="G276" s="8" t="n">
        <f aca="false">+[2]data1cf!AF275</f>
        <v>-3481.24465019561</v>
      </c>
      <c r="H276" s="8" t="n">
        <f aca="false">+[2]data1cf!AG275</f>
        <v>-2254.82948140545</v>
      </c>
      <c r="I276" s="8" t="n">
        <f aca="false">+[2]data1cf!AH275</f>
        <v>-2380.14082447257</v>
      </c>
      <c r="J276" s="8" t="n">
        <f aca="false">+[2]data1cf!AI275</f>
        <v>-2392.57502700756</v>
      </c>
      <c r="K276" s="8" t="n">
        <f aca="false">+[2]data1cf!AJ275</f>
        <v>-2401.60242038917</v>
      </c>
      <c r="L276" s="8" t="n">
        <f aca="false">+[2]data1cf!AK275</f>
        <v>-2430.06896188797</v>
      </c>
      <c r="M276" s="8" t="n">
        <f aca="false">+[2]data1cf!AL275</f>
        <v>-2428.381054692</v>
      </c>
      <c r="N276" s="8" t="n">
        <f aca="false">+[2]data1cf!AM275</f>
        <v>-2446.15569441987</v>
      </c>
      <c r="O276" s="8" t="n">
        <f aca="false">+[2]data1cf!AN275</f>
        <v>-2256.18137182386</v>
      </c>
      <c r="P276" s="8" t="n">
        <f aca="false">+[2]data1cf!AO275</f>
        <v>-2217.9641799457</v>
      </c>
      <c r="Q276" s="8" t="n">
        <f aca="false">+[2]data1cf!AP275</f>
        <v>-2218.71641665145</v>
      </c>
      <c r="R276" s="8" t="n">
        <f aca="false">+[2]data1cf!AQ275</f>
        <v>1115.05139268021</v>
      </c>
      <c r="S276" s="8" t="n">
        <f aca="false">+[2]data1cf!AR275</f>
        <v>0</v>
      </c>
      <c r="T276" s="8" t="n">
        <f aca="false">+[2]data1cf!AS275</f>
        <v>0</v>
      </c>
      <c r="U276" s="8" t="n">
        <f aca="false">+[2]data1cf!AT275</f>
        <v>0</v>
      </c>
      <c r="V276" s="8" t="n">
        <f aca="false">+[2]data1cf!AU275</f>
        <v>0</v>
      </c>
      <c r="W276" s="8" t="n">
        <f aca="false">+[2]data1cf!AV275</f>
        <v>0</v>
      </c>
      <c r="X276" s="8" t="n">
        <f aca="false">+[2]data1cf!AW275</f>
        <v>0</v>
      </c>
      <c r="Y276" s="8" t="n">
        <f aca="false">+[2]data1cf!AX275</f>
        <v>0</v>
      </c>
      <c r="Z276" s="8" t="n">
        <f aca="false">+[2]data1cf!AY275</f>
        <v>0</v>
      </c>
      <c r="AA276" s="8" t="n">
        <f aca="false">+[2]data1cf!AZ275</f>
        <v>0</v>
      </c>
      <c r="AB276" s="9"/>
      <c r="AC276" s="9"/>
      <c r="AD276" s="9"/>
      <c r="AE276" s="9"/>
      <c r="AF276" s="9"/>
      <c r="AG276" s="9"/>
      <c r="AH276" s="9"/>
      <c r="AI276" s="9"/>
      <c r="AJ276" s="9"/>
      <c r="AK276" s="1"/>
      <c r="AL276" s="1" t="e">
        <f aca="false">SUMPRODUCT(B276:AJ276,PVCapPrice)</f>
        <v>#DIV/0!</v>
      </c>
      <c r="AM276" s="1"/>
      <c r="AN276" s="1"/>
      <c r="AO276" s="1"/>
      <c r="AP276" s="1"/>
      <c r="AQ276" s="1"/>
    </row>
    <row r="277" customFormat="false" ht="11.25" hidden="false" customHeight="false" outlineLevel="0" collapsed="false">
      <c r="A277" s="1" t="n">
        <v>275</v>
      </c>
      <c r="B277" s="8" t="n">
        <f aca="false">+[2]data1cf!AA276</f>
        <v>-88318.6933203129</v>
      </c>
      <c r="C277" s="8" t="n">
        <f aca="false">+[2]data1cf!AB276</f>
        <v>-7701.1863452356</v>
      </c>
      <c r="D277" s="8" t="n">
        <f aca="false">+[2]data1cf!AC276</f>
        <v>-3640.48952480186</v>
      </c>
      <c r="E277" s="8" t="n">
        <f aca="false">+[2]data1cf!AD276</f>
        <v>-3149.55652071412</v>
      </c>
      <c r="F277" s="8" t="n">
        <f aca="false">+[2]data1cf!AE276</f>
        <v>-3474.57775373632</v>
      </c>
      <c r="G277" s="8" t="n">
        <f aca="false">+[2]data1cf!AF276</f>
        <v>-3741.83211396718</v>
      </c>
      <c r="H277" s="8" t="n">
        <f aca="false">+[2]data1cf!AG276</f>
        <v>-2470.39024324587</v>
      </c>
      <c r="I277" s="8" t="n">
        <f aca="false">+[2]data1cf!AH276</f>
        <v>-2584.28344001967</v>
      </c>
      <c r="J277" s="8" t="n">
        <f aca="false">+[2]data1cf!AI276</f>
        <v>-2596.71764255466</v>
      </c>
      <c r="K277" s="8" t="n">
        <f aca="false">+[2]data1cf!AJ276</f>
        <v>-2606.09104036941</v>
      </c>
      <c r="L277" s="8" t="n">
        <f aca="false">+[2]data1cf!AK276</f>
        <v>-2634.21157743507</v>
      </c>
      <c r="M277" s="8" t="n">
        <f aca="false">+[2]data1cf!AL276</f>
        <v>-2632.86967467223</v>
      </c>
      <c r="N277" s="8" t="n">
        <f aca="false">+[2]data1cf!AM276</f>
        <v>-2650.29830996698</v>
      </c>
      <c r="O277" s="8" t="n">
        <f aca="false">+[2]data1cf!AN276</f>
        <v>-2460.66999180409</v>
      </c>
      <c r="P277" s="8" t="n">
        <f aca="false">+[2]data1cf!AO276</f>
        <v>-2422.1067954928</v>
      </c>
      <c r="Q277" s="8" t="n">
        <f aca="false">+[2]data1cf!AP276</f>
        <v>-2423.20503663169</v>
      </c>
      <c r="R277" s="8" t="n">
        <f aca="false">+[2]data1cf!AQ276</f>
        <v>1012.98008490666</v>
      </c>
      <c r="S277" s="8" t="n">
        <f aca="false">+[2]data1cf!AR276</f>
        <v>0</v>
      </c>
      <c r="T277" s="8" t="n">
        <f aca="false">+[2]data1cf!AS276</f>
        <v>0</v>
      </c>
      <c r="U277" s="8" t="n">
        <f aca="false">+[2]data1cf!AT276</f>
        <v>0</v>
      </c>
      <c r="V277" s="8" t="n">
        <f aca="false">+[2]data1cf!AU276</f>
        <v>0</v>
      </c>
      <c r="W277" s="8" t="n">
        <f aca="false">+[2]data1cf!AV276</f>
        <v>0</v>
      </c>
      <c r="X277" s="8" t="n">
        <f aca="false">+[2]data1cf!AW276</f>
        <v>0</v>
      </c>
      <c r="Y277" s="8" t="n">
        <f aca="false">+[2]data1cf!AX276</f>
        <v>0</v>
      </c>
      <c r="Z277" s="8" t="n">
        <f aca="false">+[2]data1cf!AY276</f>
        <v>0</v>
      </c>
      <c r="AA277" s="8" t="n">
        <f aca="false">+[2]data1cf!AZ276</f>
        <v>0</v>
      </c>
      <c r="AB277" s="9"/>
      <c r="AC277" s="9"/>
      <c r="AD277" s="9"/>
      <c r="AE277" s="9"/>
      <c r="AF277" s="9"/>
      <c r="AG277" s="9"/>
      <c r="AH277" s="9"/>
      <c r="AI277" s="9"/>
      <c r="AJ277" s="9"/>
      <c r="AK277" s="1"/>
      <c r="AL277" s="1" t="e">
        <f aca="false">SUMPRODUCT(B277:AJ277,PVCapPrice)</f>
        <v>#DIV/0!</v>
      </c>
      <c r="AM277" s="1"/>
      <c r="AN277" s="1"/>
      <c r="AO277" s="1"/>
      <c r="AP277" s="1"/>
      <c r="AQ277" s="1"/>
    </row>
    <row r="278" customFormat="false" ht="11.25" hidden="false" customHeight="false" outlineLevel="0" collapsed="false">
      <c r="A278" s="1" t="n">
        <v>276</v>
      </c>
      <c r="B278" s="8" t="n">
        <f aca="false">+[2]data1cf!AA277</f>
        <v>-94505.9289247198</v>
      </c>
      <c r="C278" s="8" t="n">
        <f aca="false">+[2]data1cf!AB277</f>
        <v>-7448.26753892658</v>
      </c>
      <c r="D278" s="8" t="n">
        <f aca="false">+[2]data1cf!AC277</f>
        <v>-3465.60913143404</v>
      </c>
      <c r="E278" s="8" t="n">
        <f aca="false">+[2]data1cf!AD277</f>
        <v>-3155.5893529482</v>
      </c>
      <c r="F278" s="8" t="n">
        <f aca="false">+[2]data1cf!AE277</f>
        <v>-3335.37798567538</v>
      </c>
      <c r="G278" s="8" t="n">
        <f aca="false">+[2]data1cf!AF277</f>
        <v>-3651.92374580142</v>
      </c>
      <c r="H278" s="8" t="n">
        <f aca="false">+[2]data1cf!AG277</f>
        <v>-2320.52153749938</v>
      </c>
      <c r="I278" s="8" t="n">
        <f aca="false">+[2]data1cf!AH277</f>
        <v>-2442.35320504306</v>
      </c>
      <c r="J278" s="8" t="n">
        <f aca="false">+[2]data1cf!AI277</f>
        <v>-2454.78740757805</v>
      </c>
      <c r="K278" s="8" t="n">
        <f aca="false">+[2]data1cf!AJ277</f>
        <v>-2463.9202456725</v>
      </c>
      <c r="L278" s="8" t="n">
        <f aca="false">+[2]data1cf!AK277</f>
        <v>-2492.28134245846</v>
      </c>
      <c r="M278" s="8" t="n">
        <f aca="false">+[2]data1cf!AL277</f>
        <v>-2490.69887997532</v>
      </c>
      <c r="N278" s="8" t="n">
        <f aca="false">+[2]data1cf!AM277</f>
        <v>-2508.36807499037</v>
      </c>
      <c r="O278" s="8" t="n">
        <f aca="false">+[2]data1cf!AN277</f>
        <v>-2318.49919710718</v>
      </c>
      <c r="P278" s="8" t="n">
        <f aca="false">+[2]data1cf!AO277</f>
        <v>-2280.17656051619</v>
      </c>
      <c r="Q278" s="8" t="n">
        <f aca="false">+[2]data1cf!AP277</f>
        <v>-2281.03424193478</v>
      </c>
      <c r="R278" s="8" t="n">
        <f aca="false">+[2]data1cf!AQ277</f>
        <v>1083.94520239497</v>
      </c>
      <c r="S278" s="8" t="n">
        <f aca="false">+[2]data1cf!AR277</f>
        <v>0</v>
      </c>
      <c r="T278" s="8" t="n">
        <f aca="false">+[2]data1cf!AS277</f>
        <v>0</v>
      </c>
      <c r="U278" s="8" t="n">
        <f aca="false">+[2]data1cf!AT277</f>
        <v>0</v>
      </c>
      <c r="V278" s="8" t="n">
        <f aca="false">+[2]data1cf!AU277</f>
        <v>0</v>
      </c>
      <c r="W278" s="8" t="n">
        <f aca="false">+[2]data1cf!AV277</f>
        <v>0</v>
      </c>
      <c r="X278" s="8" t="n">
        <f aca="false">+[2]data1cf!AW277</f>
        <v>0</v>
      </c>
      <c r="Y278" s="8" t="n">
        <f aca="false">+[2]data1cf!AX277</f>
        <v>0</v>
      </c>
      <c r="Z278" s="8" t="n">
        <f aca="false">+[2]data1cf!AY277</f>
        <v>0</v>
      </c>
      <c r="AA278" s="8" t="n">
        <f aca="false">+[2]data1cf!AZ277</f>
        <v>0</v>
      </c>
      <c r="AB278" s="9"/>
      <c r="AC278" s="9"/>
      <c r="AD278" s="9"/>
      <c r="AE278" s="9"/>
      <c r="AF278" s="9"/>
      <c r="AG278" s="9"/>
      <c r="AH278" s="9"/>
      <c r="AI278" s="9"/>
      <c r="AJ278" s="9"/>
      <c r="AK278" s="1"/>
      <c r="AL278" s="1" t="e">
        <f aca="false">SUMPRODUCT(B278:AJ278,PVCapPrice)</f>
        <v>#DIV/0!</v>
      </c>
      <c r="AM278" s="1"/>
      <c r="AN278" s="1"/>
      <c r="AO278" s="1"/>
      <c r="AP278" s="1"/>
      <c r="AQ278" s="1"/>
    </row>
    <row r="279" customFormat="false" ht="11.25" hidden="false" customHeight="false" outlineLevel="0" collapsed="false">
      <c r="A279" s="1" t="n">
        <v>277</v>
      </c>
      <c r="B279" s="8" t="n">
        <f aca="false">+[2]data1cf!AA278</f>
        <v>-102452.102713451</v>
      </c>
      <c r="C279" s="8" t="n">
        <f aca="false">+[2]data1cf!AB278</f>
        <v>-7319.41441358895</v>
      </c>
      <c r="D279" s="8" t="n">
        <f aca="false">+[2]data1cf!AC278</f>
        <v>-3083.66321878742</v>
      </c>
      <c r="E279" s="8" t="n">
        <f aca="false">+[2]data1cf!AD278</f>
        <v>-2834.59169771102</v>
      </c>
      <c r="F279" s="8" t="n">
        <f aca="false">+[2]data1cf!AE278</f>
        <v>-3117.1536171083</v>
      </c>
      <c r="G279" s="8" t="n">
        <f aca="false">+[2]data1cf!AF278</f>
        <v>-3395.52704260575</v>
      </c>
      <c r="H279" s="8" t="n">
        <f aca="false">+[2]data1cf!AG278</f>
        <v>-2128.04740890703</v>
      </c>
      <c r="I279" s="8" t="n">
        <f aca="false">+[2]data1cf!AH278</f>
        <v>-2260.0743352686</v>
      </c>
      <c r="J279" s="8" t="n">
        <f aca="false">+[2]data1cf!AI278</f>
        <v>-2272.50853780359</v>
      </c>
      <c r="K279" s="8" t="n">
        <f aca="false">+[2]data1cf!AJ278</f>
        <v>-2281.33242866113</v>
      </c>
      <c r="L279" s="8" t="n">
        <f aca="false">+[2]data1cf!AK278</f>
        <v>-2310.002472684</v>
      </c>
      <c r="M279" s="8" t="n">
        <f aca="false">+[2]data1cf!AL278</f>
        <v>-2308.11106296395</v>
      </c>
      <c r="N279" s="8" t="n">
        <f aca="false">+[2]data1cf!AM278</f>
        <v>-2326.08920521591</v>
      </c>
      <c r="O279" s="8" t="n">
        <f aca="false">+[2]data1cf!AN278</f>
        <v>-2135.91138009582</v>
      </c>
      <c r="P279" s="8" t="n">
        <f aca="false">+[2]data1cf!AO278</f>
        <v>-2097.89769074173</v>
      </c>
      <c r="Q279" s="8" t="n">
        <f aca="false">+[2]data1cf!AP278</f>
        <v>-2098.44642492341</v>
      </c>
      <c r="R279" s="8" t="n">
        <f aca="false">+[2]data1cf!AQ278</f>
        <v>1175.0846372822</v>
      </c>
      <c r="S279" s="8" t="n">
        <f aca="false">+[2]data1cf!AR278</f>
        <v>0</v>
      </c>
      <c r="T279" s="8" t="n">
        <f aca="false">+[2]data1cf!AS278</f>
        <v>0</v>
      </c>
      <c r="U279" s="8" t="n">
        <f aca="false">+[2]data1cf!AT278</f>
        <v>0</v>
      </c>
      <c r="V279" s="8" t="n">
        <f aca="false">+[2]data1cf!AU278</f>
        <v>0</v>
      </c>
      <c r="W279" s="8" t="n">
        <f aca="false">+[2]data1cf!AV278</f>
        <v>0</v>
      </c>
      <c r="X279" s="8" t="n">
        <f aca="false">+[2]data1cf!AW278</f>
        <v>0</v>
      </c>
      <c r="Y279" s="8" t="n">
        <f aca="false">+[2]data1cf!AX278</f>
        <v>0</v>
      </c>
      <c r="Z279" s="8" t="n">
        <f aca="false">+[2]data1cf!AY278</f>
        <v>0</v>
      </c>
      <c r="AA279" s="8" t="n">
        <f aca="false">+[2]data1cf!AZ278</f>
        <v>0</v>
      </c>
      <c r="AB279" s="9"/>
      <c r="AC279" s="9"/>
      <c r="AD279" s="9"/>
      <c r="AE279" s="9"/>
      <c r="AF279" s="9"/>
      <c r="AG279" s="9"/>
      <c r="AH279" s="9"/>
      <c r="AI279" s="9"/>
      <c r="AJ279" s="9"/>
      <c r="AK279" s="1"/>
      <c r="AL279" s="1" t="e">
        <f aca="false">SUMPRODUCT(B279:AJ279,PVCapPrice)</f>
        <v>#DIV/0!</v>
      </c>
      <c r="AM279" s="1"/>
      <c r="AN279" s="1"/>
      <c r="AO279" s="1"/>
      <c r="AP279" s="1"/>
      <c r="AQ279" s="1"/>
    </row>
    <row r="280" customFormat="false" ht="11.25" hidden="false" customHeight="false" outlineLevel="0" collapsed="false">
      <c r="A280" s="1" t="n">
        <v>278</v>
      </c>
      <c r="B280" s="8" t="n">
        <f aca="false">+[2]data1cf!AA279</f>
        <v>-85637.0539022689</v>
      </c>
      <c r="C280" s="8" t="n">
        <f aca="false">+[2]data1cf!AB279</f>
        <v>-7680.56688701932</v>
      </c>
      <c r="D280" s="8" t="n">
        <f aca="false">+[2]data1cf!AC279</f>
        <v>-3794.28846626989</v>
      </c>
      <c r="E280" s="8" t="n">
        <f aca="false">+[2]data1cf!AD279</f>
        <v>-3308.17105550467</v>
      </c>
      <c r="F280" s="8" t="n">
        <f aca="false">+[2]data1cf!AE279</f>
        <v>-3582.17490232923</v>
      </c>
      <c r="G280" s="8" t="n">
        <f aca="false">+[2]data1cf!AF279</f>
        <v>-3862.44080465063</v>
      </c>
      <c r="H280" s="8" t="n">
        <f aca="false">+[2]data1cf!AG279</f>
        <v>-2535.34555682319</v>
      </c>
      <c r="I280" s="8" t="n">
        <f aca="false">+[2]data1cf!AH279</f>
        <v>-2645.79810295806</v>
      </c>
      <c r="J280" s="8" t="n">
        <f aca="false">+[2]data1cf!AI279</f>
        <v>-2658.23230549305</v>
      </c>
      <c r="K280" s="8" t="n">
        <f aca="false">+[2]data1cf!AJ279</f>
        <v>-2667.70996544837</v>
      </c>
      <c r="L280" s="8" t="n">
        <f aca="false">+[2]data1cf!AK279</f>
        <v>-2695.72624037346</v>
      </c>
      <c r="M280" s="8" t="n">
        <f aca="false">+[2]data1cf!AL279</f>
        <v>-2694.4885997512</v>
      </c>
      <c r="N280" s="8" t="n">
        <f aca="false">+[2]data1cf!AM279</f>
        <v>-2711.81297290537</v>
      </c>
      <c r="O280" s="8" t="n">
        <f aca="false">+[2]data1cf!AN279</f>
        <v>-2522.28891688306</v>
      </c>
      <c r="P280" s="8" t="n">
        <f aca="false">+[2]data1cf!AO279</f>
        <v>-2483.62145843119</v>
      </c>
      <c r="Q280" s="8" t="n">
        <f aca="false">+[2]data1cf!AP279</f>
        <v>-2484.82396171065</v>
      </c>
      <c r="R280" s="8" t="n">
        <f aca="false">+[2]data1cf!AQ279</f>
        <v>982.222753437463</v>
      </c>
      <c r="S280" s="8" t="n">
        <f aca="false">+[2]data1cf!AR279</f>
        <v>0</v>
      </c>
      <c r="T280" s="8" t="n">
        <f aca="false">+[2]data1cf!AS279</f>
        <v>0</v>
      </c>
      <c r="U280" s="8" t="n">
        <f aca="false">+[2]data1cf!AT279</f>
        <v>0</v>
      </c>
      <c r="V280" s="8" t="n">
        <f aca="false">+[2]data1cf!AU279</f>
        <v>0</v>
      </c>
      <c r="W280" s="8" t="n">
        <f aca="false">+[2]data1cf!AV279</f>
        <v>0</v>
      </c>
      <c r="X280" s="8" t="n">
        <f aca="false">+[2]data1cf!AW279</f>
        <v>0</v>
      </c>
      <c r="Y280" s="8" t="n">
        <f aca="false">+[2]data1cf!AX279</f>
        <v>0</v>
      </c>
      <c r="Z280" s="8" t="n">
        <f aca="false">+[2]data1cf!AY279</f>
        <v>0</v>
      </c>
      <c r="AA280" s="8" t="n">
        <f aca="false">+[2]data1cf!AZ279</f>
        <v>0</v>
      </c>
      <c r="AB280" s="9"/>
      <c r="AC280" s="9"/>
      <c r="AD280" s="9"/>
      <c r="AE280" s="9"/>
      <c r="AF280" s="9"/>
      <c r="AG280" s="9"/>
      <c r="AH280" s="9"/>
      <c r="AI280" s="9"/>
      <c r="AJ280" s="9"/>
      <c r="AK280" s="1"/>
      <c r="AL280" s="1" t="e">
        <f aca="false">SUMPRODUCT(B280:AJ280,PVCapPrice)</f>
        <v>#DIV/0!</v>
      </c>
      <c r="AM280" s="1"/>
      <c r="AN280" s="1"/>
      <c r="AO280" s="1"/>
      <c r="AP280" s="1"/>
      <c r="AQ280" s="1"/>
    </row>
    <row r="281" customFormat="false" ht="11.25" hidden="false" customHeight="false" outlineLevel="0" collapsed="false">
      <c r="A281" s="1" t="n">
        <v>279</v>
      </c>
      <c r="B281" s="8" t="n">
        <f aca="false">+[2]data1cf!AA280</f>
        <v>-93986.6516635039</v>
      </c>
      <c r="C281" s="8" t="n">
        <f aca="false">+[2]data1cf!AB280</f>
        <v>-7452.87484504</v>
      </c>
      <c r="D281" s="8" t="n">
        <f aca="false">+[2]data1cf!AC280</f>
        <v>-3498.50739270564</v>
      </c>
      <c r="E281" s="8" t="n">
        <f aca="false">+[2]data1cf!AD280</f>
        <v>-3040.22448934937</v>
      </c>
      <c r="F281" s="8" t="n">
        <f aca="false">+[2]data1cf!AE280</f>
        <v>-3380.76915785558</v>
      </c>
      <c r="G281" s="8" t="n">
        <f aca="false">+[2]data1cf!AF280</f>
        <v>-3617.8562770719</v>
      </c>
      <c r="H281" s="8" t="n">
        <f aca="false">+[2]data1cf!AG280</f>
        <v>-2333.09959594709</v>
      </c>
      <c r="I281" s="8" t="n">
        <f aca="false">+[2]data1cf!AH280</f>
        <v>-2454.26500999354</v>
      </c>
      <c r="J281" s="8" t="n">
        <f aca="false">+[2]data1cf!AI280</f>
        <v>-2466.69921252853</v>
      </c>
      <c r="K281" s="8" t="n">
        <f aca="false">+[2]data1cf!AJ280</f>
        <v>-2475.85224012289</v>
      </c>
      <c r="L281" s="8" t="n">
        <f aca="false">+[2]data1cf!AK280</f>
        <v>-2504.19314740894</v>
      </c>
      <c r="M281" s="8" t="n">
        <f aca="false">+[2]data1cf!AL280</f>
        <v>-2502.63087442572</v>
      </c>
      <c r="N281" s="8" t="n">
        <f aca="false">+[2]data1cf!AM280</f>
        <v>-2520.27987994085</v>
      </c>
      <c r="O281" s="8" t="n">
        <f aca="false">+[2]data1cf!AN280</f>
        <v>-2330.43119155758</v>
      </c>
      <c r="P281" s="8" t="n">
        <f aca="false">+[2]data1cf!AO280</f>
        <v>-2292.08836546667</v>
      </c>
      <c r="Q281" s="8" t="n">
        <f aca="false">+[2]data1cf!AP280</f>
        <v>-2292.96623638518</v>
      </c>
      <c r="R281" s="8" t="n">
        <f aca="false">+[2]data1cf!AQ280</f>
        <v>1077.98929991972</v>
      </c>
      <c r="S281" s="8" t="n">
        <f aca="false">+[2]data1cf!AR280</f>
        <v>0</v>
      </c>
      <c r="T281" s="8" t="n">
        <f aca="false">+[2]data1cf!AS280</f>
        <v>0</v>
      </c>
      <c r="U281" s="8" t="n">
        <f aca="false">+[2]data1cf!AT280</f>
        <v>0</v>
      </c>
      <c r="V281" s="8" t="n">
        <f aca="false">+[2]data1cf!AU280</f>
        <v>0</v>
      </c>
      <c r="W281" s="8" t="n">
        <f aca="false">+[2]data1cf!AV280</f>
        <v>0</v>
      </c>
      <c r="X281" s="8" t="n">
        <f aca="false">+[2]data1cf!AW280</f>
        <v>0</v>
      </c>
      <c r="Y281" s="8" t="n">
        <f aca="false">+[2]data1cf!AX280</f>
        <v>0</v>
      </c>
      <c r="Z281" s="8" t="n">
        <f aca="false">+[2]data1cf!AY280</f>
        <v>0</v>
      </c>
      <c r="AA281" s="8" t="n">
        <f aca="false">+[2]data1cf!AZ280</f>
        <v>0</v>
      </c>
      <c r="AB281" s="9"/>
      <c r="AC281" s="9"/>
      <c r="AD281" s="9"/>
      <c r="AE281" s="9"/>
      <c r="AF281" s="9"/>
      <c r="AG281" s="9"/>
      <c r="AH281" s="9"/>
      <c r="AI281" s="9"/>
      <c r="AJ281" s="9"/>
      <c r="AK281" s="1"/>
      <c r="AL281" s="1" t="e">
        <f aca="false">SUMPRODUCT(B281:AJ281,PVCapPrice)</f>
        <v>#DIV/0!</v>
      </c>
      <c r="AM281" s="1"/>
      <c r="AN281" s="1"/>
      <c r="AO281" s="1"/>
      <c r="AP281" s="1"/>
      <c r="AQ281" s="1"/>
    </row>
    <row r="282" customFormat="false" ht="11.25" hidden="false" customHeight="false" outlineLevel="0" collapsed="false">
      <c r="A282" s="1" t="n">
        <v>280</v>
      </c>
      <c r="B282" s="8" t="n">
        <f aca="false">+[2]data1cf!AA281</f>
        <v>-95069.1424519984</v>
      </c>
      <c r="C282" s="8" t="n">
        <f aca="false">+[2]data1cf!AB281</f>
        <v>-7483.47173190212</v>
      </c>
      <c r="D282" s="8" t="n">
        <f aca="false">+[2]data1cf!AC281</f>
        <v>-3384.90680547184</v>
      </c>
      <c r="E282" s="8" t="n">
        <f aca="false">+[2]data1cf!AD281</f>
        <v>-3114.51725182672</v>
      </c>
      <c r="F282" s="8" t="n">
        <f aca="false">+[2]data1cf!AE281</f>
        <v>-3298.07021224744</v>
      </c>
      <c r="G282" s="8" t="n">
        <f aca="false">+[2]data1cf!AF281</f>
        <v>-3648.57692403956</v>
      </c>
      <c r="H282" s="8" t="n">
        <f aca="false">+[2]data1cf!AG281</f>
        <v>-2306.87924427039</v>
      </c>
      <c r="I282" s="8" t="n">
        <f aca="false">+[2]data1cf!AH281</f>
        <v>-2429.43353729811</v>
      </c>
      <c r="J282" s="8" t="n">
        <f aca="false">+[2]data1cf!AI281</f>
        <v>-2441.8677398331</v>
      </c>
      <c r="K282" s="8" t="n">
        <f aca="false">+[2]data1cf!AJ281</f>
        <v>-2450.97868018561</v>
      </c>
      <c r="L282" s="8" t="n">
        <f aca="false">+[2]data1cf!AK281</f>
        <v>-2479.36167471351</v>
      </c>
      <c r="M282" s="8" t="n">
        <f aca="false">+[2]data1cf!AL281</f>
        <v>-2477.75731448843</v>
      </c>
      <c r="N282" s="8" t="n">
        <f aca="false">+[2]data1cf!AM281</f>
        <v>-2495.44840724542</v>
      </c>
      <c r="O282" s="8" t="n">
        <f aca="false">+[2]data1cf!AN281</f>
        <v>-2305.55763162029</v>
      </c>
      <c r="P282" s="8" t="n">
        <f aca="false">+[2]data1cf!AO281</f>
        <v>-2267.25689277124</v>
      </c>
      <c r="Q282" s="8" t="n">
        <f aca="false">+[2]data1cf!AP281</f>
        <v>-2268.09267644789</v>
      </c>
      <c r="R282" s="8" t="n">
        <f aca="false">+[2]data1cf!AQ281</f>
        <v>1090.40503626744</v>
      </c>
      <c r="S282" s="8" t="n">
        <f aca="false">+[2]data1cf!AR281</f>
        <v>0</v>
      </c>
      <c r="T282" s="8" t="n">
        <f aca="false">+[2]data1cf!AS281</f>
        <v>0</v>
      </c>
      <c r="U282" s="8" t="n">
        <f aca="false">+[2]data1cf!AT281</f>
        <v>0</v>
      </c>
      <c r="V282" s="8" t="n">
        <f aca="false">+[2]data1cf!AU281</f>
        <v>0</v>
      </c>
      <c r="W282" s="8" t="n">
        <f aca="false">+[2]data1cf!AV281</f>
        <v>0</v>
      </c>
      <c r="X282" s="8" t="n">
        <f aca="false">+[2]data1cf!AW281</f>
        <v>0</v>
      </c>
      <c r="Y282" s="8" t="n">
        <f aca="false">+[2]data1cf!AX281</f>
        <v>0</v>
      </c>
      <c r="Z282" s="8" t="n">
        <f aca="false">+[2]data1cf!AY281</f>
        <v>0</v>
      </c>
      <c r="AA282" s="8" t="n">
        <f aca="false">+[2]data1cf!AZ281</f>
        <v>0</v>
      </c>
      <c r="AB282" s="9"/>
      <c r="AC282" s="9"/>
      <c r="AD282" s="9"/>
      <c r="AE282" s="9"/>
      <c r="AF282" s="9"/>
      <c r="AG282" s="9"/>
      <c r="AH282" s="9"/>
      <c r="AI282" s="9"/>
      <c r="AJ282" s="9"/>
      <c r="AK282" s="1"/>
      <c r="AL282" s="1" t="e">
        <f aca="false">SUMPRODUCT(B282:AJ282,PVCapPrice)</f>
        <v>#DIV/0!</v>
      </c>
      <c r="AM282" s="1"/>
      <c r="AN282" s="1"/>
      <c r="AO282" s="1"/>
      <c r="AP282" s="1"/>
      <c r="AQ282" s="1"/>
    </row>
    <row r="283" customFormat="false" ht="11.25" hidden="false" customHeight="false" outlineLevel="0" collapsed="false">
      <c r="A283" s="1" t="n">
        <v>281</v>
      </c>
      <c r="B283" s="8" t="n">
        <f aca="false">+[2]data1cf!AA282</f>
        <v>-85401.1842676165</v>
      </c>
      <c r="C283" s="8" t="n">
        <f aca="false">+[2]data1cf!AB282</f>
        <v>-7726.32895011322</v>
      </c>
      <c r="D283" s="8" t="n">
        <f aca="false">+[2]data1cf!AC282</f>
        <v>-3740.22126002783</v>
      </c>
      <c r="E283" s="8" t="n">
        <f aca="false">+[2]data1cf!AD282</f>
        <v>-3253.76272232599</v>
      </c>
      <c r="F283" s="8" t="n">
        <f aca="false">+[2]data1cf!AE282</f>
        <v>-3579.18011374356</v>
      </c>
      <c r="G283" s="8" t="n">
        <f aca="false">+[2]data1cf!AF282</f>
        <v>-3773.1150001266</v>
      </c>
      <c r="H283" s="8" t="n">
        <f aca="false">+[2]data1cf!AG282</f>
        <v>-2541.05884772246</v>
      </c>
      <c r="I283" s="8" t="n">
        <f aca="false">+[2]data1cf!AH282</f>
        <v>-2651.20876368128</v>
      </c>
      <c r="J283" s="8" t="n">
        <f aca="false">+[2]data1cf!AI282</f>
        <v>-2663.64296621627</v>
      </c>
      <c r="K283" s="8" t="n">
        <f aca="false">+[2]data1cf!AJ282</f>
        <v>-2673.12979678299</v>
      </c>
      <c r="L283" s="8" t="n">
        <f aca="false">+[2]data1cf!AK282</f>
        <v>-2701.13690109668</v>
      </c>
      <c r="M283" s="8" t="n">
        <f aca="false">+[2]data1cf!AL282</f>
        <v>-2699.90843108581</v>
      </c>
      <c r="N283" s="8" t="n">
        <f aca="false">+[2]data1cf!AM282</f>
        <v>-2717.22363362859</v>
      </c>
      <c r="O283" s="8" t="n">
        <f aca="false">+[2]data1cf!AN282</f>
        <v>-2527.70874821767</v>
      </c>
      <c r="P283" s="8" t="n">
        <f aca="false">+[2]data1cf!AO282</f>
        <v>-2489.03211915441</v>
      </c>
      <c r="Q283" s="8" t="n">
        <f aca="false">+[2]data1cf!AP282</f>
        <v>-2490.24379304527</v>
      </c>
      <c r="R283" s="8" t="n">
        <f aca="false">+[2]data1cf!AQ282</f>
        <v>979.517423075854</v>
      </c>
      <c r="S283" s="8" t="n">
        <f aca="false">+[2]data1cf!AR282</f>
        <v>0</v>
      </c>
      <c r="T283" s="8" t="n">
        <f aca="false">+[2]data1cf!AS282</f>
        <v>0</v>
      </c>
      <c r="U283" s="8" t="n">
        <f aca="false">+[2]data1cf!AT282</f>
        <v>0</v>
      </c>
      <c r="V283" s="8" t="n">
        <f aca="false">+[2]data1cf!AU282</f>
        <v>0</v>
      </c>
      <c r="W283" s="8" t="n">
        <f aca="false">+[2]data1cf!AV282</f>
        <v>0</v>
      </c>
      <c r="X283" s="8" t="n">
        <f aca="false">+[2]data1cf!AW282</f>
        <v>0</v>
      </c>
      <c r="Y283" s="8" t="n">
        <f aca="false">+[2]data1cf!AX282</f>
        <v>0</v>
      </c>
      <c r="Z283" s="8" t="n">
        <f aca="false">+[2]data1cf!AY282</f>
        <v>0</v>
      </c>
      <c r="AA283" s="8" t="n">
        <f aca="false">+[2]data1cf!AZ282</f>
        <v>0</v>
      </c>
      <c r="AB283" s="9"/>
      <c r="AC283" s="9"/>
      <c r="AD283" s="9"/>
      <c r="AE283" s="9"/>
      <c r="AF283" s="9"/>
      <c r="AG283" s="9"/>
      <c r="AH283" s="9"/>
      <c r="AI283" s="9"/>
      <c r="AJ283" s="9"/>
      <c r="AK283" s="1"/>
      <c r="AL283" s="1" t="e">
        <f aca="false">SUMPRODUCT(B283:AJ283,PVCapPrice)</f>
        <v>#DIV/0!</v>
      </c>
      <c r="AM283" s="1"/>
      <c r="AN283" s="1"/>
      <c r="AO283" s="1"/>
      <c r="AP283" s="1"/>
      <c r="AQ283" s="1"/>
    </row>
    <row r="284" customFormat="false" ht="11.25" hidden="false" customHeight="false" outlineLevel="0" collapsed="false">
      <c r="A284" s="1" t="n">
        <v>282</v>
      </c>
      <c r="B284" s="8" t="n">
        <f aca="false">+[2]data1cf!AA283</f>
        <v>-87424.8836355679</v>
      </c>
      <c r="C284" s="8" t="n">
        <f aca="false">+[2]data1cf!AB283</f>
        <v>-7633.04300999325</v>
      </c>
      <c r="D284" s="8" t="n">
        <f aca="false">+[2]data1cf!AC283</f>
        <v>-3719.47158405624</v>
      </c>
      <c r="E284" s="8" t="n">
        <f aca="false">+[2]data1cf!AD283</f>
        <v>-3476.73308983542</v>
      </c>
      <c r="F284" s="8" t="n">
        <f aca="false">+[2]data1cf!AE283</f>
        <v>-3643.68887134963</v>
      </c>
      <c r="G284" s="8" t="n">
        <f aca="false">+[2]data1cf!AF283</f>
        <v>-3666.55454172093</v>
      </c>
      <c r="H284" s="8" t="n">
        <f aca="false">+[2]data1cf!AG283</f>
        <v>-2492.04031594409</v>
      </c>
      <c r="I284" s="8" t="n">
        <f aca="false">+[2]data1cf!AH283</f>
        <v>-2604.78671913997</v>
      </c>
      <c r="J284" s="8" t="n">
        <f aca="false">+[2]data1cf!AI283</f>
        <v>-2617.22092167496</v>
      </c>
      <c r="K284" s="8" t="n">
        <f aca="false">+[2]data1cf!AJ283</f>
        <v>-2626.62907081025</v>
      </c>
      <c r="L284" s="8" t="n">
        <f aca="false">+[2]data1cf!AK283</f>
        <v>-2654.71485655537</v>
      </c>
      <c r="M284" s="8" t="n">
        <f aca="false">+[2]data1cf!AL283</f>
        <v>-2653.40770511307</v>
      </c>
      <c r="N284" s="8" t="n">
        <f aca="false">+[2]data1cf!AM283</f>
        <v>-2670.80158908728</v>
      </c>
      <c r="O284" s="8" t="n">
        <f aca="false">+[2]data1cf!AN283</f>
        <v>-2481.20802224494</v>
      </c>
      <c r="P284" s="8" t="n">
        <f aca="false">+[2]data1cf!AO283</f>
        <v>-2442.6100746131</v>
      </c>
      <c r="Q284" s="8" t="n">
        <f aca="false">+[2]data1cf!AP283</f>
        <v>-2443.74306707253</v>
      </c>
      <c r="R284" s="8" t="n">
        <f aca="false">+[2]data1cf!AQ283</f>
        <v>1002.72844534651</v>
      </c>
      <c r="S284" s="8" t="n">
        <f aca="false">+[2]data1cf!AR283</f>
        <v>0</v>
      </c>
      <c r="T284" s="8" t="n">
        <f aca="false">+[2]data1cf!AS283</f>
        <v>0</v>
      </c>
      <c r="U284" s="8" t="n">
        <f aca="false">+[2]data1cf!AT283</f>
        <v>0</v>
      </c>
      <c r="V284" s="8" t="n">
        <f aca="false">+[2]data1cf!AU283</f>
        <v>0</v>
      </c>
      <c r="W284" s="8" t="n">
        <f aca="false">+[2]data1cf!AV283</f>
        <v>0</v>
      </c>
      <c r="X284" s="8" t="n">
        <f aca="false">+[2]data1cf!AW283</f>
        <v>0</v>
      </c>
      <c r="Y284" s="8" t="n">
        <f aca="false">+[2]data1cf!AX283</f>
        <v>0</v>
      </c>
      <c r="Z284" s="8" t="n">
        <f aca="false">+[2]data1cf!AY283</f>
        <v>0</v>
      </c>
      <c r="AA284" s="8" t="n">
        <f aca="false">+[2]data1cf!AZ283</f>
        <v>0</v>
      </c>
      <c r="AB284" s="9"/>
      <c r="AC284" s="9"/>
      <c r="AD284" s="9"/>
      <c r="AE284" s="9"/>
      <c r="AF284" s="9"/>
      <c r="AG284" s="9"/>
      <c r="AH284" s="9"/>
      <c r="AI284" s="9"/>
      <c r="AJ284" s="9"/>
      <c r="AK284" s="1"/>
      <c r="AL284" s="1" t="e">
        <f aca="false">SUMPRODUCT(B284:AJ284,PVCapPrice)</f>
        <v>#DIV/0!</v>
      </c>
      <c r="AM284" s="1"/>
      <c r="AN284" s="1"/>
      <c r="AO284" s="1"/>
      <c r="AP284" s="1"/>
      <c r="AQ284" s="1"/>
    </row>
    <row r="285" customFormat="false" ht="11.25" hidden="false" customHeight="false" outlineLevel="0" collapsed="false">
      <c r="A285" s="1" t="n">
        <v>283</v>
      </c>
      <c r="B285" s="8" t="n">
        <f aca="false">+[2]data1cf!AA284</f>
        <v>-88036.7691035274</v>
      </c>
      <c r="C285" s="8" t="n">
        <f aca="false">+[2]data1cf!AB284</f>
        <v>-7624.16694799202</v>
      </c>
      <c r="D285" s="8" t="n">
        <f aca="false">+[2]data1cf!AC284</f>
        <v>-3664.1549461415</v>
      </c>
      <c r="E285" s="8" t="n">
        <f aca="false">+[2]data1cf!AD284</f>
        <v>-3321.1940804242</v>
      </c>
      <c r="F285" s="8" t="n">
        <f aca="false">+[2]data1cf!AE284</f>
        <v>-3539.8124614008</v>
      </c>
      <c r="G285" s="8" t="n">
        <f aca="false">+[2]data1cf!AF284</f>
        <v>-3854.39227356945</v>
      </c>
      <c r="H285" s="8" t="n">
        <f aca="false">+[2]data1cf!AG284</f>
        <v>-2477.21907928666</v>
      </c>
      <c r="I285" s="8" t="n">
        <f aca="false">+[2]data1cf!AH284</f>
        <v>-2590.75055601335</v>
      </c>
      <c r="J285" s="8" t="n">
        <f aca="false">+[2]data1cf!AI284</f>
        <v>-2603.18475854834</v>
      </c>
      <c r="K285" s="8" t="n">
        <f aca="false">+[2]data1cf!AJ284</f>
        <v>-2612.56911757664</v>
      </c>
      <c r="L285" s="8" t="n">
        <f aca="false">+[2]data1cf!AK284</f>
        <v>-2640.67869342875</v>
      </c>
      <c r="M285" s="8" t="n">
        <f aca="false">+[2]data1cf!AL284</f>
        <v>-2639.34775187946</v>
      </c>
      <c r="N285" s="8" t="n">
        <f aca="false">+[2]data1cf!AM284</f>
        <v>-2656.76542596066</v>
      </c>
      <c r="O285" s="8" t="n">
        <f aca="false">+[2]data1cf!AN284</f>
        <v>-2467.14806901133</v>
      </c>
      <c r="P285" s="8" t="n">
        <f aca="false">+[2]data1cf!AO284</f>
        <v>-2428.57391148648</v>
      </c>
      <c r="Q285" s="8" t="n">
        <f aca="false">+[2]data1cf!AP284</f>
        <v>-2429.68311383892</v>
      </c>
      <c r="R285" s="8" t="n">
        <f aca="false">+[2]data1cf!AQ284</f>
        <v>1009.74652690982</v>
      </c>
      <c r="S285" s="8" t="n">
        <f aca="false">+[2]data1cf!AR284</f>
        <v>0</v>
      </c>
      <c r="T285" s="8" t="n">
        <f aca="false">+[2]data1cf!AS284</f>
        <v>0</v>
      </c>
      <c r="U285" s="8" t="n">
        <f aca="false">+[2]data1cf!AT284</f>
        <v>0</v>
      </c>
      <c r="V285" s="8" t="n">
        <f aca="false">+[2]data1cf!AU284</f>
        <v>0</v>
      </c>
      <c r="W285" s="8" t="n">
        <f aca="false">+[2]data1cf!AV284</f>
        <v>0</v>
      </c>
      <c r="X285" s="8" t="n">
        <f aca="false">+[2]data1cf!AW284</f>
        <v>0</v>
      </c>
      <c r="Y285" s="8" t="n">
        <f aca="false">+[2]data1cf!AX284</f>
        <v>0</v>
      </c>
      <c r="Z285" s="8" t="n">
        <f aca="false">+[2]data1cf!AY284</f>
        <v>0</v>
      </c>
      <c r="AA285" s="8" t="n">
        <f aca="false">+[2]data1cf!AZ284</f>
        <v>0</v>
      </c>
      <c r="AB285" s="9"/>
      <c r="AC285" s="9"/>
      <c r="AD285" s="9"/>
      <c r="AE285" s="9"/>
      <c r="AF285" s="9"/>
      <c r="AG285" s="9"/>
      <c r="AH285" s="9"/>
      <c r="AI285" s="9"/>
      <c r="AJ285" s="9"/>
      <c r="AK285" s="1"/>
      <c r="AL285" s="1" t="e">
        <f aca="false">SUMPRODUCT(B285:AJ285,PVCapPrice)</f>
        <v>#DIV/0!</v>
      </c>
      <c r="AM285" s="1"/>
      <c r="AN285" s="1"/>
      <c r="AO285" s="1"/>
      <c r="AP285" s="1"/>
      <c r="AQ285" s="1"/>
    </row>
    <row r="286" customFormat="false" ht="11.25" hidden="false" customHeight="false" outlineLevel="0" collapsed="false">
      <c r="A286" s="1" t="n">
        <v>284</v>
      </c>
      <c r="B286" s="8" t="n">
        <f aca="false">+[2]data1cf!AA285</f>
        <v>-95014.6583311608</v>
      </c>
      <c r="C286" s="8" t="n">
        <f aca="false">+[2]data1cf!AB285</f>
        <v>-7497.88170302968</v>
      </c>
      <c r="D286" s="8" t="n">
        <f aca="false">+[2]data1cf!AC285</f>
        <v>-3380.32721424134</v>
      </c>
      <c r="E286" s="8" t="n">
        <f aca="false">+[2]data1cf!AD285</f>
        <v>-3088.41060808185</v>
      </c>
      <c r="F286" s="8" t="n">
        <f aca="false">+[2]data1cf!AE285</f>
        <v>-3315.80275738143</v>
      </c>
      <c r="G286" s="8" t="n">
        <f aca="false">+[2]data1cf!AF285</f>
        <v>-3668.81642457278</v>
      </c>
      <c r="H286" s="8" t="n">
        <f aca="false">+[2]data1cf!AG285</f>
        <v>-2308.19897172151</v>
      </c>
      <c r="I286" s="8" t="n">
        <f aca="false">+[2]data1cf!AH285</f>
        <v>-2430.68335944283</v>
      </c>
      <c r="J286" s="8" t="n">
        <f aca="false">+[2]data1cf!AI285</f>
        <v>-2443.11756197782</v>
      </c>
      <c r="K286" s="8" t="n">
        <f aca="false">+[2]data1cf!AJ285</f>
        <v>-2452.23062067294</v>
      </c>
      <c r="L286" s="8" t="n">
        <f aca="false">+[2]data1cf!AK285</f>
        <v>-2480.61149685823</v>
      </c>
      <c r="M286" s="8" t="n">
        <f aca="false">+[2]data1cf!AL285</f>
        <v>-2479.00925497576</v>
      </c>
      <c r="N286" s="8" t="n">
        <f aca="false">+[2]data1cf!AM285</f>
        <v>-2496.69822939014</v>
      </c>
      <c r="O286" s="8" t="n">
        <f aca="false">+[2]data1cf!AN285</f>
        <v>-2306.80957210763</v>
      </c>
      <c r="P286" s="8" t="n">
        <f aca="false">+[2]data1cf!AO285</f>
        <v>-2268.50671491596</v>
      </c>
      <c r="Q286" s="8" t="n">
        <f aca="false">+[2]data1cf!AP285</f>
        <v>-2269.34461693522</v>
      </c>
      <c r="R286" s="8" t="n">
        <f aca="false">+[2]data1cf!AQ285</f>
        <v>1089.78012519508</v>
      </c>
      <c r="S286" s="8" t="n">
        <f aca="false">+[2]data1cf!AR285</f>
        <v>0</v>
      </c>
      <c r="T286" s="8" t="n">
        <f aca="false">+[2]data1cf!AS285</f>
        <v>0</v>
      </c>
      <c r="U286" s="8" t="n">
        <f aca="false">+[2]data1cf!AT285</f>
        <v>0</v>
      </c>
      <c r="V286" s="8" t="n">
        <f aca="false">+[2]data1cf!AU285</f>
        <v>0</v>
      </c>
      <c r="W286" s="8" t="n">
        <f aca="false">+[2]data1cf!AV285</f>
        <v>0</v>
      </c>
      <c r="X286" s="8" t="n">
        <f aca="false">+[2]data1cf!AW285</f>
        <v>0</v>
      </c>
      <c r="Y286" s="8" t="n">
        <f aca="false">+[2]data1cf!AX285</f>
        <v>0</v>
      </c>
      <c r="Z286" s="8" t="n">
        <f aca="false">+[2]data1cf!AY285</f>
        <v>0</v>
      </c>
      <c r="AA286" s="8" t="n">
        <f aca="false">+[2]data1cf!AZ285</f>
        <v>0</v>
      </c>
      <c r="AB286" s="9"/>
      <c r="AC286" s="9"/>
      <c r="AD286" s="9"/>
      <c r="AE286" s="9"/>
      <c r="AF286" s="9"/>
      <c r="AG286" s="9"/>
      <c r="AH286" s="9"/>
      <c r="AI286" s="9"/>
      <c r="AJ286" s="9"/>
      <c r="AK286" s="1"/>
      <c r="AL286" s="1" t="e">
        <f aca="false">SUMPRODUCT(B286:AJ286,PVCapPrice)</f>
        <v>#DIV/0!</v>
      </c>
      <c r="AM286" s="1"/>
      <c r="AN286" s="1"/>
      <c r="AO286" s="1"/>
      <c r="AP286" s="1"/>
      <c r="AQ286" s="1"/>
    </row>
    <row r="287" customFormat="false" ht="11.25" hidden="false" customHeight="false" outlineLevel="0" collapsed="false">
      <c r="A287" s="1" t="n">
        <v>285</v>
      </c>
      <c r="B287" s="8" t="n">
        <f aca="false">+[2]data1cf!AA286</f>
        <v>-85549.5378705904</v>
      </c>
      <c r="C287" s="8" t="n">
        <f aca="false">+[2]data1cf!AB286</f>
        <v>-7703.93073882293</v>
      </c>
      <c r="D287" s="8" t="n">
        <f aca="false">+[2]data1cf!AC286</f>
        <v>-3679.24857021787</v>
      </c>
      <c r="E287" s="8" t="n">
        <f aca="false">+[2]data1cf!AD286</f>
        <v>-3368.58572150456</v>
      </c>
      <c r="F287" s="8" t="n">
        <f aca="false">+[2]data1cf!AE286</f>
        <v>-3611.42504706209</v>
      </c>
      <c r="G287" s="8" t="n">
        <f aca="false">+[2]data1cf!AF286</f>
        <v>-3893.59527156294</v>
      </c>
      <c r="H287" s="8" t="n">
        <f aca="false">+[2]data1cf!AG286</f>
        <v>-2537.46539114636</v>
      </c>
      <c r="I287" s="8" t="n">
        <f aca="false">+[2]data1cf!AH286</f>
        <v>-2647.80565071194</v>
      </c>
      <c r="J287" s="8" t="n">
        <f aca="false">+[2]data1cf!AI286</f>
        <v>-2660.23985324693</v>
      </c>
      <c r="K287" s="8" t="n">
        <f aca="false">+[2]data1cf!AJ286</f>
        <v>-2669.72091582557</v>
      </c>
      <c r="L287" s="8" t="n">
        <f aca="false">+[2]data1cf!AK286</f>
        <v>-2697.73378812735</v>
      </c>
      <c r="M287" s="8" t="n">
        <f aca="false">+[2]data1cf!AL286</f>
        <v>-2696.49955012839</v>
      </c>
      <c r="N287" s="8" t="n">
        <f aca="false">+[2]data1cf!AM286</f>
        <v>-2713.82052065925</v>
      </c>
      <c r="O287" s="8" t="n">
        <f aca="false">+[2]data1cf!AN286</f>
        <v>-2524.29986726025</v>
      </c>
      <c r="P287" s="8" t="n">
        <f aca="false">+[2]data1cf!AO286</f>
        <v>-2485.62900618507</v>
      </c>
      <c r="Q287" s="8" t="n">
        <f aca="false">+[2]data1cf!AP286</f>
        <v>-2486.83491208785</v>
      </c>
      <c r="R287" s="8" t="n">
        <f aca="false">+[2]data1cf!AQ286</f>
        <v>981.218979560523</v>
      </c>
      <c r="S287" s="8" t="n">
        <f aca="false">+[2]data1cf!AR286</f>
        <v>0</v>
      </c>
      <c r="T287" s="8" t="n">
        <f aca="false">+[2]data1cf!AS286</f>
        <v>0</v>
      </c>
      <c r="U287" s="8" t="n">
        <f aca="false">+[2]data1cf!AT286</f>
        <v>0</v>
      </c>
      <c r="V287" s="8" t="n">
        <f aca="false">+[2]data1cf!AU286</f>
        <v>0</v>
      </c>
      <c r="W287" s="8" t="n">
        <f aca="false">+[2]data1cf!AV286</f>
        <v>0</v>
      </c>
      <c r="X287" s="8" t="n">
        <f aca="false">+[2]data1cf!AW286</f>
        <v>0</v>
      </c>
      <c r="Y287" s="8" t="n">
        <f aca="false">+[2]data1cf!AX286</f>
        <v>0</v>
      </c>
      <c r="Z287" s="8" t="n">
        <f aca="false">+[2]data1cf!AY286</f>
        <v>0</v>
      </c>
      <c r="AA287" s="8" t="n">
        <f aca="false">+[2]data1cf!AZ286</f>
        <v>0</v>
      </c>
      <c r="AB287" s="9"/>
      <c r="AC287" s="9"/>
      <c r="AD287" s="9"/>
      <c r="AE287" s="9"/>
      <c r="AF287" s="9"/>
      <c r="AG287" s="9"/>
      <c r="AH287" s="9"/>
      <c r="AI287" s="9"/>
      <c r="AJ287" s="9"/>
      <c r="AK287" s="1"/>
      <c r="AL287" s="1" t="e">
        <f aca="false">SUMPRODUCT(B287:AJ287,PVCapPrice)</f>
        <v>#DIV/0!</v>
      </c>
      <c r="AM287" s="1"/>
      <c r="AN287" s="1"/>
      <c r="AO287" s="1"/>
      <c r="AP287" s="1"/>
      <c r="AQ287" s="1"/>
    </row>
    <row r="288" customFormat="false" ht="11.25" hidden="false" customHeight="false" outlineLevel="0" collapsed="false">
      <c r="A288" s="1" t="n">
        <v>286</v>
      </c>
      <c r="B288" s="8" t="n">
        <f aca="false">+[2]data1cf!AA287</f>
        <v>-86484.4233599233</v>
      </c>
      <c r="C288" s="8" t="n">
        <f aca="false">+[2]data1cf!AB287</f>
        <v>-7533.12465097443</v>
      </c>
      <c r="D288" s="8" t="n">
        <f aca="false">+[2]data1cf!AC287</f>
        <v>-3695.72861574062</v>
      </c>
      <c r="E288" s="8" t="n">
        <f aca="false">+[2]data1cf!AD287</f>
        <v>-3285.26725968221</v>
      </c>
      <c r="F288" s="8" t="n">
        <f aca="false">+[2]data1cf!AE287</f>
        <v>-3716.39411564684</v>
      </c>
      <c r="G288" s="8" t="n">
        <f aca="false">+[2]data1cf!AF287</f>
        <v>-3799.23464384636</v>
      </c>
      <c r="H288" s="8" t="n">
        <f aca="false">+[2]data1cf!AG287</f>
        <v>-2514.82037045122</v>
      </c>
      <c r="I288" s="8" t="n">
        <f aca="false">+[2]data1cf!AH287</f>
        <v>-2626.36012549504</v>
      </c>
      <c r="J288" s="8" t="n">
        <f aca="false">+[2]data1cf!AI287</f>
        <v>-2638.79432803003</v>
      </c>
      <c r="K288" s="8" t="n">
        <f aca="false">+[2]data1cf!AJ287</f>
        <v>-2648.23904226083</v>
      </c>
      <c r="L288" s="8" t="n">
        <f aca="false">+[2]data1cf!AK287</f>
        <v>-2676.28826291044</v>
      </c>
      <c r="M288" s="8" t="n">
        <f aca="false">+[2]data1cf!AL287</f>
        <v>-2675.01767656366</v>
      </c>
      <c r="N288" s="8" t="n">
        <f aca="false">+[2]data1cf!AM287</f>
        <v>-2692.37499544235</v>
      </c>
      <c r="O288" s="8" t="n">
        <f aca="false">+[2]data1cf!AN287</f>
        <v>-2502.81799369552</v>
      </c>
      <c r="P288" s="8" t="n">
        <f aca="false">+[2]data1cf!AO287</f>
        <v>-2464.18348096817</v>
      </c>
      <c r="Q288" s="8" t="n">
        <f aca="false">+[2]data1cf!AP287</f>
        <v>-2465.35303852312</v>
      </c>
      <c r="R288" s="8" t="n">
        <f aca="false">+[2]data1cf!AQ287</f>
        <v>991.941742168976</v>
      </c>
      <c r="S288" s="8" t="n">
        <f aca="false">+[2]data1cf!AR287</f>
        <v>0</v>
      </c>
      <c r="T288" s="8" t="n">
        <f aca="false">+[2]data1cf!AS287</f>
        <v>0</v>
      </c>
      <c r="U288" s="8" t="n">
        <f aca="false">+[2]data1cf!AT287</f>
        <v>0</v>
      </c>
      <c r="V288" s="8" t="n">
        <f aca="false">+[2]data1cf!AU287</f>
        <v>0</v>
      </c>
      <c r="W288" s="8" t="n">
        <f aca="false">+[2]data1cf!AV287</f>
        <v>0</v>
      </c>
      <c r="X288" s="8" t="n">
        <f aca="false">+[2]data1cf!AW287</f>
        <v>0</v>
      </c>
      <c r="Y288" s="8" t="n">
        <f aca="false">+[2]data1cf!AX287</f>
        <v>0</v>
      </c>
      <c r="Z288" s="8" t="n">
        <f aca="false">+[2]data1cf!AY287</f>
        <v>0</v>
      </c>
      <c r="AA288" s="8" t="n">
        <f aca="false">+[2]data1cf!AZ287</f>
        <v>0</v>
      </c>
      <c r="AB288" s="9"/>
      <c r="AC288" s="9"/>
      <c r="AD288" s="9"/>
      <c r="AE288" s="9"/>
      <c r="AF288" s="9"/>
      <c r="AG288" s="9"/>
      <c r="AH288" s="9"/>
      <c r="AI288" s="9"/>
      <c r="AJ288" s="9"/>
      <c r="AK288" s="1"/>
      <c r="AL288" s="1" t="e">
        <f aca="false">SUMPRODUCT(B288:AJ288,PVCapPrice)</f>
        <v>#DIV/0!</v>
      </c>
      <c r="AM288" s="1"/>
      <c r="AN288" s="1"/>
      <c r="AO288" s="1"/>
      <c r="AP288" s="1"/>
      <c r="AQ288" s="1"/>
    </row>
    <row r="289" customFormat="false" ht="11.25" hidden="false" customHeight="false" outlineLevel="0" collapsed="false">
      <c r="A289" s="1" t="n">
        <v>287</v>
      </c>
      <c r="B289" s="8" t="n">
        <f aca="false">+[2]data1cf!AA288</f>
        <v>-89495.5498846041</v>
      </c>
      <c r="C289" s="8" t="n">
        <f aca="false">+[2]data1cf!AB288</f>
        <v>-7600.61640033041</v>
      </c>
      <c r="D289" s="8" t="n">
        <f aca="false">+[2]data1cf!AC288</f>
        <v>-3584.57091494984</v>
      </c>
      <c r="E289" s="8" t="n">
        <f aca="false">+[2]data1cf!AD288</f>
        <v>-3276.91805743251</v>
      </c>
      <c r="F289" s="8" t="n">
        <f aca="false">+[2]data1cf!AE288</f>
        <v>-3574.93605126612</v>
      </c>
      <c r="G289" s="8" t="n">
        <f aca="false">+[2]data1cf!AF288</f>
        <v>-3830.32329284518</v>
      </c>
      <c r="H289" s="8" t="n">
        <f aca="false">+[2]data1cf!AG288</f>
        <v>-2441.88414110003</v>
      </c>
      <c r="I289" s="8" t="n">
        <f aca="false">+[2]data1cf!AH288</f>
        <v>-2557.28729192008</v>
      </c>
      <c r="J289" s="8" t="n">
        <f aca="false">+[2]data1cf!AI288</f>
        <v>-2569.72149445507</v>
      </c>
      <c r="K289" s="8" t="n">
        <f aca="false">+[2]data1cf!AJ288</f>
        <v>-2579.0491360866</v>
      </c>
      <c r="L289" s="8" t="n">
        <f aca="false">+[2]data1cf!AK288</f>
        <v>-2607.21542933548</v>
      </c>
      <c r="M289" s="8" t="n">
        <f aca="false">+[2]data1cf!AL288</f>
        <v>-2605.82777038942</v>
      </c>
      <c r="N289" s="8" t="n">
        <f aca="false">+[2]data1cf!AM288</f>
        <v>-2623.30216186739</v>
      </c>
      <c r="O289" s="8" t="n">
        <f aca="false">+[2]data1cf!AN288</f>
        <v>-2433.62808752128</v>
      </c>
      <c r="P289" s="8" t="n">
        <f aca="false">+[2]data1cf!AO288</f>
        <v>-2395.11064739321</v>
      </c>
      <c r="Q289" s="8" t="n">
        <f aca="false">+[2]data1cf!AP288</f>
        <v>-2396.16313234888</v>
      </c>
      <c r="R289" s="8" t="n">
        <f aca="false">+[2]data1cf!AQ288</f>
        <v>1026.47815895645</v>
      </c>
      <c r="S289" s="8" t="n">
        <f aca="false">+[2]data1cf!AR288</f>
        <v>0</v>
      </c>
      <c r="T289" s="8" t="n">
        <f aca="false">+[2]data1cf!AS288</f>
        <v>0</v>
      </c>
      <c r="U289" s="8" t="n">
        <f aca="false">+[2]data1cf!AT288</f>
        <v>0</v>
      </c>
      <c r="V289" s="8" t="n">
        <f aca="false">+[2]data1cf!AU288</f>
        <v>0</v>
      </c>
      <c r="W289" s="8" t="n">
        <f aca="false">+[2]data1cf!AV288</f>
        <v>0</v>
      </c>
      <c r="X289" s="8" t="n">
        <f aca="false">+[2]data1cf!AW288</f>
        <v>0</v>
      </c>
      <c r="Y289" s="8" t="n">
        <f aca="false">+[2]data1cf!AX288</f>
        <v>0</v>
      </c>
      <c r="Z289" s="8" t="n">
        <f aca="false">+[2]data1cf!AY288</f>
        <v>0</v>
      </c>
      <c r="AA289" s="8" t="n">
        <f aca="false">+[2]data1cf!AZ288</f>
        <v>0</v>
      </c>
      <c r="AB289" s="9"/>
      <c r="AC289" s="9"/>
      <c r="AD289" s="9"/>
      <c r="AE289" s="9"/>
      <c r="AF289" s="9"/>
      <c r="AG289" s="9"/>
      <c r="AH289" s="9"/>
      <c r="AI289" s="9"/>
      <c r="AJ289" s="9"/>
      <c r="AK289" s="1"/>
      <c r="AL289" s="1" t="e">
        <f aca="false">SUMPRODUCT(B289:AJ289,PVCapPrice)</f>
        <v>#DIV/0!</v>
      </c>
      <c r="AM289" s="1"/>
      <c r="AN289" s="1"/>
      <c r="AO289" s="1"/>
      <c r="AP289" s="1"/>
      <c r="AQ289" s="1"/>
    </row>
    <row r="290" customFormat="false" ht="11.25" hidden="false" customHeight="false" outlineLevel="0" collapsed="false">
      <c r="A290" s="1" t="n">
        <v>288</v>
      </c>
      <c r="B290" s="8" t="n">
        <f aca="false">+[2]data1cf!AA289</f>
        <v>-98708.3019572349</v>
      </c>
      <c r="C290" s="8" t="n">
        <f aca="false">+[2]data1cf!AB289</f>
        <v>-7439.72608517882</v>
      </c>
      <c r="D290" s="8" t="n">
        <f aca="false">+[2]data1cf!AC289</f>
        <v>-3259.48520397631</v>
      </c>
      <c r="E290" s="8" t="n">
        <f aca="false">+[2]data1cf!AD289</f>
        <v>-2989.7090387104</v>
      </c>
      <c r="F290" s="8" t="n">
        <f aca="false">+[2]data1cf!AE289</f>
        <v>-3332.97539229733</v>
      </c>
      <c r="G290" s="8" t="n">
        <f aca="false">+[2]data1cf!AF289</f>
        <v>-3356.27380168626</v>
      </c>
      <c r="H290" s="8" t="n">
        <f aca="false">+[2]data1cf!AG289</f>
        <v>-2218.73064933627</v>
      </c>
      <c r="I290" s="8" t="n">
        <f aca="false">+[2]data1cf!AH289</f>
        <v>-2345.95412957559</v>
      </c>
      <c r="J290" s="8" t="n">
        <f aca="false">+[2]data1cf!AI289</f>
        <v>-2358.38833211058</v>
      </c>
      <c r="K290" s="8" t="n">
        <f aca="false">+[2]data1cf!AJ289</f>
        <v>-2367.35778194152</v>
      </c>
      <c r="L290" s="8" t="n">
        <f aca="false">+[2]data1cf!AK289</f>
        <v>-2395.88226699099</v>
      </c>
      <c r="M290" s="8" t="n">
        <f aca="false">+[2]data1cf!AL289</f>
        <v>-2394.13641624434</v>
      </c>
      <c r="N290" s="8" t="n">
        <f aca="false">+[2]data1cf!AM289</f>
        <v>-2411.9689995229</v>
      </c>
      <c r="O290" s="8" t="n">
        <f aca="false">+[2]data1cf!AN289</f>
        <v>-2221.93673337621</v>
      </c>
      <c r="P290" s="8" t="n">
        <f aca="false">+[2]data1cf!AO289</f>
        <v>-2183.77748504872</v>
      </c>
      <c r="Q290" s="8" t="n">
        <f aca="false">+[2]data1cf!AP289</f>
        <v>-2184.4717782038</v>
      </c>
      <c r="R290" s="8" t="n">
        <f aca="false">+[2]data1cf!AQ289</f>
        <v>1132.1447401287</v>
      </c>
      <c r="S290" s="8" t="n">
        <f aca="false">+[2]data1cf!AR289</f>
        <v>0</v>
      </c>
      <c r="T290" s="8" t="n">
        <f aca="false">+[2]data1cf!AS289</f>
        <v>0</v>
      </c>
      <c r="U290" s="8" t="n">
        <f aca="false">+[2]data1cf!AT289</f>
        <v>0</v>
      </c>
      <c r="V290" s="8" t="n">
        <f aca="false">+[2]data1cf!AU289</f>
        <v>0</v>
      </c>
      <c r="W290" s="8" t="n">
        <f aca="false">+[2]data1cf!AV289</f>
        <v>0</v>
      </c>
      <c r="X290" s="8" t="n">
        <f aca="false">+[2]data1cf!AW289</f>
        <v>0</v>
      </c>
      <c r="Y290" s="8" t="n">
        <f aca="false">+[2]data1cf!AX289</f>
        <v>0</v>
      </c>
      <c r="Z290" s="8" t="n">
        <f aca="false">+[2]data1cf!AY289</f>
        <v>0</v>
      </c>
      <c r="AA290" s="8" t="n">
        <f aca="false">+[2]data1cf!AZ289</f>
        <v>0</v>
      </c>
      <c r="AB290" s="9"/>
      <c r="AC290" s="9"/>
      <c r="AD290" s="9"/>
      <c r="AE290" s="9"/>
      <c r="AF290" s="9"/>
      <c r="AG290" s="9"/>
      <c r="AH290" s="9"/>
      <c r="AI290" s="9"/>
      <c r="AJ290" s="9"/>
      <c r="AK290" s="1"/>
      <c r="AL290" s="1" t="e">
        <f aca="false">SUMPRODUCT(B290:AJ290,PVCapPrice)</f>
        <v>#DIV/0!</v>
      </c>
      <c r="AM290" s="1"/>
      <c r="AN290" s="1"/>
      <c r="AO290" s="1"/>
      <c r="AP290" s="1"/>
      <c r="AQ290" s="1"/>
    </row>
    <row r="291" customFormat="false" ht="11.25" hidden="false" customHeight="false" outlineLevel="0" collapsed="false">
      <c r="A291" s="1" t="n">
        <v>289</v>
      </c>
      <c r="B291" s="8" t="n">
        <f aca="false">+[2]data1cf!AA290</f>
        <v>-90034.5530016974</v>
      </c>
      <c r="C291" s="8" t="n">
        <f aca="false">+[2]data1cf!AB290</f>
        <v>-7576.21741335214</v>
      </c>
      <c r="D291" s="8" t="n">
        <f aca="false">+[2]data1cf!AC290</f>
        <v>-3603.92819180837</v>
      </c>
      <c r="E291" s="8" t="n">
        <f aca="false">+[2]data1cf!AD290</f>
        <v>-3215.19531944141</v>
      </c>
      <c r="F291" s="8" t="n">
        <f aca="false">+[2]data1cf!AE290</f>
        <v>-3496.44380233744</v>
      </c>
      <c r="G291" s="8" t="n">
        <f aca="false">+[2]data1cf!AF290</f>
        <v>-3845.87209970763</v>
      </c>
      <c r="H291" s="8" t="n">
        <f aca="false">+[2]data1cf!AG290</f>
        <v>-2428.82827823705</v>
      </c>
      <c r="I291" s="8" t="n">
        <f aca="false">+[2]data1cf!AH290</f>
        <v>-2544.92299161645</v>
      </c>
      <c r="J291" s="8" t="n">
        <f aca="false">+[2]data1cf!AI290</f>
        <v>-2557.35719415144</v>
      </c>
      <c r="K291" s="8" t="n">
        <f aca="false">+[2]data1cf!AJ290</f>
        <v>-2566.66387934178</v>
      </c>
      <c r="L291" s="8" t="n">
        <f aca="false">+[2]data1cf!AK290</f>
        <v>-2594.85112903185</v>
      </c>
      <c r="M291" s="8" t="n">
        <f aca="false">+[2]data1cf!AL290</f>
        <v>-2593.4425136446</v>
      </c>
      <c r="N291" s="8" t="n">
        <f aca="false">+[2]data1cf!AM290</f>
        <v>-2610.93786156376</v>
      </c>
      <c r="O291" s="8" t="n">
        <f aca="false">+[2]data1cf!AN290</f>
        <v>-2421.24283077646</v>
      </c>
      <c r="P291" s="8" t="n">
        <f aca="false">+[2]data1cf!AO290</f>
        <v>-2382.74634708958</v>
      </c>
      <c r="Q291" s="8" t="n">
        <f aca="false">+[2]data1cf!AP290</f>
        <v>-2383.77787560406</v>
      </c>
      <c r="R291" s="8" t="n">
        <f aca="false">+[2]data1cf!AQ290</f>
        <v>1032.66030910827</v>
      </c>
      <c r="S291" s="8" t="n">
        <f aca="false">+[2]data1cf!AR290</f>
        <v>0</v>
      </c>
      <c r="T291" s="8" t="n">
        <f aca="false">+[2]data1cf!AS290</f>
        <v>0</v>
      </c>
      <c r="U291" s="8" t="n">
        <f aca="false">+[2]data1cf!AT290</f>
        <v>0</v>
      </c>
      <c r="V291" s="8" t="n">
        <f aca="false">+[2]data1cf!AU290</f>
        <v>0</v>
      </c>
      <c r="W291" s="8" t="n">
        <f aca="false">+[2]data1cf!AV290</f>
        <v>0</v>
      </c>
      <c r="X291" s="8" t="n">
        <f aca="false">+[2]data1cf!AW290</f>
        <v>0</v>
      </c>
      <c r="Y291" s="8" t="n">
        <f aca="false">+[2]data1cf!AX290</f>
        <v>0</v>
      </c>
      <c r="Z291" s="8" t="n">
        <f aca="false">+[2]data1cf!AY290</f>
        <v>0</v>
      </c>
      <c r="AA291" s="8" t="n">
        <f aca="false">+[2]data1cf!AZ290</f>
        <v>0</v>
      </c>
      <c r="AB291" s="9"/>
      <c r="AC291" s="9"/>
      <c r="AD291" s="9"/>
      <c r="AE291" s="9"/>
      <c r="AF291" s="9"/>
      <c r="AG291" s="9"/>
      <c r="AH291" s="9"/>
      <c r="AI291" s="9"/>
      <c r="AJ291" s="9"/>
      <c r="AK291" s="1"/>
      <c r="AL291" s="1" t="e">
        <f aca="false">SUMPRODUCT(B291:AJ291,PVCapPrice)</f>
        <v>#DIV/0!</v>
      </c>
      <c r="AM291" s="1"/>
      <c r="AN291" s="1"/>
      <c r="AO291" s="1"/>
      <c r="AP291" s="1"/>
      <c r="AQ291" s="1"/>
    </row>
    <row r="292" customFormat="false" ht="11.25" hidden="false" customHeight="false" outlineLevel="0" collapsed="false">
      <c r="A292" s="1" t="n">
        <v>290</v>
      </c>
      <c r="B292" s="8" t="n">
        <f aca="false">+[2]data1cf!AA291</f>
        <v>-86784.7961488575</v>
      </c>
      <c r="C292" s="8" t="n">
        <f aca="false">+[2]data1cf!AB291</f>
        <v>-7595.98457577867</v>
      </c>
      <c r="D292" s="8" t="n">
        <f aca="false">+[2]data1cf!AC291</f>
        <v>-3756.56698773852</v>
      </c>
      <c r="E292" s="8" t="n">
        <f aca="false">+[2]data1cf!AD291</f>
        <v>-3297.62940130684</v>
      </c>
      <c r="F292" s="8" t="n">
        <f aca="false">+[2]data1cf!AE291</f>
        <v>-3645.11689046092</v>
      </c>
      <c r="G292" s="8" t="n">
        <f aca="false">+[2]data1cf!AF291</f>
        <v>-3942.3670167801</v>
      </c>
      <c r="H292" s="8" t="n">
        <f aca="false">+[2]data1cf!AG291</f>
        <v>-2507.54466866818</v>
      </c>
      <c r="I292" s="8" t="n">
        <f aca="false">+[2]data1cf!AH291</f>
        <v>-2619.46981401512</v>
      </c>
      <c r="J292" s="8" t="n">
        <f aca="false">+[2]data1cf!AI291</f>
        <v>-2631.90401655011</v>
      </c>
      <c r="K292" s="8" t="n">
        <f aca="false">+[2]data1cf!AJ291</f>
        <v>-2641.33705228688</v>
      </c>
      <c r="L292" s="8" t="n">
        <f aca="false">+[2]data1cf!AK291</f>
        <v>-2669.39795143052</v>
      </c>
      <c r="M292" s="8" t="n">
        <f aca="false">+[2]data1cf!AL291</f>
        <v>-2668.1156865897</v>
      </c>
      <c r="N292" s="8" t="n">
        <f aca="false">+[2]data1cf!AM291</f>
        <v>-2685.48468396243</v>
      </c>
      <c r="O292" s="8" t="n">
        <f aca="false">+[2]data1cf!AN291</f>
        <v>-2495.91600372157</v>
      </c>
      <c r="P292" s="8" t="n">
        <f aca="false">+[2]data1cf!AO291</f>
        <v>-2457.29316948825</v>
      </c>
      <c r="Q292" s="8" t="n">
        <f aca="false">+[2]data1cf!AP291</f>
        <v>-2458.45104854916</v>
      </c>
      <c r="R292" s="8" t="n">
        <f aca="false">+[2]data1cf!AQ291</f>
        <v>995.386897908936</v>
      </c>
      <c r="S292" s="8" t="n">
        <f aca="false">+[2]data1cf!AR291</f>
        <v>0</v>
      </c>
      <c r="T292" s="8" t="n">
        <f aca="false">+[2]data1cf!AS291</f>
        <v>0</v>
      </c>
      <c r="U292" s="8" t="n">
        <f aca="false">+[2]data1cf!AT291</f>
        <v>0</v>
      </c>
      <c r="V292" s="8" t="n">
        <f aca="false">+[2]data1cf!AU291</f>
        <v>0</v>
      </c>
      <c r="W292" s="8" t="n">
        <f aca="false">+[2]data1cf!AV291</f>
        <v>0</v>
      </c>
      <c r="X292" s="8" t="n">
        <f aca="false">+[2]data1cf!AW291</f>
        <v>0</v>
      </c>
      <c r="Y292" s="8" t="n">
        <f aca="false">+[2]data1cf!AX291</f>
        <v>0</v>
      </c>
      <c r="Z292" s="8" t="n">
        <f aca="false">+[2]data1cf!AY291</f>
        <v>0</v>
      </c>
      <c r="AA292" s="8" t="n">
        <f aca="false">+[2]data1cf!AZ291</f>
        <v>0</v>
      </c>
      <c r="AB292" s="9"/>
      <c r="AC292" s="9"/>
      <c r="AD292" s="9"/>
      <c r="AE292" s="9"/>
      <c r="AF292" s="9"/>
      <c r="AG292" s="9"/>
      <c r="AH292" s="9"/>
      <c r="AI292" s="9"/>
      <c r="AJ292" s="9"/>
      <c r="AK292" s="1"/>
      <c r="AL292" s="1" t="e">
        <f aca="false">SUMPRODUCT(B292:AJ292,PVCapPrice)</f>
        <v>#DIV/0!</v>
      </c>
      <c r="AM292" s="1"/>
      <c r="AN292" s="1"/>
      <c r="AO292" s="1"/>
      <c r="AP292" s="1"/>
      <c r="AQ292" s="1"/>
    </row>
    <row r="293" customFormat="false" ht="11.25" hidden="false" customHeight="false" outlineLevel="0" collapsed="false">
      <c r="A293" s="1" t="n">
        <v>291</v>
      </c>
      <c r="B293" s="8" t="n">
        <f aca="false">+[2]data1cf!AA292</f>
        <v>-94977.9252524851</v>
      </c>
      <c r="C293" s="8" t="n">
        <f aca="false">+[2]data1cf!AB292</f>
        <v>-7468.44243817881</v>
      </c>
      <c r="D293" s="8" t="n">
        <f aca="false">+[2]data1cf!AC292</f>
        <v>-3337.45801679083</v>
      </c>
      <c r="E293" s="8" t="n">
        <f aca="false">+[2]data1cf!AD292</f>
        <v>-2962.41303555666</v>
      </c>
      <c r="F293" s="8" t="n">
        <f aca="false">+[2]data1cf!AE292</f>
        <v>-3244.9467372805</v>
      </c>
      <c r="G293" s="8" t="n">
        <f aca="false">+[2]data1cf!AF292</f>
        <v>-3565.76611296481</v>
      </c>
      <c r="H293" s="8" t="n">
        <f aca="false">+[2]data1cf!AG292</f>
        <v>-2309.08872916913</v>
      </c>
      <c r="I293" s="8" t="n">
        <f aca="false">+[2]data1cf!AH292</f>
        <v>-2431.52598688119</v>
      </c>
      <c r="J293" s="8" t="n">
        <f aca="false">+[2]data1cf!AI292</f>
        <v>-2443.96018941618</v>
      </c>
      <c r="K293" s="8" t="n">
        <f aca="false">+[2]data1cf!AJ292</f>
        <v>-2453.0746762934</v>
      </c>
      <c r="L293" s="8" t="n">
        <f aca="false">+[2]data1cf!AK292</f>
        <v>-2481.45412429659</v>
      </c>
      <c r="M293" s="8" t="n">
        <f aca="false">+[2]data1cf!AL292</f>
        <v>-2479.85331059622</v>
      </c>
      <c r="N293" s="8" t="n">
        <f aca="false">+[2]data1cf!AM292</f>
        <v>-2497.54085682849</v>
      </c>
      <c r="O293" s="8" t="n">
        <f aca="false">+[2]data1cf!AN292</f>
        <v>-2307.65362772808</v>
      </c>
      <c r="P293" s="8" t="n">
        <f aca="false">+[2]data1cf!AO292</f>
        <v>-2269.34934235431</v>
      </c>
      <c r="Q293" s="8" t="n">
        <f aca="false">+[2]data1cf!AP292</f>
        <v>-2270.18867255568</v>
      </c>
      <c r="R293" s="8" t="n">
        <f aca="false">+[2]data1cf!AQ292</f>
        <v>1089.3588114759</v>
      </c>
      <c r="S293" s="8" t="n">
        <f aca="false">+[2]data1cf!AR292</f>
        <v>0</v>
      </c>
      <c r="T293" s="8" t="n">
        <f aca="false">+[2]data1cf!AS292</f>
        <v>0</v>
      </c>
      <c r="U293" s="8" t="n">
        <f aca="false">+[2]data1cf!AT292</f>
        <v>0</v>
      </c>
      <c r="V293" s="8" t="n">
        <f aca="false">+[2]data1cf!AU292</f>
        <v>0</v>
      </c>
      <c r="W293" s="8" t="n">
        <f aca="false">+[2]data1cf!AV292</f>
        <v>0</v>
      </c>
      <c r="X293" s="8" t="n">
        <f aca="false">+[2]data1cf!AW292</f>
        <v>0</v>
      </c>
      <c r="Y293" s="8" t="n">
        <f aca="false">+[2]data1cf!AX292</f>
        <v>0</v>
      </c>
      <c r="Z293" s="8" t="n">
        <f aca="false">+[2]data1cf!AY292</f>
        <v>0</v>
      </c>
      <c r="AA293" s="8" t="n">
        <f aca="false">+[2]data1cf!AZ292</f>
        <v>0</v>
      </c>
      <c r="AB293" s="9"/>
      <c r="AC293" s="9"/>
      <c r="AD293" s="9"/>
      <c r="AE293" s="9"/>
      <c r="AF293" s="9"/>
      <c r="AG293" s="9"/>
      <c r="AH293" s="9"/>
      <c r="AI293" s="9"/>
      <c r="AJ293" s="9"/>
      <c r="AK293" s="1"/>
      <c r="AL293" s="1" t="e">
        <f aca="false">SUMPRODUCT(B293:AJ293,PVCapPrice)</f>
        <v>#DIV/0!</v>
      </c>
      <c r="AM293" s="1"/>
      <c r="AN293" s="1"/>
      <c r="AO293" s="1"/>
      <c r="AP293" s="1"/>
      <c r="AQ293" s="1"/>
    </row>
    <row r="294" customFormat="false" ht="11.25" hidden="false" customHeight="false" outlineLevel="0" collapsed="false">
      <c r="A294" s="1" t="n">
        <v>292</v>
      </c>
      <c r="B294" s="8" t="n">
        <f aca="false">+[2]data1cf!AA293</f>
        <v>-85934.738885404</v>
      </c>
      <c r="C294" s="8" t="n">
        <f aca="false">+[2]data1cf!AB293</f>
        <v>-7612.28442751465</v>
      </c>
      <c r="D294" s="8" t="n">
        <f aca="false">+[2]data1cf!AC293</f>
        <v>-3731.39275061766</v>
      </c>
      <c r="E294" s="8" t="n">
        <f aca="false">+[2]data1cf!AD293</f>
        <v>-3247.60679115064</v>
      </c>
      <c r="F294" s="8" t="n">
        <f aca="false">+[2]data1cf!AE293</f>
        <v>-3629.1806105714</v>
      </c>
      <c r="G294" s="8" t="n">
        <f aca="false">+[2]data1cf!AF293</f>
        <v>-3744.43523752278</v>
      </c>
      <c r="H294" s="8" t="n">
        <f aca="false">+[2]data1cf!AG293</f>
        <v>-2528.1349597173</v>
      </c>
      <c r="I294" s="8" t="n">
        <f aca="false">+[2]data1cf!AH293</f>
        <v>-2638.96944759293</v>
      </c>
      <c r="J294" s="8" t="n">
        <f aca="false">+[2]data1cf!AI293</f>
        <v>-2651.40365012792</v>
      </c>
      <c r="K294" s="8" t="n">
        <f aca="false">+[2]data1cf!AJ293</f>
        <v>-2660.8697360911</v>
      </c>
      <c r="L294" s="8" t="n">
        <f aca="false">+[2]data1cf!AK293</f>
        <v>-2688.89758500833</v>
      </c>
      <c r="M294" s="8" t="n">
        <f aca="false">+[2]data1cf!AL293</f>
        <v>-2687.64837039392</v>
      </c>
      <c r="N294" s="8" t="n">
        <f aca="false">+[2]data1cf!AM293</f>
        <v>-2704.98431754024</v>
      </c>
      <c r="O294" s="8" t="n">
        <f aca="false">+[2]data1cf!AN293</f>
        <v>-2515.44868752578</v>
      </c>
      <c r="P294" s="8" t="n">
        <f aca="false">+[2]data1cf!AO293</f>
        <v>-2476.79280306606</v>
      </c>
      <c r="Q294" s="8" t="n">
        <f aca="false">+[2]data1cf!AP293</f>
        <v>-2477.98373235338</v>
      </c>
      <c r="R294" s="8" t="n">
        <f aca="false">+[2]data1cf!AQ293</f>
        <v>985.637081120029</v>
      </c>
      <c r="S294" s="8" t="n">
        <f aca="false">+[2]data1cf!AR293</f>
        <v>0</v>
      </c>
      <c r="T294" s="8" t="n">
        <f aca="false">+[2]data1cf!AS293</f>
        <v>0</v>
      </c>
      <c r="U294" s="8" t="n">
        <f aca="false">+[2]data1cf!AT293</f>
        <v>0</v>
      </c>
      <c r="V294" s="8" t="n">
        <f aca="false">+[2]data1cf!AU293</f>
        <v>0</v>
      </c>
      <c r="W294" s="8" t="n">
        <f aca="false">+[2]data1cf!AV293</f>
        <v>0</v>
      </c>
      <c r="X294" s="8" t="n">
        <f aca="false">+[2]data1cf!AW293</f>
        <v>0</v>
      </c>
      <c r="Y294" s="8" t="n">
        <f aca="false">+[2]data1cf!AX293</f>
        <v>0</v>
      </c>
      <c r="Z294" s="8" t="n">
        <f aca="false">+[2]data1cf!AY293</f>
        <v>0</v>
      </c>
      <c r="AA294" s="8" t="n">
        <f aca="false">+[2]data1cf!AZ293</f>
        <v>0</v>
      </c>
      <c r="AB294" s="9"/>
      <c r="AC294" s="9"/>
      <c r="AD294" s="9"/>
      <c r="AE294" s="9"/>
      <c r="AF294" s="9"/>
      <c r="AG294" s="9"/>
      <c r="AH294" s="9"/>
      <c r="AI294" s="9"/>
      <c r="AJ294" s="9"/>
      <c r="AK294" s="1"/>
      <c r="AL294" s="1" t="e">
        <f aca="false">SUMPRODUCT(B294:AJ294,PVCapPrice)</f>
        <v>#DIV/0!</v>
      </c>
      <c r="AM294" s="1"/>
      <c r="AN294" s="1"/>
      <c r="AO294" s="1"/>
      <c r="AP294" s="1"/>
      <c r="AQ294" s="1"/>
    </row>
    <row r="295" customFormat="false" ht="11.25" hidden="false" customHeight="false" outlineLevel="0" collapsed="false">
      <c r="A295" s="1" t="n">
        <v>293</v>
      </c>
      <c r="B295" s="8" t="n">
        <f aca="false">+[2]data1cf!AA294</f>
        <v>-99572.8099289503</v>
      </c>
      <c r="C295" s="8" t="n">
        <f aca="false">+[2]data1cf!AB294</f>
        <v>-7407.62119619594</v>
      </c>
      <c r="D295" s="8" t="n">
        <f aca="false">+[2]data1cf!AC294</f>
        <v>-3260.25007424363</v>
      </c>
      <c r="E295" s="8" t="n">
        <f aca="false">+[2]data1cf!AD294</f>
        <v>-2933.41775102816</v>
      </c>
      <c r="F295" s="8" t="n">
        <f aca="false">+[2]data1cf!AE294</f>
        <v>-3133.09745769928</v>
      </c>
      <c r="G295" s="8" t="n">
        <f aca="false">+[2]data1cf!AF294</f>
        <v>-3669.20059315822</v>
      </c>
      <c r="H295" s="8" t="n">
        <f aca="false">+[2]data1cf!AG294</f>
        <v>-2197.79032976347</v>
      </c>
      <c r="I295" s="8" t="n">
        <f aca="false">+[2]data1cf!AH294</f>
        <v>-2326.12300831081</v>
      </c>
      <c r="J295" s="8" t="n">
        <f aca="false">+[2]data1cf!AI294</f>
        <v>-2338.5572108458</v>
      </c>
      <c r="K295" s="8" t="n">
        <f aca="false">+[2]data1cf!AJ294</f>
        <v>-2347.49304860681</v>
      </c>
      <c r="L295" s="8" t="n">
        <f aca="false">+[2]data1cf!AK294</f>
        <v>-2376.05114572621</v>
      </c>
      <c r="M295" s="8" t="n">
        <f aca="false">+[2]data1cf!AL294</f>
        <v>-2374.27168290963</v>
      </c>
      <c r="N295" s="8" t="n">
        <f aca="false">+[2]data1cf!AM294</f>
        <v>-2392.13787825812</v>
      </c>
      <c r="O295" s="8" t="n">
        <f aca="false">+[2]data1cf!AN294</f>
        <v>-2202.07200004149</v>
      </c>
      <c r="P295" s="8" t="n">
        <f aca="false">+[2]data1cf!AO294</f>
        <v>-2163.94636378394</v>
      </c>
      <c r="Q295" s="8" t="n">
        <f aca="false">+[2]data1cf!AP294</f>
        <v>-2164.60704486909</v>
      </c>
      <c r="R295" s="8" t="n">
        <f aca="false">+[2]data1cf!AQ294</f>
        <v>1142.06030076109</v>
      </c>
      <c r="S295" s="8" t="n">
        <f aca="false">+[2]data1cf!AR294</f>
        <v>0</v>
      </c>
      <c r="T295" s="8" t="n">
        <f aca="false">+[2]data1cf!AS294</f>
        <v>0</v>
      </c>
      <c r="U295" s="8" t="n">
        <f aca="false">+[2]data1cf!AT294</f>
        <v>0</v>
      </c>
      <c r="V295" s="8" t="n">
        <f aca="false">+[2]data1cf!AU294</f>
        <v>0</v>
      </c>
      <c r="W295" s="8" t="n">
        <f aca="false">+[2]data1cf!AV294</f>
        <v>0</v>
      </c>
      <c r="X295" s="8" t="n">
        <f aca="false">+[2]data1cf!AW294</f>
        <v>0</v>
      </c>
      <c r="Y295" s="8" t="n">
        <f aca="false">+[2]data1cf!AX294</f>
        <v>0</v>
      </c>
      <c r="Z295" s="8" t="n">
        <f aca="false">+[2]data1cf!AY294</f>
        <v>0</v>
      </c>
      <c r="AA295" s="8" t="n">
        <f aca="false">+[2]data1cf!AZ294</f>
        <v>0</v>
      </c>
      <c r="AB295" s="9"/>
      <c r="AC295" s="9"/>
      <c r="AD295" s="9"/>
      <c r="AE295" s="9"/>
      <c r="AF295" s="9"/>
      <c r="AG295" s="9"/>
      <c r="AH295" s="9"/>
      <c r="AI295" s="9"/>
      <c r="AJ295" s="9"/>
      <c r="AK295" s="1"/>
      <c r="AL295" s="1" t="e">
        <f aca="false">SUMPRODUCT(B295:AJ295,PVCapPrice)</f>
        <v>#DIV/0!</v>
      </c>
      <c r="AM295" s="1"/>
      <c r="AN295" s="1"/>
      <c r="AO295" s="1"/>
      <c r="AP295" s="1"/>
      <c r="AQ295" s="1"/>
    </row>
    <row r="296" customFormat="false" ht="11.25" hidden="false" customHeight="false" outlineLevel="0" collapsed="false">
      <c r="A296" s="1" t="n">
        <v>294</v>
      </c>
      <c r="B296" s="8" t="n">
        <f aca="false">+[2]data1cf!AA295</f>
        <v>-103086.736978528</v>
      </c>
      <c r="C296" s="8" t="n">
        <f aca="false">+[2]data1cf!AB295</f>
        <v>-7403.44297718185</v>
      </c>
      <c r="D296" s="8" t="n">
        <f aca="false">+[2]data1cf!AC295</f>
        <v>-3095.7325114411</v>
      </c>
      <c r="E296" s="8" t="n">
        <f aca="false">+[2]data1cf!AD295</f>
        <v>-2745.00334633232</v>
      </c>
      <c r="F296" s="8" t="n">
        <f aca="false">+[2]data1cf!AE295</f>
        <v>-3178.80065810969</v>
      </c>
      <c r="G296" s="8" t="n">
        <f aca="false">+[2]data1cf!AF295</f>
        <v>-3414.73408779391</v>
      </c>
      <c r="H296" s="8" t="n">
        <f aca="false">+[2]data1cf!AG295</f>
        <v>-2112.67514542609</v>
      </c>
      <c r="I296" s="8" t="n">
        <f aca="false">+[2]data1cf!AH295</f>
        <v>-2245.51633293513</v>
      </c>
      <c r="J296" s="8" t="n">
        <f aca="false">+[2]data1cf!AI295</f>
        <v>-2257.95053547012</v>
      </c>
      <c r="K296" s="8" t="n">
        <f aca="false">+[2]data1cf!AJ295</f>
        <v>-2266.74975174744</v>
      </c>
      <c r="L296" s="8" t="n">
        <f aca="false">+[2]data1cf!AK295</f>
        <v>-2295.44447035053</v>
      </c>
      <c r="M296" s="8" t="n">
        <f aca="false">+[2]data1cf!AL295</f>
        <v>-2293.52838605026</v>
      </c>
      <c r="N296" s="8" t="n">
        <f aca="false">+[2]data1cf!AM295</f>
        <v>-2311.53120288244</v>
      </c>
      <c r="O296" s="8" t="n">
        <f aca="false">+[2]data1cf!AN295</f>
        <v>-2121.32870318212</v>
      </c>
      <c r="P296" s="8" t="n">
        <f aca="false">+[2]data1cf!AO295</f>
        <v>-2083.33968840826</v>
      </c>
      <c r="Q296" s="8" t="n">
        <f aca="false">+[2]data1cf!AP295</f>
        <v>-2083.86374800972</v>
      </c>
      <c r="R296" s="8" t="n">
        <f aca="false">+[2]data1cf!AQ295</f>
        <v>1182.36363844893</v>
      </c>
      <c r="S296" s="8" t="n">
        <f aca="false">+[2]data1cf!AR295</f>
        <v>0</v>
      </c>
      <c r="T296" s="8" t="n">
        <f aca="false">+[2]data1cf!AS295</f>
        <v>0</v>
      </c>
      <c r="U296" s="8" t="n">
        <f aca="false">+[2]data1cf!AT295</f>
        <v>0</v>
      </c>
      <c r="V296" s="8" t="n">
        <f aca="false">+[2]data1cf!AU295</f>
        <v>0</v>
      </c>
      <c r="W296" s="8" t="n">
        <f aca="false">+[2]data1cf!AV295</f>
        <v>0</v>
      </c>
      <c r="X296" s="8" t="n">
        <f aca="false">+[2]data1cf!AW295</f>
        <v>0</v>
      </c>
      <c r="Y296" s="8" t="n">
        <f aca="false">+[2]data1cf!AX295</f>
        <v>0</v>
      </c>
      <c r="Z296" s="8" t="n">
        <f aca="false">+[2]data1cf!AY295</f>
        <v>0</v>
      </c>
      <c r="AA296" s="8" t="n">
        <f aca="false">+[2]data1cf!AZ295</f>
        <v>0</v>
      </c>
      <c r="AB296" s="9"/>
      <c r="AC296" s="9"/>
      <c r="AD296" s="9"/>
      <c r="AE296" s="9"/>
      <c r="AF296" s="9"/>
      <c r="AG296" s="9"/>
      <c r="AH296" s="9"/>
      <c r="AI296" s="9"/>
      <c r="AJ296" s="9"/>
      <c r="AK296" s="1"/>
      <c r="AL296" s="1" t="e">
        <f aca="false">SUMPRODUCT(B296:AJ296,PVCapPrice)</f>
        <v>#DIV/0!</v>
      </c>
      <c r="AM296" s="1"/>
      <c r="AN296" s="1"/>
      <c r="AO296" s="1"/>
      <c r="AP296" s="1"/>
      <c r="AQ296" s="1"/>
    </row>
    <row r="297" customFormat="false" ht="11.25" hidden="false" customHeight="false" outlineLevel="0" collapsed="false">
      <c r="A297" s="1" t="n">
        <v>295</v>
      </c>
      <c r="B297" s="8" t="n">
        <f aca="false">+[2]data1cf!AA296</f>
        <v>-103000.999598979</v>
      </c>
      <c r="C297" s="8" t="n">
        <f aca="false">+[2]data1cf!AB296</f>
        <v>-7345.82991563752</v>
      </c>
      <c r="D297" s="8" t="n">
        <f aca="false">+[2]data1cf!AC296</f>
        <v>-3054.32971057529</v>
      </c>
      <c r="E297" s="8" t="n">
        <f aca="false">+[2]data1cf!AD296</f>
        <v>-2790.38535780229</v>
      </c>
      <c r="F297" s="8" t="n">
        <f aca="false">+[2]data1cf!AE296</f>
        <v>-3118.77300032829</v>
      </c>
      <c r="G297" s="8" t="n">
        <f aca="false">+[2]data1cf!AF296</f>
        <v>-3420.13420525396</v>
      </c>
      <c r="H297" s="8" t="n">
        <f aca="false">+[2]data1cf!AG296</f>
        <v>-2114.75189681052</v>
      </c>
      <c r="I297" s="8" t="n">
        <f aca="false">+[2]data1cf!AH296</f>
        <v>-2247.4830798321</v>
      </c>
      <c r="J297" s="8" t="n">
        <f aca="false">+[2]data1cf!AI296</f>
        <v>-2259.91728236709</v>
      </c>
      <c r="K297" s="8" t="n">
        <f aca="false">+[2]data1cf!AJ296</f>
        <v>-2268.71983211372</v>
      </c>
      <c r="L297" s="8" t="n">
        <f aca="false">+[2]data1cf!AK296</f>
        <v>-2297.4112172475</v>
      </c>
      <c r="M297" s="8" t="n">
        <f aca="false">+[2]data1cf!AL296</f>
        <v>-2295.49846641655</v>
      </c>
      <c r="N297" s="8" t="n">
        <f aca="false">+[2]data1cf!AM296</f>
        <v>-2313.49794977941</v>
      </c>
      <c r="O297" s="8" t="n">
        <f aca="false">+[2]data1cf!AN296</f>
        <v>-2123.29878354841</v>
      </c>
      <c r="P297" s="8" t="n">
        <f aca="false">+[2]data1cf!AO296</f>
        <v>-2085.30643530523</v>
      </c>
      <c r="Q297" s="8" t="n">
        <f aca="false">+[2]data1cf!AP296</f>
        <v>-2085.83382837601</v>
      </c>
      <c r="R297" s="8" t="n">
        <f aca="false">+[2]data1cf!AQ296</f>
        <v>1181.38026500044</v>
      </c>
      <c r="S297" s="8" t="n">
        <f aca="false">+[2]data1cf!AR296</f>
        <v>0</v>
      </c>
      <c r="T297" s="8" t="n">
        <f aca="false">+[2]data1cf!AS296</f>
        <v>0</v>
      </c>
      <c r="U297" s="8" t="n">
        <f aca="false">+[2]data1cf!AT296</f>
        <v>0</v>
      </c>
      <c r="V297" s="8" t="n">
        <f aca="false">+[2]data1cf!AU296</f>
        <v>0</v>
      </c>
      <c r="W297" s="8" t="n">
        <f aca="false">+[2]data1cf!AV296</f>
        <v>0</v>
      </c>
      <c r="X297" s="8" t="n">
        <f aca="false">+[2]data1cf!AW296</f>
        <v>0</v>
      </c>
      <c r="Y297" s="8" t="n">
        <f aca="false">+[2]data1cf!AX296</f>
        <v>0</v>
      </c>
      <c r="Z297" s="8" t="n">
        <f aca="false">+[2]data1cf!AY296</f>
        <v>0</v>
      </c>
      <c r="AA297" s="8" t="n">
        <f aca="false">+[2]data1cf!AZ296</f>
        <v>0</v>
      </c>
      <c r="AB297" s="9"/>
      <c r="AC297" s="9"/>
      <c r="AD297" s="9"/>
      <c r="AE297" s="9"/>
      <c r="AF297" s="9"/>
      <c r="AG297" s="9"/>
      <c r="AH297" s="9"/>
      <c r="AI297" s="9"/>
      <c r="AJ297" s="9"/>
      <c r="AK297" s="1"/>
      <c r="AL297" s="1" t="e">
        <f aca="false">SUMPRODUCT(B297:AJ297,PVCapPrice)</f>
        <v>#DIV/0!</v>
      </c>
      <c r="AM297" s="1"/>
      <c r="AN297" s="1"/>
      <c r="AO297" s="1"/>
      <c r="AP297" s="1"/>
      <c r="AQ297" s="1"/>
    </row>
    <row r="298" customFormat="false" ht="11.25" hidden="false" customHeight="false" outlineLevel="0" collapsed="false">
      <c r="A298" s="1" t="n">
        <v>296</v>
      </c>
      <c r="B298" s="8" t="n">
        <f aca="false">+[2]data1cf!AA297</f>
        <v>-92477.0586263282</v>
      </c>
      <c r="C298" s="8" t="n">
        <f aca="false">+[2]data1cf!AB297</f>
        <v>-7514.49543828471</v>
      </c>
      <c r="D298" s="8" t="n">
        <f aca="false">+[2]data1cf!AC297</f>
        <v>-3468.255752741</v>
      </c>
      <c r="E298" s="8" t="n">
        <f aca="false">+[2]data1cf!AD297</f>
        <v>-3183.38511934595</v>
      </c>
      <c r="F298" s="8" t="n">
        <f aca="false">+[2]data1cf!AE297</f>
        <v>-3428.14563334122</v>
      </c>
      <c r="G298" s="8" t="n">
        <f aca="false">+[2]data1cf!AF297</f>
        <v>-3727.81835745123</v>
      </c>
      <c r="H298" s="8" t="n">
        <f aca="false">+[2]data1cf!AG297</f>
        <v>-2369.66532079589</v>
      </c>
      <c r="I298" s="8" t="n">
        <f aca="false">+[2]data1cf!AH297</f>
        <v>-2488.89386659192</v>
      </c>
      <c r="J298" s="8" t="n">
        <f aca="false">+[2]data1cf!AI297</f>
        <v>-2501.32806912691</v>
      </c>
      <c r="K298" s="8" t="n">
        <f aca="false">+[2]data1cf!AJ297</f>
        <v>-2510.53978969856</v>
      </c>
      <c r="L298" s="8" t="n">
        <f aca="false">+[2]data1cf!AK297</f>
        <v>-2538.82200400732</v>
      </c>
      <c r="M298" s="8" t="n">
        <f aca="false">+[2]data1cf!AL297</f>
        <v>-2537.31842400138</v>
      </c>
      <c r="N298" s="8" t="n">
        <f aca="false">+[2]data1cf!AM297</f>
        <v>-2554.90873653923</v>
      </c>
      <c r="O298" s="8" t="n">
        <f aca="false">+[2]data1cf!AN297</f>
        <v>-2365.11874113325</v>
      </c>
      <c r="P298" s="8" t="n">
        <f aca="false">+[2]data1cf!AO297</f>
        <v>-2326.71722206505</v>
      </c>
      <c r="Q298" s="8" t="n">
        <f aca="false">+[2]data1cf!AP297</f>
        <v>-2327.65378596084</v>
      </c>
      <c r="R298" s="8" t="n">
        <f aca="false">+[2]data1cf!AQ297</f>
        <v>1060.67487162053</v>
      </c>
      <c r="S298" s="8" t="n">
        <f aca="false">+[2]data1cf!AR297</f>
        <v>0</v>
      </c>
      <c r="T298" s="8" t="n">
        <f aca="false">+[2]data1cf!AS297</f>
        <v>0</v>
      </c>
      <c r="U298" s="8" t="n">
        <f aca="false">+[2]data1cf!AT297</f>
        <v>0</v>
      </c>
      <c r="V298" s="8" t="n">
        <f aca="false">+[2]data1cf!AU297</f>
        <v>0</v>
      </c>
      <c r="W298" s="8" t="n">
        <f aca="false">+[2]data1cf!AV297</f>
        <v>0</v>
      </c>
      <c r="X298" s="8" t="n">
        <f aca="false">+[2]data1cf!AW297</f>
        <v>0</v>
      </c>
      <c r="Y298" s="8" t="n">
        <f aca="false">+[2]data1cf!AX297</f>
        <v>0</v>
      </c>
      <c r="Z298" s="8" t="n">
        <f aca="false">+[2]data1cf!AY297</f>
        <v>0</v>
      </c>
      <c r="AA298" s="8" t="n">
        <f aca="false">+[2]data1cf!AZ297</f>
        <v>0</v>
      </c>
      <c r="AB298" s="9"/>
      <c r="AC298" s="9"/>
      <c r="AD298" s="9"/>
      <c r="AE298" s="9"/>
      <c r="AF298" s="9"/>
      <c r="AG298" s="9"/>
      <c r="AH298" s="9"/>
      <c r="AI298" s="9"/>
      <c r="AJ298" s="9"/>
      <c r="AK298" s="1"/>
      <c r="AL298" s="1" t="e">
        <f aca="false">SUMPRODUCT(B298:AJ298,PVCapPrice)</f>
        <v>#DIV/0!</v>
      </c>
      <c r="AM298" s="1"/>
      <c r="AN298" s="1"/>
      <c r="AO298" s="1"/>
      <c r="AP298" s="1"/>
      <c r="AQ298" s="1"/>
    </row>
    <row r="299" customFormat="false" ht="11.25" hidden="false" customHeight="false" outlineLevel="0" collapsed="false">
      <c r="A299" s="1" t="n">
        <v>297</v>
      </c>
      <c r="B299" s="8" t="n">
        <f aca="false">+[2]data1cf!AA298</f>
        <v>-89629.9922611238</v>
      </c>
      <c r="C299" s="8" t="n">
        <f aca="false">+[2]data1cf!AB298</f>
        <v>-7567.724956732</v>
      </c>
      <c r="D299" s="8" t="n">
        <f aca="false">+[2]data1cf!AC298</f>
        <v>-3697.5227498189</v>
      </c>
      <c r="E299" s="8" t="n">
        <f aca="false">+[2]data1cf!AD298</f>
        <v>-3284.15659765136</v>
      </c>
      <c r="F299" s="8" t="n">
        <f aca="false">+[2]data1cf!AE298</f>
        <v>-3411.09844423675</v>
      </c>
      <c r="G299" s="8" t="n">
        <f aca="false">+[2]data1cf!AF298</f>
        <v>-3759.83355594523</v>
      </c>
      <c r="H299" s="8" t="n">
        <f aca="false">+[2]data1cf!AG298</f>
        <v>-2438.6276455898</v>
      </c>
      <c r="I299" s="8" t="n">
        <f aca="false">+[2]data1cf!AH298</f>
        <v>-2554.20329135662</v>
      </c>
      <c r="J299" s="8" t="n">
        <f aca="false">+[2]data1cf!AI298</f>
        <v>-2566.63749389161</v>
      </c>
      <c r="K299" s="8" t="n">
        <f aca="false">+[2]data1cf!AJ298</f>
        <v>-2575.95990840354</v>
      </c>
      <c r="L299" s="8" t="n">
        <f aca="false">+[2]data1cf!AK298</f>
        <v>-2604.13142877202</v>
      </c>
      <c r="M299" s="8" t="n">
        <f aca="false">+[2]data1cf!AL298</f>
        <v>-2602.73854270636</v>
      </c>
      <c r="N299" s="8" t="n">
        <f aca="false">+[2]data1cf!AM298</f>
        <v>-2620.21816130393</v>
      </c>
      <c r="O299" s="8" t="n">
        <f aca="false">+[2]data1cf!AN298</f>
        <v>-2430.53885983822</v>
      </c>
      <c r="P299" s="8" t="n">
        <f aca="false">+[2]data1cf!AO298</f>
        <v>-2392.02664682975</v>
      </c>
      <c r="Q299" s="8" t="n">
        <f aca="false">+[2]data1cf!AP298</f>
        <v>-2393.07390466582</v>
      </c>
      <c r="R299" s="8" t="n">
        <f aca="false">+[2]data1cf!AQ298</f>
        <v>1028.02015923819</v>
      </c>
      <c r="S299" s="8" t="n">
        <f aca="false">+[2]data1cf!AR298</f>
        <v>0</v>
      </c>
      <c r="T299" s="8" t="n">
        <f aca="false">+[2]data1cf!AS298</f>
        <v>0</v>
      </c>
      <c r="U299" s="8" t="n">
        <f aca="false">+[2]data1cf!AT298</f>
        <v>0</v>
      </c>
      <c r="V299" s="8" t="n">
        <f aca="false">+[2]data1cf!AU298</f>
        <v>0</v>
      </c>
      <c r="W299" s="8" t="n">
        <f aca="false">+[2]data1cf!AV298</f>
        <v>0</v>
      </c>
      <c r="X299" s="8" t="n">
        <f aca="false">+[2]data1cf!AW298</f>
        <v>0</v>
      </c>
      <c r="Y299" s="8" t="n">
        <f aca="false">+[2]data1cf!AX298</f>
        <v>0</v>
      </c>
      <c r="Z299" s="8" t="n">
        <f aca="false">+[2]data1cf!AY298</f>
        <v>0</v>
      </c>
      <c r="AA299" s="8" t="n">
        <f aca="false">+[2]data1cf!AZ298</f>
        <v>0</v>
      </c>
      <c r="AB299" s="9"/>
      <c r="AC299" s="9"/>
      <c r="AD299" s="9"/>
      <c r="AE299" s="9"/>
      <c r="AF299" s="9"/>
      <c r="AG299" s="9"/>
      <c r="AH299" s="9"/>
      <c r="AI299" s="9"/>
      <c r="AJ299" s="9"/>
      <c r="AK299" s="1"/>
      <c r="AL299" s="1" t="e">
        <f aca="false">SUMPRODUCT(B299:AJ299,PVCapPrice)</f>
        <v>#DIV/0!</v>
      </c>
      <c r="AM299" s="1"/>
      <c r="AN299" s="1"/>
      <c r="AO299" s="1"/>
      <c r="AP299" s="1"/>
      <c r="AQ299" s="1"/>
    </row>
    <row r="300" customFormat="false" ht="11.25" hidden="false" customHeight="false" outlineLevel="0" collapsed="false">
      <c r="A300" s="1" t="n">
        <v>298</v>
      </c>
      <c r="B300" s="8" t="n">
        <f aca="false">+[2]data1cf!AA299</f>
        <v>-86515.270586617</v>
      </c>
      <c r="C300" s="8" t="n">
        <f aca="false">+[2]data1cf!AB299</f>
        <v>-7644.60041073952</v>
      </c>
      <c r="D300" s="8" t="n">
        <f aca="false">+[2]data1cf!AC299</f>
        <v>-3708.23300315162</v>
      </c>
      <c r="E300" s="8" t="n">
        <f aca="false">+[2]data1cf!AD299</f>
        <v>-3298.86329255052</v>
      </c>
      <c r="F300" s="8" t="n">
        <f aca="false">+[2]data1cf!AE299</f>
        <v>-3508.23740293039</v>
      </c>
      <c r="G300" s="8" t="n">
        <f aca="false">+[2]data1cf!AF299</f>
        <v>-3874.38128267898</v>
      </c>
      <c r="H300" s="8" t="n">
        <f aca="false">+[2]data1cf!AG299</f>
        <v>-2514.07318152291</v>
      </c>
      <c r="I300" s="8" t="n">
        <f aca="false">+[2]data1cf!AH299</f>
        <v>-2625.65251479247</v>
      </c>
      <c r="J300" s="8" t="n">
        <f aca="false">+[2]data1cf!AI299</f>
        <v>-2638.08671732746</v>
      </c>
      <c r="K300" s="8" t="n">
        <f aca="false">+[2]data1cf!AJ299</f>
        <v>-2647.53023221809</v>
      </c>
      <c r="L300" s="8" t="n">
        <f aca="false">+[2]data1cf!AK299</f>
        <v>-2675.58065220787</v>
      </c>
      <c r="M300" s="8" t="n">
        <f aca="false">+[2]data1cf!AL299</f>
        <v>-2674.30886652091</v>
      </c>
      <c r="N300" s="8" t="n">
        <f aca="false">+[2]data1cf!AM299</f>
        <v>-2691.66738473977</v>
      </c>
      <c r="O300" s="8" t="n">
        <f aca="false">+[2]data1cf!AN299</f>
        <v>-2502.10918365278</v>
      </c>
      <c r="P300" s="8" t="n">
        <f aca="false">+[2]data1cf!AO299</f>
        <v>-2463.47587026559</v>
      </c>
      <c r="Q300" s="8" t="n">
        <f aca="false">+[2]data1cf!AP299</f>
        <v>-2464.64422848037</v>
      </c>
      <c r="R300" s="8" t="n">
        <f aca="false">+[2]data1cf!AQ299</f>
        <v>992.295547520262</v>
      </c>
      <c r="S300" s="8" t="n">
        <f aca="false">+[2]data1cf!AR299</f>
        <v>0</v>
      </c>
      <c r="T300" s="8" t="n">
        <f aca="false">+[2]data1cf!AS299</f>
        <v>0</v>
      </c>
      <c r="U300" s="8" t="n">
        <f aca="false">+[2]data1cf!AT299</f>
        <v>0</v>
      </c>
      <c r="V300" s="8" t="n">
        <f aca="false">+[2]data1cf!AU299</f>
        <v>0</v>
      </c>
      <c r="W300" s="8" t="n">
        <f aca="false">+[2]data1cf!AV299</f>
        <v>0</v>
      </c>
      <c r="X300" s="8" t="n">
        <f aca="false">+[2]data1cf!AW299</f>
        <v>0</v>
      </c>
      <c r="Y300" s="8" t="n">
        <f aca="false">+[2]data1cf!AX299</f>
        <v>0</v>
      </c>
      <c r="Z300" s="8" t="n">
        <f aca="false">+[2]data1cf!AY299</f>
        <v>0</v>
      </c>
      <c r="AA300" s="8" t="n">
        <f aca="false">+[2]data1cf!AZ299</f>
        <v>0</v>
      </c>
      <c r="AB300" s="9"/>
      <c r="AC300" s="9"/>
      <c r="AD300" s="9"/>
      <c r="AE300" s="9"/>
      <c r="AF300" s="9"/>
      <c r="AG300" s="9"/>
      <c r="AH300" s="9"/>
      <c r="AI300" s="9"/>
      <c r="AJ300" s="9"/>
      <c r="AK300" s="1"/>
      <c r="AL300" s="1" t="e">
        <f aca="false">SUMPRODUCT(B300:AJ300,PVCapPrice)</f>
        <v>#DIV/0!</v>
      </c>
      <c r="AM300" s="1"/>
      <c r="AN300" s="1"/>
      <c r="AO300" s="1"/>
      <c r="AP300" s="1"/>
      <c r="AQ300" s="1"/>
    </row>
    <row r="301" customFormat="false" ht="11.25" hidden="false" customHeight="false" outlineLevel="0" collapsed="false">
      <c r="A301" s="1" t="n">
        <v>299</v>
      </c>
      <c r="B301" s="8" t="n">
        <f aca="false">+[2]data1cf!AA300</f>
        <v>-87748.4948194439</v>
      </c>
      <c r="C301" s="8" t="n">
        <f aca="false">+[2]data1cf!AB300</f>
        <v>-7584.39822078389</v>
      </c>
      <c r="D301" s="8" t="n">
        <f aca="false">+[2]data1cf!AC300</f>
        <v>-3738.55646082069</v>
      </c>
      <c r="E301" s="8" t="n">
        <f aca="false">+[2]data1cf!AD300</f>
        <v>-3321.24939283895</v>
      </c>
      <c r="F301" s="8" t="n">
        <f aca="false">+[2]data1cf!AE300</f>
        <v>-3570.2702464411</v>
      </c>
      <c r="G301" s="8" t="n">
        <f aca="false">+[2]data1cf!AF300</f>
        <v>-3716.05939337887</v>
      </c>
      <c r="H301" s="8" t="n">
        <f aca="false">+[2]data1cf!AG300</f>
        <v>-2484.20172818156</v>
      </c>
      <c r="I301" s="8" t="n">
        <f aca="false">+[2]data1cf!AH300</f>
        <v>-2597.3633374708</v>
      </c>
      <c r="J301" s="8" t="n">
        <f aca="false">+[2]data1cf!AI300</f>
        <v>-2609.79754000579</v>
      </c>
      <c r="K301" s="8" t="n">
        <f aca="false">+[2]data1cf!AJ300</f>
        <v>-2619.19310713825</v>
      </c>
      <c r="L301" s="8" t="n">
        <f aca="false">+[2]data1cf!AK300</f>
        <v>-2647.2914748862</v>
      </c>
      <c r="M301" s="8" t="n">
        <f aca="false">+[2]data1cf!AL300</f>
        <v>-2645.97174144108</v>
      </c>
      <c r="N301" s="8" t="n">
        <f aca="false">+[2]data1cf!AM300</f>
        <v>-2663.37820741811</v>
      </c>
      <c r="O301" s="8" t="n">
        <f aca="false">+[2]data1cf!AN300</f>
        <v>-2473.77205857294</v>
      </c>
      <c r="P301" s="8" t="n">
        <f aca="false">+[2]data1cf!AO300</f>
        <v>-2435.18669294393</v>
      </c>
      <c r="Q301" s="8" t="n">
        <f aca="false">+[2]data1cf!AP300</f>
        <v>-2436.30710340053</v>
      </c>
      <c r="R301" s="8" t="n">
        <f aca="false">+[2]data1cf!AQ300</f>
        <v>1006.44013618109</v>
      </c>
      <c r="S301" s="8" t="n">
        <f aca="false">+[2]data1cf!AR300</f>
        <v>0</v>
      </c>
      <c r="T301" s="8" t="n">
        <f aca="false">+[2]data1cf!AS300</f>
        <v>0</v>
      </c>
      <c r="U301" s="8" t="n">
        <f aca="false">+[2]data1cf!AT300</f>
        <v>0</v>
      </c>
      <c r="V301" s="8" t="n">
        <f aca="false">+[2]data1cf!AU300</f>
        <v>0</v>
      </c>
      <c r="W301" s="8" t="n">
        <f aca="false">+[2]data1cf!AV300</f>
        <v>0</v>
      </c>
      <c r="X301" s="8" t="n">
        <f aca="false">+[2]data1cf!AW300</f>
        <v>0</v>
      </c>
      <c r="Y301" s="8" t="n">
        <f aca="false">+[2]data1cf!AX300</f>
        <v>0</v>
      </c>
      <c r="Z301" s="8" t="n">
        <f aca="false">+[2]data1cf!AY300</f>
        <v>0</v>
      </c>
      <c r="AA301" s="8" t="n">
        <f aca="false">+[2]data1cf!AZ300</f>
        <v>0</v>
      </c>
      <c r="AB301" s="9"/>
      <c r="AC301" s="9"/>
      <c r="AD301" s="9"/>
      <c r="AE301" s="9"/>
      <c r="AF301" s="9"/>
      <c r="AG301" s="9"/>
      <c r="AH301" s="9"/>
      <c r="AI301" s="9"/>
      <c r="AJ301" s="9"/>
      <c r="AK301" s="1"/>
      <c r="AL301" s="1" t="e">
        <f aca="false">SUMPRODUCT(B301:AJ301,PVCapPrice)</f>
        <v>#DIV/0!</v>
      </c>
      <c r="AM301" s="1"/>
      <c r="AN301" s="1"/>
      <c r="AO301" s="1"/>
      <c r="AP301" s="1"/>
      <c r="AQ301" s="1"/>
    </row>
    <row r="302" customFormat="false" ht="11.25" hidden="false" customHeight="false" outlineLevel="0" collapsed="false">
      <c r="A302" s="1" t="n">
        <v>300</v>
      </c>
      <c r="B302" s="8" t="n">
        <f aca="false">+[2]data1cf!AA301</f>
        <v>-91834.8132828692</v>
      </c>
      <c r="C302" s="8" t="n">
        <f aca="false">+[2]data1cf!AB301</f>
        <v>-7601.02241788071</v>
      </c>
      <c r="D302" s="8" t="n">
        <f aca="false">+[2]data1cf!AC301</f>
        <v>-3593.84505427267</v>
      </c>
      <c r="E302" s="8" t="n">
        <f aca="false">+[2]data1cf!AD301</f>
        <v>-3076.9997080972</v>
      </c>
      <c r="F302" s="8" t="n">
        <f aca="false">+[2]data1cf!AE301</f>
        <v>-3423.23252479369</v>
      </c>
      <c r="G302" s="8" t="n">
        <f aca="false">+[2]data1cf!AF301</f>
        <v>-3776.34669146514</v>
      </c>
      <c r="H302" s="8" t="n">
        <f aca="false">+[2]data1cf!AG301</f>
        <v>-2385.22194164404</v>
      </c>
      <c r="I302" s="8" t="n">
        <f aca="false">+[2]data1cf!AH301</f>
        <v>-2503.6264609746</v>
      </c>
      <c r="J302" s="8" t="n">
        <f aca="false">+[2]data1cf!AI301</f>
        <v>-2516.06066350959</v>
      </c>
      <c r="K302" s="8" t="n">
        <f aca="false">+[2]data1cf!AJ301</f>
        <v>-2525.29735458019</v>
      </c>
      <c r="L302" s="8" t="n">
        <f aca="false">+[2]data1cf!AK301</f>
        <v>-2553.55459839</v>
      </c>
      <c r="M302" s="8" t="n">
        <f aca="false">+[2]data1cf!AL301</f>
        <v>-2552.07598888301</v>
      </c>
      <c r="N302" s="8" t="n">
        <f aca="false">+[2]data1cf!AM301</f>
        <v>-2569.6413309219</v>
      </c>
      <c r="O302" s="8" t="n">
        <f aca="false">+[2]data1cf!AN301</f>
        <v>-2379.87630601488</v>
      </c>
      <c r="P302" s="8" t="n">
        <f aca="false">+[2]data1cf!AO301</f>
        <v>-2341.44981644772</v>
      </c>
      <c r="Q302" s="8" t="n">
        <f aca="false">+[2]data1cf!AP301</f>
        <v>-2342.41135084247</v>
      </c>
      <c r="R302" s="8" t="n">
        <f aca="false">+[2]data1cf!AQ301</f>
        <v>1053.3085744292</v>
      </c>
      <c r="S302" s="8" t="n">
        <f aca="false">+[2]data1cf!AR301</f>
        <v>0</v>
      </c>
      <c r="T302" s="8" t="n">
        <f aca="false">+[2]data1cf!AS301</f>
        <v>0</v>
      </c>
      <c r="U302" s="8" t="n">
        <f aca="false">+[2]data1cf!AT301</f>
        <v>0</v>
      </c>
      <c r="V302" s="8" t="n">
        <f aca="false">+[2]data1cf!AU301</f>
        <v>0</v>
      </c>
      <c r="W302" s="8" t="n">
        <f aca="false">+[2]data1cf!AV301</f>
        <v>0</v>
      </c>
      <c r="X302" s="8" t="n">
        <f aca="false">+[2]data1cf!AW301</f>
        <v>0</v>
      </c>
      <c r="Y302" s="8" t="n">
        <f aca="false">+[2]data1cf!AX301</f>
        <v>0</v>
      </c>
      <c r="Z302" s="8" t="n">
        <f aca="false">+[2]data1cf!AY301</f>
        <v>0</v>
      </c>
      <c r="AA302" s="8" t="n">
        <f aca="false">+[2]data1cf!AZ301</f>
        <v>0</v>
      </c>
      <c r="AB302" s="9"/>
      <c r="AC302" s="9"/>
      <c r="AD302" s="9"/>
      <c r="AE302" s="9"/>
      <c r="AF302" s="9"/>
      <c r="AG302" s="9"/>
      <c r="AH302" s="9"/>
      <c r="AI302" s="9"/>
      <c r="AJ302" s="9"/>
      <c r="AK302" s="1"/>
      <c r="AL302" s="1" t="e">
        <f aca="false">SUMPRODUCT(B302:AJ302,PVCapPrice)</f>
        <v>#DIV/0!</v>
      </c>
      <c r="AM302" s="1"/>
      <c r="AN302" s="1"/>
      <c r="AO302" s="1"/>
      <c r="AP302" s="1"/>
      <c r="AQ302" s="1"/>
    </row>
    <row r="303" customFormat="false" ht="11.25" hidden="false" customHeight="false" outlineLevel="0" collapsed="false">
      <c r="A303" s="1" t="n">
        <v>301</v>
      </c>
      <c r="B303" s="8" t="n">
        <f aca="false">+[2]data1cf!AA302</f>
        <v>-91199.0068851314</v>
      </c>
      <c r="C303" s="8" t="n">
        <f aca="false">+[2]data1cf!AB302</f>
        <v>-7626.96947341215</v>
      </c>
      <c r="D303" s="8" t="n">
        <f aca="false">+[2]data1cf!AC302</f>
        <v>-3508.85032585668</v>
      </c>
      <c r="E303" s="8" t="n">
        <f aca="false">+[2]data1cf!AD302</f>
        <v>-3349.13915413341</v>
      </c>
      <c r="F303" s="8" t="n">
        <f aca="false">+[2]data1cf!AE302</f>
        <v>-3453.38659115052</v>
      </c>
      <c r="G303" s="8" t="n">
        <f aca="false">+[2]data1cf!AF302</f>
        <v>-3640.26575363137</v>
      </c>
      <c r="H303" s="8" t="n">
        <f aca="false">+[2]data1cf!AG302</f>
        <v>-2400.62259680358</v>
      </c>
      <c r="I303" s="8" t="n">
        <f aca="false">+[2]data1cf!AH302</f>
        <v>-2518.21135109359</v>
      </c>
      <c r="J303" s="8" t="n">
        <f aca="false">+[2]data1cf!AI302</f>
        <v>-2530.64555362858</v>
      </c>
      <c r="K303" s="8" t="n">
        <f aca="false">+[2]data1cf!AJ302</f>
        <v>-2539.90696485192</v>
      </c>
      <c r="L303" s="8" t="n">
        <f aca="false">+[2]data1cf!AK302</f>
        <v>-2568.13948850899</v>
      </c>
      <c r="M303" s="8" t="n">
        <f aca="false">+[2]data1cf!AL302</f>
        <v>-2566.68559915474</v>
      </c>
      <c r="N303" s="8" t="n">
        <f aca="false">+[2]data1cf!AM302</f>
        <v>-2584.22622104089</v>
      </c>
      <c r="O303" s="8" t="n">
        <f aca="false">+[2]data1cf!AN302</f>
        <v>-2394.48591628661</v>
      </c>
      <c r="P303" s="8" t="n">
        <f aca="false">+[2]data1cf!AO302</f>
        <v>-2356.03470656671</v>
      </c>
      <c r="Q303" s="8" t="n">
        <f aca="false">+[2]data1cf!AP302</f>
        <v>-2357.0209611142</v>
      </c>
      <c r="R303" s="8" t="n">
        <f aca="false">+[2]data1cf!AQ302</f>
        <v>1046.0161293697</v>
      </c>
      <c r="S303" s="8" t="n">
        <f aca="false">+[2]data1cf!AR302</f>
        <v>0</v>
      </c>
      <c r="T303" s="8" t="n">
        <f aca="false">+[2]data1cf!AS302</f>
        <v>0</v>
      </c>
      <c r="U303" s="8" t="n">
        <f aca="false">+[2]data1cf!AT302</f>
        <v>0</v>
      </c>
      <c r="V303" s="8" t="n">
        <f aca="false">+[2]data1cf!AU302</f>
        <v>0</v>
      </c>
      <c r="W303" s="8" t="n">
        <f aca="false">+[2]data1cf!AV302</f>
        <v>0</v>
      </c>
      <c r="X303" s="8" t="n">
        <f aca="false">+[2]data1cf!AW302</f>
        <v>0</v>
      </c>
      <c r="Y303" s="8" t="n">
        <f aca="false">+[2]data1cf!AX302</f>
        <v>0</v>
      </c>
      <c r="Z303" s="8" t="n">
        <f aca="false">+[2]data1cf!AY302</f>
        <v>0</v>
      </c>
      <c r="AA303" s="8" t="n">
        <f aca="false">+[2]data1cf!AZ302</f>
        <v>0</v>
      </c>
      <c r="AB303" s="9"/>
      <c r="AC303" s="9"/>
      <c r="AD303" s="9"/>
      <c r="AE303" s="9"/>
      <c r="AF303" s="9"/>
      <c r="AG303" s="9"/>
      <c r="AH303" s="9"/>
      <c r="AI303" s="9"/>
      <c r="AJ303" s="9"/>
      <c r="AK303" s="1"/>
      <c r="AL303" s="1" t="e">
        <f aca="false">SUMPRODUCT(B303:AJ303,PVCapPrice)</f>
        <v>#DIV/0!</v>
      </c>
      <c r="AM303" s="1"/>
      <c r="AN303" s="1"/>
      <c r="AO303" s="1"/>
      <c r="AP303" s="1"/>
      <c r="AQ303" s="1"/>
    </row>
    <row r="304" customFormat="false" ht="11.25" hidden="false" customHeight="false" outlineLevel="0" collapsed="false">
      <c r="A304" s="1" t="n">
        <v>302</v>
      </c>
      <c r="B304" s="8" t="n">
        <f aca="false">+[2]data1cf!AA303</f>
        <v>-96219.0491718794</v>
      </c>
      <c r="C304" s="8" t="n">
        <f aca="false">+[2]data1cf!AB303</f>
        <v>-7442.18880077631</v>
      </c>
      <c r="D304" s="8" t="n">
        <f aca="false">+[2]data1cf!AC303</f>
        <v>-3357.12860204444</v>
      </c>
      <c r="E304" s="8" t="n">
        <f aca="false">+[2]data1cf!AD303</f>
        <v>-2924.60135084729</v>
      </c>
      <c r="F304" s="8" t="n">
        <f aca="false">+[2]data1cf!AE303</f>
        <v>-3353.53775926194</v>
      </c>
      <c r="G304" s="8" t="n">
        <f aca="false">+[2]data1cf!AF303</f>
        <v>-3586.65596492474</v>
      </c>
      <c r="H304" s="8" t="n">
        <f aca="false">+[2]data1cf!AG303</f>
        <v>-2279.02592772382</v>
      </c>
      <c r="I304" s="8" t="n">
        <f aca="false">+[2]data1cf!AH303</f>
        <v>-2403.05559706941</v>
      </c>
      <c r="J304" s="8" t="n">
        <f aca="false">+[2]data1cf!AI303</f>
        <v>-2415.4897996044</v>
      </c>
      <c r="K304" s="8" t="n">
        <f aca="false">+[2]data1cf!AJ303</f>
        <v>-2424.55603158364</v>
      </c>
      <c r="L304" s="8" t="n">
        <f aca="false">+[2]data1cf!AK303</f>
        <v>-2452.98373448481</v>
      </c>
      <c r="M304" s="8" t="n">
        <f aca="false">+[2]data1cf!AL303</f>
        <v>-2451.33466588646</v>
      </c>
      <c r="N304" s="8" t="n">
        <f aca="false">+[2]data1cf!AM303</f>
        <v>-2469.07046701672</v>
      </c>
      <c r="O304" s="8" t="n">
        <f aca="false">+[2]data1cf!AN303</f>
        <v>-2279.13498301833</v>
      </c>
      <c r="P304" s="8" t="n">
        <f aca="false">+[2]data1cf!AO303</f>
        <v>-2240.87895254254</v>
      </c>
      <c r="Q304" s="8" t="n">
        <f aca="false">+[2]data1cf!AP303</f>
        <v>-2241.67002784592</v>
      </c>
      <c r="R304" s="8" t="n">
        <f aca="false">+[2]data1cf!AQ303</f>
        <v>1103.59400638179</v>
      </c>
      <c r="S304" s="8" t="n">
        <f aca="false">+[2]data1cf!AR303</f>
        <v>0</v>
      </c>
      <c r="T304" s="8" t="n">
        <f aca="false">+[2]data1cf!AS303</f>
        <v>0</v>
      </c>
      <c r="U304" s="8" t="n">
        <f aca="false">+[2]data1cf!AT303</f>
        <v>0</v>
      </c>
      <c r="V304" s="8" t="n">
        <f aca="false">+[2]data1cf!AU303</f>
        <v>0</v>
      </c>
      <c r="W304" s="8" t="n">
        <f aca="false">+[2]data1cf!AV303</f>
        <v>0</v>
      </c>
      <c r="X304" s="8" t="n">
        <f aca="false">+[2]data1cf!AW303</f>
        <v>0</v>
      </c>
      <c r="Y304" s="8" t="n">
        <f aca="false">+[2]data1cf!AX303</f>
        <v>0</v>
      </c>
      <c r="Z304" s="8" t="n">
        <f aca="false">+[2]data1cf!AY303</f>
        <v>0</v>
      </c>
      <c r="AA304" s="8" t="n">
        <f aca="false">+[2]data1cf!AZ303</f>
        <v>0</v>
      </c>
      <c r="AB304" s="9"/>
      <c r="AC304" s="9"/>
      <c r="AD304" s="9"/>
      <c r="AE304" s="9"/>
      <c r="AF304" s="9"/>
      <c r="AG304" s="9"/>
      <c r="AH304" s="9"/>
      <c r="AI304" s="9"/>
      <c r="AJ304" s="9"/>
      <c r="AK304" s="1"/>
      <c r="AL304" s="1" t="e">
        <f aca="false">SUMPRODUCT(B304:AJ304,PVCapPrice)</f>
        <v>#DIV/0!</v>
      </c>
      <c r="AM304" s="1"/>
      <c r="AN304" s="1"/>
      <c r="AO304" s="1"/>
      <c r="AP304" s="1"/>
      <c r="AQ304" s="1"/>
    </row>
    <row r="305" customFormat="false" ht="11.25" hidden="false" customHeight="false" outlineLevel="0" collapsed="false">
      <c r="A305" s="1" t="n">
        <v>303</v>
      </c>
      <c r="B305" s="8" t="n">
        <f aca="false">+[2]data1cf!AA304</f>
        <v>-96862.0899631279</v>
      </c>
      <c r="C305" s="8" t="n">
        <f aca="false">+[2]data1cf!AB304</f>
        <v>-7422.88236466483</v>
      </c>
      <c r="D305" s="8" t="n">
        <f aca="false">+[2]data1cf!AC304</f>
        <v>-3294.96985492739</v>
      </c>
      <c r="E305" s="8" t="n">
        <f aca="false">+[2]data1cf!AD304</f>
        <v>-2983.58596496153</v>
      </c>
      <c r="F305" s="8" t="n">
        <f aca="false">+[2]data1cf!AE304</f>
        <v>-3282.7044775129</v>
      </c>
      <c r="G305" s="8" t="n">
        <f aca="false">+[2]data1cf!AF304</f>
        <v>-3547.15938461574</v>
      </c>
      <c r="H305" s="8" t="n">
        <f aca="false">+[2]data1cf!AG304</f>
        <v>-2263.45003934841</v>
      </c>
      <c r="I305" s="8" t="n">
        <f aca="false">+[2]data1cf!AH304</f>
        <v>-2388.30475575081</v>
      </c>
      <c r="J305" s="8" t="n">
        <f aca="false">+[2]data1cf!AI304</f>
        <v>-2400.7389582858</v>
      </c>
      <c r="K305" s="8" t="n">
        <f aca="false">+[2]data1cf!AJ304</f>
        <v>-2409.78018883907</v>
      </c>
      <c r="L305" s="8" t="n">
        <f aca="false">+[2]data1cf!AK304</f>
        <v>-2438.23289316621</v>
      </c>
      <c r="M305" s="8" t="n">
        <f aca="false">+[2]data1cf!AL304</f>
        <v>-2436.55882314189</v>
      </c>
      <c r="N305" s="8" t="n">
        <f aca="false">+[2]data1cf!AM304</f>
        <v>-2454.31962569811</v>
      </c>
      <c r="O305" s="8" t="n">
        <f aca="false">+[2]data1cf!AN304</f>
        <v>-2264.35914027376</v>
      </c>
      <c r="P305" s="8" t="n">
        <f aca="false">+[2]data1cf!AO304</f>
        <v>-2226.12811122394</v>
      </c>
      <c r="Q305" s="8" t="n">
        <f aca="false">+[2]data1cf!AP304</f>
        <v>-2226.89418510135</v>
      </c>
      <c r="R305" s="8" t="n">
        <f aca="false">+[2]data1cf!AQ304</f>
        <v>1110.96942704109</v>
      </c>
      <c r="S305" s="8" t="n">
        <f aca="false">+[2]data1cf!AR304</f>
        <v>0</v>
      </c>
      <c r="T305" s="8" t="n">
        <f aca="false">+[2]data1cf!AS304</f>
        <v>0</v>
      </c>
      <c r="U305" s="8" t="n">
        <f aca="false">+[2]data1cf!AT304</f>
        <v>0</v>
      </c>
      <c r="V305" s="8" t="n">
        <f aca="false">+[2]data1cf!AU304</f>
        <v>0</v>
      </c>
      <c r="W305" s="8" t="n">
        <f aca="false">+[2]data1cf!AV304</f>
        <v>0</v>
      </c>
      <c r="X305" s="8" t="n">
        <f aca="false">+[2]data1cf!AW304</f>
        <v>0</v>
      </c>
      <c r="Y305" s="8" t="n">
        <f aca="false">+[2]data1cf!AX304</f>
        <v>0</v>
      </c>
      <c r="Z305" s="8" t="n">
        <f aca="false">+[2]data1cf!AY304</f>
        <v>0</v>
      </c>
      <c r="AA305" s="8" t="n">
        <f aca="false">+[2]data1cf!AZ304</f>
        <v>0</v>
      </c>
      <c r="AB305" s="9"/>
      <c r="AC305" s="9"/>
      <c r="AD305" s="9"/>
      <c r="AE305" s="9"/>
      <c r="AF305" s="9"/>
      <c r="AG305" s="9"/>
      <c r="AH305" s="9"/>
      <c r="AI305" s="9"/>
      <c r="AJ305" s="9"/>
      <c r="AK305" s="1"/>
      <c r="AL305" s="1" t="e">
        <f aca="false">SUMPRODUCT(B305:AJ305,PVCapPrice)</f>
        <v>#DIV/0!</v>
      </c>
      <c r="AM305" s="1"/>
      <c r="AN305" s="1"/>
      <c r="AO305" s="1"/>
      <c r="AP305" s="1"/>
      <c r="AQ305" s="1"/>
    </row>
    <row r="306" customFormat="false" ht="11.25" hidden="false" customHeight="false" outlineLevel="0" collapsed="false">
      <c r="A306" s="1" t="n">
        <v>304</v>
      </c>
      <c r="B306" s="8" t="n">
        <f aca="false">+[2]data1cf!AA305</f>
        <v>-102019.13531702</v>
      </c>
      <c r="C306" s="8" t="n">
        <f aca="false">+[2]data1cf!AB305</f>
        <v>-7378.36989819375</v>
      </c>
      <c r="D306" s="8" t="n">
        <f aca="false">+[2]data1cf!AC305</f>
        <v>-3077.43600547584</v>
      </c>
      <c r="E306" s="8" t="n">
        <f aca="false">+[2]data1cf!AD305</f>
        <v>-2849.37154553394</v>
      </c>
      <c r="F306" s="8" t="n">
        <f aca="false">+[2]data1cf!AE305</f>
        <v>-3100.47778257294</v>
      </c>
      <c r="G306" s="8" t="n">
        <f aca="false">+[2]data1cf!AF305</f>
        <v>-3406.1495540036</v>
      </c>
      <c r="H306" s="8" t="n">
        <f aca="false">+[2]data1cf!AG305</f>
        <v>-2138.53484909556</v>
      </c>
      <c r="I306" s="8" t="n">
        <f aca="false">+[2]data1cf!AH305</f>
        <v>-2270.00626096881</v>
      </c>
      <c r="J306" s="8" t="n">
        <f aca="false">+[2]data1cf!AI305</f>
        <v>-2282.4404635038</v>
      </c>
      <c r="K306" s="8" t="n">
        <f aca="false">+[2]data1cf!AJ305</f>
        <v>-2291.28118813372</v>
      </c>
      <c r="L306" s="8" t="n">
        <f aca="false">+[2]data1cf!AK305</f>
        <v>-2319.93439838421</v>
      </c>
      <c r="M306" s="8" t="n">
        <f aca="false">+[2]data1cf!AL305</f>
        <v>-2318.05982243654</v>
      </c>
      <c r="N306" s="8" t="n">
        <f aca="false">+[2]data1cf!AM305</f>
        <v>-2336.02113091612</v>
      </c>
      <c r="O306" s="8" t="n">
        <f aca="false">+[2]data1cf!AN305</f>
        <v>-2145.8601395684</v>
      </c>
      <c r="P306" s="8" t="n">
        <f aca="false">+[2]data1cf!AO305</f>
        <v>-2107.82961644194</v>
      </c>
      <c r="Q306" s="8" t="n">
        <f aca="false">+[2]data1cf!AP305</f>
        <v>-2108.395184396</v>
      </c>
      <c r="R306" s="8" t="n">
        <f aca="false">+[2]data1cf!AQ305</f>
        <v>1170.11867443209</v>
      </c>
      <c r="S306" s="8" t="n">
        <f aca="false">+[2]data1cf!AR305</f>
        <v>0</v>
      </c>
      <c r="T306" s="8" t="n">
        <f aca="false">+[2]data1cf!AS305</f>
        <v>0</v>
      </c>
      <c r="U306" s="8" t="n">
        <f aca="false">+[2]data1cf!AT305</f>
        <v>0</v>
      </c>
      <c r="V306" s="8" t="n">
        <f aca="false">+[2]data1cf!AU305</f>
        <v>0</v>
      </c>
      <c r="W306" s="8" t="n">
        <f aca="false">+[2]data1cf!AV305</f>
        <v>0</v>
      </c>
      <c r="X306" s="8" t="n">
        <f aca="false">+[2]data1cf!AW305</f>
        <v>0</v>
      </c>
      <c r="Y306" s="8" t="n">
        <f aca="false">+[2]data1cf!AX305</f>
        <v>0</v>
      </c>
      <c r="Z306" s="8" t="n">
        <f aca="false">+[2]data1cf!AY305</f>
        <v>0</v>
      </c>
      <c r="AA306" s="8" t="n">
        <f aca="false">+[2]data1cf!AZ305</f>
        <v>0</v>
      </c>
      <c r="AB306" s="9"/>
      <c r="AC306" s="9"/>
      <c r="AD306" s="9"/>
      <c r="AE306" s="9"/>
      <c r="AF306" s="9"/>
      <c r="AG306" s="9"/>
      <c r="AH306" s="9"/>
      <c r="AI306" s="9"/>
      <c r="AJ306" s="9"/>
      <c r="AK306" s="1"/>
      <c r="AL306" s="1" t="e">
        <f aca="false">SUMPRODUCT(B306:AJ306,PVCapPrice)</f>
        <v>#DIV/0!</v>
      </c>
      <c r="AM306" s="1"/>
      <c r="AN306" s="1"/>
      <c r="AO306" s="1"/>
      <c r="AP306" s="1"/>
      <c r="AQ306" s="1"/>
    </row>
    <row r="307" customFormat="false" ht="11.25" hidden="false" customHeight="false" outlineLevel="0" collapsed="false">
      <c r="A307" s="1" t="n">
        <v>305</v>
      </c>
      <c r="B307" s="8" t="n">
        <f aca="false">+[2]data1cf!AA306</f>
        <v>-101228.428514753</v>
      </c>
      <c r="C307" s="8" t="n">
        <f aca="false">+[2]data1cf!AB306</f>
        <v>-7407.157743343</v>
      </c>
      <c r="D307" s="8" t="n">
        <f aca="false">+[2]data1cf!AC306</f>
        <v>-3132.67303962932</v>
      </c>
      <c r="E307" s="8" t="n">
        <f aca="false">+[2]data1cf!AD306</f>
        <v>-2782.60504538583</v>
      </c>
      <c r="F307" s="8" t="n">
        <f aca="false">+[2]data1cf!AE306</f>
        <v>-3066.43796957048</v>
      </c>
      <c r="G307" s="8" t="n">
        <f aca="false">+[2]data1cf!AF306</f>
        <v>-3426.84645079643</v>
      </c>
      <c r="H307" s="8" t="n">
        <f aca="false">+[2]data1cf!AG306</f>
        <v>-2157.6875390297</v>
      </c>
      <c r="I307" s="8" t="n">
        <f aca="false">+[2]data1cf!AH306</f>
        <v>-2288.14444244738</v>
      </c>
      <c r="J307" s="8" t="n">
        <f aca="false">+[2]data1cf!AI306</f>
        <v>-2300.57864498237</v>
      </c>
      <c r="K307" s="8" t="n">
        <f aca="false">+[2]data1cf!AJ306</f>
        <v>-2309.45011229275</v>
      </c>
      <c r="L307" s="8" t="n">
        <f aca="false">+[2]data1cf!AK306</f>
        <v>-2338.07257986278</v>
      </c>
      <c r="M307" s="8" t="n">
        <f aca="false">+[2]data1cf!AL306</f>
        <v>-2336.22874659557</v>
      </c>
      <c r="N307" s="8" t="n">
        <f aca="false">+[2]data1cf!AM306</f>
        <v>-2354.15931239468</v>
      </c>
      <c r="O307" s="8" t="n">
        <f aca="false">+[2]data1cf!AN306</f>
        <v>-2164.02906372744</v>
      </c>
      <c r="P307" s="8" t="n">
        <f aca="false">+[2]data1cf!AO306</f>
        <v>-2125.9677979205</v>
      </c>
      <c r="Q307" s="8" t="n">
        <f aca="false">+[2]data1cf!AP306</f>
        <v>-2126.56410855503</v>
      </c>
      <c r="R307" s="8" t="n">
        <f aca="false">+[2]data1cf!AQ306</f>
        <v>1161.04958369281</v>
      </c>
      <c r="S307" s="8" t="n">
        <f aca="false">+[2]data1cf!AR306</f>
        <v>0</v>
      </c>
      <c r="T307" s="8" t="n">
        <f aca="false">+[2]data1cf!AS306</f>
        <v>0</v>
      </c>
      <c r="U307" s="8" t="n">
        <f aca="false">+[2]data1cf!AT306</f>
        <v>0</v>
      </c>
      <c r="V307" s="8" t="n">
        <f aca="false">+[2]data1cf!AU306</f>
        <v>0</v>
      </c>
      <c r="W307" s="8" t="n">
        <f aca="false">+[2]data1cf!AV306</f>
        <v>0</v>
      </c>
      <c r="X307" s="8" t="n">
        <f aca="false">+[2]data1cf!AW306</f>
        <v>0</v>
      </c>
      <c r="Y307" s="8" t="n">
        <f aca="false">+[2]data1cf!AX306</f>
        <v>0</v>
      </c>
      <c r="Z307" s="8" t="n">
        <f aca="false">+[2]data1cf!AY306</f>
        <v>0</v>
      </c>
      <c r="AA307" s="8" t="n">
        <f aca="false">+[2]data1cf!AZ306</f>
        <v>0</v>
      </c>
      <c r="AB307" s="9"/>
      <c r="AC307" s="9"/>
      <c r="AD307" s="9"/>
      <c r="AE307" s="9"/>
      <c r="AF307" s="9"/>
      <c r="AG307" s="9"/>
      <c r="AH307" s="9"/>
      <c r="AI307" s="9"/>
      <c r="AJ307" s="9"/>
      <c r="AK307" s="1"/>
      <c r="AL307" s="1" t="e">
        <f aca="false">SUMPRODUCT(B307:AJ307,PVCapPrice)</f>
        <v>#DIV/0!</v>
      </c>
      <c r="AM307" s="1"/>
      <c r="AN307" s="1"/>
      <c r="AO307" s="1"/>
      <c r="AP307" s="1"/>
      <c r="AQ307" s="1"/>
    </row>
    <row r="308" customFormat="false" ht="11.25" hidden="false" customHeight="false" outlineLevel="0" collapsed="false">
      <c r="A308" s="1" t="n">
        <v>306</v>
      </c>
      <c r="B308" s="8" t="n">
        <f aca="false">+[2]data1cf!AA307</f>
        <v>-85583.0413797885</v>
      </c>
      <c r="C308" s="8" t="n">
        <f aca="false">+[2]data1cf!AB307</f>
        <v>-7654.91837816402</v>
      </c>
      <c r="D308" s="8" t="n">
        <f aca="false">+[2]data1cf!AC307</f>
        <v>-3723.73611483715</v>
      </c>
      <c r="E308" s="8" t="n">
        <f aca="false">+[2]data1cf!AD307</f>
        <v>-3473.97241497704</v>
      </c>
      <c r="F308" s="8" t="n">
        <f aca="false">+[2]data1cf!AE307</f>
        <v>-3589.98835295215</v>
      </c>
      <c r="G308" s="8" t="n">
        <f aca="false">+[2]data1cf!AF307</f>
        <v>-3917.12502943702</v>
      </c>
      <c r="H308" s="8" t="n">
        <f aca="false">+[2]data1cf!AG307</f>
        <v>-2536.65386110572</v>
      </c>
      <c r="I308" s="8" t="n">
        <f aca="false">+[2]data1cf!AH307</f>
        <v>-2647.03710701375</v>
      </c>
      <c r="J308" s="8" t="n">
        <f aca="false">+[2]data1cf!AI307</f>
        <v>-2659.47130954874</v>
      </c>
      <c r="K308" s="8" t="n">
        <f aca="false">+[2]data1cf!AJ307</f>
        <v>-2668.95106951093</v>
      </c>
      <c r="L308" s="8" t="n">
        <f aca="false">+[2]data1cf!AK307</f>
        <v>-2696.96524442915</v>
      </c>
      <c r="M308" s="8" t="n">
        <f aca="false">+[2]data1cf!AL307</f>
        <v>-2695.72970381375</v>
      </c>
      <c r="N308" s="8" t="n">
        <f aca="false">+[2]data1cf!AM307</f>
        <v>-2713.05197696105</v>
      </c>
      <c r="O308" s="8" t="n">
        <f aca="false">+[2]data1cf!AN307</f>
        <v>-2523.53002094562</v>
      </c>
      <c r="P308" s="8" t="n">
        <f aca="false">+[2]data1cf!AO307</f>
        <v>-2484.86046248688</v>
      </c>
      <c r="Q308" s="8" t="n">
        <f aca="false">+[2]data1cf!AP307</f>
        <v>-2486.06506577321</v>
      </c>
      <c r="R308" s="8" t="n">
        <f aca="false">+[2]data1cf!AQ307</f>
        <v>981.603251409622</v>
      </c>
      <c r="S308" s="8" t="n">
        <f aca="false">+[2]data1cf!AR307</f>
        <v>0</v>
      </c>
      <c r="T308" s="8" t="n">
        <f aca="false">+[2]data1cf!AS307</f>
        <v>0</v>
      </c>
      <c r="U308" s="8" t="n">
        <f aca="false">+[2]data1cf!AT307</f>
        <v>0</v>
      </c>
      <c r="V308" s="8" t="n">
        <f aca="false">+[2]data1cf!AU307</f>
        <v>0</v>
      </c>
      <c r="W308" s="8" t="n">
        <f aca="false">+[2]data1cf!AV307</f>
        <v>0</v>
      </c>
      <c r="X308" s="8" t="n">
        <f aca="false">+[2]data1cf!AW307</f>
        <v>0</v>
      </c>
      <c r="Y308" s="8" t="n">
        <f aca="false">+[2]data1cf!AX307</f>
        <v>0</v>
      </c>
      <c r="Z308" s="8" t="n">
        <f aca="false">+[2]data1cf!AY307</f>
        <v>0</v>
      </c>
      <c r="AA308" s="8" t="n">
        <f aca="false">+[2]data1cf!AZ307</f>
        <v>0</v>
      </c>
      <c r="AB308" s="9"/>
      <c r="AC308" s="9"/>
      <c r="AD308" s="9"/>
      <c r="AE308" s="9"/>
      <c r="AF308" s="9"/>
      <c r="AG308" s="9"/>
      <c r="AH308" s="9"/>
      <c r="AI308" s="9"/>
      <c r="AJ308" s="9"/>
      <c r="AK308" s="1"/>
      <c r="AL308" s="1" t="e">
        <f aca="false">SUMPRODUCT(B308:AJ308,PVCapPrice)</f>
        <v>#DIV/0!</v>
      </c>
      <c r="AM308" s="1"/>
      <c r="AN308" s="1"/>
      <c r="AO308" s="1"/>
      <c r="AP308" s="1"/>
      <c r="AQ308" s="1"/>
    </row>
    <row r="309" customFormat="false" ht="11.25" hidden="false" customHeight="false" outlineLevel="0" collapsed="false">
      <c r="A309" s="1" t="n">
        <v>307</v>
      </c>
      <c r="B309" s="8" t="n">
        <f aca="false">+[2]data1cf!AA308</f>
        <v>-94058.7189019652</v>
      </c>
      <c r="C309" s="8" t="n">
        <f aca="false">+[2]data1cf!AB308</f>
        <v>-7502.26703263116</v>
      </c>
      <c r="D309" s="8" t="n">
        <f aca="false">+[2]data1cf!AC308</f>
        <v>-3370.19370898591</v>
      </c>
      <c r="E309" s="8" t="n">
        <f aca="false">+[2]data1cf!AD308</f>
        <v>-3104.36280303245</v>
      </c>
      <c r="F309" s="8" t="n">
        <f aca="false">+[2]data1cf!AE308</f>
        <v>-3238.1148432327</v>
      </c>
      <c r="G309" s="8" t="n">
        <f aca="false">+[2]data1cf!AF308</f>
        <v>-3705.24943392606</v>
      </c>
      <c r="H309" s="8" t="n">
        <f aca="false">+[2]data1cf!AG308</f>
        <v>-2331.35396600095</v>
      </c>
      <c r="I309" s="8" t="n">
        <f aca="false">+[2]data1cf!AH308</f>
        <v>-2452.61184519703</v>
      </c>
      <c r="J309" s="8" t="n">
        <f aca="false">+[2]data1cf!AI308</f>
        <v>-2465.04604773202</v>
      </c>
      <c r="K309" s="8" t="n">
        <f aca="false">+[2]data1cf!AJ308</f>
        <v>-2474.19627335215</v>
      </c>
      <c r="L309" s="8" t="n">
        <f aca="false">+[2]data1cf!AK308</f>
        <v>-2502.53998261243</v>
      </c>
      <c r="M309" s="8" t="n">
        <f aca="false">+[2]data1cf!AL308</f>
        <v>-2500.97490765498</v>
      </c>
      <c r="N309" s="8" t="n">
        <f aca="false">+[2]data1cf!AM308</f>
        <v>-2518.62671514434</v>
      </c>
      <c r="O309" s="8" t="n">
        <f aca="false">+[2]data1cf!AN308</f>
        <v>-2328.77522478684</v>
      </c>
      <c r="P309" s="8" t="n">
        <f aca="false">+[2]data1cf!AO308</f>
        <v>-2290.43520067016</v>
      </c>
      <c r="Q309" s="8" t="n">
        <f aca="false">+[2]data1cf!AP308</f>
        <v>-2291.31026961443</v>
      </c>
      <c r="R309" s="8" t="n">
        <f aca="false">+[2]data1cf!AQ308</f>
        <v>1078.81588231798</v>
      </c>
      <c r="S309" s="8" t="n">
        <f aca="false">+[2]data1cf!AR308</f>
        <v>0</v>
      </c>
      <c r="T309" s="8" t="n">
        <f aca="false">+[2]data1cf!AS308</f>
        <v>0</v>
      </c>
      <c r="U309" s="8" t="n">
        <f aca="false">+[2]data1cf!AT308</f>
        <v>0</v>
      </c>
      <c r="V309" s="8" t="n">
        <f aca="false">+[2]data1cf!AU308</f>
        <v>0</v>
      </c>
      <c r="W309" s="8" t="n">
        <f aca="false">+[2]data1cf!AV308</f>
        <v>0</v>
      </c>
      <c r="X309" s="8" t="n">
        <f aca="false">+[2]data1cf!AW308</f>
        <v>0</v>
      </c>
      <c r="Y309" s="8" t="n">
        <f aca="false">+[2]data1cf!AX308</f>
        <v>0</v>
      </c>
      <c r="Z309" s="8" t="n">
        <f aca="false">+[2]data1cf!AY308</f>
        <v>0</v>
      </c>
      <c r="AA309" s="8" t="n">
        <f aca="false">+[2]data1cf!AZ308</f>
        <v>0</v>
      </c>
      <c r="AB309" s="9"/>
      <c r="AC309" s="9"/>
      <c r="AD309" s="9"/>
      <c r="AE309" s="9"/>
      <c r="AF309" s="9"/>
      <c r="AG309" s="9"/>
      <c r="AH309" s="9"/>
      <c r="AI309" s="9"/>
      <c r="AJ309" s="9"/>
      <c r="AK309" s="1"/>
      <c r="AL309" s="1" t="e">
        <f aca="false">SUMPRODUCT(B309:AJ309,PVCapPrice)</f>
        <v>#DIV/0!</v>
      </c>
      <c r="AM309" s="1"/>
      <c r="AN309" s="1"/>
      <c r="AO309" s="1"/>
      <c r="AP309" s="1"/>
      <c r="AQ309" s="1"/>
    </row>
    <row r="310" customFormat="false" ht="11.25" hidden="false" customHeight="false" outlineLevel="0" collapsed="false">
      <c r="A310" s="1" t="n">
        <v>308</v>
      </c>
      <c r="B310" s="8" t="n">
        <f aca="false">+[2]data1cf!AA309</f>
        <v>-103457.01078819</v>
      </c>
      <c r="C310" s="8" t="n">
        <f aca="false">+[2]data1cf!AB309</f>
        <v>-7299.96826709368</v>
      </c>
      <c r="D310" s="8" t="n">
        <f aca="false">+[2]data1cf!AC309</f>
        <v>-3027.85536985648</v>
      </c>
      <c r="E310" s="8" t="n">
        <f aca="false">+[2]data1cf!AD309</f>
        <v>-2812.98166550657</v>
      </c>
      <c r="F310" s="8" t="n">
        <f aca="false">+[2]data1cf!AE309</f>
        <v>-3012.50619897207</v>
      </c>
      <c r="G310" s="8" t="n">
        <f aca="false">+[2]data1cf!AF309</f>
        <v>-3400.23147718814</v>
      </c>
      <c r="H310" s="8" t="n">
        <f aca="false">+[2]data1cf!AG309</f>
        <v>-2103.70628434276</v>
      </c>
      <c r="I310" s="8" t="n">
        <f aca="false">+[2]data1cf!AH309</f>
        <v>-2237.02254796055</v>
      </c>
      <c r="J310" s="8" t="n">
        <f aca="false">+[2]data1cf!AI309</f>
        <v>-2249.45675049554</v>
      </c>
      <c r="K310" s="8" t="n">
        <f aca="false">+[2]data1cf!AJ309</f>
        <v>-2258.24157052713</v>
      </c>
      <c r="L310" s="8" t="n">
        <f aca="false">+[2]data1cf!AK309</f>
        <v>-2286.95068537595</v>
      </c>
      <c r="M310" s="8" t="n">
        <f aca="false">+[2]data1cf!AL309</f>
        <v>-2285.02020482996</v>
      </c>
      <c r="N310" s="8" t="n">
        <f aca="false">+[2]data1cf!AM309</f>
        <v>-2303.03741790786</v>
      </c>
      <c r="O310" s="8" t="n">
        <f aca="false">+[2]data1cf!AN309</f>
        <v>-2112.82052196182</v>
      </c>
      <c r="P310" s="8" t="n">
        <f aca="false">+[2]data1cf!AO309</f>
        <v>-2074.84590343368</v>
      </c>
      <c r="Q310" s="8" t="n">
        <f aca="false">+[2]data1cf!AP309</f>
        <v>-2075.35556678942</v>
      </c>
      <c r="R310" s="8" t="n">
        <f aca="false">+[2]data1cf!AQ309</f>
        <v>1186.61053093622</v>
      </c>
      <c r="S310" s="8" t="n">
        <f aca="false">+[2]data1cf!AR309</f>
        <v>0</v>
      </c>
      <c r="T310" s="8" t="n">
        <f aca="false">+[2]data1cf!AS309</f>
        <v>0</v>
      </c>
      <c r="U310" s="8" t="n">
        <f aca="false">+[2]data1cf!AT309</f>
        <v>0</v>
      </c>
      <c r="V310" s="8" t="n">
        <f aca="false">+[2]data1cf!AU309</f>
        <v>0</v>
      </c>
      <c r="W310" s="8" t="n">
        <f aca="false">+[2]data1cf!AV309</f>
        <v>0</v>
      </c>
      <c r="X310" s="8" t="n">
        <f aca="false">+[2]data1cf!AW309</f>
        <v>0</v>
      </c>
      <c r="Y310" s="8" t="n">
        <f aca="false">+[2]data1cf!AX309</f>
        <v>0</v>
      </c>
      <c r="Z310" s="8" t="n">
        <f aca="false">+[2]data1cf!AY309</f>
        <v>0</v>
      </c>
      <c r="AA310" s="8" t="n">
        <f aca="false">+[2]data1cf!AZ309</f>
        <v>0</v>
      </c>
      <c r="AB310" s="9"/>
      <c r="AC310" s="9"/>
      <c r="AD310" s="9"/>
      <c r="AE310" s="9"/>
      <c r="AF310" s="9"/>
      <c r="AG310" s="9"/>
      <c r="AH310" s="9"/>
      <c r="AI310" s="9"/>
      <c r="AJ310" s="9"/>
      <c r="AK310" s="1"/>
      <c r="AL310" s="1" t="e">
        <f aca="false">SUMPRODUCT(B310:AJ310,PVCapPrice)</f>
        <v>#DIV/0!</v>
      </c>
      <c r="AM310" s="1"/>
      <c r="AN310" s="1"/>
      <c r="AO310" s="1"/>
      <c r="AP310" s="1"/>
      <c r="AQ310" s="1"/>
    </row>
    <row r="311" customFormat="false" ht="11.25" hidden="false" customHeight="false" outlineLevel="0" collapsed="false">
      <c r="A311" s="1" t="n">
        <v>309</v>
      </c>
      <c r="B311" s="8" t="n">
        <f aca="false">+[2]data1cf!AA310</f>
        <v>-85442.0958127557</v>
      </c>
      <c r="C311" s="8" t="n">
        <f aca="false">+[2]data1cf!AB310</f>
        <v>-7690.38818503924</v>
      </c>
      <c r="D311" s="8" t="n">
        <f aca="false">+[2]data1cf!AC310</f>
        <v>-3746.15145253305</v>
      </c>
      <c r="E311" s="8" t="n">
        <f aca="false">+[2]data1cf!AD310</f>
        <v>-3349.02021998553</v>
      </c>
      <c r="F311" s="8" t="n">
        <f aca="false">+[2]data1cf!AE310</f>
        <v>-3468.04585788104</v>
      </c>
      <c r="G311" s="8" t="n">
        <f aca="false">+[2]data1cf!AF310</f>
        <v>-3885.99598340425</v>
      </c>
      <c r="H311" s="8" t="n">
        <f aca="false">+[2]data1cf!AG310</f>
        <v>-2540.06787845732</v>
      </c>
      <c r="I311" s="8" t="n">
        <f aca="false">+[2]data1cf!AH310</f>
        <v>-2650.27028556503</v>
      </c>
      <c r="J311" s="8" t="n">
        <f aca="false">+[2]data1cf!AI310</f>
        <v>-2662.70448810002</v>
      </c>
      <c r="K311" s="8" t="n">
        <f aca="false">+[2]data1cf!AJ310</f>
        <v>-2672.18972802586</v>
      </c>
      <c r="L311" s="8" t="n">
        <f aca="false">+[2]data1cf!AK310</f>
        <v>-2700.19842298043</v>
      </c>
      <c r="M311" s="8" t="n">
        <f aca="false">+[2]data1cf!AL310</f>
        <v>-2698.96836232868</v>
      </c>
      <c r="N311" s="8" t="n">
        <f aca="false">+[2]data1cf!AM310</f>
        <v>-2716.28515551233</v>
      </c>
      <c r="O311" s="8" t="n">
        <f aca="false">+[2]data1cf!AN310</f>
        <v>-2526.76867946054</v>
      </c>
      <c r="P311" s="8" t="n">
        <f aca="false">+[2]data1cf!AO310</f>
        <v>-2488.09364103815</v>
      </c>
      <c r="Q311" s="8" t="n">
        <f aca="false">+[2]data1cf!AP310</f>
        <v>-2489.30372428814</v>
      </c>
      <c r="R311" s="8" t="n">
        <f aca="false">+[2]data1cf!AQ310</f>
        <v>979.986662133983</v>
      </c>
      <c r="S311" s="8" t="n">
        <f aca="false">+[2]data1cf!AR310</f>
        <v>0</v>
      </c>
      <c r="T311" s="8" t="n">
        <f aca="false">+[2]data1cf!AS310</f>
        <v>0</v>
      </c>
      <c r="U311" s="8" t="n">
        <f aca="false">+[2]data1cf!AT310</f>
        <v>0</v>
      </c>
      <c r="V311" s="8" t="n">
        <f aca="false">+[2]data1cf!AU310</f>
        <v>0</v>
      </c>
      <c r="W311" s="8" t="n">
        <f aca="false">+[2]data1cf!AV310</f>
        <v>0</v>
      </c>
      <c r="X311" s="8" t="n">
        <f aca="false">+[2]data1cf!AW310</f>
        <v>0</v>
      </c>
      <c r="Y311" s="8" t="n">
        <f aca="false">+[2]data1cf!AX310</f>
        <v>0</v>
      </c>
      <c r="Z311" s="8" t="n">
        <f aca="false">+[2]data1cf!AY310</f>
        <v>0</v>
      </c>
      <c r="AA311" s="8" t="n">
        <f aca="false">+[2]data1cf!AZ310</f>
        <v>0</v>
      </c>
      <c r="AB311" s="9"/>
      <c r="AC311" s="9"/>
      <c r="AD311" s="9"/>
      <c r="AE311" s="9"/>
      <c r="AF311" s="9"/>
      <c r="AG311" s="9"/>
      <c r="AH311" s="9"/>
      <c r="AI311" s="9"/>
      <c r="AJ311" s="9"/>
      <c r="AK311" s="1"/>
      <c r="AL311" s="1" t="e">
        <f aca="false">SUMPRODUCT(B311:AJ311,PVCapPrice)</f>
        <v>#DIV/0!</v>
      </c>
      <c r="AM311" s="1"/>
      <c r="AN311" s="1"/>
      <c r="AO311" s="1"/>
      <c r="AP311" s="1"/>
      <c r="AQ311" s="1"/>
    </row>
    <row r="312" customFormat="false" ht="11.25" hidden="false" customHeight="false" outlineLevel="0" collapsed="false">
      <c r="A312" s="1" t="n">
        <v>310</v>
      </c>
      <c r="B312" s="8" t="n">
        <f aca="false">+[2]data1cf!AA311</f>
        <v>-100083.898974705</v>
      </c>
      <c r="C312" s="8" t="n">
        <f aca="false">+[2]data1cf!AB311</f>
        <v>-7388.74344255633</v>
      </c>
      <c r="D312" s="8" t="n">
        <f aca="false">+[2]data1cf!AC311</f>
        <v>-3216.86069259073</v>
      </c>
      <c r="E312" s="8" t="n">
        <f aca="false">+[2]data1cf!AD311</f>
        <v>-2876.4693641358</v>
      </c>
      <c r="F312" s="8" t="n">
        <f aca="false">+[2]data1cf!AE311</f>
        <v>-3061.8147592231</v>
      </c>
      <c r="G312" s="8" t="n">
        <f aca="false">+[2]data1cf!AF311</f>
        <v>-3556.82961648051</v>
      </c>
      <c r="H312" s="8" t="n">
        <f aca="false">+[2]data1cf!AG311</f>
        <v>-2185.41060823582</v>
      </c>
      <c r="I312" s="8" t="n">
        <f aca="false">+[2]data1cf!AH311</f>
        <v>-2314.39903447243</v>
      </c>
      <c r="J312" s="8" t="n">
        <f aca="false">+[2]data1cf!AI311</f>
        <v>-2326.83323700742</v>
      </c>
      <c r="K312" s="8" t="n">
        <f aca="false">+[2]data1cf!AJ311</f>
        <v>-2335.74920362632</v>
      </c>
      <c r="L312" s="8" t="n">
        <f aca="false">+[2]data1cf!AK311</f>
        <v>-2364.32717188783</v>
      </c>
      <c r="M312" s="8" t="n">
        <f aca="false">+[2]data1cf!AL311</f>
        <v>-2362.52783792914</v>
      </c>
      <c r="N312" s="8" t="n">
        <f aca="false">+[2]data1cf!AM311</f>
        <v>-2380.41390441973</v>
      </c>
      <c r="O312" s="8" t="n">
        <f aca="false">+[2]data1cf!AN311</f>
        <v>-2190.32815506101</v>
      </c>
      <c r="P312" s="8" t="n">
        <f aca="false">+[2]data1cf!AO311</f>
        <v>-2152.22238994556</v>
      </c>
      <c r="Q312" s="8" t="n">
        <f aca="false">+[2]data1cf!AP311</f>
        <v>-2152.8631998886</v>
      </c>
      <c r="R312" s="8" t="n">
        <f aca="false">+[2]data1cf!AQ311</f>
        <v>1147.92228768028</v>
      </c>
      <c r="S312" s="8" t="n">
        <f aca="false">+[2]data1cf!AR311</f>
        <v>0</v>
      </c>
      <c r="T312" s="8" t="n">
        <f aca="false">+[2]data1cf!AS311</f>
        <v>0</v>
      </c>
      <c r="U312" s="8" t="n">
        <f aca="false">+[2]data1cf!AT311</f>
        <v>0</v>
      </c>
      <c r="V312" s="8" t="n">
        <f aca="false">+[2]data1cf!AU311</f>
        <v>0</v>
      </c>
      <c r="W312" s="8" t="n">
        <f aca="false">+[2]data1cf!AV311</f>
        <v>0</v>
      </c>
      <c r="X312" s="8" t="n">
        <f aca="false">+[2]data1cf!AW311</f>
        <v>0</v>
      </c>
      <c r="Y312" s="8" t="n">
        <f aca="false">+[2]data1cf!AX311</f>
        <v>0</v>
      </c>
      <c r="Z312" s="8" t="n">
        <f aca="false">+[2]data1cf!AY311</f>
        <v>0</v>
      </c>
      <c r="AA312" s="8" t="n">
        <f aca="false">+[2]data1cf!AZ311</f>
        <v>0</v>
      </c>
      <c r="AB312" s="9"/>
      <c r="AC312" s="9"/>
      <c r="AD312" s="9"/>
      <c r="AE312" s="9"/>
      <c r="AF312" s="9"/>
      <c r="AG312" s="9"/>
      <c r="AH312" s="9"/>
      <c r="AI312" s="9"/>
      <c r="AJ312" s="9"/>
      <c r="AK312" s="1"/>
      <c r="AL312" s="1" t="e">
        <f aca="false">SUMPRODUCT(B312:AJ312,PVCapPrice)</f>
        <v>#DIV/0!</v>
      </c>
      <c r="AM312" s="1"/>
      <c r="AN312" s="1"/>
      <c r="AO312" s="1"/>
      <c r="AP312" s="1"/>
      <c r="AQ312" s="1"/>
    </row>
    <row r="313" customFormat="false" ht="11.25" hidden="false" customHeight="false" outlineLevel="0" collapsed="false">
      <c r="A313" s="1" t="n">
        <v>311</v>
      </c>
      <c r="B313" s="8" t="n">
        <f aca="false">+[2]data1cf!AA312</f>
        <v>-98325.8372754165</v>
      </c>
      <c r="C313" s="8" t="n">
        <f aca="false">+[2]data1cf!AB312</f>
        <v>-7452.42195784367</v>
      </c>
      <c r="D313" s="8" t="n">
        <f aca="false">+[2]data1cf!AC312</f>
        <v>-3227.18411900305</v>
      </c>
      <c r="E313" s="8" t="n">
        <f aca="false">+[2]data1cf!AD312</f>
        <v>-2872.71509991907</v>
      </c>
      <c r="F313" s="8" t="n">
        <f aca="false">+[2]data1cf!AE312</f>
        <v>-3219.08078057941</v>
      </c>
      <c r="G313" s="8" t="n">
        <f aca="false">+[2]data1cf!AF312</f>
        <v>-3565.41941240767</v>
      </c>
      <c r="H313" s="8" t="n">
        <f aca="false">+[2]data1cf!AG312</f>
        <v>-2227.9948006508</v>
      </c>
      <c r="I313" s="8" t="n">
        <f aca="false">+[2]data1cf!AH312</f>
        <v>-2354.72756340476</v>
      </c>
      <c r="J313" s="8" t="n">
        <f aca="false">+[2]data1cf!AI312</f>
        <v>-2367.16176593975</v>
      </c>
      <c r="K313" s="8" t="n">
        <f aca="false">+[2]data1cf!AJ312</f>
        <v>-2376.14608599752</v>
      </c>
      <c r="L313" s="8" t="n">
        <f aca="false">+[2]data1cf!AK312</f>
        <v>-2404.65570082016</v>
      </c>
      <c r="M313" s="8" t="n">
        <f aca="false">+[2]data1cf!AL312</f>
        <v>-2402.92472030034</v>
      </c>
      <c r="N313" s="8" t="n">
        <f aca="false">+[2]data1cf!AM312</f>
        <v>-2420.74243335206</v>
      </c>
      <c r="O313" s="8" t="n">
        <f aca="false">+[2]data1cf!AN312</f>
        <v>-2230.7250374322</v>
      </c>
      <c r="P313" s="8" t="n">
        <f aca="false">+[2]data1cf!AO312</f>
        <v>-2192.55091887788</v>
      </c>
      <c r="Q313" s="8" t="n">
        <f aca="false">+[2]data1cf!AP312</f>
        <v>-2193.2600822598</v>
      </c>
      <c r="R313" s="8" t="n">
        <f aca="false">+[2]data1cf!AQ312</f>
        <v>1127.75802321412</v>
      </c>
      <c r="S313" s="8" t="n">
        <f aca="false">+[2]data1cf!AR312</f>
        <v>0</v>
      </c>
      <c r="T313" s="8" t="n">
        <f aca="false">+[2]data1cf!AS312</f>
        <v>0</v>
      </c>
      <c r="U313" s="8" t="n">
        <f aca="false">+[2]data1cf!AT312</f>
        <v>0</v>
      </c>
      <c r="V313" s="8" t="n">
        <f aca="false">+[2]data1cf!AU312</f>
        <v>0</v>
      </c>
      <c r="W313" s="8" t="n">
        <f aca="false">+[2]data1cf!AV312</f>
        <v>0</v>
      </c>
      <c r="X313" s="8" t="n">
        <f aca="false">+[2]data1cf!AW312</f>
        <v>0</v>
      </c>
      <c r="Y313" s="8" t="n">
        <f aca="false">+[2]data1cf!AX312</f>
        <v>0</v>
      </c>
      <c r="Z313" s="8" t="n">
        <f aca="false">+[2]data1cf!AY312</f>
        <v>0</v>
      </c>
      <c r="AA313" s="8" t="n">
        <f aca="false">+[2]data1cf!AZ312</f>
        <v>0</v>
      </c>
      <c r="AB313" s="9"/>
      <c r="AC313" s="9"/>
      <c r="AD313" s="9"/>
      <c r="AE313" s="9"/>
      <c r="AF313" s="9"/>
      <c r="AG313" s="9"/>
      <c r="AH313" s="9"/>
      <c r="AI313" s="9"/>
      <c r="AJ313" s="9"/>
      <c r="AK313" s="1"/>
      <c r="AL313" s="1" t="e">
        <f aca="false">SUMPRODUCT(B313:AJ313,PVCapPrice)</f>
        <v>#DIV/0!</v>
      </c>
      <c r="AM313" s="1"/>
      <c r="AN313" s="1"/>
      <c r="AO313" s="1"/>
      <c r="AP313" s="1"/>
      <c r="AQ313" s="1"/>
    </row>
    <row r="314" customFormat="false" ht="11.25" hidden="false" customHeight="false" outlineLevel="0" collapsed="false">
      <c r="A314" s="1" t="n">
        <v>312</v>
      </c>
      <c r="B314" s="8" t="n">
        <f aca="false">+[2]data1cf!AA313</f>
        <v>-101484.520307753</v>
      </c>
      <c r="C314" s="8" t="n">
        <f aca="false">+[2]data1cf!AB313</f>
        <v>-7372.09895995283</v>
      </c>
      <c r="D314" s="8" t="n">
        <f aca="false">+[2]data1cf!AC313</f>
        <v>-3150.29360584608</v>
      </c>
      <c r="E314" s="8" t="n">
        <f aca="false">+[2]data1cf!AD313</f>
        <v>-2901.1728820399</v>
      </c>
      <c r="F314" s="8" t="n">
        <f aca="false">+[2]data1cf!AE313</f>
        <v>-3200.63633315954</v>
      </c>
      <c r="G314" s="8" t="n">
        <f aca="false">+[2]data1cf!AF313</f>
        <v>-3397.31494068394</v>
      </c>
      <c r="H314" s="8" t="n">
        <f aca="false">+[2]data1cf!AG313</f>
        <v>-2151.48442215761</v>
      </c>
      <c r="I314" s="8" t="n">
        <f aca="false">+[2]data1cf!AH313</f>
        <v>-2282.26990158937</v>
      </c>
      <c r="J314" s="8" t="n">
        <f aca="false">+[2]data1cf!AI313</f>
        <v>-2294.70410412436</v>
      </c>
      <c r="K314" s="8" t="n">
        <f aca="false">+[2]data1cf!AJ313</f>
        <v>-2303.56561458584</v>
      </c>
      <c r="L314" s="8" t="n">
        <f aca="false">+[2]data1cf!AK313</f>
        <v>-2332.19803900477</v>
      </c>
      <c r="M314" s="8" t="n">
        <f aca="false">+[2]data1cf!AL313</f>
        <v>-2330.34424888866</v>
      </c>
      <c r="N314" s="8" t="n">
        <f aca="false">+[2]data1cf!AM313</f>
        <v>-2348.28477153668</v>
      </c>
      <c r="O314" s="8" t="n">
        <f aca="false">+[2]data1cf!AN313</f>
        <v>-2158.14456602052</v>
      </c>
      <c r="P314" s="8" t="n">
        <f aca="false">+[2]data1cf!AO313</f>
        <v>-2120.0932570625</v>
      </c>
      <c r="Q314" s="8" t="n">
        <f aca="false">+[2]data1cf!AP313</f>
        <v>-2120.67961084812</v>
      </c>
      <c r="R314" s="8" t="n">
        <f aca="false">+[2]data1cf!AQ313</f>
        <v>1163.98685412181</v>
      </c>
      <c r="S314" s="8" t="n">
        <f aca="false">+[2]data1cf!AR313</f>
        <v>0</v>
      </c>
      <c r="T314" s="8" t="n">
        <f aca="false">+[2]data1cf!AS313</f>
        <v>0</v>
      </c>
      <c r="U314" s="8" t="n">
        <f aca="false">+[2]data1cf!AT313</f>
        <v>0</v>
      </c>
      <c r="V314" s="8" t="n">
        <f aca="false">+[2]data1cf!AU313</f>
        <v>0</v>
      </c>
      <c r="W314" s="8" t="n">
        <f aca="false">+[2]data1cf!AV313</f>
        <v>0</v>
      </c>
      <c r="X314" s="8" t="n">
        <f aca="false">+[2]data1cf!AW313</f>
        <v>0</v>
      </c>
      <c r="Y314" s="8" t="n">
        <f aca="false">+[2]data1cf!AX313</f>
        <v>0</v>
      </c>
      <c r="Z314" s="8" t="n">
        <f aca="false">+[2]data1cf!AY313</f>
        <v>0</v>
      </c>
      <c r="AA314" s="8" t="n">
        <f aca="false">+[2]data1cf!AZ313</f>
        <v>0</v>
      </c>
      <c r="AB314" s="9"/>
      <c r="AC314" s="9"/>
      <c r="AD314" s="9"/>
      <c r="AE314" s="9"/>
      <c r="AF314" s="9"/>
      <c r="AG314" s="9"/>
      <c r="AH314" s="9"/>
      <c r="AI314" s="9"/>
      <c r="AJ314" s="9"/>
      <c r="AK314" s="1"/>
      <c r="AL314" s="1" t="e">
        <f aca="false">SUMPRODUCT(B314:AJ314,PVCapPrice)</f>
        <v>#DIV/0!</v>
      </c>
      <c r="AM314" s="1"/>
      <c r="AN314" s="1"/>
      <c r="AO314" s="1"/>
      <c r="AP314" s="1"/>
      <c r="AQ314" s="1"/>
    </row>
    <row r="315" customFormat="false" ht="11.25" hidden="false" customHeight="false" outlineLevel="0" collapsed="false">
      <c r="A315" s="1" t="n">
        <v>313</v>
      </c>
      <c r="B315" s="8" t="n">
        <f aca="false">+[2]data1cf!AA314</f>
        <v>-86714.359672635</v>
      </c>
      <c r="C315" s="8" t="n">
        <f aca="false">+[2]data1cf!AB314</f>
        <v>-7683.31198966462</v>
      </c>
      <c r="D315" s="8" t="n">
        <f aca="false">+[2]data1cf!AC314</f>
        <v>-3680.58050876167</v>
      </c>
      <c r="E315" s="8" t="n">
        <f aca="false">+[2]data1cf!AD314</f>
        <v>-3404.40407251336</v>
      </c>
      <c r="F315" s="8" t="n">
        <f aca="false">+[2]data1cf!AE314</f>
        <v>-3649.94433866334</v>
      </c>
      <c r="G315" s="8" t="n">
        <f aca="false">+[2]data1cf!AF314</f>
        <v>-3887.11448391088</v>
      </c>
      <c r="H315" s="8" t="n">
        <f aca="false">+[2]data1cf!AG314</f>
        <v>-2509.2507979</v>
      </c>
      <c r="I315" s="8" t="n">
        <f aca="false">+[2]data1cf!AH314</f>
        <v>-2621.08557043048</v>
      </c>
      <c r="J315" s="8" t="n">
        <f aca="false">+[2]data1cf!AI314</f>
        <v>-2633.51977296547</v>
      </c>
      <c r="K315" s="8" t="n">
        <f aca="false">+[2]data1cf!AJ314</f>
        <v>-2642.95554727244</v>
      </c>
      <c r="L315" s="8" t="n">
        <f aca="false">+[2]data1cf!AK314</f>
        <v>-2671.01370784588</v>
      </c>
      <c r="M315" s="8" t="n">
        <f aca="false">+[2]data1cf!AL314</f>
        <v>-2669.73418157526</v>
      </c>
      <c r="N315" s="8" t="n">
        <f aca="false">+[2]data1cf!AM314</f>
        <v>-2687.10044037779</v>
      </c>
      <c r="O315" s="8" t="n">
        <f aca="false">+[2]data1cf!AN314</f>
        <v>-2497.53449870713</v>
      </c>
      <c r="P315" s="8" t="n">
        <f aca="false">+[2]data1cf!AO314</f>
        <v>-2458.90892590361</v>
      </c>
      <c r="Q315" s="8" t="n">
        <f aca="false">+[2]data1cf!AP314</f>
        <v>-2460.06954353472</v>
      </c>
      <c r="R315" s="8" t="n">
        <f aca="false">+[2]data1cf!AQ314</f>
        <v>994.579019701255</v>
      </c>
      <c r="S315" s="8" t="n">
        <f aca="false">+[2]data1cf!AR314</f>
        <v>0</v>
      </c>
      <c r="T315" s="8" t="n">
        <f aca="false">+[2]data1cf!AS314</f>
        <v>0</v>
      </c>
      <c r="U315" s="8" t="n">
        <f aca="false">+[2]data1cf!AT314</f>
        <v>0</v>
      </c>
      <c r="V315" s="8" t="n">
        <f aca="false">+[2]data1cf!AU314</f>
        <v>0</v>
      </c>
      <c r="W315" s="8" t="n">
        <f aca="false">+[2]data1cf!AV314</f>
        <v>0</v>
      </c>
      <c r="X315" s="8" t="n">
        <f aca="false">+[2]data1cf!AW314</f>
        <v>0</v>
      </c>
      <c r="Y315" s="8" t="n">
        <f aca="false">+[2]data1cf!AX314</f>
        <v>0</v>
      </c>
      <c r="Z315" s="8" t="n">
        <f aca="false">+[2]data1cf!AY314</f>
        <v>0</v>
      </c>
      <c r="AA315" s="8" t="n">
        <f aca="false">+[2]data1cf!AZ314</f>
        <v>0</v>
      </c>
      <c r="AB315" s="9"/>
      <c r="AC315" s="9"/>
      <c r="AD315" s="9"/>
      <c r="AE315" s="9"/>
      <c r="AF315" s="9"/>
      <c r="AG315" s="9"/>
      <c r="AH315" s="9"/>
      <c r="AI315" s="9"/>
      <c r="AJ315" s="9"/>
      <c r="AK315" s="1"/>
      <c r="AL315" s="1" t="e">
        <f aca="false">SUMPRODUCT(B315:AJ315,PVCapPrice)</f>
        <v>#DIV/0!</v>
      </c>
      <c r="AM315" s="1"/>
      <c r="AN315" s="1"/>
      <c r="AO315" s="1"/>
      <c r="AP315" s="1"/>
      <c r="AQ315" s="1"/>
    </row>
    <row r="316" customFormat="false" ht="11.25" hidden="false" customHeight="false" outlineLevel="0" collapsed="false">
      <c r="A316" s="1" t="n">
        <v>314</v>
      </c>
      <c r="B316" s="8" t="n">
        <f aca="false">+[2]data1cf!AA315</f>
        <v>-103822.838482933</v>
      </c>
      <c r="C316" s="8" t="n">
        <f aca="false">+[2]data1cf!AB315</f>
        <v>-7334.27165455402</v>
      </c>
      <c r="D316" s="8" t="n">
        <f aca="false">+[2]data1cf!AC315</f>
        <v>-3040.1952972532</v>
      </c>
      <c r="E316" s="8" t="n">
        <f aca="false">+[2]data1cf!AD315</f>
        <v>-2735.72326425507</v>
      </c>
      <c r="F316" s="8" t="n">
        <f aca="false">+[2]data1cf!AE315</f>
        <v>-3119.58770537519</v>
      </c>
      <c r="G316" s="8" t="n">
        <f aca="false">+[2]data1cf!AF315</f>
        <v>-3450.76361173588</v>
      </c>
      <c r="H316" s="8" t="n">
        <f aca="false">+[2]data1cf!AG315</f>
        <v>-2094.84511812206</v>
      </c>
      <c r="I316" s="8" t="n">
        <f aca="false">+[2]data1cf!AH315</f>
        <v>-2228.6307533053</v>
      </c>
      <c r="J316" s="8" t="n">
        <f aca="false">+[2]data1cf!AI315</f>
        <v>-2241.06495584029</v>
      </c>
      <c r="K316" s="8" t="n">
        <f aca="false">+[2]data1cf!AJ315</f>
        <v>-2249.83555249112</v>
      </c>
      <c r="L316" s="8" t="n">
        <f aca="false">+[2]data1cf!AK315</f>
        <v>-2278.5588907207</v>
      </c>
      <c r="M316" s="8" t="n">
        <f aca="false">+[2]data1cf!AL315</f>
        <v>-2276.61418679394</v>
      </c>
      <c r="N316" s="8" t="n">
        <f aca="false">+[2]data1cf!AM315</f>
        <v>-2294.64562325261</v>
      </c>
      <c r="O316" s="8" t="n">
        <f aca="false">+[2]data1cf!AN315</f>
        <v>-2104.4145039258</v>
      </c>
      <c r="P316" s="8" t="n">
        <f aca="false">+[2]data1cf!AO315</f>
        <v>-2066.45410877843</v>
      </c>
      <c r="Q316" s="8" t="n">
        <f aca="false">+[2]data1cf!AP315</f>
        <v>-2066.9495487534</v>
      </c>
      <c r="R316" s="8" t="n">
        <f aca="false">+[2]data1cf!AQ315</f>
        <v>1190.80642826384</v>
      </c>
      <c r="S316" s="8" t="n">
        <f aca="false">+[2]data1cf!AR315</f>
        <v>0</v>
      </c>
      <c r="T316" s="8" t="n">
        <f aca="false">+[2]data1cf!AS315</f>
        <v>0</v>
      </c>
      <c r="U316" s="8" t="n">
        <f aca="false">+[2]data1cf!AT315</f>
        <v>0</v>
      </c>
      <c r="V316" s="8" t="n">
        <f aca="false">+[2]data1cf!AU315</f>
        <v>0</v>
      </c>
      <c r="W316" s="8" t="n">
        <f aca="false">+[2]data1cf!AV315</f>
        <v>0</v>
      </c>
      <c r="X316" s="8" t="n">
        <f aca="false">+[2]data1cf!AW315</f>
        <v>0</v>
      </c>
      <c r="Y316" s="8" t="n">
        <f aca="false">+[2]data1cf!AX315</f>
        <v>0</v>
      </c>
      <c r="Z316" s="8" t="n">
        <f aca="false">+[2]data1cf!AY315</f>
        <v>0</v>
      </c>
      <c r="AA316" s="8" t="n">
        <f aca="false">+[2]data1cf!AZ315</f>
        <v>0</v>
      </c>
      <c r="AB316" s="9"/>
      <c r="AC316" s="9"/>
      <c r="AD316" s="9"/>
      <c r="AE316" s="9"/>
      <c r="AF316" s="9"/>
      <c r="AG316" s="9"/>
      <c r="AH316" s="9"/>
      <c r="AI316" s="9"/>
      <c r="AJ316" s="9"/>
      <c r="AK316" s="1"/>
      <c r="AL316" s="1" t="e">
        <f aca="false">SUMPRODUCT(B316:AJ316,PVCapPrice)</f>
        <v>#DIV/0!</v>
      </c>
      <c r="AM316" s="1"/>
      <c r="AN316" s="1"/>
      <c r="AO316" s="1"/>
      <c r="AP316" s="1"/>
      <c r="AQ316" s="1"/>
    </row>
    <row r="317" customFormat="false" ht="11.25" hidden="false" customHeight="false" outlineLevel="0" collapsed="false">
      <c r="A317" s="1" t="n">
        <v>315</v>
      </c>
      <c r="B317" s="8" t="n">
        <f aca="false">+[2]data1cf!AA316</f>
        <v>-92806.9799051187</v>
      </c>
      <c r="C317" s="8" t="n">
        <f aca="false">+[2]data1cf!AB316</f>
        <v>-7509.57509674973</v>
      </c>
      <c r="D317" s="8" t="n">
        <f aca="false">+[2]data1cf!AC316</f>
        <v>-3502.87595165876</v>
      </c>
      <c r="E317" s="8" t="n">
        <f aca="false">+[2]data1cf!AD316</f>
        <v>-3115.21258179814</v>
      </c>
      <c r="F317" s="8" t="n">
        <f aca="false">+[2]data1cf!AE316</f>
        <v>-3424.28795760836</v>
      </c>
      <c r="G317" s="8" t="n">
        <f aca="false">+[2]data1cf!AF316</f>
        <v>-3633.82244535285</v>
      </c>
      <c r="H317" s="8" t="n">
        <f aca="false">+[2]data1cf!AG316</f>
        <v>-2361.67388839992</v>
      </c>
      <c r="I317" s="8" t="n">
        <f aca="false">+[2]data1cf!AH316</f>
        <v>-2481.32573639349</v>
      </c>
      <c r="J317" s="8" t="n">
        <f aca="false">+[2]data1cf!AI316</f>
        <v>-2493.75993892848</v>
      </c>
      <c r="K317" s="8" t="n">
        <f aca="false">+[2]data1cf!AJ316</f>
        <v>-2502.95883216081</v>
      </c>
      <c r="L317" s="8" t="n">
        <f aca="false">+[2]data1cf!AK316</f>
        <v>-2531.25387380889</v>
      </c>
      <c r="M317" s="8" t="n">
        <f aca="false">+[2]data1cf!AL316</f>
        <v>-2529.73746646363</v>
      </c>
      <c r="N317" s="8" t="n">
        <f aca="false">+[2]data1cf!AM316</f>
        <v>-2547.3406063408</v>
      </c>
      <c r="O317" s="8" t="n">
        <f aca="false">+[2]data1cf!AN316</f>
        <v>-2357.5377835955</v>
      </c>
      <c r="P317" s="8" t="n">
        <f aca="false">+[2]data1cf!AO316</f>
        <v>-2319.14909186662</v>
      </c>
      <c r="Q317" s="8" t="n">
        <f aca="false">+[2]data1cf!AP316</f>
        <v>-2320.07282842309</v>
      </c>
      <c r="R317" s="8" t="n">
        <f aca="false">+[2]data1cf!AQ316</f>
        <v>1064.45893671975</v>
      </c>
      <c r="S317" s="8" t="n">
        <f aca="false">+[2]data1cf!AR316</f>
        <v>0</v>
      </c>
      <c r="T317" s="8" t="n">
        <f aca="false">+[2]data1cf!AS316</f>
        <v>0</v>
      </c>
      <c r="U317" s="8" t="n">
        <f aca="false">+[2]data1cf!AT316</f>
        <v>0</v>
      </c>
      <c r="V317" s="8" t="n">
        <f aca="false">+[2]data1cf!AU316</f>
        <v>0</v>
      </c>
      <c r="W317" s="8" t="n">
        <f aca="false">+[2]data1cf!AV316</f>
        <v>0</v>
      </c>
      <c r="X317" s="8" t="n">
        <f aca="false">+[2]data1cf!AW316</f>
        <v>0</v>
      </c>
      <c r="Y317" s="8" t="n">
        <f aca="false">+[2]data1cf!AX316</f>
        <v>0</v>
      </c>
      <c r="Z317" s="8" t="n">
        <f aca="false">+[2]data1cf!AY316</f>
        <v>0</v>
      </c>
      <c r="AA317" s="8" t="n">
        <f aca="false">+[2]data1cf!AZ316</f>
        <v>0</v>
      </c>
      <c r="AB317" s="9"/>
      <c r="AC317" s="9"/>
      <c r="AD317" s="9"/>
      <c r="AE317" s="9"/>
      <c r="AF317" s="9"/>
      <c r="AG317" s="9"/>
      <c r="AH317" s="9"/>
      <c r="AI317" s="9"/>
      <c r="AJ317" s="9"/>
      <c r="AK317" s="1"/>
      <c r="AL317" s="1" t="e">
        <f aca="false">SUMPRODUCT(B317:AJ317,PVCapPrice)</f>
        <v>#DIV/0!</v>
      </c>
      <c r="AM317" s="1"/>
      <c r="AN317" s="1"/>
      <c r="AO317" s="1"/>
      <c r="AP317" s="1"/>
      <c r="AQ317" s="1"/>
    </row>
    <row r="318" customFormat="false" ht="11.25" hidden="false" customHeight="false" outlineLevel="0" collapsed="false">
      <c r="A318" s="1" t="n">
        <v>316</v>
      </c>
      <c r="B318" s="8" t="n">
        <f aca="false">+[2]data1cf!AA317</f>
        <v>-86197.7121925064</v>
      </c>
      <c r="C318" s="8" t="n">
        <f aca="false">+[2]data1cf!AB317</f>
        <v>-7636.07277278111</v>
      </c>
      <c r="D318" s="8" t="n">
        <f aca="false">+[2]data1cf!AC317</f>
        <v>-3788.51895529159</v>
      </c>
      <c r="E318" s="8" t="n">
        <f aca="false">+[2]data1cf!AD317</f>
        <v>-3440.38485015382</v>
      </c>
      <c r="F318" s="8" t="n">
        <f aca="false">+[2]data1cf!AE317</f>
        <v>-3618.04820345362</v>
      </c>
      <c r="G318" s="8" t="n">
        <f aca="false">+[2]data1cf!AF317</f>
        <v>-3972.98087381186</v>
      </c>
      <c r="H318" s="8" t="n">
        <f aca="false">+[2]data1cf!AG317</f>
        <v>-2521.76515715907</v>
      </c>
      <c r="I318" s="8" t="n">
        <f aca="false">+[2]data1cf!AH317</f>
        <v>-2632.93705030665</v>
      </c>
      <c r="J318" s="8" t="n">
        <f aca="false">+[2]data1cf!AI317</f>
        <v>-2645.37125284164</v>
      </c>
      <c r="K318" s="8" t="n">
        <f aca="false">+[2]data1cf!AJ317</f>
        <v>-2654.82711440263</v>
      </c>
      <c r="L318" s="8" t="n">
        <f aca="false">+[2]data1cf!AK317</f>
        <v>-2682.86518772205</v>
      </c>
      <c r="M318" s="8" t="n">
        <f aca="false">+[2]data1cf!AL317</f>
        <v>-2681.60574870546</v>
      </c>
      <c r="N318" s="8" t="n">
        <f aca="false">+[2]data1cf!AM317</f>
        <v>-2698.95192025396</v>
      </c>
      <c r="O318" s="8" t="n">
        <f aca="false">+[2]data1cf!AN317</f>
        <v>-2509.40606583732</v>
      </c>
      <c r="P318" s="8" t="n">
        <f aca="false">+[2]data1cf!AO317</f>
        <v>-2470.76040577978</v>
      </c>
      <c r="Q318" s="8" t="n">
        <f aca="false">+[2]data1cf!AP317</f>
        <v>-2471.94111066492</v>
      </c>
      <c r="R318" s="8" t="n">
        <f aca="false">+[2]data1cf!AQ317</f>
        <v>988.653279763171</v>
      </c>
      <c r="S318" s="8" t="n">
        <f aca="false">+[2]data1cf!AR317</f>
        <v>0</v>
      </c>
      <c r="T318" s="8" t="n">
        <f aca="false">+[2]data1cf!AS317</f>
        <v>0</v>
      </c>
      <c r="U318" s="8" t="n">
        <f aca="false">+[2]data1cf!AT317</f>
        <v>0</v>
      </c>
      <c r="V318" s="8" t="n">
        <f aca="false">+[2]data1cf!AU317</f>
        <v>0</v>
      </c>
      <c r="W318" s="8" t="n">
        <f aca="false">+[2]data1cf!AV317</f>
        <v>0</v>
      </c>
      <c r="X318" s="8" t="n">
        <f aca="false">+[2]data1cf!AW317</f>
        <v>0</v>
      </c>
      <c r="Y318" s="8" t="n">
        <f aca="false">+[2]data1cf!AX317</f>
        <v>0</v>
      </c>
      <c r="Z318" s="8" t="n">
        <f aca="false">+[2]data1cf!AY317</f>
        <v>0</v>
      </c>
      <c r="AA318" s="8" t="n">
        <f aca="false">+[2]data1cf!AZ317</f>
        <v>0</v>
      </c>
      <c r="AB318" s="9"/>
      <c r="AC318" s="9"/>
      <c r="AD318" s="9"/>
      <c r="AE318" s="9"/>
      <c r="AF318" s="9"/>
      <c r="AG318" s="9"/>
      <c r="AH318" s="9"/>
      <c r="AI318" s="9"/>
      <c r="AJ318" s="9"/>
      <c r="AK318" s="1"/>
      <c r="AL318" s="1" t="e">
        <f aca="false">SUMPRODUCT(B318:AJ318,PVCapPrice)</f>
        <v>#DIV/0!</v>
      </c>
      <c r="AM318" s="1"/>
      <c r="AN318" s="1"/>
      <c r="AO318" s="1"/>
      <c r="AP318" s="1"/>
      <c r="AQ318" s="1"/>
    </row>
    <row r="319" customFormat="false" ht="11.25" hidden="false" customHeight="false" outlineLevel="0" collapsed="false">
      <c r="A319" s="1" t="n">
        <v>317</v>
      </c>
      <c r="B319" s="8" t="n">
        <f aca="false">+[2]data1cf!AA318</f>
        <v>-99882.4016164534</v>
      </c>
      <c r="C319" s="8" t="n">
        <f aca="false">+[2]data1cf!AB318</f>
        <v>-7383.3044603432</v>
      </c>
      <c r="D319" s="8" t="n">
        <f aca="false">+[2]data1cf!AC318</f>
        <v>-3225.90617820572</v>
      </c>
      <c r="E319" s="8" t="n">
        <f aca="false">+[2]data1cf!AD318</f>
        <v>-2900.02709570006</v>
      </c>
      <c r="F319" s="8" t="n">
        <f aca="false">+[2]data1cf!AE318</f>
        <v>-3184.60564031345</v>
      </c>
      <c r="G319" s="8" t="n">
        <f aca="false">+[2]data1cf!AF318</f>
        <v>-3508.11125415953</v>
      </c>
      <c r="H319" s="8" t="n">
        <f aca="false">+[2]data1cf!AG318</f>
        <v>-2190.29132560676</v>
      </c>
      <c r="I319" s="8" t="n">
        <f aca="false">+[2]data1cf!AH318</f>
        <v>-2319.02122267284</v>
      </c>
      <c r="J319" s="8" t="n">
        <f aca="false">+[2]data1cf!AI318</f>
        <v>-2331.45542520783</v>
      </c>
      <c r="K319" s="8" t="n">
        <f aca="false">+[2]data1cf!AJ318</f>
        <v>-2340.37922604403</v>
      </c>
      <c r="L319" s="8" t="n">
        <f aca="false">+[2]data1cf!AK318</f>
        <v>-2368.94936008824</v>
      </c>
      <c r="M319" s="8" t="n">
        <f aca="false">+[2]data1cf!AL318</f>
        <v>-2367.15786034685</v>
      </c>
      <c r="N319" s="8" t="n">
        <f aca="false">+[2]data1cf!AM318</f>
        <v>-2385.03609262015</v>
      </c>
      <c r="O319" s="8" t="n">
        <f aca="false">+[2]data1cf!AN318</f>
        <v>-2194.95817747871</v>
      </c>
      <c r="P319" s="8" t="n">
        <f aca="false">+[2]data1cf!AO318</f>
        <v>-2156.84457814597</v>
      </c>
      <c r="Q319" s="8" t="n">
        <f aca="false">+[2]data1cf!AP318</f>
        <v>-2157.49322230631</v>
      </c>
      <c r="R319" s="8" t="n">
        <f aca="false">+[2]data1cf!AQ318</f>
        <v>1145.61119358007</v>
      </c>
      <c r="S319" s="8" t="n">
        <f aca="false">+[2]data1cf!AR318</f>
        <v>0</v>
      </c>
      <c r="T319" s="8" t="n">
        <f aca="false">+[2]data1cf!AS318</f>
        <v>0</v>
      </c>
      <c r="U319" s="8" t="n">
        <f aca="false">+[2]data1cf!AT318</f>
        <v>0</v>
      </c>
      <c r="V319" s="8" t="n">
        <f aca="false">+[2]data1cf!AU318</f>
        <v>0</v>
      </c>
      <c r="W319" s="8" t="n">
        <f aca="false">+[2]data1cf!AV318</f>
        <v>0</v>
      </c>
      <c r="X319" s="8" t="n">
        <f aca="false">+[2]data1cf!AW318</f>
        <v>0</v>
      </c>
      <c r="Y319" s="8" t="n">
        <f aca="false">+[2]data1cf!AX318</f>
        <v>0</v>
      </c>
      <c r="Z319" s="8" t="n">
        <f aca="false">+[2]data1cf!AY318</f>
        <v>0</v>
      </c>
      <c r="AA319" s="8" t="n">
        <f aca="false">+[2]data1cf!AZ318</f>
        <v>0</v>
      </c>
      <c r="AB319" s="9"/>
      <c r="AC319" s="9"/>
      <c r="AD319" s="9"/>
      <c r="AE319" s="9"/>
      <c r="AF319" s="9"/>
      <c r="AG319" s="9"/>
      <c r="AH319" s="9"/>
      <c r="AI319" s="9"/>
      <c r="AJ319" s="9"/>
      <c r="AK319" s="1"/>
      <c r="AL319" s="1" t="e">
        <f aca="false">SUMPRODUCT(B319:AJ319,PVCapPrice)</f>
        <v>#DIV/0!</v>
      </c>
      <c r="AM319" s="1"/>
      <c r="AN319" s="1"/>
      <c r="AO319" s="1"/>
      <c r="AP319" s="1"/>
      <c r="AQ319" s="1"/>
    </row>
    <row r="320" customFormat="false" ht="11.25" hidden="false" customHeight="false" outlineLevel="0" collapsed="false">
      <c r="A320" s="1" t="n">
        <v>318</v>
      </c>
      <c r="B320" s="8" t="n">
        <f aca="false">+[2]data1cf!AA319</f>
        <v>-85365.0939980825</v>
      </c>
      <c r="C320" s="8" t="n">
        <f aca="false">+[2]data1cf!AB319</f>
        <v>-7704.92747840525</v>
      </c>
      <c r="D320" s="8" t="n">
        <f aca="false">+[2]data1cf!AC319</f>
        <v>-3759.43819645769</v>
      </c>
      <c r="E320" s="8" t="n">
        <f aca="false">+[2]data1cf!AD319</f>
        <v>-3393.78598976005</v>
      </c>
      <c r="F320" s="8" t="n">
        <f aca="false">+[2]data1cf!AE319</f>
        <v>-3738.46077527488</v>
      </c>
      <c r="G320" s="8" t="n">
        <f aca="false">+[2]data1cf!AF319</f>
        <v>-3882.99249846798</v>
      </c>
      <c r="H320" s="8" t="n">
        <f aca="false">+[2]data1cf!AG319</f>
        <v>-2541.93303489277</v>
      </c>
      <c r="I320" s="8" t="n">
        <f aca="false">+[2]data1cf!AH319</f>
        <v>-2652.03664559218</v>
      </c>
      <c r="J320" s="8" t="n">
        <f aca="false">+[2]data1cf!AI319</f>
        <v>-2664.47084812717</v>
      </c>
      <c r="K320" s="8" t="n">
        <f aca="false">+[2]data1cf!AJ319</f>
        <v>-2673.95908188356</v>
      </c>
      <c r="L320" s="8" t="n">
        <f aca="false">+[2]data1cf!AK319</f>
        <v>-2701.96478300758</v>
      </c>
      <c r="M320" s="8" t="n">
        <f aca="false">+[2]data1cf!AL319</f>
        <v>-2700.73771618638</v>
      </c>
      <c r="N320" s="8" t="n">
        <f aca="false">+[2]data1cf!AM319</f>
        <v>-2718.05151553948</v>
      </c>
      <c r="O320" s="8" t="n">
        <f aca="false">+[2]data1cf!AN319</f>
        <v>-2528.53803331825</v>
      </c>
      <c r="P320" s="8" t="n">
        <f aca="false">+[2]data1cf!AO319</f>
        <v>-2489.8600010653</v>
      </c>
      <c r="Q320" s="8" t="n">
        <f aca="false">+[2]data1cf!AP319</f>
        <v>-2491.07307814584</v>
      </c>
      <c r="R320" s="8" t="n">
        <f aca="false">+[2]data1cf!AQ319</f>
        <v>979.103482120407</v>
      </c>
      <c r="S320" s="8" t="n">
        <f aca="false">+[2]data1cf!AR319</f>
        <v>0</v>
      </c>
      <c r="T320" s="8" t="n">
        <f aca="false">+[2]data1cf!AS319</f>
        <v>0</v>
      </c>
      <c r="U320" s="8" t="n">
        <f aca="false">+[2]data1cf!AT319</f>
        <v>0</v>
      </c>
      <c r="V320" s="8" t="n">
        <f aca="false">+[2]data1cf!AU319</f>
        <v>0</v>
      </c>
      <c r="W320" s="8" t="n">
        <f aca="false">+[2]data1cf!AV319</f>
        <v>0</v>
      </c>
      <c r="X320" s="8" t="n">
        <f aca="false">+[2]data1cf!AW319</f>
        <v>0</v>
      </c>
      <c r="Y320" s="8" t="n">
        <f aca="false">+[2]data1cf!AX319</f>
        <v>0</v>
      </c>
      <c r="Z320" s="8" t="n">
        <f aca="false">+[2]data1cf!AY319</f>
        <v>0</v>
      </c>
      <c r="AA320" s="8" t="n">
        <f aca="false">+[2]data1cf!AZ319</f>
        <v>0</v>
      </c>
      <c r="AB320" s="9"/>
      <c r="AC320" s="9"/>
      <c r="AD320" s="9"/>
      <c r="AE320" s="9"/>
      <c r="AF320" s="9"/>
      <c r="AG320" s="9"/>
      <c r="AH320" s="9"/>
      <c r="AI320" s="9"/>
      <c r="AJ320" s="9"/>
      <c r="AK320" s="1"/>
      <c r="AL320" s="1" t="e">
        <f aca="false">SUMPRODUCT(B320:AJ320,PVCapPrice)</f>
        <v>#DIV/0!</v>
      </c>
      <c r="AM320" s="1"/>
      <c r="AN320" s="1"/>
      <c r="AO320" s="1"/>
      <c r="AP320" s="1"/>
      <c r="AQ320" s="1"/>
    </row>
    <row r="321" customFormat="false" ht="11.25" hidden="false" customHeight="false" outlineLevel="0" collapsed="false">
      <c r="A321" s="1" t="n">
        <v>319</v>
      </c>
      <c r="B321" s="8" t="n">
        <f aca="false">+[2]data1cf!AA320</f>
        <v>-89966.6648904731</v>
      </c>
      <c r="C321" s="8" t="n">
        <f aca="false">+[2]data1cf!AB320</f>
        <v>-7619.92160287822</v>
      </c>
      <c r="D321" s="8" t="n">
        <f aca="false">+[2]data1cf!AC320</f>
        <v>-3553.8902698037</v>
      </c>
      <c r="E321" s="8" t="n">
        <f aca="false">+[2]data1cf!AD320</f>
        <v>-3193.23224350946</v>
      </c>
      <c r="F321" s="8" t="n">
        <f aca="false">+[2]data1cf!AE320</f>
        <v>-3513.372474761</v>
      </c>
      <c r="G321" s="8" t="n">
        <f aca="false">+[2]data1cf!AF320</f>
        <v>-3820.79363011153</v>
      </c>
      <c r="H321" s="8" t="n">
        <f aca="false">+[2]data1cf!AG320</f>
        <v>-2430.47268036027</v>
      </c>
      <c r="I321" s="8" t="n">
        <f aca="false">+[2]data1cf!AH320</f>
        <v>-2546.48029057745</v>
      </c>
      <c r="J321" s="8" t="n">
        <f aca="false">+[2]data1cf!AI320</f>
        <v>-2558.91449311244</v>
      </c>
      <c r="K321" s="8" t="n">
        <f aca="false">+[2]data1cf!AJ320</f>
        <v>-2568.22381779254</v>
      </c>
      <c r="L321" s="8" t="n">
        <f aca="false">+[2]data1cf!AK320</f>
        <v>-2596.40842799285</v>
      </c>
      <c r="M321" s="8" t="n">
        <f aca="false">+[2]data1cf!AL320</f>
        <v>-2595.00245209536</v>
      </c>
      <c r="N321" s="8" t="n">
        <f aca="false">+[2]data1cf!AM320</f>
        <v>-2612.49516052476</v>
      </c>
      <c r="O321" s="8" t="n">
        <f aca="false">+[2]data1cf!AN320</f>
        <v>-2422.80276922723</v>
      </c>
      <c r="P321" s="8" t="n">
        <f aca="false">+[2]data1cf!AO320</f>
        <v>-2384.30364605058</v>
      </c>
      <c r="Q321" s="8" t="n">
        <f aca="false">+[2]data1cf!AP320</f>
        <v>-2385.33781405482</v>
      </c>
      <c r="R321" s="8" t="n">
        <f aca="false">+[2]data1cf!AQ320</f>
        <v>1031.88165962777</v>
      </c>
      <c r="S321" s="8" t="n">
        <f aca="false">+[2]data1cf!AR320</f>
        <v>0</v>
      </c>
      <c r="T321" s="8" t="n">
        <f aca="false">+[2]data1cf!AS320</f>
        <v>0</v>
      </c>
      <c r="U321" s="8" t="n">
        <f aca="false">+[2]data1cf!AT320</f>
        <v>0</v>
      </c>
      <c r="V321" s="8" t="n">
        <f aca="false">+[2]data1cf!AU320</f>
        <v>0</v>
      </c>
      <c r="W321" s="8" t="n">
        <f aca="false">+[2]data1cf!AV320</f>
        <v>0</v>
      </c>
      <c r="X321" s="8" t="n">
        <f aca="false">+[2]data1cf!AW320</f>
        <v>0</v>
      </c>
      <c r="Y321" s="8" t="n">
        <f aca="false">+[2]data1cf!AX320</f>
        <v>0</v>
      </c>
      <c r="Z321" s="8" t="n">
        <f aca="false">+[2]data1cf!AY320</f>
        <v>0</v>
      </c>
      <c r="AA321" s="8" t="n">
        <f aca="false">+[2]data1cf!AZ320</f>
        <v>0</v>
      </c>
      <c r="AB321" s="9"/>
      <c r="AC321" s="9"/>
      <c r="AD321" s="9"/>
      <c r="AE321" s="9"/>
      <c r="AF321" s="9"/>
      <c r="AG321" s="9"/>
      <c r="AH321" s="9"/>
      <c r="AI321" s="9"/>
      <c r="AJ321" s="9"/>
      <c r="AK321" s="1"/>
      <c r="AL321" s="1" t="e">
        <f aca="false">SUMPRODUCT(B321:AJ321,PVCapPrice)</f>
        <v>#DIV/0!</v>
      </c>
      <c r="AM321" s="1"/>
      <c r="AN321" s="1"/>
      <c r="AO321" s="1"/>
      <c r="AP321" s="1"/>
      <c r="AQ321" s="1"/>
    </row>
    <row r="322" customFormat="false" ht="11.25" hidden="false" customHeight="false" outlineLevel="0" collapsed="false">
      <c r="A322" s="1" t="n">
        <v>320</v>
      </c>
      <c r="B322" s="8" t="n">
        <f aca="false">+[2]data1cf!AA321</f>
        <v>-100025.847823027</v>
      </c>
      <c r="C322" s="8" t="n">
        <f aca="false">+[2]data1cf!AB321</f>
        <v>-7483.0443086152</v>
      </c>
      <c r="D322" s="8" t="n">
        <f aca="false">+[2]data1cf!AC321</f>
        <v>-3232.16278449015</v>
      </c>
      <c r="E322" s="8" t="n">
        <f aca="false">+[2]data1cf!AD321</f>
        <v>-2985.57481689497</v>
      </c>
      <c r="F322" s="8" t="n">
        <f aca="false">+[2]data1cf!AE321</f>
        <v>-3070.19793580504</v>
      </c>
      <c r="G322" s="8" t="n">
        <f aca="false">+[2]data1cf!AF321</f>
        <v>-3400.19392845459</v>
      </c>
      <c r="H322" s="8" t="n">
        <f aca="false">+[2]data1cf!AG321</f>
        <v>-2186.81673716406</v>
      </c>
      <c r="I322" s="8" t="n">
        <f aca="false">+[2]data1cf!AH321</f>
        <v>-2315.73068145102</v>
      </c>
      <c r="J322" s="8" t="n">
        <f aca="false">+[2]data1cf!AI321</f>
        <v>-2328.16488398601</v>
      </c>
      <c r="K322" s="8" t="n">
        <f aca="false">+[2]data1cf!AJ321</f>
        <v>-2337.08310763369</v>
      </c>
      <c r="L322" s="8" t="n">
        <f aca="false">+[2]data1cf!AK321</f>
        <v>-2365.65881886642</v>
      </c>
      <c r="M322" s="8" t="n">
        <f aca="false">+[2]data1cf!AL321</f>
        <v>-2363.86174193651</v>
      </c>
      <c r="N322" s="8" t="n">
        <f aca="false">+[2]data1cf!AM321</f>
        <v>-2381.74555139833</v>
      </c>
      <c r="O322" s="8" t="n">
        <f aca="false">+[2]data1cf!AN321</f>
        <v>-2191.66205906838</v>
      </c>
      <c r="P322" s="8" t="n">
        <f aca="false">+[2]data1cf!AO321</f>
        <v>-2153.55403692415</v>
      </c>
      <c r="Q322" s="8" t="n">
        <f aca="false">+[2]data1cf!AP321</f>
        <v>-2154.19710389597</v>
      </c>
      <c r="R322" s="8" t="n">
        <f aca="false">+[2]data1cf!AQ321</f>
        <v>1147.25646419098</v>
      </c>
      <c r="S322" s="8" t="n">
        <f aca="false">+[2]data1cf!AR321</f>
        <v>0</v>
      </c>
      <c r="T322" s="8" t="n">
        <f aca="false">+[2]data1cf!AS321</f>
        <v>0</v>
      </c>
      <c r="U322" s="8" t="n">
        <f aca="false">+[2]data1cf!AT321</f>
        <v>0</v>
      </c>
      <c r="V322" s="8" t="n">
        <f aca="false">+[2]data1cf!AU321</f>
        <v>0</v>
      </c>
      <c r="W322" s="8" t="n">
        <f aca="false">+[2]data1cf!AV321</f>
        <v>0</v>
      </c>
      <c r="X322" s="8" t="n">
        <f aca="false">+[2]data1cf!AW321</f>
        <v>0</v>
      </c>
      <c r="Y322" s="8" t="n">
        <f aca="false">+[2]data1cf!AX321</f>
        <v>0</v>
      </c>
      <c r="Z322" s="8" t="n">
        <f aca="false">+[2]data1cf!AY321</f>
        <v>0</v>
      </c>
      <c r="AA322" s="8" t="n">
        <f aca="false">+[2]data1cf!AZ321</f>
        <v>0</v>
      </c>
      <c r="AB322" s="9"/>
      <c r="AC322" s="9"/>
      <c r="AD322" s="9"/>
      <c r="AE322" s="9"/>
      <c r="AF322" s="9"/>
      <c r="AG322" s="9"/>
      <c r="AH322" s="9"/>
      <c r="AI322" s="9"/>
      <c r="AJ322" s="9"/>
      <c r="AK322" s="1"/>
      <c r="AL322" s="1" t="e">
        <f aca="false">SUMPRODUCT(B322:AJ322,PVCapPrice)</f>
        <v>#DIV/0!</v>
      </c>
      <c r="AM322" s="1"/>
      <c r="AN322" s="1"/>
      <c r="AO322" s="1"/>
      <c r="AP322" s="1"/>
      <c r="AQ322" s="1"/>
    </row>
    <row r="323" customFormat="false" ht="11.25" hidden="false" customHeight="false" outlineLevel="0" collapsed="false">
      <c r="A323" s="1" t="n">
        <v>321</v>
      </c>
      <c r="B323" s="8" t="n">
        <f aca="false">+[2]data1cf!AA322</f>
        <v>-95039.4288921447</v>
      </c>
      <c r="C323" s="8" t="n">
        <f aca="false">+[2]data1cf!AB322</f>
        <v>-7491.89042617358</v>
      </c>
      <c r="D323" s="8" t="n">
        <f aca="false">+[2]data1cf!AC322</f>
        <v>-3437.11458763865</v>
      </c>
      <c r="E323" s="8" t="n">
        <f aca="false">+[2]data1cf!AD322</f>
        <v>-3181.14489023538</v>
      </c>
      <c r="F323" s="8" t="n">
        <f aca="false">+[2]data1cf!AE322</f>
        <v>-3437.58522824211</v>
      </c>
      <c r="G323" s="8" t="n">
        <f aca="false">+[2]data1cf!AF322</f>
        <v>-3554.91969513441</v>
      </c>
      <c r="H323" s="8" t="n">
        <f aca="false">+[2]data1cf!AG322</f>
        <v>-2307.59897324842</v>
      </c>
      <c r="I323" s="8" t="n">
        <f aca="false">+[2]data1cf!AH322</f>
        <v>-2430.11514259031</v>
      </c>
      <c r="J323" s="8" t="n">
        <f aca="false">+[2]data1cf!AI322</f>
        <v>-2442.5493451253</v>
      </c>
      <c r="K323" s="8" t="n">
        <f aca="false">+[2]data1cf!AJ322</f>
        <v>-2451.66144074101</v>
      </c>
      <c r="L323" s="8" t="n">
        <f aca="false">+[2]data1cf!AK322</f>
        <v>-2480.04328000571</v>
      </c>
      <c r="M323" s="8" t="n">
        <f aca="false">+[2]data1cf!AL322</f>
        <v>-2478.44007504383</v>
      </c>
      <c r="N323" s="8" t="n">
        <f aca="false">+[2]data1cf!AM322</f>
        <v>-2496.13001253761</v>
      </c>
      <c r="O323" s="8" t="n">
        <f aca="false">+[2]data1cf!AN322</f>
        <v>-2306.2403921757</v>
      </c>
      <c r="P323" s="8" t="n">
        <f aca="false">+[2]data1cf!AO322</f>
        <v>-2267.93849806343</v>
      </c>
      <c r="Q323" s="8" t="n">
        <f aca="false">+[2]data1cf!AP322</f>
        <v>-2268.77543700329</v>
      </c>
      <c r="R323" s="8" t="n">
        <f aca="false">+[2]data1cf!AQ322</f>
        <v>1090.06423362134</v>
      </c>
      <c r="S323" s="8" t="n">
        <f aca="false">+[2]data1cf!AR322</f>
        <v>0</v>
      </c>
      <c r="T323" s="8" t="n">
        <f aca="false">+[2]data1cf!AS322</f>
        <v>0</v>
      </c>
      <c r="U323" s="8" t="n">
        <f aca="false">+[2]data1cf!AT322</f>
        <v>0</v>
      </c>
      <c r="V323" s="8" t="n">
        <f aca="false">+[2]data1cf!AU322</f>
        <v>0</v>
      </c>
      <c r="W323" s="8" t="n">
        <f aca="false">+[2]data1cf!AV322</f>
        <v>0</v>
      </c>
      <c r="X323" s="8" t="n">
        <f aca="false">+[2]data1cf!AW322</f>
        <v>0</v>
      </c>
      <c r="Y323" s="8" t="n">
        <f aca="false">+[2]data1cf!AX322</f>
        <v>0</v>
      </c>
      <c r="Z323" s="8" t="n">
        <f aca="false">+[2]data1cf!AY322</f>
        <v>0</v>
      </c>
      <c r="AA323" s="8" t="n">
        <f aca="false">+[2]data1cf!AZ322</f>
        <v>0</v>
      </c>
      <c r="AB323" s="9"/>
      <c r="AC323" s="9"/>
      <c r="AD323" s="9"/>
      <c r="AE323" s="9"/>
      <c r="AF323" s="9"/>
      <c r="AG323" s="9"/>
      <c r="AH323" s="9"/>
      <c r="AI323" s="9"/>
      <c r="AJ323" s="9"/>
      <c r="AK323" s="1"/>
      <c r="AL323" s="1" t="e">
        <f aca="false">SUMPRODUCT(B323:AJ323,PVCapPrice)</f>
        <v>#DIV/0!</v>
      </c>
      <c r="AM323" s="1"/>
      <c r="AN323" s="1"/>
      <c r="AO323" s="1"/>
      <c r="AP323" s="1"/>
      <c r="AQ323" s="1"/>
    </row>
    <row r="324" customFormat="false" ht="11.25" hidden="false" customHeight="false" outlineLevel="0" collapsed="false">
      <c r="A324" s="1" t="n">
        <v>322</v>
      </c>
      <c r="B324" s="8" t="n">
        <f aca="false">+[2]data1cf!AA323</f>
        <v>-89110.823983462</v>
      </c>
      <c r="C324" s="8" t="n">
        <f aca="false">+[2]data1cf!AB323</f>
        <v>-7726.08568892264</v>
      </c>
      <c r="D324" s="8" t="n">
        <f aca="false">+[2]data1cf!AC323</f>
        <v>-3617.86886746669</v>
      </c>
      <c r="E324" s="8" t="n">
        <f aca="false">+[2]data1cf!AD323</f>
        <v>-3395.03316675101</v>
      </c>
      <c r="F324" s="8" t="n">
        <f aca="false">+[2]data1cf!AE323</f>
        <v>-3604.9551498544</v>
      </c>
      <c r="G324" s="8" t="n">
        <f aca="false">+[2]data1cf!AF323</f>
        <v>-3783.84155294218</v>
      </c>
      <c r="H324" s="8" t="n">
        <f aca="false">+[2]data1cf!AG323</f>
        <v>-2451.20306421171</v>
      </c>
      <c r="I324" s="8" t="n">
        <f aca="false">+[2]data1cf!AH323</f>
        <v>-2566.11259631156</v>
      </c>
      <c r="J324" s="8" t="n">
        <f aca="false">+[2]data1cf!AI323</f>
        <v>-2578.54679884655</v>
      </c>
      <c r="K324" s="8" t="n">
        <f aca="false">+[2]data1cf!AJ323</f>
        <v>-2587.88939862111</v>
      </c>
      <c r="L324" s="8" t="n">
        <f aca="false">+[2]data1cf!AK323</f>
        <v>-2616.04073372696</v>
      </c>
      <c r="M324" s="8" t="n">
        <f aca="false">+[2]data1cf!AL323</f>
        <v>-2614.66803292394</v>
      </c>
      <c r="N324" s="8" t="n">
        <f aca="false">+[2]data1cf!AM323</f>
        <v>-2632.12746625887</v>
      </c>
      <c r="O324" s="8" t="n">
        <f aca="false">+[2]data1cf!AN323</f>
        <v>-2442.4683500558</v>
      </c>
      <c r="P324" s="8" t="n">
        <f aca="false">+[2]data1cf!AO323</f>
        <v>-2403.93595178469</v>
      </c>
      <c r="Q324" s="8" t="n">
        <f aca="false">+[2]data1cf!AP323</f>
        <v>-2405.00339488339</v>
      </c>
      <c r="R324" s="8" t="n">
        <f aca="false">+[2]data1cf!AQ323</f>
        <v>1022.06550676072</v>
      </c>
      <c r="S324" s="8" t="n">
        <f aca="false">+[2]data1cf!AR323</f>
        <v>0</v>
      </c>
      <c r="T324" s="8" t="n">
        <f aca="false">+[2]data1cf!AS323</f>
        <v>0</v>
      </c>
      <c r="U324" s="8" t="n">
        <f aca="false">+[2]data1cf!AT323</f>
        <v>0</v>
      </c>
      <c r="V324" s="8" t="n">
        <f aca="false">+[2]data1cf!AU323</f>
        <v>0</v>
      </c>
      <c r="W324" s="8" t="n">
        <f aca="false">+[2]data1cf!AV323</f>
        <v>0</v>
      </c>
      <c r="X324" s="8" t="n">
        <f aca="false">+[2]data1cf!AW323</f>
        <v>0</v>
      </c>
      <c r="Y324" s="8" t="n">
        <f aca="false">+[2]data1cf!AX323</f>
        <v>0</v>
      </c>
      <c r="Z324" s="8" t="n">
        <f aca="false">+[2]data1cf!AY323</f>
        <v>0</v>
      </c>
      <c r="AA324" s="8" t="n">
        <f aca="false">+[2]data1cf!AZ323</f>
        <v>0</v>
      </c>
      <c r="AB324" s="9"/>
      <c r="AC324" s="9"/>
      <c r="AD324" s="9"/>
      <c r="AE324" s="9"/>
      <c r="AF324" s="9"/>
      <c r="AG324" s="9"/>
      <c r="AH324" s="9"/>
      <c r="AI324" s="9"/>
      <c r="AJ324" s="9"/>
      <c r="AK324" s="1"/>
      <c r="AL324" s="1" t="e">
        <f aca="false">SUMPRODUCT(B324:AJ324,PVCapPrice)</f>
        <v>#DIV/0!</v>
      </c>
      <c r="AM324" s="1"/>
      <c r="AN324" s="1"/>
      <c r="AO324" s="1"/>
      <c r="AP324" s="1"/>
      <c r="AQ324" s="1"/>
    </row>
    <row r="325" customFormat="false" ht="11.25" hidden="false" customHeight="false" outlineLevel="0" collapsed="false">
      <c r="A325" s="1" t="n">
        <v>323</v>
      </c>
      <c r="B325" s="8" t="n">
        <f aca="false">+[2]data1cf!AA324</f>
        <v>-99672.8548756302</v>
      </c>
      <c r="C325" s="8" t="n">
        <f aca="false">+[2]data1cf!AB324</f>
        <v>-7423.82595353574</v>
      </c>
      <c r="D325" s="8" t="n">
        <f aca="false">+[2]data1cf!AC324</f>
        <v>-3186.66864676673</v>
      </c>
      <c r="E325" s="8" t="n">
        <f aca="false">+[2]data1cf!AD324</f>
        <v>-2980.30931387582</v>
      </c>
      <c r="F325" s="8" t="n">
        <f aca="false">+[2]data1cf!AE324</f>
        <v>-3210.63637354128</v>
      </c>
      <c r="G325" s="8" t="n">
        <f aca="false">+[2]data1cf!AF324</f>
        <v>-3573.57022599266</v>
      </c>
      <c r="H325" s="8" t="n">
        <f aca="false">+[2]data1cf!AG324</f>
        <v>-2195.3670170542</v>
      </c>
      <c r="I325" s="8" t="n">
        <f aca="false">+[2]data1cf!AH324</f>
        <v>-2323.82805726994</v>
      </c>
      <c r="J325" s="8" t="n">
        <f aca="false">+[2]data1cf!AI324</f>
        <v>-2336.26225980493</v>
      </c>
      <c r="K325" s="8" t="n">
        <f aca="false">+[2]data1cf!AJ324</f>
        <v>-2345.1942078184</v>
      </c>
      <c r="L325" s="8" t="n">
        <f aca="false">+[2]data1cf!AK324</f>
        <v>-2373.75619468534</v>
      </c>
      <c r="M325" s="8" t="n">
        <f aca="false">+[2]data1cf!AL324</f>
        <v>-2371.97284212122</v>
      </c>
      <c r="N325" s="8" t="n">
        <f aca="false">+[2]data1cf!AM324</f>
        <v>-2389.84292721724</v>
      </c>
      <c r="O325" s="8" t="n">
        <f aca="false">+[2]data1cf!AN324</f>
        <v>-2199.77315925309</v>
      </c>
      <c r="P325" s="8" t="n">
        <f aca="false">+[2]data1cf!AO324</f>
        <v>-2161.65141274306</v>
      </c>
      <c r="Q325" s="8" t="n">
        <f aca="false">+[2]data1cf!AP324</f>
        <v>-2162.30820408068</v>
      </c>
      <c r="R325" s="8" t="n">
        <f aca="false">+[2]data1cf!AQ324</f>
        <v>1143.20777628153</v>
      </c>
      <c r="S325" s="8" t="n">
        <f aca="false">+[2]data1cf!AR324</f>
        <v>0</v>
      </c>
      <c r="T325" s="8" t="n">
        <f aca="false">+[2]data1cf!AS324</f>
        <v>0</v>
      </c>
      <c r="U325" s="8" t="n">
        <f aca="false">+[2]data1cf!AT324</f>
        <v>0</v>
      </c>
      <c r="V325" s="8" t="n">
        <f aca="false">+[2]data1cf!AU324</f>
        <v>0</v>
      </c>
      <c r="W325" s="8" t="n">
        <f aca="false">+[2]data1cf!AV324</f>
        <v>0</v>
      </c>
      <c r="X325" s="8" t="n">
        <f aca="false">+[2]data1cf!AW324</f>
        <v>0</v>
      </c>
      <c r="Y325" s="8" t="n">
        <f aca="false">+[2]data1cf!AX324</f>
        <v>0</v>
      </c>
      <c r="Z325" s="8" t="n">
        <f aca="false">+[2]data1cf!AY324</f>
        <v>0</v>
      </c>
      <c r="AA325" s="8" t="n">
        <f aca="false">+[2]data1cf!AZ324</f>
        <v>0</v>
      </c>
      <c r="AB325" s="9"/>
      <c r="AC325" s="9"/>
      <c r="AD325" s="9"/>
      <c r="AE325" s="9"/>
      <c r="AF325" s="9"/>
      <c r="AG325" s="9"/>
      <c r="AH325" s="9"/>
      <c r="AI325" s="9"/>
      <c r="AJ325" s="9"/>
      <c r="AK325" s="1"/>
      <c r="AL325" s="1" t="e">
        <f aca="false">SUMPRODUCT(B325:AJ325,PVCapPrice)</f>
        <v>#DIV/0!</v>
      </c>
      <c r="AM325" s="1"/>
      <c r="AN325" s="1"/>
      <c r="AO325" s="1"/>
      <c r="AP325" s="1"/>
      <c r="AQ325" s="1"/>
    </row>
    <row r="326" customFormat="false" ht="11.25" hidden="false" customHeight="false" outlineLevel="0" collapsed="false">
      <c r="A326" s="1" t="n">
        <v>324</v>
      </c>
      <c r="B326" s="8" t="n">
        <f aca="false">+[2]data1cf!AA325</f>
        <v>-91526.1479467648</v>
      </c>
      <c r="C326" s="8" t="n">
        <f aca="false">+[2]data1cf!AB325</f>
        <v>-7551.88301456264</v>
      </c>
      <c r="D326" s="8" t="n">
        <f aca="false">+[2]data1cf!AC325</f>
        <v>-3597.71610013226</v>
      </c>
      <c r="E326" s="8" t="n">
        <f aca="false">+[2]data1cf!AD325</f>
        <v>-3324.74464326746</v>
      </c>
      <c r="F326" s="8" t="n">
        <f aca="false">+[2]data1cf!AE325</f>
        <v>-3441.21111110537</v>
      </c>
      <c r="G326" s="8" t="n">
        <f aca="false">+[2]data1cf!AF325</f>
        <v>-3688.897139877</v>
      </c>
      <c r="H326" s="8" t="n">
        <f aca="false">+[2]data1cf!AG325</f>
        <v>-2392.69850749484</v>
      </c>
      <c r="I326" s="8" t="n">
        <f aca="false">+[2]data1cf!AH325</f>
        <v>-2510.70699685256</v>
      </c>
      <c r="J326" s="8" t="n">
        <f aca="false">+[2]data1cf!AI325</f>
        <v>-2523.14119938755</v>
      </c>
      <c r="K326" s="8" t="n">
        <f aca="false">+[2]data1cf!AJ325</f>
        <v>-2532.38989136642</v>
      </c>
      <c r="L326" s="8" t="n">
        <f aca="false">+[2]data1cf!AK325</f>
        <v>-2560.63513426796</v>
      </c>
      <c r="M326" s="8" t="n">
        <f aca="false">+[2]data1cf!AL325</f>
        <v>-2559.16852566925</v>
      </c>
      <c r="N326" s="8" t="n">
        <f aca="false">+[2]data1cf!AM325</f>
        <v>-2576.72186679987</v>
      </c>
      <c r="O326" s="8" t="n">
        <f aca="false">+[2]data1cf!AN325</f>
        <v>-2386.96884280111</v>
      </c>
      <c r="P326" s="8" t="n">
        <f aca="false">+[2]data1cf!AO325</f>
        <v>-2348.53035232569</v>
      </c>
      <c r="Q326" s="8" t="n">
        <f aca="false">+[2]data1cf!AP325</f>
        <v>-2349.50388762871</v>
      </c>
      <c r="R326" s="8" t="n">
        <f aca="false">+[2]data1cf!AQ325</f>
        <v>1049.76830649021</v>
      </c>
      <c r="S326" s="8" t="n">
        <f aca="false">+[2]data1cf!AR325</f>
        <v>0</v>
      </c>
      <c r="T326" s="8" t="n">
        <f aca="false">+[2]data1cf!AS325</f>
        <v>0</v>
      </c>
      <c r="U326" s="8" t="n">
        <f aca="false">+[2]data1cf!AT325</f>
        <v>0</v>
      </c>
      <c r="V326" s="8" t="n">
        <f aca="false">+[2]data1cf!AU325</f>
        <v>0</v>
      </c>
      <c r="W326" s="8" t="n">
        <f aca="false">+[2]data1cf!AV325</f>
        <v>0</v>
      </c>
      <c r="X326" s="8" t="n">
        <f aca="false">+[2]data1cf!AW325</f>
        <v>0</v>
      </c>
      <c r="Y326" s="8" t="n">
        <f aca="false">+[2]data1cf!AX325</f>
        <v>0</v>
      </c>
      <c r="Z326" s="8" t="n">
        <f aca="false">+[2]data1cf!AY325</f>
        <v>0</v>
      </c>
      <c r="AA326" s="8" t="n">
        <f aca="false">+[2]data1cf!AZ325</f>
        <v>0</v>
      </c>
      <c r="AB326" s="9"/>
      <c r="AC326" s="9"/>
      <c r="AD326" s="9"/>
      <c r="AE326" s="9"/>
      <c r="AF326" s="9"/>
      <c r="AG326" s="9"/>
      <c r="AH326" s="9"/>
      <c r="AI326" s="9"/>
      <c r="AJ326" s="9"/>
      <c r="AK326" s="1"/>
      <c r="AL326" s="1" t="e">
        <f aca="false">SUMPRODUCT(B326:AJ326,PVCapPrice)</f>
        <v>#DIV/0!</v>
      </c>
      <c r="AM326" s="1"/>
      <c r="AN326" s="1"/>
      <c r="AO326" s="1"/>
      <c r="AP326" s="1"/>
      <c r="AQ326" s="1"/>
    </row>
    <row r="327" customFormat="false" ht="11.25" hidden="false" customHeight="false" outlineLevel="0" collapsed="false">
      <c r="A327" s="1" t="n">
        <v>325</v>
      </c>
      <c r="B327" s="8" t="n">
        <f aca="false">+[2]data1cf!AA326</f>
        <v>-99385.6006317984</v>
      </c>
      <c r="C327" s="8" t="n">
        <f aca="false">+[2]data1cf!AB326</f>
        <v>-7508.81544966551</v>
      </c>
      <c r="D327" s="8" t="n">
        <f aca="false">+[2]data1cf!AC326</f>
        <v>-3185.89641757636</v>
      </c>
      <c r="E327" s="8" t="n">
        <f aca="false">+[2]data1cf!AD326</f>
        <v>-2883.88012020147</v>
      </c>
      <c r="F327" s="8" t="n">
        <f aca="false">+[2]data1cf!AE326</f>
        <v>-3052.30358604182</v>
      </c>
      <c r="G327" s="8" t="n">
        <f aca="false">+[2]data1cf!AF326</f>
        <v>-3394.24739745423</v>
      </c>
      <c r="H327" s="8" t="n">
        <f aca="false">+[2]data1cf!AG326</f>
        <v>-2202.32495828931</v>
      </c>
      <c r="I327" s="8" t="n">
        <f aca="false">+[2]data1cf!AH326</f>
        <v>-2330.41743982004</v>
      </c>
      <c r="J327" s="8" t="n">
        <f aca="false">+[2]data1cf!AI326</f>
        <v>-2342.85164235503</v>
      </c>
      <c r="K327" s="8" t="n">
        <f aca="false">+[2]data1cf!AJ326</f>
        <v>-2351.79475881351</v>
      </c>
      <c r="L327" s="8" t="n">
        <f aca="false">+[2]data1cf!AK326</f>
        <v>-2380.34557723544</v>
      </c>
      <c r="M327" s="8" t="n">
        <f aca="false">+[2]data1cf!AL326</f>
        <v>-2378.57339311633</v>
      </c>
      <c r="N327" s="8" t="n">
        <f aca="false">+[2]data1cf!AM326</f>
        <v>-2396.43230976735</v>
      </c>
      <c r="O327" s="8" t="n">
        <f aca="false">+[2]data1cf!AN326</f>
        <v>-2206.37371024819</v>
      </c>
      <c r="P327" s="8" t="n">
        <f aca="false">+[2]data1cf!AO326</f>
        <v>-2168.24079529317</v>
      </c>
      <c r="Q327" s="8" t="n">
        <f aca="false">+[2]data1cf!AP326</f>
        <v>-2168.90875507579</v>
      </c>
      <c r="R327" s="8" t="n">
        <f aca="false">+[2]data1cf!AQ326</f>
        <v>1139.91308500648</v>
      </c>
      <c r="S327" s="8" t="n">
        <f aca="false">+[2]data1cf!AR326</f>
        <v>0</v>
      </c>
      <c r="T327" s="8" t="n">
        <f aca="false">+[2]data1cf!AS326</f>
        <v>0</v>
      </c>
      <c r="U327" s="8" t="n">
        <f aca="false">+[2]data1cf!AT326</f>
        <v>0</v>
      </c>
      <c r="V327" s="8" t="n">
        <f aca="false">+[2]data1cf!AU326</f>
        <v>0</v>
      </c>
      <c r="W327" s="8" t="n">
        <f aca="false">+[2]data1cf!AV326</f>
        <v>0</v>
      </c>
      <c r="X327" s="8" t="n">
        <f aca="false">+[2]data1cf!AW326</f>
        <v>0</v>
      </c>
      <c r="Y327" s="8" t="n">
        <f aca="false">+[2]data1cf!AX326</f>
        <v>0</v>
      </c>
      <c r="Z327" s="8" t="n">
        <f aca="false">+[2]data1cf!AY326</f>
        <v>0</v>
      </c>
      <c r="AA327" s="8" t="n">
        <f aca="false">+[2]data1cf!AZ326</f>
        <v>0</v>
      </c>
      <c r="AB327" s="9"/>
      <c r="AC327" s="9"/>
      <c r="AD327" s="9"/>
      <c r="AE327" s="9"/>
      <c r="AF327" s="9"/>
      <c r="AG327" s="9"/>
      <c r="AH327" s="9"/>
      <c r="AI327" s="9"/>
      <c r="AJ327" s="9"/>
      <c r="AK327" s="1"/>
      <c r="AL327" s="1" t="e">
        <f aca="false">SUMPRODUCT(B327:AJ327,PVCapPrice)</f>
        <v>#DIV/0!</v>
      </c>
      <c r="AM327" s="1"/>
      <c r="AN327" s="1"/>
      <c r="AO327" s="1"/>
      <c r="AP327" s="1"/>
      <c r="AQ327" s="1"/>
    </row>
    <row r="328" customFormat="false" ht="11.25" hidden="false" customHeight="false" outlineLevel="0" collapsed="false">
      <c r="A328" s="1" t="n">
        <v>326</v>
      </c>
      <c r="B328" s="8" t="n">
        <f aca="false">+[2]data1cf!AA327</f>
        <v>-93341.9569300869</v>
      </c>
      <c r="C328" s="8" t="n">
        <f aca="false">+[2]data1cf!AB327</f>
        <v>-7495.04318374823</v>
      </c>
      <c r="D328" s="8" t="n">
        <f aca="false">+[2]data1cf!AC327</f>
        <v>-3467.95855323866</v>
      </c>
      <c r="E328" s="8" t="n">
        <f aca="false">+[2]data1cf!AD327</f>
        <v>-3034.16147568638</v>
      </c>
      <c r="F328" s="8" t="n">
        <f aca="false">+[2]data1cf!AE327</f>
        <v>-3485.15228331589</v>
      </c>
      <c r="G328" s="8" t="n">
        <f aca="false">+[2]data1cf!AF327</f>
        <v>-3779.11550036591</v>
      </c>
      <c r="H328" s="8" t="n">
        <f aca="false">+[2]data1cf!AG327</f>
        <v>-2348.71554650666</v>
      </c>
      <c r="I328" s="8" t="n">
        <f aca="false">+[2]data1cf!AH327</f>
        <v>-2469.05379142234</v>
      </c>
      <c r="J328" s="8" t="n">
        <f aca="false">+[2]data1cf!AI327</f>
        <v>-2481.48799395733</v>
      </c>
      <c r="K328" s="8" t="n">
        <f aca="false">+[2]data1cf!AJ327</f>
        <v>-2490.66608728293</v>
      </c>
      <c r="L328" s="8" t="n">
        <f aca="false">+[2]data1cf!AK327</f>
        <v>-2518.98192883774</v>
      </c>
      <c r="M328" s="8" t="n">
        <f aca="false">+[2]data1cf!AL327</f>
        <v>-2517.44472158575</v>
      </c>
      <c r="N328" s="8" t="n">
        <f aca="false">+[2]data1cf!AM327</f>
        <v>-2535.06866136965</v>
      </c>
      <c r="O328" s="8" t="n">
        <f aca="false">+[2]data1cf!AN327</f>
        <v>-2345.24503871762</v>
      </c>
      <c r="P328" s="8" t="n">
        <f aca="false">+[2]data1cf!AO327</f>
        <v>-2306.87714689547</v>
      </c>
      <c r="Q328" s="8" t="n">
        <f aca="false">+[2]data1cf!AP327</f>
        <v>-2307.78008354521</v>
      </c>
      <c r="R328" s="8" t="n">
        <f aca="false">+[2]data1cf!AQ327</f>
        <v>1070.59490920533</v>
      </c>
      <c r="S328" s="8" t="n">
        <f aca="false">+[2]data1cf!AR327</f>
        <v>0</v>
      </c>
      <c r="T328" s="8" t="n">
        <f aca="false">+[2]data1cf!AS327</f>
        <v>0</v>
      </c>
      <c r="U328" s="8" t="n">
        <f aca="false">+[2]data1cf!AT327</f>
        <v>0</v>
      </c>
      <c r="V328" s="8" t="n">
        <f aca="false">+[2]data1cf!AU327</f>
        <v>0</v>
      </c>
      <c r="W328" s="8" t="n">
        <f aca="false">+[2]data1cf!AV327</f>
        <v>0</v>
      </c>
      <c r="X328" s="8" t="n">
        <f aca="false">+[2]data1cf!AW327</f>
        <v>0</v>
      </c>
      <c r="Y328" s="8" t="n">
        <f aca="false">+[2]data1cf!AX327</f>
        <v>0</v>
      </c>
      <c r="Z328" s="8" t="n">
        <f aca="false">+[2]data1cf!AY327</f>
        <v>0</v>
      </c>
      <c r="AA328" s="8" t="n">
        <f aca="false">+[2]data1cf!AZ327</f>
        <v>0</v>
      </c>
      <c r="AB328" s="9"/>
      <c r="AC328" s="9"/>
      <c r="AD328" s="9"/>
      <c r="AE328" s="9"/>
      <c r="AF328" s="9"/>
      <c r="AG328" s="9"/>
      <c r="AH328" s="9"/>
      <c r="AI328" s="9"/>
      <c r="AJ328" s="9"/>
      <c r="AK328" s="1"/>
      <c r="AL328" s="1" t="e">
        <f aca="false">SUMPRODUCT(B328:AJ328,PVCapPrice)</f>
        <v>#DIV/0!</v>
      </c>
      <c r="AM328" s="1"/>
      <c r="AN328" s="1"/>
      <c r="AO328" s="1"/>
      <c r="AP328" s="1"/>
      <c r="AQ328" s="1"/>
    </row>
    <row r="329" customFormat="false" ht="11.25" hidden="false" customHeight="false" outlineLevel="0" collapsed="false">
      <c r="A329" s="1" t="n">
        <v>327</v>
      </c>
      <c r="B329" s="8" t="n">
        <f aca="false">+[2]data1cf!AA328</f>
        <v>-90943.9197055269</v>
      </c>
      <c r="C329" s="8" t="n">
        <f aca="false">+[2]data1cf!AB328</f>
        <v>-7610.30240976236</v>
      </c>
      <c r="D329" s="8" t="n">
        <f aca="false">+[2]data1cf!AC328</f>
        <v>-3460.7351000183</v>
      </c>
      <c r="E329" s="8" t="n">
        <f aca="false">+[2]data1cf!AD328</f>
        <v>-3183.75185661702</v>
      </c>
      <c r="F329" s="8" t="n">
        <f aca="false">+[2]data1cf!AE328</f>
        <v>-3485.14340889515</v>
      </c>
      <c r="G329" s="8" t="n">
        <f aca="false">+[2]data1cf!AF328</f>
        <v>-3730.84802961798</v>
      </c>
      <c r="H329" s="8" t="n">
        <f aca="false">+[2]data1cf!AG328</f>
        <v>-2406.80137968888</v>
      </c>
      <c r="I329" s="8" t="n">
        <f aca="false">+[2]data1cf!AH328</f>
        <v>-2524.06284692397</v>
      </c>
      <c r="J329" s="8" t="n">
        <f aca="false">+[2]data1cf!AI328</f>
        <v>-2536.49704945896</v>
      </c>
      <c r="K329" s="8" t="n">
        <f aca="false">+[2]data1cf!AJ328</f>
        <v>-2545.76837847185</v>
      </c>
      <c r="L329" s="8" t="n">
        <f aca="false">+[2]data1cf!AK328</f>
        <v>-2573.99098433937</v>
      </c>
      <c r="M329" s="8" t="n">
        <f aca="false">+[2]data1cf!AL328</f>
        <v>-2572.54701277467</v>
      </c>
      <c r="N329" s="8" t="n">
        <f aca="false">+[2]data1cf!AM328</f>
        <v>-2590.07771687128</v>
      </c>
      <c r="O329" s="8" t="n">
        <f aca="false">+[2]data1cf!AN328</f>
        <v>-2400.34732990653</v>
      </c>
      <c r="P329" s="8" t="n">
        <f aca="false">+[2]data1cf!AO328</f>
        <v>-2361.8862023971</v>
      </c>
      <c r="Q329" s="8" t="n">
        <f aca="false">+[2]data1cf!AP328</f>
        <v>-2362.88237473413</v>
      </c>
      <c r="R329" s="8" t="n">
        <f aca="false">+[2]data1cf!AQ328</f>
        <v>1043.09038145451</v>
      </c>
      <c r="S329" s="8" t="n">
        <f aca="false">+[2]data1cf!AR328</f>
        <v>0</v>
      </c>
      <c r="T329" s="8" t="n">
        <f aca="false">+[2]data1cf!AS328</f>
        <v>0</v>
      </c>
      <c r="U329" s="8" t="n">
        <f aca="false">+[2]data1cf!AT328</f>
        <v>0</v>
      </c>
      <c r="V329" s="8" t="n">
        <f aca="false">+[2]data1cf!AU328</f>
        <v>0</v>
      </c>
      <c r="W329" s="8" t="n">
        <f aca="false">+[2]data1cf!AV328</f>
        <v>0</v>
      </c>
      <c r="X329" s="8" t="n">
        <f aca="false">+[2]data1cf!AW328</f>
        <v>0</v>
      </c>
      <c r="Y329" s="8" t="n">
        <f aca="false">+[2]data1cf!AX328</f>
        <v>0</v>
      </c>
      <c r="Z329" s="8" t="n">
        <f aca="false">+[2]data1cf!AY328</f>
        <v>0</v>
      </c>
      <c r="AA329" s="8" t="n">
        <f aca="false">+[2]data1cf!AZ328</f>
        <v>0</v>
      </c>
      <c r="AB329" s="9"/>
      <c r="AC329" s="9"/>
      <c r="AD329" s="9"/>
      <c r="AE329" s="9"/>
      <c r="AF329" s="9"/>
      <c r="AG329" s="9"/>
      <c r="AH329" s="9"/>
      <c r="AI329" s="9"/>
      <c r="AJ329" s="9"/>
      <c r="AK329" s="1"/>
      <c r="AL329" s="1" t="e">
        <f aca="false">SUMPRODUCT(B329:AJ329,PVCapPrice)</f>
        <v>#DIV/0!</v>
      </c>
      <c r="AM329" s="1"/>
      <c r="AN329" s="1"/>
      <c r="AO329" s="1"/>
      <c r="AP329" s="1"/>
      <c r="AQ329" s="1"/>
    </row>
    <row r="330" customFormat="false" ht="11.25" hidden="false" customHeight="false" outlineLevel="0" collapsed="false">
      <c r="A330" s="1" t="n">
        <v>328</v>
      </c>
      <c r="B330" s="8" t="n">
        <f aca="false">+[2]data1cf!AA329</f>
        <v>-100748.337316778</v>
      </c>
      <c r="C330" s="8" t="n">
        <f aca="false">+[2]data1cf!AB329</f>
        <v>-7443.63265919369</v>
      </c>
      <c r="D330" s="8" t="n">
        <f aca="false">+[2]data1cf!AC329</f>
        <v>-3202.69011952922</v>
      </c>
      <c r="E330" s="8" t="n">
        <f aca="false">+[2]data1cf!AD329</f>
        <v>-2764.1431023175</v>
      </c>
      <c r="F330" s="8" t="n">
        <f aca="false">+[2]data1cf!AE329</f>
        <v>-3071.36426249271</v>
      </c>
      <c r="G330" s="8" t="n">
        <f aca="false">+[2]data1cf!AF329</f>
        <v>-3522.79129837173</v>
      </c>
      <c r="H330" s="8" t="n">
        <f aca="false">+[2]data1cf!AG329</f>
        <v>-2169.31642324894</v>
      </c>
      <c r="I330" s="8" t="n">
        <f aca="false">+[2]data1cf!AH329</f>
        <v>-2299.15735045596</v>
      </c>
      <c r="J330" s="8" t="n">
        <f aca="false">+[2]data1cf!AI329</f>
        <v>-2311.59155299095</v>
      </c>
      <c r="K330" s="8" t="n">
        <f aca="false">+[2]data1cf!AJ329</f>
        <v>-2320.48168624712</v>
      </c>
      <c r="L330" s="8" t="n">
        <f aca="false">+[2]data1cf!AK329</f>
        <v>-2349.08548787136</v>
      </c>
      <c r="M330" s="8" t="n">
        <f aca="false">+[2]data1cf!AL329</f>
        <v>-2347.26032054994</v>
      </c>
      <c r="N330" s="8" t="n">
        <f aca="false">+[2]data1cf!AM329</f>
        <v>-2365.17222040327</v>
      </c>
      <c r="O330" s="8" t="n">
        <f aca="false">+[2]data1cf!AN329</f>
        <v>-2175.0606376818</v>
      </c>
      <c r="P330" s="8" t="n">
        <f aca="false">+[2]data1cf!AO329</f>
        <v>-2136.98070592909</v>
      </c>
      <c r="Q330" s="8" t="n">
        <f aca="false">+[2]data1cf!AP329</f>
        <v>-2137.5956825094</v>
      </c>
      <c r="R330" s="8" t="n">
        <f aca="false">+[2]data1cf!AQ329</f>
        <v>1155.54312968851</v>
      </c>
      <c r="S330" s="8" t="n">
        <f aca="false">+[2]data1cf!AR329</f>
        <v>0</v>
      </c>
      <c r="T330" s="8" t="n">
        <f aca="false">+[2]data1cf!AS329</f>
        <v>0</v>
      </c>
      <c r="U330" s="8" t="n">
        <f aca="false">+[2]data1cf!AT329</f>
        <v>0</v>
      </c>
      <c r="V330" s="8" t="n">
        <f aca="false">+[2]data1cf!AU329</f>
        <v>0</v>
      </c>
      <c r="W330" s="8" t="n">
        <f aca="false">+[2]data1cf!AV329</f>
        <v>0</v>
      </c>
      <c r="X330" s="8" t="n">
        <f aca="false">+[2]data1cf!AW329</f>
        <v>0</v>
      </c>
      <c r="Y330" s="8" t="n">
        <f aca="false">+[2]data1cf!AX329</f>
        <v>0</v>
      </c>
      <c r="Z330" s="8" t="n">
        <f aca="false">+[2]data1cf!AY329</f>
        <v>0</v>
      </c>
      <c r="AA330" s="8" t="n">
        <f aca="false">+[2]data1cf!AZ329</f>
        <v>0</v>
      </c>
      <c r="AB330" s="9"/>
      <c r="AC330" s="9"/>
      <c r="AD330" s="9"/>
      <c r="AE330" s="9"/>
      <c r="AF330" s="9"/>
      <c r="AG330" s="9"/>
      <c r="AH330" s="9"/>
      <c r="AI330" s="9"/>
      <c r="AJ330" s="9"/>
      <c r="AK330" s="1"/>
      <c r="AL330" s="1" t="e">
        <f aca="false">SUMPRODUCT(B330:AJ330,PVCapPrice)</f>
        <v>#DIV/0!</v>
      </c>
      <c r="AM330" s="1"/>
      <c r="AN330" s="1"/>
      <c r="AO330" s="1"/>
      <c r="AP330" s="1"/>
      <c r="AQ330" s="1"/>
    </row>
    <row r="331" customFormat="false" ht="11.25" hidden="false" customHeight="false" outlineLevel="0" collapsed="false">
      <c r="A331" s="1" t="n">
        <v>329</v>
      </c>
      <c r="B331" s="8" t="n">
        <f aca="false">+[2]data1cf!AA330</f>
        <v>-96457.4679292168</v>
      </c>
      <c r="C331" s="8" t="n">
        <f aca="false">+[2]data1cf!AB330</f>
        <v>-7444.74229486154</v>
      </c>
      <c r="D331" s="8" t="n">
        <f aca="false">+[2]data1cf!AC330</f>
        <v>-3383.5709905949</v>
      </c>
      <c r="E331" s="8" t="n">
        <f aca="false">+[2]data1cf!AD330</f>
        <v>-3067.89251424682</v>
      </c>
      <c r="F331" s="8" t="n">
        <f aca="false">+[2]data1cf!AE330</f>
        <v>-3392.10782423324</v>
      </c>
      <c r="G331" s="8" t="n">
        <f aca="false">+[2]data1cf!AF330</f>
        <v>-3587.15834824091</v>
      </c>
      <c r="H331" s="8" t="n">
        <f aca="false">+[2]data1cf!AG330</f>
        <v>-2273.25089136309</v>
      </c>
      <c r="I331" s="8" t="n">
        <f aca="false">+[2]data1cf!AH330</f>
        <v>-2397.5864615111</v>
      </c>
      <c r="J331" s="8" t="n">
        <f aca="false">+[2]data1cf!AI330</f>
        <v>-2410.02066404609</v>
      </c>
      <c r="K331" s="8" t="n">
        <f aca="false">+[2]data1cf!AJ330</f>
        <v>-2419.07762630404</v>
      </c>
      <c r="L331" s="8" t="n">
        <f aca="false">+[2]data1cf!AK330</f>
        <v>-2447.5145989265</v>
      </c>
      <c r="M331" s="8" t="n">
        <f aca="false">+[2]data1cf!AL330</f>
        <v>-2445.85626060687</v>
      </c>
      <c r="N331" s="8" t="n">
        <f aca="false">+[2]data1cf!AM330</f>
        <v>-2463.60133145841</v>
      </c>
      <c r="O331" s="8" t="n">
        <f aca="false">+[2]data1cf!AN330</f>
        <v>-2273.65657773873</v>
      </c>
      <c r="P331" s="8" t="n">
        <f aca="false">+[2]data1cf!AO330</f>
        <v>-2235.40981698423</v>
      </c>
      <c r="Q331" s="8" t="n">
        <f aca="false">+[2]data1cf!AP330</f>
        <v>-2236.19162256632</v>
      </c>
      <c r="R331" s="8" t="n">
        <f aca="false">+[2]data1cf!AQ330</f>
        <v>1106.32857416094</v>
      </c>
      <c r="S331" s="8" t="n">
        <f aca="false">+[2]data1cf!AR330</f>
        <v>0</v>
      </c>
      <c r="T331" s="8" t="n">
        <f aca="false">+[2]data1cf!AS330</f>
        <v>0</v>
      </c>
      <c r="U331" s="8" t="n">
        <f aca="false">+[2]data1cf!AT330</f>
        <v>0</v>
      </c>
      <c r="V331" s="8" t="n">
        <f aca="false">+[2]data1cf!AU330</f>
        <v>0</v>
      </c>
      <c r="W331" s="8" t="n">
        <f aca="false">+[2]data1cf!AV330</f>
        <v>0</v>
      </c>
      <c r="X331" s="8" t="n">
        <f aca="false">+[2]data1cf!AW330</f>
        <v>0</v>
      </c>
      <c r="Y331" s="8" t="n">
        <f aca="false">+[2]data1cf!AX330</f>
        <v>0</v>
      </c>
      <c r="Z331" s="8" t="n">
        <f aca="false">+[2]data1cf!AY330</f>
        <v>0</v>
      </c>
      <c r="AA331" s="8" t="n">
        <f aca="false">+[2]data1cf!AZ330</f>
        <v>0</v>
      </c>
      <c r="AB331" s="9"/>
      <c r="AC331" s="9"/>
      <c r="AD331" s="9"/>
      <c r="AE331" s="9"/>
      <c r="AF331" s="9"/>
      <c r="AG331" s="9"/>
      <c r="AH331" s="9"/>
      <c r="AI331" s="9"/>
      <c r="AJ331" s="9"/>
      <c r="AK331" s="1"/>
      <c r="AL331" s="1" t="e">
        <f aca="false">SUMPRODUCT(B331:AJ331,PVCapPrice)</f>
        <v>#DIV/0!</v>
      </c>
      <c r="AM331" s="1"/>
      <c r="AN331" s="1"/>
      <c r="AO331" s="1"/>
      <c r="AP331" s="1"/>
      <c r="AQ331" s="1"/>
    </row>
    <row r="332" customFormat="false" ht="11.25" hidden="false" customHeight="false" outlineLevel="0" collapsed="false">
      <c r="A332" s="1" t="n">
        <v>330</v>
      </c>
      <c r="B332" s="8" t="n">
        <f aca="false">+[2]data1cf!AA331</f>
        <v>-102089.813354365</v>
      </c>
      <c r="C332" s="8" t="n">
        <f aca="false">+[2]data1cf!AB331</f>
        <v>-7377.45498267709</v>
      </c>
      <c r="D332" s="8" t="n">
        <f aca="false">+[2]data1cf!AC331</f>
        <v>-3217.60291880355</v>
      </c>
      <c r="E332" s="8" t="n">
        <f aca="false">+[2]data1cf!AD331</f>
        <v>-2906.98905271839</v>
      </c>
      <c r="F332" s="8" t="n">
        <f aca="false">+[2]data1cf!AE331</f>
        <v>-3032.8150248858</v>
      </c>
      <c r="G332" s="8" t="n">
        <f aca="false">+[2]data1cf!AF331</f>
        <v>-3320.05440942671</v>
      </c>
      <c r="H332" s="8" t="n">
        <f aca="false">+[2]data1cf!AG331</f>
        <v>-2136.82286871226</v>
      </c>
      <c r="I332" s="8" t="n">
        <f aca="false">+[2]data1cf!AH331</f>
        <v>-2268.38496333455</v>
      </c>
      <c r="J332" s="8" t="n">
        <f aca="false">+[2]data1cf!AI331</f>
        <v>-2280.81916586954</v>
      </c>
      <c r="K332" s="8" t="n">
        <f aca="false">+[2]data1cf!AJ331</f>
        <v>-2289.65714253736</v>
      </c>
      <c r="L332" s="8" t="n">
        <f aca="false">+[2]data1cf!AK331</f>
        <v>-2318.31310074995</v>
      </c>
      <c r="M332" s="8" t="n">
        <f aca="false">+[2]data1cf!AL331</f>
        <v>-2316.43577684019</v>
      </c>
      <c r="N332" s="8" t="n">
        <f aca="false">+[2]data1cf!AM331</f>
        <v>-2334.39983328186</v>
      </c>
      <c r="O332" s="8" t="n">
        <f aca="false">+[2]data1cf!AN331</f>
        <v>-2144.23609397205</v>
      </c>
      <c r="P332" s="8" t="n">
        <f aca="false">+[2]data1cf!AO331</f>
        <v>-2106.20831880768</v>
      </c>
      <c r="Q332" s="8" t="n">
        <f aca="false">+[2]data1cf!AP331</f>
        <v>-2106.77113879965</v>
      </c>
      <c r="R332" s="8" t="n">
        <f aca="false">+[2]data1cf!AQ331</f>
        <v>1170.92932324922</v>
      </c>
      <c r="S332" s="8" t="n">
        <f aca="false">+[2]data1cf!AR331</f>
        <v>0</v>
      </c>
      <c r="T332" s="8" t="n">
        <f aca="false">+[2]data1cf!AS331</f>
        <v>0</v>
      </c>
      <c r="U332" s="8" t="n">
        <f aca="false">+[2]data1cf!AT331</f>
        <v>0</v>
      </c>
      <c r="V332" s="8" t="n">
        <f aca="false">+[2]data1cf!AU331</f>
        <v>0</v>
      </c>
      <c r="W332" s="8" t="n">
        <f aca="false">+[2]data1cf!AV331</f>
        <v>0</v>
      </c>
      <c r="X332" s="8" t="n">
        <f aca="false">+[2]data1cf!AW331</f>
        <v>0</v>
      </c>
      <c r="Y332" s="8" t="n">
        <f aca="false">+[2]data1cf!AX331</f>
        <v>0</v>
      </c>
      <c r="Z332" s="8" t="n">
        <f aca="false">+[2]data1cf!AY331</f>
        <v>0</v>
      </c>
      <c r="AA332" s="8" t="n">
        <f aca="false">+[2]data1cf!AZ331</f>
        <v>0</v>
      </c>
      <c r="AB332" s="9"/>
      <c r="AC332" s="9"/>
      <c r="AD332" s="9"/>
      <c r="AE332" s="9"/>
      <c r="AF332" s="9"/>
      <c r="AG332" s="9"/>
      <c r="AH332" s="9"/>
      <c r="AI332" s="9"/>
      <c r="AJ332" s="9"/>
      <c r="AK332" s="1"/>
      <c r="AL332" s="1" t="e">
        <f aca="false">SUMPRODUCT(B332:AJ332,PVCapPrice)</f>
        <v>#DIV/0!</v>
      </c>
      <c r="AM332" s="1"/>
      <c r="AN332" s="1"/>
      <c r="AO332" s="1"/>
      <c r="AP332" s="1"/>
      <c r="AQ332" s="1"/>
    </row>
    <row r="333" customFormat="false" ht="11.25" hidden="false" customHeight="false" outlineLevel="0" collapsed="false">
      <c r="A333" s="1" t="n">
        <v>331</v>
      </c>
      <c r="B333" s="8" t="n">
        <f aca="false">+[2]data1cf!AA332</f>
        <v>-96243.6255712172</v>
      </c>
      <c r="C333" s="8" t="n">
        <f aca="false">+[2]data1cf!AB332</f>
        <v>-7440.13910184518</v>
      </c>
      <c r="D333" s="8" t="n">
        <f aca="false">+[2]data1cf!AC332</f>
        <v>-3370.99851996867</v>
      </c>
      <c r="E333" s="8" t="n">
        <f aca="false">+[2]data1cf!AD332</f>
        <v>-3050.10630183678</v>
      </c>
      <c r="F333" s="8" t="n">
        <f aca="false">+[2]data1cf!AE332</f>
        <v>-3267.26373044485</v>
      </c>
      <c r="G333" s="8" t="n">
        <f aca="false">+[2]data1cf!AF332</f>
        <v>-3558.73145196346</v>
      </c>
      <c r="H333" s="8" t="n">
        <f aca="false">+[2]data1cf!AG332</f>
        <v>-2278.43063228072</v>
      </c>
      <c r="I333" s="8" t="n">
        <f aca="false">+[2]data1cf!AH332</f>
        <v>-2402.49183412973</v>
      </c>
      <c r="J333" s="8" t="n">
        <f aca="false">+[2]data1cf!AI332</f>
        <v>-2414.92603666472</v>
      </c>
      <c r="K333" s="8" t="n">
        <f aca="false">+[2]data1cf!AJ332</f>
        <v>-2423.99131311355</v>
      </c>
      <c r="L333" s="8" t="n">
        <f aca="false">+[2]data1cf!AK332</f>
        <v>-2452.41997154513</v>
      </c>
      <c r="M333" s="8" t="n">
        <f aca="false">+[2]data1cf!AL332</f>
        <v>-2450.76994741637</v>
      </c>
      <c r="N333" s="8" t="n">
        <f aca="false">+[2]data1cf!AM332</f>
        <v>-2468.50670407703</v>
      </c>
      <c r="O333" s="8" t="n">
        <f aca="false">+[2]data1cf!AN332</f>
        <v>-2278.57026454823</v>
      </c>
      <c r="P333" s="8" t="n">
        <f aca="false">+[2]data1cf!AO332</f>
        <v>-2240.31518960285</v>
      </c>
      <c r="Q333" s="8" t="n">
        <f aca="false">+[2]data1cf!AP332</f>
        <v>-2241.10530937583</v>
      </c>
      <c r="R333" s="8" t="n">
        <f aca="false">+[2]data1cf!AQ332</f>
        <v>1103.87588785163</v>
      </c>
      <c r="S333" s="8" t="n">
        <f aca="false">+[2]data1cf!AR332</f>
        <v>0</v>
      </c>
      <c r="T333" s="8" t="n">
        <f aca="false">+[2]data1cf!AS332</f>
        <v>0</v>
      </c>
      <c r="U333" s="8" t="n">
        <f aca="false">+[2]data1cf!AT332</f>
        <v>0</v>
      </c>
      <c r="V333" s="8" t="n">
        <f aca="false">+[2]data1cf!AU332</f>
        <v>0</v>
      </c>
      <c r="W333" s="8" t="n">
        <f aca="false">+[2]data1cf!AV332</f>
        <v>0</v>
      </c>
      <c r="X333" s="8" t="n">
        <f aca="false">+[2]data1cf!AW332</f>
        <v>0</v>
      </c>
      <c r="Y333" s="8" t="n">
        <f aca="false">+[2]data1cf!AX332</f>
        <v>0</v>
      </c>
      <c r="Z333" s="8" t="n">
        <f aca="false">+[2]data1cf!AY332</f>
        <v>0</v>
      </c>
      <c r="AA333" s="8" t="n">
        <f aca="false">+[2]data1cf!AZ332</f>
        <v>0</v>
      </c>
      <c r="AB333" s="9"/>
      <c r="AC333" s="9"/>
      <c r="AD333" s="9"/>
      <c r="AE333" s="9"/>
      <c r="AF333" s="9"/>
      <c r="AG333" s="9"/>
      <c r="AH333" s="9"/>
      <c r="AI333" s="9"/>
      <c r="AJ333" s="9"/>
      <c r="AK333" s="1"/>
      <c r="AL333" s="1" t="e">
        <f aca="false">SUMPRODUCT(B333:AJ333,PVCapPrice)</f>
        <v>#DIV/0!</v>
      </c>
      <c r="AM333" s="1"/>
      <c r="AN333" s="1"/>
      <c r="AO333" s="1"/>
      <c r="AP333" s="1"/>
      <c r="AQ333" s="1"/>
    </row>
    <row r="334" customFormat="false" ht="11.25" hidden="false" customHeight="false" outlineLevel="0" collapsed="false">
      <c r="A334" s="1" t="n">
        <v>332</v>
      </c>
      <c r="B334" s="8" t="n">
        <f aca="false">+[2]data1cf!AA333</f>
        <v>-102742.68437408</v>
      </c>
      <c r="C334" s="8" t="n">
        <f aca="false">+[2]data1cf!AB333</f>
        <v>-7325.27586617856</v>
      </c>
      <c r="D334" s="8" t="n">
        <f aca="false">+[2]data1cf!AC333</f>
        <v>-3121.92831954976</v>
      </c>
      <c r="E334" s="8" t="n">
        <f aca="false">+[2]data1cf!AD333</f>
        <v>-2724.14815378654</v>
      </c>
      <c r="F334" s="8" t="n">
        <f aca="false">+[2]data1cf!AE333</f>
        <v>-3011.16673452857</v>
      </c>
      <c r="G334" s="8" t="n">
        <f aca="false">+[2]data1cf!AF333</f>
        <v>-3395.95595931345</v>
      </c>
      <c r="H334" s="8" t="n">
        <f aca="false">+[2]data1cf!AG333</f>
        <v>-2121.00887018366</v>
      </c>
      <c r="I334" s="8" t="n">
        <f aca="false">+[2]data1cf!AH333</f>
        <v>-2253.40862443909</v>
      </c>
      <c r="J334" s="8" t="n">
        <f aca="false">+[2]data1cf!AI333</f>
        <v>-2265.84282697408</v>
      </c>
      <c r="K334" s="8" t="n">
        <f aca="false">+[2]data1cf!AJ333</f>
        <v>-2274.65542001665</v>
      </c>
      <c r="L334" s="8" t="n">
        <f aca="false">+[2]data1cf!AK333</f>
        <v>-2303.33676185449</v>
      </c>
      <c r="M334" s="8" t="n">
        <f aca="false">+[2]data1cf!AL333</f>
        <v>-2301.43405431947</v>
      </c>
      <c r="N334" s="8" t="n">
        <f aca="false">+[2]data1cf!AM333</f>
        <v>-2319.42349438639</v>
      </c>
      <c r="O334" s="8" t="n">
        <f aca="false">+[2]data1cf!AN333</f>
        <v>-2129.23437145134</v>
      </c>
      <c r="P334" s="8" t="n">
        <f aca="false">+[2]data1cf!AO333</f>
        <v>-2091.23197991221</v>
      </c>
      <c r="Q334" s="8" t="n">
        <f aca="false">+[2]data1cf!AP333</f>
        <v>-2091.76941627893</v>
      </c>
      <c r="R334" s="8" t="n">
        <f aca="false">+[2]data1cf!AQ333</f>
        <v>1178.41749269695</v>
      </c>
      <c r="S334" s="8" t="n">
        <f aca="false">+[2]data1cf!AR333</f>
        <v>0</v>
      </c>
      <c r="T334" s="8" t="n">
        <f aca="false">+[2]data1cf!AS333</f>
        <v>0</v>
      </c>
      <c r="U334" s="8" t="n">
        <f aca="false">+[2]data1cf!AT333</f>
        <v>0</v>
      </c>
      <c r="V334" s="8" t="n">
        <f aca="false">+[2]data1cf!AU333</f>
        <v>0</v>
      </c>
      <c r="W334" s="8" t="n">
        <f aca="false">+[2]data1cf!AV333</f>
        <v>0</v>
      </c>
      <c r="X334" s="8" t="n">
        <f aca="false">+[2]data1cf!AW333</f>
        <v>0</v>
      </c>
      <c r="Y334" s="8" t="n">
        <f aca="false">+[2]data1cf!AX333</f>
        <v>0</v>
      </c>
      <c r="Z334" s="8" t="n">
        <f aca="false">+[2]data1cf!AY333</f>
        <v>0</v>
      </c>
      <c r="AA334" s="8" t="n">
        <f aca="false">+[2]data1cf!AZ333</f>
        <v>0</v>
      </c>
      <c r="AB334" s="9"/>
      <c r="AC334" s="9"/>
      <c r="AD334" s="9"/>
      <c r="AE334" s="9"/>
      <c r="AF334" s="9"/>
      <c r="AG334" s="9"/>
      <c r="AH334" s="9"/>
      <c r="AI334" s="9"/>
      <c r="AJ334" s="9"/>
      <c r="AK334" s="1"/>
      <c r="AL334" s="1" t="e">
        <f aca="false">SUMPRODUCT(B334:AJ334,PVCapPrice)</f>
        <v>#DIV/0!</v>
      </c>
      <c r="AM334" s="1"/>
      <c r="AN334" s="1"/>
      <c r="AO334" s="1"/>
      <c r="AP334" s="1"/>
      <c r="AQ334" s="1"/>
    </row>
    <row r="335" customFormat="false" ht="11.25" hidden="false" customHeight="false" outlineLevel="0" collapsed="false">
      <c r="A335" s="1" t="n">
        <v>333</v>
      </c>
      <c r="B335" s="8" t="n">
        <f aca="false">+[2]data1cf!AA334</f>
        <v>-103532.623146247</v>
      </c>
      <c r="C335" s="8" t="n">
        <f aca="false">+[2]data1cf!AB334</f>
        <v>-7326.78081015621</v>
      </c>
      <c r="D335" s="8" t="n">
        <f aca="false">+[2]data1cf!AC334</f>
        <v>-3067.80250390256</v>
      </c>
      <c r="E335" s="8" t="n">
        <f aca="false">+[2]data1cf!AD334</f>
        <v>-2741.93870454933</v>
      </c>
      <c r="F335" s="8" t="n">
        <f aca="false">+[2]data1cf!AE334</f>
        <v>-3004.94691226215</v>
      </c>
      <c r="G335" s="8" t="n">
        <f aca="false">+[2]data1cf!AF334</f>
        <v>-3310.21311762434</v>
      </c>
      <c r="H335" s="8" t="n">
        <f aca="false">+[2]data1cf!AG334</f>
        <v>-2101.87478365892</v>
      </c>
      <c r="I335" s="8" t="n">
        <f aca="false">+[2]data1cf!AH334</f>
        <v>-2235.28806095659</v>
      </c>
      <c r="J335" s="8" t="n">
        <f aca="false">+[2]data1cf!AI334</f>
        <v>-2247.72226349158</v>
      </c>
      <c r="K335" s="8" t="n">
        <f aca="false">+[2]data1cf!AJ334</f>
        <v>-2256.5041437147</v>
      </c>
      <c r="L335" s="8" t="n">
        <f aca="false">+[2]data1cf!AK334</f>
        <v>-2285.21619837199</v>
      </c>
      <c r="M335" s="8" t="n">
        <f aca="false">+[2]data1cf!AL334</f>
        <v>-2283.28277801752</v>
      </c>
      <c r="N335" s="8" t="n">
        <f aca="false">+[2]data1cf!AM334</f>
        <v>-2301.3029309039</v>
      </c>
      <c r="O335" s="8" t="n">
        <f aca="false">+[2]data1cf!AN334</f>
        <v>-2111.08309514938</v>
      </c>
      <c r="P335" s="8" t="n">
        <f aca="false">+[2]data1cf!AO334</f>
        <v>-2073.11141642972</v>
      </c>
      <c r="Q335" s="8" t="n">
        <f aca="false">+[2]data1cf!AP334</f>
        <v>-2073.61813997698</v>
      </c>
      <c r="R335" s="8" t="n">
        <f aca="false">+[2]data1cf!AQ334</f>
        <v>1187.4777744382</v>
      </c>
      <c r="S335" s="8" t="n">
        <f aca="false">+[2]data1cf!AR334</f>
        <v>0</v>
      </c>
      <c r="T335" s="8" t="n">
        <f aca="false">+[2]data1cf!AS334</f>
        <v>0</v>
      </c>
      <c r="U335" s="8" t="n">
        <f aca="false">+[2]data1cf!AT334</f>
        <v>0</v>
      </c>
      <c r="V335" s="8" t="n">
        <f aca="false">+[2]data1cf!AU334</f>
        <v>0</v>
      </c>
      <c r="W335" s="8" t="n">
        <f aca="false">+[2]data1cf!AV334</f>
        <v>0</v>
      </c>
      <c r="X335" s="8" t="n">
        <f aca="false">+[2]data1cf!AW334</f>
        <v>0</v>
      </c>
      <c r="Y335" s="8" t="n">
        <f aca="false">+[2]data1cf!AX334</f>
        <v>0</v>
      </c>
      <c r="Z335" s="8" t="n">
        <f aca="false">+[2]data1cf!AY334</f>
        <v>0</v>
      </c>
      <c r="AA335" s="8" t="n">
        <f aca="false">+[2]data1cf!AZ334</f>
        <v>0</v>
      </c>
      <c r="AB335" s="9"/>
      <c r="AC335" s="9"/>
      <c r="AD335" s="9"/>
      <c r="AE335" s="9"/>
      <c r="AF335" s="9"/>
      <c r="AG335" s="9"/>
      <c r="AH335" s="9"/>
      <c r="AI335" s="9"/>
      <c r="AJ335" s="9"/>
      <c r="AK335" s="1"/>
      <c r="AL335" s="1" t="e">
        <f aca="false">SUMPRODUCT(B335:AJ335,PVCapPrice)</f>
        <v>#DIV/0!</v>
      </c>
      <c r="AM335" s="1"/>
      <c r="AN335" s="1"/>
      <c r="AO335" s="1"/>
      <c r="AP335" s="1"/>
      <c r="AQ335" s="1"/>
    </row>
    <row r="336" customFormat="false" ht="11.25" hidden="false" customHeight="false" outlineLevel="0" collapsed="false">
      <c r="A336" s="1" t="n">
        <v>334</v>
      </c>
      <c r="B336" s="8" t="n">
        <f aca="false">+[2]data1cf!AA335</f>
        <v>-102088.246396402</v>
      </c>
      <c r="C336" s="8" t="n">
        <f aca="false">+[2]data1cf!AB335</f>
        <v>-7319.21209067349</v>
      </c>
      <c r="D336" s="8" t="n">
        <f aca="false">+[2]data1cf!AC335</f>
        <v>-3091.5737946204</v>
      </c>
      <c r="E336" s="8" t="n">
        <f aca="false">+[2]data1cf!AD335</f>
        <v>-2795.06572512152</v>
      </c>
      <c r="F336" s="8" t="n">
        <f aca="false">+[2]data1cf!AE335</f>
        <v>-3078.09287336186</v>
      </c>
      <c r="G336" s="8" t="n">
        <f aca="false">+[2]data1cf!AF335</f>
        <v>-3437.54586943954</v>
      </c>
      <c r="H336" s="8" t="n">
        <f aca="false">+[2]data1cf!AG335</f>
        <v>-2136.8608239441</v>
      </c>
      <c r="I336" s="8" t="n">
        <f aca="false">+[2]data1cf!AH335</f>
        <v>-2268.42090809665</v>
      </c>
      <c r="J336" s="8" t="n">
        <f aca="false">+[2]data1cf!AI335</f>
        <v>-2280.85511063164</v>
      </c>
      <c r="K336" s="8" t="n">
        <f aca="false">+[2]data1cf!AJ335</f>
        <v>-2289.69314822278</v>
      </c>
      <c r="L336" s="8" t="n">
        <f aca="false">+[2]data1cf!AK335</f>
        <v>-2318.34904551205</v>
      </c>
      <c r="M336" s="8" t="n">
        <f aca="false">+[2]data1cf!AL335</f>
        <v>-2316.47178252561</v>
      </c>
      <c r="N336" s="8" t="n">
        <f aca="false">+[2]data1cf!AM335</f>
        <v>-2334.43577804395</v>
      </c>
      <c r="O336" s="8" t="n">
        <f aca="false">+[2]data1cf!AN335</f>
        <v>-2144.27209965747</v>
      </c>
      <c r="P336" s="8" t="n">
        <f aca="false">+[2]data1cf!AO335</f>
        <v>-2106.24426356977</v>
      </c>
      <c r="Q336" s="8" t="n">
        <f aca="false">+[2]data1cf!AP335</f>
        <v>-2106.80714448507</v>
      </c>
      <c r="R336" s="8" t="n">
        <f aca="false">+[2]data1cf!AQ335</f>
        <v>1170.91135086817</v>
      </c>
      <c r="S336" s="8" t="n">
        <f aca="false">+[2]data1cf!AR335</f>
        <v>0</v>
      </c>
      <c r="T336" s="8" t="n">
        <f aca="false">+[2]data1cf!AS335</f>
        <v>0</v>
      </c>
      <c r="U336" s="8" t="n">
        <f aca="false">+[2]data1cf!AT335</f>
        <v>0</v>
      </c>
      <c r="V336" s="8" t="n">
        <f aca="false">+[2]data1cf!AU335</f>
        <v>0</v>
      </c>
      <c r="W336" s="8" t="n">
        <f aca="false">+[2]data1cf!AV335</f>
        <v>0</v>
      </c>
      <c r="X336" s="8" t="n">
        <f aca="false">+[2]data1cf!AW335</f>
        <v>0</v>
      </c>
      <c r="Y336" s="8" t="n">
        <f aca="false">+[2]data1cf!AX335</f>
        <v>0</v>
      </c>
      <c r="Z336" s="8" t="n">
        <f aca="false">+[2]data1cf!AY335</f>
        <v>0</v>
      </c>
      <c r="AA336" s="8" t="n">
        <f aca="false">+[2]data1cf!AZ335</f>
        <v>0</v>
      </c>
      <c r="AB336" s="9"/>
      <c r="AC336" s="9"/>
      <c r="AD336" s="9"/>
      <c r="AE336" s="9"/>
      <c r="AF336" s="9"/>
      <c r="AG336" s="9"/>
      <c r="AH336" s="9"/>
      <c r="AI336" s="9"/>
      <c r="AJ336" s="9"/>
      <c r="AK336" s="1"/>
      <c r="AL336" s="1" t="e">
        <f aca="false">SUMPRODUCT(B336:AJ336,PVCapPrice)</f>
        <v>#DIV/0!</v>
      </c>
      <c r="AM336" s="1"/>
      <c r="AN336" s="1"/>
      <c r="AO336" s="1"/>
      <c r="AP336" s="1"/>
      <c r="AQ336" s="1"/>
    </row>
    <row r="337" customFormat="false" ht="11.25" hidden="false" customHeight="false" outlineLevel="0" collapsed="false">
      <c r="A337" s="1" t="n">
        <v>335</v>
      </c>
      <c r="B337" s="8" t="n">
        <f aca="false">+[2]data1cf!AA336</f>
        <v>-94390.8313581025</v>
      </c>
      <c r="C337" s="8" t="n">
        <f aca="false">+[2]data1cf!AB336</f>
        <v>-7462.05938851887</v>
      </c>
      <c r="D337" s="8" t="n">
        <f aca="false">+[2]data1cf!AC336</f>
        <v>-3426.74828799601</v>
      </c>
      <c r="E337" s="8" t="n">
        <f aca="false">+[2]data1cf!AD336</f>
        <v>-3003.7608872344</v>
      </c>
      <c r="F337" s="8" t="n">
        <f aca="false">+[2]data1cf!AE336</f>
        <v>-3404.59515051289</v>
      </c>
      <c r="G337" s="8" t="n">
        <f aca="false">+[2]data1cf!AF336</f>
        <v>-3697.60957134015</v>
      </c>
      <c r="H337" s="8" t="n">
        <f aca="false">+[2]data1cf!AG336</f>
        <v>-2323.3094583814</v>
      </c>
      <c r="I337" s="8" t="n">
        <f aca="false">+[2]data1cf!AH336</f>
        <v>-2444.99345114321</v>
      </c>
      <c r="J337" s="8" t="n">
        <f aca="false">+[2]data1cf!AI336</f>
        <v>-2457.4276536782</v>
      </c>
      <c r="K337" s="8" t="n">
        <f aca="false">+[2]data1cf!AJ336</f>
        <v>-2466.56496676603</v>
      </c>
      <c r="L337" s="8" t="n">
        <f aca="false">+[2]data1cf!AK336</f>
        <v>-2494.92158855861</v>
      </c>
      <c r="M337" s="8" t="n">
        <f aca="false">+[2]data1cf!AL336</f>
        <v>-2493.34360106885</v>
      </c>
      <c r="N337" s="8" t="n">
        <f aca="false">+[2]data1cf!AM336</f>
        <v>-2511.00832109051</v>
      </c>
      <c r="O337" s="8" t="n">
        <f aca="false">+[2]data1cf!AN336</f>
        <v>-2321.14391820072</v>
      </c>
      <c r="P337" s="8" t="n">
        <f aca="false">+[2]data1cf!AO336</f>
        <v>-2282.81680661633</v>
      </c>
      <c r="Q337" s="8" t="n">
        <f aca="false">+[2]data1cf!AP336</f>
        <v>-2283.67896302831</v>
      </c>
      <c r="R337" s="8" t="n">
        <f aca="false">+[2]data1cf!AQ336</f>
        <v>1082.62507934489</v>
      </c>
      <c r="S337" s="8" t="n">
        <f aca="false">+[2]data1cf!AR336</f>
        <v>0</v>
      </c>
      <c r="T337" s="8" t="n">
        <f aca="false">+[2]data1cf!AS336</f>
        <v>0</v>
      </c>
      <c r="U337" s="8" t="n">
        <f aca="false">+[2]data1cf!AT336</f>
        <v>0</v>
      </c>
      <c r="V337" s="8" t="n">
        <f aca="false">+[2]data1cf!AU336</f>
        <v>0</v>
      </c>
      <c r="W337" s="8" t="n">
        <f aca="false">+[2]data1cf!AV336</f>
        <v>0</v>
      </c>
      <c r="X337" s="8" t="n">
        <f aca="false">+[2]data1cf!AW336</f>
        <v>0</v>
      </c>
      <c r="Y337" s="8" t="n">
        <f aca="false">+[2]data1cf!AX336</f>
        <v>0</v>
      </c>
      <c r="Z337" s="8" t="n">
        <f aca="false">+[2]data1cf!AY336</f>
        <v>0</v>
      </c>
      <c r="AA337" s="8" t="n">
        <f aca="false">+[2]data1cf!AZ336</f>
        <v>0</v>
      </c>
      <c r="AB337" s="9"/>
      <c r="AC337" s="9"/>
      <c r="AD337" s="9"/>
      <c r="AE337" s="9"/>
      <c r="AF337" s="9"/>
      <c r="AG337" s="9"/>
      <c r="AH337" s="9"/>
      <c r="AI337" s="9"/>
      <c r="AJ337" s="9"/>
      <c r="AK337" s="1"/>
      <c r="AL337" s="1" t="e">
        <f aca="false">SUMPRODUCT(B337:AJ337,PVCapPrice)</f>
        <v>#DIV/0!</v>
      </c>
      <c r="AM337" s="1"/>
      <c r="AN337" s="1"/>
      <c r="AO337" s="1"/>
      <c r="AP337" s="1"/>
      <c r="AQ337" s="1"/>
    </row>
    <row r="338" customFormat="false" ht="11.25" hidden="false" customHeight="false" outlineLevel="0" collapsed="false">
      <c r="A338" s="1" t="n">
        <v>336</v>
      </c>
      <c r="B338" s="8" t="n">
        <f aca="false">+[2]data1cf!AA337</f>
        <v>-91316.440400135</v>
      </c>
      <c r="C338" s="8" t="n">
        <f aca="false">+[2]data1cf!AB337</f>
        <v>-7513.949237944</v>
      </c>
      <c r="D338" s="8" t="n">
        <f aca="false">+[2]data1cf!AC337</f>
        <v>-3459.15141631362</v>
      </c>
      <c r="E338" s="8" t="n">
        <f aca="false">+[2]data1cf!AD337</f>
        <v>-3027.29207594585</v>
      </c>
      <c r="F338" s="8" t="n">
        <f aca="false">+[2]data1cf!AE337</f>
        <v>-3482.5482026367</v>
      </c>
      <c r="G338" s="8" t="n">
        <f aca="false">+[2]data1cf!AF337</f>
        <v>-3650.56257635088</v>
      </c>
      <c r="H338" s="8" t="n">
        <f aca="false">+[2]data1cf!AG337</f>
        <v>-2397.77809401912</v>
      </c>
      <c r="I338" s="8" t="n">
        <f aca="false">+[2]data1cf!AH337</f>
        <v>-2515.51752020621</v>
      </c>
      <c r="J338" s="8" t="n">
        <f aca="false">+[2]data1cf!AI337</f>
        <v>-2527.95172274121</v>
      </c>
      <c r="K338" s="8" t="n">
        <f aca="false">+[2]data1cf!AJ337</f>
        <v>-2537.20856814949</v>
      </c>
      <c r="L338" s="8" t="n">
        <f aca="false">+[2]data1cf!AK337</f>
        <v>-2565.44565762162</v>
      </c>
      <c r="M338" s="8" t="n">
        <f aca="false">+[2]data1cf!AL337</f>
        <v>-2563.98720245231</v>
      </c>
      <c r="N338" s="8" t="n">
        <f aca="false">+[2]data1cf!AM337</f>
        <v>-2581.53239015352</v>
      </c>
      <c r="O338" s="8" t="n">
        <f aca="false">+[2]data1cf!AN337</f>
        <v>-2391.78751958417</v>
      </c>
      <c r="P338" s="8" t="n">
        <f aca="false">+[2]data1cf!AO337</f>
        <v>-2353.34087567934</v>
      </c>
      <c r="Q338" s="8" t="n">
        <f aca="false">+[2]data1cf!AP337</f>
        <v>-2354.32256441177</v>
      </c>
      <c r="R338" s="8" t="n">
        <f aca="false">+[2]data1cf!AQ337</f>
        <v>1047.36304481339</v>
      </c>
      <c r="S338" s="8" t="n">
        <f aca="false">+[2]data1cf!AR337</f>
        <v>0</v>
      </c>
      <c r="T338" s="8" t="n">
        <f aca="false">+[2]data1cf!AS337</f>
        <v>0</v>
      </c>
      <c r="U338" s="8" t="n">
        <f aca="false">+[2]data1cf!AT337</f>
        <v>0</v>
      </c>
      <c r="V338" s="8" t="n">
        <f aca="false">+[2]data1cf!AU337</f>
        <v>0</v>
      </c>
      <c r="W338" s="8" t="n">
        <f aca="false">+[2]data1cf!AV337</f>
        <v>0</v>
      </c>
      <c r="X338" s="8" t="n">
        <f aca="false">+[2]data1cf!AW337</f>
        <v>0</v>
      </c>
      <c r="Y338" s="8" t="n">
        <f aca="false">+[2]data1cf!AX337</f>
        <v>0</v>
      </c>
      <c r="Z338" s="8" t="n">
        <f aca="false">+[2]data1cf!AY337</f>
        <v>0</v>
      </c>
      <c r="AA338" s="8" t="n">
        <f aca="false">+[2]data1cf!AZ337</f>
        <v>0</v>
      </c>
      <c r="AB338" s="9"/>
      <c r="AC338" s="9"/>
      <c r="AD338" s="9"/>
      <c r="AE338" s="9"/>
      <c r="AF338" s="9"/>
      <c r="AG338" s="9"/>
      <c r="AH338" s="9"/>
      <c r="AI338" s="9"/>
      <c r="AJ338" s="9"/>
      <c r="AK338" s="1"/>
      <c r="AL338" s="1" t="e">
        <f aca="false">SUMPRODUCT(B338:AJ338,PVCapPrice)</f>
        <v>#DIV/0!</v>
      </c>
      <c r="AM338" s="1"/>
      <c r="AN338" s="1"/>
      <c r="AO338" s="1"/>
      <c r="AP338" s="1"/>
      <c r="AQ338" s="1"/>
    </row>
    <row r="339" customFormat="false" ht="11.25" hidden="false" customHeight="false" outlineLevel="0" collapsed="false">
      <c r="A339" s="1" t="n">
        <v>337</v>
      </c>
      <c r="B339" s="8" t="n">
        <f aca="false">+[2]data1cf!AA338</f>
        <v>-85978.4758886502</v>
      </c>
      <c r="C339" s="8" t="n">
        <f aca="false">+[2]data1cf!AB338</f>
        <v>-7655.07938338872</v>
      </c>
      <c r="D339" s="8" t="n">
        <f aca="false">+[2]data1cf!AC338</f>
        <v>-3711.07732922365</v>
      </c>
      <c r="E339" s="8" t="n">
        <f aca="false">+[2]data1cf!AD338</f>
        <v>-3381.83477362841</v>
      </c>
      <c r="F339" s="8" t="n">
        <f aca="false">+[2]data1cf!AE338</f>
        <v>-3505.98431062012</v>
      </c>
      <c r="G339" s="8" t="n">
        <f aca="false">+[2]data1cf!AF338</f>
        <v>-3746.0128730601</v>
      </c>
      <c r="H339" s="8" t="n">
        <f aca="false">+[2]data1cf!AG338</f>
        <v>-2527.07555152779</v>
      </c>
      <c r="I339" s="8" t="n">
        <f aca="false">+[2]data1cf!AH338</f>
        <v>-2637.96615572807</v>
      </c>
      <c r="J339" s="8" t="n">
        <f aca="false">+[2]data1cf!AI338</f>
        <v>-2650.40035826306</v>
      </c>
      <c r="K339" s="8" t="n">
        <f aca="false">+[2]data1cf!AJ338</f>
        <v>-2659.86474373155</v>
      </c>
      <c r="L339" s="8" t="n">
        <f aca="false">+[2]data1cf!AK338</f>
        <v>-2687.89429314347</v>
      </c>
      <c r="M339" s="8" t="n">
        <f aca="false">+[2]data1cf!AL338</f>
        <v>-2686.64337803437</v>
      </c>
      <c r="N339" s="8" t="n">
        <f aca="false">+[2]data1cf!AM338</f>
        <v>-2703.98102567537</v>
      </c>
      <c r="O339" s="8" t="n">
        <f aca="false">+[2]data1cf!AN338</f>
        <v>-2514.44369516623</v>
      </c>
      <c r="P339" s="8" t="n">
        <f aca="false">+[2]data1cf!AO338</f>
        <v>-2475.78951120119</v>
      </c>
      <c r="Q339" s="8" t="n">
        <f aca="false">+[2]data1cf!AP338</f>
        <v>-2476.97873999383</v>
      </c>
      <c r="R339" s="8" t="n">
        <f aca="false">+[2]data1cf!AQ338</f>
        <v>986.138727052462</v>
      </c>
      <c r="S339" s="8" t="n">
        <f aca="false">+[2]data1cf!AR338</f>
        <v>0</v>
      </c>
      <c r="T339" s="8" t="n">
        <f aca="false">+[2]data1cf!AS338</f>
        <v>0</v>
      </c>
      <c r="U339" s="8" t="n">
        <f aca="false">+[2]data1cf!AT338</f>
        <v>0</v>
      </c>
      <c r="V339" s="8" t="n">
        <f aca="false">+[2]data1cf!AU338</f>
        <v>0</v>
      </c>
      <c r="W339" s="8" t="n">
        <f aca="false">+[2]data1cf!AV338</f>
        <v>0</v>
      </c>
      <c r="X339" s="8" t="n">
        <f aca="false">+[2]data1cf!AW338</f>
        <v>0</v>
      </c>
      <c r="Y339" s="8" t="n">
        <f aca="false">+[2]data1cf!AX338</f>
        <v>0</v>
      </c>
      <c r="Z339" s="8" t="n">
        <f aca="false">+[2]data1cf!AY338</f>
        <v>0</v>
      </c>
      <c r="AA339" s="8" t="n">
        <f aca="false">+[2]data1cf!AZ338</f>
        <v>0</v>
      </c>
      <c r="AB339" s="9"/>
      <c r="AC339" s="9"/>
      <c r="AD339" s="9"/>
      <c r="AE339" s="9"/>
      <c r="AF339" s="9"/>
      <c r="AG339" s="9"/>
      <c r="AH339" s="9"/>
      <c r="AI339" s="9"/>
      <c r="AJ339" s="9"/>
      <c r="AK339" s="1"/>
      <c r="AL339" s="1" t="e">
        <f aca="false">SUMPRODUCT(B339:AJ339,PVCapPrice)</f>
        <v>#DIV/0!</v>
      </c>
      <c r="AM339" s="1"/>
      <c r="AN339" s="1"/>
      <c r="AO339" s="1"/>
      <c r="AP339" s="1"/>
      <c r="AQ339" s="1"/>
    </row>
    <row r="340" customFormat="false" ht="11.25" hidden="false" customHeight="false" outlineLevel="0" collapsed="false">
      <c r="A340" s="1" t="n">
        <v>338</v>
      </c>
      <c r="B340" s="8" t="n">
        <f aca="false">+[2]data1cf!AA339</f>
        <v>-94979.8028708435</v>
      </c>
      <c r="C340" s="8" t="n">
        <f aca="false">+[2]data1cf!AB339</f>
        <v>-7591.26291049989</v>
      </c>
      <c r="D340" s="8" t="n">
        <f aca="false">+[2]data1cf!AC339</f>
        <v>-3294.22338102034</v>
      </c>
      <c r="E340" s="8" t="n">
        <f aca="false">+[2]data1cf!AD339</f>
        <v>-2994.39065434128</v>
      </c>
      <c r="F340" s="8" t="n">
        <f aca="false">+[2]data1cf!AE339</f>
        <v>-3368.41992501074</v>
      </c>
      <c r="G340" s="8" t="n">
        <f aca="false">+[2]data1cf!AF339</f>
        <v>-3613.83736465796</v>
      </c>
      <c r="H340" s="8" t="n">
        <f aca="false">+[2]data1cf!AG339</f>
        <v>-2309.04324904663</v>
      </c>
      <c r="I340" s="8" t="n">
        <f aca="false">+[2]data1cf!AH339</f>
        <v>-2431.48291581814</v>
      </c>
      <c r="J340" s="8" t="n">
        <f aca="false">+[2]data1cf!AI339</f>
        <v>-2443.91711835313</v>
      </c>
      <c r="K340" s="8" t="n">
        <f aca="false">+[2]data1cf!AJ339</f>
        <v>-2453.03153222855</v>
      </c>
      <c r="L340" s="8" t="n">
        <f aca="false">+[2]data1cf!AK339</f>
        <v>-2481.41105323354</v>
      </c>
      <c r="M340" s="8" t="n">
        <f aca="false">+[2]data1cf!AL339</f>
        <v>-2479.81016653137</v>
      </c>
      <c r="N340" s="8" t="n">
        <f aca="false">+[2]data1cf!AM339</f>
        <v>-2497.49778576545</v>
      </c>
      <c r="O340" s="8" t="n">
        <f aca="false">+[2]data1cf!AN339</f>
        <v>-2307.61048366324</v>
      </c>
      <c r="P340" s="8" t="n">
        <f aca="false">+[2]data1cf!AO339</f>
        <v>-2269.30627129127</v>
      </c>
      <c r="Q340" s="8" t="n">
        <f aca="false">+[2]data1cf!AP339</f>
        <v>-2270.14552849083</v>
      </c>
      <c r="R340" s="8" t="n">
        <f aca="false">+[2]data1cf!AQ339</f>
        <v>1089.38034700743</v>
      </c>
      <c r="S340" s="8" t="n">
        <f aca="false">+[2]data1cf!AR339</f>
        <v>0</v>
      </c>
      <c r="T340" s="8" t="n">
        <f aca="false">+[2]data1cf!AS339</f>
        <v>0</v>
      </c>
      <c r="U340" s="8" t="n">
        <f aca="false">+[2]data1cf!AT339</f>
        <v>0</v>
      </c>
      <c r="V340" s="8" t="n">
        <f aca="false">+[2]data1cf!AU339</f>
        <v>0</v>
      </c>
      <c r="W340" s="8" t="n">
        <f aca="false">+[2]data1cf!AV339</f>
        <v>0</v>
      </c>
      <c r="X340" s="8" t="n">
        <f aca="false">+[2]data1cf!AW339</f>
        <v>0</v>
      </c>
      <c r="Y340" s="8" t="n">
        <f aca="false">+[2]data1cf!AX339</f>
        <v>0</v>
      </c>
      <c r="Z340" s="8" t="n">
        <f aca="false">+[2]data1cf!AY339</f>
        <v>0</v>
      </c>
      <c r="AA340" s="8" t="n">
        <f aca="false">+[2]data1cf!AZ339</f>
        <v>0</v>
      </c>
      <c r="AB340" s="9"/>
      <c r="AC340" s="9"/>
      <c r="AD340" s="9"/>
      <c r="AE340" s="9"/>
      <c r="AF340" s="9"/>
      <c r="AG340" s="9"/>
      <c r="AH340" s="9"/>
      <c r="AI340" s="9"/>
      <c r="AJ340" s="9"/>
      <c r="AK340" s="1"/>
      <c r="AL340" s="1" t="e">
        <f aca="false">SUMPRODUCT(B340:AJ340,PVCapPrice)</f>
        <v>#DIV/0!</v>
      </c>
      <c r="AM340" s="1"/>
      <c r="AN340" s="1"/>
      <c r="AO340" s="1"/>
      <c r="AP340" s="1"/>
      <c r="AQ340" s="1"/>
    </row>
    <row r="341" customFormat="false" ht="11.25" hidden="false" customHeight="false" outlineLevel="0" collapsed="false">
      <c r="A341" s="1" t="n">
        <v>339</v>
      </c>
      <c r="B341" s="8" t="n">
        <f aca="false">+[2]data1cf!AA340</f>
        <v>-103729.972609817</v>
      </c>
      <c r="C341" s="8" t="n">
        <f aca="false">+[2]data1cf!AB340</f>
        <v>-7326.28436484349</v>
      </c>
      <c r="D341" s="8" t="n">
        <f aca="false">+[2]data1cf!AC340</f>
        <v>-3023.91778462894</v>
      </c>
      <c r="E341" s="8" t="n">
        <f aca="false">+[2]data1cf!AD340</f>
        <v>-2699.43963594402</v>
      </c>
      <c r="F341" s="8" t="n">
        <f aca="false">+[2]data1cf!AE340</f>
        <v>-3035.94760649086</v>
      </c>
      <c r="G341" s="8" t="n">
        <f aca="false">+[2]data1cf!AF340</f>
        <v>-3341.44626127261</v>
      </c>
      <c r="H341" s="8" t="n">
        <f aca="false">+[2]data1cf!AG340</f>
        <v>-2097.09453758847</v>
      </c>
      <c r="I341" s="8" t="n">
        <f aca="false">+[2]data1cf!AH340</f>
        <v>-2230.76102214188</v>
      </c>
      <c r="J341" s="8" t="n">
        <f aca="false">+[2]data1cf!AI340</f>
        <v>-2243.19522467687</v>
      </c>
      <c r="K341" s="8" t="n">
        <f aca="false">+[2]data1cf!AJ340</f>
        <v>-2251.96943195284</v>
      </c>
      <c r="L341" s="8" t="n">
        <f aca="false">+[2]data1cf!AK340</f>
        <v>-2280.68915955728</v>
      </c>
      <c r="M341" s="8" t="n">
        <f aca="false">+[2]data1cf!AL340</f>
        <v>-2278.74806625566</v>
      </c>
      <c r="N341" s="8" t="n">
        <f aca="false">+[2]data1cf!AM340</f>
        <v>-2296.77589208918</v>
      </c>
      <c r="O341" s="8" t="n">
        <f aca="false">+[2]data1cf!AN340</f>
        <v>-2106.54838338752</v>
      </c>
      <c r="P341" s="8" t="n">
        <f aca="false">+[2]data1cf!AO340</f>
        <v>-2068.584377615</v>
      </c>
      <c r="Q341" s="8" t="n">
        <f aca="false">+[2]data1cf!AP340</f>
        <v>-2069.08342821512</v>
      </c>
      <c r="R341" s="8" t="n">
        <f aca="false">+[2]data1cf!AQ340</f>
        <v>1189.74129384556</v>
      </c>
      <c r="S341" s="8" t="n">
        <f aca="false">+[2]data1cf!AR340</f>
        <v>0</v>
      </c>
      <c r="T341" s="8" t="n">
        <f aca="false">+[2]data1cf!AS340</f>
        <v>0</v>
      </c>
      <c r="U341" s="8" t="n">
        <f aca="false">+[2]data1cf!AT340</f>
        <v>0</v>
      </c>
      <c r="V341" s="8" t="n">
        <f aca="false">+[2]data1cf!AU340</f>
        <v>0</v>
      </c>
      <c r="W341" s="8" t="n">
        <f aca="false">+[2]data1cf!AV340</f>
        <v>0</v>
      </c>
      <c r="X341" s="8" t="n">
        <f aca="false">+[2]data1cf!AW340</f>
        <v>0</v>
      </c>
      <c r="Y341" s="8" t="n">
        <f aca="false">+[2]data1cf!AX340</f>
        <v>0</v>
      </c>
      <c r="Z341" s="8" t="n">
        <f aca="false">+[2]data1cf!AY340</f>
        <v>0</v>
      </c>
      <c r="AA341" s="8" t="n">
        <f aca="false">+[2]data1cf!AZ340</f>
        <v>0</v>
      </c>
      <c r="AB341" s="9"/>
      <c r="AC341" s="9"/>
      <c r="AD341" s="9"/>
      <c r="AE341" s="9"/>
      <c r="AF341" s="9"/>
      <c r="AG341" s="9"/>
      <c r="AH341" s="9"/>
      <c r="AI341" s="9"/>
      <c r="AJ341" s="9"/>
      <c r="AK341" s="1"/>
      <c r="AL341" s="1" t="e">
        <f aca="false">SUMPRODUCT(B341:AJ341,PVCapPrice)</f>
        <v>#DIV/0!</v>
      </c>
      <c r="AM341" s="1"/>
      <c r="AN341" s="1"/>
      <c r="AO341" s="1"/>
      <c r="AP341" s="1"/>
      <c r="AQ341" s="1"/>
    </row>
    <row r="342" customFormat="false" ht="11.25" hidden="false" customHeight="false" outlineLevel="0" collapsed="false">
      <c r="A342" s="1" t="n">
        <v>340</v>
      </c>
      <c r="B342" s="8" t="n">
        <f aca="false">+[2]data1cf!AA341</f>
        <v>-92943.7322924676</v>
      </c>
      <c r="C342" s="8" t="n">
        <f aca="false">+[2]data1cf!AB341</f>
        <v>-7519.34976855389</v>
      </c>
      <c r="D342" s="8" t="n">
        <f aca="false">+[2]data1cf!AC341</f>
        <v>-3481.53103212934</v>
      </c>
      <c r="E342" s="8" t="n">
        <f aca="false">+[2]data1cf!AD341</f>
        <v>-3113.81320034304</v>
      </c>
      <c r="F342" s="8" t="n">
        <f aca="false">+[2]data1cf!AE341</f>
        <v>-3298.866531353</v>
      </c>
      <c r="G342" s="8" t="n">
        <f aca="false">+[2]data1cf!AF341</f>
        <v>-3605.0759595769</v>
      </c>
      <c r="H342" s="8" t="n">
        <f aca="false">+[2]data1cf!AG341</f>
        <v>-2358.36143925298</v>
      </c>
      <c r="I342" s="8" t="n">
        <f aca="false">+[2]data1cf!AH341</f>
        <v>-2478.18874602962</v>
      </c>
      <c r="J342" s="8" t="n">
        <f aca="false">+[2]data1cf!AI341</f>
        <v>-2490.62294856461</v>
      </c>
      <c r="K342" s="8" t="n">
        <f aca="false">+[2]data1cf!AJ341</f>
        <v>-2499.81652486412</v>
      </c>
      <c r="L342" s="8" t="n">
        <f aca="false">+[2]data1cf!AK341</f>
        <v>-2528.11688344502</v>
      </c>
      <c r="M342" s="8" t="n">
        <f aca="false">+[2]data1cf!AL341</f>
        <v>-2526.59515916694</v>
      </c>
      <c r="N342" s="8" t="n">
        <f aca="false">+[2]data1cf!AM341</f>
        <v>-2544.20361597693</v>
      </c>
      <c r="O342" s="8" t="n">
        <f aca="false">+[2]data1cf!AN341</f>
        <v>-2354.3954762988</v>
      </c>
      <c r="P342" s="8" t="n">
        <f aca="false">+[2]data1cf!AO341</f>
        <v>-2316.01210150275</v>
      </c>
      <c r="Q342" s="8" t="n">
        <f aca="false">+[2]data1cf!AP341</f>
        <v>-2316.9305211264</v>
      </c>
      <c r="R342" s="8" t="n">
        <f aca="false">+[2]data1cf!AQ341</f>
        <v>1066.02743190169</v>
      </c>
      <c r="S342" s="8" t="n">
        <f aca="false">+[2]data1cf!AR341</f>
        <v>0</v>
      </c>
      <c r="T342" s="8" t="n">
        <f aca="false">+[2]data1cf!AS341</f>
        <v>0</v>
      </c>
      <c r="U342" s="8" t="n">
        <f aca="false">+[2]data1cf!AT341</f>
        <v>0</v>
      </c>
      <c r="V342" s="8" t="n">
        <f aca="false">+[2]data1cf!AU341</f>
        <v>0</v>
      </c>
      <c r="W342" s="8" t="n">
        <f aca="false">+[2]data1cf!AV341</f>
        <v>0</v>
      </c>
      <c r="X342" s="8" t="n">
        <f aca="false">+[2]data1cf!AW341</f>
        <v>0</v>
      </c>
      <c r="Y342" s="8" t="n">
        <f aca="false">+[2]data1cf!AX341</f>
        <v>0</v>
      </c>
      <c r="Z342" s="8" t="n">
        <f aca="false">+[2]data1cf!AY341</f>
        <v>0</v>
      </c>
      <c r="AA342" s="8" t="n">
        <f aca="false">+[2]data1cf!AZ341</f>
        <v>0</v>
      </c>
      <c r="AB342" s="9"/>
      <c r="AC342" s="9"/>
      <c r="AD342" s="9"/>
      <c r="AE342" s="9"/>
      <c r="AF342" s="9"/>
      <c r="AG342" s="9"/>
      <c r="AH342" s="9"/>
      <c r="AI342" s="9"/>
      <c r="AJ342" s="9"/>
      <c r="AK342" s="1"/>
      <c r="AL342" s="1" t="e">
        <f aca="false">SUMPRODUCT(B342:AJ342,PVCapPrice)</f>
        <v>#DIV/0!</v>
      </c>
      <c r="AM342" s="1"/>
      <c r="AN342" s="1"/>
      <c r="AO342" s="1"/>
      <c r="AP342" s="1"/>
      <c r="AQ342" s="1"/>
    </row>
    <row r="343" customFormat="false" ht="11.25" hidden="false" customHeight="false" outlineLevel="0" collapsed="false">
      <c r="A343" s="1" t="n">
        <v>341</v>
      </c>
      <c r="B343" s="8" t="n">
        <f aca="false">+[2]data1cf!AA342</f>
        <v>-96004.0326372273</v>
      </c>
      <c r="C343" s="8" t="n">
        <f aca="false">+[2]data1cf!AB342</f>
        <v>-7499.72115640514</v>
      </c>
      <c r="D343" s="8" t="n">
        <f aca="false">+[2]data1cf!AC342</f>
        <v>-3371.07664642521</v>
      </c>
      <c r="E343" s="8" t="n">
        <f aca="false">+[2]data1cf!AD342</f>
        <v>-3014.34443358137</v>
      </c>
      <c r="F343" s="8" t="n">
        <f aca="false">+[2]data1cf!AE342</f>
        <v>-3226.87617973888</v>
      </c>
      <c r="G343" s="8" t="n">
        <f aca="false">+[2]data1cf!AF342</f>
        <v>-3650.50921164564</v>
      </c>
      <c r="H343" s="8" t="n">
        <f aca="false">+[2]data1cf!AG342</f>
        <v>-2284.23410983013</v>
      </c>
      <c r="I343" s="8" t="n">
        <f aca="false">+[2]data1cf!AH342</f>
        <v>-2407.98790436111</v>
      </c>
      <c r="J343" s="8" t="n">
        <f aca="false">+[2]data1cf!AI342</f>
        <v>-2420.4221068961</v>
      </c>
      <c r="K343" s="8" t="n">
        <f aca="false">+[2]data1cf!AJ342</f>
        <v>-2429.4966987182</v>
      </c>
      <c r="L343" s="8" t="n">
        <f aca="false">+[2]data1cf!AK342</f>
        <v>-2457.91604177651</v>
      </c>
      <c r="M343" s="8" t="n">
        <f aca="false">+[2]data1cf!AL342</f>
        <v>-2456.27533302102</v>
      </c>
      <c r="N343" s="8" t="n">
        <f aca="false">+[2]data1cf!AM342</f>
        <v>-2474.00277430841</v>
      </c>
      <c r="O343" s="8" t="n">
        <f aca="false">+[2]data1cf!AN342</f>
        <v>-2284.07565015289</v>
      </c>
      <c r="P343" s="8" t="n">
        <f aca="false">+[2]data1cf!AO342</f>
        <v>-2245.81125983423</v>
      </c>
      <c r="Q343" s="8" t="n">
        <f aca="false">+[2]data1cf!AP342</f>
        <v>-2246.61069498048</v>
      </c>
      <c r="R343" s="8" t="n">
        <f aca="false">+[2]data1cf!AQ342</f>
        <v>1101.12785273594</v>
      </c>
      <c r="S343" s="8" t="n">
        <f aca="false">+[2]data1cf!AR342</f>
        <v>0</v>
      </c>
      <c r="T343" s="8" t="n">
        <f aca="false">+[2]data1cf!AS342</f>
        <v>0</v>
      </c>
      <c r="U343" s="8" t="n">
        <f aca="false">+[2]data1cf!AT342</f>
        <v>0</v>
      </c>
      <c r="V343" s="8" t="n">
        <f aca="false">+[2]data1cf!AU342</f>
        <v>0</v>
      </c>
      <c r="W343" s="8" t="n">
        <f aca="false">+[2]data1cf!AV342</f>
        <v>0</v>
      </c>
      <c r="X343" s="8" t="n">
        <f aca="false">+[2]data1cf!AW342</f>
        <v>0</v>
      </c>
      <c r="Y343" s="8" t="n">
        <f aca="false">+[2]data1cf!AX342</f>
        <v>0</v>
      </c>
      <c r="Z343" s="8" t="n">
        <f aca="false">+[2]data1cf!AY342</f>
        <v>0</v>
      </c>
      <c r="AA343" s="8" t="n">
        <f aca="false">+[2]data1cf!AZ342</f>
        <v>0</v>
      </c>
      <c r="AB343" s="9"/>
      <c r="AC343" s="9"/>
      <c r="AD343" s="9"/>
      <c r="AE343" s="9"/>
      <c r="AF343" s="9"/>
      <c r="AG343" s="9"/>
      <c r="AH343" s="9"/>
      <c r="AI343" s="9"/>
      <c r="AJ343" s="9"/>
      <c r="AK343" s="1"/>
      <c r="AL343" s="1" t="e">
        <f aca="false">SUMPRODUCT(B343:AJ343,PVCapPrice)</f>
        <v>#DIV/0!</v>
      </c>
      <c r="AM343" s="1"/>
      <c r="AN343" s="1"/>
      <c r="AO343" s="1"/>
      <c r="AP343" s="1"/>
      <c r="AQ343" s="1"/>
    </row>
    <row r="344" customFormat="false" ht="11.25" hidden="false" customHeight="false" outlineLevel="0" collapsed="false">
      <c r="A344" s="1" t="n">
        <v>342</v>
      </c>
      <c r="B344" s="8" t="n">
        <f aca="false">+[2]data1cf!AA343</f>
        <v>-90929.4608477268</v>
      </c>
      <c r="C344" s="8" t="n">
        <f aca="false">+[2]data1cf!AB343</f>
        <v>-7614.17572208677</v>
      </c>
      <c r="D344" s="8" t="n">
        <f aca="false">+[2]data1cf!AC343</f>
        <v>-3444.51608240824</v>
      </c>
      <c r="E344" s="8" t="n">
        <f aca="false">+[2]data1cf!AD343</f>
        <v>-3056.25746712175</v>
      </c>
      <c r="F344" s="8" t="n">
        <f aca="false">+[2]data1cf!AE343</f>
        <v>-3382.05860353293</v>
      </c>
      <c r="G344" s="8" t="n">
        <f aca="false">+[2]data1cf!AF343</f>
        <v>-3922.29530910365</v>
      </c>
      <c r="H344" s="8" t="n">
        <f aca="false">+[2]data1cf!AG343</f>
        <v>-2407.15160561264</v>
      </c>
      <c r="I344" s="8" t="n">
        <f aca="false">+[2]data1cf!AH343</f>
        <v>-2524.39452155482</v>
      </c>
      <c r="J344" s="8" t="n">
        <f aca="false">+[2]data1cf!AI343</f>
        <v>-2536.82872408981</v>
      </c>
      <c r="K344" s="8" t="n">
        <f aca="false">+[2]data1cf!AJ343</f>
        <v>-2546.10061526309</v>
      </c>
      <c r="L344" s="8" t="n">
        <f aca="false">+[2]data1cf!AK343</f>
        <v>-2574.32265897022</v>
      </c>
      <c r="M344" s="8" t="n">
        <f aca="false">+[2]data1cf!AL343</f>
        <v>-2572.87924956591</v>
      </c>
      <c r="N344" s="8" t="n">
        <f aca="false">+[2]data1cf!AM343</f>
        <v>-2590.40939150212</v>
      </c>
      <c r="O344" s="8" t="n">
        <f aca="false">+[2]data1cf!AN343</f>
        <v>-2400.67956669777</v>
      </c>
      <c r="P344" s="8" t="n">
        <f aca="false">+[2]data1cf!AO343</f>
        <v>-2362.21787702794</v>
      </c>
      <c r="Q344" s="8" t="n">
        <f aca="false">+[2]data1cf!AP343</f>
        <v>-2363.21461152537</v>
      </c>
      <c r="R344" s="8" t="n">
        <f aca="false">+[2]data1cf!AQ343</f>
        <v>1042.92454413909</v>
      </c>
      <c r="S344" s="8" t="n">
        <f aca="false">+[2]data1cf!AR343</f>
        <v>0</v>
      </c>
      <c r="T344" s="8" t="n">
        <f aca="false">+[2]data1cf!AS343</f>
        <v>0</v>
      </c>
      <c r="U344" s="8" t="n">
        <f aca="false">+[2]data1cf!AT343</f>
        <v>0</v>
      </c>
      <c r="V344" s="8" t="n">
        <f aca="false">+[2]data1cf!AU343</f>
        <v>0</v>
      </c>
      <c r="W344" s="8" t="n">
        <f aca="false">+[2]data1cf!AV343</f>
        <v>0</v>
      </c>
      <c r="X344" s="8" t="n">
        <f aca="false">+[2]data1cf!AW343</f>
        <v>0</v>
      </c>
      <c r="Y344" s="8" t="n">
        <f aca="false">+[2]data1cf!AX343</f>
        <v>0</v>
      </c>
      <c r="Z344" s="8" t="n">
        <f aca="false">+[2]data1cf!AY343</f>
        <v>0</v>
      </c>
      <c r="AA344" s="8" t="n">
        <f aca="false">+[2]data1cf!AZ343</f>
        <v>0</v>
      </c>
      <c r="AB344" s="9"/>
      <c r="AC344" s="9"/>
      <c r="AD344" s="9"/>
      <c r="AE344" s="9"/>
      <c r="AF344" s="9"/>
      <c r="AG344" s="9"/>
      <c r="AH344" s="9"/>
      <c r="AI344" s="9"/>
      <c r="AJ344" s="9"/>
      <c r="AK344" s="1"/>
      <c r="AL344" s="1" t="e">
        <f aca="false">SUMPRODUCT(B344:AJ344,PVCapPrice)</f>
        <v>#DIV/0!</v>
      </c>
      <c r="AM344" s="1"/>
      <c r="AN344" s="1"/>
      <c r="AO344" s="1"/>
      <c r="AP344" s="1"/>
      <c r="AQ344" s="1"/>
    </row>
    <row r="345" customFormat="false" ht="11.25" hidden="false" customHeight="false" outlineLevel="0" collapsed="false">
      <c r="A345" s="1" t="n">
        <v>343</v>
      </c>
      <c r="B345" s="8" t="n">
        <f aca="false">+[2]data1cf!AA344</f>
        <v>-94290.6579658904</v>
      </c>
      <c r="C345" s="8" t="n">
        <f aca="false">+[2]data1cf!AB344</f>
        <v>-7523.32887043984</v>
      </c>
      <c r="D345" s="8" t="n">
        <f aca="false">+[2]data1cf!AC344</f>
        <v>-3474.19699835869</v>
      </c>
      <c r="E345" s="8" t="n">
        <f aca="false">+[2]data1cf!AD344</f>
        <v>-3116.2976010523</v>
      </c>
      <c r="F345" s="8" t="n">
        <f aca="false">+[2]data1cf!AE344</f>
        <v>-3335.4100951992</v>
      </c>
      <c r="G345" s="8" t="n">
        <f aca="false">+[2]data1cf!AF344</f>
        <v>-3605.65475088914</v>
      </c>
      <c r="H345" s="8" t="n">
        <f aca="false">+[2]data1cf!AG344</f>
        <v>-2325.73588232917</v>
      </c>
      <c r="I345" s="8" t="n">
        <f aca="false">+[2]data1cf!AH344</f>
        <v>-2447.29134862184</v>
      </c>
      <c r="J345" s="8" t="n">
        <f aca="false">+[2]data1cf!AI344</f>
        <v>-2459.72555115683</v>
      </c>
      <c r="K345" s="8" t="n">
        <f aca="false">+[2]data1cf!AJ344</f>
        <v>-2468.86675898615</v>
      </c>
      <c r="L345" s="8" t="n">
        <f aca="false">+[2]data1cf!AK344</f>
        <v>-2497.21948603724</v>
      </c>
      <c r="M345" s="8" t="n">
        <f aca="false">+[2]data1cf!AL344</f>
        <v>-2495.64539328898</v>
      </c>
      <c r="N345" s="8" t="n">
        <f aca="false">+[2]data1cf!AM344</f>
        <v>-2513.30621856914</v>
      </c>
      <c r="O345" s="8" t="n">
        <f aca="false">+[2]data1cf!AN344</f>
        <v>-2323.44571042084</v>
      </c>
      <c r="P345" s="8" t="n">
        <f aca="false">+[2]data1cf!AO344</f>
        <v>-2285.11470409496</v>
      </c>
      <c r="Q345" s="8" t="n">
        <f aca="false">+[2]data1cf!AP344</f>
        <v>-2285.98075524843</v>
      </c>
      <c r="R345" s="8" t="n">
        <f aca="false">+[2]data1cf!AQ344</f>
        <v>1081.47613060558</v>
      </c>
      <c r="S345" s="8" t="n">
        <f aca="false">+[2]data1cf!AR344</f>
        <v>0</v>
      </c>
      <c r="T345" s="8" t="n">
        <f aca="false">+[2]data1cf!AS344</f>
        <v>0</v>
      </c>
      <c r="U345" s="8" t="n">
        <f aca="false">+[2]data1cf!AT344</f>
        <v>0</v>
      </c>
      <c r="V345" s="8" t="n">
        <f aca="false">+[2]data1cf!AU344</f>
        <v>0</v>
      </c>
      <c r="W345" s="8" t="n">
        <f aca="false">+[2]data1cf!AV344</f>
        <v>0</v>
      </c>
      <c r="X345" s="8" t="n">
        <f aca="false">+[2]data1cf!AW344</f>
        <v>0</v>
      </c>
      <c r="Y345" s="8" t="n">
        <f aca="false">+[2]data1cf!AX344</f>
        <v>0</v>
      </c>
      <c r="Z345" s="8" t="n">
        <f aca="false">+[2]data1cf!AY344</f>
        <v>0</v>
      </c>
      <c r="AA345" s="8" t="n">
        <f aca="false">+[2]data1cf!AZ344</f>
        <v>0</v>
      </c>
      <c r="AB345" s="9"/>
      <c r="AC345" s="9"/>
      <c r="AD345" s="9"/>
      <c r="AE345" s="9"/>
      <c r="AF345" s="9"/>
      <c r="AG345" s="9"/>
      <c r="AH345" s="9"/>
      <c r="AI345" s="9"/>
      <c r="AJ345" s="9"/>
      <c r="AK345" s="1"/>
      <c r="AL345" s="1" t="e">
        <f aca="false">SUMPRODUCT(B345:AJ345,PVCapPrice)</f>
        <v>#DIV/0!</v>
      </c>
      <c r="AM345" s="1"/>
      <c r="AN345" s="1"/>
      <c r="AO345" s="1"/>
      <c r="AP345" s="1"/>
      <c r="AQ345" s="1"/>
    </row>
    <row r="346" customFormat="false" ht="11.25" hidden="false" customHeight="false" outlineLevel="0" collapsed="false">
      <c r="A346" s="1" t="n">
        <v>344</v>
      </c>
      <c r="B346" s="8" t="n">
        <f aca="false">+[2]data1cf!AA345</f>
        <v>-86919.0538700572</v>
      </c>
      <c r="C346" s="8" t="n">
        <f aca="false">+[2]data1cf!AB345</f>
        <v>-7609.7937794163</v>
      </c>
      <c r="D346" s="8" t="n">
        <f aca="false">+[2]data1cf!AC345</f>
        <v>-3652.60274745601</v>
      </c>
      <c r="E346" s="8" t="n">
        <f aca="false">+[2]data1cf!AD345</f>
        <v>-3345.91833181934</v>
      </c>
      <c r="F346" s="8" t="n">
        <f aca="false">+[2]data1cf!AE345</f>
        <v>-3525.8018128539</v>
      </c>
      <c r="G346" s="8" t="n">
        <f aca="false">+[2]data1cf!AF345</f>
        <v>-3721.15250521672</v>
      </c>
      <c r="H346" s="8" t="n">
        <f aca="false">+[2]data1cf!AG345</f>
        <v>-2504.29264592343</v>
      </c>
      <c r="I346" s="8" t="n">
        <f aca="false">+[2]data1cf!AH345</f>
        <v>-2616.39004929697</v>
      </c>
      <c r="J346" s="8" t="n">
        <f aca="false">+[2]data1cf!AI345</f>
        <v>-2628.82425183196</v>
      </c>
      <c r="K346" s="8" t="n">
        <f aca="false">+[2]data1cf!AJ345</f>
        <v>-2638.25206762854</v>
      </c>
      <c r="L346" s="8" t="n">
        <f aca="false">+[2]data1cf!AK345</f>
        <v>-2666.31818671237</v>
      </c>
      <c r="M346" s="8" t="n">
        <f aca="false">+[2]data1cf!AL345</f>
        <v>-2665.03070193136</v>
      </c>
      <c r="N346" s="8" t="n">
        <f aca="false">+[2]data1cf!AM345</f>
        <v>-2682.40491924428</v>
      </c>
      <c r="O346" s="8" t="n">
        <f aca="false">+[2]data1cf!AN345</f>
        <v>-2492.83101906322</v>
      </c>
      <c r="P346" s="8" t="n">
        <f aca="false">+[2]data1cf!AO345</f>
        <v>-2454.2134047701</v>
      </c>
      <c r="Q346" s="8" t="n">
        <f aca="false">+[2]data1cf!AP345</f>
        <v>-2455.36606389082</v>
      </c>
      <c r="R346" s="8" t="n">
        <f aca="false">+[2]data1cf!AQ345</f>
        <v>996.926780268008</v>
      </c>
      <c r="S346" s="8" t="n">
        <f aca="false">+[2]data1cf!AR345</f>
        <v>0</v>
      </c>
      <c r="T346" s="8" t="n">
        <f aca="false">+[2]data1cf!AS345</f>
        <v>0</v>
      </c>
      <c r="U346" s="8" t="n">
        <f aca="false">+[2]data1cf!AT345</f>
        <v>0</v>
      </c>
      <c r="V346" s="8" t="n">
        <f aca="false">+[2]data1cf!AU345</f>
        <v>0</v>
      </c>
      <c r="W346" s="8" t="n">
        <f aca="false">+[2]data1cf!AV345</f>
        <v>0</v>
      </c>
      <c r="X346" s="8" t="n">
        <f aca="false">+[2]data1cf!AW345</f>
        <v>0</v>
      </c>
      <c r="Y346" s="8" t="n">
        <f aca="false">+[2]data1cf!AX345</f>
        <v>0</v>
      </c>
      <c r="Z346" s="8" t="n">
        <f aca="false">+[2]data1cf!AY345</f>
        <v>0</v>
      </c>
      <c r="AA346" s="8" t="n">
        <f aca="false">+[2]data1cf!AZ345</f>
        <v>0</v>
      </c>
      <c r="AB346" s="9"/>
      <c r="AC346" s="9"/>
      <c r="AD346" s="9"/>
      <c r="AE346" s="9"/>
      <c r="AF346" s="9"/>
      <c r="AG346" s="9"/>
      <c r="AH346" s="9"/>
      <c r="AI346" s="9"/>
      <c r="AJ346" s="9"/>
      <c r="AK346" s="1"/>
      <c r="AL346" s="1" t="e">
        <f aca="false">SUMPRODUCT(B346:AJ346,PVCapPrice)</f>
        <v>#DIV/0!</v>
      </c>
      <c r="AM346" s="1"/>
      <c r="AN346" s="1"/>
      <c r="AO346" s="1"/>
      <c r="AP346" s="1"/>
      <c r="AQ346" s="1"/>
    </row>
    <row r="347" customFormat="false" ht="11.25" hidden="false" customHeight="false" outlineLevel="0" collapsed="false">
      <c r="A347" s="1" t="n">
        <v>345</v>
      </c>
      <c r="B347" s="8" t="n">
        <f aca="false">+[2]data1cf!AA346</f>
        <v>-92236.4215206431</v>
      </c>
      <c r="C347" s="8" t="n">
        <f aca="false">+[2]data1cf!AB346</f>
        <v>-7616.59222684229</v>
      </c>
      <c r="D347" s="8" t="n">
        <f aca="false">+[2]data1cf!AC346</f>
        <v>-3533.33725969811</v>
      </c>
      <c r="E347" s="8" t="n">
        <f aca="false">+[2]data1cf!AD346</f>
        <v>-3188.91511790031</v>
      </c>
      <c r="F347" s="8" t="n">
        <f aca="false">+[2]data1cf!AE346</f>
        <v>-3346.34193656557</v>
      </c>
      <c r="G347" s="8" t="n">
        <f aca="false">+[2]data1cf!AF346</f>
        <v>-3653.17710602424</v>
      </c>
      <c r="H347" s="8" t="n">
        <f aca="false">+[2]data1cf!AG346</f>
        <v>-2375.4940905227</v>
      </c>
      <c r="I347" s="8" t="n">
        <f aca="false">+[2]data1cf!AH346</f>
        <v>-2494.41388928665</v>
      </c>
      <c r="J347" s="8" t="n">
        <f aca="false">+[2]data1cf!AI346</f>
        <v>-2506.84809182164</v>
      </c>
      <c r="K347" s="8" t="n">
        <f aca="false">+[2]data1cf!AJ346</f>
        <v>-2516.06916836396</v>
      </c>
      <c r="L347" s="8" t="n">
        <f aca="false">+[2]data1cf!AK346</f>
        <v>-2544.34202670205</v>
      </c>
      <c r="M347" s="8" t="n">
        <f aca="false">+[2]data1cf!AL346</f>
        <v>-2542.84780266678</v>
      </c>
      <c r="N347" s="8" t="n">
        <f aca="false">+[2]data1cf!AM346</f>
        <v>-2560.42875923396</v>
      </c>
      <c r="O347" s="8" t="n">
        <f aca="false">+[2]data1cf!AN346</f>
        <v>-2370.64811979865</v>
      </c>
      <c r="P347" s="8" t="n">
        <f aca="false">+[2]data1cf!AO346</f>
        <v>-2332.23724475978</v>
      </c>
      <c r="Q347" s="8" t="n">
        <f aca="false">+[2]data1cf!AP346</f>
        <v>-2333.18316462624</v>
      </c>
      <c r="R347" s="8" t="n">
        <f aca="false">+[2]data1cf!AQ346</f>
        <v>1057.91486027317</v>
      </c>
      <c r="S347" s="8" t="n">
        <f aca="false">+[2]data1cf!AR346</f>
        <v>0</v>
      </c>
      <c r="T347" s="8" t="n">
        <f aca="false">+[2]data1cf!AS346</f>
        <v>0</v>
      </c>
      <c r="U347" s="8" t="n">
        <f aca="false">+[2]data1cf!AT346</f>
        <v>0</v>
      </c>
      <c r="V347" s="8" t="n">
        <f aca="false">+[2]data1cf!AU346</f>
        <v>0</v>
      </c>
      <c r="W347" s="8" t="n">
        <f aca="false">+[2]data1cf!AV346</f>
        <v>0</v>
      </c>
      <c r="X347" s="8" t="n">
        <f aca="false">+[2]data1cf!AW346</f>
        <v>0</v>
      </c>
      <c r="Y347" s="8" t="n">
        <f aca="false">+[2]data1cf!AX346</f>
        <v>0</v>
      </c>
      <c r="Z347" s="8" t="n">
        <f aca="false">+[2]data1cf!AY346</f>
        <v>0</v>
      </c>
      <c r="AA347" s="8" t="n">
        <f aca="false">+[2]data1cf!AZ346</f>
        <v>0</v>
      </c>
      <c r="AB347" s="9"/>
      <c r="AC347" s="9"/>
      <c r="AD347" s="9"/>
      <c r="AE347" s="9"/>
      <c r="AF347" s="9"/>
      <c r="AG347" s="9"/>
      <c r="AH347" s="9"/>
      <c r="AI347" s="9"/>
      <c r="AJ347" s="9"/>
      <c r="AK347" s="1"/>
      <c r="AL347" s="1" t="e">
        <f aca="false">SUMPRODUCT(B347:AJ347,PVCapPrice)</f>
        <v>#DIV/0!</v>
      </c>
      <c r="AM347" s="1"/>
      <c r="AN347" s="1"/>
      <c r="AO347" s="1"/>
      <c r="AP347" s="1"/>
      <c r="AQ347" s="1"/>
    </row>
    <row r="348" customFormat="false" ht="11.25" hidden="false" customHeight="false" outlineLevel="0" collapsed="false">
      <c r="A348" s="1" t="n">
        <v>346</v>
      </c>
      <c r="B348" s="8" t="n">
        <f aca="false">+[2]data1cf!AA347</f>
        <v>-91513.2747512186</v>
      </c>
      <c r="C348" s="8" t="n">
        <f aca="false">+[2]data1cf!AB347</f>
        <v>-7566.994334358</v>
      </c>
      <c r="D348" s="8" t="n">
        <f aca="false">+[2]data1cf!AC347</f>
        <v>-3520.20195190392</v>
      </c>
      <c r="E348" s="8" t="n">
        <f aca="false">+[2]data1cf!AD347</f>
        <v>-3276.86334389392</v>
      </c>
      <c r="F348" s="8" t="n">
        <f aca="false">+[2]data1cf!AE347</f>
        <v>-3445.75628145804</v>
      </c>
      <c r="G348" s="8" t="n">
        <f aca="false">+[2]data1cf!AF347</f>
        <v>-3748.01094820083</v>
      </c>
      <c r="H348" s="8" t="n">
        <f aca="false">+[2]data1cf!AG347</f>
        <v>-2393.01032512693</v>
      </c>
      <c r="I348" s="8" t="n">
        <f aca="false">+[2]data1cf!AH347</f>
        <v>-2511.00229765984</v>
      </c>
      <c r="J348" s="8" t="n">
        <f aca="false">+[2]data1cf!AI347</f>
        <v>-2523.43650019483</v>
      </c>
      <c r="K348" s="8" t="n">
        <f aca="false">+[2]data1cf!AJ347</f>
        <v>-2532.68569268354</v>
      </c>
      <c r="L348" s="8" t="n">
        <f aca="false">+[2]data1cf!AK347</f>
        <v>-2560.93043507524</v>
      </c>
      <c r="M348" s="8" t="n">
        <f aca="false">+[2]data1cf!AL347</f>
        <v>-2559.46432698636</v>
      </c>
      <c r="N348" s="8" t="n">
        <f aca="false">+[2]data1cf!AM347</f>
        <v>-2577.01716760714</v>
      </c>
      <c r="O348" s="8" t="n">
        <f aca="false">+[2]data1cf!AN347</f>
        <v>-2387.26464411823</v>
      </c>
      <c r="P348" s="8" t="n">
        <f aca="false">+[2]data1cf!AO347</f>
        <v>-2348.82565313296</v>
      </c>
      <c r="Q348" s="8" t="n">
        <f aca="false">+[2]data1cf!AP347</f>
        <v>-2349.79968894582</v>
      </c>
      <c r="R348" s="8" t="n">
        <f aca="false">+[2]data1cf!AQ347</f>
        <v>1049.62065608658</v>
      </c>
      <c r="S348" s="8" t="n">
        <f aca="false">+[2]data1cf!AR347</f>
        <v>0</v>
      </c>
      <c r="T348" s="8" t="n">
        <f aca="false">+[2]data1cf!AS347</f>
        <v>0</v>
      </c>
      <c r="U348" s="8" t="n">
        <f aca="false">+[2]data1cf!AT347</f>
        <v>0</v>
      </c>
      <c r="V348" s="8" t="n">
        <f aca="false">+[2]data1cf!AU347</f>
        <v>0</v>
      </c>
      <c r="W348" s="8" t="n">
        <f aca="false">+[2]data1cf!AV347</f>
        <v>0</v>
      </c>
      <c r="X348" s="8" t="n">
        <f aca="false">+[2]data1cf!AW347</f>
        <v>0</v>
      </c>
      <c r="Y348" s="8" t="n">
        <f aca="false">+[2]data1cf!AX347</f>
        <v>0</v>
      </c>
      <c r="Z348" s="8" t="n">
        <f aca="false">+[2]data1cf!AY347</f>
        <v>0</v>
      </c>
      <c r="AA348" s="8" t="n">
        <f aca="false">+[2]data1cf!AZ347</f>
        <v>0</v>
      </c>
      <c r="AB348" s="9"/>
      <c r="AC348" s="9"/>
      <c r="AD348" s="9"/>
      <c r="AE348" s="9"/>
      <c r="AF348" s="9"/>
      <c r="AG348" s="9"/>
      <c r="AH348" s="9"/>
      <c r="AI348" s="9"/>
      <c r="AJ348" s="9"/>
      <c r="AK348" s="1"/>
      <c r="AL348" s="1" t="e">
        <f aca="false">SUMPRODUCT(B348:AJ348,PVCapPrice)</f>
        <v>#DIV/0!</v>
      </c>
      <c r="AM348" s="1"/>
      <c r="AN348" s="1"/>
      <c r="AO348" s="1"/>
      <c r="AP348" s="1"/>
      <c r="AQ348" s="1"/>
    </row>
    <row r="349" customFormat="false" ht="11.25" hidden="false" customHeight="false" outlineLevel="0" collapsed="false">
      <c r="A349" s="1" t="n">
        <v>347</v>
      </c>
      <c r="B349" s="8" t="n">
        <f aca="false">+[2]data1cf!AA348</f>
        <v>-96652.8016816046</v>
      </c>
      <c r="C349" s="8" t="n">
        <f aca="false">+[2]data1cf!AB348</f>
        <v>-7468.37868779382</v>
      </c>
      <c r="D349" s="8" t="n">
        <f aca="false">+[2]data1cf!AC348</f>
        <v>-3333.57010045618</v>
      </c>
      <c r="E349" s="8" t="n">
        <f aca="false">+[2]data1cf!AD348</f>
        <v>-3022.72243363228</v>
      </c>
      <c r="F349" s="8" t="n">
        <f aca="false">+[2]data1cf!AE348</f>
        <v>-3267.04147817068</v>
      </c>
      <c r="G349" s="8" t="n">
        <f aca="false">+[2]data1cf!AF348</f>
        <v>-3634.43086744162</v>
      </c>
      <c r="H349" s="8" t="n">
        <f aca="false">+[2]data1cf!AG348</f>
        <v>-2268.51947033265</v>
      </c>
      <c r="I349" s="8" t="n">
        <f aca="false">+[2]data1cf!AH348</f>
        <v>-2393.10566149833</v>
      </c>
      <c r="J349" s="8" t="n">
        <f aca="false">+[2]data1cf!AI348</f>
        <v>-2405.53986403332</v>
      </c>
      <c r="K349" s="8" t="n">
        <f aca="false">+[2]data1cf!AJ348</f>
        <v>-2414.58923171498</v>
      </c>
      <c r="L349" s="8" t="n">
        <f aca="false">+[2]data1cf!AK348</f>
        <v>-2443.03379891373</v>
      </c>
      <c r="M349" s="8" t="n">
        <f aca="false">+[2]data1cf!AL348</f>
        <v>-2441.3678660178</v>
      </c>
      <c r="N349" s="8" t="n">
        <f aca="false">+[2]data1cf!AM348</f>
        <v>-2459.12053144563</v>
      </c>
      <c r="O349" s="8" t="n">
        <f aca="false">+[2]data1cf!AN348</f>
        <v>-2269.16818314966</v>
      </c>
      <c r="P349" s="8" t="n">
        <f aca="false">+[2]data1cf!AO348</f>
        <v>-2230.92901697145</v>
      </c>
      <c r="Q349" s="8" t="n">
        <f aca="false">+[2]data1cf!AP348</f>
        <v>-2231.70322797726</v>
      </c>
      <c r="R349" s="8" t="n">
        <f aca="false">+[2]data1cf!AQ348</f>
        <v>1108.56897416733</v>
      </c>
      <c r="S349" s="8" t="n">
        <f aca="false">+[2]data1cf!AR348</f>
        <v>0</v>
      </c>
      <c r="T349" s="8" t="n">
        <f aca="false">+[2]data1cf!AS348</f>
        <v>0</v>
      </c>
      <c r="U349" s="8" t="n">
        <f aca="false">+[2]data1cf!AT348</f>
        <v>0</v>
      </c>
      <c r="V349" s="8" t="n">
        <f aca="false">+[2]data1cf!AU348</f>
        <v>0</v>
      </c>
      <c r="W349" s="8" t="n">
        <f aca="false">+[2]data1cf!AV348</f>
        <v>0</v>
      </c>
      <c r="X349" s="8" t="n">
        <f aca="false">+[2]data1cf!AW348</f>
        <v>0</v>
      </c>
      <c r="Y349" s="8" t="n">
        <f aca="false">+[2]data1cf!AX348</f>
        <v>0</v>
      </c>
      <c r="Z349" s="8" t="n">
        <f aca="false">+[2]data1cf!AY348</f>
        <v>0</v>
      </c>
      <c r="AA349" s="8" t="n">
        <f aca="false">+[2]data1cf!AZ348</f>
        <v>0</v>
      </c>
      <c r="AB349" s="9"/>
      <c r="AC349" s="9"/>
      <c r="AD349" s="9"/>
      <c r="AE349" s="9"/>
      <c r="AF349" s="9"/>
      <c r="AG349" s="9"/>
      <c r="AH349" s="9"/>
      <c r="AI349" s="9"/>
      <c r="AJ349" s="9"/>
      <c r="AK349" s="1"/>
      <c r="AL349" s="1" t="e">
        <f aca="false">SUMPRODUCT(B349:AJ349,PVCapPrice)</f>
        <v>#DIV/0!</v>
      </c>
      <c r="AM349" s="1"/>
      <c r="AN349" s="1"/>
      <c r="AO349" s="1"/>
      <c r="AP349" s="1"/>
      <c r="AQ349" s="1"/>
    </row>
    <row r="350" customFormat="false" ht="11.25" hidden="false" customHeight="false" outlineLevel="0" collapsed="false">
      <c r="A350" s="1" t="n">
        <v>348</v>
      </c>
      <c r="B350" s="8" t="n">
        <f aca="false">+[2]data1cf!AA349</f>
        <v>-102242.853435177</v>
      </c>
      <c r="C350" s="8" t="n">
        <f aca="false">+[2]data1cf!AB349</f>
        <v>-7346.74194526849</v>
      </c>
      <c r="D350" s="8" t="n">
        <f aca="false">+[2]data1cf!AC349</f>
        <v>-3193.62134207096</v>
      </c>
      <c r="E350" s="8" t="n">
        <f aca="false">+[2]data1cf!AD349</f>
        <v>-2886.35847717551</v>
      </c>
      <c r="F350" s="8" t="n">
        <f aca="false">+[2]data1cf!AE349</f>
        <v>-3031.63805436732</v>
      </c>
      <c r="G350" s="8" t="n">
        <f aca="false">+[2]data1cf!AF349</f>
        <v>-3343.83790746524</v>
      </c>
      <c r="H350" s="8" t="n">
        <f aca="false">+[2]data1cf!AG349</f>
        <v>-2133.11589514521</v>
      </c>
      <c r="I350" s="8" t="n">
        <f aca="false">+[2]data1cf!AH349</f>
        <v>-2264.87434631278</v>
      </c>
      <c r="J350" s="8" t="n">
        <f aca="false">+[2]data1cf!AI349</f>
        <v>-2277.30854884777</v>
      </c>
      <c r="K350" s="8" t="n">
        <f aca="false">+[2]data1cf!AJ349</f>
        <v>-2286.14057531725</v>
      </c>
      <c r="L350" s="8" t="n">
        <f aca="false">+[2]data1cf!AK349</f>
        <v>-2314.80248372818</v>
      </c>
      <c r="M350" s="8" t="n">
        <f aca="false">+[2]data1cf!AL349</f>
        <v>-2312.91920962008</v>
      </c>
      <c r="N350" s="8" t="n">
        <f aca="false">+[2]data1cf!AM349</f>
        <v>-2330.88921626009</v>
      </c>
      <c r="O350" s="8" t="n">
        <f aca="false">+[2]data1cf!AN349</f>
        <v>-2140.71952675194</v>
      </c>
      <c r="P350" s="8" t="n">
        <f aca="false">+[2]data1cf!AO349</f>
        <v>-2102.69770178591</v>
      </c>
      <c r="Q350" s="8" t="n">
        <f aca="false">+[2]data1cf!AP349</f>
        <v>-2103.25457157953</v>
      </c>
      <c r="R350" s="8" t="n">
        <f aca="false">+[2]data1cf!AQ349</f>
        <v>1172.6846317601</v>
      </c>
      <c r="S350" s="8" t="n">
        <f aca="false">+[2]data1cf!AR349</f>
        <v>0</v>
      </c>
      <c r="T350" s="8" t="n">
        <f aca="false">+[2]data1cf!AS349</f>
        <v>0</v>
      </c>
      <c r="U350" s="8" t="n">
        <f aca="false">+[2]data1cf!AT349</f>
        <v>0</v>
      </c>
      <c r="V350" s="8" t="n">
        <f aca="false">+[2]data1cf!AU349</f>
        <v>0</v>
      </c>
      <c r="W350" s="8" t="n">
        <f aca="false">+[2]data1cf!AV349</f>
        <v>0</v>
      </c>
      <c r="X350" s="8" t="n">
        <f aca="false">+[2]data1cf!AW349</f>
        <v>0</v>
      </c>
      <c r="Y350" s="8" t="n">
        <f aca="false">+[2]data1cf!AX349</f>
        <v>0</v>
      </c>
      <c r="Z350" s="8" t="n">
        <f aca="false">+[2]data1cf!AY349</f>
        <v>0</v>
      </c>
      <c r="AA350" s="8" t="n">
        <f aca="false">+[2]data1cf!AZ349</f>
        <v>0</v>
      </c>
      <c r="AB350" s="9"/>
      <c r="AC350" s="9"/>
      <c r="AD350" s="9"/>
      <c r="AE350" s="9"/>
      <c r="AF350" s="9"/>
      <c r="AG350" s="9"/>
      <c r="AH350" s="9"/>
      <c r="AI350" s="9"/>
      <c r="AJ350" s="9"/>
      <c r="AK350" s="1"/>
      <c r="AL350" s="1" t="e">
        <f aca="false">SUMPRODUCT(B350:AJ350,PVCapPrice)</f>
        <v>#DIV/0!</v>
      </c>
      <c r="AM350" s="1"/>
      <c r="AN350" s="1"/>
      <c r="AO350" s="1"/>
      <c r="AP350" s="1"/>
      <c r="AQ350" s="1"/>
    </row>
    <row r="351" customFormat="false" ht="11.25" hidden="false" customHeight="false" outlineLevel="0" collapsed="false">
      <c r="A351" s="1" t="n">
        <v>349</v>
      </c>
      <c r="B351" s="8" t="n">
        <f aca="false">+[2]data1cf!AA350</f>
        <v>-103054.456966107</v>
      </c>
      <c r="C351" s="8" t="n">
        <f aca="false">+[2]data1cf!AB350</f>
        <v>-7320.2745120028</v>
      </c>
      <c r="D351" s="8" t="n">
        <f aca="false">+[2]data1cf!AC350</f>
        <v>-3111.70108313702</v>
      </c>
      <c r="E351" s="8" t="n">
        <f aca="false">+[2]data1cf!AD350</f>
        <v>-2994.30737290763</v>
      </c>
      <c r="F351" s="8" t="n">
        <f aca="false">+[2]data1cf!AE350</f>
        <v>-3033.81112441544</v>
      </c>
      <c r="G351" s="8" t="n">
        <f aca="false">+[2]data1cf!AF350</f>
        <v>-3415.51309653763</v>
      </c>
      <c r="H351" s="8" t="n">
        <f aca="false">+[2]data1cf!AG350</f>
        <v>-2113.45703963417</v>
      </c>
      <c r="I351" s="8" t="n">
        <f aca="false">+[2]data1cf!AH350</f>
        <v>-2246.25681059607</v>
      </c>
      <c r="J351" s="8" t="n">
        <f aca="false">+[2]data1cf!AI350</f>
        <v>-2258.69101313106</v>
      </c>
      <c r="K351" s="8" t="n">
        <f aca="false">+[2]data1cf!AJ350</f>
        <v>-2267.49148445526</v>
      </c>
      <c r="L351" s="8" t="n">
        <f aca="false">+[2]data1cf!AK350</f>
        <v>-2296.18494801147</v>
      </c>
      <c r="M351" s="8" t="n">
        <f aca="false">+[2]data1cf!AL350</f>
        <v>-2294.27011875808</v>
      </c>
      <c r="N351" s="8" t="n">
        <f aca="false">+[2]data1cf!AM350</f>
        <v>-2312.27168054338</v>
      </c>
      <c r="O351" s="8" t="n">
        <f aca="false">+[2]data1cf!AN350</f>
        <v>-2122.07043588994</v>
      </c>
      <c r="P351" s="8" t="n">
        <f aca="false">+[2]data1cf!AO350</f>
        <v>-2084.0801660692</v>
      </c>
      <c r="Q351" s="8" t="n">
        <f aca="false">+[2]data1cf!AP350</f>
        <v>-2084.60548071754</v>
      </c>
      <c r="R351" s="8" t="n">
        <f aca="false">+[2]data1cf!AQ350</f>
        <v>1181.99339961846</v>
      </c>
      <c r="S351" s="8" t="n">
        <f aca="false">+[2]data1cf!AR350</f>
        <v>0</v>
      </c>
      <c r="T351" s="8" t="n">
        <f aca="false">+[2]data1cf!AS350</f>
        <v>0</v>
      </c>
      <c r="U351" s="8" t="n">
        <f aca="false">+[2]data1cf!AT350</f>
        <v>0</v>
      </c>
      <c r="V351" s="8" t="n">
        <f aca="false">+[2]data1cf!AU350</f>
        <v>0</v>
      </c>
      <c r="W351" s="8" t="n">
        <f aca="false">+[2]data1cf!AV350</f>
        <v>0</v>
      </c>
      <c r="X351" s="8" t="n">
        <f aca="false">+[2]data1cf!AW350</f>
        <v>0</v>
      </c>
      <c r="Y351" s="8" t="n">
        <f aca="false">+[2]data1cf!AX350</f>
        <v>0</v>
      </c>
      <c r="Z351" s="8" t="n">
        <f aca="false">+[2]data1cf!AY350</f>
        <v>0</v>
      </c>
      <c r="AA351" s="8" t="n">
        <f aca="false">+[2]data1cf!AZ350</f>
        <v>0</v>
      </c>
      <c r="AB351" s="9"/>
      <c r="AC351" s="9"/>
      <c r="AD351" s="9"/>
      <c r="AE351" s="9"/>
      <c r="AF351" s="9"/>
      <c r="AG351" s="9"/>
      <c r="AH351" s="9"/>
      <c r="AI351" s="9"/>
      <c r="AJ351" s="9"/>
      <c r="AK351" s="1"/>
      <c r="AL351" s="1" t="e">
        <f aca="false">SUMPRODUCT(B351:AJ351,PVCapPrice)</f>
        <v>#DIV/0!</v>
      </c>
      <c r="AM351" s="1"/>
      <c r="AN351" s="1"/>
      <c r="AO351" s="1"/>
      <c r="AP351" s="1"/>
      <c r="AQ351" s="1"/>
    </row>
    <row r="352" customFormat="false" ht="11.25" hidden="false" customHeight="false" outlineLevel="0" collapsed="false">
      <c r="A352" s="1" t="n">
        <v>350</v>
      </c>
      <c r="B352" s="8" t="n">
        <f aca="false">+[2]data1cf!AA351</f>
        <v>-92429.8029608511</v>
      </c>
      <c r="C352" s="8" t="n">
        <f aca="false">+[2]data1cf!AB351</f>
        <v>-7573.21717185958</v>
      </c>
      <c r="D352" s="8" t="n">
        <f aca="false">+[2]data1cf!AC351</f>
        <v>-3416.96410460388</v>
      </c>
      <c r="E352" s="8" t="n">
        <f aca="false">+[2]data1cf!AD351</f>
        <v>-3091.20030417661</v>
      </c>
      <c r="F352" s="8" t="n">
        <f aca="false">+[2]data1cf!AE351</f>
        <v>-3478.4253153507</v>
      </c>
      <c r="G352" s="8" t="n">
        <f aca="false">+[2]data1cf!AF351</f>
        <v>-3622.52735063115</v>
      </c>
      <c r="H352" s="8" t="n">
        <f aca="false">+[2]data1cf!AG351</f>
        <v>-2370.80995886644</v>
      </c>
      <c r="I352" s="8" t="n">
        <f aca="false">+[2]data1cf!AH351</f>
        <v>-2489.97787375344</v>
      </c>
      <c r="J352" s="8" t="n">
        <f aca="false">+[2]data1cf!AI351</f>
        <v>-2502.41207628842</v>
      </c>
      <c r="K352" s="8" t="n">
        <f aca="false">+[2]data1cf!AJ351</f>
        <v>-2511.62563416035</v>
      </c>
      <c r="L352" s="8" t="n">
        <f aca="false">+[2]data1cf!AK351</f>
        <v>-2539.90601116884</v>
      </c>
      <c r="M352" s="8" t="n">
        <f aca="false">+[2]data1cf!AL351</f>
        <v>-2538.40426846317</v>
      </c>
      <c r="N352" s="8" t="n">
        <f aca="false">+[2]data1cf!AM351</f>
        <v>-2555.99274370074</v>
      </c>
      <c r="O352" s="8" t="n">
        <f aca="false">+[2]data1cf!AN351</f>
        <v>-2366.20458559503</v>
      </c>
      <c r="P352" s="8" t="n">
        <f aca="false">+[2]data1cf!AO351</f>
        <v>-2327.80122922656</v>
      </c>
      <c r="Q352" s="8" t="n">
        <f aca="false">+[2]data1cf!AP351</f>
        <v>-2328.73963042263</v>
      </c>
      <c r="R352" s="8" t="n">
        <f aca="false">+[2]data1cf!AQ351</f>
        <v>1060.13286803978</v>
      </c>
      <c r="S352" s="8" t="n">
        <f aca="false">+[2]data1cf!AR351</f>
        <v>0</v>
      </c>
      <c r="T352" s="8" t="n">
        <f aca="false">+[2]data1cf!AS351</f>
        <v>0</v>
      </c>
      <c r="U352" s="8" t="n">
        <f aca="false">+[2]data1cf!AT351</f>
        <v>0</v>
      </c>
      <c r="V352" s="8" t="n">
        <f aca="false">+[2]data1cf!AU351</f>
        <v>0</v>
      </c>
      <c r="W352" s="8" t="n">
        <f aca="false">+[2]data1cf!AV351</f>
        <v>0</v>
      </c>
      <c r="X352" s="8" t="n">
        <f aca="false">+[2]data1cf!AW351</f>
        <v>0</v>
      </c>
      <c r="Y352" s="8" t="n">
        <f aca="false">+[2]data1cf!AX351</f>
        <v>0</v>
      </c>
      <c r="Z352" s="8" t="n">
        <f aca="false">+[2]data1cf!AY351</f>
        <v>0</v>
      </c>
      <c r="AA352" s="8" t="n">
        <f aca="false">+[2]data1cf!AZ351</f>
        <v>0</v>
      </c>
      <c r="AB352" s="9"/>
      <c r="AC352" s="9"/>
      <c r="AD352" s="9"/>
      <c r="AE352" s="9"/>
      <c r="AF352" s="9"/>
      <c r="AG352" s="9"/>
      <c r="AH352" s="9"/>
      <c r="AI352" s="9"/>
      <c r="AJ352" s="9"/>
      <c r="AK352" s="1"/>
      <c r="AL352" s="1" t="e">
        <f aca="false">SUMPRODUCT(B352:AJ352,PVCapPrice)</f>
        <v>#DIV/0!</v>
      </c>
      <c r="AM352" s="1"/>
      <c r="AN352" s="1"/>
      <c r="AO352" s="1"/>
      <c r="AP352" s="1"/>
      <c r="AQ352" s="1"/>
    </row>
    <row r="353" customFormat="false" ht="11.25" hidden="false" customHeight="false" outlineLevel="0" collapsed="false">
      <c r="A353" s="1" t="n">
        <v>351</v>
      </c>
      <c r="B353" s="8" t="n">
        <f aca="false">+[2]data1cf!AA352</f>
        <v>-95505.0636022934</v>
      </c>
      <c r="C353" s="8" t="n">
        <f aca="false">+[2]data1cf!AB352</f>
        <v>-7483.24758727436</v>
      </c>
      <c r="D353" s="8" t="n">
        <f aca="false">+[2]data1cf!AC352</f>
        <v>-3377.65192409294</v>
      </c>
      <c r="E353" s="8" t="n">
        <f aca="false">+[2]data1cf!AD352</f>
        <v>-3059.46712441051</v>
      </c>
      <c r="F353" s="8" t="n">
        <f aca="false">+[2]data1cf!AE352</f>
        <v>-3360.47702123002</v>
      </c>
      <c r="G353" s="8" t="n">
        <f aca="false">+[2]data1cf!AF352</f>
        <v>-3742.25282029806</v>
      </c>
      <c r="H353" s="8" t="n">
        <f aca="false">+[2]data1cf!AG352</f>
        <v>-2296.32025754687</v>
      </c>
      <c r="I353" s="8" t="n">
        <f aca="false">+[2]data1cf!AH352</f>
        <v>-2419.43385484726</v>
      </c>
      <c r="J353" s="8" t="n">
        <f aca="false">+[2]data1cf!AI352</f>
        <v>-2431.86805738225</v>
      </c>
      <c r="K353" s="8" t="n">
        <f aca="false">+[2]data1cf!AJ352</f>
        <v>-2440.96204912043</v>
      </c>
      <c r="L353" s="8" t="n">
        <f aca="false">+[2]data1cf!AK352</f>
        <v>-2469.36199226266</v>
      </c>
      <c r="M353" s="8" t="n">
        <f aca="false">+[2]data1cf!AL352</f>
        <v>-2467.74068342326</v>
      </c>
      <c r="N353" s="8" t="n">
        <f aca="false">+[2]data1cf!AM352</f>
        <v>-2485.44872479457</v>
      </c>
      <c r="O353" s="8" t="n">
        <f aca="false">+[2]data1cf!AN352</f>
        <v>-2295.54100055512</v>
      </c>
      <c r="P353" s="8" t="n">
        <f aca="false">+[2]data1cf!AO352</f>
        <v>-2257.25721032039</v>
      </c>
      <c r="Q353" s="8" t="n">
        <f aca="false">+[2]data1cf!AP352</f>
        <v>-2258.07604538272</v>
      </c>
      <c r="R353" s="8" t="n">
        <f aca="false">+[2]data1cf!AQ352</f>
        <v>1095.40487749286</v>
      </c>
      <c r="S353" s="8" t="n">
        <f aca="false">+[2]data1cf!AR352</f>
        <v>0</v>
      </c>
      <c r="T353" s="8" t="n">
        <f aca="false">+[2]data1cf!AS352</f>
        <v>0</v>
      </c>
      <c r="U353" s="8" t="n">
        <f aca="false">+[2]data1cf!AT352</f>
        <v>0</v>
      </c>
      <c r="V353" s="8" t="n">
        <f aca="false">+[2]data1cf!AU352</f>
        <v>0</v>
      </c>
      <c r="W353" s="8" t="n">
        <f aca="false">+[2]data1cf!AV352</f>
        <v>0</v>
      </c>
      <c r="X353" s="8" t="n">
        <f aca="false">+[2]data1cf!AW352</f>
        <v>0</v>
      </c>
      <c r="Y353" s="8" t="n">
        <f aca="false">+[2]data1cf!AX352</f>
        <v>0</v>
      </c>
      <c r="Z353" s="8" t="n">
        <f aca="false">+[2]data1cf!AY352</f>
        <v>0</v>
      </c>
      <c r="AA353" s="8" t="n">
        <f aca="false">+[2]data1cf!AZ352</f>
        <v>0</v>
      </c>
      <c r="AB353" s="9"/>
      <c r="AC353" s="9"/>
      <c r="AD353" s="9"/>
      <c r="AE353" s="9"/>
      <c r="AF353" s="9"/>
      <c r="AG353" s="9"/>
      <c r="AH353" s="9"/>
      <c r="AI353" s="9"/>
      <c r="AJ353" s="9"/>
      <c r="AK353" s="1"/>
      <c r="AL353" s="1" t="e">
        <f aca="false">SUMPRODUCT(B353:AJ353,PVCapPrice)</f>
        <v>#DIV/0!</v>
      </c>
      <c r="AM353" s="1"/>
      <c r="AN353" s="1"/>
      <c r="AO353" s="1"/>
      <c r="AP353" s="1"/>
      <c r="AQ353" s="1"/>
    </row>
    <row r="354" customFormat="false" ht="11.25" hidden="false" customHeight="false" outlineLevel="0" collapsed="false">
      <c r="A354" s="1" t="n">
        <v>352</v>
      </c>
      <c r="B354" s="8" t="n">
        <f aca="false">+[2]data1cf!AA353</f>
        <v>-93697.3954349558</v>
      </c>
      <c r="C354" s="8" t="n">
        <f aca="false">+[2]data1cf!AB353</f>
        <v>-7489.1913210758</v>
      </c>
      <c r="D354" s="8" t="n">
        <f aca="false">+[2]data1cf!AC353</f>
        <v>-3408.54000157685</v>
      </c>
      <c r="E354" s="8" t="n">
        <f aca="false">+[2]data1cf!AD353</f>
        <v>-3103.53527571886</v>
      </c>
      <c r="F354" s="8" t="n">
        <f aca="false">+[2]data1cf!AE353</f>
        <v>-3233.59090049578</v>
      </c>
      <c r="G354" s="8" t="n">
        <f aca="false">+[2]data1cf!AF353</f>
        <v>-3682.78646736613</v>
      </c>
      <c r="H354" s="8" t="n">
        <f aca="false">+[2]data1cf!AG353</f>
        <v>-2340.10602973648</v>
      </c>
      <c r="I354" s="8" t="n">
        <f aca="false">+[2]data1cf!AH353</f>
        <v>-2460.90031647145</v>
      </c>
      <c r="J354" s="8" t="n">
        <f aca="false">+[2]data1cf!AI353</f>
        <v>-2473.33451900644</v>
      </c>
      <c r="K354" s="8" t="n">
        <f aca="false">+[2]data1cf!AJ353</f>
        <v>-2482.49879288297</v>
      </c>
      <c r="L354" s="8" t="n">
        <f aca="false">+[2]data1cf!AK353</f>
        <v>-2510.82845388685</v>
      </c>
      <c r="M354" s="8" t="n">
        <f aca="false">+[2]data1cf!AL353</f>
        <v>-2509.27742718579</v>
      </c>
      <c r="N354" s="8" t="n">
        <f aca="false">+[2]data1cf!AM353</f>
        <v>-2526.91518641876</v>
      </c>
      <c r="O354" s="8" t="n">
        <f aca="false">+[2]data1cf!AN353</f>
        <v>-2337.07774431766</v>
      </c>
      <c r="P354" s="8" t="n">
        <f aca="false">+[2]data1cf!AO353</f>
        <v>-2298.72367194458</v>
      </c>
      <c r="Q354" s="8" t="n">
        <f aca="false">+[2]data1cf!AP353</f>
        <v>-2299.61278914525</v>
      </c>
      <c r="R354" s="8" t="n">
        <f aca="false">+[2]data1cf!AQ353</f>
        <v>1074.67164668077</v>
      </c>
      <c r="S354" s="8" t="n">
        <f aca="false">+[2]data1cf!AR353</f>
        <v>0</v>
      </c>
      <c r="T354" s="8" t="n">
        <f aca="false">+[2]data1cf!AS353</f>
        <v>0</v>
      </c>
      <c r="U354" s="8" t="n">
        <f aca="false">+[2]data1cf!AT353</f>
        <v>0</v>
      </c>
      <c r="V354" s="8" t="n">
        <f aca="false">+[2]data1cf!AU353</f>
        <v>0</v>
      </c>
      <c r="W354" s="8" t="n">
        <f aca="false">+[2]data1cf!AV353</f>
        <v>0</v>
      </c>
      <c r="X354" s="8" t="n">
        <f aca="false">+[2]data1cf!AW353</f>
        <v>0</v>
      </c>
      <c r="Y354" s="8" t="n">
        <f aca="false">+[2]data1cf!AX353</f>
        <v>0</v>
      </c>
      <c r="Z354" s="8" t="n">
        <f aca="false">+[2]data1cf!AY353</f>
        <v>0</v>
      </c>
      <c r="AA354" s="8" t="n">
        <f aca="false">+[2]data1cf!AZ353</f>
        <v>0</v>
      </c>
      <c r="AB354" s="9"/>
      <c r="AC354" s="9"/>
      <c r="AD354" s="9"/>
      <c r="AE354" s="9"/>
      <c r="AF354" s="9"/>
      <c r="AG354" s="9"/>
      <c r="AH354" s="9"/>
      <c r="AI354" s="9"/>
      <c r="AJ354" s="9"/>
      <c r="AK354" s="1"/>
      <c r="AL354" s="1" t="e">
        <f aca="false">SUMPRODUCT(B354:AJ354,PVCapPrice)</f>
        <v>#DIV/0!</v>
      </c>
      <c r="AM354" s="1"/>
      <c r="AN354" s="1"/>
      <c r="AO354" s="1"/>
      <c r="AP354" s="1"/>
      <c r="AQ354" s="1"/>
    </row>
    <row r="355" customFormat="false" ht="11.25" hidden="false" customHeight="false" outlineLevel="0" collapsed="false">
      <c r="A355" s="1" t="n">
        <v>353</v>
      </c>
      <c r="B355" s="8" t="n">
        <f aca="false">+[2]data1cf!AA354</f>
        <v>-85743.5260240936</v>
      </c>
      <c r="C355" s="8" t="n">
        <f aca="false">+[2]data1cf!AB354</f>
        <v>-7693.45891406053</v>
      </c>
      <c r="D355" s="8" t="n">
        <f aca="false">+[2]data1cf!AC354</f>
        <v>-3780.81655047882</v>
      </c>
      <c r="E355" s="8" t="n">
        <f aca="false">+[2]data1cf!AD354</f>
        <v>-3376.87159553253</v>
      </c>
      <c r="F355" s="8" t="n">
        <f aca="false">+[2]data1cf!AE354</f>
        <v>-3594.08315814057</v>
      </c>
      <c r="G355" s="8" t="n">
        <f aca="false">+[2]data1cf!AF354</f>
        <v>-3747.72405744144</v>
      </c>
      <c r="H355" s="8" t="n">
        <f aca="false">+[2]data1cf!AG354</f>
        <v>-2532.76656353504</v>
      </c>
      <c r="I355" s="8" t="n">
        <f aca="false">+[2]data1cf!AH354</f>
        <v>-2643.3557176611</v>
      </c>
      <c r="J355" s="8" t="n">
        <f aca="false">+[2]data1cf!AI354</f>
        <v>-2655.78992019609</v>
      </c>
      <c r="K355" s="8" t="n">
        <f aca="false">+[2]data1cf!AJ354</f>
        <v>-2665.26344051532</v>
      </c>
      <c r="L355" s="8" t="n">
        <f aca="false">+[2]data1cf!AK354</f>
        <v>-2693.2838550765</v>
      </c>
      <c r="M355" s="8" t="n">
        <f aca="false">+[2]data1cf!AL354</f>
        <v>-2692.04207481814</v>
      </c>
      <c r="N355" s="8" t="n">
        <f aca="false">+[2]data1cf!AM354</f>
        <v>-2709.37058760841</v>
      </c>
      <c r="O355" s="8" t="n">
        <f aca="false">+[2]data1cf!AN354</f>
        <v>-2519.84239195</v>
      </c>
      <c r="P355" s="8" t="n">
        <f aca="false">+[2]data1cf!AO354</f>
        <v>-2481.17907313423</v>
      </c>
      <c r="Q355" s="8" t="n">
        <f aca="false">+[2]data1cf!AP354</f>
        <v>-2482.3774367776</v>
      </c>
      <c r="R355" s="8" t="n">
        <f aca="false">+[2]data1cf!AQ354</f>
        <v>983.443946085944</v>
      </c>
      <c r="S355" s="8" t="n">
        <f aca="false">+[2]data1cf!AR354</f>
        <v>0</v>
      </c>
      <c r="T355" s="8" t="n">
        <f aca="false">+[2]data1cf!AS354</f>
        <v>0</v>
      </c>
      <c r="U355" s="8" t="n">
        <f aca="false">+[2]data1cf!AT354</f>
        <v>0</v>
      </c>
      <c r="V355" s="8" t="n">
        <f aca="false">+[2]data1cf!AU354</f>
        <v>0</v>
      </c>
      <c r="W355" s="8" t="n">
        <f aca="false">+[2]data1cf!AV354</f>
        <v>0</v>
      </c>
      <c r="X355" s="8" t="n">
        <f aca="false">+[2]data1cf!AW354</f>
        <v>0</v>
      </c>
      <c r="Y355" s="8" t="n">
        <f aca="false">+[2]data1cf!AX354</f>
        <v>0</v>
      </c>
      <c r="Z355" s="8" t="n">
        <f aca="false">+[2]data1cf!AY354</f>
        <v>0</v>
      </c>
      <c r="AA355" s="8" t="n">
        <f aca="false">+[2]data1cf!AZ354</f>
        <v>0</v>
      </c>
      <c r="AB355" s="9"/>
      <c r="AC355" s="9"/>
      <c r="AD355" s="9"/>
      <c r="AE355" s="9"/>
      <c r="AF355" s="9"/>
      <c r="AG355" s="9"/>
      <c r="AH355" s="9"/>
      <c r="AI355" s="9"/>
      <c r="AJ355" s="9"/>
      <c r="AK355" s="1"/>
      <c r="AL355" s="1" t="e">
        <f aca="false">SUMPRODUCT(B355:AJ355,PVCapPrice)</f>
        <v>#DIV/0!</v>
      </c>
      <c r="AM355" s="1"/>
      <c r="AN355" s="1"/>
      <c r="AO355" s="1"/>
      <c r="AP355" s="1"/>
      <c r="AQ355" s="1"/>
    </row>
    <row r="356" customFormat="false" ht="11.25" hidden="false" customHeight="false" outlineLevel="0" collapsed="false">
      <c r="A356" s="1" t="n">
        <v>354</v>
      </c>
      <c r="B356" s="8" t="n">
        <f aca="false">+[2]data1cf!AA355</f>
        <v>-100000.873699794</v>
      </c>
      <c r="C356" s="8" t="n">
        <f aca="false">+[2]data1cf!AB355</f>
        <v>-7385.67606262207</v>
      </c>
      <c r="D356" s="8" t="n">
        <f aca="false">+[2]data1cf!AC355</f>
        <v>-3160.63439599257</v>
      </c>
      <c r="E356" s="8" t="n">
        <f aca="false">+[2]data1cf!AD355</f>
        <v>-2836.96328282676</v>
      </c>
      <c r="F356" s="8" t="n">
        <f aca="false">+[2]data1cf!AE355</f>
        <v>-3089.80903646443</v>
      </c>
      <c r="G356" s="8" t="n">
        <f aca="false">+[2]data1cf!AF355</f>
        <v>-3553.50356229367</v>
      </c>
      <c r="H356" s="8" t="n">
        <f aca="false">+[2]data1cf!AG355</f>
        <v>-2187.42166637079</v>
      </c>
      <c r="I356" s="8" t="n">
        <f aca="false">+[2]data1cf!AH355</f>
        <v>-2316.30356785868</v>
      </c>
      <c r="J356" s="8" t="n">
        <f aca="false">+[2]data1cf!AI355</f>
        <v>-2328.73777039367</v>
      </c>
      <c r="K356" s="8" t="n">
        <f aca="false">+[2]data1cf!AJ355</f>
        <v>-2337.65696503526</v>
      </c>
      <c r="L356" s="8" t="n">
        <f aca="false">+[2]data1cf!AK355</f>
        <v>-2366.23170527408</v>
      </c>
      <c r="M356" s="8" t="n">
        <f aca="false">+[2]data1cf!AL355</f>
        <v>-2364.43559933808</v>
      </c>
      <c r="N356" s="8" t="n">
        <f aca="false">+[2]data1cf!AM355</f>
        <v>-2382.31843780598</v>
      </c>
      <c r="O356" s="8" t="n">
        <f aca="false">+[2]data1cf!AN355</f>
        <v>-2192.23591646994</v>
      </c>
      <c r="P356" s="8" t="n">
        <f aca="false">+[2]data1cf!AO355</f>
        <v>-2154.1269233318</v>
      </c>
      <c r="Q356" s="8" t="n">
        <f aca="false">+[2]data1cf!AP355</f>
        <v>-2154.77096129754</v>
      </c>
      <c r="R356" s="8" t="n">
        <f aca="false">+[2]data1cf!AQ355</f>
        <v>1146.97002098716</v>
      </c>
      <c r="S356" s="8" t="n">
        <f aca="false">+[2]data1cf!AR355</f>
        <v>0</v>
      </c>
      <c r="T356" s="8" t="n">
        <f aca="false">+[2]data1cf!AS355</f>
        <v>0</v>
      </c>
      <c r="U356" s="8" t="n">
        <f aca="false">+[2]data1cf!AT355</f>
        <v>0</v>
      </c>
      <c r="V356" s="8" t="n">
        <f aca="false">+[2]data1cf!AU355</f>
        <v>0</v>
      </c>
      <c r="W356" s="8" t="n">
        <f aca="false">+[2]data1cf!AV355</f>
        <v>0</v>
      </c>
      <c r="X356" s="8" t="n">
        <f aca="false">+[2]data1cf!AW355</f>
        <v>0</v>
      </c>
      <c r="Y356" s="8" t="n">
        <f aca="false">+[2]data1cf!AX355</f>
        <v>0</v>
      </c>
      <c r="Z356" s="8" t="n">
        <f aca="false">+[2]data1cf!AY355</f>
        <v>0</v>
      </c>
      <c r="AA356" s="8" t="n">
        <f aca="false">+[2]data1cf!AZ355</f>
        <v>0</v>
      </c>
      <c r="AB356" s="9"/>
      <c r="AC356" s="9"/>
      <c r="AD356" s="9"/>
      <c r="AE356" s="9"/>
      <c r="AF356" s="9"/>
      <c r="AG356" s="9"/>
      <c r="AH356" s="9"/>
      <c r="AI356" s="9"/>
      <c r="AJ356" s="9"/>
      <c r="AK356" s="1"/>
      <c r="AL356" s="1" t="e">
        <f aca="false">SUMPRODUCT(B356:AJ356,PVCapPrice)</f>
        <v>#DIV/0!</v>
      </c>
      <c r="AM356" s="1"/>
      <c r="AN356" s="1"/>
      <c r="AO356" s="1"/>
      <c r="AP356" s="1"/>
      <c r="AQ356" s="1"/>
    </row>
    <row r="357" customFormat="false" ht="11.25" hidden="false" customHeight="false" outlineLevel="0" collapsed="false">
      <c r="A357" s="1" t="n">
        <v>355</v>
      </c>
      <c r="B357" s="8" t="n">
        <f aca="false">+[2]data1cf!AA356</f>
        <v>-89055.786848178</v>
      </c>
      <c r="C357" s="8" t="n">
        <f aca="false">+[2]data1cf!AB356</f>
        <v>-7498.82857575036</v>
      </c>
      <c r="D357" s="8" t="n">
        <f aca="false">+[2]data1cf!AC356</f>
        <v>-3644.81154063374</v>
      </c>
      <c r="E357" s="8" t="n">
        <f aca="false">+[2]data1cf!AD356</f>
        <v>-3358.37598869215</v>
      </c>
      <c r="F357" s="8" t="n">
        <f aca="false">+[2]data1cf!AE356</f>
        <v>-3500.84934948488</v>
      </c>
      <c r="G357" s="8" t="n">
        <f aca="false">+[2]data1cf!AF356</f>
        <v>-3713.30785374984</v>
      </c>
      <c r="H357" s="8" t="n">
        <f aca="false">+[2]data1cf!AG356</f>
        <v>-2452.53618691147</v>
      </c>
      <c r="I357" s="8" t="n">
        <f aca="false">+[2]data1cf!AH356</f>
        <v>-2567.37510416527</v>
      </c>
      <c r="J357" s="8" t="n">
        <f aca="false">+[2]data1cf!AI356</f>
        <v>-2579.80930670026</v>
      </c>
      <c r="K357" s="8" t="n">
        <f aca="false">+[2]data1cf!AJ356</f>
        <v>-2589.15404631864</v>
      </c>
      <c r="L357" s="8" t="n">
        <f aca="false">+[2]data1cf!AK356</f>
        <v>-2617.30324158067</v>
      </c>
      <c r="M357" s="8" t="n">
        <f aca="false">+[2]data1cf!AL356</f>
        <v>-2615.93268062146</v>
      </c>
      <c r="N357" s="8" t="n">
        <f aca="false">+[2]data1cf!AM356</f>
        <v>-2633.38997411257</v>
      </c>
      <c r="O357" s="8" t="n">
        <f aca="false">+[2]data1cf!AN356</f>
        <v>-2443.73299775332</v>
      </c>
      <c r="P357" s="8" t="n">
        <f aca="false">+[2]data1cf!AO356</f>
        <v>-2405.19845963839</v>
      </c>
      <c r="Q357" s="8" t="n">
        <f aca="false">+[2]data1cf!AP356</f>
        <v>-2406.26804258092</v>
      </c>
      <c r="R357" s="8" t="n">
        <f aca="false">+[2]data1cf!AQ356</f>
        <v>1021.43425283386</v>
      </c>
      <c r="S357" s="8" t="n">
        <f aca="false">+[2]data1cf!AR356</f>
        <v>0</v>
      </c>
      <c r="T357" s="8" t="n">
        <f aca="false">+[2]data1cf!AS356</f>
        <v>0</v>
      </c>
      <c r="U357" s="8" t="n">
        <f aca="false">+[2]data1cf!AT356</f>
        <v>0</v>
      </c>
      <c r="V357" s="8" t="n">
        <f aca="false">+[2]data1cf!AU356</f>
        <v>0</v>
      </c>
      <c r="W357" s="8" t="n">
        <f aca="false">+[2]data1cf!AV356</f>
        <v>0</v>
      </c>
      <c r="X357" s="8" t="n">
        <f aca="false">+[2]data1cf!AW356</f>
        <v>0</v>
      </c>
      <c r="Y357" s="8" t="n">
        <f aca="false">+[2]data1cf!AX356</f>
        <v>0</v>
      </c>
      <c r="Z357" s="8" t="n">
        <f aca="false">+[2]data1cf!AY356</f>
        <v>0</v>
      </c>
      <c r="AA357" s="8" t="n">
        <f aca="false">+[2]data1cf!AZ356</f>
        <v>0</v>
      </c>
      <c r="AB357" s="9"/>
      <c r="AC357" s="9"/>
      <c r="AD357" s="9"/>
      <c r="AE357" s="9"/>
      <c r="AF357" s="9"/>
      <c r="AG357" s="9"/>
      <c r="AH357" s="9"/>
      <c r="AI357" s="9"/>
      <c r="AJ357" s="9"/>
      <c r="AK357" s="1"/>
      <c r="AL357" s="1" t="e">
        <f aca="false">SUMPRODUCT(B357:AJ357,PVCapPrice)</f>
        <v>#DIV/0!</v>
      </c>
      <c r="AM357" s="1"/>
      <c r="AN357" s="1"/>
      <c r="AO357" s="1"/>
      <c r="AP357" s="1"/>
      <c r="AQ357" s="1"/>
    </row>
    <row r="358" customFormat="false" ht="11.25" hidden="false" customHeight="false" outlineLevel="0" collapsed="false">
      <c r="A358" s="1" t="n">
        <v>356</v>
      </c>
      <c r="B358" s="8" t="n">
        <f aca="false">+[2]data1cf!AA357</f>
        <v>-93345.7722707492</v>
      </c>
      <c r="C358" s="8" t="n">
        <f aca="false">+[2]data1cf!AB357</f>
        <v>-7559.44518720131</v>
      </c>
      <c r="D358" s="8" t="n">
        <f aca="false">+[2]data1cf!AC357</f>
        <v>-3453.64638684077</v>
      </c>
      <c r="E358" s="8" t="n">
        <f aca="false">+[2]data1cf!AD357</f>
        <v>-3117.11000629461</v>
      </c>
      <c r="F358" s="8" t="n">
        <f aca="false">+[2]data1cf!AE357</f>
        <v>-3329.2690721343</v>
      </c>
      <c r="G358" s="8" t="n">
        <f aca="false">+[2]data1cf!AF357</f>
        <v>-3566.69098783477</v>
      </c>
      <c r="H358" s="8" t="n">
        <f aca="false">+[2]data1cf!AG357</f>
        <v>-2348.62313040945</v>
      </c>
      <c r="I358" s="8" t="n">
        <f aca="false">+[2]data1cf!AH357</f>
        <v>-2468.96627055982</v>
      </c>
      <c r="J358" s="8" t="n">
        <f aca="false">+[2]data1cf!AI357</f>
        <v>-2481.40047309481</v>
      </c>
      <c r="K358" s="8" t="n">
        <f aca="false">+[2]data1cf!AJ357</f>
        <v>-2490.57841807996</v>
      </c>
      <c r="L358" s="8" t="n">
        <f aca="false">+[2]data1cf!AK357</f>
        <v>-2518.89440797522</v>
      </c>
      <c r="M358" s="8" t="n">
        <f aca="false">+[2]data1cf!AL357</f>
        <v>-2517.35705238279</v>
      </c>
      <c r="N358" s="8" t="n">
        <f aca="false">+[2]data1cf!AM357</f>
        <v>-2534.98114050713</v>
      </c>
      <c r="O358" s="8" t="n">
        <f aca="false">+[2]data1cf!AN357</f>
        <v>-2345.15736951465</v>
      </c>
      <c r="P358" s="8" t="n">
        <f aca="false">+[2]data1cf!AO357</f>
        <v>-2306.78962603295</v>
      </c>
      <c r="Q358" s="8" t="n">
        <f aca="false">+[2]data1cf!AP357</f>
        <v>-2307.69241434225</v>
      </c>
      <c r="R358" s="8" t="n">
        <f aca="false">+[2]data1cf!AQ357</f>
        <v>1070.63866963659</v>
      </c>
      <c r="S358" s="8" t="n">
        <f aca="false">+[2]data1cf!AR357</f>
        <v>0</v>
      </c>
      <c r="T358" s="8" t="n">
        <f aca="false">+[2]data1cf!AS357</f>
        <v>0</v>
      </c>
      <c r="U358" s="8" t="n">
        <f aca="false">+[2]data1cf!AT357</f>
        <v>0</v>
      </c>
      <c r="V358" s="8" t="n">
        <f aca="false">+[2]data1cf!AU357</f>
        <v>0</v>
      </c>
      <c r="W358" s="8" t="n">
        <f aca="false">+[2]data1cf!AV357</f>
        <v>0</v>
      </c>
      <c r="X358" s="8" t="n">
        <f aca="false">+[2]data1cf!AW357</f>
        <v>0</v>
      </c>
      <c r="Y358" s="8" t="n">
        <f aca="false">+[2]data1cf!AX357</f>
        <v>0</v>
      </c>
      <c r="Z358" s="8" t="n">
        <f aca="false">+[2]data1cf!AY357</f>
        <v>0</v>
      </c>
      <c r="AA358" s="8" t="n">
        <f aca="false">+[2]data1cf!AZ357</f>
        <v>0</v>
      </c>
      <c r="AB358" s="9"/>
      <c r="AC358" s="9"/>
      <c r="AD358" s="9"/>
      <c r="AE358" s="9"/>
      <c r="AF358" s="9"/>
      <c r="AG358" s="9"/>
      <c r="AH358" s="9"/>
      <c r="AI358" s="9"/>
      <c r="AJ358" s="9"/>
      <c r="AK358" s="1"/>
      <c r="AL358" s="1" t="e">
        <f aca="false">SUMPRODUCT(B358:AJ358,PVCapPrice)</f>
        <v>#DIV/0!</v>
      </c>
      <c r="AM358" s="1"/>
      <c r="AN358" s="1"/>
      <c r="AO358" s="1"/>
      <c r="AP358" s="1"/>
      <c r="AQ358" s="1"/>
    </row>
    <row r="359" customFormat="false" ht="11.25" hidden="false" customHeight="false" outlineLevel="0" collapsed="false">
      <c r="A359" s="1" t="n">
        <v>357</v>
      </c>
      <c r="B359" s="8" t="n">
        <f aca="false">+[2]data1cf!AA358</f>
        <v>-85272.9759882637</v>
      </c>
      <c r="C359" s="8" t="n">
        <f aca="false">+[2]data1cf!AB358</f>
        <v>-7697.22619965349</v>
      </c>
      <c r="D359" s="8" t="n">
        <f aca="false">+[2]data1cf!AC358</f>
        <v>-3772.12096555904</v>
      </c>
      <c r="E359" s="8" t="n">
        <f aca="false">+[2]data1cf!AD358</f>
        <v>-3408.10540973816</v>
      </c>
      <c r="F359" s="8" t="n">
        <f aca="false">+[2]data1cf!AE358</f>
        <v>-3594.93909577962</v>
      </c>
      <c r="G359" s="8" t="n">
        <f aca="false">+[2]data1cf!AF358</f>
        <v>-3897.73658859686</v>
      </c>
      <c r="H359" s="8" t="n">
        <f aca="false">+[2]data1cf!AG358</f>
        <v>-2544.16433943492</v>
      </c>
      <c r="I359" s="8" t="n">
        <f aca="false">+[2]data1cf!AH358</f>
        <v>-2654.14975904301</v>
      </c>
      <c r="J359" s="8" t="n">
        <f aca="false">+[2]data1cf!AI358</f>
        <v>-2666.583961578</v>
      </c>
      <c r="K359" s="8" t="n">
        <f aca="false">+[2]data1cf!AJ358</f>
        <v>-2676.07577688262</v>
      </c>
      <c r="L359" s="8" t="n">
        <f aca="false">+[2]data1cf!AK358</f>
        <v>-2704.07789645841</v>
      </c>
      <c r="M359" s="8" t="n">
        <f aca="false">+[2]data1cf!AL358</f>
        <v>-2702.85441118544</v>
      </c>
      <c r="N359" s="8" t="n">
        <f aca="false">+[2]data1cf!AM358</f>
        <v>-2720.16462899032</v>
      </c>
      <c r="O359" s="8" t="n">
        <f aca="false">+[2]data1cf!AN358</f>
        <v>-2530.6547283173</v>
      </c>
      <c r="P359" s="8" t="n">
        <f aca="false">+[2]data1cf!AO358</f>
        <v>-2491.97311451614</v>
      </c>
      <c r="Q359" s="8" t="n">
        <f aca="false">+[2]data1cf!AP358</f>
        <v>-2493.1897731449</v>
      </c>
      <c r="R359" s="8" t="n">
        <f aca="false">+[2]data1cf!AQ358</f>
        <v>978.046925394989</v>
      </c>
      <c r="S359" s="8" t="n">
        <f aca="false">+[2]data1cf!AR358</f>
        <v>0</v>
      </c>
      <c r="T359" s="8" t="n">
        <f aca="false">+[2]data1cf!AS358</f>
        <v>0</v>
      </c>
      <c r="U359" s="8" t="n">
        <f aca="false">+[2]data1cf!AT358</f>
        <v>0</v>
      </c>
      <c r="V359" s="8" t="n">
        <f aca="false">+[2]data1cf!AU358</f>
        <v>0</v>
      </c>
      <c r="W359" s="8" t="n">
        <f aca="false">+[2]data1cf!AV358</f>
        <v>0</v>
      </c>
      <c r="X359" s="8" t="n">
        <f aca="false">+[2]data1cf!AW358</f>
        <v>0</v>
      </c>
      <c r="Y359" s="8" t="n">
        <f aca="false">+[2]data1cf!AX358</f>
        <v>0</v>
      </c>
      <c r="Z359" s="8" t="n">
        <f aca="false">+[2]data1cf!AY358</f>
        <v>0</v>
      </c>
      <c r="AA359" s="8" t="n">
        <f aca="false">+[2]data1cf!AZ358</f>
        <v>0</v>
      </c>
      <c r="AB359" s="9"/>
      <c r="AC359" s="9"/>
      <c r="AD359" s="9"/>
      <c r="AE359" s="9"/>
      <c r="AF359" s="9"/>
      <c r="AG359" s="9"/>
      <c r="AH359" s="9"/>
      <c r="AI359" s="9"/>
      <c r="AJ359" s="9"/>
      <c r="AK359" s="1"/>
      <c r="AL359" s="1" t="e">
        <f aca="false">SUMPRODUCT(B359:AJ359,PVCapPrice)</f>
        <v>#DIV/0!</v>
      </c>
      <c r="AM359" s="1"/>
      <c r="AN359" s="1"/>
      <c r="AO359" s="1"/>
      <c r="AP359" s="1"/>
      <c r="AQ359" s="1"/>
    </row>
    <row r="360" customFormat="false" ht="11.25" hidden="false" customHeight="false" outlineLevel="0" collapsed="false">
      <c r="A360" s="1" t="n">
        <v>358</v>
      </c>
      <c r="B360" s="8" t="n">
        <f aca="false">+[2]data1cf!AA359</f>
        <v>-86900.645807721</v>
      </c>
      <c r="C360" s="8" t="n">
        <f aca="false">+[2]data1cf!AB359</f>
        <v>-7784.9336240008</v>
      </c>
      <c r="D360" s="8" t="n">
        <f aca="false">+[2]data1cf!AC359</f>
        <v>-3705.25321918937</v>
      </c>
      <c r="E360" s="8" t="n">
        <f aca="false">+[2]data1cf!AD359</f>
        <v>-3231.18469487261</v>
      </c>
      <c r="F360" s="8" t="n">
        <f aca="false">+[2]data1cf!AE359</f>
        <v>-3583.16091985269</v>
      </c>
      <c r="G360" s="8" t="n">
        <f aca="false">+[2]data1cf!AF359</f>
        <v>-3876.86750320036</v>
      </c>
      <c r="H360" s="8" t="n">
        <f aca="false">+[2]data1cf!AG359</f>
        <v>-2504.73853042727</v>
      </c>
      <c r="I360" s="8" t="n">
        <f aca="false">+[2]data1cf!AH359</f>
        <v>-2616.81231552052</v>
      </c>
      <c r="J360" s="8" t="n">
        <f aca="false">+[2]data1cf!AI359</f>
        <v>-2629.24651805551</v>
      </c>
      <c r="K360" s="8" t="n">
        <f aca="false">+[2]data1cf!AJ359</f>
        <v>-2638.67504955754</v>
      </c>
      <c r="L360" s="8" t="n">
        <f aca="false">+[2]data1cf!AK359</f>
        <v>-2666.74045293592</v>
      </c>
      <c r="M360" s="8" t="n">
        <f aca="false">+[2]data1cf!AL359</f>
        <v>-2665.45368386036</v>
      </c>
      <c r="N360" s="8" t="n">
        <f aca="false">+[2]data1cf!AM359</f>
        <v>-2682.82718546782</v>
      </c>
      <c r="O360" s="8" t="n">
        <f aca="false">+[2]data1cf!AN359</f>
        <v>-2493.25400099223</v>
      </c>
      <c r="P360" s="8" t="n">
        <f aca="false">+[2]data1cf!AO359</f>
        <v>-2454.63567099364</v>
      </c>
      <c r="Q360" s="8" t="n">
        <f aca="false">+[2]data1cf!AP359</f>
        <v>-2455.78904581982</v>
      </c>
      <c r="R360" s="8" t="n">
        <f aca="false">+[2]data1cf!AQ359</f>
        <v>996.715647156237</v>
      </c>
      <c r="S360" s="8" t="n">
        <f aca="false">+[2]data1cf!AR359</f>
        <v>0</v>
      </c>
      <c r="T360" s="8" t="n">
        <f aca="false">+[2]data1cf!AS359</f>
        <v>0</v>
      </c>
      <c r="U360" s="8" t="n">
        <f aca="false">+[2]data1cf!AT359</f>
        <v>0</v>
      </c>
      <c r="V360" s="8" t="n">
        <f aca="false">+[2]data1cf!AU359</f>
        <v>0</v>
      </c>
      <c r="W360" s="8" t="n">
        <f aca="false">+[2]data1cf!AV359</f>
        <v>0</v>
      </c>
      <c r="X360" s="8" t="n">
        <f aca="false">+[2]data1cf!AW359</f>
        <v>0</v>
      </c>
      <c r="Y360" s="8" t="n">
        <f aca="false">+[2]data1cf!AX359</f>
        <v>0</v>
      </c>
      <c r="Z360" s="8" t="n">
        <f aca="false">+[2]data1cf!AY359</f>
        <v>0</v>
      </c>
      <c r="AA360" s="8" t="n">
        <f aca="false">+[2]data1cf!AZ359</f>
        <v>0</v>
      </c>
      <c r="AB360" s="9"/>
      <c r="AC360" s="9"/>
      <c r="AD360" s="9"/>
      <c r="AE360" s="9"/>
      <c r="AF360" s="9"/>
      <c r="AG360" s="9"/>
      <c r="AH360" s="9"/>
      <c r="AI360" s="9"/>
      <c r="AJ360" s="9"/>
      <c r="AK360" s="1"/>
      <c r="AL360" s="1" t="e">
        <f aca="false">SUMPRODUCT(B360:AJ360,PVCapPrice)</f>
        <v>#DIV/0!</v>
      </c>
      <c r="AM360" s="1"/>
      <c r="AN360" s="1"/>
      <c r="AO360" s="1"/>
      <c r="AP360" s="1"/>
      <c r="AQ360" s="1"/>
    </row>
    <row r="361" customFormat="false" ht="11.25" hidden="false" customHeight="false" outlineLevel="0" collapsed="false">
      <c r="A361" s="1" t="n">
        <v>359</v>
      </c>
      <c r="B361" s="8" t="n">
        <f aca="false">+[2]data1cf!AA360</f>
        <v>-98315.7440327181</v>
      </c>
      <c r="C361" s="8" t="n">
        <f aca="false">+[2]data1cf!AB360</f>
        <v>-7397.83411246129</v>
      </c>
      <c r="D361" s="8" t="n">
        <f aca="false">+[2]data1cf!AC360</f>
        <v>-3225.65218908244</v>
      </c>
      <c r="E361" s="8" t="n">
        <f aca="false">+[2]data1cf!AD360</f>
        <v>-2970.97489604552</v>
      </c>
      <c r="F361" s="8" t="n">
        <f aca="false">+[2]data1cf!AE360</f>
        <v>-3270.22671704203</v>
      </c>
      <c r="G361" s="8" t="n">
        <f aca="false">+[2]data1cf!AF360</f>
        <v>-3494.67477609641</v>
      </c>
      <c r="H361" s="8" t="n">
        <f aca="false">+[2]data1cf!AG360</f>
        <v>-2228.23928159782</v>
      </c>
      <c r="I361" s="8" t="n">
        <f aca="false">+[2]data1cf!AH360</f>
        <v>-2354.95909431766</v>
      </c>
      <c r="J361" s="8" t="n">
        <f aca="false">+[2]data1cf!AI360</f>
        <v>-2367.39329685265</v>
      </c>
      <c r="K361" s="8" t="n">
        <f aca="false">+[2]data1cf!AJ360</f>
        <v>-2376.3780093357</v>
      </c>
      <c r="L361" s="8" t="n">
        <f aca="false">+[2]data1cf!AK360</f>
        <v>-2404.88723173306</v>
      </c>
      <c r="M361" s="8" t="n">
        <f aca="false">+[2]data1cf!AL360</f>
        <v>-2403.15664363852</v>
      </c>
      <c r="N361" s="8" t="n">
        <f aca="false">+[2]data1cf!AM360</f>
        <v>-2420.97396426497</v>
      </c>
      <c r="O361" s="8" t="n">
        <f aca="false">+[2]data1cf!AN360</f>
        <v>-2230.95696077039</v>
      </c>
      <c r="P361" s="8" t="n">
        <f aca="false">+[2]data1cf!AO360</f>
        <v>-2192.78244979079</v>
      </c>
      <c r="Q361" s="8" t="n">
        <f aca="false">+[2]data1cf!AP360</f>
        <v>-2193.49200559798</v>
      </c>
      <c r="R361" s="8" t="n">
        <f aca="false">+[2]data1cf!AQ360</f>
        <v>1127.64225775766</v>
      </c>
      <c r="S361" s="8" t="n">
        <f aca="false">+[2]data1cf!AR360</f>
        <v>0</v>
      </c>
      <c r="T361" s="8" t="n">
        <f aca="false">+[2]data1cf!AS360</f>
        <v>0</v>
      </c>
      <c r="U361" s="8" t="n">
        <f aca="false">+[2]data1cf!AT360</f>
        <v>0</v>
      </c>
      <c r="V361" s="8" t="n">
        <f aca="false">+[2]data1cf!AU360</f>
        <v>0</v>
      </c>
      <c r="W361" s="8" t="n">
        <f aca="false">+[2]data1cf!AV360</f>
        <v>0</v>
      </c>
      <c r="X361" s="8" t="n">
        <f aca="false">+[2]data1cf!AW360</f>
        <v>0</v>
      </c>
      <c r="Y361" s="8" t="n">
        <f aca="false">+[2]data1cf!AX360</f>
        <v>0</v>
      </c>
      <c r="Z361" s="8" t="n">
        <f aca="false">+[2]data1cf!AY360</f>
        <v>0</v>
      </c>
      <c r="AA361" s="8" t="n">
        <f aca="false">+[2]data1cf!AZ360</f>
        <v>0</v>
      </c>
      <c r="AB361" s="9"/>
      <c r="AC361" s="9"/>
      <c r="AD361" s="9"/>
      <c r="AE361" s="9"/>
      <c r="AF361" s="9"/>
      <c r="AG361" s="9"/>
      <c r="AH361" s="9"/>
      <c r="AI361" s="9"/>
      <c r="AJ361" s="9"/>
      <c r="AK361" s="1"/>
      <c r="AL361" s="1" t="e">
        <f aca="false">SUMPRODUCT(B361:AJ361,PVCapPrice)</f>
        <v>#DIV/0!</v>
      </c>
      <c r="AM361" s="1"/>
      <c r="AN361" s="1"/>
      <c r="AO361" s="1"/>
      <c r="AP361" s="1"/>
      <c r="AQ361" s="1"/>
    </row>
    <row r="362" customFormat="false" ht="11.25" hidden="false" customHeight="false" outlineLevel="0" collapsed="false">
      <c r="A362" s="1" t="n">
        <v>360</v>
      </c>
      <c r="B362" s="8" t="n">
        <f aca="false">+[2]data1cf!AA361</f>
        <v>-90736.6542451068</v>
      </c>
      <c r="C362" s="8" t="n">
        <f aca="false">+[2]data1cf!AB361</f>
        <v>-7491.30148131721</v>
      </c>
      <c r="D362" s="8" t="n">
        <f aca="false">+[2]data1cf!AC361</f>
        <v>-3483.17647217579</v>
      </c>
      <c r="E362" s="8" t="n">
        <f aca="false">+[2]data1cf!AD361</f>
        <v>-3171.12186056094</v>
      </c>
      <c r="F362" s="8" t="n">
        <f aca="false">+[2]data1cf!AE361</f>
        <v>-3426.02527034539</v>
      </c>
      <c r="G362" s="8" t="n">
        <f aca="false">+[2]data1cf!AF361</f>
        <v>-3720.84808003989</v>
      </c>
      <c r="H362" s="8" t="n">
        <f aca="false">+[2]data1cf!AG361</f>
        <v>-2411.82181341489</v>
      </c>
      <c r="I362" s="8" t="n">
        <f aca="false">+[2]data1cf!AH361</f>
        <v>-2528.81735077364</v>
      </c>
      <c r="J362" s="8" t="n">
        <f aca="false">+[2]data1cf!AI361</f>
        <v>-2541.25155330863</v>
      </c>
      <c r="K362" s="8" t="n">
        <f aca="false">+[2]data1cf!AJ361</f>
        <v>-2550.53094080262</v>
      </c>
      <c r="L362" s="8" t="n">
        <f aca="false">+[2]data1cf!AK361</f>
        <v>-2578.74548818904</v>
      </c>
      <c r="M362" s="8" t="n">
        <f aca="false">+[2]data1cf!AL361</f>
        <v>-2577.30957510544</v>
      </c>
      <c r="N362" s="8" t="n">
        <f aca="false">+[2]data1cf!AM361</f>
        <v>-2594.83222072094</v>
      </c>
      <c r="O362" s="8" t="n">
        <f aca="false">+[2]data1cf!AN361</f>
        <v>-2405.1098922373</v>
      </c>
      <c r="P362" s="8" t="n">
        <f aca="false">+[2]data1cf!AO361</f>
        <v>-2366.64070624676</v>
      </c>
      <c r="Q362" s="8" t="n">
        <f aca="false">+[2]data1cf!AP361</f>
        <v>-2367.6449370649</v>
      </c>
      <c r="R362" s="8" t="n">
        <f aca="false">+[2]data1cf!AQ361</f>
        <v>1040.71312952968</v>
      </c>
      <c r="S362" s="8" t="n">
        <f aca="false">+[2]data1cf!AR361</f>
        <v>0</v>
      </c>
      <c r="T362" s="8" t="n">
        <f aca="false">+[2]data1cf!AS361</f>
        <v>0</v>
      </c>
      <c r="U362" s="8" t="n">
        <f aca="false">+[2]data1cf!AT361</f>
        <v>0</v>
      </c>
      <c r="V362" s="8" t="n">
        <f aca="false">+[2]data1cf!AU361</f>
        <v>0</v>
      </c>
      <c r="W362" s="8" t="n">
        <f aca="false">+[2]data1cf!AV361</f>
        <v>0</v>
      </c>
      <c r="X362" s="8" t="n">
        <f aca="false">+[2]data1cf!AW361</f>
        <v>0</v>
      </c>
      <c r="Y362" s="8" t="n">
        <f aca="false">+[2]data1cf!AX361</f>
        <v>0</v>
      </c>
      <c r="Z362" s="8" t="n">
        <f aca="false">+[2]data1cf!AY361</f>
        <v>0</v>
      </c>
      <c r="AA362" s="8" t="n">
        <f aca="false">+[2]data1cf!AZ361</f>
        <v>0</v>
      </c>
      <c r="AB362" s="9"/>
      <c r="AC362" s="9"/>
      <c r="AD362" s="9"/>
      <c r="AE362" s="9"/>
      <c r="AF362" s="9"/>
      <c r="AG362" s="9"/>
      <c r="AH362" s="9"/>
      <c r="AI362" s="9"/>
      <c r="AJ362" s="9"/>
      <c r="AK362" s="1"/>
      <c r="AL362" s="1" t="e">
        <f aca="false">SUMPRODUCT(B362:AJ362,PVCapPrice)</f>
        <v>#DIV/0!</v>
      </c>
      <c r="AM362" s="1"/>
      <c r="AN362" s="1"/>
      <c r="AO362" s="1"/>
      <c r="AP362" s="1"/>
      <c r="AQ362" s="1"/>
    </row>
    <row r="363" customFormat="false" ht="11.25" hidden="false" customHeight="false" outlineLevel="0" collapsed="false">
      <c r="A363" s="1" t="n">
        <v>361</v>
      </c>
      <c r="B363" s="8" t="n">
        <f aca="false">+[2]data1cf!AA362</f>
        <v>-91030.3991423782</v>
      </c>
      <c r="C363" s="8" t="n">
        <f aca="false">+[2]data1cf!AB362</f>
        <v>-7625.64027495492</v>
      </c>
      <c r="D363" s="8" t="n">
        <f aca="false">+[2]data1cf!AC362</f>
        <v>-3547.83318032884</v>
      </c>
      <c r="E363" s="8" t="n">
        <f aca="false">+[2]data1cf!AD362</f>
        <v>-3166.42571920437</v>
      </c>
      <c r="F363" s="8" t="n">
        <f aca="false">+[2]data1cf!AE362</f>
        <v>-3460.96608491365</v>
      </c>
      <c r="G363" s="8" t="n">
        <f aca="false">+[2]data1cf!AF362</f>
        <v>-3764.04063588619</v>
      </c>
      <c r="H363" s="8" t="n">
        <f aca="false">+[2]data1cf!AG362</f>
        <v>-2404.70665401441</v>
      </c>
      <c r="I363" s="8" t="n">
        <f aca="false">+[2]data1cf!AH362</f>
        <v>-2522.07907782615</v>
      </c>
      <c r="J363" s="8" t="n">
        <f aca="false">+[2]data1cf!AI362</f>
        <v>-2534.51328036114</v>
      </c>
      <c r="K363" s="8" t="n">
        <f aca="false">+[2]data1cf!AJ362</f>
        <v>-2543.78124705352</v>
      </c>
      <c r="L363" s="8" t="n">
        <f aca="false">+[2]data1cf!AK362</f>
        <v>-2572.00721524155</v>
      </c>
      <c r="M363" s="8" t="n">
        <f aca="false">+[2]data1cf!AL362</f>
        <v>-2570.55988135635</v>
      </c>
      <c r="N363" s="8" t="n">
        <f aca="false">+[2]data1cf!AM362</f>
        <v>-2588.09394777346</v>
      </c>
      <c r="O363" s="8" t="n">
        <f aca="false">+[2]data1cf!AN362</f>
        <v>-2398.36019848821</v>
      </c>
      <c r="P363" s="8" t="n">
        <f aca="false">+[2]data1cf!AO362</f>
        <v>-2359.90243329928</v>
      </c>
      <c r="Q363" s="8" t="n">
        <f aca="false">+[2]data1cf!AP362</f>
        <v>-2360.8952433158</v>
      </c>
      <c r="R363" s="8" t="n">
        <f aca="false">+[2]data1cf!AQ362</f>
        <v>1044.08226600342</v>
      </c>
      <c r="S363" s="8" t="n">
        <f aca="false">+[2]data1cf!AR362</f>
        <v>0</v>
      </c>
      <c r="T363" s="8" t="n">
        <f aca="false">+[2]data1cf!AS362</f>
        <v>0</v>
      </c>
      <c r="U363" s="8" t="n">
        <f aca="false">+[2]data1cf!AT362</f>
        <v>0</v>
      </c>
      <c r="V363" s="8" t="n">
        <f aca="false">+[2]data1cf!AU362</f>
        <v>0</v>
      </c>
      <c r="W363" s="8" t="n">
        <f aca="false">+[2]data1cf!AV362</f>
        <v>0</v>
      </c>
      <c r="X363" s="8" t="n">
        <f aca="false">+[2]data1cf!AW362</f>
        <v>0</v>
      </c>
      <c r="Y363" s="8" t="n">
        <f aca="false">+[2]data1cf!AX362</f>
        <v>0</v>
      </c>
      <c r="Z363" s="8" t="n">
        <f aca="false">+[2]data1cf!AY362</f>
        <v>0</v>
      </c>
      <c r="AA363" s="8" t="n">
        <f aca="false">+[2]data1cf!AZ362</f>
        <v>0</v>
      </c>
      <c r="AB363" s="9"/>
      <c r="AC363" s="9"/>
      <c r="AD363" s="9"/>
      <c r="AE363" s="9"/>
      <c r="AF363" s="9"/>
      <c r="AG363" s="9"/>
      <c r="AH363" s="9"/>
      <c r="AI363" s="9"/>
      <c r="AJ363" s="9"/>
      <c r="AK363" s="1"/>
      <c r="AL363" s="1" t="e">
        <f aca="false">SUMPRODUCT(B363:AJ363,PVCapPrice)</f>
        <v>#DIV/0!</v>
      </c>
      <c r="AM363" s="1"/>
      <c r="AN363" s="1"/>
      <c r="AO363" s="1"/>
      <c r="AP363" s="1"/>
      <c r="AQ363" s="1"/>
    </row>
    <row r="364" customFormat="false" ht="11.25" hidden="false" customHeight="false" outlineLevel="0" collapsed="false">
      <c r="A364" s="1" t="n">
        <v>362</v>
      </c>
      <c r="B364" s="8" t="n">
        <f aca="false">+[2]data1cf!AA363</f>
        <v>-96125.0234652986</v>
      </c>
      <c r="C364" s="8" t="n">
        <f aca="false">+[2]data1cf!AB363</f>
        <v>-7470.78118958504</v>
      </c>
      <c r="D364" s="8" t="n">
        <f aca="false">+[2]data1cf!AC363</f>
        <v>-3322.93285879777</v>
      </c>
      <c r="E364" s="8" t="n">
        <f aca="false">+[2]data1cf!AD363</f>
        <v>-2994.12612956892</v>
      </c>
      <c r="F364" s="8" t="n">
        <f aca="false">+[2]data1cf!AE363</f>
        <v>-3166.99301824702</v>
      </c>
      <c r="G364" s="8" t="n">
        <f aca="false">+[2]data1cf!AF363</f>
        <v>-3640.7160065765</v>
      </c>
      <c r="H364" s="8" t="n">
        <f aca="false">+[2]data1cf!AG363</f>
        <v>-2281.30344095479</v>
      </c>
      <c r="I364" s="8" t="n">
        <f aca="false">+[2]data1cf!AH363</f>
        <v>-2405.21247155781</v>
      </c>
      <c r="J364" s="8" t="n">
        <f aca="false">+[2]data1cf!AI363</f>
        <v>-2417.6466740928</v>
      </c>
      <c r="K364" s="8" t="n">
        <f aca="false">+[2]data1cf!AJ363</f>
        <v>-2426.71656179151</v>
      </c>
      <c r="L364" s="8" t="n">
        <f aca="false">+[2]data1cf!AK363</f>
        <v>-2455.14060897321</v>
      </c>
      <c r="M364" s="8" t="n">
        <f aca="false">+[2]data1cf!AL363</f>
        <v>-2453.49519609433</v>
      </c>
      <c r="N364" s="8" t="n">
        <f aca="false">+[2]data1cf!AM363</f>
        <v>-2471.22734150512</v>
      </c>
      <c r="O364" s="8" t="n">
        <f aca="false">+[2]data1cf!AN363</f>
        <v>-2281.2955132262</v>
      </c>
      <c r="P364" s="8" t="n">
        <f aca="false">+[2]data1cf!AO363</f>
        <v>-2243.03582703094</v>
      </c>
      <c r="Q364" s="8" t="n">
        <f aca="false">+[2]data1cf!AP363</f>
        <v>-2243.83055805379</v>
      </c>
      <c r="R364" s="8" t="n">
        <f aca="false">+[2]data1cf!AQ363</f>
        <v>1102.51556913759</v>
      </c>
      <c r="S364" s="8" t="n">
        <f aca="false">+[2]data1cf!AR363</f>
        <v>0</v>
      </c>
      <c r="T364" s="8" t="n">
        <f aca="false">+[2]data1cf!AS363</f>
        <v>0</v>
      </c>
      <c r="U364" s="8" t="n">
        <f aca="false">+[2]data1cf!AT363</f>
        <v>0</v>
      </c>
      <c r="V364" s="8" t="n">
        <f aca="false">+[2]data1cf!AU363</f>
        <v>0</v>
      </c>
      <c r="W364" s="8" t="n">
        <f aca="false">+[2]data1cf!AV363</f>
        <v>0</v>
      </c>
      <c r="X364" s="8" t="n">
        <f aca="false">+[2]data1cf!AW363</f>
        <v>0</v>
      </c>
      <c r="Y364" s="8" t="n">
        <f aca="false">+[2]data1cf!AX363</f>
        <v>0</v>
      </c>
      <c r="Z364" s="8" t="n">
        <f aca="false">+[2]data1cf!AY363</f>
        <v>0</v>
      </c>
      <c r="AA364" s="8" t="n">
        <f aca="false">+[2]data1cf!AZ363</f>
        <v>0</v>
      </c>
      <c r="AB364" s="9"/>
      <c r="AC364" s="9"/>
      <c r="AD364" s="9"/>
      <c r="AE364" s="9"/>
      <c r="AF364" s="9"/>
      <c r="AG364" s="9"/>
      <c r="AH364" s="9"/>
      <c r="AI364" s="9"/>
      <c r="AJ364" s="9"/>
      <c r="AK364" s="1"/>
      <c r="AL364" s="1" t="e">
        <f aca="false">SUMPRODUCT(B364:AJ364,PVCapPrice)</f>
        <v>#DIV/0!</v>
      </c>
      <c r="AM364" s="1"/>
      <c r="AN364" s="1"/>
      <c r="AO364" s="1"/>
      <c r="AP364" s="1"/>
      <c r="AQ364" s="1"/>
    </row>
    <row r="365" customFormat="false" ht="11.25" hidden="false" customHeight="false" outlineLevel="0" collapsed="false">
      <c r="A365" s="1" t="n">
        <v>363</v>
      </c>
      <c r="B365" s="8" t="n">
        <f aca="false">+[2]data1cf!AA364</f>
        <v>-100081.883571885</v>
      </c>
      <c r="C365" s="8" t="n">
        <f aca="false">+[2]data1cf!AB364</f>
        <v>-7484.96165767539</v>
      </c>
      <c r="D365" s="8" t="n">
        <f aca="false">+[2]data1cf!AC364</f>
        <v>-3208.85724730825</v>
      </c>
      <c r="E365" s="8" t="n">
        <f aca="false">+[2]data1cf!AD364</f>
        <v>-2976.56688946175</v>
      </c>
      <c r="F365" s="8" t="n">
        <f aca="false">+[2]data1cf!AE364</f>
        <v>-3072.41988559073</v>
      </c>
      <c r="G365" s="8" t="n">
        <f aca="false">+[2]data1cf!AF364</f>
        <v>-3472.01219673664</v>
      </c>
      <c r="H365" s="8" t="n">
        <f aca="false">+[2]data1cf!AG364</f>
        <v>-2185.45942580664</v>
      </c>
      <c r="I365" s="8" t="n">
        <f aca="false">+[2]data1cf!AH364</f>
        <v>-2314.44526620082</v>
      </c>
      <c r="J365" s="8" t="n">
        <f aca="false">+[2]data1cf!AI364</f>
        <v>-2326.87946873581</v>
      </c>
      <c r="K365" s="8" t="n">
        <f aca="false">+[2]data1cf!AJ364</f>
        <v>-2335.79551371357</v>
      </c>
      <c r="L365" s="8" t="n">
        <f aca="false">+[2]data1cf!AK364</f>
        <v>-2364.37340361622</v>
      </c>
      <c r="M365" s="8" t="n">
        <f aca="false">+[2]data1cf!AL364</f>
        <v>-2362.57414801639</v>
      </c>
      <c r="N365" s="8" t="n">
        <f aca="false">+[2]data1cf!AM364</f>
        <v>-2380.46013614812</v>
      </c>
      <c r="O365" s="8" t="n">
        <f aca="false">+[2]data1cf!AN364</f>
        <v>-2190.37446514826</v>
      </c>
      <c r="P365" s="8" t="n">
        <f aca="false">+[2]data1cf!AO364</f>
        <v>-2152.26862167394</v>
      </c>
      <c r="Q365" s="8" t="n">
        <f aca="false">+[2]data1cf!AP364</f>
        <v>-2152.90950997585</v>
      </c>
      <c r="R365" s="8" t="n">
        <f aca="false">+[2]data1cf!AQ364</f>
        <v>1147.89917181609</v>
      </c>
      <c r="S365" s="8" t="n">
        <f aca="false">+[2]data1cf!AR364</f>
        <v>0</v>
      </c>
      <c r="T365" s="8" t="n">
        <f aca="false">+[2]data1cf!AS364</f>
        <v>0</v>
      </c>
      <c r="U365" s="8" t="n">
        <f aca="false">+[2]data1cf!AT364</f>
        <v>0</v>
      </c>
      <c r="V365" s="8" t="n">
        <f aca="false">+[2]data1cf!AU364</f>
        <v>0</v>
      </c>
      <c r="W365" s="8" t="n">
        <f aca="false">+[2]data1cf!AV364</f>
        <v>0</v>
      </c>
      <c r="X365" s="8" t="n">
        <f aca="false">+[2]data1cf!AW364</f>
        <v>0</v>
      </c>
      <c r="Y365" s="8" t="n">
        <f aca="false">+[2]data1cf!AX364</f>
        <v>0</v>
      </c>
      <c r="Z365" s="8" t="n">
        <f aca="false">+[2]data1cf!AY364</f>
        <v>0</v>
      </c>
      <c r="AA365" s="8" t="n">
        <f aca="false">+[2]data1cf!AZ364</f>
        <v>0</v>
      </c>
      <c r="AB365" s="9"/>
      <c r="AC365" s="9"/>
      <c r="AD365" s="9"/>
      <c r="AE365" s="9"/>
      <c r="AF365" s="9"/>
      <c r="AG365" s="9"/>
      <c r="AH365" s="9"/>
      <c r="AI365" s="9"/>
      <c r="AJ365" s="9"/>
      <c r="AK365" s="1"/>
      <c r="AL365" s="1" t="e">
        <f aca="false">SUMPRODUCT(B365:AJ365,PVCapPrice)</f>
        <v>#DIV/0!</v>
      </c>
      <c r="AM365" s="1"/>
      <c r="AN365" s="1"/>
      <c r="AO365" s="1"/>
      <c r="AP365" s="1"/>
      <c r="AQ365" s="1"/>
    </row>
    <row r="366" customFormat="false" ht="11.25" hidden="false" customHeight="false" outlineLevel="0" collapsed="false">
      <c r="A366" s="1" t="n">
        <v>364</v>
      </c>
      <c r="B366" s="8" t="n">
        <f aca="false">+[2]data1cf!AA365</f>
        <v>-99795.9226201176</v>
      </c>
      <c r="C366" s="8" t="n">
        <f aca="false">+[2]data1cf!AB365</f>
        <v>-7294.40660709852</v>
      </c>
      <c r="D366" s="8" t="n">
        <f aca="false">+[2]data1cf!AC365</f>
        <v>-3287.33374031821</v>
      </c>
      <c r="E366" s="8" t="n">
        <f aca="false">+[2]data1cf!AD365</f>
        <v>-2814.18453816625</v>
      </c>
      <c r="F366" s="8" t="n">
        <f aca="false">+[2]data1cf!AE365</f>
        <v>-3160.15171052711</v>
      </c>
      <c r="G366" s="8" t="n">
        <f aca="false">+[2]data1cf!AF365</f>
        <v>-3592.66315979768</v>
      </c>
      <c r="H366" s="8" t="n">
        <f aca="false">+[2]data1cf!AG365</f>
        <v>-2192.38604061097</v>
      </c>
      <c r="I366" s="8" t="n">
        <f aca="false">+[2]data1cf!AH365</f>
        <v>-2321.00498166559</v>
      </c>
      <c r="J366" s="8" t="n">
        <f aca="false">+[2]data1cf!AI365</f>
        <v>-2333.43918420058</v>
      </c>
      <c r="K366" s="8" t="n">
        <f aca="false">+[2]data1cf!AJ365</f>
        <v>-2342.36634734015</v>
      </c>
      <c r="L366" s="8" t="n">
        <f aca="false">+[2]data1cf!AK365</f>
        <v>-2370.93311908099</v>
      </c>
      <c r="M366" s="8" t="n">
        <f aca="false">+[2]data1cf!AL365</f>
        <v>-2369.14498164297</v>
      </c>
      <c r="N366" s="8" t="n">
        <f aca="false">+[2]data1cf!AM365</f>
        <v>-2387.0198516129</v>
      </c>
      <c r="O366" s="8" t="n">
        <f aca="false">+[2]data1cf!AN365</f>
        <v>-2196.94529877483</v>
      </c>
      <c r="P366" s="8" t="n">
        <f aca="false">+[2]data1cf!AO365</f>
        <v>-2158.82833713872</v>
      </c>
      <c r="Q366" s="8" t="n">
        <f aca="false">+[2]data1cf!AP365</f>
        <v>-2159.48034360243</v>
      </c>
      <c r="R366" s="8" t="n">
        <f aca="false">+[2]data1cf!AQ365</f>
        <v>1144.6193140837</v>
      </c>
      <c r="S366" s="8" t="n">
        <f aca="false">+[2]data1cf!AR365</f>
        <v>0</v>
      </c>
      <c r="T366" s="8" t="n">
        <f aca="false">+[2]data1cf!AS365</f>
        <v>0</v>
      </c>
      <c r="U366" s="8" t="n">
        <f aca="false">+[2]data1cf!AT365</f>
        <v>0</v>
      </c>
      <c r="V366" s="8" t="n">
        <f aca="false">+[2]data1cf!AU365</f>
        <v>0</v>
      </c>
      <c r="W366" s="8" t="n">
        <f aca="false">+[2]data1cf!AV365</f>
        <v>0</v>
      </c>
      <c r="X366" s="8" t="n">
        <f aca="false">+[2]data1cf!AW365</f>
        <v>0</v>
      </c>
      <c r="Y366" s="8" t="n">
        <f aca="false">+[2]data1cf!AX365</f>
        <v>0</v>
      </c>
      <c r="Z366" s="8" t="n">
        <f aca="false">+[2]data1cf!AY365</f>
        <v>0</v>
      </c>
      <c r="AA366" s="8" t="n">
        <f aca="false">+[2]data1cf!AZ365</f>
        <v>0</v>
      </c>
      <c r="AB366" s="9"/>
      <c r="AC366" s="9"/>
      <c r="AD366" s="9"/>
      <c r="AE366" s="9"/>
      <c r="AF366" s="9"/>
      <c r="AG366" s="9"/>
      <c r="AH366" s="9"/>
      <c r="AI366" s="9"/>
      <c r="AJ366" s="9"/>
      <c r="AK366" s="1"/>
      <c r="AL366" s="1" t="e">
        <f aca="false">SUMPRODUCT(B366:AJ366,PVCapPrice)</f>
        <v>#DIV/0!</v>
      </c>
      <c r="AM366" s="1"/>
      <c r="AN366" s="1"/>
      <c r="AO366" s="1"/>
      <c r="AP366" s="1"/>
      <c r="AQ366" s="1"/>
    </row>
    <row r="367" customFormat="false" ht="11.25" hidden="false" customHeight="false" outlineLevel="0" collapsed="false">
      <c r="A367" s="1" t="n">
        <v>365</v>
      </c>
      <c r="B367" s="8" t="n">
        <f aca="false">+[2]data1cf!AA366</f>
        <v>-90505.784444644</v>
      </c>
      <c r="C367" s="8" t="n">
        <f aca="false">+[2]data1cf!AB366</f>
        <v>-7547.40989903459</v>
      </c>
      <c r="D367" s="8" t="n">
        <f aca="false">+[2]data1cf!AC366</f>
        <v>-3610.18552372351</v>
      </c>
      <c r="E367" s="8" t="n">
        <f aca="false">+[2]data1cf!AD366</f>
        <v>-3244.32120182821</v>
      </c>
      <c r="F367" s="8" t="n">
        <f aca="false">+[2]data1cf!AE366</f>
        <v>-3490.23717890511</v>
      </c>
      <c r="G367" s="8" t="n">
        <f aca="false">+[2]data1cf!AF366</f>
        <v>-3730.6173043625</v>
      </c>
      <c r="H367" s="8" t="n">
        <f aca="false">+[2]data1cf!AG366</f>
        <v>-2417.41399713045</v>
      </c>
      <c r="I367" s="8" t="n">
        <f aca="false">+[2]data1cf!AH366</f>
        <v>-2534.11331930041</v>
      </c>
      <c r="J367" s="8" t="n">
        <f aca="false">+[2]data1cf!AI366</f>
        <v>-2546.5475218354</v>
      </c>
      <c r="K367" s="8" t="n">
        <f aca="false">+[2]data1cf!AJ366</f>
        <v>-2555.83588554723</v>
      </c>
      <c r="L367" s="8" t="n">
        <f aca="false">+[2]data1cf!AK366</f>
        <v>-2584.04145671581</v>
      </c>
      <c r="M367" s="8" t="n">
        <f aca="false">+[2]data1cf!AL366</f>
        <v>-2582.61451985006</v>
      </c>
      <c r="N367" s="8" t="n">
        <f aca="false">+[2]data1cf!AM366</f>
        <v>-2600.12818924772</v>
      </c>
      <c r="O367" s="8" t="n">
        <f aca="false">+[2]data1cf!AN366</f>
        <v>-2410.41483698192</v>
      </c>
      <c r="P367" s="8" t="n">
        <f aca="false">+[2]data1cf!AO366</f>
        <v>-2371.93667477354</v>
      </c>
      <c r="Q367" s="8" t="n">
        <f aca="false">+[2]data1cf!AP366</f>
        <v>-2372.94988180952</v>
      </c>
      <c r="R367" s="8" t="n">
        <f aca="false">+[2]data1cf!AQ366</f>
        <v>1038.06514526629</v>
      </c>
      <c r="S367" s="8" t="n">
        <f aca="false">+[2]data1cf!AR366</f>
        <v>0</v>
      </c>
      <c r="T367" s="8" t="n">
        <f aca="false">+[2]data1cf!AS366</f>
        <v>0</v>
      </c>
      <c r="U367" s="8" t="n">
        <f aca="false">+[2]data1cf!AT366</f>
        <v>0</v>
      </c>
      <c r="V367" s="8" t="n">
        <f aca="false">+[2]data1cf!AU366</f>
        <v>0</v>
      </c>
      <c r="W367" s="8" t="n">
        <f aca="false">+[2]data1cf!AV366</f>
        <v>0</v>
      </c>
      <c r="X367" s="8" t="n">
        <f aca="false">+[2]data1cf!AW366</f>
        <v>0</v>
      </c>
      <c r="Y367" s="8" t="n">
        <f aca="false">+[2]data1cf!AX366</f>
        <v>0</v>
      </c>
      <c r="Z367" s="8" t="n">
        <f aca="false">+[2]data1cf!AY366</f>
        <v>0</v>
      </c>
      <c r="AA367" s="8" t="n">
        <f aca="false">+[2]data1cf!AZ366</f>
        <v>0</v>
      </c>
      <c r="AB367" s="9"/>
      <c r="AC367" s="9"/>
      <c r="AD367" s="9"/>
      <c r="AE367" s="9"/>
      <c r="AF367" s="9"/>
      <c r="AG367" s="9"/>
      <c r="AH367" s="9"/>
      <c r="AI367" s="9"/>
      <c r="AJ367" s="9"/>
      <c r="AK367" s="1"/>
      <c r="AL367" s="1" t="e">
        <f aca="false">SUMPRODUCT(B367:AJ367,PVCapPrice)</f>
        <v>#DIV/0!</v>
      </c>
      <c r="AM367" s="1"/>
      <c r="AN367" s="1"/>
      <c r="AO367" s="1"/>
      <c r="AP367" s="1"/>
      <c r="AQ367" s="1"/>
    </row>
    <row r="368" customFormat="false" ht="11.25" hidden="false" customHeight="false" outlineLevel="0" collapsed="false">
      <c r="A368" s="1" t="n">
        <v>366</v>
      </c>
      <c r="B368" s="8" t="n">
        <f aca="false">+[2]data1cf!AA367</f>
        <v>-96379.4396339541</v>
      </c>
      <c r="C368" s="8" t="n">
        <f aca="false">+[2]data1cf!AB367</f>
        <v>-7501.77933361557</v>
      </c>
      <c r="D368" s="8" t="n">
        <f aca="false">+[2]data1cf!AC367</f>
        <v>-3424.66241432994</v>
      </c>
      <c r="E368" s="8" t="n">
        <f aca="false">+[2]data1cf!AD367</f>
        <v>-2972.49353377026</v>
      </c>
      <c r="F368" s="8" t="n">
        <f aca="false">+[2]data1cf!AE367</f>
        <v>-3232.28820702407</v>
      </c>
      <c r="G368" s="8" t="n">
        <f aca="false">+[2]data1cf!AF367</f>
        <v>-3513.24820608143</v>
      </c>
      <c r="H368" s="8" t="n">
        <f aca="false">+[2]data1cf!AG367</f>
        <v>-2275.14091145774</v>
      </c>
      <c r="I368" s="8" t="n">
        <f aca="false">+[2]data1cf!AH367</f>
        <v>-2399.37636818179</v>
      </c>
      <c r="J368" s="8" t="n">
        <f aca="false">+[2]data1cf!AI367</f>
        <v>-2411.81057071678</v>
      </c>
      <c r="K368" s="8" t="n">
        <f aca="false">+[2]data1cf!AJ367</f>
        <v>-2420.87056671485</v>
      </c>
      <c r="L368" s="8" t="n">
        <f aca="false">+[2]data1cf!AK367</f>
        <v>-2449.30450559719</v>
      </c>
      <c r="M368" s="8" t="n">
        <f aca="false">+[2]data1cf!AL367</f>
        <v>-2447.64920101768</v>
      </c>
      <c r="N368" s="8" t="n">
        <f aca="false">+[2]data1cf!AM367</f>
        <v>-2465.3912381291</v>
      </c>
      <c r="O368" s="8" t="n">
        <f aca="false">+[2]data1cf!AN367</f>
        <v>-2275.44951814954</v>
      </c>
      <c r="P368" s="8" t="n">
        <f aca="false">+[2]data1cf!AO367</f>
        <v>-2237.19972365492</v>
      </c>
      <c r="Q368" s="8" t="n">
        <f aca="false">+[2]data1cf!AP367</f>
        <v>-2237.98456297713</v>
      </c>
      <c r="R368" s="8" t="n">
        <f aca="false">+[2]data1cf!AQ367</f>
        <v>1105.4336208256</v>
      </c>
      <c r="S368" s="8" t="n">
        <f aca="false">+[2]data1cf!AR367</f>
        <v>0</v>
      </c>
      <c r="T368" s="8" t="n">
        <f aca="false">+[2]data1cf!AS367</f>
        <v>0</v>
      </c>
      <c r="U368" s="8" t="n">
        <f aca="false">+[2]data1cf!AT367</f>
        <v>0</v>
      </c>
      <c r="V368" s="8" t="n">
        <f aca="false">+[2]data1cf!AU367</f>
        <v>0</v>
      </c>
      <c r="W368" s="8" t="n">
        <f aca="false">+[2]data1cf!AV367</f>
        <v>0</v>
      </c>
      <c r="X368" s="8" t="n">
        <f aca="false">+[2]data1cf!AW367</f>
        <v>0</v>
      </c>
      <c r="Y368" s="8" t="n">
        <f aca="false">+[2]data1cf!AX367</f>
        <v>0</v>
      </c>
      <c r="Z368" s="8" t="n">
        <f aca="false">+[2]data1cf!AY367</f>
        <v>0</v>
      </c>
      <c r="AA368" s="8" t="n">
        <f aca="false">+[2]data1cf!AZ367</f>
        <v>0</v>
      </c>
      <c r="AB368" s="9"/>
      <c r="AC368" s="9"/>
      <c r="AD368" s="9"/>
      <c r="AE368" s="9"/>
      <c r="AF368" s="9"/>
      <c r="AG368" s="9"/>
      <c r="AH368" s="9"/>
      <c r="AI368" s="9"/>
      <c r="AJ368" s="9"/>
      <c r="AK368" s="1"/>
      <c r="AL368" s="1" t="e">
        <f aca="false">SUMPRODUCT(B368:AJ368,PVCapPrice)</f>
        <v>#DIV/0!</v>
      </c>
      <c r="AM368" s="1"/>
      <c r="AN368" s="1"/>
      <c r="AO368" s="1"/>
      <c r="AP368" s="1"/>
      <c r="AQ368" s="1"/>
    </row>
    <row r="369" customFormat="false" ht="11.25" hidden="false" customHeight="false" outlineLevel="0" collapsed="false">
      <c r="A369" s="1" t="n">
        <v>367</v>
      </c>
      <c r="B369" s="8" t="n">
        <f aca="false">+[2]data1cf!AA368</f>
        <v>-96462.7252007102</v>
      </c>
      <c r="C369" s="8" t="n">
        <f aca="false">+[2]data1cf!AB368</f>
        <v>-7451.9685911583</v>
      </c>
      <c r="D369" s="8" t="n">
        <f aca="false">+[2]data1cf!AC368</f>
        <v>-3334.93391712711</v>
      </c>
      <c r="E369" s="8" t="n">
        <f aca="false">+[2]data1cf!AD368</f>
        <v>-2956.10631425625</v>
      </c>
      <c r="F369" s="8" t="n">
        <f aca="false">+[2]data1cf!AE368</f>
        <v>-3172.52603697209</v>
      </c>
      <c r="G369" s="8" t="n">
        <f aca="false">+[2]data1cf!AF368</f>
        <v>-3630.85195123297</v>
      </c>
      <c r="H369" s="8" t="n">
        <f aca="false">+[2]data1cf!AG368</f>
        <v>-2273.12354847123</v>
      </c>
      <c r="I369" s="8" t="n">
        <f aca="false">+[2]data1cf!AH368</f>
        <v>-2397.46586390886</v>
      </c>
      <c r="J369" s="8" t="n">
        <f aca="false">+[2]data1cf!AI368</f>
        <v>-2409.90006644385</v>
      </c>
      <c r="K369" s="8" t="n">
        <f aca="false">+[2]data1cf!AJ368</f>
        <v>-2418.95682429908</v>
      </c>
      <c r="L369" s="8" t="n">
        <f aca="false">+[2]data1cf!AK368</f>
        <v>-2447.39400132426</v>
      </c>
      <c r="M369" s="8" t="n">
        <f aca="false">+[2]data1cf!AL368</f>
        <v>-2445.73545860191</v>
      </c>
      <c r="N369" s="8" t="n">
        <f aca="false">+[2]data1cf!AM368</f>
        <v>-2463.48073385617</v>
      </c>
      <c r="O369" s="8" t="n">
        <f aca="false">+[2]data1cf!AN368</f>
        <v>-2273.53577573377</v>
      </c>
      <c r="P369" s="8" t="n">
        <f aca="false">+[2]data1cf!AO368</f>
        <v>-2235.28921938199</v>
      </c>
      <c r="Q369" s="8" t="n">
        <f aca="false">+[2]data1cf!AP368</f>
        <v>-2236.07082056137</v>
      </c>
      <c r="R369" s="8" t="n">
        <f aca="false">+[2]data1cf!AQ368</f>
        <v>1106.38887296207</v>
      </c>
      <c r="S369" s="8" t="n">
        <f aca="false">+[2]data1cf!AR368</f>
        <v>0</v>
      </c>
      <c r="T369" s="8" t="n">
        <f aca="false">+[2]data1cf!AS368</f>
        <v>0</v>
      </c>
      <c r="U369" s="8" t="n">
        <f aca="false">+[2]data1cf!AT368</f>
        <v>0</v>
      </c>
      <c r="V369" s="8" t="n">
        <f aca="false">+[2]data1cf!AU368</f>
        <v>0</v>
      </c>
      <c r="W369" s="8" t="n">
        <f aca="false">+[2]data1cf!AV368</f>
        <v>0</v>
      </c>
      <c r="X369" s="8" t="n">
        <f aca="false">+[2]data1cf!AW368</f>
        <v>0</v>
      </c>
      <c r="Y369" s="8" t="n">
        <f aca="false">+[2]data1cf!AX368</f>
        <v>0</v>
      </c>
      <c r="Z369" s="8" t="n">
        <f aca="false">+[2]data1cf!AY368</f>
        <v>0</v>
      </c>
      <c r="AA369" s="8" t="n">
        <f aca="false">+[2]data1cf!AZ368</f>
        <v>0</v>
      </c>
      <c r="AB369" s="9"/>
      <c r="AC369" s="9"/>
      <c r="AD369" s="9"/>
      <c r="AE369" s="9"/>
      <c r="AF369" s="9"/>
      <c r="AG369" s="9"/>
      <c r="AH369" s="9"/>
      <c r="AI369" s="9"/>
      <c r="AJ369" s="9"/>
      <c r="AK369" s="1"/>
      <c r="AL369" s="1" t="e">
        <f aca="false">SUMPRODUCT(B369:AJ369,PVCapPrice)</f>
        <v>#DIV/0!</v>
      </c>
      <c r="AM369" s="1"/>
      <c r="AN369" s="1"/>
      <c r="AO369" s="1"/>
      <c r="AP369" s="1"/>
      <c r="AQ369" s="1"/>
    </row>
    <row r="370" customFormat="false" ht="11.25" hidden="false" customHeight="false" outlineLevel="0" collapsed="false">
      <c r="A370" s="1" t="n">
        <v>368</v>
      </c>
      <c r="B370" s="8" t="n">
        <f aca="false">+[2]data1cf!AA369</f>
        <v>-86014.3174342785</v>
      </c>
      <c r="C370" s="8" t="n">
        <f aca="false">+[2]data1cf!AB369</f>
        <v>-7728.28300046215</v>
      </c>
      <c r="D370" s="8" t="n">
        <f aca="false">+[2]data1cf!AC369</f>
        <v>-3709.46451859968</v>
      </c>
      <c r="E370" s="8" t="n">
        <f aca="false">+[2]data1cf!AD369</f>
        <v>-3272.07718028496</v>
      </c>
      <c r="F370" s="8" t="n">
        <f aca="false">+[2]data1cf!AE369</f>
        <v>-3580.72001127273</v>
      </c>
      <c r="G370" s="8" t="n">
        <f aca="false">+[2]data1cf!AF369</f>
        <v>-3906.56539873963</v>
      </c>
      <c r="H370" s="8" t="n">
        <f aca="false">+[2]data1cf!AG369</f>
        <v>-2526.20738900761</v>
      </c>
      <c r="I370" s="8" t="n">
        <f aca="false">+[2]data1cf!AH369</f>
        <v>-2637.14397934459</v>
      </c>
      <c r="J370" s="8" t="n">
        <f aca="false">+[2]data1cf!AI369</f>
        <v>-2649.57818187958</v>
      </c>
      <c r="K370" s="8" t="n">
        <f aca="false">+[2]data1cf!AJ369</f>
        <v>-2659.04117382878</v>
      </c>
      <c r="L370" s="8" t="n">
        <f aca="false">+[2]data1cf!AK369</f>
        <v>-2687.07211675999</v>
      </c>
      <c r="M370" s="8" t="n">
        <f aca="false">+[2]data1cf!AL369</f>
        <v>-2685.8198081316</v>
      </c>
      <c r="N370" s="8" t="n">
        <f aca="false">+[2]data1cf!AM369</f>
        <v>-2703.1588492919</v>
      </c>
      <c r="O370" s="8" t="n">
        <f aca="false">+[2]data1cf!AN369</f>
        <v>-2513.62012526346</v>
      </c>
      <c r="P370" s="8" t="n">
        <f aca="false">+[2]data1cf!AO369</f>
        <v>-2474.96733481772</v>
      </c>
      <c r="Q370" s="8" t="n">
        <f aca="false">+[2]data1cf!AP369</f>
        <v>-2476.15517009106</v>
      </c>
      <c r="R370" s="8" t="n">
        <f aca="false">+[2]data1cf!AQ369</f>
        <v>986.5498152442</v>
      </c>
      <c r="S370" s="8" t="n">
        <f aca="false">+[2]data1cf!AR369</f>
        <v>0</v>
      </c>
      <c r="T370" s="8" t="n">
        <f aca="false">+[2]data1cf!AS369</f>
        <v>0</v>
      </c>
      <c r="U370" s="8" t="n">
        <f aca="false">+[2]data1cf!AT369</f>
        <v>0</v>
      </c>
      <c r="V370" s="8" t="n">
        <f aca="false">+[2]data1cf!AU369</f>
        <v>0</v>
      </c>
      <c r="W370" s="8" t="n">
        <f aca="false">+[2]data1cf!AV369</f>
        <v>0</v>
      </c>
      <c r="X370" s="8" t="n">
        <f aca="false">+[2]data1cf!AW369</f>
        <v>0</v>
      </c>
      <c r="Y370" s="8" t="n">
        <f aca="false">+[2]data1cf!AX369</f>
        <v>0</v>
      </c>
      <c r="Z370" s="8" t="n">
        <f aca="false">+[2]data1cf!AY369</f>
        <v>0</v>
      </c>
      <c r="AA370" s="8" t="n">
        <f aca="false">+[2]data1cf!AZ369</f>
        <v>0</v>
      </c>
      <c r="AB370" s="9"/>
      <c r="AC370" s="9"/>
      <c r="AD370" s="9"/>
      <c r="AE370" s="9"/>
      <c r="AF370" s="9"/>
      <c r="AG370" s="9"/>
      <c r="AH370" s="9"/>
      <c r="AI370" s="9"/>
      <c r="AJ370" s="9"/>
      <c r="AK370" s="1"/>
      <c r="AL370" s="1" t="e">
        <f aca="false">SUMPRODUCT(B370:AJ370,PVCapPrice)</f>
        <v>#DIV/0!</v>
      </c>
      <c r="AM370" s="1"/>
      <c r="AN370" s="1"/>
      <c r="AO370" s="1"/>
      <c r="AP370" s="1"/>
      <c r="AQ370" s="1"/>
    </row>
    <row r="371" customFormat="false" ht="11.25" hidden="false" customHeight="false" outlineLevel="0" collapsed="false">
      <c r="A371" s="1" t="n">
        <v>369</v>
      </c>
      <c r="B371" s="8" t="n">
        <f aca="false">+[2]data1cf!AA370</f>
        <v>-102566.156910111</v>
      </c>
      <c r="C371" s="8" t="n">
        <f aca="false">+[2]data1cf!AB370</f>
        <v>-7298.74090091825</v>
      </c>
      <c r="D371" s="8" t="n">
        <f aca="false">+[2]data1cf!AC370</f>
        <v>-3228.17062388443</v>
      </c>
      <c r="E371" s="8" t="n">
        <f aca="false">+[2]data1cf!AD370</f>
        <v>-2871.77259646401</v>
      </c>
      <c r="F371" s="8" t="n">
        <f aca="false">+[2]data1cf!AE370</f>
        <v>-3003.28350505971</v>
      </c>
      <c r="G371" s="8" t="n">
        <f aca="false">+[2]data1cf!AF370</f>
        <v>-3389.86537674183</v>
      </c>
      <c r="H371" s="8" t="n">
        <f aca="false">+[2]data1cf!AG370</f>
        <v>-2125.28476078251</v>
      </c>
      <c r="I371" s="8" t="n">
        <f aca="false">+[2]data1cf!AH370</f>
        <v>-2257.45802324057</v>
      </c>
      <c r="J371" s="8" t="n">
        <f aca="false">+[2]data1cf!AI370</f>
        <v>-2269.89222577556</v>
      </c>
      <c r="K371" s="8" t="n">
        <f aca="false">+[2]data1cf!AJ370</f>
        <v>-2278.71168220593</v>
      </c>
      <c r="L371" s="8" t="n">
        <f aca="false">+[2]data1cf!AK370</f>
        <v>-2307.38616065597</v>
      </c>
      <c r="M371" s="8" t="n">
        <f aca="false">+[2]data1cf!AL370</f>
        <v>-2305.49031650875</v>
      </c>
      <c r="N371" s="8" t="n">
        <f aca="false">+[2]data1cf!AM370</f>
        <v>-2323.47289318787</v>
      </c>
      <c r="O371" s="8" t="n">
        <f aca="false">+[2]data1cf!AN370</f>
        <v>-2133.29063364062</v>
      </c>
      <c r="P371" s="8" t="n">
        <f aca="false">+[2]data1cf!AO370</f>
        <v>-2095.28137871369</v>
      </c>
      <c r="Q371" s="8" t="n">
        <f aca="false">+[2]data1cf!AP370</f>
        <v>-2095.82567846821</v>
      </c>
      <c r="R371" s="8" t="n">
        <f aca="false">+[2]data1cf!AQ370</f>
        <v>1176.39279329621</v>
      </c>
      <c r="S371" s="8" t="n">
        <f aca="false">+[2]data1cf!AR370</f>
        <v>0</v>
      </c>
      <c r="T371" s="8" t="n">
        <f aca="false">+[2]data1cf!AS370</f>
        <v>0</v>
      </c>
      <c r="U371" s="8" t="n">
        <f aca="false">+[2]data1cf!AT370</f>
        <v>0</v>
      </c>
      <c r="V371" s="8" t="n">
        <f aca="false">+[2]data1cf!AU370</f>
        <v>0</v>
      </c>
      <c r="W371" s="8" t="n">
        <f aca="false">+[2]data1cf!AV370</f>
        <v>0</v>
      </c>
      <c r="X371" s="8" t="n">
        <f aca="false">+[2]data1cf!AW370</f>
        <v>0</v>
      </c>
      <c r="Y371" s="8" t="n">
        <f aca="false">+[2]data1cf!AX370</f>
        <v>0</v>
      </c>
      <c r="Z371" s="8" t="n">
        <f aca="false">+[2]data1cf!AY370</f>
        <v>0</v>
      </c>
      <c r="AA371" s="8" t="n">
        <f aca="false">+[2]data1cf!AZ370</f>
        <v>0</v>
      </c>
      <c r="AB371" s="9"/>
      <c r="AC371" s="9"/>
      <c r="AD371" s="9"/>
      <c r="AE371" s="9"/>
      <c r="AF371" s="9"/>
      <c r="AG371" s="9"/>
      <c r="AH371" s="9"/>
      <c r="AI371" s="9"/>
      <c r="AJ371" s="9"/>
      <c r="AK371" s="1"/>
      <c r="AL371" s="1" t="e">
        <f aca="false">SUMPRODUCT(B371:AJ371,PVCapPrice)</f>
        <v>#DIV/0!</v>
      </c>
      <c r="AM371" s="1"/>
      <c r="AN371" s="1"/>
      <c r="AO371" s="1"/>
      <c r="AP371" s="1"/>
      <c r="AQ371" s="1"/>
    </row>
    <row r="372" customFormat="false" ht="11.25" hidden="false" customHeight="false" outlineLevel="0" collapsed="false">
      <c r="A372" s="1" t="n">
        <v>370</v>
      </c>
      <c r="B372" s="8" t="n">
        <f aca="false">+[2]data1cf!AA371</f>
        <v>-93967.5694977993</v>
      </c>
      <c r="C372" s="8" t="n">
        <f aca="false">+[2]data1cf!AB371</f>
        <v>-7510.2095524963</v>
      </c>
      <c r="D372" s="8" t="n">
        <f aca="false">+[2]data1cf!AC371</f>
        <v>-3472.74352017498</v>
      </c>
      <c r="E372" s="8" t="n">
        <f aca="false">+[2]data1cf!AD371</f>
        <v>-3113.65624954394</v>
      </c>
      <c r="F372" s="8" t="n">
        <f aca="false">+[2]data1cf!AE371</f>
        <v>-3224.43521549727</v>
      </c>
      <c r="G372" s="8" t="n">
        <f aca="false">+[2]data1cf!AF371</f>
        <v>-3549.85583074372</v>
      </c>
      <c r="H372" s="8" t="n">
        <f aca="false">+[2]data1cf!AG371</f>
        <v>-2333.56180874451</v>
      </c>
      <c r="I372" s="8" t="n">
        <f aca="false">+[2]data1cf!AH371</f>
        <v>-2454.70273960907</v>
      </c>
      <c r="J372" s="8" t="n">
        <f aca="false">+[2]data1cf!AI371</f>
        <v>-2467.13694214406</v>
      </c>
      <c r="K372" s="8" t="n">
        <f aca="false">+[2]data1cf!AJ371</f>
        <v>-2476.29071165303</v>
      </c>
      <c r="L372" s="8" t="n">
        <f aca="false">+[2]data1cf!AK371</f>
        <v>-2504.63087702447</v>
      </c>
      <c r="M372" s="8" t="n">
        <f aca="false">+[2]data1cf!AL371</f>
        <v>-2503.06934595585</v>
      </c>
      <c r="N372" s="8" t="n">
        <f aca="false">+[2]data1cf!AM371</f>
        <v>-2520.71760955638</v>
      </c>
      <c r="O372" s="8" t="n">
        <f aca="false">+[2]data1cf!AN371</f>
        <v>-2330.86966308772</v>
      </c>
      <c r="P372" s="8" t="n">
        <f aca="false">+[2]data1cf!AO371</f>
        <v>-2292.5260950822</v>
      </c>
      <c r="Q372" s="8" t="n">
        <f aca="false">+[2]data1cf!AP371</f>
        <v>-2293.40470791531</v>
      </c>
      <c r="R372" s="8" t="n">
        <f aca="false">+[2]data1cf!AQ371</f>
        <v>1077.77043511196</v>
      </c>
      <c r="S372" s="8" t="n">
        <f aca="false">+[2]data1cf!AR371</f>
        <v>0</v>
      </c>
      <c r="T372" s="8" t="n">
        <f aca="false">+[2]data1cf!AS371</f>
        <v>0</v>
      </c>
      <c r="U372" s="8" t="n">
        <f aca="false">+[2]data1cf!AT371</f>
        <v>0</v>
      </c>
      <c r="V372" s="8" t="n">
        <f aca="false">+[2]data1cf!AU371</f>
        <v>0</v>
      </c>
      <c r="W372" s="8" t="n">
        <f aca="false">+[2]data1cf!AV371</f>
        <v>0</v>
      </c>
      <c r="X372" s="8" t="n">
        <f aca="false">+[2]data1cf!AW371</f>
        <v>0</v>
      </c>
      <c r="Y372" s="8" t="n">
        <f aca="false">+[2]data1cf!AX371</f>
        <v>0</v>
      </c>
      <c r="Z372" s="8" t="n">
        <f aca="false">+[2]data1cf!AY371</f>
        <v>0</v>
      </c>
      <c r="AA372" s="8" t="n">
        <f aca="false">+[2]data1cf!AZ371</f>
        <v>0</v>
      </c>
      <c r="AB372" s="9"/>
      <c r="AC372" s="9"/>
      <c r="AD372" s="9"/>
      <c r="AE372" s="9"/>
      <c r="AF372" s="9"/>
      <c r="AG372" s="9"/>
      <c r="AH372" s="9"/>
      <c r="AI372" s="9"/>
      <c r="AJ372" s="9"/>
      <c r="AK372" s="1"/>
      <c r="AL372" s="1" t="e">
        <f aca="false">SUMPRODUCT(B372:AJ372,PVCapPrice)</f>
        <v>#DIV/0!</v>
      </c>
      <c r="AM372" s="1"/>
      <c r="AN372" s="1"/>
      <c r="AO372" s="1"/>
      <c r="AP372" s="1"/>
      <c r="AQ372" s="1"/>
    </row>
    <row r="373" customFormat="false" ht="11.25" hidden="false" customHeight="false" outlineLevel="0" collapsed="false">
      <c r="A373" s="1" t="n">
        <v>371</v>
      </c>
      <c r="B373" s="8" t="n">
        <f aca="false">+[2]data1cf!AA372</f>
        <v>-88346.2420192204</v>
      </c>
      <c r="C373" s="8" t="n">
        <f aca="false">+[2]data1cf!AB372</f>
        <v>-7554.85923547118</v>
      </c>
      <c r="D373" s="8" t="n">
        <f aca="false">+[2]data1cf!AC372</f>
        <v>-3630.05137737462</v>
      </c>
      <c r="E373" s="8" t="n">
        <f aca="false">+[2]data1cf!AD372</f>
        <v>-3257.45616357169</v>
      </c>
      <c r="F373" s="8" t="n">
        <f aca="false">+[2]data1cf!AE372</f>
        <v>-3420.77386698651</v>
      </c>
      <c r="G373" s="8" t="n">
        <f aca="false">+[2]data1cf!AF372</f>
        <v>-3802.95416236466</v>
      </c>
      <c r="H373" s="8" t="n">
        <f aca="false">+[2]data1cf!AG372</f>
        <v>-2469.72295204924</v>
      </c>
      <c r="I373" s="8" t="n">
        <f aca="false">+[2]data1cf!AH372</f>
        <v>-2583.65149490569</v>
      </c>
      <c r="J373" s="8" t="n">
        <f aca="false">+[2]data1cf!AI372</f>
        <v>-2596.08569744068</v>
      </c>
      <c r="K373" s="8" t="n">
        <f aca="false">+[2]data1cf!AJ372</f>
        <v>-2605.45802416201</v>
      </c>
      <c r="L373" s="8" t="n">
        <f aca="false">+[2]data1cf!AK372</f>
        <v>-2633.57963232109</v>
      </c>
      <c r="M373" s="8" t="n">
        <f aca="false">+[2]data1cf!AL372</f>
        <v>-2632.23665846484</v>
      </c>
      <c r="N373" s="8" t="n">
        <f aca="false">+[2]data1cf!AM372</f>
        <v>-2649.666364853</v>
      </c>
      <c r="O373" s="8" t="n">
        <f aca="false">+[2]data1cf!AN372</f>
        <v>-2460.0369755967</v>
      </c>
      <c r="P373" s="8" t="n">
        <f aca="false">+[2]data1cf!AO372</f>
        <v>-2421.47485037882</v>
      </c>
      <c r="Q373" s="8" t="n">
        <f aca="false">+[2]data1cf!AP372</f>
        <v>-2422.5720204243</v>
      </c>
      <c r="R373" s="8" t="n">
        <f aca="false">+[2]data1cf!AQ372</f>
        <v>1013.29605746365</v>
      </c>
      <c r="S373" s="8" t="n">
        <f aca="false">+[2]data1cf!AR372</f>
        <v>0</v>
      </c>
      <c r="T373" s="8" t="n">
        <f aca="false">+[2]data1cf!AS372</f>
        <v>0</v>
      </c>
      <c r="U373" s="8" t="n">
        <f aca="false">+[2]data1cf!AT372</f>
        <v>0</v>
      </c>
      <c r="V373" s="8" t="n">
        <f aca="false">+[2]data1cf!AU372</f>
        <v>0</v>
      </c>
      <c r="W373" s="8" t="n">
        <f aca="false">+[2]data1cf!AV372</f>
        <v>0</v>
      </c>
      <c r="X373" s="8" t="n">
        <f aca="false">+[2]data1cf!AW372</f>
        <v>0</v>
      </c>
      <c r="Y373" s="8" t="n">
        <f aca="false">+[2]data1cf!AX372</f>
        <v>0</v>
      </c>
      <c r="Z373" s="8" t="n">
        <f aca="false">+[2]data1cf!AY372</f>
        <v>0</v>
      </c>
      <c r="AA373" s="8" t="n">
        <f aca="false">+[2]data1cf!AZ372</f>
        <v>0</v>
      </c>
      <c r="AB373" s="9"/>
      <c r="AC373" s="9"/>
      <c r="AD373" s="9"/>
      <c r="AE373" s="9"/>
      <c r="AF373" s="9"/>
      <c r="AG373" s="9"/>
      <c r="AH373" s="9"/>
      <c r="AI373" s="9"/>
      <c r="AJ373" s="9"/>
      <c r="AK373" s="1"/>
      <c r="AL373" s="1" t="e">
        <f aca="false">SUMPRODUCT(B373:AJ373,PVCapPrice)</f>
        <v>#DIV/0!</v>
      </c>
      <c r="AM373" s="1"/>
      <c r="AN373" s="1"/>
      <c r="AO373" s="1"/>
      <c r="AP373" s="1"/>
      <c r="AQ373" s="1"/>
    </row>
    <row r="374" customFormat="false" ht="11.25" hidden="false" customHeight="false" outlineLevel="0" collapsed="false">
      <c r="A374" s="1" t="n">
        <v>372</v>
      </c>
      <c r="B374" s="8" t="n">
        <f aca="false">+[2]data1cf!AA373</f>
        <v>-90524.4904981481</v>
      </c>
      <c r="C374" s="8" t="n">
        <f aca="false">+[2]data1cf!AB373</f>
        <v>-7584.73473268603</v>
      </c>
      <c r="D374" s="8" t="n">
        <f aca="false">+[2]data1cf!AC373</f>
        <v>-3549.58617189821</v>
      </c>
      <c r="E374" s="8" t="n">
        <f aca="false">+[2]data1cf!AD373</f>
        <v>-3114.32833412958</v>
      </c>
      <c r="F374" s="8" t="n">
        <f aca="false">+[2]data1cf!AE373</f>
        <v>-3428.72524662165</v>
      </c>
      <c r="G374" s="8" t="n">
        <f aca="false">+[2]data1cf!AF373</f>
        <v>-3721.91909374907</v>
      </c>
      <c r="H374" s="8" t="n">
        <f aca="false">+[2]data1cf!AG373</f>
        <v>-2416.96089461302</v>
      </c>
      <c r="I374" s="8" t="n">
        <f aca="false">+[2]data1cf!AH373</f>
        <v>-2533.68421739787</v>
      </c>
      <c r="J374" s="8" t="n">
        <f aca="false">+[2]data1cf!AI373</f>
        <v>-2546.11841993286</v>
      </c>
      <c r="K374" s="8" t="n">
        <f aca="false">+[2]data1cf!AJ373</f>
        <v>-2555.40605635333</v>
      </c>
      <c r="L374" s="8" t="n">
        <f aca="false">+[2]data1cf!AK373</f>
        <v>-2583.61235481327</v>
      </c>
      <c r="M374" s="8" t="n">
        <f aca="false">+[2]data1cf!AL373</f>
        <v>-2582.18469065616</v>
      </c>
      <c r="N374" s="8" t="n">
        <f aca="false">+[2]data1cf!AM373</f>
        <v>-2599.69908734518</v>
      </c>
      <c r="O374" s="8" t="n">
        <f aca="false">+[2]data1cf!AN373</f>
        <v>-2409.98500778802</v>
      </c>
      <c r="P374" s="8" t="n">
        <f aca="false">+[2]data1cf!AO373</f>
        <v>-2371.507572871</v>
      </c>
      <c r="Q374" s="8" t="n">
        <f aca="false">+[2]data1cf!AP373</f>
        <v>-2372.52005261561</v>
      </c>
      <c r="R374" s="8" t="n">
        <f aca="false">+[2]data1cf!AQ373</f>
        <v>1038.27969621756</v>
      </c>
      <c r="S374" s="8" t="n">
        <f aca="false">+[2]data1cf!AR373</f>
        <v>0</v>
      </c>
      <c r="T374" s="8" t="n">
        <f aca="false">+[2]data1cf!AS373</f>
        <v>0</v>
      </c>
      <c r="U374" s="8" t="n">
        <f aca="false">+[2]data1cf!AT373</f>
        <v>0</v>
      </c>
      <c r="V374" s="8" t="n">
        <f aca="false">+[2]data1cf!AU373</f>
        <v>0</v>
      </c>
      <c r="W374" s="8" t="n">
        <f aca="false">+[2]data1cf!AV373</f>
        <v>0</v>
      </c>
      <c r="X374" s="8" t="n">
        <f aca="false">+[2]data1cf!AW373</f>
        <v>0</v>
      </c>
      <c r="Y374" s="8" t="n">
        <f aca="false">+[2]data1cf!AX373</f>
        <v>0</v>
      </c>
      <c r="Z374" s="8" t="n">
        <f aca="false">+[2]data1cf!AY373</f>
        <v>0</v>
      </c>
      <c r="AA374" s="8" t="n">
        <f aca="false">+[2]data1cf!AZ373</f>
        <v>0</v>
      </c>
      <c r="AB374" s="9"/>
      <c r="AC374" s="9"/>
      <c r="AD374" s="9"/>
      <c r="AE374" s="9"/>
      <c r="AF374" s="9"/>
      <c r="AG374" s="9"/>
      <c r="AH374" s="9"/>
      <c r="AI374" s="9"/>
      <c r="AJ374" s="9"/>
      <c r="AK374" s="1"/>
      <c r="AL374" s="1" t="e">
        <f aca="false">SUMPRODUCT(B374:AJ374,PVCapPrice)</f>
        <v>#DIV/0!</v>
      </c>
      <c r="AM374" s="1"/>
      <c r="AN374" s="1"/>
      <c r="AO374" s="1"/>
      <c r="AP374" s="1"/>
      <c r="AQ374" s="1"/>
    </row>
    <row r="375" customFormat="false" ht="11.25" hidden="false" customHeight="false" outlineLevel="0" collapsed="false">
      <c r="A375" s="1" t="n">
        <v>373</v>
      </c>
      <c r="B375" s="8" t="n">
        <f aca="false">+[2]data1cf!AA374</f>
        <v>-86790.7739011993</v>
      </c>
      <c r="C375" s="8" t="n">
        <f aca="false">+[2]data1cf!AB374</f>
        <v>-7648.82367351243</v>
      </c>
      <c r="D375" s="8" t="n">
        <f aca="false">+[2]data1cf!AC374</f>
        <v>-3658.33870861855</v>
      </c>
      <c r="E375" s="8" t="n">
        <f aca="false">+[2]data1cf!AD374</f>
        <v>-3326.66653849773</v>
      </c>
      <c r="F375" s="8" t="n">
        <f aca="false">+[2]data1cf!AE374</f>
        <v>-3568.54599442851</v>
      </c>
      <c r="G375" s="8" t="n">
        <f aca="false">+[2]data1cf!AF374</f>
        <v>-3837.41587114656</v>
      </c>
      <c r="H375" s="8" t="n">
        <f aca="false">+[2]data1cf!AG374</f>
        <v>-2507.3998741163</v>
      </c>
      <c r="I375" s="8" t="n">
        <f aca="false">+[2]data1cf!AH374</f>
        <v>-2619.3326891586</v>
      </c>
      <c r="J375" s="8" t="n">
        <f aca="false">+[2]data1cf!AI374</f>
        <v>-2631.76689169359</v>
      </c>
      <c r="K375" s="8" t="n">
        <f aca="false">+[2]data1cf!AJ374</f>
        <v>-2641.19969501535</v>
      </c>
      <c r="L375" s="8" t="n">
        <f aca="false">+[2]data1cf!AK374</f>
        <v>-2669.260826574</v>
      </c>
      <c r="M375" s="8" t="n">
        <f aca="false">+[2]data1cf!AL374</f>
        <v>-2667.97832931817</v>
      </c>
      <c r="N375" s="8" t="n">
        <f aca="false">+[2]data1cf!AM374</f>
        <v>-2685.34755910591</v>
      </c>
      <c r="O375" s="8" t="n">
        <f aca="false">+[2]data1cf!AN374</f>
        <v>-2495.77864645004</v>
      </c>
      <c r="P375" s="8" t="n">
        <f aca="false">+[2]data1cf!AO374</f>
        <v>-2457.15604463173</v>
      </c>
      <c r="Q375" s="8" t="n">
        <f aca="false">+[2]data1cf!AP374</f>
        <v>-2458.31369127763</v>
      </c>
      <c r="R375" s="8" t="n">
        <f aca="false">+[2]data1cf!AQ374</f>
        <v>995.455460337196</v>
      </c>
      <c r="S375" s="8" t="n">
        <f aca="false">+[2]data1cf!AR374</f>
        <v>0</v>
      </c>
      <c r="T375" s="8" t="n">
        <f aca="false">+[2]data1cf!AS374</f>
        <v>0</v>
      </c>
      <c r="U375" s="8" t="n">
        <f aca="false">+[2]data1cf!AT374</f>
        <v>0</v>
      </c>
      <c r="V375" s="8" t="n">
        <f aca="false">+[2]data1cf!AU374</f>
        <v>0</v>
      </c>
      <c r="W375" s="8" t="n">
        <f aca="false">+[2]data1cf!AV374</f>
        <v>0</v>
      </c>
      <c r="X375" s="8" t="n">
        <f aca="false">+[2]data1cf!AW374</f>
        <v>0</v>
      </c>
      <c r="Y375" s="8" t="n">
        <f aca="false">+[2]data1cf!AX374</f>
        <v>0</v>
      </c>
      <c r="Z375" s="8" t="n">
        <f aca="false">+[2]data1cf!AY374</f>
        <v>0</v>
      </c>
      <c r="AA375" s="8" t="n">
        <f aca="false">+[2]data1cf!AZ374</f>
        <v>0</v>
      </c>
      <c r="AB375" s="9"/>
      <c r="AC375" s="9"/>
      <c r="AD375" s="9"/>
      <c r="AE375" s="9"/>
      <c r="AF375" s="9"/>
      <c r="AG375" s="9"/>
      <c r="AH375" s="9"/>
      <c r="AI375" s="9"/>
      <c r="AJ375" s="9"/>
      <c r="AK375" s="1"/>
      <c r="AL375" s="1" t="e">
        <f aca="false">SUMPRODUCT(B375:AJ375,PVCapPrice)</f>
        <v>#DIV/0!</v>
      </c>
      <c r="AM375" s="1"/>
      <c r="AN375" s="1"/>
      <c r="AO375" s="1"/>
      <c r="AP375" s="1"/>
      <c r="AQ375" s="1"/>
    </row>
    <row r="376" customFormat="false" ht="11.25" hidden="false" customHeight="false" outlineLevel="0" collapsed="false">
      <c r="A376" s="1" t="n">
        <v>374</v>
      </c>
      <c r="B376" s="8" t="n">
        <f aca="false">+[2]data1cf!AA375</f>
        <v>-99219.2211137522</v>
      </c>
      <c r="C376" s="8" t="n">
        <f aca="false">+[2]data1cf!AB375</f>
        <v>-7397.28548132671</v>
      </c>
      <c r="D376" s="8" t="n">
        <f aca="false">+[2]data1cf!AC375</f>
        <v>-3328.43527962949</v>
      </c>
      <c r="E376" s="8" t="n">
        <f aca="false">+[2]data1cf!AD375</f>
        <v>-2982.13454456018</v>
      </c>
      <c r="F376" s="8" t="n">
        <f aca="false">+[2]data1cf!AE375</f>
        <v>-3231.39595410455</v>
      </c>
      <c r="G376" s="8" t="n">
        <f aca="false">+[2]data1cf!AF375</f>
        <v>-3706.45288886866</v>
      </c>
      <c r="H376" s="8" t="n">
        <f aca="false">+[2]data1cf!AG375</f>
        <v>-2206.35504290651</v>
      </c>
      <c r="I376" s="8" t="n">
        <f aca="false">+[2]data1cf!AH375</f>
        <v>-2334.23405286041</v>
      </c>
      <c r="J376" s="8" t="n">
        <f aca="false">+[2]data1cf!AI375</f>
        <v>-2346.6682553954</v>
      </c>
      <c r="K376" s="8" t="n">
        <f aca="false">+[2]data1cf!AJ375</f>
        <v>-2355.61784068953</v>
      </c>
      <c r="L376" s="8" t="n">
        <f aca="false">+[2]data1cf!AK375</f>
        <v>-2384.16219027581</v>
      </c>
      <c r="M376" s="8" t="n">
        <f aca="false">+[2]data1cf!AL375</f>
        <v>-2382.39647499236</v>
      </c>
      <c r="N376" s="8" t="n">
        <f aca="false">+[2]data1cf!AM375</f>
        <v>-2400.24892280771</v>
      </c>
      <c r="O376" s="8" t="n">
        <f aca="false">+[2]data1cf!AN375</f>
        <v>-2210.19679212422</v>
      </c>
      <c r="P376" s="8" t="n">
        <f aca="false">+[2]data1cf!AO375</f>
        <v>-2172.05740833353</v>
      </c>
      <c r="Q376" s="8" t="n">
        <f aca="false">+[2]data1cf!AP375</f>
        <v>-2172.73183695181</v>
      </c>
      <c r="R376" s="8" t="n">
        <f aca="false">+[2]data1cf!AQ375</f>
        <v>1138.00477848629</v>
      </c>
      <c r="S376" s="8" t="n">
        <f aca="false">+[2]data1cf!AR375</f>
        <v>0</v>
      </c>
      <c r="T376" s="8" t="n">
        <f aca="false">+[2]data1cf!AS375</f>
        <v>0</v>
      </c>
      <c r="U376" s="8" t="n">
        <f aca="false">+[2]data1cf!AT375</f>
        <v>0</v>
      </c>
      <c r="V376" s="8" t="n">
        <f aca="false">+[2]data1cf!AU375</f>
        <v>0</v>
      </c>
      <c r="W376" s="8" t="n">
        <f aca="false">+[2]data1cf!AV375</f>
        <v>0</v>
      </c>
      <c r="X376" s="8" t="n">
        <f aca="false">+[2]data1cf!AW375</f>
        <v>0</v>
      </c>
      <c r="Y376" s="8" t="n">
        <f aca="false">+[2]data1cf!AX375</f>
        <v>0</v>
      </c>
      <c r="Z376" s="8" t="n">
        <f aca="false">+[2]data1cf!AY375</f>
        <v>0</v>
      </c>
      <c r="AA376" s="8" t="n">
        <f aca="false">+[2]data1cf!AZ375</f>
        <v>0</v>
      </c>
      <c r="AB376" s="9"/>
      <c r="AC376" s="9"/>
      <c r="AD376" s="9"/>
      <c r="AE376" s="9"/>
      <c r="AF376" s="9"/>
      <c r="AG376" s="9"/>
      <c r="AH376" s="9"/>
      <c r="AI376" s="9"/>
      <c r="AJ376" s="9"/>
      <c r="AK376" s="1"/>
      <c r="AL376" s="1" t="e">
        <f aca="false">SUMPRODUCT(B376:AJ376,PVCapPrice)</f>
        <v>#DIV/0!</v>
      </c>
      <c r="AM376" s="1"/>
      <c r="AN376" s="1"/>
      <c r="AO376" s="1"/>
      <c r="AP376" s="1"/>
      <c r="AQ376" s="1"/>
    </row>
    <row r="377" customFormat="false" ht="11.25" hidden="false" customHeight="false" outlineLevel="0" collapsed="false">
      <c r="A377" s="1" t="n">
        <v>375</v>
      </c>
      <c r="B377" s="8" t="n">
        <f aca="false">+[2]data1cf!AA376</f>
        <v>-103900.176137872</v>
      </c>
      <c r="C377" s="8" t="n">
        <f aca="false">+[2]data1cf!AB376</f>
        <v>-7344.12923848824</v>
      </c>
      <c r="D377" s="8" t="n">
        <f aca="false">+[2]data1cf!AC376</f>
        <v>-3049.63689432374</v>
      </c>
      <c r="E377" s="8" t="n">
        <f aca="false">+[2]data1cf!AD376</f>
        <v>-2809.28530048638</v>
      </c>
      <c r="F377" s="8" t="n">
        <f aca="false">+[2]data1cf!AE376</f>
        <v>-3084.23848790538</v>
      </c>
      <c r="G377" s="8" t="n">
        <f aca="false">+[2]data1cf!AF376</f>
        <v>-3343.07771200243</v>
      </c>
      <c r="H377" s="8" t="n">
        <f aca="false">+[2]data1cf!AG376</f>
        <v>-2092.97182688307</v>
      </c>
      <c r="I377" s="8" t="n">
        <f aca="false">+[2]data1cf!AH376</f>
        <v>-2226.85668937112</v>
      </c>
      <c r="J377" s="8" t="n">
        <f aca="false">+[2]data1cf!AI376</f>
        <v>-2239.2908919061</v>
      </c>
      <c r="K377" s="8" t="n">
        <f aca="false">+[2]data1cf!AJ376</f>
        <v>-2248.0584816689</v>
      </c>
      <c r="L377" s="8" t="n">
        <f aca="false">+[2]data1cf!AK376</f>
        <v>-2276.78482678652</v>
      </c>
      <c r="M377" s="8" t="n">
        <f aca="false">+[2]data1cf!AL376</f>
        <v>-2274.83711597173</v>
      </c>
      <c r="N377" s="8" t="n">
        <f aca="false">+[2]data1cf!AM376</f>
        <v>-2292.87155931842</v>
      </c>
      <c r="O377" s="8" t="n">
        <f aca="false">+[2]data1cf!AN376</f>
        <v>-2102.63743310359</v>
      </c>
      <c r="P377" s="8" t="n">
        <f aca="false">+[2]data1cf!AO376</f>
        <v>-2064.68004484424</v>
      </c>
      <c r="Q377" s="8" t="n">
        <f aca="false">+[2]data1cf!AP376</f>
        <v>-2065.17247793119</v>
      </c>
      <c r="R377" s="8" t="n">
        <f aca="false">+[2]data1cf!AQ376</f>
        <v>1191.69346023094</v>
      </c>
      <c r="S377" s="8" t="n">
        <f aca="false">+[2]data1cf!AR376</f>
        <v>0</v>
      </c>
      <c r="T377" s="8" t="n">
        <f aca="false">+[2]data1cf!AS376</f>
        <v>0</v>
      </c>
      <c r="U377" s="8" t="n">
        <f aca="false">+[2]data1cf!AT376</f>
        <v>0</v>
      </c>
      <c r="V377" s="8" t="n">
        <f aca="false">+[2]data1cf!AU376</f>
        <v>0</v>
      </c>
      <c r="W377" s="8" t="n">
        <f aca="false">+[2]data1cf!AV376</f>
        <v>0</v>
      </c>
      <c r="X377" s="8" t="n">
        <f aca="false">+[2]data1cf!AW376</f>
        <v>0</v>
      </c>
      <c r="Y377" s="8" t="n">
        <f aca="false">+[2]data1cf!AX376</f>
        <v>0</v>
      </c>
      <c r="Z377" s="8" t="n">
        <f aca="false">+[2]data1cf!AY376</f>
        <v>0</v>
      </c>
      <c r="AA377" s="8" t="n">
        <f aca="false">+[2]data1cf!AZ376</f>
        <v>0</v>
      </c>
      <c r="AB377" s="9"/>
      <c r="AC377" s="9"/>
      <c r="AD377" s="9"/>
      <c r="AE377" s="9"/>
      <c r="AF377" s="9"/>
      <c r="AG377" s="9"/>
      <c r="AH377" s="9"/>
      <c r="AI377" s="9"/>
      <c r="AJ377" s="9"/>
      <c r="AK377" s="1"/>
      <c r="AL377" s="1" t="e">
        <f aca="false">SUMPRODUCT(B377:AJ377,PVCapPrice)</f>
        <v>#DIV/0!</v>
      </c>
      <c r="AM377" s="1"/>
      <c r="AN377" s="1"/>
      <c r="AO377" s="1"/>
      <c r="AP377" s="1"/>
      <c r="AQ377" s="1"/>
    </row>
    <row r="378" customFormat="false" ht="11.25" hidden="false" customHeight="false" outlineLevel="0" collapsed="false">
      <c r="A378" s="1" t="n">
        <v>376</v>
      </c>
      <c r="B378" s="8" t="n">
        <f aca="false">+[2]data1cf!AA377</f>
        <v>-92899.3928401169</v>
      </c>
      <c r="C378" s="8" t="n">
        <f aca="false">+[2]data1cf!AB377</f>
        <v>-7587.626360107</v>
      </c>
      <c r="D378" s="8" t="n">
        <f aca="false">+[2]data1cf!AC377</f>
        <v>-3484.51220832432</v>
      </c>
      <c r="E378" s="8" t="n">
        <f aca="false">+[2]data1cf!AD377</f>
        <v>-3183.11316341299</v>
      </c>
      <c r="F378" s="8" t="n">
        <f aca="false">+[2]data1cf!AE377</f>
        <v>-3404.86264125489</v>
      </c>
      <c r="G378" s="8" t="n">
        <f aca="false">+[2]data1cf!AF377</f>
        <v>-3608.83111433787</v>
      </c>
      <c r="H378" s="8" t="n">
        <f aca="false">+[2]data1cf!AG377</f>
        <v>-2359.43544010929</v>
      </c>
      <c r="I378" s="8" t="n">
        <f aca="false">+[2]data1cf!AH377</f>
        <v>-2479.20585759498</v>
      </c>
      <c r="J378" s="8" t="n">
        <f aca="false">+[2]data1cf!AI377</f>
        <v>-2491.64006012997</v>
      </c>
      <c r="K378" s="8" t="n">
        <f aca="false">+[2]data1cf!AJ377</f>
        <v>-2500.83536034739</v>
      </c>
      <c r="L378" s="8" t="n">
        <f aca="false">+[2]data1cf!AK377</f>
        <v>-2529.13399501038</v>
      </c>
      <c r="M378" s="8" t="n">
        <f aca="false">+[2]data1cf!AL377</f>
        <v>-2527.61399465021</v>
      </c>
      <c r="N378" s="8" t="n">
        <f aca="false">+[2]data1cf!AM377</f>
        <v>-2545.22072754229</v>
      </c>
      <c r="O378" s="8" t="n">
        <f aca="false">+[2]data1cf!AN377</f>
        <v>-2355.41431178207</v>
      </c>
      <c r="P378" s="8" t="n">
        <f aca="false">+[2]data1cf!AO377</f>
        <v>-2317.02921306811</v>
      </c>
      <c r="Q378" s="8" t="n">
        <f aca="false">+[2]data1cf!AP377</f>
        <v>-2317.94935660967</v>
      </c>
      <c r="R378" s="8" t="n">
        <f aca="false">+[2]data1cf!AQ377</f>
        <v>1065.51887611901</v>
      </c>
      <c r="S378" s="8" t="n">
        <f aca="false">+[2]data1cf!AR377</f>
        <v>0</v>
      </c>
      <c r="T378" s="8" t="n">
        <f aca="false">+[2]data1cf!AS377</f>
        <v>0</v>
      </c>
      <c r="U378" s="8" t="n">
        <f aca="false">+[2]data1cf!AT377</f>
        <v>0</v>
      </c>
      <c r="V378" s="8" t="n">
        <f aca="false">+[2]data1cf!AU377</f>
        <v>0</v>
      </c>
      <c r="W378" s="8" t="n">
        <f aca="false">+[2]data1cf!AV377</f>
        <v>0</v>
      </c>
      <c r="X378" s="8" t="n">
        <f aca="false">+[2]data1cf!AW377</f>
        <v>0</v>
      </c>
      <c r="Y378" s="8" t="n">
        <f aca="false">+[2]data1cf!AX377</f>
        <v>0</v>
      </c>
      <c r="Z378" s="8" t="n">
        <f aca="false">+[2]data1cf!AY377</f>
        <v>0</v>
      </c>
      <c r="AA378" s="8" t="n">
        <f aca="false">+[2]data1cf!AZ377</f>
        <v>0</v>
      </c>
      <c r="AB378" s="9"/>
      <c r="AC378" s="9"/>
      <c r="AD378" s="9"/>
      <c r="AE378" s="9"/>
      <c r="AF378" s="9"/>
      <c r="AG378" s="9"/>
      <c r="AH378" s="9"/>
      <c r="AI378" s="9"/>
      <c r="AJ378" s="9"/>
      <c r="AK378" s="1"/>
      <c r="AL378" s="1" t="e">
        <f aca="false">SUMPRODUCT(B378:AJ378,PVCapPrice)</f>
        <v>#DIV/0!</v>
      </c>
      <c r="AM378" s="1"/>
      <c r="AN378" s="1"/>
      <c r="AO378" s="1"/>
      <c r="AP378" s="1"/>
      <c r="AQ378" s="1"/>
    </row>
    <row r="379" customFormat="false" ht="11.25" hidden="false" customHeight="false" outlineLevel="0" collapsed="false">
      <c r="A379" s="1" t="n">
        <v>377</v>
      </c>
      <c r="B379" s="8" t="n">
        <f aca="false">+[2]data1cf!AA378</f>
        <v>-86231.2205033243</v>
      </c>
      <c r="C379" s="8" t="n">
        <f aca="false">+[2]data1cf!AB378</f>
        <v>-7751.92453859707</v>
      </c>
      <c r="D379" s="8" t="n">
        <f aca="false">+[2]data1cf!AC378</f>
        <v>-3697.94743823155</v>
      </c>
      <c r="E379" s="8" t="n">
        <f aca="false">+[2]data1cf!AD378</f>
        <v>-3341.59282683475</v>
      </c>
      <c r="F379" s="8" t="n">
        <f aca="false">+[2]data1cf!AE378</f>
        <v>-3510.95397870327</v>
      </c>
      <c r="G379" s="8" t="n">
        <f aca="false">+[2]data1cf!AF378</f>
        <v>-3789.68341707219</v>
      </c>
      <c r="H379" s="8" t="n">
        <f aca="false">+[2]data1cf!AG378</f>
        <v>-2520.95351081244</v>
      </c>
      <c r="I379" s="8" t="n">
        <f aca="false">+[2]data1cf!AH378</f>
        <v>-2632.16839646313</v>
      </c>
      <c r="J379" s="8" t="n">
        <f aca="false">+[2]data1cf!AI378</f>
        <v>-2644.60259899812</v>
      </c>
      <c r="K379" s="8" t="n">
        <f aca="false">+[2]data1cf!AJ378</f>
        <v>-2654.05715775599</v>
      </c>
      <c r="L379" s="8" t="n">
        <f aca="false">+[2]data1cf!AK378</f>
        <v>-2682.09653387854</v>
      </c>
      <c r="M379" s="8" t="n">
        <f aca="false">+[2]data1cf!AL378</f>
        <v>-2680.83579205882</v>
      </c>
      <c r="N379" s="8" t="n">
        <f aca="false">+[2]data1cf!AM378</f>
        <v>-2698.18326641044</v>
      </c>
      <c r="O379" s="8" t="n">
        <f aca="false">+[2]data1cf!AN378</f>
        <v>-2508.63610919068</v>
      </c>
      <c r="P379" s="8" t="n">
        <f aca="false">+[2]data1cf!AO378</f>
        <v>-2469.99175193626</v>
      </c>
      <c r="Q379" s="8" t="n">
        <f aca="false">+[2]data1cf!AP378</f>
        <v>-2471.17115401828</v>
      </c>
      <c r="R379" s="8" t="n">
        <f aca="false">+[2]data1cf!AQ378</f>
        <v>989.037606684928</v>
      </c>
      <c r="S379" s="8" t="n">
        <f aca="false">+[2]data1cf!AR378</f>
        <v>0</v>
      </c>
      <c r="T379" s="8" t="n">
        <f aca="false">+[2]data1cf!AS378</f>
        <v>0</v>
      </c>
      <c r="U379" s="8" t="n">
        <f aca="false">+[2]data1cf!AT378</f>
        <v>0</v>
      </c>
      <c r="V379" s="8" t="n">
        <f aca="false">+[2]data1cf!AU378</f>
        <v>0</v>
      </c>
      <c r="W379" s="8" t="n">
        <f aca="false">+[2]data1cf!AV378</f>
        <v>0</v>
      </c>
      <c r="X379" s="8" t="n">
        <f aca="false">+[2]data1cf!AW378</f>
        <v>0</v>
      </c>
      <c r="Y379" s="8" t="n">
        <f aca="false">+[2]data1cf!AX378</f>
        <v>0</v>
      </c>
      <c r="Z379" s="8" t="n">
        <f aca="false">+[2]data1cf!AY378</f>
        <v>0</v>
      </c>
      <c r="AA379" s="8" t="n">
        <f aca="false">+[2]data1cf!AZ378</f>
        <v>0</v>
      </c>
      <c r="AB379" s="9"/>
      <c r="AC379" s="9"/>
      <c r="AD379" s="9"/>
      <c r="AE379" s="9"/>
      <c r="AF379" s="9"/>
      <c r="AG379" s="9"/>
      <c r="AH379" s="9"/>
      <c r="AI379" s="9"/>
      <c r="AJ379" s="9"/>
      <c r="AK379" s="1"/>
      <c r="AL379" s="1" t="e">
        <f aca="false">SUMPRODUCT(B379:AJ379,PVCapPrice)</f>
        <v>#DIV/0!</v>
      </c>
      <c r="AM379" s="1"/>
      <c r="AN379" s="1"/>
      <c r="AO379" s="1"/>
      <c r="AP379" s="1"/>
      <c r="AQ379" s="1"/>
    </row>
    <row r="380" customFormat="false" ht="11.25" hidden="false" customHeight="false" outlineLevel="0" collapsed="false">
      <c r="A380" s="1" t="n">
        <v>378</v>
      </c>
      <c r="B380" s="8" t="n">
        <f aca="false">+[2]data1cf!AA379</f>
        <v>-98243.354935955</v>
      </c>
      <c r="C380" s="8" t="n">
        <f aca="false">+[2]data1cf!AB379</f>
        <v>-7402.97220886475</v>
      </c>
      <c r="D380" s="8" t="n">
        <f aca="false">+[2]data1cf!AC379</f>
        <v>-3174.05485886673</v>
      </c>
      <c r="E380" s="8" t="n">
        <f aca="false">+[2]data1cf!AD379</f>
        <v>-2915.93815422504</v>
      </c>
      <c r="F380" s="8" t="n">
        <f aca="false">+[2]data1cf!AE379</f>
        <v>-3300.85938195685</v>
      </c>
      <c r="G380" s="8" t="n">
        <f aca="false">+[2]data1cf!AF379</f>
        <v>-3492.64291873399</v>
      </c>
      <c r="H380" s="8" t="n">
        <f aca="false">+[2]data1cf!AG379</f>
        <v>-2229.992707673</v>
      </c>
      <c r="I380" s="8" t="n">
        <f aca="false">+[2]data1cf!AH379</f>
        <v>-2356.61964228613</v>
      </c>
      <c r="J380" s="8" t="n">
        <f aca="false">+[2]data1cf!AI379</f>
        <v>-2369.05384482112</v>
      </c>
      <c r="K380" s="8" t="n">
        <f aca="false">+[2]data1cf!AJ379</f>
        <v>-2378.04137179225</v>
      </c>
      <c r="L380" s="8" t="n">
        <f aca="false">+[2]data1cf!AK379</f>
        <v>-2406.54777970153</v>
      </c>
      <c r="M380" s="8" t="n">
        <f aca="false">+[2]data1cf!AL379</f>
        <v>-2404.82000609508</v>
      </c>
      <c r="N380" s="8" t="n">
        <f aca="false">+[2]data1cf!AM379</f>
        <v>-2422.63451223344</v>
      </c>
      <c r="O380" s="8" t="n">
        <f aca="false">+[2]data1cf!AN379</f>
        <v>-2232.62032322694</v>
      </c>
      <c r="P380" s="8" t="n">
        <f aca="false">+[2]data1cf!AO379</f>
        <v>-2194.44299775926</v>
      </c>
      <c r="Q380" s="8" t="n">
        <f aca="false">+[2]data1cf!AP379</f>
        <v>-2195.15536805453</v>
      </c>
      <c r="R380" s="8" t="n">
        <f aca="false">+[2]data1cf!AQ379</f>
        <v>1126.81198377343</v>
      </c>
      <c r="S380" s="8" t="n">
        <f aca="false">+[2]data1cf!AR379</f>
        <v>0</v>
      </c>
      <c r="T380" s="8" t="n">
        <f aca="false">+[2]data1cf!AS379</f>
        <v>0</v>
      </c>
      <c r="U380" s="8" t="n">
        <f aca="false">+[2]data1cf!AT379</f>
        <v>0</v>
      </c>
      <c r="V380" s="8" t="n">
        <f aca="false">+[2]data1cf!AU379</f>
        <v>0</v>
      </c>
      <c r="W380" s="8" t="n">
        <f aca="false">+[2]data1cf!AV379</f>
        <v>0</v>
      </c>
      <c r="X380" s="8" t="n">
        <f aca="false">+[2]data1cf!AW379</f>
        <v>0</v>
      </c>
      <c r="Y380" s="8" t="n">
        <f aca="false">+[2]data1cf!AX379</f>
        <v>0</v>
      </c>
      <c r="Z380" s="8" t="n">
        <f aca="false">+[2]data1cf!AY379</f>
        <v>0</v>
      </c>
      <c r="AA380" s="8" t="n">
        <f aca="false">+[2]data1cf!AZ379</f>
        <v>0</v>
      </c>
      <c r="AB380" s="9"/>
      <c r="AC380" s="9"/>
      <c r="AD380" s="9"/>
      <c r="AE380" s="9"/>
      <c r="AF380" s="9"/>
      <c r="AG380" s="9"/>
      <c r="AH380" s="9"/>
      <c r="AI380" s="9"/>
      <c r="AJ380" s="9"/>
      <c r="AK380" s="1"/>
      <c r="AL380" s="1" t="e">
        <f aca="false">SUMPRODUCT(B380:AJ380,PVCapPrice)</f>
        <v>#DIV/0!</v>
      </c>
      <c r="AM380" s="1"/>
      <c r="AN380" s="1"/>
      <c r="AO380" s="1"/>
      <c r="AP380" s="1"/>
      <c r="AQ380" s="1"/>
    </row>
    <row r="381" customFormat="false" ht="11.25" hidden="false" customHeight="false" outlineLevel="0" collapsed="false">
      <c r="A381" s="1" t="n">
        <v>379</v>
      </c>
      <c r="B381" s="8" t="n">
        <f aca="false">+[2]data1cf!AA380</f>
        <v>-92787.4824037065</v>
      </c>
      <c r="C381" s="8" t="n">
        <f aca="false">+[2]data1cf!AB380</f>
        <v>-7559.67922194963</v>
      </c>
      <c r="D381" s="8" t="n">
        <f aca="false">+[2]data1cf!AC380</f>
        <v>-3507.41082649024</v>
      </c>
      <c r="E381" s="8" t="n">
        <f aca="false">+[2]data1cf!AD380</f>
        <v>-3030.74421545182</v>
      </c>
      <c r="F381" s="8" t="n">
        <f aca="false">+[2]data1cf!AE380</f>
        <v>-3385.44052448508</v>
      </c>
      <c r="G381" s="8" t="n">
        <f aca="false">+[2]data1cf!AF380</f>
        <v>-3724.71389826378</v>
      </c>
      <c r="H381" s="8" t="n">
        <f aca="false">+[2]data1cf!AG380</f>
        <v>-2362.14616155853</v>
      </c>
      <c r="I381" s="8" t="n">
        <f aca="false">+[2]data1cf!AH380</f>
        <v>-2481.77299347789</v>
      </c>
      <c r="J381" s="8" t="n">
        <f aca="false">+[2]data1cf!AI380</f>
        <v>-2494.20719601288</v>
      </c>
      <c r="K381" s="8" t="n">
        <f aca="false">+[2]data1cf!AJ380</f>
        <v>-2503.40684730806</v>
      </c>
      <c r="L381" s="8" t="n">
        <f aca="false">+[2]data1cf!AK380</f>
        <v>-2531.70113089329</v>
      </c>
      <c r="M381" s="8" t="n">
        <f aca="false">+[2]data1cf!AL380</f>
        <v>-2530.18548161088</v>
      </c>
      <c r="N381" s="8" t="n">
        <f aca="false">+[2]data1cf!AM380</f>
        <v>-2547.78786342519</v>
      </c>
      <c r="O381" s="8" t="n">
        <f aca="false">+[2]data1cf!AN380</f>
        <v>-2357.98579874275</v>
      </c>
      <c r="P381" s="8" t="n">
        <f aca="false">+[2]data1cf!AO380</f>
        <v>-2319.59634895101</v>
      </c>
      <c r="Q381" s="8" t="n">
        <f aca="false">+[2]data1cf!AP380</f>
        <v>-2320.52084357034</v>
      </c>
      <c r="R381" s="8" t="n">
        <f aca="false">+[2]data1cf!AQ380</f>
        <v>1064.23530817755</v>
      </c>
      <c r="S381" s="8" t="n">
        <f aca="false">+[2]data1cf!AR380</f>
        <v>0</v>
      </c>
      <c r="T381" s="8" t="n">
        <f aca="false">+[2]data1cf!AS380</f>
        <v>0</v>
      </c>
      <c r="U381" s="8" t="n">
        <f aca="false">+[2]data1cf!AT380</f>
        <v>0</v>
      </c>
      <c r="V381" s="8" t="n">
        <f aca="false">+[2]data1cf!AU380</f>
        <v>0</v>
      </c>
      <c r="W381" s="8" t="n">
        <f aca="false">+[2]data1cf!AV380</f>
        <v>0</v>
      </c>
      <c r="X381" s="8" t="n">
        <f aca="false">+[2]data1cf!AW380</f>
        <v>0</v>
      </c>
      <c r="Y381" s="8" t="n">
        <f aca="false">+[2]data1cf!AX380</f>
        <v>0</v>
      </c>
      <c r="Z381" s="8" t="n">
        <f aca="false">+[2]data1cf!AY380</f>
        <v>0</v>
      </c>
      <c r="AA381" s="8" t="n">
        <f aca="false">+[2]data1cf!AZ380</f>
        <v>0</v>
      </c>
      <c r="AB381" s="9"/>
      <c r="AC381" s="9"/>
      <c r="AD381" s="9"/>
      <c r="AE381" s="9"/>
      <c r="AF381" s="9"/>
      <c r="AG381" s="9"/>
      <c r="AH381" s="9"/>
      <c r="AI381" s="9"/>
      <c r="AJ381" s="9"/>
      <c r="AK381" s="1"/>
      <c r="AL381" s="1" t="e">
        <f aca="false">SUMPRODUCT(B381:AJ381,PVCapPrice)</f>
        <v>#DIV/0!</v>
      </c>
      <c r="AM381" s="1"/>
      <c r="AN381" s="1"/>
      <c r="AO381" s="1"/>
      <c r="AP381" s="1"/>
      <c r="AQ381" s="1"/>
    </row>
    <row r="382" customFormat="false" ht="11.25" hidden="false" customHeight="false" outlineLevel="0" collapsed="false">
      <c r="A382" s="1" t="n">
        <v>380</v>
      </c>
      <c r="B382" s="8" t="n">
        <f aca="false">+[2]data1cf!AA381</f>
        <v>-102162.13409192</v>
      </c>
      <c r="C382" s="8" t="n">
        <f aca="false">+[2]data1cf!AB381</f>
        <v>-7322.28874823934</v>
      </c>
      <c r="D382" s="8" t="n">
        <f aca="false">+[2]data1cf!AC381</f>
        <v>-3078.07631104386</v>
      </c>
      <c r="E382" s="8" t="n">
        <f aca="false">+[2]data1cf!AD381</f>
        <v>-2833.60567118514</v>
      </c>
      <c r="F382" s="8" t="n">
        <f aca="false">+[2]data1cf!AE381</f>
        <v>-3106.23433562831</v>
      </c>
      <c r="G382" s="8" t="n">
        <f aca="false">+[2]data1cf!AF381</f>
        <v>-3371.00119125417</v>
      </c>
      <c r="H382" s="8" t="n">
        <f aca="false">+[2]data1cf!AG381</f>
        <v>-2135.07109845021</v>
      </c>
      <c r="I382" s="8" t="n">
        <f aca="false">+[2]data1cf!AH381</f>
        <v>-2266.72598347161</v>
      </c>
      <c r="J382" s="8" t="n">
        <f aca="false">+[2]data1cf!AI381</f>
        <v>-2279.1601860066</v>
      </c>
      <c r="K382" s="8" t="n">
        <f aca="false">+[2]data1cf!AJ381</f>
        <v>-2287.99535084415</v>
      </c>
      <c r="L382" s="8" t="n">
        <f aca="false">+[2]data1cf!AK381</f>
        <v>-2316.65412088701</v>
      </c>
      <c r="M382" s="8" t="n">
        <f aca="false">+[2]data1cf!AL381</f>
        <v>-2314.77398514697</v>
      </c>
      <c r="N382" s="8" t="n">
        <f aca="false">+[2]data1cf!AM381</f>
        <v>-2332.74085341892</v>
      </c>
      <c r="O382" s="8" t="n">
        <f aca="false">+[2]data1cf!AN381</f>
        <v>-2142.57430227883</v>
      </c>
      <c r="P382" s="8" t="n">
        <f aca="false">+[2]data1cf!AO381</f>
        <v>-2104.54933894474</v>
      </c>
      <c r="Q382" s="8" t="n">
        <f aca="false">+[2]data1cf!AP381</f>
        <v>-2105.10934710643</v>
      </c>
      <c r="R382" s="8" t="n">
        <f aca="false">+[2]data1cf!AQ381</f>
        <v>1171.75881318069</v>
      </c>
      <c r="S382" s="8" t="n">
        <f aca="false">+[2]data1cf!AR381</f>
        <v>0</v>
      </c>
      <c r="T382" s="8" t="n">
        <f aca="false">+[2]data1cf!AS381</f>
        <v>0</v>
      </c>
      <c r="U382" s="8" t="n">
        <f aca="false">+[2]data1cf!AT381</f>
        <v>0</v>
      </c>
      <c r="V382" s="8" t="n">
        <f aca="false">+[2]data1cf!AU381</f>
        <v>0</v>
      </c>
      <c r="W382" s="8" t="n">
        <f aca="false">+[2]data1cf!AV381</f>
        <v>0</v>
      </c>
      <c r="X382" s="8" t="n">
        <f aca="false">+[2]data1cf!AW381</f>
        <v>0</v>
      </c>
      <c r="Y382" s="8" t="n">
        <f aca="false">+[2]data1cf!AX381</f>
        <v>0</v>
      </c>
      <c r="Z382" s="8" t="n">
        <f aca="false">+[2]data1cf!AY381</f>
        <v>0</v>
      </c>
      <c r="AA382" s="8" t="n">
        <f aca="false">+[2]data1cf!AZ381</f>
        <v>0</v>
      </c>
      <c r="AB382" s="9"/>
      <c r="AC382" s="9"/>
      <c r="AD382" s="9"/>
      <c r="AE382" s="9"/>
      <c r="AF382" s="9"/>
      <c r="AG382" s="9"/>
      <c r="AH382" s="9"/>
      <c r="AI382" s="9"/>
      <c r="AJ382" s="9"/>
      <c r="AK382" s="1"/>
      <c r="AL382" s="1" t="e">
        <f aca="false">SUMPRODUCT(B382:AJ382,PVCapPrice)</f>
        <v>#DIV/0!</v>
      </c>
      <c r="AM382" s="1"/>
      <c r="AN382" s="1"/>
      <c r="AO382" s="1"/>
      <c r="AP382" s="1"/>
      <c r="AQ382" s="1"/>
    </row>
    <row r="383" customFormat="false" ht="11.25" hidden="false" customHeight="false" outlineLevel="0" collapsed="false">
      <c r="A383" s="1" t="n">
        <v>381</v>
      </c>
      <c r="B383" s="8" t="n">
        <f aca="false">+[2]data1cf!AA382</f>
        <v>-100897.042900509</v>
      </c>
      <c r="C383" s="8" t="n">
        <f aca="false">+[2]data1cf!AB382</f>
        <v>-7327.85083334984</v>
      </c>
      <c r="D383" s="8" t="n">
        <f aca="false">+[2]data1cf!AC382</f>
        <v>-3090.3944506812</v>
      </c>
      <c r="E383" s="8" t="n">
        <f aca="false">+[2]data1cf!AD382</f>
        <v>-2759.93618029307</v>
      </c>
      <c r="F383" s="8" t="n">
        <f aca="false">+[2]data1cf!AE382</f>
        <v>-3134.16757133809</v>
      </c>
      <c r="G383" s="8" t="n">
        <f aca="false">+[2]data1cf!AF382</f>
        <v>-3394.46002930238</v>
      </c>
      <c r="H383" s="8" t="n">
        <f aca="false">+[2]data1cf!AG382</f>
        <v>-2165.71444091047</v>
      </c>
      <c r="I383" s="8" t="n">
        <f aca="false">+[2]data1cf!AH382</f>
        <v>-2295.74616332964</v>
      </c>
      <c r="J383" s="8" t="n">
        <f aca="false">+[2]data1cf!AI382</f>
        <v>-2308.18036586463</v>
      </c>
      <c r="K383" s="8" t="n">
        <f aca="false">+[2]data1cf!AJ382</f>
        <v>-2317.0647174477</v>
      </c>
      <c r="L383" s="8" t="n">
        <f aca="false">+[2]data1cf!AK382</f>
        <v>-2345.67430074504</v>
      </c>
      <c r="M383" s="8" t="n">
        <f aca="false">+[2]data1cf!AL382</f>
        <v>-2343.84335175052</v>
      </c>
      <c r="N383" s="8" t="n">
        <f aca="false">+[2]data1cf!AM382</f>
        <v>-2361.76103327695</v>
      </c>
      <c r="O383" s="8" t="n">
        <f aca="false">+[2]data1cf!AN382</f>
        <v>-2171.64366888238</v>
      </c>
      <c r="P383" s="8" t="n">
        <f aca="false">+[2]data1cf!AO382</f>
        <v>-2133.56951880277</v>
      </c>
      <c r="Q383" s="8" t="n">
        <f aca="false">+[2]data1cf!AP382</f>
        <v>-2134.17871370998</v>
      </c>
      <c r="R383" s="8" t="n">
        <f aca="false">+[2]data1cf!AQ382</f>
        <v>1157.24872325168</v>
      </c>
      <c r="S383" s="8" t="n">
        <f aca="false">+[2]data1cf!AR382</f>
        <v>0</v>
      </c>
      <c r="T383" s="8" t="n">
        <f aca="false">+[2]data1cf!AS382</f>
        <v>0</v>
      </c>
      <c r="U383" s="8" t="n">
        <f aca="false">+[2]data1cf!AT382</f>
        <v>0</v>
      </c>
      <c r="V383" s="8" t="n">
        <f aca="false">+[2]data1cf!AU382</f>
        <v>0</v>
      </c>
      <c r="W383" s="8" t="n">
        <f aca="false">+[2]data1cf!AV382</f>
        <v>0</v>
      </c>
      <c r="X383" s="8" t="n">
        <f aca="false">+[2]data1cf!AW382</f>
        <v>0</v>
      </c>
      <c r="Y383" s="8" t="n">
        <f aca="false">+[2]data1cf!AX382</f>
        <v>0</v>
      </c>
      <c r="Z383" s="8" t="n">
        <f aca="false">+[2]data1cf!AY382</f>
        <v>0</v>
      </c>
      <c r="AA383" s="8" t="n">
        <f aca="false">+[2]data1cf!AZ382</f>
        <v>0</v>
      </c>
      <c r="AB383" s="9"/>
      <c r="AC383" s="9"/>
      <c r="AD383" s="9"/>
      <c r="AE383" s="9"/>
      <c r="AF383" s="9"/>
      <c r="AG383" s="9"/>
      <c r="AH383" s="9"/>
      <c r="AI383" s="9"/>
      <c r="AJ383" s="9"/>
      <c r="AK383" s="1"/>
      <c r="AL383" s="1" t="e">
        <f aca="false">SUMPRODUCT(B383:AJ383,PVCapPrice)</f>
        <v>#DIV/0!</v>
      </c>
      <c r="AM383" s="1"/>
      <c r="AN383" s="1"/>
      <c r="AO383" s="1"/>
      <c r="AP383" s="1"/>
      <c r="AQ383" s="1"/>
    </row>
    <row r="384" customFormat="false" ht="11.25" hidden="false" customHeight="false" outlineLevel="0" collapsed="false">
      <c r="A384" s="1" t="n">
        <v>382</v>
      </c>
      <c r="B384" s="8" t="n">
        <f aca="false">+[2]data1cf!AA383</f>
        <v>-87412.8943873909</v>
      </c>
      <c r="C384" s="8" t="n">
        <f aca="false">+[2]data1cf!AB383</f>
        <v>-7686.51978211889</v>
      </c>
      <c r="D384" s="8" t="n">
        <f aca="false">+[2]data1cf!AC383</f>
        <v>-3669.81466614505</v>
      </c>
      <c r="E384" s="8" t="n">
        <f aca="false">+[2]data1cf!AD383</f>
        <v>-3197.78709028454</v>
      </c>
      <c r="F384" s="8" t="n">
        <f aca="false">+[2]data1cf!AE383</f>
        <v>-3546.55521158485</v>
      </c>
      <c r="G384" s="8" t="n">
        <f aca="false">+[2]data1cf!AF383</f>
        <v>-3858.66147913389</v>
      </c>
      <c r="H384" s="8" t="n">
        <f aca="false">+[2]data1cf!AG383</f>
        <v>-2492.33072239085</v>
      </c>
      <c r="I384" s="8" t="n">
        <f aca="false">+[2]data1cf!AH383</f>
        <v>-2605.06174290175</v>
      </c>
      <c r="J384" s="8" t="n">
        <f aca="false">+[2]data1cf!AI383</f>
        <v>-2617.49594543674</v>
      </c>
      <c r="K384" s="8" t="n">
        <f aca="false">+[2]data1cf!AJ383</f>
        <v>-2626.904560714</v>
      </c>
      <c r="L384" s="8" t="n">
        <f aca="false">+[2]data1cf!AK383</f>
        <v>-2654.98988031715</v>
      </c>
      <c r="M384" s="8" t="n">
        <f aca="false">+[2]data1cf!AL383</f>
        <v>-2653.68319501682</v>
      </c>
      <c r="N384" s="8" t="n">
        <f aca="false">+[2]data1cf!AM383</f>
        <v>-2671.07661284906</v>
      </c>
      <c r="O384" s="8" t="n">
        <f aca="false">+[2]data1cf!AN383</f>
        <v>-2481.48351214869</v>
      </c>
      <c r="P384" s="8" t="n">
        <f aca="false">+[2]data1cf!AO383</f>
        <v>-2442.88509837488</v>
      </c>
      <c r="Q384" s="8" t="n">
        <f aca="false">+[2]data1cf!AP383</f>
        <v>-2444.01855697628</v>
      </c>
      <c r="R384" s="8" t="n">
        <f aca="false">+[2]data1cf!AQ383</f>
        <v>1002.59093346562</v>
      </c>
      <c r="S384" s="8" t="n">
        <f aca="false">+[2]data1cf!AR383</f>
        <v>0</v>
      </c>
      <c r="T384" s="8" t="n">
        <f aca="false">+[2]data1cf!AS383</f>
        <v>0</v>
      </c>
      <c r="U384" s="8" t="n">
        <f aca="false">+[2]data1cf!AT383</f>
        <v>0</v>
      </c>
      <c r="V384" s="8" t="n">
        <f aca="false">+[2]data1cf!AU383</f>
        <v>0</v>
      </c>
      <c r="W384" s="8" t="n">
        <f aca="false">+[2]data1cf!AV383</f>
        <v>0</v>
      </c>
      <c r="X384" s="8" t="n">
        <f aca="false">+[2]data1cf!AW383</f>
        <v>0</v>
      </c>
      <c r="Y384" s="8" t="n">
        <f aca="false">+[2]data1cf!AX383</f>
        <v>0</v>
      </c>
      <c r="Z384" s="8" t="n">
        <f aca="false">+[2]data1cf!AY383</f>
        <v>0</v>
      </c>
      <c r="AA384" s="8" t="n">
        <f aca="false">+[2]data1cf!AZ383</f>
        <v>0</v>
      </c>
      <c r="AB384" s="9"/>
      <c r="AC384" s="9"/>
      <c r="AD384" s="9"/>
      <c r="AE384" s="9"/>
      <c r="AF384" s="9"/>
      <c r="AG384" s="9"/>
      <c r="AH384" s="9"/>
      <c r="AI384" s="9"/>
      <c r="AJ384" s="9"/>
      <c r="AK384" s="1"/>
      <c r="AL384" s="1" t="e">
        <f aca="false">SUMPRODUCT(B384:AJ384,PVCapPrice)</f>
        <v>#DIV/0!</v>
      </c>
      <c r="AM384" s="1"/>
      <c r="AN384" s="1"/>
      <c r="AO384" s="1"/>
      <c r="AP384" s="1"/>
      <c r="AQ384" s="1"/>
    </row>
    <row r="385" customFormat="false" ht="11.25" hidden="false" customHeight="false" outlineLevel="0" collapsed="false">
      <c r="A385" s="1" t="n">
        <v>383</v>
      </c>
      <c r="B385" s="8" t="n">
        <f aca="false">+[2]data1cf!AA384</f>
        <v>-85557.9171112263</v>
      </c>
      <c r="C385" s="8" t="n">
        <f aca="false">+[2]data1cf!AB384</f>
        <v>-7668.83824853805</v>
      </c>
      <c r="D385" s="8" t="n">
        <f aca="false">+[2]data1cf!AC384</f>
        <v>-3765.08438279396</v>
      </c>
      <c r="E385" s="8" t="n">
        <f aca="false">+[2]data1cf!AD384</f>
        <v>-3312.69401046308</v>
      </c>
      <c r="F385" s="8" t="n">
        <f aca="false">+[2]data1cf!AE384</f>
        <v>-3602.58046281569</v>
      </c>
      <c r="G385" s="8" t="n">
        <f aca="false">+[2]data1cf!AF384</f>
        <v>-3839.21038544096</v>
      </c>
      <c r="H385" s="8" t="n">
        <f aca="false">+[2]data1cf!AG384</f>
        <v>-2537.26242716865</v>
      </c>
      <c r="I385" s="8" t="n">
        <f aca="false">+[2]data1cf!AH384</f>
        <v>-2647.61343763515</v>
      </c>
      <c r="J385" s="8" t="n">
        <f aca="false">+[2]data1cf!AI384</f>
        <v>-2660.04764017014</v>
      </c>
      <c r="K385" s="8" t="n">
        <f aca="false">+[2]data1cf!AJ384</f>
        <v>-2669.52837696389</v>
      </c>
      <c r="L385" s="8" t="n">
        <f aca="false">+[2]data1cf!AK384</f>
        <v>-2697.54157505055</v>
      </c>
      <c r="M385" s="8" t="n">
        <f aca="false">+[2]data1cf!AL384</f>
        <v>-2696.30701126672</v>
      </c>
      <c r="N385" s="8" t="n">
        <f aca="false">+[2]data1cf!AM384</f>
        <v>-2713.62830758246</v>
      </c>
      <c r="O385" s="8" t="n">
        <f aca="false">+[2]data1cf!AN384</f>
        <v>-2524.10732839858</v>
      </c>
      <c r="P385" s="8" t="n">
        <f aca="false">+[2]data1cf!AO384</f>
        <v>-2485.43679310828</v>
      </c>
      <c r="Q385" s="8" t="n">
        <f aca="false">+[2]data1cf!AP384</f>
        <v>-2486.64237322617</v>
      </c>
      <c r="R385" s="8" t="n">
        <f aca="false">+[2]data1cf!AQ384</f>
        <v>981.315086098921</v>
      </c>
      <c r="S385" s="8" t="n">
        <f aca="false">+[2]data1cf!AR384</f>
        <v>0</v>
      </c>
      <c r="T385" s="8" t="n">
        <f aca="false">+[2]data1cf!AS384</f>
        <v>0</v>
      </c>
      <c r="U385" s="8" t="n">
        <f aca="false">+[2]data1cf!AT384</f>
        <v>0</v>
      </c>
      <c r="V385" s="8" t="n">
        <f aca="false">+[2]data1cf!AU384</f>
        <v>0</v>
      </c>
      <c r="W385" s="8" t="n">
        <f aca="false">+[2]data1cf!AV384</f>
        <v>0</v>
      </c>
      <c r="X385" s="8" t="n">
        <f aca="false">+[2]data1cf!AW384</f>
        <v>0</v>
      </c>
      <c r="Y385" s="8" t="n">
        <f aca="false">+[2]data1cf!AX384</f>
        <v>0</v>
      </c>
      <c r="Z385" s="8" t="n">
        <f aca="false">+[2]data1cf!AY384</f>
        <v>0</v>
      </c>
      <c r="AA385" s="8" t="n">
        <f aca="false">+[2]data1cf!AZ384</f>
        <v>0</v>
      </c>
      <c r="AB385" s="9"/>
      <c r="AC385" s="9"/>
      <c r="AD385" s="9"/>
      <c r="AE385" s="9"/>
      <c r="AF385" s="9"/>
      <c r="AG385" s="9"/>
      <c r="AH385" s="9"/>
      <c r="AI385" s="9"/>
      <c r="AJ385" s="9"/>
      <c r="AK385" s="1"/>
      <c r="AL385" s="1" t="e">
        <f aca="false">SUMPRODUCT(B385:AJ385,PVCapPrice)</f>
        <v>#DIV/0!</v>
      </c>
      <c r="AM385" s="1"/>
      <c r="AN385" s="1"/>
      <c r="AO385" s="1"/>
      <c r="AP385" s="1"/>
      <c r="AQ385" s="1"/>
    </row>
    <row r="386" customFormat="false" ht="11.25" hidden="false" customHeight="false" outlineLevel="0" collapsed="false">
      <c r="A386" s="1" t="n">
        <v>384</v>
      </c>
      <c r="B386" s="8" t="n">
        <f aca="false">+[2]data1cf!AA385</f>
        <v>-101605.605291624</v>
      </c>
      <c r="C386" s="8" t="n">
        <f aca="false">+[2]data1cf!AB385</f>
        <v>-7293.15577285323</v>
      </c>
      <c r="D386" s="8" t="n">
        <f aca="false">+[2]data1cf!AC385</f>
        <v>-3149.4962875024</v>
      </c>
      <c r="E386" s="8" t="n">
        <f aca="false">+[2]data1cf!AD385</f>
        <v>-2814.29372038752</v>
      </c>
      <c r="F386" s="8" t="n">
        <f aca="false">+[2]data1cf!AE385</f>
        <v>-3138.35507766586</v>
      </c>
      <c r="G386" s="8" t="n">
        <f aca="false">+[2]data1cf!AF385</f>
        <v>-3422.79351672727</v>
      </c>
      <c r="H386" s="8" t="n">
        <f aca="false">+[2]data1cf!AG385</f>
        <v>-2148.55147261789</v>
      </c>
      <c r="I386" s="8" t="n">
        <f aca="false">+[2]data1cf!AH385</f>
        <v>-2279.49230892736</v>
      </c>
      <c r="J386" s="8" t="n">
        <f aca="false">+[2]data1cf!AI385</f>
        <v>-2291.92651146235</v>
      </c>
      <c r="K386" s="8" t="n">
        <f aca="false">+[2]data1cf!AJ385</f>
        <v>-2300.78331413965</v>
      </c>
      <c r="L386" s="8" t="n">
        <f aca="false">+[2]data1cf!AK385</f>
        <v>-2329.42044634276</v>
      </c>
      <c r="M386" s="8" t="n">
        <f aca="false">+[2]data1cf!AL385</f>
        <v>-2327.56194844247</v>
      </c>
      <c r="N386" s="8" t="n">
        <f aca="false">+[2]data1cf!AM385</f>
        <v>-2345.50717887467</v>
      </c>
      <c r="O386" s="8" t="n">
        <f aca="false">+[2]data1cf!AN385</f>
        <v>-2155.36226557434</v>
      </c>
      <c r="P386" s="8" t="n">
        <f aca="false">+[2]data1cf!AO385</f>
        <v>-2117.31566440049</v>
      </c>
      <c r="Q386" s="8" t="n">
        <f aca="false">+[2]data1cf!AP385</f>
        <v>-2117.89731040193</v>
      </c>
      <c r="R386" s="8" t="n">
        <f aca="false">+[2]data1cf!AQ385</f>
        <v>1165.37565045281</v>
      </c>
      <c r="S386" s="8" t="n">
        <f aca="false">+[2]data1cf!AR385</f>
        <v>0</v>
      </c>
      <c r="T386" s="8" t="n">
        <f aca="false">+[2]data1cf!AS385</f>
        <v>0</v>
      </c>
      <c r="U386" s="8" t="n">
        <f aca="false">+[2]data1cf!AT385</f>
        <v>0</v>
      </c>
      <c r="V386" s="8" t="n">
        <f aca="false">+[2]data1cf!AU385</f>
        <v>0</v>
      </c>
      <c r="W386" s="8" t="n">
        <f aca="false">+[2]data1cf!AV385</f>
        <v>0</v>
      </c>
      <c r="X386" s="8" t="n">
        <f aca="false">+[2]data1cf!AW385</f>
        <v>0</v>
      </c>
      <c r="Y386" s="8" t="n">
        <f aca="false">+[2]data1cf!AX385</f>
        <v>0</v>
      </c>
      <c r="Z386" s="8" t="n">
        <f aca="false">+[2]data1cf!AY385</f>
        <v>0</v>
      </c>
      <c r="AA386" s="8" t="n">
        <f aca="false">+[2]data1cf!AZ385</f>
        <v>0</v>
      </c>
      <c r="AB386" s="9"/>
      <c r="AC386" s="9"/>
      <c r="AD386" s="9"/>
      <c r="AE386" s="9"/>
      <c r="AF386" s="9"/>
      <c r="AG386" s="9"/>
      <c r="AH386" s="9"/>
      <c r="AI386" s="9"/>
      <c r="AJ386" s="9"/>
      <c r="AK386" s="1"/>
      <c r="AL386" s="1" t="e">
        <f aca="false">SUMPRODUCT(B386:AJ386,PVCapPrice)</f>
        <v>#DIV/0!</v>
      </c>
      <c r="AM386" s="1"/>
      <c r="AN386" s="1"/>
      <c r="AO386" s="1"/>
      <c r="AP386" s="1"/>
      <c r="AQ386" s="1"/>
    </row>
    <row r="387" customFormat="false" ht="11.25" hidden="false" customHeight="false" outlineLevel="0" collapsed="false">
      <c r="A387" s="1" t="n">
        <v>385</v>
      </c>
      <c r="B387" s="8" t="n">
        <f aca="false">+[2]data1cf!AA386</f>
        <v>-94734.4782300827</v>
      </c>
      <c r="C387" s="8" t="n">
        <f aca="false">+[2]data1cf!AB386</f>
        <v>-7429.60231836571</v>
      </c>
      <c r="D387" s="8" t="n">
        <f aca="false">+[2]data1cf!AC386</f>
        <v>-3459.66582716135</v>
      </c>
      <c r="E387" s="8" t="n">
        <f aca="false">+[2]data1cf!AD386</f>
        <v>-3233.30252884204</v>
      </c>
      <c r="F387" s="8" t="n">
        <f aca="false">+[2]data1cf!AE386</f>
        <v>-3451.29135435107</v>
      </c>
      <c r="G387" s="8" t="n">
        <f aca="false">+[2]data1cf!AF386</f>
        <v>-3777.72916208969</v>
      </c>
      <c r="H387" s="8" t="n">
        <f aca="false">+[2]data1cf!AG386</f>
        <v>-2314.98556137305</v>
      </c>
      <c r="I387" s="8" t="n">
        <f aca="false">+[2]data1cf!AH386</f>
        <v>-2437.11046681748</v>
      </c>
      <c r="J387" s="8" t="n">
        <f aca="false">+[2]data1cf!AI386</f>
        <v>-2449.54466935247</v>
      </c>
      <c r="K387" s="8" t="n">
        <f aca="false">+[2]data1cf!AJ386</f>
        <v>-2458.66862144992</v>
      </c>
      <c r="L387" s="8" t="n">
        <f aca="false">+[2]data1cf!AK386</f>
        <v>-2487.03860423288</v>
      </c>
      <c r="M387" s="8" t="n">
        <f aca="false">+[2]data1cf!AL386</f>
        <v>-2485.44725575275</v>
      </c>
      <c r="N387" s="8" t="n">
        <f aca="false">+[2]data1cf!AM386</f>
        <v>-2503.12533676479</v>
      </c>
      <c r="O387" s="8" t="n">
        <f aca="false">+[2]data1cf!AN386</f>
        <v>-2313.24757288461</v>
      </c>
      <c r="P387" s="8" t="n">
        <f aca="false">+[2]data1cf!AO386</f>
        <v>-2274.93382229061</v>
      </c>
      <c r="Q387" s="8" t="n">
        <f aca="false">+[2]data1cf!AP386</f>
        <v>-2275.7826177122</v>
      </c>
      <c r="R387" s="8" t="n">
        <f aca="false">+[2]data1cf!AQ386</f>
        <v>1086.56657150776</v>
      </c>
      <c r="S387" s="8" t="n">
        <f aca="false">+[2]data1cf!AR386</f>
        <v>0</v>
      </c>
      <c r="T387" s="8" t="n">
        <f aca="false">+[2]data1cf!AS386</f>
        <v>0</v>
      </c>
      <c r="U387" s="8" t="n">
        <f aca="false">+[2]data1cf!AT386</f>
        <v>0</v>
      </c>
      <c r="V387" s="8" t="n">
        <f aca="false">+[2]data1cf!AU386</f>
        <v>0</v>
      </c>
      <c r="W387" s="8" t="n">
        <f aca="false">+[2]data1cf!AV386</f>
        <v>0</v>
      </c>
      <c r="X387" s="8" t="n">
        <f aca="false">+[2]data1cf!AW386</f>
        <v>0</v>
      </c>
      <c r="Y387" s="8" t="n">
        <f aca="false">+[2]data1cf!AX386</f>
        <v>0</v>
      </c>
      <c r="Z387" s="8" t="n">
        <f aca="false">+[2]data1cf!AY386</f>
        <v>0</v>
      </c>
      <c r="AA387" s="8" t="n">
        <f aca="false">+[2]data1cf!AZ386</f>
        <v>0</v>
      </c>
      <c r="AB387" s="9"/>
      <c r="AC387" s="9"/>
      <c r="AD387" s="9"/>
      <c r="AE387" s="9"/>
      <c r="AF387" s="9"/>
      <c r="AG387" s="9"/>
      <c r="AH387" s="9"/>
      <c r="AI387" s="9"/>
      <c r="AJ387" s="9"/>
      <c r="AK387" s="1"/>
      <c r="AL387" s="1" t="e">
        <f aca="false">SUMPRODUCT(B387:AJ387,PVCapPrice)</f>
        <v>#DIV/0!</v>
      </c>
      <c r="AM387" s="1"/>
      <c r="AN387" s="1"/>
      <c r="AO387" s="1"/>
      <c r="AP387" s="1"/>
      <c r="AQ387" s="1"/>
    </row>
    <row r="388" customFormat="false" ht="11.25" hidden="false" customHeight="false" outlineLevel="0" collapsed="false">
      <c r="A388" s="1" t="n">
        <v>386</v>
      </c>
      <c r="B388" s="8" t="n">
        <f aca="false">+[2]data1cf!AA387</f>
        <v>-102219.77325581</v>
      </c>
      <c r="C388" s="8" t="n">
        <f aca="false">+[2]data1cf!AB387</f>
        <v>-7336.96680838825</v>
      </c>
      <c r="D388" s="8" t="n">
        <f aca="false">+[2]data1cf!AC387</f>
        <v>-3114.98192131073</v>
      </c>
      <c r="E388" s="8" t="n">
        <f aca="false">+[2]data1cf!AD387</f>
        <v>-2772.16998358628</v>
      </c>
      <c r="F388" s="8" t="n">
        <f aca="false">+[2]data1cf!AE387</f>
        <v>-3119.96605019084</v>
      </c>
      <c r="G388" s="8" t="n">
        <f aca="false">+[2]data1cf!AF387</f>
        <v>-3480.13096721064</v>
      </c>
      <c r="H388" s="8" t="n">
        <f aca="false">+[2]data1cf!AG387</f>
        <v>-2133.67494878907</v>
      </c>
      <c r="I388" s="8" t="n">
        <f aca="false">+[2]data1cf!AH387</f>
        <v>-2265.40378716331</v>
      </c>
      <c r="J388" s="8" t="n">
        <f aca="false">+[2]data1cf!AI387</f>
        <v>-2277.8379896983</v>
      </c>
      <c r="K388" s="8" t="n">
        <f aca="false">+[2]data1cf!AJ387</f>
        <v>-2286.67091352516</v>
      </c>
      <c r="L388" s="8" t="n">
        <f aca="false">+[2]data1cf!AK387</f>
        <v>-2315.33192457871</v>
      </c>
      <c r="M388" s="8" t="n">
        <f aca="false">+[2]data1cf!AL387</f>
        <v>-2313.44954782798</v>
      </c>
      <c r="N388" s="8" t="n">
        <f aca="false">+[2]data1cf!AM387</f>
        <v>-2331.41865711062</v>
      </c>
      <c r="O388" s="8" t="n">
        <f aca="false">+[2]data1cf!AN387</f>
        <v>-2141.24986495984</v>
      </c>
      <c r="P388" s="8" t="n">
        <f aca="false">+[2]data1cf!AO387</f>
        <v>-2103.22714263644</v>
      </c>
      <c r="Q388" s="8" t="n">
        <f aca="false">+[2]data1cf!AP387</f>
        <v>-2103.78490978744</v>
      </c>
      <c r="R388" s="8" t="n">
        <f aca="false">+[2]data1cf!AQ387</f>
        <v>1172.41991133484</v>
      </c>
      <c r="S388" s="8" t="n">
        <f aca="false">+[2]data1cf!AR387</f>
        <v>0</v>
      </c>
      <c r="T388" s="8" t="n">
        <f aca="false">+[2]data1cf!AS387</f>
        <v>0</v>
      </c>
      <c r="U388" s="8" t="n">
        <f aca="false">+[2]data1cf!AT387</f>
        <v>0</v>
      </c>
      <c r="V388" s="8" t="n">
        <f aca="false">+[2]data1cf!AU387</f>
        <v>0</v>
      </c>
      <c r="W388" s="8" t="n">
        <f aca="false">+[2]data1cf!AV387</f>
        <v>0</v>
      </c>
      <c r="X388" s="8" t="n">
        <f aca="false">+[2]data1cf!AW387</f>
        <v>0</v>
      </c>
      <c r="Y388" s="8" t="n">
        <f aca="false">+[2]data1cf!AX387</f>
        <v>0</v>
      </c>
      <c r="Z388" s="8" t="n">
        <f aca="false">+[2]data1cf!AY387</f>
        <v>0</v>
      </c>
      <c r="AA388" s="8" t="n">
        <f aca="false">+[2]data1cf!AZ387</f>
        <v>0</v>
      </c>
      <c r="AB388" s="9"/>
      <c r="AC388" s="9"/>
      <c r="AD388" s="9"/>
      <c r="AE388" s="9"/>
      <c r="AF388" s="9"/>
      <c r="AG388" s="9"/>
      <c r="AH388" s="9"/>
      <c r="AI388" s="9"/>
      <c r="AJ388" s="9"/>
      <c r="AK388" s="1"/>
      <c r="AL388" s="1" t="e">
        <f aca="false">SUMPRODUCT(B388:AJ388,PVCapPrice)</f>
        <v>#DIV/0!</v>
      </c>
      <c r="AM388" s="1"/>
      <c r="AN388" s="1"/>
      <c r="AO388" s="1"/>
      <c r="AP388" s="1"/>
      <c r="AQ388" s="1"/>
    </row>
    <row r="389" customFormat="false" ht="11.25" hidden="false" customHeight="false" outlineLevel="0" collapsed="false">
      <c r="A389" s="1" t="n">
        <v>387</v>
      </c>
      <c r="B389" s="8" t="n">
        <f aca="false">+[2]data1cf!AA388</f>
        <v>-103304.94326886</v>
      </c>
      <c r="C389" s="8" t="n">
        <f aca="false">+[2]data1cf!AB388</f>
        <v>-7287.4405930107</v>
      </c>
      <c r="D389" s="8" t="n">
        <f aca="false">+[2]data1cf!AC388</f>
        <v>-3042.29987861297</v>
      </c>
      <c r="E389" s="8" t="n">
        <f aca="false">+[2]data1cf!AD388</f>
        <v>-2756.74046931725</v>
      </c>
      <c r="F389" s="8" t="n">
        <f aca="false">+[2]data1cf!AE388</f>
        <v>-3033.85206165201</v>
      </c>
      <c r="G389" s="8" t="n">
        <f aca="false">+[2]data1cf!AF388</f>
        <v>-3334.59009128983</v>
      </c>
      <c r="H389" s="8" t="n">
        <f aca="false">+[2]data1cf!AG388</f>
        <v>-2107.38970029217</v>
      </c>
      <c r="I389" s="8" t="n">
        <f aca="false">+[2]data1cf!AH388</f>
        <v>-2240.51085519995</v>
      </c>
      <c r="J389" s="8" t="n">
        <f aca="false">+[2]data1cf!AI388</f>
        <v>-2252.94505773494</v>
      </c>
      <c r="K389" s="8" t="n">
        <f aca="false">+[2]data1cf!AJ388</f>
        <v>-2261.73579015169</v>
      </c>
      <c r="L389" s="8" t="n">
        <f aca="false">+[2]data1cf!AK388</f>
        <v>-2290.43899261535</v>
      </c>
      <c r="M389" s="8" t="n">
        <f aca="false">+[2]data1cf!AL388</f>
        <v>-2288.51442445451</v>
      </c>
      <c r="N389" s="8" t="n">
        <f aca="false">+[2]data1cf!AM388</f>
        <v>-2306.52572514726</v>
      </c>
      <c r="O389" s="8" t="n">
        <f aca="false">+[2]data1cf!AN388</f>
        <v>-2116.31474158638</v>
      </c>
      <c r="P389" s="8" t="n">
        <f aca="false">+[2]data1cf!AO388</f>
        <v>-2078.33421067308</v>
      </c>
      <c r="Q389" s="8" t="n">
        <f aca="false">+[2]data1cf!AP388</f>
        <v>-2078.84978641397</v>
      </c>
      <c r="R389" s="8" t="n">
        <f aca="false">+[2]data1cf!AQ388</f>
        <v>1184.86637731652</v>
      </c>
      <c r="S389" s="8" t="n">
        <f aca="false">+[2]data1cf!AR388</f>
        <v>0</v>
      </c>
      <c r="T389" s="8" t="n">
        <f aca="false">+[2]data1cf!AS388</f>
        <v>0</v>
      </c>
      <c r="U389" s="8" t="n">
        <f aca="false">+[2]data1cf!AT388</f>
        <v>0</v>
      </c>
      <c r="V389" s="8" t="n">
        <f aca="false">+[2]data1cf!AU388</f>
        <v>0</v>
      </c>
      <c r="W389" s="8" t="n">
        <f aca="false">+[2]data1cf!AV388</f>
        <v>0</v>
      </c>
      <c r="X389" s="8" t="n">
        <f aca="false">+[2]data1cf!AW388</f>
        <v>0</v>
      </c>
      <c r="Y389" s="8" t="n">
        <f aca="false">+[2]data1cf!AX388</f>
        <v>0</v>
      </c>
      <c r="Z389" s="8" t="n">
        <f aca="false">+[2]data1cf!AY388</f>
        <v>0</v>
      </c>
      <c r="AA389" s="8" t="n">
        <f aca="false">+[2]data1cf!AZ388</f>
        <v>0</v>
      </c>
      <c r="AB389" s="9"/>
      <c r="AC389" s="9"/>
      <c r="AD389" s="9"/>
      <c r="AE389" s="9"/>
      <c r="AF389" s="9"/>
      <c r="AG389" s="9"/>
      <c r="AH389" s="9"/>
      <c r="AI389" s="9"/>
      <c r="AJ389" s="9"/>
      <c r="AK389" s="1"/>
      <c r="AL389" s="1" t="e">
        <f aca="false">SUMPRODUCT(B389:AJ389,PVCapPrice)</f>
        <v>#DIV/0!</v>
      </c>
      <c r="AM389" s="1"/>
      <c r="AN389" s="1"/>
      <c r="AO389" s="1"/>
      <c r="AP389" s="1"/>
      <c r="AQ389" s="1"/>
    </row>
    <row r="390" customFormat="false" ht="11.25" hidden="false" customHeight="false" outlineLevel="0" collapsed="false">
      <c r="A390" s="1" t="n">
        <v>388</v>
      </c>
      <c r="B390" s="8" t="n">
        <f aca="false">+[2]data1cf!AA389</f>
        <v>-94713.7474260171</v>
      </c>
      <c r="C390" s="8" t="n">
        <f aca="false">+[2]data1cf!AB389</f>
        <v>-7515.80617253801</v>
      </c>
      <c r="D390" s="8" t="n">
        <f aca="false">+[2]data1cf!AC389</f>
        <v>-3437.34708085236</v>
      </c>
      <c r="E390" s="8" t="n">
        <f aca="false">+[2]data1cf!AD389</f>
        <v>-3108.03346300625</v>
      </c>
      <c r="F390" s="8" t="n">
        <f aca="false">+[2]data1cf!AE389</f>
        <v>-3396.02761571244</v>
      </c>
      <c r="G390" s="8" t="n">
        <f aca="false">+[2]data1cf!AF389</f>
        <v>-3531.54858373519</v>
      </c>
      <c r="H390" s="8" t="n">
        <f aca="false">+[2]data1cf!AG389</f>
        <v>-2315.48770788452</v>
      </c>
      <c r="I390" s="8" t="n">
        <f aca="false">+[2]data1cf!AH389</f>
        <v>-2437.5860148781</v>
      </c>
      <c r="J390" s="8" t="n">
        <f aca="false">+[2]data1cf!AI389</f>
        <v>-2450.02021741309</v>
      </c>
      <c r="K390" s="8" t="n">
        <f aca="false">+[2]data1cf!AJ389</f>
        <v>-2459.14497552421</v>
      </c>
      <c r="L390" s="8" t="n">
        <f aca="false">+[2]data1cf!AK389</f>
        <v>-2487.5141522935</v>
      </c>
      <c r="M390" s="8" t="n">
        <f aca="false">+[2]data1cf!AL389</f>
        <v>-2485.92360982703</v>
      </c>
      <c r="N390" s="8" t="n">
        <f aca="false">+[2]data1cf!AM389</f>
        <v>-2503.60088482541</v>
      </c>
      <c r="O390" s="8" t="n">
        <f aca="false">+[2]data1cf!AN389</f>
        <v>-2313.72392695889</v>
      </c>
      <c r="P390" s="8" t="n">
        <f aca="false">+[2]data1cf!AO389</f>
        <v>-2275.40937035123</v>
      </c>
      <c r="Q390" s="8" t="n">
        <f aca="false">+[2]data1cf!AP389</f>
        <v>-2276.25897178649</v>
      </c>
      <c r="R390" s="8" t="n">
        <f aca="false">+[2]data1cf!AQ389</f>
        <v>1086.32879747745</v>
      </c>
      <c r="S390" s="8" t="n">
        <f aca="false">+[2]data1cf!AR389</f>
        <v>0</v>
      </c>
      <c r="T390" s="8" t="n">
        <f aca="false">+[2]data1cf!AS389</f>
        <v>0</v>
      </c>
      <c r="U390" s="8" t="n">
        <f aca="false">+[2]data1cf!AT389</f>
        <v>0</v>
      </c>
      <c r="V390" s="8" t="n">
        <f aca="false">+[2]data1cf!AU389</f>
        <v>0</v>
      </c>
      <c r="W390" s="8" t="n">
        <f aca="false">+[2]data1cf!AV389</f>
        <v>0</v>
      </c>
      <c r="X390" s="8" t="n">
        <f aca="false">+[2]data1cf!AW389</f>
        <v>0</v>
      </c>
      <c r="Y390" s="8" t="n">
        <f aca="false">+[2]data1cf!AX389</f>
        <v>0</v>
      </c>
      <c r="Z390" s="8" t="n">
        <f aca="false">+[2]data1cf!AY389</f>
        <v>0</v>
      </c>
      <c r="AA390" s="8" t="n">
        <f aca="false">+[2]data1cf!AZ389</f>
        <v>0</v>
      </c>
      <c r="AB390" s="9"/>
      <c r="AC390" s="9"/>
      <c r="AD390" s="9"/>
      <c r="AE390" s="9"/>
      <c r="AF390" s="9"/>
      <c r="AG390" s="9"/>
      <c r="AH390" s="9"/>
      <c r="AI390" s="9"/>
      <c r="AJ390" s="9"/>
      <c r="AK390" s="1"/>
      <c r="AL390" s="1" t="e">
        <f aca="false">SUMPRODUCT(B390:AJ390,PVCapPrice)</f>
        <v>#DIV/0!</v>
      </c>
      <c r="AM390" s="1"/>
      <c r="AN390" s="1"/>
      <c r="AO390" s="1"/>
      <c r="AP390" s="1"/>
      <c r="AQ390" s="1"/>
    </row>
    <row r="391" customFormat="false" ht="11.25" hidden="false" customHeight="false" outlineLevel="0" collapsed="false">
      <c r="A391" s="1" t="n">
        <v>389</v>
      </c>
      <c r="B391" s="8" t="n">
        <f aca="false">+[2]data1cf!AA390</f>
        <v>-99826.5631304712</v>
      </c>
      <c r="C391" s="8" t="n">
        <f aca="false">+[2]data1cf!AB390</f>
        <v>-7441.86636188678</v>
      </c>
      <c r="D391" s="8" t="n">
        <f aca="false">+[2]data1cf!AC390</f>
        <v>-3254.7429949657</v>
      </c>
      <c r="E391" s="8" t="n">
        <f aca="false">+[2]data1cf!AD390</f>
        <v>-2949.88571696982</v>
      </c>
      <c r="F391" s="8" t="n">
        <f aca="false">+[2]data1cf!AE390</f>
        <v>-3107.4098950327</v>
      </c>
      <c r="G391" s="8" t="n">
        <f aca="false">+[2]data1cf!AF390</f>
        <v>-3501.92091499768</v>
      </c>
      <c r="H391" s="8" t="n">
        <f aca="false">+[2]data1cf!AG390</f>
        <v>-2191.64385881546</v>
      </c>
      <c r="I391" s="8" t="n">
        <f aca="false">+[2]data1cf!AH390</f>
        <v>-2320.30211287049</v>
      </c>
      <c r="J391" s="8" t="n">
        <f aca="false">+[2]data1cf!AI390</f>
        <v>-2332.73631540548</v>
      </c>
      <c r="K391" s="8" t="n">
        <f aca="false">+[2]data1cf!AJ390</f>
        <v>-2341.662287242</v>
      </c>
      <c r="L391" s="8" t="n">
        <f aca="false">+[2]data1cf!AK390</f>
        <v>-2370.23025028589</v>
      </c>
      <c r="M391" s="8" t="n">
        <f aca="false">+[2]data1cf!AL390</f>
        <v>-2368.44092154483</v>
      </c>
      <c r="N391" s="8" t="n">
        <f aca="false">+[2]data1cf!AM390</f>
        <v>-2386.31698281779</v>
      </c>
      <c r="O391" s="8" t="n">
        <f aca="false">+[2]data1cf!AN390</f>
        <v>-2196.24123867669</v>
      </c>
      <c r="P391" s="8" t="n">
        <f aca="false">+[2]data1cf!AO390</f>
        <v>-2158.12546834361</v>
      </c>
      <c r="Q391" s="8" t="n">
        <f aca="false">+[2]data1cf!AP390</f>
        <v>-2158.77628350428</v>
      </c>
      <c r="R391" s="8" t="n">
        <f aca="false">+[2]data1cf!AQ390</f>
        <v>1144.97074848125</v>
      </c>
      <c r="S391" s="8" t="n">
        <f aca="false">+[2]data1cf!AR390</f>
        <v>0</v>
      </c>
      <c r="T391" s="8" t="n">
        <f aca="false">+[2]data1cf!AS390</f>
        <v>0</v>
      </c>
      <c r="U391" s="8" t="n">
        <f aca="false">+[2]data1cf!AT390</f>
        <v>0</v>
      </c>
      <c r="V391" s="8" t="n">
        <f aca="false">+[2]data1cf!AU390</f>
        <v>0</v>
      </c>
      <c r="W391" s="8" t="n">
        <f aca="false">+[2]data1cf!AV390</f>
        <v>0</v>
      </c>
      <c r="X391" s="8" t="n">
        <f aca="false">+[2]data1cf!AW390</f>
        <v>0</v>
      </c>
      <c r="Y391" s="8" t="n">
        <f aca="false">+[2]data1cf!AX390</f>
        <v>0</v>
      </c>
      <c r="Z391" s="8" t="n">
        <f aca="false">+[2]data1cf!AY390</f>
        <v>0</v>
      </c>
      <c r="AA391" s="8" t="n">
        <f aca="false">+[2]data1cf!AZ390</f>
        <v>0</v>
      </c>
      <c r="AB391" s="9"/>
      <c r="AC391" s="9"/>
      <c r="AD391" s="9"/>
      <c r="AE391" s="9"/>
      <c r="AF391" s="9"/>
      <c r="AG391" s="9"/>
      <c r="AH391" s="9"/>
      <c r="AI391" s="9"/>
      <c r="AJ391" s="9"/>
      <c r="AK391" s="1"/>
      <c r="AL391" s="1" t="e">
        <f aca="false">SUMPRODUCT(B391:AJ391,PVCapPrice)</f>
        <v>#DIV/0!</v>
      </c>
      <c r="AM391" s="1"/>
      <c r="AN391" s="1"/>
      <c r="AO391" s="1"/>
      <c r="AP391" s="1"/>
      <c r="AQ391" s="1"/>
    </row>
    <row r="392" customFormat="false" ht="11.25" hidden="false" customHeight="false" outlineLevel="0" collapsed="false">
      <c r="A392" s="1" t="n">
        <v>390</v>
      </c>
      <c r="B392" s="8" t="n">
        <f aca="false">+[2]data1cf!AA391</f>
        <v>-89802.365821778</v>
      </c>
      <c r="C392" s="8" t="n">
        <f aca="false">+[2]data1cf!AB391</f>
        <v>-7639.98563289977</v>
      </c>
      <c r="D392" s="8" t="n">
        <f aca="false">+[2]data1cf!AC391</f>
        <v>-3603.9858631771</v>
      </c>
      <c r="E392" s="8" t="n">
        <f aca="false">+[2]data1cf!AD391</f>
        <v>-3221.36207861932</v>
      </c>
      <c r="F392" s="8" t="n">
        <f aca="false">+[2]data1cf!AE391</f>
        <v>-3379.58193329941</v>
      </c>
      <c r="G392" s="8" t="n">
        <f aca="false">+[2]data1cf!AF391</f>
        <v>-3790.47902140205</v>
      </c>
      <c r="H392" s="8" t="n">
        <f aca="false">+[2]data1cf!AG391</f>
        <v>-2434.45237183398</v>
      </c>
      <c r="I392" s="8" t="n">
        <f aca="false">+[2]data1cf!AH391</f>
        <v>-2550.24917977406</v>
      </c>
      <c r="J392" s="8" t="n">
        <f aca="false">+[2]data1cf!AI391</f>
        <v>-2562.68338230905</v>
      </c>
      <c r="K392" s="8" t="n">
        <f aca="false">+[2]data1cf!AJ391</f>
        <v>-2571.99909493694</v>
      </c>
      <c r="L392" s="8" t="n">
        <f aca="false">+[2]data1cf!AK391</f>
        <v>-2600.17731718946</v>
      </c>
      <c r="M392" s="8" t="n">
        <f aca="false">+[2]data1cf!AL391</f>
        <v>-2598.77772923976</v>
      </c>
      <c r="N392" s="8" t="n">
        <f aca="false">+[2]data1cf!AM391</f>
        <v>-2616.26404972137</v>
      </c>
      <c r="O392" s="8" t="n">
        <f aca="false">+[2]data1cf!AN391</f>
        <v>-2426.57804637163</v>
      </c>
      <c r="P392" s="8" t="n">
        <f aca="false">+[2]data1cf!AO391</f>
        <v>-2388.07253524719</v>
      </c>
      <c r="Q392" s="8" t="n">
        <f aca="false">+[2]data1cf!AP391</f>
        <v>-2389.11309119922</v>
      </c>
      <c r="R392" s="8" t="n">
        <f aca="false">+[2]data1cf!AQ391</f>
        <v>1029.99721502946</v>
      </c>
      <c r="S392" s="8" t="n">
        <f aca="false">+[2]data1cf!AR391</f>
        <v>0</v>
      </c>
      <c r="T392" s="8" t="n">
        <f aca="false">+[2]data1cf!AS391</f>
        <v>0</v>
      </c>
      <c r="U392" s="8" t="n">
        <f aca="false">+[2]data1cf!AT391</f>
        <v>0</v>
      </c>
      <c r="V392" s="8" t="n">
        <f aca="false">+[2]data1cf!AU391</f>
        <v>0</v>
      </c>
      <c r="W392" s="8" t="n">
        <f aca="false">+[2]data1cf!AV391</f>
        <v>0</v>
      </c>
      <c r="X392" s="8" t="n">
        <f aca="false">+[2]data1cf!AW391</f>
        <v>0</v>
      </c>
      <c r="Y392" s="8" t="n">
        <f aca="false">+[2]data1cf!AX391</f>
        <v>0</v>
      </c>
      <c r="Z392" s="8" t="n">
        <f aca="false">+[2]data1cf!AY391</f>
        <v>0</v>
      </c>
      <c r="AA392" s="8" t="n">
        <f aca="false">+[2]data1cf!AZ391</f>
        <v>0</v>
      </c>
      <c r="AB392" s="9"/>
      <c r="AC392" s="9"/>
      <c r="AD392" s="9"/>
      <c r="AE392" s="9"/>
      <c r="AF392" s="9"/>
      <c r="AG392" s="9"/>
      <c r="AH392" s="9"/>
      <c r="AI392" s="9"/>
      <c r="AJ392" s="9"/>
      <c r="AK392" s="1"/>
      <c r="AL392" s="1" t="e">
        <f aca="false">SUMPRODUCT(B392:AJ392,PVCapPrice)</f>
        <v>#DIV/0!</v>
      </c>
      <c r="AM392" s="1"/>
      <c r="AN392" s="1"/>
      <c r="AO392" s="1"/>
      <c r="AP392" s="1"/>
      <c r="AQ392" s="1"/>
    </row>
    <row r="393" customFormat="false" ht="11.25" hidden="false" customHeight="false" outlineLevel="0" collapsed="false">
      <c r="A393" s="1" t="n">
        <v>391</v>
      </c>
      <c r="B393" s="8" t="n">
        <f aca="false">+[2]data1cf!AA392</f>
        <v>-91851.5337652674</v>
      </c>
      <c r="C393" s="8" t="n">
        <f aca="false">+[2]data1cf!AB392</f>
        <v>-7645.53261373298</v>
      </c>
      <c r="D393" s="8" t="n">
        <f aca="false">+[2]data1cf!AC392</f>
        <v>-3520.58007477411</v>
      </c>
      <c r="E393" s="8" t="n">
        <f aca="false">+[2]data1cf!AD392</f>
        <v>-3158.78564882145</v>
      </c>
      <c r="F393" s="8" t="n">
        <f aca="false">+[2]data1cf!AE392</f>
        <v>-3343.98050570028</v>
      </c>
      <c r="G393" s="8" t="n">
        <f aca="false">+[2]data1cf!AF392</f>
        <v>-3834.33926768618</v>
      </c>
      <c r="H393" s="8" t="n">
        <f aca="false">+[2]data1cf!AG392</f>
        <v>-2384.81693410648</v>
      </c>
      <c r="I393" s="8" t="n">
        <f aca="false">+[2]data1cf!AH392</f>
        <v>-2503.24290648477</v>
      </c>
      <c r="J393" s="8" t="n">
        <f aca="false">+[2]data1cf!AI392</f>
        <v>-2515.67710901976</v>
      </c>
      <c r="K393" s="8" t="n">
        <f aca="false">+[2]data1cf!AJ392</f>
        <v>-2524.91314999801</v>
      </c>
      <c r="L393" s="8" t="n">
        <f aca="false">+[2]data1cf!AK392</f>
        <v>-2553.17104390017</v>
      </c>
      <c r="M393" s="8" t="n">
        <f aca="false">+[2]data1cf!AL392</f>
        <v>-2551.69178430083</v>
      </c>
      <c r="N393" s="8" t="n">
        <f aca="false">+[2]data1cf!AM392</f>
        <v>-2569.25777643208</v>
      </c>
      <c r="O393" s="8" t="n">
        <f aca="false">+[2]data1cf!AN392</f>
        <v>-2379.49210143269</v>
      </c>
      <c r="P393" s="8" t="n">
        <f aca="false">+[2]data1cf!AO392</f>
        <v>-2341.0662619579</v>
      </c>
      <c r="Q393" s="8" t="n">
        <f aca="false">+[2]data1cf!AP392</f>
        <v>-2342.02714626029</v>
      </c>
      <c r="R393" s="8" t="n">
        <f aca="false">+[2]data1cf!AQ392</f>
        <v>1053.50035167411</v>
      </c>
      <c r="S393" s="8" t="n">
        <f aca="false">+[2]data1cf!AR392</f>
        <v>0</v>
      </c>
      <c r="T393" s="8" t="n">
        <f aca="false">+[2]data1cf!AS392</f>
        <v>0</v>
      </c>
      <c r="U393" s="8" t="n">
        <f aca="false">+[2]data1cf!AT392</f>
        <v>0</v>
      </c>
      <c r="V393" s="8" t="n">
        <f aca="false">+[2]data1cf!AU392</f>
        <v>0</v>
      </c>
      <c r="W393" s="8" t="n">
        <f aca="false">+[2]data1cf!AV392</f>
        <v>0</v>
      </c>
      <c r="X393" s="8" t="n">
        <f aca="false">+[2]data1cf!AW392</f>
        <v>0</v>
      </c>
      <c r="Y393" s="8" t="n">
        <f aca="false">+[2]data1cf!AX392</f>
        <v>0</v>
      </c>
      <c r="Z393" s="8" t="n">
        <f aca="false">+[2]data1cf!AY392</f>
        <v>0</v>
      </c>
      <c r="AA393" s="8" t="n">
        <f aca="false">+[2]data1cf!AZ392</f>
        <v>0</v>
      </c>
      <c r="AB393" s="9"/>
      <c r="AC393" s="9"/>
      <c r="AD393" s="9"/>
      <c r="AE393" s="9"/>
      <c r="AF393" s="9"/>
      <c r="AG393" s="9"/>
      <c r="AH393" s="9"/>
      <c r="AI393" s="9"/>
      <c r="AJ393" s="9"/>
      <c r="AK393" s="1"/>
      <c r="AL393" s="1" t="e">
        <f aca="false">SUMPRODUCT(B393:AJ393,PVCapPrice)</f>
        <v>#DIV/0!</v>
      </c>
      <c r="AM393" s="1"/>
      <c r="AN393" s="1"/>
      <c r="AO393" s="1"/>
      <c r="AP393" s="1"/>
      <c r="AQ393" s="1"/>
    </row>
    <row r="394" customFormat="false" ht="11.25" hidden="false" customHeight="false" outlineLevel="0" collapsed="false">
      <c r="A394" s="1" t="n">
        <v>392</v>
      </c>
      <c r="B394" s="8" t="n">
        <f aca="false">+[2]data1cf!AA393</f>
        <v>-98636.0789084137</v>
      </c>
      <c r="C394" s="8" t="n">
        <f aca="false">+[2]data1cf!AB393</f>
        <v>-7431.64262556487</v>
      </c>
      <c r="D394" s="8" t="n">
        <f aca="false">+[2]data1cf!AC393</f>
        <v>-3272.29955616119</v>
      </c>
      <c r="E394" s="8" t="n">
        <f aca="false">+[2]data1cf!AD393</f>
        <v>-2858.09415135726</v>
      </c>
      <c r="F394" s="8" t="n">
        <f aca="false">+[2]data1cf!AE393</f>
        <v>-3171.36326209433</v>
      </c>
      <c r="G394" s="8" t="n">
        <f aca="false">+[2]data1cf!AF393</f>
        <v>-3557.64763556162</v>
      </c>
      <c r="H394" s="8" t="n">
        <f aca="false">+[2]data1cf!AG393</f>
        <v>-2220.48005335835</v>
      </c>
      <c r="I394" s="8" t="n">
        <f aca="false">+[2]data1cf!AH393</f>
        <v>-2347.61086853711</v>
      </c>
      <c r="J394" s="8" t="n">
        <f aca="false">+[2]data1cf!AI393</f>
        <v>-2360.0450710721</v>
      </c>
      <c r="K394" s="8" t="n">
        <f aca="false">+[2]data1cf!AJ393</f>
        <v>-2369.01732893518</v>
      </c>
      <c r="L394" s="8" t="n">
        <f aca="false">+[2]data1cf!AK393</f>
        <v>-2397.53900595251</v>
      </c>
      <c r="M394" s="8" t="n">
        <f aca="false">+[2]data1cf!AL393</f>
        <v>-2395.795963238</v>
      </c>
      <c r="N394" s="8" t="n">
        <f aca="false">+[2]data1cf!AM393</f>
        <v>-2413.62573848441</v>
      </c>
      <c r="O394" s="8" t="n">
        <f aca="false">+[2]data1cf!AN393</f>
        <v>-2223.59628036986</v>
      </c>
      <c r="P394" s="8" t="n">
        <f aca="false">+[2]data1cf!AO393</f>
        <v>-2185.43422401023</v>
      </c>
      <c r="Q394" s="8" t="n">
        <f aca="false">+[2]data1cf!AP393</f>
        <v>-2186.13132519746</v>
      </c>
      <c r="R394" s="8" t="n">
        <f aca="false">+[2]data1cf!AQ393</f>
        <v>1131.31637064794</v>
      </c>
      <c r="S394" s="8" t="n">
        <f aca="false">+[2]data1cf!AR393</f>
        <v>0</v>
      </c>
      <c r="T394" s="8" t="n">
        <f aca="false">+[2]data1cf!AS393</f>
        <v>0</v>
      </c>
      <c r="U394" s="8" t="n">
        <f aca="false">+[2]data1cf!AT393</f>
        <v>0</v>
      </c>
      <c r="V394" s="8" t="n">
        <f aca="false">+[2]data1cf!AU393</f>
        <v>0</v>
      </c>
      <c r="W394" s="8" t="n">
        <f aca="false">+[2]data1cf!AV393</f>
        <v>0</v>
      </c>
      <c r="X394" s="8" t="n">
        <f aca="false">+[2]data1cf!AW393</f>
        <v>0</v>
      </c>
      <c r="Y394" s="8" t="n">
        <f aca="false">+[2]data1cf!AX393</f>
        <v>0</v>
      </c>
      <c r="Z394" s="8" t="n">
        <f aca="false">+[2]data1cf!AY393</f>
        <v>0</v>
      </c>
      <c r="AA394" s="8" t="n">
        <f aca="false">+[2]data1cf!AZ393</f>
        <v>0</v>
      </c>
      <c r="AB394" s="9"/>
      <c r="AC394" s="9"/>
      <c r="AD394" s="9"/>
      <c r="AE394" s="9"/>
      <c r="AF394" s="9"/>
      <c r="AG394" s="9"/>
      <c r="AH394" s="9"/>
      <c r="AI394" s="9"/>
      <c r="AJ394" s="9"/>
      <c r="AK394" s="1"/>
      <c r="AL394" s="1" t="e">
        <f aca="false">SUMPRODUCT(B394:AJ394,PVCapPrice)</f>
        <v>#DIV/0!</v>
      </c>
      <c r="AM394" s="1"/>
      <c r="AN394" s="1"/>
      <c r="AO394" s="1"/>
      <c r="AP394" s="1"/>
      <c r="AQ394" s="1"/>
    </row>
    <row r="395" customFormat="false" ht="11.25" hidden="false" customHeight="false" outlineLevel="0" collapsed="false">
      <c r="A395" s="1" t="n">
        <v>393</v>
      </c>
      <c r="B395" s="8" t="n">
        <f aca="false">+[2]data1cf!AA394</f>
        <v>-93012.0990062468</v>
      </c>
      <c r="C395" s="8" t="n">
        <f aca="false">+[2]data1cf!AB394</f>
        <v>-7563.61122794226</v>
      </c>
      <c r="D395" s="8" t="n">
        <f aca="false">+[2]data1cf!AC394</f>
        <v>-3458.61947200919</v>
      </c>
      <c r="E395" s="8" t="n">
        <f aca="false">+[2]data1cf!AD394</f>
        <v>-3165.97027386589</v>
      </c>
      <c r="F395" s="8" t="n">
        <f aca="false">+[2]data1cf!AE394</f>
        <v>-3352.25765392348</v>
      </c>
      <c r="G395" s="8" t="n">
        <f aca="false">+[2]data1cf!AF394</f>
        <v>-3621.32049218433</v>
      </c>
      <c r="H395" s="8" t="n">
        <f aca="false">+[2]data1cf!AG394</f>
        <v>-2356.70544430381</v>
      </c>
      <c r="I395" s="8" t="n">
        <f aca="false">+[2]data1cf!AH394</f>
        <v>-2476.62046830889</v>
      </c>
      <c r="J395" s="8" t="n">
        <f aca="false">+[2]data1cf!AI394</f>
        <v>-2489.05467084388</v>
      </c>
      <c r="K395" s="8" t="n">
        <f aca="false">+[2]data1cf!AJ394</f>
        <v>-2498.24558904556</v>
      </c>
      <c r="L395" s="8" t="n">
        <f aca="false">+[2]data1cf!AK394</f>
        <v>-2526.54860572429</v>
      </c>
      <c r="M395" s="8" t="n">
        <f aca="false">+[2]data1cf!AL394</f>
        <v>-2525.02422334838</v>
      </c>
      <c r="N395" s="8" t="n">
        <f aca="false">+[2]data1cf!AM394</f>
        <v>-2542.6353382562</v>
      </c>
      <c r="O395" s="8" t="n">
        <f aca="false">+[2]data1cf!AN394</f>
        <v>-2352.82454048025</v>
      </c>
      <c r="P395" s="8" t="n">
        <f aca="false">+[2]data1cf!AO394</f>
        <v>-2314.44382378202</v>
      </c>
      <c r="Q395" s="8" t="n">
        <f aca="false">+[2]data1cf!AP394</f>
        <v>-2315.35958530784</v>
      </c>
      <c r="R395" s="8" t="n">
        <f aca="false">+[2]data1cf!AQ394</f>
        <v>1066.81157076205</v>
      </c>
      <c r="S395" s="8" t="n">
        <f aca="false">+[2]data1cf!AR394</f>
        <v>0</v>
      </c>
      <c r="T395" s="8" t="n">
        <f aca="false">+[2]data1cf!AS394</f>
        <v>0</v>
      </c>
      <c r="U395" s="8" t="n">
        <f aca="false">+[2]data1cf!AT394</f>
        <v>0</v>
      </c>
      <c r="V395" s="8" t="n">
        <f aca="false">+[2]data1cf!AU394</f>
        <v>0</v>
      </c>
      <c r="W395" s="8" t="n">
        <f aca="false">+[2]data1cf!AV394</f>
        <v>0</v>
      </c>
      <c r="X395" s="8" t="n">
        <f aca="false">+[2]data1cf!AW394</f>
        <v>0</v>
      </c>
      <c r="Y395" s="8" t="n">
        <f aca="false">+[2]data1cf!AX394</f>
        <v>0</v>
      </c>
      <c r="Z395" s="8" t="n">
        <f aca="false">+[2]data1cf!AY394</f>
        <v>0</v>
      </c>
      <c r="AA395" s="8" t="n">
        <f aca="false">+[2]data1cf!AZ394</f>
        <v>0</v>
      </c>
      <c r="AB395" s="9"/>
      <c r="AC395" s="9"/>
      <c r="AD395" s="9"/>
      <c r="AE395" s="9"/>
      <c r="AF395" s="9"/>
      <c r="AG395" s="9"/>
      <c r="AH395" s="9"/>
      <c r="AI395" s="9"/>
      <c r="AJ395" s="9"/>
      <c r="AK395" s="1"/>
      <c r="AL395" s="1" t="e">
        <f aca="false">SUMPRODUCT(B395:AJ395,PVCapPrice)</f>
        <v>#DIV/0!</v>
      </c>
      <c r="AM395" s="1"/>
      <c r="AN395" s="1"/>
      <c r="AO395" s="1"/>
      <c r="AP395" s="1"/>
      <c r="AQ395" s="1"/>
    </row>
    <row r="396" customFormat="false" ht="11.25" hidden="false" customHeight="false" outlineLevel="0" collapsed="false">
      <c r="A396" s="1" t="n">
        <v>394</v>
      </c>
      <c r="B396" s="8" t="n">
        <f aca="false">+[2]data1cf!AA395</f>
        <v>-89084.9468385358</v>
      </c>
      <c r="C396" s="8" t="n">
        <f aca="false">+[2]data1cf!AB395</f>
        <v>-7558.97719480532</v>
      </c>
      <c r="D396" s="8" t="n">
        <f aca="false">+[2]data1cf!AC395</f>
        <v>-3655.53863379161</v>
      </c>
      <c r="E396" s="8" t="n">
        <f aca="false">+[2]data1cf!AD395</f>
        <v>-3353.02322610482</v>
      </c>
      <c r="F396" s="8" t="n">
        <f aca="false">+[2]data1cf!AE395</f>
        <v>-3588.42174235316</v>
      </c>
      <c r="G396" s="8" t="n">
        <f aca="false">+[2]data1cf!AF395</f>
        <v>-3633.06674703917</v>
      </c>
      <c r="H396" s="8" t="n">
        <f aca="false">+[2]data1cf!AG395</f>
        <v>-2451.82986662663</v>
      </c>
      <c r="I396" s="8" t="n">
        <f aca="false">+[2]data1cf!AH395</f>
        <v>-2566.70619731445</v>
      </c>
      <c r="J396" s="8" t="n">
        <f aca="false">+[2]data1cf!AI395</f>
        <v>-2579.14039984944</v>
      </c>
      <c r="K396" s="8" t="n">
        <f aca="false">+[2]data1cf!AJ395</f>
        <v>-2588.4840057274</v>
      </c>
      <c r="L396" s="8" t="n">
        <f aca="false">+[2]data1cf!AK395</f>
        <v>-2616.63433472985</v>
      </c>
      <c r="M396" s="8" t="n">
        <f aca="false">+[2]data1cf!AL395</f>
        <v>-2615.26264003022</v>
      </c>
      <c r="N396" s="8" t="n">
        <f aca="false">+[2]data1cf!AM395</f>
        <v>-2632.72106726176</v>
      </c>
      <c r="O396" s="8" t="n">
        <f aca="false">+[2]data1cf!AN395</f>
        <v>-2443.06295716208</v>
      </c>
      <c r="P396" s="8" t="n">
        <f aca="false">+[2]data1cf!AO395</f>
        <v>-2404.52955278758</v>
      </c>
      <c r="Q396" s="8" t="n">
        <f aca="false">+[2]data1cf!AP395</f>
        <v>-2405.59800198968</v>
      </c>
      <c r="R396" s="8" t="n">
        <f aca="false">+[2]data1cf!AQ395</f>
        <v>1021.76870625927</v>
      </c>
      <c r="S396" s="8" t="n">
        <f aca="false">+[2]data1cf!AR395</f>
        <v>0</v>
      </c>
      <c r="T396" s="8" t="n">
        <f aca="false">+[2]data1cf!AS395</f>
        <v>0</v>
      </c>
      <c r="U396" s="8" t="n">
        <f aca="false">+[2]data1cf!AT395</f>
        <v>0</v>
      </c>
      <c r="V396" s="8" t="n">
        <f aca="false">+[2]data1cf!AU395</f>
        <v>0</v>
      </c>
      <c r="W396" s="8" t="n">
        <f aca="false">+[2]data1cf!AV395</f>
        <v>0</v>
      </c>
      <c r="X396" s="8" t="n">
        <f aca="false">+[2]data1cf!AW395</f>
        <v>0</v>
      </c>
      <c r="Y396" s="8" t="n">
        <f aca="false">+[2]data1cf!AX395</f>
        <v>0</v>
      </c>
      <c r="Z396" s="8" t="n">
        <f aca="false">+[2]data1cf!AY395</f>
        <v>0</v>
      </c>
      <c r="AA396" s="8" t="n">
        <f aca="false">+[2]data1cf!AZ395</f>
        <v>0</v>
      </c>
      <c r="AB396" s="9"/>
      <c r="AC396" s="9"/>
      <c r="AD396" s="9"/>
      <c r="AE396" s="9"/>
      <c r="AF396" s="9"/>
      <c r="AG396" s="9"/>
      <c r="AH396" s="9"/>
      <c r="AI396" s="9"/>
      <c r="AJ396" s="9"/>
      <c r="AK396" s="1"/>
      <c r="AL396" s="1" t="e">
        <f aca="false">SUMPRODUCT(B396:AJ396,PVCapPrice)</f>
        <v>#DIV/0!</v>
      </c>
      <c r="AM396" s="1"/>
      <c r="AN396" s="1"/>
      <c r="AO396" s="1"/>
      <c r="AP396" s="1"/>
      <c r="AQ396" s="1"/>
    </row>
    <row r="397" customFormat="false" ht="11.25" hidden="false" customHeight="false" outlineLevel="0" collapsed="false">
      <c r="A397" s="1" t="n">
        <v>395</v>
      </c>
      <c r="B397" s="8" t="n">
        <f aca="false">+[2]data1cf!AA396</f>
        <v>-98393.2255512351</v>
      </c>
      <c r="C397" s="8" t="n">
        <f aca="false">+[2]data1cf!AB396</f>
        <v>-7400.3401182903</v>
      </c>
      <c r="D397" s="8" t="n">
        <f aca="false">+[2]data1cf!AC396</f>
        <v>-3263.02828884807</v>
      </c>
      <c r="E397" s="8" t="n">
        <f aca="false">+[2]data1cf!AD396</f>
        <v>-2924.65889903216</v>
      </c>
      <c r="F397" s="8" t="n">
        <f aca="false">+[2]data1cf!AE396</f>
        <v>-3216.53547107848</v>
      </c>
      <c r="G397" s="8" t="n">
        <f aca="false">+[2]data1cf!AF396</f>
        <v>-3475.47186474491</v>
      </c>
      <c r="H397" s="8" t="n">
        <f aca="false">+[2]data1cf!AG396</f>
        <v>-2226.36250566074</v>
      </c>
      <c r="I397" s="8" t="n">
        <f aca="false">+[2]data1cf!AH396</f>
        <v>-2353.1817302681</v>
      </c>
      <c r="J397" s="8" t="n">
        <f aca="false">+[2]data1cf!AI396</f>
        <v>-2365.61593280309</v>
      </c>
      <c r="K397" s="8" t="n">
        <f aca="false">+[2]data1cf!AJ396</f>
        <v>-2374.5976328047</v>
      </c>
      <c r="L397" s="8" t="n">
        <f aca="false">+[2]data1cf!AK396</f>
        <v>-2403.1098676835</v>
      </c>
      <c r="M397" s="8" t="n">
        <f aca="false">+[2]data1cf!AL396</f>
        <v>-2401.37626710752</v>
      </c>
      <c r="N397" s="8" t="n">
        <f aca="false">+[2]data1cf!AM396</f>
        <v>-2419.1966002154</v>
      </c>
      <c r="O397" s="8" t="n">
        <f aca="false">+[2]data1cf!AN396</f>
        <v>-2229.17658423938</v>
      </c>
      <c r="P397" s="8" t="n">
        <f aca="false">+[2]data1cf!AO396</f>
        <v>-2191.00508574123</v>
      </c>
      <c r="Q397" s="8" t="n">
        <f aca="false">+[2]data1cf!AP396</f>
        <v>-2191.71162906698</v>
      </c>
      <c r="R397" s="8" t="n">
        <f aca="false">+[2]data1cf!AQ396</f>
        <v>1128.53093978245</v>
      </c>
      <c r="S397" s="8" t="n">
        <f aca="false">+[2]data1cf!AR396</f>
        <v>0</v>
      </c>
      <c r="T397" s="8" t="n">
        <f aca="false">+[2]data1cf!AS396</f>
        <v>0</v>
      </c>
      <c r="U397" s="8" t="n">
        <f aca="false">+[2]data1cf!AT396</f>
        <v>0</v>
      </c>
      <c r="V397" s="8" t="n">
        <f aca="false">+[2]data1cf!AU396</f>
        <v>0</v>
      </c>
      <c r="W397" s="8" t="n">
        <f aca="false">+[2]data1cf!AV396</f>
        <v>0</v>
      </c>
      <c r="X397" s="8" t="n">
        <f aca="false">+[2]data1cf!AW396</f>
        <v>0</v>
      </c>
      <c r="Y397" s="8" t="n">
        <f aca="false">+[2]data1cf!AX396</f>
        <v>0</v>
      </c>
      <c r="Z397" s="8" t="n">
        <f aca="false">+[2]data1cf!AY396</f>
        <v>0</v>
      </c>
      <c r="AA397" s="8" t="n">
        <f aca="false">+[2]data1cf!AZ396</f>
        <v>0</v>
      </c>
      <c r="AB397" s="9"/>
      <c r="AC397" s="9"/>
      <c r="AD397" s="9"/>
      <c r="AE397" s="9"/>
      <c r="AF397" s="9"/>
      <c r="AG397" s="9"/>
      <c r="AH397" s="9"/>
      <c r="AI397" s="9"/>
      <c r="AJ397" s="9"/>
      <c r="AK397" s="1"/>
      <c r="AL397" s="1" t="e">
        <f aca="false">SUMPRODUCT(B397:AJ397,PVCapPrice)</f>
        <v>#DIV/0!</v>
      </c>
      <c r="AM397" s="1"/>
      <c r="AN397" s="1"/>
      <c r="AO397" s="1"/>
      <c r="AP397" s="1"/>
      <c r="AQ397" s="1"/>
    </row>
    <row r="398" customFormat="false" ht="11.25" hidden="false" customHeight="false" outlineLevel="0" collapsed="false">
      <c r="A398" s="1" t="n">
        <v>396</v>
      </c>
      <c r="B398" s="8" t="n">
        <f aca="false">+[2]data1cf!AA397</f>
        <v>-102458.620238341</v>
      </c>
      <c r="C398" s="8" t="n">
        <f aca="false">+[2]data1cf!AB397</f>
        <v>-7358.49954487389</v>
      </c>
      <c r="D398" s="8" t="n">
        <f aca="false">+[2]data1cf!AC397</f>
        <v>-3086.79700261855</v>
      </c>
      <c r="E398" s="8" t="n">
        <f aca="false">+[2]data1cf!AD397</f>
        <v>-2894.26808536494</v>
      </c>
      <c r="F398" s="8" t="n">
        <f aca="false">+[2]data1cf!AE397</f>
        <v>-3106.07258586487</v>
      </c>
      <c r="G398" s="8" t="n">
        <f aca="false">+[2]data1cf!AF397</f>
        <v>-3352.04563608898</v>
      </c>
      <c r="H398" s="8" t="n">
        <f aca="false">+[2]data1cf!AG397</f>
        <v>-2127.88953985494</v>
      </c>
      <c r="I398" s="8" t="n">
        <f aca="false">+[2]data1cf!AH397</f>
        <v>-2259.92482846165</v>
      </c>
      <c r="J398" s="8" t="n">
        <f aca="false">+[2]data1cf!AI397</f>
        <v>-2272.35903099664</v>
      </c>
      <c r="K398" s="8" t="n">
        <f aca="false">+[2]data1cf!AJ397</f>
        <v>-2281.18266845281</v>
      </c>
      <c r="L398" s="8" t="n">
        <f aca="false">+[2]data1cf!AK397</f>
        <v>-2309.85296587705</v>
      </c>
      <c r="M398" s="8" t="n">
        <f aca="false">+[2]data1cf!AL397</f>
        <v>-2307.96130275563</v>
      </c>
      <c r="N398" s="8" t="n">
        <f aca="false">+[2]data1cf!AM397</f>
        <v>-2325.93969840895</v>
      </c>
      <c r="O398" s="8" t="n">
        <f aca="false">+[2]data1cf!AN397</f>
        <v>-2135.76161988749</v>
      </c>
      <c r="P398" s="8" t="n">
        <f aca="false">+[2]data1cf!AO397</f>
        <v>-2097.74818393477</v>
      </c>
      <c r="Q398" s="8" t="n">
        <f aca="false">+[2]data1cf!AP397</f>
        <v>-2098.29666471509</v>
      </c>
      <c r="R398" s="8" t="n">
        <f aca="false">+[2]data1cf!AQ397</f>
        <v>1175.15939068567</v>
      </c>
      <c r="S398" s="8" t="n">
        <f aca="false">+[2]data1cf!AR397</f>
        <v>0</v>
      </c>
      <c r="T398" s="8" t="n">
        <f aca="false">+[2]data1cf!AS397</f>
        <v>0</v>
      </c>
      <c r="U398" s="8" t="n">
        <f aca="false">+[2]data1cf!AT397</f>
        <v>0</v>
      </c>
      <c r="V398" s="8" t="n">
        <f aca="false">+[2]data1cf!AU397</f>
        <v>0</v>
      </c>
      <c r="W398" s="8" t="n">
        <f aca="false">+[2]data1cf!AV397</f>
        <v>0</v>
      </c>
      <c r="X398" s="8" t="n">
        <f aca="false">+[2]data1cf!AW397</f>
        <v>0</v>
      </c>
      <c r="Y398" s="8" t="n">
        <f aca="false">+[2]data1cf!AX397</f>
        <v>0</v>
      </c>
      <c r="Z398" s="8" t="n">
        <f aca="false">+[2]data1cf!AY397</f>
        <v>0</v>
      </c>
      <c r="AA398" s="8" t="n">
        <f aca="false">+[2]data1cf!AZ397</f>
        <v>0</v>
      </c>
      <c r="AB398" s="9"/>
      <c r="AC398" s="9"/>
      <c r="AD398" s="9"/>
      <c r="AE398" s="9"/>
      <c r="AF398" s="9"/>
      <c r="AG398" s="9"/>
      <c r="AH398" s="9"/>
      <c r="AI398" s="9"/>
      <c r="AJ398" s="9"/>
      <c r="AK398" s="1"/>
      <c r="AL398" s="1" t="e">
        <f aca="false">SUMPRODUCT(B398:AJ398,PVCapPrice)</f>
        <v>#DIV/0!</v>
      </c>
      <c r="AM398" s="1"/>
      <c r="AN398" s="1"/>
      <c r="AO398" s="1"/>
      <c r="AP398" s="1"/>
      <c r="AQ398" s="1"/>
    </row>
    <row r="399" customFormat="false" ht="11.25" hidden="false" customHeight="false" outlineLevel="0" collapsed="false">
      <c r="A399" s="1" t="n">
        <v>397</v>
      </c>
      <c r="B399" s="8" t="n">
        <f aca="false">+[2]data1cf!AA398</f>
        <v>-91588.2480885686</v>
      </c>
      <c r="C399" s="8" t="n">
        <f aca="false">+[2]data1cf!AB398</f>
        <v>-7512.91182843852</v>
      </c>
      <c r="D399" s="8" t="n">
        <f aca="false">+[2]data1cf!AC398</f>
        <v>-3537.26675323085</v>
      </c>
      <c r="E399" s="8" t="n">
        <f aca="false">+[2]data1cf!AD398</f>
        <v>-3212.28569946392</v>
      </c>
      <c r="F399" s="8" t="n">
        <f aca="false">+[2]data1cf!AE398</f>
        <v>-3447.94943273883</v>
      </c>
      <c r="G399" s="8" t="n">
        <f aca="false">+[2]data1cf!AF398</f>
        <v>-3721.40244973162</v>
      </c>
      <c r="H399" s="8" t="n">
        <f aca="false">+[2]data1cf!AG398</f>
        <v>-2391.19430295604</v>
      </c>
      <c r="I399" s="8" t="n">
        <f aca="false">+[2]data1cf!AH398</f>
        <v>-2509.2824692797</v>
      </c>
      <c r="J399" s="8" t="n">
        <f aca="false">+[2]data1cf!AI398</f>
        <v>-2521.71667181469</v>
      </c>
      <c r="K399" s="8" t="n">
        <f aca="false">+[2]data1cf!AJ398</f>
        <v>-2530.96294934005</v>
      </c>
      <c r="L399" s="8" t="n">
        <f aca="false">+[2]data1cf!AK398</f>
        <v>-2559.2106066951</v>
      </c>
      <c r="M399" s="8" t="n">
        <f aca="false">+[2]data1cf!AL398</f>
        <v>-2557.74158364287</v>
      </c>
      <c r="N399" s="8" t="n">
        <f aca="false">+[2]data1cf!AM398</f>
        <v>-2575.29733922701</v>
      </c>
      <c r="O399" s="8" t="n">
        <f aca="false">+[2]data1cf!AN398</f>
        <v>-2385.54190077473</v>
      </c>
      <c r="P399" s="8" t="n">
        <f aca="false">+[2]data1cf!AO398</f>
        <v>-2347.10582475283</v>
      </c>
      <c r="Q399" s="8" t="n">
        <f aca="false">+[2]data1cf!AP398</f>
        <v>-2348.07694560233</v>
      </c>
      <c r="R399" s="8" t="n">
        <f aca="false">+[2]data1cf!AQ398</f>
        <v>1050.48057027665</v>
      </c>
      <c r="S399" s="8" t="n">
        <f aca="false">+[2]data1cf!AR398</f>
        <v>0</v>
      </c>
      <c r="T399" s="8" t="n">
        <f aca="false">+[2]data1cf!AS398</f>
        <v>0</v>
      </c>
      <c r="U399" s="8" t="n">
        <f aca="false">+[2]data1cf!AT398</f>
        <v>0</v>
      </c>
      <c r="V399" s="8" t="n">
        <f aca="false">+[2]data1cf!AU398</f>
        <v>0</v>
      </c>
      <c r="W399" s="8" t="n">
        <f aca="false">+[2]data1cf!AV398</f>
        <v>0</v>
      </c>
      <c r="X399" s="8" t="n">
        <f aca="false">+[2]data1cf!AW398</f>
        <v>0</v>
      </c>
      <c r="Y399" s="8" t="n">
        <f aca="false">+[2]data1cf!AX398</f>
        <v>0</v>
      </c>
      <c r="Z399" s="8" t="n">
        <f aca="false">+[2]data1cf!AY398</f>
        <v>0</v>
      </c>
      <c r="AA399" s="8" t="n">
        <f aca="false">+[2]data1cf!AZ398</f>
        <v>0</v>
      </c>
      <c r="AB399" s="9"/>
      <c r="AC399" s="9"/>
      <c r="AD399" s="9"/>
      <c r="AE399" s="9"/>
      <c r="AF399" s="9"/>
      <c r="AG399" s="9"/>
      <c r="AH399" s="9"/>
      <c r="AI399" s="9"/>
      <c r="AJ399" s="9"/>
      <c r="AK399" s="1"/>
      <c r="AL399" s="1" t="e">
        <f aca="false">SUMPRODUCT(B399:AJ399,PVCapPrice)</f>
        <v>#DIV/0!</v>
      </c>
      <c r="AM399" s="1"/>
      <c r="AN399" s="1"/>
      <c r="AO399" s="1"/>
      <c r="AP399" s="1"/>
      <c r="AQ399" s="1"/>
    </row>
    <row r="400" customFormat="false" ht="11.25" hidden="false" customHeight="false" outlineLevel="0" collapsed="false">
      <c r="A400" s="1" t="n">
        <v>398</v>
      </c>
      <c r="B400" s="8" t="n">
        <f aca="false">+[2]data1cf!AA399</f>
        <v>-89353.1550653713</v>
      </c>
      <c r="C400" s="8" t="n">
        <f aca="false">+[2]data1cf!AB399</f>
        <v>-7627.43777798511</v>
      </c>
      <c r="D400" s="8" t="n">
        <f aca="false">+[2]data1cf!AC399</f>
        <v>-3582.65206797144</v>
      </c>
      <c r="E400" s="8" t="n">
        <f aca="false">+[2]data1cf!AD399</f>
        <v>-3175.27880098208</v>
      </c>
      <c r="F400" s="8" t="n">
        <f aca="false">+[2]data1cf!AE399</f>
        <v>-3535.45680241476</v>
      </c>
      <c r="G400" s="8" t="n">
        <f aca="false">+[2]data1cf!AF399</f>
        <v>-3777.49903821324</v>
      </c>
      <c r="H400" s="8" t="n">
        <f aca="false">+[2]data1cf!AG399</f>
        <v>-2445.33326258625</v>
      </c>
      <c r="I400" s="8" t="n">
        <f aca="false">+[2]data1cf!AH399</f>
        <v>-2560.55371515743</v>
      </c>
      <c r="J400" s="8" t="n">
        <f aca="false">+[2]data1cf!AI399</f>
        <v>-2572.98791769242</v>
      </c>
      <c r="K400" s="8" t="n">
        <f aca="false">+[2]data1cf!AJ399</f>
        <v>-2582.32109563451</v>
      </c>
      <c r="L400" s="8" t="n">
        <f aca="false">+[2]data1cf!AK399</f>
        <v>-2610.48185257283</v>
      </c>
      <c r="M400" s="8" t="n">
        <f aca="false">+[2]data1cf!AL399</f>
        <v>-2609.09972993734</v>
      </c>
      <c r="N400" s="8" t="n">
        <f aca="false">+[2]data1cf!AM399</f>
        <v>-2626.56858510473</v>
      </c>
      <c r="O400" s="8" t="n">
        <f aca="false">+[2]data1cf!AN399</f>
        <v>-2436.9000470692</v>
      </c>
      <c r="P400" s="8" t="n">
        <f aca="false">+[2]data1cf!AO399</f>
        <v>-2398.37707063055</v>
      </c>
      <c r="Q400" s="8" t="n">
        <f aca="false">+[2]data1cf!AP399</f>
        <v>-2399.4350918968</v>
      </c>
      <c r="R400" s="8" t="n">
        <f aca="false">+[2]data1cf!AQ399</f>
        <v>1024.84494733778</v>
      </c>
      <c r="S400" s="8" t="n">
        <f aca="false">+[2]data1cf!AR399</f>
        <v>0</v>
      </c>
      <c r="T400" s="8" t="n">
        <f aca="false">+[2]data1cf!AS399</f>
        <v>0</v>
      </c>
      <c r="U400" s="8" t="n">
        <f aca="false">+[2]data1cf!AT399</f>
        <v>0</v>
      </c>
      <c r="V400" s="8" t="n">
        <f aca="false">+[2]data1cf!AU399</f>
        <v>0</v>
      </c>
      <c r="W400" s="8" t="n">
        <f aca="false">+[2]data1cf!AV399</f>
        <v>0</v>
      </c>
      <c r="X400" s="8" t="n">
        <f aca="false">+[2]data1cf!AW399</f>
        <v>0</v>
      </c>
      <c r="Y400" s="8" t="n">
        <f aca="false">+[2]data1cf!AX399</f>
        <v>0</v>
      </c>
      <c r="Z400" s="8" t="n">
        <f aca="false">+[2]data1cf!AY399</f>
        <v>0</v>
      </c>
      <c r="AA400" s="8" t="n">
        <f aca="false">+[2]data1cf!AZ399</f>
        <v>0</v>
      </c>
      <c r="AB400" s="9"/>
      <c r="AC400" s="9"/>
      <c r="AD400" s="9"/>
      <c r="AE400" s="9"/>
      <c r="AF400" s="9"/>
      <c r="AG400" s="9"/>
      <c r="AH400" s="9"/>
      <c r="AI400" s="9"/>
      <c r="AJ400" s="9"/>
      <c r="AK400" s="1"/>
      <c r="AL400" s="1" t="e">
        <f aca="false">SUMPRODUCT(B400:AJ400,PVCapPrice)</f>
        <v>#DIV/0!</v>
      </c>
      <c r="AM400" s="1"/>
      <c r="AN400" s="1"/>
      <c r="AO400" s="1"/>
      <c r="AP400" s="1"/>
      <c r="AQ400" s="1"/>
    </row>
    <row r="401" customFormat="false" ht="11.25" hidden="false" customHeight="false" outlineLevel="0" collapsed="false">
      <c r="A401" s="1" t="n">
        <v>399</v>
      </c>
      <c r="B401" s="8" t="n">
        <f aca="false">+[2]data1cf!AA400</f>
        <v>-93133.1090143664</v>
      </c>
      <c r="C401" s="8" t="n">
        <f aca="false">+[2]data1cf!AB400</f>
        <v>-7540.32386850434</v>
      </c>
      <c r="D401" s="8" t="n">
        <f aca="false">+[2]data1cf!AC400</f>
        <v>-3430.83988294933</v>
      </c>
      <c r="E401" s="8" t="n">
        <f aca="false">+[2]data1cf!AD400</f>
        <v>-3039.83696870978</v>
      </c>
      <c r="F401" s="8" t="n">
        <f aca="false">+[2]data1cf!AE400</f>
        <v>-3388.61224746563</v>
      </c>
      <c r="G401" s="8" t="n">
        <f aca="false">+[2]data1cf!AF400</f>
        <v>-3690.62335320942</v>
      </c>
      <c r="H401" s="8" t="n">
        <f aca="false">+[2]data1cf!AG400</f>
        <v>-2353.77431084474</v>
      </c>
      <c r="I401" s="8" t="n">
        <f aca="false">+[2]data1cf!AH400</f>
        <v>-2473.84459553064</v>
      </c>
      <c r="J401" s="8" t="n">
        <f aca="false">+[2]data1cf!AI400</f>
        <v>-2486.27879806563</v>
      </c>
      <c r="K401" s="8" t="n">
        <f aca="false">+[2]data1cf!AJ400</f>
        <v>-2495.46501139819</v>
      </c>
      <c r="L401" s="8" t="n">
        <f aca="false">+[2]data1cf!AK400</f>
        <v>-2523.77273294604</v>
      </c>
      <c r="M401" s="8" t="n">
        <f aca="false">+[2]data1cf!AL400</f>
        <v>-2522.24364570101</v>
      </c>
      <c r="N401" s="8" t="n">
        <f aca="false">+[2]data1cf!AM400</f>
        <v>-2539.85946547795</v>
      </c>
      <c r="O401" s="8" t="n">
        <f aca="false">+[2]data1cf!AN400</f>
        <v>-2350.04396283288</v>
      </c>
      <c r="P401" s="8" t="n">
        <f aca="false">+[2]data1cf!AO400</f>
        <v>-2311.66795100377</v>
      </c>
      <c r="Q401" s="8" t="n">
        <f aca="false">+[2]data1cf!AP400</f>
        <v>-2312.57900766047</v>
      </c>
      <c r="R401" s="8" t="n">
        <f aca="false">+[2]data1cf!AQ400</f>
        <v>1068.19950715118</v>
      </c>
      <c r="S401" s="8" t="n">
        <f aca="false">+[2]data1cf!AR400</f>
        <v>0</v>
      </c>
      <c r="T401" s="8" t="n">
        <f aca="false">+[2]data1cf!AS400</f>
        <v>0</v>
      </c>
      <c r="U401" s="8" t="n">
        <f aca="false">+[2]data1cf!AT400</f>
        <v>0</v>
      </c>
      <c r="V401" s="8" t="n">
        <f aca="false">+[2]data1cf!AU400</f>
        <v>0</v>
      </c>
      <c r="W401" s="8" t="n">
        <f aca="false">+[2]data1cf!AV400</f>
        <v>0</v>
      </c>
      <c r="X401" s="8" t="n">
        <f aca="false">+[2]data1cf!AW400</f>
        <v>0</v>
      </c>
      <c r="Y401" s="8" t="n">
        <f aca="false">+[2]data1cf!AX400</f>
        <v>0</v>
      </c>
      <c r="Z401" s="8" t="n">
        <f aca="false">+[2]data1cf!AY400</f>
        <v>0</v>
      </c>
      <c r="AA401" s="8" t="n">
        <f aca="false">+[2]data1cf!AZ400</f>
        <v>0</v>
      </c>
      <c r="AB401" s="9"/>
      <c r="AC401" s="9"/>
      <c r="AD401" s="9"/>
      <c r="AE401" s="9"/>
      <c r="AF401" s="9"/>
      <c r="AG401" s="9"/>
      <c r="AH401" s="9"/>
      <c r="AI401" s="9"/>
      <c r="AJ401" s="9"/>
      <c r="AK401" s="1"/>
      <c r="AL401" s="1" t="e">
        <f aca="false">SUMPRODUCT(B401:AJ401,PVCapPrice)</f>
        <v>#DIV/0!</v>
      </c>
      <c r="AM401" s="1"/>
      <c r="AN401" s="1"/>
      <c r="AO401" s="1"/>
      <c r="AP401" s="1"/>
      <c r="AQ401" s="1"/>
    </row>
    <row r="402" customFormat="false" ht="11.25" hidden="false" customHeight="false" outlineLevel="0" collapsed="false">
      <c r="A402" s="1" t="n">
        <v>400</v>
      </c>
      <c r="B402" s="8" t="n">
        <f aca="false">+[2]data1cf!AA401</f>
        <v>-85527.6435679699</v>
      </c>
      <c r="C402" s="8" t="n">
        <f aca="false">+[2]data1cf!AB401</f>
        <v>-7646.44935735682</v>
      </c>
      <c r="D402" s="8" t="n">
        <f aca="false">+[2]data1cf!AC401</f>
        <v>-3739.68019085983</v>
      </c>
      <c r="E402" s="8" t="n">
        <f aca="false">+[2]data1cf!AD401</f>
        <v>-3288.76166969945</v>
      </c>
      <c r="F402" s="8" t="n">
        <f aca="false">+[2]data1cf!AE401</f>
        <v>-3672.29860002749</v>
      </c>
      <c r="G402" s="8" t="n">
        <f aca="false">+[2]data1cf!AF401</f>
        <v>-3902.2417678747</v>
      </c>
      <c r="H402" s="8" t="n">
        <f aca="false">+[2]data1cf!AG401</f>
        <v>-2537.99572019906</v>
      </c>
      <c r="I402" s="8" t="n">
        <f aca="false">+[2]data1cf!AH401</f>
        <v>-2648.30788849862</v>
      </c>
      <c r="J402" s="8" t="n">
        <f aca="false">+[2]data1cf!AI401</f>
        <v>-2660.74209103361</v>
      </c>
      <c r="K402" s="8" t="n">
        <f aca="false">+[2]data1cf!AJ401</f>
        <v>-2670.22400486272</v>
      </c>
      <c r="L402" s="8" t="n">
        <f aca="false">+[2]data1cf!AK401</f>
        <v>-2698.23602591402</v>
      </c>
      <c r="M402" s="8" t="n">
        <f aca="false">+[2]data1cf!AL401</f>
        <v>-2697.00263916555</v>
      </c>
      <c r="N402" s="8" t="n">
        <f aca="false">+[2]data1cf!AM401</f>
        <v>-2714.32275844592</v>
      </c>
      <c r="O402" s="8" t="n">
        <f aca="false">+[2]data1cf!AN401</f>
        <v>-2524.80295629741</v>
      </c>
      <c r="P402" s="8" t="n">
        <f aca="false">+[2]data1cf!AO401</f>
        <v>-2486.13124397174</v>
      </c>
      <c r="Q402" s="8" t="n">
        <f aca="false">+[2]data1cf!AP401</f>
        <v>-2487.338001125</v>
      </c>
      <c r="R402" s="8" t="n">
        <f aca="false">+[2]data1cf!AQ401</f>
        <v>980.967860667187</v>
      </c>
      <c r="S402" s="8" t="n">
        <f aca="false">+[2]data1cf!AR401</f>
        <v>0</v>
      </c>
      <c r="T402" s="8" t="n">
        <f aca="false">+[2]data1cf!AS401</f>
        <v>0</v>
      </c>
      <c r="U402" s="8" t="n">
        <f aca="false">+[2]data1cf!AT401</f>
        <v>0</v>
      </c>
      <c r="V402" s="8" t="n">
        <f aca="false">+[2]data1cf!AU401</f>
        <v>0</v>
      </c>
      <c r="W402" s="8" t="n">
        <f aca="false">+[2]data1cf!AV401</f>
        <v>0</v>
      </c>
      <c r="X402" s="8" t="n">
        <f aca="false">+[2]data1cf!AW401</f>
        <v>0</v>
      </c>
      <c r="Y402" s="8" t="n">
        <f aca="false">+[2]data1cf!AX401</f>
        <v>0</v>
      </c>
      <c r="Z402" s="8" t="n">
        <f aca="false">+[2]data1cf!AY401</f>
        <v>0</v>
      </c>
      <c r="AA402" s="8" t="n">
        <f aca="false">+[2]data1cf!AZ401</f>
        <v>0</v>
      </c>
      <c r="AB402" s="9"/>
      <c r="AC402" s="9"/>
      <c r="AD402" s="9"/>
      <c r="AE402" s="9"/>
      <c r="AF402" s="9"/>
      <c r="AG402" s="9"/>
      <c r="AH402" s="9"/>
      <c r="AI402" s="9"/>
      <c r="AJ402" s="9"/>
      <c r="AK402" s="1"/>
      <c r="AL402" s="1" t="e">
        <f aca="false">SUMPRODUCT(B402:AJ402,PVCapPrice)</f>
        <v>#DIV/0!</v>
      </c>
      <c r="AM402" s="1"/>
      <c r="AN402" s="1"/>
      <c r="AO402" s="1"/>
      <c r="AP402" s="1"/>
      <c r="AQ402" s="1"/>
    </row>
    <row r="403" customFormat="false" ht="11.25" hidden="false" customHeight="false" outlineLevel="0" collapsed="false">
      <c r="A403" s="1" t="n">
        <v>401</v>
      </c>
      <c r="B403" s="8" t="n">
        <f aca="false">+[2]data1cf!AA402</f>
        <v>-95341.4567069157</v>
      </c>
      <c r="C403" s="8" t="n">
        <f aca="false">+[2]data1cf!AB402</f>
        <v>-7525.02218078035</v>
      </c>
      <c r="D403" s="8" t="n">
        <f aca="false">+[2]data1cf!AC402</f>
        <v>-3391.05872509208</v>
      </c>
      <c r="E403" s="8" t="n">
        <f aca="false">+[2]data1cf!AD402</f>
        <v>-3013.67130723444</v>
      </c>
      <c r="F403" s="8" t="n">
        <f aca="false">+[2]data1cf!AE402</f>
        <v>-3284.2617458213</v>
      </c>
      <c r="G403" s="8" t="n">
        <f aca="false">+[2]data1cf!AF402</f>
        <v>-3665.30677079013</v>
      </c>
      <c r="H403" s="8" t="n">
        <f aca="false">+[2]data1cf!AG402</f>
        <v>-2300.28318303236</v>
      </c>
      <c r="I403" s="8" t="n">
        <f aca="false">+[2]data1cf!AH402</f>
        <v>-2423.18686614171</v>
      </c>
      <c r="J403" s="8" t="n">
        <f aca="false">+[2]data1cf!AI402</f>
        <v>-2435.6210686767</v>
      </c>
      <c r="K403" s="8" t="n">
        <f aca="false">+[2]data1cf!AJ402</f>
        <v>-2444.72142145097</v>
      </c>
      <c r="L403" s="8" t="n">
        <f aca="false">+[2]data1cf!AK402</f>
        <v>-2473.11500355711</v>
      </c>
      <c r="M403" s="8" t="n">
        <f aca="false">+[2]data1cf!AL402</f>
        <v>-2471.5000557538</v>
      </c>
      <c r="N403" s="8" t="n">
        <f aca="false">+[2]data1cf!AM402</f>
        <v>-2489.20173608902</v>
      </c>
      <c r="O403" s="8" t="n">
        <f aca="false">+[2]data1cf!AN402</f>
        <v>-2299.30037288566</v>
      </c>
      <c r="P403" s="8" t="n">
        <f aca="false">+[2]data1cf!AO402</f>
        <v>-2261.01022161484</v>
      </c>
      <c r="Q403" s="8" t="n">
        <f aca="false">+[2]data1cf!AP402</f>
        <v>-2261.83541771326</v>
      </c>
      <c r="R403" s="8" t="n">
        <f aca="false">+[2]data1cf!AQ402</f>
        <v>1093.52837184564</v>
      </c>
      <c r="S403" s="8" t="n">
        <f aca="false">+[2]data1cf!AR402</f>
        <v>0</v>
      </c>
      <c r="T403" s="8" t="n">
        <f aca="false">+[2]data1cf!AS402</f>
        <v>0</v>
      </c>
      <c r="U403" s="8" t="n">
        <f aca="false">+[2]data1cf!AT402</f>
        <v>0</v>
      </c>
      <c r="V403" s="8" t="n">
        <f aca="false">+[2]data1cf!AU402</f>
        <v>0</v>
      </c>
      <c r="W403" s="8" t="n">
        <f aca="false">+[2]data1cf!AV402</f>
        <v>0</v>
      </c>
      <c r="X403" s="8" t="n">
        <f aca="false">+[2]data1cf!AW402</f>
        <v>0</v>
      </c>
      <c r="Y403" s="8" t="n">
        <f aca="false">+[2]data1cf!AX402</f>
        <v>0</v>
      </c>
      <c r="Z403" s="8" t="n">
        <f aca="false">+[2]data1cf!AY402</f>
        <v>0</v>
      </c>
      <c r="AA403" s="8" t="n">
        <f aca="false">+[2]data1cf!AZ402</f>
        <v>0</v>
      </c>
      <c r="AB403" s="9"/>
      <c r="AC403" s="9"/>
      <c r="AD403" s="9"/>
      <c r="AE403" s="9"/>
      <c r="AF403" s="9"/>
      <c r="AG403" s="9"/>
      <c r="AH403" s="9"/>
      <c r="AI403" s="9"/>
      <c r="AJ403" s="9"/>
      <c r="AK403" s="1"/>
      <c r="AL403" s="1" t="e">
        <f aca="false">SUMPRODUCT(B403:AJ403,PVCapPrice)</f>
        <v>#DIV/0!</v>
      </c>
      <c r="AM403" s="1"/>
      <c r="AN403" s="1"/>
      <c r="AO403" s="1"/>
      <c r="AP403" s="1"/>
      <c r="AQ403" s="1"/>
    </row>
    <row r="404" customFormat="false" ht="11.25" hidden="false" customHeight="false" outlineLevel="0" collapsed="false">
      <c r="A404" s="1" t="n">
        <v>402</v>
      </c>
      <c r="B404" s="8" t="n">
        <f aca="false">+[2]data1cf!AA403</f>
        <v>-101024.382870795</v>
      </c>
      <c r="C404" s="8" t="n">
        <f aca="false">+[2]data1cf!AB403</f>
        <v>-7327.00123726399</v>
      </c>
      <c r="D404" s="8" t="n">
        <f aca="false">+[2]data1cf!AC403</f>
        <v>-3070.51753647405</v>
      </c>
      <c r="E404" s="8" t="n">
        <f aca="false">+[2]data1cf!AD403</f>
        <v>-2889.57182535784</v>
      </c>
      <c r="F404" s="8" t="n">
        <f aca="false">+[2]data1cf!AE403</f>
        <v>-3082.13767193436</v>
      </c>
      <c r="G404" s="8" t="n">
        <f aca="false">+[2]data1cf!AF403</f>
        <v>-3519.00374232055</v>
      </c>
      <c r="H404" s="8" t="n">
        <f aca="false">+[2]data1cf!AG403</f>
        <v>-2162.62998158859</v>
      </c>
      <c r="I404" s="8" t="n">
        <f aca="false">+[2]data1cf!AH403</f>
        <v>-2292.82508628324</v>
      </c>
      <c r="J404" s="8" t="n">
        <f aca="false">+[2]data1cf!AI403</f>
        <v>-2305.25928881823</v>
      </c>
      <c r="K404" s="8" t="n">
        <f aca="false">+[2]data1cf!AJ403</f>
        <v>-2314.13868942325</v>
      </c>
      <c r="L404" s="8" t="n">
        <f aca="false">+[2]data1cf!AK403</f>
        <v>-2342.75322369864</v>
      </c>
      <c r="M404" s="8" t="n">
        <f aca="false">+[2]data1cf!AL403</f>
        <v>-2340.91732372608</v>
      </c>
      <c r="N404" s="8" t="n">
        <f aca="false">+[2]data1cf!AM403</f>
        <v>-2358.83995623055</v>
      </c>
      <c r="O404" s="8" t="n">
        <f aca="false">+[2]data1cf!AN403</f>
        <v>-2168.71764085794</v>
      </c>
      <c r="P404" s="8" t="n">
        <f aca="false">+[2]data1cf!AO403</f>
        <v>-2130.64844175637</v>
      </c>
      <c r="Q404" s="8" t="n">
        <f aca="false">+[2]data1cf!AP403</f>
        <v>-2131.25268568554</v>
      </c>
      <c r="R404" s="8" t="n">
        <f aca="false">+[2]data1cf!AQ403</f>
        <v>1158.70926177487</v>
      </c>
      <c r="S404" s="8" t="n">
        <f aca="false">+[2]data1cf!AR403</f>
        <v>0</v>
      </c>
      <c r="T404" s="8" t="n">
        <f aca="false">+[2]data1cf!AS403</f>
        <v>0</v>
      </c>
      <c r="U404" s="8" t="n">
        <f aca="false">+[2]data1cf!AT403</f>
        <v>0</v>
      </c>
      <c r="V404" s="8" t="n">
        <f aca="false">+[2]data1cf!AU403</f>
        <v>0</v>
      </c>
      <c r="W404" s="8" t="n">
        <f aca="false">+[2]data1cf!AV403</f>
        <v>0</v>
      </c>
      <c r="X404" s="8" t="n">
        <f aca="false">+[2]data1cf!AW403</f>
        <v>0</v>
      </c>
      <c r="Y404" s="8" t="n">
        <f aca="false">+[2]data1cf!AX403</f>
        <v>0</v>
      </c>
      <c r="Z404" s="8" t="n">
        <f aca="false">+[2]data1cf!AY403</f>
        <v>0</v>
      </c>
      <c r="AA404" s="8" t="n">
        <f aca="false">+[2]data1cf!AZ403</f>
        <v>0</v>
      </c>
      <c r="AB404" s="9"/>
      <c r="AC404" s="9"/>
      <c r="AD404" s="9"/>
      <c r="AE404" s="9"/>
      <c r="AF404" s="9"/>
      <c r="AG404" s="9"/>
      <c r="AH404" s="9"/>
      <c r="AI404" s="9"/>
      <c r="AJ404" s="9"/>
      <c r="AK404" s="1"/>
      <c r="AL404" s="1" t="e">
        <f aca="false">SUMPRODUCT(B404:AJ404,PVCapPrice)</f>
        <v>#DIV/0!</v>
      </c>
      <c r="AM404" s="1"/>
      <c r="AN404" s="1"/>
      <c r="AO404" s="1"/>
      <c r="AP404" s="1"/>
      <c r="AQ404" s="1"/>
    </row>
    <row r="405" customFormat="false" ht="11.25" hidden="false" customHeight="false" outlineLevel="0" collapsed="false">
      <c r="A405" s="1" t="n">
        <v>403</v>
      </c>
      <c r="B405" s="8" t="n">
        <f aca="false">+[2]data1cf!AA404</f>
        <v>-91533.9294958645</v>
      </c>
      <c r="C405" s="8" t="n">
        <f aca="false">+[2]data1cf!AB404</f>
        <v>-7577.60910246865</v>
      </c>
      <c r="D405" s="8" t="n">
        <f aca="false">+[2]data1cf!AC404</f>
        <v>-3549.05064856083</v>
      </c>
      <c r="E405" s="8" t="n">
        <f aca="false">+[2]data1cf!AD404</f>
        <v>-3084.86318925688</v>
      </c>
      <c r="F405" s="8" t="n">
        <f aca="false">+[2]data1cf!AE404</f>
        <v>-3433.40747262001</v>
      </c>
      <c r="G405" s="8" t="n">
        <f aca="false">+[2]data1cf!AF404</f>
        <v>-3766.77518349631</v>
      </c>
      <c r="H405" s="8" t="n">
        <f aca="false">+[2]data1cf!AG404</f>
        <v>-2392.51002094498</v>
      </c>
      <c r="I405" s="8" t="n">
        <f aca="false">+[2]data1cf!AH404</f>
        <v>-2510.52849434146</v>
      </c>
      <c r="J405" s="8" t="n">
        <f aca="false">+[2]data1cf!AI404</f>
        <v>-2522.96269687645</v>
      </c>
      <c r="K405" s="8" t="n">
        <f aca="false">+[2]data1cf!AJ404</f>
        <v>-2532.21108630869</v>
      </c>
      <c r="L405" s="8" t="n">
        <f aca="false">+[2]data1cf!AK404</f>
        <v>-2560.45663175686</v>
      </c>
      <c r="M405" s="8" t="n">
        <f aca="false">+[2]data1cf!AL404</f>
        <v>-2558.98972061151</v>
      </c>
      <c r="N405" s="8" t="n">
        <f aca="false">+[2]data1cf!AM404</f>
        <v>-2576.54336428876</v>
      </c>
      <c r="O405" s="8" t="n">
        <f aca="false">+[2]data1cf!AN404</f>
        <v>-2386.79003774337</v>
      </c>
      <c r="P405" s="8" t="n">
        <f aca="false">+[2]data1cf!AO404</f>
        <v>-2348.35184981458</v>
      </c>
      <c r="Q405" s="8" t="n">
        <f aca="false">+[2]data1cf!AP404</f>
        <v>-2349.32508257097</v>
      </c>
      <c r="R405" s="8" t="n">
        <f aca="false">+[2]data1cf!AQ404</f>
        <v>1049.85755774577</v>
      </c>
      <c r="S405" s="8" t="n">
        <f aca="false">+[2]data1cf!AR404</f>
        <v>0</v>
      </c>
      <c r="T405" s="8" t="n">
        <f aca="false">+[2]data1cf!AS404</f>
        <v>0</v>
      </c>
      <c r="U405" s="8" t="n">
        <f aca="false">+[2]data1cf!AT404</f>
        <v>0</v>
      </c>
      <c r="V405" s="8" t="n">
        <f aca="false">+[2]data1cf!AU404</f>
        <v>0</v>
      </c>
      <c r="W405" s="8" t="n">
        <f aca="false">+[2]data1cf!AV404</f>
        <v>0</v>
      </c>
      <c r="X405" s="8" t="n">
        <f aca="false">+[2]data1cf!AW404</f>
        <v>0</v>
      </c>
      <c r="Y405" s="8" t="n">
        <f aca="false">+[2]data1cf!AX404</f>
        <v>0</v>
      </c>
      <c r="Z405" s="8" t="n">
        <f aca="false">+[2]data1cf!AY404</f>
        <v>0</v>
      </c>
      <c r="AA405" s="8" t="n">
        <f aca="false">+[2]data1cf!AZ404</f>
        <v>0</v>
      </c>
      <c r="AB405" s="9"/>
      <c r="AC405" s="9"/>
      <c r="AD405" s="9"/>
      <c r="AE405" s="9"/>
      <c r="AF405" s="9"/>
      <c r="AG405" s="9"/>
      <c r="AH405" s="9"/>
      <c r="AI405" s="9"/>
      <c r="AJ405" s="9"/>
      <c r="AK405" s="1"/>
      <c r="AL405" s="1" t="e">
        <f aca="false">SUMPRODUCT(B405:AJ405,PVCapPrice)</f>
        <v>#DIV/0!</v>
      </c>
      <c r="AM405" s="1"/>
      <c r="AN405" s="1"/>
      <c r="AO405" s="1"/>
      <c r="AP405" s="1"/>
      <c r="AQ405" s="1"/>
    </row>
    <row r="406" customFormat="false" ht="11.25" hidden="false" customHeight="false" outlineLevel="0" collapsed="false">
      <c r="A406" s="1" t="n">
        <v>404</v>
      </c>
      <c r="B406" s="8" t="n">
        <f aca="false">+[2]data1cf!AA405</f>
        <v>-98374.1208928051</v>
      </c>
      <c r="C406" s="8" t="n">
        <f aca="false">+[2]data1cf!AB405</f>
        <v>-7341.68100074522</v>
      </c>
      <c r="D406" s="8" t="n">
        <f aca="false">+[2]data1cf!AC405</f>
        <v>-3290.62709999865</v>
      </c>
      <c r="E406" s="8" t="n">
        <f aca="false">+[2]data1cf!AD405</f>
        <v>-2943.08783303548</v>
      </c>
      <c r="F406" s="8" t="n">
        <f aca="false">+[2]data1cf!AE405</f>
        <v>-3172.62510643</v>
      </c>
      <c r="G406" s="8" t="n">
        <f aca="false">+[2]data1cf!AF405</f>
        <v>-3443.00027329742</v>
      </c>
      <c r="H406" s="8" t="n">
        <f aca="false">+[2]data1cf!AG405</f>
        <v>-2226.82526328235</v>
      </c>
      <c r="I406" s="8" t="n">
        <f aca="false">+[2]data1cf!AH405</f>
        <v>-2353.61997584876</v>
      </c>
      <c r="J406" s="8" t="n">
        <f aca="false">+[2]data1cf!AI405</f>
        <v>-2366.05417838375</v>
      </c>
      <c r="K406" s="8" t="n">
        <f aca="false">+[2]data1cf!AJ405</f>
        <v>-2375.03662117447</v>
      </c>
      <c r="L406" s="8" t="n">
        <f aca="false">+[2]data1cf!AK405</f>
        <v>-2403.54811326416</v>
      </c>
      <c r="M406" s="8" t="n">
        <f aca="false">+[2]data1cf!AL405</f>
        <v>-2401.8152554773</v>
      </c>
      <c r="N406" s="8" t="n">
        <f aca="false">+[2]data1cf!AM405</f>
        <v>-2419.63484579606</v>
      </c>
      <c r="O406" s="8" t="n">
        <f aca="false">+[2]data1cf!AN405</f>
        <v>-2229.61557260916</v>
      </c>
      <c r="P406" s="8" t="n">
        <f aca="false">+[2]data1cf!AO405</f>
        <v>-2191.44333132188</v>
      </c>
      <c r="Q406" s="8" t="n">
        <f aca="false">+[2]data1cf!AP405</f>
        <v>-2192.15061743676</v>
      </c>
      <c r="R406" s="8" t="n">
        <f aca="false">+[2]data1cf!AQ405</f>
        <v>1128.31181699212</v>
      </c>
      <c r="S406" s="8" t="n">
        <f aca="false">+[2]data1cf!AR405</f>
        <v>0</v>
      </c>
      <c r="T406" s="8" t="n">
        <f aca="false">+[2]data1cf!AS405</f>
        <v>0</v>
      </c>
      <c r="U406" s="8" t="n">
        <f aca="false">+[2]data1cf!AT405</f>
        <v>0</v>
      </c>
      <c r="V406" s="8" t="n">
        <f aca="false">+[2]data1cf!AU405</f>
        <v>0</v>
      </c>
      <c r="W406" s="8" t="n">
        <f aca="false">+[2]data1cf!AV405</f>
        <v>0</v>
      </c>
      <c r="X406" s="8" t="n">
        <f aca="false">+[2]data1cf!AW405</f>
        <v>0</v>
      </c>
      <c r="Y406" s="8" t="n">
        <f aca="false">+[2]data1cf!AX405</f>
        <v>0</v>
      </c>
      <c r="Z406" s="8" t="n">
        <f aca="false">+[2]data1cf!AY405</f>
        <v>0</v>
      </c>
      <c r="AA406" s="8" t="n">
        <f aca="false">+[2]data1cf!AZ405</f>
        <v>0</v>
      </c>
      <c r="AB406" s="9"/>
      <c r="AC406" s="9"/>
      <c r="AD406" s="9"/>
      <c r="AE406" s="9"/>
      <c r="AF406" s="9"/>
      <c r="AG406" s="9"/>
      <c r="AH406" s="9"/>
      <c r="AI406" s="9"/>
      <c r="AJ406" s="9"/>
      <c r="AK406" s="1"/>
      <c r="AL406" s="1" t="e">
        <f aca="false">SUMPRODUCT(B406:AJ406,PVCapPrice)</f>
        <v>#DIV/0!</v>
      </c>
      <c r="AM406" s="1"/>
      <c r="AN406" s="1"/>
      <c r="AO406" s="1"/>
      <c r="AP406" s="1"/>
      <c r="AQ406" s="1"/>
    </row>
    <row r="407" customFormat="false" ht="11.25" hidden="false" customHeight="false" outlineLevel="0" collapsed="false">
      <c r="A407" s="1" t="n">
        <v>405</v>
      </c>
      <c r="B407" s="8" t="n">
        <f aca="false">+[2]data1cf!AA406</f>
        <v>-85428.0289257169</v>
      </c>
      <c r="C407" s="8" t="n">
        <f aca="false">+[2]data1cf!AB406</f>
        <v>-7620.65828783216</v>
      </c>
      <c r="D407" s="8" t="n">
        <f aca="false">+[2]data1cf!AC406</f>
        <v>-3722.85095801227</v>
      </c>
      <c r="E407" s="8" t="n">
        <f aca="false">+[2]data1cf!AD406</f>
        <v>-3384.29541932643</v>
      </c>
      <c r="F407" s="8" t="n">
        <f aca="false">+[2]data1cf!AE406</f>
        <v>-3619.67433638203</v>
      </c>
      <c r="G407" s="8" t="n">
        <f aca="false">+[2]data1cf!AF406</f>
        <v>-3874.26299346373</v>
      </c>
      <c r="H407" s="8" t="n">
        <f aca="false">+[2]data1cf!AG406</f>
        <v>-2540.40860997123</v>
      </c>
      <c r="I407" s="8" t="n">
        <f aca="false">+[2]data1cf!AH406</f>
        <v>-2650.59296870019</v>
      </c>
      <c r="J407" s="8" t="n">
        <f aca="false">+[2]data1cf!AI406</f>
        <v>-2663.02717123518</v>
      </c>
      <c r="K407" s="8" t="n">
        <f aca="false">+[2]data1cf!AJ406</f>
        <v>-2672.51295808158</v>
      </c>
      <c r="L407" s="8" t="n">
        <f aca="false">+[2]data1cf!AK406</f>
        <v>-2700.52110611559</v>
      </c>
      <c r="M407" s="8" t="n">
        <f aca="false">+[2]data1cf!AL406</f>
        <v>-2699.29159238441</v>
      </c>
      <c r="N407" s="8" t="n">
        <f aca="false">+[2]data1cf!AM406</f>
        <v>-2716.60783864749</v>
      </c>
      <c r="O407" s="8" t="n">
        <f aca="false">+[2]data1cf!AN406</f>
        <v>-2527.09190951627</v>
      </c>
      <c r="P407" s="8" t="n">
        <f aca="false">+[2]data1cf!AO406</f>
        <v>-2488.41632417331</v>
      </c>
      <c r="Q407" s="8" t="n">
        <f aca="false">+[2]data1cf!AP406</f>
        <v>-2489.62695434387</v>
      </c>
      <c r="R407" s="8" t="n">
        <f aca="false">+[2]data1cf!AQ406</f>
        <v>979.825320566402</v>
      </c>
      <c r="S407" s="8" t="n">
        <f aca="false">+[2]data1cf!AR406</f>
        <v>0</v>
      </c>
      <c r="T407" s="8" t="n">
        <f aca="false">+[2]data1cf!AS406</f>
        <v>0</v>
      </c>
      <c r="U407" s="8" t="n">
        <f aca="false">+[2]data1cf!AT406</f>
        <v>0</v>
      </c>
      <c r="V407" s="8" t="n">
        <f aca="false">+[2]data1cf!AU406</f>
        <v>0</v>
      </c>
      <c r="W407" s="8" t="n">
        <f aca="false">+[2]data1cf!AV406</f>
        <v>0</v>
      </c>
      <c r="X407" s="8" t="n">
        <f aca="false">+[2]data1cf!AW406</f>
        <v>0</v>
      </c>
      <c r="Y407" s="8" t="n">
        <f aca="false">+[2]data1cf!AX406</f>
        <v>0</v>
      </c>
      <c r="Z407" s="8" t="n">
        <f aca="false">+[2]data1cf!AY406</f>
        <v>0</v>
      </c>
      <c r="AA407" s="8" t="n">
        <f aca="false">+[2]data1cf!AZ406</f>
        <v>0</v>
      </c>
      <c r="AB407" s="9"/>
      <c r="AC407" s="9"/>
      <c r="AD407" s="9"/>
      <c r="AE407" s="9"/>
      <c r="AF407" s="9"/>
      <c r="AG407" s="9"/>
      <c r="AH407" s="9"/>
      <c r="AI407" s="9"/>
      <c r="AJ407" s="9"/>
      <c r="AK407" s="1"/>
      <c r="AL407" s="1" t="e">
        <f aca="false">SUMPRODUCT(B407:AJ407,PVCapPrice)</f>
        <v>#DIV/0!</v>
      </c>
      <c r="AM407" s="1"/>
      <c r="AN407" s="1"/>
      <c r="AO407" s="1"/>
      <c r="AP407" s="1"/>
      <c r="AQ407" s="1"/>
    </row>
    <row r="408" customFormat="false" ht="11.25" hidden="false" customHeight="false" outlineLevel="0" collapsed="false">
      <c r="A408" s="1" t="n">
        <v>406</v>
      </c>
      <c r="B408" s="8" t="n">
        <f aca="false">+[2]data1cf!AA407</f>
        <v>-91028.0279615559</v>
      </c>
      <c r="C408" s="8" t="n">
        <f aca="false">+[2]data1cf!AB407</f>
        <v>-7549.47013518391</v>
      </c>
      <c r="D408" s="8" t="n">
        <f aca="false">+[2]data1cf!AC407</f>
        <v>-3589.04174143308</v>
      </c>
      <c r="E408" s="8" t="n">
        <f aca="false">+[2]data1cf!AD407</f>
        <v>-3215.51738471004</v>
      </c>
      <c r="F408" s="8" t="n">
        <f aca="false">+[2]data1cf!AE407</f>
        <v>-3292.00195512617</v>
      </c>
      <c r="G408" s="8" t="n">
        <f aca="false">+[2]data1cf!AF407</f>
        <v>-3685.38038947663</v>
      </c>
      <c r="H408" s="8" t="n">
        <f aca="false">+[2]data1cf!AG407</f>
        <v>-2404.76408932537</v>
      </c>
      <c r="I408" s="8" t="n">
        <f aca="false">+[2]data1cf!AH407</f>
        <v>-2522.13347081727</v>
      </c>
      <c r="J408" s="8" t="n">
        <f aca="false">+[2]data1cf!AI407</f>
        <v>-2534.56767335226</v>
      </c>
      <c r="K408" s="8" t="n">
        <f aca="false">+[2]data1cf!AJ407</f>
        <v>-2543.83573223615</v>
      </c>
      <c r="L408" s="8" t="n">
        <f aca="false">+[2]data1cf!AK407</f>
        <v>-2572.06160823267</v>
      </c>
      <c r="M408" s="8" t="n">
        <f aca="false">+[2]data1cf!AL407</f>
        <v>-2570.61436653898</v>
      </c>
      <c r="N408" s="8" t="n">
        <f aca="false">+[2]data1cf!AM407</f>
        <v>-2588.14834076458</v>
      </c>
      <c r="O408" s="8" t="n">
        <f aca="false">+[2]data1cf!AN407</f>
        <v>-2398.41468367084</v>
      </c>
      <c r="P408" s="8" t="n">
        <f aca="false">+[2]data1cf!AO407</f>
        <v>-2359.9568262904</v>
      </c>
      <c r="Q408" s="8" t="n">
        <f aca="false">+[2]data1cf!AP407</f>
        <v>-2360.94972849843</v>
      </c>
      <c r="R408" s="8" t="n">
        <f aca="false">+[2]data1cf!AQ407</f>
        <v>1044.05506950786</v>
      </c>
      <c r="S408" s="8" t="n">
        <f aca="false">+[2]data1cf!AR407</f>
        <v>0</v>
      </c>
      <c r="T408" s="8" t="n">
        <f aca="false">+[2]data1cf!AS407</f>
        <v>0</v>
      </c>
      <c r="U408" s="8" t="n">
        <f aca="false">+[2]data1cf!AT407</f>
        <v>0</v>
      </c>
      <c r="V408" s="8" t="n">
        <f aca="false">+[2]data1cf!AU407</f>
        <v>0</v>
      </c>
      <c r="W408" s="8" t="n">
        <f aca="false">+[2]data1cf!AV407</f>
        <v>0</v>
      </c>
      <c r="X408" s="8" t="n">
        <f aca="false">+[2]data1cf!AW407</f>
        <v>0</v>
      </c>
      <c r="Y408" s="8" t="n">
        <f aca="false">+[2]data1cf!AX407</f>
        <v>0</v>
      </c>
      <c r="Z408" s="8" t="n">
        <f aca="false">+[2]data1cf!AY407</f>
        <v>0</v>
      </c>
      <c r="AA408" s="8" t="n">
        <f aca="false">+[2]data1cf!AZ407</f>
        <v>0</v>
      </c>
      <c r="AB408" s="9"/>
      <c r="AC408" s="9"/>
      <c r="AD408" s="9"/>
      <c r="AE408" s="9"/>
      <c r="AF408" s="9"/>
      <c r="AG408" s="9"/>
      <c r="AH408" s="9"/>
      <c r="AI408" s="9"/>
      <c r="AJ408" s="9"/>
      <c r="AK408" s="1"/>
      <c r="AL408" s="1" t="e">
        <f aca="false">SUMPRODUCT(B408:AJ408,PVCapPrice)</f>
        <v>#DIV/0!</v>
      </c>
      <c r="AM408" s="1"/>
      <c r="AN408" s="1"/>
      <c r="AO408" s="1"/>
      <c r="AP408" s="1"/>
      <c r="AQ408" s="1"/>
    </row>
    <row r="409" customFormat="false" ht="11.25" hidden="false" customHeight="false" outlineLevel="0" collapsed="false">
      <c r="A409" s="1" t="n">
        <v>407</v>
      </c>
      <c r="B409" s="8" t="n">
        <f aca="false">+[2]data1cf!AA408</f>
        <v>-90780.6780680459</v>
      </c>
      <c r="C409" s="8" t="n">
        <f aca="false">+[2]data1cf!AB408</f>
        <v>-7547.61031897599</v>
      </c>
      <c r="D409" s="8" t="n">
        <f aca="false">+[2]data1cf!AC408</f>
        <v>-3560.52214297334</v>
      </c>
      <c r="E409" s="8" t="n">
        <f aca="false">+[2]data1cf!AD408</f>
        <v>-3054.34449555901</v>
      </c>
      <c r="F409" s="8" t="n">
        <f aca="false">+[2]data1cf!AE408</f>
        <v>-3415.20426621103</v>
      </c>
      <c r="G409" s="8" t="n">
        <f aca="false">+[2]data1cf!AF408</f>
        <v>-3836.26678616204</v>
      </c>
      <c r="H409" s="8" t="n">
        <f aca="false">+[2]data1cf!AG408</f>
        <v>-2410.75545780994</v>
      </c>
      <c r="I409" s="8" t="n">
        <f aca="false">+[2]data1cf!AH408</f>
        <v>-2527.80747949447</v>
      </c>
      <c r="J409" s="8" t="n">
        <f aca="false">+[2]data1cf!AI408</f>
        <v>-2540.24168202946</v>
      </c>
      <c r="K409" s="8" t="n">
        <f aca="false">+[2]data1cf!AJ408</f>
        <v>-2549.51935787722</v>
      </c>
      <c r="L409" s="8" t="n">
        <f aca="false">+[2]data1cf!AK408</f>
        <v>-2577.73561690987</v>
      </c>
      <c r="M409" s="8" t="n">
        <f aca="false">+[2]data1cf!AL408</f>
        <v>-2576.29799218004</v>
      </c>
      <c r="N409" s="8" t="n">
        <f aca="false">+[2]data1cf!AM408</f>
        <v>-2593.82234944178</v>
      </c>
      <c r="O409" s="8" t="n">
        <f aca="false">+[2]data1cf!AN408</f>
        <v>-2404.0983093119</v>
      </c>
      <c r="P409" s="8" t="n">
        <f aca="false">+[2]data1cf!AO408</f>
        <v>-2365.6308349676</v>
      </c>
      <c r="Q409" s="8" t="n">
        <f aca="false">+[2]data1cf!AP408</f>
        <v>-2366.6333541395</v>
      </c>
      <c r="R409" s="8" t="n">
        <f aca="false">+[2]data1cf!AQ408</f>
        <v>1041.21806516926</v>
      </c>
      <c r="S409" s="8" t="n">
        <f aca="false">+[2]data1cf!AR408</f>
        <v>0</v>
      </c>
      <c r="T409" s="8" t="n">
        <f aca="false">+[2]data1cf!AS408</f>
        <v>0</v>
      </c>
      <c r="U409" s="8" t="n">
        <f aca="false">+[2]data1cf!AT408</f>
        <v>0</v>
      </c>
      <c r="V409" s="8" t="n">
        <f aca="false">+[2]data1cf!AU408</f>
        <v>0</v>
      </c>
      <c r="W409" s="8" t="n">
        <f aca="false">+[2]data1cf!AV408</f>
        <v>0</v>
      </c>
      <c r="X409" s="8" t="n">
        <f aca="false">+[2]data1cf!AW408</f>
        <v>0</v>
      </c>
      <c r="Y409" s="8" t="n">
        <f aca="false">+[2]data1cf!AX408</f>
        <v>0</v>
      </c>
      <c r="Z409" s="8" t="n">
        <f aca="false">+[2]data1cf!AY408</f>
        <v>0</v>
      </c>
      <c r="AA409" s="8" t="n">
        <f aca="false">+[2]data1cf!AZ408</f>
        <v>0</v>
      </c>
      <c r="AB409" s="9"/>
      <c r="AC409" s="9"/>
      <c r="AD409" s="9"/>
      <c r="AE409" s="9"/>
      <c r="AF409" s="9"/>
      <c r="AG409" s="9"/>
      <c r="AH409" s="9"/>
      <c r="AI409" s="9"/>
      <c r="AJ409" s="9"/>
      <c r="AK409" s="1"/>
      <c r="AL409" s="1" t="e">
        <f aca="false">SUMPRODUCT(B409:AJ409,PVCapPrice)</f>
        <v>#DIV/0!</v>
      </c>
      <c r="AM409" s="1"/>
      <c r="AN409" s="1"/>
      <c r="AO409" s="1"/>
      <c r="AP409" s="1"/>
      <c r="AQ409" s="1"/>
    </row>
    <row r="410" customFormat="false" ht="11.25" hidden="false" customHeight="false" outlineLevel="0" collapsed="false">
      <c r="A410" s="1" t="n">
        <v>408</v>
      </c>
      <c r="B410" s="8" t="n">
        <f aca="false">+[2]data1cf!AA409</f>
        <v>-93629.839437236</v>
      </c>
      <c r="C410" s="8" t="n">
        <f aca="false">+[2]data1cf!AB409</f>
        <v>-7459.62423742375</v>
      </c>
      <c r="D410" s="8" t="n">
        <f aca="false">+[2]data1cf!AC409</f>
        <v>-3460.25764892087</v>
      </c>
      <c r="E410" s="8" t="n">
        <f aca="false">+[2]data1cf!AD409</f>
        <v>-3049.23569624327</v>
      </c>
      <c r="F410" s="8" t="n">
        <f aca="false">+[2]data1cf!AE409</f>
        <v>-3398.38259376539</v>
      </c>
      <c r="G410" s="8" t="n">
        <f aca="false">+[2]data1cf!AF409</f>
        <v>-3650.13000253343</v>
      </c>
      <c r="H410" s="8" t="n">
        <f aca="false">+[2]data1cf!AG409</f>
        <v>-2341.74238732669</v>
      </c>
      <c r="I410" s="8" t="n">
        <f aca="false">+[2]data1cf!AH409</f>
        <v>-2462.44999701435</v>
      </c>
      <c r="J410" s="8" t="n">
        <f aca="false">+[2]data1cf!AI409</f>
        <v>-2474.88419954934</v>
      </c>
      <c r="K410" s="8" t="n">
        <f aca="false">+[2]data1cf!AJ409</f>
        <v>-2484.05110000306</v>
      </c>
      <c r="L410" s="8" t="n">
        <f aca="false">+[2]data1cf!AK409</f>
        <v>-2512.37813442975</v>
      </c>
      <c r="M410" s="8" t="n">
        <f aca="false">+[2]data1cf!AL409</f>
        <v>-2510.82973430588</v>
      </c>
      <c r="N410" s="8" t="n">
        <f aca="false">+[2]data1cf!AM409</f>
        <v>-2528.46486696165</v>
      </c>
      <c r="O410" s="8" t="n">
        <f aca="false">+[2]data1cf!AN409</f>
        <v>-2338.63005143774</v>
      </c>
      <c r="P410" s="8" t="n">
        <f aca="false">+[2]data1cf!AO409</f>
        <v>-2300.27335248747</v>
      </c>
      <c r="Q410" s="8" t="n">
        <f aca="false">+[2]data1cf!AP409</f>
        <v>-2301.16509626534</v>
      </c>
      <c r="R410" s="8" t="n">
        <f aca="false">+[2]data1cf!AQ409</f>
        <v>1073.89680640932</v>
      </c>
      <c r="S410" s="8" t="n">
        <f aca="false">+[2]data1cf!AR409</f>
        <v>0</v>
      </c>
      <c r="T410" s="8" t="n">
        <f aca="false">+[2]data1cf!AS409</f>
        <v>0</v>
      </c>
      <c r="U410" s="8" t="n">
        <f aca="false">+[2]data1cf!AT409</f>
        <v>0</v>
      </c>
      <c r="V410" s="8" t="n">
        <f aca="false">+[2]data1cf!AU409</f>
        <v>0</v>
      </c>
      <c r="W410" s="8" t="n">
        <f aca="false">+[2]data1cf!AV409</f>
        <v>0</v>
      </c>
      <c r="X410" s="8" t="n">
        <f aca="false">+[2]data1cf!AW409</f>
        <v>0</v>
      </c>
      <c r="Y410" s="8" t="n">
        <f aca="false">+[2]data1cf!AX409</f>
        <v>0</v>
      </c>
      <c r="Z410" s="8" t="n">
        <f aca="false">+[2]data1cf!AY409</f>
        <v>0</v>
      </c>
      <c r="AA410" s="8" t="n">
        <f aca="false">+[2]data1cf!AZ409</f>
        <v>0</v>
      </c>
      <c r="AB410" s="9"/>
      <c r="AC410" s="9"/>
      <c r="AD410" s="9"/>
      <c r="AE410" s="9"/>
      <c r="AF410" s="9"/>
      <c r="AG410" s="9"/>
      <c r="AH410" s="9"/>
      <c r="AI410" s="9"/>
      <c r="AJ410" s="9"/>
      <c r="AK410" s="1"/>
      <c r="AL410" s="1" t="e">
        <f aca="false">SUMPRODUCT(B410:AJ410,PVCapPrice)</f>
        <v>#DIV/0!</v>
      </c>
      <c r="AM410" s="1"/>
      <c r="AN410" s="1"/>
      <c r="AO410" s="1"/>
      <c r="AP410" s="1"/>
      <c r="AQ410" s="1"/>
    </row>
    <row r="411" customFormat="false" ht="11.25" hidden="false" customHeight="false" outlineLevel="0" collapsed="false">
      <c r="A411" s="1" t="n">
        <v>409</v>
      </c>
      <c r="B411" s="8" t="n">
        <f aca="false">+[2]data1cf!AA410</f>
        <v>-87079.6316745969</v>
      </c>
      <c r="C411" s="8" t="n">
        <f aca="false">+[2]data1cf!AB410</f>
        <v>-7603.26985468731</v>
      </c>
      <c r="D411" s="8" t="n">
        <f aca="false">+[2]data1cf!AC410</f>
        <v>-3627.40606226168</v>
      </c>
      <c r="E411" s="8" t="n">
        <f aca="false">+[2]data1cf!AD410</f>
        <v>-3278.67825315566</v>
      </c>
      <c r="F411" s="8" t="n">
        <f aca="false">+[2]data1cf!AE410</f>
        <v>-3544.05080329205</v>
      </c>
      <c r="G411" s="8" t="n">
        <f aca="false">+[2]data1cf!AF410</f>
        <v>-3761.64732289132</v>
      </c>
      <c r="H411" s="8" t="n">
        <f aca="false">+[2]data1cf!AG410</f>
        <v>-2500.4030918032</v>
      </c>
      <c r="I411" s="8" t="n">
        <f aca="false">+[2]data1cf!AH410</f>
        <v>-2612.70652292308</v>
      </c>
      <c r="J411" s="8" t="n">
        <f aca="false">+[2]data1cf!AI410</f>
        <v>-2625.14072545807</v>
      </c>
      <c r="K411" s="8" t="n">
        <f aca="false">+[2]data1cf!AJ410</f>
        <v>-2634.5622979896</v>
      </c>
      <c r="L411" s="8" t="n">
        <f aca="false">+[2]data1cf!AK410</f>
        <v>-2662.63466033848</v>
      </c>
      <c r="M411" s="8" t="n">
        <f aca="false">+[2]data1cf!AL410</f>
        <v>-2661.34093229242</v>
      </c>
      <c r="N411" s="8" t="n">
        <f aca="false">+[2]data1cf!AM410</f>
        <v>-2678.72139287039</v>
      </c>
      <c r="O411" s="8" t="n">
        <f aca="false">+[2]data1cf!AN410</f>
        <v>-2489.14124942429</v>
      </c>
      <c r="P411" s="8" t="n">
        <f aca="false">+[2]data1cf!AO410</f>
        <v>-2450.52987839621</v>
      </c>
      <c r="Q411" s="8" t="n">
        <f aca="false">+[2]data1cf!AP410</f>
        <v>-2451.67629425188</v>
      </c>
      <c r="R411" s="8" t="n">
        <f aca="false">+[2]data1cf!AQ410</f>
        <v>998.768543454956</v>
      </c>
      <c r="S411" s="8" t="n">
        <f aca="false">+[2]data1cf!AR410</f>
        <v>0</v>
      </c>
      <c r="T411" s="8" t="n">
        <f aca="false">+[2]data1cf!AS410</f>
        <v>0</v>
      </c>
      <c r="U411" s="8" t="n">
        <f aca="false">+[2]data1cf!AT410</f>
        <v>0</v>
      </c>
      <c r="V411" s="8" t="n">
        <f aca="false">+[2]data1cf!AU410</f>
        <v>0</v>
      </c>
      <c r="W411" s="8" t="n">
        <f aca="false">+[2]data1cf!AV410</f>
        <v>0</v>
      </c>
      <c r="X411" s="8" t="n">
        <f aca="false">+[2]data1cf!AW410</f>
        <v>0</v>
      </c>
      <c r="Y411" s="8" t="n">
        <f aca="false">+[2]data1cf!AX410</f>
        <v>0</v>
      </c>
      <c r="Z411" s="8" t="n">
        <f aca="false">+[2]data1cf!AY410</f>
        <v>0</v>
      </c>
      <c r="AA411" s="8" t="n">
        <f aca="false">+[2]data1cf!AZ410</f>
        <v>0</v>
      </c>
      <c r="AB411" s="9"/>
      <c r="AC411" s="9"/>
      <c r="AD411" s="9"/>
      <c r="AE411" s="9"/>
      <c r="AF411" s="9"/>
      <c r="AG411" s="9"/>
      <c r="AH411" s="9"/>
      <c r="AI411" s="9"/>
      <c r="AJ411" s="9"/>
      <c r="AK411" s="1"/>
      <c r="AL411" s="1" t="e">
        <f aca="false">SUMPRODUCT(B411:AJ411,PVCapPrice)</f>
        <v>#DIV/0!</v>
      </c>
      <c r="AM411" s="1"/>
      <c r="AN411" s="1"/>
      <c r="AO411" s="1"/>
      <c r="AP411" s="1"/>
      <c r="AQ411" s="1"/>
    </row>
    <row r="412" customFormat="false" ht="11.25" hidden="false" customHeight="false" outlineLevel="0" collapsed="false">
      <c r="A412" s="1" t="n">
        <v>410</v>
      </c>
      <c r="B412" s="8" t="n">
        <f aca="false">+[2]data1cf!AA411</f>
        <v>-104002.888344705</v>
      </c>
      <c r="C412" s="8" t="n">
        <f aca="false">+[2]data1cf!AB411</f>
        <v>-7193.90869630323</v>
      </c>
      <c r="D412" s="8" t="n">
        <f aca="false">+[2]data1cf!AC411</f>
        <v>-3014.55451514565</v>
      </c>
      <c r="E412" s="8" t="n">
        <f aca="false">+[2]data1cf!AD411</f>
        <v>-2749.7645123561</v>
      </c>
      <c r="F412" s="8" t="n">
        <f aca="false">+[2]data1cf!AE411</f>
        <v>-3205.22158839948</v>
      </c>
      <c r="G412" s="8" t="n">
        <f aca="false">+[2]data1cf!AF411</f>
        <v>-3537.20588734087</v>
      </c>
      <c r="H412" s="8" t="n">
        <f aca="false">+[2]data1cf!AG411</f>
        <v>-2090.48390715825</v>
      </c>
      <c r="I412" s="8" t="n">
        <f aca="false">+[2]data1cf!AH411</f>
        <v>-2224.50055351614</v>
      </c>
      <c r="J412" s="8" t="n">
        <f aca="false">+[2]data1cf!AI411</f>
        <v>-2236.93475605113</v>
      </c>
      <c r="K412" s="8" t="n">
        <f aca="false">+[2]data1cf!AJ411</f>
        <v>-2245.69835236333</v>
      </c>
      <c r="L412" s="8" t="n">
        <f aca="false">+[2]data1cf!AK411</f>
        <v>-2274.42869093154</v>
      </c>
      <c r="M412" s="8" t="n">
        <f aca="false">+[2]data1cf!AL411</f>
        <v>-2272.47698666615</v>
      </c>
      <c r="N412" s="8" t="n">
        <f aca="false">+[2]data1cf!AM411</f>
        <v>-2290.51542346345</v>
      </c>
      <c r="O412" s="8" t="n">
        <f aca="false">+[2]data1cf!AN411</f>
        <v>-2100.27730379802</v>
      </c>
      <c r="P412" s="8" t="n">
        <f aca="false">+[2]data1cf!AO411</f>
        <v>-2062.32390898927</v>
      </c>
      <c r="Q412" s="8" t="n">
        <f aca="false">+[2]data1cf!AP411</f>
        <v>-2062.81234862561</v>
      </c>
      <c r="R412" s="8" t="n">
        <f aca="false">+[2]data1cf!AQ411</f>
        <v>1192.87152815842</v>
      </c>
      <c r="S412" s="8" t="n">
        <f aca="false">+[2]data1cf!AR411</f>
        <v>0</v>
      </c>
      <c r="T412" s="8" t="n">
        <f aca="false">+[2]data1cf!AS411</f>
        <v>0</v>
      </c>
      <c r="U412" s="8" t="n">
        <f aca="false">+[2]data1cf!AT411</f>
        <v>0</v>
      </c>
      <c r="V412" s="8" t="n">
        <f aca="false">+[2]data1cf!AU411</f>
        <v>0</v>
      </c>
      <c r="W412" s="8" t="n">
        <f aca="false">+[2]data1cf!AV411</f>
        <v>0</v>
      </c>
      <c r="X412" s="8" t="n">
        <f aca="false">+[2]data1cf!AW411</f>
        <v>0</v>
      </c>
      <c r="Y412" s="8" t="n">
        <f aca="false">+[2]data1cf!AX411</f>
        <v>0</v>
      </c>
      <c r="Z412" s="8" t="n">
        <f aca="false">+[2]data1cf!AY411</f>
        <v>0</v>
      </c>
      <c r="AA412" s="8" t="n">
        <f aca="false">+[2]data1cf!AZ411</f>
        <v>0</v>
      </c>
      <c r="AB412" s="9"/>
      <c r="AC412" s="9"/>
      <c r="AD412" s="9"/>
      <c r="AE412" s="9"/>
      <c r="AF412" s="9"/>
      <c r="AG412" s="9"/>
      <c r="AH412" s="9"/>
      <c r="AI412" s="9"/>
      <c r="AJ412" s="9"/>
      <c r="AK412" s="1"/>
      <c r="AL412" s="1" t="e">
        <f aca="false">SUMPRODUCT(B412:AJ412,PVCapPrice)</f>
        <v>#DIV/0!</v>
      </c>
      <c r="AM412" s="1"/>
      <c r="AN412" s="1"/>
      <c r="AO412" s="1"/>
      <c r="AP412" s="1"/>
      <c r="AQ412" s="1"/>
    </row>
    <row r="413" customFormat="false" ht="11.25" hidden="false" customHeight="false" outlineLevel="0" collapsed="false">
      <c r="A413" s="1" t="n">
        <v>411</v>
      </c>
      <c r="B413" s="8" t="n">
        <f aca="false">+[2]data1cf!AA412</f>
        <v>-100238.466957369</v>
      </c>
      <c r="C413" s="8" t="n">
        <f aca="false">+[2]data1cf!AB412</f>
        <v>-7414.73768811988</v>
      </c>
      <c r="D413" s="8" t="n">
        <f aca="false">+[2]data1cf!AC412</f>
        <v>-3098.13542446471</v>
      </c>
      <c r="E413" s="8" t="n">
        <f aca="false">+[2]data1cf!AD412</f>
        <v>-2955.82131656384</v>
      </c>
      <c r="F413" s="8" t="n">
        <f aca="false">+[2]data1cf!AE412</f>
        <v>-3167.44826726271</v>
      </c>
      <c r="G413" s="8" t="n">
        <f aca="false">+[2]data1cf!AF412</f>
        <v>-3341.08019637954</v>
      </c>
      <c r="H413" s="8" t="n">
        <f aca="false">+[2]data1cf!AG412</f>
        <v>-2181.66662546342</v>
      </c>
      <c r="I413" s="8" t="n">
        <f aca="false">+[2]data1cf!AH412</f>
        <v>-2310.85336860451</v>
      </c>
      <c r="J413" s="8" t="n">
        <f aca="false">+[2]data1cf!AI412</f>
        <v>-2323.2875711395</v>
      </c>
      <c r="K413" s="8" t="n">
        <f aca="false">+[2]data1cf!AJ412</f>
        <v>-2332.19752815524</v>
      </c>
      <c r="L413" s="8" t="n">
        <f aca="false">+[2]data1cf!AK412</f>
        <v>-2360.78150601991</v>
      </c>
      <c r="M413" s="8" t="n">
        <f aca="false">+[2]data1cf!AL412</f>
        <v>-2358.97616245806</v>
      </c>
      <c r="N413" s="8" t="n">
        <f aca="false">+[2]data1cf!AM412</f>
        <v>-2376.86823855182</v>
      </c>
      <c r="O413" s="8" t="n">
        <f aca="false">+[2]data1cf!AN412</f>
        <v>-2186.77647958992</v>
      </c>
      <c r="P413" s="8" t="n">
        <f aca="false">+[2]data1cf!AO412</f>
        <v>-2148.67672407764</v>
      </c>
      <c r="Q413" s="8" t="n">
        <f aca="false">+[2]data1cf!AP412</f>
        <v>-2149.31152441752</v>
      </c>
      <c r="R413" s="8" t="n">
        <f aca="false">+[2]data1cf!AQ412</f>
        <v>1149.69512061424</v>
      </c>
      <c r="S413" s="8" t="n">
        <f aca="false">+[2]data1cf!AR412</f>
        <v>0</v>
      </c>
      <c r="T413" s="8" t="n">
        <f aca="false">+[2]data1cf!AS412</f>
        <v>0</v>
      </c>
      <c r="U413" s="8" t="n">
        <f aca="false">+[2]data1cf!AT412</f>
        <v>0</v>
      </c>
      <c r="V413" s="8" t="n">
        <f aca="false">+[2]data1cf!AU412</f>
        <v>0</v>
      </c>
      <c r="W413" s="8" t="n">
        <f aca="false">+[2]data1cf!AV412</f>
        <v>0</v>
      </c>
      <c r="X413" s="8" t="n">
        <f aca="false">+[2]data1cf!AW412</f>
        <v>0</v>
      </c>
      <c r="Y413" s="8" t="n">
        <f aca="false">+[2]data1cf!AX412</f>
        <v>0</v>
      </c>
      <c r="Z413" s="8" t="n">
        <f aca="false">+[2]data1cf!AY412</f>
        <v>0</v>
      </c>
      <c r="AA413" s="8" t="n">
        <f aca="false">+[2]data1cf!AZ412</f>
        <v>0</v>
      </c>
      <c r="AB413" s="9"/>
      <c r="AC413" s="9"/>
      <c r="AD413" s="9"/>
      <c r="AE413" s="9"/>
      <c r="AF413" s="9"/>
      <c r="AG413" s="9"/>
      <c r="AH413" s="9"/>
      <c r="AI413" s="9"/>
      <c r="AJ413" s="9"/>
      <c r="AK413" s="1"/>
      <c r="AL413" s="1" t="e">
        <f aca="false">SUMPRODUCT(B413:AJ413,PVCapPrice)</f>
        <v>#DIV/0!</v>
      </c>
      <c r="AM413" s="1"/>
      <c r="AN413" s="1"/>
      <c r="AO413" s="1"/>
      <c r="AP413" s="1"/>
      <c r="AQ413" s="1"/>
    </row>
    <row r="414" customFormat="false" ht="11.25" hidden="false" customHeight="false" outlineLevel="0" collapsed="false">
      <c r="A414" s="1" t="n">
        <v>412</v>
      </c>
      <c r="B414" s="8" t="n">
        <f aca="false">+[2]data1cf!AA413</f>
        <v>-100121.835832681</v>
      </c>
      <c r="C414" s="8" t="n">
        <f aca="false">+[2]data1cf!AB413</f>
        <v>-7431.02089608248</v>
      </c>
      <c r="D414" s="8" t="n">
        <f aca="false">+[2]data1cf!AC413</f>
        <v>-3170.382716843</v>
      </c>
      <c r="E414" s="8" t="n">
        <f aca="false">+[2]data1cf!AD413</f>
        <v>-3009.06286407301</v>
      </c>
      <c r="F414" s="8" t="n">
        <f aca="false">+[2]data1cf!AE413</f>
        <v>-3164.53327767441</v>
      </c>
      <c r="G414" s="8" t="n">
        <f aca="false">+[2]data1cf!AF413</f>
        <v>-3530.98806021454</v>
      </c>
      <c r="H414" s="8" t="n">
        <f aca="false">+[2]data1cf!AG413</f>
        <v>-2184.4916925571</v>
      </c>
      <c r="I414" s="8" t="n">
        <f aca="false">+[2]data1cf!AH413</f>
        <v>-2313.52879329997</v>
      </c>
      <c r="J414" s="8" t="n">
        <f aca="false">+[2]data1cf!AI413</f>
        <v>-2325.96299583496</v>
      </c>
      <c r="K414" s="8" t="n">
        <f aca="false">+[2]data1cf!AJ413</f>
        <v>-2334.87748746882</v>
      </c>
      <c r="L414" s="8" t="n">
        <f aca="false">+[2]data1cf!AK413</f>
        <v>-2363.45693071537</v>
      </c>
      <c r="M414" s="8" t="n">
        <f aca="false">+[2]data1cf!AL413</f>
        <v>-2361.65612177164</v>
      </c>
      <c r="N414" s="8" t="n">
        <f aca="false">+[2]data1cf!AM413</f>
        <v>-2379.54366324727</v>
      </c>
      <c r="O414" s="8" t="n">
        <f aca="false">+[2]data1cf!AN413</f>
        <v>-2189.45643890351</v>
      </c>
      <c r="P414" s="8" t="n">
        <f aca="false">+[2]data1cf!AO413</f>
        <v>-2151.35214877309</v>
      </c>
      <c r="Q414" s="8" t="n">
        <f aca="false">+[2]data1cf!AP413</f>
        <v>-2151.9914837311</v>
      </c>
      <c r="R414" s="8" t="n">
        <f aca="false">+[2]data1cf!AQ413</f>
        <v>1148.35740826651</v>
      </c>
      <c r="S414" s="8" t="n">
        <f aca="false">+[2]data1cf!AR413</f>
        <v>0</v>
      </c>
      <c r="T414" s="8" t="n">
        <f aca="false">+[2]data1cf!AS413</f>
        <v>0</v>
      </c>
      <c r="U414" s="8" t="n">
        <f aca="false">+[2]data1cf!AT413</f>
        <v>0</v>
      </c>
      <c r="V414" s="8" t="n">
        <f aca="false">+[2]data1cf!AU413</f>
        <v>0</v>
      </c>
      <c r="W414" s="8" t="n">
        <f aca="false">+[2]data1cf!AV413</f>
        <v>0</v>
      </c>
      <c r="X414" s="8" t="n">
        <f aca="false">+[2]data1cf!AW413</f>
        <v>0</v>
      </c>
      <c r="Y414" s="8" t="n">
        <f aca="false">+[2]data1cf!AX413</f>
        <v>0</v>
      </c>
      <c r="Z414" s="8" t="n">
        <f aca="false">+[2]data1cf!AY413</f>
        <v>0</v>
      </c>
      <c r="AA414" s="8" t="n">
        <f aca="false">+[2]data1cf!AZ413</f>
        <v>0</v>
      </c>
      <c r="AB414" s="9"/>
      <c r="AC414" s="9"/>
      <c r="AD414" s="9"/>
      <c r="AE414" s="9"/>
      <c r="AF414" s="9"/>
      <c r="AG414" s="9"/>
      <c r="AH414" s="9"/>
      <c r="AI414" s="9"/>
      <c r="AJ414" s="9"/>
      <c r="AK414" s="1"/>
      <c r="AL414" s="1" t="e">
        <f aca="false">SUMPRODUCT(B414:AJ414,PVCapPrice)</f>
        <v>#DIV/0!</v>
      </c>
      <c r="AM414" s="1"/>
      <c r="AN414" s="1"/>
      <c r="AO414" s="1"/>
      <c r="AP414" s="1"/>
      <c r="AQ414" s="1"/>
    </row>
    <row r="415" customFormat="false" ht="11.25" hidden="false" customHeight="false" outlineLevel="0" collapsed="false">
      <c r="A415" s="1" t="n">
        <v>413</v>
      </c>
      <c r="B415" s="8" t="n">
        <f aca="false">+[2]data1cf!AA414</f>
        <v>-93422.3432083253</v>
      </c>
      <c r="C415" s="8" t="n">
        <f aca="false">+[2]data1cf!AB414</f>
        <v>-7571.01627444237</v>
      </c>
      <c r="D415" s="8" t="n">
        <f aca="false">+[2]data1cf!AC414</f>
        <v>-3643.54687418098</v>
      </c>
      <c r="E415" s="8" t="n">
        <f aca="false">+[2]data1cf!AD414</f>
        <v>-3196.83380447736</v>
      </c>
      <c r="F415" s="8" t="n">
        <f aca="false">+[2]data1cf!AE414</f>
        <v>-3298.07252073647</v>
      </c>
      <c r="G415" s="8" t="n">
        <f aca="false">+[2]data1cf!AF414</f>
        <v>-3677.21419653986</v>
      </c>
      <c r="H415" s="8" t="n">
        <f aca="false">+[2]data1cf!AG414</f>
        <v>-2346.76841078246</v>
      </c>
      <c r="I415" s="8" t="n">
        <f aca="false">+[2]data1cf!AH414</f>
        <v>-2467.20979450858</v>
      </c>
      <c r="J415" s="8" t="n">
        <f aca="false">+[2]data1cf!AI414</f>
        <v>-2479.64399704357</v>
      </c>
      <c r="K415" s="8" t="n">
        <f aca="false">+[2]data1cf!AJ414</f>
        <v>-2488.81896495067</v>
      </c>
      <c r="L415" s="8" t="n">
        <f aca="false">+[2]data1cf!AK414</f>
        <v>-2517.13793192398</v>
      </c>
      <c r="M415" s="8" t="n">
        <f aca="false">+[2]data1cf!AL414</f>
        <v>-2515.59759925349</v>
      </c>
      <c r="N415" s="8" t="n">
        <f aca="false">+[2]data1cf!AM414</f>
        <v>-2533.22466445588</v>
      </c>
      <c r="O415" s="8" t="n">
        <f aca="false">+[2]data1cf!AN414</f>
        <v>-2343.39791638535</v>
      </c>
      <c r="P415" s="8" t="n">
        <f aca="false">+[2]data1cf!AO414</f>
        <v>-2305.0331499817</v>
      </c>
      <c r="Q415" s="8" t="n">
        <f aca="false">+[2]data1cf!AP414</f>
        <v>-2305.93296121295</v>
      </c>
      <c r="R415" s="8" t="n">
        <f aca="false">+[2]data1cf!AQ414</f>
        <v>1071.51690766221</v>
      </c>
      <c r="S415" s="8" t="n">
        <f aca="false">+[2]data1cf!AR414</f>
        <v>0</v>
      </c>
      <c r="T415" s="8" t="n">
        <f aca="false">+[2]data1cf!AS414</f>
        <v>0</v>
      </c>
      <c r="U415" s="8" t="n">
        <f aca="false">+[2]data1cf!AT414</f>
        <v>0</v>
      </c>
      <c r="V415" s="8" t="n">
        <f aca="false">+[2]data1cf!AU414</f>
        <v>0</v>
      </c>
      <c r="W415" s="8" t="n">
        <f aca="false">+[2]data1cf!AV414</f>
        <v>0</v>
      </c>
      <c r="X415" s="8" t="n">
        <f aca="false">+[2]data1cf!AW414</f>
        <v>0</v>
      </c>
      <c r="Y415" s="8" t="n">
        <f aca="false">+[2]data1cf!AX414</f>
        <v>0</v>
      </c>
      <c r="Z415" s="8" t="n">
        <f aca="false">+[2]data1cf!AY414</f>
        <v>0</v>
      </c>
      <c r="AA415" s="8" t="n">
        <f aca="false">+[2]data1cf!AZ414</f>
        <v>0</v>
      </c>
      <c r="AB415" s="9"/>
      <c r="AC415" s="9"/>
      <c r="AD415" s="9"/>
      <c r="AE415" s="9"/>
      <c r="AF415" s="9"/>
      <c r="AG415" s="9"/>
      <c r="AH415" s="9"/>
      <c r="AI415" s="9"/>
      <c r="AJ415" s="9"/>
      <c r="AK415" s="1"/>
      <c r="AL415" s="1" t="e">
        <f aca="false">SUMPRODUCT(B415:AJ415,PVCapPrice)</f>
        <v>#DIV/0!</v>
      </c>
      <c r="AM415" s="1"/>
      <c r="AN415" s="1"/>
      <c r="AO415" s="1"/>
      <c r="AP415" s="1"/>
      <c r="AQ415" s="1"/>
    </row>
    <row r="416" customFormat="false" ht="11.25" hidden="false" customHeight="false" outlineLevel="0" collapsed="false">
      <c r="A416" s="1" t="n">
        <v>414</v>
      </c>
      <c r="B416" s="8" t="n">
        <f aca="false">+[2]data1cf!AA415</f>
        <v>-94447.4373984278</v>
      </c>
      <c r="C416" s="8" t="n">
        <f aca="false">+[2]data1cf!AB415</f>
        <v>-7453.01339907515</v>
      </c>
      <c r="D416" s="8" t="n">
        <f aca="false">+[2]data1cf!AC415</f>
        <v>-3339.18500155897</v>
      </c>
      <c r="E416" s="8" t="n">
        <f aca="false">+[2]data1cf!AD415</f>
        <v>-3072.02538078164</v>
      </c>
      <c r="F416" s="8" t="n">
        <f aca="false">+[2]data1cf!AE415</f>
        <v>-3329.06432068188</v>
      </c>
      <c r="G416" s="8" t="n">
        <f aca="false">+[2]data1cf!AF415</f>
        <v>-3554.94106634096</v>
      </c>
      <c r="H416" s="8" t="n">
        <f aca="false">+[2]data1cf!AG415</f>
        <v>-2321.93833328719</v>
      </c>
      <c r="I416" s="8" t="n">
        <f aca="false">+[2]data1cf!AH415</f>
        <v>-2443.69495386298</v>
      </c>
      <c r="J416" s="8" t="n">
        <f aca="false">+[2]data1cf!AI415</f>
        <v>-2456.12915639797</v>
      </c>
      <c r="K416" s="8" t="n">
        <f aca="false">+[2]data1cf!AJ415</f>
        <v>-2465.26426864295</v>
      </c>
      <c r="L416" s="8" t="n">
        <f aca="false">+[2]data1cf!AK415</f>
        <v>-2493.62309127838</v>
      </c>
      <c r="M416" s="8" t="n">
        <f aca="false">+[2]data1cf!AL415</f>
        <v>-2492.04290294578</v>
      </c>
      <c r="N416" s="8" t="n">
        <f aca="false">+[2]data1cf!AM415</f>
        <v>-2509.70982381028</v>
      </c>
      <c r="O416" s="8" t="n">
        <f aca="false">+[2]data1cf!AN415</f>
        <v>-2319.84322007764</v>
      </c>
      <c r="P416" s="8" t="n">
        <f aca="false">+[2]data1cf!AO415</f>
        <v>-2281.5183093361</v>
      </c>
      <c r="Q416" s="8" t="n">
        <f aca="false">+[2]data1cf!AP415</f>
        <v>-2282.37826490524</v>
      </c>
      <c r="R416" s="8" t="n">
        <f aca="false">+[2]data1cf!AQ415</f>
        <v>1083.27432798501</v>
      </c>
      <c r="S416" s="8" t="n">
        <f aca="false">+[2]data1cf!AR415</f>
        <v>0</v>
      </c>
      <c r="T416" s="8" t="n">
        <f aca="false">+[2]data1cf!AS415</f>
        <v>0</v>
      </c>
      <c r="U416" s="8" t="n">
        <f aca="false">+[2]data1cf!AT415</f>
        <v>0</v>
      </c>
      <c r="V416" s="8" t="n">
        <f aca="false">+[2]data1cf!AU415</f>
        <v>0</v>
      </c>
      <c r="W416" s="8" t="n">
        <f aca="false">+[2]data1cf!AV415</f>
        <v>0</v>
      </c>
      <c r="X416" s="8" t="n">
        <f aca="false">+[2]data1cf!AW415</f>
        <v>0</v>
      </c>
      <c r="Y416" s="8" t="n">
        <f aca="false">+[2]data1cf!AX415</f>
        <v>0</v>
      </c>
      <c r="Z416" s="8" t="n">
        <f aca="false">+[2]data1cf!AY415</f>
        <v>0</v>
      </c>
      <c r="AA416" s="8" t="n">
        <f aca="false">+[2]data1cf!AZ415</f>
        <v>0</v>
      </c>
      <c r="AB416" s="9"/>
      <c r="AC416" s="9"/>
      <c r="AD416" s="9"/>
      <c r="AE416" s="9"/>
      <c r="AF416" s="9"/>
      <c r="AG416" s="9"/>
      <c r="AH416" s="9"/>
      <c r="AI416" s="9"/>
      <c r="AJ416" s="9"/>
      <c r="AK416" s="1"/>
      <c r="AL416" s="1" t="e">
        <f aca="false">SUMPRODUCT(B416:AJ416,PVCapPrice)</f>
        <v>#DIV/0!</v>
      </c>
      <c r="AM416" s="1"/>
      <c r="AN416" s="1"/>
      <c r="AO416" s="1"/>
      <c r="AP416" s="1"/>
      <c r="AQ416" s="1"/>
    </row>
    <row r="417" customFormat="false" ht="11.25" hidden="false" customHeight="false" outlineLevel="0" collapsed="false">
      <c r="A417" s="1" t="n">
        <v>415</v>
      </c>
      <c r="B417" s="8" t="n">
        <f aca="false">+[2]data1cf!AA416</f>
        <v>-96091.5808441637</v>
      </c>
      <c r="C417" s="8" t="n">
        <f aca="false">+[2]data1cf!AB416</f>
        <v>-7483.75633497917</v>
      </c>
      <c r="D417" s="8" t="n">
        <f aca="false">+[2]data1cf!AC416</f>
        <v>-3441.26055836951</v>
      </c>
      <c r="E417" s="8" t="n">
        <f aca="false">+[2]data1cf!AD416</f>
        <v>-2985.39677084915</v>
      </c>
      <c r="F417" s="8" t="n">
        <f aca="false">+[2]data1cf!AE416</f>
        <v>-3272.75637675985</v>
      </c>
      <c r="G417" s="8" t="n">
        <f aca="false">+[2]data1cf!AF416</f>
        <v>-3712.87987614778</v>
      </c>
      <c r="H417" s="8" t="n">
        <f aca="false">+[2]data1cf!AG416</f>
        <v>-2282.11349615015</v>
      </c>
      <c r="I417" s="8" t="n">
        <f aca="false">+[2]data1cf!AH416</f>
        <v>-2405.97961853255</v>
      </c>
      <c r="J417" s="8" t="n">
        <f aca="false">+[2]data1cf!AI416</f>
        <v>-2418.41382106754</v>
      </c>
      <c r="K417" s="8" t="n">
        <f aca="false">+[2]data1cf!AJ416</f>
        <v>-2427.48500901536</v>
      </c>
      <c r="L417" s="8" t="n">
        <f aca="false">+[2]data1cf!AK416</f>
        <v>-2455.90775594795</v>
      </c>
      <c r="M417" s="8" t="n">
        <f aca="false">+[2]data1cf!AL416</f>
        <v>-2454.26364331818</v>
      </c>
      <c r="N417" s="8" t="n">
        <f aca="false">+[2]data1cf!AM416</f>
        <v>-2471.99448847986</v>
      </c>
      <c r="O417" s="8" t="n">
        <f aca="false">+[2]data1cf!AN416</f>
        <v>-2282.06396045005</v>
      </c>
      <c r="P417" s="8" t="n">
        <f aca="false">+[2]data1cf!AO416</f>
        <v>-2243.80297400568</v>
      </c>
      <c r="Q417" s="8" t="n">
        <f aca="false">+[2]data1cf!AP416</f>
        <v>-2244.59900527764</v>
      </c>
      <c r="R417" s="8" t="n">
        <f aca="false">+[2]data1cf!AQ416</f>
        <v>1102.13199565022</v>
      </c>
      <c r="S417" s="8" t="n">
        <f aca="false">+[2]data1cf!AR416</f>
        <v>0</v>
      </c>
      <c r="T417" s="8" t="n">
        <f aca="false">+[2]data1cf!AS416</f>
        <v>0</v>
      </c>
      <c r="U417" s="8" t="n">
        <f aca="false">+[2]data1cf!AT416</f>
        <v>0</v>
      </c>
      <c r="V417" s="8" t="n">
        <f aca="false">+[2]data1cf!AU416</f>
        <v>0</v>
      </c>
      <c r="W417" s="8" t="n">
        <f aca="false">+[2]data1cf!AV416</f>
        <v>0</v>
      </c>
      <c r="X417" s="8" t="n">
        <f aca="false">+[2]data1cf!AW416</f>
        <v>0</v>
      </c>
      <c r="Y417" s="8" t="n">
        <f aca="false">+[2]data1cf!AX416</f>
        <v>0</v>
      </c>
      <c r="Z417" s="8" t="n">
        <f aca="false">+[2]data1cf!AY416</f>
        <v>0</v>
      </c>
      <c r="AA417" s="8" t="n">
        <f aca="false">+[2]data1cf!AZ416</f>
        <v>0</v>
      </c>
      <c r="AB417" s="9"/>
      <c r="AC417" s="9"/>
      <c r="AD417" s="9"/>
      <c r="AE417" s="9"/>
      <c r="AF417" s="9"/>
      <c r="AG417" s="9"/>
      <c r="AH417" s="9"/>
      <c r="AI417" s="9"/>
      <c r="AJ417" s="9"/>
      <c r="AK417" s="1"/>
      <c r="AL417" s="1" t="e">
        <f aca="false">SUMPRODUCT(B417:AJ417,PVCapPrice)</f>
        <v>#DIV/0!</v>
      </c>
      <c r="AM417" s="1"/>
      <c r="AN417" s="1"/>
      <c r="AO417" s="1"/>
      <c r="AP417" s="1"/>
      <c r="AQ417" s="1"/>
    </row>
    <row r="418" customFormat="false" ht="11.25" hidden="false" customHeight="false" outlineLevel="0" collapsed="false">
      <c r="A418" s="1" t="n">
        <v>416</v>
      </c>
      <c r="B418" s="8" t="n">
        <f aca="false">+[2]data1cf!AA417</f>
        <v>-86170.5950138488</v>
      </c>
      <c r="C418" s="8" t="n">
        <f aca="false">+[2]data1cf!AB417</f>
        <v>-7688.53187917946</v>
      </c>
      <c r="D418" s="8" t="n">
        <f aca="false">+[2]data1cf!AC417</f>
        <v>-3723.61026145892</v>
      </c>
      <c r="E418" s="8" t="n">
        <f aca="false">+[2]data1cf!AD417</f>
        <v>-3319.80496308962</v>
      </c>
      <c r="F418" s="8" t="n">
        <f aca="false">+[2]data1cf!AE417</f>
        <v>-3595.03558394915</v>
      </c>
      <c r="G418" s="8" t="n">
        <f aca="false">+[2]data1cf!AF417</f>
        <v>-3858.70071265094</v>
      </c>
      <c r="H418" s="8" t="n">
        <f aca="false">+[2]data1cf!AG417</f>
        <v>-2522.42199596864</v>
      </c>
      <c r="I418" s="8" t="n">
        <f aca="false">+[2]data1cf!AH417</f>
        <v>-2633.55909669131</v>
      </c>
      <c r="J418" s="8" t="n">
        <f aca="false">+[2]data1cf!AI417</f>
        <v>-2645.9932992263</v>
      </c>
      <c r="K418" s="8" t="n">
        <f aca="false">+[2]data1cf!AJ417</f>
        <v>-2655.4502151032</v>
      </c>
      <c r="L418" s="8" t="n">
        <f aca="false">+[2]data1cf!AK417</f>
        <v>-2683.48723410671</v>
      </c>
      <c r="M418" s="8" t="n">
        <f aca="false">+[2]data1cf!AL417</f>
        <v>-2682.22884940602</v>
      </c>
      <c r="N418" s="8" t="n">
        <f aca="false">+[2]data1cf!AM417</f>
        <v>-2699.57396663862</v>
      </c>
      <c r="O418" s="8" t="n">
        <f aca="false">+[2]data1cf!AN417</f>
        <v>-2510.02916653789</v>
      </c>
      <c r="P418" s="8" t="n">
        <f aca="false">+[2]data1cf!AO417</f>
        <v>-2471.38245216444</v>
      </c>
      <c r="Q418" s="8" t="n">
        <f aca="false">+[2]data1cf!AP417</f>
        <v>-2472.56421136548</v>
      </c>
      <c r="R418" s="8" t="n">
        <f aca="false">+[2]data1cf!AQ417</f>
        <v>988.34225657084</v>
      </c>
      <c r="S418" s="8" t="n">
        <f aca="false">+[2]data1cf!AR417</f>
        <v>0</v>
      </c>
      <c r="T418" s="8" t="n">
        <f aca="false">+[2]data1cf!AS417</f>
        <v>0</v>
      </c>
      <c r="U418" s="8" t="n">
        <f aca="false">+[2]data1cf!AT417</f>
        <v>0</v>
      </c>
      <c r="V418" s="8" t="n">
        <f aca="false">+[2]data1cf!AU417</f>
        <v>0</v>
      </c>
      <c r="W418" s="8" t="n">
        <f aca="false">+[2]data1cf!AV417</f>
        <v>0</v>
      </c>
      <c r="X418" s="8" t="n">
        <f aca="false">+[2]data1cf!AW417</f>
        <v>0</v>
      </c>
      <c r="Y418" s="8" t="n">
        <f aca="false">+[2]data1cf!AX417</f>
        <v>0</v>
      </c>
      <c r="Z418" s="8" t="n">
        <f aca="false">+[2]data1cf!AY417</f>
        <v>0</v>
      </c>
      <c r="AA418" s="8" t="n">
        <f aca="false">+[2]data1cf!AZ417</f>
        <v>0</v>
      </c>
      <c r="AB418" s="9"/>
      <c r="AC418" s="9"/>
      <c r="AD418" s="9"/>
      <c r="AE418" s="9"/>
      <c r="AF418" s="9"/>
      <c r="AG418" s="9"/>
      <c r="AH418" s="9"/>
      <c r="AI418" s="9"/>
      <c r="AJ418" s="9"/>
      <c r="AK418" s="1"/>
      <c r="AL418" s="1" t="e">
        <f aca="false">SUMPRODUCT(B418:AJ418,PVCapPrice)</f>
        <v>#DIV/0!</v>
      </c>
      <c r="AM418" s="1"/>
      <c r="AN418" s="1"/>
      <c r="AO418" s="1"/>
      <c r="AP418" s="1"/>
      <c r="AQ418" s="1"/>
    </row>
    <row r="419" customFormat="false" ht="11.25" hidden="false" customHeight="false" outlineLevel="0" collapsed="false">
      <c r="A419" s="1" t="n">
        <v>417</v>
      </c>
      <c r="B419" s="8" t="n">
        <f aca="false">+[2]data1cf!AA418</f>
        <v>-101222.44112393</v>
      </c>
      <c r="C419" s="8" t="n">
        <f aca="false">+[2]data1cf!AB418</f>
        <v>-7351.9728366971</v>
      </c>
      <c r="D419" s="8" t="n">
        <f aca="false">+[2]data1cf!AC418</f>
        <v>-3149.60408034982</v>
      </c>
      <c r="E419" s="8" t="n">
        <f aca="false">+[2]data1cf!AD418</f>
        <v>-2882.95797553699</v>
      </c>
      <c r="F419" s="8" t="n">
        <f aca="false">+[2]data1cf!AE418</f>
        <v>-3143.96543610181</v>
      </c>
      <c r="G419" s="8" t="n">
        <f aca="false">+[2]data1cf!AF418</f>
        <v>-3547.80541877534</v>
      </c>
      <c r="H419" s="8" t="n">
        <f aca="false">+[2]data1cf!AG418</f>
        <v>-2157.83256704718</v>
      </c>
      <c r="I419" s="8" t="n">
        <f aca="false">+[2]data1cf!AH418</f>
        <v>-2288.28178840294</v>
      </c>
      <c r="J419" s="8" t="n">
        <f aca="false">+[2]data1cf!AI418</f>
        <v>-2300.71599093793</v>
      </c>
      <c r="K419" s="8" t="n">
        <f aca="false">+[2]data1cf!AJ418</f>
        <v>-2309.58769103807</v>
      </c>
      <c r="L419" s="8" t="n">
        <f aca="false">+[2]data1cf!AK418</f>
        <v>-2338.20992581834</v>
      </c>
      <c r="M419" s="8" t="n">
        <f aca="false">+[2]data1cf!AL418</f>
        <v>-2336.36632534089</v>
      </c>
      <c r="N419" s="8" t="n">
        <f aca="false">+[2]data1cf!AM418</f>
        <v>-2354.29665835024</v>
      </c>
      <c r="O419" s="8" t="n">
        <f aca="false">+[2]data1cf!AN418</f>
        <v>-2164.16664247275</v>
      </c>
      <c r="P419" s="8" t="n">
        <f aca="false">+[2]data1cf!AO418</f>
        <v>-2126.10514387606</v>
      </c>
      <c r="Q419" s="8" t="n">
        <f aca="false">+[2]data1cf!AP418</f>
        <v>-2126.70168730035</v>
      </c>
      <c r="R419" s="8" t="n">
        <f aca="false">+[2]data1cf!AQ418</f>
        <v>1160.98091071503</v>
      </c>
      <c r="S419" s="8" t="n">
        <f aca="false">+[2]data1cf!AR418</f>
        <v>0</v>
      </c>
      <c r="T419" s="8" t="n">
        <f aca="false">+[2]data1cf!AS418</f>
        <v>0</v>
      </c>
      <c r="U419" s="8" t="n">
        <f aca="false">+[2]data1cf!AT418</f>
        <v>0</v>
      </c>
      <c r="V419" s="8" t="n">
        <f aca="false">+[2]data1cf!AU418</f>
        <v>0</v>
      </c>
      <c r="W419" s="8" t="n">
        <f aca="false">+[2]data1cf!AV418</f>
        <v>0</v>
      </c>
      <c r="X419" s="8" t="n">
        <f aca="false">+[2]data1cf!AW418</f>
        <v>0</v>
      </c>
      <c r="Y419" s="8" t="n">
        <f aca="false">+[2]data1cf!AX418</f>
        <v>0</v>
      </c>
      <c r="Z419" s="8" t="n">
        <f aca="false">+[2]data1cf!AY418</f>
        <v>0</v>
      </c>
      <c r="AA419" s="8" t="n">
        <f aca="false">+[2]data1cf!AZ418</f>
        <v>0</v>
      </c>
      <c r="AB419" s="9"/>
      <c r="AC419" s="9"/>
      <c r="AD419" s="9"/>
      <c r="AE419" s="9"/>
      <c r="AF419" s="9"/>
      <c r="AG419" s="9"/>
      <c r="AH419" s="9"/>
      <c r="AI419" s="9"/>
      <c r="AJ419" s="9"/>
      <c r="AK419" s="1"/>
      <c r="AL419" s="1" t="e">
        <f aca="false">SUMPRODUCT(B419:AJ419,PVCapPrice)</f>
        <v>#DIV/0!</v>
      </c>
      <c r="AM419" s="1"/>
      <c r="AN419" s="1"/>
      <c r="AO419" s="1"/>
      <c r="AP419" s="1"/>
      <c r="AQ419" s="1"/>
    </row>
    <row r="420" customFormat="false" ht="11.25" hidden="false" customHeight="false" outlineLevel="0" collapsed="false">
      <c r="A420" s="1" t="n">
        <v>418</v>
      </c>
      <c r="B420" s="8" t="n">
        <f aca="false">+[2]data1cf!AA419</f>
        <v>-97318.7011874182</v>
      </c>
      <c r="C420" s="8" t="n">
        <f aca="false">+[2]data1cf!AB419</f>
        <v>-7470.43412516056</v>
      </c>
      <c r="D420" s="8" t="n">
        <f aca="false">+[2]data1cf!AC419</f>
        <v>-3325.84590098909</v>
      </c>
      <c r="E420" s="8" t="n">
        <f aca="false">+[2]data1cf!AD419</f>
        <v>-2867.77433140981</v>
      </c>
      <c r="F420" s="8" t="n">
        <f aca="false">+[2]data1cf!AE419</f>
        <v>-3123.65291141284</v>
      </c>
      <c r="G420" s="8" t="n">
        <f aca="false">+[2]data1cf!AF419</f>
        <v>-3431.50997325712</v>
      </c>
      <c r="H420" s="8" t="n">
        <f aca="false">+[2]data1cf!AG419</f>
        <v>-2252.38989268696</v>
      </c>
      <c r="I420" s="8" t="n">
        <f aca="false">+[2]data1cf!AH419</f>
        <v>-2377.83045955457</v>
      </c>
      <c r="J420" s="8" t="n">
        <f aca="false">+[2]data1cf!AI419</f>
        <v>-2390.26466208956</v>
      </c>
      <c r="K420" s="8" t="n">
        <f aca="false">+[2]data1cf!AJ419</f>
        <v>-2399.28813959843</v>
      </c>
      <c r="L420" s="8" t="n">
        <f aca="false">+[2]data1cf!AK419</f>
        <v>-2427.75859696997</v>
      </c>
      <c r="M420" s="8" t="n">
        <f aca="false">+[2]data1cf!AL419</f>
        <v>-2426.06677390125</v>
      </c>
      <c r="N420" s="8" t="n">
        <f aca="false">+[2]data1cf!AM419</f>
        <v>-2443.84532950188</v>
      </c>
      <c r="O420" s="8" t="n">
        <f aca="false">+[2]data1cf!AN419</f>
        <v>-2253.86709103312</v>
      </c>
      <c r="P420" s="8" t="n">
        <f aca="false">+[2]data1cf!AO419</f>
        <v>-2215.6538150277</v>
      </c>
      <c r="Q420" s="8" t="n">
        <f aca="false">+[2]data1cf!AP419</f>
        <v>-2216.40213586071</v>
      </c>
      <c r="R420" s="8" t="n">
        <f aca="false">+[2]data1cf!AQ419</f>
        <v>1116.20657513921</v>
      </c>
      <c r="S420" s="8" t="n">
        <f aca="false">+[2]data1cf!AR419</f>
        <v>0</v>
      </c>
      <c r="T420" s="8" t="n">
        <f aca="false">+[2]data1cf!AS419</f>
        <v>0</v>
      </c>
      <c r="U420" s="8" t="n">
        <f aca="false">+[2]data1cf!AT419</f>
        <v>0</v>
      </c>
      <c r="V420" s="8" t="n">
        <f aca="false">+[2]data1cf!AU419</f>
        <v>0</v>
      </c>
      <c r="W420" s="8" t="n">
        <f aca="false">+[2]data1cf!AV419</f>
        <v>0</v>
      </c>
      <c r="X420" s="8" t="n">
        <f aca="false">+[2]data1cf!AW419</f>
        <v>0</v>
      </c>
      <c r="Y420" s="8" t="n">
        <f aca="false">+[2]data1cf!AX419</f>
        <v>0</v>
      </c>
      <c r="Z420" s="8" t="n">
        <f aca="false">+[2]data1cf!AY419</f>
        <v>0</v>
      </c>
      <c r="AA420" s="8" t="n">
        <f aca="false">+[2]data1cf!AZ419</f>
        <v>0</v>
      </c>
      <c r="AB420" s="9"/>
      <c r="AC420" s="9"/>
      <c r="AD420" s="9"/>
      <c r="AE420" s="9"/>
      <c r="AF420" s="9"/>
      <c r="AG420" s="9"/>
      <c r="AH420" s="9"/>
      <c r="AI420" s="9"/>
      <c r="AJ420" s="9"/>
      <c r="AK420" s="1"/>
      <c r="AL420" s="1" t="e">
        <f aca="false">SUMPRODUCT(B420:AJ420,PVCapPrice)</f>
        <v>#DIV/0!</v>
      </c>
      <c r="AM420" s="1"/>
      <c r="AN420" s="1"/>
      <c r="AO420" s="1"/>
      <c r="AP420" s="1"/>
      <c r="AQ420" s="1"/>
    </row>
    <row r="421" customFormat="false" ht="11.25" hidden="false" customHeight="false" outlineLevel="0" collapsed="false">
      <c r="A421" s="1" t="n">
        <v>419</v>
      </c>
      <c r="B421" s="8" t="n">
        <f aca="false">+[2]data1cf!AA420</f>
        <v>-89434.4964342446</v>
      </c>
      <c r="C421" s="8" t="n">
        <f aca="false">+[2]data1cf!AB420</f>
        <v>-7516.03311271274</v>
      </c>
      <c r="D421" s="8" t="n">
        <f aca="false">+[2]data1cf!AC420</f>
        <v>-3477.81040673295</v>
      </c>
      <c r="E421" s="8" t="n">
        <f aca="false">+[2]data1cf!AD420</f>
        <v>-3144.1362032477</v>
      </c>
      <c r="F421" s="8" t="n">
        <f aca="false">+[2]data1cf!AE420</f>
        <v>-3470.44335769961</v>
      </c>
      <c r="G421" s="8" t="n">
        <f aca="false">+[2]data1cf!AF420</f>
        <v>-3807.80771173347</v>
      </c>
      <c r="H421" s="8" t="n">
        <f aca="false">+[2]data1cf!AG420</f>
        <v>-2443.36299242747</v>
      </c>
      <c r="I421" s="8" t="n">
        <f aca="false">+[2]data1cf!AH420</f>
        <v>-2558.68780922857</v>
      </c>
      <c r="J421" s="8" t="n">
        <f aca="false">+[2]data1cf!AI420</f>
        <v>-2571.12201176356</v>
      </c>
      <c r="K421" s="8" t="n">
        <f aca="false">+[2]data1cf!AJ420</f>
        <v>-2580.45202715323</v>
      </c>
      <c r="L421" s="8" t="n">
        <f aca="false">+[2]data1cf!AK420</f>
        <v>-2608.61594664397</v>
      </c>
      <c r="M421" s="8" t="n">
        <f aca="false">+[2]data1cf!AL420</f>
        <v>-2607.23066145606</v>
      </c>
      <c r="N421" s="8" t="n">
        <f aca="false">+[2]data1cf!AM420</f>
        <v>-2624.70267917588</v>
      </c>
      <c r="O421" s="8" t="n">
        <f aca="false">+[2]data1cf!AN420</f>
        <v>-2435.03097858792</v>
      </c>
      <c r="P421" s="8" t="n">
        <f aca="false">+[2]data1cf!AO420</f>
        <v>-2396.5111647017</v>
      </c>
      <c r="Q421" s="8" t="n">
        <f aca="false">+[2]data1cf!AP420</f>
        <v>-2397.56602341552</v>
      </c>
      <c r="R421" s="8" t="n">
        <f aca="false">+[2]data1cf!AQ420</f>
        <v>1025.77790030221</v>
      </c>
      <c r="S421" s="8" t="n">
        <f aca="false">+[2]data1cf!AR420</f>
        <v>0</v>
      </c>
      <c r="T421" s="8" t="n">
        <f aca="false">+[2]data1cf!AS420</f>
        <v>0</v>
      </c>
      <c r="U421" s="8" t="n">
        <f aca="false">+[2]data1cf!AT420</f>
        <v>0</v>
      </c>
      <c r="V421" s="8" t="n">
        <f aca="false">+[2]data1cf!AU420</f>
        <v>0</v>
      </c>
      <c r="W421" s="8" t="n">
        <f aca="false">+[2]data1cf!AV420</f>
        <v>0</v>
      </c>
      <c r="X421" s="8" t="n">
        <f aca="false">+[2]data1cf!AW420</f>
        <v>0</v>
      </c>
      <c r="Y421" s="8" t="n">
        <f aca="false">+[2]data1cf!AX420</f>
        <v>0</v>
      </c>
      <c r="Z421" s="8" t="n">
        <f aca="false">+[2]data1cf!AY420</f>
        <v>0</v>
      </c>
      <c r="AA421" s="8" t="n">
        <f aca="false">+[2]data1cf!AZ420</f>
        <v>0</v>
      </c>
      <c r="AB421" s="9"/>
      <c r="AC421" s="9"/>
      <c r="AD421" s="9"/>
      <c r="AE421" s="9"/>
      <c r="AF421" s="9"/>
      <c r="AG421" s="9"/>
      <c r="AH421" s="9"/>
      <c r="AI421" s="9"/>
      <c r="AJ421" s="9"/>
      <c r="AK421" s="1"/>
      <c r="AL421" s="1" t="e">
        <f aca="false">SUMPRODUCT(B421:AJ421,PVCapPrice)</f>
        <v>#DIV/0!</v>
      </c>
      <c r="AM421" s="1"/>
      <c r="AN421" s="1"/>
      <c r="AO421" s="1"/>
      <c r="AP421" s="1"/>
      <c r="AQ421" s="1"/>
    </row>
    <row r="422" customFormat="false" ht="11.25" hidden="false" customHeight="false" outlineLevel="0" collapsed="false">
      <c r="A422" s="1" t="n">
        <v>420</v>
      </c>
      <c r="B422" s="8" t="n">
        <f aca="false">+[2]data1cf!AA421</f>
        <v>-97057.9329691445</v>
      </c>
      <c r="C422" s="8" t="n">
        <f aca="false">+[2]data1cf!AB421</f>
        <v>-7525.93916737809</v>
      </c>
      <c r="D422" s="8" t="n">
        <f aca="false">+[2]data1cf!AC421</f>
        <v>-3301.97985278838</v>
      </c>
      <c r="E422" s="8" t="n">
        <f aca="false">+[2]data1cf!AD421</f>
        <v>-2961.19961139427</v>
      </c>
      <c r="F422" s="8" t="n">
        <f aca="false">+[2]data1cf!AE421</f>
        <v>-3150.68566959506</v>
      </c>
      <c r="G422" s="8" t="n">
        <f aca="false">+[2]data1cf!AF421</f>
        <v>-3664.70721610657</v>
      </c>
      <c r="H422" s="8" t="n">
        <f aca="false">+[2]data1cf!AG421</f>
        <v>-2258.70628305435</v>
      </c>
      <c r="I422" s="8" t="n">
        <f aca="false">+[2]data1cf!AH421</f>
        <v>-2383.81227386719</v>
      </c>
      <c r="J422" s="8" t="n">
        <f aca="false">+[2]data1cf!AI421</f>
        <v>-2396.24647640218</v>
      </c>
      <c r="K422" s="8" t="n">
        <f aca="false">+[2]data1cf!AJ421</f>
        <v>-2405.28009257938</v>
      </c>
      <c r="L422" s="8" t="n">
        <f aca="false">+[2]data1cf!AK421</f>
        <v>-2433.74041128259</v>
      </c>
      <c r="M422" s="8" t="n">
        <f aca="false">+[2]data1cf!AL421</f>
        <v>-2432.0587268822</v>
      </c>
      <c r="N422" s="8" t="n">
        <f aca="false">+[2]data1cf!AM421</f>
        <v>-2449.8271438145</v>
      </c>
      <c r="O422" s="8" t="n">
        <f aca="false">+[2]data1cf!AN421</f>
        <v>-2259.85904401407</v>
      </c>
      <c r="P422" s="8" t="n">
        <f aca="false">+[2]data1cf!AO421</f>
        <v>-2221.63562934032</v>
      </c>
      <c r="Q422" s="8" t="n">
        <f aca="false">+[2]data1cf!AP421</f>
        <v>-2222.39408884166</v>
      </c>
      <c r="R422" s="8" t="n">
        <f aca="false">+[2]data1cf!AQ421</f>
        <v>1113.2156679829</v>
      </c>
      <c r="S422" s="8" t="n">
        <f aca="false">+[2]data1cf!AR421</f>
        <v>0</v>
      </c>
      <c r="T422" s="8" t="n">
        <f aca="false">+[2]data1cf!AS421</f>
        <v>0</v>
      </c>
      <c r="U422" s="8" t="n">
        <f aca="false">+[2]data1cf!AT421</f>
        <v>0</v>
      </c>
      <c r="V422" s="8" t="n">
        <f aca="false">+[2]data1cf!AU421</f>
        <v>0</v>
      </c>
      <c r="W422" s="8" t="n">
        <f aca="false">+[2]data1cf!AV421</f>
        <v>0</v>
      </c>
      <c r="X422" s="8" t="n">
        <f aca="false">+[2]data1cf!AW421</f>
        <v>0</v>
      </c>
      <c r="Y422" s="8" t="n">
        <f aca="false">+[2]data1cf!AX421</f>
        <v>0</v>
      </c>
      <c r="Z422" s="8" t="n">
        <f aca="false">+[2]data1cf!AY421</f>
        <v>0</v>
      </c>
      <c r="AA422" s="8" t="n">
        <f aca="false">+[2]data1cf!AZ421</f>
        <v>0</v>
      </c>
      <c r="AB422" s="9"/>
      <c r="AC422" s="9"/>
      <c r="AD422" s="9"/>
      <c r="AE422" s="9"/>
      <c r="AF422" s="9"/>
      <c r="AG422" s="9"/>
      <c r="AH422" s="9"/>
      <c r="AI422" s="9"/>
      <c r="AJ422" s="9"/>
      <c r="AK422" s="1"/>
      <c r="AL422" s="1" t="e">
        <f aca="false">SUMPRODUCT(B422:AJ422,PVCapPrice)</f>
        <v>#DIV/0!</v>
      </c>
      <c r="AM422" s="1"/>
      <c r="AN422" s="1"/>
      <c r="AO422" s="1"/>
      <c r="AP422" s="1"/>
      <c r="AQ422" s="1"/>
    </row>
    <row r="423" customFormat="false" ht="11.25" hidden="false" customHeight="false" outlineLevel="0" collapsed="false">
      <c r="A423" s="1" t="n">
        <v>421</v>
      </c>
      <c r="B423" s="8" t="n">
        <f aca="false">+[2]data1cf!AA422</f>
        <v>-96344.9424978182</v>
      </c>
      <c r="C423" s="8" t="n">
        <f aca="false">+[2]data1cf!AB422</f>
        <v>-7403.84807654716</v>
      </c>
      <c r="D423" s="8" t="n">
        <f aca="false">+[2]data1cf!AC422</f>
        <v>-3356.17253412135</v>
      </c>
      <c r="E423" s="8" t="n">
        <f aca="false">+[2]data1cf!AD422</f>
        <v>-2954.33790066409</v>
      </c>
      <c r="F423" s="8" t="n">
        <f aca="false">+[2]data1cf!AE422</f>
        <v>-3275.72436131237</v>
      </c>
      <c r="G423" s="8" t="n">
        <f aca="false">+[2]data1cf!AF422</f>
        <v>-3622.27063002324</v>
      </c>
      <c r="H423" s="8" t="n">
        <f aca="false">+[2]data1cf!AG422</f>
        <v>-2275.97650936853</v>
      </c>
      <c r="I423" s="8" t="n">
        <f aca="false">+[2]data1cf!AH422</f>
        <v>-2400.16770488704</v>
      </c>
      <c r="J423" s="8" t="n">
        <f aca="false">+[2]data1cf!AI422</f>
        <v>-2412.60190742203</v>
      </c>
      <c r="K423" s="8" t="n">
        <f aca="false">+[2]data1cf!AJ422</f>
        <v>-2421.66324466875</v>
      </c>
      <c r="L423" s="8" t="n">
        <f aca="false">+[2]data1cf!AK422</f>
        <v>-2450.09584230244</v>
      </c>
      <c r="M423" s="8" t="n">
        <f aca="false">+[2]data1cf!AL422</f>
        <v>-2448.44187897158</v>
      </c>
      <c r="N423" s="8" t="n">
        <f aca="false">+[2]data1cf!AM422</f>
        <v>-2466.18257483435</v>
      </c>
      <c r="O423" s="8" t="n">
        <f aca="false">+[2]data1cf!AN422</f>
        <v>-2276.24219610344</v>
      </c>
      <c r="P423" s="8" t="n">
        <f aca="false">+[2]data1cf!AO422</f>
        <v>-2237.99106036017</v>
      </c>
      <c r="Q423" s="8" t="n">
        <f aca="false">+[2]data1cf!AP422</f>
        <v>-2238.77724093103</v>
      </c>
      <c r="R423" s="8" t="n">
        <f aca="false">+[2]data1cf!AQ422</f>
        <v>1105.03795247298</v>
      </c>
      <c r="S423" s="8" t="n">
        <f aca="false">+[2]data1cf!AR422</f>
        <v>0</v>
      </c>
      <c r="T423" s="8" t="n">
        <f aca="false">+[2]data1cf!AS422</f>
        <v>0</v>
      </c>
      <c r="U423" s="8" t="n">
        <f aca="false">+[2]data1cf!AT422</f>
        <v>0</v>
      </c>
      <c r="V423" s="8" t="n">
        <f aca="false">+[2]data1cf!AU422</f>
        <v>0</v>
      </c>
      <c r="W423" s="8" t="n">
        <f aca="false">+[2]data1cf!AV422</f>
        <v>0</v>
      </c>
      <c r="X423" s="8" t="n">
        <f aca="false">+[2]data1cf!AW422</f>
        <v>0</v>
      </c>
      <c r="Y423" s="8" t="n">
        <f aca="false">+[2]data1cf!AX422</f>
        <v>0</v>
      </c>
      <c r="Z423" s="8" t="n">
        <f aca="false">+[2]data1cf!AY422</f>
        <v>0</v>
      </c>
      <c r="AA423" s="8" t="n">
        <f aca="false">+[2]data1cf!AZ422</f>
        <v>0</v>
      </c>
      <c r="AB423" s="9"/>
      <c r="AC423" s="9"/>
      <c r="AD423" s="9"/>
      <c r="AE423" s="9"/>
      <c r="AF423" s="9"/>
      <c r="AG423" s="9"/>
      <c r="AH423" s="9"/>
      <c r="AI423" s="9"/>
      <c r="AJ423" s="9"/>
      <c r="AK423" s="1"/>
      <c r="AL423" s="1" t="e">
        <f aca="false">SUMPRODUCT(B423:AJ423,PVCapPrice)</f>
        <v>#DIV/0!</v>
      </c>
      <c r="AM423" s="1"/>
      <c r="AN423" s="1"/>
      <c r="AO423" s="1"/>
      <c r="AP423" s="1"/>
      <c r="AQ423" s="1"/>
    </row>
    <row r="424" customFormat="false" ht="11.25" hidden="false" customHeight="false" outlineLevel="0" collapsed="false">
      <c r="A424" s="1" t="n">
        <v>422</v>
      </c>
      <c r="B424" s="8" t="n">
        <f aca="false">+[2]data1cf!AA423</f>
        <v>-96642.492700807</v>
      </c>
      <c r="C424" s="8" t="n">
        <f aca="false">+[2]data1cf!AB423</f>
        <v>-7441.04405648487</v>
      </c>
      <c r="D424" s="8" t="n">
        <f aca="false">+[2]data1cf!AC423</f>
        <v>-3308.36073160533</v>
      </c>
      <c r="E424" s="8" t="n">
        <f aca="false">+[2]data1cf!AD423</f>
        <v>-2957.31772113279</v>
      </c>
      <c r="F424" s="8" t="n">
        <f aca="false">+[2]data1cf!AE423</f>
        <v>-3178.15321867177</v>
      </c>
      <c r="G424" s="8" t="n">
        <f aca="false">+[2]data1cf!AF423</f>
        <v>-3595.56087807329</v>
      </c>
      <c r="H424" s="8" t="n">
        <f aca="false">+[2]data1cf!AG423</f>
        <v>-2268.76917693969</v>
      </c>
      <c r="I424" s="8" t="n">
        <f aca="false">+[2]data1cf!AH423</f>
        <v>-2393.34214127064</v>
      </c>
      <c r="J424" s="8" t="n">
        <f aca="false">+[2]data1cf!AI423</f>
        <v>-2405.77634380563</v>
      </c>
      <c r="K424" s="8" t="n">
        <f aca="false">+[2]data1cf!AJ423</f>
        <v>-2414.82611230046</v>
      </c>
      <c r="L424" s="8" t="n">
        <f aca="false">+[2]data1cf!AK423</f>
        <v>-2443.27027868604</v>
      </c>
      <c r="M424" s="8" t="n">
        <f aca="false">+[2]data1cf!AL423</f>
        <v>-2441.60474660328</v>
      </c>
      <c r="N424" s="8" t="n">
        <f aca="false">+[2]data1cf!AM423</f>
        <v>-2459.35701121795</v>
      </c>
      <c r="O424" s="8" t="n">
        <f aca="false">+[2]data1cf!AN423</f>
        <v>-2269.40506373515</v>
      </c>
      <c r="P424" s="8" t="n">
        <f aca="false">+[2]data1cf!AO423</f>
        <v>-2231.16549674377</v>
      </c>
      <c r="Q424" s="8" t="n">
        <f aca="false">+[2]data1cf!AP423</f>
        <v>-2231.94010856274</v>
      </c>
      <c r="R424" s="8" t="n">
        <f aca="false">+[2]data1cf!AQ423</f>
        <v>1108.45073428118</v>
      </c>
      <c r="S424" s="8" t="n">
        <f aca="false">+[2]data1cf!AR423</f>
        <v>0</v>
      </c>
      <c r="T424" s="8" t="n">
        <f aca="false">+[2]data1cf!AS423</f>
        <v>0</v>
      </c>
      <c r="U424" s="8" t="n">
        <f aca="false">+[2]data1cf!AT423</f>
        <v>0</v>
      </c>
      <c r="V424" s="8" t="n">
        <f aca="false">+[2]data1cf!AU423</f>
        <v>0</v>
      </c>
      <c r="W424" s="8" t="n">
        <f aca="false">+[2]data1cf!AV423</f>
        <v>0</v>
      </c>
      <c r="X424" s="8" t="n">
        <f aca="false">+[2]data1cf!AW423</f>
        <v>0</v>
      </c>
      <c r="Y424" s="8" t="n">
        <f aca="false">+[2]data1cf!AX423</f>
        <v>0</v>
      </c>
      <c r="Z424" s="8" t="n">
        <f aca="false">+[2]data1cf!AY423</f>
        <v>0</v>
      </c>
      <c r="AA424" s="8" t="n">
        <f aca="false">+[2]data1cf!AZ423</f>
        <v>0</v>
      </c>
      <c r="AB424" s="9"/>
      <c r="AC424" s="9"/>
      <c r="AD424" s="9"/>
      <c r="AE424" s="9"/>
      <c r="AF424" s="9"/>
      <c r="AG424" s="9"/>
      <c r="AH424" s="9"/>
      <c r="AI424" s="9"/>
      <c r="AJ424" s="9"/>
      <c r="AK424" s="1"/>
      <c r="AL424" s="1" t="e">
        <f aca="false">SUMPRODUCT(B424:AJ424,PVCapPrice)</f>
        <v>#DIV/0!</v>
      </c>
      <c r="AM424" s="1"/>
      <c r="AN424" s="1"/>
      <c r="AO424" s="1"/>
      <c r="AP424" s="1"/>
      <c r="AQ424" s="1"/>
    </row>
    <row r="425" customFormat="false" ht="11.25" hidden="false" customHeight="false" outlineLevel="0" collapsed="false">
      <c r="A425" s="1" t="n">
        <v>423</v>
      </c>
      <c r="B425" s="8" t="n">
        <f aca="false">+[2]data1cf!AA424</f>
        <v>-88460.4845627213</v>
      </c>
      <c r="C425" s="8" t="n">
        <f aca="false">+[2]data1cf!AB424</f>
        <v>-7571.76947234793</v>
      </c>
      <c r="D425" s="8" t="n">
        <f aca="false">+[2]data1cf!AC424</f>
        <v>-3655.08551874806</v>
      </c>
      <c r="E425" s="8" t="n">
        <f aca="false">+[2]data1cf!AD424</f>
        <v>-3233.82252607041</v>
      </c>
      <c r="F425" s="8" t="n">
        <f aca="false">+[2]data1cf!AE424</f>
        <v>-3562.17381869005</v>
      </c>
      <c r="G425" s="8" t="n">
        <f aca="false">+[2]data1cf!AF424</f>
        <v>-3844.64801068949</v>
      </c>
      <c r="H425" s="8" t="n">
        <f aca="false">+[2]data1cf!AG424</f>
        <v>-2466.95574174235</v>
      </c>
      <c r="I425" s="8" t="n">
        <f aca="false">+[2]data1cf!AH424</f>
        <v>-2581.03086235181</v>
      </c>
      <c r="J425" s="8" t="n">
        <f aca="false">+[2]data1cf!AI424</f>
        <v>-2593.4650648868</v>
      </c>
      <c r="K425" s="8" t="n">
        <f aca="false">+[2]data1cf!AJ424</f>
        <v>-2602.83294985804</v>
      </c>
      <c r="L425" s="8" t="n">
        <f aca="false">+[2]data1cf!AK424</f>
        <v>-2630.95899976721</v>
      </c>
      <c r="M425" s="8" t="n">
        <f aca="false">+[2]data1cf!AL424</f>
        <v>-2629.61158416087</v>
      </c>
      <c r="N425" s="8" t="n">
        <f aca="false">+[2]data1cf!AM424</f>
        <v>-2647.04573229912</v>
      </c>
      <c r="O425" s="8" t="n">
        <f aca="false">+[2]data1cf!AN424</f>
        <v>-2457.41190129273</v>
      </c>
      <c r="P425" s="8" t="n">
        <f aca="false">+[2]data1cf!AO424</f>
        <v>-2418.85421782494</v>
      </c>
      <c r="Q425" s="8" t="n">
        <f aca="false">+[2]data1cf!AP424</f>
        <v>-2419.94694612033</v>
      </c>
      <c r="R425" s="8" t="n">
        <f aca="false">+[2]data1cf!AQ424</f>
        <v>1014.60637374059</v>
      </c>
      <c r="S425" s="8" t="n">
        <f aca="false">+[2]data1cf!AR424</f>
        <v>0</v>
      </c>
      <c r="T425" s="8" t="n">
        <f aca="false">+[2]data1cf!AS424</f>
        <v>0</v>
      </c>
      <c r="U425" s="8" t="n">
        <f aca="false">+[2]data1cf!AT424</f>
        <v>0</v>
      </c>
      <c r="V425" s="8" t="n">
        <f aca="false">+[2]data1cf!AU424</f>
        <v>0</v>
      </c>
      <c r="W425" s="8" t="n">
        <f aca="false">+[2]data1cf!AV424</f>
        <v>0</v>
      </c>
      <c r="X425" s="8" t="n">
        <f aca="false">+[2]data1cf!AW424</f>
        <v>0</v>
      </c>
      <c r="Y425" s="8" t="n">
        <f aca="false">+[2]data1cf!AX424</f>
        <v>0</v>
      </c>
      <c r="Z425" s="8" t="n">
        <f aca="false">+[2]data1cf!AY424</f>
        <v>0</v>
      </c>
      <c r="AA425" s="8" t="n">
        <f aca="false">+[2]data1cf!AZ424</f>
        <v>0</v>
      </c>
      <c r="AB425" s="9"/>
      <c r="AC425" s="9"/>
      <c r="AD425" s="9"/>
      <c r="AE425" s="9"/>
      <c r="AF425" s="9"/>
      <c r="AG425" s="9"/>
      <c r="AH425" s="9"/>
      <c r="AI425" s="9"/>
      <c r="AJ425" s="9"/>
      <c r="AK425" s="1"/>
      <c r="AL425" s="1" t="e">
        <f aca="false">SUMPRODUCT(B425:AJ425,PVCapPrice)</f>
        <v>#DIV/0!</v>
      </c>
      <c r="AM425" s="1"/>
      <c r="AN425" s="1"/>
      <c r="AO425" s="1"/>
      <c r="AP425" s="1"/>
      <c r="AQ425" s="1"/>
    </row>
    <row r="426" customFormat="false" ht="11.25" hidden="false" customHeight="false" outlineLevel="0" collapsed="false">
      <c r="A426" s="1" t="n">
        <v>424</v>
      </c>
      <c r="B426" s="8" t="n">
        <f aca="false">+[2]data1cf!AA425</f>
        <v>-98252.1092051231</v>
      </c>
      <c r="C426" s="8" t="n">
        <f aca="false">+[2]data1cf!AB425</f>
        <v>-7427.72321667252</v>
      </c>
      <c r="D426" s="8" t="n">
        <f aca="false">+[2]data1cf!AC425</f>
        <v>-3259.24227233528</v>
      </c>
      <c r="E426" s="8" t="n">
        <f aca="false">+[2]data1cf!AD425</f>
        <v>-2914.09254750205</v>
      </c>
      <c r="F426" s="8" t="n">
        <f aca="false">+[2]data1cf!AE425</f>
        <v>-3208.26899833548</v>
      </c>
      <c r="G426" s="8" t="n">
        <f aca="false">+[2]data1cf!AF425</f>
        <v>-3608.6821292088</v>
      </c>
      <c r="H426" s="8" t="n">
        <f aca="false">+[2]data1cf!AG425</f>
        <v>-2229.78065966418</v>
      </c>
      <c r="I426" s="8" t="n">
        <f aca="false">+[2]data1cf!AH425</f>
        <v>-2356.41882635483</v>
      </c>
      <c r="J426" s="8" t="n">
        <f aca="false">+[2]data1cf!AI425</f>
        <v>-2368.85302888982</v>
      </c>
      <c r="K426" s="8" t="n">
        <f aca="false">+[2]data1cf!AJ425</f>
        <v>-2377.84021549497</v>
      </c>
      <c r="L426" s="8" t="n">
        <f aca="false">+[2]data1cf!AK425</f>
        <v>-2406.34696377023</v>
      </c>
      <c r="M426" s="8" t="n">
        <f aca="false">+[2]data1cf!AL425</f>
        <v>-2404.61884979779</v>
      </c>
      <c r="N426" s="8" t="n">
        <f aca="false">+[2]data1cf!AM425</f>
        <v>-2422.43369630214</v>
      </c>
      <c r="O426" s="8" t="n">
        <f aca="false">+[2]data1cf!AN425</f>
        <v>-2232.41916692965</v>
      </c>
      <c r="P426" s="8" t="n">
        <f aca="false">+[2]data1cf!AO425</f>
        <v>-2194.24218182796</v>
      </c>
      <c r="Q426" s="8" t="n">
        <f aca="false">+[2]data1cf!AP425</f>
        <v>-2194.95421175725</v>
      </c>
      <c r="R426" s="8" t="n">
        <f aca="false">+[2]data1cf!AQ425</f>
        <v>1126.91239173908</v>
      </c>
      <c r="S426" s="8" t="n">
        <f aca="false">+[2]data1cf!AR425</f>
        <v>0</v>
      </c>
      <c r="T426" s="8" t="n">
        <f aca="false">+[2]data1cf!AS425</f>
        <v>0</v>
      </c>
      <c r="U426" s="8" t="n">
        <f aca="false">+[2]data1cf!AT425</f>
        <v>0</v>
      </c>
      <c r="V426" s="8" t="n">
        <f aca="false">+[2]data1cf!AU425</f>
        <v>0</v>
      </c>
      <c r="W426" s="8" t="n">
        <f aca="false">+[2]data1cf!AV425</f>
        <v>0</v>
      </c>
      <c r="X426" s="8" t="n">
        <f aca="false">+[2]data1cf!AW425</f>
        <v>0</v>
      </c>
      <c r="Y426" s="8" t="n">
        <f aca="false">+[2]data1cf!AX425</f>
        <v>0</v>
      </c>
      <c r="Z426" s="8" t="n">
        <f aca="false">+[2]data1cf!AY425</f>
        <v>0</v>
      </c>
      <c r="AA426" s="8" t="n">
        <f aca="false">+[2]data1cf!AZ425</f>
        <v>0</v>
      </c>
      <c r="AB426" s="9"/>
      <c r="AC426" s="9"/>
      <c r="AD426" s="9"/>
      <c r="AE426" s="9"/>
      <c r="AF426" s="9"/>
      <c r="AG426" s="9"/>
      <c r="AH426" s="9"/>
      <c r="AI426" s="9"/>
      <c r="AJ426" s="9"/>
      <c r="AK426" s="1"/>
      <c r="AL426" s="1" t="e">
        <f aca="false">SUMPRODUCT(B426:AJ426,PVCapPrice)</f>
        <v>#DIV/0!</v>
      </c>
      <c r="AM426" s="1"/>
      <c r="AN426" s="1"/>
      <c r="AO426" s="1"/>
      <c r="AP426" s="1"/>
      <c r="AQ426" s="1"/>
    </row>
    <row r="427" customFormat="false" ht="11.25" hidden="false" customHeight="false" outlineLevel="0" collapsed="false">
      <c r="A427" s="1" t="n">
        <v>425</v>
      </c>
      <c r="B427" s="8" t="n">
        <f aca="false">+[2]data1cf!AA426</f>
        <v>-85752.428843925</v>
      </c>
      <c r="C427" s="8" t="n">
        <f aca="false">+[2]data1cf!AB426</f>
        <v>-7736.5110895128</v>
      </c>
      <c r="D427" s="8" t="n">
        <f aca="false">+[2]data1cf!AC426</f>
        <v>-3738.55921972647</v>
      </c>
      <c r="E427" s="8" t="n">
        <f aca="false">+[2]data1cf!AD426</f>
        <v>-3246.01123567022</v>
      </c>
      <c r="F427" s="8" t="n">
        <f aca="false">+[2]data1cf!AE426</f>
        <v>-3662.2525548292</v>
      </c>
      <c r="G427" s="8" t="n">
        <f aca="false">+[2]data1cf!AF426</f>
        <v>-3917.9324427175</v>
      </c>
      <c r="H427" s="8" t="n">
        <f aca="false">+[2]data1cf!AG426</f>
        <v>-2532.55091729641</v>
      </c>
      <c r="I427" s="8" t="n">
        <f aca="false">+[2]data1cf!AH426</f>
        <v>-2643.15149409643</v>
      </c>
      <c r="J427" s="8" t="n">
        <f aca="false">+[2]data1cf!AI426</f>
        <v>-2655.58569663142</v>
      </c>
      <c r="K427" s="8" t="n">
        <f aca="false">+[2]data1cf!AJ426</f>
        <v>-2665.05887080901</v>
      </c>
      <c r="L427" s="8" t="n">
        <f aca="false">+[2]data1cf!AK426</f>
        <v>-2693.07963151183</v>
      </c>
      <c r="M427" s="8" t="n">
        <f aca="false">+[2]data1cf!AL426</f>
        <v>-2691.83750511183</v>
      </c>
      <c r="N427" s="8" t="n">
        <f aca="false">+[2]data1cf!AM426</f>
        <v>-2709.16636404373</v>
      </c>
      <c r="O427" s="8" t="n">
        <f aca="false">+[2]data1cf!AN426</f>
        <v>-2519.63782224369</v>
      </c>
      <c r="P427" s="8" t="n">
        <f aca="false">+[2]data1cf!AO426</f>
        <v>-2480.97484956956</v>
      </c>
      <c r="Q427" s="8" t="n">
        <f aca="false">+[2]data1cf!AP426</f>
        <v>-2482.17286707129</v>
      </c>
      <c r="R427" s="8" t="n">
        <f aca="false">+[2]data1cf!AQ426</f>
        <v>983.546057868282</v>
      </c>
      <c r="S427" s="8" t="n">
        <f aca="false">+[2]data1cf!AR426</f>
        <v>0</v>
      </c>
      <c r="T427" s="8" t="n">
        <f aca="false">+[2]data1cf!AS426</f>
        <v>0</v>
      </c>
      <c r="U427" s="8" t="n">
        <f aca="false">+[2]data1cf!AT426</f>
        <v>0</v>
      </c>
      <c r="V427" s="8" t="n">
        <f aca="false">+[2]data1cf!AU426</f>
        <v>0</v>
      </c>
      <c r="W427" s="8" t="n">
        <f aca="false">+[2]data1cf!AV426</f>
        <v>0</v>
      </c>
      <c r="X427" s="8" t="n">
        <f aca="false">+[2]data1cf!AW426</f>
        <v>0</v>
      </c>
      <c r="Y427" s="8" t="n">
        <f aca="false">+[2]data1cf!AX426</f>
        <v>0</v>
      </c>
      <c r="Z427" s="8" t="n">
        <f aca="false">+[2]data1cf!AY426</f>
        <v>0</v>
      </c>
      <c r="AA427" s="8" t="n">
        <f aca="false">+[2]data1cf!AZ426</f>
        <v>0</v>
      </c>
      <c r="AB427" s="9"/>
      <c r="AC427" s="9"/>
      <c r="AD427" s="9"/>
      <c r="AE427" s="9"/>
      <c r="AF427" s="9"/>
      <c r="AG427" s="9"/>
      <c r="AH427" s="9"/>
      <c r="AI427" s="9"/>
      <c r="AJ427" s="9"/>
      <c r="AK427" s="1"/>
      <c r="AL427" s="1" t="e">
        <f aca="false">SUMPRODUCT(B427:AJ427,PVCapPrice)</f>
        <v>#DIV/0!</v>
      </c>
      <c r="AM427" s="1"/>
      <c r="AN427" s="1"/>
      <c r="AO427" s="1"/>
      <c r="AP427" s="1"/>
      <c r="AQ427" s="1"/>
    </row>
    <row r="428" customFormat="false" ht="11.25" hidden="false" customHeight="false" outlineLevel="0" collapsed="false">
      <c r="A428" s="1" t="n">
        <v>426</v>
      </c>
      <c r="B428" s="8" t="n">
        <f aca="false">+[2]data1cf!AA427</f>
        <v>-91371.4532982518</v>
      </c>
      <c r="C428" s="8" t="n">
        <f aca="false">+[2]data1cf!AB427</f>
        <v>-7608.22593698932</v>
      </c>
      <c r="D428" s="8" t="n">
        <f aca="false">+[2]data1cf!AC427</f>
        <v>-3596.49559098016</v>
      </c>
      <c r="E428" s="8" t="n">
        <f aca="false">+[2]data1cf!AD427</f>
        <v>-3134.6531105908</v>
      </c>
      <c r="F428" s="8" t="n">
        <f aca="false">+[2]data1cf!AE427</f>
        <v>-3364.15341393867</v>
      </c>
      <c r="G428" s="8" t="n">
        <f aca="false">+[2]data1cf!AF427</f>
        <v>-3687.94162822813</v>
      </c>
      <c r="H428" s="8" t="n">
        <f aca="false">+[2]data1cf!AG427</f>
        <v>-2396.44555839784</v>
      </c>
      <c r="I428" s="8" t="n">
        <f aca="false">+[2]data1cf!AH427</f>
        <v>-2514.25556833373</v>
      </c>
      <c r="J428" s="8" t="n">
        <f aca="false">+[2]data1cf!AI427</f>
        <v>-2526.68977086872</v>
      </c>
      <c r="K428" s="8" t="n">
        <f aca="false">+[2]data1cf!AJ427</f>
        <v>-2535.94447737553</v>
      </c>
      <c r="L428" s="8" t="n">
        <f aca="false">+[2]data1cf!AK427</f>
        <v>-2564.18370574913</v>
      </c>
      <c r="M428" s="8" t="n">
        <f aca="false">+[2]data1cf!AL427</f>
        <v>-2562.72311167835</v>
      </c>
      <c r="N428" s="8" t="n">
        <f aca="false">+[2]data1cf!AM427</f>
        <v>-2580.27043828104</v>
      </c>
      <c r="O428" s="8" t="n">
        <f aca="false">+[2]data1cf!AN427</f>
        <v>-2390.52342881021</v>
      </c>
      <c r="P428" s="8" t="n">
        <f aca="false">+[2]data1cf!AO427</f>
        <v>-2352.07892380686</v>
      </c>
      <c r="Q428" s="8" t="n">
        <f aca="false">+[2]data1cf!AP427</f>
        <v>-2353.05847363781</v>
      </c>
      <c r="R428" s="8" t="n">
        <f aca="false">+[2]data1cf!AQ427</f>
        <v>1047.99402074963</v>
      </c>
      <c r="S428" s="8" t="n">
        <f aca="false">+[2]data1cf!AR427</f>
        <v>0</v>
      </c>
      <c r="T428" s="8" t="n">
        <f aca="false">+[2]data1cf!AS427</f>
        <v>0</v>
      </c>
      <c r="U428" s="8" t="n">
        <f aca="false">+[2]data1cf!AT427</f>
        <v>0</v>
      </c>
      <c r="V428" s="8" t="n">
        <f aca="false">+[2]data1cf!AU427</f>
        <v>0</v>
      </c>
      <c r="W428" s="8" t="n">
        <f aca="false">+[2]data1cf!AV427</f>
        <v>0</v>
      </c>
      <c r="X428" s="8" t="n">
        <f aca="false">+[2]data1cf!AW427</f>
        <v>0</v>
      </c>
      <c r="Y428" s="8" t="n">
        <f aca="false">+[2]data1cf!AX427</f>
        <v>0</v>
      </c>
      <c r="Z428" s="8" t="n">
        <f aca="false">+[2]data1cf!AY427</f>
        <v>0</v>
      </c>
      <c r="AA428" s="8" t="n">
        <f aca="false">+[2]data1cf!AZ427</f>
        <v>0</v>
      </c>
      <c r="AB428" s="9"/>
      <c r="AC428" s="9"/>
      <c r="AD428" s="9"/>
      <c r="AE428" s="9"/>
      <c r="AF428" s="9"/>
      <c r="AG428" s="9"/>
      <c r="AH428" s="9"/>
      <c r="AI428" s="9"/>
      <c r="AJ428" s="9"/>
      <c r="AK428" s="1"/>
      <c r="AL428" s="1" t="e">
        <f aca="false">SUMPRODUCT(B428:AJ428,PVCapPrice)</f>
        <v>#DIV/0!</v>
      </c>
      <c r="AM428" s="1"/>
      <c r="AN428" s="1"/>
      <c r="AO428" s="1"/>
      <c r="AP428" s="1"/>
      <c r="AQ428" s="1"/>
    </row>
    <row r="429" customFormat="false" ht="11.25" hidden="false" customHeight="false" outlineLevel="0" collapsed="false">
      <c r="A429" s="1" t="n">
        <v>427</v>
      </c>
      <c r="B429" s="8" t="n">
        <f aca="false">+[2]data1cf!AA428</f>
        <v>-89412.7931303684</v>
      </c>
      <c r="C429" s="8" t="n">
        <f aca="false">+[2]data1cf!AB428</f>
        <v>-7616.45342868271</v>
      </c>
      <c r="D429" s="8" t="n">
        <f aca="false">+[2]data1cf!AC428</f>
        <v>-3546.77426817534</v>
      </c>
      <c r="E429" s="8" t="n">
        <f aca="false">+[2]data1cf!AD428</f>
        <v>-3262.93296035793</v>
      </c>
      <c r="F429" s="8" t="n">
        <f aca="false">+[2]data1cf!AE428</f>
        <v>-3499.93259316597</v>
      </c>
      <c r="G429" s="8" t="n">
        <f aca="false">+[2]data1cf!AF428</f>
        <v>-3784.13365610139</v>
      </c>
      <c r="H429" s="8" t="n">
        <f aca="false">+[2]data1cf!AG428</f>
        <v>-2443.88869506275</v>
      </c>
      <c r="I429" s="8" t="n">
        <f aca="false">+[2]data1cf!AH428</f>
        <v>-2559.18566565685</v>
      </c>
      <c r="J429" s="8" t="n">
        <f aca="false">+[2]data1cf!AI428</f>
        <v>-2571.61986819184</v>
      </c>
      <c r="K429" s="8" t="n">
        <f aca="false">+[2]data1cf!AJ428</f>
        <v>-2580.95072740597</v>
      </c>
      <c r="L429" s="8" t="n">
        <f aca="false">+[2]data1cf!AK428</f>
        <v>-2609.11380307225</v>
      </c>
      <c r="M429" s="8" t="n">
        <f aca="false">+[2]data1cf!AL428</f>
        <v>-2607.72936170879</v>
      </c>
      <c r="N429" s="8" t="n">
        <f aca="false">+[2]data1cf!AM428</f>
        <v>-2625.20053560415</v>
      </c>
      <c r="O429" s="8" t="n">
        <f aca="false">+[2]data1cf!AN428</f>
        <v>-2435.52967884065</v>
      </c>
      <c r="P429" s="8" t="n">
        <f aca="false">+[2]data1cf!AO428</f>
        <v>-2397.00902112997</v>
      </c>
      <c r="Q429" s="8" t="n">
        <f aca="false">+[2]data1cf!AP428</f>
        <v>-2398.06472366825</v>
      </c>
      <c r="R429" s="8" t="n">
        <f aca="false">+[2]data1cf!AQ428</f>
        <v>1025.52897208807</v>
      </c>
      <c r="S429" s="8" t="n">
        <f aca="false">+[2]data1cf!AR428</f>
        <v>0</v>
      </c>
      <c r="T429" s="8" t="n">
        <f aca="false">+[2]data1cf!AS428</f>
        <v>0</v>
      </c>
      <c r="U429" s="8" t="n">
        <f aca="false">+[2]data1cf!AT428</f>
        <v>0</v>
      </c>
      <c r="V429" s="8" t="n">
        <f aca="false">+[2]data1cf!AU428</f>
        <v>0</v>
      </c>
      <c r="W429" s="8" t="n">
        <f aca="false">+[2]data1cf!AV428</f>
        <v>0</v>
      </c>
      <c r="X429" s="8" t="n">
        <f aca="false">+[2]data1cf!AW428</f>
        <v>0</v>
      </c>
      <c r="Y429" s="8" t="n">
        <f aca="false">+[2]data1cf!AX428</f>
        <v>0</v>
      </c>
      <c r="Z429" s="8" t="n">
        <f aca="false">+[2]data1cf!AY428</f>
        <v>0</v>
      </c>
      <c r="AA429" s="8" t="n">
        <f aca="false">+[2]data1cf!AZ428</f>
        <v>0</v>
      </c>
      <c r="AB429" s="9"/>
      <c r="AC429" s="9"/>
      <c r="AD429" s="9"/>
      <c r="AE429" s="9"/>
      <c r="AF429" s="9"/>
      <c r="AG429" s="9"/>
      <c r="AH429" s="9"/>
      <c r="AI429" s="9"/>
      <c r="AJ429" s="9"/>
      <c r="AK429" s="1"/>
      <c r="AL429" s="1" t="e">
        <f aca="false">SUMPRODUCT(B429:AJ429,PVCapPrice)</f>
        <v>#DIV/0!</v>
      </c>
      <c r="AM429" s="1"/>
      <c r="AN429" s="1"/>
      <c r="AO429" s="1"/>
      <c r="AP429" s="1"/>
      <c r="AQ429" s="1"/>
    </row>
    <row r="430" customFormat="false" ht="11.25" hidden="false" customHeight="false" outlineLevel="0" collapsed="false">
      <c r="A430" s="1" t="n">
        <v>428</v>
      </c>
      <c r="B430" s="8" t="n">
        <f aca="false">+[2]data1cf!AA429</f>
        <v>-94966.048238867</v>
      </c>
      <c r="C430" s="8" t="n">
        <f aca="false">+[2]data1cf!AB429</f>
        <v>-7540.1514278071</v>
      </c>
      <c r="D430" s="8" t="n">
        <f aca="false">+[2]data1cf!AC429</f>
        <v>-3394.51291668822</v>
      </c>
      <c r="E430" s="8" t="n">
        <f aca="false">+[2]data1cf!AD429</f>
        <v>-2932.65835918158</v>
      </c>
      <c r="F430" s="8" t="n">
        <f aca="false">+[2]data1cf!AE429</f>
        <v>-3275.78059744633</v>
      </c>
      <c r="G430" s="8" t="n">
        <f aca="false">+[2]data1cf!AF429</f>
        <v>-3698.45619101988</v>
      </c>
      <c r="H430" s="8" t="n">
        <f aca="false">+[2]data1cf!AG429</f>
        <v>-2309.37641704347</v>
      </c>
      <c r="I430" s="8" t="n">
        <f aca="false">+[2]data1cf!AH429</f>
        <v>-2431.79843607197</v>
      </c>
      <c r="J430" s="8" t="n">
        <f aca="false">+[2]data1cf!AI429</f>
        <v>-2444.23263860696</v>
      </c>
      <c r="K430" s="8" t="n">
        <f aca="false">+[2]data1cf!AJ429</f>
        <v>-2453.34758726248</v>
      </c>
      <c r="L430" s="8" t="n">
        <f aca="false">+[2]data1cf!AK429</f>
        <v>-2481.72657348737</v>
      </c>
      <c r="M430" s="8" t="n">
        <f aca="false">+[2]data1cf!AL429</f>
        <v>-2480.1262215653</v>
      </c>
      <c r="N430" s="8" t="n">
        <f aca="false">+[2]data1cf!AM429</f>
        <v>-2497.81330601928</v>
      </c>
      <c r="O430" s="8" t="n">
        <f aca="false">+[2]data1cf!AN429</f>
        <v>-2307.92653869716</v>
      </c>
      <c r="P430" s="8" t="n">
        <f aca="false">+[2]data1cf!AO429</f>
        <v>-2269.6217915451</v>
      </c>
      <c r="Q430" s="8" t="n">
        <f aca="false">+[2]data1cf!AP429</f>
        <v>-2270.46158352476</v>
      </c>
      <c r="R430" s="8" t="n">
        <f aca="false">+[2]data1cf!AQ429</f>
        <v>1089.22258688051</v>
      </c>
      <c r="S430" s="8" t="n">
        <f aca="false">+[2]data1cf!AR429</f>
        <v>0</v>
      </c>
      <c r="T430" s="8" t="n">
        <f aca="false">+[2]data1cf!AS429</f>
        <v>0</v>
      </c>
      <c r="U430" s="8" t="n">
        <f aca="false">+[2]data1cf!AT429</f>
        <v>0</v>
      </c>
      <c r="V430" s="8" t="n">
        <f aca="false">+[2]data1cf!AU429</f>
        <v>0</v>
      </c>
      <c r="W430" s="8" t="n">
        <f aca="false">+[2]data1cf!AV429</f>
        <v>0</v>
      </c>
      <c r="X430" s="8" t="n">
        <f aca="false">+[2]data1cf!AW429</f>
        <v>0</v>
      </c>
      <c r="Y430" s="8" t="n">
        <f aca="false">+[2]data1cf!AX429</f>
        <v>0</v>
      </c>
      <c r="Z430" s="8" t="n">
        <f aca="false">+[2]data1cf!AY429</f>
        <v>0</v>
      </c>
      <c r="AA430" s="8" t="n">
        <f aca="false">+[2]data1cf!AZ429</f>
        <v>0</v>
      </c>
      <c r="AB430" s="9"/>
      <c r="AC430" s="9"/>
      <c r="AD430" s="9"/>
      <c r="AE430" s="9"/>
      <c r="AF430" s="9"/>
      <c r="AG430" s="9"/>
      <c r="AH430" s="9"/>
      <c r="AI430" s="9"/>
      <c r="AJ430" s="9"/>
      <c r="AK430" s="1"/>
      <c r="AL430" s="1" t="e">
        <f aca="false">SUMPRODUCT(B430:AJ430,PVCapPrice)</f>
        <v>#DIV/0!</v>
      </c>
      <c r="AM430" s="1"/>
      <c r="AN430" s="1"/>
      <c r="AO430" s="1"/>
      <c r="AP430" s="1"/>
      <c r="AQ430" s="1"/>
    </row>
    <row r="431" customFormat="false" ht="11.25" hidden="false" customHeight="false" outlineLevel="0" collapsed="false">
      <c r="A431" s="1" t="n">
        <v>429</v>
      </c>
      <c r="B431" s="8" t="n">
        <f aca="false">+[2]data1cf!AA430</f>
        <v>-88164.2440830284</v>
      </c>
      <c r="C431" s="8" t="n">
        <f aca="false">+[2]data1cf!AB430</f>
        <v>-7657.29169629475</v>
      </c>
      <c r="D431" s="8" t="n">
        <f aca="false">+[2]data1cf!AC430</f>
        <v>-3597.4966984538</v>
      </c>
      <c r="E431" s="8" t="n">
        <f aca="false">+[2]data1cf!AD430</f>
        <v>-3278.2246911635</v>
      </c>
      <c r="F431" s="8" t="n">
        <f aca="false">+[2]data1cf!AE430</f>
        <v>-3462.11155686317</v>
      </c>
      <c r="G431" s="8" t="n">
        <f aca="false">+[2]data1cf!AF430</f>
        <v>-3857.9548686958</v>
      </c>
      <c r="H431" s="8" t="n">
        <f aca="false">+[2]data1cf!AG430</f>
        <v>-2474.13134973919</v>
      </c>
      <c r="I431" s="8" t="n">
        <f aca="false">+[2]data1cf!AH430</f>
        <v>-2587.82638196359</v>
      </c>
      <c r="J431" s="8" t="n">
        <f aca="false">+[2]data1cf!AI430</f>
        <v>-2600.26058449858</v>
      </c>
      <c r="K431" s="8" t="n">
        <f aca="false">+[2]data1cf!AJ430</f>
        <v>-2609.63998729967</v>
      </c>
      <c r="L431" s="8" t="n">
        <f aca="false">+[2]data1cf!AK430</f>
        <v>-2637.75451937899</v>
      </c>
      <c r="M431" s="8" t="n">
        <f aca="false">+[2]data1cf!AL430</f>
        <v>-2636.41862160249</v>
      </c>
      <c r="N431" s="8" t="n">
        <f aca="false">+[2]data1cf!AM430</f>
        <v>-2653.84125191089</v>
      </c>
      <c r="O431" s="8" t="n">
        <f aca="false">+[2]data1cf!AN430</f>
        <v>-2464.21893873435</v>
      </c>
      <c r="P431" s="8" t="n">
        <f aca="false">+[2]data1cf!AO430</f>
        <v>-2425.64973743671</v>
      </c>
      <c r="Q431" s="8" t="n">
        <f aca="false">+[2]data1cf!AP430</f>
        <v>-2426.75398356195</v>
      </c>
      <c r="R431" s="8" t="n">
        <f aca="false">+[2]data1cf!AQ430</f>
        <v>1011.2086139347</v>
      </c>
      <c r="S431" s="8" t="n">
        <f aca="false">+[2]data1cf!AR430</f>
        <v>0</v>
      </c>
      <c r="T431" s="8" t="n">
        <f aca="false">+[2]data1cf!AS430</f>
        <v>0</v>
      </c>
      <c r="U431" s="8" t="n">
        <f aca="false">+[2]data1cf!AT430</f>
        <v>0</v>
      </c>
      <c r="V431" s="8" t="n">
        <f aca="false">+[2]data1cf!AU430</f>
        <v>0</v>
      </c>
      <c r="W431" s="8" t="n">
        <f aca="false">+[2]data1cf!AV430</f>
        <v>0</v>
      </c>
      <c r="X431" s="8" t="n">
        <f aca="false">+[2]data1cf!AW430</f>
        <v>0</v>
      </c>
      <c r="Y431" s="8" t="n">
        <f aca="false">+[2]data1cf!AX430</f>
        <v>0</v>
      </c>
      <c r="Z431" s="8" t="n">
        <f aca="false">+[2]data1cf!AY430</f>
        <v>0</v>
      </c>
      <c r="AA431" s="8" t="n">
        <f aca="false">+[2]data1cf!AZ430</f>
        <v>0</v>
      </c>
      <c r="AB431" s="9"/>
      <c r="AC431" s="9"/>
      <c r="AD431" s="9"/>
      <c r="AE431" s="9"/>
      <c r="AF431" s="9"/>
      <c r="AG431" s="9"/>
      <c r="AH431" s="9"/>
      <c r="AI431" s="9"/>
      <c r="AJ431" s="9"/>
      <c r="AK431" s="1"/>
      <c r="AL431" s="1" t="e">
        <f aca="false">SUMPRODUCT(B431:AJ431,PVCapPrice)</f>
        <v>#DIV/0!</v>
      </c>
      <c r="AM431" s="1"/>
      <c r="AN431" s="1"/>
      <c r="AO431" s="1"/>
      <c r="AP431" s="1"/>
      <c r="AQ431" s="1"/>
    </row>
    <row r="432" customFormat="false" ht="11.25" hidden="false" customHeight="false" outlineLevel="0" collapsed="false">
      <c r="A432" s="1" t="n">
        <v>430</v>
      </c>
      <c r="B432" s="8" t="n">
        <f aca="false">+[2]data1cf!AA431</f>
        <v>-98162.8133583548</v>
      </c>
      <c r="C432" s="8" t="n">
        <f aca="false">+[2]data1cf!AB431</f>
        <v>-7445.31217647239</v>
      </c>
      <c r="D432" s="8" t="n">
        <f aca="false">+[2]data1cf!AC431</f>
        <v>-3271.25572347778</v>
      </c>
      <c r="E432" s="8" t="n">
        <f aca="false">+[2]data1cf!AD431</f>
        <v>-2939.07553116511</v>
      </c>
      <c r="F432" s="8" t="n">
        <f aca="false">+[2]data1cf!AE431</f>
        <v>-3251.05251131352</v>
      </c>
      <c r="G432" s="8" t="n">
        <f aca="false">+[2]data1cf!AF431</f>
        <v>-3501.70797610427</v>
      </c>
      <c r="H432" s="8" t="n">
        <f aca="false">+[2]data1cf!AG431</f>
        <v>-2231.94360509561</v>
      </c>
      <c r="I432" s="8" t="n">
        <f aca="false">+[2]data1cf!AH431</f>
        <v>-2358.46720164302</v>
      </c>
      <c r="J432" s="8" t="n">
        <f aca="false">+[2]data1cf!AI431</f>
        <v>-2370.90140417801</v>
      </c>
      <c r="K432" s="8" t="n">
        <f aca="false">+[2]data1cf!AJ431</f>
        <v>-2379.89206260568</v>
      </c>
      <c r="L432" s="8" t="n">
        <f aca="false">+[2]data1cf!AK431</f>
        <v>-2408.39533905842</v>
      </c>
      <c r="M432" s="8" t="n">
        <f aca="false">+[2]data1cf!AL431</f>
        <v>-2406.6706969085</v>
      </c>
      <c r="N432" s="8" t="n">
        <f aca="false">+[2]data1cf!AM431</f>
        <v>-2424.48207159033</v>
      </c>
      <c r="O432" s="8" t="n">
        <f aca="false">+[2]data1cf!AN431</f>
        <v>-2234.47101404036</v>
      </c>
      <c r="P432" s="8" t="n">
        <f aca="false">+[2]data1cf!AO431</f>
        <v>-2196.29055711615</v>
      </c>
      <c r="Q432" s="8" t="n">
        <f aca="false">+[2]data1cf!AP431</f>
        <v>-2197.00605886796</v>
      </c>
      <c r="R432" s="8" t="n">
        <f aca="false">+[2]data1cf!AQ431</f>
        <v>1125.88820409499</v>
      </c>
      <c r="S432" s="8" t="n">
        <f aca="false">+[2]data1cf!AR431</f>
        <v>0</v>
      </c>
      <c r="T432" s="8" t="n">
        <f aca="false">+[2]data1cf!AS431</f>
        <v>0</v>
      </c>
      <c r="U432" s="8" t="n">
        <f aca="false">+[2]data1cf!AT431</f>
        <v>0</v>
      </c>
      <c r="V432" s="8" t="n">
        <f aca="false">+[2]data1cf!AU431</f>
        <v>0</v>
      </c>
      <c r="W432" s="8" t="n">
        <f aca="false">+[2]data1cf!AV431</f>
        <v>0</v>
      </c>
      <c r="X432" s="8" t="n">
        <f aca="false">+[2]data1cf!AW431</f>
        <v>0</v>
      </c>
      <c r="Y432" s="8" t="n">
        <f aca="false">+[2]data1cf!AX431</f>
        <v>0</v>
      </c>
      <c r="Z432" s="8" t="n">
        <f aca="false">+[2]data1cf!AY431</f>
        <v>0</v>
      </c>
      <c r="AA432" s="8" t="n">
        <f aca="false">+[2]data1cf!AZ431</f>
        <v>0</v>
      </c>
      <c r="AB432" s="9"/>
      <c r="AC432" s="9"/>
      <c r="AD432" s="9"/>
      <c r="AE432" s="9"/>
      <c r="AF432" s="9"/>
      <c r="AG432" s="9"/>
      <c r="AH432" s="9"/>
      <c r="AI432" s="9"/>
      <c r="AJ432" s="9"/>
      <c r="AK432" s="1"/>
      <c r="AL432" s="1" t="e">
        <f aca="false">SUMPRODUCT(B432:AJ432,PVCapPrice)</f>
        <v>#DIV/0!</v>
      </c>
      <c r="AM432" s="1"/>
      <c r="AN432" s="1"/>
      <c r="AO432" s="1"/>
      <c r="AP432" s="1"/>
      <c r="AQ432" s="1"/>
    </row>
    <row r="433" customFormat="false" ht="11.25" hidden="false" customHeight="false" outlineLevel="0" collapsed="false">
      <c r="A433" s="1" t="n">
        <v>431</v>
      </c>
      <c r="B433" s="8" t="n">
        <f aca="false">+[2]data1cf!AA432</f>
        <v>-98151.5690484511</v>
      </c>
      <c r="C433" s="8" t="n">
        <f aca="false">+[2]data1cf!AB432</f>
        <v>-7488.89690692718</v>
      </c>
      <c r="D433" s="8" t="n">
        <f aca="false">+[2]data1cf!AC432</f>
        <v>-3259.77184520205</v>
      </c>
      <c r="E433" s="8" t="n">
        <f aca="false">+[2]data1cf!AD432</f>
        <v>-3032.51216631486</v>
      </c>
      <c r="F433" s="8" t="n">
        <f aca="false">+[2]data1cf!AE432</f>
        <v>-3271.74324026167</v>
      </c>
      <c r="G433" s="8" t="n">
        <f aca="false">+[2]data1cf!AF432</f>
        <v>-3524.65642813454</v>
      </c>
      <c r="H433" s="8" t="n">
        <f aca="false">+[2]data1cf!AG432</f>
        <v>-2232.21596746873</v>
      </c>
      <c r="I433" s="8" t="n">
        <f aca="false">+[2]data1cf!AH432</f>
        <v>-2358.72513711676</v>
      </c>
      <c r="J433" s="8" t="n">
        <f aca="false">+[2]data1cf!AI432</f>
        <v>-2371.15933965175</v>
      </c>
      <c r="K433" s="8" t="n">
        <f aca="false">+[2]data1cf!AJ432</f>
        <v>-2380.15043525819</v>
      </c>
      <c r="L433" s="8" t="n">
        <f aca="false">+[2]data1cf!AK432</f>
        <v>-2408.65327453216</v>
      </c>
      <c r="M433" s="8" t="n">
        <f aca="false">+[2]data1cf!AL432</f>
        <v>-2406.92906956101</v>
      </c>
      <c r="N433" s="8" t="n">
        <f aca="false">+[2]data1cf!AM432</f>
        <v>-2424.74000706407</v>
      </c>
      <c r="O433" s="8" t="n">
        <f aca="false">+[2]data1cf!AN432</f>
        <v>-2234.72938669287</v>
      </c>
      <c r="P433" s="8" t="n">
        <f aca="false">+[2]data1cf!AO432</f>
        <v>-2196.54849258989</v>
      </c>
      <c r="Q433" s="8" t="n">
        <f aca="false">+[2]data1cf!AP432</f>
        <v>-2197.26443152047</v>
      </c>
      <c r="R433" s="8" t="n">
        <f aca="false">+[2]data1cf!AQ432</f>
        <v>1125.75923635811</v>
      </c>
      <c r="S433" s="8" t="n">
        <f aca="false">+[2]data1cf!AR432</f>
        <v>0</v>
      </c>
      <c r="T433" s="8" t="n">
        <f aca="false">+[2]data1cf!AS432</f>
        <v>0</v>
      </c>
      <c r="U433" s="8" t="n">
        <f aca="false">+[2]data1cf!AT432</f>
        <v>0</v>
      </c>
      <c r="V433" s="8" t="n">
        <f aca="false">+[2]data1cf!AU432</f>
        <v>0</v>
      </c>
      <c r="W433" s="8" t="n">
        <f aca="false">+[2]data1cf!AV432</f>
        <v>0</v>
      </c>
      <c r="X433" s="8" t="n">
        <f aca="false">+[2]data1cf!AW432</f>
        <v>0</v>
      </c>
      <c r="Y433" s="8" t="n">
        <f aca="false">+[2]data1cf!AX432</f>
        <v>0</v>
      </c>
      <c r="Z433" s="8" t="n">
        <f aca="false">+[2]data1cf!AY432</f>
        <v>0</v>
      </c>
      <c r="AA433" s="8" t="n">
        <f aca="false">+[2]data1cf!AZ432</f>
        <v>0</v>
      </c>
      <c r="AB433" s="9"/>
      <c r="AC433" s="9"/>
      <c r="AD433" s="9"/>
      <c r="AE433" s="9"/>
      <c r="AF433" s="9"/>
      <c r="AG433" s="9"/>
      <c r="AH433" s="9"/>
      <c r="AI433" s="9"/>
      <c r="AJ433" s="9"/>
      <c r="AK433" s="1"/>
      <c r="AL433" s="1" t="e">
        <f aca="false">SUMPRODUCT(B433:AJ433,PVCapPrice)</f>
        <v>#DIV/0!</v>
      </c>
      <c r="AM433" s="1"/>
      <c r="AN433" s="1"/>
      <c r="AO433" s="1"/>
      <c r="AP433" s="1"/>
      <c r="AQ433" s="1"/>
    </row>
    <row r="434" customFormat="false" ht="11.25" hidden="false" customHeight="false" outlineLevel="0" collapsed="false">
      <c r="A434" s="1" t="n">
        <v>432</v>
      </c>
      <c r="B434" s="8" t="n">
        <f aca="false">+[2]data1cf!AA433</f>
        <v>-99546.3616379566</v>
      </c>
      <c r="C434" s="8" t="n">
        <f aca="false">+[2]data1cf!AB433</f>
        <v>-7455.90781673512</v>
      </c>
      <c r="D434" s="8" t="n">
        <f aca="false">+[2]data1cf!AC433</f>
        <v>-3181.78457903435</v>
      </c>
      <c r="E434" s="8" t="n">
        <f aca="false">+[2]data1cf!AD433</f>
        <v>-2949.03240114899</v>
      </c>
      <c r="F434" s="8" t="n">
        <f aca="false">+[2]data1cf!AE433</f>
        <v>-3198.42792424296</v>
      </c>
      <c r="G434" s="8" t="n">
        <f aca="false">+[2]data1cf!AF433</f>
        <v>-3408.54694450031</v>
      </c>
      <c r="H434" s="8" t="n">
        <f aca="false">+[2]data1cf!AG433</f>
        <v>-2198.43096661551</v>
      </c>
      <c r="I434" s="8" t="n">
        <f aca="false">+[2]data1cf!AH433</f>
        <v>-2326.72971094758</v>
      </c>
      <c r="J434" s="8" t="n">
        <f aca="false">+[2]data1cf!AI433</f>
        <v>-2339.16391348257</v>
      </c>
      <c r="K434" s="8" t="n">
        <f aca="false">+[2]data1cf!AJ433</f>
        <v>-2348.10077955312</v>
      </c>
      <c r="L434" s="8" t="n">
        <f aca="false">+[2]data1cf!AK433</f>
        <v>-2376.65784836298</v>
      </c>
      <c r="M434" s="8" t="n">
        <f aca="false">+[2]data1cf!AL433</f>
        <v>-2374.87941385594</v>
      </c>
      <c r="N434" s="8" t="n">
        <f aca="false">+[2]data1cf!AM433</f>
        <v>-2392.74458089488</v>
      </c>
      <c r="O434" s="8" t="n">
        <f aca="false">+[2]data1cf!AN433</f>
        <v>-2202.67973098781</v>
      </c>
      <c r="P434" s="8" t="n">
        <f aca="false">+[2]data1cf!AO433</f>
        <v>-2164.5530664207</v>
      </c>
      <c r="Q434" s="8" t="n">
        <f aca="false">+[2]data1cf!AP433</f>
        <v>-2165.2147758154</v>
      </c>
      <c r="R434" s="8" t="n">
        <f aca="false">+[2]data1cf!AQ433</f>
        <v>1141.75694944271</v>
      </c>
      <c r="S434" s="8" t="n">
        <f aca="false">+[2]data1cf!AR433</f>
        <v>0</v>
      </c>
      <c r="T434" s="8" t="n">
        <f aca="false">+[2]data1cf!AS433</f>
        <v>0</v>
      </c>
      <c r="U434" s="8" t="n">
        <f aca="false">+[2]data1cf!AT433</f>
        <v>0</v>
      </c>
      <c r="V434" s="8" t="n">
        <f aca="false">+[2]data1cf!AU433</f>
        <v>0</v>
      </c>
      <c r="W434" s="8" t="n">
        <f aca="false">+[2]data1cf!AV433</f>
        <v>0</v>
      </c>
      <c r="X434" s="8" t="n">
        <f aca="false">+[2]data1cf!AW433</f>
        <v>0</v>
      </c>
      <c r="Y434" s="8" t="n">
        <f aca="false">+[2]data1cf!AX433</f>
        <v>0</v>
      </c>
      <c r="Z434" s="8" t="n">
        <f aca="false">+[2]data1cf!AY433</f>
        <v>0</v>
      </c>
      <c r="AA434" s="8" t="n">
        <f aca="false">+[2]data1cf!AZ433</f>
        <v>0</v>
      </c>
      <c r="AB434" s="9"/>
      <c r="AC434" s="9"/>
      <c r="AD434" s="9"/>
      <c r="AE434" s="9"/>
      <c r="AF434" s="9"/>
      <c r="AG434" s="9"/>
      <c r="AH434" s="9"/>
      <c r="AI434" s="9"/>
      <c r="AJ434" s="9"/>
      <c r="AK434" s="1"/>
      <c r="AL434" s="1" t="e">
        <f aca="false">SUMPRODUCT(B434:AJ434,PVCapPrice)</f>
        <v>#DIV/0!</v>
      </c>
      <c r="AM434" s="1"/>
      <c r="AN434" s="1"/>
      <c r="AO434" s="1"/>
      <c r="AP434" s="1"/>
      <c r="AQ434" s="1"/>
    </row>
    <row r="435" customFormat="false" ht="11.25" hidden="false" customHeight="false" outlineLevel="0" collapsed="false">
      <c r="A435" s="1" t="n">
        <v>433</v>
      </c>
      <c r="B435" s="8" t="n">
        <f aca="false">+[2]data1cf!AA434</f>
        <v>-93511.9113377723</v>
      </c>
      <c r="C435" s="8" t="n">
        <f aca="false">+[2]data1cf!AB434</f>
        <v>-7582.45311903839</v>
      </c>
      <c r="D435" s="8" t="n">
        <f aca="false">+[2]data1cf!AC434</f>
        <v>-3502.51262133126</v>
      </c>
      <c r="E435" s="8" t="n">
        <f aca="false">+[2]data1cf!AD434</f>
        <v>-3096.45031198252</v>
      </c>
      <c r="F435" s="8" t="n">
        <f aca="false">+[2]data1cf!AE434</f>
        <v>-3308.86945069386</v>
      </c>
      <c r="G435" s="8" t="n">
        <f aca="false">+[2]data1cf!AF434</f>
        <v>-3540.86318211938</v>
      </c>
      <c r="H435" s="8" t="n">
        <f aca="false">+[2]data1cf!AG434</f>
        <v>-2344.59887005464</v>
      </c>
      <c r="I435" s="8" t="n">
        <f aca="false">+[2]data1cf!AH434</f>
        <v>-2465.15517327356</v>
      </c>
      <c r="J435" s="8" t="n">
        <f aca="false">+[2]data1cf!AI434</f>
        <v>-2477.58937580855</v>
      </c>
      <c r="K435" s="8" t="n">
        <f aca="false">+[2]data1cf!AJ434</f>
        <v>-2486.76086130678</v>
      </c>
      <c r="L435" s="8" t="n">
        <f aca="false">+[2]data1cf!AK434</f>
        <v>-2515.08331068896</v>
      </c>
      <c r="M435" s="8" t="n">
        <f aca="false">+[2]data1cf!AL434</f>
        <v>-2513.5394956096</v>
      </c>
      <c r="N435" s="8" t="n">
        <f aca="false">+[2]data1cf!AM434</f>
        <v>-2531.17004322087</v>
      </c>
      <c r="O435" s="8" t="n">
        <f aca="false">+[2]data1cf!AN434</f>
        <v>-2341.33981274147</v>
      </c>
      <c r="P435" s="8" t="n">
        <f aca="false">+[2]data1cf!AO434</f>
        <v>-2302.97852874669</v>
      </c>
      <c r="Q435" s="8" t="n">
        <f aca="false">+[2]data1cf!AP434</f>
        <v>-2303.87485756906</v>
      </c>
      <c r="R435" s="8" t="n">
        <f aca="false">+[2]data1cf!AQ434</f>
        <v>1072.54421827971</v>
      </c>
      <c r="S435" s="8" t="n">
        <f aca="false">+[2]data1cf!AR434</f>
        <v>0</v>
      </c>
      <c r="T435" s="8" t="n">
        <f aca="false">+[2]data1cf!AS434</f>
        <v>0</v>
      </c>
      <c r="U435" s="8" t="n">
        <f aca="false">+[2]data1cf!AT434</f>
        <v>0</v>
      </c>
      <c r="V435" s="8" t="n">
        <f aca="false">+[2]data1cf!AU434</f>
        <v>0</v>
      </c>
      <c r="W435" s="8" t="n">
        <f aca="false">+[2]data1cf!AV434</f>
        <v>0</v>
      </c>
      <c r="X435" s="8" t="n">
        <f aca="false">+[2]data1cf!AW434</f>
        <v>0</v>
      </c>
      <c r="Y435" s="8" t="n">
        <f aca="false">+[2]data1cf!AX434</f>
        <v>0</v>
      </c>
      <c r="Z435" s="8" t="n">
        <f aca="false">+[2]data1cf!AY434</f>
        <v>0</v>
      </c>
      <c r="AA435" s="8" t="n">
        <f aca="false">+[2]data1cf!AZ434</f>
        <v>0</v>
      </c>
      <c r="AB435" s="9"/>
      <c r="AC435" s="9"/>
      <c r="AD435" s="9"/>
      <c r="AE435" s="9"/>
      <c r="AF435" s="9"/>
      <c r="AG435" s="9"/>
      <c r="AH435" s="9"/>
      <c r="AI435" s="9"/>
      <c r="AJ435" s="9"/>
      <c r="AK435" s="1"/>
      <c r="AL435" s="1" t="e">
        <f aca="false">SUMPRODUCT(B435:AJ435,PVCapPrice)</f>
        <v>#DIV/0!</v>
      </c>
      <c r="AM435" s="1"/>
      <c r="AN435" s="1"/>
      <c r="AO435" s="1"/>
      <c r="AP435" s="1"/>
      <c r="AQ435" s="1"/>
    </row>
    <row r="436" customFormat="false" ht="11.25" hidden="false" customHeight="false" outlineLevel="0" collapsed="false">
      <c r="A436" s="1" t="n">
        <v>434</v>
      </c>
      <c r="B436" s="8" t="n">
        <f aca="false">+[2]data1cf!AA435</f>
        <v>-88984.2995660958</v>
      </c>
      <c r="C436" s="8" t="n">
        <f aca="false">+[2]data1cf!AB435</f>
        <v>-7581.82565937982</v>
      </c>
      <c r="D436" s="8" t="n">
        <f aca="false">+[2]data1cf!AC435</f>
        <v>-3626.27022552999</v>
      </c>
      <c r="E436" s="8" t="n">
        <f aca="false">+[2]data1cf!AD435</f>
        <v>-3302.33901946648</v>
      </c>
      <c r="F436" s="8" t="n">
        <f aca="false">+[2]data1cf!AE435</f>
        <v>-3477.82357891993</v>
      </c>
      <c r="G436" s="8" t="n">
        <f aca="false">+[2]data1cf!AF435</f>
        <v>-3773.10462774808</v>
      </c>
      <c r="H436" s="8" t="n">
        <f aca="false">+[2]data1cf!AG435</f>
        <v>-2454.26776901502</v>
      </c>
      <c r="I436" s="8" t="n">
        <f aca="false">+[2]data1cf!AH435</f>
        <v>-2569.01496522641</v>
      </c>
      <c r="J436" s="8" t="n">
        <f aca="false">+[2]data1cf!AI435</f>
        <v>-2581.4491677614</v>
      </c>
      <c r="K436" s="8" t="n">
        <f aca="false">+[2]data1cf!AJ435</f>
        <v>-2590.79668680531</v>
      </c>
      <c r="L436" s="8" t="n">
        <f aca="false">+[2]data1cf!AK435</f>
        <v>-2618.94310264181</v>
      </c>
      <c r="M436" s="8" t="n">
        <f aca="false">+[2]data1cf!AL435</f>
        <v>-2617.57532110813</v>
      </c>
      <c r="N436" s="8" t="n">
        <f aca="false">+[2]data1cf!AM435</f>
        <v>-2635.02983517371</v>
      </c>
      <c r="O436" s="8" t="n">
        <f aca="false">+[2]data1cf!AN435</f>
        <v>-2445.37563823999</v>
      </c>
      <c r="P436" s="8" t="n">
        <f aca="false">+[2]data1cf!AO435</f>
        <v>-2406.83832069953</v>
      </c>
      <c r="Q436" s="8" t="n">
        <f aca="false">+[2]data1cf!AP435</f>
        <v>-2407.91068306759</v>
      </c>
      <c r="R436" s="8" t="n">
        <f aca="false">+[2]data1cf!AQ435</f>
        <v>1020.61432230329</v>
      </c>
      <c r="S436" s="8" t="n">
        <f aca="false">+[2]data1cf!AR435</f>
        <v>0</v>
      </c>
      <c r="T436" s="8" t="n">
        <f aca="false">+[2]data1cf!AS435</f>
        <v>0</v>
      </c>
      <c r="U436" s="8" t="n">
        <f aca="false">+[2]data1cf!AT435</f>
        <v>0</v>
      </c>
      <c r="V436" s="8" t="n">
        <f aca="false">+[2]data1cf!AU435</f>
        <v>0</v>
      </c>
      <c r="W436" s="8" t="n">
        <f aca="false">+[2]data1cf!AV435</f>
        <v>0</v>
      </c>
      <c r="X436" s="8" t="n">
        <f aca="false">+[2]data1cf!AW435</f>
        <v>0</v>
      </c>
      <c r="Y436" s="8" t="n">
        <f aca="false">+[2]data1cf!AX435</f>
        <v>0</v>
      </c>
      <c r="Z436" s="8" t="n">
        <f aca="false">+[2]data1cf!AY435</f>
        <v>0</v>
      </c>
      <c r="AA436" s="8" t="n">
        <f aca="false">+[2]data1cf!AZ435</f>
        <v>0</v>
      </c>
      <c r="AB436" s="9"/>
      <c r="AC436" s="9"/>
      <c r="AD436" s="9"/>
      <c r="AE436" s="9"/>
      <c r="AF436" s="9"/>
      <c r="AG436" s="9"/>
      <c r="AH436" s="9"/>
      <c r="AI436" s="9"/>
      <c r="AJ436" s="9"/>
      <c r="AK436" s="1"/>
      <c r="AL436" s="1" t="e">
        <f aca="false">SUMPRODUCT(B436:AJ436,PVCapPrice)</f>
        <v>#DIV/0!</v>
      </c>
      <c r="AM436" s="1"/>
      <c r="AN436" s="1"/>
      <c r="AO436" s="1"/>
      <c r="AP436" s="1"/>
      <c r="AQ436" s="1"/>
    </row>
    <row r="437" customFormat="false" ht="11.25" hidden="false" customHeight="false" outlineLevel="0" collapsed="false">
      <c r="A437" s="1" t="n">
        <v>435</v>
      </c>
      <c r="B437" s="8" t="n">
        <f aca="false">+[2]data1cf!AA436</f>
        <v>-85284.5780408683</v>
      </c>
      <c r="C437" s="8" t="n">
        <f aca="false">+[2]data1cf!AB436</f>
        <v>-7648.34903287128</v>
      </c>
      <c r="D437" s="8" t="n">
        <f aca="false">+[2]data1cf!AC436</f>
        <v>-3789.22918970899</v>
      </c>
      <c r="E437" s="8" t="n">
        <f aca="false">+[2]data1cf!AD436</f>
        <v>-3338.08849629281</v>
      </c>
      <c r="F437" s="8" t="n">
        <f aca="false">+[2]data1cf!AE436</f>
        <v>-3519.65592259582</v>
      </c>
      <c r="G437" s="8" t="n">
        <f aca="false">+[2]data1cf!AF436</f>
        <v>-3865.64827953073</v>
      </c>
      <c r="H437" s="8" t="n">
        <f aca="false">+[2]data1cf!AG436</f>
        <v>-2543.88331173224</v>
      </c>
      <c r="I437" s="8" t="n">
        <f aca="false">+[2]data1cf!AH436</f>
        <v>-2653.88361723791</v>
      </c>
      <c r="J437" s="8" t="n">
        <f aca="false">+[2]data1cf!AI436</f>
        <v>-2666.3178197729</v>
      </c>
      <c r="K437" s="8" t="n">
        <f aca="false">+[2]data1cf!AJ436</f>
        <v>-2675.80918398971</v>
      </c>
      <c r="L437" s="8" t="n">
        <f aca="false">+[2]data1cf!AK436</f>
        <v>-2703.81175465331</v>
      </c>
      <c r="M437" s="8" t="n">
        <f aca="false">+[2]data1cf!AL436</f>
        <v>-2702.58781829253</v>
      </c>
      <c r="N437" s="8" t="n">
        <f aca="false">+[2]data1cf!AM436</f>
        <v>-2719.89848718521</v>
      </c>
      <c r="O437" s="8" t="n">
        <f aca="false">+[2]data1cf!AN436</f>
        <v>-2530.38813542439</v>
      </c>
      <c r="P437" s="8" t="n">
        <f aca="false">+[2]data1cf!AO436</f>
        <v>-2491.70697271103</v>
      </c>
      <c r="Q437" s="8" t="n">
        <f aca="false">+[2]data1cf!AP436</f>
        <v>-2492.92318025199</v>
      </c>
      <c r="R437" s="8" t="n">
        <f aca="false">+[2]data1cf!AQ436</f>
        <v>978.179996297543</v>
      </c>
      <c r="S437" s="8" t="n">
        <f aca="false">+[2]data1cf!AR436</f>
        <v>0</v>
      </c>
      <c r="T437" s="8" t="n">
        <f aca="false">+[2]data1cf!AS436</f>
        <v>0</v>
      </c>
      <c r="U437" s="8" t="n">
        <f aca="false">+[2]data1cf!AT436</f>
        <v>0</v>
      </c>
      <c r="V437" s="8" t="n">
        <f aca="false">+[2]data1cf!AU436</f>
        <v>0</v>
      </c>
      <c r="W437" s="8" t="n">
        <f aca="false">+[2]data1cf!AV436</f>
        <v>0</v>
      </c>
      <c r="X437" s="8" t="n">
        <f aca="false">+[2]data1cf!AW436</f>
        <v>0</v>
      </c>
      <c r="Y437" s="8" t="n">
        <f aca="false">+[2]data1cf!AX436</f>
        <v>0</v>
      </c>
      <c r="Z437" s="8" t="n">
        <f aca="false">+[2]data1cf!AY436</f>
        <v>0</v>
      </c>
      <c r="AA437" s="8" t="n">
        <f aca="false">+[2]data1cf!AZ436</f>
        <v>0</v>
      </c>
      <c r="AB437" s="9"/>
      <c r="AC437" s="9"/>
      <c r="AD437" s="9"/>
      <c r="AE437" s="9"/>
      <c r="AF437" s="9"/>
      <c r="AG437" s="9"/>
      <c r="AH437" s="9"/>
      <c r="AI437" s="9"/>
      <c r="AJ437" s="9"/>
      <c r="AK437" s="1"/>
      <c r="AL437" s="1" t="e">
        <f aca="false">SUMPRODUCT(B437:AJ437,PVCapPrice)</f>
        <v>#DIV/0!</v>
      </c>
      <c r="AM437" s="1"/>
      <c r="AN437" s="1"/>
      <c r="AO437" s="1"/>
      <c r="AP437" s="1"/>
      <c r="AQ437" s="1"/>
    </row>
    <row r="438" customFormat="false" ht="11.25" hidden="false" customHeight="false" outlineLevel="0" collapsed="false">
      <c r="A438" s="1" t="n">
        <v>436</v>
      </c>
      <c r="B438" s="8" t="n">
        <f aca="false">+[2]data1cf!AA437</f>
        <v>-92453.6722533934</v>
      </c>
      <c r="C438" s="8" t="n">
        <f aca="false">+[2]data1cf!AB437</f>
        <v>-7564.18891070206</v>
      </c>
      <c r="D438" s="8" t="n">
        <f aca="false">+[2]data1cf!AC437</f>
        <v>-3584.54259400622</v>
      </c>
      <c r="E438" s="8" t="n">
        <f aca="false">+[2]data1cf!AD437</f>
        <v>-3226.85290652978</v>
      </c>
      <c r="F438" s="8" t="n">
        <f aca="false">+[2]data1cf!AE437</f>
        <v>-3419.28451535535</v>
      </c>
      <c r="G438" s="8" t="n">
        <f aca="false">+[2]data1cf!AF437</f>
        <v>-3600.588168092</v>
      </c>
      <c r="H438" s="8" t="n">
        <f aca="false">+[2]data1cf!AG437</f>
        <v>-2370.23179113385</v>
      </c>
      <c r="I438" s="8" t="n">
        <f aca="false">+[2]data1cf!AH437</f>
        <v>-2489.43033127795</v>
      </c>
      <c r="J438" s="8" t="n">
        <f aca="false">+[2]data1cf!AI437</f>
        <v>-2501.86453381294</v>
      </c>
      <c r="K438" s="8" t="n">
        <f aca="false">+[2]data1cf!AJ437</f>
        <v>-2511.07716364677</v>
      </c>
      <c r="L438" s="8" t="n">
        <f aca="false">+[2]data1cf!AK437</f>
        <v>-2539.35846869335</v>
      </c>
      <c r="M438" s="8" t="n">
        <f aca="false">+[2]data1cf!AL437</f>
        <v>-2537.85579794959</v>
      </c>
      <c r="N438" s="8" t="n">
        <f aca="false">+[2]data1cf!AM437</f>
        <v>-2555.44520122526</v>
      </c>
      <c r="O438" s="8" t="n">
        <f aca="false">+[2]data1cf!AN437</f>
        <v>-2365.65611508145</v>
      </c>
      <c r="P438" s="8" t="n">
        <f aca="false">+[2]data1cf!AO437</f>
        <v>-2327.25368675108</v>
      </c>
      <c r="Q438" s="8" t="n">
        <f aca="false">+[2]data1cf!AP437</f>
        <v>-2328.19115990905</v>
      </c>
      <c r="R438" s="8" t="n">
        <f aca="false">+[2]data1cf!AQ437</f>
        <v>1060.40663927752</v>
      </c>
      <c r="S438" s="8" t="n">
        <f aca="false">+[2]data1cf!AR437</f>
        <v>0</v>
      </c>
      <c r="T438" s="8" t="n">
        <f aca="false">+[2]data1cf!AS437</f>
        <v>0</v>
      </c>
      <c r="U438" s="8" t="n">
        <f aca="false">+[2]data1cf!AT437</f>
        <v>0</v>
      </c>
      <c r="V438" s="8" t="n">
        <f aca="false">+[2]data1cf!AU437</f>
        <v>0</v>
      </c>
      <c r="W438" s="8" t="n">
        <f aca="false">+[2]data1cf!AV437</f>
        <v>0</v>
      </c>
      <c r="X438" s="8" t="n">
        <f aca="false">+[2]data1cf!AW437</f>
        <v>0</v>
      </c>
      <c r="Y438" s="8" t="n">
        <f aca="false">+[2]data1cf!AX437</f>
        <v>0</v>
      </c>
      <c r="Z438" s="8" t="n">
        <f aca="false">+[2]data1cf!AY437</f>
        <v>0</v>
      </c>
      <c r="AA438" s="8" t="n">
        <f aca="false">+[2]data1cf!AZ437</f>
        <v>0</v>
      </c>
      <c r="AB438" s="9"/>
      <c r="AC438" s="9"/>
      <c r="AD438" s="9"/>
      <c r="AE438" s="9"/>
      <c r="AF438" s="9"/>
      <c r="AG438" s="9"/>
      <c r="AH438" s="9"/>
      <c r="AI438" s="9"/>
      <c r="AJ438" s="9"/>
      <c r="AK438" s="1"/>
      <c r="AL438" s="1" t="e">
        <f aca="false">SUMPRODUCT(B438:AJ438,PVCapPrice)</f>
        <v>#DIV/0!</v>
      </c>
      <c r="AM438" s="1"/>
      <c r="AN438" s="1"/>
      <c r="AO438" s="1"/>
      <c r="AP438" s="1"/>
      <c r="AQ438" s="1"/>
    </row>
    <row r="439" customFormat="false" ht="11.25" hidden="false" customHeight="false" outlineLevel="0" collapsed="false">
      <c r="A439" s="1" t="n">
        <v>437</v>
      </c>
      <c r="B439" s="8" t="n">
        <f aca="false">+[2]data1cf!AA438</f>
        <v>-86244.8362143081</v>
      </c>
      <c r="C439" s="8" t="n">
        <f aca="false">+[2]data1cf!AB438</f>
        <v>-7706.29301476588</v>
      </c>
      <c r="D439" s="8" t="n">
        <f aca="false">+[2]data1cf!AC438</f>
        <v>-3755.00023631115</v>
      </c>
      <c r="E439" s="8" t="n">
        <f aca="false">+[2]data1cf!AD438</f>
        <v>-3466.6413246053</v>
      </c>
      <c r="F439" s="8" t="n">
        <f aca="false">+[2]data1cf!AE438</f>
        <v>-3615.43107882571</v>
      </c>
      <c r="G439" s="8" t="n">
        <f aca="false">+[2]data1cf!AF438</f>
        <v>-3812.74943752313</v>
      </c>
      <c r="H439" s="8" t="n">
        <f aca="false">+[2]data1cf!AG438</f>
        <v>-2520.62370779322</v>
      </c>
      <c r="I439" s="8" t="n">
        <f aca="false">+[2]data1cf!AH438</f>
        <v>-2631.85606294574</v>
      </c>
      <c r="J439" s="8" t="n">
        <f aca="false">+[2]data1cf!AI438</f>
        <v>-2644.29026548073</v>
      </c>
      <c r="K439" s="8" t="n">
        <f aca="false">+[2]data1cf!AJ438</f>
        <v>-2653.74429485975</v>
      </c>
      <c r="L439" s="8" t="n">
        <f aca="false">+[2]data1cf!AK438</f>
        <v>-2681.78420036114</v>
      </c>
      <c r="M439" s="8" t="n">
        <f aca="false">+[2]data1cf!AL438</f>
        <v>-2680.52292916257</v>
      </c>
      <c r="N439" s="8" t="n">
        <f aca="false">+[2]data1cf!AM438</f>
        <v>-2697.87093289304</v>
      </c>
      <c r="O439" s="8" t="n">
        <f aca="false">+[2]data1cf!AN438</f>
        <v>-2508.32324629444</v>
      </c>
      <c r="P439" s="8" t="n">
        <f aca="false">+[2]data1cf!AO438</f>
        <v>-2469.67941841886</v>
      </c>
      <c r="Q439" s="8" t="n">
        <f aca="false">+[2]data1cf!AP438</f>
        <v>-2470.85829112203</v>
      </c>
      <c r="R439" s="8" t="n">
        <f aca="false">+[2]data1cf!AQ438</f>
        <v>989.193773443628</v>
      </c>
      <c r="S439" s="8" t="n">
        <f aca="false">+[2]data1cf!AR438</f>
        <v>0</v>
      </c>
      <c r="T439" s="8" t="n">
        <f aca="false">+[2]data1cf!AS438</f>
        <v>0</v>
      </c>
      <c r="U439" s="8" t="n">
        <f aca="false">+[2]data1cf!AT438</f>
        <v>0</v>
      </c>
      <c r="V439" s="8" t="n">
        <f aca="false">+[2]data1cf!AU438</f>
        <v>0</v>
      </c>
      <c r="W439" s="8" t="n">
        <f aca="false">+[2]data1cf!AV438</f>
        <v>0</v>
      </c>
      <c r="X439" s="8" t="n">
        <f aca="false">+[2]data1cf!AW438</f>
        <v>0</v>
      </c>
      <c r="Y439" s="8" t="n">
        <f aca="false">+[2]data1cf!AX438</f>
        <v>0</v>
      </c>
      <c r="Z439" s="8" t="n">
        <f aca="false">+[2]data1cf!AY438</f>
        <v>0</v>
      </c>
      <c r="AA439" s="8" t="n">
        <f aca="false">+[2]data1cf!AZ438</f>
        <v>0</v>
      </c>
      <c r="AB439" s="9"/>
      <c r="AC439" s="9"/>
      <c r="AD439" s="9"/>
      <c r="AE439" s="9"/>
      <c r="AF439" s="9"/>
      <c r="AG439" s="9"/>
      <c r="AH439" s="9"/>
      <c r="AI439" s="9"/>
      <c r="AJ439" s="9"/>
      <c r="AK439" s="1"/>
      <c r="AL439" s="1" t="e">
        <f aca="false">SUMPRODUCT(B439:AJ439,PVCapPrice)</f>
        <v>#DIV/0!</v>
      </c>
      <c r="AM439" s="1"/>
      <c r="AN439" s="1"/>
      <c r="AO439" s="1"/>
      <c r="AP439" s="1"/>
      <c r="AQ439" s="1"/>
    </row>
    <row r="440" customFormat="false" ht="11.25" hidden="false" customHeight="false" outlineLevel="0" collapsed="false">
      <c r="A440" s="1" t="n">
        <v>438</v>
      </c>
      <c r="B440" s="8" t="n">
        <f aca="false">+[2]data1cf!AA439</f>
        <v>-85731.1254665214</v>
      </c>
      <c r="C440" s="8" t="n">
        <f aca="false">+[2]data1cf!AB439</f>
        <v>-7697.83903407366</v>
      </c>
      <c r="D440" s="8" t="n">
        <f aca="false">+[2]data1cf!AC439</f>
        <v>-3701.45076153639</v>
      </c>
      <c r="E440" s="8" t="n">
        <f aca="false">+[2]data1cf!AD439</f>
        <v>-3263.92931280608</v>
      </c>
      <c r="F440" s="8" t="n">
        <f aca="false">+[2]data1cf!AE439</f>
        <v>-3592.25609729792</v>
      </c>
      <c r="G440" s="8" t="n">
        <f aca="false">+[2]data1cf!AF439</f>
        <v>-3854.03722354953</v>
      </c>
      <c r="H440" s="8" t="n">
        <f aca="false">+[2]data1cf!AG439</f>
        <v>-2533.06693281669</v>
      </c>
      <c r="I440" s="8" t="n">
        <f aca="false">+[2]data1cf!AH439</f>
        <v>-2643.64017653136</v>
      </c>
      <c r="J440" s="8" t="n">
        <f aca="false">+[2]data1cf!AI439</f>
        <v>-2656.07437906635</v>
      </c>
      <c r="K440" s="8" t="n">
        <f aca="false">+[2]data1cf!AJ439</f>
        <v>-2665.54838151925</v>
      </c>
      <c r="L440" s="8" t="n">
        <f aca="false">+[2]data1cf!AK439</f>
        <v>-2693.56831394676</v>
      </c>
      <c r="M440" s="8" t="n">
        <f aca="false">+[2]data1cf!AL439</f>
        <v>-2692.32701582208</v>
      </c>
      <c r="N440" s="8" t="n">
        <f aca="false">+[2]data1cf!AM439</f>
        <v>-2709.65504647867</v>
      </c>
      <c r="O440" s="8" t="n">
        <f aca="false">+[2]data1cf!AN439</f>
        <v>-2520.12733295394</v>
      </c>
      <c r="P440" s="8" t="n">
        <f aca="false">+[2]data1cf!AO439</f>
        <v>-2481.46353200449</v>
      </c>
      <c r="Q440" s="8" t="n">
        <f aca="false">+[2]data1cf!AP439</f>
        <v>-2482.66237778154</v>
      </c>
      <c r="R440" s="8" t="n">
        <f aca="false">+[2]data1cf!AQ439</f>
        <v>983.301716650814</v>
      </c>
      <c r="S440" s="8" t="n">
        <f aca="false">+[2]data1cf!AR439</f>
        <v>0</v>
      </c>
      <c r="T440" s="8" t="n">
        <f aca="false">+[2]data1cf!AS439</f>
        <v>0</v>
      </c>
      <c r="U440" s="8" t="n">
        <f aca="false">+[2]data1cf!AT439</f>
        <v>0</v>
      </c>
      <c r="V440" s="8" t="n">
        <f aca="false">+[2]data1cf!AU439</f>
        <v>0</v>
      </c>
      <c r="W440" s="8" t="n">
        <f aca="false">+[2]data1cf!AV439</f>
        <v>0</v>
      </c>
      <c r="X440" s="8" t="n">
        <f aca="false">+[2]data1cf!AW439</f>
        <v>0</v>
      </c>
      <c r="Y440" s="8" t="n">
        <f aca="false">+[2]data1cf!AX439</f>
        <v>0</v>
      </c>
      <c r="Z440" s="8" t="n">
        <f aca="false">+[2]data1cf!AY439</f>
        <v>0</v>
      </c>
      <c r="AA440" s="8" t="n">
        <f aca="false">+[2]data1cf!AZ439</f>
        <v>0</v>
      </c>
      <c r="AB440" s="9"/>
      <c r="AC440" s="9"/>
      <c r="AD440" s="9"/>
      <c r="AE440" s="9"/>
      <c r="AF440" s="9"/>
      <c r="AG440" s="9"/>
      <c r="AH440" s="9"/>
      <c r="AI440" s="9"/>
      <c r="AJ440" s="9"/>
      <c r="AK440" s="1"/>
      <c r="AL440" s="1" t="e">
        <f aca="false">SUMPRODUCT(B440:AJ440,PVCapPrice)</f>
        <v>#DIV/0!</v>
      </c>
      <c r="AM440" s="1"/>
      <c r="AN440" s="1"/>
      <c r="AO440" s="1"/>
      <c r="AP440" s="1"/>
      <c r="AQ440" s="1"/>
    </row>
    <row r="441" customFormat="false" ht="11.25" hidden="false" customHeight="false" outlineLevel="0" collapsed="false">
      <c r="A441" s="1" t="n">
        <v>439</v>
      </c>
      <c r="B441" s="8" t="n">
        <f aca="false">+[2]data1cf!AA440</f>
        <v>-86462.5536028308</v>
      </c>
      <c r="C441" s="8" t="n">
        <f aca="false">+[2]data1cf!AB440</f>
        <v>-7678.25513175382</v>
      </c>
      <c r="D441" s="8" t="n">
        <f aca="false">+[2]data1cf!AC440</f>
        <v>-3691.98311890732</v>
      </c>
      <c r="E441" s="8" t="n">
        <f aca="false">+[2]data1cf!AD440</f>
        <v>-3390.68077560945</v>
      </c>
      <c r="F441" s="8" t="n">
        <f aca="false">+[2]data1cf!AE440</f>
        <v>-3721.54670621536</v>
      </c>
      <c r="G441" s="8" t="n">
        <f aca="false">+[2]data1cf!AF440</f>
        <v>-3995.47247202856</v>
      </c>
      <c r="H441" s="8" t="n">
        <f aca="false">+[2]data1cf!AG440</f>
        <v>-2515.35010495625</v>
      </c>
      <c r="I441" s="8" t="n">
        <f aca="false">+[2]data1cf!AH440</f>
        <v>-2626.86180022694</v>
      </c>
      <c r="J441" s="8" t="n">
        <f aca="false">+[2]data1cf!AI440</f>
        <v>-2639.29600276193</v>
      </c>
      <c r="K441" s="8" t="n">
        <f aca="false">+[2]data1cf!AJ440</f>
        <v>-2648.74156728889</v>
      </c>
      <c r="L441" s="8" t="n">
        <f aca="false">+[2]data1cf!AK440</f>
        <v>-2676.78993764234</v>
      </c>
      <c r="M441" s="8" t="n">
        <f aca="false">+[2]data1cf!AL440</f>
        <v>-2675.52020159171</v>
      </c>
      <c r="N441" s="8" t="n">
        <f aca="false">+[2]data1cf!AM440</f>
        <v>-2692.87667017424</v>
      </c>
      <c r="O441" s="8" t="n">
        <f aca="false">+[2]data1cf!AN440</f>
        <v>-2503.32051872357</v>
      </c>
      <c r="P441" s="8" t="n">
        <f aca="false">+[2]data1cf!AO440</f>
        <v>-2464.68515570006</v>
      </c>
      <c r="Q441" s="8" t="n">
        <f aca="false">+[2]data1cf!AP440</f>
        <v>-2465.85556355117</v>
      </c>
      <c r="R441" s="8" t="n">
        <f aca="false">+[2]data1cf!AQ440</f>
        <v>991.690904803028</v>
      </c>
      <c r="S441" s="8" t="n">
        <f aca="false">+[2]data1cf!AR440</f>
        <v>0</v>
      </c>
      <c r="T441" s="8" t="n">
        <f aca="false">+[2]data1cf!AS440</f>
        <v>0</v>
      </c>
      <c r="U441" s="8" t="n">
        <f aca="false">+[2]data1cf!AT440</f>
        <v>0</v>
      </c>
      <c r="V441" s="8" t="n">
        <f aca="false">+[2]data1cf!AU440</f>
        <v>0</v>
      </c>
      <c r="W441" s="8" t="n">
        <f aca="false">+[2]data1cf!AV440</f>
        <v>0</v>
      </c>
      <c r="X441" s="8" t="n">
        <f aca="false">+[2]data1cf!AW440</f>
        <v>0</v>
      </c>
      <c r="Y441" s="8" t="n">
        <f aca="false">+[2]data1cf!AX440</f>
        <v>0</v>
      </c>
      <c r="Z441" s="8" t="n">
        <f aca="false">+[2]data1cf!AY440</f>
        <v>0</v>
      </c>
      <c r="AA441" s="8" t="n">
        <f aca="false">+[2]data1cf!AZ440</f>
        <v>0</v>
      </c>
      <c r="AB441" s="9"/>
      <c r="AC441" s="9"/>
      <c r="AD441" s="9"/>
      <c r="AE441" s="9"/>
      <c r="AF441" s="9"/>
      <c r="AG441" s="9"/>
      <c r="AH441" s="9"/>
      <c r="AI441" s="9"/>
      <c r="AJ441" s="9"/>
      <c r="AK441" s="1"/>
      <c r="AL441" s="1" t="e">
        <f aca="false">SUMPRODUCT(B441:AJ441,PVCapPrice)</f>
        <v>#DIV/0!</v>
      </c>
      <c r="AM441" s="1"/>
      <c r="AN441" s="1"/>
      <c r="AO441" s="1"/>
      <c r="AP441" s="1"/>
      <c r="AQ441" s="1"/>
    </row>
    <row r="442" customFormat="false" ht="11.25" hidden="false" customHeight="false" outlineLevel="0" collapsed="false">
      <c r="A442" s="1" t="n">
        <v>440</v>
      </c>
      <c r="B442" s="8" t="n">
        <f aca="false">+[2]data1cf!AA441</f>
        <v>-100737.138503323</v>
      </c>
      <c r="C442" s="8" t="n">
        <f aca="false">+[2]data1cf!AB441</f>
        <v>-7375.24606669929</v>
      </c>
      <c r="D442" s="8" t="n">
        <f aca="false">+[2]data1cf!AC441</f>
        <v>-3135.11471755778</v>
      </c>
      <c r="E442" s="8" t="n">
        <f aca="false">+[2]data1cf!AD441</f>
        <v>-2887.07682620202</v>
      </c>
      <c r="F442" s="8" t="n">
        <f aca="false">+[2]data1cf!AE441</f>
        <v>-3233.0483102071</v>
      </c>
      <c r="G442" s="8" t="n">
        <f aca="false">+[2]data1cf!AF441</f>
        <v>-3569.93812224308</v>
      </c>
      <c r="H442" s="8" t="n">
        <f aca="false">+[2]data1cf!AG441</f>
        <v>-2169.58768359616</v>
      </c>
      <c r="I442" s="8" t="n">
        <f aca="false">+[2]data1cf!AH441</f>
        <v>-2299.41424227757</v>
      </c>
      <c r="J442" s="8" t="n">
        <f aca="false">+[2]data1cf!AI441</f>
        <v>-2311.84844481256</v>
      </c>
      <c r="K442" s="8" t="n">
        <f aca="false">+[2]data1cf!AJ441</f>
        <v>-2320.73901347859</v>
      </c>
      <c r="L442" s="8" t="n">
        <f aca="false">+[2]data1cf!AK441</f>
        <v>-2349.34237969297</v>
      </c>
      <c r="M442" s="8" t="n">
        <f aca="false">+[2]data1cf!AL441</f>
        <v>-2347.51764778141</v>
      </c>
      <c r="N442" s="8" t="n">
        <f aca="false">+[2]data1cf!AM441</f>
        <v>-2365.42911222487</v>
      </c>
      <c r="O442" s="8" t="n">
        <f aca="false">+[2]data1cf!AN441</f>
        <v>-2175.31796491327</v>
      </c>
      <c r="P442" s="8" t="n">
        <f aca="false">+[2]data1cf!AO441</f>
        <v>-2137.23759775069</v>
      </c>
      <c r="Q442" s="8" t="n">
        <f aca="false">+[2]data1cf!AP441</f>
        <v>-2137.85300974087</v>
      </c>
      <c r="R442" s="8" t="n">
        <f aca="false">+[2]data1cf!AQ441</f>
        <v>1155.41468377771</v>
      </c>
      <c r="S442" s="8" t="n">
        <f aca="false">+[2]data1cf!AR441</f>
        <v>0</v>
      </c>
      <c r="T442" s="8" t="n">
        <f aca="false">+[2]data1cf!AS441</f>
        <v>0</v>
      </c>
      <c r="U442" s="8" t="n">
        <f aca="false">+[2]data1cf!AT441</f>
        <v>0</v>
      </c>
      <c r="V442" s="8" t="n">
        <f aca="false">+[2]data1cf!AU441</f>
        <v>0</v>
      </c>
      <c r="W442" s="8" t="n">
        <f aca="false">+[2]data1cf!AV441</f>
        <v>0</v>
      </c>
      <c r="X442" s="8" t="n">
        <f aca="false">+[2]data1cf!AW441</f>
        <v>0</v>
      </c>
      <c r="Y442" s="8" t="n">
        <f aca="false">+[2]data1cf!AX441</f>
        <v>0</v>
      </c>
      <c r="Z442" s="8" t="n">
        <f aca="false">+[2]data1cf!AY441</f>
        <v>0</v>
      </c>
      <c r="AA442" s="8" t="n">
        <f aca="false">+[2]data1cf!AZ441</f>
        <v>0</v>
      </c>
      <c r="AB442" s="9"/>
      <c r="AC442" s="9"/>
      <c r="AD442" s="9"/>
      <c r="AE442" s="9"/>
      <c r="AF442" s="9"/>
      <c r="AG442" s="9"/>
      <c r="AH442" s="9"/>
      <c r="AI442" s="9"/>
      <c r="AJ442" s="9"/>
      <c r="AK442" s="1"/>
      <c r="AL442" s="1" t="e">
        <f aca="false">SUMPRODUCT(B442:AJ442,PVCapPrice)</f>
        <v>#DIV/0!</v>
      </c>
      <c r="AM442" s="1"/>
      <c r="AN442" s="1"/>
      <c r="AO442" s="1"/>
      <c r="AP442" s="1"/>
      <c r="AQ442" s="1"/>
    </row>
    <row r="443" customFormat="false" ht="11.25" hidden="false" customHeight="false" outlineLevel="0" collapsed="false">
      <c r="A443" s="1" t="n">
        <v>441</v>
      </c>
      <c r="B443" s="8" t="n">
        <f aca="false">+[2]data1cf!AA442</f>
        <v>-97268.3576839456</v>
      </c>
      <c r="C443" s="8" t="n">
        <f aca="false">+[2]data1cf!AB442</f>
        <v>-7437.47316461979</v>
      </c>
      <c r="D443" s="8" t="n">
        <f aca="false">+[2]data1cf!AC442</f>
        <v>-3325.0908083214</v>
      </c>
      <c r="E443" s="8" t="n">
        <f aca="false">+[2]data1cf!AD442</f>
        <v>-3008.6496168044</v>
      </c>
      <c r="F443" s="8" t="n">
        <f aca="false">+[2]data1cf!AE442</f>
        <v>-3350.58031375683</v>
      </c>
      <c r="G443" s="8" t="n">
        <f aca="false">+[2]data1cf!AF442</f>
        <v>-3487.75154777667</v>
      </c>
      <c r="H443" s="8" t="n">
        <f aca="false">+[2]data1cf!AG442</f>
        <v>-2253.60932511051</v>
      </c>
      <c r="I443" s="8" t="n">
        <f aca="false">+[2]data1cf!AH442</f>
        <v>-2378.98529924943</v>
      </c>
      <c r="J443" s="8" t="n">
        <f aca="false">+[2]data1cf!AI442</f>
        <v>-2391.41950178442</v>
      </c>
      <c r="K443" s="8" t="n">
        <f aca="false">+[2]data1cf!AJ442</f>
        <v>-2400.4449366487</v>
      </c>
      <c r="L443" s="8" t="n">
        <f aca="false">+[2]data1cf!AK442</f>
        <v>-2428.91343666483</v>
      </c>
      <c r="M443" s="8" t="n">
        <f aca="false">+[2]data1cf!AL442</f>
        <v>-2427.22357095153</v>
      </c>
      <c r="N443" s="8" t="n">
        <f aca="false">+[2]data1cf!AM442</f>
        <v>-2445.00016919673</v>
      </c>
      <c r="O443" s="8" t="n">
        <f aca="false">+[2]data1cf!AN442</f>
        <v>-2255.02388808339</v>
      </c>
      <c r="P443" s="8" t="n">
        <f aca="false">+[2]data1cf!AO442</f>
        <v>-2216.80865472255</v>
      </c>
      <c r="Q443" s="8" t="n">
        <f aca="false">+[2]data1cf!AP442</f>
        <v>-2217.55893291099</v>
      </c>
      <c r="R443" s="8" t="n">
        <f aca="false">+[2]data1cf!AQ442</f>
        <v>1115.62915529178</v>
      </c>
      <c r="S443" s="8" t="n">
        <f aca="false">+[2]data1cf!AR442</f>
        <v>0</v>
      </c>
      <c r="T443" s="8" t="n">
        <f aca="false">+[2]data1cf!AS442</f>
        <v>0</v>
      </c>
      <c r="U443" s="8" t="n">
        <f aca="false">+[2]data1cf!AT442</f>
        <v>0</v>
      </c>
      <c r="V443" s="8" t="n">
        <f aca="false">+[2]data1cf!AU442</f>
        <v>0</v>
      </c>
      <c r="W443" s="8" t="n">
        <f aca="false">+[2]data1cf!AV442</f>
        <v>0</v>
      </c>
      <c r="X443" s="8" t="n">
        <f aca="false">+[2]data1cf!AW442</f>
        <v>0</v>
      </c>
      <c r="Y443" s="8" t="n">
        <f aca="false">+[2]data1cf!AX442</f>
        <v>0</v>
      </c>
      <c r="Z443" s="8" t="n">
        <f aca="false">+[2]data1cf!AY442</f>
        <v>0</v>
      </c>
      <c r="AA443" s="8" t="n">
        <f aca="false">+[2]data1cf!AZ442</f>
        <v>0</v>
      </c>
      <c r="AB443" s="9"/>
      <c r="AC443" s="9"/>
      <c r="AD443" s="9"/>
      <c r="AE443" s="9"/>
      <c r="AF443" s="9"/>
      <c r="AG443" s="9"/>
      <c r="AH443" s="9"/>
      <c r="AI443" s="9"/>
      <c r="AJ443" s="9"/>
      <c r="AK443" s="1"/>
      <c r="AL443" s="1" t="e">
        <f aca="false">SUMPRODUCT(B443:AJ443,PVCapPrice)</f>
        <v>#DIV/0!</v>
      </c>
      <c r="AM443" s="1"/>
      <c r="AN443" s="1"/>
      <c r="AO443" s="1"/>
      <c r="AP443" s="1"/>
      <c r="AQ443" s="1"/>
    </row>
    <row r="444" customFormat="false" ht="11.25" hidden="false" customHeight="false" outlineLevel="0" collapsed="false">
      <c r="A444" s="1" t="n">
        <v>442</v>
      </c>
      <c r="B444" s="8" t="n">
        <f aca="false">+[2]data1cf!AA443</f>
        <v>-95630.8867629109</v>
      </c>
      <c r="C444" s="8" t="n">
        <f aca="false">+[2]data1cf!AB443</f>
        <v>-7529.52262431689</v>
      </c>
      <c r="D444" s="8" t="n">
        <f aca="false">+[2]data1cf!AC443</f>
        <v>-3393.46842555843</v>
      </c>
      <c r="E444" s="8" t="n">
        <f aca="false">+[2]data1cf!AD443</f>
        <v>-3067.08287775486</v>
      </c>
      <c r="F444" s="8" t="n">
        <f aca="false">+[2]data1cf!AE443</f>
        <v>-3398.78857500603</v>
      </c>
      <c r="G444" s="8" t="n">
        <f aca="false">+[2]data1cf!AF443</f>
        <v>-3668.16902422832</v>
      </c>
      <c r="H444" s="8" t="n">
        <f aca="false">+[2]data1cf!AG443</f>
        <v>-2293.27253875283</v>
      </c>
      <c r="I444" s="8" t="n">
        <f aca="false">+[2]data1cf!AH443</f>
        <v>-2416.54757220122</v>
      </c>
      <c r="J444" s="8" t="n">
        <f aca="false">+[2]data1cf!AI443</f>
        <v>-2428.98177473621</v>
      </c>
      <c r="K444" s="8" t="n">
        <f aca="false">+[2]data1cf!AJ443</f>
        <v>-2438.07087446991</v>
      </c>
      <c r="L444" s="8" t="n">
        <f aca="false">+[2]data1cf!AK443</f>
        <v>-2466.47570961662</v>
      </c>
      <c r="M444" s="8" t="n">
        <f aca="false">+[2]data1cf!AL443</f>
        <v>-2464.84950877273</v>
      </c>
      <c r="N444" s="8" t="n">
        <f aca="false">+[2]data1cf!AM443</f>
        <v>-2482.56244214853</v>
      </c>
      <c r="O444" s="8" t="n">
        <f aca="false">+[2]data1cf!AN443</f>
        <v>-2292.6498259046</v>
      </c>
      <c r="P444" s="8" t="n">
        <f aca="false">+[2]data1cf!AO443</f>
        <v>-2254.37092767435</v>
      </c>
      <c r="Q444" s="8" t="n">
        <f aca="false">+[2]data1cf!AP443</f>
        <v>-2255.18487073219</v>
      </c>
      <c r="R444" s="8" t="n">
        <f aca="false">+[2]data1cf!AQ443</f>
        <v>1096.84801881588</v>
      </c>
      <c r="S444" s="8" t="n">
        <f aca="false">+[2]data1cf!AR443</f>
        <v>0</v>
      </c>
      <c r="T444" s="8" t="n">
        <f aca="false">+[2]data1cf!AS443</f>
        <v>0</v>
      </c>
      <c r="U444" s="8" t="n">
        <f aca="false">+[2]data1cf!AT443</f>
        <v>0</v>
      </c>
      <c r="V444" s="8" t="n">
        <f aca="false">+[2]data1cf!AU443</f>
        <v>0</v>
      </c>
      <c r="W444" s="8" t="n">
        <f aca="false">+[2]data1cf!AV443</f>
        <v>0</v>
      </c>
      <c r="X444" s="8" t="n">
        <f aca="false">+[2]data1cf!AW443</f>
        <v>0</v>
      </c>
      <c r="Y444" s="8" t="n">
        <f aca="false">+[2]data1cf!AX443</f>
        <v>0</v>
      </c>
      <c r="Z444" s="8" t="n">
        <f aca="false">+[2]data1cf!AY443</f>
        <v>0</v>
      </c>
      <c r="AA444" s="8" t="n">
        <f aca="false">+[2]data1cf!AZ443</f>
        <v>0</v>
      </c>
      <c r="AB444" s="9"/>
      <c r="AC444" s="9"/>
      <c r="AD444" s="9"/>
      <c r="AE444" s="9"/>
      <c r="AF444" s="9"/>
      <c r="AG444" s="9"/>
      <c r="AH444" s="9"/>
      <c r="AI444" s="9"/>
      <c r="AJ444" s="9"/>
      <c r="AK444" s="1"/>
      <c r="AL444" s="1" t="e">
        <f aca="false">SUMPRODUCT(B444:AJ444,PVCapPrice)</f>
        <v>#DIV/0!</v>
      </c>
      <c r="AM444" s="1"/>
      <c r="AN444" s="1"/>
      <c r="AO444" s="1"/>
      <c r="AP444" s="1"/>
      <c r="AQ444" s="1"/>
    </row>
    <row r="445" customFormat="false" ht="11.25" hidden="false" customHeight="false" outlineLevel="0" collapsed="false">
      <c r="A445" s="1" t="n">
        <v>443</v>
      </c>
      <c r="B445" s="8" t="n">
        <f aca="false">+[2]data1cf!AA444</f>
        <v>-95864.3361168748</v>
      </c>
      <c r="C445" s="8" t="n">
        <f aca="false">+[2]data1cf!AB444</f>
        <v>-7433.65534318363</v>
      </c>
      <c r="D445" s="8" t="n">
        <f aca="false">+[2]data1cf!AC444</f>
        <v>-3388.23273762876</v>
      </c>
      <c r="E445" s="8" t="n">
        <f aca="false">+[2]data1cf!AD444</f>
        <v>-3030.31173245273</v>
      </c>
      <c r="F445" s="8" t="n">
        <f aca="false">+[2]data1cf!AE444</f>
        <v>-3167.27112425751</v>
      </c>
      <c r="G445" s="8" t="n">
        <f aca="false">+[2]data1cf!AF444</f>
        <v>-3513.92930879534</v>
      </c>
      <c r="H445" s="8" t="n">
        <f aca="false">+[2]data1cf!AG444</f>
        <v>-2287.61787247328</v>
      </c>
      <c r="I445" s="8" t="n">
        <f aca="false">+[2]data1cf!AH444</f>
        <v>-2411.19243078078</v>
      </c>
      <c r="J445" s="8" t="n">
        <f aca="false">+[2]data1cf!AI444</f>
        <v>-2423.62663331577</v>
      </c>
      <c r="K445" s="8" t="n">
        <f aca="false">+[2]data1cf!AJ444</f>
        <v>-2432.70665653858</v>
      </c>
      <c r="L445" s="8" t="n">
        <f aca="false">+[2]data1cf!AK444</f>
        <v>-2461.12056819618</v>
      </c>
      <c r="M445" s="8" t="n">
        <f aca="false">+[2]data1cf!AL444</f>
        <v>-2459.48529084141</v>
      </c>
      <c r="N445" s="8" t="n">
        <f aca="false">+[2]data1cf!AM444</f>
        <v>-2477.20730072808</v>
      </c>
      <c r="O445" s="8" t="n">
        <f aca="false">+[2]data1cf!AN444</f>
        <v>-2287.28560797327</v>
      </c>
      <c r="P445" s="8" t="n">
        <f aca="false">+[2]data1cf!AO444</f>
        <v>-2249.0157862539</v>
      </c>
      <c r="Q445" s="8" t="n">
        <f aca="false">+[2]data1cf!AP444</f>
        <v>-2249.82065280086</v>
      </c>
      <c r="R445" s="8" t="n">
        <f aca="false">+[2]data1cf!AQ444</f>
        <v>1099.52558952611</v>
      </c>
      <c r="S445" s="8" t="n">
        <f aca="false">+[2]data1cf!AR444</f>
        <v>0</v>
      </c>
      <c r="T445" s="8" t="n">
        <f aca="false">+[2]data1cf!AS444</f>
        <v>0</v>
      </c>
      <c r="U445" s="8" t="n">
        <f aca="false">+[2]data1cf!AT444</f>
        <v>0</v>
      </c>
      <c r="V445" s="8" t="n">
        <f aca="false">+[2]data1cf!AU444</f>
        <v>0</v>
      </c>
      <c r="W445" s="8" t="n">
        <f aca="false">+[2]data1cf!AV444</f>
        <v>0</v>
      </c>
      <c r="X445" s="8" t="n">
        <f aca="false">+[2]data1cf!AW444</f>
        <v>0</v>
      </c>
      <c r="Y445" s="8" t="n">
        <f aca="false">+[2]data1cf!AX444</f>
        <v>0</v>
      </c>
      <c r="Z445" s="8" t="n">
        <f aca="false">+[2]data1cf!AY444</f>
        <v>0</v>
      </c>
      <c r="AA445" s="8" t="n">
        <f aca="false">+[2]data1cf!AZ444</f>
        <v>0</v>
      </c>
      <c r="AB445" s="9"/>
      <c r="AC445" s="9"/>
      <c r="AD445" s="9"/>
      <c r="AE445" s="9"/>
      <c r="AF445" s="9"/>
      <c r="AG445" s="9"/>
      <c r="AH445" s="9"/>
      <c r="AI445" s="9"/>
      <c r="AJ445" s="9"/>
      <c r="AK445" s="1"/>
      <c r="AL445" s="1" t="e">
        <f aca="false">SUMPRODUCT(B445:AJ445,PVCapPrice)</f>
        <v>#DIV/0!</v>
      </c>
      <c r="AM445" s="1"/>
      <c r="AN445" s="1"/>
      <c r="AO445" s="1"/>
      <c r="AP445" s="1"/>
      <c r="AQ445" s="1"/>
    </row>
    <row r="446" customFormat="false" ht="11.25" hidden="false" customHeight="false" outlineLevel="0" collapsed="false">
      <c r="A446" s="1" t="n">
        <v>444</v>
      </c>
      <c r="B446" s="8" t="n">
        <f aca="false">+[2]data1cf!AA445</f>
        <v>-99996.5419955815</v>
      </c>
      <c r="C446" s="8" t="n">
        <f aca="false">+[2]data1cf!AB445</f>
        <v>-7346.26509840359</v>
      </c>
      <c r="D446" s="8" t="n">
        <f aca="false">+[2]data1cf!AC445</f>
        <v>-3216.02024734642</v>
      </c>
      <c r="E446" s="8" t="n">
        <f aca="false">+[2]data1cf!AD445</f>
        <v>-2829.95515606594</v>
      </c>
      <c r="F446" s="8" t="n">
        <f aca="false">+[2]data1cf!AE445</f>
        <v>-3173.80950456865</v>
      </c>
      <c r="G446" s="8" t="n">
        <f aca="false">+[2]data1cf!AF445</f>
        <v>-3455.94823633522</v>
      </c>
      <c r="H446" s="8" t="n">
        <f aca="false">+[2]data1cf!AG445</f>
        <v>-2187.52658994983</v>
      </c>
      <c r="I446" s="8" t="n">
        <f aca="false">+[2]data1cf!AH445</f>
        <v>-2316.40293368795</v>
      </c>
      <c r="J446" s="8" t="n">
        <f aca="false">+[2]data1cf!AI445</f>
        <v>-2328.83713622294</v>
      </c>
      <c r="K446" s="8" t="n">
        <f aca="false">+[2]data1cf!AJ445</f>
        <v>-2337.75649928119</v>
      </c>
      <c r="L446" s="8" t="n">
        <f aca="false">+[2]data1cf!AK445</f>
        <v>-2366.33107110335</v>
      </c>
      <c r="M446" s="8" t="n">
        <f aca="false">+[2]data1cf!AL445</f>
        <v>-2364.53513358401</v>
      </c>
      <c r="N446" s="8" t="n">
        <f aca="false">+[2]data1cf!AM445</f>
        <v>-2382.41780363526</v>
      </c>
      <c r="O446" s="8" t="n">
        <f aca="false">+[2]data1cf!AN445</f>
        <v>-2192.33545071588</v>
      </c>
      <c r="P446" s="8" t="n">
        <f aca="false">+[2]data1cf!AO445</f>
        <v>-2154.22628916108</v>
      </c>
      <c r="Q446" s="8" t="n">
        <f aca="false">+[2]data1cf!AP445</f>
        <v>-2154.87049554347</v>
      </c>
      <c r="R446" s="8" t="n">
        <f aca="false">+[2]data1cf!AQ445</f>
        <v>1146.92033807252</v>
      </c>
      <c r="S446" s="8" t="n">
        <f aca="false">+[2]data1cf!AR445</f>
        <v>0</v>
      </c>
      <c r="T446" s="8" t="n">
        <f aca="false">+[2]data1cf!AS445</f>
        <v>0</v>
      </c>
      <c r="U446" s="8" t="n">
        <f aca="false">+[2]data1cf!AT445</f>
        <v>0</v>
      </c>
      <c r="V446" s="8" t="n">
        <f aca="false">+[2]data1cf!AU445</f>
        <v>0</v>
      </c>
      <c r="W446" s="8" t="n">
        <f aca="false">+[2]data1cf!AV445</f>
        <v>0</v>
      </c>
      <c r="X446" s="8" t="n">
        <f aca="false">+[2]data1cf!AW445</f>
        <v>0</v>
      </c>
      <c r="Y446" s="8" t="n">
        <f aca="false">+[2]data1cf!AX445</f>
        <v>0</v>
      </c>
      <c r="Z446" s="8" t="n">
        <f aca="false">+[2]data1cf!AY445</f>
        <v>0</v>
      </c>
      <c r="AA446" s="8" t="n">
        <f aca="false">+[2]data1cf!AZ445</f>
        <v>0</v>
      </c>
      <c r="AB446" s="9"/>
      <c r="AC446" s="9"/>
      <c r="AD446" s="9"/>
      <c r="AE446" s="9"/>
      <c r="AF446" s="9"/>
      <c r="AG446" s="9"/>
      <c r="AH446" s="9"/>
      <c r="AI446" s="9"/>
      <c r="AJ446" s="9"/>
      <c r="AK446" s="1"/>
      <c r="AL446" s="1" t="e">
        <f aca="false">SUMPRODUCT(B446:AJ446,PVCapPrice)</f>
        <v>#DIV/0!</v>
      </c>
      <c r="AM446" s="1"/>
      <c r="AN446" s="1"/>
      <c r="AO446" s="1"/>
      <c r="AP446" s="1"/>
      <c r="AQ446" s="1"/>
    </row>
    <row r="447" customFormat="false" ht="11.25" hidden="false" customHeight="false" outlineLevel="0" collapsed="false">
      <c r="A447" s="1" t="n">
        <v>445</v>
      </c>
      <c r="B447" s="8" t="n">
        <f aca="false">+[2]data1cf!AA446</f>
        <v>-88455.8303482439</v>
      </c>
      <c r="C447" s="8" t="n">
        <f aca="false">+[2]data1cf!AB446</f>
        <v>-7673.39373946914</v>
      </c>
      <c r="D447" s="8" t="n">
        <f aca="false">+[2]data1cf!AC446</f>
        <v>-3634.5869135651</v>
      </c>
      <c r="E447" s="8" t="n">
        <f aca="false">+[2]data1cf!AD446</f>
        <v>-3439.34927729687</v>
      </c>
      <c r="F447" s="8" t="n">
        <f aca="false">+[2]data1cf!AE446</f>
        <v>-3630.08849520768</v>
      </c>
      <c r="G447" s="8" t="n">
        <f aca="false">+[2]data1cf!AF446</f>
        <v>-3742.58852911755</v>
      </c>
      <c r="H447" s="8" t="n">
        <f aca="false">+[2]data1cf!AG446</f>
        <v>-2467.06847724244</v>
      </c>
      <c r="I447" s="8" t="n">
        <f aca="false">+[2]data1cf!AH446</f>
        <v>-2581.13762630856</v>
      </c>
      <c r="J447" s="8" t="n">
        <f aca="false">+[2]data1cf!AI446</f>
        <v>-2593.57182884355</v>
      </c>
      <c r="K447" s="8" t="n">
        <f aca="false">+[2]data1cf!AJ446</f>
        <v>-2602.93989477065</v>
      </c>
      <c r="L447" s="8" t="n">
        <f aca="false">+[2]data1cf!AK446</f>
        <v>-2631.06576372396</v>
      </c>
      <c r="M447" s="8" t="n">
        <f aca="false">+[2]data1cf!AL446</f>
        <v>-2629.71852907347</v>
      </c>
      <c r="N447" s="8" t="n">
        <f aca="false">+[2]data1cf!AM446</f>
        <v>-2647.15249625586</v>
      </c>
      <c r="O447" s="8" t="n">
        <f aca="false">+[2]data1cf!AN446</f>
        <v>-2457.51884620533</v>
      </c>
      <c r="P447" s="8" t="n">
        <f aca="false">+[2]data1cf!AO446</f>
        <v>-2418.96098178168</v>
      </c>
      <c r="Q447" s="8" t="n">
        <f aca="false">+[2]data1cf!AP446</f>
        <v>-2420.05389103293</v>
      </c>
      <c r="R447" s="8" t="n">
        <f aca="false">+[2]data1cf!AQ446</f>
        <v>1014.55299176222</v>
      </c>
      <c r="S447" s="8" t="n">
        <f aca="false">+[2]data1cf!AR446</f>
        <v>0</v>
      </c>
      <c r="T447" s="8" t="n">
        <f aca="false">+[2]data1cf!AS446</f>
        <v>0</v>
      </c>
      <c r="U447" s="8" t="n">
        <f aca="false">+[2]data1cf!AT446</f>
        <v>0</v>
      </c>
      <c r="V447" s="8" t="n">
        <f aca="false">+[2]data1cf!AU446</f>
        <v>0</v>
      </c>
      <c r="W447" s="8" t="n">
        <f aca="false">+[2]data1cf!AV446</f>
        <v>0</v>
      </c>
      <c r="X447" s="8" t="n">
        <f aca="false">+[2]data1cf!AW446</f>
        <v>0</v>
      </c>
      <c r="Y447" s="8" t="n">
        <f aca="false">+[2]data1cf!AX446</f>
        <v>0</v>
      </c>
      <c r="Z447" s="8" t="n">
        <f aca="false">+[2]data1cf!AY446</f>
        <v>0</v>
      </c>
      <c r="AA447" s="8" t="n">
        <f aca="false">+[2]data1cf!AZ446</f>
        <v>0</v>
      </c>
      <c r="AB447" s="9"/>
      <c r="AC447" s="9"/>
      <c r="AD447" s="9"/>
      <c r="AE447" s="9"/>
      <c r="AF447" s="9"/>
      <c r="AG447" s="9"/>
      <c r="AH447" s="9"/>
      <c r="AI447" s="9"/>
      <c r="AJ447" s="9"/>
      <c r="AK447" s="1"/>
      <c r="AL447" s="1" t="e">
        <f aca="false">SUMPRODUCT(B447:AJ447,PVCapPrice)</f>
        <v>#DIV/0!</v>
      </c>
      <c r="AM447" s="1"/>
      <c r="AN447" s="1"/>
      <c r="AO447" s="1"/>
      <c r="AP447" s="1"/>
      <c r="AQ447" s="1"/>
    </row>
    <row r="448" customFormat="false" ht="11.25" hidden="false" customHeight="false" outlineLevel="0" collapsed="false">
      <c r="A448" s="1" t="n">
        <v>446</v>
      </c>
      <c r="B448" s="8" t="n">
        <f aca="false">+[2]data1cf!AA447</f>
        <v>-88024.675867243</v>
      </c>
      <c r="C448" s="8" t="n">
        <f aca="false">+[2]data1cf!AB447</f>
        <v>-7687.74858999529</v>
      </c>
      <c r="D448" s="8" t="n">
        <f aca="false">+[2]data1cf!AC447</f>
        <v>-3752.14430605731</v>
      </c>
      <c r="E448" s="8" t="n">
        <f aca="false">+[2]data1cf!AD447</f>
        <v>-3334.52310592335</v>
      </c>
      <c r="F448" s="8" t="n">
        <f aca="false">+[2]data1cf!AE447</f>
        <v>-3479.16883034304</v>
      </c>
      <c r="G448" s="8" t="n">
        <f aca="false">+[2]data1cf!AF447</f>
        <v>-3727.74328507676</v>
      </c>
      <c r="H448" s="8" t="n">
        <f aca="false">+[2]data1cf!AG447</f>
        <v>-2477.51200455832</v>
      </c>
      <c r="I448" s="8" t="n">
        <f aca="false">+[2]data1cf!AH447</f>
        <v>-2591.02796517913</v>
      </c>
      <c r="J448" s="8" t="n">
        <f aca="false">+[2]data1cf!AI447</f>
        <v>-2603.46216771412</v>
      </c>
      <c r="K448" s="8" t="n">
        <f aca="false">+[2]data1cf!AJ447</f>
        <v>-2612.84699692744</v>
      </c>
      <c r="L448" s="8" t="n">
        <f aca="false">+[2]data1cf!AK447</f>
        <v>-2640.95610259453</v>
      </c>
      <c r="M448" s="8" t="n">
        <f aca="false">+[2]data1cf!AL447</f>
        <v>-2639.62563123026</v>
      </c>
      <c r="N448" s="8" t="n">
        <f aca="false">+[2]data1cf!AM447</f>
        <v>-2657.04283512644</v>
      </c>
      <c r="O448" s="8" t="n">
        <f aca="false">+[2]data1cf!AN447</f>
        <v>-2467.42594836213</v>
      </c>
      <c r="P448" s="8" t="n">
        <f aca="false">+[2]data1cf!AO447</f>
        <v>-2428.85132065226</v>
      </c>
      <c r="Q448" s="8" t="n">
        <f aca="false">+[2]data1cf!AP447</f>
        <v>-2429.96099318972</v>
      </c>
      <c r="R448" s="8" t="n">
        <f aca="false">+[2]data1cf!AQ447</f>
        <v>1009.60782232693</v>
      </c>
      <c r="S448" s="8" t="n">
        <f aca="false">+[2]data1cf!AR447</f>
        <v>0</v>
      </c>
      <c r="T448" s="8" t="n">
        <f aca="false">+[2]data1cf!AS447</f>
        <v>0</v>
      </c>
      <c r="U448" s="8" t="n">
        <f aca="false">+[2]data1cf!AT447</f>
        <v>0</v>
      </c>
      <c r="V448" s="8" t="n">
        <f aca="false">+[2]data1cf!AU447</f>
        <v>0</v>
      </c>
      <c r="W448" s="8" t="n">
        <f aca="false">+[2]data1cf!AV447</f>
        <v>0</v>
      </c>
      <c r="X448" s="8" t="n">
        <f aca="false">+[2]data1cf!AW447</f>
        <v>0</v>
      </c>
      <c r="Y448" s="8" t="n">
        <f aca="false">+[2]data1cf!AX447</f>
        <v>0</v>
      </c>
      <c r="Z448" s="8" t="n">
        <f aca="false">+[2]data1cf!AY447</f>
        <v>0</v>
      </c>
      <c r="AA448" s="8" t="n">
        <f aca="false">+[2]data1cf!AZ447</f>
        <v>0</v>
      </c>
      <c r="AB448" s="9"/>
      <c r="AC448" s="9"/>
      <c r="AD448" s="9"/>
      <c r="AE448" s="9"/>
      <c r="AF448" s="9"/>
      <c r="AG448" s="9"/>
      <c r="AH448" s="9"/>
      <c r="AI448" s="9"/>
      <c r="AJ448" s="9"/>
      <c r="AK448" s="1"/>
      <c r="AL448" s="1" t="e">
        <f aca="false">SUMPRODUCT(B448:AJ448,PVCapPrice)</f>
        <v>#DIV/0!</v>
      </c>
      <c r="AM448" s="1"/>
      <c r="AN448" s="1"/>
      <c r="AO448" s="1"/>
      <c r="AP448" s="1"/>
      <c r="AQ448" s="1"/>
    </row>
    <row r="449" customFormat="false" ht="11.25" hidden="false" customHeight="false" outlineLevel="0" collapsed="false">
      <c r="A449" s="1" t="n">
        <v>447</v>
      </c>
      <c r="B449" s="8" t="n">
        <f aca="false">+[2]data1cf!AA448</f>
        <v>-93456.1641089973</v>
      </c>
      <c r="C449" s="8" t="n">
        <f aca="false">+[2]data1cf!AB448</f>
        <v>-7577.8454996054</v>
      </c>
      <c r="D449" s="8" t="n">
        <f aca="false">+[2]data1cf!AC448</f>
        <v>-3420.83623752895</v>
      </c>
      <c r="E449" s="8" t="n">
        <f aca="false">+[2]data1cf!AD448</f>
        <v>-3163.31077181955</v>
      </c>
      <c r="F449" s="8" t="n">
        <f aca="false">+[2]data1cf!AE448</f>
        <v>-3341.51323100438</v>
      </c>
      <c r="G449" s="8" t="n">
        <f aca="false">+[2]data1cf!AF448</f>
        <v>-3698.14304778153</v>
      </c>
      <c r="H449" s="8" t="n">
        <f aca="false">+[2]data1cf!AG448</f>
        <v>-2345.94919280937</v>
      </c>
      <c r="I449" s="8" t="n">
        <f aca="false">+[2]data1cf!AH448</f>
        <v>-2466.43397010388</v>
      </c>
      <c r="J449" s="8" t="n">
        <f aca="false">+[2]data1cf!AI448</f>
        <v>-2478.86817263887</v>
      </c>
      <c r="K449" s="8" t="n">
        <f aca="false">+[2]data1cf!AJ448</f>
        <v>-2488.04182558935</v>
      </c>
      <c r="L449" s="8" t="n">
        <f aca="false">+[2]data1cf!AK448</f>
        <v>-2516.36210751928</v>
      </c>
      <c r="M449" s="8" t="n">
        <f aca="false">+[2]data1cf!AL448</f>
        <v>-2514.82045989217</v>
      </c>
      <c r="N449" s="8" t="n">
        <f aca="false">+[2]data1cf!AM448</f>
        <v>-2532.44884005119</v>
      </c>
      <c r="O449" s="8" t="n">
        <f aca="false">+[2]data1cf!AN448</f>
        <v>-2342.62077702404</v>
      </c>
      <c r="P449" s="8" t="n">
        <f aca="false">+[2]data1cf!AO448</f>
        <v>-2304.25732557701</v>
      </c>
      <c r="Q449" s="8" t="n">
        <f aca="false">+[2]data1cf!AP448</f>
        <v>-2305.15582185163</v>
      </c>
      <c r="R449" s="8" t="n">
        <f aca="false">+[2]data1cf!AQ448</f>
        <v>1071.90481986456</v>
      </c>
      <c r="S449" s="8" t="n">
        <f aca="false">+[2]data1cf!AR448</f>
        <v>0</v>
      </c>
      <c r="T449" s="8" t="n">
        <f aca="false">+[2]data1cf!AS448</f>
        <v>0</v>
      </c>
      <c r="U449" s="8" t="n">
        <f aca="false">+[2]data1cf!AT448</f>
        <v>0</v>
      </c>
      <c r="V449" s="8" t="n">
        <f aca="false">+[2]data1cf!AU448</f>
        <v>0</v>
      </c>
      <c r="W449" s="8" t="n">
        <f aca="false">+[2]data1cf!AV448</f>
        <v>0</v>
      </c>
      <c r="X449" s="8" t="n">
        <f aca="false">+[2]data1cf!AW448</f>
        <v>0</v>
      </c>
      <c r="Y449" s="8" t="n">
        <f aca="false">+[2]data1cf!AX448</f>
        <v>0</v>
      </c>
      <c r="Z449" s="8" t="n">
        <f aca="false">+[2]data1cf!AY448</f>
        <v>0</v>
      </c>
      <c r="AA449" s="8" t="n">
        <f aca="false">+[2]data1cf!AZ448</f>
        <v>0</v>
      </c>
      <c r="AB449" s="9"/>
      <c r="AC449" s="9"/>
      <c r="AD449" s="9"/>
      <c r="AE449" s="9"/>
      <c r="AF449" s="9"/>
      <c r="AG449" s="9"/>
      <c r="AH449" s="9"/>
      <c r="AI449" s="9"/>
      <c r="AJ449" s="9"/>
      <c r="AK449" s="1"/>
      <c r="AL449" s="1" t="e">
        <f aca="false">SUMPRODUCT(B449:AJ449,PVCapPrice)</f>
        <v>#DIV/0!</v>
      </c>
      <c r="AM449" s="1"/>
      <c r="AN449" s="1"/>
      <c r="AO449" s="1"/>
      <c r="AP449" s="1"/>
      <c r="AQ449" s="1"/>
    </row>
    <row r="450" customFormat="false" ht="11.25" hidden="false" customHeight="false" outlineLevel="0" collapsed="false">
      <c r="A450" s="1" t="n">
        <v>448</v>
      </c>
      <c r="B450" s="8" t="n">
        <f aca="false">+[2]data1cf!AA449</f>
        <v>-86252.8433866766</v>
      </c>
      <c r="C450" s="8" t="n">
        <f aca="false">+[2]data1cf!AB449</f>
        <v>-7646.79298521778</v>
      </c>
      <c r="D450" s="8" t="n">
        <f aca="false">+[2]data1cf!AC449</f>
        <v>-3687.69563486707</v>
      </c>
      <c r="E450" s="8" t="n">
        <f aca="false">+[2]data1cf!AD449</f>
        <v>-3368.36881306674</v>
      </c>
      <c r="F450" s="8" t="n">
        <f aca="false">+[2]data1cf!AE449</f>
        <v>-3584.71837417248</v>
      </c>
      <c r="G450" s="8" t="n">
        <f aca="false">+[2]data1cf!AF449</f>
        <v>-3746.06268816113</v>
      </c>
      <c r="H450" s="8" t="n">
        <f aca="false">+[2]data1cf!AG449</f>
        <v>-2520.42975614239</v>
      </c>
      <c r="I450" s="8" t="n">
        <f aca="false">+[2]data1cf!AH449</f>
        <v>-2631.67238481734</v>
      </c>
      <c r="J450" s="8" t="n">
        <f aca="false">+[2]data1cf!AI449</f>
        <v>-2644.10658735233</v>
      </c>
      <c r="K450" s="8" t="n">
        <f aca="false">+[2]data1cf!AJ449</f>
        <v>-2653.5603054125</v>
      </c>
      <c r="L450" s="8" t="n">
        <f aca="false">+[2]data1cf!AK449</f>
        <v>-2681.60052223274</v>
      </c>
      <c r="M450" s="8" t="n">
        <f aca="false">+[2]data1cf!AL449</f>
        <v>-2680.33893971532</v>
      </c>
      <c r="N450" s="8" t="n">
        <f aca="false">+[2]data1cf!AM449</f>
        <v>-2697.68725476465</v>
      </c>
      <c r="O450" s="8" t="n">
        <f aca="false">+[2]data1cf!AN449</f>
        <v>-2508.13925684718</v>
      </c>
      <c r="P450" s="8" t="n">
        <f aca="false">+[2]data1cf!AO449</f>
        <v>-2469.49574029047</v>
      </c>
      <c r="Q450" s="8" t="n">
        <f aca="false">+[2]data1cf!AP449</f>
        <v>-2470.67430167478</v>
      </c>
      <c r="R450" s="8" t="n">
        <f aca="false">+[2]data1cf!AQ449</f>
        <v>989.285612507825</v>
      </c>
      <c r="S450" s="8" t="n">
        <f aca="false">+[2]data1cf!AR449</f>
        <v>0</v>
      </c>
      <c r="T450" s="8" t="n">
        <f aca="false">+[2]data1cf!AS449</f>
        <v>0</v>
      </c>
      <c r="U450" s="8" t="n">
        <f aca="false">+[2]data1cf!AT449</f>
        <v>0</v>
      </c>
      <c r="V450" s="8" t="n">
        <f aca="false">+[2]data1cf!AU449</f>
        <v>0</v>
      </c>
      <c r="W450" s="8" t="n">
        <f aca="false">+[2]data1cf!AV449</f>
        <v>0</v>
      </c>
      <c r="X450" s="8" t="n">
        <f aca="false">+[2]data1cf!AW449</f>
        <v>0</v>
      </c>
      <c r="Y450" s="8" t="n">
        <f aca="false">+[2]data1cf!AX449</f>
        <v>0</v>
      </c>
      <c r="Z450" s="8" t="n">
        <f aca="false">+[2]data1cf!AY449</f>
        <v>0</v>
      </c>
      <c r="AA450" s="8" t="n">
        <f aca="false">+[2]data1cf!AZ449</f>
        <v>0</v>
      </c>
      <c r="AB450" s="9"/>
      <c r="AC450" s="9"/>
      <c r="AD450" s="9"/>
      <c r="AE450" s="9"/>
      <c r="AF450" s="9"/>
      <c r="AG450" s="9"/>
      <c r="AH450" s="9"/>
      <c r="AI450" s="9"/>
      <c r="AJ450" s="9"/>
      <c r="AK450" s="1"/>
      <c r="AL450" s="1" t="e">
        <f aca="false">SUMPRODUCT(B450:AJ450,PVCapPrice)</f>
        <v>#DIV/0!</v>
      </c>
      <c r="AM450" s="1"/>
      <c r="AN450" s="1"/>
      <c r="AO450" s="1"/>
      <c r="AP450" s="1"/>
      <c r="AQ450" s="1"/>
    </row>
    <row r="451" customFormat="false" ht="11.25" hidden="false" customHeight="false" outlineLevel="0" collapsed="false">
      <c r="A451" s="1" t="n">
        <v>449</v>
      </c>
      <c r="B451" s="8" t="n">
        <f aca="false">+[2]data1cf!AA450</f>
        <v>-87121.4921167221</v>
      </c>
      <c r="C451" s="8" t="n">
        <f aca="false">+[2]data1cf!AB450</f>
        <v>-7766.35073338316</v>
      </c>
      <c r="D451" s="8" t="n">
        <f aca="false">+[2]data1cf!AC450</f>
        <v>-3693.66453748204</v>
      </c>
      <c r="E451" s="8" t="n">
        <f aca="false">+[2]data1cf!AD450</f>
        <v>-3340.05168293068</v>
      </c>
      <c r="F451" s="8" t="n">
        <f aca="false">+[2]data1cf!AE450</f>
        <v>-3489.90578772211</v>
      </c>
      <c r="G451" s="8" t="n">
        <f aca="false">+[2]data1cf!AF450</f>
        <v>-3801.16535651446</v>
      </c>
      <c r="H451" s="8" t="n">
        <f aca="false">+[2]data1cf!AG450</f>
        <v>-2499.38913812754</v>
      </c>
      <c r="I451" s="8" t="n">
        <f aca="false">+[2]data1cf!AH450</f>
        <v>-2611.74627786908</v>
      </c>
      <c r="J451" s="8" t="n">
        <f aca="false">+[2]data1cf!AI450</f>
        <v>-2624.18048040407</v>
      </c>
      <c r="K451" s="8" t="n">
        <f aca="false">+[2]data1cf!AJ450</f>
        <v>-2633.60042540161</v>
      </c>
      <c r="L451" s="8" t="n">
        <f aca="false">+[2]data1cf!AK450</f>
        <v>-2661.67441528448</v>
      </c>
      <c r="M451" s="8" t="n">
        <f aca="false">+[2]data1cf!AL450</f>
        <v>-2660.37905970443</v>
      </c>
      <c r="N451" s="8" t="n">
        <f aca="false">+[2]data1cf!AM450</f>
        <v>-2677.76114781639</v>
      </c>
      <c r="O451" s="8" t="n">
        <f aca="false">+[2]data1cf!AN450</f>
        <v>-2488.1793768363</v>
      </c>
      <c r="P451" s="8" t="n">
        <f aca="false">+[2]data1cf!AO450</f>
        <v>-2449.56963334221</v>
      </c>
      <c r="Q451" s="8" t="n">
        <f aca="false">+[2]data1cf!AP450</f>
        <v>-2450.71442166389</v>
      </c>
      <c r="R451" s="8" t="n">
        <f aca="false">+[2]data1cf!AQ450</f>
        <v>999.248665981955</v>
      </c>
      <c r="S451" s="8" t="n">
        <f aca="false">+[2]data1cf!AR450</f>
        <v>0</v>
      </c>
      <c r="T451" s="8" t="n">
        <f aca="false">+[2]data1cf!AS450</f>
        <v>0</v>
      </c>
      <c r="U451" s="8" t="n">
        <f aca="false">+[2]data1cf!AT450</f>
        <v>0</v>
      </c>
      <c r="V451" s="8" t="n">
        <f aca="false">+[2]data1cf!AU450</f>
        <v>0</v>
      </c>
      <c r="W451" s="8" t="n">
        <f aca="false">+[2]data1cf!AV450</f>
        <v>0</v>
      </c>
      <c r="X451" s="8" t="n">
        <f aca="false">+[2]data1cf!AW450</f>
        <v>0</v>
      </c>
      <c r="Y451" s="8" t="n">
        <f aca="false">+[2]data1cf!AX450</f>
        <v>0</v>
      </c>
      <c r="Z451" s="8" t="n">
        <f aca="false">+[2]data1cf!AY450</f>
        <v>0</v>
      </c>
      <c r="AA451" s="8" t="n">
        <f aca="false">+[2]data1cf!AZ450</f>
        <v>0</v>
      </c>
      <c r="AB451" s="9"/>
      <c r="AC451" s="9"/>
      <c r="AD451" s="9"/>
      <c r="AE451" s="9"/>
      <c r="AF451" s="9"/>
      <c r="AG451" s="9"/>
      <c r="AH451" s="9"/>
      <c r="AI451" s="9"/>
      <c r="AJ451" s="9"/>
      <c r="AK451" s="1"/>
      <c r="AL451" s="1" t="e">
        <f aca="false">SUMPRODUCT(B451:AJ451,PVCapPrice)</f>
        <v>#DIV/0!</v>
      </c>
      <c r="AM451" s="1"/>
      <c r="AN451" s="1"/>
      <c r="AO451" s="1"/>
      <c r="AP451" s="1"/>
      <c r="AQ451" s="1"/>
    </row>
    <row r="452" customFormat="false" ht="11.25" hidden="false" customHeight="false" outlineLevel="0" collapsed="false">
      <c r="A452" s="1" t="n">
        <v>450</v>
      </c>
      <c r="B452" s="8" t="n">
        <f aca="false">+[2]data1cf!AA451</f>
        <v>-89065.3817003618</v>
      </c>
      <c r="C452" s="8" t="n">
        <f aca="false">+[2]data1cf!AB451</f>
        <v>-7632.91224805411</v>
      </c>
      <c r="D452" s="8" t="n">
        <f aca="false">+[2]data1cf!AC451</f>
        <v>-3600.81951582944</v>
      </c>
      <c r="E452" s="8" t="n">
        <f aca="false">+[2]data1cf!AD451</f>
        <v>-3132.57034126674</v>
      </c>
      <c r="F452" s="8" t="n">
        <f aca="false">+[2]data1cf!AE451</f>
        <v>-3427.35722956297</v>
      </c>
      <c r="G452" s="8" t="n">
        <f aca="false">+[2]data1cf!AF451</f>
        <v>-3702.42008624026</v>
      </c>
      <c r="H452" s="8" t="n">
        <f aca="false">+[2]data1cf!AG451</f>
        <v>-2452.30377809911</v>
      </c>
      <c r="I452" s="8" t="n">
        <f aca="false">+[2]data1cf!AH451</f>
        <v>-2567.15500593205</v>
      </c>
      <c r="J452" s="8" t="n">
        <f aca="false">+[2]data1cf!AI451</f>
        <v>-2579.58920846704</v>
      </c>
      <c r="K452" s="8" t="n">
        <f aca="false">+[2]data1cf!AJ451</f>
        <v>-2588.93357503757</v>
      </c>
      <c r="L452" s="8" t="n">
        <f aca="false">+[2]data1cf!AK451</f>
        <v>-2617.08314334745</v>
      </c>
      <c r="M452" s="8" t="n">
        <f aca="false">+[2]data1cf!AL451</f>
        <v>-2615.71220934039</v>
      </c>
      <c r="N452" s="8" t="n">
        <f aca="false">+[2]data1cf!AM451</f>
        <v>-2633.16987587936</v>
      </c>
      <c r="O452" s="8" t="n">
        <f aca="false">+[2]data1cf!AN451</f>
        <v>-2443.51252647226</v>
      </c>
      <c r="P452" s="8" t="n">
        <f aca="false">+[2]data1cf!AO451</f>
        <v>-2404.97836140518</v>
      </c>
      <c r="Q452" s="8" t="n">
        <f aca="false">+[2]data1cf!AP451</f>
        <v>-2406.04757129985</v>
      </c>
      <c r="R452" s="8" t="n">
        <f aca="false">+[2]data1cf!AQ451</f>
        <v>1021.54430195047</v>
      </c>
      <c r="S452" s="8" t="n">
        <f aca="false">+[2]data1cf!AR451</f>
        <v>0</v>
      </c>
      <c r="T452" s="8" t="n">
        <f aca="false">+[2]data1cf!AS451</f>
        <v>0</v>
      </c>
      <c r="U452" s="8" t="n">
        <f aca="false">+[2]data1cf!AT451</f>
        <v>0</v>
      </c>
      <c r="V452" s="8" t="n">
        <f aca="false">+[2]data1cf!AU451</f>
        <v>0</v>
      </c>
      <c r="W452" s="8" t="n">
        <f aca="false">+[2]data1cf!AV451</f>
        <v>0</v>
      </c>
      <c r="X452" s="8" t="n">
        <f aca="false">+[2]data1cf!AW451</f>
        <v>0</v>
      </c>
      <c r="Y452" s="8" t="n">
        <f aca="false">+[2]data1cf!AX451</f>
        <v>0</v>
      </c>
      <c r="Z452" s="8" t="n">
        <f aca="false">+[2]data1cf!AY451</f>
        <v>0</v>
      </c>
      <c r="AA452" s="8" t="n">
        <f aca="false">+[2]data1cf!AZ451</f>
        <v>0</v>
      </c>
      <c r="AB452" s="9"/>
      <c r="AC452" s="9"/>
      <c r="AD452" s="9"/>
      <c r="AE452" s="9"/>
      <c r="AF452" s="9"/>
      <c r="AG452" s="9"/>
      <c r="AH452" s="9"/>
      <c r="AI452" s="9"/>
      <c r="AJ452" s="9"/>
      <c r="AK452" s="1"/>
      <c r="AL452" s="1" t="e">
        <f aca="false">SUMPRODUCT(B452:AJ452,PVCapPrice)</f>
        <v>#DIV/0!</v>
      </c>
      <c r="AM452" s="1"/>
      <c r="AN452" s="1"/>
      <c r="AO452" s="1"/>
      <c r="AP452" s="1"/>
      <c r="AQ452" s="1"/>
    </row>
    <row r="453" customFormat="false" ht="11.25" hidden="false" customHeight="false" outlineLevel="0" collapsed="false">
      <c r="A453" s="1" t="n">
        <v>451</v>
      </c>
      <c r="B453" s="8" t="n">
        <f aca="false">+[2]data1cf!AA452</f>
        <v>-90081.619219045</v>
      </c>
      <c r="C453" s="8" t="n">
        <f aca="false">+[2]data1cf!AB452</f>
        <v>-7681.53940470034</v>
      </c>
      <c r="D453" s="8" t="n">
        <f aca="false">+[2]data1cf!AC452</f>
        <v>-3621.41630129541</v>
      </c>
      <c r="E453" s="8" t="n">
        <f aca="false">+[2]data1cf!AD452</f>
        <v>-3236.58614665367</v>
      </c>
      <c r="F453" s="8" t="n">
        <f aca="false">+[2]data1cf!AE452</f>
        <v>-3517.77587396649</v>
      </c>
      <c r="G453" s="8" t="n">
        <f aca="false">+[2]data1cf!AF452</f>
        <v>-3636.57372662085</v>
      </c>
      <c r="H453" s="8" t="n">
        <f aca="false">+[2]data1cf!AG452</f>
        <v>-2427.68822902457</v>
      </c>
      <c r="I453" s="8" t="n">
        <f aca="false">+[2]data1cf!AH452</f>
        <v>-2543.84333024347</v>
      </c>
      <c r="J453" s="8" t="n">
        <f aca="false">+[2]data1cf!AI452</f>
        <v>-2556.27753277846</v>
      </c>
      <c r="K453" s="8" t="n">
        <f aca="false">+[2]data1cf!AJ452</f>
        <v>-2565.58238803427</v>
      </c>
      <c r="L453" s="8" t="n">
        <f aca="false">+[2]data1cf!AK452</f>
        <v>-2593.77146765888</v>
      </c>
      <c r="M453" s="8" t="n">
        <f aca="false">+[2]data1cf!AL452</f>
        <v>-2592.36102233709</v>
      </c>
      <c r="N453" s="8" t="n">
        <f aca="false">+[2]data1cf!AM452</f>
        <v>-2609.85820019078</v>
      </c>
      <c r="O453" s="8" t="n">
        <f aca="false">+[2]data1cf!AN452</f>
        <v>-2420.16133946895</v>
      </c>
      <c r="P453" s="8" t="n">
        <f aca="false">+[2]data1cf!AO452</f>
        <v>-2381.6666857166</v>
      </c>
      <c r="Q453" s="8" t="n">
        <f aca="false">+[2]data1cf!AP452</f>
        <v>-2382.69638429655</v>
      </c>
      <c r="R453" s="8" t="n">
        <f aca="false">+[2]data1cf!AQ452</f>
        <v>1033.20013979476</v>
      </c>
      <c r="S453" s="8" t="n">
        <f aca="false">+[2]data1cf!AR452</f>
        <v>0</v>
      </c>
      <c r="T453" s="8" t="n">
        <f aca="false">+[2]data1cf!AS452</f>
        <v>0</v>
      </c>
      <c r="U453" s="8" t="n">
        <f aca="false">+[2]data1cf!AT452</f>
        <v>0</v>
      </c>
      <c r="V453" s="8" t="n">
        <f aca="false">+[2]data1cf!AU452</f>
        <v>0</v>
      </c>
      <c r="W453" s="8" t="n">
        <f aca="false">+[2]data1cf!AV452</f>
        <v>0</v>
      </c>
      <c r="X453" s="8" t="n">
        <f aca="false">+[2]data1cf!AW452</f>
        <v>0</v>
      </c>
      <c r="Y453" s="8" t="n">
        <f aca="false">+[2]data1cf!AX452</f>
        <v>0</v>
      </c>
      <c r="Z453" s="8" t="n">
        <f aca="false">+[2]data1cf!AY452</f>
        <v>0</v>
      </c>
      <c r="AA453" s="8" t="n">
        <f aca="false">+[2]data1cf!AZ452</f>
        <v>0</v>
      </c>
      <c r="AB453" s="9"/>
      <c r="AC453" s="9"/>
      <c r="AD453" s="9"/>
      <c r="AE453" s="9"/>
      <c r="AF453" s="9"/>
      <c r="AG453" s="9"/>
      <c r="AH453" s="9"/>
      <c r="AI453" s="9"/>
      <c r="AJ453" s="9"/>
      <c r="AK453" s="1"/>
      <c r="AL453" s="1" t="e">
        <f aca="false">SUMPRODUCT(B453:AJ453,PVCapPrice)</f>
        <v>#DIV/0!</v>
      </c>
      <c r="AM453" s="1"/>
      <c r="AN453" s="1"/>
      <c r="AO453" s="1"/>
      <c r="AP453" s="1"/>
      <c r="AQ453" s="1"/>
    </row>
    <row r="454" customFormat="false" ht="11.25" hidden="false" customHeight="false" outlineLevel="0" collapsed="false">
      <c r="A454" s="1" t="n">
        <v>452</v>
      </c>
      <c r="B454" s="8" t="n">
        <f aca="false">+[2]data1cf!AA453</f>
        <v>-103665.300121347</v>
      </c>
      <c r="C454" s="8" t="n">
        <f aca="false">+[2]data1cf!AB453</f>
        <v>-7288.98958906512</v>
      </c>
      <c r="D454" s="8" t="n">
        <f aca="false">+[2]data1cf!AC453</f>
        <v>-3119.77624661582</v>
      </c>
      <c r="E454" s="8" t="n">
        <f aca="false">+[2]data1cf!AD453</f>
        <v>-2788.40541417884</v>
      </c>
      <c r="F454" s="8" t="n">
        <f aca="false">+[2]data1cf!AE453</f>
        <v>-2985.98098493651</v>
      </c>
      <c r="G454" s="8" t="n">
        <f aca="false">+[2]data1cf!AF453</f>
        <v>-3385.46284777261</v>
      </c>
      <c r="H454" s="8" t="n">
        <f aca="false">+[2]data1cf!AG453</f>
        <v>-2098.66105012559</v>
      </c>
      <c r="I454" s="8" t="n">
        <f aca="false">+[2]data1cf!AH453</f>
        <v>-2232.24455728939</v>
      </c>
      <c r="J454" s="8" t="n">
        <f aca="false">+[2]data1cf!AI453</f>
        <v>-2244.67875982438</v>
      </c>
      <c r="K454" s="8" t="n">
        <f aca="false">+[2]data1cf!AJ453</f>
        <v>-2253.4554815667</v>
      </c>
      <c r="L454" s="8" t="n">
        <f aca="false">+[2]data1cf!AK453</f>
        <v>-2282.17269470479</v>
      </c>
      <c r="M454" s="8" t="n">
        <f aca="false">+[2]data1cf!AL453</f>
        <v>-2280.23411586952</v>
      </c>
      <c r="N454" s="8" t="n">
        <f aca="false">+[2]data1cf!AM453</f>
        <v>-2298.25942723669</v>
      </c>
      <c r="O454" s="8" t="n">
        <f aca="false">+[2]data1cf!AN453</f>
        <v>-2108.03443300138</v>
      </c>
      <c r="P454" s="8" t="n">
        <f aca="false">+[2]data1cf!AO453</f>
        <v>-2070.06791276251</v>
      </c>
      <c r="Q454" s="8" t="n">
        <f aca="false">+[2]data1cf!AP453</f>
        <v>-2070.56947782898</v>
      </c>
      <c r="R454" s="8" t="n">
        <f aca="false">+[2]data1cf!AQ453</f>
        <v>1188.9995262718</v>
      </c>
      <c r="S454" s="8" t="n">
        <f aca="false">+[2]data1cf!AR453</f>
        <v>0</v>
      </c>
      <c r="T454" s="8" t="n">
        <f aca="false">+[2]data1cf!AS453</f>
        <v>0</v>
      </c>
      <c r="U454" s="8" t="n">
        <f aca="false">+[2]data1cf!AT453</f>
        <v>0</v>
      </c>
      <c r="V454" s="8" t="n">
        <f aca="false">+[2]data1cf!AU453</f>
        <v>0</v>
      </c>
      <c r="W454" s="8" t="n">
        <f aca="false">+[2]data1cf!AV453</f>
        <v>0</v>
      </c>
      <c r="X454" s="8" t="n">
        <f aca="false">+[2]data1cf!AW453</f>
        <v>0</v>
      </c>
      <c r="Y454" s="8" t="n">
        <f aca="false">+[2]data1cf!AX453</f>
        <v>0</v>
      </c>
      <c r="Z454" s="8" t="n">
        <f aca="false">+[2]data1cf!AY453</f>
        <v>0</v>
      </c>
      <c r="AA454" s="8" t="n">
        <f aca="false">+[2]data1cf!AZ453</f>
        <v>0</v>
      </c>
      <c r="AB454" s="9"/>
      <c r="AC454" s="9"/>
      <c r="AD454" s="9"/>
      <c r="AE454" s="9"/>
      <c r="AF454" s="9"/>
      <c r="AG454" s="9"/>
      <c r="AH454" s="9"/>
      <c r="AI454" s="9"/>
      <c r="AJ454" s="9"/>
      <c r="AK454" s="1"/>
      <c r="AL454" s="1" t="e">
        <f aca="false">SUMPRODUCT(B454:AJ454,PVCapPrice)</f>
        <v>#DIV/0!</v>
      </c>
      <c r="AM454" s="1"/>
      <c r="AN454" s="1"/>
      <c r="AO454" s="1"/>
      <c r="AP454" s="1"/>
      <c r="AQ454" s="1"/>
    </row>
    <row r="455" customFormat="false" ht="11.25" hidden="false" customHeight="false" outlineLevel="0" collapsed="false">
      <c r="A455" s="1" t="n">
        <v>453</v>
      </c>
      <c r="B455" s="8" t="n">
        <f aca="false">+[2]data1cf!AA454</f>
        <v>-87192.4840566574</v>
      </c>
      <c r="C455" s="8" t="n">
        <f aca="false">+[2]data1cf!AB454</f>
        <v>-7656.57949009324</v>
      </c>
      <c r="D455" s="8" t="n">
        <f aca="false">+[2]data1cf!AC454</f>
        <v>-3681.30328002144</v>
      </c>
      <c r="E455" s="8" t="n">
        <f aca="false">+[2]data1cf!AD454</f>
        <v>-3257.24523528872</v>
      </c>
      <c r="F455" s="8" t="n">
        <f aca="false">+[2]data1cf!AE454</f>
        <v>-3503.27057036711</v>
      </c>
      <c r="G455" s="8" t="n">
        <f aca="false">+[2]data1cf!AF454</f>
        <v>-3724.03300073051</v>
      </c>
      <c r="H455" s="8" t="n">
        <f aca="false">+[2]data1cf!AG454</f>
        <v>-2497.66955432036</v>
      </c>
      <c r="I455" s="8" t="n">
        <f aca="false">+[2]data1cf!AH454</f>
        <v>-2610.11777956052</v>
      </c>
      <c r="J455" s="8" t="n">
        <f aca="false">+[2]data1cf!AI454</f>
        <v>-2622.55198209551</v>
      </c>
      <c r="K455" s="8" t="n">
        <f aca="false">+[2]data1cf!AJ454</f>
        <v>-2631.96916692642</v>
      </c>
      <c r="L455" s="8" t="n">
        <f aca="false">+[2]data1cf!AK454</f>
        <v>-2660.04591697592</v>
      </c>
      <c r="M455" s="8" t="n">
        <f aca="false">+[2]data1cf!AL454</f>
        <v>-2658.74780122924</v>
      </c>
      <c r="N455" s="8" t="n">
        <f aca="false">+[2]data1cf!AM454</f>
        <v>-2676.13264950782</v>
      </c>
      <c r="O455" s="8" t="n">
        <f aca="false">+[2]data1cf!AN454</f>
        <v>-2486.54811836111</v>
      </c>
      <c r="P455" s="8" t="n">
        <f aca="false">+[2]data1cf!AO454</f>
        <v>-2447.94113503364</v>
      </c>
      <c r="Q455" s="8" t="n">
        <f aca="false">+[2]data1cf!AP454</f>
        <v>-2449.0831631887</v>
      </c>
      <c r="R455" s="8" t="n">
        <f aca="false">+[2]data1cf!AQ454</f>
        <v>1000.06291513624</v>
      </c>
      <c r="S455" s="8" t="n">
        <f aca="false">+[2]data1cf!AR454</f>
        <v>0</v>
      </c>
      <c r="T455" s="8" t="n">
        <f aca="false">+[2]data1cf!AS454</f>
        <v>0</v>
      </c>
      <c r="U455" s="8" t="n">
        <f aca="false">+[2]data1cf!AT454</f>
        <v>0</v>
      </c>
      <c r="V455" s="8" t="n">
        <f aca="false">+[2]data1cf!AU454</f>
        <v>0</v>
      </c>
      <c r="W455" s="8" t="n">
        <f aca="false">+[2]data1cf!AV454</f>
        <v>0</v>
      </c>
      <c r="X455" s="8" t="n">
        <f aca="false">+[2]data1cf!AW454</f>
        <v>0</v>
      </c>
      <c r="Y455" s="8" t="n">
        <f aca="false">+[2]data1cf!AX454</f>
        <v>0</v>
      </c>
      <c r="Z455" s="8" t="n">
        <f aca="false">+[2]data1cf!AY454</f>
        <v>0</v>
      </c>
      <c r="AA455" s="8" t="n">
        <f aca="false">+[2]data1cf!AZ454</f>
        <v>0</v>
      </c>
      <c r="AB455" s="9"/>
      <c r="AC455" s="9"/>
      <c r="AD455" s="9"/>
      <c r="AE455" s="9"/>
      <c r="AF455" s="9"/>
      <c r="AG455" s="9"/>
      <c r="AH455" s="9"/>
      <c r="AI455" s="9"/>
      <c r="AJ455" s="9"/>
      <c r="AK455" s="1"/>
      <c r="AL455" s="1" t="e">
        <f aca="false">SUMPRODUCT(B455:AJ455,PVCapPrice)</f>
        <v>#DIV/0!</v>
      </c>
      <c r="AM455" s="1"/>
      <c r="AN455" s="1"/>
      <c r="AO455" s="1"/>
      <c r="AP455" s="1"/>
      <c r="AQ455" s="1"/>
    </row>
    <row r="456" customFormat="false" ht="11.25" hidden="false" customHeight="false" outlineLevel="0" collapsed="false">
      <c r="A456" s="1" t="n">
        <v>454</v>
      </c>
      <c r="B456" s="8" t="n">
        <f aca="false">+[2]data1cf!AA455</f>
        <v>-94586.8276194887</v>
      </c>
      <c r="C456" s="8" t="n">
        <f aca="false">+[2]data1cf!AB455</f>
        <v>-7588.17824797593</v>
      </c>
      <c r="D456" s="8" t="n">
        <f aca="false">+[2]data1cf!AC455</f>
        <v>-3410.28028585841</v>
      </c>
      <c r="E456" s="8" t="n">
        <f aca="false">+[2]data1cf!AD455</f>
        <v>-3189.26253485739</v>
      </c>
      <c r="F456" s="8" t="n">
        <f aca="false">+[2]data1cf!AE455</f>
        <v>-3458.74431090051</v>
      </c>
      <c r="G456" s="8" t="n">
        <f aca="false">+[2]data1cf!AF455</f>
        <v>-3642.86540916704</v>
      </c>
      <c r="H456" s="8" t="n">
        <f aca="false">+[2]data1cf!AG455</f>
        <v>-2318.561989899</v>
      </c>
      <c r="I456" s="8" t="n">
        <f aca="false">+[2]data1cf!AH455</f>
        <v>-2440.49745370402</v>
      </c>
      <c r="J456" s="8" t="n">
        <f aca="false">+[2]data1cf!AI455</f>
        <v>-2452.93165623901</v>
      </c>
      <c r="K456" s="8" t="n">
        <f aca="false">+[2]data1cf!AJ455</f>
        <v>-2462.0613489922</v>
      </c>
      <c r="L456" s="8" t="n">
        <f aca="false">+[2]data1cf!AK455</f>
        <v>-2490.42559111942</v>
      </c>
      <c r="M456" s="8" t="n">
        <f aca="false">+[2]data1cf!AL455</f>
        <v>-2488.83998329502</v>
      </c>
      <c r="N456" s="8" t="n">
        <f aca="false">+[2]data1cf!AM455</f>
        <v>-2506.51232365132</v>
      </c>
      <c r="O456" s="8" t="n">
        <f aca="false">+[2]data1cf!AN455</f>
        <v>-2316.64030042689</v>
      </c>
      <c r="P456" s="8" t="n">
        <f aca="false">+[2]data1cf!AO455</f>
        <v>-2278.32080917714</v>
      </c>
      <c r="Q456" s="8" t="n">
        <f aca="false">+[2]data1cf!AP455</f>
        <v>-2279.17534525448</v>
      </c>
      <c r="R456" s="8" t="n">
        <f aca="false">+[2]data1cf!AQ455</f>
        <v>1084.87307806449</v>
      </c>
      <c r="S456" s="8" t="n">
        <f aca="false">+[2]data1cf!AR455</f>
        <v>0</v>
      </c>
      <c r="T456" s="8" t="n">
        <f aca="false">+[2]data1cf!AS455</f>
        <v>0</v>
      </c>
      <c r="U456" s="8" t="n">
        <f aca="false">+[2]data1cf!AT455</f>
        <v>0</v>
      </c>
      <c r="V456" s="8" t="n">
        <f aca="false">+[2]data1cf!AU455</f>
        <v>0</v>
      </c>
      <c r="W456" s="8" t="n">
        <f aca="false">+[2]data1cf!AV455</f>
        <v>0</v>
      </c>
      <c r="X456" s="8" t="n">
        <f aca="false">+[2]data1cf!AW455</f>
        <v>0</v>
      </c>
      <c r="Y456" s="8" t="n">
        <f aca="false">+[2]data1cf!AX455</f>
        <v>0</v>
      </c>
      <c r="Z456" s="8" t="n">
        <f aca="false">+[2]data1cf!AY455</f>
        <v>0</v>
      </c>
      <c r="AA456" s="8" t="n">
        <f aca="false">+[2]data1cf!AZ455</f>
        <v>0</v>
      </c>
      <c r="AB456" s="9"/>
      <c r="AC456" s="9"/>
      <c r="AD456" s="9"/>
      <c r="AE456" s="9"/>
      <c r="AF456" s="9"/>
      <c r="AG456" s="9"/>
      <c r="AH456" s="9"/>
      <c r="AI456" s="9"/>
      <c r="AJ456" s="9"/>
      <c r="AK456" s="1"/>
      <c r="AL456" s="1" t="e">
        <f aca="false">SUMPRODUCT(B456:AJ456,PVCapPrice)</f>
        <v>#DIV/0!</v>
      </c>
      <c r="AM456" s="1"/>
      <c r="AN456" s="1"/>
      <c r="AO456" s="1"/>
      <c r="AP456" s="1"/>
      <c r="AQ456" s="1"/>
    </row>
    <row r="457" customFormat="false" ht="11.25" hidden="false" customHeight="false" outlineLevel="0" collapsed="false">
      <c r="A457" s="1" t="n">
        <v>455</v>
      </c>
      <c r="B457" s="8" t="n">
        <f aca="false">+[2]data1cf!AA456</f>
        <v>-87606.628090286</v>
      </c>
      <c r="C457" s="8" t="n">
        <f aca="false">+[2]data1cf!AB456</f>
        <v>-7619.76269514269</v>
      </c>
      <c r="D457" s="8" t="n">
        <f aca="false">+[2]data1cf!AC456</f>
        <v>-3673.0190640013</v>
      </c>
      <c r="E457" s="8" t="n">
        <f aca="false">+[2]data1cf!AD456</f>
        <v>-3273.05381065698</v>
      </c>
      <c r="F457" s="8" t="n">
        <f aca="false">+[2]data1cf!AE456</f>
        <v>-3520.31704392622</v>
      </c>
      <c r="G457" s="8" t="n">
        <f aca="false">+[2]data1cf!AF456</f>
        <v>-3817.87037178012</v>
      </c>
      <c r="H457" s="8" t="n">
        <f aca="false">+[2]data1cf!AG456</f>
        <v>-2487.63805814324</v>
      </c>
      <c r="I457" s="8" t="n">
        <f aca="false">+[2]data1cf!AH456</f>
        <v>-2600.6176467443</v>
      </c>
      <c r="J457" s="8" t="n">
        <f aca="false">+[2]data1cf!AI456</f>
        <v>-2613.05184927929</v>
      </c>
      <c r="K457" s="8" t="n">
        <f aca="false">+[2]data1cf!AJ456</f>
        <v>-2622.45293219018</v>
      </c>
      <c r="L457" s="8" t="n">
        <f aca="false">+[2]data1cf!AK456</f>
        <v>-2650.5457841597</v>
      </c>
      <c r="M457" s="8" t="n">
        <f aca="false">+[2]data1cf!AL456</f>
        <v>-2649.231566493</v>
      </c>
      <c r="N457" s="8" t="n">
        <f aca="false">+[2]data1cf!AM456</f>
        <v>-2666.63251669161</v>
      </c>
      <c r="O457" s="8" t="n">
        <f aca="false">+[2]data1cf!AN456</f>
        <v>-2477.03188362487</v>
      </c>
      <c r="P457" s="8" t="n">
        <f aca="false">+[2]data1cf!AO456</f>
        <v>-2438.44100221743</v>
      </c>
      <c r="Q457" s="8" t="n">
        <f aca="false">+[2]data1cf!AP456</f>
        <v>-2439.56692845246</v>
      </c>
      <c r="R457" s="8" t="n">
        <f aca="false">+[2]data1cf!AQ456</f>
        <v>1004.81298154434</v>
      </c>
      <c r="S457" s="8" t="n">
        <f aca="false">+[2]data1cf!AR456</f>
        <v>0</v>
      </c>
      <c r="T457" s="8" t="n">
        <f aca="false">+[2]data1cf!AS456</f>
        <v>0</v>
      </c>
      <c r="U457" s="8" t="n">
        <f aca="false">+[2]data1cf!AT456</f>
        <v>0</v>
      </c>
      <c r="V457" s="8" t="n">
        <f aca="false">+[2]data1cf!AU456</f>
        <v>0</v>
      </c>
      <c r="W457" s="8" t="n">
        <f aca="false">+[2]data1cf!AV456</f>
        <v>0</v>
      </c>
      <c r="X457" s="8" t="n">
        <f aca="false">+[2]data1cf!AW456</f>
        <v>0</v>
      </c>
      <c r="Y457" s="8" t="n">
        <f aca="false">+[2]data1cf!AX456</f>
        <v>0</v>
      </c>
      <c r="Z457" s="8" t="n">
        <f aca="false">+[2]data1cf!AY456</f>
        <v>0</v>
      </c>
      <c r="AA457" s="8" t="n">
        <f aca="false">+[2]data1cf!AZ456</f>
        <v>0</v>
      </c>
      <c r="AB457" s="9"/>
      <c r="AC457" s="9"/>
      <c r="AD457" s="9"/>
      <c r="AE457" s="9"/>
      <c r="AF457" s="9"/>
      <c r="AG457" s="9"/>
      <c r="AH457" s="9"/>
      <c r="AI457" s="9"/>
      <c r="AJ457" s="9"/>
      <c r="AK457" s="1"/>
      <c r="AL457" s="1" t="e">
        <f aca="false">SUMPRODUCT(B457:AJ457,PVCapPrice)</f>
        <v>#DIV/0!</v>
      </c>
      <c r="AM457" s="1"/>
      <c r="AN457" s="1"/>
      <c r="AO457" s="1"/>
      <c r="AP457" s="1"/>
      <c r="AQ457" s="1"/>
    </row>
    <row r="458" customFormat="false" ht="11.25" hidden="false" customHeight="false" outlineLevel="0" collapsed="false">
      <c r="A458" s="1" t="n">
        <v>456</v>
      </c>
      <c r="B458" s="8" t="n">
        <f aca="false">+[2]data1cf!AA457</f>
        <v>-90503.9607277717</v>
      </c>
      <c r="C458" s="8" t="n">
        <f aca="false">+[2]data1cf!AB457</f>
        <v>-7598.62271019719</v>
      </c>
      <c r="D458" s="8" t="n">
        <f aca="false">+[2]data1cf!AC457</f>
        <v>-3481.04809726996</v>
      </c>
      <c r="E458" s="8" t="n">
        <f aca="false">+[2]data1cf!AD457</f>
        <v>-3144.45170308711</v>
      </c>
      <c r="F458" s="8" t="n">
        <f aca="false">+[2]data1cf!AE457</f>
        <v>-3385.99276800403</v>
      </c>
      <c r="G458" s="8" t="n">
        <f aca="false">+[2]data1cf!AF457</f>
        <v>-3721.95176282008</v>
      </c>
      <c r="H458" s="8" t="n">
        <f aca="false">+[2]data1cf!AG457</f>
        <v>-2417.45817163822</v>
      </c>
      <c r="I458" s="8" t="n">
        <f aca="false">+[2]data1cf!AH457</f>
        <v>-2534.15515390649</v>
      </c>
      <c r="J458" s="8" t="n">
        <f aca="false">+[2]data1cf!AI457</f>
        <v>-2546.58935644148</v>
      </c>
      <c r="K458" s="8" t="n">
        <f aca="false">+[2]data1cf!AJ457</f>
        <v>-2555.87779105942</v>
      </c>
      <c r="L458" s="8" t="n">
        <f aca="false">+[2]data1cf!AK457</f>
        <v>-2584.08329132189</v>
      </c>
      <c r="M458" s="8" t="n">
        <f aca="false">+[2]data1cf!AL457</f>
        <v>-2582.65642536225</v>
      </c>
      <c r="N458" s="8" t="n">
        <f aca="false">+[2]data1cf!AM457</f>
        <v>-2600.1700238538</v>
      </c>
      <c r="O458" s="8" t="n">
        <f aca="false">+[2]data1cf!AN457</f>
        <v>-2410.45674249411</v>
      </c>
      <c r="P458" s="8" t="n">
        <f aca="false">+[2]data1cf!AO457</f>
        <v>-2371.97850937962</v>
      </c>
      <c r="Q458" s="8" t="n">
        <f aca="false">+[2]data1cf!AP457</f>
        <v>-2372.9917873217</v>
      </c>
      <c r="R458" s="8" t="n">
        <f aca="false">+[2]data1cf!AQ457</f>
        <v>1038.04422796325</v>
      </c>
      <c r="S458" s="8" t="n">
        <f aca="false">+[2]data1cf!AR457</f>
        <v>0</v>
      </c>
      <c r="T458" s="8" t="n">
        <f aca="false">+[2]data1cf!AS457</f>
        <v>0</v>
      </c>
      <c r="U458" s="8" t="n">
        <f aca="false">+[2]data1cf!AT457</f>
        <v>0</v>
      </c>
      <c r="V458" s="8" t="n">
        <f aca="false">+[2]data1cf!AU457</f>
        <v>0</v>
      </c>
      <c r="W458" s="8" t="n">
        <f aca="false">+[2]data1cf!AV457</f>
        <v>0</v>
      </c>
      <c r="X458" s="8" t="n">
        <f aca="false">+[2]data1cf!AW457</f>
        <v>0</v>
      </c>
      <c r="Y458" s="8" t="n">
        <f aca="false">+[2]data1cf!AX457</f>
        <v>0</v>
      </c>
      <c r="Z458" s="8" t="n">
        <f aca="false">+[2]data1cf!AY457</f>
        <v>0</v>
      </c>
      <c r="AA458" s="8" t="n">
        <f aca="false">+[2]data1cf!AZ457</f>
        <v>0</v>
      </c>
      <c r="AB458" s="9"/>
      <c r="AC458" s="9"/>
      <c r="AD458" s="9"/>
      <c r="AE458" s="9"/>
      <c r="AF458" s="9"/>
      <c r="AG458" s="9"/>
      <c r="AH458" s="9"/>
      <c r="AI458" s="9"/>
      <c r="AJ458" s="9"/>
      <c r="AK458" s="1"/>
      <c r="AL458" s="1" t="e">
        <f aca="false">SUMPRODUCT(B458:AJ458,PVCapPrice)</f>
        <v>#DIV/0!</v>
      </c>
      <c r="AM458" s="1"/>
      <c r="AN458" s="1"/>
      <c r="AO458" s="1"/>
      <c r="AP458" s="1"/>
      <c r="AQ458" s="1"/>
    </row>
    <row r="459" customFormat="false" ht="11.25" hidden="false" customHeight="false" outlineLevel="0" collapsed="false">
      <c r="A459" s="1" t="n">
        <v>457</v>
      </c>
      <c r="B459" s="8" t="n">
        <f aca="false">+[2]data1cf!AA458</f>
        <v>-89009.8268711706</v>
      </c>
      <c r="C459" s="8" t="n">
        <f aca="false">+[2]data1cf!AB458</f>
        <v>-7671.38823955503</v>
      </c>
      <c r="D459" s="8" t="n">
        <f aca="false">+[2]data1cf!AC458</f>
        <v>-3600.68273675182</v>
      </c>
      <c r="E459" s="8" t="n">
        <f aca="false">+[2]data1cf!AD458</f>
        <v>-3157.63175392253</v>
      </c>
      <c r="F459" s="8" t="n">
        <f aca="false">+[2]data1cf!AE458</f>
        <v>-3543.44891392848</v>
      </c>
      <c r="G459" s="8" t="n">
        <f aca="false">+[2]data1cf!AF458</f>
        <v>-3766.14654091938</v>
      </c>
      <c r="H459" s="8" t="n">
        <f aca="false">+[2]data1cf!AG458</f>
        <v>-2453.64944050494</v>
      </c>
      <c r="I459" s="8" t="n">
        <f aca="false">+[2]data1cf!AH458</f>
        <v>-2568.42938926983</v>
      </c>
      <c r="J459" s="8" t="n">
        <f aca="false">+[2]data1cf!AI458</f>
        <v>-2580.86359180483</v>
      </c>
      <c r="K459" s="8" t="n">
        <f aca="false">+[2]data1cf!AJ458</f>
        <v>-2590.21011834711</v>
      </c>
      <c r="L459" s="8" t="n">
        <f aca="false">+[2]data1cf!AK458</f>
        <v>-2618.35752668524</v>
      </c>
      <c r="M459" s="8" t="n">
        <f aca="false">+[2]data1cf!AL458</f>
        <v>-2616.98875264994</v>
      </c>
      <c r="N459" s="8" t="n">
        <f aca="false">+[2]data1cf!AM458</f>
        <v>-2634.44425921714</v>
      </c>
      <c r="O459" s="8" t="n">
        <f aca="false">+[2]data1cf!AN458</f>
        <v>-2444.7890697818</v>
      </c>
      <c r="P459" s="8" t="n">
        <f aca="false">+[2]data1cf!AO458</f>
        <v>-2406.25274474296</v>
      </c>
      <c r="Q459" s="8" t="n">
        <f aca="false">+[2]data1cf!AP458</f>
        <v>-2407.32411460939</v>
      </c>
      <c r="R459" s="8" t="n">
        <f aca="false">+[2]data1cf!AQ458</f>
        <v>1020.90711028158</v>
      </c>
      <c r="S459" s="8" t="n">
        <f aca="false">+[2]data1cf!AR458</f>
        <v>0</v>
      </c>
      <c r="T459" s="8" t="n">
        <f aca="false">+[2]data1cf!AS458</f>
        <v>0</v>
      </c>
      <c r="U459" s="8" t="n">
        <f aca="false">+[2]data1cf!AT458</f>
        <v>0</v>
      </c>
      <c r="V459" s="8" t="n">
        <f aca="false">+[2]data1cf!AU458</f>
        <v>0</v>
      </c>
      <c r="W459" s="8" t="n">
        <f aca="false">+[2]data1cf!AV458</f>
        <v>0</v>
      </c>
      <c r="X459" s="8" t="n">
        <f aca="false">+[2]data1cf!AW458</f>
        <v>0</v>
      </c>
      <c r="Y459" s="8" t="n">
        <f aca="false">+[2]data1cf!AX458</f>
        <v>0</v>
      </c>
      <c r="Z459" s="8" t="n">
        <f aca="false">+[2]data1cf!AY458</f>
        <v>0</v>
      </c>
      <c r="AA459" s="8" t="n">
        <f aca="false">+[2]data1cf!AZ458</f>
        <v>0</v>
      </c>
      <c r="AB459" s="9"/>
      <c r="AC459" s="9"/>
      <c r="AD459" s="9"/>
      <c r="AE459" s="9"/>
      <c r="AF459" s="9"/>
      <c r="AG459" s="9"/>
      <c r="AH459" s="9"/>
      <c r="AI459" s="9"/>
      <c r="AJ459" s="9"/>
      <c r="AK459" s="1"/>
      <c r="AL459" s="1" t="e">
        <f aca="false">SUMPRODUCT(B459:AJ459,PVCapPrice)</f>
        <v>#DIV/0!</v>
      </c>
      <c r="AM459" s="1"/>
      <c r="AN459" s="1"/>
      <c r="AO459" s="1"/>
      <c r="AP459" s="1"/>
      <c r="AQ459" s="1"/>
    </row>
    <row r="460" customFormat="false" ht="11.25" hidden="false" customHeight="false" outlineLevel="0" collapsed="false">
      <c r="A460" s="1" t="n">
        <v>458</v>
      </c>
      <c r="B460" s="8" t="n">
        <f aca="false">+[2]data1cf!AA459</f>
        <v>-85144.1765458156</v>
      </c>
      <c r="C460" s="8" t="n">
        <f aca="false">+[2]data1cf!AB459</f>
        <v>-7739.69664767095</v>
      </c>
      <c r="D460" s="8" t="n">
        <f aca="false">+[2]data1cf!AC459</f>
        <v>-3749.60637342903</v>
      </c>
      <c r="E460" s="8" t="n">
        <f aca="false">+[2]data1cf!AD459</f>
        <v>-3447.23618143585</v>
      </c>
      <c r="F460" s="8" t="n">
        <f aca="false">+[2]data1cf!AE459</f>
        <v>-3604.01808181506</v>
      </c>
      <c r="G460" s="8" t="n">
        <f aca="false">+[2]data1cf!AF459</f>
        <v>-3900.50313377478</v>
      </c>
      <c r="H460" s="8" t="n">
        <f aca="false">+[2]data1cf!AG459</f>
        <v>-2547.28415044177</v>
      </c>
      <c r="I460" s="8" t="n">
        <f aca="false">+[2]data1cf!AH459</f>
        <v>-2657.10431521322</v>
      </c>
      <c r="J460" s="8" t="n">
        <f aca="false">+[2]data1cf!AI459</f>
        <v>-2669.53851774821</v>
      </c>
      <c r="K460" s="8" t="n">
        <f aca="false">+[2]data1cf!AJ459</f>
        <v>-2679.03534077515</v>
      </c>
      <c r="L460" s="8" t="n">
        <f aca="false">+[2]data1cf!AK459</f>
        <v>-2707.03245262862</v>
      </c>
      <c r="M460" s="8" t="n">
        <f aca="false">+[2]data1cf!AL459</f>
        <v>-2705.81397507797</v>
      </c>
      <c r="N460" s="8" t="n">
        <f aca="false">+[2]data1cf!AM459</f>
        <v>-2723.11918516052</v>
      </c>
      <c r="O460" s="8" t="n">
        <f aca="false">+[2]data1cf!AN459</f>
        <v>-2533.61429220983</v>
      </c>
      <c r="P460" s="8" t="n">
        <f aca="false">+[2]data1cf!AO459</f>
        <v>-2494.92767068634</v>
      </c>
      <c r="Q460" s="8" t="n">
        <f aca="false">+[2]data1cf!AP459</f>
        <v>-2496.14933703743</v>
      </c>
      <c r="R460" s="8" t="n">
        <f aca="false">+[2]data1cf!AQ459</f>
        <v>976.569647309887</v>
      </c>
      <c r="S460" s="8" t="n">
        <f aca="false">+[2]data1cf!AR459</f>
        <v>0</v>
      </c>
      <c r="T460" s="8" t="n">
        <f aca="false">+[2]data1cf!AS459</f>
        <v>0</v>
      </c>
      <c r="U460" s="8" t="n">
        <f aca="false">+[2]data1cf!AT459</f>
        <v>0</v>
      </c>
      <c r="V460" s="8" t="n">
        <f aca="false">+[2]data1cf!AU459</f>
        <v>0</v>
      </c>
      <c r="W460" s="8" t="n">
        <f aca="false">+[2]data1cf!AV459</f>
        <v>0</v>
      </c>
      <c r="X460" s="8" t="n">
        <f aca="false">+[2]data1cf!AW459</f>
        <v>0</v>
      </c>
      <c r="Y460" s="8" t="n">
        <f aca="false">+[2]data1cf!AX459</f>
        <v>0</v>
      </c>
      <c r="Z460" s="8" t="n">
        <f aca="false">+[2]data1cf!AY459</f>
        <v>0</v>
      </c>
      <c r="AA460" s="8" t="n">
        <f aca="false">+[2]data1cf!AZ459</f>
        <v>0</v>
      </c>
      <c r="AB460" s="9"/>
      <c r="AC460" s="9"/>
      <c r="AD460" s="9"/>
      <c r="AE460" s="9"/>
      <c r="AF460" s="9"/>
      <c r="AG460" s="9"/>
      <c r="AH460" s="9"/>
      <c r="AI460" s="9"/>
      <c r="AJ460" s="9"/>
      <c r="AK460" s="1"/>
      <c r="AL460" s="1" t="e">
        <f aca="false">SUMPRODUCT(B460:AJ460,PVCapPrice)</f>
        <v>#DIV/0!</v>
      </c>
      <c r="AM460" s="1"/>
      <c r="AN460" s="1"/>
      <c r="AO460" s="1"/>
      <c r="AP460" s="1"/>
      <c r="AQ460" s="1"/>
    </row>
    <row r="461" customFormat="false" ht="11.25" hidden="false" customHeight="false" outlineLevel="0" collapsed="false">
      <c r="A461" s="1" t="n">
        <v>459</v>
      </c>
      <c r="B461" s="8" t="n">
        <f aca="false">+[2]data1cf!AA460</f>
        <v>-90053.3039966008</v>
      </c>
      <c r="C461" s="8" t="n">
        <f aca="false">+[2]data1cf!AB460</f>
        <v>-7579.10576652943</v>
      </c>
      <c r="D461" s="8" t="n">
        <f aca="false">+[2]data1cf!AC460</f>
        <v>-3552.06314321633</v>
      </c>
      <c r="E461" s="8" t="n">
        <f aca="false">+[2]data1cf!AD460</f>
        <v>-3238.13898366893</v>
      </c>
      <c r="F461" s="8" t="n">
        <f aca="false">+[2]data1cf!AE460</f>
        <v>-3519.29267355672</v>
      </c>
      <c r="G461" s="8" t="n">
        <f aca="false">+[2]data1cf!AF460</f>
        <v>-3762.54413299058</v>
      </c>
      <c r="H461" s="8" t="n">
        <f aca="false">+[2]data1cf!AG460</f>
        <v>-2428.37408713826</v>
      </c>
      <c r="I461" s="8" t="n">
        <f aca="false">+[2]data1cf!AH460</f>
        <v>-2544.49285879417</v>
      </c>
      <c r="J461" s="8" t="n">
        <f aca="false">+[2]data1cf!AI460</f>
        <v>-2556.92706132916</v>
      </c>
      <c r="K461" s="8" t="n">
        <f aca="false">+[2]data1cf!AJ460</f>
        <v>-2566.23301748081</v>
      </c>
      <c r="L461" s="8" t="n">
        <f aca="false">+[2]data1cf!AK460</f>
        <v>-2594.42099620957</v>
      </c>
      <c r="M461" s="8" t="n">
        <f aca="false">+[2]data1cf!AL460</f>
        <v>-2593.01165178363</v>
      </c>
      <c r="N461" s="8" t="n">
        <f aca="false">+[2]data1cf!AM460</f>
        <v>-2610.50772874147</v>
      </c>
      <c r="O461" s="8" t="n">
        <f aca="false">+[2]data1cf!AN460</f>
        <v>-2420.81196891549</v>
      </c>
      <c r="P461" s="8" t="n">
        <f aca="false">+[2]data1cf!AO460</f>
        <v>-2382.31621426729</v>
      </c>
      <c r="Q461" s="8" t="n">
        <f aca="false">+[2]data1cf!AP460</f>
        <v>-2383.34701374309</v>
      </c>
      <c r="R461" s="8" t="n">
        <f aca="false">+[2]data1cf!AQ460</f>
        <v>1032.87537551941</v>
      </c>
      <c r="S461" s="8" t="n">
        <f aca="false">+[2]data1cf!AR460</f>
        <v>0</v>
      </c>
      <c r="T461" s="8" t="n">
        <f aca="false">+[2]data1cf!AS460</f>
        <v>0</v>
      </c>
      <c r="U461" s="8" t="n">
        <f aca="false">+[2]data1cf!AT460</f>
        <v>0</v>
      </c>
      <c r="V461" s="8" t="n">
        <f aca="false">+[2]data1cf!AU460</f>
        <v>0</v>
      </c>
      <c r="W461" s="8" t="n">
        <f aca="false">+[2]data1cf!AV460</f>
        <v>0</v>
      </c>
      <c r="X461" s="8" t="n">
        <f aca="false">+[2]data1cf!AW460</f>
        <v>0</v>
      </c>
      <c r="Y461" s="8" t="n">
        <f aca="false">+[2]data1cf!AX460</f>
        <v>0</v>
      </c>
      <c r="Z461" s="8" t="n">
        <f aca="false">+[2]data1cf!AY460</f>
        <v>0</v>
      </c>
      <c r="AA461" s="8" t="n">
        <f aca="false">+[2]data1cf!AZ460</f>
        <v>0</v>
      </c>
      <c r="AB461" s="9"/>
      <c r="AC461" s="9"/>
      <c r="AD461" s="9"/>
      <c r="AE461" s="9"/>
      <c r="AF461" s="9"/>
      <c r="AG461" s="9"/>
      <c r="AH461" s="9"/>
      <c r="AI461" s="9"/>
      <c r="AJ461" s="9"/>
      <c r="AK461" s="1"/>
      <c r="AL461" s="1" t="e">
        <f aca="false">SUMPRODUCT(B461:AJ461,PVCapPrice)</f>
        <v>#DIV/0!</v>
      </c>
      <c r="AM461" s="1"/>
      <c r="AN461" s="1"/>
      <c r="AO461" s="1"/>
      <c r="AP461" s="1"/>
      <c r="AQ461" s="1"/>
    </row>
    <row r="462" customFormat="false" ht="11.25" hidden="false" customHeight="false" outlineLevel="0" collapsed="false">
      <c r="A462" s="1" t="n">
        <v>460</v>
      </c>
      <c r="B462" s="8" t="n">
        <f aca="false">+[2]data1cf!AA461</f>
        <v>-86386.9390245746</v>
      </c>
      <c r="C462" s="8" t="n">
        <f aca="false">+[2]data1cf!AB461</f>
        <v>-7602.04267870691</v>
      </c>
      <c r="D462" s="8" t="n">
        <f aca="false">+[2]data1cf!AC461</f>
        <v>-3769.16645590296</v>
      </c>
      <c r="E462" s="8" t="n">
        <f aca="false">+[2]data1cf!AD461</f>
        <v>-3297.30327365756</v>
      </c>
      <c r="F462" s="8" t="n">
        <f aca="false">+[2]data1cf!AE461</f>
        <v>-3461.9310460035</v>
      </c>
      <c r="G462" s="8" t="n">
        <f aca="false">+[2]data1cf!AF461</f>
        <v>-3792.3288956003</v>
      </c>
      <c r="H462" s="8" t="n">
        <f aca="false">+[2]data1cf!AG461</f>
        <v>-2517.18165941827</v>
      </c>
      <c r="I462" s="8" t="n">
        <f aca="false">+[2]data1cf!AH461</f>
        <v>-2628.59633816047</v>
      </c>
      <c r="J462" s="8" t="n">
        <f aca="false">+[2]data1cf!AI461</f>
        <v>-2641.03054069546</v>
      </c>
      <c r="K462" s="8" t="n">
        <f aca="false">+[2]data1cf!AJ461</f>
        <v>-2650.47904511722</v>
      </c>
      <c r="L462" s="8" t="n">
        <f aca="false">+[2]data1cf!AK461</f>
        <v>-2678.52447557587</v>
      </c>
      <c r="M462" s="8" t="n">
        <f aca="false">+[2]data1cf!AL461</f>
        <v>-2677.25767942005</v>
      </c>
      <c r="N462" s="8" t="n">
        <f aca="false">+[2]data1cf!AM461</f>
        <v>-2694.61120810778</v>
      </c>
      <c r="O462" s="8" t="n">
        <f aca="false">+[2]data1cf!AN461</f>
        <v>-2505.05799655191</v>
      </c>
      <c r="P462" s="8" t="n">
        <f aca="false">+[2]data1cf!AO461</f>
        <v>-2466.4196936336</v>
      </c>
      <c r="Q462" s="8" t="n">
        <f aca="false">+[2]data1cf!AP461</f>
        <v>-2467.59304137951</v>
      </c>
      <c r="R462" s="8" t="n">
        <f aca="false">+[2]data1cf!AQ461</f>
        <v>990.82363583626</v>
      </c>
      <c r="S462" s="8" t="n">
        <f aca="false">+[2]data1cf!AR461</f>
        <v>0</v>
      </c>
      <c r="T462" s="8" t="n">
        <f aca="false">+[2]data1cf!AS461</f>
        <v>0</v>
      </c>
      <c r="U462" s="8" t="n">
        <f aca="false">+[2]data1cf!AT461</f>
        <v>0</v>
      </c>
      <c r="V462" s="8" t="n">
        <f aca="false">+[2]data1cf!AU461</f>
        <v>0</v>
      </c>
      <c r="W462" s="8" t="n">
        <f aca="false">+[2]data1cf!AV461</f>
        <v>0</v>
      </c>
      <c r="X462" s="8" t="n">
        <f aca="false">+[2]data1cf!AW461</f>
        <v>0</v>
      </c>
      <c r="Y462" s="8" t="n">
        <f aca="false">+[2]data1cf!AX461</f>
        <v>0</v>
      </c>
      <c r="Z462" s="8" t="n">
        <f aca="false">+[2]data1cf!AY461</f>
        <v>0</v>
      </c>
      <c r="AA462" s="8" t="n">
        <f aca="false">+[2]data1cf!AZ461</f>
        <v>0</v>
      </c>
      <c r="AB462" s="9"/>
      <c r="AC462" s="9"/>
      <c r="AD462" s="9"/>
      <c r="AE462" s="9"/>
      <c r="AF462" s="9"/>
      <c r="AG462" s="9"/>
      <c r="AH462" s="9"/>
      <c r="AI462" s="9"/>
      <c r="AJ462" s="9"/>
      <c r="AK462" s="1"/>
      <c r="AL462" s="1" t="e">
        <f aca="false">SUMPRODUCT(B462:AJ462,PVCapPrice)</f>
        <v>#DIV/0!</v>
      </c>
      <c r="AM462" s="1"/>
      <c r="AN462" s="1"/>
      <c r="AO462" s="1"/>
      <c r="AP462" s="1"/>
      <c r="AQ462" s="1"/>
    </row>
    <row r="463" customFormat="false" ht="11.25" hidden="false" customHeight="false" outlineLevel="0" collapsed="false">
      <c r="A463" s="1" t="n">
        <v>461</v>
      </c>
      <c r="B463" s="8" t="n">
        <f aca="false">+[2]data1cf!AA462</f>
        <v>-85289.4821774538</v>
      </c>
      <c r="C463" s="8" t="n">
        <f aca="false">+[2]data1cf!AB462</f>
        <v>-7605.12971377122</v>
      </c>
      <c r="D463" s="8" t="n">
        <f aca="false">+[2]data1cf!AC462</f>
        <v>-3755.74149217383</v>
      </c>
      <c r="E463" s="8" t="n">
        <f aca="false">+[2]data1cf!AD462</f>
        <v>-3315.08504634893</v>
      </c>
      <c r="F463" s="8" t="n">
        <f aca="false">+[2]data1cf!AE462</f>
        <v>-3750.76828675812</v>
      </c>
      <c r="G463" s="8" t="n">
        <f aca="false">+[2]data1cf!AF462</f>
        <v>-3855.57177070159</v>
      </c>
      <c r="H463" s="8" t="n">
        <f aca="false">+[2]data1cf!AG462</f>
        <v>-2543.76452255888</v>
      </c>
      <c r="I463" s="8" t="n">
        <f aca="false">+[2]data1cf!AH462</f>
        <v>-2653.77112026794</v>
      </c>
      <c r="J463" s="8" t="n">
        <f aca="false">+[2]data1cf!AI462</f>
        <v>-2666.20532280293</v>
      </c>
      <c r="K463" s="8" t="n">
        <f aca="false">+[2]data1cf!AJ462</f>
        <v>-2675.69649634691</v>
      </c>
      <c r="L463" s="8" t="n">
        <f aca="false">+[2]data1cf!AK462</f>
        <v>-2703.69925768334</v>
      </c>
      <c r="M463" s="8" t="n">
        <f aca="false">+[2]data1cf!AL462</f>
        <v>-2702.47513064974</v>
      </c>
      <c r="N463" s="8" t="n">
        <f aca="false">+[2]data1cf!AM462</f>
        <v>-2719.78599021525</v>
      </c>
      <c r="O463" s="8" t="n">
        <f aca="false">+[2]data1cf!AN462</f>
        <v>-2530.2754477816</v>
      </c>
      <c r="P463" s="8" t="n">
        <f aca="false">+[2]data1cf!AO462</f>
        <v>-2491.59447574107</v>
      </c>
      <c r="Q463" s="8" t="n">
        <f aca="false">+[2]data1cf!AP462</f>
        <v>-2492.81049260919</v>
      </c>
      <c r="R463" s="8" t="n">
        <f aca="false">+[2]data1cf!AQ462</f>
        <v>978.236244782524</v>
      </c>
      <c r="S463" s="8" t="n">
        <f aca="false">+[2]data1cf!AR462</f>
        <v>0</v>
      </c>
      <c r="T463" s="8" t="n">
        <f aca="false">+[2]data1cf!AS462</f>
        <v>0</v>
      </c>
      <c r="U463" s="8" t="n">
        <f aca="false">+[2]data1cf!AT462</f>
        <v>0</v>
      </c>
      <c r="V463" s="8" t="n">
        <f aca="false">+[2]data1cf!AU462</f>
        <v>0</v>
      </c>
      <c r="W463" s="8" t="n">
        <f aca="false">+[2]data1cf!AV462</f>
        <v>0</v>
      </c>
      <c r="X463" s="8" t="n">
        <f aca="false">+[2]data1cf!AW462</f>
        <v>0</v>
      </c>
      <c r="Y463" s="8" t="n">
        <f aca="false">+[2]data1cf!AX462</f>
        <v>0</v>
      </c>
      <c r="Z463" s="8" t="n">
        <f aca="false">+[2]data1cf!AY462</f>
        <v>0</v>
      </c>
      <c r="AA463" s="8" t="n">
        <f aca="false">+[2]data1cf!AZ462</f>
        <v>0</v>
      </c>
      <c r="AB463" s="9"/>
      <c r="AC463" s="9"/>
      <c r="AD463" s="9"/>
      <c r="AE463" s="9"/>
      <c r="AF463" s="9"/>
      <c r="AG463" s="9"/>
      <c r="AH463" s="9"/>
      <c r="AI463" s="9"/>
      <c r="AJ463" s="9"/>
      <c r="AK463" s="1"/>
      <c r="AL463" s="1" t="e">
        <f aca="false">SUMPRODUCT(B463:AJ463,PVCapPrice)</f>
        <v>#DIV/0!</v>
      </c>
      <c r="AM463" s="1"/>
      <c r="AN463" s="1"/>
      <c r="AO463" s="1"/>
      <c r="AP463" s="1"/>
      <c r="AQ463" s="1"/>
    </row>
    <row r="464" customFormat="false" ht="11.25" hidden="false" customHeight="false" outlineLevel="0" collapsed="false">
      <c r="A464" s="1" t="n">
        <v>462</v>
      </c>
      <c r="B464" s="8" t="n">
        <f aca="false">+[2]data1cf!AA463</f>
        <v>-91549.5537200056</v>
      </c>
      <c r="C464" s="8" t="n">
        <f aca="false">+[2]data1cf!AB463</f>
        <v>-7587.50002933676</v>
      </c>
      <c r="D464" s="8" t="n">
        <f aca="false">+[2]data1cf!AC463</f>
        <v>-3564.40088715965</v>
      </c>
      <c r="E464" s="8" t="n">
        <f aca="false">+[2]data1cf!AD463</f>
        <v>-3191.11438653807</v>
      </c>
      <c r="F464" s="8" t="n">
        <f aca="false">+[2]data1cf!AE463</f>
        <v>-3409.05975257389</v>
      </c>
      <c r="G464" s="8" t="n">
        <f aca="false">+[2]data1cf!AF463</f>
        <v>-3687.51810646026</v>
      </c>
      <c r="H464" s="8" t="n">
        <f aca="false">+[2]data1cf!AG463</f>
        <v>-2392.13156723802</v>
      </c>
      <c r="I464" s="8" t="n">
        <f aca="false">+[2]data1cf!AH463</f>
        <v>-2510.17008713904</v>
      </c>
      <c r="J464" s="8" t="n">
        <f aca="false">+[2]data1cf!AI463</f>
        <v>-2522.60428967403</v>
      </c>
      <c r="K464" s="8" t="n">
        <f aca="false">+[2]data1cf!AJ463</f>
        <v>-2531.85207163643</v>
      </c>
      <c r="L464" s="8" t="n">
        <f aca="false">+[2]data1cf!AK463</f>
        <v>-2560.09822455444</v>
      </c>
      <c r="M464" s="8" t="n">
        <f aca="false">+[2]data1cf!AL463</f>
        <v>-2558.63070593926</v>
      </c>
      <c r="N464" s="8" t="n">
        <f aca="false">+[2]data1cf!AM463</f>
        <v>-2576.18495708635</v>
      </c>
      <c r="O464" s="8" t="n">
        <f aca="false">+[2]data1cf!AN463</f>
        <v>-2386.43102307112</v>
      </c>
      <c r="P464" s="8" t="n">
        <f aca="false">+[2]data1cf!AO463</f>
        <v>-2347.99344261217</v>
      </c>
      <c r="Q464" s="8" t="n">
        <f aca="false">+[2]data1cf!AP463</f>
        <v>-2348.96606789872</v>
      </c>
      <c r="R464" s="8" t="n">
        <f aca="false">+[2]data1cf!AQ463</f>
        <v>1050.03676134698</v>
      </c>
      <c r="S464" s="8" t="n">
        <f aca="false">+[2]data1cf!AR463</f>
        <v>0</v>
      </c>
      <c r="T464" s="8" t="n">
        <f aca="false">+[2]data1cf!AS463</f>
        <v>0</v>
      </c>
      <c r="U464" s="8" t="n">
        <f aca="false">+[2]data1cf!AT463</f>
        <v>0</v>
      </c>
      <c r="V464" s="8" t="n">
        <f aca="false">+[2]data1cf!AU463</f>
        <v>0</v>
      </c>
      <c r="W464" s="8" t="n">
        <f aca="false">+[2]data1cf!AV463</f>
        <v>0</v>
      </c>
      <c r="X464" s="8" t="n">
        <f aca="false">+[2]data1cf!AW463</f>
        <v>0</v>
      </c>
      <c r="Y464" s="8" t="n">
        <f aca="false">+[2]data1cf!AX463</f>
        <v>0</v>
      </c>
      <c r="Z464" s="8" t="n">
        <f aca="false">+[2]data1cf!AY463</f>
        <v>0</v>
      </c>
      <c r="AA464" s="8" t="n">
        <f aca="false">+[2]data1cf!AZ463</f>
        <v>0</v>
      </c>
      <c r="AB464" s="9"/>
      <c r="AC464" s="9"/>
      <c r="AD464" s="9"/>
      <c r="AE464" s="9"/>
      <c r="AF464" s="9"/>
      <c r="AG464" s="9"/>
      <c r="AH464" s="9"/>
      <c r="AI464" s="9"/>
      <c r="AJ464" s="9"/>
      <c r="AK464" s="1"/>
      <c r="AL464" s="1" t="e">
        <f aca="false">SUMPRODUCT(B464:AJ464,PVCapPrice)</f>
        <v>#DIV/0!</v>
      </c>
      <c r="AM464" s="1"/>
      <c r="AN464" s="1"/>
      <c r="AO464" s="1"/>
      <c r="AP464" s="1"/>
      <c r="AQ464" s="1"/>
    </row>
    <row r="465" customFormat="false" ht="11.25" hidden="false" customHeight="false" outlineLevel="0" collapsed="false">
      <c r="A465" s="1" t="n">
        <v>463</v>
      </c>
      <c r="B465" s="8" t="n">
        <f aca="false">+[2]data1cf!AA464</f>
        <v>-96397.5646562211</v>
      </c>
      <c r="C465" s="8" t="n">
        <f aca="false">+[2]data1cf!AB464</f>
        <v>-7569.56354363927</v>
      </c>
      <c r="D465" s="8" t="n">
        <f aca="false">+[2]data1cf!AC464</f>
        <v>-3423.93475011103</v>
      </c>
      <c r="E465" s="8" t="n">
        <f aca="false">+[2]data1cf!AD464</f>
        <v>-3057.25969628408</v>
      </c>
      <c r="F465" s="8" t="n">
        <f aca="false">+[2]data1cf!AE464</f>
        <v>-3151.97219861742</v>
      </c>
      <c r="G465" s="8" t="n">
        <f aca="false">+[2]data1cf!AF464</f>
        <v>-3602.00276311769</v>
      </c>
      <c r="H465" s="8" t="n">
        <f aca="false">+[2]data1cf!AG464</f>
        <v>-2274.70188281838</v>
      </c>
      <c r="I465" s="8" t="n">
        <f aca="false">+[2]data1cf!AH464</f>
        <v>-2398.960594671</v>
      </c>
      <c r="J465" s="8" t="n">
        <f aca="false">+[2]data1cf!AI464</f>
        <v>-2411.39479720599</v>
      </c>
      <c r="K465" s="8" t="n">
        <f aca="false">+[2]data1cf!AJ464</f>
        <v>-2420.4540885032</v>
      </c>
      <c r="L465" s="8" t="n">
        <f aca="false">+[2]data1cf!AK464</f>
        <v>-2448.8887320864</v>
      </c>
      <c r="M465" s="8" t="n">
        <f aca="false">+[2]data1cf!AL464</f>
        <v>-2447.23272280602</v>
      </c>
      <c r="N465" s="8" t="n">
        <f aca="false">+[2]data1cf!AM464</f>
        <v>-2464.97546461831</v>
      </c>
      <c r="O465" s="8" t="n">
        <f aca="false">+[2]data1cf!AN464</f>
        <v>-2275.03303993789</v>
      </c>
      <c r="P465" s="8" t="n">
        <f aca="false">+[2]data1cf!AO464</f>
        <v>-2236.78395014413</v>
      </c>
      <c r="Q465" s="8" t="n">
        <f aca="false">+[2]data1cf!AP464</f>
        <v>-2237.56808476548</v>
      </c>
      <c r="R465" s="8" t="n">
        <f aca="false">+[2]data1cf!AQ464</f>
        <v>1105.64150758099</v>
      </c>
      <c r="S465" s="8" t="n">
        <f aca="false">+[2]data1cf!AR464</f>
        <v>0</v>
      </c>
      <c r="T465" s="8" t="n">
        <f aca="false">+[2]data1cf!AS464</f>
        <v>0</v>
      </c>
      <c r="U465" s="8" t="n">
        <f aca="false">+[2]data1cf!AT464</f>
        <v>0</v>
      </c>
      <c r="V465" s="8" t="n">
        <f aca="false">+[2]data1cf!AU464</f>
        <v>0</v>
      </c>
      <c r="W465" s="8" t="n">
        <f aca="false">+[2]data1cf!AV464</f>
        <v>0</v>
      </c>
      <c r="X465" s="8" t="n">
        <f aca="false">+[2]data1cf!AW464</f>
        <v>0</v>
      </c>
      <c r="Y465" s="8" t="n">
        <f aca="false">+[2]data1cf!AX464</f>
        <v>0</v>
      </c>
      <c r="Z465" s="8" t="n">
        <f aca="false">+[2]data1cf!AY464</f>
        <v>0</v>
      </c>
      <c r="AA465" s="8" t="n">
        <f aca="false">+[2]data1cf!AZ464</f>
        <v>0</v>
      </c>
      <c r="AB465" s="9"/>
      <c r="AC465" s="9"/>
      <c r="AD465" s="9"/>
      <c r="AE465" s="9"/>
      <c r="AF465" s="9"/>
      <c r="AG465" s="9"/>
      <c r="AH465" s="9"/>
      <c r="AI465" s="9"/>
      <c r="AJ465" s="9"/>
      <c r="AK465" s="1"/>
      <c r="AL465" s="1" t="e">
        <f aca="false">SUMPRODUCT(B465:AJ465,PVCapPrice)</f>
        <v>#DIV/0!</v>
      </c>
      <c r="AM465" s="1"/>
      <c r="AN465" s="1"/>
      <c r="AO465" s="1"/>
      <c r="AP465" s="1"/>
      <c r="AQ465" s="1"/>
    </row>
    <row r="466" customFormat="false" ht="11.25" hidden="false" customHeight="false" outlineLevel="0" collapsed="false">
      <c r="A466" s="1" t="n">
        <v>464</v>
      </c>
      <c r="B466" s="8" t="n">
        <f aca="false">+[2]data1cf!AA465</f>
        <v>-85692.1842858904</v>
      </c>
      <c r="C466" s="8" t="n">
        <f aca="false">+[2]data1cf!AB465</f>
        <v>-7681.40654605038</v>
      </c>
      <c r="D466" s="8" t="n">
        <f aca="false">+[2]data1cf!AC465</f>
        <v>-3714.91389547672</v>
      </c>
      <c r="E466" s="8" t="n">
        <f aca="false">+[2]data1cf!AD465</f>
        <v>-3367.40226464877</v>
      </c>
      <c r="F466" s="8" t="n">
        <f aca="false">+[2]data1cf!AE465</f>
        <v>-3601.95846410187</v>
      </c>
      <c r="G466" s="8" t="n">
        <f aca="false">+[2]data1cf!AF465</f>
        <v>-3870.3593188582</v>
      </c>
      <c r="H466" s="8" t="n">
        <f aca="false">+[2]data1cf!AG465</f>
        <v>-2534.01017543982</v>
      </c>
      <c r="I466" s="8" t="n">
        <f aca="false">+[2]data1cf!AH465</f>
        <v>-2644.53345606209</v>
      </c>
      <c r="J466" s="8" t="n">
        <f aca="false">+[2]data1cf!AI465</f>
        <v>-2656.96765859708</v>
      </c>
      <c r="K466" s="8" t="n">
        <f aca="false">+[2]data1cf!AJ465</f>
        <v>-2666.44317508309</v>
      </c>
      <c r="L466" s="8" t="n">
        <f aca="false">+[2]data1cf!AK465</f>
        <v>-2694.46159347749</v>
      </c>
      <c r="M466" s="8" t="n">
        <f aca="false">+[2]data1cf!AL465</f>
        <v>-2693.22180938591</v>
      </c>
      <c r="N466" s="8" t="n">
        <f aca="false">+[2]data1cf!AM465</f>
        <v>-2710.5483260094</v>
      </c>
      <c r="O466" s="8" t="n">
        <f aca="false">+[2]data1cf!AN465</f>
        <v>-2521.02212651777</v>
      </c>
      <c r="P466" s="8" t="n">
        <f aca="false">+[2]data1cf!AO465</f>
        <v>-2482.35681153522</v>
      </c>
      <c r="Q466" s="8" t="n">
        <f aca="false">+[2]data1cf!AP465</f>
        <v>-2483.55717134537</v>
      </c>
      <c r="R466" s="8" t="n">
        <f aca="false">+[2]data1cf!AQ465</f>
        <v>982.855076885449</v>
      </c>
      <c r="S466" s="8" t="n">
        <f aca="false">+[2]data1cf!AR465</f>
        <v>0</v>
      </c>
      <c r="T466" s="8" t="n">
        <f aca="false">+[2]data1cf!AS465</f>
        <v>0</v>
      </c>
      <c r="U466" s="8" t="n">
        <f aca="false">+[2]data1cf!AT465</f>
        <v>0</v>
      </c>
      <c r="V466" s="8" t="n">
        <f aca="false">+[2]data1cf!AU465</f>
        <v>0</v>
      </c>
      <c r="W466" s="8" t="n">
        <f aca="false">+[2]data1cf!AV465</f>
        <v>0</v>
      </c>
      <c r="X466" s="8" t="n">
        <f aca="false">+[2]data1cf!AW465</f>
        <v>0</v>
      </c>
      <c r="Y466" s="8" t="n">
        <f aca="false">+[2]data1cf!AX465</f>
        <v>0</v>
      </c>
      <c r="Z466" s="8" t="n">
        <f aca="false">+[2]data1cf!AY465</f>
        <v>0</v>
      </c>
      <c r="AA466" s="8" t="n">
        <f aca="false">+[2]data1cf!AZ465</f>
        <v>0</v>
      </c>
      <c r="AB466" s="9"/>
      <c r="AC466" s="9"/>
      <c r="AD466" s="9"/>
      <c r="AE466" s="9"/>
      <c r="AF466" s="9"/>
      <c r="AG466" s="9"/>
      <c r="AH466" s="9"/>
      <c r="AI466" s="9"/>
      <c r="AJ466" s="9"/>
      <c r="AK466" s="1"/>
      <c r="AL466" s="1" t="e">
        <f aca="false">SUMPRODUCT(B466:AJ466,PVCapPrice)</f>
        <v>#DIV/0!</v>
      </c>
      <c r="AM466" s="1"/>
      <c r="AN466" s="1"/>
      <c r="AO466" s="1"/>
      <c r="AP466" s="1"/>
      <c r="AQ466" s="1"/>
    </row>
    <row r="467" customFormat="false" ht="11.25" hidden="false" customHeight="false" outlineLevel="0" collapsed="false">
      <c r="A467" s="1" t="n">
        <v>465</v>
      </c>
      <c r="B467" s="8" t="n">
        <f aca="false">+[2]data1cf!AA466</f>
        <v>-95376.9926933185</v>
      </c>
      <c r="C467" s="8" t="n">
        <f aca="false">+[2]data1cf!AB466</f>
        <v>-7495.14854948869</v>
      </c>
      <c r="D467" s="8" t="n">
        <f aca="false">+[2]data1cf!AC466</f>
        <v>-3335.29283092569</v>
      </c>
      <c r="E467" s="8" t="n">
        <f aca="false">+[2]data1cf!AD466</f>
        <v>-3014.89311362139</v>
      </c>
      <c r="F467" s="8" t="n">
        <f aca="false">+[2]data1cf!AE466</f>
        <v>-3332.68810143282</v>
      </c>
      <c r="G467" s="8" t="n">
        <f aca="false">+[2]data1cf!AF466</f>
        <v>-3551.30247094158</v>
      </c>
      <c r="H467" s="8" t="n">
        <f aca="false">+[2]data1cf!AG466</f>
        <v>-2299.42242184108</v>
      </c>
      <c r="I467" s="8" t="n">
        <f aca="false">+[2]data1cf!AH466</f>
        <v>-2422.37169904242</v>
      </c>
      <c r="J467" s="8" t="n">
        <f aca="false">+[2]data1cf!AI466</f>
        <v>-2434.80590157741</v>
      </c>
      <c r="K467" s="8" t="n">
        <f aca="false">+[2]data1cf!AJ466</f>
        <v>-2443.90487271253</v>
      </c>
      <c r="L467" s="8" t="n">
        <f aca="false">+[2]data1cf!AK466</f>
        <v>-2472.29983645782</v>
      </c>
      <c r="M467" s="8" t="n">
        <f aca="false">+[2]data1cf!AL466</f>
        <v>-2470.68350701535</v>
      </c>
      <c r="N467" s="8" t="n">
        <f aca="false">+[2]data1cf!AM466</f>
        <v>-2488.38656898973</v>
      </c>
      <c r="O467" s="8" t="n">
        <f aca="false">+[2]data1cf!AN466</f>
        <v>-2298.48382414722</v>
      </c>
      <c r="P467" s="8" t="n">
        <f aca="false">+[2]data1cf!AO466</f>
        <v>-2260.19505451555</v>
      </c>
      <c r="Q467" s="8" t="n">
        <f aca="false">+[2]data1cf!AP466</f>
        <v>-2261.01886897481</v>
      </c>
      <c r="R467" s="8" t="n">
        <f aca="false">+[2]data1cf!AQ466</f>
        <v>1093.93595539529</v>
      </c>
      <c r="S467" s="8" t="n">
        <f aca="false">+[2]data1cf!AR466</f>
        <v>0</v>
      </c>
      <c r="T467" s="8" t="n">
        <f aca="false">+[2]data1cf!AS466</f>
        <v>0</v>
      </c>
      <c r="U467" s="8" t="n">
        <f aca="false">+[2]data1cf!AT466</f>
        <v>0</v>
      </c>
      <c r="V467" s="8" t="n">
        <f aca="false">+[2]data1cf!AU466</f>
        <v>0</v>
      </c>
      <c r="W467" s="8" t="n">
        <f aca="false">+[2]data1cf!AV466</f>
        <v>0</v>
      </c>
      <c r="X467" s="8" t="n">
        <f aca="false">+[2]data1cf!AW466</f>
        <v>0</v>
      </c>
      <c r="Y467" s="8" t="n">
        <f aca="false">+[2]data1cf!AX466</f>
        <v>0</v>
      </c>
      <c r="Z467" s="8" t="n">
        <f aca="false">+[2]data1cf!AY466</f>
        <v>0</v>
      </c>
      <c r="AA467" s="8" t="n">
        <f aca="false">+[2]data1cf!AZ466</f>
        <v>0</v>
      </c>
      <c r="AB467" s="9"/>
      <c r="AC467" s="9"/>
      <c r="AD467" s="9"/>
      <c r="AE467" s="9"/>
      <c r="AF467" s="9"/>
      <c r="AG467" s="9"/>
      <c r="AH467" s="9"/>
      <c r="AI467" s="9"/>
      <c r="AJ467" s="9"/>
      <c r="AK467" s="1"/>
      <c r="AL467" s="1" t="e">
        <f aca="false">SUMPRODUCT(B467:AJ467,PVCapPrice)</f>
        <v>#DIV/0!</v>
      </c>
      <c r="AM467" s="1"/>
      <c r="AN467" s="1"/>
      <c r="AO467" s="1"/>
      <c r="AP467" s="1"/>
      <c r="AQ467" s="1"/>
    </row>
    <row r="468" customFormat="false" ht="11.25" hidden="false" customHeight="false" outlineLevel="0" collapsed="false">
      <c r="A468" s="1" t="n">
        <v>466</v>
      </c>
      <c r="B468" s="8" t="n">
        <f aca="false">+[2]data1cf!AA467</f>
        <v>-85729.9101016624</v>
      </c>
      <c r="C468" s="8" t="n">
        <f aca="false">+[2]data1cf!AB467</f>
        <v>-7680.89192569755</v>
      </c>
      <c r="D468" s="8" t="n">
        <f aca="false">+[2]data1cf!AC467</f>
        <v>-3718.64047538337</v>
      </c>
      <c r="E468" s="8" t="n">
        <f aca="false">+[2]data1cf!AD467</f>
        <v>-3421.08547900396</v>
      </c>
      <c r="F468" s="8" t="n">
        <f aca="false">+[2]data1cf!AE467</f>
        <v>-3642.84454618914</v>
      </c>
      <c r="G468" s="8" t="n">
        <f aca="false">+[2]data1cf!AF467</f>
        <v>-3901.22435103632</v>
      </c>
      <c r="H468" s="8" t="n">
        <f aca="false">+[2]data1cf!AG467</f>
        <v>-2533.096371676</v>
      </c>
      <c r="I468" s="8" t="n">
        <f aca="false">+[2]data1cf!AH467</f>
        <v>-2643.66805602894</v>
      </c>
      <c r="J468" s="8" t="n">
        <f aca="false">+[2]data1cf!AI467</f>
        <v>-2656.10225856393</v>
      </c>
      <c r="K468" s="8" t="n">
        <f aca="false">+[2]data1cf!AJ467</f>
        <v>-2665.57630827021</v>
      </c>
      <c r="L468" s="8" t="n">
        <f aca="false">+[2]data1cf!AK467</f>
        <v>-2693.59619344434</v>
      </c>
      <c r="M468" s="8" t="n">
        <f aca="false">+[2]data1cf!AL467</f>
        <v>-2692.35494257304</v>
      </c>
      <c r="N468" s="8" t="n">
        <f aca="false">+[2]data1cf!AM467</f>
        <v>-2709.68292597624</v>
      </c>
      <c r="O468" s="8" t="n">
        <f aca="false">+[2]data1cf!AN467</f>
        <v>-2520.1552597049</v>
      </c>
      <c r="P468" s="8" t="n">
        <f aca="false">+[2]data1cf!AO467</f>
        <v>-2481.49141150206</v>
      </c>
      <c r="Q468" s="8" t="n">
        <f aca="false">+[2]data1cf!AP467</f>
        <v>-2482.6903045325</v>
      </c>
      <c r="R468" s="8" t="n">
        <f aca="false">+[2]data1cf!AQ467</f>
        <v>983.287776902026</v>
      </c>
      <c r="S468" s="8" t="n">
        <f aca="false">+[2]data1cf!AR467</f>
        <v>0</v>
      </c>
      <c r="T468" s="8" t="n">
        <f aca="false">+[2]data1cf!AS467</f>
        <v>0</v>
      </c>
      <c r="U468" s="8" t="n">
        <f aca="false">+[2]data1cf!AT467</f>
        <v>0</v>
      </c>
      <c r="V468" s="8" t="n">
        <f aca="false">+[2]data1cf!AU467</f>
        <v>0</v>
      </c>
      <c r="W468" s="8" t="n">
        <f aca="false">+[2]data1cf!AV467</f>
        <v>0</v>
      </c>
      <c r="X468" s="8" t="n">
        <f aca="false">+[2]data1cf!AW467</f>
        <v>0</v>
      </c>
      <c r="Y468" s="8" t="n">
        <f aca="false">+[2]data1cf!AX467</f>
        <v>0</v>
      </c>
      <c r="Z468" s="8" t="n">
        <f aca="false">+[2]data1cf!AY467</f>
        <v>0</v>
      </c>
      <c r="AA468" s="8" t="n">
        <f aca="false">+[2]data1cf!AZ467</f>
        <v>0</v>
      </c>
      <c r="AB468" s="9"/>
      <c r="AC468" s="9"/>
      <c r="AD468" s="9"/>
      <c r="AE468" s="9"/>
      <c r="AF468" s="9"/>
      <c r="AG468" s="9"/>
      <c r="AH468" s="9"/>
      <c r="AI468" s="9"/>
      <c r="AJ468" s="9"/>
      <c r="AK468" s="1"/>
      <c r="AL468" s="1" t="e">
        <f aca="false">SUMPRODUCT(B468:AJ468,PVCapPrice)</f>
        <v>#DIV/0!</v>
      </c>
      <c r="AM468" s="1"/>
      <c r="AN468" s="1"/>
      <c r="AO468" s="1"/>
      <c r="AP468" s="1"/>
      <c r="AQ468" s="1"/>
    </row>
    <row r="469" customFormat="false" ht="11.25" hidden="false" customHeight="false" outlineLevel="0" collapsed="false">
      <c r="A469" s="1" t="n">
        <v>467</v>
      </c>
      <c r="B469" s="8" t="n">
        <f aca="false">+[2]data1cf!AA468</f>
        <v>-102080.620199526</v>
      </c>
      <c r="C469" s="8" t="n">
        <f aca="false">+[2]data1cf!AB468</f>
        <v>-7310.32889148425</v>
      </c>
      <c r="D469" s="8" t="n">
        <f aca="false">+[2]data1cf!AC468</f>
        <v>-3112.34079952036</v>
      </c>
      <c r="E469" s="8" t="n">
        <f aca="false">+[2]data1cf!AD468</f>
        <v>-2741.17124420853</v>
      </c>
      <c r="F469" s="8" t="n">
        <f aca="false">+[2]data1cf!AE468</f>
        <v>-3080.13508461766</v>
      </c>
      <c r="G469" s="8" t="n">
        <f aca="false">+[2]data1cf!AF468</f>
        <v>-3397.75256294942</v>
      </c>
      <c r="H469" s="8" t="n">
        <f aca="false">+[2]data1cf!AG468</f>
        <v>-2137.04554751512</v>
      </c>
      <c r="I469" s="8" t="n">
        <f aca="false">+[2]data1cf!AH468</f>
        <v>-2268.59584695202</v>
      </c>
      <c r="J469" s="8" t="n">
        <f aca="false">+[2]data1cf!AI468</f>
        <v>-2281.03004948701</v>
      </c>
      <c r="K469" s="8" t="n">
        <f aca="false">+[2]data1cf!AJ468</f>
        <v>-2289.8683835847</v>
      </c>
      <c r="L469" s="8" t="n">
        <f aca="false">+[2]data1cf!AK468</f>
        <v>-2318.52398436742</v>
      </c>
      <c r="M469" s="8" t="n">
        <f aca="false">+[2]data1cf!AL468</f>
        <v>-2316.64701788752</v>
      </c>
      <c r="N469" s="8" t="n">
        <f aca="false">+[2]data1cf!AM468</f>
        <v>-2334.61071689933</v>
      </c>
      <c r="O469" s="8" t="n">
        <f aca="false">+[2]data1cf!AN468</f>
        <v>-2144.44733501938</v>
      </c>
      <c r="P469" s="8" t="n">
        <f aca="false">+[2]data1cf!AO468</f>
        <v>-2106.41920242515</v>
      </c>
      <c r="Q469" s="8" t="n">
        <f aca="false">+[2]data1cf!AP468</f>
        <v>-2106.98237984698</v>
      </c>
      <c r="R469" s="8" t="n">
        <f aca="false">+[2]data1cf!AQ468</f>
        <v>1170.82388144048</v>
      </c>
      <c r="S469" s="8" t="n">
        <f aca="false">+[2]data1cf!AR468</f>
        <v>0</v>
      </c>
      <c r="T469" s="8" t="n">
        <f aca="false">+[2]data1cf!AS468</f>
        <v>0</v>
      </c>
      <c r="U469" s="8" t="n">
        <f aca="false">+[2]data1cf!AT468</f>
        <v>0</v>
      </c>
      <c r="V469" s="8" t="n">
        <f aca="false">+[2]data1cf!AU468</f>
        <v>0</v>
      </c>
      <c r="W469" s="8" t="n">
        <f aca="false">+[2]data1cf!AV468</f>
        <v>0</v>
      </c>
      <c r="X469" s="8" t="n">
        <f aca="false">+[2]data1cf!AW468</f>
        <v>0</v>
      </c>
      <c r="Y469" s="8" t="n">
        <f aca="false">+[2]data1cf!AX468</f>
        <v>0</v>
      </c>
      <c r="Z469" s="8" t="n">
        <f aca="false">+[2]data1cf!AY468</f>
        <v>0</v>
      </c>
      <c r="AA469" s="8" t="n">
        <f aca="false">+[2]data1cf!AZ468</f>
        <v>0</v>
      </c>
      <c r="AB469" s="9"/>
      <c r="AC469" s="9"/>
      <c r="AD469" s="9"/>
      <c r="AE469" s="9"/>
      <c r="AF469" s="9"/>
      <c r="AG469" s="9"/>
      <c r="AH469" s="9"/>
      <c r="AI469" s="9"/>
      <c r="AJ469" s="9"/>
      <c r="AK469" s="1"/>
      <c r="AL469" s="1" t="e">
        <f aca="false">SUMPRODUCT(B469:AJ469,PVCapPrice)</f>
        <v>#DIV/0!</v>
      </c>
      <c r="AM469" s="1"/>
      <c r="AN469" s="1"/>
      <c r="AO469" s="1"/>
      <c r="AP469" s="1"/>
      <c r="AQ469" s="1"/>
    </row>
    <row r="470" customFormat="false" ht="11.25" hidden="false" customHeight="false" outlineLevel="0" collapsed="false">
      <c r="A470" s="1" t="n">
        <v>468</v>
      </c>
      <c r="B470" s="8" t="n">
        <f aca="false">+[2]data1cf!AA469</f>
        <v>-100375.996898765</v>
      </c>
      <c r="C470" s="8" t="n">
        <f aca="false">+[2]data1cf!AB469</f>
        <v>-7364.96127857834</v>
      </c>
      <c r="D470" s="8" t="n">
        <f aca="false">+[2]data1cf!AC469</f>
        <v>-3226.93020879445</v>
      </c>
      <c r="E470" s="8" t="n">
        <f aca="false">+[2]data1cf!AD469</f>
        <v>-3010.19549225901</v>
      </c>
      <c r="F470" s="8" t="n">
        <f aca="false">+[2]data1cf!AE469</f>
        <v>-3227.51804445818</v>
      </c>
      <c r="G470" s="8" t="n">
        <f aca="false">+[2]data1cf!AF469</f>
        <v>-3490.02200250798</v>
      </c>
      <c r="H470" s="8" t="n">
        <f aca="false">+[2]data1cf!AG469</f>
        <v>-2178.33534221575</v>
      </c>
      <c r="I470" s="8" t="n">
        <f aca="false">+[2]data1cf!AH469</f>
        <v>-2307.69854177285</v>
      </c>
      <c r="J470" s="8" t="n">
        <f aca="false">+[2]data1cf!AI469</f>
        <v>-2320.13274430784</v>
      </c>
      <c r="K470" s="8" t="n">
        <f aca="false">+[2]data1cf!AJ469</f>
        <v>-2329.03735415945</v>
      </c>
      <c r="L470" s="8" t="n">
        <f aca="false">+[2]data1cf!AK469</f>
        <v>-2357.62667918825</v>
      </c>
      <c r="M470" s="8" t="n">
        <f aca="false">+[2]data1cf!AL469</f>
        <v>-2355.81598846227</v>
      </c>
      <c r="N470" s="8" t="n">
        <f aca="false">+[2]data1cf!AM469</f>
        <v>-2373.71341172015</v>
      </c>
      <c r="O470" s="8" t="n">
        <f aca="false">+[2]data1cf!AN469</f>
        <v>-2183.61630559414</v>
      </c>
      <c r="P470" s="8" t="n">
        <f aca="false">+[2]data1cf!AO469</f>
        <v>-2145.52189724597</v>
      </c>
      <c r="Q470" s="8" t="n">
        <f aca="false">+[2]data1cf!AP469</f>
        <v>-2146.15135042173</v>
      </c>
      <c r="R470" s="8" t="n">
        <f aca="false">+[2]data1cf!AQ469</f>
        <v>1151.27253403007</v>
      </c>
      <c r="S470" s="8" t="n">
        <f aca="false">+[2]data1cf!AR469</f>
        <v>0</v>
      </c>
      <c r="T470" s="8" t="n">
        <f aca="false">+[2]data1cf!AS469</f>
        <v>0</v>
      </c>
      <c r="U470" s="8" t="n">
        <f aca="false">+[2]data1cf!AT469</f>
        <v>0</v>
      </c>
      <c r="V470" s="8" t="n">
        <f aca="false">+[2]data1cf!AU469</f>
        <v>0</v>
      </c>
      <c r="W470" s="8" t="n">
        <f aca="false">+[2]data1cf!AV469</f>
        <v>0</v>
      </c>
      <c r="X470" s="8" t="n">
        <f aca="false">+[2]data1cf!AW469</f>
        <v>0</v>
      </c>
      <c r="Y470" s="8" t="n">
        <f aca="false">+[2]data1cf!AX469</f>
        <v>0</v>
      </c>
      <c r="Z470" s="8" t="n">
        <f aca="false">+[2]data1cf!AY469</f>
        <v>0</v>
      </c>
      <c r="AA470" s="8" t="n">
        <f aca="false">+[2]data1cf!AZ469</f>
        <v>0</v>
      </c>
      <c r="AB470" s="9"/>
      <c r="AC470" s="9"/>
      <c r="AD470" s="9"/>
      <c r="AE470" s="9"/>
      <c r="AF470" s="9"/>
      <c r="AG470" s="9"/>
      <c r="AH470" s="9"/>
      <c r="AI470" s="9"/>
      <c r="AJ470" s="9"/>
      <c r="AK470" s="1"/>
      <c r="AL470" s="1" t="e">
        <f aca="false">SUMPRODUCT(B470:AJ470,PVCapPrice)</f>
        <v>#DIV/0!</v>
      </c>
      <c r="AM470" s="1"/>
      <c r="AN470" s="1"/>
      <c r="AO470" s="1"/>
      <c r="AP470" s="1"/>
      <c r="AQ470" s="1"/>
    </row>
    <row r="471" customFormat="false" ht="11.25" hidden="false" customHeight="false" outlineLevel="0" collapsed="false">
      <c r="A471" s="1" t="n">
        <v>469</v>
      </c>
      <c r="B471" s="8" t="n">
        <f aca="false">+[2]data1cf!AA470</f>
        <v>-102672.708280688</v>
      </c>
      <c r="C471" s="8" t="n">
        <f aca="false">+[2]data1cf!AB470</f>
        <v>-7371.70227011767</v>
      </c>
      <c r="D471" s="8" t="n">
        <f aca="false">+[2]data1cf!AC470</f>
        <v>-3131.84524863212</v>
      </c>
      <c r="E471" s="8" t="n">
        <f aca="false">+[2]data1cf!AD470</f>
        <v>-2815.59212294264</v>
      </c>
      <c r="F471" s="8" t="n">
        <f aca="false">+[2]data1cf!AE470</f>
        <v>-3200.33610306052</v>
      </c>
      <c r="G471" s="8" t="n">
        <f aca="false">+[2]data1cf!AF470</f>
        <v>-3404.27690538082</v>
      </c>
      <c r="H471" s="8" t="n">
        <f aca="false">+[2]data1cf!AG470</f>
        <v>-2122.70384791206</v>
      </c>
      <c r="I471" s="8" t="n">
        <f aca="false">+[2]data1cf!AH470</f>
        <v>-2255.01382004062</v>
      </c>
      <c r="J471" s="8" t="n">
        <f aca="false">+[2]data1cf!AI470</f>
        <v>-2267.44802257561</v>
      </c>
      <c r="K471" s="8" t="n">
        <f aca="false">+[2]data1cf!AJ470</f>
        <v>-2276.2633362887</v>
      </c>
      <c r="L471" s="8" t="n">
        <f aca="false">+[2]data1cf!AK470</f>
        <v>-2304.94195745602</v>
      </c>
      <c r="M471" s="8" t="n">
        <f aca="false">+[2]data1cf!AL470</f>
        <v>-2303.04197059152</v>
      </c>
      <c r="N471" s="8" t="n">
        <f aca="false">+[2]data1cf!AM470</f>
        <v>-2321.02868998793</v>
      </c>
      <c r="O471" s="8" t="n">
        <f aca="false">+[2]data1cf!AN470</f>
        <v>-2130.84228772338</v>
      </c>
      <c r="P471" s="8" t="n">
        <f aca="false">+[2]data1cf!AO470</f>
        <v>-2092.83717551375</v>
      </c>
      <c r="Q471" s="8" t="n">
        <f aca="false">+[2]data1cf!AP470</f>
        <v>-2093.37733255098</v>
      </c>
      <c r="R471" s="8" t="n">
        <f aca="false">+[2]data1cf!AQ470</f>
        <v>1177.61489489618</v>
      </c>
      <c r="S471" s="8" t="n">
        <f aca="false">+[2]data1cf!AR470</f>
        <v>0</v>
      </c>
      <c r="T471" s="8" t="n">
        <f aca="false">+[2]data1cf!AS470</f>
        <v>0</v>
      </c>
      <c r="U471" s="8" t="n">
        <f aca="false">+[2]data1cf!AT470</f>
        <v>0</v>
      </c>
      <c r="V471" s="8" t="n">
        <f aca="false">+[2]data1cf!AU470</f>
        <v>0</v>
      </c>
      <c r="W471" s="8" t="n">
        <f aca="false">+[2]data1cf!AV470</f>
        <v>0</v>
      </c>
      <c r="X471" s="8" t="n">
        <f aca="false">+[2]data1cf!AW470</f>
        <v>0</v>
      </c>
      <c r="Y471" s="8" t="n">
        <f aca="false">+[2]data1cf!AX470</f>
        <v>0</v>
      </c>
      <c r="Z471" s="8" t="n">
        <f aca="false">+[2]data1cf!AY470</f>
        <v>0</v>
      </c>
      <c r="AA471" s="8" t="n">
        <f aca="false">+[2]data1cf!AZ470</f>
        <v>0</v>
      </c>
      <c r="AB471" s="9"/>
      <c r="AC471" s="9"/>
      <c r="AD471" s="9"/>
      <c r="AE471" s="9"/>
      <c r="AF471" s="9"/>
      <c r="AG471" s="9"/>
      <c r="AH471" s="9"/>
      <c r="AI471" s="9"/>
      <c r="AJ471" s="9"/>
      <c r="AK471" s="1"/>
      <c r="AL471" s="1" t="e">
        <f aca="false">SUMPRODUCT(B471:AJ471,PVCapPrice)</f>
        <v>#DIV/0!</v>
      </c>
      <c r="AM471" s="1"/>
      <c r="AN471" s="1"/>
      <c r="AO471" s="1"/>
      <c r="AP471" s="1"/>
      <c r="AQ471" s="1"/>
    </row>
    <row r="472" customFormat="false" ht="11.25" hidden="false" customHeight="false" outlineLevel="0" collapsed="false">
      <c r="A472" s="1" t="n">
        <v>470</v>
      </c>
      <c r="B472" s="8" t="n">
        <f aca="false">+[2]data1cf!AA471</f>
        <v>-87440.3978365382</v>
      </c>
      <c r="C472" s="8" t="n">
        <f aca="false">+[2]data1cf!AB471</f>
        <v>-7582.90451423857</v>
      </c>
      <c r="D472" s="8" t="n">
        <f aca="false">+[2]data1cf!AC471</f>
        <v>-3580.98544799597</v>
      </c>
      <c r="E472" s="8" t="n">
        <f aca="false">+[2]data1cf!AD471</f>
        <v>-3235.95203946898</v>
      </c>
      <c r="F472" s="8" t="n">
        <f aca="false">+[2]data1cf!AE471</f>
        <v>-3571.91111965527</v>
      </c>
      <c r="G472" s="8" t="n">
        <f aca="false">+[2]data1cf!AF471</f>
        <v>-3913.42871552863</v>
      </c>
      <c r="H472" s="8" t="n">
        <f aca="false">+[2]data1cf!AG471</f>
        <v>-2491.66452724478</v>
      </c>
      <c r="I472" s="8" t="n">
        <f aca="false">+[2]data1cf!AH471</f>
        <v>-2604.43083578107</v>
      </c>
      <c r="J472" s="8" t="n">
        <f aca="false">+[2]data1cf!AI471</f>
        <v>-2616.86503831606</v>
      </c>
      <c r="K472" s="8" t="n">
        <f aca="false">+[2]data1cf!AJ471</f>
        <v>-2626.27258425922</v>
      </c>
      <c r="L472" s="8" t="n">
        <f aca="false">+[2]data1cf!AK471</f>
        <v>-2654.35897319647</v>
      </c>
      <c r="M472" s="8" t="n">
        <f aca="false">+[2]data1cf!AL471</f>
        <v>-2653.05121856204</v>
      </c>
      <c r="N472" s="8" t="n">
        <f aca="false">+[2]data1cf!AM471</f>
        <v>-2670.44570572838</v>
      </c>
      <c r="O472" s="8" t="n">
        <f aca="false">+[2]data1cf!AN471</f>
        <v>-2480.8515356939</v>
      </c>
      <c r="P472" s="8" t="n">
        <f aca="false">+[2]data1cf!AO471</f>
        <v>-2442.2541912542</v>
      </c>
      <c r="Q472" s="8" t="n">
        <f aca="false">+[2]data1cf!AP471</f>
        <v>-2443.3865805215</v>
      </c>
      <c r="R472" s="8" t="n">
        <f aca="false">+[2]data1cf!AQ471</f>
        <v>1002.90638702596</v>
      </c>
      <c r="S472" s="8" t="n">
        <f aca="false">+[2]data1cf!AR471</f>
        <v>0</v>
      </c>
      <c r="T472" s="8" t="n">
        <f aca="false">+[2]data1cf!AS471</f>
        <v>0</v>
      </c>
      <c r="U472" s="8" t="n">
        <f aca="false">+[2]data1cf!AT471</f>
        <v>0</v>
      </c>
      <c r="V472" s="8" t="n">
        <f aca="false">+[2]data1cf!AU471</f>
        <v>0</v>
      </c>
      <c r="W472" s="8" t="n">
        <f aca="false">+[2]data1cf!AV471</f>
        <v>0</v>
      </c>
      <c r="X472" s="8" t="n">
        <f aca="false">+[2]data1cf!AW471</f>
        <v>0</v>
      </c>
      <c r="Y472" s="8" t="n">
        <f aca="false">+[2]data1cf!AX471</f>
        <v>0</v>
      </c>
      <c r="Z472" s="8" t="n">
        <f aca="false">+[2]data1cf!AY471</f>
        <v>0</v>
      </c>
      <c r="AA472" s="8" t="n">
        <f aca="false">+[2]data1cf!AZ471</f>
        <v>0</v>
      </c>
      <c r="AB472" s="9"/>
      <c r="AC472" s="9"/>
      <c r="AD472" s="9"/>
      <c r="AE472" s="9"/>
      <c r="AF472" s="9"/>
      <c r="AG472" s="9"/>
      <c r="AH472" s="9"/>
      <c r="AI472" s="9"/>
      <c r="AJ472" s="9"/>
      <c r="AK472" s="1"/>
      <c r="AL472" s="1" t="e">
        <f aca="false">SUMPRODUCT(B472:AJ472,PVCapPrice)</f>
        <v>#DIV/0!</v>
      </c>
      <c r="AM472" s="1"/>
      <c r="AN472" s="1"/>
      <c r="AO472" s="1"/>
      <c r="AP472" s="1"/>
      <c r="AQ472" s="1"/>
    </row>
    <row r="473" customFormat="false" ht="11.25" hidden="false" customHeight="false" outlineLevel="0" collapsed="false">
      <c r="A473" s="1" t="n">
        <v>471</v>
      </c>
      <c r="B473" s="8" t="n">
        <f aca="false">+[2]data1cf!AA472</f>
        <v>-89059.6497028506</v>
      </c>
      <c r="C473" s="8" t="n">
        <f aca="false">+[2]data1cf!AB472</f>
        <v>-7614.71844817795</v>
      </c>
      <c r="D473" s="8" t="n">
        <f aca="false">+[2]data1cf!AC472</f>
        <v>-3665.85522524728</v>
      </c>
      <c r="E473" s="8" t="n">
        <f aca="false">+[2]data1cf!AD472</f>
        <v>-3484.70171184591</v>
      </c>
      <c r="F473" s="8" t="n">
        <f aca="false">+[2]data1cf!AE472</f>
        <v>-3523.97437327846</v>
      </c>
      <c r="G473" s="8" t="n">
        <f aca="false">+[2]data1cf!AF472</f>
        <v>-3765.14115841788</v>
      </c>
      <c r="H473" s="8" t="n">
        <f aca="false">+[2]data1cf!AG472</f>
        <v>-2452.44261991851</v>
      </c>
      <c r="I473" s="8" t="n">
        <f aca="false">+[2]data1cf!AH472</f>
        <v>-2567.28649336936</v>
      </c>
      <c r="J473" s="8" t="n">
        <f aca="false">+[2]data1cf!AI472</f>
        <v>-2579.72069590435</v>
      </c>
      <c r="K473" s="8" t="n">
        <f aca="false">+[2]data1cf!AJ472</f>
        <v>-2589.06528533494</v>
      </c>
      <c r="L473" s="8" t="n">
        <f aca="false">+[2]data1cf!AK472</f>
        <v>-2617.21463078476</v>
      </c>
      <c r="M473" s="8" t="n">
        <f aca="false">+[2]data1cf!AL472</f>
        <v>-2615.84391963777</v>
      </c>
      <c r="N473" s="8" t="n">
        <f aca="false">+[2]data1cf!AM472</f>
        <v>-2633.30136331667</v>
      </c>
      <c r="O473" s="8" t="n">
        <f aca="false">+[2]data1cf!AN472</f>
        <v>-2443.64423676963</v>
      </c>
      <c r="P473" s="8" t="n">
        <f aca="false">+[2]data1cf!AO472</f>
        <v>-2405.10984884249</v>
      </c>
      <c r="Q473" s="8" t="n">
        <f aca="false">+[2]data1cf!AP472</f>
        <v>-2406.17928159723</v>
      </c>
      <c r="R473" s="8" t="n">
        <f aca="false">+[2]data1cf!AQ472</f>
        <v>1021.47855823181</v>
      </c>
      <c r="S473" s="8" t="n">
        <f aca="false">+[2]data1cf!AR472</f>
        <v>0</v>
      </c>
      <c r="T473" s="8" t="n">
        <f aca="false">+[2]data1cf!AS472</f>
        <v>0</v>
      </c>
      <c r="U473" s="8" t="n">
        <f aca="false">+[2]data1cf!AT472</f>
        <v>0</v>
      </c>
      <c r="V473" s="8" t="n">
        <f aca="false">+[2]data1cf!AU472</f>
        <v>0</v>
      </c>
      <c r="W473" s="8" t="n">
        <f aca="false">+[2]data1cf!AV472</f>
        <v>0</v>
      </c>
      <c r="X473" s="8" t="n">
        <f aca="false">+[2]data1cf!AW472</f>
        <v>0</v>
      </c>
      <c r="Y473" s="8" t="n">
        <f aca="false">+[2]data1cf!AX472</f>
        <v>0</v>
      </c>
      <c r="Z473" s="8" t="n">
        <f aca="false">+[2]data1cf!AY472</f>
        <v>0</v>
      </c>
      <c r="AA473" s="8" t="n">
        <f aca="false">+[2]data1cf!AZ472</f>
        <v>0</v>
      </c>
      <c r="AB473" s="9"/>
      <c r="AC473" s="9"/>
      <c r="AD473" s="9"/>
      <c r="AE473" s="9"/>
      <c r="AF473" s="9"/>
      <c r="AG473" s="9"/>
      <c r="AH473" s="9"/>
      <c r="AI473" s="9"/>
      <c r="AJ473" s="9"/>
      <c r="AK473" s="1"/>
      <c r="AL473" s="1" t="e">
        <f aca="false">SUMPRODUCT(B473:AJ473,PVCapPrice)</f>
        <v>#DIV/0!</v>
      </c>
      <c r="AM473" s="1"/>
      <c r="AN473" s="1"/>
      <c r="AO473" s="1"/>
      <c r="AP473" s="1"/>
      <c r="AQ473" s="1"/>
    </row>
    <row r="474" customFormat="false" ht="11.25" hidden="false" customHeight="false" outlineLevel="0" collapsed="false">
      <c r="A474" s="1" t="n">
        <v>472</v>
      </c>
      <c r="B474" s="8" t="n">
        <f aca="false">+[2]data1cf!AA473</f>
        <v>-92262.1373928162</v>
      </c>
      <c r="C474" s="8" t="n">
        <f aca="false">+[2]data1cf!AB473</f>
        <v>-7529.16909005451</v>
      </c>
      <c r="D474" s="8" t="n">
        <f aca="false">+[2]data1cf!AC473</f>
        <v>-3561.90434253246</v>
      </c>
      <c r="E474" s="8" t="n">
        <f aca="false">+[2]data1cf!AD473</f>
        <v>-3240.92170745183</v>
      </c>
      <c r="F474" s="8" t="n">
        <f aca="false">+[2]data1cf!AE473</f>
        <v>-3551.81202716663</v>
      </c>
      <c r="G474" s="8" t="n">
        <f aca="false">+[2]data1cf!AF473</f>
        <v>-3779.96577888302</v>
      </c>
      <c r="H474" s="8" t="n">
        <f aca="false">+[2]data1cf!AG473</f>
        <v>-2374.87119449512</v>
      </c>
      <c r="I474" s="8" t="n">
        <f aca="false">+[2]data1cf!AH473</f>
        <v>-2493.8239877517</v>
      </c>
      <c r="J474" s="8" t="n">
        <f aca="false">+[2]data1cf!AI473</f>
        <v>-2506.25819028669</v>
      </c>
      <c r="K474" s="8" t="n">
        <f aca="false">+[2]data1cf!AJ473</f>
        <v>-2515.4782669959</v>
      </c>
      <c r="L474" s="8" t="n">
        <f aca="false">+[2]data1cf!AK473</f>
        <v>-2543.7521251671</v>
      </c>
      <c r="M474" s="8" t="n">
        <f aca="false">+[2]data1cf!AL473</f>
        <v>-2542.25690129872</v>
      </c>
      <c r="N474" s="8" t="n">
        <f aca="false">+[2]data1cf!AM473</f>
        <v>-2559.83885769901</v>
      </c>
      <c r="O474" s="8" t="n">
        <f aca="false">+[2]data1cf!AN473</f>
        <v>-2370.05721843058</v>
      </c>
      <c r="P474" s="8" t="n">
        <f aca="false">+[2]data1cf!AO473</f>
        <v>-2331.64734322483</v>
      </c>
      <c r="Q474" s="8" t="n">
        <f aca="false">+[2]data1cf!AP473</f>
        <v>-2332.59226325818</v>
      </c>
      <c r="R474" s="8" t="n">
        <f aca="false">+[2]data1cf!AQ473</f>
        <v>1058.20981104064</v>
      </c>
      <c r="S474" s="8" t="n">
        <f aca="false">+[2]data1cf!AR473</f>
        <v>0</v>
      </c>
      <c r="T474" s="8" t="n">
        <f aca="false">+[2]data1cf!AS473</f>
        <v>0</v>
      </c>
      <c r="U474" s="8" t="n">
        <f aca="false">+[2]data1cf!AT473</f>
        <v>0</v>
      </c>
      <c r="V474" s="8" t="n">
        <f aca="false">+[2]data1cf!AU473</f>
        <v>0</v>
      </c>
      <c r="W474" s="8" t="n">
        <f aca="false">+[2]data1cf!AV473</f>
        <v>0</v>
      </c>
      <c r="X474" s="8" t="n">
        <f aca="false">+[2]data1cf!AW473</f>
        <v>0</v>
      </c>
      <c r="Y474" s="8" t="n">
        <f aca="false">+[2]data1cf!AX473</f>
        <v>0</v>
      </c>
      <c r="Z474" s="8" t="n">
        <f aca="false">+[2]data1cf!AY473</f>
        <v>0</v>
      </c>
      <c r="AA474" s="8" t="n">
        <f aca="false">+[2]data1cf!AZ473</f>
        <v>0</v>
      </c>
      <c r="AB474" s="9"/>
      <c r="AC474" s="9"/>
      <c r="AD474" s="9"/>
      <c r="AE474" s="9"/>
      <c r="AF474" s="9"/>
      <c r="AG474" s="9"/>
      <c r="AH474" s="9"/>
      <c r="AI474" s="9"/>
      <c r="AJ474" s="9"/>
      <c r="AK474" s="1"/>
      <c r="AL474" s="1" t="e">
        <f aca="false">SUMPRODUCT(B474:AJ474,PVCapPrice)</f>
        <v>#DIV/0!</v>
      </c>
      <c r="AM474" s="1"/>
      <c r="AN474" s="1"/>
      <c r="AO474" s="1"/>
      <c r="AP474" s="1"/>
      <c r="AQ474" s="1"/>
    </row>
    <row r="475" customFormat="false" ht="11.25" hidden="false" customHeight="false" outlineLevel="0" collapsed="false">
      <c r="A475" s="1" t="n">
        <v>473</v>
      </c>
      <c r="B475" s="8" t="n">
        <f aca="false">+[2]data1cf!AA474</f>
        <v>-94494.7482781274</v>
      </c>
      <c r="C475" s="8" t="n">
        <f aca="false">+[2]data1cf!AB474</f>
        <v>-7517.15240318537</v>
      </c>
      <c r="D475" s="8" t="n">
        <f aca="false">+[2]data1cf!AC474</f>
        <v>-3496.22455058143</v>
      </c>
      <c r="E475" s="8" t="n">
        <f aca="false">+[2]data1cf!AD474</f>
        <v>-3117.93335166342</v>
      </c>
      <c r="F475" s="8" t="n">
        <f aca="false">+[2]data1cf!AE474</f>
        <v>-3275.334778508</v>
      </c>
      <c r="G475" s="8" t="n">
        <f aca="false">+[2]data1cf!AF474</f>
        <v>-3660.58529870976</v>
      </c>
      <c r="H475" s="8" t="n">
        <f aca="false">+[2]data1cf!AG474</f>
        <v>-2320.7923578045</v>
      </c>
      <c r="I475" s="8" t="n">
        <f aca="false">+[2]data1cf!AH474</f>
        <v>-2442.60968013137</v>
      </c>
      <c r="J475" s="8" t="n">
        <f aca="false">+[2]data1cf!AI474</f>
        <v>-2455.04388266636</v>
      </c>
      <c r="K475" s="8" t="n">
        <f aca="false">+[2]data1cf!AJ474</f>
        <v>-2464.17715546435</v>
      </c>
      <c r="L475" s="8" t="n">
        <f aca="false">+[2]data1cf!AK474</f>
        <v>-2492.53781754677</v>
      </c>
      <c r="M475" s="8" t="n">
        <f aca="false">+[2]data1cf!AL474</f>
        <v>-2490.95578976717</v>
      </c>
      <c r="N475" s="8" t="n">
        <f aca="false">+[2]data1cf!AM474</f>
        <v>-2508.62455007868</v>
      </c>
      <c r="O475" s="8" t="n">
        <f aca="false">+[2]data1cf!AN474</f>
        <v>-2318.75610689903</v>
      </c>
      <c r="P475" s="8" t="n">
        <f aca="false">+[2]data1cf!AO474</f>
        <v>-2280.4330356045</v>
      </c>
      <c r="Q475" s="8" t="n">
        <f aca="false">+[2]data1cf!AP474</f>
        <v>-2281.29115172663</v>
      </c>
      <c r="R475" s="8" t="n">
        <f aca="false">+[2]data1cf!AQ474</f>
        <v>1083.81696485081</v>
      </c>
      <c r="S475" s="8" t="n">
        <f aca="false">+[2]data1cf!AR474</f>
        <v>0</v>
      </c>
      <c r="T475" s="8" t="n">
        <f aca="false">+[2]data1cf!AS474</f>
        <v>0</v>
      </c>
      <c r="U475" s="8" t="n">
        <f aca="false">+[2]data1cf!AT474</f>
        <v>0</v>
      </c>
      <c r="V475" s="8" t="n">
        <f aca="false">+[2]data1cf!AU474</f>
        <v>0</v>
      </c>
      <c r="W475" s="8" t="n">
        <f aca="false">+[2]data1cf!AV474</f>
        <v>0</v>
      </c>
      <c r="X475" s="8" t="n">
        <f aca="false">+[2]data1cf!AW474</f>
        <v>0</v>
      </c>
      <c r="Y475" s="8" t="n">
        <f aca="false">+[2]data1cf!AX474</f>
        <v>0</v>
      </c>
      <c r="Z475" s="8" t="n">
        <f aca="false">+[2]data1cf!AY474</f>
        <v>0</v>
      </c>
      <c r="AA475" s="8" t="n">
        <f aca="false">+[2]data1cf!AZ474</f>
        <v>0</v>
      </c>
      <c r="AB475" s="9"/>
      <c r="AC475" s="9"/>
      <c r="AD475" s="9"/>
      <c r="AE475" s="9"/>
      <c r="AF475" s="9"/>
      <c r="AG475" s="9"/>
      <c r="AH475" s="9"/>
      <c r="AI475" s="9"/>
      <c r="AJ475" s="9"/>
      <c r="AK475" s="1"/>
      <c r="AL475" s="1" t="e">
        <f aca="false">SUMPRODUCT(B475:AJ475,PVCapPrice)</f>
        <v>#DIV/0!</v>
      </c>
      <c r="AM475" s="1"/>
      <c r="AN475" s="1"/>
      <c r="AO475" s="1"/>
      <c r="AP475" s="1"/>
      <c r="AQ475" s="1"/>
    </row>
    <row r="476" customFormat="false" ht="11.25" hidden="false" customHeight="false" outlineLevel="0" collapsed="false">
      <c r="A476" s="1" t="n">
        <v>474</v>
      </c>
      <c r="B476" s="8" t="n">
        <f aca="false">+[2]data1cf!AA475</f>
        <v>-86985.0036686868</v>
      </c>
      <c r="C476" s="8" t="n">
        <f aca="false">+[2]data1cf!AB475</f>
        <v>-7655.01355915139</v>
      </c>
      <c r="D476" s="8" t="n">
        <f aca="false">+[2]data1cf!AC475</f>
        <v>-3638.43389572667</v>
      </c>
      <c r="E476" s="8" t="n">
        <f aca="false">+[2]data1cf!AD475</f>
        <v>-3198.56202729482</v>
      </c>
      <c r="F476" s="8" t="n">
        <f aca="false">+[2]data1cf!AE475</f>
        <v>-3522.50431327758</v>
      </c>
      <c r="G476" s="8" t="n">
        <f aca="false">+[2]data1cf!AF475</f>
        <v>-3941.18378589799</v>
      </c>
      <c r="H476" s="8" t="n">
        <f aca="false">+[2]data1cf!AG475</f>
        <v>-2502.69519407307</v>
      </c>
      <c r="I476" s="8" t="n">
        <f aca="false">+[2]data1cf!AH475</f>
        <v>-2614.87721367625</v>
      </c>
      <c r="J476" s="8" t="n">
        <f aca="false">+[2]data1cf!AI475</f>
        <v>-2627.31141621124</v>
      </c>
      <c r="K476" s="8" t="n">
        <f aca="false">+[2]data1cf!AJ475</f>
        <v>-2636.73666787964</v>
      </c>
      <c r="L476" s="8" t="n">
        <f aca="false">+[2]data1cf!AK475</f>
        <v>-2664.80535109165</v>
      </c>
      <c r="M476" s="8" t="n">
        <f aca="false">+[2]data1cf!AL475</f>
        <v>-2663.51530218246</v>
      </c>
      <c r="N476" s="8" t="n">
        <f aca="false">+[2]data1cf!AM475</f>
        <v>-2680.89208362356</v>
      </c>
      <c r="O476" s="8" t="n">
        <f aca="false">+[2]data1cf!AN475</f>
        <v>-2491.31561931433</v>
      </c>
      <c r="P476" s="8" t="n">
        <f aca="false">+[2]data1cf!AO475</f>
        <v>-2452.70056914938</v>
      </c>
      <c r="Q476" s="8" t="n">
        <f aca="false">+[2]data1cf!AP475</f>
        <v>-2453.85066414192</v>
      </c>
      <c r="R476" s="8" t="n">
        <f aca="false">+[2]data1cf!AQ475</f>
        <v>997.683198078371</v>
      </c>
      <c r="S476" s="8" t="n">
        <f aca="false">+[2]data1cf!AR475</f>
        <v>0</v>
      </c>
      <c r="T476" s="8" t="n">
        <f aca="false">+[2]data1cf!AS475</f>
        <v>0</v>
      </c>
      <c r="U476" s="8" t="n">
        <f aca="false">+[2]data1cf!AT475</f>
        <v>0</v>
      </c>
      <c r="V476" s="8" t="n">
        <f aca="false">+[2]data1cf!AU475</f>
        <v>0</v>
      </c>
      <c r="W476" s="8" t="n">
        <f aca="false">+[2]data1cf!AV475</f>
        <v>0</v>
      </c>
      <c r="X476" s="8" t="n">
        <f aca="false">+[2]data1cf!AW475</f>
        <v>0</v>
      </c>
      <c r="Y476" s="8" t="n">
        <f aca="false">+[2]data1cf!AX475</f>
        <v>0</v>
      </c>
      <c r="Z476" s="8" t="n">
        <f aca="false">+[2]data1cf!AY475</f>
        <v>0</v>
      </c>
      <c r="AA476" s="8" t="n">
        <f aca="false">+[2]data1cf!AZ475</f>
        <v>0</v>
      </c>
      <c r="AB476" s="9"/>
      <c r="AC476" s="9"/>
      <c r="AD476" s="9"/>
      <c r="AE476" s="9"/>
      <c r="AF476" s="9"/>
      <c r="AG476" s="9"/>
      <c r="AH476" s="9"/>
      <c r="AI476" s="9"/>
      <c r="AJ476" s="9"/>
      <c r="AK476" s="1"/>
      <c r="AL476" s="1" t="e">
        <f aca="false">SUMPRODUCT(B476:AJ476,PVCapPrice)</f>
        <v>#DIV/0!</v>
      </c>
      <c r="AM476" s="1"/>
      <c r="AN476" s="1"/>
      <c r="AO476" s="1"/>
      <c r="AP476" s="1"/>
      <c r="AQ476" s="1"/>
    </row>
    <row r="477" customFormat="false" ht="11.25" hidden="false" customHeight="false" outlineLevel="0" collapsed="false">
      <c r="A477" s="1" t="n">
        <v>475</v>
      </c>
      <c r="B477" s="8" t="n">
        <f aca="false">+[2]data1cf!AA476</f>
        <v>-91387.4114243907</v>
      </c>
      <c r="C477" s="8" t="n">
        <f aca="false">+[2]data1cf!AB476</f>
        <v>-7623.71944752061</v>
      </c>
      <c r="D477" s="8" t="n">
        <f aca="false">+[2]data1cf!AC476</f>
        <v>-3516.4679460126</v>
      </c>
      <c r="E477" s="8" t="n">
        <f aca="false">+[2]data1cf!AD476</f>
        <v>-3149.86476609705</v>
      </c>
      <c r="F477" s="8" t="n">
        <f aca="false">+[2]data1cf!AE476</f>
        <v>-3449.95751576719</v>
      </c>
      <c r="G477" s="8" t="n">
        <f aca="false">+[2]data1cf!AF476</f>
        <v>-3704.51665462107</v>
      </c>
      <c r="H477" s="8" t="n">
        <f aca="false">+[2]data1cf!AG476</f>
        <v>-2396.05901683655</v>
      </c>
      <c r="I477" s="8" t="n">
        <f aca="false">+[2]data1cf!AH476</f>
        <v>-2513.88950168661</v>
      </c>
      <c r="J477" s="8" t="n">
        <f aca="false">+[2]data1cf!AI476</f>
        <v>-2526.3237042216</v>
      </c>
      <c r="K477" s="8" t="n">
        <f aca="false">+[2]data1cf!AJ476</f>
        <v>-2535.57779027646</v>
      </c>
      <c r="L477" s="8" t="n">
        <f aca="false">+[2]data1cf!AK476</f>
        <v>-2563.81763910201</v>
      </c>
      <c r="M477" s="8" t="n">
        <f aca="false">+[2]data1cf!AL476</f>
        <v>-2562.35642457928</v>
      </c>
      <c r="N477" s="8" t="n">
        <f aca="false">+[2]data1cf!AM476</f>
        <v>-2579.90437163391</v>
      </c>
      <c r="O477" s="8" t="n">
        <f aca="false">+[2]data1cf!AN476</f>
        <v>-2390.15674171114</v>
      </c>
      <c r="P477" s="8" t="n">
        <f aca="false">+[2]data1cf!AO476</f>
        <v>-2351.71285715974</v>
      </c>
      <c r="Q477" s="8" t="n">
        <f aca="false">+[2]data1cf!AP476</f>
        <v>-2352.69178653874</v>
      </c>
      <c r="R477" s="8" t="n">
        <f aca="false">+[2]data1cf!AQ476</f>
        <v>1048.17705407319</v>
      </c>
      <c r="S477" s="8" t="n">
        <f aca="false">+[2]data1cf!AR476</f>
        <v>0</v>
      </c>
      <c r="T477" s="8" t="n">
        <f aca="false">+[2]data1cf!AS476</f>
        <v>0</v>
      </c>
      <c r="U477" s="8" t="n">
        <f aca="false">+[2]data1cf!AT476</f>
        <v>0</v>
      </c>
      <c r="V477" s="8" t="n">
        <f aca="false">+[2]data1cf!AU476</f>
        <v>0</v>
      </c>
      <c r="W477" s="8" t="n">
        <f aca="false">+[2]data1cf!AV476</f>
        <v>0</v>
      </c>
      <c r="X477" s="8" t="n">
        <f aca="false">+[2]data1cf!AW476</f>
        <v>0</v>
      </c>
      <c r="Y477" s="8" t="n">
        <f aca="false">+[2]data1cf!AX476</f>
        <v>0</v>
      </c>
      <c r="Z477" s="8" t="n">
        <f aca="false">+[2]data1cf!AY476</f>
        <v>0</v>
      </c>
      <c r="AA477" s="8" t="n">
        <f aca="false">+[2]data1cf!AZ476</f>
        <v>0</v>
      </c>
      <c r="AB477" s="9"/>
      <c r="AC477" s="9"/>
      <c r="AD477" s="9"/>
      <c r="AE477" s="9"/>
      <c r="AF477" s="9"/>
      <c r="AG477" s="9"/>
      <c r="AH477" s="9"/>
      <c r="AI477" s="9"/>
      <c r="AJ477" s="9"/>
      <c r="AK477" s="1"/>
      <c r="AL477" s="1" t="e">
        <f aca="false">SUMPRODUCT(B477:AJ477,PVCapPrice)</f>
        <v>#DIV/0!</v>
      </c>
      <c r="AM477" s="1"/>
      <c r="AN477" s="1"/>
      <c r="AO477" s="1"/>
      <c r="AP477" s="1"/>
      <c r="AQ477" s="1"/>
    </row>
    <row r="478" customFormat="false" ht="11.25" hidden="false" customHeight="false" outlineLevel="0" collapsed="false">
      <c r="A478" s="1" t="n">
        <v>476</v>
      </c>
      <c r="B478" s="8" t="n">
        <f aca="false">+[2]data1cf!AA477</f>
        <v>-91034.8182272608</v>
      </c>
      <c r="C478" s="8" t="n">
        <f aca="false">+[2]data1cf!AB477</f>
        <v>-7620.91953636509</v>
      </c>
      <c r="D478" s="8" t="n">
        <f aca="false">+[2]data1cf!AC477</f>
        <v>-3548.63590293479</v>
      </c>
      <c r="E478" s="8" t="n">
        <f aca="false">+[2]data1cf!AD477</f>
        <v>-3092.47479106053</v>
      </c>
      <c r="F478" s="8" t="n">
        <f aca="false">+[2]data1cf!AE477</f>
        <v>-3445.15439551726</v>
      </c>
      <c r="G478" s="8" t="n">
        <f aca="false">+[2]data1cf!AF477</f>
        <v>-3689.23103878736</v>
      </c>
      <c r="H478" s="8" t="n">
        <f aca="false">+[2]data1cf!AG477</f>
        <v>-2404.5996138798</v>
      </c>
      <c r="I478" s="8" t="n">
        <f aca="false">+[2]data1cf!AH477</f>
        <v>-2521.97770755421</v>
      </c>
      <c r="J478" s="8" t="n">
        <f aca="false">+[2]data1cf!AI477</f>
        <v>-2534.4119100892</v>
      </c>
      <c r="K478" s="8" t="n">
        <f aca="false">+[2]data1cf!AJ477</f>
        <v>-2543.67970496756</v>
      </c>
      <c r="L478" s="8" t="n">
        <f aca="false">+[2]data1cf!AK477</f>
        <v>-2571.90584496961</v>
      </c>
      <c r="M478" s="8" t="n">
        <f aca="false">+[2]data1cf!AL477</f>
        <v>-2570.45833927039</v>
      </c>
      <c r="N478" s="8" t="n">
        <f aca="false">+[2]data1cf!AM477</f>
        <v>-2587.99257750152</v>
      </c>
      <c r="O478" s="8" t="n">
        <f aca="false">+[2]data1cf!AN477</f>
        <v>-2398.25865640225</v>
      </c>
      <c r="P478" s="8" t="n">
        <f aca="false">+[2]data1cf!AO477</f>
        <v>-2359.80106302734</v>
      </c>
      <c r="Q478" s="8" t="n">
        <f aca="false">+[2]data1cf!AP477</f>
        <v>-2360.79370122985</v>
      </c>
      <c r="R478" s="8" t="n">
        <f aca="false">+[2]data1cf!AQ477</f>
        <v>1044.13295113939</v>
      </c>
      <c r="S478" s="8" t="n">
        <f aca="false">+[2]data1cf!AR477</f>
        <v>0</v>
      </c>
      <c r="T478" s="8" t="n">
        <f aca="false">+[2]data1cf!AS477</f>
        <v>0</v>
      </c>
      <c r="U478" s="8" t="n">
        <f aca="false">+[2]data1cf!AT477</f>
        <v>0</v>
      </c>
      <c r="V478" s="8" t="n">
        <f aca="false">+[2]data1cf!AU477</f>
        <v>0</v>
      </c>
      <c r="W478" s="8" t="n">
        <f aca="false">+[2]data1cf!AV477</f>
        <v>0</v>
      </c>
      <c r="X478" s="8" t="n">
        <f aca="false">+[2]data1cf!AW477</f>
        <v>0</v>
      </c>
      <c r="Y478" s="8" t="n">
        <f aca="false">+[2]data1cf!AX477</f>
        <v>0</v>
      </c>
      <c r="Z478" s="8" t="n">
        <f aca="false">+[2]data1cf!AY477</f>
        <v>0</v>
      </c>
      <c r="AA478" s="8" t="n">
        <f aca="false">+[2]data1cf!AZ477</f>
        <v>0</v>
      </c>
      <c r="AB478" s="9"/>
      <c r="AC478" s="9"/>
      <c r="AD478" s="9"/>
      <c r="AE478" s="9"/>
      <c r="AF478" s="9"/>
      <c r="AG478" s="9"/>
      <c r="AH478" s="9"/>
      <c r="AI478" s="9"/>
      <c r="AJ478" s="9"/>
      <c r="AK478" s="1"/>
      <c r="AL478" s="1" t="e">
        <f aca="false">SUMPRODUCT(B478:AJ478,PVCapPrice)</f>
        <v>#DIV/0!</v>
      </c>
      <c r="AM478" s="1"/>
      <c r="AN478" s="1"/>
      <c r="AO478" s="1"/>
      <c r="AP478" s="1"/>
      <c r="AQ478" s="1"/>
    </row>
    <row r="479" customFormat="false" ht="11.25" hidden="false" customHeight="false" outlineLevel="0" collapsed="false">
      <c r="A479" s="1" t="n">
        <v>477</v>
      </c>
      <c r="B479" s="8" t="n">
        <f aca="false">+[2]data1cf!AA478</f>
        <v>-88141.4201956249</v>
      </c>
      <c r="C479" s="8" t="n">
        <f aca="false">+[2]data1cf!AB478</f>
        <v>-7636.9511978019</v>
      </c>
      <c r="D479" s="8" t="n">
        <f aca="false">+[2]data1cf!AC478</f>
        <v>-3626.31021639033</v>
      </c>
      <c r="E479" s="8" t="n">
        <f aca="false">+[2]data1cf!AD478</f>
        <v>-3378.54152824402</v>
      </c>
      <c r="F479" s="8" t="n">
        <f aca="false">+[2]data1cf!AE478</f>
        <v>-3660.64738700689</v>
      </c>
      <c r="G479" s="8" t="n">
        <f aca="false">+[2]data1cf!AF478</f>
        <v>-3942.43170683604</v>
      </c>
      <c r="H479" s="8" t="n">
        <f aca="false">+[2]data1cf!AG478</f>
        <v>-2474.68419541761</v>
      </c>
      <c r="I479" s="8" t="n">
        <f aca="false">+[2]data1cf!AH478</f>
        <v>-2588.34994368151</v>
      </c>
      <c r="J479" s="8" t="n">
        <f aca="false">+[2]data1cf!AI478</f>
        <v>-2600.7841462165</v>
      </c>
      <c r="K479" s="8" t="n">
        <f aca="false">+[2]data1cf!AJ478</f>
        <v>-2610.16443641034</v>
      </c>
      <c r="L479" s="8" t="n">
        <f aca="false">+[2]data1cf!AK478</f>
        <v>-2638.27808109691</v>
      </c>
      <c r="M479" s="8" t="n">
        <f aca="false">+[2]data1cf!AL478</f>
        <v>-2636.94307071316</v>
      </c>
      <c r="N479" s="8" t="n">
        <f aca="false">+[2]data1cf!AM478</f>
        <v>-2654.36481362882</v>
      </c>
      <c r="O479" s="8" t="n">
        <f aca="false">+[2]data1cf!AN478</f>
        <v>-2464.74338784502</v>
      </c>
      <c r="P479" s="8" t="n">
        <f aca="false">+[2]data1cf!AO478</f>
        <v>-2426.17329915464</v>
      </c>
      <c r="Q479" s="8" t="n">
        <f aca="false">+[2]data1cf!AP478</f>
        <v>-2427.27843267262</v>
      </c>
      <c r="R479" s="8" t="n">
        <f aca="false">+[2]data1cf!AQ478</f>
        <v>1010.94683307574</v>
      </c>
      <c r="S479" s="8" t="n">
        <f aca="false">+[2]data1cf!AR478</f>
        <v>0</v>
      </c>
      <c r="T479" s="8" t="n">
        <f aca="false">+[2]data1cf!AS478</f>
        <v>0</v>
      </c>
      <c r="U479" s="8" t="n">
        <f aca="false">+[2]data1cf!AT478</f>
        <v>0</v>
      </c>
      <c r="V479" s="8" t="n">
        <f aca="false">+[2]data1cf!AU478</f>
        <v>0</v>
      </c>
      <c r="W479" s="8" t="n">
        <f aca="false">+[2]data1cf!AV478</f>
        <v>0</v>
      </c>
      <c r="X479" s="8" t="n">
        <f aca="false">+[2]data1cf!AW478</f>
        <v>0</v>
      </c>
      <c r="Y479" s="8" t="n">
        <f aca="false">+[2]data1cf!AX478</f>
        <v>0</v>
      </c>
      <c r="Z479" s="8" t="n">
        <f aca="false">+[2]data1cf!AY478</f>
        <v>0</v>
      </c>
      <c r="AA479" s="8" t="n">
        <f aca="false">+[2]data1cf!AZ478</f>
        <v>0</v>
      </c>
      <c r="AB479" s="9"/>
      <c r="AC479" s="9"/>
      <c r="AD479" s="9"/>
      <c r="AE479" s="9"/>
      <c r="AF479" s="9"/>
      <c r="AG479" s="9"/>
      <c r="AH479" s="9"/>
      <c r="AI479" s="9"/>
      <c r="AJ479" s="9"/>
      <c r="AK479" s="1"/>
      <c r="AL479" s="1" t="e">
        <f aca="false">SUMPRODUCT(B479:AJ479,PVCapPrice)</f>
        <v>#DIV/0!</v>
      </c>
      <c r="AM479" s="1"/>
      <c r="AN479" s="1"/>
      <c r="AO479" s="1"/>
      <c r="AP479" s="1"/>
      <c r="AQ479" s="1"/>
    </row>
    <row r="480" customFormat="false" ht="11.25" hidden="false" customHeight="false" outlineLevel="0" collapsed="false">
      <c r="A480" s="1" t="n">
        <v>478</v>
      </c>
      <c r="B480" s="8" t="n">
        <f aca="false">+[2]data1cf!AA479</f>
        <v>-92124.4482931422</v>
      </c>
      <c r="C480" s="8" t="n">
        <f aca="false">+[2]data1cf!AB479</f>
        <v>-7593.50291851359</v>
      </c>
      <c r="D480" s="8" t="n">
        <f aca="false">+[2]data1cf!AC479</f>
        <v>-3521.11731103313</v>
      </c>
      <c r="E480" s="8" t="n">
        <f aca="false">+[2]data1cf!AD479</f>
        <v>-3050.20356788824</v>
      </c>
      <c r="F480" s="8" t="n">
        <f aca="false">+[2]data1cf!AE479</f>
        <v>-3287.28178439603</v>
      </c>
      <c r="G480" s="8" t="n">
        <f aca="false">+[2]data1cf!AF479</f>
        <v>-3703.0600054563</v>
      </c>
      <c r="H480" s="8" t="n">
        <f aca="false">+[2]data1cf!AG479</f>
        <v>-2378.2063329128</v>
      </c>
      <c r="I480" s="8" t="n">
        <f aca="false">+[2]data1cf!AH479</f>
        <v>-2496.98246554694</v>
      </c>
      <c r="J480" s="8" t="n">
        <f aca="false">+[2]data1cf!AI479</f>
        <v>-2509.41666808193</v>
      </c>
      <c r="K480" s="8" t="n">
        <f aca="false">+[2]data1cf!AJ479</f>
        <v>-2518.64209814333</v>
      </c>
      <c r="L480" s="8" t="n">
        <f aca="false">+[2]data1cf!AK479</f>
        <v>-2546.91060296234</v>
      </c>
      <c r="M480" s="8" t="n">
        <f aca="false">+[2]data1cf!AL479</f>
        <v>-2545.42073244616</v>
      </c>
      <c r="N480" s="8" t="n">
        <f aca="false">+[2]data1cf!AM479</f>
        <v>-2562.99733549425</v>
      </c>
      <c r="O480" s="8" t="n">
        <f aca="false">+[2]data1cf!AN479</f>
        <v>-2373.22104957802</v>
      </c>
      <c r="P480" s="8" t="n">
        <f aca="false">+[2]data1cf!AO479</f>
        <v>-2334.80582102007</v>
      </c>
      <c r="Q480" s="8" t="n">
        <f aca="false">+[2]data1cf!AP479</f>
        <v>-2335.75609440562</v>
      </c>
      <c r="R480" s="8" t="n">
        <f aca="false">+[2]data1cf!AQ479</f>
        <v>1056.63057214302</v>
      </c>
      <c r="S480" s="8" t="n">
        <f aca="false">+[2]data1cf!AR479</f>
        <v>0</v>
      </c>
      <c r="T480" s="8" t="n">
        <f aca="false">+[2]data1cf!AS479</f>
        <v>0</v>
      </c>
      <c r="U480" s="8" t="n">
        <f aca="false">+[2]data1cf!AT479</f>
        <v>0</v>
      </c>
      <c r="V480" s="8" t="n">
        <f aca="false">+[2]data1cf!AU479</f>
        <v>0</v>
      </c>
      <c r="W480" s="8" t="n">
        <f aca="false">+[2]data1cf!AV479</f>
        <v>0</v>
      </c>
      <c r="X480" s="8" t="n">
        <f aca="false">+[2]data1cf!AW479</f>
        <v>0</v>
      </c>
      <c r="Y480" s="8" t="n">
        <f aca="false">+[2]data1cf!AX479</f>
        <v>0</v>
      </c>
      <c r="Z480" s="8" t="n">
        <f aca="false">+[2]data1cf!AY479</f>
        <v>0</v>
      </c>
      <c r="AA480" s="8" t="n">
        <f aca="false">+[2]data1cf!AZ479</f>
        <v>0</v>
      </c>
      <c r="AB480" s="9"/>
      <c r="AC480" s="9"/>
      <c r="AD480" s="9"/>
      <c r="AE480" s="9"/>
      <c r="AF480" s="9"/>
      <c r="AG480" s="9"/>
      <c r="AH480" s="9"/>
      <c r="AI480" s="9"/>
      <c r="AJ480" s="9"/>
      <c r="AK480" s="1"/>
      <c r="AL480" s="1" t="e">
        <f aca="false">SUMPRODUCT(B480:AJ480,PVCapPrice)</f>
        <v>#DIV/0!</v>
      </c>
      <c r="AM480" s="1"/>
      <c r="AN480" s="1"/>
      <c r="AO480" s="1"/>
      <c r="AP480" s="1"/>
      <c r="AQ480" s="1"/>
    </row>
    <row r="481" customFormat="false" ht="11.25" hidden="false" customHeight="false" outlineLevel="0" collapsed="false">
      <c r="A481" s="1" t="n">
        <v>479</v>
      </c>
      <c r="B481" s="8" t="n">
        <f aca="false">+[2]data1cf!AA480</f>
        <v>-100217.356182187</v>
      </c>
      <c r="C481" s="8" t="n">
        <f aca="false">+[2]data1cf!AB480</f>
        <v>-7362.0545499557</v>
      </c>
      <c r="D481" s="8" t="n">
        <f aca="false">+[2]data1cf!AC480</f>
        <v>-3140.13896883815</v>
      </c>
      <c r="E481" s="8" t="n">
        <f aca="false">+[2]data1cf!AD480</f>
        <v>-2905.08781792807</v>
      </c>
      <c r="F481" s="8" t="n">
        <f aca="false">+[2]data1cf!AE480</f>
        <v>-3073.23192651142</v>
      </c>
      <c r="G481" s="8" t="n">
        <f aca="false">+[2]data1cf!AF480</f>
        <v>-3437.78163110579</v>
      </c>
      <c r="H481" s="8" t="n">
        <f aca="false">+[2]data1cf!AG480</f>
        <v>-2182.17797572648</v>
      </c>
      <c r="I481" s="8" t="n">
        <f aca="false">+[2]data1cf!AH480</f>
        <v>-2311.33763289858</v>
      </c>
      <c r="J481" s="8" t="n">
        <f aca="false">+[2]data1cf!AI480</f>
        <v>-2323.77183543357</v>
      </c>
      <c r="K481" s="8" t="n">
        <f aca="false">+[2]data1cf!AJ480</f>
        <v>-2332.68261323624</v>
      </c>
      <c r="L481" s="8" t="n">
        <f aca="false">+[2]data1cf!AK480</f>
        <v>-2361.26577031398</v>
      </c>
      <c r="M481" s="8" t="n">
        <f aca="false">+[2]data1cf!AL480</f>
        <v>-2359.46124753907</v>
      </c>
      <c r="N481" s="8" t="n">
        <f aca="false">+[2]data1cf!AM480</f>
        <v>-2377.35250284588</v>
      </c>
      <c r="O481" s="8" t="n">
        <f aca="false">+[2]data1cf!AN480</f>
        <v>-2187.26156467093</v>
      </c>
      <c r="P481" s="8" t="n">
        <f aca="false">+[2]data1cf!AO480</f>
        <v>-2149.1609883717</v>
      </c>
      <c r="Q481" s="8" t="n">
        <f aca="false">+[2]data1cf!AP480</f>
        <v>-2149.79660949853</v>
      </c>
      <c r="R481" s="8" t="n">
        <f aca="false">+[2]data1cf!AQ480</f>
        <v>1149.45298846721</v>
      </c>
      <c r="S481" s="8" t="n">
        <f aca="false">+[2]data1cf!AR480</f>
        <v>0</v>
      </c>
      <c r="T481" s="8" t="n">
        <f aca="false">+[2]data1cf!AS480</f>
        <v>0</v>
      </c>
      <c r="U481" s="8" t="n">
        <f aca="false">+[2]data1cf!AT480</f>
        <v>0</v>
      </c>
      <c r="V481" s="8" t="n">
        <f aca="false">+[2]data1cf!AU480</f>
        <v>0</v>
      </c>
      <c r="W481" s="8" t="n">
        <f aca="false">+[2]data1cf!AV480</f>
        <v>0</v>
      </c>
      <c r="X481" s="8" t="n">
        <f aca="false">+[2]data1cf!AW480</f>
        <v>0</v>
      </c>
      <c r="Y481" s="8" t="n">
        <f aca="false">+[2]data1cf!AX480</f>
        <v>0</v>
      </c>
      <c r="Z481" s="8" t="n">
        <f aca="false">+[2]data1cf!AY480</f>
        <v>0</v>
      </c>
      <c r="AA481" s="8" t="n">
        <f aca="false">+[2]data1cf!AZ480</f>
        <v>0</v>
      </c>
      <c r="AB481" s="9"/>
      <c r="AC481" s="9"/>
      <c r="AD481" s="9"/>
      <c r="AE481" s="9"/>
      <c r="AF481" s="9"/>
      <c r="AG481" s="9"/>
      <c r="AH481" s="9"/>
      <c r="AI481" s="9"/>
      <c r="AJ481" s="9"/>
      <c r="AK481" s="1"/>
      <c r="AL481" s="1" t="e">
        <f aca="false">SUMPRODUCT(B481:AJ481,PVCapPrice)</f>
        <v>#DIV/0!</v>
      </c>
      <c r="AM481" s="1"/>
      <c r="AN481" s="1"/>
      <c r="AO481" s="1"/>
      <c r="AP481" s="1"/>
      <c r="AQ481" s="1"/>
    </row>
    <row r="482" customFormat="false" ht="11.25" hidden="false" customHeight="false" outlineLevel="0" collapsed="false">
      <c r="A482" s="1" t="n">
        <v>480</v>
      </c>
      <c r="B482" s="8" t="n">
        <f aca="false">+[2]data1cf!AA481</f>
        <v>-94067.786342468</v>
      </c>
      <c r="C482" s="8" t="n">
        <f aca="false">+[2]data1cf!AB481</f>
        <v>-7585.3734979385</v>
      </c>
      <c r="D482" s="8" t="n">
        <f aca="false">+[2]data1cf!AC481</f>
        <v>-3412.02353332209</v>
      </c>
      <c r="E482" s="8" t="n">
        <f aca="false">+[2]data1cf!AD481</f>
        <v>-3077.25326025544</v>
      </c>
      <c r="F482" s="8" t="n">
        <f aca="false">+[2]data1cf!AE481</f>
        <v>-3394.15927259179</v>
      </c>
      <c r="G482" s="8" t="n">
        <f aca="false">+[2]data1cf!AF481</f>
        <v>-3666.66758567817</v>
      </c>
      <c r="H482" s="8" t="n">
        <f aca="false">+[2]data1cf!AG481</f>
        <v>-2331.1343322809</v>
      </c>
      <c r="I482" s="8" t="n">
        <f aca="false">+[2]data1cf!AH481</f>
        <v>-2452.40384536585</v>
      </c>
      <c r="J482" s="8" t="n">
        <f aca="false">+[2]data1cf!AI481</f>
        <v>-2464.83804790084</v>
      </c>
      <c r="K482" s="8" t="n">
        <f aca="false">+[2]data1cf!AJ481</f>
        <v>-2473.98792097888</v>
      </c>
      <c r="L482" s="8" t="n">
        <f aca="false">+[2]data1cf!AK481</f>
        <v>-2502.33198278125</v>
      </c>
      <c r="M482" s="8" t="n">
        <f aca="false">+[2]data1cf!AL481</f>
        <v>-2500.76655528171</v>
      </c>
      <c r="N482" s="8" t="n">
        <f aca="false">+[2]data1cf!AM481</f>
        <v>-2518.41871531316</v>
      </c>
      <c r="O482" s="8" t="n">
        <f aca="false">+[2]data1cf!AN481</f>
        <v>-2328.56687241357</v>
      </c>
      <c r="P482" s="8" t="n">
        <f aca="false">+[2]data1cf!AO481</f>
        <v>-2290.22720083898</v>
      </c>
      <c r="Q482" s="8" t="n">
        <f aca="false">+[2]data1cf!AP481</f>
        <v>-2291.10191724116</v>
      </c>
      <c r="R482" s="8" t="n">
        <f aca="false">+[2]data1cf!AQ481</f>
        <v>1078.91988223357</v>
      </c>
      <c r="S482" s="8" t="n">
        <f aca="false">+[2]data1cf!AR481</f>
        <v>0</v>
      </c>
      <c r="T482" s="8" t="n">
        <f aca="false">+[2]data1cf!AS481</f>
        <v>0</v>
      </c>
      <c r="U482" s="8" t="n">
        <f aca="false">+[2]data1cf!AT481</f>
        <v>0</v>
      </c>
      <c r="V482" s="8" t="n">
        <f aca="false">+[2]data1cf!AU481</f>
        <v>0</v>
      </c>
      <c r="W482" s="8" t="n">
        <f aca="false">+[2]data1cf!AV481</f>
        <v>0</v>
      </c>
      <c r="X482" s="8" t="n">
        <f aca="false">+[2]data1cf!AW481</f>
        <v>0</v>
      </c>
      <c r="Y482" s="8" t="n">
        <f aca="false">+[2]data1cf!AX481</f>
        <v>0</v>
      </c>
      <c r="Z482" s="8" t="n">
        <f aca="false">+[2]data1cf!AY481</f>
        <v>0</v>
      </c>
      <c r="AA482" s="8" t="n">
        <f aca="false">+[2]data1cf!AZ481</f>
        <v>0</v>
      </c>
      <c r="AB482" s="9"/>
      <c r="AC482" s="9"/>
      <c r="AD482" s="9"/>
      <c r="AE482" s="9"/>
      <c r="AF482" s="9"/>
      <c r="AG482" s="9"/>
      <c r="AH482" s="9"/>
      <c r="AI482" s="9"/>
      <c r="AJ482" s="9"/>
      <c r="AK482" s="1"/>
      <c r="AL482" s="1" t="e">
        <f aca="false">SUMPRODUCT(B482:AJ482,PVCapPrice)</f>
        <v>#DIV/0!</v>
      </c>
      <c r="AM482" s="1"/>
      <c r="AN482" s="1"/>
      <c r="AO482" s="1"/>
      <c r="AP482" s="1"/>
      <c r="AQ482" s="1"/>
    </row>
    <row r="483" customFormat="false" ht="11.25" hidden="false" customHeight="false" outlineLevel="0" collapsed="false">
      <c r="A483" s="1" t="n">
        <v>481</v>
      </c>
      <c r="B483" s="8" t="n">
        <f aca="false">+[2]data1cf!AA482</f>
        <v>-100877.331061837</v>
      </c>
      <c r="C483" s="8" t="n">
        <f aca="false">+[2]data1cf!AB482</f>
        <v>-7462.77908809566</v>
      </c>
      <c r="D483" s="8" t="n">
        <f aca="false">+[2]data1cf!AC482</f>
        <v>-3155.36465928724</v>
      </c>
      <c r="E483" s="8" t="n">
        <f aca="false">+[2]data1cf!AD482</f>
        <v>-2902.6639682118</v>
      </c>
      <c r="F483" s="8" t="n">
        <f aca="false">+[2]data1cf!AE482</f>
        <v>-3158.59390376022</v>
      </c>
      <c r="G483" s="8" t="n">
        <f aca="false">+[2]data1cf!AF482</f>
        <v>-3544.6571698811</v>
      </c>
      <c r="H483" s="8" t="n">
        <f aca="false">+[2]data1cf!AG482</f>
        <v>-2166.19190579762</v>
      </c>
      <c r="I483" s="8" t="n">
        <f aca="false">+[2]data1cf!AH482</f>
        <v>-2296.1983371393</v>
      </c>
      <c r="J483" s="8" t="n">
        <f aca="false">+[2]data1cf!AI482</f>
        <v>-2308.63253967429</v>
      </c>
      <c r="K483" s="8" t="n">
        <f aca="false">+[2]data1cf!AJ482</f>
        <v>-2317.51765765365</v>
      </c>
      <c r="L483" s="8" t="n">
        <f aca="false">+[2]data1cf!AK482</f>
        <v>-2346.1264745547</v>
      </c>
      <c r="M483" s="8" t="n">
        <f aca="false">+[2]data1cf!AL482</f>
        <v>-2344.29629195647</v>
      </c>
      <c r="N483" s="8" t="n">
        <f aca="false">+[2]data1cf!AM482</f>
        <v>-2362.21320708661</v>
      </c>
      <c r="O483" s="8" t="n">
        <f aca="false">+[2]data1cf!AN482</f>
        <v>-2172.09660908833</v>
      </c>
      <c r="P483" s="8" t="n">
        <f aca="false">+[2]data1cf!AO482</f>
        <v>-2134.02169261243</v>
      </c>
      <c r="Q483" s="8" t="n">
        <f aca="false">+[2]data1cf!AP482</f>
        <v>-2134.63165391593</v>
      </c>
      <c r="R483" s="8" t="n">
        <f aca="false">+[2]data1cf!AQ482</f>
        <v>1157.02263634685</v>
      </c>
      <c r="S483" s="8" t="n">
        <f aca="false">+[2]data1cf!AR482</f>
        <v>0</v>
      </c>
      <c r="T483" s="8" t="n">
        <f aca="false">+[2]data1cf!AS482</f>
        <v>0</v>
      </c>
      <c r="U483" s="8" t="n">
        <f aca="false">+[2]data1cf!AT482</f>
        <v>0</v>
      </c>
      <c r="V483" s="8" t="n">
        <f aca="false">+[2]data1cf!AU482</f>
        <v>0</v>
      </c>
      <c r="W483" s="8" t="n">
        <f aca="false">+[2]data1cf!AV482</f>
        <v>0</v>
      </c>
      <c r="X483" s="8" t="n">
        <f aca="false">+[2]data1cf!AW482</f>
        <v>0</v>
      </c>
      <c r="Y483" s="8" t="n">
        <f aca="false">+[2]data1cf!AX482</f>
        <v>0</v>
      </c>
      <c r="Z483" s="8" t="n">
        <f aca="false">+[2]data1cf!AY482</f>
        <v>0</v>
      </c>
      <c r="AA483" s="8" t="n">
        <f aca="false">+[2]data1cf!AZ482</f>
        <v>0</v>
      </c>
      <c r="AB483" s="9"/>
      <c r="AC483" s="9"/>
      <c r="AD483" s="9"/>
      <c r="AE483" s="9"/>
      <c r="AF483" s="9"/>
      <c r="AG483" s="9"/>
      <c r="AH483" s="9"/>
      <c r="AI483" s="9"/>
      <c r="AJ483" s="9"/>
      <c r="AK483" s="1"/>
      <c r="AL483" s="1" t="e">
        <f aca="false">SUMPRODUCT(B483:AJ483,PVCapPrice)</f>
        <v>#DIV/0!</v>
      </c>
      <c r="AM483" s="1"/>
      <c r="AN483" s="1"/>
      <c r="AO483" s="1"/>
      <c r="AP483" s="1"/>
      <c r="AQ483" s="1"/>
    </row>
    <row r="484" customFormat="false" ht="11.25" hidden="false" customHeight="false" outlineLevel="0" collapsed="false">
      <c r="A484" s="1" t="n">
        <v>482</v>
      </c>
      <c r="B484" s="8" t="n">
        <f aca="false">+[2]data1cf!AA483</f>
        <v>-85320.1754263324</v>
      </c>
      <c r="C484" s="8" t="n">
        <f aca="false">+[2]data1cf!AB483</f>
        <v>-7671.70072371805</v>
      </c>
      <c r="D484" s="8" t="n">
        <f aca="false">+[2]data1cf!AC483</f>
        <v>-3738.47272752819</v>
      </c>
      <c r="E484" s="8" t="n">
        <f aca="false">+[2]data1cf!AD483</f>
        <v>-3228.52466367367</v>
      </c>
      <c r="F484" s="8" t="n">
        <f aca="false">+[2]data1cf!AE483</f>
        <v>-3583.7109528537</v>
      </c>
      <c r="G484" s="8" t="n">
        <f aca="false">+[2]data1cf!AF483</f>
        <v>-3801.36468343051</v>
      </c>
      <c r="H484" s="8" t="n">
        <f aca="false">+[2]data1cf!AG483</f>
        <v>-2543.02106331816</v>
      </c>
      <c r="I484" s="8" t="n">
        <f aca="false">+[2]data1cf!AH483</f>
        <v>-2653.06704169327</v>
      </c>
      <c r="J484" s="8" t="n">
        <f aca="false">+[2]data1cf!AI483</f>
        <v>-2665.50124422826</v>
      </c>
      <c r="K484" s="8" t="n">
        <f aca="false">+[2]data1cf!AJ483</f>
        <v>-2674.99122441872</v>
      </c>
      <c r="L484" s="8" t="n">
        <f aca="false">+[2]data1cf!AK483</f>
        <v>-2702.99517910867</v>
      </c>
      <c r="M484" s="8" t="n">
        <f aca="false">+[2]data1cf!AL483</f>
        <v>-2701.76985872154</v>
      </c>
      <c r="N484" s="8" t="n">
        <f aca="false">+[2]data1cf!AM483</f>
        <v>-2719.08191164057</v>
      </c>
      <c r="O484" s="8" t="n">
        <f aca="false">+[2]data1cf!AN483</f>
        <v>-2529.57017585341</v>
      </c>
      <c r="P484" s="8" t="n">
        <f aca="false">+[2]data1cf!AO483</f>
        <v>-2490.89039716639</v>
      </c>
      <c r="Q484" s="8" t="n">
        <f aca="false">+[2]data1cf!AP483</f>
        <v>-2492.105220681</v>
      </c>
      <c r="R484" s="8" t="n">
        <f aca="false">+[2]data1cf!AQ483</f>
        <v>978.588284069862</v>
      </c>
      <c r="S484" s="8" t="n">
        <f aca="false">+[2]data1cf!AR483</f>
        <v>0</v>
      </c>
      <c r="T484" s="8" t="n">
        <f aca="false">+[2]data1cf!AS483</f>
        <v>0</v>
      </c>
      <c r="U484" s="8" t="n">
        <f aca="false">+[2]data1cf!AT483</f>
        <v>0</v>
      </c>
      <c r="V484" s="8" t="n">
        <f aca="false">+[2]data1cf!AU483</f>
        <v>0</v>
      </c>
      <c r="W484" s="8" t="n">
        <f aca="false">+[2]data1cf!AV483</f>
        <v>0</v>
      </c>
      <c r="X484" s="8" t="n">
        <f aca="false">+[2]data1cf!AW483</f>
        <v>0</v>
      </c>
      <c r="Y484" s="8" t="n">
        <f aca="false">+[2]data1cf!AX483</f>
        <v>0</v>
      </c>
      <c r="Z484" s="8" t="n">
        <f aca="false">+[2]data1cf!AY483</f>
        <v>0</v>
      </c>
      <c r="AA484" s="8" t="n">
        <f aca="false">+[2]data1cf!AZ483</f>
        <v>0</v>
      </c>
      <c r="AB484" s="9"/>
      <c r="AC484" s="9"/>
      <c r="AD484" s="9"/>
      <c r="AE484" s="9"/>
      <c r="AF484" s="9"/>
      <c r="AG484" s="9"/>
      <c r="AH484" s="9"/>
      <c r="AI484" s="9"/>
      <c r="AJ484" s="9"/>
      <c r="AK484" s="1"/>
      <c r="AL484" s="1" t="e">
        <f aca="false">SUMPRODUCT(B484:AJ484,PVCapPrice)</f>
        <v>#DIV/0!</v>
      </c>
      <c r="AM484" s="1"/>
      <c r="AN484" s="1"/>
      <c r="AO484" s="1"/>
      <c r="AP484" s="1"/>
      <c r="AQ484" s="1"/>
    </row>
    <row r="485" customFormat="false" ht="11.25" hidden="false" customHeight="false" outlineLevel="0" collapsed="false">
      <c r="A485" s="1" t="n">
        <v>483</v>
      </c>
      <c r="B485" s="8" t="n">
        <f aca="false">+[2]data1cf!AA484</f>
        <v>-96723.4158882422</v>
      </c>
      <c r="C485" s="8" t="n">
        <f aca="false">+[2]data1cf!AB484</f>
        <v>-7441.62110324465</v>
      </c>
      <c r="D485" s="8" t="n">
        <f aca="false">+[2]data1cf!AC484</f>
        <v>-3351.58675381018</v>
      </c>
      <c r="E485" s="8" t="n">
        <f aca="false">+[2]data1cf!AD484</f>
        <v>-2988.13154423188</v>
      </c>
      <c r="F485" s="8" t="n">
        <f aca="false">+[2]data1cf!AE484</f>
        <v>-3207.42711478594</v>
      </c>
      <c r="G485" s="8" t="n">
        <f aca="false">+[2]data1cf!AF484</f>
        <v>-3546.60788169049</v>
      </c>
      <c r="H485" s="8" t="n">
        <f aca="false">+[2]data1cf!AG484</f>
        <v>-2266.80903607207</v>
      </c>
      <c r="I485" s="8" t="n">
        <f aca="false">+[2]data1cf!AH484</f>
        <v>-2391.48582808943</v>
      </c>
      <c r="J485" s="8" t="n">
        <f aca="false">+[2]data1cf!AI484</f>
        <v>-2403.92003062442</v>
      </c>
      <c r="K485" s="8" t="n">
        <f aca="false">+[2]data1cf!AJ484</f>
        <v>-2412.96665282572</v>
      </c>
      <c r="L485" s="8" t="n">
        <f aca="false">+[2]data1cf!AK484</f>
        <v>-2441.41396550483</v>
      </c>
      <c r="M485" s="8" t="n">
        <f aca="false">+[2]data1cf!AL484</f>
        <v>-2439.74528712854</v>
      </c>
      <c r="N485" s="8" t="n">
        <f aca="false">+[2]data1cf!AM484</f>
        <v>-2457.50069803673</v>
      </c>
      <c r="O485" s="8" t="n">
        <f aca="false">+[2]data1cf!AN484</f>
        <v>-2267.54560426041</v>
      </c>
      <c r="P485" s="8" t="n">
        <f aca="false">+[2]data1cf!AO484</f>
        <v>-2229.30918356255</v>
      </c>
      <c r="Q485" s="8" t="n">
        <f aca="false">+[2]data1cf!AP484</f>
        <v>-2230.080649088</v>
      </c>
      <c r="R485" s="8" t="n">
        <f aca="false">+[2]data1cf!AQ484</f>
        <v>1109.37889087178</v>
      </c>
      <c r="S485" s="8" t="n">
        <f aca="false">+[2]data1cf!AR484</f>
        <v>0</v>
      </c>
      <c r="T485" s="8" t="n">
        <f aca="false">+[2]data1cf!AS484</f>
        <v>0</v>
      </c>
      <c r="U485" s="8" t="n">
        <f aca="false">+[2]data1cf!AT484</f>
        <v>0</v>
      </c>
      <c r="V485" s="8" t="n">
        <f aca="false">+[2]data1cf!AU484</f>
        <v>0</v>
      </c>
      <c r="W485" s="8" t="n">
        <f aca="false">+[2]data1cf!AV484</f>
        <v>0</v>
      </c>
      <c r="X485" s="8" t="n">
        <f aca="false">+[2]data1cf!AW484</f>
        <v>0</v>
      </c>
      <c r="Y485" s="8" t="n">
        <f aca="false">+[2]data1cf!AX484</f>
        <v>0</v>
      </c>
      <c r="Z485" s="8" t="n">
        <f aca="false">+[2]data1cf!AY484</f>
        <v>0</v>
      </c>
      <c r="AA485" s="8" t="n">
        <f aca="false">+[2]data1cf!AZ484</f>
        <v>0</v>
      </c>
      <c r="AB485" s="9"/>
      <c r="AC485" s="9"/>
      <c r="AD485" s="9"/>
      <c r="AE485" s="9"/>
      <c r="AF485" s="9"/>
      <c r="AG485" s="9"/>
      <c r="AH485" s="9"/>
      <c r="AI485" s="9"/>
      <c r="AJ485" s="9"/>
      <c r="AK485" s="1"/>
      <c r="AL485" s="1" t="e">
        <f aca="false">SUMPRODUCT(B485:AJ485,PVCapPrice)</f>
        <v>#DIV/0!</v>
      </c>
      <c r="AM485" s="1"/>
      <c r="AN485" s="1"/>
      <c r="AO485" s="1"/>
      <c r="AP485" s="1"/>
      <c r="AQ485" s="1"/>
    </row>
    <row r="486" customFormat="false" ht="11.25" hidden="false" customHeight="false" outlineLevel="0" collapsed="false">
      <c r="A486" s="1" t="n">
        <v>484</v>
      </c>
      <c r="B486" s="8" t="n">
        <f aca="false">+[2]data1cf!AA485</f>
        <v>-93358.3246564206</v>
      </c>
      <c r="C486" s="8" t="n">
        <f aca="false">+[2]data1cf!AB485</f>
        <v>-7589.56073282407</v>
      </c>
      <c r="D486" s="8" t="n">
        <f aca="false">+[2]data1cf!AC485</f>
        <v>-3528.15429560585</v>
      </c>
      <c r="E486" s="8" t="n">
        <f aca="false">+[2]data1cf!AD485</f>
        <v>-3040.50755789106</v>
      </c>
      <c r="F486" s="8" t="n">
        <f aca="false">+[2]data1cf!AE485</f>
        <v>-3319.03504652754</v>
      </c>
      <c r="G486" s="8" t="n">
        <f aca="false">+[2]data1cf!AF485</f>
        <v>-3569.57714504782</v>
      </c>
      <c r="H486" s="8" t="n">
        <f aca="false">+[2]data1cf!AG485</f>
        <v>-2348.31908351115</v>
      </c>
      <c r="I486" s="8" t="n">
        <f aca="false">+[2]data1cf!AH485</f>
        <v>-2468.67832887443</v>
      </c>
      <c r="J486" s="8" t="n">
        <f aca="false">+[2]data1cf!AI485</f>
        <v>-2481.11253140942</v>
      </c>
      <c r="K486" s="8" t="n">
        <f aca="false">+[2]data1cf!AJ485</f>
        <v>-2490.28998835782</v>
      </c>
      <c r="L486" s="8" t="n">
        <f aca="false">+[2]data1cf!AK485</f>
        <v>-2518.60646628983</v>
      </c>
      <c r="M486" s="8" t="n">
        <f aca="false">+[2]data1cf!AL485</f>
        <v>-2517.06862266064</v>
      </c>
      <c r="N486" s="8" t="n">
        <f aca="false">+[2]data1cf!AM485</f>
        <v>-2534.69319882174</v>
      </c>
      <c r="O486" s="8" t="n">
        <f aca="false">+[2]data1cf!AN485</f>
        <v>-2344.8689397925</v>
      </c>
      <c r="P486" s="8" t="n">
        <f aca="false">+[2]data1cf!AO485</f>
        <v>-2306.50168434756</v>
      </c>
      <c r="Q486" s="8" t="n">
        <f aca="false">+[2]data1cf!AP485</f>
        <v>-2307.4039846201</v>
      </c>
      <c r="R486" s="8" t="n">
        <f aca="false">+[2]data1cf!AQ485</f>
        <v>1070.78264047928</v>
      </c>
      <c r="S486" s="8" t="n">
        <f aca="false">+[2]data1cf!AR485</f>
        <v>0</v>
      </c>
      <c r="T486" s="8" t="n">
        <f aca="false">+[2]data1cf!AS485</f>
        <v>0</v>
      </c>
      <c r="U486" s="8" t="n">
        <f aca="false">+[2]data1cf!AT485</f>
        <v>0</v>
      </c>
      <c r="V486" s="8" t="n">
        <f aca="false">+[2]data1cf!AU485</f>
        <v>0</v>
      </c>
      <c r="W486" s="8" t="n">
        <f aca="false">+[2]data1cf!AV485</f>
        <v>0</v>
      </c>
      <c r="X486" s="8" t="n">
        <f aca="false">+[2]data1cf!AW485</f>
        <v>0</v>
      </c>
      <c r="Y486" s="8" t="n">
        <f aca="false">+[2]data1cf!AX485</f>
        <v>0</v>
      </c>
      <c r="Z486" s="8" t="n">
        <f aca="false">+[2]data1cf!AY485</f>
        <v>0</v>
      </c>
      <c r="AA486" s="8" t="n">
        <f aca="false">+[2]data1cf!AZ485</f>
        <v>0</v>
      </c>
      <c r="AB486" s="9"/>
      <c r="AC486" s="9"/>
      <c r="AD486" s="9"/>
      <c r="AE486" s="9"/>
      <c r="AF486" s="9"/>
      <c r="AG486" s="9"/>
      <c r="AH486" s="9"/>
      <c r="AI486" s="9"/>
      <c r="AJ486" s="9"/>
      <c r="AK486" s="1"/>
      <c r="AL486" s="1" t="e">
        <f aca="false">SUMPRODUCT(B486:AJ486,PVCapPrice)</f>
        <v>#DIV/0!</v>
      </c>
      <c r="AM486" s="1"/>
      <c r="AN486" s="1"/>
      <c r="AO486" s="1"/>
      <c r="AP486" s="1"/>
      <c r="AQ486" s="1"/>
    </row>
    <row r="487" customFormat="false" ht="11.25" hidden="false" customHeight="false" outlineLevel="0" collapsed="false">
      <c r="A487" s="1" t="n">
        <v>485</v>
      </c>
      <c r="B487" s="8" t="n">
        <f aca="false">+[2]data1cf!AA486</f>
        <v>-94808.4327694347</v>
      </c>
      <c r="C487" s="8" t="n">
        <f aca="false">+[2]data1cf!AB486</f>
        <v>-7544.81464397291</v>
      </c>
      <c r="D487" s="8" t="n">
        <f aca="false">+[2]data1cf!AC486</f>
        <v>-3341.07292086812</v>
      </c>
      <c r="E487" s="8" t="n">
        <f aca="false">+[2]data1cf!AD486</f>
        <v>-3025.22527653538</v>
      </c>
      <c r="F487" s="8" t="n">
        <f aca="false">+[2]data1cf!AE486</f>
        <v>-3252.88490295766</v>
      </c>
      <c r="G487" s="8" t="n">
        <f aca="false">+[2]data1cf!AF486</f>
        <v>-3723.56030744896</v>
      </c>
      <c r="H487" s="8" t="n">
        <f aca="false">+[2]data1cf!AG486</f>
        <v>-2313.19421677177</v>
      </c>
      <c r="I487" s="8" t="n">
        <f aca="false">+[2]data1cf!AH486</f>
        <v>-2435.41400884837</v>
      </c>
      <c r="J487" s="8" t="n">
        <f aca="false">+[2]data1cf!AI486</f>
        <v>-2447.84821138336</v>
      </c>
      <c r="K487" s="8" t="n">
        <f aca="false">+[2]data1cf!AJ486</f>
        <v>-2456.96928812833</v>
      </c>
      <c r="L487" s="8" t="n">
        <f aca="false">+[2]data1cf!AK486</f>
        <v>-2485.34214626377</v>
      </c>
      <c r="M487" s="8" t="n">
        <f aca="false">+[2]data1cf!AL486</f>
        <v>-2483.74792243115</v>
      </c>
      <c r="N487" s="8" t="n">
        <f aca="false">+[2]data1cf!AM486</f>
        <v>-2501.42887879568</v>
      </c>
      <c r="O487" s="8" t="n">
        <f aca="false">+[2]data1cf!AN486</f>
        <v>-2311.54823956301</v>
      </c>
      <c r="P487" s="8" t="n">
        <f aca="false">+[2]data1cf!AO486</f>
        <v>-2273.2373643215</v>
      </c>
      <c r="Q487" s="8" t="n">
        <f aca="false">+[2]data1cf!AP486</f>
        <v>-2274.08328439061</v>
      </c>
      <c r="R487" s="8" t="n">
        <f aca="false">+[2]data1cf!AQ486</f>
        <v>1087.41480049231</v>
      </c>
      <c r="S487" s="8" t="n">
        <f aca="false">+[2]data1cf!AR486</f>
        <v>0</v>
      </c>
      <c r="T487" s="8" t="n">
        <f aca="false">+[2]data1cf!AS486</f>
        <v>0</v>
      </c>
      <c r="U487" s="8" t="n">
        <f aca="false">+[2]data1cf!AT486</f>
        <v>0</v>
      </c>
      <c r="V487" s="8" t="n">
        <f aca="false">+[2]data1cf!AU486</f>
        <v>0</v>
      </c>
      <c r="W487" s="8" t="n">
        <f aca="false">+[2]data1cf!AV486</f>
        <v>0</v>
      </c>
      <c r="X487" s="8" t="n">
        <f aca="false">+[2]data1cf!AW486</f>
        <v>0</v>
      </c>
      <c r="Y487" s="8" t="n">
        <f aca="false">+[2]data1cf!AX486</f>
        <v>0</v>
      </c>
      <c r="Z487" s="8" t="n">
        <f aca="false">+[2]data1cf!AY486</f>
        <v>0</v>
      </c>
      <c r="AA487" s="8" t="n">
        <f aca="false">+[2]data1cf!AZ486</f>
        <v>0</v>
      </c>
      <c r="AB487" s="9"/>
      <c r="AC487" s="9"/>
      <c r="AD487" s="9"/>
      <c r="AE487" s="9"/>
      <c r="AF487" s="9"/>
      <c r="AG487" s="9"/>
      <c r="AH487" s="9"/>
      <c r="AI487" s="9"/>
      <c r="AJ487" s="9"/>
      <c r="AK487" s="1"/>
      <c r="AL487" s="1" t="e">
        <f aca="false">SUMPRODUCT(B487:AJ487,PVCapPrice)</f>
        <v>#DIV/0!</v>
      </c>
      <c r="AM487" s="1"/>
      <c r="AN487" s="1"/>
      <c r="AO487" s="1"/>
      <c r="AP487" s="1"/>
      <c r="AQ487" s="1"/>
    </row>
    <row r="488" customFormat="false" ht="11.25" hidden="false" customHeight="false" outlineLevel="0" collapsed="false">
      <c r="A488" s="1" t="n">
        <v>486</v>
      </c>
      <c r="B488" s="8" t="n">
        <f aca="false">+[2]data1cf!AA487</f>
        <v>-99900.3447586486</v>
      </c>
      <c r="C488" s="8" t="n">
        <f aca="false">+[2]data1cf!AB487</f>
        <v>-7428.61569665926</v>
      </c>
      <c r="D488" s="8" t="n">
        <f aca="false">+[2]data1cf!AC487</f>
        <v>-3170.38679631905</v>
      </c>
      <c r="E488" s="8" t="n">
        <f aca="false">+[2]data1cf!AD487</f>
        <v>-2960.75024886025</v>
      </c>
      <c r="F488" s="8" t="n">
        <f aca="false">+[2]data1cf!AE487</f>
        <v>-3263.14949704224</v>
      </c>
      <c r="G488" s="8" t="n">
        <f aca="false">+[2]data1cf!AF487</f>
        <v>-3498.38614476339</v>
      </c>
      <c r="H488" s="8" t="n">
        <f aca="false">+[2]data1cf!AG487</f>
        <v>-2189.85670251016</v>
      </c>
      <c r="I488" s="8" t="n">
        <f aca="false">+[2]data1cf!AH487</f>
        <v>-2318.6096213454</v>
      </c>
      <c r="J488" s="8" t="n">
        <f aca="false">+[2]data1cf!AI487</f>
        <v>-2331.04382388039</v>
      </c>
      <c r="K488" s="8" t="n">
        <f aca="false">+[2]data1cf!AJ487</f>
        <v>-2339.96692708721</v>
      </c>
      <c r="L488" s="8" t="n">
        <f aca="false">+[2]data1cf!AK487</f>
        <v>-2368.5377587608</v>
      </c>
      <c r="M488" s="8" t="n">
        <f aca="false">+[2]data1cf!AL487</f>
        <v>-2366.74556139003</v>
      </c>
      <c r="N488" s="8" t="n">
        <f aca="false">+[2]data1cf!AM487</f>
        <v>-2384.62449129271</v>
      </c>
      <c r="O488" s="8" t="n">
        <f aca="false">+[2]data1cf!AN487</f>
        <v>-2194.5458785219</v>
      </c>
      <c r="P488" s="8" t="n">
        <f aca="false">+[2]data1cf!AO487</f>
        <v>-2156.43297681853</v>
      </c>
      <c r="Q488" s="8" t="n">
        <f aca="false">+[2]data1cf!AP487</f>
        <v>-2157.08092334949</v>
      </c>
      <c r="R488" s="8" t="n">
        <f aca="false">+[2]data1cf!AQ487</f>
        <v>1145.8169942438</v>
      </c>
      <c r="S488" s="8" t="n">
        <f aca="false">+[2]data1cf!AR487</f>
        <v>0</v>
      </c>
      <c r="T488" s="8" t="n">
        <f aca="false">+[2]data1cf!AS487</f>
        <v>0</v>
      </c>
      <c r="U488" s="8" t="n">
        <f aca="false">+[2]data1cf!AT487</f>
        <v>0</v>
      </c>
      <c r="V488" s="8" t="n">
        <f aca="false">+[2]data1cf!AU487</f>
        <v>0</v>
      </c>
      <c r="W488" s="8" t="n">
        <f aca="false">+[2]data1cf!AV487</f>
        <v>0</v>
      </c>
      <c r="X488" s="8" t="n">
        <f aca="false">+[2]data1cf!AW487</f>
        <v>0</v>
      </c>
      <c r="Y488" s="8" t="n">
        <f aca="false">+[2]data1cf!AX487</f>
        <v>0</v>
      </c>
      <c r="Z488" s="8" t="n">
        <f aca="false">+[2]data1cf!AY487</f>
        <v>0</v>
      </c>
      <c r="AA488" s="8" t="n">
        <f aca="false">+[2]data1cf!AZ487</f>
        <v>0</v>
      </c>
      <c r="AB488" s="9"/>
      <c r="AC488" s="9"/>
      <c r="AD488" s="9"/>
      <c r="AE488" s="9"/>
      <c r="AF488" s="9"/>
      <c r="AG488" s="9"/>
      <c r="AH488" s="9"/>
      <c r="AI488" s="9"/>
      <c r="AJ488" s="9"/>
      <c r="AK488" s="1"/>
      <c r="AL488" s="1" t="e">
        <f aca="false">SUMPRODUCT(B488:AJ488,PVCapPrice)</f>
        <v>#DIV/0!</v>
      </c>
      <c r="AM488" s="1"/>
      <c r="AN488" s="1"/>
      <c r="AO488" s="1"/>
      <c r="AP488" s="1"/>
      <c r="AQ488" s="1"/>
    </row>
    <row r="489" customFormat="false" ht="11.25" hidden="false" customHeight="false" outlineLevel="0" collapsed="false">
      <c r="A489" s="1" t="n">
        <v>487</v>
      </c>
      <c r="B489" s="8" t="n">
        <f aca="false">+[2]data1cf!AA488</f>
        <v>-90856.320442835</v>
      </c>
      <c r="C489" s="8" t="n">
        <f aca="false">+[2]data1cf!AB488</f>
        <v>-7563.96693219338</v>
      </c>
      <c r="D489" s="8" t="n">
        <f aca="false">+[2]data1cf!AC488</f>
        <v>-3570.93023677213</v>
      </c>
      <c r="E489" s="8" t="n">
        <f aca="false">+[2]data1cf!AD488</f>
        <v>-3106.85967414767</v>
      </c>
      <c r="F489" s="8" t="n">
        <f aca="false">+[2]data1cf!AE488</f>
        <v>-3471.99815228023</v>
      </c>
      <c r="G489" s="8" t="n">
        <f aca="false">+[2]data1cf!AF488</f>
        <v>-3667.45470565312</v>
      </c>
      <c r="H489" s="8" t="n">
        <f aca="false">+[2]data1cf!AG488</f>
        <v>-2408.92323005363</v>
      </c>
      <c r="I489" s="8" t="n">
        <f aca="false">+[2]data1cf!AH488</f>
        <v>-2526.07230393071</v>
      </c>
      <c r="J489" s="8" t="n">
        <f aca="false">+[2]data1cf!AI488</f>
        <v>-2538.5065064657</v>
      </c>
      <c r="K489" s="8" t="n">
        <f aca="false">+[2]data1cf!AJ488</f>
        <v>-2547.78124133792</v>
      </c>
      <c r="L489" s="8" t="n">
        <f aca="false">+[2]data1cf!AK488</f>
        <v>-2576.00044134611</v>
      </c>
      <c r="M489" s="8" t="n">
        <f aca="false">+[2]data1cf!AL488</f>
        <v>-2574.55987564074</v>
      </c>
      <c r="N489" s="8" t="n">
        <f aca="false">+[2]data1cf!AM488</f>
        <v>-2592.08717387802</v>
      </c>
      <c r="O489" s="8" t="n">
        <f aca="false">+[2]data1cf!AN488</f>
        <v>-2402.36019277261</v>
      </c>
      <c r="P489" s="8" t="n">
        <f aca="false">+[2]data1cf!AO488</f>
        <v>-2363.89565940384</v>
      </c>
      <c r="Q489" s="8" t="n">
        <f aca="false">+[2]data1cf!AP488</f>
        <v>-2364.8952376002</v>
      </c>
      <c r="R489" s="8" t="n">
        <f aca="false">+[2]data1cf!AQ488</f>
        <v>1042.08565295114</v>
      </c>
      <c r="S489" s="8" t="n">
        <f aca="false">+[2]data1cf!AR488</f>
        <v>0</v>
      </c>
      <c r="T489" s="8" t="n">
        <f aca="false">+[2]data1cf!AS488</f>
        <v>0</v>
      </c>
      <c r="U489" s="8" t="n">
        <f aca="false">+[2]data1cf!AT488</f>
        <v>0</v>
      </c>
      <c r="V489" s="8" t="n">
        <f aca="false">+[2]data1cf!AU488</f>
        <v>0</v>
      </c>
      <c r="W489" s="8" t="n">
        <f aca="false">+[2]data1cf!AV488</f>
        <v>0</v>
      </c>
      <c r="X489" s="8" t="n">
        <f aca="false">+[2]data1cf!AW488</f>
        <v>0</v>
      </c>
      <c r="Y489" s="8" t="n">
        <f aca="false">+[2]data1cf!AX488</f>
        <v>0</v>
      </c>
      <c r="Z489" s="8" t="n">
        <f aca="false">+[2]data1cf!AY488</f>
        <v>0</v>
      </c>
      <c r="AA489" s="8" t="n">
        <f aca="false">+[2]data1cf!AZ488</f>
        <v>0</v>
      </c>
      <c r="AB489" s="9"/>
      <c r="AC489" s="9"/>
      <c r="AD489" s="9"/>
      <c r="AE489" s="9"/>
      <c r="AF489" s="9"/>
      <c r="AG489" s="9"/>
      <c r="AH489" s="9"/>
      <c r="AI489" s="9"/>
      <c r="AJ489" s="9"/>
      <c r="AK489" s="1"/>
      <c r="AL489" s="1" t="e">
        <f aca="false">SUMPRODUCT(B489:AJ489,PVCapPrice)</f>
        <v>#DIV/0!</v>
      </c>
      <c r="AM489" s="1"/>
      <c r="AN489" s="1"/>
      <c r="AO489" s="1"/>
      <c r="AP489" s="1"/>
      <c r="AQ489" s="1"/>
    </row>
    <row r="490" customFormat="false" ht="11.25" hidden="false" customHeight="false" outlineLevel="0" collapsed="false">
      <c r="A490" s="1" t="n">
        <v>488</v>
      </c>
      <c r="B490" s="8" t="n">
        <f aca="false">+[2]data1cf!AA489</f>
        <v>-96861.7478499197</v>
      </c>
      <c r="C490" s="8" t="n">
        <f aca="false">+[2]data1cf!AB489</f>
        <v>-7427.02952144845</v>
      </c>
      <c r="D490" s="8" t="n">
        <f aca="false">+[2]data1cf!AC489</f>
        <v>-3294.15586884545</v>
      </c>
      <c r="E490" s="8" t="n">
        <f aca="false">+[2]data1cf!AD489</f>
        <v>-2992.27457109291</v>
      </c>
      <c r="F490" s="8" t="n">
        <f aca="false">+[2]data1cf!AE489</f>
        <v>-3271.10031007926</v>
      </c>
      <c r="G490" s="8" t="n">
        <f aca="false">+[2]data1cf!AF489</f>
        <v>-3574.33960259556</v>
      </c>
      <c r="H490" s="8" t="n">
        <f aca="false">+[2]data1cf!AG489</f>
        <v>-2263.45832609665</v>
      </c>
      <c r="I490" s="8" t="n">
        <f aca="false">+[2]data1cf!AH489</f>
        <v>-2388.31260355411</v>
      </c>
      <c r="J490" s="8" t="n">
        <f aca="false">+[2]data1cf!AI489</f>
        <v>-2400.7468060891</v>
      </c>
      <c r="K490" s="8" t="n">
        <f aca="false">+[2]data1cf!AJ489</f>
        <v>-2409.78804994374</v>
      </c>
      <c r="L490" s="8" t="n">
        <f aca="false">+[2]data1cf!AK489</f>
        <v>-2438.24074096951</v>
      </c>
      <c r="M490" s="8" t="n">
        <f aca="false">+[2]data1cf!AL489</f>
        <v>-2436.56668424656</v>
      </c>
      <c r="N490" s="8" t="n">
        <f aca="false">+[2]data1cf!AM489</f>
        <v>-2454.32747350142</v>
      </c>
      <c r="O490" s="8" t="n">
        <f aca="false">+[2]data1cf!AN489</f>
        <v>-2264.36700137842</v>
      </c>
      <c r="P490" s="8" t="n">
        <f aca="false">+[2]data1cf!AO489</f>
        <v>-2226.13595902724</v>
      </c>
      <c r="Q490" s="8" t="n">
        <f aca="false">+[2]data1cf!AP489</f>
        <v>-2226.90204620602</v>
      </c>
      <c r="R490" s="8" t="n">
        <f aca="false">+[2]data1cf!AQ489</f>
        <v>1110.96550313944</v>
      </c>
      <c r="S490" s="8" t="n">
        <f aca="false">+[2]data1cf!AR489</f>
        <v>0</v>
      </c>
      <c r="T490" s="8" t="n">
        <f aca="false">+[2]data1cf!AS489</f>
        <v>0</v>
      </c>
      <c r="U490" s="8" t="n">
        <f aca="false">+[2]data1cf!AT489</f>
        <v>0</v>
      </c>
      <c r="V490" s="8" t="n">
        <f aca="false">+[2]data1cf!AU489</f>
        <v>0</v>
      </c>
      <c r="W490" s="8" t="n">
        <f aca="false">+[2]data1cf!AV489</f>
        <v>0</v>
      </c>
      <c r="X490" s="8" t="n">
        <f aca="false">+[2]data1cf!AW489</f>
        <v>0</v>
      </c>
      <c r="Y490" s="8" t="n">
        <f aca="false">+[2]data1cf!AX489</f>
        <v>0</v>
      </c>
      <c r="Z490" s="8" t="n">
        <f aca="false">+[2]data1cf!AY489</f>
        <v>0</v>
      </c>
      <c r="AA490" s="8" t="n">
        <f aca="false">+[2]data1cf!AZ489</f>
        <v>0</v>
      </c>
      <c r="AB490" s="9"/>
      <c r="AC490" s="9"/>
      <c r="AD490" s="9"/>
      <c r="AE490" s="9"/>
      <c r="AF490" s="9"/>
      <c r="AG490" s="9"/>
      <c r="AH490" s="9"/>
      <c r="AI490" s="9"/>
      <c r="AJ490" s="9"/>
      <c r="AK490" s="1"/>
      <c r="AL490" s="1" t="e">
        <f aca="false">SUMPRODUCT(B490:AJ490,PVCapPrice)</f>
        <v>#DIV/0!</v>
      </c>
      <c r="AM490" s="1"/>
      <c r="AN490" s="1"/>
      <c r="AO490" s="1"/>
      <c r="AP490" s="1"/>
      <c r="AQ490" s="1"/>
    </row>
    <row r="491" customFormat="false" ht="11.25" hidden="false" customHeight="false" outlineLevel="0" collapsed="false">
      <c r="A491" s="1" t="n">
        <v>489</v>
      </c>
      <c r="B491" s="8" t="n">
        <f aca="false">+[2]data1cf!AA490</f>
        <v>-93777.8827674677</v>
      </c>
      <c r="C491" s="8" t="n">
        <f aca="false">+[2]data1cf!AB490</f>
        <v>-7569.63091179558</v>
      </c>
      <c r="D491" s="8" t="n">
        <f aca="false">+[2]data1cf!AC490</f>
        <v>-3354.11891836052</v>
      </c>
      <c r="E491" s="8" t="n">
        <f aca="false">+[2]data1cf!AD490</f>
        <v>-3107.89542018413</v>
      </c>
      <c r="F491" s="8" t="n">
        <f aca="false">+[2]data1cf!AE490</f>
        <v>-3301.84975626893</v>
      </c>
      <c r="G491" s="8" t="n">
        <f aca="false">+[2]data1cf!AF490</f>
        <v>-3609.64277212467</v>
      </c>
      <c r="H491" s="8" t="n">
        <f aca="false">+[2]data1cf!AG490</f>
        <v>-2338.15644625142</v>
      </c>
      <c r="I491" s="8" t="n">
        <f aca="false">+[2]data1cf!AH490</f>
        <v>-2459.0540014535</v>
      </c>
      <c r="J491" s="8" t="n">
        <f aca="false">+[2]data1cf!AI490</f>
        <v>-2471.48820398849</v>
      </c>
      <c r="K491" s="8" t="n">
        <f aca="false">+[2]data1cf!AJ490</f>
        <v>-2480.64934851753</v>
      </c>
      <c r="L491" s="8" t="n">
        <f aca="false">+[2]data1cf!AK490</f>
        <v>-2508.9821388689</v>
      </c>
      <c r="M491" s="8" t="n">
        <f aca="false">+[2]data1cf!AL490</f>
        <v>-2507.42798282035</v>
      </c>
      <c r="N491" s="8" t="n">
        <f aca="false">+[2]data1cf!AM490</f>
        <v>-2525.0688714008</v>
      </c>
      <c r="O491" s="8" t="n">
        <f aca="false">+[2]data1cf!AN490</f>
        <v>-2335.22829995221</v>
      </c>
      <c r="P491" s="8" t="n">
        <f aca="false">+[2]data1cf!AO490</f>
        <v>-2296.87735692662</v>
      </c>
      <c r="Q491" s="8" t="n">
        <f aca="false">+[2]data1cf!AP490</f>
        <v>-2297.76334477981</v>
      </c>
      <c r="R491" s="8" t="n">
        <f aca="false">+[2]data1cf!AQ490</f>
        <v>1075.59480418975</v>
      </c>
      <c r="S491" s="8" t="n">
        <f aca="false">+[2]data1cf!AR490</f>
        <v>0</v>
      </c>
      <c r="T491" s="8" t="n">
        <f aca="false">+[2]data1cf!AS490</f>
        <v>0</v>
      </c>
      <c r="U491" s="8" t="n">
        <f aca="false">+[2]data1cf!AT490</f>
        <v>0</v>
      </c>
      <c r="V491" s="8" t="n">
        <f aca="false">+[2]data1cf!AU490</f>
        <v>0</v>
      </c>
      <c r="W491" s="8" t="n">
        <f aca="false">+[2]data1cf!AV490</f>
        <v>0</v>
      </c>
      <c r="X491" s="8" t="n">
        <f aca="false">+[2]data1cf!AW490</f>
        <v>0</v>
      </c>
      <c r="Y491" s="8" t="n">
        <f aca="false">+[2]data1cf!AX490</f>
        <v>0</v>
      </c>
      <c r="Z491" s="8" t="n">
        <f aca="false">+[2]data1cf!AY490</f>
        <v>0</v>
      </c>
      <c r="AA491" s="8" t="n">
        <f aca="false">+[2]data1cf!AZ490</f>
        <v>0</v>
      </c>
      <c r="AB491" s="9"/>
      <c r="AC491" s="9"/>
      <c r="AD491" s="9"/>
      <c r="AE491" s="9"/>
      <c r="AF491" s="9"/>
      <c r="AG491" s="9"/>
      <c r="AH491" s="9"/>
      <c r="AI491" s="9"/>
      <c r="AJ491" s="9"/>
      <c r="AK491" s="1"/>
      <c r="AL491" s="1" t="e">
        <f aca="false">SUMPRODUCT(B491:AJ491,PVCapPrice)</f>
        <v>#DIV/0!</v>
      </c>
      <c r="AM491" s="1"/>
      <c r="AN491" s="1"/>
      <c r="AO491" s="1"/>
      <c r="AP491" s="1"/>
      <c r="AQ491" s="1"/>
    </row>
    <row r="492" customFormat="false" ht="11.25" hidden="false" customHeight="false" outlineLevel="0" collapsed="false">
      <c r="A492" s="1" t="n">
        <v>490</v>
      </c>
      <c r="B492" s="8" t="n">
        <f aca="false">+[2]data1cf!AA491</f>
        <v>-90684.9589226697</v>
      </c>
      <c r="C492" s="8" t="n">
        <f aca="false">+[2]data1cf!AB491</f>
        <v>-7593.91072701287</v>
      </c>
      <c r="D492" s="8" t="n">
        <f aca="false">+[2]data1cf!AC491</f>
        <v>-3562.01233877492</v>
      </c>
      <c r="E492" s="8" t="n">
        <f aca="false">+[2]data1cf!AD491</f>
        <v>-3280.33525172027</v>
      </c>
      <c r="F492" s="8" t="n">
        <f aca="false">+[2]data1cf!AE491</f>
        <v>-3391.81030335844</v>
      </c>
      <c r="G492" s="8" t="n">
        <f aca="false">+[2]data1cf!AF491</f>
        <v>-3726.62287478076</v>
      </c>
      <c r="H492" s="8" t="n">
        <f aca="false">+[2]data1cf!AG491</f>
        <v>-2413.07398992184</v>
      </c>
      <c r="I492" s="8" t="n">
        <f aca="false">+[2]data1cf!AH491</f>
        <v>-2530.00320011409</v>
      </c>
      <c r="J492" s="8" t="n">
        <f aca="false">+[2]data1cf!AI491</f>
        <v>-2542.43740264908</v>
      </c>
      <c r="K492" s="8" t="n">
        <f aca="false">+[2]data1cf!AJ491</f>
        <v>-2551.7188000572</v>
      </c>
      <c r="L492" s="8" t="n">
        <f aca="false">+[2]data1cf!AK491</f>
        <v>-2579.93133752949</v>
      </c>
      <c r="M492" s="8" t="n">
        <f aca="false">+[2]data1cf!AL491</f>
        <v>-2578.49743436002</v>
      </c>
      <c r="N492" s="8" t="n">
        <f aca="false">+[2]data1cf!AM491</f>
        <v>-2596.01807006139</v>
      </c>
      <c r="O492" s="8" t="n">
        <f aca="false">+[2]data1cf!AN491</f>
        <v>-2406.29775149189</v>
      </c>
      <c r="P492" s="8" t="n">
        <f aca="false">+[2]data1cf!AO491</f>
        <v>-2367.82655558721</v>
      </c>
      <c r="Q492" s="8" t="n">
        <f aca="false">+[2]data1cf!AP491</f>
        <v>-2368.83279631948</v>
      </c>
      <c r="R492" s="8" t="n">
        <f aca="false">+[2]data1cf!AQ491</f>
        <v>1040.12020485945</v>
      </c>
      <c r="S492" s="8" t="n">
        <f aca="false">+[2]data1cf!AR491</f>
        <v>0</v>
      </c>
      <c r="T492" s="8" t="n">
        <f aca="false">+[2]data1cf!AS491</f>
        <v>0</v>
      </c>
      <c r="U492" s="8" t="n">
        <f aca="false">+[2]data1cf!AT491</f>
        <v>0</v>
      </c>
      <c r="V492" s="8" t="n">
        <f aca="false">+[2]data1cf!AU491</f>
        <v>0</v>
      </c>
      <c r="W492" s="8" t="n">
        <f aca="false">+[2]data1cf!AV491</f>
        <v>0</v>
      </c>
      <c r="X492" s="8" t="n">
        <f aca="false">+[2]data1cf!AW491</f>
        <v>0</v>
      </c>
      <c r="Y492" s="8" t="n">
        <f aca="false">+[2]data1cf!AX491</f>
        <v>0</v>
      </c>
      <c r="Z492" s="8" t="n">
        <f aca="false">+[2]data1cf!AY491</f>
        <v>0</v>
      </c>
      <c r="AA492" s="8" t="n">
        <f aca="false">+[2]data1cf!AZ491</f>
        <v>0</v>
      </c>
      <c r="AB492" s="9"/>
      <c r="AC492" s="9"/>
      <c r="AD492" s="9"/>
      <c r="AE492" s="9"/>
      <c r="AF492" s="9"/>
      <c r="AG492" s="9"/>
      <c r="AH492" s="9"/>
      <c r="AI492" s="9"/>
      <c r="AJ492" s="9"/>
      <c r="AK492" s="1"/>
      <c r="AL492" s="1" t="e">
        <f aca="false">SUMPRODUCT(B492:AJ492,PVCapPrice)</f>
        <v>#DIV/0!</v>
      </c>
      <c r="AM492" s="1"/>
      <c r="AN492" s="1"/>
      <c r="AO492" s="1"/>
      <c r="AP492" s="1"/>
      <c r="AQ492" s="1"/>
    </row>
    <row r="493" customFormat="false" ht="11.25" hidden="false" customHeight="false" outlineLevel="0" collapsed="false">
      <c r="A493" s="1" t="n">
        <v>491</v>
      </c>
      <c r="B493" s="8" t="n">
        <f aca="false">+[2]data1cf!AA492</f>
        <v>-99567.6644691209</v>
      </c>
      <c r="C493" s="8" t="n">
        <f aca="false">+[2]data1cf!AB492</f>
        <v>-7363.2179959458</v>
      </c>
      <c r="D493" s="8" t="n">
        <f aca="false">+[2]data1cf!AC492</f>
        <v>-3288.35130084061</v>
      </c>
      <c r="E493" s="8" t="n">
        <f aca="false">+[2]data1cf!AD492</f>
        <v>-2899.60135835056</v>
      </c>
      <c r="F493" s="8" t="n">
        <f aca="false">+[2]data1cf!AE492</f>
        <v>-3275.93188478302</v>
      </c>
      <c r="G493" s="8" t="n">
        <f aca="false">+[2]data1cf!AF492</f>
        <v>-3495.38347157214</v>
      </c>
      <c r="H493" s="8" t="n">
        <f aca="false">+[2]data1cf!AG492</f>
        <v>-2197.91496432637</v>
      </c>
      <c r="I493" s="8" t="n">
        <f aca="false">+[2]data1cf!AH492</f>
        <v>-2326.24104104293</v>
      </c>
      <c r="J493" s="8" t="n">
        <f aca="false">+[2]data1cf!AI492</f>
        <v>-2338.67524357792</v>
      </c>
      <c r="K493" s="8" t="n">
        <f aca="false">+[2]data1cf!AJ492</f>
        <v>-2347.6112813944</v>
      </c>
      <c r="L493" s="8" t="n">
        <f aca="false">+[2]data1cf!AK492</f>
        <v>-2376.16917845833</v>
      </c>
      <c r="M493" s="8" t="n">
        <f aca="false">+[2]data1cf!AL492</f>
        <v>-2374.38991569723</v>
      </c>
      <c r="N493" s="8" t="n">
        <f aca="false">+[2]data1cf!AM492</f>
        <v>-2392.25591099024</v>
      </c>
      <c r="O493" s="8" t="n">
        <f aca="false">+[2]data1cf!AN492</f>
        <v>-2202.19023282909</v>
      </c>
      <c r="P493" s="8" t="n">
        <f aca="false">+[2]data1cf!AO492</f>
        <v>-2164.06439651606</v>
      </c>
      <c r="Q493" s="8" t="n">
        <f aca="false">+[2]data1cf!AP492</f>
        <v>-2164.72527765668</v>
      </c>
      <c r="R493" s="8" t="n">
        <f aca="false">+[2]data1cf!AQ492</f>
        <v>1142.00128439503</v>
      </c>
      <c r="S493" s="8" t="n">
        <f aca="false">+[2]data1cf!AR492</f>
        <v>0</v>
      </c>
      <c r="T493" s="8" t="n">
        <f aca="false">+[2]data1cf!AS492</f>
        <v>0</v>
      </c>
      <c r="U493" s="8" t="n">
        <f aca="false">+[2]data1cf!AT492</f>
        <v>0</v>
      </c>
      <c r="V493" s="8" t="n">
        <f aca="false">+[2]data1cf!AU492</f>
        <v>0</v>
      </c>
      <c r="W493" s="8" t="n">
        <f aca="false">+[2]data1cf!AV492</f>
        <v>0</v>
      </c>
      <c r="X493" s="8" t="n">
        <f aca="false">+[2]data1cf!AW492</f>
        <v>0</v>
      </c>
      <c r="Y493" s="8" t="n">
        <f aca="false">+[2]data1cf!AX492</f>
        <v>0</v>
      </c>
      <c r="Z493" s="8" t="n">
        <f aca="false">+[2]data1cf!AY492</f>
        <v>0</v>
      </c>
      <c r="AA493" s="8" t="n">
        <f aca="false">+[2]data1cf!AZ492</f>
        <v>0</v>
      </c>
      <c r="AB493" s="9"/>
      <c r="AC493" s="9"/>
      <c r="AD493" s="9"/>
      <c r="AE493" s="9"/>
      <c r="AF493" s="9"/>
      <c r="AG493" s="9"/>
      <c r="AH493" s="9"/>
      <c r="AI493" s="9"/>
      <c r="AJ493" s="9"/>
      <c r="AK493" s="1"/>
      <c r="AL493" s="1" t="e">
        <f aca="false">SUMPRODUCT(B493:AJ493,PVCapPrice)</f>
        <v>#DIV/0!</v>
      </c>
      <c r="AM493" s="1"/>
      <c r="AN493" s="1"/>
      <c r="AO493" s="1"/>
      <c r="AP493" s="1"/>
      <c r="AQ493" s="1"/>
    </row>
    <row r="494" customFormat="false" ht="11.25" hidden="false" customHeight="false" outlineLevel="0" collapsed="false">
      <c r="A494" s="1" t="n">
        <v>492</v>
      </c>
      <c r="B494" s="8" t="n">
        <f aca="false">+[2]data1cf!AA493</f>
        <v>-99986.1138200788</v>
      </c>
      <c r="C494" s="8" t="n">
        <f aca="false">+[2]data1cf!AB493</f>
        <v>-7565.03369427211</v>
      </c>
      <c r="D494" s="8" t="n">
        <f aca="false">+[2]data1cf!AC493</f>
        <v>-3200.89695365392</v>
      </c>
      <c r="E494" s="8" t="n">
        <f aca="false">+[2]data1cf!AD493</f>
        <v>-2870.85020974579</v>
      </c>
      <c r="F494" s="8" t="n">
        <f aca="false">+[2]data1cf!AE493</f>
        <v>-3220.88468812086</v>
      </c>
      <c r="G494" s="8" t="n">
        <f aca="false">+[2]data1cf!AF493</f>
        <v>-3548.2552400129</v>
      </c>
      <c r="H494" s="8" t="n">
        <f aca="false">+[2]data1cf!AG493</f>
        <v>-2187.77918371962</v>
      </c>
      <c r="I494" s="8" t="n">
        <f aca="false">+[2]data1cf!AH493</f>
        <v>-2316.64214769144</v>
      </c>
      <c r="J494" s="8" t="n">
        <f aca="false">+[2]data1cf!AI493</f>
        <v>-2329.07635022643</v>
      </c>
      <c r="K494" s="8" t="n">
        <f aca="false">+[2]data1cf!AJ493</f>
        <v>-2337.99611873214</v>
      </c>
      <c r="L494" s="8" t="n">
        <f aca="false">+[2]data1cf!AK493</f>
        <v>-2366.57028510684</v>
      </c>
      <c r="M494" s="8" t="n">
        <f aca="false">+[2]data1cf!AL493</f>
        <v>-2364.77475303497</v>
      </c>
      <c r="N494" s="8" t="n">
        <f aca="false">+[2]data1cf!AM493</f>
        <v>-2382.65701763875</v>
      </c>
      <c r="O494" s="8" t="n">
        <f aca="false">+[2]data1cf!AN493</f>
        <v>-2192.57507016683</v>
      </c>
      <c r="P494" s="8" t="n">
        <f aca="false">+[2]data1cf!AO493</f>
        <v>-2154.46550316457</v>
      </c>
      <c r="Q494" s="8" t="n">
        <f aca="false">+[2]data1cf!AP493</f>
        <v>-2155.11011499442</v>
      </c>
      <c r="R494" s="8" t="n">
        <f aca="false">+[2]data1cf!AQ493</f>
        <v>1146.80073107078</v>
      </c>
      <c r="S494" s="8" t="n">
        <f aca="false">+[2]data1cf!AR493</f>
        <v>0</v>
      </c>
      <c r="T494" s="8" t="n">
        <f aca="false">+[2]data1cf!AS493</f>
        <v>0</v>
      </c>
      <c r="U494" s="8" t="n">
        <f aca="false">+[2]data1cf!AT493</f>
        <v>0</v>
      </c>
      <c r="V494" s="8" t="n">
        <f aca="false">+[2]data1cf!AU493</f>
        <v>0</v>
      </c>
      <c r="W494" s="8" t="n">
        <f aca="false">+[2]data1cf!AV493</f>
        <v>0</v>
      </c>
      <c r="X494" s="8" t="n">
        <f aca="false">+[2]data1cf!AW493</f>
        <v>0</v>
      </c>
      <c r="Y494" s="8" t="n">
        <f aca="false">+[2]data1cf!AX493</f>
        <v>0</v>
      </c>
      <c r="Z494" s="8" t="n">
        <f aca="false">+[2]data1cf!AY493</f>
        <v>0</v>
      </c>
      <c r="AA494" s="8" t="n">
        <f aca="false">+[2]data1cf!AZ493</f>
        <v>0</v>
      </c>
      <c r="AB494" s="9"/>
      <c r="AC494" s="9"/>
      <c r="AD494" s="9"/>
      <c r="AE494" s="9"/>
      <c r="AF494" s="9"/>
      <c r="AG494" s="9"/>
      <c r="AH494" s="9"/>
      <c r="AI494" s="9"/>
      <c r="AJ494" s="9"/>
      <c r="AK494" s="1"/>
      <c r="AL494" s="1" t="e">
        <f aca="false">SUMPRODUCT(B494:AJ494,PVCapPrice)</f>
        <v>#DIV/0!</v>
      </c>
      <c r="AM494" s="1"/>
      <c r="AN494" s="1"/>
      <c r="AO494" s="1"/>
      <c r="AP494" s="1"/>
      <c r="AQ494" s="1"/>
    </row>
    <row r="495" customFormat="false" ht="11.25" hidden="false" customHeight="false" outlineLevel="0" collapsed="false">
      <c r="A495" s="1" t="n">
        <v>493</v>
      </c>
      <c r="B495" s="8" t="n">
        <f aca="false">+[2]data1cf!AA494</f>
        <v>-100915.809022717</v>
      </c>
      <c r="C495" s="8" t="n">
        <f aca="false">+[2]data1cf!AB494</f>
        <v>-7406.35509095726</v>
      </c>
      <c r="D495" s="8" t="n">
        <f aca="false">+[2]data1cf!AC494</f>
        <v>-3142.7890664353</v>
      </c>
      <c r="E495" s="8" t="n">
        <f aca="false">+[2]data1cf!AD494</f>
        <v>-2845.32087507654</v>
      </c>
      <c r="F495" s="8" t="n">
        <f aca="false">+[2]data1cf!AE494</f>
        <v>-3127.43796123291</v>
      </c>
      <c r="G495" s="8" t="n">
        <f aca="false">+[2]data1cf!AF494</f>
        <v>-3514.24881829749</v>
      </c>
      <c r="H495" s="8" t="n">
        <f aca="false">+[2]data1cf!AG494</f>
        <v>-2165.25988339447</v>
      </c>
      <c r="I495" s="8" t="n">
        <f aca="false">+[2]data1cf!AH494</f>
        <v>-2295.31568349908</v>
      </c>
      <c r="J495" s="8" t="n">
        <f aca="false">+[2]data1cf!AI494</f>
        <v>-2307.74988603407</v>
      </c>
      <c r="K495" s="8" t="n">
        <f aca="false">+[2]data1cf!AJ494</f>
        <v>-2316.63350799031</v>
      </c>
      <c r="L495" s="8" t="n">
        <f aca="false">+[2]data1cf!AK494</f>
        <v>-2345.24382091448</v>
      </c>
      <c r="M495" s="8" t="n">
        <f aca="false">+[2]data1cf!AL494</f>
        <v>-2343.41214229313</v>
      </c>
      <c r="N495" s="8" t="n">
        <f aca="false">+[2]data1cf!AM494</f>
        <v>-2361.33055344639</v>
      </c>
      <c r="O495" s="8" t="n">
        <f aca="false">+[2]data1cf!AN494</f>
        <v>-2171.21245942499</v>
      </c>
      <c r="P495" s="8" t="n">
        <f aca="false">+[2]data1cf!AO494</f>
        <v>-2133.13903897221</v>
      </c>
      <c r="Q495" s="8" t="n">
        <f aca="false">+[2]data1cf!AP494</f>
        <v>-2133.74750425259</v>
      </c>
      <c r="R495" s="8" t="n">
        <f aca="false">+[2]data1cf!AQ494</f>
        <v>1157.46396316696</v>
      </c>
      <c r="S495" s="8" t="n">
        <f aca="false">+[2]data1cf!AR494</f>
        <v>0</v>
      </c>
      <c r="T495" s="8" t="n">
        <f aca="false">+[2]data1cf!AS494</f>
        <v>0</v>
      </c>
      <c r="U495" s="8" t="n">
        <f aca="false">+[2]data1cf!AT494</f>
        <v>0</v>
      </c>
      <c r="V495" s="8" t="n">
        <f aca="false">+[2]data1cf!AU494</f>
        <v>0</v>
      </c>
      <c r="W495" s="8" t="n">
        <f aca="false">+[2]data1cf!AV494</f>
        <v>0</v>
      </c>
      <c r="X495" s="8" t="n">
        <f aca="false">+[2]data1cf!AW494</f>
        <v>0</v>
      </c>
      <c r="Y495" s="8" t="n">
        <f aca="false">+[2]data1cf!AX494</f>
        <v>0</v>
      </c>
      <c r="Z495" s="8" t="n">
        <f aca="false">+[2]data1cf!AY494</f>
        <v>0</v>
      </c>
      <c r="AA495" s="8" t="n">
        <f aca="false">+[2]data1cf!AZ494</f>
        <v>0</v>
      </c>
      <c r="AB495" s="9"/>
      <c r="AC495" s="9"/>
      <c r="AD495" s="9"/>
      <c r="AE495" s="9"/>
      <c r="AF495" s="9"/>
      <c r="AG495" s="9"/>
      <c r="AH495" s="9"/>
      <c r="AI495" s="9"/>
      <c r="AJ495" s="9"/>
      <c r="AK495" s="1"/>
      <c r="AL495" s="1" t="e">
        <f aca="false">SUMPRODUCT(B495:AJ495,PVCapPrice)</f>
        <v>#DIV/0!</v>
      </c>
      <c r="AM495" s="1"/>
      <c r="AN495" s="1"/>
      <c r="AO495" s="1"/>
      <c r="AP495" s="1"/>
      <c r="AQ495" s="1"/>
    </row>
    <row r="496" customFormat="false" ht="11.25" hidden="false" customHeight="false" outlineLevel="0" collapsed="false">
      <c r="A496" s="1" t="n">
        <v>494</v>
      </c>
      <c r="B496" s="8" t="n">
        <f aca="false">+[2]data1cf!AA495</f>
        <v>-96643.8652944862</v>
      </c>
      <c r="C496" s="8" t="n">
        <f aca="false">+[2]data1cf!AB495</f>
        <v>-7461.03667465713</v>
      </c>
      <c r="D496" s="8" t="n">
        <f aca="false">+[2]data1cf!AC495</f>
        <v>-3271.84849288563</v>
      </c>
      <c r="E496" s="8" t="n">
        <f aca="false">+[2]data1cf!AD495</f>
        <v>-2847.73328599072</v>
      </c>
      <c r="F496" s="8" t="n">
        <f aca="false">+[2]data1cf!AE495</f>
        <v>-3226.22338550657</v>
      </c>
      <c r="G496" s="8" t="n">
        <f aca="false">+[2]data1cf!AF495</f>
        <v>-3503.16316515832</v>
      </c>
      <c r="H496" s="8" t="n">
        <f aca="false">+[2]data1cf!AG495</f>
        <v>-2268.73592964617</v>
      </c>
      <c r="I496" s="8" t="n">
        <f aca="false">+[2]data1cf!AH495</f>
        <v>-2393.31065506971</v>
      </c>
      <c r="J496" s="8" t="n">
        <f aca="false">+[2]data1cf!AI495</f>
        <v>-2405.7448576047</v>
      </c>
      <c r="K496" s="8" t="n">
        <f aca="false">+[2]data1cf!AJ495</f>
        <v>-2414.79457273309</v>
      </c>
      <c r="L496" s="8" t="n">
        <f aca="false">+[2]data1cf!AK495</f>
        <v>-2443.23879248511</v>
      </c>
      <c r="M496" s="8" t="n">
        <f aca="false">+[2]data1cf!AL495</f>
        <v>-2441.57320703592</v>
      </c>
      <c r="N496" s="8" t="n">
        <f aca="false">+[2]data1cf!AM495</f>
        <v>-2459.32552501702</v>
      </c>
      <c r="O496" s="8" t="n">
        <f aca="false">+[2]data1cf!AN495</f>
        <v>-2269.37352416778</v>
      </c>
      <c r="P496" s="8" t="n">
        <f aca="false">+[2]data1cf!AO495</f>
        <v>-2231.13401054284</v>
      </c>
      <c r="Q496" s="8" t="n">
        <f aca="false">+[2]data1cf!AP495</f>
        <v>-2231.90856899537</v>
      </c>
      <c r="R496" s="8" t="n">
        <f aca="false">+[2]data1cf!AQ495</f>
        <v>1108.46647738164</v>
      </c>
      <c r="S496" s="8" t="n">
        <f aca="false">+[2]data1cf!AR495</f>
        <v>0</v>
      </c>
      <c r="T496" s="8" t="n">
        <f aca="false">+[2]data1cf!AS495</f>
        <v>0</v>
      </c>
      <c r="U496" s="8" t="n">
        <f aca="false">+[2]data1cf!AT495</f>
        <v>0</v>
      </c>
      <c r="V496" s="8" t="n">
        <f aca="false">+[2]data1cf!AU495</f>
        <v>0</v>
      </c>
      <c r="W496" s="8" t="n">
        <f aca="false">+[2]data1cf!AV495</f>
        <v>0</v>
      </c>
      <c r="X496" s="8" t="n">
        <f aca="false">+[2]data1cf!AW495</f>
        <v>0</v>
      </c>
      <c r="Y496" s="8" t="n">
        <f aca="false">+[2]data1cf!AX495</f>
        <v>0</v>
      </c>
      <c r="Z496" s="8" t="n">
        <f aca="false">+[2]data1cf!AY495</f>
        <v>0</v>
      </c>
      <c r="AA496" s="8" t="n">
        <f aca="false">+[2]data1cf!AZ495</f>
        <v>0</v>
      </c>
      <c r="AB496" s="9"/>
      <c r="AC496" s="9"/>
      <c r="AD496" s="9"/>
      <c r="AE496" s="9"/>
      <c r="AF496" s="9"/>
      <c r="AG496" s="9"/>
      <c r="AH496" s="9"/>
      <c r="AI496" s="9"/>
      <c r="AJ496" s="9"/>
      <c r="AK496" s="1"/>
      <c r="AL496" s="1" t="e">
        <f aca="false">SUMPRODUCT(B496:AJ496,PVCapPrice)</f>
        <v>#DIV/0!</v>
      </c>
      <c r="AM496" s="1"/>
      <c r="AN496" s="1"/>
      <c r="AO496" s="1"/>
      <c r="AP496" s="1"/>
      <c r="AQ496" s="1"/>
    </row>
    <row r="497" customFormat="false" ht="11.25" hidden="false" customHeight="false" outlineLevel="0" collapsed="false">
      <c r="A497" s="1" t="n">
        <v>495</v>
      </c>
      <c r="B497" s="8" t="n">
        <f aca="false">+[2]data1cf!AA496</f>
        <v>-102964.726621203</v>
      </c>
      <c r="C497" s="8" t="n">
        <f aca="false">+[2]data1cf!AB496</f>
        <v>-7413.34872857844</v>
      </c>
      <c r="D497" s="8" t="n">
        <f aca="false">+[2]data1cf!AC496</f>
        <v>-3069.85243680557</v>
      </c>
      <c r="E497" s="8" t="n">
        <f aca="false">+[2]data1cf!AD496</f>
        <v>-2668.44323219875</v>
      </c>
      <c r="F497" s="8" t="n">
        <f aca="false">+[2]data1cf!AE496</f>
        <v>-3087.09973325552</v>
      </c>
      <c r="G497" s="8" t="n">
        <f aca="false">+[2]data1cf!AF496</f>
        <v>-3478.24228775875</v>
      </c>
      <c r="H497" s="8" t="n">
        <f aca="false">+[2]data1cf!AG496</f>
        <v>-2115.63050958371</v>
      </c>
      <c r="I497" s="8" t="n">
        <f aca="false">+[2]data1cf!AH496</f>
        <v>-2248.31515292388</v>
      </c>
      <c r="J497" s="8" t="n">
        <f aca="false">+[2]data1cf!AI496</f>
        <v>-2260.74935545887</v>
      </c>
      <c r="K497" s="8" t="n">
        <f aca="false">+[2]data1cf!AJ496</f>
        <v>-2269.55331549888</v>
      </c>
      <c r="L497" s="8" t="n">
        <f aca="false">+[2]data1cf!AK496</f>
        <v>-2298.24329033928</v>
      </c>
      <c r="M497" s="8" t="n">
        <f aca="false">+[2]data1cf!AL496</f>
        <v>-2296.3319498017</v>
      </c>
      <c r="N497" s="8" t="n">
        <f aca="false">+[2]data1cf!AM496</f>
        <v>-2314.33002287119</v>
      </c>
      <c r="O497" s="8" t="n">
        <f aca="false">+[2]data1cf!AN496</f>
        <v>-2124.13226693356</v>
      </c>
      <c r="P497" s="8" t="n">
        <f aca="false">+[2]data1cf!AO496</f>
        <v>-2086.13850839701</v>
      </c>
      <c r="Q497" s="8" t="n">
        <f aca="false">+[2]data1cf!AP496</f>
        <v>-2086.66731176116</v>
      </c>
      <c r="R497" s="8" t="n">
        <f aca="false">+[2]data1cf!AQ496</f>
        <v>1180.96422845456</v>
      </c>
      <c r="S497" s="8" t="n">
        <f aca="false">+[2]data1cf!AR496</f>
        <v>0</v>
      </c>
      <c r="T497" s="8" t="n">
        <f aca="false">+[2]data1cf!AS496</f>
        <v>0</v>
      </c>
      <c r="U497" s="8" t="n">
        <f aca="false">+[2]data1cf!AT496</f>
        <v>0</v>
      </c>
      <c r="V497" s="8" t="n">
        <f aca="false">+[2]data1cf!AU496</f>
        <v>0</v>
      </c>
      <c r="W497" s="8" t="n">
        <f aca="false">+[2]data1cf!AV496</f>
        <v>0</v>
      </c>
      <c r="X497" s="8" t="n">
        <f aca="false">+[2]data1cf!AW496</f>
        <v>0</v>
      </c>
      <c r="Y497" s="8" t="n">
        <f aca="false">+[2]data1cf!AX496</f>
        <v>0</v>
      </c>
      <c r="Z497" s="8" t="n">
        <f aca="false">+[2]data1cf!AY496</f>
        <v>0</v>
      </c>
      <c r="AA497" s="8" t="n">
        <f aca="false">+[2]data1cf!AZ496</f>
        <v>0</v>
      </c>
      <c r="AB497" s="9"/>
      <c r="AC497" s="9"/>
      <c r="AD497" s="9"/>
      <c r="AE497" s="9"/>
      <c r="AF497" s="9"/>
      <c r="AG497" s="9"/>
      <c r="AH497" s="9"/>
      <c r="AI497" s="9"/>
      <c r="AJ497" s="9"/>
      <c r="AK497" s="1"/>
      <c r="AL497" s="1" t="e">
        <f aca="false">SUMPRODUCT(B497:AJ497,PVCapPrice)</f>
        <v>#DIV/0!</v>
      </c>
      <c r="AM497" s="1"/>
      <c r="AN497" s="1"/>
      <c r="AO497" s="1"/>
      <c r="AP497" s="1"/>
      <c r="AQ497" s="1"/>
    </row>
    <row r="498" customFormat="false" ht="11.25" hidden="false" customHeight="false" outlineLevel="0" collapsed="false">
      <c r="A498" s="1" t="n">
        <v>496</v>
      </c>
      <c r="B498" s="8" t="n">
        <f aca="false">+[2]data1cf!AA497</f>
        <v>-101458.929647728</v>
      </c>
      <c r="C498" s="8" t="n">
        <f aca="false">+[2]data1cf!AB497</f>
        <v>-7354.45020060382</v>
      </c>
      <c r="D498" s="8" t="n">
        <f aca="false">+[2]data1cf!AC497</f>
        <v>-3193.69939887714</v>
      </c>
      <c r="E498" s="8" t="n">
        <f aca="false">+[2]data1cf!AD497</f>
        <v>-2833.90026179799</v>
      </c>
      <c r="F498" s="8" t="n">
        <f aca="false">+[2]data1cf!AE497</f>
        <v>-3038.61523819505</v>
      </c>
      <c r="G498" s="8" t="n">
        <f aca="false">+[2]data1cf!AF497</f>
        <v>-3428.87537096591</v>
      </c>
      <c r="H498" s="8" t="n">
        <f aca="false">+[2]data1cf!AG497</f>
        <v>-2152.1042852665</v>
      </c>
      <c r="I498" s="8" t="n">
        <f aca="false">+[2]data1cf!AH497</f>
        <v>-2282.85693085782</v>
      </c>
      <c r="J498" s="8" t="n">
        <f aca="false">+[2]data1cf!AI497</f>
        <v>-2295.29113339281</v>
      </c>
      <c r="K498" s="8" t="n">
        <f aca="false">+[2]data1cf!AJ497</f>
        <v>-2304.15363881915</v>
      </c>
      <c r="L498" s="8" t="n">
        <f aca="false">+[2]data1cf!AK497</f>
        <v>-2332.78506827322</v>
      </c>
      <c r="M498" s="8" t="n">
        <f aca="false">+[2]data1cf!AL497</f>
        <v>-2330.93227312197</v>
      </c>
      <c r="N498" s="8" t="n">
        <f aca="false">+[2]data1cf!AM497</f>
        <v>-2348.87180080513</v>
      </c>
      <c r="O498" s="8" t="n">
        <f aca="false">+[2]data1cf!AN497</f>
        <v>-2158.73259025383</v>
      </c>
      <c r="P498" s="8" t="n">
        <f aca="false">+[2]data1cf!AO497</f>
        <v>-2120.68028633095</v>
      </c>
      <c r="Q498" s="8" t="n">
        <f aca="false">+[2]data1cf!AP497</f>
        <v>-2121.26763508143</v>
      </c>
      <c r="R498" s="8" t="n">
        <f aca="false">+[2]data1cf!AQ497</f>
        <v>1163.69333948758</v>
      </c>
      <c r="S498" s="8" t="n">
        <f aca="false">+[2]data1cf!AR497</f>
        <v>0</v>
      </c>
      <c r="T498" s="8" t="n">
        <f aca="false">+[2]data1cf!AS497</f>
        <v>0</v>
      </c>
      <c r="U498" s="8" t="n">
        <f aca="false">+[2]data1cf!AT497</f>
        <v>0</v>
      </c>
      <c r="V498" s="8" t="n">
        <f aca="false">+[2]data1cf!AU497</f>
        <v>0</v>
      </c>
      <c r="W498" s="8" t="n">
        <f aca="false">+[2]data1cf!AV497</f>
        <v>0</v>
      </c>
      <c r="X498" s="8" t="n">
        <f aca="false">+[2]data1cf!AW497</f>
        <v>0</v>
      </c>
      <c r="Y498" s="8" t="n">
        <f aca="false">+[2]data1cf!AX497</f>
        <v>0</v>
      </c>
      <c r="Z498" s="8" t="n">
        <f aca="false">+[2]data1cf!AY497</f>
        <v>0</v>
      </c>
      <c r="AA498" s="8" t="n">
        <f aca="false">+[2]data1cf!AZ497</f>
        <v>0</v>
      </c>
      <c r="AB498" s="9"/>
      <c r="AC498" s="9"/>
      <c r="AD498" s="9"/>
      <c r="AE498" s="9"/>
      <c r="AF498" s="9"/>
      <c r="AG498" s="9"/>
      <c r="AH498" s="9"/>
      <c r="AI498" s="9"/>
      <c r="AJ498" s="9"/>
      <c r="AK498" s="1"/>
      <c r="AL498" s="1" t="e">
        <f aca="false">SUMPRODUCT(B498:AJ498,PVCapPrice)</f>
        <v>#DIV/0!</v>
      </c>
      <c r="AM498" s="1"/>
      <c r="AN498" s="1"/>
      <c r="AO498" s="1"/>
      <c r="AP498" s="1"/>
      <c r="AQ498" s="1"/>
    </row>
    <row r="499" customFormat="false" ht="11.25" hidden="false" customHeight="false" outlineLevel="0" collapsed="false">
      <c r="A499" s="1" t="n">
        <v>497</v>
      </c>
      <c r="B499" s="8" t="n">
        <f aca="false">+[2]data1cf!AA498</f>
        <v>-103295.018726008</v>
      </c>
      <c r="C499" s="8" t="n">
        <f aca="false">+[2]data1cf!AB498</f>
        <v>-7380.07066743085</v>
      </c>
      <c r="D499" s="8" t="n">
        <f aca="false">+[2]data1cf!AC498</f>
        <v>-3057.36214346868</v>
      </c>
      <c r="E499" s="8" t="n">
        <f aca="false">+[2]data1cf!AD498</f>
        <v>-2734.73295379997</v>
      </c>
      <c r="F499" s="8" t="n">
        <f aca="false">+[2]data1cf!AE498</f>
        <v>-3091.62492504875</v>
      </c>
      <c r="G499" s="8" t="n">
        <f aca="false">+[2]data1cf!AF498</f>
        <v>-3244.25263435473</v>
      </c>
      <c r="H499" s="8" t="n">
        <f aca="false">+[2]data1cf!AG498</f>
        <v>-2107.63009495104</v>
      </c>
      <c r="I499" s="8" t="n">
        <f aca="false">+[2]data1cf!AH498</f>
        <v>-2240.73851627336</v>
      </c>
      <c r="J499" s="8" t="n">
        <f aca="false">+[2]data1cf!AI498</f>
        <v>-2253.17271880835</v>
      </c>
      <c r="K499" s="8" t="n">
        <f aca="false">+[2]data1cf!AJ498</f>
        <v>-2261.96383709132</v>
      </c>
      <c r="L499" s="8" t="n">
        <f aca="false">+[2]data1cf!AK498</f>
        <v>-2290.66665368876</v>
      </c>
      <c r="M499" s="8" t="n">
        <f aca="false">+[2]data1cf!AL498</f>
        <v>-2288.74247139414</v>
      </c>
      <c r="N499" s="8" t="n">
        <f aca="false">+[2]data1cf!AM498</f>
        <v>-2306.75338622067</v>
      </c>
      <c r="O499" s="8" t="n">
        <f aca="false">+[2]data1cf!AN498</f>
        <v>-2116.54278852601</v>
      </c>
      <c r="P499" s="8" t="n">
        <f aca="false">+[2]data1cf!AO498</f>
        <v>-2078.56187174649</v>
      </c>
      <c r="Q499" s="8" t="n">
        <f aca="false">+[2]data1cf!AP498</f>
        <v>-2079.0778333536</v>
      </c>
      <c r="R499" s="8" t="n">
        <f aca="false">+[2]data1cf!AQ498</f>
        <v>1184.75254677982</v>
      </c>
      <c r="S499" s="8" t="n">
        <f aca="false">+[2]data1cf!AR498</f>
        <v>0</v>
      </c>
      <c r="T499" s="8" t="n">
        <f aca="false">+[2]data1cf!AS498</f>
        <v>0</v>
      </c>
      <c r="U499" s="8" t="n">
        <f aca="false">+[2]data1cf!AT498</f>
        <v>0</v>
      </c>
      <c r="V499" s="8" t="n">
        <f aca="false">+[2]data1cf!AU498</f>
        <v>0</v>
      </c>
      <c r="W499" s="8" t="n">
        <f aca="false">+[2]data1cf!AV498</f>
        <v>0</v>
      </c>
      <c r="X499" s="8" t="n">
        <f aca="false">+[2]data1cf!AW498</f>
        <v>0</v>
      </c>
      <c r="Y499" s="8" t="n">
        <f aca="false">+[2]data1cf!AX498</f>
        <v>0</v>
      </c>
      <c r="Z499" s="8" t="n">
        <f aca="false">+[2]data1cf!AY498</f>
        <v>0</v>
      </c>
      <c r="AA499" s="8" t="n">
        <f aca="false">+[2]data1cf!AZ498</f>
        <v>0</v>
      </c>
      <c r="AB499" s="9"/>
      <c r="AC499" s="9"/>
      <c r="AD499" s="9"/>
      <c r="AE499" s="9"/>
      <c r="AF499" s="9"/>
      <c r="AG499" s="9"/>
      <c r="AH499" s="9"/>
      <c r="AI499" s="9"/>
      <c r="AJ499" s="9"/>
      <c r="AK499" s="1"/>
      <c r="AL499" s="1" t="e">
        <f aca="false">SUMPRODUCT(B499:AJ499,PVCapPrice)</f>
        <v>#DIV/0!</v>
      </c>
      <c r="AM499" s="1"/>
      <c r="AN499" s="1"/>
      <c r="AO499" s="1"/>
      <c r="AP499" s="1"/>
      <c r="AQ499" s="1"/>
    </row>
    <row r="500" customFormat="false" ht="11.25" hidden="false" customHeight="false" outlineLevel="0" collapsed="false">
      <c r="A500" s="1" t="n">
        <v>498</v>
      </c>
      <c r="B500" s="8" t="n">
        <f aca="false">+[2]data1cf!AA499</f>
        <v>-94133.1126001073</v>
      </c>
      <c r="C500" s="8" t="n">
        <f aca="false">+[2]data1cf!AB499</f>
        <v>-7500.75210942882</v>
      </c>
      <c r="D500" s="8" t="n">
        <f aca="false">+[2]data1cf!AC499</f>
        <v>-3426.12020094617</v>
      </c>
      <c r="E500" s="8" t="n">
        <f aca="false">+[2]data1cf!AD499</f>
        <v>-3183.60329220429</v>
      </c>
      <c r="F500" s="8" t="n">
        <f aca="false">+[2]data1cf!AE499</f>
        <v>-3392.86557256851</v>
      </c>
      <c r="G500" s="8" t="n">
        <f aca="false">+[2]data1cf!AF499</f>
        <v>-3762.0328349822</v>
      </c>
      <c r="H500" s="8" t="n">
        <f aca="false">+[2]data1cf!AG499</f>
        <v>-2329.55198399006</v>
      </c>
      <c r="I500" s="8" t="n">
        <f aca="false">+[2]data1cf!AH499</f>
        <v>-2450.90531327661</v>
      </c>
      <c r="J500" s="8" t="n">
        <f aca="false">+[2]data1cf!AI499</f>
        <v>-2463.3395158116</v>
      </c>
      <c r="K500" s="8" t="n">
        <f aca="false">+[2]data1cf!AJ499</f>
        <v>-2472.48684900475</v>
      </c>
      <c r="L500" s="8" t="n">
        <f aca="false">+[2]data1cf!AK499</f>
        <v>-2500.83345069201</v>
      </c>
      <c r="M500" s="8" t="n">
        <f aca="false">+[2]data1cf!AL499</f>
        <v>-2499.26548330757</v>
      </c>
      <c r="N500" s="8" t="n">
        <f aca="false">+[2]data1cf!AM499</f>
        <v>-2516.92018322392</v>
      </c>
      <c r="O500" s="8" t="n">
        <f aca="false">+[2]data1cf!AN499</f>
        <v>-2327.06580043943</v>
      </c>
      <c r="P500" s="8" t="n">
        <f aca="false">+[2]data1cf!AO499</f>
        <v>-2288.72866874974</v>
      </c>
      <c r="Q500" s="8" t="n">
        <f aca="false">+[2]data1cf!AP499</f>
        <v>-2289.60084526703</v>
      </c>
      <c r="R500" s="8" t="n">
        <f aca="false">+[2]data1cf!AQ499</f>
        <v>1079.66914827819</v>
      </c>
      <c r="S500" s="8" t="n">
        <f aca="false">+[2]data1cf!AR499</f>
        <v>0</v>
      </c>
      <c r="T500" s="8" t="n">
        <f aca="false">+[2]data1cf!AS499</f>
        <v>0</v>
      </c>
      <c r="U500" s="8" t="n">
        <f aca="false">+[2]data1cf!AT499</f>
        <v>0</v>
      </c>
      <c r="V500" s="8" t="n">
        <f aca="false">+[2]data1cf!AU499</f>
        <v>0</v>
      </c>
      <c r="W500" s="8" t="n">
        <f aca="false">+[2]data1cf!AV499</f>
        <v>0</v>
      </c>
      <c r="X500" s="8" t="n">
        <f aca="false">+[2]data1cf!AW499</f>
        <v>0</v>
      </c>
      <c r="Y500" s="8" t="n">
        <f aca="false">+[2]data1cf!AX499</f>
        <v>0</v>
      </c>
      <c r="Z500" s="8" t="n">
        <f aca="false">+[2]data1cf!AY499</f>
        <v>0</v>
      </c>
      <c r="AA500" s="8" t="n">
        <f aca="false">+[2]data1cf!AZ499</f>
        <v>0</v>
      </c>
      <c r="AB500" s="9"/>
      <c r="AC500" s="9"/>
      <c r="AD500" s="9"/>
      <c r="AE500" s="9"/>
      <c r="AF500" s="9"/>
      <c r="AG500" s="9"/>
      <c r="AH500" s="9"/>
      <c r="AI500" s="9"/>
      <c r="AJ500" s="9"/>
      <c r="AK500" s="1"/>
      <c r="AL500" s="1" t="e">
        <f aca="false">SUMPRODUCT(B500:AJ500,PVCapPrice)</f>
        <v>#DIV/0!</v>
      </c>
      <c r="AM500" s="1"/>
      <c r="AN500" s="1"/>
      <c r="AO500" s="1"/>
      <c r="AP500" s="1"/>
      <c r="AQ500" s="1"/>
    </row>
    <row r="501" customFormat="false" ht="11.25" hidden="false" customHeight="false" outlineLevel="0" collapsed="false">
      <c r="A501" s="1" t="n">
        <v>499</v>
      </c>
      <c r="B501" s="8" t="n">
        <f aca="false">+[2]data1cf!AA500</f>
        <v>-103226.201162155</v>
      </c>
      <c r="C501" s="8" t="n">
        <f aca="false">+[2]data1cf!AB500</f>
        <v>-7291.7203763911</v>
      </c>
      <c r="D501" s="8" t="n">
        <f aca="false">+[2]data1cf!AC500</f>
        <v>-3084.8803691433</v>
      </c>
      <c r="E501" s="8" t="n">
        <f aca="false">+[2]data1cf!AD500</f>
        <v>-2781.35133950285</v>
      </c>
      <c r="F501" s="8" t="n">
        <f aca="false">+[2]data1cf!AE500</f>
        <v>-3065.20269638169</v>
      </c>
      <c r="G501" s="8" t="n">
        <f aca="false">+[2]data1cf!AF500</f>
        <v>-3362.0183790202</v>
      </c>
      <c r="H501" s="8" t="n">
        <f aca="false">+[2]data1cf!AG500</f>
        <v>-2109.29701049889</v>
      </c>
      <c r="I501" s="8" t="n">
        <f aca="false">+[2]data1cf!AH500</f>
        <v>-2242.31713613409</v>
      </c>
      <c r="J501" s="8" t="n">
        <f aca="false">+[2]data1cf!AI500</f>
        <v>-2254.75133866908</v>
      </c>
      <c r="K501" s="8" t="n">
        <f aca="false">+[2]data1cf!AJ500</f>
        <v>-2263.54513257893</v>
      </c>
      <c r="L501" s="8" t="n">
        <f aca="false">+[2]data1cf!AK500</f>
        <v>-2292.24527354949</v>
      </c>
      <c r="M501" s="8" t="n">
        <f aca="false">+[2]data1cf!AL500</f>
        <v>-2290.32376688176</v>
      </c>
      <c r="N501" s="8" t="n">
        <f aca="false">+[2]data1cf!AM500</f>
        <v>-2308.3320060814</v>
      </c>
      <c r="O501" s="8" t="n">
        <f aca="false">+[2]data1cf!AN500</f>
        <v>-2118.12408401362</v>
      </c>
      <c r="P501" s="8" t="n">
        <f aca="false">+[2]data1cf!AO500</f>
        <v>-2080.14049160722</v>
      </c>
      <c r="Q501" s="8" t="n">
        <f aca="false">+[2]data1cf!AP500</f>
        <v>-2080.65912884121</v>
      </c>
      <c r="R501" s="8" t="n">
        <f aca="false">+[2]data1cf!AQ500</f>
        <v>1183.96323684945</v>
      </c>
      <c r="S501" s="8" t="n">
        <f aca="false">+[2]data1cf!AR500</f>
        <v>0</v>
      </c>
      <c r="T501" s="8" t="n">
        <f aca="false">+[2]data1cf!AS500</f>
        <v>0</v>
      </c>
      <c r="U501" s="8" t="n">
        <f aca="false">+[2]data1cf!AT500</f>
        <v>0</v>
      </c>
      <c r="V501" s="8" t="n">
        <f aca="false">+[2]data1cf!AU500</f>
        <v>0</v>
      </c>
      <c r="W501" s="8" t="n">
        <f aca="false">+[2]data1cf!AV500</f>
        <v>0</v>
      </c>
      <c r="X501" s="8" t="n">
        <f aca="false">+[2]data1cf!AW500</f>
        <v>0</v>
      </c>
      <c r="Y501" s="8" t="n">
        <f aca="false">+[2]data1cf!AX500</f>
        <v>0</v>
      </c>
      <c r="Z501" s="8" t="n">
        <f aca="false">+[2]data1cf!AY500</f>
        <v>0</v>
      </c>
      <c r="AA501" s="8" t="n">
        <f aca="false">+[2]data1cf!AZ500</f>
        <v>0</v>
      </c>
      <c r="AB501" s="9"/>
      <c r="AC501" s="9"/>
      <c r="AD501" s="9"/>
      <c r="AE501" s="9"/>
      <c r="AF501" s="9"/>
      <c r="AG501" s="9"/>
      <c r="AH501" s="9"/>
      <c r="AI501" s="9"/>
      <c r="AJ501" s="9"/>
      <c r="AK501" s="1"/>
      <c r="AL501" s="1" t="e">
        <f aca="false">SUMPRODUCT(B501:AJ501,PVCapPrice)</f>
        <v>#DIV/0!</v>
      </c>
      <c r="AM501" s="1"/>
      <c r="AN501" s="1"/>
      <c r="AO501" s="1"/>
      <c r="AP501" s="1"/>
      <c r="AQ501" s="1"/>
    </row>
    <row r="502" customFormat="false" ht="11.25" hidden="false" customHeight="false" outlineLevel="0" collapsed="false">
      <c r="A502" s="1" t="n">
        <v>500</v>
      </c>
      <c r="B502" s="8" t="n">
        <f aca="false">+[2]data1cf!AA501</f>
        <v>-101387.0528001</v>
      </c>
      <c r="C502" s="8" t="n">
        <f aca="false">+[2]data1cf!AB501</f>
        <v>-7351.47418150513</v>
      </c>
      <c r="D502" s="8" t="n">
        <f aca="false">+[2]data1cf!AC501</f>
        <v>-3127.02263292152</v>
      </c>
      <c r="E502" s="8" t="n">
        <f aca="false">+[2]data1cf!AD501</f>
        <v>-2770.45062879889</v>
      </c>
      <c r="F502" s="8" t="n">
        <f aca="false">+[2]data1cf!AE501</f>
        <v>-3109.35641209321</v>
      </c>
      <c r="G502" s="8" t="n">
        <f aca="false">+[2]data1cf!AF501</f>
        <v>-3364.62370410732</v>
      </c>
      <c r="H502" s="8" t="n">
        <f aca="false">+[2]data1cf!AG501</f>
        <v>-2153.84530352019</v>
      </c>
      <c r="I502" s="8" t="n">
        <f aca="false">+[2]data1cf!AH501</f>
        <v>-2284.50572824094</v>
      </c>
      <c r="J502" s="8" t="n">
        <f aca="false">+[2]data1cf!AI501</f>
        <v>-2296.93993077593</v>
      </c>
      <c r="K502" s="8" t="n">
        <f aca="false">+[2]data1cf!AJ501</f>
        <v>-2305.8052307741</v>
      </c>
      <c r="L502" s="8" t="n">
        <f aca="false">+[2]data1cf!AK501</f>
        <v>-2334.43386565634</v>
      </c>
      <c r="M502" s="8" t="n">
        <f aca="false">+[2]data1cf!AL501</f>
        <v>-2332.58386507692</v>
      </c>
      <c r="N502" s="8" t="n">
        <f aca="false">+[2]data1cf!AM501</f>
        <v>-2350.52059818825</v>
      </c>
      <c r="O502" s="8" t="n">
        <f aca="false">+[2]data1cf!AN501</f>
        <v>-2160.38418220879</v>
      </c>
      <c r="P502" s="8" t="n">
        <f aca="false">+[2]data1cf!AO501</f>
        <v>-2122.32908371407</v>
      </c>
      <c r="Q502" s="8" t="n">
        <f aca="false">+[2]data1cf!AP501</f>
        <v>-2122.91922703638</v>
      </c>
      <c r="R502" s="8" t="n">
        <f aca="false">+[2]data1cf!AQ501</f>
        <v>1162.86894079603</v>
      </c>
      <c r="S502" s="8" t="n">
        <f aca="false">+[2]data1cf!AR501</f>
        <v>0</v>
      </c>
      <c r="T502" s="8" t="n">
        <f aca="false">+[2]data1cf!AS501</f>
        <v>0</v>
      </c>
      <c r="U502" s="8" t="n">
        <f aca="false">+[2]data1cf!AT501</f>
        <v>0</v>
      </c>
      <c r="V502" s="8" t="n">
        <f aca="false">+[2]data1cf!AU501</f>
        <v>0</v>
      </c>
      <c r="W502" s="8" t="n">
        <f aca="false">+[2]data1cf!AV501</f>
        <v>0</v>
      </c>
      <c r="X502" s="8" t="n">
        <f aca="false">+[2]data1cf!AW501</f>
        <v>0</v>
      </c>
      <c r="Y502" s="8" t="n">
        <f aca="false">+[2]data1cf!AX501</f>
        <v>0</v>
      </c>
      <c r="Z502" s="8" t="n">
        <f aca="false">+[2]data1cf!AY501</f>
        <v>0</v>
      </c>
      <c r="AA502" s="8" t="n">
        <f aca="false">+[2]data1cf!AZ501</f>
        <v>0</v>
      </c>
      <c r="AB502" s="9"/>
      <c r="AC502" s="9"/>
      <c r="AD502" s="9"/>
      <c r="AE502" s="9"/>
      <c r="AF502" s="9"/>
      <c r="AG502" s="9"/>
      <c r="AH502" s="9"/>
      <c r="AI502" s="9"/>
      <c r="AJ502" s="9"/>
      <c r="AK502" s="1"/>
      <c r="AL502" s="1" t="e">
        <f aca="false">SUMPRODUCT(B502:AJ502,PVCapPrice)</f>
        <v>#DIV/0!</v>
      </c>
      <c r="AM502" s="1"/>
      <c r="AN502" s="1"/>
      <c r="AO502" s="1"/>
      <c r="AP502" s="1"/>
      <c r="AQ502" s="1"/>
    </row>
    <row r="503" customFormat="false" ht="11.25" hidden="false" customHeight="false" outlineLevel="0" collapsed="false">
      <c r="A503" s="1" t="n">
        <v>501</v>
      </c>
      <c r="B503" s="8" t="n">
        <f aca="false">+[2]data1cf!AA502</f>
        <v>-98628.8249824424</v>
      </c>
      <c r="C503" s="8" t="n">
        <f aca="false">+[2]data1cf!AB502</f>
        <v>-7405.97886276783</v>
      </c>
      <c r="D503" s="8" t="n">
        <f aca="false">+[2]data1cf!AC502</f>
        <v>-3258.60761154693</v>
      </c>
      <c r="E503" s="8" t="n">
        <f aca="false">+[2]data1cf!AD502</f>
        <v>-2856.92135465946</v>
      </c>
      <c r="F503" s="8" t="n">
        <f aca="false">+[2]data1cf!AE502</f>
        <v>-3165.22542642183</v>
      </c>
      <c r="G503" s="8" t="n">
        <f aca="false">+[2]data1cf!AF502</f>
        <v>-3516.06687794979</v>
      </c>
      <c r="H503" s="8" t="n">
        <f aca="false">+[2]data1cf!AG502</f>
        <v>-2220.65575969417</v>
      </c>
      <c r="I503" s="8" t="n">
        <f aca="false">+[2]data1cf!AH502</f>
        <v>-2347.77726779575</v>
      </c>
      <c r="J503" s="8" t="n">
        <f aca="false">+[2]data1cf!AI502</f>
        <v>-2360.21147033074</v>
      </c>
      <c r="K503" s="8" t="n">
        <f aca="false">+[2]data1cf!AJ502</f>
        <v>-2369.18401022646</v>
      </c>
      <c r="L503" s="8" t="n">
        <f aca="false">+[2]data1cf!AK502</f>
        <v>-2397.70540521115</v>
      </c>
      <c r="M503" s="8" t="n">
        <f aca="false">+[2]data1cf!AL502</f>
        <v>-2395.96264452928</v>
      </c>
      <c r="N503" s="8" t="n">
        <f aca="false">+[2]data1cf!AM502</f>
        <v>-2413.79213774306</v>
      </c>
      <c r="O503" s="8" t="n">
        <f aca="false">+[2]data1cf!AN502</f>
        <v>-2223.76296166115</v>
      </c>
      <c r="P503" s="8" t="n">
        <f aca="false">+[2]data1cf!AO502</f>
        <v>-2185.60062326888</v>
      </c>
      <c r="Q503" s="8" t="n">
        <f aca="false">+[2]data1cf!AP502</f>
        <v>-2186.29800648874</v>
      </c>
      <c r="R503" s="8" t="n">
        <f aca="false">+[2]data1cf!AQ502</f>
        <v>1131.23317101862</v>
      </c>
      <c r="S503" s="8" t="n">
        <f aca="false">+[2]data1cf!AR502</f>
        <v>0</v>
      </c>
      <c r="T503" s="8" t="n">
        <f aca="false">+[2]data1cf!AS502</f>
        <v>0</v>
      </c>
      <c r="U503" s="8" t="n">
        <f aca="false">+[2]data1cf!AT502</f>
        <v>0</v>
      </c>
      <c r="V503" s="8" t="n">
        <f aca="false">+[2]data1cf!AU502</f>
        <v>0</v>
      </c>
      <c r="W503" s="8" t="n">
        <f aca="false">+[2]data1cf!AV502</f>
        <v>0</v>
      </c>
      <c r="X503" s="8" t="n">
        <f aca="false">+[2]data1cf!AW502</f>
        <v>0</v>
      </c>
      <c r="Y503" s="8" t="n">
        <f aca="false">+[2]data1cf!AX502</f>
        <v>0</v>
      </c>
      <c r="Z503" s="8" t="n">
        <f aca="false">+[2]data1cf!AY502</f>
        <v>0</v>
      </c>
      <c r="AA503" s="8" t="n">
        <f aca="false">+[2]data1cf!AZ502</f>
        <v>0</v>
      </c>
      <c r="AB503" s="9"/>
      <c r="AC503" s="9"/>
      <c r="AD503" s="9"/>
      <c r="AE503" s="9"/>
      <c r="AF503" s="9"/>
      <c r="AG503" s="9"/>
      <c r="AH503" s="9"/>
      <c r="AI503" s="9"/>
      <c r="AJ503" s="9"/>
      <c r="AK503" s="1"/>
      <c r="AL503" s="1" t="e">
        <f aca="false">SUMPRODUCT(B503:AJ503,PVCapPrice)</f>
        <v>#DIV/0!</v>
      </c>
      <c r="AM503" s="1"/>
      <c r="AN503" s="1"/>
      <c r="AO503" s="1"/>
      <c r="AP503" s="1"/>
      <c r="AQ503" s="1"/>
    </row>
    <row r="504" customFormat="false" ht="11.25" hidden="false" customHeight="false" outlineLevel="0" collapsed="false">
      <c r="A504" s="1" t="n">
        <v>502</v>
      </c>
      <c r="B504" s="8" t="n">
        <f aca="false">+[2]data1cf!AA503</f>
        <v>-93085.6647465498</v>
      </c>
      <c r="C504" s="8" t="n">
        <f aca="false">+[2]data1cf!AB503</f>
        <v>-7555.46756447135</v>
      </c>
      <c r="D504" s="8" t="n">
        <f aca="false">+[2]data1cf!AC503</f>
        <v>-3518.98882113184</v>
      </c>
      <c r="E504" s="8" t="n">
        <f aca="false">+[2]data1cf!AD503</f>
        <v>-2996.6489784028</v>
      </c>
      <c r="F504" s="8" t="n">
        <f aca="false">+[2]data1cf!AE503</f>
        <v>-3364.59287591702</v>
      </c>
      <c r="G504" s="8" t="n">
        <f aca="false">+[2]data1cf!AF503</f>
        <v>-3690.44805678797</v>
      </c>
      <c r="H504" s="8" t="n">
        <f aca="false">+[2]data1cf!AG503</f>
        <v>-2354.92351728642</v>
      </c>
      <c r="I504" s="8" t="n">
        <f aca="false">+[2]data1cf!AH503</f>
        <v>-2474.93292907894</v>
      </c>
      <c r="J504" s="8" t="n">
        <f aca="false">+[2]data1cf!AI503</f>
        <v>-2487.36713161393</v>
      </c>
      <c r="K504" s="8" t="n">
        <f aca="false">+[2]data1cf!AJ503</f>
        <v>-2496.55518957962</v>
      </c>
      <c r="L504" s="8" t="n">
        <f aca="false">+[2]data1cf!AK503</f>
        <v>-2524.86106649434</v>
      </c>
      <c r="M504" s="8" t="n">
        <f aca="false">+[2]data1cf!AL503</f>
        <v>-2523.33382388244</v>
      </c>
      <c r="N504" s="8" t="n">
        <f aca="false">+[2]data1cf!AM503</f>
        <v>-2540.94779902624</v>
      </c>
      <c r="O504" s="8" t="n">
        <f aca="false">+[2]data1cf!AN503</f>
        <v>-2351.13414101431</v>
      </c>
      <c r="P504" s="8" t="n">
        <f aca="false">+[2]data1cf!AO503</f>
        <v>-2312.75628455206</v>
      </c>
      <c r="Q504" s="8" t="n">
        <f aca="false">+[2]data1cf!AP503</f>
        <v>-2313.6691858419</v>
      </c>
      <c r="R504" s="8" t="n">
        <f aca="false">+[2]data1cf!AQ503</f>
        <v>1067.65534037703</v>
      </c>
      <c r="S504" s="8" t="n">
        <f aca="false">+[2]data1cf!AR503</f>
        <v>0</v>
      </c>
      <c r="T504" s="8" t="n">
        <f aca="false">+[2]data1cf!AS503</f>
        <v>0</v>
      </c>
      <c r="U504" s="8" t="n">
        <f aca="false">+[2]data1cf!AT503</f>
        <v>0</v>
      </c>
      <c r="V504" s="8" t="n">
        <f aca="false">+[2]data1cf!AU503</f>
        <v>0</v>
      </c>
      <c r="W504" s="8" t="n">
        <f aca="false">+[2]data1cf!AV503</f>
        <v>0</v>
      </c>
      <c r="X504" s="8" t="n">
        <f aca="false">+[2]data1cf!AW503</f>
        <v>0</v>
      </c>
      <c r="Y504" s="8" t="n">
        <f aca="false">+[2]data1cf!AX503</f>
        <v>0</v>
      </c>
      <c r="Z504" s="8" t="n">
        <f aca="false">+[2]data1cf!AY503</f>
        <v>0</v>
      </c>
      <c r="AA504" s="8" t="n">
        <f aca="false">+[2]data1cf!AZ503</f>
        <v>0</v>
      </c>
      <c r="AB504" s="9"/>
      <c r="AC504" s="9"/>
      <c r="AD504" s="9"/>
      <c r="AE504" s="9"/>
      <c r="AF504" s="9"/>
      <c r="AG504" s="9"/>
      <c r="AH504" s="9"/>
      <c r="AI504" s="9"/>
      <c r="AJ504" s="9"/>
      <c r="AK504" s="1"/>
      <c r="AL504" s="1" t="e">
        <f aca="false">SUMPRODUCT(B504:AJ504,PVCapPrice)</f>
        <v>#DIV/0!</v>
      </c>
      <c r="AM504" s="1"/>
      <c r="AN504" s="1"/>
      <c r="AO504" s="1"/>
      <c r="AP504" s="1"/>
      <c r="AQ504" s="1"/>
    </row>
    <row r="505" customFormat="false" ht="11.25" hidden="false" customHeight="false" outlineLevel="0" collapsed="false">
      <c r="A505" s="1" t="n">
        <v>503</v>
      </c>
      <c r="B505" s="8" t="n">
        <f aca="false">+[2]data1cf!AA504</f>
        <v>-100890.069212928</v>
      </c>
      <c r="C505" s="8" t="n">
        <f aca="false">+[2]data1cf!AB504</f>
        <v>-7448.50927148342</v>
      </c>
      <c r="D505" s="8" t="n">
        <f aca="false">+[2]data1cf!AC504</f>
        <v>-3201.41906676312</v>
      </c>
      <c r="E505" s="8" t="n">
        <f aca="false">+[2]data1cf!AD504</f>
        <v>-2787.33872793618</v>
      </c>
      <c r="F505" s="8" t="n">
        <f aca="false">+[2]data1cf!AE504</f>
        <v>-3086.7445037109</v>
      </c>
      <c r="G505" s="8" t="n">
        <f aca="false">+[2]data1cf!AF504</f>
        <v>-3390.95929673126</v>
      </c>
      <c r="H505" s="8" t="n">
        <f aca="false">+[2]data1cf!AG504</f>
        <v>-2165.88335924474</v>
      </c>
      <c r="I505" s="8" t="n">
        <f aca="false">+[2]data1cf!AH504</f>
        <v>-2295.9061341438</v>
      </c>
      <c r="J505" s="8" t="n">
        <f aca="false">+[2]data1cf!AI504</f>
        <v>-2308.34033667879</v>
      </c>
      <c r="K505" s="8" t="n">
        <f aca="false">+[2]data1cf!AJ504</f>
        <v>-2317.22495939884</v>
      </c>
      <c r="L505" s="8" t="n">
        <f aca="false">+[2]data1cf!AK504</f>
        <v>-2345.83427155921</v>
      </c>
      <c r="M505" s="8" t="n">
        <f aca="false">+[2]data1cf!AL504</f>
        <v>-2344.00359370166</v>
      </c>
      <c r="N505" s="8" t="n">
        <f aca="false">+[2]data1cf!AM504</f>
        <v>-2361.92100409111</v>
      </c>
      <c r="O505" s="8" t="n">
        <f aca="false">+[2]data1cf!AN504</f>
        <v>-2171.80391083352</v>
      </c>
      <c r="P505" s="8" t="n">
        <f aca="false">+[2]data1cf!AO504</f>
        <v>-2133.72948961693</v>
      </c>
      <c r="Q505" s="8" t="n">
        <f aca="false">+[2]data1cf!AP504</f>
        <v>-2134.33895566112</v>
      </c>
      <c r="R505" s="8" t="n">
        <f aca="false">+[2]data1cf!AQ504</f>
        <v>1157.16873784459</v>
      </c>
      <c r="S505" s="8" t="n">
        <f aca="false">+[2]data1cf!AR504</f>
        <v>0</v>
      </c>
      <c r="T505" s="8" t="n">
        <f aca="false">+[2]data1cf!AS504</f>
        <v>0</v>
      </c>
      <c r="U505" s="8" t="n">
        <f aca="false">+[2]data1cf!AT504</f>
        <v>0</v>
      </c>
      <c r="V505" s="8" t="n">
        <f aca="false">+[2]data1cf!AU504</f>
        <v>0</v>
      </c>
      <c r="W505" s="8" t="n">
        <f aca="false">+[2]data1cf!AV504</f>
        <v>0</v>
      </c>
      <c r="X505" s="8" t="n">
        <f aca="false">+[2]data1cf!AW504</f>
        <v>0</v>
      </c>
      <c r="Y505" s="8" t="n">
        <f aca="false">+[2]data1cf!AX504</f>
        <v>0</v>
      </c>
      <c r="Z505" s="8" t="n">
        <f aca="false">+[2]data1cf!AY504</f>
        <v>0</v>
      </c>
      <c r="AA505" s="8" t="n">
        <f aca="false">+[2]data1cf!AZ504</f>
        <v>0</v>
      </c>
      <c r="AB505" s="9"/>
      <c r="AC505" s="9"/>
      <c r="AD505" s="9"/>
      <c r="AE505" s="9"/>
      <c r="AF505" s="9"/>
      <c r="AG505" s="9"/>
      <c r="AH505" s="9"/>
      <c r="AI505" s="9"/>
      <c r="AJ505" s="9"/>
      <c r="AK505" s="1"/>
      <c r="AL505" s="1" t="e">
        <f aca="false">SUMPRODUCT(B505:AJ505,PVCapPrice)</f>
        <v>#DIV/0!</v>
      </c>
      <c r="AM505" s="1"/>
      <c r="AN505" s="1"/>
      <c r="AO505" s="1"/>
      <c r="AP505" s="1"/>
      <c r="AQ505" s="1"/>
    </row>
    <row r="506" customFormat="false" ht="11.25" hidden="false" customHeight="false" outlineLevel="0" collapsed="false">
      <c r="A506" s="1" t="n">
        <v>504</v>
      </c>
      <c r="B506" s="8" t="n">
        <f aca="false">+[2]data1cf!AA505</f>
        <v>-88964.7218467969</v>
      </c>
      <c r="C506" s="8" t="n">
        <f aca="false">+[2]data1cf!AB505</f>
        <v>-7530.44344536886</v>
      </c>
      <c r="D506" s="8" t="n">
        <f aca="false">+[2]data1cf!AC505</f>
        <v>-3626.03047816935</v>
      </c>
      <c r="E506" s="8" t="n">
        <f aca="false">+[2]data1cf!AD505</f>
        <v>-3322.40740421076</v>
      </c>
      <c r="F506" s="8" t="n">
        <f aca="false">+[2]data1cf!AE505</f>
        <v>-3536.71740864391</v>
      </c>
      <c r="G506" s="8" t="n">
        <f aca="false">+[2]data1cf!AF505</f>
        <v>-3829.58756997335</v>
      </c>
      <c r="H506" s="8" t="n">
        <f aca="false">+[2]data1cf!AG505</f>
        <v>-2454.74198523053</v>
      </c>
      <c r="I506" s="8" t="n">
        <f aca="false">+[2]data1cf!AH505</f>
        <v>-2569.46406244495</v>
      </c>
      <c r="J506" s="8" t="n">
        <f aca="false">+[2]data1cf!AI505</f>
        <v>-2581.89826497994</v>
      </c>
      <c r="K506" s="8" t="n">
        <f aca="false">+[2]data1cf!AJ505</f>
        <v>-2591.24654520557</v>
      </c>
      <c r="L506" s="8" t="n">
        <f aca="false">+[2]data1cf!AK505</f>
        <v>-2619.39219986035</v>
      </c>
      <c r="M506" s="8" t="n">
        <f aca="false">+[2]data1cf!AL505</f>
        <v>-2618.0251795084</v>
      </c>
      <c r="N506" s="8" t="n">
        <f aca="false">+[2]data1cf!AM505</f>
        <v>-2635.47893239225</v>
      </c>
      <c r="O506" s="8" t="n">
        <f aca="false">+[2]data1cf!AN505</f>
        <v>-2445.82549664026</v>
      </c>
      <c r="P506" s="8" t="n">
        <f aca="false">+[2]data1cf!AO505</f>
        <v>-2407.28741791807</v>
      </c>
      <c r="Q506" s="8" t="n">
        <f aca="false">+[2]data1cf!AP505</f>
        <v>-2408.36054146786</v>
      </c>
      <c r="R506" s="8" t="n">
        <f aca="false">+[2]data1cf!AQ505</f>
        <v>1020.38977369402</v>
      </c>
      <c r="S506" s="8" t="n">
        <f aca="false">+[2]data1cf!AR505</f>
        <v>0</v>
      </c>
      <c r="T506" s="8" t="n">
        <f aca="false">+[2]data1cf!AS505</f>
        <v>0</v>
      </c>
      <c r="U506" s="8" t="n">
        <f aca="false">+[2]data1cf!AT505</f>
        <v>0</v>
      </c>
      <c r="V506" s="8" t="n">
        <f aca="false">+[2]data1cf!AU505</f>
        <v>0</v>
      </c>
      <c r="W506" s="8" t="n">
        <f aca="false">+[2]data1cf!AV505</f>
        <v>0</v>
      </c>
      <c r="X506" s="8" t="n">
        <f aca="false">+[2]data1cf!AW505</f>
        <v>0</v>
      </c>
      <c r="Y506" s="8" t="n">
        <f aca="false">+[2]data1cf!AX505</f>
        <v>0</v>
      </c>
      <c r="Z506" s="8" t="n">
        <f aca="false">+[2]data1cf!AY505</f>
        <v>0</v>
      </c>
      <c r="AA506" s="8" t="n">
        <f aca="false">+[2]data1cf!AZ505</f>
        <v>0</v>
      </c>
      <c r="AB506" s="9"/>
      <c r="AC506" s="9"/>
      <c r="AD506" s="9"/>
      <c r="AE506" s="9"/>
      <c r="AF506" s="9"/>
      <c r="AG506" s="9"/>
      <c r="AH506" s="9"/>
      <c r="AI506" s="9"/>
      <c r="AJ506" s="9"/>
      <c r="AK506" s="1"/>
      <c r="AL506" s="1" t="e">
        <f aca="false">SUMPRODUCT(B506:AJ506,PVCapPrice)</f>
        <v>#DIV/0!</v>
      </c>
      <c r="AM506" s="1"/>
      <c r="AN506" s="1"/>
      <c r="AO506" s="1"/>
      <c r="AP506" s="1"/>
      <c r="AQ506" s="1"/>
    </row>
    <row r="507" customFormat="false" ht="11.25" hidden="false" customHeight="false" outlineLevel="0" collapsed="false">
      <c r="A507" s="1" t="n">
        <v>505</v>
      </c>
      <c r="B507" s="8" t="n">
        <f aca="false">+[2]data1cf!AA506</f>
        <v>-98376.2951455434</v>
      </c>
      <c r="C507" s="8" t="n">
        <f aca="false">+[2]data1cf!AB506</f>
        <v>-7441.28373854748</v>
      </c>
      <c r="D507" s="8" t="n">
        <f aca="false">+[2]data1cf!AC506</f>
        <v>-3251.46261047895</v>
      </c>
      <c r="E507" s="8" t="n">
        <f aca="false">+[2]data1cf!AD506</f>
        <v>-2920.03366780821</v>
      </c>
      <c r="F507" s="8" t="n">
        <f aca="false">+[2]data1cf!AE506</f>
        <v>-3294.98709368363</v>
      </c>
      <c r="G507" s="8" t="n">
        <f aca="false">+[2]data1cf!AF506</f>
        <v>-3554.48070462661</v>
      </c>
      <c r="H507" s="8" t="n">
        <f aca="false">+[2]data1cf!AG506</f>
        <v>-2226.7725980107</v>
      </c>
      <c r="I507" s="8" t="n">
        <f aca="false">+[2]data1cf!AH506</f>
        <v>-2353.57010023034</v>
      </c>
      <c r="J507" s="8" t="n">
        <f aca="false">+[2]data1cf!AI506</f>
        <v>-2366.00430276533</v>
      </c>
      <c r="K507" s="8" t="n">
        <f aca="false">+[2]data1cf!AJ506</f>
        <v>-2374.98666102111</v>
      </c>
      <c r="L507" s="8" t="n">
        <f aca="false">+[2]data1cf!AK506</f>
        <v>-2403.49823764574</v>
      </c>
      <c r="M507" s="8" t="n">
        <f aca="false">+[2]data1cf!AL506</f>
        <v>-2401.76529532393</v>
      </c>
      <c r="N507" s="8" t="n">
        <f aca="false">+[2]data1cf!AM506</f>
        <v>-2419.58497017765</v>
      </c>
      <c r="O507" s="8" t="n">
        <f aca="false">+[2]data1cf!AN506</f>
        <v>-2229.5656124558</v>
      </c>
      <c r="P507" s="8" t="n">
        <f aca="false">+[2]data1cf!AO506</f>
        <v>-2191.39345570347</v>
      </c>
      <c r="Q507" s="8" t="n">
        <f aca="false">+[2]data1cf!AP506</f>
        <v>-2192.10065728339</v>
      </c>
      <c r="R507" s="8" t="n">
        <f aca="false">+[2]data1cf!AQ506</f>
        <v>1128.33675480132</v>
      </c>
      <c r="S507" s="8" t="n">
        <f aca="false">+[2]data1cf!AR506</f>
        <v>0</v>
      </c>
      <c r="T507" s="8" t="n">
        <f aca="false">+[2]data1cf!AS506</f>
        <v>0</v>
      </c>
      <c r="U507" s="8" t="n">
        <f aca="false">+[2]data1cf!AT506</f>
        <v>0</v>
      </c>
      <c r="V507" s="8" t="n">
        <f aca="false">+[2]data1cf!AU506</f>
        <v>0</v>
      </c>
      <c r="W507" s="8" t="n">
        <f aca="false">+[2]data1cf!AV506</f>
        <v>0</v>
      </c>
      <c r="X507" s="8" t="n">
        <f aca="false">+[2]data1cf!AW506</f>
        <v>0</v>
      </c>
      <c r="Y507" s="8" t="n">
        <f aca="false">+[2]data1cf!AX506</f>
        <v>0</v>
      </c>
      <c r="Z507" s="8" t="n">
        <f aca="false">+[2]data1cf!AY506</f>
        <v>0</v>
      </c>
      <c r="AA507" s="8" t="n">
        <f aca="false">+[2]data1cf!AZ506</f>
        <v>0</v>
      </c>
      <c r="AB507" s="9"/>
      <c r="AC507" s="9"/>
      <c r="AD507" s="9"/>
      <c r="AE507" s="9"/>
      <c r="AF507" s="9"/>
      <c r="AG507" s="9"/>
      <c r="AH507" s="9"/>
      <c r="AI507" s="9"/>
      <c r="AJ507" s="9"/>
      <c r="AK507" s="1"/>
      <c r="AL507" s="1" t="e">
        <f aca="false">SUMPRODUCT(B507:AJ507,PVCapPrice)</f>
        <v>#DIV/0!</v>
      </c>
      <c r="AM507" s="1"/>
      <c r="AN507" s="1"/>
      <c r="AO507" s="1"/>
      <c r="AP507" s="1"/>
      <c r="AQ507" s="1"/>
    </row>
    <row r="508" customFormat="false" ht="11.25" hidden="false" customHeight="false" outlineLevel="0" collapsed="false">
      <c r="A508" s="1" t="n">
        <v>506</v>
      </c>
      <c r="B508" s="8" t="n">
        <f aca="false">+[2]data1cf!AA507</f>
        <v>-92530.2850487597</v>
      </c>
      <c r="C508" s="8" t="n">
        <f aca="false">+[2]data1cf!AB507</f>
        <v>-7495.86086078638</v>
      </c>
      <c r="D508" s="8" t="n">
        <f aca="false">+[2]data1cf!AC507</f>
        <v>-3449.47042941745</v>
      </c>
      <c r="E508" s="8" t="n">
        <f aca="false">+[2]data1cf!AD507</f>
        <v>-3087.06886901319</v>
      </c>
      <c r="F508" s="8" t="n">
        <f aca="false">+[2]data1cf!AE507</f>
        <v>-3387.00287957161</v>
      </c>
      <c r="G508" s="8" t="n">
        <f aca="false">+[2]data1cf!AF507</f>
        <v>-3644.59224629105</v>
      </c>
      <c r="H508" s="8" t="n">
        <f aca="false">+[2]data1cf!AG507</f>
        <v>-2368.37605761742</v>
      </c>
      <c r="I508" s="8" t="n">
        <f aca="false">+[2]data1cf!AH507</f>
        <v>-2487.67289504248</v>
      </c>
      <c r="J508" s="8" t="n">
        <f aca="false">+[2]data1cf!AI507</f>
        <v>-2500.10709757747</v>
      </c>
      <c r="K508" s="8" t="n">
        <f aca="false">+[2]data1cf!AJ507</f>
        <v>-2509.31674870582</v>
      </c>
      <c r="L508" s="8" t="n">
        <f aca="false">+[2]data1cf!AK507</f>
        <v>-2537.60103245788</v>
      </c>
      <c r="M508" s="8" t="n">
        <f aca="false">+[2]data1cf!AL507</f>
        <v>-2536.09538300864</v>
      </c>
      <c r="N508" s="8" t="n">
        <f aca="false">+[2]data1cf!AM507</f>
        <v>-2553.68776498979</v>
      </c>
      <c r="O508" s="8" t="n">
        <f aca="false">+[2]data1cf!AN507</f>
        <v>-2363.8957001405</v>
      </c>
      <c r="P508" s="8" t="n">
        <f aca="false">+[2]data1cf!AO507</f>
        <v>-2325.49625051561</v>
      </c>
      <c r="Q508" s="8" t="n">
        <f aca="false">+[2]data1cf!AP507</f>
        <v>-2326.4307449681</v>
      </c>
      <c r="R508" s="8" t="n">
        <f aca="false">+[2]data1cf!AQ507</f>
        <v>1061.28535739525</v>
      </c>
      <c r="S508" s="8" t="n">
        <f aca="false">+[2]data1cf!AR507</f>
        <v>0</v>
      </c>
      <c r="T508" s="8" t="n">
        <f aca="false">+[2]data1cf!AS507</f>
        <v>0</v>
      </c>
      <c r="U508" s="8" t="n">
        <f aca="false">+[2]data1cf!AT507</f>
        <v>0</v>
      </c>
      <c r="V508" s="8" t="n">
        <f aca="false">+[2]data1cf!AU507</f>
        <v>0</v>
      </c>
      <c r="W508" s="8" t="n">
        <f aca="false">+[2]data1cf!AV507</f>
        <v>0</v>
      </c>
      <c r="X508" s="8" t="n">
        <f aca="false">+[2]data1cf!AW507</f>
        <v>0</v>
      </c>
      <c r="Y508" s="8" t="n">
        <f aca="false">+[2]data1cf!AX507</f>
        <v>0</v>
      </c>
      <c r="Z508" s="8" t="n">
        <f aca="false">+[2]data1cf!AY507</f>
        <v>0</v>
      </c>
      <c r="AA508" s="8" t="n">
        <f aca="false">+[2]data1cf!AZ507</f>
        <v>0</v>
      </c>
      <c r="AB508" s="9"/>
      <c r="AC508" s="9"/>
      <c r="AD508" s="9"/>
      <c r="AE508" s="9"/>
      <c r="AF508" s="9"/>
      <c r="AG508" s="9"/>
      <c r="AH508" s="9"/>
      <c r="AI508" s="9"/>
      <c r="AJ508" s="9"/>
      <c r="AK508" s="1"/>
      <c r="AL508" s="1" t="e">
        <f aca="false">SUMPRODUCT(B508:AJ508,PVCapPrice)</f>
        <v>#DIV/0!</v>
      </c>
      <c r="AM508" s="1"/>
      <c r="AN508" s="1"/>
      <c r="AO508" s="1"/>
      <c r="AP508" s="1"/>
      <c r="AQ508" s="1"/>
    </row>
    <row r="509" customFormat="false" ht="11.25" hidden="false" customHeight="false" outlineLevel="0" collapsed="false">
      <c r="A509" s="1" t="n">
        <v>507</v>
      </c>
      <c r="B509" s="8" t="n">
        <f aca="false">+[2]data1cf!AA508</f>
        <v>-98608.8869654522</v>
      </c>
      <c r="C509" s="8" t="n">
        <f aca="false">+[2]data1cf!AB508</f>
        <v>-7338.50762204288</v>
      </c>
      <c r="D509" s="8" t="n">
        <f aca="false">+[2]data1cf!AC508</f>
        <v>-3198.4805662751</v>
      </c>
      <c r="E509" s="8" t="n">
        <f aca="false">+[2]data1cf!AD508</f>
        <v>-2922.28452476441</v>
      </c>
      <c r="F509" s="8" t="n">
        <f aca="false">+[2]data1cf!AE508</f>
        <v>-3261.62182061098</v>
      </c>
      <c r="G509" s="8" t="n">
        <f aca="false">+[2]data1cf!AF508</f>
        <v>-3575.7512529693</v>
      </c>
      <c r="H509" s="8" t="n">
        <f aca="false">+[2]data1cf!AG508</f>
        <v>-2221.13870312683</v>
      </c>
      <c r="I509" s="8" t="n">
        <f aca="false">+[2]data1cf!AH508</f>
        <v>-2348.23462995509</v>
      </c>
      <c r="J509" s="8" t="n">
        <f aca="false">+[2]data1cf!AI508</f>
        <v>-2360.66883249008</v>
      </c>
      <c r="K509" s="8" t="n">
        <f aca="false">+[2]data1cf!AJ508</f>
        <v>-2369.6421475759</v>
      </c>
      <c r="L509" s="8" t="n">
        <f aca="false">+[2]data1cf!AK508</f>
        <v>-2398.16276737049</v>
      </c>
      <c r="M509" s="8" t="n">
        <f aca="false">+[2]data1cf!AL508</f>
        <v>-2396.42078187873</v>
      </c>
      <c r="N509" s="8" t="n">
        <f aca="false">+[2]data1cf!AM508</f>
        <v>-2414.2494999024</v>
      </c>
      <c r="O509" s="8" t="n">
        <f aca="false">+[2]data1cf!AN508</f>
        <v>-2224.22109901059</v>
      </c>
      <c r="P509" s="8" t="n">
        <f aca="false">+[2]data1cf!AO508</f>
        <v>-2186.05798542822</v>
      </c>
      <c r="Q509" s="8" t="n">
        <f aca="false">+[2]data1cf!AP508</f>
        <v>-2186.75614383818</v>
      </c>
      <c r="R509" s="8" t="n">
        <f aca="false">+[2]data1cf!AQ508</f>
        <v>1131.00448993895</v>
      </c>
      <c r="S509" s="8" t="n">
        <f aca="false">+[2]data1cf!AR508</f>
        <v>0</v>
      </c>
      <c r="T509" s="8" t="n">
        <f aca="false">+[2]data1cf!AS508</f>
        <v>0</v>
      </c>
      <c r="U509" s="8" t="n">
        <f aca="false">+[2]data1cf!AT508</f>
        <v>0</v>
      </c>
      <c r="V509" s="8" t="n">
        <f aca="false">+[2]data1cf!AU508</f>
        <v>0</v>
      </c>
      <c r="W509" s="8" t="n">
        <f aca="false">+[2]data1cf!AV508</f>
        <v>0</v>
      </c>
      <c r="X509" s="8" t="n">
        <f aca="false">+[2]data1cf!AW508</f>
        <v>0</v>
      </c>
      <c r="Y509" s="8" t="n">
        <f aca="false">+[2]data1cf!AX508</f>
        <v>0</v>
      </c>
      <c r="Z509" s="8" t="n">
        <f aca="false">+[2]data1cf!AY508</f>
        <v>0</v>
      </c>
      <c r="AA509" s="8" t="n">
        <f aca="false">+[2]data1cf!AZ508</f>
        <v>0</v>
      </c>
      <c r="AB509" s="9"/>
      <c r="AC509" s="9"/>
      <c r="AD509" s="9"/>
      <c r="AE509" s="9"/>
      <c r="AF509" s="9"/>
      <c r="AG509" s="9"/>
      <c r="AH509" s="9"/>
      <c r="AI509" s="9"/>
      <c r="AJ509" s="9"/>
      <c r="AK509" s="1"/>
      <c r="AL509" s="1" t="e">
        <f aca="false">SUMPRODUCT(B509:AJ509,PVCapPrice)</f>
        <v>#DIV/0!</v>
      </c>
      <c r="AM509" s="1"/>
      <c r="AN509" s="1"/>
      <c r="AO509" s="1"/>
      <c r="AP509" s="1"/>
      <c r="AQ509" s="1"/>
    </row>
    <row r="510" customFormat="false" ht="11.25" hidden="false" customHeight="false" outlineLevel="0" collapsed="false">
      <c r="A510" s="1" t="n">
        <v>508</v>
      </c>
      <c r="B510" s="8" t="n">
        <f aca="false">+[2]data1cf!AA509</f>
        <v>-99312.455654355</v>
      </c>
      <c r="C510" s="8" t="n">
        <f aca="false">+[2]data1cf!AB509</f>
        <v>-7468.81269022977</v>
      </c>
      <c r="D510" s="8" t="n">
        <f aca="false">+[2]data1cf!AC509</f>
        <v>-3262.66116843643</v>
      </c>
      <c r="E510" s="8" t="n">
        <f aca="false">+[2]data1cf!AD509</f>
        <v>-2805.37271462098</v>
      </c>
      <c r="F510" s="8" t="n">
        <f aca="false">+[2]data1cf!AE509</f>
        <v>-3140.46105301229</v>
      </c>
      <c r="G510" s="8" t="n">
        <f aca="false">+[2]data1cf!AF509</f>
        <v>-3441.12431616878</v>
      </c>
      <c r="H510" s="8" t="n">
        <f aca="false">+[2]data1cf!AG509</f>
        <v>-2204.09669348774</v>
      </c>
      <c r="I510" s="8" t="n">
        <f aca="false">+[2]data1cf!AH509</f>
        <v>-2332.09532708661</v>
      </c>
      <c r="J510" s="8" t="n">
        <f aca="false">+[2]data1cf!AI509</f>
        <v>-2344.5295296216</v>
      </c>
      <c r="K510" s="8" t="n">
        <f aca="false">+[2]data1cf!AJ509</f>
        <v>-2353.4754899568</v>
      </c>
      <c r="L510" s="8" t="n">
        <f aca="false">+[2]data1cf!AK509</f>
        <v>-2382.02346450201</v>
      </c>
      <c r="M510" s="8" t="n">
        <f aca="false">+[2]data1cf!AL509</f>
        <v>-2380.25412425962</v>
      </c>
      <c r="N510" s="8" t="n">
        <f aca="false">+[2]data1cf!AM509</f>
        <v>-2398.11019703392</v>
      </c>
      <c r="O510" s="8" t="n">
        <f aca="false">+[2]data1cf!AN509</f>
        <v>-2208.05444139149</v>
      </c>
      <c r="P510" s="8" t="n">
        <f aca="false">+[2]data1cf!AO509</f>
        <v>-2169.91868255974</v>
      </c>
      <c r="Q510" s="8" t="n">
        <f aca="false">+[2]data1cf!AP509</f>
        <v>-2170.58948621908</v>
      </c>
      <c r="R510" s="8" t="n">
        <f aca="false">+[2]data1cf!AQ509</f>
        <v>1139.07414137319</v>
      </c>
      <c r="S510" s="8" t="n">
        <f aca="false">+[2]data1cf!AR509</f>
        <v>0</v>
      </c>
      <c r="T510" s="8" t="n">
        <f aca="false">+[2]data1cf!AS509</f>
        <v>0</v>
      </c>
      <c r="U510" s="8" t="n">
        <f aca="false">+[2]data1cf!AT509</f>
        <v>0</v>
      </c>
      <c r="V510" s="8" t="n">
        <f aca="false">+[2]data1cf!AU509</f>
        <v>0</v>
      </c>
      <c r="W510" s="8" t="n">
        <f aca="false">+[2]data1cf!AV509</f>
        <v>0</v>
      </c>
      <c r="X510" s="8" t="n">
        <f aca="false">+[2]data1cf!AW509</f>
        <v>0</v>
      </c>
      <c r="Y510" s="8" t="n">
        <f aca="false">+[2]data1cf!AX509</f>
        <v>0</v>
      </c>
      <c r="Z510" s="8" t="n">
        <f aca="false">+[2]data1cf!AY509</f>
        <v>0</v>
      </c>
      <c r="AA510" s="8" t="n">
        <f aca="false">+[2]data1cf!AZ509</f>
        <v>0</v>
      </c>
      <c r="AB510" s="9"/>
      <c r="AC510" s="9"/>
      <c r="AD510" s="9"/>
      <c r="AE510" s="9"/>
      <c r="AF510" s="9"/>
      <c r="AG510" s="9"/>
      <c r="AH510" s="9"/>
      <c r="AI510" s="9"/>
      <c r="AJ510" s="9"/>
      <c r="AK510" s="1"/>
      <c r="AL510" s="1" t="e">
        <f aca="false">SUMPRODUCT(B510:AJ510,PVCapPrice)</f>
        <v>#DIV/0!</v>
      </c>
      <c r="AM510" s="1"/>
      <c r="AN510" s="1"/>
      <c r="AO510" s="1"/>
      <c r="AP510" s="1"/>
      <c r="AQ510" s="1"/>
    </row>
    <row r="511" customFormat="false" ht="11.25" hidden="false" customHeight="false" outlineLevel="0" collapsed="false">
      <c r="A511" s="1" t="n">
        <v>509</v>
      </c>
      <c r="B511" s="8" t="n">
        <f aca="false">+[2]data1cf!AA510</f>
        <v>-99799.0197794228</v>
      </c>
      <c r="C511" s="8" t="n">
        <f aca="false">+[2]data1cf!AB510</f>
        <v>-7383.34499841335</v>
      </c>
      <c r="D511" s="8" t="n">
        <f aca="false">+[2]data1cf!AC510</f>
        <v>-3197.38131944817</v>
      </c>
      <c r="E511" s="8" t="n">
        <f aca="false">+[2]data1cf!AD510</f>
        <v>-2908.70794143156</v>
      </c>
      <c r="F511" s="8" t="n">
        <f aca="false">+[2]data1cf!AE510</f>
        <v>-3156.40166360175</v>
      </c>
      <c r="G511" s="8" t="n">
        <f aca="false">+[2]data1cf!AF510</f>
        <v>-3501.9778994705</v>
      </c>
      <c r="H511" s="8" t="n">
        <f aca="false">+[2]data1cf!AG510</f>
        <v>-2192.31102047496</v>
      </c>
      <c r="I511" s="8" t="n">
        <f aca="false">+[2]data1cf!AH510</f>
        <v>-2320.93393530886</v>
      </c>
      <c r="J511" s="8" t="n">
        <f aca="false">+[2]data1cf!AI510</f>
        <v>-2333.36813784385</v>
      </c>
      <c r="K511" s="8" t="n">
        <f aca="false">+[2]data1cf!AJ510</f>
        <v>-2342.29518056586</v>
      </c>
      <c r="L511" s="8" t="n">
        <f aca="false">+[2]data1cf!AK510</f>
        <v>-2370.86207272426</v>
      </c>
      <c r="M511" s="8" t="n">
        <f aca="false">+[2]data1cf!AL510</f>
        <v>-2369.07381486868</v>
      </c>
      <c r="N511" s="8" t="n">
        <f aca="false">+[2]data1cf!AM510</f>
        <v>-2386.94880525616</v>
      </c>
      <c r="O511" s="8" t="n">
        <f aca="false">+[2]data1cf!AN510</f>
        <v>-2196.87413200055</v>
      </c>
      <c r="P511" s="8" t="n">
        <f aca="false">+[2]data1cf!AO510</f>
        <v>-2158.75729078198</v>
      </c>
      <c r="Q511" s="8" t="n">
        <f aca="false">+[2]data1cf!AP510</f>
        <v>-2159.40917682814</v>
      </c>
      <c r="R511" s="8" t="n">
        <f aca="false">+[2]data1cf!AQ510</f>
        <v>1144.65483726207</v>
      </c>
      <c r="S511" s="8" t="n">
        <f aca="false">+[2]data1cf!AR510</f>
        <v>0</v>
      </c>
      <c r="T511" s="8" t="n">
        <f aca="false">+[2]data1cf!AS510</f>
        <v>0</v>
      </c>
      <c r="U511" s="8" t="n">
        <f aca="false">+[2]data1cf!AT510</f>
        <v>0</v>
      </c>
      <c r="V511" s="8" t="n">
        <f aca="false">+[2]data1cf!AU510</f>
        <v>0</v>
      </c>
      <c r="W511" s="8" t="n">
        <f aca="false">+[2]data1cf!AV510</f>
        <v>0</v>
      </c>
      <c r="X511" s="8" t="n">
        <f aca="false">+[2]data1cf!AW510</f>
        <v>0</v>
      </c>
      <c r="Y511" s="8" t="n">
        <f aca="false">+[2]data1cf!AX510</f>
        <v>0</v>
      </c>
      <c r="Z511" s="8" t="n">
        <f aca="false">+[2]data1cf!AY510</f>
        <v>0</v>
      </c>
      <c r="AA511" s="8" t="n">
        <f aca="false">+[2]data1cf!AZ510</f>
        <v>0</v>
      </c>
      <c r="AB511" s="9"/>
      <c r="AC511" s="9"/>
      <c r="AD511" s="9"/>
      <c r="AE511" s="9"/>
      <c r="AF511" s="9"/>
      <c r="AG511" s="9"/>
      <c r="AH511" s="9"/>
      <c r="AI511" s="9"/>
      <c r="AJ511" s="9"/>
      <c r="AK511" s="1"/>
      <c r="AL511" s="1" t="e">
        <f aca="false">SUMPRODUCT(B511:AJ511,PVCapPrice)</f>
        <v>#DIV/0!</v>
      </c>
      <c r="AM511" s="1"/>
      <c r="AN511" s="1"/>
      <c r="AO511" s="1"/>
      <c r="AP511" s="1"/>
      <c r="AQ511" s="1"/>
    </row>
    <row r="512" customFormat="false" ht="11.25" hidden="false" customHeight="false" outlineLevel="0" collapsed="false">
      <c r="A512" s="1" t="n">
        <v>510</v>
      </c>
      <c r="B512" s="8" t="n">
        <f aca="false">+[2]data1cf!AA511</f>
        <v>-94446.361280543</v>
      </c>
      <c r="C512" s="8" t="n">
        <f aca="false">+[2]data1cf!AB511</f>
        <v>-7522.98097652072</v>
      </c>
      <c r="D512" s="8" t="n">
        <f aca="false">+[2]data1cf!AC511</f>
        <v>-3377.99924234316</v>
      </c>
      <c r="E512" s="8" t="n">
        <f aca="false">+[2]data1cf!AD511</f>
        <v>-3000.61427279503</v>
      </c>
      <c r="F512" s="8" t="n">
        <f aca="false">+[2]data1cf!AE511</f>
        <v>-3198.21805959104</v>
      </c>
      <c r="G512" s="8" t="n">
        <f aca="false">+[2]data1cf!AF511</f>
        <v>-3634.73763988145</v>
      </c>
      <c r="H512" s="8" t="n">
        <f aca="false">+[2]data1cf!AG511</f>
        <v>-2321.96439927287</v>
      </c>
      <c r="I512" s="8" t="n">
        <f aca="false">+[2]data1cf!AH511</f>
        <v>-2443.71963914636</v>
      </c>
      <c r="J512" s="8" t="n">
        <f aca="false">+[2]data1cf!AI511</f>
        <v>-2456.15384168135</v>
      </c>
      <c r="K512" s="8" t="n">
        <f aca="false">+[2]data1cf!AJ511</f>
        <v>-2465.2889957658</v>
      </c>
      <c r="L512" s="8" t="n">
        <f aca="false">+[2]data1cf!AK511</f>
        <v>-2493.64777656176</v>
      </c>
      <c r="M512" s="8" t="n">
        <f aca="false">+[2]data1cf!AL511</f>
        <v>-2492.06763006862</v>
      </c>
      <c r="N512" s="8" t="n">
        <f aca="false">+[2]data1cf!AM511</f>
        <v>-2509.73450909367</v>
      </c>
      <c r="O512" s="8" t="n">
        <f aca="false">+[2]data1cf!AN511</f>
        <v>-2319.86794720049</v>
      </c>
      <c r="P512" s="8" t="n">
        <f aca="false">+[2]data1cf!AO511</f>
        <v>-2281.54299461949</v>
      </c>
      <c r="Q512" s="8" t="n">
        <f aca="false">+[2]data1cf!AP511</f>
        <v>-2282.40299202808</v>
      </c>
      <c r="R512" s="8" t="n">
        <f aca="false">+[2]data1cf!AQ511</f>
        <v>1083.26198534332</v>
      </c>
      <c r="S512" s="8" t="n">
        <f aca="false">+[2]data1cf!AR511</f>
        <v>0</v>
      </c>
      <c r="T512" s="8" t="n">
        <f aca="false">+[2]data1cf!AS511</f>
        <v>0</v>
      </c>
      <c r="U512" s="8" t="n">
        <f aca="false">+[2]data1cf!AT511</f>
        <v>0</v>
      </c>
      <c r="V512" s="8" t="n">
        <f aca="false">+[2]data1cf!AU511</f>
        <v>0</v>
      </c>
      <c r="W512" s="8" t="n">
        <f aca="false">+[2]data1cf!AV511</f>
        <v>0</v>
      </c>
      <c r="X512" s="8" t="n">
        <f aca="false">+[2]data1cf!AW511</f>
        <v>0</v>
      </c>
      <c r="Y512" s="8" t="n">
        <f aca="false">+[2]data1cf!AX511</f>
        <v>0</v>
      </c>
      <c r="Z512" s="8" t="n">
        <f aca="false">+[2]data1cf!AY511</f>
        <v>0</v>
      </c>
      <c r="AA512" s="8" t="n">
        <f aca="false">+[2]data1cf!AZ511</f>
        <v>0</v>
      </c>
      <c r="AB512" s="9"/>
      <c r="AC512" s="9"/>
      <c r="AD512" s="9"/>
      <c r="AE512" s="9"/>
      <c r="AF512" s="9"/>
      <c r="AG512" s="9"/>
      <c r="AH512" s="9"/>
      <c r="AI512" s="9"/>
      <c r="AJ512" s="9"/>
      <c r="AK512" s="1"/>
      <c r="AL512" s="1" t="e">
        <f aca="false">SUMPRODUCT(B512:AJ512,PVCapPrice)</f>
        <v>#DIV/0!</v>
      </c>
      <c r="AM512" s="1"/>
      <c r="AN512" s="1"/>
      <c r="AO512" s="1"/>
      <c r="AP512" s="1"/>
      <c r="AQ512" s="1"/>
    </row>
    <row r="513" customFormat="false" ht="11.25" hidden="false" customHeight="false" outlineLevel="0" collapsed="false">
      <c r="A513" s="1" t="n">
        <v>511</v>
      </c>
      <c r="B513" s="8" t="n">
        <f aca="false">+[2]data1cf!AA512</f>
        <v>-103719.770304272</v>
      </c>
      <c r="C513" s="8" t="n">
        <f aca="false">+[2]data1cf!AB512</f>
        <v>-7332.91171711673</v>
      </c>
      <c r="D513" s="8" t="n">
        <f aca="false">+[2]data1cf!AC512</f>
        <v>-3101.45613916804</v>
      </c>
      <c r="E513" s="8" t="n">
        <f aca="false">+[2]data1cf!AD512</f>
        <v>-2809.49274783501</v>
      </c>
      <c r="F513" s="8" t="n">
        <f aca="false">+[2]data1cf!AE512</f>
        <v>-3063.96134642411</v>
      </c>
      <c r="G513" s="8" t="n">
        <f aca="false">+[2]data1cf!AF512</f>
        <v>-3402.02824089759</v>
      </c>
      <c r="H513" s="8" t="n">
        <f aca="false">+[2]data1cf!AG512</f>
        <v>-2097.34166028194</v>
      </c>
      <c r="I513" s="8" t="n">
        <f aca="false">+[2]data1cf!AH512</f>
        <v>-2230.99505486924</v>
      </c>
      <c r="J513" s="8" t="n">
        <f aca="false">+[2]data1cf!AI512</f>
        <v>-2243.42925740423</v>
      </c>
      <c r="K513" s="8" t="n">
        <f aca="false">+[2]data1cf!AJ512</f>
        <v>-2252.20386134584</v>
      </c>
      <c r="L513" s="8" t="n">
        <f aca="false">+[2]data1cf!AK512</f>
        <v>-2280.92319228464</v>
      </c>
      <c r="M513" s="8" t="n">
        <f aca="false">+[2]data1cf!AL512</f>
        <v>-2278.98249564866</v>
      </c>
      <c r="N513" s="8" t="n">
        <f aca="false">+[2]data1cf!AM512</f>
        <v>-2297.00992481655</v>
      </c>
      <c r="O513" s="8" t="n">
        <f aca="false">+[2]data1cf!AN512</f>
        <v>-2106.78281278052</v>
      </c>
      <c r="P513" s="8" t="n">
        <f aca="false">+[2]data1cf!AO512</f>
        <v>-2068.81841034237</v>
      </c>
      <c r="Q513" s="8" t="n">
        <f aca="false">+[2]data1cf!AP512</f>
        <v>-2069.31785760812</v>
      </c>
      <c r="R513" s="8" t="n">
        <f aca="false">+[2]data1cf!AQ512</f>
        <v>1189.62427748188</v>
      </c>
      <c r="S513" s="8" t="n">
        <f aca="false">+[2]data1cf!AR512</f>
        <v>0</v>
      </c>
      <c r="T513" s="8" t="n">
        <f aca="false">+[2]data1cf!AS512</f>
        <v>0</v>
      </c>
      <c r="U513" s="8" t="n">
        <f aca="false">+[2]data1cf!AT512</f>
        <v>0</v>
      </c>
      <c r="V513" s="8" t="n">
        <f aca="false">+[2]data1cf!AU512</f>
        <v>0</v>
      </c>
      <c r="W513" s="8" t="n">
        <f aca="false">+[2]data1cf!AV512</f>
        <v>0</v>
      </c>
      <c r="X513" s="8" t="n">
        <f aca="false">+[2]data1cf!AW512</f>
        <v>0</v>
      </c>
      <c r="Y513" s="8" t="n">
        <f aca="false">+[2]data1cf!AX512</f>
        <v>0</v>
      </c>
      <c r="Z513" s="8" t="n">
        <f aca="false">+[2]data1cf!AY512</f>
        <v>0</v>
      </c>
      <c r="AA513" s="8" t="n">
        <f aca="false">+[2]data1cf!AZ512</f>
        <v>0</v>
      </c>
      <c r="AB513" s="9"/>
      <c r="AC513" s="9"/>
      <c r="AD513" s="9"/>
      <c r="AE513" s="9"/>
      <c r="AF513" s="9"/>
      <c r="AG513" s="9"/>
      <c r="AH513" s="9"/>
      <c r="AI513" s="9"/>
      <c r="AJ513" s="9"/>
      <c r="AK513" s="1"/>
      <c r="AL513" s="1" t="e">
        <f aca="false">SUMPRODUCT(B513:AJ513,PVCapPrice)</f>
        <v>#DIV/0!</v>
      </c>
      <c r="AM513" s="1"/>
      <c r="AN513" s="1"/>
      <c r="AO513" s="1"/>
      <c r="AP513" s="1"/>
      <c r="AQ513" s="1"/>
    </row>
    <row r="514" customFormat="false" ht="11.25" hidden="false" customHeight="false" outlineLevel="0" collapsed="false">
      <c r="A514" s="1" t="n">
        <v>512</v>
      </c>
      <c r="B514" s="8" t="n">
        <f aca="false">+[2]data1cf!AA513</f>
        <v>-92710.9518790296</v>
      </c>
      <c r="C514" s="8" t="n">
        <f aca="false">+[2]data1cf!AB513</f>
        <v>-7569.4721621584</v>
      </c>
      <c r="D514" s="8" t="n">
        <f aca="false">+[2]data1cf!AC513</f>
        <v>-3472.15365272573</v>
      </c>
      <c r="E514" s="8" t="n">
        <f aca="false">+[2]data1cf!AD513</f>
        <v>-3115.5569374745</v>
      </c>
      <c r="F514" s="8" t="n">
        <f aca="false">+[2]data1cf!AE513</f>
        <v>-3378.76917091695</v>
      </c>
      <c r="G514" s="8" t="n">
        <f aca="false">+[2]data1cf!AF513</f>
        <v>-3708.43169564879</v>
      </c>
      <c r="H514" s="8" t="n">
        <f aca="false">+[2]data1cf!AG513</f>
        <v>-2363.99990229458</v>
      </c>
      <c r="I514" s="8" t="n">
        <f aca="false">+[2]data1cf!AH513</f>
        <v>-2483.52854248955</v>
      </c>
      <c r="J514" s="8" t="n">
        <f aca="false">+[2]data1cf!AI513</f>
        <v>-2495.96274502455</v>
      </c>
      <c r="K514" s="8" t="n">
        <f aca="false">+[2]data1cf!AJ513</f>
        <v>-2505.16537182653</v>
      </c>
      <c r="L514" s="8" t="n">
        <f aca="false">+[2]data1cf!AK513</f>
        <v>-2533.45667990496</v>
      </c>
      <c r="M514" s="8" t="n">
        <f aca="false">+[2]data1cf!AL513</f>
        <v>-2531.94400612935</v>
      </c>
      <c r="N514" s="8" t="n">
        <f aca="false">+[2]data1cf!AM513</f>
        <v>-2549.54341243686</v>
      </c>
      <c r="O514" s="8" t="n">
        <f aca="false">+[2]data1cf!AN513</f>
        <v>-2359.74432326121</v>
      </c>
      <c r="P514" s="8" t="n">
        <f aca="false">+[2]data1cf!AO513</f>
        <v>-2321.35189796268</v>
      </c>
      <c r="Q514" s="8" t="n">
        <f aca="false">+[2]data1cf!AP513</f>
        <v>-2322.27936808881</v>
      </c>
      <c r="R514" s="8" t="n">
        <f aca="false">+[2]data1cf!AQ513</f>
        <v>1063.35753367172</v>
      </c>
      <c r="S514" s="8" t="n">
        <f aca="false">+[2]data1cf!AR513</f>
        <v>0</v>
      </c>
      <c r="T514" s="8" t="n">
        <f aca="false">+[2]data1cf!AS513</f>
        <v>0</v>
      </c>
      <c r="U514" s="8" t="n">
        <f aca="false">+[2]data1cf!AT513</f>
        <v>0</v>
      </c>
      <c r="V514" s="8" t="n">
        <f aca="false">+[2]data1cf!AU513</f>
        <v>0</v>
      </c>
      <c r="W514" s="8" t="n">
        <f aca="false">+[2]data1cf!AV513</f>
        <v>0</v>
      </c>
      <c r="X514" s="8" t="n">
        <f aca="false">+[2]data1cf!AW513</f>
        <v>0</v>
      </c>
      <c r="Y514" s="8" t="n">
        <f aca="false">+[2]data1cf!AX513</f>
        <v>0</v>
      </c>
      <c r="Z514" s="8" t="n">
        <f aca="false">+[2]data1cf!AY513</f>
        <v>0</v>
      </c>
      <c r="AA514" s="8" t="n">
        <f aca="false">+[2]data1cf!AZ513</f>
        <v>0</v>
      </c>
      <c r="AB514" s="9"/>
      <c r="AC514" s="9"/>
      <c r="AD514" s="9"/>
      <c r="AE514" s="9"/>
      <c r="AF514" s="9"/>
      <c r="AG514" s="9"/>
      <c r="AH514" s="9"/>
      <c r="AI514" s="9"/>
      <c r="AJ514" s="9"/>
      <c r="AK514" s="1"/>
      <c r="AL514" s="1" t="e">
        <f aca="false">SUMPRODUCT(B514:AJ514,PVCapPrice)</f>
        <v>#DIV/0!</v>
      </c>
      <c r="AM514" s="1"/>
      <c r="AN514" s="1"/>
      <c r="AO514" s="1"/>
      <c r="AP514" s="1"/>
      <c r="AQ514" s="1"/>
    </row>
    <row r="515" customFormat="false" ht="11.25" hidden="false" customHeight="false" outlineLevel="0" collapsed="false">
      <c r="A515" s="1" t="n">
        <v>513</v>
      </c>
      <c r="B515" s="8" t="n">
        <f aca="false">+[2]data1cf!AA514</f>
        <v>-91210.0073608523</v>
      </c>
      <c r="C515" s="8" t="n">
        <f aca="false">+[2]data1cf!AB514</f>
        <v>-7564.51907002588</v>
      </c>
      <c r="D515" s="8" t="n">
        <f aca="false">+[2]data1cf!AC514</f>
        <v>-3491.92800312054</v>
      </c>
      <c r="E515" s="8" t="n">
        <f aca="false">+[2]data1cf!AD514</f>
        <v>-3225.2222593687</v>
      </c>
      <c r="F515" s="8" t="n">
        <f aca="false">+[2]data1cf!AE514</f>
        <v>-3497.59367494755</v>
      </c>
      <c r="G515" s="8" t="n">
        <f aca="false">+[2]data1cf!AF514</f>
        <v>-3783.9447860393</v>
      </c>
      <c r="H515" s="8" t="n">
        <f aca="false">+[2]data1cf!AG514</f>
        <v>-2400.35614064055</v>
      </c>
      <c r="I515" s="8" t="n">
        <f aca="false">+[2]data1cf!AH514</f>
        <v>-2517.95900898093</v>
      </c>
      <c r="J515" s="8" t="n">
        <f aca="false">+[2]data1cf!AI514</f>
        <v>-2530.39321151592</v>
      </c>
      <c r="K515" s="8" t="n">
        <f aca="false">+[2]data1cf!AJ514</f>
        <v>-2539.65419504077</v>
      </c>
      <c r="L515" s="8" t="n">
        <f aca="false">+[2]data1cf!AK514</f>
        <v>-2567.88714639633</v>
      </c>
      <c r="M515" s="8" t="n">
        <f aca="false">+[2]data1cf!AL514</f>
        <v>-2566.43282934359</v>
      </c>
      <c r="N515" s="8" t="n">
        <f aca="false">+[2]data1cf!AM514</f>
        <v>-2583.97387892823</v>
      </c>
      <c r="O515" s="8" t="n">
        <f aca="false">+[2]data1cf!AN514</f>
        <v>-2394.23314647545</v>
      </c>
      <c r="P515" s="8" t="n">
        <f aca="false">+[2]data1cf!AO514</f>
        <v>-2355.78236445405</v>
      </c>
      <c r="Q515" s="8" t="n">
        <f aca="false">+[2]data1cf!AP514</f>
        <v>-2356.76819130305</v>
      </c>
      <c r="R515" s="8" t="n">
        <f aca="false">+[2]data1cf!AQ514</f>
        <v>1046.14230042603</v>
      </c>
      <c r="S515" s="8" t="n">
        <f aca="false">+[2]data1cf!AR514</f>
        <v>0</v>
      </c>
      <c r="T515" s="8" t="n">
        <f aca="false">+[2]data1cf!AS514</f>
        <v>0</v>
      </c>
      <c r="U515" s="8" t="n">
        <f aca="false">+[2]data1cf!AT514</f>
        <v>0</v>
      </c>
      <c r="V515" s="8" t="n">
        <f aca="false">+[2]data1cf!AU514</f>
        <v>0</v>
      </c>
      <c r="W515" s="8" t="n">
        <f aca="false">+[2]data1cf!AV514</f>
        <v>0</v>
      </c>
      <c r="X515" s="8" t="n">
        <f aca="false">+[2]data1cf!AW514</f>
        <v>0</v>
      </c>
      <c r="Y515" s="8" t="n">
        <f aca="false">+[2]data1cf!AX514</f>
        <v>0</v>
      </c>
      <c r="Z515" s="8" t="n">
        <f aca="false">+[2]data1cf!AY514</f>
        <v>0</v>
      </c>
      <c r="AA515" s="8" t="n">
        <f aca="false">+[2]data1cf!AZ514</f>
        <v>0</v>
      </c>
      <c r="AB515" s="9"/>
      <c r="AC515" s="9"/>
      <c r="AD515" s="9"/>
      <c r="AE515" s="9"/>
      <c r="AF515" s="9"/>
      <c r="AG515" s="9"/>
      <c r="AH515" s="9"/>
      <c r="AI515" s="9"/>
      <c r="AJ515" s="9"/>
      <c r="AK515" s="1"/>
      <c r="AL515" s="1" t="e">
        <f aca="false">SUMPRODUCT(B515:AJ515,PVCapPrice)</f>
        <v>#DIV/0!</v>
      </c>
      <c r="AM515" s="1"/>
      <c r="AN515" s="1"/>
      <c r="AO515" s="1"/>
      <c r="AP515" s="1"/>
      <c r="AQ515" s="1"/>
    </row>
    <row r="516" customFormat="false" ht="11.25" hidden="false" customHeight="false" outlineLevel="0" collapsed="false">
      <c r="A516" s="1" t="n">
        <v>514</v>
      </c>
      <c r="B516" s="8" t="n">
        <f aca="false">+[2]data1cf!AA515</f>
        <v>-97426.5983683274</v>
      </c>
      <c r="C516" s="8" t="n">
        <f aca="false">+[2]data1cf!AB515</f>
        <v>-7487.25345630224</v>
      </c>
      <c r="D516" s="8" t="n">
        <f aca="false">+[2]data1cf!AC515</f>
        <v>-3258.33099270565</v>
      </c>
      <c r="E516" s="8" t="n">
        <f aca="false">+[2]data1cf!AD515</f>
        <v>-2975.59726241154</v>
      </c>
      <c r="F516" s="8" t="n">
        <f aca="false">+[2]data1cf!AE515</f>
        <v>-3380.9583976645</v>
      </c>
      <c r="G516" s="8" t="n">
        <f aca="false">+[2]data1cf!AF515</f>
        <v>-3650.28121203712</v>
      </c>
      <c r="H516" s="8" t="n">
        <f aca="false">+[2]data1cf!AG515</f>
        <v>-2249.77638127565</v>
      </c>
      <c r="I516" s="8" t="n">
        <f aca="false">+[2]data1cf!AH515</f>
        <v>-2375.35538454226</v>
      </c>
      <c r="J516" s="8" t="n">
        <f aca="false">+[2]data1cf!AI515</f>
        <v>-2387.78958707724</v>
      </c>
      <c r="K516" s="8" t="n">
        <f aca="false">+[2]data1cf!AJ515</f>
        <v>-2396.80886954372</v>
      </c>
      <c r="L516" s="8" t="n">
        <f aca="false">+[2]data1cf!AK515</f>
        <v>-2425.28352195766</v>
      </c>
      <c r="M516" s="8" t="n">
        <f aca="false">+[2]data1cf!AL515</f>
        <v>-2423.58750384655</v>
      </c>
      <c r="N516" s="8" t="n">
        <f aca="false">+[2]data1cf!AM515</f>
        <v>-2441.37025448956</v>
      </c>
      <c r="O516" s="8" t="n">
        <f aca="false">+[2]data1cf!AN515</f>
        <v>-2251.38782097841</v>
      </c>
      <c r="P516" s="8" t="n">
        <f aca="false">+[2]data1cf!AO515</f>
        <v>-2213.17874001538</v>
      </c>
      <c r="Q516" s="8" t="n">
        <f aca="false">+[2]data1cf!AP515</f>
        <v>-2213.92286580601</v>
      </c>
      <c r="R516" s="8" t="n">
        <f aca="false">+[2]data1cf!AQ515</f>
        <v>1117.44411264537</v>
      </c>
      <c r="S516" s="8" t="n">
        <f aca="false">+[2]data1cf!AR515</f>
        <v>0</v>
      </c>
      <c r="T516" s="8" t="n">
        <f aca="false">+[2]data1cf!AS515</f>
        <v>0</v>
      </c>
      <c r="U516" s="8" t="n">
        <f aca="false">+[2]data1cf!AT515</f>
        <v>0</v>
      </c>
      <c r="V516" s="8" t="n">
        <f aca="false">+[2]data1cf!AU515</f>
        <v>0</v>
      </c>
      <c r="W516" s="8" t="n">
        <f aca="false">+[2]data1cf!AV515</f>
        <v>0</v>
      </c>
      <c r="X516" s="8" t="n">
        <f aca="false">+[2]data1cf!AW515</f>
        <v>0</v>
      </c>
      <c r="Y516" s="8" t="n">
        <f aca="false">+[2]data1cf!AX515</f>
        <v>0</v>
      </c>
      <c r="Z516" s="8" t="n">
        <f aca="false">+[2]data1cf!AY515</f>
        <v>0</v>
      </c>
      <c r="AA516" s="8" t="n">
        <f aca="false">+[2]data1cf!AZ515</f>
        <v>0</v>
      </c>
      <c r="AB516" s="9"/>
      <c r="AC516" s="9"/>
      <c r="AD516" s="9"/>
      <c r="AE516" s="9"/>
      <c r="AF516" s="9"/>
      <c r="AG516" s="9"/>
      <c r="AH516" s="9"/>
      <c r="AI516" s="9"/>
      <c r="AJ516" s="9"/>
      <c r="AK516" s="1"/>
      <c r="AL516" s="1" t="e">
        <f aca="false">SUMPRODUCT(B516:AJ516,PVCapPrice)</f>
        <v>#DIV/0!</v>
      </c>
      <c r="AM516" s="1"/>
      <c r="AN516" s="1"/>
      <c r="AO516" s="1"/>
      <c r="AP516" s="1"/>
      <c r="AQ516" s="1"/>
    </row>
    <row r="517" customFormat="false" ht="11.25" hidden="false" customHeight="false" outlineLevel="0" collapsed="false">
      <c r="A517" s="1" t="n">
        <v>515</v>
      </c>
      <c r="B517" s="8" t="n">
        <f aca="false">+[2]data1cf!AA516</f>
        <v>-89090.1329931943</v>
      </c>
      <c r="C517" s="8" t="n">
        <f aca="false">+[2]data1cf!AB516</f>
        <v>-7594.69504920553</v>
      </c>
      <c r="D517" s="8" t="n">
        <f aca="false">+[2]data1cf!AC516</f>
        <v>-3514.96803243272</v>
      </c>
      <c r="E517" s="8" t="n">
        <f aca="false">+[2]data1cf!AD516</f>
        <v>-3276.79797016628</v>
      </c>
      <c r="F517" s="8" t="n">
        <f aca="false">+[2]data1cf!AE516</f>
        <v>-3392.58607662458</v>
      </c>
      <c r="G517" s="8" t="n">
        <f aca="false">+[2]data1cf!AF516</f>
        <v>-3728.4941323735</v>
      </c>
      <c r="H517" s="8" t="n">
        <f aca="false">+[2]data1cf!AG516</f>
        <v>-2451.70424634381</v>
      </c>
      <c r="I517" s="8" t="n">
        <f aca="false">+[2]data1cf!AH516</f>
        <v>-2566.58723107551</v>
      </c>
      <c r="J517" s="8" t="n">
        <f aca="false">+[2]data1cf!AI516</f>
        <v>-2579.0214336105</v>
      </c>
      <c r="K517" s="8" t="n">
        <f aca="false">+[2]data1cf!AJ516</f>
        <v>-2588.36483785076</v>
      </c>
      <c r="L517" s="8" t="n">
        <f aca="false">+[2]data1cf!AK516</f>
        <v>-2616.51536849091</v>
      </c>
      <c r="M517" s="8" t="n">
        <f aca="false">+[2]data1cf!AL516</f>
        <v>-2615.14347215358</v>
      </c>
      <c r="N517" s="8" t="n">
        <f aca="false">+[2]data1cf!AM516</f>
        <v>-2632.60210102281</v>
      </c>
      <c r="O517" s="8" t="n">
        <f aca="false">+[2]data1cf!AN516</f>
        <v>-2442.94378928545</v>
      </c>
      <c r="P517" s="8" t="n">
        <f aca="false">+[2]data1cf!AO516</f>
        <v>-2404.41058654863</v>
      </c>
      <c r="Q517" s="8" t="n">
        <f aca="false">+[2]data1cf!AP516</f>
        <v>-2405.47883411304</v>
      </c>
      <c r="R517" s="8" t="n">
        <f aca="false">+[2]data1cf!AQ516</f>
        <v>1021.82818937874</v>
      </c>
      <c r="S517" s="8" t="n">
        <f aca="false">+[2]data1cf!AR516</f>
        <v>0</v>
      </c>
      <c r="T517" s="8" t="n">
        <f aca="false">+[2]data1cf!AS516</f>
        <v>0</v>
      </c>
      <c r="U517" s="8" t="n">
        <f aca="false">+[2]data1cf!AT516</f>
        <v>0</v>
      </c>
      <c r="V517" s="8" t="n">
        <f aca="false">+[2]data1cf!AU516</f>
        <v>0</v>
      </c>
      <c r="W517" s="8" t="n">
        <f aca="false">+[2]data1cf!AV516</f>
        <v>0</v>
      </c>
      <c r="X517" s="8" t="n">
        <f aca="false">+[2]data1cf!AW516</f>
        <v>0</v>
      </c>
      <c r="Y517" s="8" t="n">
        <f aca="false">+[2]data1cf!AX516</f>
        <v>0</v>
      </c>
      <c r="Z517" s="8" t="n">
        <f aca="false">+[2]data1cf!AY516</f>
        <v>0</v>
      </c>
      <c r="AA517" s="8" t="n">
        <f aca="false">+[2]data1cf!AZ516</f>
        <v>0</v>
      </c>
      <c r="AB517" s="9"/>
      <c r="AC517" s="9"/>
      <c r="AD517" s="9"/>
      <c r="AE517" s="9"/>
      <c r="AF517" s="9"/>
      <c r="AG517" s="9"/>
      <c r="AH517" s="9"/>
      <c r="AI517" s="9"/>
      <c r="AJ517" s="9"/>
      <c r="AK517" s="1"/>
      <c r="AL517" s="1" t="e">
        <f aca="false">SUMPRODUCT(B517:AJ517,PVCapPrice)</f>
        <v>#DIV/0!</v>
      </c>
      <c r="AM517" s="1"/>
      <c r="AN517" s="1"/>
      <c r="AO517" s="1"/>
      <c r="AP517" s="1"/>
      <c r="AQ517" s="1"/>
    </row>
    <row r="518" customFormat="false" ht="11.25" hidden="false" customHeight="false" outlineLevel="0" collapsed="false">
      <c r="A518" s="1" t="n">
        <v>516</v>
      </c>
      <c r="B518" s="8" t="n">
        <f aca="false">+[2]data1cf!AA517</f>
        <v>-98051.3292353001</v>
      </c>
      <c r="C518" s="8" t="n">
        <f aca="false">+[2]data1cf!AB517</f>
        <v>-7391.67414261156</v>
      </c>
      <c r="D518" s="8" t="n">
        <f aca="false">+[2]data1cf!AC517</f>
        <v>-3270.82564377881</v>
      </c>
      <c r="E518" s="8" t="n">
        <f aca="false">+[2]data1cf!AD517</f>
        <v>-2955.70304115956</v>
      </c>
      <c r="F518" s="8" t="n">
        <f aca="false">+[2]data1cf!AE517</f>
        <v>-3213.14105276724</v>
      </c>
      <c r="G518" s="8" t="n">
        <f aca="false">+[2]data1cf!AF517</f>
        <v>-3521.01347662895</v>
      </c>
      <c r="H518" s="8" t="n">
        <f aca="false">+[2]data1cf!AG517</f>
        <v>-2234.64400028043</v>
      </c>
      <c r="I518" s="8" t="n">
        <f aca="false">+[2]data1cf!AH517</f>
        <v>-2361.02455823859</v>
      </c>
      <c r="J518" s="8" t="n">
        <f aca="false">+[2]data1cf!AI517</f>
        <v>-2373.45876077359</v>
      </c>
      <c r="K518" s="8" t="n">
        <f aca="false">+[2]data1cf!AJ517</f>
        <v>-2382.45375370396</v>
      </c>
      <c r="L518" s="8" t="n">
        <f aca="false">+[2]data1cf!AK517</f>
        <v>-2410.952695654</v>
      </c>
      <c r="M518" s="8" t="n">
        <f aca="false">+[2]data1cf!AL517</f>
        <v>-2409.23238800678</v>
      </c>
      <c r="N518" s="8" t="n">
        <f aca="false">+[2]data1cf!AM517</f>
        <v>-2427.0394281859</v>
      </c>
      <c r="O518" s="8" t="n">
        <f aca="false">+[2]data1cf!AN517</f>
        <v>-2237.03270513864</v>
      </c>
      <c r="P518" s="8" t="n">
        <f aca="false">+[2]data1cf!AO517</f>
        <v>-2198.84791371172</v>
      </c>
      <c r="Q518" s="8" t="n">
        <f aca="false">+[2]data1cf!AP517</f>
        <v>-2199.56774996624</v>
      </c>
      <c r="R518" s="8" t="n">
        <f aca="false">+[2]data1cf!AQ517</f>
        <v>1124.6095257972</v>
      </c>
      <c r="S518" s="8" t="n">
        <f aca="false">+[2]data1cf!AR517</f>
        <v>0</v>
      </c>
      <c r="T518" s="8" t="n">
        <f aca="false">+[2]data1cf!AS517</f>
        <v>0</v>
      </c>
      <c r="U518" s="8" t="n">
        <f aca="false">+[2]data1cf!AT517</f>
        <v>0</v>
      </c>
      <c r="V518" s="8" t="n">
        <f aca="false">+[2]data1cf!AU517</f>
        <v>0</v>
      </c>
      <c r="W518" s="8" t="n">
        <f aca="false">+[2]data1cf!AV517</f>
        <v>0</v>
      </c>
      <c r="X518" s="8" t="n">
        <f aca="false">+[2]data1cf!AW517</f>
        <v>0</v>
      </c>
      <c r="Y518" s="8" t="n">
        <f aca="false">+[2]data1cf!AX517</f>
        <v>0</v>
      </c>
      <c r="Z518" s="8" t="n">
        <f aca="false">+[2]data1cf!AY517</f>
        <v>0</v>
      </c>
      <c r="AA518" s="8" t="n">
        <f aca="false">+[2]data1cf!AZ517</f>
        <v>0</v>
      </c>
      <c r="AB518" s="9"/>
      <c r="AC518" s="9"/>
      <c r="AD518" s="9"/>
      <c r="AE518" s="9"/>
      <c r="AF518" s="9"/>
      <c r="AG518" s="9"/>
      <c r="AH518" s="9"/>
      <c r="AI518" s="9"/>
      <c r="AJ518" s="9"/>
      <c r="AK518" s="1"/>
      <c r="AL518" s="1" t="e">
        <f aca="false">SUMPRODUCT(B518:AJ518,PVCapPrice)</f>
        <v>#DIV/0!</v>
      </c>
      <c r="AM518" s="1"/>
      <c r="AN518" s="1"/>
      <c r="AO518" s="1"/>
      <c r="AP518" s="1"/>
      <c r="AQ518" s="1"/>
    </row>
    <row r="519" customFormat="false" ht="11.25" hidden="false" customHeight="false" outlineLevel="0" collapsed="false">
      <c r="A519" s="1" t="n">
        <v>517</v>
      </c>
      <c r="B519" s="8" t="n">
        <f aca="false">+[2]data1cf!AA518</f>
        <v>-101907.467930674</v>
      </c>
      <c r="C519" s="8" t="n">
        <f aca="false">+[2]data1cf!AB518</f>
        <v>-7346.65525996832</v>
      </c>
      <c r="D519" s="8" t="n">
        <f aca="false">+[2]data1cf!AC518</f>
        <v>-3129.92173072012</v>
      </c>
      <c r="E519" s="8" t="n">
        <f aca="false">+[2]data1cf!AD518</f>
        <v>-2760.42208310932</v>
      </c>
      <c r="F519" s="8" t="n">
        <f aca="false">+[2]data1cf!AE518</f>
        <v>-3077.34084001593</v>
      </c>
      <c r="G519" s="8" t="n">
        <f aca="false">+[2]data1cf!AF518</f>
        <v>-3490.85979209403</v>
      </c>
      <c r="H519" s="8" t="n">
        <f aca="false">+[2]data1cf!AG518</f>
        <v>-2141.23968332779</v>
      </c>
      <c r="I519" s="8" t="n">
        <f aca="false">+[2]data1cf!AH518</f>
        <v>-2272.56782147767</v>
      </c>
      <c r="J519" s="8" t="n">
        <f aca="false">+[2]data1cf!AI518</f>
        <v>-2285.00202401266</v>
      </c>
      <c r="K519" s="8" t="n">
        <f aca="false">+[2]data1cf!AJ518</f>
        <v>-2293.84709027055</v>
      </c>
      <c r="L519" s="8" t="n">
        <f aca="false">+[2]data1cf!AK518</f>
        <v>-2322.49595889307</v>
      </c>
      <c r="M519" s="8" t="n">
        <f aca="false">+[2]data1cf!AL518</f>
        <v>-2320.62572457337</v>
      </c>
      <c r="N519" s="8" t="n">
        <f aca="false">+[2]data1cf!AM518</f>
        <v>-2338.58269142497</v>
      </c>
      <c r="O519" s="8" t="n">
        <f aca="false">+[2]data1cf!AN518</f>
        <v>-2148.42604170524</v>
      </c>
      <c r="P519" s="8" t="n">
        <f aca="false">+[2]data1cf!AO518</f>
        <v>-2110.39117695079</v>
      </c>
      <c r="Q519" s="8" t="n">
        <f aca="false">+[2]data1cf!AP518</f>
        <v>-2110.96108653283</v>
      </c>
      <c r="R519" s="8" t="n">
        <f aca="false">+[2]data1cf!AQ518</f>
        <v>1168.83789417766</v>
      </c>
      <c r="S519" s="8" t="n">
        <f aca="false">+[2]data1cf!AR518</f>
        <v>0</v>
      </c>
      <c r="T519" s="8" t="n">
        <f aca="false">+[2]data1cf!AS518</f>
        <v>0</v>
      </c>
      <c r="U519" s="8" t="n">
        <f aca="false">+[2]data1cf!AT518</f>
        <v>0</v>
      </c>
      <c r="V519" s="8" t="n">
        <f aca="false">+[2]data1cf!AU518</f>
        <v>0</v>
      </c>
      <c r="W519" s="8" t="n">
        <f aca="false">+[2]data1cf!AV518</f>
        <v>0</v>
      </c>
      <c r="X519" s="8" t="n">
        <f aca="false">+[2]data1cf!AW518</f>
        <v>0</v>
      </c>
      <c r="Y519" s="8" t="n">
        <f aca="false">+[2]data1cf!AX518</f>
        <v>0</v>
      </c>
      <c r="Z519" s="8" t="n">
        <f aca="false">+[2]data1cf!AY518</f>
        <v>0</v>
      </c>
      <c r="AA519" s="8" t="n">
        <f aca="false">+[2]data1cf!AZ518</f>
        <v>0</v>
      </c>
      <c r="AB519" s="9"/>
      <c r="AC519" s="9"/>
      <c r="AD519" s="9"/>
      <c r="AE519" s="9"/>
      <c r="AF519" s="9"/>
      <c r="AG519" s="9"/>
      <c r="AH519" s="9"/>
      <c r="AI519" s="9"/>
      <c r="AJ519" s="9"/>
      <c r="AK519" s="1"/>
      <c r="AL519" s="1" t="e">
        <f aca="false">SUMPRODUCT(B519:AJ519,PVCapPrice)</f>
        <v>#DIV/0!</v>
      </c>
      <c r="AM519" s="1"/>
      <c r="AN519" s="1"/>
      <c r="AO519" s="1"/>
      <c r="AP519" s="1"/>
      <c r="AQ519" s="1"/>
    </row>
    <row r="520" customFormat="false" ht="11.25" hidden="false" customHeight="false" outlineLevel="0" collapsed="false">
      <c r="A520" s="1" t="n">
        <v>518</v>
      </c>
      <c r="B520" s="8" t="n">
        <f aca="false">+[2]data1cf!AA519</f>
        <v>-98847.2689661697</v>
      </c>
      <c r="C520" s="8" t="n">
        <f aca="false">+[2]data1cf!AB519</f>
        <v>-7308.66273409194</v>
      </c>
      <c r="D520" s="8" t="n">
        <f aca="false">+[2]data1cf!AC519</f>
        <v>-3247.7570866159</v>
      </c>
      <c r="E520" s="8" t="n">
        <f aca="false">+[2]data1cf!AD519</f>
        <v>-2987.52677219852</v>
      </c>
      <c r="F520" s="8" t="n">
        <f aca="false">+[2]data1cf!AE519</f>
        <v>-3123.79019593094</v>
      </c>
      <c r="G520" s="8" t="n">
        <f aca="false">+[2]data1cf!AF519</f>
        <v>-3457.57415023984</v>
      </c>
      <c r="H520" s="8" t="n">
        <f aca="false">+[2]data1cf!AG519</f>
        <v>-2215.36455709377</v>
      </c>
      <c r="I520" s="8" t="n">
        <f aca="false">+[2]data1cf!AH519</f>
        <v>-2342.76633756423</v>
      </c>
      <c r="J520" s="8" t="n">
        <f aca="false">+[2]data1cf!AI519</f>
        <v>-2355.20054009922</v>
      </c>
      <c r="K520" s="8" t="n">
        <f aca="false">+[2]data1cf!AJ519</f>
        <v>-2364.16458689286</v>
      </c>
      <c r="L520" s="8" t="n">
        <f aca="false">+[2]data1cf!AK519</f>
        <v>-2392.69447497963</v>
      </c>
      <c r="M520" s="8" t="n">
        <f aca="false">+[2]data1cf!AL519</f>
        <v>-2390.94322119568</v>
      </c>
      <c r="N520" s="8" t="n">
        <f aca="false">+[2]data1cf!AM519</f>
        <v>-2408.78120751154</v>
      </c>
      <c r="O520" s="8" t="n">
        <f aca="false">+[2]data1cf!AN519</f>
        <v>-2218.74353832754</v>
      </c>
      <c r="P520" s="8" t="n">
        <f aca="false">+[2]data1cf!AO519</f>
        <v>-2180.58969303736</v>
      </c>
      <c r="Q520" s="8" t="n">
        <f aca="false">+[2]data1cf!AP519</f>
        <v>-2181.27858315514</v>
      </c>
      <c r="R520" s="8" t="n">
        <f aca="false">+[2]data1cf!AQ519</f>
        <v>1133.73863613438</v>
      </c>
      <c r="S520" s="8" t="n">
        <f aca="false">+[2]data1cf!AR519</f>
        <v>0</v>
      </c>
      <c r="T520" s="8" t="n">
        <f aca="false">+[2]data1cf!AS519</f>
        <v>0</v>
      </c>
      <c r="U520" s="8" t="n">
        <f aca="false">+[2]data1cf!AT519</f>
        <v>0</v>
      </c>
      <c r="V520" s="8" t="n">
        <f aca="false">+[2]data1cf!AU519</f>
        <v>0</v>
      </c>
      <c r="W520" s="8" t="n">
        <f aca="false">+[2]data1cf!AV519</f>
        <v>0</v>
      </c>
      <c r="X520" s="8" t="n">
        <f aca="false">+[2]data1cf!AW519</f>
        <v>0</v>
      </c>
      <c r="Y520" s="8" t="n">
        <f aca="false">+[2]data1cf!AX519</f>
        <v>0</v>
      </c>
      <c r="Z520" s="8" t="n">
        <f aca="false">+[2]data1cf!AY519</f>
        <v>0</v>
      </c>
      <c r="AA520" s="8" t="n">
        <f aca="false">+[2]data1cf!AZ519</f>
        <v>0</v>
      </c>
      <c r="AB520" s="9"/>
      <c r="AC520" s="9"/>
      <c r="AD520" s="9"/>
      <c r="AE520" s="9"/>
      <c r="AF520" s="9"/>
      <c r="AG520" s="9"/>
      <c r="AH520" s="9"/>
      <c r="AI520" s="9"/>
      <c r="AJ520" s="9"/>
      <c r="AK520" s="1"/>
      <c r="AL520" s="1" t="e">
        <f aca="false">SUMPRODUCT(B520:AJ520,PVCapPrice)</f>
        <v>#DIV/0!</v>
      </c>
      <c r="AM520" s="1"/>
      <c r="AN520" s="1"/>
      <c r="AO520" s="1"/>
      <c r="AP520" s="1"/>
      <c r="AQ520" s="1"/>
    </row>
    <row r="521" customFormat="false" ht="11.25" hidden="false" customHeight="false" outlineLevel="0" collapsed="false">
      <c r="A521" s="1" t="n">
        <v>519</v>
      </c>
      <c r="B521" s="8" t="n">
        <f aca="false">+[2]data1cf!AA520</f>
        <v>-94847.4726079346</v>
      </c>
      <c r="C521" s="8" t="n">
        <f aca="false">+[2]data1cf!AB520</f>
        <v>-7548.69001035635</v>
      </c>
      <c r="D521" s="8" t="n">
        <f aca="false">+[2]data1cf!AC520</f>
        <v>-3331.87004768171</v>
      </c>
      <c r="E521" s="8" t="n">
        <f aca="false">+[2]data1cf!AD520</f>
        <v>-2946.47691999994</v>
      </c>
      <c r="F521" s="8" t="n">
        <f aca="false">+[2]data1cf!AE520</f>
        <v>-3376.43487207464</v>
      </c>
      <c r="G521" s="8" t="n">
        <f aca="false">+[2]data1cf!AF520</f>
        <v>-3680.55489979494</v>
      </c>
      <c r="H521" s="8" t="n">
        <f aca="false">+[2]data1cf!AG520</f>
        <v>-2312.24858443407</v>
      </c>
      <c r="I521" s="8" t="n">
        <f aca="false">+[2]data1cf!AH520</f>
        <v>-2434.51846618506</v>
      </c>
      <c r="J521" s="8" t="n">
        <f aca="false">+[2]data1cf!AI520</f>
        <v>-2446.95266872005</v>
      </c>
      <c r="K521" s="8" t="n">
        <f aca="false">+[2]data1cf!AJ520</f>
        <v>-2456.07222759609</v>
      </c>
      <c r="L521" s="8" t="n">
        <f aca="false">+[2]data1cf!AK520</f>
        <v>-2484.44660360046</v>
      </c>
      <c r="M521" s="8" t="n">
        <f aca="false">+[2]data1cf!AL520</f>
        <v>-2482.85086189891</v>
      </c>
      <c r="N521" s="8" t="n">
        <f aca="false">+[2]data1cf!AM520</f>
        <v>-2500.53333613236</v>
      </c>
      <c r="O521" s="8" t="n">
        <f aca="false">+[2]data1cf!AN520</f>
        <v>-2310.65117903078</v>
      </c>
      <c r="P521" s="8" t="n">
        <f aca="false">+[2]data1cf!AO520</f>
        <v>-2272.34182165818</v>
      </c>
      <c r="Q521" s="8" t="n">
        <f aca="false">+[2]data1cf!AP520</f>
        <v>-2273.18622385837</v>
      </c>
      <c r="R521" s="8" t="n">
        <f aca="false">+[2]data1cf!AQ520</f>
        <v>1087.86257182397</v>
      </c>
      <c r="S521" s="8" t="n">
        <f aca="false">+[2]data1cf!AR520</f>
        <v>0</v>
      </c>
      <c r="T521" s="8" t="n">
        <f aca="false">+[2]data1cf!AS520</f>
        <v>0</v>
      </c>
      <c r="U521" s="8" t="n">
        <f aca="false">+[2]data1cf!AT520</f>
        <v>0</v>
      </c>
      <c r="V521" s="8" t="n">
        <f aca="false">+[2]data1cf!AU520</f>
        <v>0</v>
      </c>
      <c r="W521" s="8" t="n">
        <f aca="false">+[2]data1cf!AV520</f>
        <v>0</v>
      </c>
      <c r="X521" s="8" t="n">
        <f aca="false">+[2]data1cf!AW520</f>
        <v>0</v>
      </c>
      <c r="Y521" s="8" t="n">
        <f aca="false">+[2]data1cf!AX520</f>
        <v>0</v>
      </c>
      <c r="Z521" s="8" t="n">
        <f aca="false">+[2]data1cf!AY520</f>
        <v>0</v>
      </c>
      <c r="AA521" s="8" t="n">
        <f aca="false">+[2]data1cf!AZ520</f>
        <v>0</v>
      </c>
      <c r="AB521" s="9"/>
      <c r="AC521" s="9"/>
      <c r="AD521" s="9"/>
      <c r="AE521" s="9"/>
      <c r="AF521" s="9"/>
      <c r="AG521" s="9"/>
      <c r="AH521" s="9"/>
      <c r="AI521" s="9"/>
      <c r="AJ521" s="9"/>
      <c r="AK521" s="1"/>
      <c r="AL521" s="1" t="e">
        <f aca="false">SUMPRODUCT(B521:AJ521,PVCapPrice)</f>
        <v>#DIV/0!</v>
      </c>
      <c r="AM521" s="1"/>
      <c r="AN521" s="1"/>
      <c r="AO521" s="1"/>
      <c r="AP521" s="1"/>
      <c r="AQ521" s="1"/>
    </row>
    <row r="522" customFormat="false" ht="11.25" hidden="false" customHeight="false" outlineLevel="0" collapsed="false">
      <c r="A522" s="1" t="n">
        <v>520</v>
      </c>
      <c r="B522" s="8" t="n">
        <f aca="false">+[2]data1cf!AA521</f>
        <v>-94433.0475077466</v>
      </c>
      <c r="C522" s="8" t="n">
        <f aca="false">+[2]data1cf!AB521</f>
        <v>-7512.51426166028</v>
      </c>
      <c r="D522" s="8" t="n">
        <f aca="false">+[2]data1cf!AC521</f>
        <v>-3367.8994231482</v>
      </c>
      <c r="E522" s="8" t="n">
        <f aca="false">+[2]data1cf!AD521</f>
        <v>-3073.80686676272</v>
      </c>
      <c r="F522" s="8" t="n">
        <f aca="false">+[2]data1cf!AE521</f>
        <v>-3329.0806118755</v>
      </c>
      <c r="G522" s="8" t="n">
        <f aca="false">+[2]data1cf!AF521</f>
        <v>-3526.71096960269</v>
      </c>
      <c r="H522" s="8" t="n">
        <f aca="false">+[2]data1cf!AG521</f>
        <v>-2322.28688867284</v>
      </c>
      <c r="I522" s="8" t="n">
        <f aca="false">+[2]data1cf!AH521</f>
        <v>-2444.02504644329</v>
      </c>
      <c r="J522" s="8" t="n">
        <f aca="false">+[2]data1cf!AI521</f>
        <v>-2456.45924897828</v>
      </c>
      <c r="K522" s="8" t="n">
        <f aca="false">+[2]data1cf!AJ521</f>
        <v>-2465.59492070222</v>
      </c>
      <c r="L522" s="8" t="n">
        <f aca="false">+[2]data1cf!AK521</f>
        <v>-2493.95318385869</v>
      </c>
      <c r="M522" s="8" t="n">
        <f aca="false">+[2]data1cf!AL521</f>
        <v>-2492.37355500504</v>
      </c>
      <c r="N522" s="8" t="n">
        <f aca="false">+[2]data1cf!AM521</f>
        <v>-2510.0399163906</v>
      </c>
      <c r="O522" s="8" t="n">
        <f aca="false">+[2]data1cf!AN521</f>
        <v>-2320.1738721369</v>
      </c>
      <c r="P522" s="8" t="n">
        <f aca="false">+[2]data1cf!AO521</f>
        <v>-2281.84840191642</v>
      </c>
      <c r="Q522" s="8" t="n">
        <f aca="false">+[2]data1cf!AP521</f>
        <v>-2282.7089169645</v>
      </c>
      <c r="R522" s="8" t="n">
        <f aca="false">+[2]data1cf!AQ521</f>
        <v>1083.10928169485</v>
      </c>
      <c r="S522" s="8" t="n">
        <f aca="false">+[2]data1cf!AR521</f>
        <v>0</v>
      </c>
      <c r="T522" s="8" t="n">
        <f aca="false">+[2]data1cf!AS521</f>
        <v>0</v>
      </c>
      <c r="U522" s="8" t="n">
        <f aca="false">+[2]data1cf!AT521</f>
        <v>0</v>
      </c>
      <c r="V522" s="8" t="n">
        <f aca="false">+[2]data1cf!AU521</f>
        <v>0</v>
      </c>
      <c r="W522" s="8" t="n">
        <f aca="false">+[2]data1cf!AV521</f>
        <v>0</v>
      </c>
      <c r="X522" s="8" t="n">
        <f aca="false">+[2]data1cf!AW521</f>
        <v>0</v>
      </c>
      <c r="Y522" s="8" t="n">
        <f aca="false">+[2]data1cf!AX521</f>
        <v>0</v>
      </c>
      <c r="Z522" s="8" t="n">
        <f aca="false">+[2]data1cf!AY521</f>
        <v>0</v>
      </c>
      <c r="AA522" s="8" t="n">
        <f aca="false">+[2]data1cf!AZ521</f>
        <v>0</v>
      </c>
      <c r="AB522" s="9"/>
      <c r="AC522" s="9"/>
      <c r="AD522" s="9"/>
      <c r="AE522" s="9"/>
      <c r="AF522" s="9"/>
      <c r="AG522" s="9"/>
      <c r="AH522" s="9"/>
      <c r="AI522" s="9"/>
      <c r="AJ522" s="9"/>
      <c r="AK522" s="1"/>
      <c r="AL522" s="1" t="e">
        <f aca="false">SUMPRODUCT(B522:AJ522,PVCapPrice)</f>
        <v>#DIV/0!</v>
      </c>
      <c r="AM522" s="1"/>
      <c r="AN522" s="1"/>
      <c r="AO522" s="1"/>
      <c r="AP522" s="1"/>
      <c r="AQ522" s="1"/>
    </row>
    <row r="523" customFormat="false" ht="11.25" hidden="false" customHeight="false" outlineLevel="0" collapsed="false">
      <c r="A523" s="1" t="n">
        <v>521</v>
      </c>
      <c r="B523" s="8" t="n">
        <f aca="false">+[2]data1cf!AA522</f>
        <v>-98278.9847345552</v>
      </c>
      <c r="C523" s="8" t="n">
        <f aca="false">+[2]data1cf!AB522</f>
        <v>-7512.36861588493</v>
      </c>
      <c r="D523" s="8" t="n">
        <f aca="false">+[2]data1cf!AC522</f>
        <v>-3268.25833393247</v>
      </c>
      <c r="E523" s="8" t="n">
        <f aca="false">+[2]data1cf!AD522</f>
        <v>-3013.06332019407</v>
      </c>
      <c r="F523" s="8" t="n">
        <f aca="false">+[2]data1cf!AE522</f>
        <v>-3216.37921030685</v>
      </c>
      <c r="G523" s="8" t="n">
        <f aca="false">+[2]data1cf!AF522</f>
        <v>-3536.42100910889</v>
      </c>
      <c r="H523" s="8" t="n">
        <f aca="false">+[2]data1cf!AG522</f>
        <v>-2229.12967414015</v>
      </c>
      <c r="I523" s="8" t="n">
        <f aca="false">+[2]data1cf!AH522</f>
        <v>-2355.80232321008</v>
      </c>
      <c r="J523" s="8" t="n">
        <f aca="false">+[2]data1cf!AI522</f>
        <v>-2368.23652574507</v>
      </c>
      <c r="K523" s="8" t="n">
        <f aca="false">+[2]data1cf!AJ522</f>
        <v>-2377.22266742963</v>
      </c>
      <c r="L523" s="8" t="n">
        <f aca="false">+[2]data1cf!AK522</f>
        <v>-2405.73046062548</v>
      </c>
      <c r="M523" s="8" t="n">
        <f aca="false">+[2]data1cf!AL522</f>
        <v>-2404.00130173245</v>
      </c>
      <c r="N523" s="8" t="n">
        <f aca="false">+[2]data1cf!AM522</f>
        <v>-2421.81719315739</v>
      </c>
      <c r="O523" s="8" t="n">
        <f aca="false">+[2]data1cf!AN522</f>
        <v>-2231.80161886432</v>
      </c>
      <c r="P523" s="8" t="n">
        <f aca="false">+[2]data1cf!AO522</f>
        <v>-2193.62567868321</v>
      </c>
      <c r="Q523" s="8" t="n">
        <f aca="false">+[2]data1cf!AP522</f>
        <v>-2194.33666369191</v>
      </c>
      <c r="R523" s="8" t="n">
        <f aca="false">+[2]data1cf!AQ522</f>
        <v>1127.22064331145</v>
      </c>
      <c r="S523" s="8" t="n">
        <f aca="false">+[2]data1cf!AR522</f>
        <v>0</v>
      </c>
      <c r="T523" s="8" t="n">
        <f aca="false">+[2]data1cf!AS522</f>
        <v>0</v>
      </c>
      <c r="U523" s="8" t="n">
        <f aca="false">+[2]data1cf!AT522</f>
        <v>0</v>
      </c>
      <c r="V523" s="8" t="n">
        <f aca="false">+[2]data1cf!AU522</f>
        <v>0</v>
      </c>
      <c r="W523" s="8" t="n">
        <f aca="false">+[2]data1cf!AV522</f>
        <v>0</v>
      </c>
      <c r="X523" s="8" t="n">
        <f aca="false">+[2]data1cf!AW522</f>
        <v>0</v>
      </c>
      <c r="Y523" s="8" t="n">
        <f aca="false">+[2]data1cf!AX522</f>
        <v>0</v>
      </c>
      <c r="Z523" s="8" t="n">
        <f aca="false">+[2]data1cf!AY522</f>
        <v>0</v>
      </c>
      <c r="AA523" s="8" t="n">
        <f aca="false">+[2]data1cf!AZ522</f>
        <v>0</v>
      </c>
      <c r="AB523" s="9"/>
      <c r="AC523" s="9"/>
      <c r="AD523" s="9"/>
      <c r="AE523" s="9"/>
      <c r="AF523" s="9"/>
      <c r="AG523" s="9"/>
      <c r="AH523" s="9"/>
      <c r="AI523" s="9"/>
      <c r="AJ523" s="9"/>
      <c r="AK523" s="1"/>
      <c r="AL523" s="1" t="e">
        <f aca="false">SUMPRODUCT(B523:AJ523,PVCapPrice)</f>
        <v>#DIV/0!</v>
      </c>
      <c r="AM523" s="1"/>
      <c r="AN523" s="1"/>
      <c r="AO523" s="1"/>
      <c r="AP523" s="1"/>
      <c r="AQ523" s="1"/>
    </row>
    <row r="524" customFormat="false" ht="11.25" hidden="false" customHeight="false" outlineLevel="0" collapsed="false">
      <c r="A524" s="1" t="n">
        <v>522</v>
      </c>
      <c r="B524" s="8" t="n">
        <f aca="false">+[2]data1cf!AA523</f>
        <v>-88573.4561659179</v>
      </c>
      <c r="C524" s="8" t="n">
        <f aca="false">+[2]data1cf!AB523</f>
        <v>-7536.8912231175</v>
      </c>
      <c r="D524" s="8" t="n">
        <f aca="false">+[2]data1cf!AC523</f>
        <v>-3592.60973680687</v>
      </c>
      <c r="E524" s="8" t="n">
        <f aca="false">+[2]data1cf!AD523</f>
        <v>-3435.55671957609</v>
      </c>
      <c r="F524" s="8" t="n">
        <f aca="false">+[2]data1cf!AE523</f>
        <v>-3468.74865900927</v>
      </c>
      <c r="G524" s="8" t="n">
        <f aca="false">+[2]data1cf!AF523</f>
        <v>-3818.57718059227</v>
      </c>
      <c r="H524" s="8" t="n">
        <f aca="false">+[2]data1cf!AG523</f>
        <v>-2464.21931645654</v>
      </c>
      <c r="I524" s="8" t="n">
        <f aca="false">+[2]data1cf!AH523</f>
        <v>-2578.43938415177</v>
      </c>
      <c r="J524" s="8" t="n">
        <f aca="false">+[2]data1cf!AI523</f>
        <v>-2590.87358668676</v>
      </c>
      <c r="K524" s="8" t="n">
        <f aca="false">+[2]data1cf!AJ523</f>
        <v>-2600.23707932207</v>
      </c>
      <c r="L524" s="8" t="n">
        <f aca="false">+[2]data1cf!AK523</f>
        <v>-2628.36752156717</v>
      </c>
      <c r="M524" s="8" t="n">
        <f aca="false">+[2]data1cf!AL523</f>
        <v>-2627.01571362489</v>
      </c>
      <c r="N524" s="8" t="n">
        <f aca="false">+[2]data1cf!AM523</f>
        <v>-2644.45425409907</v>
      </c>
      <c r="O524" s="8" t="n">
        <f aca="false">+[2]data1cf!AN523</f>
        <v>-2454.81603075675</v>
      </c>
      <c r="P524" s="8" t="n">
        <f aca="false">+[2]data1cf!AO523</f>
        <v>-2416.26273962489</v>
      </c>
      <c r="Q524" s="8" t="n">
        <f aca="false">+[2]data1cf!AP523</f>
        <v>-2417.35107558435</v>
      </c>
      <c r="R524" s="8" t="n">
        <f aca="false">+[2]data1cf!AQ523</f>
        <v>1015.90211284061</v>
      </c>
      <c r="S524" s="8" t="n">
        <f aca="false">+[2]data1cf!AR523</f>
        <v>0</v>
      </c>
      <c r="T524" s="8" t="n">
        <f aca="false">+[2]data1cf!AS523</f>
        <v>0</v>
      </c>
      <c r="U524" s="8" t="n">
        <f aca="false">+[2]data1cf!AT523</f>
        <v>0</v>
      </c>
      <c r="V524" s="8" t="n">
        <f aca="false">+[2]data1cf!AU523</f>
        <v>0</v>
      </c>
      <c r="W524" s="8" t="n">
        <f aca="false">+[2]data1cf!AV523</f>
        <v>0</v>
      </c>
      <c r="X524" s="8" t="n">
        <f aca="false">+[2]data1cf!AW523</f>
        <v>0</v>
      </c>
      <c r="Y524" s="8" t="n">
        <f aca="false">+[2]data1cf!AX523</f>
        <v>0</v>
      </c>
      <c r="Z524" s="8" t="n">
        <f aca="false">+[2]data1cf!AY523</f>
        <v>0</v>
      </c>
      <c r="AA524" s="8" t="n">
        <f aca="false">+[2]data1cf!AZ523</f>
        <v>0</v>
      </c>
      <c r="AB524" s="9"/>
      <c r="AC524" s="9"/>
      <c r="AD524" s="9"/>
      <c r="AE524" s="9"/>
      <c r="AF524" s="9"/>
      <c r="AG524" s="9"/>
      <c r="AH524" s="9"/>
      <c r="AI524" s="9"/>
      <c r="AJ524" s="9"/>
      <c r="AK524" s="1"/>
      <c r="AL524" s="1" t="e">
        <f aca="false">SUMPRODUCT(B524:AJ524,PVCapPrice)</f>
        <v>#DIV/0!</v>
      </c>
      <c r="AM524" s="1"/>
      <c r="AN524" s="1"/>
      <c r="AO524" s="1"/>
      <c r="AP524" s="1"/>
      <c r="AQ524" s="1"/>
    </row>
    <row r="525" customFormat="false" ht="11.25" hidden="false" customHeight="false" outlineLevel="0" collapsed="false">
      <c r="A525" s="1" t="n">
        <v>523</v>
      </c>
      <c r="B525" s="8" t="n">
        <f aca="false">+[2]data1cf!AA524</f>
        <v>-88333.8813194977</v>
      </c>
      <c r="C525" s="8" t="n">
        <f aca="false">+[2]data1cf!AB524</f>
        <v>-7688.37751837274</v>
      </c>
      <c r="D525" s="8" t="n">
        <f aca="false">+[2]data1cf!AC524</f>
        <v>-3588.06053182578</v>
      </c>
      <c r="E525" s="8" t="n">
        <f aca="false">+[2]data1cf!AD524</f>
        <v>-3321.59019669766</v>
      </c>
      <c r="F525" s="8" t="n">
        <f aca="false">+[2]data1cf!AE524</f>
        <v>-3314.3162690345</v>
      </c>
      <c r="G525" s="8" t="n">
        <f aca="false">+[2]data1cf!AF524</f>
        <v>-3740.64453561467</v>
      </c>
      <c r="H525" s="8" t="n">
        <f aca="false">+[2]data1cf!AG524</f>
        <v>-2470.0223558845</v>
      </c>
      <c r="I525" s="8" t="n">
        <f aca="false">+[2]data1cf!AH524</f>
        <v>-2583.93503946877</v>
      </c>
      <c r="J525" s="8" t="n">
        <f aca="false">+[2]data1cf!AI524</f>
        <v>-2596.36924200376</v>
      </c>
      <c r="K525" s="8" t="n">
        <f aca="false">+[2]data1cf!AJ524</f>
        <v>-2605.7420493091</v>
      </c>
      <c r="L525" s="8" t="n">
        <f aca="false">+[2]data1cf!AK524</f>
        <v>-2633.86317688417</v>
      </c>
      <c r="M525" s="8" t="n">
        <f aca="false">+[2]data1cf!AL524</f>
        <v>-2632.52068361192</v>
      </c>
      <c r="N525" s="8" t="n">
        <f aca="false">+[2]data1cf!AM524</f>
        <v>-2649.94990941608</v>
      </c>
      <c r="O525" s="8" t="n">
        <f aca="false">+[2]data1cf!AN524</f>
        <v>-2460.32100074378</v>
      </c>
      <c r="P525" s="8" t="n">
        <f aca="false">+[2]data1cf!AO524</f>
        <v>-2421.7583949419</v>
      </c>
      <c r="Q525" s="8" t="n">
        <f aca="false">+[2]data1cf!AP524</f>
        <v>-2422.85604557138</v>
      </c>
      <c r="R525" s="8" t="n">
        <f aca="false">+[2]data1cf!AQ524</f>
        <v>1013.15428518211</v>
      </c>
      <c r="S525" s="8" t="n">
        <f aca="false">+[2]data1cf!AR524</f>
        <v>0</v>
      </c>
      <c r="T525" s="8" t="n">
        <f aca="false">+[2]data1cf!AS524</f>
        <v>0</v>
      </c>
      <c r="U525" s="8" t="n">
        <f aca="false">+[2]data1cf!AT524</f>
        <v>0</v>
      </c>
      <c r="V525" s="8" t="n">
        <f aca="false">+[2]data1cf!AU524</f>
        <v>0</v>
      </c>
      <c r="W525" s="8" t="n">
        <f aca="false">+[2]data1cf!AV524</f>
        <v>0</v>
      </c>
      <c r="X525" s="8" t="n">
        <f aca="false">+[2]data1cf!AW524</f>
        <v>0</v>
      </c>
      <c r="Y525" s="8" t="n">
        <f aca="false">+[2]data1cf!AX524</f>
        <v>0</v>
      </c>
      <c r="Z525" s="8" t="n">
        <f aca="false">+[2]data1cf!AY524</f>
        <v>0</v>
      </c>
      <c r="AA525" s="8" t="n">
        <f aca="false">+[2]data1cf!AZ524</f>
        <v>0</v>
      </c>
      <c r="AB525" s="9"/>
      <c r="AC525" s="9"/>
      <c r="AD525" s="9"/>
      <c r="AE525" s="9"/>
      <c r="AF525" s="9"/>
      <c r="AG525" s="9"/>
      <c r="AH525" s="9"/>
      <c r="AI525" s="9"/>
      <c r="AJ525" s="9"/>
      <c r="AK525" s="1"/>
      <c r="AL525" s="1" t="e">
        <f aca="false">SUMPRODUCT(B525:AJ525,PVCapPrice)</f>
        <v>#DIV/0!</v>
      </c>
      <c r="AM525" s="1"/>
      <c r="AN525" s="1"/>
      <c r="AO525" s="1"/>
      <c r="AP525" s="1"/>
      <c r="AQ525" s="1"/>
    </row>
    <row r="526" customFormat="false" ht="11.25" hidden="false" customHeight="false" outlineLevel="0" collapsed="false">
      <c r="A526" s="1" t="n">
        <v>524</v>
      </c>
      <c r="B526" s="8" t="n">
        <f aca="false">+[2]data1cf!AA525</f>
        <v>-100525.445359156</v>
      </c>
      <c r="C526" s="8" t="n">
        <f aca="false">+[2]data1cf!AB525</f>
        <v>-7336.71203682675</v>
      </c>
      <c r="D526" s="8" t="n">
        <f aca="false">+[2]data1cf!AC525</f>
        <v>-3152.08615083472</v>
      </c>
      <c r="E526" s="8" t="n">
        <f aca="false">+[2]data1cf!AD525</f>
        <v>-2908.65778976563</v>
      </c>
      <c r="F526" s="8" t="n">
        <f aca="false">+[2]data1cf!AE525</f>
        <v>-3288.16162535097</v>
      </c>
      <c r="G526" s="8" t="n">
        <f aca="false">+[2]data1cf!AF525</f>
        <v>-3468.18921265046</v>
      </c>
      <c r="H526" s="8" t="n">
        <f aca="false">+[2]data1cf!AG525</f>
        <v>-2174.71536574052</v>
      </c>
      <c r="I526" s="8" t="n">
        <f aca="false">+[2]data1cf!AH525</f>
        <v>-2304.27031365024</v>
      </c>
      <c r="J526" s="8" t="n">
        <f aca="false">+[2]data1cf!AI525</f>
        <v>-2316.70451618522</v>
      </c>
      <c r="K526" s="8" t="n">
        <f aca="false">+[2]data1cf!AJ525</f>
        <v>-2325.6033154807</v>
      </c>
      <c r="L526" s="8" t="n">
        <f aca="false">+[2]data1cf!AK525</f>
        <v>-2354.19845106564</v>
      </c>
      <c r="M526" s="8" t="n">
        <f aca="false">+[2]data1cf!AL525</f>
        <v>-2352.38194978352</v>
      </c>
      <c r="N526" s="8" t="n">
        <f aca="false">+[2]data1cf!AM525</f>
        <v>-2370.28518359754</v>
      </c>
      <c r="O526" s="8" t="n">
        <f aca="false">+[2]data1cf!AN525</f>
        <v>-2180.18226691539</v>
      </c>
      <c r="P526" s="8" t="n">
        <f aca="false">+[2]data1cf!AO525</f>
        <v>-2142.09366912336</v>
      </c>
      <c r="Q526" s="8" t="n">
        <f aca="false">+[2]data1cf!AP525</f>
        <v>-2142.71731174298</v>
      </c>
      <c r="R526" s="8" t="n">
        <f aca="false">+[2]data1cf!AQ525</f>
        <v>1152.98664809138</v>
      </c>
      <c r="S526" s="8" t="n">
        <f aca="false">+[2]data1cf!AR525</f>
        <v>0</v>
      </c>
      <c r="T526" s="8" t="n">
        <f aca="false">+[2]data1cf!AS525</f>
        <v>0</v>
      </c>
      <c r="U526" s="8" t="n">
        <f aca="false">+[2]data1cf!AT525</f>
        <v>0</v>
      </c>
      <c r="V526" s="8" t="n">
        <f aca="false">+[2]data1cf!AU525</f>
        <v>0</v>
      </c>
      <c r="W526" s="8" t="n">
        <f aca="false">+[2]data1cf!AV525</f>
        <v>0</v>
      </c>
      <c r="X526" s="8" t="n">
        <f aca="false">+[2]data1cf!AW525</f>
        <v>0</v>
      </c>
      <c r="Y526" s="8" t="n">
        <f aca="false">+[2]data1cf!AX525</f>
        <v>0</v>
      </c>
      <c r="Z526" s="8" t="n">
        <f aca="false">+[2]data1cf!AY525</f>
        <v>0</v>
      </c>
      <c r="AA526" s="8" t="n">
        <f aca="false">+[2]data1cf!AZ525</f>
        <v>0</v>
      </c>
      <c r="AB526" s="9"/>
      <c r="AC526" s="9"/>
      <c r="AD526" s="9"/>
      <c r="AE526" s="9"/>
      <c r="AF526" s="9"/>
      <c r="AG526" s="9"/>
      <c r="AH526" s="9"/>
      <c r="AI526" s="9"/>
      <c r="AJ526" s="9"/>
      <c r="AK526" s="1"/>
      <c r="AL526" s="1" t="e">
        <f aca="false">SUMPRODUCT(B526:AJ526,PVCapPrice)</f>
        <v>#DIV/0!</v>
      </c>
      <c r="AM526" s="1"/>
      <c r="AN526" s="1"/>
      <c r="AO526" s="1"/>
      <c r="AP526" s="1"/>
      <c r="AQ526" s="1"/>
    </row>
    <row r="527" customFormat="false" ht="11.25" hidden="false" customHeight="false" outlineLevel="0" collapsed="false">
      <c r="A527" s="1" t="n">
        <v>525</v>
      </c>
      <c r="B527" s="8" t="n">
        <f aca="false">+[2]data1cf!AA526</f>
        <v>-101839.86712371</v>
      </c>
      <c r="C527" s="8" t="n">
        <f aca="false">+[2]data1cf!AB526</f>
        <v>-7406.73539978772</v>
      </c>
      <c r="D527" s="8" t="n">
        <f aca="false">+[2]data1cf!AC526</f>
        <v>-3136.60353698826</v>
      </c>
      <c r="E527" s="8" t="n">
        <f aca="false">+[2]data1cf!AD526</f>
        <v>-2839.36420396505</v>
      </c>
      <c r="F527" s="8" t="n">
        <f aca="false">+[2]data1cf!AE526</f>
        <v>-3207.36326075124</v>
      </c>
      <c r="G527" s="8" t="n">
        <f aca="false">+[2]data1cf!AF526</f>
        <v>-3405.14678721695</v>
      </c>
      <c r="H527" s="8" t="n">
        <f aca="false">+[2]data1cf!AG526</f>
        <v>-2142.87712629827</v>
      </c>
      <c r="I527" s="8" t="n">
        <f aca="false">+[2]data1cf!AH526</f>
        <v>-2274.11852990878</v>
      </c>
      <c r="J527" s="8" t="n">
        <f aca="false">+[2]data1cf!AI526</f>
        <v>-2286.55273244377</v>
      </c>
      <c r="K527" s="8" t="n">
        <f aca="false">+[2]data1cf!AJ526</f>
        <v>-2295.40042702104</v>
      </c>
      <c r="L527" s="8" t="n">
        <f aca="false">+[2]data1cf!AK526</f>
        <v>-2324.04666732419</v>
      </c>
      <c r="M527" s="8" t="n">
        <f aca="false">+[2]data1cf!AL526</f>
        <v>-2322.17906132387</v>
      </c>
      <c r="N527" s="8" t="n">
        <f aca="false">+[2]data1cf!AM526</f>
        <v>-2340.13339985609</v>
      </c>
      <c r="O527" s="8" t="n">
        <f aca="false">+[2]data1cf!AN526</f>
        <v>-2149.97937845573</v>
      </c>
      <c r="P527" s="8" t="n">
        <f aca="false">+[2]data1cf!AO526</f>
        <v>-2111.94188538191</v>
      </c>
      <c r="Q527" s="8" t="n">
        <f aca="false">+[2]data1cf!AP526</f>
        <v>-2112.51442328333</v>
      </c>
      <c r="R527" s="8" t="n">
        <f aca="false">+[2]data1cf!AQ526</f>
        <v>1168.0625399621</v>
      </c>
      <c r="S527" s="8" t="n">
        <f aca="false">+[2]data1cf!AR526</f>
        <v>0</v>
      </c>
      <c r="T527" s="8" t="n">
        <f aca="false">+[2]data1cf!AS526</f>
        <v>0</v>
      </c>
      <c r="U527" s="8" t="n">
        <f aca="false">+[2]data1cf!AT526</f>
        <v>0</v>
      </c>
      <c r="V527" s="8" t="n">
        <f aca="false">+[2]data1cf!AU526</f>
        <v>0</v>
      </c>
      <c r="W527" s="8" t="n">
        <f aca="false">+[2]data1cf!AV526</f>
        <v>0</v>
      </c>
      <c r="X527" s="8" t="n">
        <f aca="false">+[2]data1cf!AW526</f>
        <v>0</v>
      </c>
      <c r="Y527" s="8" t="n">
        <f aca="false">+[2]data1cf!AX526</f>
        <v>0</v>
      </c>
      <c r="Z527" s="8" t="n">
        <f aca="false">+[2]data1cf!AY526</f>
        <v>0</v>
      </c>
      <c r="AA527" s="8" t="n">
        <f aca="false">+[2]data1cf!AZ526</f>
        <v>0</v>
      </c>
      <c r="AB527" s="9"/>
      <c r="AC527" s="9"/>
      <c r="AD527" s="9"/>
      <c r="AE527" s="9"/>
      <c r="AF527" s="9"/>
      <c r="AG527" s="9"/>
      <c r="AH527" s="9"/>
      <c r="AI527" s="9"/>
      <c r="AJ527" s="9"/>
      <c r="AK527" s="1"/>
      <c r="AL527" s="1" t="e">
        <f aca="false">SUMPRODUCT(B527:AJ527,PVCapPrice)</f>
        <v>#DIV/0!</v>
      </c>
      <c r="AM527" s="1"/>
      <c r="AN527" s="1"/>
      <c r="AO527" s="1"/>
      <c r="AP527" s="1"/>
      <c r="AQ527" s="1"/>
    </row>
    <row r="528" customFormat="false" ht="11.25" hidden="false" customHeight="false" outlineLevel="0" collapsed="false">
      <c r="A528" s="1" t="n">
        <v>526</v>
      </c>
      <c r="B528" s="8" t="n">
        <f aca="false">+[2]data1cf!AA527</f>
        <v>-99080.8369421684</v>
      </c>
      <c r="C528" s="8" t="n">
        <f aca="false">+[2]data1cf!AB527</f>
        <v>-7439.18358579854</v>
      </c>
      <c r="D528" s="8" t="n">
        <f aca="false">+[2]data1cf!AC527</f>
        <v>-3196.20849387521</v>
      </c>
      <c r="E528" s="8" t="n">
        <f aca="false">+[2]data1cf!AD527</f>
        <v>-2906.25711231118</v>
      </c>
      <c r="F528" s="8" t="n">
        <f aca="false">+[2]data1cf!AE527</f>
        <v>-3184.85146003613</v>
      </c>
      <c r="G528" s="8" t="n">
        <f aca="false">+[2]data1cf!AF527</f>
        <v>-3494.82015743571</v>
      </c>
      <c r="H528" s="8" t="n">
        <f aca="false">+[2]data1cf!AG527</f>
        <v>-2209.70701752282</v>
      </c>
      <c r="I528" s="8" t="n">
        <f aca="false">+[2]data1cf!AH527</f>
        <v>-2337.4084750492</v>
      </c>
      <c r="J528" s="8" t="n">
        <f aca="false">+[2]data1cf!AI527</f>
        <v>-2349.84267758419</v>
      </c>
      <c r="K528" s="8" t="n">
        <f aca="false">+[2]data1cf!AJ527</f>
        <v>-2358.79764325492</v>
      </c>
      <c r="L528" s="8" t="n">
        <f aca="false">+[2]data1cf!AK527</f>
        <v>-2387.3366124646</v>
      </c>
      <c r="M528" s="8" t="n">
        <f aca="false">+[2]data1cf!AL527</f>
        <v>-2385.57627755774</v>
      </c>
      <c r="N528" s="8" t="n">
        <f aca="false">+[2]data1cf!AM527</f>
        <v>-2403.42334499651</v>
      </c>
      <c r="O528" s="8" t="n">
        <f aca="false">+[2]data1cf!AN527</f>
        <v>-2213.37659468961</v>
      </c>
      <c r="P528" s="8" t="n">
        <f aca="false">+[2]data1cf!AO527</f>
        <v>-2175.23183052233</v>
      </c>
      <c r="Q528" s="8" t="n">
        <f aca="false">+[2]data1cf!AP527</f>
        <v>-2175.9116395172</v>
      </c>
      <c r="R528" s="8" t="n">
        <f aca="false">+[2]data1cf!AQ527</f>
        <v>1136.41756739189</v>
      </c>
      <c r="S528" s="8" t="n">
        <f aca="false">+[2]data1cf!AR527</f>
        <v>0</v>
      </c>
      <c r="T528" s="8" t="n">
        <f aca="false">+[2]data1cf!AS527</f>
        <v>0</v>
      </c>
      <c r="U528" s="8" t="n">
        <f aca="false">+[2]data1cf!AT527</f>
        <v>0</v>
      </c>
      <c r="V528" s="8" t="n">
        <f aca="false">+[2]data1cf!AU527</f>
        <v>0</v>
      </c>
      <c r="W528" s="8" t="n">
        <f aca="false">+[2]data1cf!AV527</f>
        <v>0</v>
      </c>
      <c r="X528" s="8" t="n">
        <f aca="false">+[2]data1cf!AW527</f>
        <v>0</v>
      </c>
      <c r="Y528" s="8" t="n">
        <f aca="false">+[2]data1cf!AX527</f>
        <v>0</v>
      </c>
      <c r="Z528" s="8" t="n">
        <f aca="false">+[2]data1cf!AY527</f>
        <v>0</v>
      </c>
      <c r="AA528" s="8" t="n">
        <f aca="false">+[2]data1cf!AZ527</f>
        <v>0</v>
      </c>
      <c r="AB528" s="9"/>
      <c r="AC528" s="9"/>
      <c r="AD528" s="9"/>
      <c r="AE528" s="9"/>
      <c r="AF528" s="9"/>
      <c r="AG528" s="9"/>
      <c r="AH528" s="9"/>
      <c r="AI528" s="9"/>
      <c r="AJ528" s="9"/>
      <c r="AK528" s="1"/>
      <c r="AL528" s="1" t="e">
        <f aca="false">SUMPRODUCT(B528:AJ528,PVCapPrice)</f>
        <v>#DIV/0!</v>
      </c>
      <c r="AM528" s="1"/>
      <c r="AN528" s="1"/>
      <c r="AO528" s="1"/>
      <c r="AP528" s="1"/>
      <c r="AQ528" s="1"/>
    </row>
    <row r="529" customFormat="false" ht="11.25" hidden="false" customHeight="false" outlineLevel="0" collapsed="false">
      <c r="A529" s="1" t="n">
        <v>527</v>
      </c>
      <c r="B529" s="8" t="n">
        <f aca="false">+[2]data1cf!AA528</f>
        <v>-91681.3051013934</v>
      </c>
      <c r="C529" s="8" t="n">
        <f aca="false">+[2]data1cf!AB528</f>
        <v>-7497.79625746025</v>
      </c>
      <c r="D529" s="8" t="n">
        <f aca="false">+[2]data1cf!AC528</f>
        <v>-3557.37561575124</v>
      </c>
      <c r="E529" s="8" t="n">
        <f aca="false">+[2]data1cf!AD528</f>
        <v>-3227.82925795302</v>
      </c>
      <c r="F529" s="8" t="n">
        <f aca="false">+[2]data1cf!AE528</f>
        <v>-3387.48120098827</v>
      </c>
      <c r="G529" s="8" t="n">
        <f aca="false">+[2]data1cf!AF528</f>
        <v>-3723.84762809316</v>
      </c>
      <c r="H529" s="8" t="n">
        <f aca="false">+[2]data1cf!AG528</f>
        <v>-2388.94025365771</v>
      </c>
      <c r="I529" s="8" t="n">
        <f aca="false">+[2]data1cf!AH528</f>
        <v>-2507.14781585111</v>
      </c>
      <c r="J529" s="8" t="n">
        <f aca="false">+[2]data1cf!AI528</f>
        <v>-2519.5820183861</v>
      </c>
      <c r="K529" s="8" t="n">
        <f aca="false">+[2]data1cf!AJ528</f>
        <v>-2528.8246778548</v>
      </c>
      <c r="L529" s="8" t="n">
        <f aca="false">+[2]data1cf!AK528</f>
        <v>-2557.07595326651</v>
      </c>
      <c r="M529" s="8" t="n">
        <f aca="false">+[2]data1cf!AL528</f>
        <v>-2555.60331215762</v>
      </c>
      <c r="N529" s="8" t="n">
        <f aca="false">+[2]data1cf!AM528</f>
        <v>-2573.16268579841</v>
      </c>
      <c r="O529" s="8" t="n">
        <f aca="false">+[2]data1cf!AN528</f>
        <v>-2383.40362928948</v>
      </c>
      <c r="P529" s="8" t="n">
        <f aca="false">+[2]data1cf!AO528</f>
        <v>-2344.97117132424</v>
      </c>
      <c r="Q529" s="8" t="n">
        <f aca="false">+[2]data1cf!AP528</f>
        <v>-2345.93867411708</v>
      </c>
      <c r="R529" s="8" t="n">
        <f aca="false">+[2]data1cf!AQ528</f>
        <v>1051.54789699094</v>
      </c>
      <c r="S529" s="8" t="n">
        <f aca="false">+[2]data1cf!AR528</f>
        <v>0</v>
      </c>
      <c r="T529" s="8" t="n">
        <f aca="false">+[2]data1cf!AS528</f>
        <v>0</v>
      </c>
      <c r="U529" s="8" t="n">
        <f aca="false">+[2]data1cf!AT528</f>
        <v>0</v>
      </c>
      <c r="V529" s="8" t="n">
        <f aca="false">+[2]data1cf!AU528</f>
        <v>0</v>
      </c>
      <c r="W529" s="8" t="n">
        <f aca="false">+[2]data1cf!AV528</f>
        <v>0</v>
      </c>
      <c r="X529" s="8" t="n">
        <f aca="false">+[2]data1cf!AW528</f>
        <v>0</v>
      </c>
      <c r="Y529" s="8" t="n">
        <f aca="false">+[2]data1cf!AX528</f>
        <v>0</v>
      </c>
      <c r="Z529" s="8" t="n">
        <f aca="false">+[2]data1cf!AY528</f>
        <v>0</v>
      </c>
      <c r="AA529" s="8" t="n">
        <f aca="false">+[2]data1cf!AZ528</f>
        <v>0</v>
      </c>
      <c r="AB529" s="9"/>
      <c r="AC529" s="9"/>
      <c r="AD529" s="9"/>
      <c r="AE529" s="9"/>
      <c r="AF529" s="9"/>
      <c r="AG529" s="9"/>
      <c r="AH529" s="9"/>
      <c r="AI529" s="9"/>
      <c r="AJ529" s="9"/>
      <c r="AK529" s="1"/>
      <c r="AL529" s="1" t="e">
        <f aca="false">SUMPRODUCT(B529:AJ529,PVCapPrice)</f>
        <v>#DIV/0!</v>
      </c>
      <c r="AM529" s="1"/>
      <c r="AN529" s="1"/>
      <c r="AO529" s="1"/>
      <c r="AP529" s="1"/>
      <c r="AQ529" s="1"/>
    </row>
    <row r="530" customFormat="false" ht="11.25" hidden="false" customHeight="false" outlineLevel="0" collapsed="false">
      <c r="A530" s="1" t="n">
        <v>528</v>
      </c>
      <c r="B530" s="8" t="n">
        <f aca="false">+[2]data1cf!AA529</f>
        <v>-92435.2210557718</v>
      </c>
      <c r="C530" s="8" t="n">
        <f aca="false">+[2]data1cf!AB529</f>
        <v>-7496.0286098659</v>
      </c>
      <c r="D530" s="8" t="n">
        <f aca="false">+[2]data1cf!AC529</f>
        <v>-3403.19401710928</v>
      </c>
      <c r="E530" s="8" t="n">
        <f aca="false">+[2]data1cf!AD529</f>
        <v>-3010.78010997723</v>
      </c>
      <c r="F530" s="8" t="n">
        <f aca="false">+[2]data1cf!AE529</f>
        <v>-3418.71468785365</v>
      </c>
      <c r="G530" s="8" t="n">
        <f aca="false">+[2]data1cf!AF529</f>
        <v>-3636.19470949581</v>
      </c>
      <c r="H530" s="8" t="n">
        <f aca="false">+[2]data1cf!AG529</f>
        <v>-2370.67872047093</v>
      </c>
      <c r="I530" s="8" t="n">
        <f aca="false">+[2]data1cf!AH529</f>
        <v>-2489.85358699043</v>
      </c>
      <c r="J530" s="8" t="n">
        <f aca="false">+[2]data1cf!AI529</f>
        <v>-2502.28778952542</v>
      </c>
      <c r="K530" s="8" t="n">
        <f aca="false">+[2]data1cf!AJ529</f>
        <v>-2511.50113674181</v>
      </c>
      <c r="L530" s="8" t="n">
        <f aca="false">+[2]data1cf!AK529</f>
        <v>-2539.78172440583</v>
      </c>
      <c r="M530" s="8" t="n">
        <f aca="false">+[2]data1cf!AL529</f>
        <v>-2538.27977104463</v>
      </c>
      <c r="N530" s="8" t="n">
        <f aca="false">+[2]data1cf!AM529</f>
        <v>-2555.86845693774</v>
      </c>
      <c r="O530" s="8" t="n">
        <f aca="false">+[2]data1cf!AN529</f>
        <v>-2366.0800881765</v>
      </c>
      <c r="P530" s="8" t="n">
        <f aca="false">+[2]data1cf!AO529</f>
        <v>-2327.67694246356</v>
      </c>
      <c r="Q530" s="8" t="n">
        <f aca="false">+[2]data1cf!AP529</f>
        <v>-2328.61513300409</v>
      </c>
      <c r="R530" s="8" t="n">
        <f aca="false">+[2]data1cf!AQ529</f>
        <v>1060.19501142128</v>
      </c>
      <c r="S530" s="8" t="n">
        <f aca="false">+[2]data1cf!AR529</f>
        <v>0</v>
      </c>
      <c r="T530" s="8" t="n">
        <f aca="false">+[2]data1cf!AS529</f>
        <v>0</v>
      </c>
      <c r="U530" s="8" t="n">
        <f aca="false">+[2]data1cf!AT529</f>
        <v>0</v>
      </c>
      <c r="V530" s="8" t="n">
        <f aca="false">+[2]data1cf!AU529</f>
        <v>0</v>
      </c>
      <c r="W530" s="8" t="n">
        <f aca="false">+[2]data1cf!AV529</f>
        <v>0</v>
      </c>
      <c r="X530" s="8" t="n">
        <f aca="false">+[2]data1cf!AW529</f>
        <v>0</v>
      </c>
      <c r="Y530" s="8" t="n">
        <f aca="false">+[2]data1cf!AX529</f>
        <v>0</v>
      </c>
      <c r="Z530" s="8" t="n">
        <f aca="false">+[2]data1cf!AY529</f>
        <v>0</v>
      </c>
      <c r="AA530" s="8" t="n">
        <f aca="false">+[2]data1cf!AZ529</f>
        <v>0</v>
      </c>
      <c r="AB530" s="9"/>
      <c r="AC530" s="9"/>
      <c r="AD530" s="9"/>
      <c r="AE530" s="9"/>
      <c r="AF530" s="9"/>
      <c r="AG530" s="9"/>
      <c r="AH530" s="9"/>
      <c r="AI530" s="9"/>
      <c r="AJ530" s="9"/>
      <c r="AK530" s="1"/>
      <c r="AL530" s="1" t="e">
        <f aca="false">SUMPRODUCT(B530:AJ530,PVCapPrice)</f>
        <v>#DIV/0!</v>
      </c>
      <c r="AM530" s="1"/>
      <c r="AN530" s="1"/>
      <c r="AO530" s="1"/>
      <c r="AP530" s="1"/>
      <c r="AQ530" s="1"/>
    </row>
    <row r="531" customFormat="false" ht="11.25" hidden="false" customHeight="false" outlineLevel="0" collapsed="false">
      <c r="A531" s="1" t="n">
        <v>529</v>
      </c>
      <c r="B531" s="8" t="n">
        <f aca="false">+[2]data1cf!AA530</f>
        <v>-92729.8390813497</v>
      </c>
      <c r="C531" s="8" t="n">
        <f aca="false">+[2]data1cf!AB530</f>
        <v>-7554.82747165327</v>
      </c>
      <c r="D531" s="8" t="n">
        <f aca="false">+[2]data1cf!AC530</f>
        <v>-3425.50818556976</v>
      </c>
      <c r="E531" s="8" t="n">
        <f aca="false">+[2]data1cf!AD530</f>
        <v>-3097.35216726343</v>
      </c>
      <c r="F531" s="8" t="n">
        <f aca="false">+[2]data1cf!AE530</f>
        <v>-3347.456225237</v>
      </c>
      <c r="G531" s="8" t="n">
        <f aca="false">+[2]data1cf!AF530</f>
        <v>-3638.65811744034</v>
      </c>
      <c r="H531" s="8" t="n">
        <f aca="false">+[2]data1cf!AG530</f>
        <v>-2363.54241194705</v>
      </c>
      <c r="I531" s="8" t="n">
        <f aca="false">+[2]data1cf!AH530</f>
        <v>-2483.09528517809</v>
      </c>
      <c r="J531" s="8" t="n">
        <f aca="false">+[2]data1cf!AI530</f>
        <v>-2495.52948771308</v>
      </c>
      <c r="K531" s="8" t="n">
        <f aca="false">+[2]data1cf!AJ530</f>
        <v>-2504.73138018064</v>
      </c>
      <c r="L531" s="8" t="n">
        <f aca="false">+[2]data1cf!AK530</f>
        <v>-2533.02342259349</v>
      </c>
      <c r="M531" s="8" t="n">
        <f aca="false">+[2]data1cf!AL530</f>
        <v>-2531.51001448346</v>
      </c>
      <c r="N531" s="8" t="n">
        <f aca="false">+[2]data1cf!AM530</f>
        <v>-2549.1101551254</v>
      </c>
      <c r="O531" s="8" t="n">
        <f aca="false">+[2]data1cf!AN530</f>
        <v>-2359.31033161533</v>
      </c>
      <c r="P531" s="8" t="n">
        <f aca="false">+[2]data1cf!AO530</f>
        <v>-2320.91864065122</v>
      </c>
      <c r="Q531" s="8" t="n">
        <f aca="false">+[2]data1cf!AP530</f>
        <v>-2321.84537644292</v>
      </c>
      <c r="R531" s="8" t="n">
        <f aca="false">+[2]data1cf!AQ530</f>
        <v>1063.57416232745</v>
      </c>
      <c r="S531" s="8" t="n">
        <f aca="false">+[2]data1cf!AR530</f>
        <v>0</v>
      </c>
      <c r="T531" s="8" t="n">
        <f aca="false">+[2]data1cf!AS530</f>
        <v>0</v>
      </c>
      <c r="U531" s="8" t="n">
        <f aca="false">+[2]data1cf!AT530</f>
        <v>0</v>
      </c>
      <c r="V531" s="8" t="n">
        <f aca="false">+[2]data1cf!AU530</f>
        <v>0</v>
      </c>
      <c r="W531" s="8" t="n">
        <f aca="false">+[2]data1cf!AV530</f>
        <v>0</v>
      </c>
      <c r="X531" s="8" t="n">
        <f aca="false">+[2]data1cf!AW530</f>
        <v>0</v>
      </c>
      <c r="Y531" s="8" t="n">
        <f aca="false">+[2]data1cf!AX530</f>
        <v>0</v>
      </c>
      <c r="Z531" s="8" t="n">
        <f aca="false">+[2]data1cf!AY530</f>
        <v>0</v>
      </c>
      <c r="AA531" s="8" t="n">
        <f aca="false">+[2]data1cf!AZ530</f>
        <v>0</v>
      </c>
      <c r="AB531" s="9"/>
      <c r="AC531" s="9"/>
      <c r="AD531" s="9"/>
      <c r="AE531" s="9"/>
      <c r="AF531" s="9"/>
      <c r="AG531" s="9"/>
      <c r="AH531" s="9"/>
      <c r="AI531" s="9"/>
      <c r="AJ531" s="9"/>
      <c r="AK531" s="1"/>
      <c r="AL531" s="1" t="e">
        <f aca="false">SUMPRODUCT(B531:AJ531,PVCapPrice)</f>
        <v>#DIV/0!</v>
      </c>
      <c r="AM531" s="1"/>
      <c r="AN531" s="1"/>
      <c r="AO531" s="1"/>
      <c r="AP531" s="1"/>
      <c r="AQ531" s="1"/>
    </row>
    <row r="532" customFormat="false" ht="11.25" hidden="false" customHeight="false" outlineLevel="0" collapsed="false">
      <c r="A532" s="1" t="n">
        <v>530</v>
      </c>
      <c r="B532" s="8" t="n">
        <f aca="false">+[2]data1cf!AA531</f>
        <v>-99095.3620358907</v>
      </c>
      <c r="C532" s="8" t="n">
        <f aca="false">+[2]data1cf!AB531</f>
        <v>-7453.16373706148</v>
      </c>
      <c r="D532" s="8" t="n">
        <f aca="false">+[2]data1cf!AC531</f>
        <v>-3258.21265931357</v>
      </c>
      <c r="E532" s="8" t="n">
        <f aca="false">+[2]data1cf!AD531</f>
        <v>-2852.96808137776</v>
      </c>
      <c r="F532" s="8" t="n">
        <f aca="false">+[2]data1cf!AE531</f>
        <v>-3214.21626347374</v>
      </c>
      <c r="G532" s="8" t="n">
        <f aca="false">+[2]data1cf!AF531</f>
        <v>-3589.86167315935</v>
      </c>
      <c r="H532" s="8" t="n">
        <f aca="false">+[2]data1cf!AG531</f>
        <v>-2209.35518721665</v>
      </c>
      <c r="I532" s="8" t="n">
        <f aca="false">+[2]data1cf!AH531</f>
        <v>-2337.07528101929</v>
      </c>
      <c r="J532" s="8" t="n">
        <f aca="false">+[2]data1cf!AI531</f>
        <v>-2349.50948355428</v>
      </c>
      <c r="K532" s="8" t="n">
        <f aca="false">+[2]data1cf!AJ531</f>
        <v>-2358.46388448936</v>
      </c>
      <c r="L532" s="8" t="n">
        <f aca="false">+[2]data1cf!AK531</f>
        <v>-2387.00341843469</v>
      </c>
      <c r="M532" s="8" t="n">
        <f aca="false">+[2]data1cf!AL531</f>
        <v>-2385.24251879218</v>
      </c>
      <c r="N532" s="8" t="n">
        <f aca="false">+[2]data1cf!AM531</f>
        <v>-2403.09015096659</v>
      </c>
      <c r="O532" s="8" t="n">
        <f aca="false">+[2]data1cf!AN531</f>
        <v>-2213.04283592405</v>
      </c>
      <c r="P532" s="8" t="n">
        <f aca="false">+[2]data1cf!AO531</f>
        <v>-2174.89863649241</v>
      </c>
      <c r="Q532" s="8" t="n">
        <f aca="false">+[2]data1cf!AP531</f>
        <v>-2175.57788075164</v>
      </c>
      <c r="R532" s="8" t="n">
        <f aca="false">+[2]data1cf!AQ531</f>
        <v>1136.58416440685</v>
      </c>
      <c r="S532" s="8" t="n">
        <f aca="false">+[2]data1cf!AR531</f>
        <v>0</v>
      </c>
      <c r="T532" s="8" t="n">
        <f aca="false">+[2]data1cf!AS531</f>
        <v>0</v>
      </c>
      <c r="U532" s="8" t="n">
        <f aca="false">+[2]data1cf!AT531</f>
        <v>0</v>
      </c>
      <c r="V532" s="8" t="n">
        <f aca="false">+[2]data1cf!AU531</f>
        <v>0</v>
      </c>
      <c r="W532" s="8" t="n">
        <f aca="false">+[2]data1cf!AV531</f>
        <v>0</v>
      </c>
      <c r="X532" s="8" t="n">
        <f aca="false">+[2]data1cf!AW531</f>
        <v>0</v>
      </c>
      <c r="Y532" s="8" t="n">
        <f aca="false">+[2]data1cf!AX531</f>
        <v>0</v>
      </c>
      <c r="Z532" s="8" t="n">
        <f aca="false">+[2]data1cf!AY531</f>
        <v>0</v>
      </c>
      <c r="AA532" s="8" t="n">
        <f aca="false">+[2]data1cf!AZ531</f>
        <v>0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1"/>
      <c r="AL532" s="1" t="e">
        <f aca="false">SUMPRODUCT(B532:AJ532,PVCapPrice)</f>
        <v>#DIV/0!</v>
      </c>
      <c r="AM532" s="1"/>
      <c r="AN532" s="1"/>
      <c r="AO532" s="1"/>
      <c r="AP532" s="1"/>
      <c r="AQ532" s="1"/>
    </row>
    <row r="533" customFormat="false" ht="11.25" hidden="false" customHeight="false" outlineLevel="0" collapsed="false">
      <c r="A533" s="1" t="n">
        <v>531</v>
      </c>
      <c r="B533" s="8" t="n">
        <f aca="false">+[2]data1cf!AA532</f>
        <v>-88245.5248369582</v>
      </c>
      <c r="C533" s="8" t="n">
        <f aca="false">+[2]data1cf!AB532</f>
        <v>-7592.91107407084</v>
      </c>
      <c r="D533" s="8" t="n">
        <f aca="false">+[2]data1cf!AC532</f>
        <v>-3615.45169146312</v>
      </c>
      <c r="E533" s="8" t="n">
        <f aca="false">+[2]data1cf!AD532</f>
        <v>-3294.93372619362</v>
      </c>
      <c r="F533" s="8" t="n">
        <f aca="false">+[2]data1cf!AE532</f>
        <v>-3584.77137710023</v>
      </c>
      <c r="G533" s="8" t="n">
        <f aca="false">+[2]data1cf!AF532</f>
        <v>-3842.31208014668</v>
      </c>
      <c r="H533" s="8" t="n">
        <f aca="false">+[2]data1cf!AG532</f>
        <v>-2472.16254781012</v>
      </c>
      <c r="I533" s="8" t="n">
        <f aca="false">+[2]data1cf!AH532</f>
        <v>-2585.96186649304</v>
      </c>
      <c r="J533" s="8" t="n">
        <f aca="false">+[2]data1cf!AI532</f>
        <v>-2598.39606902803</v>
      </c>
      <c r="K533" s="8" t="n">
        <f aca="false">+[2]data1cf!AJ532</f>
        <v>-2607.77231163341</v>
      </c>
      <c r="L533" s="8" t="n">
        <f aca="false">+[2]data1cf!AK532</f>
        <v>-2635.89000390844</v>
      </c>
      <c r="M533" s="8" t="n">
        <f aca="false">+[2]data1cf!AL532</f>
        <v>-2634.55094593623</v>
      </c>
      <c r="N533" s="8" t="n">
        <f aca="false">+[2]data1cf!AM532</f>
        <v>-2651.97673644035</v>
      </c>
      <c r="O533" s="8" t="n">
        <f aca="false">+[2]data1cf!AN532</f>
        <v>-2462.3512630681</v>
      </c>
      <c r="P533" s="8" t="n">
        <f aca="false">+[2]data1cf!AO532</f>
        <v>-2423.78522196617</v>
      </c>
      <c r="Q533" s="8" t="n">
        <f aca="false">+[2]data1cf!AP532</f>
        <v>-2424.88630789569</v>
      </c>
      <c r="R533" s="8" t="n">
        <f aca="false">+[2]data1cf!AQ532</f>
        <v>1012.14087166998</v>
      </c>
      <c r="S533" s="8" t="n">
        <f aca="false">+[2]data1cf!AR532</f>
        <v>0</v>
      </c>
      <c r="T533" s="8" t="n">
        <f aca="false">+[2]data1cf!AS532</f>
        <v>0</v>
      </c>
      <c r="U533" s="8" t="n">
        <f aca="false">+[2]data1cf!AT532</f>
        <v>0</v>
      </c>
      <c r="V533" s="8" t="n">
        <f aca="false">+[2]data1cf!AU532</f>
        <v>0</v>
      </c>
      <c r="W533" s="8" t="n">
        <f aca="false">+[2]data1cf!AV532</f>
        <v>0</v>
      </c>
      <c r="X533" s="8" t="n">
        <f aca="false">+[2]data1cf!AW532</f>
        <v>0</v>
      </c>
      <c r="Y533" s="8" t="n">
        <f aca="false">+[2]data1cf!AX532</f>
        <v>0</v>
      </c>
      <c r="Z533" s="8" t="n">
        <f aca="false">+[2]data1cf!AY532</f>
        <v>0</v>
      </c>
      <c r="AA533" s="8" t="n">
        <f aca="false">+[2]data1cf!AZ532</f>
        <v>0</v>
      </c>
      <c r="AB533" s="9"/>
      <c r="AC533" s="9"/>
      <c r="AD533" s="9"/>
      <c r="AE533" s="9"/>
      <c r="AF533" s="9"/>
      <c r="AG533" s="9"/>
      <c r="AH533" s="9"/>
      <c r="AI533" s="9"/>
      <c r="AJ533" s="9"/>
      <c r="AK533" s="1"/>
      <c r="AL533" s="1" t="e">
        <f aca="false">SUMPRODUCT(B533:AJ533,PVCapPrice)</f>
        <v>#DIV/0!</v>
      </c>
      <c r="AM533" s="1"/>
      <c r="AN533" s="1"/>
      <c r="AO533" s="1"/>
      <c r="AP533" s="1"/>
      <c r="AQ533" s="1"/>
    </row>
    <row r="534" customFormat="false" ht="11.25" hidden="false" customHeight="false" outlineLevel="0" collapsed="false">
      <c r="A534" s="1" t="n">
        <v>532</v>
      </c>
      <c r="B534" s="8" t="n">
        <f aca="false">+[2]data1cf!AA533</f>
        <v>-102321.91163824</v>
      </c>
      <c r="C534" s="8" t="n">
        <f aca="false">+[2]data1cf!AB533</f>
        <v>-7336.72717056314</v>
      </c>
      <c r="D534" s="8" t="n">
        <f aca="false">+[2]data1cf!AC533</f>
        <v>-3170.09009831304</v>
      </c>
      <c r="E534" s="8" t="n">
        <f aca="false">+[2]data1cf!AD533</f>
        <v>-2867.48597713391</v>
      </c>
      <c r="F534" s="8" t="n">
        <f aca="false">+[2]data1cf!AE533</f>
        <v>-3039.0625389243</v>
      </c>
      <c r="G534" s="8" t="n">
        <f aca="false">+[2]data1cf!AF533</f>
        <v>-3389.4464942517</v>
      </c>
      <c r="H534" s="8" t="n">
        <f aca="false">+[2]data1cf!AG533</f>
        <v>-2131.20092837664</v>
      </c>
      <c r="I534" s="8" t="n">
        <f aca="false">+[2]data1cf!AH533</f>
        <v>-2263.06081438107</v>
      </c>
      <c r="J534" s="8" t="n">
        <f aca="false">+[2]data1cf!AI533</f>
        <v>-2275.49501691606</v>
      </c>
      <c r="K534" s="8" t="n">
        <f aca="false">+[2]data1cf!AJ533</f>
        <v>-2284.3239696026</v>
      </c>
      <c r="L534" s="8" t="n">
        <f aca="false">+[2]data1cf!AK533</f>
        <v>-2312.98895179647</v>
      </c>
      <c r="M534" s="8" t="n">
        <f aca="false">+[2]data1cf!AL533</f>
        <v>-2311.10260390543</v>
      </c>
      <c r="N534" s="8" t="n">
        <f aca="false">+[2]data1cf!AM533</f>
        <v>-2329.07568432838</v>
      </c>
      <c r="O534" s="8" t="n">
        <f aca="false">+[2]data1cf!AN533</f>
        <v>-2138.90292103729</v>
      </c>
      <c r="P534" s="8" t="n">
        <f aca="false">+[2]data1cf!AO533</f>
        <v>-2100.8841698542</v>
      </c>
      <c r="Q534" s="8" t="n">
        <f aca="false">+[2]data1cf!AP533</f>
        <v>-2101.43796586489</v>
      </c>
      <c r="R534" s="8" t="n">
        <f aca="false">+[2]data1cf!AQ533</f>
        <v>1173.59139772596</v>
      </c>
      <c r="S534" s="8" t="n">
        <f aca="false">+[2]data1cf!AR533</f>
        <v>0</v>
      </c>
      <c r="T534" s="8" t="n">
        <f aca="false">+[2]data1cf!AS533</f>
        <v>0</v>
      </c>
      <c r="U534" s="8" t="n">
        <f aca="false">+[2]data1cf!AT533</f>
        <v>0</v>
      </c>
      <c r="V534" s="8" t="n">
        <f aca="false">+[2]data1cf!AU533</f>
        <v>0</v>
      </c>
      <c r="W534" s="8" t="n">
        <f aca="false">+[2]data1cf!AV533</f>
        <v>0</v>
      </c>
      <c r="X534" s="8" t="n">
        <f aca="false">+[2]data1cf!AW533</f>
        <v>0</v>
      </c>
      <c r="Y534" s="8" t="n">
        <f aca="false">+[2]data1cf!AX533</f>
        <v>0</v>
      </c>
      <c r="Z534" s="8" t="n">
        <f aca="false">+[2]data1cf!AY533</f>
        <v>0</v>
      </c>
      <c r="AA534" s="8" t="n">
        <f aca="false">+[2]data1cf!AZ533</f>
        <v>0</v>
      </c>
      <c r="AB534" s="9"/>
      <c r="AC534" s="9"/>
      <c r="AD534" s="9"/>
      <c r="AE534" s="9"/>
      <c r="AF534" s="9"/>
      <c r="AG534" s="9"/>
      <c r="AH534" s="9"/>
      <c r="AI534" s="9"/>
      <c r="AJ534" s="9"/>
      <c r="AK534" s="1"/>
      <c r="AL534" s="1" t="e">
        <f aca="false">SUMPRODUCT(B534:AJ534,PVCapPrice)</f>
        <v>#DIV/0!</v>
      </c>
      <c r="AM534" s="1"/>
      <c r="AN534" s="1"/>
      <c r="AO534" s="1"/>
      <c r="AP534" s="1"/>
      <c r="AQ534" s="1"/>
    </row>
    <row r="535" customFormat="false" ht="11.25" hidden="false" customHeight="false" outlineLevel="0" collapsed="false">
      <c r="A535" s="1" t="n">
        <v>533</v>
      </c>
      <c r="B535" s="8" t="n">
        <f aca="false">+[2]data1cf!AA534</f>
        <v>-95874.6003060483</v>
      </c>
      <c r="C535" s="8" t="n">
        <f aca="false">+[2]data1cf!AB534</f>
        <v>-7479.18310148631</v>
      </c>
      <c r="D535" s="8" t="n">
        <f aca="false">+[2]data1cf!AC534</f>
        <v>-3320.18696839569</v>
      </c>
      <c r="E535" s="8" t="n">
        <f aca="false">+[2]data1cf!AD534</f>
        <v>-3062.01871833586</v>
      </c>
      <c r="F535" s="8" t="n">
        <f aca="false">+[2]data1cf!AE534</f>
        <v>-3286.96859359555</v>
      </c>
      <c r="G535" s="8" t="n">
        <f aca="false">+[2]data1cf!AF534</f>
        <v>-3575.46618927284</v>
      </c>
      <c r="H535" s="8" t="n">
        <f aca="false">+[2]data1cf!AG534</f>
        <v>-2287.36925081971</v>
      </c>
      <c r="I535" s="8" t="n">
        <f aca="false">+[2]data1cf!AH534</f>
        <v>-2410.95697849249</v>
      </c>
      <c r="J535" s="8" t="n">
        <f aca="false">+[2]data1cf!AI534</f>
        <v>-2423.39118102748</v>
      </c>
      <c r="K535" s="8" t="n">
        <f aca="false">+[2]data1cf!AJ534</f>
        <v>-2432.47080517862</v>
      </c>
      <c r="L535" s="8" t="n">
        <f aca="false">+[2]data1cf!AK534</f>
        <v>-2460.88511590789</v>
      </c>
      <c r="M535" s="8" t="n">
        <f aca="false">+[2]data1cf!AL534</f>
        <v>-2459.24943948144</v>
      </c>
      <c r="N535" s="8" t="n">
        <f aca="false">+[2]data1cf!AM534</f>
        <v>-2476.97184843979</v>
      </c>
      <c r="O535" s="8" t="n">
        <f aca="false">+[2]data1cf!AN534</f>
        <v>-2287.0497566133</v>
      </c>
      <c r="P535" s="8" t="n">
        <f aca="false">+[2]data1cf!AO534</f>
        <v>-2248.78033396561</v>
      </c>
      <c r="Q535" s="8" t="n">
        <f aca="false">+[2]data1cf!AP534</f>
        <v>-2249.5848014409</v>
      </c>
      <c r="R535" s="8" t="n">
        <f aca="false">+[2]data1cf!AQ534</f>
        <v>1099.64331567025</v>
      </c>
      <c r="S535" s="8" t="n">
        <f aca="false">+[2]data1cf!AR534</f>
        <v>0</v>
      </c>
      <c r="T535" s="8" t="n">
        <f aca="false">+[2]data1cf!AS534</f>
        <v>0</v>
      </c>
      <c r="U535" s="8" t="n">
        <f aca="false">+[2]data1cf!AT534</f>
        <v>0</v>
      </c>
      <c r="V535" s="8" t="n">
        <f aca="false">+[2]data1cf!AU534</f>
        <v>0</v>
      </c>
      <c r="W535" s="8" t="n">
        <f aca="false">+[2]data1cf!AV534</f>
        <v>0</v>
      </c>
      <c r="X535" s="8" t="n">
        <f aca="false">+[2]data1cf!AW534</f>
        <v>0</v>
      </c>
      <c r="Y535" s="8" t="n">
        <f aca="false">+[2]data1cf!AX534</f>
        <v>0</v>
      </c>
      <c r="Z535" s="8" t="n">
        <f aca="false">+[2]data1cf!AY534</f>
        <v>0</v>
      </c>
      <c r="AA535" s="8" t="n">
        <f aca="false">+[2]data1cf!AZ534</f>
        <v>0</v>
      </c>
      <c r="AB535" s="9"/>
      <c r="AC535" s="9"/>
      <c r="AD535" s="9"/>
      <c r="AE535" s="9"/>
      <c r="AF535" s="9"/>
      <c r="AG535" s="9"/>
      <c r="AH535" s="9"/>
      <c r="AI535" s="9"/>
      <c r="AJ535" s="9"/>
      <c r="AK535" s="1"/>
      <c r="AL535" s="1" t="e">
        <f aca="false">SUMPRODUCT(B535:AJ535,PVCapPrice)</f>
        <v>#DIV/0!</v>
      </c>
      <c r="AM535" s="1"/>
      <c r="AN535" s="1"/>
      <c r="AO535" s="1"/>
      <c r="AP535" s="1"/>
      <c r="AQ535" s="1"/>
    </row>
    <row r="536" customFormat="false" ht="11.25" hidden="false" customHeight="false" outlineLevel="0" collapsed="false">
      <c r="A536" s="1" t="n">
        <v>534</v>
      </c>
      <c r="B536" s="8" t="n">
        <f aca="false">+[2]data1cf!AA535</f>
        <v>-97583.2794161156</v>
      </c>
      <c r="C536" s="8" t="n">
        <f aca="false">+[2]data1cf!AB535</f>
        <v>-7546.66437976988</v>
      </c>
      <c r="D536" s="8" t="n">
        <f aca="false">+[2]data1cf!AC535</f>
        <v>-3302.52732578305</v>
      </c>
      <c r="E536" s="8" t="n">
        <f aca="false">+[2]data1cf!AD535</f>
        <v>-3090.51405900031</v>
      </c>
      <c r="F536" s="8" t="n">
        <f aca="false">+[2]data1cf!AE535</f>
        <v>-3171.60110446598</v>
      </c>
      <c r="G536" s="8" t="n">
        <f aca="false">+[2]data1cf!AF535</f>
        <v>-3605.19392110963</v>
      </c>
      <c r="H536" s="8" t="n">
        <f aca="false">+[2]data1cf!AG535</f>
        <v>-2245.98121533267</v>
      </c>
      <c r="I536" s="8" t="n">
        <f aca="false">+[2]data1cf!AH535</f>
        <v>-2371.76124665083</v>
      </c>
      <c r="J536" s="8" t="n">
        <f aca="false">+[2]data1cf!AI535</f>
        <v>-2384.19544918582</v>
      </c>
      <c r="K536" s="8" t="n">
        <f aca="false">+[2]data1cf!AJ535</f>
        <v>-2393.20863989316</v>
      </c>
      <c r="L536" s="8" t="n">
        <f aca="false">+[2]data1cf!AK535</f>
        <v>-2421.68938406623</v>
      </c>
      <c r="M536" s="8" t="n">
        <f aca="false">+[2]data1cf!AL535</f>
        <v>-2419.98727419599</v>
      </c>
      <c r="N536" s="8" t="n">
        <f aca="false">+[2]data1cf!AM535</f>
        <v>-2437.77611659814</v>
      </c>
      <c r="O536" s="8" t="n">
        <f aca="false">+[2]data1cf!AN535</f>
        <v>-2247.78759132785</v>
      </c>
      <c r="P536" s="8" t="n">
        <f aca="false">+[2]data1cf!AO535</f>
        <v>-2209.58460212396</v>
      </c>
      <c r="Q536" s="8" t="n">
        <f aca="false">+[2]data1cf!AP535</f>
        <v>-2210.32263615544</v>
      </c>
      <c r="R536" s="8" t="n">
        <f aca="false">+[2]data1cf!AQ535</f>
        <v>1119.24118159108</v>
      </c>
      <c r="S536" s="8" t="n">
        <f aca="false">+[2]data1cf!AR535</f>
        <v>0</v>
      </c>
      <c r="T536" s="8" t="n">
        <f aca="false">+[2]data1cf!AS535</f>
        <v>0</v>
      </c>
      <c r="U536" s="8" t="n">
        <f aca="false">+[2]data1cf!AT535</f>
        <v>0</v>
      </c>
      <c r="V536" s="8" t="n">
        <f aca="false">+[2]data1cf!AU535</f>
        <v>0</v>
      </c>
      <c r="W536" s="8" t="n">
        <f aca="false">+[2]data1cf!AV535</f>
        <v>0</v>
      </c>
      <c r="X536" s="8" t="n">
        <f aca="false">+[2]data1cf!AW535</f>
        <v>0</v>
      </c>
      <c r="Y536" s="8" t="n">
        <f aca="false">+[2]data1cf!AX535</f>
        <v>0</v>
      </c>
      <c r="Z536" s="8" t="n">
        <f aca="false">+[2]data1cf!AY535</f>
        <v>0</v>
      </c>
      <c r="AA536" s="8" t="n">
        <f aca="false">+[2]data1cf!AZ535</f>
        <v>0</v>
      </c>
      <c r="AB536" s="9"/>
      <c r="AC536" s="9"/>
      <c r="AD536" s="9"/>
      <c r="AE536" s="9"/>
      <c r="AF536" s="9"/>
      <c r="AG536" s="9"/>
      <c r="AH536" s="9"/>
      <c r="AI536" s="9"/>
      <c r="AJ536" s="9"/>
      <c r="AK536" s="1"/>
      <c r="AL536" s="1" t="e">
        <f aca="false">SUMPRODUCT(B536:AJ536,PVCapPrice)</f>
        <v>#DIV/0!</v>
      </c>
      <c r="AM536" s="1"/>
      <c r="AN536" s="1"/>
      <c r="AO536" s="1"/>
      <c r="AP536" s="1"/>
      <c r="AQ536" s="1"/>
    </row>
    <row r="537" customFormat="false" ht="11.25" hidden="false" customHeight="false" outlineLevel="0" collapsed="false">
      <c r="A537" s="1" t="n">
        <v>535</v>
      </c>
      <c r="B537" s="8" t="n">
        <f aca="false">+[2]data1cf!AA536</f>
        <v>-90942.5258966175</v>
      </c>
      <c r="C537" s="8" t="n">
        <f aca="false">+[2]data1cf!AB536</f>
        <v>-7485.27760294424</v>
      </c>
      <c r="D537" s="8" t="n">
        <f aca="false">+[2]data1cf!AC536</f>
        <v>-3551.41832916991</v>
      </c>
      <c r="E537" s="8" t="n">
        <f aca="false">+[2]data1cf!AD536</f>
        <v>-3314.82821396865</v>
      </c>
      <c r="F537" s="8" t="n">
        <f aca="false">+[2]data1cf!AE536</f>
        <v>-3467.18467262312</v>
      </c>
      <c r="G537" s="8" t="n">
        <f aca="false">+[2]data1cf!AF536</f>
        <v>-3665.63003497881</v>
      </c>
      <c r="H537" s="8" t="n">
        <f aca="false">+[2]data1cf!AG536</f>
        <v>-2406.8351408628</v>
      </c>
      <c r="I537" s="8" t="n">
        <f aca="false">+[2]data1cf!AH536</f>
        <v>-2524.0948197853</v>
      </c>
      <c r="J537" s="8" t="n">
        <f aca="false">+[2]data1cf!AI536</f>
        <v>-2536.52902232029</v>
      </c>
      <c r="K537" s="8" t="n">
        <f aca="false">+[2]data1cf!AJ536</f>
        <v>-2545.80040552447</v>
      </c>
      <c r="L537" s="8" t="n">
        <f aca="false">+[2]data1cf!AK536</f>
        <v>-2574.0229572007</v>
      </c>
      <c r="M537" s="8" t="n">
        <f aca="false">+[2]data1cf!AL536</f>
        <v>-2572.5790398273</v>
      </c>
      <c r="N537" s="8" t="n">
        <f aca="false">+[2]data1cf!AM536</f>
        <v>-2590.10968973261</v>
      </c>
      <c r="O537" s="8" t="n">
        <f aca="false">+[2]data1cf!AN536</f>
        <v>-2400.37935695916</v>
      </c>
      <c r="P537" s="8" t="n">
        <f aca="false">+[2]data1cf!AO536</f>
        <v>-2361.91817525843</v>
      </c>
      <c r="Q537" s="8" t="n">
        <f aca="false">+[2]data1cf!AP536</f>
        <v>-2362.91440178675</v>
      </c>
      <c r="R537" s="8" t="n">
        <f aca="false">+[2]data1cf!AQ536</f>
        <v>1043.07439502384</v>
      </c>
      <c r="S537" s="8" t="n">
        <f aca="false">+[2]data1cf!AR536</f>
        <v>0</v>
      </c>
      <c r="T537" s="8" t="n">
        <f aca="false">+[2]data1cf!AS536</f>
        <v>0</v>
      </c>
      <c r="U537" s="8" t="n">
        <f aca="false">+[2]data1cf!AT536</f>
        <v>0</v>
      </c>
      <c r="V537" s="8" t="n">
        <f aca="false">+[2]data1cf!AU536</f>
        <v>0</v>
      </c>
      <c r="W537" s="8" t="n">
        <f aca="false">+[2]data1cf!AV536</f>
        <v>0</v>
      </c>
      <c r="X537" s="8" t="n">
        <f aca="false">+[2]data1cf!AW536</f>
        <v>0</v>
      </c>
      <c r="Y537" s="8" t="n">
        <f aca="false">+[2]data1cf!AX536</f>
        <v>0</v>
      </c>
      <c r="Z537" s="8" t="n">
        <f aca="false">+[2]data1cf!AY536</f>
        <v>0</v>
      </c>
      <c r="AA537" s="8" t="n">
        <f aca="false">+[2]data1cf!AZ536</f>
        <v>0</v>
      </c>
      <c r="AB537" s="9"/>
      <c r="AC537" s="9"/>
      <c r="AD537" s="9"/>
      <c r="AE537" s="9"/>
      <c r="AF537" s="9"/>
      <c r="AG537" s="9"/>
      <c r="AH537" s="9"/>
      <c r="AI537" s="9"/>
      <c r="AJ537" s="9"/>
      <c r="AK537" s="1"/>
      <c r="AL537" s="1" t="e">
        <f aca="false">SUMPRODUCT(B537:AJ537,PVCapPrice)</f>
        <v>#DIV/0!</v>
      </c>
      <c r="AM537" s="1"/>
      <c r="AN537" s="1"/>
      <c r="AO537" s="1"/>
      <c r="AP537" s="1"/>
      <c r="AQ537" s="1"/>
    </row>
    <row r="538" customFormat="false" ht="11.25" hidden="false" customHeight="false" outlineLevel="0" collapsed="false">
      <c r="A538" s="1" t="n">
        <v>536</v>
      </c>
      <c r="B538" s="8" t="n">
        <f aca="false">+[2]data1cf!AA537</f>
        <v>-101371.159059718</v>
      </c>
      <c r="C538" s="8" t="n">
        <f aca="false">+[2]data1cf!AB537</f>
        <v>-7301.94022684015</v>
      </c>
      <c r="D538" s="8" t="n">
        <f aca="false">+[2]data1cf!AC537</f>
        <v>-3188.79865165359</v>
      </c>
      <c r="E538" s="8" t="n">
        <f aca="false">+[2]data1cf!AD537</f>
        <v>-2863.47533881424</v>
      </c>
      <c r="F538" s="8" t="n">
        <f aca="false">+[2]data1cf!AE537</f>
        <v>-3169.68837001015</v>
      </c>
      <c r="G538" s="8" t="n">
        <f aca="false">+[2]data1cf!AF537</f>
        <v>-3369.65074279742</v>
      </c>
      <c r="H538" s="8" t="n">
        <f aca="false">+[2]data1cf!AG537</f>
        <v>-2154.23028551422</v>
      </c>
      <c r="I538" s="8" t="n">
        <f aca="false">+[2]data1cf!AH537</f>
        <v>-2284.87031793031</v>
      </c>
      <c r="J538" s="8" t="n">
        <f aca="false">+[2]data1cf!AI537</f>
        <v>-2297.3045204653</v>
      </c>
      <c r="K538" s="8" t="n">
        <f aca="false">+[2]data1cf!AJ537</f>
        <v>-2306.1704384121</v>
      </c>
      <c r="L538" s="8" t="n">
        <f aca="false">+[2]data1cf!AK537</f>
        <v>-2334.79845534571</v>
      </c>
      <c r="M538" s="8" t="n">
        <f aca="false">+[2]data1cf!AL537</f>
        <v>-2332.94907271492</v>
      </c>
      <c r="N538" s="8" t="n">
        <f aca="false">+[2]data1cf!AM537</f>
        <v>-2350.88518787762</v>
      </c>
      <c r="O538" s="8" t="n">
        <f aca="false">+[2]data1cf!AN537</f>
        <v>-2160.74938984679</v>
      </c>
      <c r="P538" s="8" t="n">
        <f aca="false">+[2]data1cf!AO537</f>
        <v>-2122.69367340344</v>
      </c>
      <c r="Q538" s="8" t="n">
        <f aca="false">+[2]data1cf!AP537</f>
        <v>-2123.28443467438</v>
      </c>
      <c r="R538" s="8" t="n">
        <f aca="false">+[2]data1cf!AQ537</f>
        <v>1162.68664595134</v>
      </c>
      <c r="S538" s="8" t="n">
        <f aca="false">+[2]data1cf!AR537</f>
        <v>0</v>
      </c>
      <c r="T538" s="8" t="n">
        <f aca="false">+[2]data1cf!AS537</f>
        <v>0</v>
      </c>
      <c r="U538" s="8" t="n">
        <f aca="false">+[2]data1cf!AT537</f>
        <v>0</v>
      </c>
      <c r="V538" s="8" t="n">
        <f aca="false">+[2]data1cf!AU537</f>
        <v>0</v>
      </c>
      <c r="W538" s="8" t="n">
        <f aca="false">+[2]data1cf!AV537</f>
        <v>0</v>
      </c>
      <c r="X538" s="8" t="n">
        <f aca="false">+[2]data1cf!AW537</f>
        <v>0</v>
      </c>
      <c r="Y538" s="8" t="n">
        <f aca="false">+[2]data1cf!AX537</f>
        <v>0</v>
      </c>
      <c r="Z538" s="8" t="n">
        <f aca="false">+[2]data1cf!AY537</f>
        <v>0</v>
      </c>
      <c r="AA538" s="8" t="n">
        <f aca="false">+[2]data1cf!AZ537</f>
        <v>0</v>
      </c>
      <c r="AB538" s="9"/>
      <c r="AC538" s="9"/>
      <c r="AD538" s="9"/>
      <c r="AE538" s="9"/>
      <c r="AF538" s="9"/>
      <c r="AG538" s="9"/>
      <c r="AH538" s="9"/>
      <c r="AI538" s="9"/>
      <c r="AJ538" s="9"/>
      <c r="AK538" s="1"/>
      <c r="AL538" s="1" t="e">
        <f aca="false">SUMPRODUCT(B538:AJ538,PVCapPrice)</f>
        <v>#DIV/0!</v>
      </c>
      <c r="AM538" s="1"/>
      <c r="AN538" s="1"/>
      <c r="AO538" s="1"/>
      <c r="AP538" s="1"/>
      <c r="AQ538" s="1"/>
    </row>
    <row r="539" customFormat="false" ht="11.25" hidden="false" customHeight="false" outlineLevel="0" collapsed="false">
      <c r="A539" s="1" t="n">
        <v>537</v>
      </c>
      <c r="B539" s="8" t="n">
        <f aca="false">+[2]data1cf!AA538</f>
        <v>-101929.004843006</v>
      </c>
      <c r="C539" s="8" t="n">
        <f aca="false">+[2]data1cf!AB538</f>
        <v>-7327.15471161183</v>
      </c>
      <c r="D539" s="8" t="n">
        <f aca="false">+[2]data1cf!AC538</f>
        <v>-3163.56324069907</v>
      </c>
      <c r="E539" s="8" t="n">
        <f aca="false">+[2]data1cf!AD538</f>
        <v>-2932.71603398559</v>
      </c>
      <c r="F539" s="8" t="n">
        <f aca="false">+[2]data1cf!AE538</f>
        <v>-3030.99168277957</v>
      </c>
      <c r="G539" s="8" t="n">
        <f aca="false">+[2]data1cf!AF538</f>
        <v>-3434.19967376516</v>
      </c>
      <c r="H539" s="8" t="n">
        <f aca="false">+[2]data1cf!AG538</f>
        <v>-2140.71801106842</v>
      </c>
      <c r="I539" s="8" t="n">
        <f aca="false">+[2]data1cf!AH538</f>
        <v>-2272.0737819383</v>
      </c>
      <c r="J539" s="8" t="n">
        <f aca="false">+[2]data1cf!AI538</f>
        <v>-2284.50798447329</v>
      </c>
      <c r="K539" s="8" t="n">
        <f aca="false">+[2]data1cf!AJ538</f>
        <v>-2293.35221337603</v>
      </c>
      <c r="L539" s="8" t="n">
        <f aca="false">+[2]data1cf!AK538</f>
        <v>-2322.0019193537</v>
      </c>
      <c r="M539" s="8" t="n">
        <f aca="false">+[2]data1cf!AL538</f>
        <v>-2320.13084767886</v>
      </c>
      <c r="N539" s="8" t="n">
        <f aca="false">+[2]data1cf!AM538</f>
        <v>-2338.08865188561</v>
      </c>
      <c r="O539" s="8" t="n">
        <f aca="false">+[2]data1cf!AN538</f>
        <v>-2147.93116481072</v>
      </c>
      <c r="P539" s="8" t="n">
        <f aca="false">+[2]data1cf!AO538</f>
        <v>-2109.89713741143</v>
      </c>
      <c r="Q539" s="8" t="n">
        <f aca="false">+[2]data1cf!AP538</f>
        <v>-2110.46620963831</v>
      </c>
      <c r="R539" s="8" t="n">
        <f aca="false">+[2]data1cf!AQ538</f>
        <v>1169.08491394735</v>
      </c>
      <c r="S539" s="8" t="n">
        <f aca="false">+[2]data1cf!AR538</f>
        <v>0</v>
      </c>
      <c r="T539" s="8" t="n">
        <f aca="false">+[2]data1cf!AS538</f>
        <v>0</v>
      </c>
      <c r="U539" s="8" t="n">
        <f aca="false">+[2]data1cf!AT538</f>
        <v>0</v>
      </c>
      <c r="V539" s="8" t="n">
        <f aca="false">+[2]data1cf!AU538</f>
        <v>0</v>
      </c>
      <c r="W539" s="8" t="n">
        <f aca="false">+[2]data1cf!AV538</f>
        <v>0</v>
      </c>
      <c r="X539" s="8" t="n">
        <f aca="false">+[2]data1cf!AW538</f>
        <v>0</v>
      </c>
      <c r="Y539" s="8" t="n">
        <f aca="false">+[2]data1cf!AX538</f>
        <v>0</v>
      </c>
      <c r="Z539" s="8" t="n">
        <f aca="false">+[2]data1cf!AY538</f>
        <v>0</v>
      </c>
      <c r="AA539" s="8" t="n">
        <f aca="false">+[2]data1cf!AZ538</f>
        <v>0</v>
      </c>
      <c r="AB539" s="9"/>
      <c r="AC539" s="9"/>
      <c r="AD539" s="9"/>
      <c r="AE539" s="9"/>
      <c r="AF539" s="9"/>
      <c r="AG539" s="9"/>
      <c r="AH539" s="9"/>
      <c r="AI539" s="9"/>
      <c r="AJ539" s="9"/>
      <c r="AK539" s="1"/>
      <c r="AL539" s="1" t="e">
        <f aca="false">SUMPRODUCT(B539:AJ539,PVCapPrice)</f>
        <v>#DIV/0!</v>
      </c>
      <c r="AM539" s="1"/>
      <c r="AN539" s="1"/>
      <c r="AO539" s="1"/>
      <c r="AP539" s="1"/>
      <c r="AQ539" s="1"/>
    </row>
    <row r="540" customFormat="false" ht="11.25" hidden="false" customHeight="false" outlineLevel="0" collapsed="false">
      <c r="A540" s="1" t="n">
        <v>538</v>
      </c>
      <c r="B540" s="8" t="n">
        <f aca="false">+[2]data1cf!AA539</f>
        <v>-101891.484985888</v>
      </c>
      <c r="C540" s="8" t="n">
        <f aca="false">+[2]data1cf!AB539</f>
        <v>-7421.05440982254</v>
      </c>
      <c r="D540" s="8" t="n">
        <f aca="false">+[2]data1cf!AC539</f>
        <v>-3218.88096725041</v>
      </c>
      <c r="E540" s="8" t="n">
        <f aca="false">+[2]data1cf!AD539</f>
        <v>-2760.07781237199</v>
      </c>
      <c r="F540" s="8" t="n">
        <f aca="false">+[2]data1cf!AE539</f>
        <v>-3144.24445677857</v>
      </c>
      <c r="G540" s="8" t="n">
        <f aca="false">+[2]data1cf!AF539</f>
        <v>-3271.51627396373</v>
      </c>
      <c r="H540" s="8" t="n">
        <f aca="false">+[2]data1cf!AG539</f>
        <v>-2141.62682605231</v>
      </c>
      <c r="I540" s="8" t="n">
        <f aca="false">+[2]data1cf!AH539</f>
        <v>-2272.93445744471</v>
      </c>
      <c r="J540" s="8" t="n">
        <f aca="false">+[2]data1cf!AI539</f>
        <v>-2285.3686599797</v>
      </c>
      <c r="K540" s="8" t="n">
        <f aca="false">+[2]data1cf!AJ539</f>
        <v>-2294.21434765449</v>
      </c>
      <c r="L540" s="8" t="n">
        <f aca="false">+[2]data1cf!AK539</f>
        <v>-2322.86259486011</v>
      </c>
      <c r="M540" s="8" t="n">
        <f aca="false">+[2]data1cf!AL539</f>
        <v>-2320.99298195732</v>
      </c>
      <c r="N540" s="8" t="n">
        <f aca="false">+[2]data1cf!AM539</f>
        <v>-2338.94932739202</v>
      </c>
      <c r="O540" s="8" t="n">
        <f aca="false">+[2]data1cf!AN539</f>
        <v>-2148.79329908918</v>
      </c>
      <c r="P540" s="8" t="n">
        <f aca="false">+[2]data1cf!AO539</f>
        <v>-2110.75781291784</v>
      </c>
      <c r="Q540" s="8" t="n">
        <f aca="false">+[2]data1cf!AP539</f>
        <v>-2111.32834391677</v>
      </c>
      <c r="R540" s="8" t="n">
        <f aca="false">+[2]data1cf!AQ539</f>
        <v>1168.65457619414</v>
      </c>
      <c r="S540" s="8" t="n">
        <f aca="false">+[2]data1cf!AR539</f>
        <v>0</v>
      </c>
      <c r="T540" s="8" t="n">
        <f aca="false">+[2]data1cf!AS539</f>
        <v>0</v>
      </c>
      <c r="U540" s="8" t="n">
        <f aca="false">+[2]data1cf!AT539</f>
        <v>0</v>
      </c>
      <c r="V540" s="8" t="n">
        <f aca="false">+[2]data1cf!AU539</f>
        <v>0</v>
      </c>
      <c r="W540" s="8" t="n">
        <f aca="false">+[2]data1cf!AV539</f>
        <v>0</v>
      </c>
      <c r="X540" s="8" t="n">
        <f aca="false">+[2]data1cf!AW539</f>
        <v>0</v>
      </c>
      <c r="Y540" s="8" t="n">
        <f aca="false">+[2]data1cf!AX539</f>
        <v>0</v>
      </c>
      <c r="Z540" s="8" t="n">
        <f aca="false">+[2]data1cf!AY539</f>
        <v>0</v>
      </c>
      <c r="AA540" s="8" t="n">
        <f aca="false">+[2]data1cf!AZ539</f>
        <v>0</v>
      </c>
      <c r="AB540" s="9"/>
      <c r="AC540" s="9"/>
      <c r="AD540" s="9"/>
      <c r="AE540" s="9"/>
      <c r="AF540" s="9"/>
      <c r="AG540" s="9"/>
      <c r="AH540" s="9"/>
      <c r="AI540" s="9"/>
      <c r="AJ540" s="9"/>
      <c r="AK540" s="1"/>
      <c r="AL540" s="1" t="e">
        <f aca="false">SUMPRODUCT(B540:AJ540,PVCapPrice)</f>
        <v>#DIV/0!</v>
      </c>
      <c r="AM540" s="1"/>
      <c r="AN540" s="1"/>
      <c r="AO540" s="1"/>
      <c r="AP540" s="1"/>
      <c r="AQ540" s="1"/>
    </row>
    <row r="541" customFormat="false" ht="11.25" hidden="false" customHeight="false" outlineLevel="0" collapsed="false">
      <c r="A541" s="1" t="n">
        <v>539</v>
      </c>
      <c r="B541" s="8" t="n">
        <f aca="false">+[2]data1cf!AA540</f>
        <v>-96328.3044094538</v>
      </c>
      <c r="C541" s="8" t="n">
        <f aca="false">+[2]data1cf!AB540</f>
        <v>-7495.17860888671</v>
      </c>
      <c r="D541" s="8" t="n">
        <f aca="false">+[2]data1cf!AC540</f>
        <v>-3340.38359082691</v>
      </c>
      <c r="E541" s="8" t="n">
        <f aca="false">+[2]data1cf!AD540</f>
        <v>-3080.41707424351</v>
      </c>
      <c r="F541" s="8" t="n">
        <f aca="false">+[2]data1cf!AE540</f>
        <v>-3335.45570525444</v>
      </c>
      <c r="G541" s="8" t="n">
        <f aca="false">+[2]data1cf!AF540</f>
        <v>-3448.0830945263</v>
      </c>
      <c r="H541" s="8" t="n">
        <f aca="false">+[2]data1cf!AG540</f>
        <v>-2276.37952113804</v>
      </c>
      <c r="I541" s="8" t="n">
        <f aca="false">+[2]data1cf!AH540</f>
        <v>-2400.54936932365</v>
      </c>
      <c r="J541" s="8" t="n">
        <f aca="false">+[2]data1cf!AI540</f>
        <v>-2412.98357185864</v>
      </c>
      <c r="K541" s="8" t="n">
        <f aca="false">+[2]data1cf!AJ540</f>
        <v>-2422.04555599424</v>
      </c>
      <c r="L541" s="8" t="n">
        <f aca="false">+[2]data1cf!AK540</f>
        <v>-2450.47750673905</v>
      </c>
      <c r="M541" s="8" t="n">
        <f aca="false">+[2]data1cf!AL540</f>
        <v>-2448.82419029706</v>
      </c>
      <c r="N541" s="8" t="n">
        <f aca="false">+[2]data1cf!AM540</f>
        <v>-2466.56423927096</v>
      </c>
      <c r="O541" s="8" t="n">
        <f aca="false">+[2]data1cf!AN540</f>
        <v>-2276.62450742892</v>
      </c>
      <c r="P541" s="8" t="n">
        <f aca="false">+[2]data1cf!AO540</f>
        <v>-2238.37272479678</v>
      </c>
      <c r="Q541" s="8" t="n">
        <f aca="false">+[2]data1cf!AP540</f>
        <v>-2239.15955225652</v>
      </c>
      <c r="R541" s="8" t="n">
        <f aca="false">+[2]data1cf!AQ540</f>
        <v>1104.84712025467</v>
      </c>
      <c r="S541" s="8" t="n">
        <f aca="false">+[2]data1cf!AR540</f>
        <v>0</v>
      </c>
      <c r="T541" s="8" t="n">
        <f aca="false">+[2]data1cf!AS540</f>
        <v>0</v>
      </c>
      <c r="U541" s="8" t="n">
        <f aca="false">+[2]data1cf!AT540</f>
        <v>0</v>
      </c>
      <c r="V541" s="8" t="n">
        <f aca="false">+[2]data1cf!AU540</f>
        <v>0</v>
      </c>
      <c r="W541" s="8" t="n">
        <f aca="false">+[2]data1cf!AV540</f>
        <v>0</v>
      </c>
      <c r="X541" s="8" t="n">
        <f aca="false">+[2]data1cf!AW540</f>
        <v>0</v>
      </c>
      <c r="Y541" s="8" t="n">
        <f aca="false">+[2]data1cf!AX540</f>
        <v>0</v>
      </c>
      <c r="Z541" s="8" t="n">
        <f aca="false">+[2]data1cf!AY540</f>
        <v>0</v>
      </c>
      <c r="AA541" s="8" t="n">
        <f aca="false">+[2]data1cf!AZ540</f>
        <v>0</v>
      </c>
      <c r="AB541" s="9"/>
      <c r="AC541" s="9"/>
      <c r="AD541" s="9"/>
      <c r="AE541" s="9"/>
      <c r="AF541" s="9"/>
      <c r="AG541" s="9"/>
      <c r="AH541" s="9"/>
      <c r="AI541" s="9"/>
      <c r="AJ541" s="9"/>
      <c r="AK541" s="1"/>
      <c r="AL541" s="1" t="e">
        <f aca="false">SUMPRODUCT(B541:AJ541,PVCapPrice)</f>
        <v>#DIV/0!</v>
      </c>
      <c r="AM541" s="1"/>
      <c r="AN541" s="1"/>
      <c r="AO541" s="1"/>
      <c r="AP541" s="1"/>
      <c r="AQ541" s="1"/>
    </row>
    <row r="542" customFormat="false" ht="11.25" hidden="false" customHeight="false" outlineLevel="0" collapsed="false">
      <c r="A542" s="1" t="n">
        <v>540</v>
      </c>
      <c r="B542" s="8" t="n">
        <f aca="false">+[2]data1cf!AA541</f>
        <v>-100837.987708104</v>
      </c>
      <c r="C542" s="8" t="n">
        <f aca="false">+[2]data1cf!AB541</f>
        <v>-7408.48895000096</v>
      </c>
      <c r="D542" s="8" t="n">
        <f aca="false">+[2]data1cf!AC541</f>
        <v>-3217.32810845941</v>
      </c>
      <c r="E542" s="8" t="n">
        <f aca="false">+[2]data1cf!AD541</f>
        <v>-2960.2863143292</v>
      </c>
      <c r="F542" s="8" t="n">
        <f aca="false">+[2]data1cf!AE541</f>
        <v>-3170.87504637496</v>
      </c>
      <c r="G542" s="8" t="n">
        <f aca="false">+[2]data1cf!AF541</f>
        <v>-3534.22764662432</v>
      </c>
      <c r="H542" s="8" t="n">
        <f aca="false">+[2]data1cf!AG541</f>
        <v>-2167.14488995414</v>
      </c>
      <c r="I542" s="8" t="n">
        <f aca="false">+[2]data1cf!AH541</f>
        <v>-2297.10084219926</v>
      </c>
      <c r="J542" s="8" t="n">
        <f aca="false">+[2]data1cf!AI541</f>
        <v>-2309.53504473425</v>
      </c>
      <c r="K542" s="8" t="n">
        <f aca="false">+[2]data1cf!AJ541</f>
        <v>-2318.42169238319</v>
      </c>
      <c r="L542" s="8" t="n">
        <f aca="false">+[2]data1cf!AK541</f>
        <v>-2347.02897961466</v>
      </c>
      <c r="M542" s="8" t="n">
        <f aca="false">+[2]data1cf!AL541</f>
        <v>-2345.20032668602</v>
      </c>
      <c r="N542" s="8" t="n">
        <f aca="false">+[2]data1cf!AM541</f>
        <v>-2363.11571214656</v>
      </c>
      <c r="O542" s="8" t="n">
        <f aca="false">+[2]data1cf!AN541</f>
        <v>-2173.00064381788</v>
      </c>
      <c r="P542" s="8" t="n">
        <f aca="false">+[2]data1cf!AO541</f>
        <v>-2134.92419767238</v>
      </c>
      <c r="Q542" s="8" t="n">
        <f aca="false">+[2]data1cf!AP541</f>
        <v>-2135.53568864548</v>
      </c>
      <c r="R542" s="8" t="n">
        <f aca="false">+[2]data1cf!AQ541</f>
        <v>1156.57138381687</v>
      </c>
      <c r="S542" s="8" t="n">
        <f aca="false">+[2]data1cf!AR541</f>
        <v>0</v>
      </c>
      <c r="T542" s="8" t="n">
        <f aca="false">+[2]data1cf!AS541</f>
        <v>0</v>
      </c>
      <c r="U542" s="8" t="n">
        <f aca="false">+[2]data1cf!AT541</f>
        <v>0</v>
      </c>
      <c r="V542" s="8" t="n">
        <f aca="false">+[2]data1cf!AU541</f>
        <v>0</v>
      </c>
      <c r="W542" s="8" t="n">
        <f aca="false">+[2]data1cf!AV541</f>
        <v>0</v>
      </c>
      <c r="X542" s="8" t="n">
        <f aca="false">+[2]data1cf!AW541</f>
        <v>0</v>
      </c>
      <c r="Y542" s="8" t="n">
        <f aca="false">+[2]data1cf!AX541</f>
        <v>0</v>
      </c>
      <c r="Z542" s="8" t="n">
        <f aca="false">+[2]data1cf!AY541</f>
        <v>0</v>
      </c>
      <c r="AA542" s="8" t="n">
        <f aca="false">+[2]data1cf!AZ541</f>
        <v>0</v>
      </c>
      <c r="AB542" s="9"/>
      <c r="AC542" s="9"/>
      <c r="AD542" s="9"/>
      <c r="AE542" s="9"/>
      <c r="AF542" s="9"/>
      <c r="AG542" s="9"/>
      <c r="AH542" s="9"/>
      <c r="AI542" s="9"/>
      <c r="AJ542" s="9"/>
      <c r="AK542" s="1"/>
      <c r="AL542" s="1" t="e">
        <f aca="false">SUMPRODUCT(B542:AJ542,PVCapPrice)</f>
        <v>#DIV/0!</v>
      </c>
      <c r="AM542" s="1"/>
      <c r="AN542" s="1"/>
      <c r="AO542" s="1"/>
      <c r="AP542" s="1"/>
      <c r="AQ542" s="1"/>
    </row>
    <row r="543" customFormat="false" ht="11.25" hidden="false" customHeight="false" outlineLevel="0" collapsed="false">
      <c r="A543" s="1" t="n">
        <v>541</v>
      </c>
      <c r="B543" s="8" t="n">
        <f aca="false">+[2]data1cf!AA542</f>
        <v>-101521.981963954</v>
      </c>
      <c r="C543" s="8" t="n">
        <f aca="false">+[2]data1cf!AB542</f>
        <v>-7327.3579142483</v>
      </c>
      <c r="D543" s="8" t="n">
        <f aca="false">+[2]data1cf!AC542</f>
        <v>-3174.91387331803</v>
      </c>
      <c r="E543" s="8" t="n">
        <f aca="false">+[2]data1cf!AD542</f>
        <v>-2862.18346033005</v>
      </c>
      <c r="F543" s="8" t="n">
        <f aca="false">+[2]data1cf!AE542</f>
        <v>-3161.1023666092</v>
      </c>
      <c r="G543" s="8" t="n">
        <f aca="false">+[2]data1cf!AF542</f>
        <v>-3355.39712098018</v>
      </c>
      <c r="H543" s="8" t="n">
        <f aca="false">+[2]data1cf!AG542</f>
        <v>-2150.57701693032</v>
      </c>
      <c r="I543" s="8" t="n">
        <f aca="false">+[2]data1cf!AH542</f>
        <v>-2281.41056116546</v>
      </c>
      <c r="J543" s="8" t="n">
        <f aca="false">+[2]data1cf!AI542</f>
        <v>-2293.84476370045</v>
      </c>
      <c r="K543" s="8" t="n">
        <f aca="false">+[2]data1cf!AJ542</f>
        <v>-2302.70481765273</v>
      </c>
      <c r="L543" s="8" t="n">
        <f aca="false">+[2]data1cf!AK542</f>
        <v>-2331.33869858086</v>
      </c>
      <c r="M543" s="8" t="n">
        <f aca="false">+[2]data1cf!AL542</f>
        <v>-2329.48345195555</v>
      </c>
      <c r="N543" s="8" t="n">
        <f aca="false">+[2]data1cf!AM542</f>
        <v>-2347.42543111277</v>
      </c>
      <c r="O543" s="8" t="n">
        <f aca="false">+[2]data1cf!AN542</f>
        <v>-2157.28376908742</v>
      </c>
      <c r="P543" s="8" t="n">
        <f aca="false">+[2]data1cf!AO542</f>
        <v>-2119.23391663859</v>
      </c>
      <c r="Q543" s="8" t="n">
        <f aca="false">+[2]data1cf!AP542</f>
        <v>-2119.81881391501</v>
      </c>
      <c r="R543" s="8" t="n">
        <f aca="false">+[2]data1cf!AQ542</f>
        <v>1164.41652433377</v>
      </c>
      <c r="S543" s="8" t="n">
        <f aca="false">+[2]data1cf!AR542</f>
        <v>0</v>
      </c>
      <c r="T543" s="8" t="n">
        <f aca="false">+[2]data1cf!AS542</f>
        <v>0</v>
      </c>
      <c r="U543" s="8" t="n">
        <f aca="false">+[2]data1cf!AT542</f>
        <v>0</v>
      </c>
      <c r="V543" s="8" t="n">
        <f aca="false">+[2]data1cf!AU542</f>
        <v>0</v>
      </c>
      <c r="W543" s="8" t="n">
        <f aca="false">+[2]data1cf!AV542</f>
        <v>0</v>
      </c>
      <c r="X543" s="8" t="n">
        <f aca="false">+[2]data1cf!AW542</f>
        <v>0</v>
      </c>
      <c r="Y543" s="8" t="n">
        <f aca="false">+[2]data1cf!AX542</f>
        <v>0</v>
      </c>
      <c r="Z543" s="8" t="n">
        <f aca="false">+[2]data1cf!AY542</f>
        <v>0</v>
      </c>
      <c r="AA543" s="8" t="n">
        <f aca="false">+[2]data1cf!AZ542</f>
        <v>0</v>
      </c>
      <c r="AB543" s="9"/>
      <c r="AC543" s="9"/>
      <c r="AD543" s="9"/>
      <c r="AE543" s="9"/>
      <c r="AF543" s="9"/>
      <c r="AG543" s="9"/>
      <c r="AH543" s="9"/>
      <c r="AI543" s="9"/>
      <c r="AJ543" s="9"/>
      <c r="AK543" s="1"/>
      <c r="AL543" s="1" t="e">
        <f aca="false">SUMPRODUCT(B543:AJ543,PVCapPrice)</f>
        <v>#DIV/0!</v>
      </c>
      <c r="AM543" s="1"/>
      <c r="AN543" s="1"/>
      <c r="AO543" s="1"/>
      <c r="AP543" s="1"/>
      <c r="AQ543" s="1"/>
    </row>
    <row r="544" customFormat="false" ht="11.25" hidden="false" customHeight="false" outlineLevel="0" collapsed="false">
      <c r="A544" s="1" t="n">
        <v>542</v>
      </c>
      <c r="B544" s="8" t="n">
        <f aca="false">+[2]data1cf!AA543</f>
        <v>-97354.3707733855</v>
      </c>
      <c r="C544" s="8" t="n">
        <f aca="false">+[2]data1cf!AB543</f>
        <v>-7459.2815982876</v>
      </c>
      <c r="D544" s="8" t="n">
        <f aca="false">+[2]data1cf!AC543</f>
        <v>-3350.36746084368</v>
      </c>
      <c r="E544" s="8" t="n">
        <f aca="false">+[2]data1cf!AD543</f>
        <v>-2970.33324973471</v>
      </c>
      <c r="F544" s="8" t="n">
        <f aca="false">+[2]data1cf!AE543</f>
        <v>-3197.56769610544</v>
      </c>
      <c r="G544" s="8" t="n">
        <f aca="false">+[2]data1cf!AF543</f>
        <v>-3632.35511664688</v>
      </c>
      <c r="H544" s="8" t="n">
        <f aca="false">+[2]data1cf!AG543</f>
        <v>-2251.52589541496</v>
      </c>
      <c r="I544" s="8" t="n">
        <f aca="false">+[2]data1cf!AH543</f>
        <v>-2377.01222778815</v>
      </c>
      <c r="J544" s="8" t="n">
        <f aca="false">+[2]data1cf!AI543</f>
        <v>-2389.44643032314</v>
      </c>
      <c r="K544" s="8" t="n">
        <f aca="false">+[2]data1cf!AJ543</f>
        <v>-2398.46852099851</v>
      </c>
      <c r="L544" s="8" t="n">
        <f aca="false">+[2]data1cf!AK543</f>
        <v>-2426.94036520355</v>
      </c>
      <c r="M544" s="8" t="n">
        <f aca="false">+[2]data1cf!AL543</f>
        <v>-2425.24715530133</v>
      </c>
      <c r="N544" s="8" t="n">
        <f aca="false">+[2]data1cf!AM543</f>
        <v>-2443.02709773545</v>
      </c>
      <c r="O544" s="8" t="n">
        <f aca="false">+[2]data1cf!AN543</f>
        <v>-2253.04747243319</v>
      </c>
      <c r="P544" s="8" t="n">
        <f aca="false">+[2]data1cf!AO543</f>
        <v>-2214.83558326127</v>
      </c>
      <c r="Q544" s="8" t="n">
        <f aca="false">+[2]data1cf!AP543</f>
        <v>-2215.58251726079</v>
      </c>
      <c r="R544" s="8" t="n">
        <f aca="false">+[2]data1cf!AQ543</f>
        <v>1116.61569102242</v>
      </c>
      <c r="S544" s="8" t="n">
        <f aca="false">+[2]data1cf!AR543</f>
        <v>0</v>
      </c>
      <c r="T544" s="8" t="n">
        <f aca="false">+[2]data1cf!AS543</f>
        <v>0</v>
      </c>
      <c r="U544" s="8" t="n">
        <f aca="false">+[2]data1cf!AT543</f>
        <v>0</v>
      </c>
      <c r="V544" s="8" t="n">
        <f aca="false">+[2]data1cf!AU543</f>
        <v>0</v>
      </c>
      <c r="W544" s="8" t="n">
        <f aca="false">+[2]data1cf!AV543</f>
        <v>0</v>
      </c>
      <c r="X544" s="8" t="n">
        <f aca="false">+[2]data1cf!AW543</f>
        <v>0</v>
      </c>
      <c r="Y544" s="8" t="n">
        <f aca="false">+[2]data1cf!AX543</f>
        <v>0</v>
      </c>
      <c r="Z544" s="8" t="n">
        <f aca="false">+[2]data1cf!AY543</f>
        <v>0</v>
      </c>
      <c r="AA544" s="8" t="n">
        <f aca="false">+[2]data1cf!AZ543</f>
        <v>0</v>
      </c>
      <c r="AB544" s="9"/>
      <c r="AC544" s="9"/>
      <c r="AD544" s="9"/>
      <c r="AE544" s="9"/>
      <c r="AF544" s="9"/>
      <c r="AG544" s="9"/>
      <c r="AH544" s="9"/>
      <c r="AI544" s="9"/>
      <c r="AJ544" s="9"/>
      <c r="AK544" s="1"/>
      <c r="AL544" s="1" t="e">
        <f aca="false">SUMPRODUCT(B544:AJ544,PVCapPrice)</f>
        <v>#DIV/0!</v>
      </c>
      <c r="AM544" s="1"/>
      <c r="AN544" s="1"/>
      <c r="AO544" s="1"/>
      <c r="AP544" s="1"/>
      <c r="AQ544" s="1"/>
    </row>
    <row r="545" customFormat="false" ht="11.25" hidden="false" customHeight="false" outlineLevel="0" collapsed="false">
      <c r="A545" s="1" t="n">
        <v>543</v>
      </c>
      <c r="B545" s="8" t="n">
        <f aca="false">+[2]data1cf!AA544</f>
        <v>-87038.6656817322</v>
      </c>
      <c r="C545" s="8" t="n">
        <f aca="false">+[2]data1cf!AB544</f>
        <v>-7692.84627154592</v>
      </c>
      <c r="D545" s="8" t="n">
        <f aca="false">+[2]data1cf!AC544</f>
        <v>-3709.4707233631</v>
      </c>
      <c r="E545" s="8" t="n">
        <f aca="false">+[2]data1cf!AD544</f>
        <v>-3291.07355583652</v>
      </c>
      <c r="F545" s="8" t="n">
        <f aca="false">+[2]data1cf!AE544</f>
        <v>-3466.34364104327</v>
      </c>
      <c r="G545" s="8" t="n">
        <f aca="false">+[2]data1cf!AF544</f>
        <v>-3873.12748540146</v>
      </c>
      <c r="H545" s="8" t="n">
        <f aca="false">+[2]data1cf!AG544</f>
        <v>-2501.3953799142</v>
      </c>
      <c r="I545" s="8" t="n">
        <f aca="false">+[2]data1cf!AH544</f>
        <v>-2613.6462500266</v>
      </c>
      <c r="J545" s="8" t="n">
        <f aca="false">+[2]data1cf!AI544</f>
        <v>-2626.08045256159</v>
      </c>
      <c r="K545" s="8" t="n">
        <f aca="false">+[2]data1cf!AJ544</f>
        <v>-2635.50361785092</v>
      </c>
      <c r="L545" s="8" t="n">
        <f aca="false">+[2]data1cf!AK544</f>
        <v>-2663.574387442</v>
      </c>
      <c r="M545" s="8" t="n">
        <f aca="false">+[2]data1cf!AL544</f>
        <v>-2662.28225215375</v>
      </c>
      <c r="N545" s="8" t="n">
        <f aca="false">+[2]data1cf!AM544</f>
        <v>-2679.66111997391</v>
      </c>
      <c r="O545" s="8" t="n">
        <f aca="false">+[2]data1cf!AN544</f>
        <v>-2490.08256928561</v>
      </c>
      <c r="P545" s="8" t="n">
        <f aca="false">+[2]data1cf!AO544</f>
        <v>-2451.46960549973</v>
      </c>
      <c r="Q545" s="8" t="n">
        <f aca="false">+[2]data1cf!AP544</f>
        <v>-2452.6176141132</v>
      </c>
      <c r="R545" s="8" t="n">
        <f aca="false">+[2]data1cf!AQ544</f>
        <v>998.298679903195</v>
      </c>
      <c r="S545" s="8" t="n">
        <f aca="false">+[2]data1cf!AR544</f>
        <v>0</v>
      </c>
      <c r="T545" s="8" t="n">
        <f aca="false">+[2]data1cf!AS544</f>
        <v>0</v>
      </c>
      <c r="U545" s="8" t="n">
        <f aca="false">+[2]data1cf!AT544</f>
        <v>0</v>
      </c>
      <c r="V545" s="8" t="n">
        <f aca="false">+[2]data1cf!AU544</f>
        <v>0</v>
      </c>
      <c r="W545" s="8" t="n">
        <f aca="false">+[2]data1cf!AV544</f>
        <v>0</v>
      </c>
      <c r="X545" s="8" t="n">
        <f aca="false">+[2]data1cf!AW544</f>
        <v>0</v>
      </c>
      <c r="Y545" s="8" t="n">
        <f aca="false">+[2]data1cf!AX544</f>
        <v>0</v>
      </c>
      <c r="Z545" s="8" t="n">
        <f aca="false">+[2]data1cf!AY544</f>
        <v>0</v>
      </c>
      <c r="AA545" s="8" t="n">
        <f aca="false">+[2]data1cf!AZ544</f>
        <v>0</v>
      </c>
      <c r="AB545" s="9"/>
      <c r="AC545" s="9"/>
      <c r="AD545" s="9"/>
      <c r="AE545" s="9"/>
      <c r="AF545" s="9"/>
      <c r="AG545" s="9"/>
      <c r="AH545" s="9"/>
      <c r="AI545" s="9"/>
      <c r="AJ545" s="9"/>
      <c r="AK545" s="1"/>
      <c r="AL545" s="1" t="e">
        <f aca="false">SUMPRODUCT(B545:AJ545,PVCapPrice)</f>
        <v>#DIV/0!</v>
      </c>
      <c r="AM545" s="1"/>
      <c r="AN545" s="1"/>
      <c r="AO545" s="1"/>
      <c r="AP545" s="1"/>
      <c r="AQ545" s="1"/>
    </row>
    <row r="546" customFormat="false" ht="11.25" hidden="false" customHeight="false" outlineLevel="0" collapsed="false">
      <c r="A546" s="1" t="n">
        <v>544</v>
      </c>
      <c r="B546" s="8" t="n">
        <f aca="false">+[2]data1cf!AA545</f>
        <v>-88069.9064297461</v>
      </c>
      <c r="C546" s="8" t="n">
        <f aca="false">+[2]data1cf!AB545</f>
        <v>-7595.2187595324</v>
      </c>
      <c r="D546" s="8" t="n">
        <f aca="false">+[2]data1cf!AC545</f>
        <v>-3678.23553975612</v>
      </c>
      <c r="E546" s="8" t="n">
        <f aca="false">+[2]data1cf!AD545</f>
        <v>-3182.55673603898</v>
      </c>
      <c r="F546" s="8" t="n">
        <f aca="false">+[2]data1cf!AE545</f>
        <v>-3492.48475369951</v>
      </c>
      <c r="G546" s="8" t="n">
        <f aca="false">+[2]data1cf!AF545</f>
        <v>-3816.49433324538</v>
      </c>
      <c r="H546" s="8" t="n">
        <f aca="false">+[2]data1cf!AG545</f>
        <v>-2476.41641901803</v>
      </c>
      <c r="I546" s="8" t="n">
        <f aca="false">+[2]data1cf!AH545</f>
        <v>-2589.99041225976</v>
      </c>
      <c r="J546" s="8" t="n">
        <f aca="false">+[2]data1cf!AI545</f>
        <v>-2602.42461479475</v>
      </c>
      <c r="K546" s="8" t="n">
        <f aca="false">+[2]data1cf!AJ545</f>
        <v>-2611.8076854438</v>
      </c>
      <c r="L546" s="8" t="n">
        <f aca="false">+[2]data1cf!AK545</f>
        <v>-2639.91854967516</v>
      </c>
      <c r="M546" s="8" t="n">
        <f aca="false">+[2]data1cf!AL545</f>
        <v>-2638.58631974662</v>
      </c>
      <c r="N546" s="8" t="n">
        <f aca="false">+[2]data1cf!AM545</f>
        <v>-2656.00528220706</v>
      </c>
      <c r="O546" s="8" t="n">
        <f aca="false">+[2]data1cf!AN545</f>
        <v>-2466.38663687849</v>
      </c>
      <c r="P546" s="8" t="n">
        <f aca="false">+[2]data1cf!AO545</f>
        <v>-2427.81376773289</v>
      </c>
      <c r="Q546" s="8" t="n">
        <f aca="false">+[2]data1cf!AP545</f>
        <v>-2428.92168170608</v>
      </c>
      <c r="R546" s="8" t="n">
        <f aca="false">+[2]data1cf!AQ545</f>
        <v>1010.12659878662</v>
      </c>
      <c r="S546" s="8" t="n">
        <f aca="false">+[2]data1cf!AR545</f>
        <v>0</v>
      </c>
      <c r="T546" s="8" t="n">
        <f aca="false">+[2]data1cf!AS545</f>
        <v>0</v>
      </c>
      <c r="U546" s="8" t="n">
        <f aca="false">+[2]data1cf!AT545</f>
        <v>0</v>
      </c>
      <c r="V546" s="8" t="n">
        <f aca="false">+[2]data1cf!AU545</f>
        <v>0</v>
      </c>
      <c r="W546" s="8" t="n">
        <f aca="false">+[2]data1cf!AV545</f>
        <v>0</v>
      </c>
      <c r="X546" s="8" t="n">
        <f aca="false">+[2]data1cf!AW545</f>
        <v>0</v>
      </c>
      <c r="Y546" s="8" t="n">
        <f aca="false">+[2]data1cf!AX545</f>
        <v>0</v>
      </c>
      <c r="Z546" s="8" t="n">
        <f aca="false">+[2]data1cf!AY545</f>
        <v>0</v>
      </c>
      <c r="AA546" s="8" t="n">
        <f aca="false">+[2]data1cf!AZ545</f>
        <v>0</v>
      </c>
      <c r="AB546" s="9"/>
      <c r="AC546" s="9"/>
      <c r="AD546" s="9"/>
      <c r="AE546" s="9"/>
      <c r="AF546" s="9"/>
      <c r="AG546" s="9"/>
      <c r="AH546" s="9"/>
      <c r="AI546" s="9"/>
      <c r="AJ546" s="9"/>
      <c r="AK546" s="1"/>
      <c r="AL546" s="1" t="e">
        <f aca="false">SUMPRODUCT(B546:AJ546,PVCapPrice)</f>
        <v>#DIV/0!</v>
      </c>
      <c r="AM546" s="1"/>
      <c r="AN546" s="1"/>
      <c r="AO546" s="1"/>
      <c r="AP546" s="1"/>
      <c r="AQ546" s="1"/>
    </row>
    <row r="547" customFormat="false" ht="11.25" hidden="false" customHeight="false" outlineLevel="0" collapsed="false">
      <c r="A547" s="1" t="n">
        <v>545</v>
      </c>
      <c r="B547" s="8" t="n">
        <f aca="false">+[2]data1cf!AA546</f>
        <v>-90303.7201516534</v>
      </c>
      <c r="C547" s="8" t="n">
        <f aca="false">+[2]data1cf!AB546</f>
        <v>-7550.3604494494</v>
      </c>
      <c r="D547" s="8" t="n">
        <f aca="false">+[2]data1cf!AC546</f>
        <v>-3556.48179042211</v>
      </c>
      <c r="E547" s="8" t="n">
        <f aca="false">+[2]data1cf!AD546</f>
        <v>-3214.95467382452</v>
      </c>
      <c r="F547" s="8" t="n">
        <f aca="false">+[2]data1cf!AE546</f>
        <v>-3370.33819571627</v>
      </c>
      <c r="G547" s="8" t="n">
        <f aca="false">+[2]data1cf!AF546</f>
        <v>-3720.60221824777</v>
      </c>
      <c r="H547" s="8" t="n">
        <f aca="false">+[2]data1cf!AG546</f>
        <v>-2422.3084469307</v>
      </c>
      <c r="I547" s="8" t="n">
        <f aca="false">+[2]data1cf!AH546</f>
        <v>-2538.74851253018</v>
      </c>
      <c r="J547" s="8" t="n">
        <f aca="false">+[2]data1cf!AI546</f>
        <v>-2551.18271506517</v>
      </c>
      <c r="K547" s="8" t="n">
        <f aca="false">+[2]data1cf!AJ546</f>
        <v>-2560.47893503672</v>
      </c>
      <c r="L547" s="8" t="n">
        <f aca="false">+[2]data1cf!AK546</f>
        <v>-2588.67664994558</v>
      </c>
      <c r="M547" s="8" t="n">
        <f aca="false">+[2]data1cf!AL546</f>
        <v>-2587.25756933954</v>
      </c>
      <c r="N547" s="8" t="n">
        <f aca="false">+[2]data1cf!AM546</f>
        <v>-2604.76338247749</v>
      </c>
      <c r="O547" s="8" t="n">
        <f aca="false">+[2]data1cf!AN546</f>
        <v>-2415.0578864714</v>
      </c>
      <c r="P547" s="8" t="n">
        <f aca="false">+[2]data1cf!AO546</f>
        <v>-2376.57186800331</v>
      </c>
      <c r="Q547" s="8" t="n">
        <f aca="false">+[2]data1cf!AP546</f>
        <v>-2377.592931299</v>
      </c>
      <c r="R547" s="8" t="n">
        <f aca="false">+[2]data1cf!AQ546</f>
        <v>1035.7475486514</v>
      </c>
      <c r="S547" s="8" t="n">
        <f aca="false">+[2]data1cf!AR546</f>
        <v>0</v>
      </c>
      <c r="T547" s="8" t="n">
        <f aca="false">+[2]data1cf!AS546</f>
        <v>0</v>
      </c>
      <c r="U547" s="8" t="n">
        <f aca="false">+[2]data1cf!AT546</f>
        <v>0</v>
      </c>
      <c r="V547" s="8" t="n">
        <f aca="false">+[2]data1cf!AU546</f>
        <v>0</v>
      </c>
      <c r="W547" s="8" t="n">
        <f aca="false">+[2]data1cf!AV546</f>
        <v>0</v>
      </c>
      <c r="X547" s="8" t="n">
        <f aca="false">+[2]data1cf!AW546</f>
        <v>0</v>
      </c>
      <c r="Y547" s="8" t="n">
        <f aca="false">+[2]data1cf!AX546</f>
        <v>0</v>
      </c>
      <c r="Z547" s="8" t="n">
        <f aca="false">+[2]data1cf!AY546</f>
        <v>0</v>
      </c>
      <c r="AA547" s="8" t="n">
        <f aca="false">+[2]data1cf!AZ546</f>
        <v>0</v>
      </c>
      <c r="AB547" s="9"/>
      <c r="AC547" s="9"/>
      <c r="AD547" s="9"/>
      <c r="AE547" s="9"/>
      <c r="AF547" s="9"/>
      <c r="AG547" s="9"/>
      <c r="AH547" s="9"/>
      <c r="AI547" s="9"/>
      <c r="AJ547" s="9"/>
      <c r="AK547" s="1"/>
      <c r="AL547" s="1" t="e">
        <f aca="false">SUMPRODUCT(B547:AJ547,PVCapPrice)</f>
        <v>#DIV/0!</v>
      </c>
      <c r="AM547" s="1"/>
      <c r="AN547" s="1"/>
      <c r="AO547" s="1"/>
      <c r="AP547" s="1"/>
      <c r="AQ547" s="1"/>
    </row>
    <row r="548" customFormat="false" ht="11.25" hidden="false" customHeight="false" outlineLevel="0" collapsed="false">
      <c r="A548" s="1" t="n">
        <v>546</v>
      </c>
      <c r="B548" s="8" t="n">
        <f aca="false">+[2]data1cf!AA547</f>
        <v>-92217.7301627387</v>
      </c>
      <c r="C548" s="8" t="n">
        <f aca="false">+[2]data1cf!AB547</f>
        <v>-7584.39850511903</v>
      </c>
      <c r="D548" s="8" t="n">
        <f aca="false">+[2]data1cf!AC547</f>
        <v>-3554.35744175975</v>
      </c>
      <c r="E548" s="8" t="n">
        <f aca="false">+[2]data1cf!AD547</f>
        <v>-3173.87788456314</v>
      </c>
      <c r="F548" s="8" t="n">
        <f aca="false">+[2]data1cf!AE547</f>
        <v>-3398.68320891467</v>
      </c>
      <c r="G548" s="8" t="n">
        <f aca="false">+[2]data1cf!AF547</f>
        <v>-3606.75224279298</v>
      </c>
      <c r="H548" s="8" t="n">
        <f aca="false">+[2]data1cf!AG547</f>
        <v>-2375.94683707979</v>
      </c>
      <c r="I548" s="8" t="n">
        <f aca="false">+[2]data1cf!AH547</f>
        <v>-2494.8426540839</v>
      </c>
      <c r="J548" s="8" t="n">
        <f aca="false">+[2]data1cf!AI547</f>
        <v>-2507.27685661889</v>
      </c>
      <c r="K548" s="8" t="n">
        <f aca="false">+[2]data1cf!AJ547</f>
        <v>-2516.4986598812</v>
      </c>
      <c r="L548" s="8" t="n">
        <f aca="false">+[2]data1cf!AK547</f>
        <v>-2544.7707914993</v>
      </c>
      <c r="M548" s="8" t="n">
        <f aca="false">+[2]data1cf!AL547</f>
        <v>-2543.27729418402</v>
      </c>
      <c r="N548" s="8" t="n">
        <f aca="false">+[2]data1cf!AM547</f>
        <v>-2560.8575240312</v>
      </c>
      <c r="O548" s="8" t="n">
        <f aca="false">+[2]data1cf!AN547</f>
        <v>-2371.07761131588</v>
      </c>
      <c r="P548" s="8" t="n">
        <f aca="false">+[2]data1cf!AO547</f>
        <v>-2332.66600955702</v>
      </c>
      <c r="Q548" s="8" t="n">
        <f aca="false">+[2]data1cf!AP547</f>
        <v>-2333.61265614348</v>
      </c>
      <c r="R548" s="8" t="n">
        <f aca="false">+[2]data1cf!AQ547</f>
        <v>1057.70047787455</v>
      </c>
      <c r="S548" s="8" t="n">
        <f aca="false">+[2]data1cf!AR547</f>
        <v>0</v>
      </c>
      <c r="T548" s="8" t="n">
        <f aca="false">+[2]data1cf!AS547</f>
        <v>0</v>
      </c>
      <c r="U548" s="8" t="n">
        <f aca="false">+[2]data1cf!AT547</f>
        <v>0</v>
      </c>
      <c r="V548" s="8" t="n">
        <f aca="false">+[2]data1cf!AU547</f>
        <v>0</v>
      </c>
      <c r="W548" s="8" t="n">
        <f aca="false">+[2]data1cf!AV547</f>
        <v>0</v>
      </c>
      <c r="X548" s="8" t="n">
        <f aca="false">+[2]data1cf!AW547</f>
        <v>0</v>
      </c>
      <c r="Y548" s="8" t="n">
        <f aca="false">+[2]data1cf!AX547</f>
        <v>0</v>
      </c>
      <c r="Z548" s="8" t="n">
        <f aca="false">+[2]data1cf!AY547</f>
        <v>0</v>
      </c>
      <c r="AA548" s="8" t="n">
        <f aca="false">+[2]data1cf!AZ547</f>
        <v>0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1"/>
      <c r="AL548" s="1" t="e">
        <f aca="false">SUMPRODUCT(B548:AJ548,PVCapPrice)</f>
        <v>#DIV/0!</v>
      </c>
      <c r="AM548" s="1"/>
      <c r="AN548" s="1"/>
      <c r="AO548" s="1"/>
      <c r="AP548" s="1"/>
      <c r="AQ548" s="1"/>
    </row>
    <row r="549" customFormat="false" ht="11.25" hidden="false" customHeight="false" outlineLevel="0" collapsed="false">
      <c r="A549" s="1" t="n">
        <v>547</v>
      </c>
      <c r="B549" s="8" t="n">
        <f aca="false">+[2]data1cf!AA548</f>
        <v>-94882.7449898155</v>
      </c>
      <c r="C549" s="8" t="n">
        <f aca="false">+[2]data1cf!AB548</f>
        <v>-7548.89302838257</v>
      </c>
      <c r="D549" s="8" t="n">
        <f aca="false">+[2]data1cf!AC548</f>
        <v>-3342.82775400403</v>
      </c>
      <c r="E549" s="8" t="n">
        <f aca="false">+[2]data1cf!AD548</f>
        <v>-2957.80629681421</v>
      </c>
      <c r="F549" s="8" t="n">
        <f aca="false">+[2]data1cf!AE548</f>
        <v>-3370.78472748809</v>
      </c>
      <c r="G549" s="8" t="n">
        <f aca="false">+[2]data1cf!AF548</f>
        <v>-3575.16431670146</v>
      </c>
      <c r="H549" s="8" t="n">
        <f aca="false">+[2]data1cf!AG548</f>
        <v>-2311.39420833478</v>
      </c>
      <c r="I549" s="8" t="n">
        <f aca="false">+[2]data1cf!AH548</f>
        <v>-2433.70934596262</v>
      </c>
      <c r="J549" s="8" t="n">
        <f aca="false">+[2]data1cf!AI548</f>
        <v>-2446.1435484976</v>
      </c>
      <c r="K549" s="8" t="n">
        <f aca="false">+[2]data1cf!AJ548</f>
        <v>-2455.26173598344</v>
      </c>
      <c r="L549" s="8" t="n">
        <f aca="false">+[2]data1cf!AK548</f>
        <v>-2483.63748337802</v>
      </c>
      <c r="M549" s="8" t="n">
        <f aca="false">+[2]data1cf!AL548</f>
        <v>-2482.04037028626</v>
      </c>
      <c r="N549" s="8" t="n">
        <f aca="false">+[2]data1cf!AM548</f>
        <v>-2499.72421590992</v>
      </c>
      <c r="O549" s="8" t="n">
        <f aca="false">+[2]data1cf!AN548</f>
        <v>-2309.84068741813</v>
      </c>
      <c r="P549" s="8" t="n">
        <f aca="false">+[2]data1cf!AO548</f>
        <v>-2271.53270143574</v>
      </c>
      <c r="Q549" s="8" t="n">
        <f aca="false">+[2]data1cf!AP548</f>
        <v>-2272.37573224572</v>
      </c>
      <c r="R549" s="8" t="n">
        <f aca="false">+[2]data1cf!AQ548</f>
        <v>1088.26713193519</v>
      </c>
      <c r="S549" s="8" t="n">
        <f aca="false">+[2]data1cf!AR548</f>
        <v>0</v>
      </c>
      <c r="T549" s="8" t="n">
        <f aca="false">+[2]data1cf!AS548</f>
        <v>0</v>
      </c>
      <c r="U549" s="8" t="n">
        <f aca="false">+[2]data1cf!AT548</f>
        <v>0</v>
      </c>
      <c r="V549" s="8" t="n">
        <f aca="false">+[2]data1cf!AU548</f>
        <v>0</v>
      </c>
      <c r="W549" s="8" t="n">
        <f aca="false">+[2]data1cf!AV548</f>
        <v>0</v>
      </c>
      <c r="X549" s="8" t="n">
        <f aca="false">+[2]data1cf!AW548</f>
        <v>0</v>
      </c>
      <c r="Y549" s="8" t="n">
        <f aca="false">+[2]data1cf!AX548</f>
        <v>0</v>
      </c>
      <c r="Z549" s="8" t="n">
        <f aca="false">+[2]data1cf!AY548</f>
        <v>0</v>
      </c>
      <c r="AA549" s="8" t="n">
        <f aca="false">+[2]data1cf!AZ548</f>
        <v>0</v>
      </c>
      <c r="AB549" s="9"/>
      <c r="AC549" s="9"/>
      <c r="AD549" s="9"/>
      <c r="AE549" s="9"/>
      <c r="AF549" s="9"/>
      <c r="AG549" s="9"/>
      <c r="AH549" s="9"/>
      <c r="AI549" s="9"/>
      <c r="AJ549" s="9"/>
      <c r="AK549" s="1"/>
      <c r="AL549" s="1" t="e">
        <f aca="false">SUMPRODUCT(B549:AJ549,PVCapPrice)</f>
        <v>#DIV/0!</v>
      </c>
      <c r="AM549" s="1"/>
      <c r="AN549" s="1"/>
      <c r="AO549" s="1"/>
      <c r="AP549" s="1"/>
      <c r="AQ549" s="1"/>
    </row>
    <row r="550" customFormat="false" ht="11.25" hidden="false" customHeight="false" outlineLevel="0" collapsed="false">
      <c r="A550" s="1" t="n">
        <v>548</v>
      </c>
      <c r="B550" s="8" t="n">
        <f aca="false">+[2]data1cf!AA549</f>
        <v>-97817.8232486536</v>
      </c>
      <c r="C550" s="8" t="n">
        <f aca="false">+[2]data1cf!AB549</f>
        <v>-7443.03285995021</v>
      </c>
      <c r="D550" s="8" t="n">
        <f aca="false">+[2]data1cf!AC549</f>
        <v>-3331.61851299629</v>
      </c>
      <c r="E550" s="8" t="n">
        <f aca="false">+[2]data1cf!AD549</f>
        <v>-2990.46454477673</v>
      </c>
      <c r="F550" s="8" t="n">
        <f aca="false">+[2]data1cf!AE549</f>
        <v>-3139.11473529601</v>
      </c>
      <c r="G550" s="8" t="n">
        <f aca="false">+[2]data1cf!AF549</f>
        <v>-3530.23326734778</v>
      </c>
      <c r="H550" s="8" t="n">
        <f aca="false">+[2]data1cf!AG549</f>
        <v>-2240.30003833042</v>
      </c>
      <c r="I550" s="8" t="n">
        <f aca="false">+[2]data1cf!AH549</f>
        <v>-2366.38099876748</v>
      </c>
      <c r="J550" s="8" t="n">
        <f aca="false">+[2]data1cf!AI549</f>
        <v>-2378.81520130247</v>
      </c>
      <c r="K550" s="8" t="n">
        <f aca="false">+[2]data1cf!AJ549</f>
        <v>-2387.8192729456</v>
      </c>
      <c r="L550" s="8" t="n">
        <f aca="false">+[2]data1cf!AK549</f>
        <v>-2416.30913618288</v>
      </c>
      <c r="M550" s="8" t="n">
        <f aca="false">+[2]data1cf!AL549</f>
        <v>-2414.59790724842</v>
      </c>
      <c r="N550" s="8" t="n">
        <f aca="false">+[2]data1cf!AM549</f>
        <v>-2432.39586871478</v>
      </c>
      <c r="O550" s="8" t="n">
        <f aca="false">+[2]data1cf!AN549</f>
        <v>-2242.39822438029</v>
      </c>
      <c r="P550" s="8" t="n">
        <f aca="false">+[2]data1cf!AO549</f>
        <v>-2204.2043542406</v>
      </c>
      <c r="Q550" s="8" t="n">
        <f aca="false">+[2]data1cf!AP549</f>
        <v>-2204.93326920788</v>
      </c>
      <c r="R550" s="8" t="n">
        <f aca="false">+[2]data1cf!AQ549</f>
        <v>1121.93130553276</v>
      </c>
      <c r="S550" s="8" t="n">
        <f aca="false">+[2]data1cf!AR549</f>
        <v>0</v>
      </c>
      <c r="T550" s="8" t="n">
        <f aca="false">+[2]data1cf!AS549</f>
        <v>0</v>
      </c>
      <c r="U550" s="8" t="n">
        <f aca="false">+[2]data1cf!AT549</f>
        <v>0</v>
      </c>
      <c r="V550" s="8" t="n">
        <f aca="false">+[2]data1cf!AU549</f>
        <v>0</v>
      </c>
      <c r="W550" s="8" t="n">
        <f aca="false">+[2]data1cf!AV549</f>
        <v>0</v>
      </c>
      <c r="X550" s="8" t="n">
        <f aca="false">+[2]data1cf!AW549</f>
        <v>0</v>
      </c>
      <c r="Y550" s="8" t="n">
        <f aca="false">+[2]data1cf!AX549</f>
        <v>0</v>
      </c>
      <c r="Z550" s="8" t="n">
        <f aca="false">+[2]data1cf!AY549</f>
        <v>0</v>
      </c>
      <c r="AA550" s="8" t="n">
        <f aca="false">+[2]data1cf!AZ549</f>
        <v>0</v>
      </c>
      <c r="AB550" s="9"/>
      <c r="AC550" s="9"/>
      <c r="AD550" s="9"/>
      <c r="AE550" s="9"/>
      <c r="AF550" s="9"/>
      <c r="AG550" s="9"/>
      <c r="AH550" s="9"/>
      <c r="AI550" s="9"/>
      <c r="AJ550" s="9"/>
      <c r="AK550" s="1"/>
      <c r="AL550" s="1" t="e">
        <f aca="false">SUMPRODUCT(B550:AJ550,PVCapPrice)</f>
        <v>#DIV/0!</v>
      </c>
      <c r="AM550" s="1"/>
      <c r="AN550" s="1"/>
      <c r="AO550" s="1"/>
      <c r="AP550" s="1"/>
      <c r="AQ550" s="1"/>
    </row>
    <row r="551" customFormat="false" ht="11.25" hidden="false" customHeight="false" outlineLevel="0" collapsed="false">
      <c r="A551" s="1" t="n">
        <v>549</v>
      </c>
      <c r="B551" s="8" t="n">
        <f aca="false">+[2]data1cf!AA550</f>
        <v>-102914.857112493</v>
      </c>
      <c r="C551" s="8" t="n">
        <f aca="false">+[2]data1cf!AB550</f>
        <v>-7342.43864916933</v>
      </c>
      <c r="D551" s="8" t="n">
        <f aca="false">+[2]data1cf!AC550</f>
        <v>-3081.32390650432</v>
      </c>
      <c r="E551" s="8" t="n">
        <f aca="false">+[2]data1cf!AD550</f>
        <v>-2793.74723862673</v>
      </c>
      <c r="F551" s="8" t="n">
        <f aca="false">+[2]data1cf!AE550</f>
        <v>-3035.06057451075</v>
      </c>
      <c r="G551" s="8" t="n">
        <f aca="false">+[2]data1cf!AF550</f>
        <v>-3302.90913528985</v>
      </c>
      <c r="H551" s="8" t="n">
        <f aca="false">+[2]data1cf!AG550</f>
        <v>-2116.83846079238</v>
      </c>
      <c r="I551" s="8" t="n">
        <f aca="false">+[2]data1cf!AH550</f>
        <v>-2249.4591195581</v>
      </c>
      <c r="J551" s="8" t="n">
        <f aca="false">+[2]data1cf!AI550</f>
        <v>-2261.89332209309</v>
      </c>
      <c r="K551" s="8" t="n">
        <f aca="false">+[2]data1cf!AJ550</f>
        <v>-2270.69922105959</v>
      </c>
      <c r="L551" s="8" t="n">
        <f aca="false">+[2]data1cf!AK550</f>
        <v>-2299.3872569735</v>
      </c>
      <c r="M551" s="8" t="n">
        <f aca="false">+[2]data1cf!AL550</f>
        <v>-2297.47785536241</v>
      </c>
      <c r="N551" s="8" t="n">
        <f aca="false">+[2]data1cf!AM550</f>
        <v>-2315.4739895054</v>
      </c>
      <c r="O551" s="8" t="n">
        <f aca="false">+[2]data1cf!AN550</f>
        <v>-2125.27817249428</v>
      </c>
      <c r="P551" s="8" t="n">
        <f aca="false">+[2]data1cf!AO550</f>
        <v>-2087.28247503122</v>
      </c>
      <c r="Q551" s="8" t="n">
        <f aca="false">+[2]data1cf!AP550</f>
        <v>-2087.81321732187</v>
      </c>
      <c r="R551" s="8" t="n">
        <f aca="false">+[2]data1cf!AQ550</f>
        <v>1180.39224513745</v>
      </c>
      <c r="S551" s="8" t="n">
        <f aca="false">+[2]data1cf!AR550</f>
        <v>0</v>
      </c>
      <c r="T551" s="8" t="n">
        <f aca="false">+[2]data1cf!AS550</f>
        <v>0</v>
      </c>
      <c r="U551" s="8" t="n">
        <f aca="false">+[2]data1cf!AT550</f>
        <v>0</v>
      </c>
      <c r="V551" s="8" t="n">
        <f aca="false">+[2]data1cf!AU550</f>
        <v>0</v>
      </c>
      <c r="W551" s="8" t="n">
        <f aca="false">+[2]data1cf!AV550</f>
        <v>0</v>
      </c>
      <c r="X551" s="8" t="n">
        <f aca="false">+[2]data1cf!AW550</f>
        <v>0</v>
      </c>
      <c r="Y551" s="8" t="n">
        <f aca="false">+[2]data1cf!AX550</f>
        <v>0</v>
      </c>
      <c r="Z551" s="8" t="n">
        <f aca="false">+[2]data1cf!AY550</f>
        <v>0</v>
      </c>
      <c r="AA551" s="8" t="n">
        <f aca="false">+[2]data1cf!AZ550</f>
        <v>0</v>
      </c>
      <c r="AB551" s="9"/>
      <c r="AC551" s="9"/>
      <c r="AD551" s="9"/>
      <c r="AE551" s="9"/>
      <c r="AF551" s="9"/>
      <c r="AG551" s="9"/>
      <c r="AH551" s="9"/>
      <c r="AI551" s="9"/>
      <c r="AJ551" s="9"/>
      <c r="AK551" s="1"/>
      <c r="AL551" s="1" t="e">
        <f aca="false">SUMPRODUCT(B551:AJ551,PVCapPrice)</f>
        <v>#DIV/0!</v>
      </c>
      <c r="AM551" s="1"/>
      <c r="AN551" s="1"/>
      <c r="AO551" s="1"/>
      <c r="AP551" s="1"/>
      <c r="AQ551" s="1"/>
    </row>
    <row r="552" customFormat="false" ht="11.25" hidden="false" customHeight="false" outlineLevel="0" collapsed="false">
      <c r="A552" s="1" t="n">
        <v>550</v>
      </c>
      <c r="B552" s="8" t="n">
        <f aca="false">+[2]data1cf!AA551</f>
        <v>-97805.8911001058</v>
      </c>
      <c r="C552" s="8" t="n">
        <f aca="false">+[2]data1cf!AB551</f>
        <v>-7393.71724526381</v>
      </c>
      <c r="D552" s="8" t="n">
        <f aca="false">+[2]data1cf!AC551</f>
        <v>-3274.51511106387</v>
      </c>
      <c r="E552" s="8" t="n">
        <f aca="false">+[2]data1cf!AD551</f>
        <v>-2975.65005973076</v>
      </c>
      <c r="F552" s="8" t="n">
        <f aca="false">+[2]data1cf!AE551</f>
        <v>-3189.38796603363</v>
      </c>
      <c r="G552" s="8" t="n">
        <f aca="false">+[2]data1cf!AF551</f>
        <v>-3490.62539283522</v>
      </c>
      <c r="H552" s="8" t="n">
        <f aca="false">+[2]data1cf!AG551</f>
        <v>-2240.58906169626</v>
      </c>
      <c r="I552" s="8" t="n">
        <f aca="false">+[2]data1cf!AH551</f>
        <v>-2366.65471270944</v>
      </c>
      <c r="J552" s="8" t="n">
        <f aca="false">+[2]data1cf!AI551</f>
        <v>-2379.08891524443</v>
      </c>
      <c r="K552" s="8" t="n">
        <f aca="false">+[2]data1cf!AJ551</f>
        <v>-2388.0934508095</v>
      </c>
      <c r="L552" s="8" t="n">
        <f aca="false">+[2]data1cf!AK551</f>
        <v>-2416.58285012484</v>
      </c>
      <c r="M552" s="8" t="n">
        <f aca="false">+[2]data1cf!AL551</f>
        <v>-2414.87208511232</v>
      </c>
      <c r="N552" s="8" t="n">
        <f aca="false">+[2]data1cf!AM551</f>
        <v>-2432.66958265675</v>
      </c>
      <c r="O552" s="8" t="n">
        <f aca="false">+[2]data1cf!AN551</f>
        <v>-2242.67240224419</v>
      </c>
      <c r="P552" s="8" t="n">
        <f aca="false">+[2]data1cf!AO551</f>
        <v>-2204.47806818257</v>
      </c>
      <c r="Q552" s="8" t="n">
        <f aca="false">+[2]data1cf!AP551</f>
        <v>-2205.20744707178</v>
      </c>
      <c r="R552" s="8" t="n">
        <f aca="false">+[2]data1cf!AQ551</f>
        <v>1121.79444856177</v>
      </c>
      <c r="S552" s="8" t="n">
        <f aca="false">+[2]data1cf!AR551</f>
        <v>0</v>
      </c>
      <c r="T552" s="8" t="n">
        <f aca="false">+[2]data1cf!AS551</f>
        <v>0</v>
      </c>
      <c r="U552" s="8" t="n">
        <f aca="false">+[2]data1cf!AT551</f>
        <v>0</v>
      </c>
      <c r="V552" s="8" t="n">
        <f aca="false">+[2]data1cf!AU551</f>
        <v>0</v>
      </c>
      <c r="W552" s="8" t="n">
        <f aca="false">+[2]data1cf!AV551</f>
        <v>0</v>
      </c>
      <c r="X552" s="8" t="n">
        <f aca="false">+[2]data1cf!AW551</f>
        <v>0</v>
      </c>
      <c r="Y552" s="8" t="n">
        <f aca="false">+[2]data1cf!AX551</f>
        <v>0</v>
      </c>
      <c r="Z552" s="8" t="n">
        <f aca="false">+[2]data1cf!AY551</f>
        <v>0</v>
      </c>
      <c r="AA552" s="8" t="n">
        <f aca="false">+[2]data1cf!AZ551</f>
        <v>0</v>
      </c>
      <c r="AB552" s="9"/>
      <c r="AC552" s="9"/>
      <c r="AD552" s="9"/>
      <c r="AE552" s="9"/>
      <c r="AF552" s="9"/>
      <c r="AG552" s="9"/>
      <c r="AH552" s="9"/>
      <c r="AI552" s="9"/>
      <c r="AJ552" s="9"/>
      <c r="AK552" s="1"/>
      <c r="AL552" s="1" t="e">
        <f aca="false">SUMPRODUCT(B552:AJ552,PVCapPrice)</f>
        <v>#DIV/0!</v>
      </c>
      <c r="AM552" s="1"/>
      <c r="AN552" s="1"/>
      <c r="AO552" s="1"/>
      <c r="AP552" s="1"/>
      <c r="AQ552" s="1"/>
    </row>
    <row r="553" customFormat="false" ht="11.25" hidden="false" customHeight="false" outlineLevel="0" collapsed="false">
      <c r="A553" s="1" t="n">
        <v>551</v>
      </c>
      <c r="B553" s="8" t="n">
        <f aca="false">+[2]data1cf!AA552</f>
        <v>-93343.4076359884</v>
      </c>
      <c r="C553" s="8" t="n">
        <f aca="false">+[2]data1cf!AB552</f>
        <v>-7596.46205500175</v>
      </c>
      <c r="D553" s="8" t="n">
        <f aca="false">+[2]data1cf!AC552</f>
        <v>-3490.51963314148</v>
      </c>
      <c r="E553" s="8" t="n">
        <f aca="false">+[2]data1cf!AD552</f>
        <v>-3134.06293840655</v>
      </c>
      <c r="F553" s="8" t="n">
        <f aca="false">+[2]data1cf!AE552</f>
        <v>-3351.02483367099</v>
      </c>
      <c r="G553" s="8" t="n">
        <f aca="false">+[2]data1cf!AF552</f>
        <v>-3633.19988156319</v>
      </c>
      <c r="H553" s="8" t="n">
        <f aca="false">+[2]data1cf!AG552</f>
        <v>-2348.68040716014</v>
      </c>
      <c r="I553" s="8" t="n">
        <f aca="false">+[2]data1cf!AH552</f>
        <v>-2469.02051338953</v>
      </c>
      <c r="J553" s="8" t="n">
        <f aca="false">+[2]data1cf!AI552</f>
        <v>-2481.45471592452</v>
      </c>
      <c r="K553" s="8" t="n">
        <f aca="false">+[2]data1cf!AJ552</f>
        <v>-2490.63275284667</v>
      </c>
      <c r="L553" s="8" t="n">
        <f aca="false">+[2]data1cf!AK552</f>
        <v>-2518.94865080493</v>
      </c>
      <c r="M553" s="8" t="n">
        <f aca="false">+[2]data1cf!AL552</f>
        <v>-2517.41138714949</v>
      </c>
      <c r="N553" s="8" t="n">
        <f aca="false">+[2]data1cf!AM552</f>
        <v>-2535.03538333683</v>
      </c>
      <c r="O553" s="8" t="n">
        <f aca="false">+[2]data1cf!AN552</f>
        <v>-2345.21170428135</v>
      </c>
      <c r="P553" s="8" t="n">
        <f aca="false">+[2]data1cf!AO552</f>
        <v>-2306.84386886265</v>
      </c>
      <c r="Q553" s="8" t="n">
        <f aca="false">+[2]data1cf!AP552</f>
        <v>-2307.74674910895</v>
      </c>
      <c r="R553" s="8" t="n">
        <f aca="false">+[2]data1cf!AQ552</f>
        <v>1070.61154822173</v>
      </c>
      <c r="S553" s="8" t="n">
        <f aca="false">+[2]data1cf!AR552</f>
        <v>0</v>
      </c>
      <c r="T553" s="8" t="n">
        <f aca="false">+[2]data1cf!AS552</f>
        <v>0</v>
      </c>
      <c r="U553" s="8" t="n">
        <f aca="false">+[2]data1cf!AT552</f>
        <v>0</v>
      </c>
      <c r="V553" s="8" t="n">
        <f aca="false">+[2]data1cf!AU552</f>
        <v>0</v>
      </c>
      <c r="W553" s="8" t="n">
        <f aca="false">+[2]data1cf!AV552</f>
        <v>0</v>
      </c>
      <c r="X553" s="8" t="n">
        <f aca="false">+[2]data1cf!AW552</f>
        <v>0</v>
      </c>
      <c r="Y553" s="8" t="n">
        <f aca="false">+[2]data1cf!AX552</f>
        <v>0</v>
      </c>
      <c r="Z553" s="8" t="n">
        <f aca="false">+[2]data1cf!AY552</f>
        <v>0</v>
      </c>
      <c r="AA553" s="8" t="n">
        <f aca="false">+[2]data1cf!AZ552</f>
        <v>0</v>
      </c>
      <c r="AB553" s="9"/>
      <c r="AC553" s="9"/>
      <c r="AD553" s="9"/>
      <c r="AE553" s="9"/>
      <c r="AF553" s="9"/>
      <c r="AG553" s="9"/>
      <c r="AH553" s="9"/>
      <c r="AI553" s="9"/>
      <c r="AJ553" s="9"/>
      <c r="AK553" s="1"/>
      <c r="AL553" s="1" t="e">
        <f aca="false">SUMPRODUCT(B553:AJ553,PVCapPrice)</f>
        <v>#DIV/0!</v>
      </c>
      <c r="AM553" s="1"/>
      <c r="AN553" s="1"/>
      <c r="AO553" s="1"/>
      <c r="AP553" s="1"/>
      <c r="AQ553" s="1"/>
    </row>
    <row r="554" customFormat="false" ht="11.25" hidden="false" customHeight="false" outlineLevel="0" collapsed="false">
      <c r="A554" s="1" t="n">
        <v>552</v>
      </c>
      <c r="B554" s="8" t="n">
        <f aca="false">+[2]data1cf!AA553</f>
        <v>-100600.470924033</v>
      </c>
      <c r="C554" s="8" t="n">
        <f aca="false">+[2]data1cf!AB553</f>
        <v>-7364.13046868417</v>
      </c>
      <c r="D554" s="8" t="n">
        <f aca="false">+[2]data1cf!AC553</f>
        <v>-3201.46479135467</v>
      </c>
      <c r="E554" s="8" t="n">
        <f aca="false">+[2]data1cf!AD553</f>
        <v>-2802.04662443102</v>
      </c>
      <c r="F554" s="8" t="n">
        <f aca="false">+[2]data1cf!AE553</f>
        <v>-3070.95593824373</v>
      </c>
      <c r="G554" s="8" t="n">
        <f aca="false">+[2]data1cf!AF553</f>
        <v>-3435.17905508653</v>
      </c>
      <c r="H554" s="8" t="n">
        <f aca="false">+[2]data1cf!AG553</f>
        <v>-2172.89807850193</v>
      </c>
      <c r="I554" s="8" t="n">
        <f aca="false">+[2]data1cf!AH553</f>
        <v>-2302.54928721241</v>
      </c>
      <c r="J554" s="8" t="n">
        <f aca="false">+[2]data1cf!AI553</f>
        <v>-2314.9834897474</v>
      </c>
      <c r="K554" s="8" t="n">
        <f aca="false">+[2]data1cf!AJ553</f>
        <v>-2323.87937204892</v>
      </c>
      <c r="L554" s="8" t="n">
        <f aca="false">+[2]data1cf!AK553</f>
        <v>-2352.47742462781</v>
      </c>
      <c r="M554" s="8" t="n">
        <f aca="false">+[2]data1cf!AL553</f>
        <v>-2350.65800635174</v>
      </c>
      <c r="N554" s="8" t="n">
        <f aca="false">+[2]data1cf!AM553</f>
        <v>-2368.56415715972</v>
      </c>
      <c r="O554" s="8" t="n">
        <f aca="false">+[2]data1cf!AN553</f>
        <v>-2178.4583234836</v>
      </c>
      <c r="P554" s="8" t="n">
        <f aca="false">+[2]data1cf!AO553</f>
        <v>-2140.37264268554</v>
      </c>
      <c r="Q554" s="8" t="n">
        <f aca="false">+[2]data1cf!AP553</f>
        <v>-2140.9933683112</v>
      </c>
      <c r="R554" s="8" t="n">
        <f aca="false">+[2]data1cf!AQ553</f>
        <v>1153.84716131029</v>
      </c>
      <c r="S554" s="8" t="n">
        <f aca="false">+[2]data1cf!AR553</f>
        <v>0</v>
      </c>
      <c r="T554" s="8" t="n">
        <f aca="false">+[2]data1cf!AS553</f>
        <v>0</v>
      </c>
      <c r="U554" s="8" t="n">
        <f aca="false">+[2]data1cf!AT553</f>
        <v>0</v>
      </c>
      <c r="V554" s="8" t="n">
        <f aca="false">+[2]data1cf!AU553</f>
        <v>0</v>
      </c>
      <c r="W554" s="8" t="n">
        <f aca="false">+[2]data1cf!AV553</f>
        <v>0</v>
      </c>
      <c r="X554" s="8" t="n">
        <f aca="false">+[2]data1cf!AW553</f>
        <v>0</v>
      </c>
      <c r="Y554" s="8" t="n">
        <f aca="false">+[2]data1cf!AX553</f>
        <v>0</v>
      </c>
      <c r="Z554" s="8" t="n">
        <f aca="false">+[2]data1cf!AY553</f>
        <v>0</v>
      </c>
      <c r="AA554" s="8" t="n">
        <f aca="false">+[2]data1cf!AZ553</f>
        <v>0</v>
      </c>
      <c r="AB554" s="9"/>
      <c r="AC554" s="9"/>
      <c r="AD554" s="9"/>
      <c r="AE554" s="9"/>
      <c r="AF554" s="9"/>
      <c r="AG554" s="9"/>
      <c r="AH554" s="9"/>
      <c r="AI554" s="9"/>
      <c r="AJ554" s="9"/>
      <c r="AK554" s="1"/>
      <c r="AL554" s="1" t="e">
        <f aca="false">SUMPRODUCT(B554:AJ554,PVCapPrice)</f>
        <v>#DIV/0!</v>
      </c>
      <c r="AM554" s="1"/>
      <c r="AN554" s="1"/>
      <c r="AO554" s="1"/>
      <c r="AP554" s="1"/>
      <c r="AQ554" s="1"/>
    </row>
    <row r="555" customFormat="false" ht="11.25" hidden="false" customHeight="false" outlineLevel="0" collapsed="false">
      <c r="A555" s="1" t="n">
        <v>553</v>
      </c>
      <c r="B555" s="8" t="n">
        <f aca="false">+[2]data1cf!AA554</f>
        <v>-92821.8570148395</v>
      </c>
      <c r="C555" s="8" t="n">
        <f aca="false">+[2]data1cf!AB554</f>
        <v>-7558.95142619349</v>
      </c>
      <c r="D555" s="8" t="n">
        <f aca="false">+[2]data1cf!AC554</f>
        <v>-3469.03002079324</v>
      </c>
      <c r="E555" s="8" t="n">
        <f aca="false">+[2]data1cf!AD554</f>
        <v>-3067.7925053405</v>
      </c>
      <c r="F555" s="8" t="n">
        <f aca="false">+[2]data1cf!AE554</f>
        <v>-3437.23779889469</v>
      </c>
      <c r="G555" s="8" t="n">
        <f aca="false">+[2]data1cf!AF554</f>
        <v>-3738.37354364865</v>
      </c>
      <c r="H555" s="8" t="n">
        <f aca="false">+[2]data1cf!AG554</f>
        <v>-2361.31353147776</v>
      </c>
      <c r="I555" s="8" t="n">
        <f aca="false">+[2]data1cf!AH554</f>
        <v>-2480.98446739819</v>
      </c>
      <c r="J555" s="8" t="n">
        <f aca="false">+[2]data1cf!AI554</f>
        <v>-2493.41866993318</v>
      </c>
      <c r="K555" s="8" t="n">
        <f aca="false">+[2]data1cf!AJ554</f>
        <v>-2502.61698474348</v>
      </c>
      <c r="L555" s="8" t="n">
        <f aca="false">+[2]data1cf!AK554</f>
        <v>-2530.91260481359</v>
      </c>
      <c r="M555" s="8" t="n">
        <f aca="false">+[2]data1cf!AL554</f>
        <v>-2529.3956190463</v>
      </c>
      <c r="N555" s="8" t="n">
        <f aca="false">+[2]data1cf!AM554</f>
        <v>-2546.99933734549</v>
      </c>
      <c r="O555" s="8" t="n">
        <f aca="false">+[2]data1cf!AN554</f>
        <v>-2357.19593617816</v>
      </c>
      <c r="P555" s="8" t="n">
        <f aca="false">+[2]data1cf!AO554</f>
        <v>-2318.80782287131</v>
      </c>
      <c r="Q555" s="8" t="n">
        <f aca="false">+[2]data1cf!AP554</f>
        <v>-2319.73098100576</v>
      </c>
      <c r="R555" s="8" t="n">
        <f aca="false">+[2]data1cf!AQ554</f>
        <v>1064.6295712174</v>
      </c>
      <c r="S555" s="8" t="n">
        <f aca="false">+[2]data1cf!AR554</f>
        <v>0</v>
      </c>
      <c r="T555" s="8" t="n">
        <f aca="false">+[2]data1cf!AS554</f>
        <v>0</v>
      </c>
      <c r="U555" s="8" t="n">
        <f aca="false">+[2]data1cf!AT554</f>
        <v>0</v>
      </c>
      <c r="V555" s="8" t="n">
        <f aca="false">+[2]data1cf!AU554</f>
        <v>0</v>
      </c>
      <c r="W555" s="8" t="n">
        <f aca="false">+[2]data1cf!AV554</f>
        <v>0</v>
      </c>
      <c r="X555" s="8" t="n">
        <f aca="false">+[2]data1cf!AW554</f>
        <v>0</v>
      </c>
      <c r="Y555" s="8" t="n">
        <f aca="false">+[2]data1cf!AX554</f>
        <v>0</v>
      </c>
      <c r="Z555" s="8" t="n">
        <f aca="false">+[2]data1cf!AY554</f>
        <v>0</v>
      </c>
      <c r="AA555" s="8" t="n">
        <f aca="false">+[2]data1cf!AZ554</f>
        <v>0</v>
      </c>
      <c r="AB555" s="9"/>
      <c r="AC555" s="9"/>
      <c r="AD555" s="9"/>
      <c r="AE555" s="9"/>
      <c r="AF555" s="9"/>
      <c r="AG555" s="9"/>
      <c r="AH555" s="9"/>
      <c r="AI555" s="9"/>
      <c r="AJ555" s="9"/>
      <c r="AK555" s="1"/>
      <c r="AL555" s="1" t="e">
        <f aca="false">SUMPRODUCT(B555:AJ555,PVCapPrice)</f>
        <v>#DIV/0!</v>
      </c>
      <c r="AM555" s="1"/>
      <c r="AN555" s="1"/>
      <c r="AO555" s="1"/>
      <c r="AP555" s="1"/>
      <c r="AQ555" s="1"/>
    </row>
    <row r="556" customFormat="false" ht="11.25" hidden="false" customHeight="false" outlineLevel="0" collapsed="false">
      <c r="A556" s="1" t="n">
        <v>554</v>
      </c>
      <c r="B556" s="8" t="n">
        <f aca="false">+[2]data1cf!AA555</f>
        <v>-93269.2691990031</v>
      </c>
      <c r="C556" s="8" t="n">
        <f aca="false">+[2]data1cf!AB555</f>
        <v>-7514.28114806059</v>
      </c>
      <c r="D556" s="8" t="n">
        <f aca="false">+[2]data1cf!AC555</f>
        <v>-3412.27353740689</v>
      </c>
      <c r="E556" s="8" t="n">
        <f aca="false">+[2]data1cf!AD555</f>
        <v>-3029.67805076488</v>
      </c>
      <c r="F556" s="8" t="n">
        <f aca="false">+[2]data1cf!AE555</f>
        <v>-3323.53452440184</v>
      </c>
      <c r="G556" s="8" t="n">
        <f aca="false">+[2]data1cf!AF555</f>
        <v>-3688.62618494935</v>
      </c>
      <c r="H556" s="8" t="n">
        <f aca="false">+[2]data1cf!AG555</f>
        <v>-2350.47620617402</v>
      </c>
      <c r="I556" s="8" t="n">
        <f aca="false">+[2]data1cf!AH555</f>
        <v>-2470.72118982322</v>
      </c>
      <c r="J556" s="8" t="n">
        <f aca="false">+[2]data1cf!AI555</f>
        <v>-2483.15539235821</v>
      </c>
      <c r="K556" s="8" t="n">
        <f aca="false">+[2]data1cf!AJ555</f>
        <v>-2492.33631178279</v>
      </c>
      <c r="L556" s="8" t="n">
        <f aca="false">+[2]data1cf!AK555</f>
        <v>-2520.64932723862</v>
      </c>
      <c r="M556" s="8" t="n">
        <f aca="false">+[2]data1cf!AL555</f>
        <v>-2519.11494608561</v>
      </c>
      <c r="N556" s="8" t="n">
        <f aca="false">+[2]data1cf!AM555</f>
        <v>-2536.73605977053</v>
      </c>
      <c r="O556" s="8" t="n">
        <f aca="false">+[2]data1cf!AN555</f>
        <v>-2346.91526321748</v>
      </c>
      <c r="P556" s="8" t="n">
        <f aca="false">+[2]data1cf!AO555</f>
        <v>-2308.54454529635</v>
      </c>
      <c r="Q556" s="8" t="n">
        <f aca="false">+[2]data1cf!AP555</f>
        <v>-2309.45030804507</v>
      </c>
      <c r="R556" s="8" t="n">
        <f aca="false">+[2]data1cf!AQ555</f>
        <v>1069.76121000489</v>
      </c>
      <c r="S556" s="8" t="n">
        <f aca="false">+[2]data1cf!AR555</f>
        <v>0</v>
      </c>
      <c r="T556" s="8" t="n">
        <f aca="false">+[2]data1cf!AS555</f>
        <v>0</v>
      </c>
      <c r="U556" s="8" t="n">
        <f aca="false">+[2]data1cf!AT555</f>
        <v>0</v>
      </c>
      <c r="V556" s="8" t="n">
        <f aca="false">+[2]data1cf!AU555</f>
        <v>0</v>
      </c>
      <c r="W556" s="8" t="n">
        <f aca="false">+[2]data1cf!AV555</f>
        <v>0</v>
      </c>
      <c r="X556" s="8" t="n">
        <f aca="false">+[2]data1cf!AW555</f>
        <v>0</v>
      </c>
      <c r="Y556" s="8" t="n">
        <f aca="false">+[2]data1cf!AX555</f>
        <v>0</v>
      </c>
      <c r="Z556" s="8" t="n">
        <f aca="false">+[2]data1cf!AY555</f>
        <v>0</v>
      </c>
      <c r="AA556" s="8" t="n">
        <f aca="false">+[2]data1cf!AZ555</f>
        <v>0</v>
      </c>
      <c r="AB556" s="9"/>
      <c r="AC556" s="9"/>
      <c r="AD556" s="9"/>
      <c r="AE556" s="9"/>
      <c r="AF556" s="9"/>
      <c r="AG556" s="9"/>
      <c r="AH556" s="9"/>
      <c r="AI556" s="9"/>
      <c r="AJ556" s="9"/>
      <c r="AK556" s="1"/>
      <c r="AL556" s="1" t="e">
        <f aca="false">SUMPRODUCT(B556:AJ556,PVCapPrice)</f>
        <v>#DIV/0!</v>
      </c>
      <c r="AM556" s="1"/>
      <c r="AN556" s="1"/>
      <c r="AO556" s="1"/>
      <c r="AP556" s="1"/>
      <c r="AQ556" s="1"/>
    </row>
    <row r="557" customFormat="false" ht="11.25" hidden="false" customHeight="false" outlineLevel="0" collapsed="false">
      <c r="A557" s="1" t="n">
        <v>555</v>
      </c>
      <c r="B557" s="8" t="n">
        <f aca="false">+[2]data1cf!AA556</f>
        <v>-89568.1198570636</v>
      </c>
      <c r="C557" s="8" t="n">
        <f aca="false">+[2]data1cf!AB556</f>
        <v>-7666.66276394786</v>
      </c>
      <c r="D557" s="8" t="n">
        <f aca="false">+[2]data1cf!AC556</f>
        <v>-3552.61031897155</v>
      </c>
      <c r="E557" s="8" t="n">
        <f aca="false">+[2]data1cf!AD556</f>
        <v>-3343.65903681302</v>
      </c>
      <c r="F557" s="8" t="n">
        <f aca="false">+[2]data1cf!AE556</f>
        <v>-3494.92841511713</v>
      </c>
      <c r="G557" s="8" t="n">
        <f aca="false">+[2]data1cf!AF556</f>
        <v>-3781.80633470235</v>
      </c>
      <c r="H557" s="8" t="n">
        <f aca="false">+[2]data1cf!AG556</f>
        <v>-2440.12633381033</v>
      </c>
      <c r="I557" s="8" t="n">
        <f aca="false">+[2]data1cf!AH556</f>
        <v>-2555.62259480784</v>
      </c>
      <c r="J557" s="8" t="n">
        <f aca="false">+[2]data1cf!AI556</f>
        <v>-2568.05679734283</v>
      </c>
      <c r="K557" s="8" t="n">
        <f aca="false">+[2]data1cf!AJ556</f>
        <v>-2577.38161745383</v>
      </c>
      <c r="L557" s="8" t="n">
        <f aca="false">+[2]data1cf!AK556</f>
        <v>-2605.55073222324</v>
      </c>
      <c r="M557" s="8" t="n">
        <f aca="false">+[2]data1cf!AL556</f>
        <v>-2604.16025175665</v>
      </c>
      <c r="N557" s="8" t="n">
        <f aca="false">+[2]data1cf!AM556</f>
        <v>-2621.63746475515</v>
      </c>
      <c r="O557" s="8" t="n">
        <f aca="false">+[2]data1cf!AN556</f>
        <v>-2431.96056888851</v>
      </c>
      <c r="P557" s="8" t="n">
        <f aca="false">+[2]data1cf!AO556</f>
        <v>-2393.44595028097</v>
      </c>
      <c r="Q557" s="8" t="n">
        <f aca="false">+[2]data1cf!AP556</f>
        <v>-2394.49561371611</v>
      </c>
      <c r="R557" s="8" t="n">
        <f aca="false">+[2]data1cf!AQ556</f>
        <v>1027.31050751258</v>
      </c>
      <c r="S557" s="8" t="n">
        <f aca="false">+[2]data1cf!AR556</f>
        <v>0</v>
      </c>
      <c r="T557" s="8" t="n">
        <f aca="false">+[2]data1cf!AS556</f>
        <v>0</v>
      </c>
      <c r="U557" s="8" t="n">
        <f aca="false">+[2]data1cf!AT556</f>
        <v>0</v>
      </c>
      <c r="V557" s="8" t="n">
        <f aca="false">+[2]data1cf!AU556</f>
        <v>0</v>
      </c>
      <c r="W557" s="8" t="n">
        <f aca="false">+[2]data1cf!AV556</f>
        <v>0</v>
      </c>
      <c r="X557" s="8" t="n">
        <f aca="false">+[2]data1cf!AW556</f>
        <v>0</v>
      </c>
      <c r="Y557" s="8" t="n">
        <f aca="false">+[2]data1cf!AX556</f>
        <v>0</v>
      </c>
      <c r="Z557" s="8" t="n">
        <f aca="false">+[2]data1cf!AY556</f>
        <v>0</v>
      </c>
      <c r="AA557" s="8" t="n">
        <f aca="false">+[2]data1cf!AZ556</f>
        <v>0</v>
      </c>
      <c r="AB557" s="9"/>
      <c r="AC557" s="9"/>
      <c r="AD557" s="9"/>
      <c r="AE557" s="9"/>
      <c r="AF557" s="9"/>
      <c r="AG557" s="9"/>
      <c r="AH557" s="9"/>
      <c r="AI557" s="9"/>
      <c r="AJ557" s="9"/>
      <c r="AK557" s="1"/>
      <c r="AL557" s="1" t="e">
        <f aca="false">SUMPRODUCT(B557:AJ557,PVCapPrice)</f>
        <v>#DIV/0!</v>
      </c>
      <c r="AM557" s="1"/>
      <c r="AN557" s="1"/>
      <c r="AO557" s="1"/>
      <c r="AP557" s="1"/>
      <c r="AQ557" s="1"/>
    </row>
    <row r="558" customFormat="false" ht="11.25" hidden="false" customHeight="false" outlineLevel="0" collapsed="false">
      <c r="A558" s="1" t="n">
        <v>556</v>
      </c>
      <c r="B558" s="8" t="n">
        <f aca="false">+[2]data1cf!AA557</f>
        <v>-99827.016280036</v>
      </c>
      <c r="C558" s="8" t="n">
        <f aca="false">+[2]data1cf!AB557</f>
        <v>-7420.60150761053</v>
      </c>
      <c r="D558" s="8" t="n">
        <f aca="false">+[2]data1cf!AC557</f>
        <v>-3274.26773020126</v>
      </c>
      <c r="E558" s="8" t="n">
        <f aca="false">+[2]data1cf!AD557</f>
        <v>-2772.02755290658</v>
      </c>
      <c r="F558" s="8" t="n">
        <f aca="false">+[2]data1cf!AE557</f>
        <v>-3155.50856060323</v>
      </c>
      <c r="G558" s="8" t="n">
        <f aca="false">+[2]data1cf!AF557</f>
        <v>-3409.17665145566</v>
      </c>
      <c r="H558" s="8" t="n">
        <f aca="false">+[2]data1cf!AG557</f>
        <v>-2191.63288251795</v>
      </c>
      <c r="I558" s="8" t="n">
        <f aca="false">+[2]data1cf!AH557</f>
        <v>-2320.29171798199</v>
      </c>
      <c r="J558" s="8" t="n">
        <f aca="false">+[2]data1cf!AI557</f>
        <v>-2332.72592051698</v>
      </c>
      <c r="K558" s="8" t="n">
        <f aca="false">+[2]data1cf!AJ557</f>
        <v>-2341.65187473505</v>
      </c>
      <c r="L558" s="8" t="n">
        <f aca="false">+[2]data1cf!AK557</f>
        <v>-2370.21985539739</v>
      </c>
      <c r="M558" s="8" t="n">
        <f aca="false">+[2]data1cf!AL557</f>
        <v>-2368.43050903787</v>
      </c>
      <c r="N558" s="8" t="n">
        <f aca="false">+[2]data1cf!AM557</f>
        <v>-2386.3065879293</v>
      </c>
      <c r="O558" s="8" t="n">
        <f aca="false">+[2]data1cf!AN557</f>
        <v>-2196.23082616974</v>
      </c>
      <c r="P558" s="8" t="n">
        <f aca="false">+[2]data1cf!AO557</f>
        <v>-2158.11507345512</v>
      </c>
      <c r="Q558" s="8" t="n">
        <f aca="false">+[2]data1cf!AP557</f>
        <v>-2158.76587099733</v>
      </c>
      <c r="R558" s="8" t="n">
        <f aca="false">+[2]data1cf!AQ557</f>
        <v>1144.9759459255</v>
      </c>
      <c r="S558" s="8" t="n">
        <f aca="false">+[2]data1cf!AR557</f>
        <v>0</v>
      </c>
      <c r="T558" s="8" t="n">
        <f aca="false">+[2]data1cf!AS557</f>
        <v>0</v>
      </c>
      <c r="U558" s="8" t="n">
        <f aca="false">+[2]data1cf!AT557</f>
        <v>0</v>
      </c>
      <c r="V558" s="8" t="n">
        <f aca="false">+[2]data1cf!AU557</f>
        <v>0</v>
      </c>
      <c r="W558" s="8" t="n">
        <f aca="false">+[2]data1cf!AV557</f>
        <v>0</v>
      </c>
      <c r="X558" s="8" t="n">
        <f aca="false">+[2]data1cf!AW557</f>
        <v>0</v>
      </c>
      <c r="Y558" s="8" t="n">
        <f aca="false">+[2]data1cf!AX557</f>
        <v>0</v>
      </c>
      <c r="Z558" s="8" t="n">
        <f aca="false">+[2]data1cf!AY557</f>
        <v>0</v>
      </c>
      <c r="AA558" s="8" t="n">
        <f aca="false">+[2]data1cf!AZ557</f>
        <v>0</v>
      </c>
      <c r="AB558" s="9"/>
      <c r="AC558" s="9"/>
      <c r="AD558" s="9"/>
      <c r="AE558" s="9"/>
      <c r="AF558" s="9"/>
      <c r="AG558" s="9"/>
      <c r="AH558" s="9"/>
      <c r="AI558" s="9"/>
      <c r="AJ558" s="9"/>
      <c r="AK558" s="1"/>
      <c r="AL558" s="1" t="e">
        <f aca="false">SUMPRODUCT(B558:AJ558,PVCapPrice)</f>
        <v>#DIV/0!</v>
      </c>
      <c r="AM558" s="1"/>
      <c r="AN558" s="1"/>
      <c r="AO558" s="1"/>
      <c r="AP558" s="1"/>
      <c r="AQ558" s="1"/>
    </row>
    <row r="559" customFormat="false" ht="11.25" hidden="false" customHeight="false" outlineLevel="0" collapsed="false">
      <c r="A559" s="1" t="n">
        <v>557</v>
      </c>
      <c r="B559" s="8" t="n">
        <f aca="false">+[2]data1cf!AA558</f>
        <v>-102406.40790039</v>
      </c>
      <c r="C559" s="8" t="n">
        <f aca="false">+[2]data1cf!AB558</f>
        <v>-7400.74040158634</v>
      </c>
      <c r="D559" s="8" t="n">
        <f aca="false">+[2]data1cf!AC558</f>
        <v>-3139.45712982518</v>
      </c>
      <c r="E559" s="8" t="n">
        <f aca="false">+[2]data1cf!AD558</f>
        <v>-2822.14398531194</v>
      </c>
      <c r="F559" s="8" t="n">
        <f aca="false">+[2]data1cf!AE558</f>
        <v>-3056.13493243238</v>
      </c>
      <c r="G559" s="8" t="n">
        <f aca="false">+[2]data1cf!AF558</f>
        <v>-3485.40992316104</v>
      </c>
      <c r="H559" s="8" t="n">
        <f aca="false">+[2]data1cf!AG558</f>
        <v>-2129.15423963573</v>
      </c>
      <c r="I559" s="8" t="n">
        <f aca="false">+[2]data1cf!AH558</f>
        <v>-2261.12253772436</v>
      </c>
      <c r="J559" s="8" t="n">
        <f aca="false">+[2]data1cf!AI558</f>
        <v>-2273.55674025935</v>
      </c>
      <c r="K559" s="8" t="n">
        <f aca="false">+[2]data1cf!AJ558</f>
        <v>-2282.38240773122</v>
      </c>
      <c r="L559" s="8" t="n">
        <f aca="false">+[2]data1cf!AK558</f>
        <v>-2311.05067513976</v>
      </c>
      <c r="M559" s="8" t="n">
        <f aca="false">+[2]data1cf!AL558</f>
        <v>-2309.16104203404</v>
      </c>
      <c r="N559" s="8" t="n">
        <f aca="false">+[2]data1cf!AM558</f>
        <v>-2327.13740767166</v>
      </c>
      <c r="O559" s="8" t="n">
        <f aca="false">+[2]data1cf!AN558</f>
        <v>-2136.9613591659</v>
      </c>
      <c r="P559" s="8" t="n">
        <f aca="false">+[2]data1cf!AO558</f>
        <v>-2098.94589319748</v>
      </c>
      <c r="Q559" s="8" t="n">
        <f aca="false">+[2]data1cf!AP558</f>
        <v>-2099.4964039935</v>
      </c>
      <c r="R559" s="8" t="n">
        <f aca="false">+[2]data1cf!AQ558</f>
        <v>1174.56053605432</v>
      </c>
      <c r="S559" s="8" t="n">
        <f aca="false">+[2]data1cf!AR558</f>
        <v>0</v>
      </c>
      <c r="T559" s="8" t="n">
        <f aca="false">+[2]data1cf!AS558</f>
        <v>0</v>
      </c>
      <c r="U559" s="8" t="n">
        <f aca="false">+[2]data1cf!AT558</f>
        <v>0</v>
      </c>
      <c r="V559" s="8" t="n">
        <f aca="false">+[2]data1cf!AU558</f>
        <v>0</v>
      </c>
      <c r="W559" s="8" t="n">
        <f aca="false">+[2]data1cf!AV558</f>
        <v>0</v>
      </c>
      <c r="X559" s="8" t="n">
        <f aca="false">+[2]data1cf!AW558</f>
        <v>0</v>
      </c>
      <c r="Y559" s="8" t="n">
        <f aca="false">+[2]data1cf!AX558</f>
        <v>0</v>
      </c>
      <c r="Z559" s="8" t="n">
        <f aca="false">+[2]data1cf!AY558</f>
        <v>0</v>
      </c>
      <c r="AA559" s="8" t="n">
        <f aca="false">+[2]data1cf!AZ558</f>
        <v>0</v>
      </c>
      <c r="AB559" s="9"/>
      <c r="AC559" s="9"/>
      <c r="AD559" s="9"/>
      <c r="AE559" s="9"/>
      <c r="AF559" s="9"/>
      <c r="AG559" s="9"/>
      <c r="AH559" s="9"/>
      <c r="AI559" s="9"/>
      <c r="AJ559" s="9"/>
      <c r="AK559" s="1"/>
      <c r="AL559" s="1" t="e">
        <f aca="false">SUMPRODUCT(B559:AJ559,PVCapPrice)</f>
        <v>#DIV/0!</v>
      </c>
      <c r="AM559" s="1"/>
      <c r="AN559" s="1"/>
      <c r="AO559" s="1"/>
      <c r="AP559" s="1"/>
      <c r="AQ559" s="1"/>
    </row>
    <row r="560" customFormat="false" ht="11.25" hidden="false" customHeight="false" outlineLevel="0" collapsed="false">
      <c r="A560" s="1" t="n">
        <v>558</v>
      </c>
      <c r="B560" s="8" t="n">
        <f aca="false">+[2]data1cf!AA559</f>
        <v>-88427.5123153103</v>
      </c>
      <c r="C560" s="8" t="n">
        <f aca="false">+[2]data1cf!AB559</f>
        <v>-7629.7154769656</v>
      </c>
      <c r="D560" s="8" t="n">
        <f aca="false">+[2]data1cf!AC559</f>
        <v>-3617.68659867884</v>
      </c>
      <c r="E560" s="8" t="n">
        <f aca="false">+[2]data1cf!AD559</f>
        <v>-3223.43140917481</v>
      </c>
      <c r="F560" s="8" t="n">
        <f aca="false">+[2]data1cf!AE559</f>
        <v>-3469.33805204381</v>
      </c>
      <c r="G560" s="8" t="n">
        <f aca="false">+[2]data1cf!AF559</f>
        <v>-3759.89720179638</v>
      </c>
      <c r="H560" s="8" t="n">
        <f aca="false">+[2]data1cf!AG559</f>
        <v>-2467.75440343248</v>
      </c>
      <c r="I560" s="8" t="n">
        <f aca="false">+[2]data1cf!AH559</f>
        <v>-2581.78721932962</v>
      </c>
      <c r="J560" s="8" t="n">
        <f aca="false">+[2]data1cf!AI559</f>
        <v>-2594.22142186461</v>
      </c>
      <c r="K560" s="8" t="n">
        <f aca="false">+[2]data1cf!AJ559</f>
        <v>-2603.59058879683</v>
      </c>
      <c r="L560" s="8" t="n">
        <f aca="false">+[2]data1cf!AK559</f>
        <v>-2631.71535674502</v>
      </c>
      <c r="M560" s="8" t="n">
        <f aca="false">+[2]data1cf!AL559</f>
        <v>-2630.36922309966</v>
      </c>
      <c r="N560" s="8" t="n">
        <f aca="false">+[2]data1cf!AM559</f>
        <v>-2647.80208927693</v>
      </c>
      <c r="O560" s="8" t="n">
        <f aca="false">+[2]data1cf!AN559</f>
        <v>-2458.16954023152</v>
      </c>
      <c r="P560" s="8" t="n">
        <f aca="false">+[2]data1cf!AO559</f>
        <v>-2419.61057480275</v>
      </c>
      <c r="Q560" s="8" t="n">
        <f aca="false">+[2]data1cf!AP559</f>
        <v>-2420.70458505912</v>
      </c>
      <c r="R560" s="8" t="n">
        <f aca="false">+[2]data1cf!AQ559</f>
        <v>1014.22819525168</v>
      </c>
      <c r="S560" s="8" t="n">
        <f aca="false">+[2]data1cf!AR559</f>
        <v>0</v>
      </c>
      <c r="T560" s="8" t="n">
        <f aca="false">+[2]data1cf!AS559</f>
        <v>0</v>
      </c>
      <c r="U560" s="8" t="n">
        <f aca="false">+[2]data1cf!AT559</f>
        <v>0</v>
      </c>
      <c r="V560" s="8" t="n">
        <f aca="false">+[2]data1cf!AU559</f>
        <v>0</v>
      </c>
      <c r="W560" s="8" t="n">
        <f aca="false">+[2]data1cf!AV559</f>
        <v>0</v>
      </c>
      <c r="X560" s="8" t="n">
        <f aca="false">+[2]data1cf!AW559</f>
        <v>0</v>
      </c>
      <c r="Y560" s="8" t="n">
        <f aca="false">+[2]data1cf!AX559</f>
        <v>0</v>
      </c>
      <c r="Z560" s="8" t="n">
        <f aca="false">+[2]data1cf!AY559</f>
        <v>0</v>
      </c>
      <c r="AA560" s="8" t="n">
        <f aca="false">+[2]data1cf!AZ559</f>
        <v>0</v>
      </c>
      <c r="AB560" s="9"/>
      <c r="AC560" s="9"/>
      <c r="AD560" s="9"/>
      <c r="AE560" s="9"/>
      <c r="AF560" s="9"/>
      <c r="AG560" s="9"/>
      <c r="AH560" s="9"/>
      <c r="AI560" s="9"/>
      <c r="AJ560" s="9"/>
      <c r="AK560" s="1"/>
      <c r="AL560" s="1" t="e">
        <f aca="false">SUMPRODUCT(B560:AJ560,PVCapPrice)</f>
        <v>#DIV/0!</v>
      </c>
      <c r="AM560" s="1"/>
      <c r="AN560" s="1"/>
      <c r="AO560" s="1"/>
      <c r="AP560" s="1"/>
      <c r="AQ560" s="1"/>
    </row>
    <row r="561" customFormat="false" ht="11.25" hidden="false" customHeight="false" outlineLevel="0" collapsed="false">
      <c r="A561" s="1" t="n">
        <v>559</v>
      </c>
      <c r="B561" s="8" t="n">
        <f aca="false">+[2]data1cf!AA560</f>
        <v>-100938.133955746</v>
      </c>
      <c r="C561" s="8" t="n">
        <f aca="false">+[2]data1cf!AB560</f>
        <v>-7399.66886706386</v>
      </c>
      <c r="D561" s="8" t="n">
        <f aca="false">+[2]data1cf!AC560</f>
        <v>-3233.10293499416</v>
      </c>
      <c r="E561" s="8" t="n">
        <f aca="false">+[2]data1cf!AD560</f>
        <v>-2890.25362270771</v>
      </c>
      <c r="F561" s="8" t="n">
        <f aca="false">+[2]data1cf!AE560</f>
        <v>-3203.50420878763</v>
      </c>
      <c r="G561" s="8" t="n">
        <f aca="false">+[2]data1cf!AF560</f>
        <v>-3490.09770199833</v>
      </c>
      <c r="H561" s="8" t="n">
        <f aca="false">+[2]data1cf!AG560</f>
        <v>-2164.71912350866</v>
      </c>
      <c r="I561" s="8" t="n">
        <f aca="false">+[2]data1cf!AH560</f>
        <v>-2294.80356739534</v>
      </c>
      <c r="J561" s="8" t="n">
        <f aca="false">+[2]data1cf!AI560</f>
        <v>-2307.23776993033</v>
      </c>
      <c r="K561" s="8" t="n">
        <f aca="false">+[2]data1cf!AJ560</f>
        <v>-2316.12052389317</v>
      </c>
      <c r="L561" s="8" t="n">
        <f aca="false">+[2]data1cf!AK560</f>
        <v>-2344.73170481074</v>
      </c>
      <c r="M561" s="8" t="n">
        <f aca="false">+[2]data1cf!AL560</f>
        <v>-2342.89915819599</v>
      </c>
      <c r="N561" s="8" t="n">
        <f aca="false">+[2]data1cf!AM560</f>
        <v>-2360.81843734265</v>
      </c>
      <c r="O561" s="8" t="n">
        <f aca="false">+[2]data1cf!AN560</f>
        <v>-2170.69947532786</v>
      </c>
      <c r="P561" s="8" t="n">
        <f aca="false">+[2]data1cf!AO560</f>
        <v>-2132.62692286847</v>
      </c>
      <c r="Q561" s="8" t="n">
        <f aca="false">+[2]data1cf!AP560</f>
        <v>-2133.23452015545</v>
      </c>
      <c r="R561" s="8" t="n">
        <f aca="false">+[2]data1cf!AQ560</f>
        <v>1157.72002121882</v>
      </c>
      <c r="S561" s="8" t="n">
        <f aca="false">+[2]data1cf!AR560</f>
        <v>0</v>
      </c>
      <c r="T561" s="8" t="n">
        <f aca="false">+[2]data1cf!AS560</f>
        <v>0</v>
      </c>
      <c r="U561" s="8" t="n">
        <f aca="false">+[2]data1cf!AT560</f>
        <v>0</v>
      </c>
      <c r="V561" s="8" t="n">
        <f aca="false">+[2]data1cf!AU560</f>
        <v>0</v>
      </c>
      <c r="W561" s="8" t="n">
        <f aca="false">+[2]data1cf!AV560</f>
        <v>0</v>
      </c>
      <c r="X561" s="8" t="n">
        <f aca="false">+[2]data1cf!AW560</f>
        <v>0</v>
      </c>
      <c r="Y561" s="8" t="n">
        <f aca="false">+[2]data1cf!AX560</f>
        <v>0</v>
      </c>
      <c r="Z561" s="8" t="n">
        <f aca="false">+[2]data1cf!AY560</f>
        <v>0</v>
      </c>
      <c r="AA561" s="8" t="n">
        <f aca="false">+[2]data1cf!AZ560</f>
        <v>0</v>
      </c>
      <c r="AB561" s="9"/>
      <c r="AC561" s="9"/>
      <c r="AD561" s="9"/>
      <c r="AE561" s="9"/>
      <c r="AF561" s="9"/>
      <c r="AG561" s="9"/>
      <c r="AH561" s="9"/>
      <c r="AI561" s="9"/>
      <c r="AJ561" s="9"/>
      <c r="AK561" s="1"/>
      <c r="AL561" s="1" t="e">
        <f aca="false">SUMPRODUCT(B561:AJ561,PVCapPrice)</f>
        <v>#DIV/0!</v>
      </c>
      <c r="AM561" s="1"/>
      <c r="AN561" s="1"/>
      <c r="AO561" s="1"/>
      <c r="AP561" s="1"/>
      <c r="AQ561" s="1"/>
    </row>
    <row r="562" customFormat="false" ht="11.25" hidden="false" customHeight="false" outlineLevel="0" collapsed="false">
      <c r="A562" s="1" t="n">
        <v>560</v>
      </c>
      <c r="B562" s="8" t="n">
        <f aca="false">+[2]data1cf!AA561</f>
        <v>-97127.3401895293</v>
      </c>
      <c r="C562" s="8" t="n">
        <f aca="false">+[2]data1cf!AB561</f>
        <v>-7500.96564537663</v>
      </c>
      <c r="D562" s="8" t="n">
        <f aca="false">+[2]data1cf!AC561</f>
        <v>-3264.52896024691</v>
      </c>
      <c r="E562" s="8" t="n">
        <f aca="false">+[2]data1cf!AD561</f>
        <v>-2873.95716888264</v>
      </c>
      <c r="F562" s="8" t="n">
        <f aca="false">+[2]data1cf!AE561</f>
        <v>-3196.12368632517</v>
      </c>
      <c r="G562" s="8" t="n">
        <f aca="false">+[2]data1cf!AF561</f>
        <v>-3522.57619013588</v>
      </c>
      <c r="H562" s="8" t="n">
        <f aca="false">+[2]data1cf!AG561</f>
        <v>-2257.02508470446</v>
      </c>
      <c r="I562" s="8" t="n">
        <f aca="false">+[2]data1cf!AH561</f>
        <v>-2382.22012775734</v>
      </c>
      <c r="J562" s="8" t="n">
        <f aca="false">+[2]data1cf!AI561</f>
        <v>-2394.65433029233</v>
      </c>
      <c r="K562" s="8" t="n">
        <f aca="false">+[2]data1cf!AJ561</f>
        <v>-2403.6852479168</v>
      </c>
      <c r="L562" s="8" t="n">
        <f aca="false">+[2]data1cf!AK561</f>
        <v>-2432.14826517274</v>
      </c>
      <c r="M562" s="8" t="n">
        <f aca="false">+[2]data1cf!AL561</f>
        <v>-2430.46388221962</v>
      </c>
      <c r="N562" s="8" t="n">
        <f aca="false">+[2]data1cf!AM561</f>
        <v>-2448.23499770465</v>
      </c>
      <c r="O562" s="8" t="n">
        <f aca="false">+[2]data1cf!AN561</f>
        <v>-2258.26419935149</v>
      </c>
      <c r="P562" s="8" t="n">
        <f aca="false">+[2]data1cf!AO561</f>
        <v>-2220.04348323047</v>
      </c>
      <c r="Q562" s="8" t="n">
        <f aca="false">+[2]data1cf!AP561</f>
        <v>-2220.79924417908</v>
      </c>
      <c r="R562" s="8" t="n">
        <f aca="false">+[2]data1cf!AQ561</f>
        <v>1114.01174103782</v>
      </c>
      <c r="S562" s="8" t="n">
        <f aca="false">+[2]data1cf!AR561</f>
        <v>0</v>
      </c>
      <c r="T562" s="8" t="n">
        <f aca="false">+[2]data1cf!AS561</f>
        <v>0</v>
      </c>
      <c r="U562" s="8" t="n">
        <f aca="false">+[2]data1cf!AT561</f>
        <v>0</v>
      </c>
      <c r="V562" s="8" t="n">
        <f aca="false">+[2]data1cf!AU561</f>
        <v>0</v>
      </c>
      <c r="W562" s="8" t="n">
        <f aca="false">+[2]data1cf!AV561</f>
        <v>0</v>
      </c>
      <c r="X562" s="8" t="n">
        <f aca="false">+[2]data1cf!AW561</f>
        <v>0</v>
      </c>
      <c r="Y562" s="8" t="n">
        <f aca="false">+[2]data1cf!AX561</f>
        <v>0</v>
      </c>
      <c r="Z562" s="8" t="n">
        <f aca="false">+[2]data1cf!AY561</f>
        <v>0</v>
      </c>
      <c r="AA562" s="8" t="n">
        <f aca="false">+[2]data1cf!AZ561</f>
        <v>0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1"/>
      <c r="AL562" s="1" t="e">
        <f aca="false">SUMPRODUCT(B562:AJ562,PVCapPrice)</f>
        <v>#DIV/0!</v>
      </c>
      <c r="AM562" s="1"/>
      <c r="AN562" s="1"/>
      <c r="AO562" s="1"/>
      <c r="AP562" s="1"/>
      <c r="AQ562" s="1"/>
    </row>
    <row r="563" customFormat="false" ht="11.25" hidden="false" customHeight="false" outlineLevel="0" collapsed="false">
      <c r="A563" s="1" t="n">
        <v>561</v>
      </c>
      <c r="B563" s="8" t="n">
        <f aca="false">+[2]data1cf!AA562</f>
        <v>-91788.388279997</v>
      </c>
      <c r="C563" s="8" t="n">
        <f aca="false">+[2]data1cf!AB562</f>
        <v>-7497.41162235926</v>
      </c>
      <c r="D563" s="8" t="n">
        <f aca="false">+[2]data1cf!AC562</f>
        <v>-3517.17938723023</v>
      </c>
      <c r="E563" s="8" t="n">
        <f aca="false">+[2]data1cf!AD562</f>
        <v>-3099.50993307628</v>
      </c>
      <c r="F563" s="8" t="n">
        <f aca="false">+[2]data1cf!AE562</f>
        <v>-3346.74813611742</v>
      </c>
      <c r="G563" s="8" t="n">
        <f aca="false">+[2]data1cf!AF562</f>
        <v>-3698.10743811397</v>
      </c>
      <c r="H563" s="8" t="n">
        <f aca="false">+[2]data1cf!AG562</f>
        <v>-2386.34645920561</v>
      </c>
      <c r="I563" s="8" t="n">
        <f aca="false">+[2]data1cf!AH562</f>
        <v>-2504.69141340048</v>
      </c>
      <c r="J563" s="8" t="n">
        <f aca="false">+[2]data1cf!AI562</f>
        <v>-2517.12561593547</v>
      </c>
      <c r="K563" s="8" t="n">
        <f aca="false">+[2]data1cf!AJ562</f>
        <v>-2526.36411201019</v>
      </c>
      <c r="L563" s="8" t="n">
        <f aca="false">+[2]data1cf!AK562</f>
        <v>-2554.61955081588</v>
      </c>
      <c r="M563" s="8" t="n">
        <f aca="false">+[2]data1cf!AL562</f>
        <v>-2553.14274631301</v>
      </c>
      <c r="N563" s="8" t="n">
        <f aca="false">+[2]data1cf!AM562</f>
        <v>-2570.70628334779</v>
      </c>
      <c r="O563" s="8" t="n">
        <f aca="false">+[2]data1cf!AN562</f>
        <v>-2380.94306344487</v>
      </c>
      <c r="P563" s="8" t="n">
        <f aca="false">+[2]data1cf!AO562</f>
        <v>-2342.51476887361</v>
      </c>
      <c r="Q563" s="8" t="n">
        <f aca="false">+[2]data1cf!AP562</f>
        <v>-2343.47810827247</v>
      </c>
      <c r="R563" s="8" t="n">
        <f aca="false">+[2]data1cf!AQ562</f>
        <v>1052.77609821625</v>
      </c>
      <c r="S563" s="8" t="n">
        <f aca="false">+[2]data1cf!AR562</f>
        <v>0</v>
      </c>
      <c r="T563" s="8" t="n">
        <f aca="false">+[2]data1cf!AS562</f>
        <v>0</v>
      </c>
      <c r="U563" s="8" t="n">
        <f aca="false">+[2]data1cf!AT562</f>
        <v>0</v>
      </c>
      <c r="V563" s="8" t="n">
        <f aca="false">+[2]data1cf!AU562</f>
        <v>0</v>
      </c>
      <c r="W563" s="8" t="n">
        <f aca="false">+[2]data1cf!AV562</f>
        <v>0</v>
      </c>
      <c r="X563" s="8" t="n">
        <f aca="false">+[2]data1cf!AW562</f>
        <v>0</v>
      </c>
      <c r="Y563" s="8" t="n">
        <f aca="false">+[2]data1cf!AX562</f>
        <v>0</v>
      </c>
      <c r="Z563" s="8" t="n">
        <f aca="false">+[2]data1cf!AY562</f>
        <v>0</v>
      </c>
      <c r="AA563" s="8" t="n">
        <f aca="false">+[2]data1cf!AZ562</f>
        <v>0</v>
      </c>
      <c r="AB563" s="9"/>
      <c r="AC563" s="9"/>
      <c r="AD563" s="9"/>
      <c r="AE563" s="9"/>
      <c r="AF563" s="9"/>
      <c r="AG563" s="9"/>
      <c r="AH563" s="9"/>
      <c r="AI563" s="9"/>
      <c r="AJ563" s="9"/>
      <c r="AK563" s="1"/>
      <c r="AL563" s="1" t="e">
        <f aca="false">SUMPRODUCT(B563:AJ563,PVCapPrice)</f>
        <v>#DIV/0!</v>
      </c>
      <c r="AM563" s="1"/>
      <c r="AN563" s="1"/>
      <c r="AO563" s="1"/>
      <c r="AP563" s="1"/>
      <c r="AQ563" s="1"/>
    </row>
    <row r="564" customFormat="false" ht="11.25" hidden="false" customHeight="false" outlineLevel="0" collapsed="false">
      <c r="A564" s="1" t="n">
        <v>562</v>
      </c>
      <c r="B564" s="8" t="n">
        <f aca="false">+[2]data1cf!AA563</f>
        <v>-101002.960439652</v>
      </c>
      <c r="C564" s="8" t="n">
        <f aca="false">+[2]data1cf!AB563</f>
        <v>-7367.64769414774</v>
      </c>
      <c r="D564" s="8" t="n">
        <f aca="false">+[2]data1cf!AC563</f>
        <v>-3213.87369601762</v>
      </c>
      <c r="E564" s="8" t="n">
        <f aca="false">+[2]data1cf!AD563</f>
        <v>-2842.30959894412</v>
      </c>
      <c r="F564" s="8" t="n">
        <f aca="false">+[2]data1cf!AE563</f>
        <v>-3078.6069386034</v>
      </c>
      <c r="G564" s="8" t="n">
        <f aca="false">+[2]data1cf!AF563</f>
        <v>-3442.04610705175</v>
      </c>
      <c r="H564" s="8" t="n">
        <f aca="false">+[2]data1cf!AG563</f>
        <v>-2163.14888085714</v>
      </c>
      <c r="I564" s="8" t="n">
        <f aca="false">+[2]data1cf!AH563</f>
        <v>-2293.31649971573</v>
      </c>
      <c r="J564" s="8" t="n">
        <f aca="false">+[2]data1cf!AI563</f>
        <v>-2305.75070225072</v>
      </c>
      <c r="K564" s="8" t="n">
        <f aca="false">+[2]data1cf!AJ563</f>
        <v>-2314.63093575987</v>
      </c>
      <c r="L564" s="8" t="n">
        <f aca="false">+[2]data1cf!AK563</f>
        <v>-2343.24463713113</v>
      </c>
      <c r="M564" s="8" t="n">
        <f aca="false">+[2]data1cf!AL563</f>
        <v>-2341.40957006269</v>
      </c>
      <c r="N564" s="8" t="n">
        <f aca="false">+[2]data1cf!AM563</f>
        <v>-2359.33136966304</v>
      </c>
      <c r="O564" s="8" t="n">
        <f aca="false">+[2]data1cf!AN563</f>
        <v>-2169.20988719455</v>
      </c>
      <c r="P564" s="8" t="n">
        <f aca="false">+[2]data1cf!AO563</f>
        <v>-2131.13985518886</v>
      </c>
      <c r="Q564" s="8" t="n">
        <f aca="false">+[2]data1cf!AP563</f>
        <v>-2131.74493202215</v>
      </c>
      <c r="R564" s="8" t="n">
        <f aca="false">+[2]data1cf!AQ563</f>
        <v>1158.46355505863</v>
      </c>
      <c r="S564" s="8" t="n">
        <f aca="false">+[2]data1cf!AR563</f>
        <v>0</v>
      </c>
      <c r="T564" s="8" t="n">
        <f aca="false">+[2]data1cf!AS563</f>
        <v>0</v>
      </c>
      <c r="U564" s="8" t="n">
        <f aca="false">+[2]data1cf!AT563</f>
        <v>0</v>
      </c>
      <c r="V564" s="8" t="n">
        <f aca="false">+[2]data1cf!AU563</f>
        <v>0</v>
      </c>
      <c r="W564" s="8" t="n">
        <f aca="false">+[2]data1cf!AV563</f>
        <v>0</v>
      </c>
      <c r="X564" s="8" t="n">
        <f aca="false">+[2]data1cf!AW563</f>
        <v>0</v>
      </c>
      <c r="Y564" s="8" t="n">
        <f aca="false">+[2]data1cf!AX563</f>
        <v>0</v>
      </c>
      <c r="Z564" s="8" t="n">
        <f aca="false">+[2]data1cf!AY563</f>
        <v>0</v>
      </c>
      <c r="AA564" s="8" t="n">
        <f aca="false">+[2]data1cf!AZ563</f>
        <v>0</v>
      </c>
      <c r="AB564" s="9"/>
      <c r="AC564" s="9"/>
      <c r="AD564" s="9"/>
      <c r="AE564" s="9"/>
      <c r="AF564" s="9"/>
      <c r="AG564" s="9"/>
      <c r="AH564" s="9"/>
      <c r="AI564" s="9"/>
      <c r="AJ564" s="9"/>
      <c r="AK564" s="1"/>
      <c r="AL564" s="1" t="e">
        <f aca="false">SUMPRODUCT(B564:AJ564,PVCapPrice)</f>
        <v>#DIV/0!</v>
      </c>
      <c r="AM564" s="1"/>
      <c r="AN564" s="1"/>
      <c r="AO564" s="1"/>
      <c r="AP564" s="1"/>
      <c r="AQ564" s="1"/>
    </row>
    <row r="565" customFormat="false" ht="11.25" hidden="false" customHeight="false" outlineLevel="0" collapsed="false">
      <c r="A565" s="1" t="n">
        <v>563</v>
      </c>
      <c r="B565" s="8" t="n">
        <f aca="false">+[2]data1cf!AA564</f>
        <v>-92887.6805881354</v>
      </c>
      <c r="C565" s="8" t="n">
        <f aca="false">+[2]data1cf!AB564</f>
        <v>-7525.44507688507</v>
      </c>
      <c r="D565" s="8" t="n">
        <f aca="false">+[2]data1cf!AC564</f>
        <v>-3477.43148613369</v>
      </c>
      <c r="E565" s="8" t="n">
        <f aca="false">+[2]data1cf!AD564</f>
        <v>-3238.20866621146</v>
      </c>
      <c r="F565" s="8" t="n">
        <f aca="false">+[2]data1cf!AE564</f>
        <v>-3401.11686431693</v>
      </c>
      <c r="G565" s="8" t="n">
        <f aca="false">+[2]data1cf!AF564</f>
        <v>-3669.67894912945</v>
      </c>
      <c r="H565" s="8" t="n">
        <f aca="false">+[2]data1cf!AG564</f>
        <v>-2359.71913708773</v>
      </c>
      <c r="I565" s="8" t="n">
        <f aca="false">+[2]data1cf!AH564</f>
        <v>-2479.47452728564</v>
      </c>
      <c r="J565" s="8" t="n">
        <f aca="false">+[2]data1cf!AI564</f>
        <v>-2491.90872982063</v>
      </c>
      <c r="K565" s="8" t="n">
        <f aca="false">+[2]data1cf!AJ564</f>
        <v>-2501.1044854104</v>
      </c>
      <c r="L565" s="8" t="n">
        <f aca="false">+[2]data1cf!AK564</f>
        <v>-2529.40266470104</v>
      </c>
      <c r="M565" s="8" t="n">
        <f aca="false">+[2]data1cf!AL564</f>
        <v>-2527.88311971322</v>
      </c>
      <c r="N565" s="8" t="n">
        <f aca="false">+[2]data1cf!AM564</f>
        <v>-2545.48939723294</v>
      </c>
      <c r="O565" s="8" t="n">
        <f aca="false">+[2]data1cf!AN564</f>
        <v>-2355.68343684509</v>
      </c>
      <c r="P565" s="8" t="n">
        <f aca="false">+[2]data1cf!AO564</f>
        <v>-2317.29788275876</v>
      </c>
      <c r="Q565" s="8" t="n">
        <f aca="false">+[2]data1cf!AP564</f>
        <v>-2318.21848167268</v>
      </c>
      <c r="R565" s="8" t="n">
        <f aca="false">+[2]data1cf!AQ564</f>
        <v>1065.38454127368</v>
      </c>
      <c r="S565" s="8" t="n">
        <f aca="false">+[2]data1cf!AR564</f>
        <v>0</v>
      </c>
      <c r="T565" s="8" t="n">
        <f aca="false">+[2]data1cf!AS564</f>
        <v>0</v>
      </c>
      <c r="U565" s="8" t="n">
        <f aca="false">+[2]data1cf!AT564</f>
        <v>0</v>
      </c>
      <c r="V565" s="8" t="n">
        <f aca="false">+[2]data1cf!AU564</f>
        <v>0</v>
      </c>
      <c r="W565" s="8" t="n">
        <f aca="false">+[2]data1cf!AV564</f>
        <v>0</v>
      </c>
      <c r="X565" s="8" t="n">
        <f aca="false">+[2]data1cf!AW564</f>
        <v>0</v>
      </c>
      <c r="Y565" s="8" t="n">
        <f aca="false">+[2]data1cf!AX564</f>
        <v>0</v>
      </c>
      <c r="Z565" s="8" t="n">
        <f aca="false">+[2]data1cf!AY564</f>
        <v>0</v>
      </c>
      <c r="AA565" s="8" t="n">
        <f aca="false">+[2]data1cf!AZ564</f>
        <v>0</v>
      </c>
      <c r="AB565" s="9"/>
      <c r="AC565" s="9"/>
      <c r="AD565" s="9"/>
      <c r="AE565" s="9"/>
      <c r="AF565" s="9"/>
      <c r="AG565" s="9"/>
      <c r="AH565" s="9"/>
      <c r="AI565" s="9"/>
      <c r="AJ565" s="9"/>
      <c r="AK565" s="1"/>
      <c r="AL565" s="1" t="e">
        <f aca="false">SUMPRODUCT(B565:AJ565,PVCapPrice)</f>
        <v>#DIV/0!</v>
      </c>
      <c r="AM565" s="1"/>
      <c r="AN565" s="1"/>
      <c r="AO565" s="1"/>
      <c r="AP565" s="1"/>
      <c r="AQ565" s="1"/>
    </row>
    <row r="566" customFormat="false" ht="11.25" hidden="false" customHeight="false" outlineLevel="0" collapsed="false">
      <c r="A566" s="1" t="n">
        <v>564</v>
      </c>
      <c r="B566" s="8" t="n">
        <f aca="false">+[2]data1cf!AA565</f>
        <v>-87603.3202500005</v>
      </c>
      <c r="C566" s="8" t="n">
        <f aca="false">+[2]data1cf!AB565</f>
        <v>-7674.8876829882</v>
      </c>
      <c r="D566" s="8" t="n">
        <f aca="false">+[2]data1cf!AC565</f>
        <v>-3677.51424670059</v>
      </c>
      <c r="E566" s="8" t="n">
        <f aca="false">+[2]data1cf!AD565</f>
        <v>-3317.30330041603</v>
      </c>
      <c r="F566" s="8" t="n">
        <f aca="false">+[2]data1cf!AE565</f>
        <v>-3460.79592054143</v>
      </c>
      <c r="G566" s="8" t="n">
        <f aca="false">+[2]data1cf!AF565</f>
        <v>-3736.55938226866</v>
      </c>
      <c r="H566" s="8" t="n">
        <f aca="false">+[2]data1cf!AG565</f>
        <v>-2487.71818144451</v>
      </c>
      <c r="I566" s="8" t="n">
        <f aca="false">+[2]data1cf!AH565</f>
        <v>-2600.69352595418</v>
      </c>
      <c r="J566" s="8" t="n">
        <f aca="false">+[2]data1cf!AI565</f>
        <v>-2613.12772848917</v>
      </c>
      <c r="K566" s="8" t="n">
        <f aca="false">+[2]data1cf!AJ565</f>
        <v>-2622.52894000889</v>
      </c>
      <c r="L566" s="8" t="n">
        <f aca="false">+[2]data1cf!AK565</f>
        <v>-2650.62166336958</v>
      </c>
      <c r="M566" s="8" t="n">
        <f aca="false">+[2]data1cf!AL565</f>
        <v>-2649.30757431171</v>
      </c>
      <c r="N566" s="8" t="n">
        <f aca="false">+[2]data1cf!AM565</f>
        <v>-2666.70839590149</v>
      </c>
      <c r="O566" s="8" t="n">
        <f aca="false">+[2]data1cf!AN565</f>
        <v>-2477.10789144358</v>
      </c>
      <c r="P566" s="8" t="n">
        <f aca="false">+[2]data1cf!AO565</f>
        <v>-2438.51688142731</v>
      </c>
      <c r="Q566" s="8" t="n">
        <f aca="false">+[2]data1cf!AP565</f>
        <v>-2439.64293627117</v>
      </c>
      <c r="R566" s="8" t="n">
        <f aca="false">+[2]data1cf!AQ565</f>
        <v>1004.77504193941</v>
      </c>
      <c r="S566" s="8" t="n">
        <f aca="false">+[2]data1cf!AR565</f>
        <v>0</v>
      </c>
      <c r="T566" s="8" t="n">
        <f aca="false">+[2]data1cf!AS565</f>
        <v>0</v>
      </c>
      <c r="U566" s="8" t="n">
        <f aca="false">+[2]data1cf!AT565</f>
        <v>0</v>
      </c>
      <c r="V566" s="8" t="n">
        <f aca="false">+[2]data1cf!AU565</f>
        <v>0</v>
      </c>
      <c r="W566" s="8" t="n">
        <f aca="false">+[2]data1cf!AV565</f>
        <v>0</v>
      </c>
      <c r="X566" s="8" t="n">
        <f aca="false">+[2]data1cf!AW565</f>
        <v>0</v>
      </c>
      <c r="Y566" s="8" t="n">
        <f aca="false">+[2]data1cf!AX565</f>
        <v>0</v>
      </c>
      <c r="Z566" s="8" t="n">
        <f aca="false">+[2]data1cf!AY565</f>
        <v>0</v>
      </c>
      <c r="AA566" s="8" t="n">
        <f aca="false">+[2]data1cf!AZ565</f>
        <v>0</v>
      </c>
      <c r="AB566" s="9"/>
      <c r="AC566" s="9"/>
      <c r="AD566" s="9"/>
      <c r="AE566" s="9"/>
      <c r="AF566" s="9"/>
      <c r="AG566" s="9"/>
      <c r="AH566" s="9"/>
      <c r="AI566" s="9"/>
      <c r="AJ566" s="9"/>
      <c r="AK566" s="1"/>
      <c r="AL566" s="1" t="e">
        <f aca="false">SUMPRODUCT(B566:AJ566,PVCapPrice)</f>
        <v>#DIV/0!</v>
      </c>
      <c r="AM566" s="1"/>
      <c r="AN566" s="1"/>
      <c r="AO566" s="1"/>
      <c r="AP566" s="1"/>
      <c r="AQ566" s="1"/>
    </row>
    <row r="567" customFormat="false" ht="11.25" hidden="false" customHeight="false" outlineLevel="0" collapsed="false">
      <c r="A567" s="1" t="n">
        <v>565</v>
      </c>
      <c r="B567" s="8" t="n">
        <f aca="false">+[2]data1cf!AA566</f>
        <v>-99731.4432712977</v>
      </c>
      <c r="C567" s="8" t="n">
        <f aca="false">+[2]data1cf!AB566</f>
        <v>-7412.38335456403</v>
      </c>
      <c r="D567" s="8" t="n">
        <f aca="false">+[2]data1cf!AC566</f>
        <v>-3289.20250997747</v>
      </c>
      <c r="E567" s="8" t="n">
        <f aca="false">+[2]data1cf!AD566</f>
        <v>-2877.23028078395</v>
      </c>
      <c r="F567" s="8" t="n">
        <f aca="false">+[2]data1cf!AE566</f>
        <v>-3180.10805578996</v>
      </c>
      <c r="G567" s="8" t="n">
        <f aca="false">+[2]data1cf!AF566</f>
        <v>-3483.35173279143</v>
      </c>
      <c r="H567" s="8" t="n">
        <f aca="false">+[2]data1cf!AG566</f>
        <v>-2193.94787487313</v>
      </c>
      <c r="I567" s="8" t="n">
        <f aca="false">+[2]data1cf!AH566</f>
        <v>-2322.48408634404</v>
      </c>
      <c r="J567" s="8" t="n">
        <f aca="false">+[2]data1cf!AI566</f>
        <v>-2334.91828887903</v>
      </c>
      <c r="K567" s="8" t="n">
        <f aca="false">+[2]data1cf!AJ566</f>
        <v>-2343.84795897568</v>
      </c>
      <c r="L567" s="8" t="n">
        <f aca="false">+[2]data1cf!AK566</f>
        <v>-2372.41222375944</v>
      </c>
      <c r="M567" s="8" t="n">
        <f aca="false">+[2]data1cf!AL566</f>
        <v>-2370.6265932785</v>
      </c>
      <c r="N567" s="8" t="n">
        <f aca="false">+[2]data1cf!AM566</f>
        <v>-2388.49895629135</v>
      </c>
      <c r="O567" s="8" t="n">
        <f aca="false">+[2]data1cf!AN566</f>
        <v>-2198.42691041037</v>
      </c>
      <c r="P567" s="8" t="n">
        <f aca="false">+[2]data1cf!AO566</f>
        <v>-2160.30744181717</v>
      </c>
      <c r="Q567" s="8" t="n">
        <f aca="false">+[2]data1cf!AP566</f>
        <v>-2160.96195523796</v>
      </c>
      <c r="R567" s="8" t="n">
        <f aca="false">+[2]data1cf!AQ566</f>
        <v>1143.87976174448</v>
      </c>
      <c r="S567" s="8" t="n">
        <f aca="false">+[2]data1cf!AR566</f>
        <v>0</v>
      </c>
      <c r="T567" s="8" t="n">
        <f aca="false">+[2]data1cf!AS566</f>
        <v>0</v>
      </c>
      <c r="U567" s="8" t="n">
        <f aca="false">+[2]data1cf!AT566</f>
        <v>0</v>
      </c>
      <c r="V567" s="8" t="n">
        <f aca="false">+[2]data1cf!AU566</f>
        <v>0</v>
      </c>
      <c r="W567" s="8" t="n">
        <f aca="false">+[2]data1cf!AV566</f>
        <v>0</v>
      </c>
      <c r="X567" s="8" t="n">
        <f aca="false">+[2]data1cf!AW566</f>
        <v>0</v>
      </c>
      <c r="Y567" s="8" t="n">
        <f aca="false">+[2]data1cf!AX566</f>
        <v>0</v>
      </c>
      <c r="Z567" s="8" t="n">
        <f aca="false">+[2]data1cf!AY566</f>
        <v>0</v>
      </c>
      <c r="AA567" s="8" t="n">
        <f aca="false">+[2]data1cf!AZ566</f>
        <v>0</v>
      </c>
      <c r="AB567" s="9"/>
      <c r="AC567" s="9"/>
      <c r="AD567" s="9"/>
      <c r="AE567" s="9"/>
      <c r="AF567" s="9"/>
      <c r="AG567" s="9"/>
      <c r="AH567" s="9"/>
      <c r="AI567" s="9"/>
      <c r="AJ567" s="9"/>
      <c r="AK567" s="1"/>
      <c r="AL567" s="1" t="e">
        <f aca="false">SUMPRODUCT(B567:AJ567,PVCapPrice)</f>
        <v>#DIV/0!</v>
      </c>
      <c r="AM567" s="1"/>
      <c r="AN567" s="1"/>
      <c r="AO567" s="1"/>
      <c r="AP567" s="1"/>
      <c r="AQ567" s="1"/>
    </row>
    <row r="568" customFormat="false" ht="11.25" hidden="false" customHeight="false" outlineLevel="0" collapsed="false">
      <c r="A568" s="1" t="n">
        <v>566</v>
      </c>
      <c r="B568" s="8" t="n">
        <f aca="false">+[2]data1cf!AA567</f>
        <v>-92344.5207484274</v>
      </c>
      <c r="C568" s="8" t="n">
        <f aca="false">+[2]data1cf!AB567</f>
        <v>-7627.11971257551</v>
      </c>
      <c r="D568" s="8" t="n">
        <f aca="false">+[2]data1cf!AC567</f>
        <v>-3532.02640865458</v>
      </c>
      <c r="E568" s="8" t="n">
        <f aca="false">+[2]data1cf!AD567</f>
        <v>-3042.57080944499</v>
      </c>
      <c r="F568" s="8" t="n">
        <f aca="false">+[2]data1cf!AE567</f>
        <v>-3411.27664819263</v>
      </c>
      <c r="G568" s="8" t="n">
        <f aca="false">+[2]data1cf!AF567</f>
        <v>-3654.79626943988</v>
      </c>
      <c r="H568" s="8" t="n">
        <f aca="false">+[2]data1cf!AG567</f>
        <v>-2372.8756850835</v>
      </c>
      <c r="I568" s="8" t="n">
        <f aca="false">+[2]data1cf!AH567</f>
        <v>-2491.93417948067</v>
      </c>
      <c r="J568" s="8" t="n">
        <f aca="false">+[2]data1cf!AI567</f>
        <v>-2504.36838201566</v>
      </c>
      <c r="K568" s="8" t="n">
        <f aca="false">+[2]data1cf!AJ567</f>
        <v>-2513.58525566</v>
      </c>
      <c r="L568" s="8" t="n">
        <f aca="false">+[2]data1cf!AK567</f>
        <v>-2541.86231689607</v>
      </c>
      <c r="M568" s="8" t="n">
        <f aca="false">+[2]data1cf!AL567</f>
        <v>-2540.36388996282</v>
      </c>
      <c r="N568" s="8" t="n">
        <f aca="false">+[2]data1cf!AM567</f>
        <v>-2557.94904942797</v>
      </c>
      <c r="O568" s="8" t="n">
        <f aca="false">+[2]data1cf!AN567</f>
        <v>-2368.16420709468</v>
      </c>
      <c r="P568" s="8" t="n">
        <f aca="false">+[2]data1cf!AO567</f>
        <v>-2329.75753495379</v>
      </c>
      <c r="Q568" s="8" t="n">
        <f aca="false">+[2]data1cf!AP567</f>
        <v>-2330.69925192228</v>
      </c>
      <c r="R568" s="8" t="n">
        <f aca="false">+[2]data1cf!AQ567</f>
        <v>1059.15471517616</v>
      </c>
      <c r="S568" s="8" t="n">
        <f aca="false">+[2]data1cf!AR567</f>
        <v>0</v>
      </c>
      <c r="T568" s="8" t="n">
        <f aca="false">+[2]data1cf!AS567</f>
        <v>0</v>
      </c>
      <c r="U568" s="8" t="n">
        <f aca="false">+[2]data1cf!AT567</f>
        <v>0</v>
      </c>
      <c r="V568" s="8" t="n">
        <f aca="false">+[2]data1cf!AU567</f>
        <v>0</v>
      </c>
      <c r="W568" s="8" t="n">
        <f aca="false">+[2]data1cf!AV567</f>
        <v>0</v>
      </c>
      <c r="X568" s="8" t="n">
        <f aca="false">+[2]data1cf!AW567</f>
        <v>0</v>
      </c>
      <c r="Y568" s="8" t="n">
        <f aca="false">+[2]data1cf!AX567</f>
        <v>0</v>
      </c>
      <c r="Z568" s="8" t="n">
        <f aca="false">+[2]data1cf!AY567</f>
        <v>0</v>
      </c>
      <c r="AA568" s="8" t="n">
        <f aca="false">+[2]data1cf!AZ567</f>
        <v>0</v>
      </c>
      <c r="AB568" s="9"/>
      <c r="AC568" s="9"/>
      <c r="AD568" s="9"/>
      <c r="AE568" s="9"/>
      <c r="AF568" s="9"/>
      <c r="AG568" s="9"/>
      <c r="AH568" s="9"/>
      <c r="AI568" s="9"/>
      <c r="AJ568" s="9"/>
      <c r="AK568" s="1"/>
      <c r="AL568" s="1" t="e">
        <f aca="false">SUMPRODUCT(B568:AJ568,PVCapPrice)</f>
        <v>#DIV/0!</v>
      </c>
      <c r="AM568" s="1"/>
      <c r="AN568" s="1"/>
      <c r="AO568" s="1"/>
      <c r="AP568" s="1"/>
      <c r="AQ568" s="1"/>
    </row>
    <row r="569" customFormat="false" ht="11.25" hidden="false" customHeight="false" outlineLevel="0" collapsed="false">
      <c r="A569" s="1" t="n">
        <v>567</v>
      </c>
      <c r="B569" s="8" t="n">
        <f aca="false">+[2]data1cf!AA568</f>
        <v>-94126.462753148</v>
      </c>
      <c r="C569" s="8" t="n">
        <f aca="false">+[2]data1cf!AB568</f>
        <v>-7470.8314684678</v>
      </c>
      <c r="D569" s="8" t="n">
        <f aca="false">+[2]data1cf!AC568</f>
        <v>-3369.8024570686</v>
      </c>
      <c r="E569" s="8" t="n">
        <f aca="false">+[2]data1cf!AD568</f>
        <v>-2989.66906995602</v>
      </c>
      <c r="F569" s="8" t="n">
        <f aca="false">+[2]data1cf!AE568</f>
        <v>-3350.56808658946</v>
      </c>
      <c r="G569" s="8" t="n">
        <f aca="false">+[2]data1cf!AF568</f>
        <v>-3592.00274116574</v>
      </c>
      <c r="H569" s="8" t="n">
        <f aca="false">+[2]data1cf!AG568</f>
        <v>-2329.71305817907</v>
      </c>
      <c r="I569" s="8" t="n">
        <f aca="false">+[2]data1cf!AH568</f>
        <v>-2451.05785544598</v>
      </c>
      <c r="J569" s="8" t="n">
        <f aca="false">+[2]data1cf!AI568</f>
        <v>-2463.49205798097</v>
      </c>
      <c r="K569" s="8" t="n">
        <f aca="false">+[2]data1cf!AJ568</f>
        <v>-2472.63964972016</v>
      </c>
      <c r="L569" s="8" t="n">
        <f aca="false">+[2]data1cf!AK568</f>
        <v>-2500.98599286138</v>
      </c>
      <c r="M569" s="8" t="n">
        <f aca="false">+[2]data1cf!AL568</f>
        <v>-2499.41828402299</v>
      </c>
      <c r="N569" s="8" t="n">
        <f aca="false">+[2]data1cf!AM568</f>
        <v>-2517.07272539328</v>
      </c>
      <c r="O569" s="8" t="n">
        <f aca="false">+[2]data1cf!AN568</f>
        <v>-2327.21860115485</v>
      </c>
      <c r="P569" s="8" t="n">
        <f aca="false">+[2]data1cf!AO568</f>
        <v>-2288.8812109191</v>
      </c>
      <c r="Q569" s="8" t="n">
        <f aca="false">+[2]data1cf!AP568</f>
        <v>-2289.75364598245</v>
      </c>
      <c r="R569" s="8" t="n">
        <f aca="false">+[2]data1cf!AQ568</f>
        <v>1079.59287719351</v>
      </c>
      <c r="S569" s="8" t="n">
        <f aca="false">+[2]data1cf!AR568</f>
        <v>0</v>
      </c>
      <c r="T569" s="8" t="n">
        <f aca="false">+[2]data1cf!AS568</f>
        <v>0</v>
      </c>
      <c r="U569" s="8" t="n">
        <f aca="false">+[2]data1cf!AT568</f>
        <v>0</v>
      </c>
      <c r="V569" s="8" t="n">
        <f aca="false">+[2]data1cf!AU568</f>
        <v>0</v>
      </c>
      <c r="W569" s="8" t="n">
        <f aca="false">+[2]data1cf!AV568</f>
        <v>0</v>
      </c>
      <c r="X569" s="8" t="n">
        <f aca="false">+[2]data1cf!AW568</f>
        <v>0</v>
      </c>
      <c r="Y569" s="8" t="n">
        <f aca="false">+[2]data1cf!AX568</f>
        <v>0</v>
      </c>
      <c r="Z569" s="8" t="n">
        <f aca="false">+[2]data1cf!AY568</f>
        <v>0</v>
      </c>
      <c r="AA569" s="8" t="n">
        <f aca="false">+[2]data1cf!AZ568</f>
        <v>0</v>
      </c>
      <c r="AB569" s="9"/>
      <c r="AC569" s="9"/>
      <c r="AD569" s="9"/>
      <c r="AE569" s="9"/>
      <c r="AF569" s="9"/>
      <c r="AG569" s="9"/>
      <c r="AH569" s="9"/>
      <c r="AI569" s="9"/>
      <c r="AJ569" s="9"/>
      <c r="AK569" s="1"/>
      <c r="AL569" s="1" t="e">
        <f aca="false">SUMPRODUCT(B569:AJ569,PVCapPrice)</f>
        <v>#DIV/0!</v>
      </c>
      <c r="AM569" s="1"/>
      <c r="AN569" s="1"/>
      <c r="AO569" s="1"/>
      <c r="AP569" s="1"/>
      <c r="AQ569" s="1"/>
    </row>
    <row r="570" customFormat="false" ht="11.25" hidden="false" customHeight="false" outlineLevel="0" collapsed="false">
      <c r="A570" s="1" t="n">
        <v>568</v>
      </c>
      <c r="B570" s="8" t="n">
        <f aca="false">+[2]data1cf!AA569</f>
        <v>-89478.9787193662</v>
      </c>
      <c r="C570" s="8" t="n">
        <f aca="false">+[2]data1cf!AB569</f>
        <v>-7657.43912046311</v>
      </c>
      <c r="D570" s="8" t="n">
        <f aca="false">+[2]data1cf!AC569</f>
        <v>-3574.20649359189</v>
      </c>
      <c r="E570" s="8" t="n">
        <f aca="false">+[2]data1cf!AD569</f>
        <v>-3268.78205904002</v>
      </c>
      <c r="F570" s="8" t="n">
        <f aca="false">+[2]data1cf!AE569</f>
        <v>-3455.34894808519</v>
      </c>
      <c r="G570" s="8" t="n">
        <f aca="false">+[2]data1cf!AF569</f>
        <v>-3681.24710678169</v>
      </c>
      <c r="H570" s="8" t="n">
        <f aca="false">+[2]data1cf!AG569</f>
        <v>-2442.2855318415</v>
      </c>
      <c r="I570" s="8" t="n">
        <f aca="false">+[2]data1cf!AH569</f>
        <v>-2557.66742119371</v>
      </c>
      <c r="J570" s="8" t="n">
        <f aca="false">+[2]data1cf!AI569</f>
        <v>-2570.1016237287</v>
      </c>
      <c r="K570" s="8" t="n">
        <f aca="false">+[2]data1cf!AJ569</f>
        <v>-2579.42990964713</v>
      </c>
      <c r="L570" s="8" t="n">
        <f aca="false">+[2]data1cf!AK569</f>
        <v>-2607.59555860911</v>
      </c>
      <c r="M570" s="8" t="n">
        <f aca="false">+[2]data1cf!AL569</f>
        <v>-2606.20854394995</v>
      </c>
      <c r="N570" s="8" t="n">
        <f aca="false">+[2]data1cf!AM569</f>
        <v>-2623.68229114101</v>
      </c>
      <c r="O570" s="8" t="n">
        <f aca="false">+[2]data1cf!AN569</f>
        <v>-2434.00886108181</v>
      </c>
      <c r="P570" s="8" t="n">
        <f aca="false">+[2]data1cf!AO569</f>
        <v>-2395.49077666683</v>
      </c>
      <c r="Q570" s="8" t="n">
        <f aca="false">+[2]data1cf!AP569</f>
        <v>-2396.54390590941</v>
      </c>
      <c r="R570" s="8" t="n">
        <f aca="false">+[2]data1cf!AQ569</f>
        <v>1026.28809431964</v>
      </c>
      <c r="S570" s="8" t="n">
        <f aca="false">+[2]data1cf!AR569</f>
        <v>0</v>
      </c>
      <c r="T570" s="8" t="n">
        <f aca="false">+[2]data1cf!AS569</f>
        <v>0</v>
      </c>
      <c r="U570" s="8" t="n">
        <f aca="false">+[2]data1cf!AT569</f>
        <v>0</v>
      </c>
      <c r="V570" s="8" t="n">
        <f aca="false">+[2]data1cf!AU569</f>
        <v>0</v>
      </c>
      <c r="W570" s="8" t="n">
        <f aca="false">+[2]data1cf!AV569</f>
        <v>0</v>
      </c>
      <c r="X570" s="8" t="n">
        <f aca="false">+[2]data1cf!AW569</f>
        <v>0</v>
      </c>
      <c r="Y570" s="8" t="n">
        <f aca="false">+[2]data1cf!AX569</f>
        <v>0</v>
      </c>
      <c r="Z570" s="8" t="n">
        <f aca="false">+[2]data1cf!AY569</f>
        <v>0</v>
      </c>
      <c r="AA570" s="8" t="n">
        <f aca="false">+[2]data1cf!AZ569</f>
        <v>0</v>
      </c>
      <c r="AB570" s="9"/>
      <c r="AC570" s="9"/>
      <c r="AD570" s="9"/>
      <c r="AE570" s="9"/>
      <c r="AF570" s="9"/>
      <c r="AG570" s="9"/>
      <c r="AH570" s="9"/>
      <c r="AI570" s="9"/>
      <c r="AJ570" s="9"/>
      <c r="AK570" s="1"/>
      <c r="AL570" s="1" t="e">
        <f aca="false">SUMPRODUCT(B570:AJ570,PVCapPrice)</f>
        <v>#DIV/0!</v>
      </c>
      <c r="AM570" s="1"/>
      <c r="AN570" s="1"/>
      <c r="AO570" s="1"/>
      <c r="AP570" s="1"/>
      <c r="AQ570" s="1"/>
    </row>
    <row r="571" customFormat="false" ht="11.25" hidden="false" customHeight="false" outlineLevel="0" collapsed="false">
      <c r="A571" s="1" t="n">
        <v>569</v>
      </c>
      <c r="B571" s="8" t="n">
        <f aca="false">+[2]data1cf!AA570</f>
        <v>-87644.8192138527</v>
      </c>
      <c r="C571" s="8" t="n">
        <f aca="false">+[2]data1cf!AB570</f>
        <v>-7687.17437051256</v>
      </c>
      <c r="D571" s="8" t="n">
        <f aca="false">+[2]data1cf!AC570</f>
        <v>-3716.5497615209</v>
      </c>
      <c r="E571" s="8" t="n">
        <f aca="false">+[2]data1cf!AD570</f>
        <v>-3364.76655441566</v>
      </c>
      <c r="F571" s="8" t="n">
        <f aca="false">+[2]data1cf!AE570</f>
        <v>-3596.61499507361</v>
      </c>
      <c r="G571" s="8" t="n">
        <f aca="false">+[2]data1cf!AF570</f>
        <v>-3876.75321115974</v>
      </c>
      <c r="H571" s="8" t="n">
        <f aca="false">+[2]data1cf!AG570</f>
        <v>-2486.71298358233</v>
      </c>
      <c r="I571" s="8" t="n">
        <f aca="false">+[2]data1cf!AH570</f>
        <v>-2599.74157292258</v>
      </c>
      <c r="J571" s="8" t="n">
        <f aca="false">+[2]data1cf!AI570</f>
        <v>-2612.17577545757</v>
      </c>
      <c r="K571" s="8" t="n">
        <f aca="false">+[2]data1cf!AJ570</f>
        <v>-2621.57537349758</v>
      </c>
      <c r="L571" s="8" t="n">
        <f aca="false">+[2]data1cf!AK570</f>
        <v>-2649.66971033798</v>
      </c>
      <c r="M571" s="8" t="n">
        <f aca="false">+[2]data1cf!AL570</f>
        <v>-2648.3540078004</v>
      </c>
      <c r="N571" s="8" t="n">
        <f aca="false">+[2]data1cf!AM570</f>
        <v>-2665.75644286989</v>
      </c>
      <c r="O571" s="8" t="n">
        <f aca="false">+[2]data1cf!AN570</f>
        <v>-2476.15432493226</v>
      </c>
      <c r="P571" s="8" t="n">
        <f aca="false">+[2]data1cf!AO570</f>
        <v>-2437.56492839571</v>
      </c>
      <c r="Q571" s="8" t="n">
        <f aca="false">+[2]data1cf!AP570</f>
        <v>-2438.68936975986</v>
      </c>
      <c r="R571" s="8" t="n">
        <f aca="false">+[2]data1cf!AQ570</f>
        <v>1005.2510184552</v>
      </c>
      <c r="S571" s="8" t="n">
        <f aca="false">+[2]data1cf!AR570</f>
        <v>0</v>
      </c>
      <c r="T571" s="8" t="n">
        <f aca="false">+[2]data1cf!AS570</f>
        <v>0</v>
      </c>
      <c r="U571" s="8" t="n">
        <f aca="false">+[2]data1cf!AT570</f>
        <v>0</v>
      </c>
      <c r="V571" s="8" t="n">
        <f aca="false">+[2]data1cf!AU570</f>
        <v>0</v>
      </c>
      <c r="W571" s="8" t="n">
        <f aca="false">+[2]data1cf!AV570</f>
        <v>0</v>
      </c>
      <c r="X571" s="8" t="n">
        <f aca="false">+[2]data1cf!AW570</f>
        <v>0</v>
      </c>
      <c r="Y571" s="8" t="n">
        <f aca="false">+[2]data1cf!AX570</f>
        <v>0</v>
      </c>
      <c r="Z571" s="8" t="n">
        <f aca="false">+[2]data1cf!AY570</f>
        <v>0</v>
      </c>
      <c r="AA571" s="8" t="n">
        <f aca="false">+[2]data1cf!AZ570</f>
        <v>0</v>
      </c>
      <c r="AB571" s="9"/>
      <c r="AC571" s="9"/>
      <c r="AD571" s="9"/>
      <c r="AE571" s="9"/>
      <c r="AF571" s="9"/>
      <c r="AG571" s="9"/>
      <c r="AH571" s="9"/>
      <c r="AI571" s="9"/>
      <c r="AJ571" s="9"/>
      <c r="AK571" s="1"/>
      <c r="AL571" s="1" t="e">
        <f aca="false">SUMPRODUCT(B571:AJ571,PVCapPrice)</f>
        <v>#DIV/0!</v>
      </c>
      <c r="AM571" s="1"/>
      <c r="AN571" s="1"/>
      <c r="AO571" s="1"/>
      <c r="AP571" s="1"/>
      <c r="AQ571" s="1"/>
    </row>
    <row r="572" customFormat="false" ht="11.25" hidden="false" customHeight="false" outlineLevel="0" collapsed="false">
      <c r="A572" s="1" t="n">
        <v>570</v>
      </c>
      <c r="B572" s="8" t="n">
        <f aca="false">+[2]data1cf!AA571</f>
        <v>-87695.9159372914</v>
      </c>
      <c r="C572" s="8" t="n">
        <f aca="false">+[2]data1cf!AB571</f>
        <v>-7641.1873375966</v>
      </c>
      <c r="D572" s="8" t="n">
        <f aca="false">+[2]data1cf!AC571</f>
        <v>-3726.69900878392</v>
      </c>
      <c r="E572" s="8" t="n">
        <f aca="false">+[2]data1cf!AD571</f>
        <v>-3320.52108650752</v>
      </c>
      <c r="F572" s="8" t="n">
        <f aca="false">+[2]data1cf!AE571</f>
        <v>-3513.1188499319</v>
      </c>
      <c r="G572" s="8" t="n">
        <f aca="false">+[2]data1cf!AF571</f>
        <v>-3837.09901035496</v>
      </c>
      <c r="H572" s="8" t="n">
        <f aca="false">+[2]data1cf!AG571</f>
        <v>-2485.47530648399</v>
      </c>
      <c r="I572" s="8" t="n">
        <f aca="false">+[2]data1cf!AH571</f>
        <v>-2598.56945496428</v>
      </c>
      <c r="J572" s="8" t="n">
        <f aca="false">+[2]data1cf!AI571</f>
        <v>-2611.00365749927</v>
      </c>
      <c r="K572" s="8" t="n">
        <f aca="false">+[2]data1cf!AJ571</f>
        <v>-2620.40126889866</v>
      </c>
      <c r="L572" s="8" t="n">
        <f aca="false">+[2]data1cf!AK571</f>
        <v>-2648.49759237968</v>
      </c>
      <c r="M572" s="8" t="n">
        <f aca="false">+[2]data1cf!AL571</f>
        <v>-2647.17990320149</v>
      </c>
      <c r="N572" s="8" t="n">
        <f aca="false">+[2]data1cf!AM571</f>
        <v>-2664.58432491158</v>
      </c>
      <c r="O572" s="8" t="n">
        <f aca="false">+[2]data1cf!AN571</f>
        <v>-2474.98022033335</v>
      </c>
      <c r="P572" s="8" t="n">
        <f aca="false">+[2]data1cf!AO571</f>
        <v>-2436.3928104374</v>
      </c>
      <c r="Q572" s="8" t="n">
        <f aca="false">+[2]data1cf!AP571</f>
        <v>-2437.51526516094</v>
      </c>
      <c r="R572" s="8" t="n">
        <f aca="false">+[2]data1cf!AQ571</f>
        <v>1005.83707743436</v>
      </c>
      <c r="S572" s="8" t="n">
        <f aca="false">+[2]data1cf!AR571</f>
        <v>0</v>
      </c>
      <c r="T572" s="8" t="n">
        <f aca="false">+[2]data1cf!AS571</f>
        <v>0</v>
      </c>
      <c r="U572" s="8" t="n">
        <f aca="false">+[2]data1cf!AT571</f>
        <v>0</v>
      </c>
      <c r="V572" s="8" t="n">
        <f aca="false">+[2]data1cf!AU571</f>
        <v>0</v>
      </c>
      <c r="W572" s="8" t="n">
        <f aca="false">+[2]data1cf!AV571</f>
        <v>0</v>
      </c>
      <c r="X572" s="8" t="n">
        <f aca="false">+[2]data1cf!AW571</f>
        <v>0</v>
      </c>
      <c r="Y572" s="8" t="n">
        <f aca="false">+[2]data1cf!AX571</f>
        <v>0</v>
      </c>
      <c r="Z572" s="8" t="n">
        <f aca="false">+[2]data1cf!AY571</f>
        <v>0</v>
      </c>
      <c r="AA572" s="8" t="n">
        <f aca="false">+[2]data1cf!AZ571</f>
        <v>0</v>
      </c>
      <c r="AB572" s="9"/>
      <c r="AC572" s="9"/>
      <c r="AD572" s="9"/>
      <c r="AE572" s="9"/>
      <c r="AF572" s="9"/>
      <c r="AG572" s="9"/>
      <c r="AH572" s="9"/>
      <c r="AI572" s="9"/>
      <c r="AJ572" s="9"/>
      <c r="AK572" s="1"/>
      <c r="AL572" s="1" t="e">
        <f aca="false">SUMPRODUCT(B572:AJ572,PVCapPrice)</f>
        <v>#DIV/0!</v>
      </c>
      <c r="AM572" s="1"/>
      <c r="AN572" s="1"/>
      <c r="AO572" s="1"/>
      <c r="AP572" s="1"/>
      <c r="AQ572" s="1"/>
    </row>
    <row r="573" customFormat="false" ht="11.25" hidden="false" customHeight="false" outlineLevel="0" collapsed="false">
      <c r="A573" s="1" t="n">
        <v>571</v>
      </c>
      <c r="B573" s="8" t="n">
        <f aca="false">+[2]data1cf!AA572</f>
        <v>-89767.2260262758</v>
      </c>
      <c r="C573" s="8" t="n">
        <f aca="false">+[2]data1cf!AB572</f>
        <v>-7553.35740828723</v>
      </c>
      <c r="D573" s="8" t="n">
        <f aca="false">+[2]data1cf!AC572</f>
        <v>-3617.00748147852</v>
      </c>
      <c r="E573" s="8" t="n">
        <f aca="false">+[2]data1cf!AD572</f>
        <v>-3240.43283719887</v>
      </c>
      <c r="F573" s="8" t="n">
        <f aca="false">+[2]data1cf!AE572</f>
        <v>-3331.6862065503</v>
      </c>
      <c r="G573" s="8" t="n">
        <f aca="false">+[2]data1cf!AF572</f>
        <v>-3736.10613009837</v>
      </c>
      <c r="H573" s="8" t="n">
        <f aca="false">+[2]data1cf!AG572</f>
        <v>-2435.30353639419</v>
      </c>
      <c r="I573" s="8" t="n">
        <f aca="false">+[2]data1cf!AH572</f>
        <v>-2551.05525857105</v>
      </c>
      <c r="J573" s="8" t="n">
        <f aca="false">+[2]data1cf!AI572</f>
        <v>-2563.48946110604</v>
      </c>
      <c r="K573" s="8" t="n">
        <f aca="false">+[2]data1cf!AJ572</f>
        <v>-2572.80653996917</v>
      </c>
      <c r="L573" s="8" t="n">
        <f aca="false">+[2]data1cf!AK572</f>
        <v>-2600.98339598645</v>
      </c>
      <c r="M573" s="8" t="n">
        <f aca="false">+[2]data1cf!AL572</f>
        <v>-2599.585174272</v>
      </c>
      <c r="N573" s="8" t="n">
        <f aca="false">+[2]data1cf!AM572</f>
        <v>-2617.07012851835</v>
      </c>
      <c r="O573" s="8" t="n">
        <f aca="false">+[2]data1cf!AN572</f>
        <v>-2427.38549140386</v>
      </c>
      <c r="P573" s="8" t="n">
        <f aca="false">+[2]data1cf!AO572</f>
        <v>-2388.87861404417</v>
      </c>
      <c r="Q573" s="8" t="n">
        <f aca="false">+[2]data1cf!AP572</f>
        <v>-2389.92053623146</v>
      </c>
      <c r="R573" s="8" t="n">
        <f aca="false">+[2]data1cf!AQ572</f>
        <v>1029.59417563097</v>
      </c>
      <c r="S573" s="8" t="n">
        <f aca="false">+[2]data1cf!AR572</f>
        <v>0</v>
      </c>
      <c r="T573" s="8" t="n">
        <f aca="false">+[2]data1cf!AS572</f>
        <v>0</v>
      </c>
      <c r="U573" s="8" t="n">
        <f aca="false">+[2]data1cf!AT572</f>
        <v>0</v>
      </c>
      <c r="V573" s="8" t="n">
        <f aca="false">+[2]data1cf!AU572</f>
        <v>0</v>
      </c>
      <c r="W573" s="8" t="n">
        <f aca="false">+[2]data1cf!AV572</f>
        <v>0</v>
      </c>
      <c r="X573" s="8" t="n">
        <f aca="false">+[2]data1cf!AW572</f>
        <v>0</v>
      </c>
      <c r="Y573" s="8" t="n">
        <f aca="false">+[2]data1cf!AX572</f>
        <v>0</v>
      </c>
      <c r="Z573" s="8" t="n">
        <f aca="false">+[2]data1cf!AY572</f>
        <v>0</v>
      </c>
      <c r="AA573" s="8" t="n">
        <f aca="false">+[2]data1cf!AZ572</f>
        <v>0</v>
      </c>
      <c r="AB573" s="9"/>
      <c r="AC573" s="9"/>
      <c r="AD573" s="9"/>
      <c r="AE573" s="9"/>
      <c r="AF573" s="9"/>
      <c r="AG573" s="9"/>
      <c r="AH573" s="9"/>
      <c r="AI573" s="9"/>
      <c r="AJ573" s="9"/>
      <c r="AK573" s="1"/>
      <c r="AL573" s="1" t="e">
        <f aca="false">SUMPRODUCT(B573:AJ573,PVCapPrice)</f>
        <v>#DIV/0!</v>
      </c>
      <c r="AM573" s="1"/>
      <c r="AN573" s="1"/>
      <c r="AO573" s="1"/>
      <c r="AP573" s="1"/>
      <c r="AQ573" s="1"/>
    </row>
    <row r="574" customFormat="false" ht="11.25" hidden="false" customHeight="false" outlineLevel="0" collapsed="false">
      <c r="A574" s="1" t="n">
        <v>572</v>
      </c>
      <c r="B574" s="8" t="n">
        <f aca="false">+[2]data1cf!AA573</f>
        <v>-99807.4920745694</v>
      </c>
      <c r="C574" s="8" t="n">
        <f aca="false">+[2]data1cf!AB573</f>
        <v>-7489.56384478753</v>
      </c>
      <c r="D574" s="8" t="n">
        <f aca="false">+[2]data1cf!AC573</f>
        <v>-3199.60556169233</v>
      </c>
      <c r="E574" s="8" t="n">
        <f aca="false">+[2]data1cf!AD573</f>
        <v>-2929.84849759042</v>
      </c>
      <c r="F574" s="8" t="n">
        <f aca="false">+[2]data1cf!AE573</f>
        <v>-3169.39144965841</v>
      </c>
      <c r="G574" s="8" t="n">
        <f aca="false">+[2]data1cf!AF573</f>
        <v>-3529.76169860023</v>
      </c>
      <c r="H574" s="8" t="n">
        <f aca="false">+[2]data1cf!AG573</f>
        <v>-2192.10580250857</v>
      </c>
      <c r="I574" s="8" t="n">
        <f aca="false">+[2]data1cf!AH573</f>
        <v>-2320.73958763603</v>
      </c>
      <c r="J574" s="8" t="n">
        <f aca="false">+[2]data1cf!AI573</f>
        <v>-2333.17379017102</v>
      </c>
      <c r="K574" s="8" t="n">
        <f aca="false">+[2]data1cf!AJ573</f>
        <v>-2342.1005034902</v>
      </c>
      <c r="L574" s="8" t="n">
        <f aca="false">+[2]data1cf!AK573</f>
        <v>-2370.66772505143</v>
      </c>
      <c r="M574" s="8" t="n">
        <f aca="false">+[2]data1cf!AL573</f>
        <v>-2368.87913779302</v>
      </c>
      <c r="N574" s="8" t="n">
        <f aca="false">+[2]data1cf!AM573</f>
        <v>-2386.75445758333</v>
      </c>
      <c r="O574" s="8" t="n">
        <f aca="false">+[2]data1cf!AN573</f>
        <v>-2196.67945492488</v>
      </c>
      <c r="P574" s="8" t="n">
        <f aca="false">+[2]data1cf!AO573</f>
        <v>-2158.56294310915</v>
      </c>
      <c r="Q574" s="8" t="n">
        <f aca="false">+[2]data1cf!AP573</f>
        <v>-2159.21449975248</v>
      </c>
      <c r="R574" s="8" t="n">
        <f aca="false">+[2]data1cf!AQ573</f>
        <v>1144.75201109848</v>
      </c>
      <c r="S574" s="8" t="n">
        <f aca="false">+[2]data1cf!AR573</f>
        <v>0</v>
      </c>
      <c r="T574" s="8" t="n">
        <f aca="false">+[2]data1cf!AS573</f>
        <v>0</v>
      </c>
      <c r="U574" s="8" t="n">
        <f aca="false">+[2]data1cf!AT573</f>
        <v>0</v>
      </c>
      <c r="V574" s="8" t="n">
        <f aca="false">+[2]data1cf!AU573</f>
        <v>0</v>
      </c>
      <c r="W574" s="8" t="n">
        <f aca="false">+[2]data1cf!AV573</f>
        <v>0</v>
      </c>
      <c r="X574" s="8" t="n">
        <f aca="false">+[2]data1cf!AW573</f>
        <v>0</v>
      </c>
      <c r="Y574" s="8" t="n">
        <f aca="false">+[2]data1cf!AX573</f>
        <v>0</v>
      </c>
      <c r="Z574" s="8" t="n">
        <f aca="false">+[2]data1cf!AY573</f>
        <v>0</v>
      </c>
      <c r="AA574" s="8" t="n">
        <f aca="false">+[2]data1cf!AZ573</f>
        <v>0</v>
      </c>
      <c r="AB574" s="9"/>
      <c r="AC574" s="9"/>
      <c r="AD574" s="9"/>
      <c r="AE574" s="9"/>
      <c r="AF574" s="9"/>
      <c r="AG574" s="9"/>
      <c r="AH574" s="9"/>
      <c r="AI574" s="9"/>
      <c r="AJ574" s="9"/>
      <c r="AK574" s="1"/>
      <c r="AL574" s="1" t="e">
        <f aca="false">SUMPRODUCT(B574:AJ574,PVCapPrice)</f>
        <v>#DIV/0!</v>
      </c>
      <c r="AM574" s="1"/>
      <c r="AN574" s="1"/>
      <c r="AO574" s="1"/>
      <c r="AP574" s="1"/>
      <c r="AQ574" s="1"/>
    </row>
    <row r="575" customFormat="false" ht="11.25" hidden="false" customHeight="false" outlineLevel="0" collapsed="false">
      <c r="A575" s="1" t="n">
        <v>573</v>
      </c>
      <c r="B575" s="8" t="n">
        <f aca="false">+[2]data1cf!AA574</f>
        <v>-98416.6498261302</v>
      </c>
      <c r="C575" s="8" t="n">
        <f aca="false">+[2]data1cf!AB574</f>
        <v>-7412.27109595232</v>
      </c>
      <c r="D575" s="8" t="n">
        <f aca="false">+[2]data1cf!AC574</f>
        <v>-3289.78572812611</v>
      </c>
      <c r="E575" s="8" t="n">
        <f aca="false">+[2]data1cf!AD574</f>
        <v>-2941.75830840566</v>
      </c>
      <c r="F575" s="8" t="n">
        <f aca="false">+[2]data1cf!AE574</f>
        <v>-3208.99799259907</v>
      </c>
      <c r="G575" s="8" t="n">
        <f aca="false">+[2]data1cf!AF574</f>
        <v>-3524.63657350184</v>
      </c>
      <c r="H575" s="8" t="n">
        <f aca="false">+[2]data1cf!AG574</f>
        <v>-2225.7951172524</v>
      </c>
      <c r="I575" s="8" t="n">
        <f aca="false">+[2]data1cf!AH574</f>
        <v>-2352.64439614143</v>
      </c>
      <c r="J575" s="8" t="n">
        <f aca="false">+[2]data1cf!AI574</f>
        <v>-2365.07859867642</v>
      </c>
      <c r="K575" s="8" t="n">
        <f aca="false">+[2]data1cf!AJ574</f>
        <v>-2374.05938794221</v>
      </c>
      <c r="L575" s="8" t="n">
        <f aca="false">+[2]data1cf!AK574</f>
        <v>-2402.57253355683</v>
      </c>
      <c r="M575" s="8" t="n">
        <f aca="false">+[2]data1cf!AL574</f>
        <v>-2400.83802224504</v>
      </c>
      <c r="N575" s="8" t="n">
        <f aca="false">+[2]data1cf!AM574</f>
        <v>-2418.65926608873</v>
      </c>
      <c r="O575" s="8" t="n">
        <f aca="false">+[2]data1cf!AN574</f>
        <v>-2228.6383393769</v>
      </c>
      <c r="P575" s="8" t="n">
        <f aca="false">+[2]data1cf!AO574</f>
        <v>-2190.46775161455</v>
      </c>
      <c r="Q575" s="8" t="n">
        <f aca="false">+[2]data1cf!AP574</f>
        <v>-2191.1733842045</v>
      </c>
      <c r="R575" s="8" t="n">
        <f aca="false">+[2]data1cf!AQ574</f>
        <v>1128.79960684578</v>
      </c>
      <c r="S575" s="8" t="n">
        <f aca="false">+[2]data1cf!AR574</f>
        <v>0</v>
      </c>
      <c r="T575" s="8" t="n">
        <f aca="false">+[2]data1cf!AS574</f>
        <v>0</v>
      </c>
      <c r="U575" s="8" t="n">
        <f aca="false">+[2]data1cf!AT574</f>
        <v>0</v>
      </c>
      <c r="V575" s="8" t="n">
        <f aca="false">+[2]data1cf!AU574</f>
        <v>0</v>
      </c>
      <c r="W575" s="8" t="n">
        <f aca="false">+[2]data1cf!AV574</f>
        <v>0</v>
      </c>
      <c r="X575" s="8" t="n">
        <f aca="false">+[2]data1cf!AW574</f>
        <v>0</v>
      </c>
      <c r="Y575" s="8" t="n">
        <f aca="false">+[2]data1cf!AX574</f>
        <v>0</v>
      </c>
      <c r="Z575" s="8" t="n">
        <f aca="false">+[2]data1cf!AY574</f>
        <v>0</v>
      </c>
      <c r="AA575" s="8" t="n">
        <f aca="false">+[2]data1cf!AZ574</f>
        <v>0</v>
      </c>
      <c r="AB575" s="9"/>
      <c r="AC575" s="9"/>
      <c r="AD575" s="9"/>
      <c r="AE575" s="9"/>
      <c r="AF575" s="9"/>
      <c r="AG575" s="9"/>
      <c r="AH575" s="9"/>
      <c r="AI575" s="9"/>
      <c r="AJ575" s="9"/>
      <c r="AK575" s="1"/>
      <c r="AL575" s="1" t="e">
        <f aca="false">SUMPRODUCT(B575:AJ575,PVCapPrice)</f>
        <v>#DIV/0!</v>
      </c>
      <c r="AM575" s="1"/>
      <c r="AN575" s="1"/>
      <c r="AO575" s="1"/>
      <c r="AP575" s="1"/>
      <c r="AQ575" s="1"/>
    </row>
    <row r="576" customFormat="false" ht="11.25" hidden="false" customHeight="false" outlineLevel="0" collapsed="false">
      <c r="A576" s="1" t="n">
        <v>574</v>
      </c>
      <c r="B576" s="8" t="n">
        <f aca="false">+[2]data1cf!AA575</f>
        <v>-86132.3426674271</v>
      </c>
      <c r="C576" s="8" t="n">
        <f aca="false">+[2]data1cf!AB575</f>
        <v>-7704.63913789679</v>
      </c>
      <c r="D576" s="8" t="n">
        <f aca="false">+[2]data1cf!AC575</f>
        <v>-3738.86670824542</v>
      </c>
      <c r="E576" s="8" t="n">
        <f aca="false">+[2]data1cf!AD575</f>
        <v>-3358.03453208707</v>
      </c>
      <c r="F576" s="8" t="n">
        <f aca="false">+[2]data1cf!AE575</f>
        <v>-3590.57570646308</v>
      </c>
      <c r="G576" s="8" t="n">
        <f aca="false">+[2]data1cf!AF575</f>
        <v>-3827.87009312993</v>
      </c>
      <c r="H576" s="8" t="n">
        <f aca="false">+[2]data1cf!AG575</f>
        <v>-2523.34855348423</v>
      </c>
      <c r="I576" s="8" t="n">
        <f aca="false">+[2]data1cf!AH575</f>
        <v>-2634.43657491635</v>
      </c>
      <c r="J576" s="8" t="n">
        <f aca="false">+[2]data1cf!AI575</f>
        <v>-2646.87077745134</v>
      </c>
      <c r="K576" s="8" t="n">
        <f aca="false">+[2]data1cf!AJ575</f>
        <v>-2656.32918057947</v>
      </c>
      <c r="L576" s="8" t="n">
        <f aca="false">+[2]data1cf!AK575</f>
        <v>-2684.36471233175</v>
      </c>
      <c r="M576" s="8" t="n">
        <f aca="false">+[2]data1cf!AL575</f>
        <v>-2683.10781488229</v>
      </c>
      <c r="N576" s="8" t="n">
        <f aca="false">+[2]data1cf!AM575</f>
        <v>-2700.45144486365</v>
      </c>
      <c r="O576" s="8" t="n">
        <f aca="false">+[2]data1cf!AN575</f>
        <v>-2510.90813201415</v>
      </c>
      <c r="P576" s="8" t="n">
        <f aca="false">+[2]data1cf!AO575</f>
        <v>-2472.25993038948</v>
      </c>
      <c r="Q576" s="8" t="n">
        <f aca="false">+[2]data1cf!AP575</f>
        <v>-2473.44317684175</v>
      </c>
      <c r="R576" s="8" t="n">
        <f aca="false">+[2]data1cf!AQ575</f>
        <v>987.903517458321</v>
      </c>
      <c r="S576" s="8" t="n">
        <f aca="false">+[2]data1cf!AR575</f>
        <v>0</v>
      </c>
      <c r="T576" s="8" t="n">
        <f aca="false">+[2]data1cf!AS575</f>
        <v>0</v>
      </c>
      <c r="U576" s="8" t="n">
        <f aca="false">+[2]data1cf!AT575</f>
        <v>0</v>
      </c>
      <c r="V576" s="8" t="n">
        <f aca="false">+[2]data1cf!AU575</f>
        <v>0</v>
      </c>
      <c r="W576" s="8" t="n">
        <f aca="false">+[2]data1cf!AV575</f>
        <v>0</v>
      </c>
      <c r="X576" s="8" t="n">
        <f aca="false">+[2]data1cf!AW575</f>
        <v>0</v>
      </c>
      <c r="Y576" s="8" t="n">
        <f aca="false">+[2]data1cf!AX575</f>
        <v>0</v>
      </c>
      <c r="Z576" s="8" t="n">
        <f aca="false">+[2]data1cf!AY575</f>
        <v>0</v>
      </c>
      <c r="AA576" s="8" t="n">
        <f aca="false">+[2]data1cf!AZ575</f>
        <v>0</v>
      </c>
      <c r="AB576" s="9"/>
      <c r="AC576" s="9"/>
      <c r="AD576" s="9"/>
      <c r="AE576" s="9"/>
      <c r="AF576" s="9"/>
      <c r="AG576" s="9"/>
      <c r="AH576" s="9"/>
      <c r="AI576" s="9"/>
      <c r="AJ576" s="9"/>
      <c r="AK576" s="1"/>
      <c r="AL576" s="1" t="e">
        <f aca="false">SUMPRODUCT(B576:AJ576,PVCapPrice)</f>
        <v>#DIV/0!</v>
      </c>
      <c r="AM576" s="1"/>
      <c r="AN576" s="1"/>
      <c r="AO576" s="1"/>
      <c r="AP576" s="1"/>
      <c r="AQ576" s="1"/>
    </row>
    <row r="577" customFormat="false" ht="11.25" hidden="false" customHeight="false" outlineLevel="0" collapsed="false">
      <c r="A577" s="1" t="n">
        <v>575</v>
      </c>
      <c r="B577" s="8" t="n">
        <f aca="false">+[2]data1cf!AA576</f>
        <v>-98601.2635878759</v>
      </c>
      <c r="C577" s="8" t="n">
        <f aca="false">+[2]data1cf!AB576</f>
        <v>-7445.82038743817</v>
      </c>
      <c r="D577" s="8" t="n">
        <f aca="false">+[2]data1cf!AC576</f>
        <v>-3336.72839866604</v>
      </c>
      <c r="E577" s="8" t="n">
        <f aca="false">+[2]data1cf!AD576</f>
        <v>-2905.98132140905</v>
      </c>
      <c r="F577" s="8" t="n">
        <f aca="false">+[2]data1cf!AE576</f>
        <v>-3341.24137389898</v>
      </c>
      <c r="G577" s="8" t="n">
        <f aca="false">+[2]data1cf!AF576</f>
        <v>-3552.50961677039</v>
      </c>
      <c r="H577" s="8" t="n">
        <f aca="false">+[2]data1cf!AG576</f>
        <v>-2221.32335840809</v>
      </c>
      <c r="I577" s="8" t="n">
        <f aca="false">+[2]data1cf!AH576</f>
        <v>-2348.40950413799</v>
      </c>
      <c r="J577" s="8" t="n">
        <f aca="false">+[2]data1cf!AI576</f>
        <v>-2360.84370667298</v>
      </c>
      <c r="K577" s="8" t="n">
        <f aca="false">+[2]data1cf!AJ576</f>
        <v>-2369.81731815572</v>
      </c>
      <c r="L577" s="8" t="n">
        <f aca="false">+[2]data1cf!AK576</f>
        <v>-2398.33764155339</v>
      </c>
      <c r="M577" s="8" t="n">
        <f aca="false">+[2]data1cf!AL576</f>
        <v>-2396.59595245854</v>
      </c>
      <c r="N577" s="8" t="n">
        <f aca="false">+[2]data1cf!AM576</f>
        <v>-2414.4243740853</v>
      </c>
      <c r="O577" s="8" t="n">
        <f aca="false">+[2]data1cf!AN576</f>
        <v>-2224.39626959041</v>
      </c>
      <c r="P577" s="8" t="n">
        <f aca="false">+[2]data1cf!AO576</f>
        <v>-2186.23285961112</v>
      </c>
      <c r="Q577" s="8" t="n">
        <f aca="false">+[2]data1cf!AP576</f>
        <v>-2186.931314418</v>
      </c>
      <c r="R577" s="8" t="n">
        <f aca="false">+[2]data1cf!AQ576</f>
        <v>1130.9170528475</v>
      </c>
      <c r="S577" s="8" t="n">
        <f aca="false">+[2]data1cf!AR576</f>
        <v>0</v>
      </c>
      <c r="T577" s="8" t="n">
        <f aca="false">+[2]data1cf!AS576</f>
        <v>0</v>
      </c>
      <c r="U577" s="8" t="n">
        <f aca="false">+[2]data1cf!AT576</f>
        <v>0</v>
      </c>
      <c r="V577" s="8" t="n">
        <f aca="false">+[2]data1cf!AU576</f>
        <v>0</v>
      </c>
      <c r="W577" s="8" t="n">
        <f aca="false">+[2]data1cf!AV576</f>
        <v>0</v>
      </c>
      <c r="X577" s="8" t="n">
        <f aca="false">+[2]data1cf!AW576</f>
        <v>0</v>
      </c>
      <c r="Y577" s="8" t="n">
        <f aca="false">+[2]data1cf!AX576</f>
        <v>0</v>
      </c>
      <c r="Z577" s="8" t="n">
        <f aca="false">+[2]data1cf!AY576</f>
        <v>0</v>
      </c>
      <c r="AA577" s="8" t="n">
        <f aca="false">+[2]data1cf!AZ576</f>
        <v>0</v>
      </c>
      <c r="AB577" s="9"/>
      <c r="AC577" s="9"/>
      <c r="AD577" s="9"/>
      <c r="AE577" s="9"/>
      <c r="AF577" s="9"/>
      <c r="AG577" s="9"/>
      <c r="AH577" s="9"/>
      <c r="AI577" s="9"/>
      <c r="AJ577" s="9"/>
      <c r="AK577" s="1"/>
      <c r="AL577" s="1" t="e">
        <f aca="false">SUMPRODUCT(B577:AJ577,PVCapPrice)</f>
        <v>#DIV/0!</v>
      </c>
      <c r="AM577" s="1"/>
      <c r="AN577" s="1"/>
      <c r="AO577" s="1"/>
      <c r="AP577" s="1"/>
      <c r="AQ577" s="1"/>
    </row>
    <row r="578" customFormat="false" ht="11.25" hidden="false" customHeight="false" outlineLevel="0" collapsed="false">
      <c r="A578" s="1" t="n">
        <v>576</v>
      </c>
      <c r="B578" s="8" t="n">
        <f aca="false">+[2]data1cf!AA577</f>
        <v>-93460.8109668646</v>
      </c>
      <c r="C578" s="8" t="n">
        <f aca="false">+[2]data1cf!AB577</f>
        <v>-7578.80447766646</v>
      </c>
      <c r="D578" s="8" t="n">
        <f aca="false">+[2]data1cf!AC577</f>
        <v>-3462.10950639478</v>
      </c>
      <c r="E578" s="8" t="n">
        <f aca="false">+[2]data1cf!AD577</f>
        <v>-3148.67959054671</v>
      </c>
      <c r="F578" s="8" t="n">
        <f aca="false">+[2]data1cf!AE577</f>
        <v>-3329.4619611365</v>
      </c>
      <c r="G578" s="8" t="n">
        <f aca="false">+[2]data1cf!AF577</f>
        <v>-3676.18156354968</v>
      </c>
      <c r="H578" s="8" t="n">
        <f aca="false">+[2]data1cf!AG577</f>
        <v>-2345.83663550286</v>
      </c>
      <c r="I578" s="8" t="n">
        <f aca="false">+[2]data1cf!AH577</f>
        <v>-2466.32737490189</v>
      </c>
      <c r="J578" s="8" t="n">
        <f aca="false">+[2]data1cf!AI577</f>
        <v>-2478.76157743688</v>
      </c>
      <c r="K578" s="8" t="n">
        <f aca="false">+[2]data1cf!AJ577</f>
        <v>-2487.93504971753</v>
      </c>
      <c r="L578" s="8" t="n">
        <f aca="false">+[2]data1cf!AK577</f>
        <v>-2516.25551231729</v>
      </c>
      <c r="M578" s="8" t="n">
        <f aca="false">+[2]data1cf!AL577</f>
        <v>-2514.71368402035</v>
      </c>
      <c r="N578" s="8" t="n">
        <f aca="false">+[2]data1cf!AM577</f>
        <v>-2532.3422448492</v>
      </c>
      <c r="O578" s="8" t="n">
        <f aca="false">+[2]data1cf!AN577</f>
        <v>-2342.51400115221</v>
      </c>
      <c r="P578" s="8" t="n">
        <f aca="false">+[2]data1cf!AO577</f>
        <v>-2304.15073037502</v>
      </c>
      <c r="Q578" s="8" t="n">
        <f aca="false">+[2]data1cf!AP577</f>
        <v>-2305.04904597981</v>
      </c>
      <c r="R578" s="8" t="n">
        <f aca="false">+[2]data1cf!AQ577</f>
        <v>1071.95811746555</v>
      </c>
      <c r="S578" s="8" t="n">
        <f aca="false">+[2]data1cf!AR577</f>
        <v>0</v>
      </c>
      <c r="T578" s="8" t="n">
        <f aca="false">+[2]data1cf!AS577</f>
        <v>0</v>
      </c>
      <c r="U578" s="8" t="n">
        <f aca="false">+[2]data1cf!AT577</f>
        <v>0</v>
      </c>
      <c r="V578" s="8" t="n">
        <f aca="false">+[2]data1cf!AU577</f>
        <v>0</v>
      </c>
      <c r="W578" s="8" t="n">
        <f aca="false">+[2]data1cf!AV577</f>
        <v>0</v>
      </c>
      <c r="X578" s="8" t="n">
        <f aca="false">+[2]data1cf!AW577</f>
        <v>0</v>
      </c>
      <c r="Y578" s="8" t="n">
        <f aca="false">+[2]data1cf!AX577</f>
        <v>0</v>
      </c>
      <c r="Z578" s="8" t="n">
        <f aca="false">+[2]data1cf!AY577</f>
        <v>0</v>
      </c>
      <c r="AA578" s="8" t="n">
        <f aca="false">+[2]data1cf!AZ577</f>
        <v>0</v>
      </c>
      <c r="AB578" s="9"/>
      <c r="AC578" s="9"/>
      <c r="AD578" s="9"/>
      <c r="AE578" s="9"/>
      <c r="AF578" s="9"/>
      <c r="AG578" s="9"/>
      <c r="AH578" s="9"/>
      <c r="AI578" s="9"/>
      <c r="AJ578" s="9"/>
      <c r="AK578" s="1"/>
      <c r="AL578" s="1" t="e">
        <f aca="false">SUMPRODUCT(B578:AJ578,PVCapPrice)</f>
        <v>#DIV/0!</v>
      </c>
      <c r="AM578" s="1"/>
      <c r="AN578" s="1"/>
      <c r="AO578" s="1"/>
      <c r="AP578" s="1"/>
      <c r="AQ578" s="1"/>
    </row>
    <row r="579" customFormat="false" ht="11.25" hidden="false" customHeight="false" outlineLevel="0" collapsed="false">
      <c r="A579" s="1" t="n">
        <v>577</v>
      </c>
      <c r="B579" s="8" t="n">
        <f aca="false">+[2]data1cf!AA578</f>
        <v>-99866.419693663</v>
      </c>
      <c r="C579" s="8" t="n">
        <f aca="false">+[2]data1cf!AB578</f>
        <v>-7407.59493368335</v>
      </c>
      <c r="D579" s="8" t="n">
        <f aca="false">+[2]data1cf!AC578</f>
        <v>-3198.51286810485</v>
      </c>
      <c r="E579" s="8" t="n">
        <f aca="false">+[2]data1cf!AD578</f>
        <v>-2840.80158136338</v>
      </c>
      <c r="F579" s="8" t="n">
        <f aca="false">+[2]data1cf!AE578</f>
        <v>-3200.83114026915</v>
      </c>
      <c r="G579" s="8" t="n">
        <f aca="false">+[2]data1cf!AF578</f>
        <v>-3452.62942237879</v>
      </c>
      <c r="H579" s="8" t="n">
        <f aca="false">+[2]data1cf!AG578</f>
        <v>-2190.67844357625</v>
      </c>
      <c r="I579" s="8" t="n">
        <f aca="false">+[2]data1cf!AH578</f>
        <v>-2319.38783519612</v>
      </c>
      <c r="J579" s="8" t="n">
        <f aca="false">+[2]data1cf!AI578</f>
        <v>-2331.82203773111</v>
      </c>
      <c r="K579" s="8" t="n">
        <f aca="false">+[2]data1cf!AJ578</f>
        <v>-2340.74645994446</v>
      </c>
      <c r="L579" s="8" t="n">
        <f aca="false">+[2]data1cf!AK578</f>
        <v>-2369.31597261152</v>
      </c>
      <c r="M579" s="8" t="n">
        <f aca="false">+[2]data1cf!AL578</f>
        <v>-2367.52509424728</v>
      </c>
      <c r="N579" s="8" t="n">
        <f aca="false">+[2]data1cf!AM578</f>
        <v>-2385.40270514342</v>
      </c>
      <c r="O579" s="8" t="n">
        <f aca="false">+[2]data1cf!AN578</f>
        <v>-2195.32541137914</v>
      </c>
      <c r="P579" s="8" t="n">
        <f aca="false">+[2]data1cf!AO578</f>
        <v>-2157.21119066924</v>
      </c>
      <c r="Q579" s="8" t="n">
        <f aca="false">+[2]data1cf!AP578</f>
        <v>-2157.86045620674</v>
      </c>
      <c r="R579" s="8" t="n">
        <f aca="false">+[2]data1cf!AQ578</f>
        <v>1145.42788731844</v>
      </c>
      <c r="S579" s="8" t="n">
        <f aca="false">+[2]data1cf!AR578</f>
        <v>0</v>
      </c>
      <c r="T579" s="8" t="n">
        <f aca="false">+[2]data1cf!AS578</f>
        <v>0</v>
      </c>
      <c r="U579" s="8" t="n">
        <f aca="false">+[2]data1cf!AT578</f>
        <v>0</v>
      </c>
      <c r="V579" s="8" t="n">
        <f aca="false">+[2]data1cf!AU578</f>
        <v>0</v>
      </c>
      <c r="W579" s="8" t="n">
        <f aca="false">+[2]data1cf!AV578</f>
        <v>0</v>
      </c>
      <c r="X579" s="8" t="n">
        <f aca="false">+[2]data1cf!AW578</f>
        <v>0</v>
      </c>
      <c r="Y579" s="8" t="n">
        <f aca="false">+[2]data1cf!AX578</f>
        <v>0</v>
      </c>
      <c r="Z579" s="8" t="n">
        <f aca="false">+[2]data1cf!AY578</f>
        <v>0</v>
      </c>
      <c r="AA579" s="8" t="n">
        <f aca="false">+[2]data1cf!AZ578</f>
        <v>0</v>
      </c>
      <c r="AB579" s="9"/>
      <c r="AC579" s="9"/>
      <c r="AD579" s="9"/>
      <c r="AE579" s="9"/>
      <c r="AF579" s="9"/>
      <c r="AG579" s="9"/>
      <c r="AH579" s="9"/>
      <c r="AI579" s="9"/>
      <c r="AJ579" s="9"/>
      <c r="AK579" s="1"/>
      <c r="AL579" s="1" t="e">
        <f aca="false">SUMPRODUCT(B579:AJ579,PVCapPrice)</f>
        <v>#DIV/0!</v>
      </c>
      <c r="AM579" s="1"/>
      <c r="AN579" s="1"/>
      <c r="AO579" s="1"/>
      <c r="AP579" s="1"/>
      <c r="AQ579" s="1"/>
    </row>
    <row r="580" customFormat="false" ht="11.25" hidden="false" customHeight="false" outlineLevel="0" collapsed="false">
      <c r="A580" s="1" t="n">
        <v>578</v>
      </c>
      <c r="B580" s="8" t="n">
        <f aca="false">+[2]data1cf!AA579</f>
        <v>-88082.684377014</v>
      </c>
      <c r="C580" s="8" t="n">
        <f aca="false">+[2]data1cf!AB579</f>
        <v>-7588.20827091807</v>
      </c>
      <c r="D580" s="8" t="n">
        <f aca="false">+[2]data1cf!AC579</f>
        <v>-3671.91802821217</v>
      </c>
      <c r="E580" s="8" t="n">
        <f aca="false">+[2]data1cf!AD579</f>
        <v>-3324.01354477583</v>
      </c>
      <c r="F580" s="8" t="n">
        <f aca="false">+[2]data1cf!AE579</f>
        <v>-3541.87507466229</v>
      </c>
      <c r="G580" s="8" t="n">
        <f aca="false">+[2]data1cf!AF579</f>
        <v>-3797.57962306574</v>
      </c>
      <c r="H580" s="8" t="n">
        <f aca="false">+[2]data1cf!AG579</f>
        <v>-2476.1069085126</v>
      </c>
      <c r="I580" s="8" t="n">
        <f aca="false">+[2]data1cf!AH579</f>
        <v>-2589.69729637179</v>
      </c>
      <c r="J580" s="8" t="n">
        <f aca="false">+[2]data1cf!AI579</f>
        <v>-2602.13149890678</v>
      </c>
      <c r="K580" s="8" t="n">
        <f aca="false">+[2]data1cf!AJ579</f>
        <v>-2611.51407274924</v>
      </c>
      <c r="L580" s="8" t="n">
        <f aca="false">+[2]data1cf!AK579</f>
        <v>-2639.62543378719</v>
      </c>
      <c r="M580" s="8" t="n">
        <f aca="false">+[2]data1cf!AL579</f>
        <v>-2638.29270705206</v>
      </c>
      <c r="N580" s="8" t="n">
        <f aca="false">+[2]data1cf!AM579</f>
        <v>-2655.7121663191</v>
      </c>
      <c r="O580" s="8" t="n">
        <f aca="false">+[2]data1cf!AN579</f>
        <v>-2466.09302418393</v>
      </c>
      <c r="P580" s="8" t="n">
        <f aca="false">+[2]data1cf!AO579</f>
        <v>-2427.52065184492</v>
      </c>
      <c r="Q580" s="8" t="n">
        <f aca="false">+[2]data1cf!AP579</f>
        <v>-2428.62806901152</v>
      </c>
      <c r="R580" s="8" t="n">
        <f aca="false">+[2]data1cf!AQ579</f>
        <v>1010.2731567306</v>
      </c>
      <c r="S580" s="8" t="n">
        <f aca="false">+[2]data1cf!AR579</f>
        <v>0</v>
      </c>
      <c r="T580" s="8" t="n">
        <f aca="false">+[2]data1cf!AS579</f>
        <v>0</v>
      </c>
      <c r="U580" s="8" t="n">
        <f aca="false">+[2]data1cf!AT579</f>
        <v>0</v>
      </c>
      <c r="V580" s="8" t="n">
        <f aca="false">+[2]data1cf!AU579</f>
        <v>0</v>
      </c>
      <c r="W580" s="8" t="n">
        <f aca="false">+[2]data1cf!AV579</f>
        <v>0</v>
      </c>
      <c r="X580" s="8" t="n">
        <f aca="false">+[2]data1cf!AW579</f>
        <v>0</v>
      </c>
      <c r="Y580" s="8" t="n">
        <f aca="false">+[2]data1cf!AX579</f>
        <v>0</v>
      </c>
      <c r="Z580" s="8" t="n">
        <f aca="false">+[2]data1cf!AY579</f>
        <v>0</v>
      </c>
      <c r="AA580" s="8" t="n">
        <f aca="false">+[2]data1cf!AZ579</f>
        <v>0</v>
      </c>
      <c r="AB580" s="9"/>
      <c r="AC580" s="9"/>
      <c r="AD580" s="9"/>
      <c r="AE580" s="9"/>
      <c r="AF580" s="9"/>
      <c r="AG580" s="9"/>
      <c r="AH580" s="9"/>
      <c r="AI580" s="9"/>
      <c r="AJ580" s="9"/>
      <c r="AK580" s="1"/>
      <c r="AL580" s="1" t="e">
        <f aca="false">SUMPRODUCT(B580:AJ580,PVCapPrice)</f>
        <v>#DIV/0!</v>
      </c>
      <c r="AM580" s="1"/>
      <c r="AN580" s="1"/>
      <c r="AO580" s="1"/>
      <c r="AP580" s="1"/>
      <c r="AQ580" s="1"/>
    </row>
    <row r="581" customFormat="false" ht="11.25" hidden="false" customHeight="false" outlineLevel="0" collapsed="false">
      <c r="A581" s="1" t="n">
        <v>579</v>
      </c>
      <c r="B581" s="8" t="n">
        <f aca="false">+[2]data1cf!AA580</f>
        <v>-95937.9264379469</v>
      </c>
      <c r="C581" s="8" t="n">
        <f aca="false">+[2]data1cf!AB580</f>
        <v>-7490.33883551847</v>
      </c>
      <c r="D581" s="8" t="n">
        <f aca="false">+[2]data1cf!AC580</f>
        <v>-3378.20567208861</v>
      </c>
      <c r="E581" s="8" t="n">
        <f aca="false">+[2]data1cf!AD580</f>
        <v>-3078.10469862593</v>
      </c>
      <c r="F581" s="8" t="n">
        <f aca="false">+[2]data1cf!AE580</f>
        <v>-3378.95309675262</v>
      </c>
      <c r="G581" s="8" t="n">
        <f aca="false">+[2]data1cf!AF580</f>
        <v>-3642.56545914388</v>
      </c>
      <c r="H581" s="8" t="n">
        <f aca="false">+[2]data1cf!AG580</f>
        <v>-2285.83535005459</v>
      </c>
      <c r="I581" s="8" t="n">
        <f aca="false">+[2]data1cf!AH580</f>
        <v>-2409.50432768764</v>
      </c>
      <c r="J581" s="8" t="n">
        <f aca="false">+[2]data1cf!AI580</f>
        <v>-2421.93853022263</v>
      </c>
      <c r="K581" s="8" t="n">
        <f aca="false">+[2]data1cf!AJ580</f>
        <v>-2431.01569225376</v>
      </c>
      <c r="L581" s="8" t="n">
        <f aca="false">+[2]data1cf!AK580</f>
        <v>-2459.43246510304</v>
      </c>
      <c r="M581" s="8" t="n">
        <f aca="false">+[2]data1cf!AL580</f>
        <v>-2457.79432655658</v>
      </c>
      <c r="N581" s="8" t="n">
        <f aca="false">+[2]data1cf!AM580</f>
        <v>-2475.51919763495</v>
      </c>
      <c r="O581" s="8" t="n">
        <f aca="false">+[2]data1cf!AN580</f>
        <v>-2285.59464368845</v>
      </c>
      <c r="P581" s="8" t="n">
        <f aca="false">+[2]data1cf!AO580</f>
        <v>-2247.32768316077</v>
      </c>
      <c r="Q581" s="8" t="n">
        <f aca="false">+[2]data1cf!AP580</f>
        <v>-2248.12968851604</v>
      </c>
      <c r="R581" s="8" t="n">
        <f aca="false">+[2]data1cf!AQ580</f>
        <v>1100.36964107268</v>
      </c>
      <c r="S581" s="8" t="n">
        <f aca="false">+[2]data1cf!AR580</f>
        <v>0</v>
      </c>
      <c r="T581" s="8" t="n">
        <f aca="false">+[2]data1cf!AS580</f>
        <v>0</v>
      </c>
      <c r="U581" s="8" t="n">
        <f aca="false">+[2]data1cf!AT580</f>
        <v>0</v>
      </c>
      <c r="V581" s="8" t="n">
        <f aca="false">+[2]data1cf!AU580</f>
        <v>0</v>
      </c>
      <c r="W581" s="8" t="n">
        <f aca="false">+[2]data1cf!AV580</f>
        <v>0</v>
      </c>
      <c r="X581" s="8" t="n">
        <f aca="false">+[2]data1cf!AW580</f>
        <v>0</v>
      </c>
      <c r="Y581" s="8" t="n">
        <f aca="false">+[2]data1cf!AX580</f>
        <v>0</v>
      </c>
      <c r="Z581" s="8" t="n">
        <f aca="false">+[2]data1cf!AY580</f>
        <v>0</v>
      </c>
      <c r="AA581" s="8" t="n">
        <f aca="false">+[2]data1cf!AZ580</f>
        <v>0</v>
      </c>
      <c r="AB581" s="9"/>
      <c r="AC581" s="9"/>
      <c r="AD581" s="9"/>
      <c r="AE581" s="9"/>
      <c r="AF581" s="9"/>
      <c r="AG581" s="9"/>
      <c r="AH581" s="9"/>
      <c r="AI581" s="9"/>
      <c r="AJ581" s="9"/>
      <c r="AK581" s="1"/>
      <c r="AL581" s="1" t="e">
        <f aca="false">SUMPRODUCT(B581:AJ581,PVCapPrice)</f>
        <v>#DIV/0!</v>
      </c>
      <c r="AM581" s="1"/>
      <c r="AN581" s="1"/>
      <c r="AO581" s="1"/>
      <c r="AP581" s="1"/>
      <c r="AQ581" s="1"/>
    </row>
    <row r="582" customFormat="false" ht="11.25" hidden="false" customHeight="false" outlineLevel="0" collapsed="false">
      <c r="A582" s="1" t="n">
        <v>580</v>
      </c>
      <c r="B582" s="8" t="n">
        <f aca="false">+[2]data1cf!AA581</f>
        <v>-89756.1035806016</v>
      </c>
      <c r="C582" s="8" t="n">
        <f aca="false">+[2]data1cf!AB581</f>
        <v>-7491.09767501881</v>
      </c>
      <c r="D582" s="8" t="n">
        <f aca="false">+[2]data1cf!AC581</f>
        <v>-3576.85088469515</v>
      </c>
      <c r="E582" s="8" t="n">
        <f aca="false">+[2]data1cf!AD581</f>
        <v>-3218.72118003255</v>
      </c>
      <c r="F582" s="8" t="n">
        <f aca="false">+[2]data1cf!AE581</f>
        <v>-3427.09661294401</v>
      </c>
      <c r="G582" s="8" t="n">
        <f aca="false">+[2]data1cf!AF581</f>
        <v>-3697.00571324079</v>
      </c>
      <c r="H582" s="8" t="n">
        <f aca="false">+[2]data1cf!AG581</f>
        <v>-2435.57294694269</v>
      </c>
      <c r="I582" s="8" t="n">
        <f aca="false">+[2]data1cf!AH581</f>
        <v>-2551.31039857686</v>
      </c>
      <c r="J582" s="8" t="n">
        <f aca="false">+[2]data1cf!AI581</f>
        <v>-2563.74460111185</v>
      </c>
      <c r="K582" s="8" t="n">
        <f aca="false">+[2]data1cf!AJ581</f>
        <v>-2573.06211241567</v>
      </c>
      <c r="L582" s="8" t="n">
        <f aca="false">+[2]data1cf!AK581</f>
        <v>-2601.23853599226</v>
      </c>
      <c r="M582" s="8" t="n">
        <f aca="false">+[2]data1cf!AL581</f>
        <v>-2599.84074671849</v>
      </c>
      <c r="N582" s="8" t="n">
        <f aca="false">+[2]data1cf!AM581</f>
        <v>-2617.32526852416</v>
      </c>
      <c r="O582" s="8" t="n">
        <f aca="false">+[2]data1cf!AN581</f>
        <v>-2427.64106385036</v>
      </c>
      <c r="P582" s="8" t="n">
        <f aca="false">+[2]data1cf!AO581</f>
        <v>-2389.13375404998</v>
      </c>
      <c r="Q582" s="8" t="n">
        <f aca="false">+[2]data1cf!AP581</f>
        <v>-2390.17610867795</v>
      </c>
      <c r="R582" s="8" t="n">
        <f aca="false">+[2]data1cf!AQ581</f>
        <v>1029.46660562807</v>
      </c>
      <c r="S582" s="8" t="n">
        <f aca="false">+[2]data1cf!AR581</f>
        <v>0</v>
      </c>
      <c r="T582" s="8" t="n">
        <f aca="false">+[2]data1cf!AS581</f>
        <v>0</v>
      </c>
      <c r="U582" s="8" t="n">
        <f aca="false">+[2]data1cf!AT581</f>
        <v>0</v>
      </c>
      <c r="V582" s="8" t="n">
        <f aca="false">+[2]data1cf!AU581</f>
        <v>0</v>
      </c>
      <c r="W582" s="8" t="n">
        <f aca="false">+[2]data1cf!AV581</f>
        <v>0</v>
      </c>
      <c r="X582" s="8" t="n">
        <f aca="false">+[2]data1cf!AW581</f>
        <v>0</v>
      </c>
      <c r="Y582" s="8" t="n">
        <f aca="false">+[2]data1cf!AX581</f>
        <v>0</v>
      </c>
      <c r="Z582" s="8" t="n">
        <f aca="false">+[2]data1cf!AY581</f>
        <v>0</v>
      </c>
      <c r="AA582" s="8" t="n">
        <f aca="false">+[2]data1cf!AZ581</f>
        <v>0</v>
      </c>
      <c r="AB582" s="9"/>
      <c r="AC582" s="9"/>
      <c r="AD582" s="9"/>
      <c r="AE582" s="9"/>
      <c r="AF582" s="9"/>
      <c r="AG582" s="9"/>
      <c r="AH582" s="9"/>
      <c r="AI582" s="9"/>
      <c r="AJ582" s="9"/>
      <c r="AK582" s="1"/>
      <c r="AL582" s="1" t="e">
        <f aca="false">SUMPRODUCT(B582:AJ582,PVCapPrice)</f>
        <v>#DIV/0!</v>
      </c>
      <c r="AM582" s="1"/>
      <c r="AN582" s="1"/>
      <c r="AO582" s="1"/>
      <c r="AP582" s="1"/>
      <c r="AQ582" s="1"/>
    </row>
    <row r="583" customFormat="false" ht="11.25" hidden="false" customHeight="false" outlineLevel="0" collapsed="false">
      <c r="A583" s="1" t="n">
        <v>581</v>
      </c>
      <c r="B583" s="8" t="n">
        <f aca="false">+[2]data1cf!AA582</f>
        <v>-94540.3635869363</v>
      </c>
      <c r="C583" s="8" t="n">
        <f aca="false">+[2]data1cf!AB582</f>
        <v>-7455.86528376862</v>
      </c>
      <c r="D583" s="8" t="n">
        <f aca="false">+[2]data1cf!AC582</f>
        <v>-3434.72686724839</v>
      </c>
      <c r="E583" s="8" t="n">
        <f aca="false">+[2]data1cf!AD582</f>
        <v>-3015.39300402075</v>
      </c>
      <c r="F583" s="8" t="n">
        <f aca="false">+[2]data1cf!AE582</f>
        <v>-3272.20929783806</v>
      </c>
      <c r="G583" s="8" t="n">
        <f aca="false">+[2]data1cf!AF582</f>
        <v>-3572.60803503142</v>
      </c>
      <c r="H583" s="8" t="n">
        <f aca="false">+[2]data1cf!AG582</f>
        <v>-2319.68745284685</v>
      </c>
      <c r="I583" s="8" t="n">
        <f aca="false">+[2]data1cf!AH582</f>
        <v>-2441.56330143954</v>
      </c>
      <c r="J583" s="8" t="n">
        <f aca="false">+[2]data1cf!AI582</f>
        <v>-2453.99750397453</v>
      </c>
      <c r="K583" s="8" t="n">
        <f aca="false">+[2]data1cf!AJ582</f>
        <v>-2463.12900324931</v>
      </c>
      <c r="L583" s="8" t="n">
        <f aca="false">+[2]data1cf!AK582</f>
        <v>-2491.49143885494</v>
      </c>
      <c r="M583" s="8" t="n">
        <f aca="false">+[2]data1cf!AL582</f>
        <v>-2489.90763755213</v>
      </c>
      <c r="N583" s="8" t="n">
        <f aca="false">+[2]data1cf!AM582</f>
        <v>-2507.57817138685</v>
      </c>
      <c r="O583" s="8" t="n">
        <f aca="false">+[2]data1cf!AN582</f>
        <v>-2317.707954684</v>
      </c>
      <c r="P583" s="8" t="n">
        <f aca="false">+[2]data1cf!AO582</f>
        <v>-2279.38665691267</v>
      </c>
      <c r="Q583" s="8" t="n">
        <f aca="false">+[2]data1cf!AP582</f>
        <v>-2280.24299951159</v>
      </c>
      <c r="R583" s="8" t="n">
        <f aca="false">+[2]data1cf!AQ582</f>
        <v>1084.34015419672</v>
      </c>
      <c r="S583" s="8" t="n">
        <f aca="false">+[2]data1cf!AR582</f>
        <v>0</v>
      </c>
      <c r="T583" s="8" t="n">
        <f aca="false">+[2]data1cf!AS582</f>
        <v>0</v>
      </c>
      <c r="U583" s="8" t="n">
        <f aca="false">+[2]data1cf!AT582</f>
        <v>0</v>
      </c>
      <c r="V583" s="8" t="n">
        <f aca="false">+[2]data1cf!AU582</f>
        <v>0</v>
      </c>
      <c r="W583" s="8" t="n">
        <f aca="false">+[2]data1cf!AV582</f>
        <v>0</v>
      </c>
      <c r="X583" s="8" t="n">
        <f aca="false">+[2]data1cf!AW582</f>
        <v>0</v>
      </c>
      <c r="Y583" s="8" t="n">
        <f aca="false">+[2]data1cf!AX582</f>
        <v>0</v>
      </c>
      <c r="Z583" s="8" t="n">
        <f aca="false">+[2]data1cf!AY582</f>
        <v>0</v>
      </c>
      <c r="AA583" s="8" t="n">
        <f aca="false">+[2]data1cf!AZ582</f>
        <v>0</v>
      </c>
      <c r="AB583" s="9"/>
      <c r="AC583" s="9"/>
      <c r="AD583" s="9"/>
      <c r="AE583" s="9"/>
      <c r="AF583" s="9"/>
      <c r="AG583" s="9"/>
      <c r="AH583" s="9"/>
      <c r="AI583" s="9"/>
      <c r="AJ583" s="9"/>
      <c r="AK583" s="1"/>
      <c r="AL583" s="1" t="e">
        <f aca="false">SUMPRODUCT(B583:AJ583,PVCapPrice)</f>
        <v>#DIV/0!</v>
      </c>
      <c r="AM583" s="1"/>
      <c r="AN583" s="1"/>
      <c r="AO583" s="1"/>
      <c r="AP583" s="1"/>
      <c r="AQ583" s="1"/>
    </row>
    <row r="584" customFormat="false" ht="11.25" hidden="false" customHeight="false" outlineLevel="0" collapsed="false">
      <c r="A584" s="1" t="n">
        <v>582</v>
      </c>
      <c r="B584" s="8" t="n">
        <f aca="false">+[2]data1cf!AA583</f>
        <v>-91443.7176233827</v>
      </c>
      <c r="C584" s="8" t="n">
        <f aca="false">+[2]data1cf!AB583</f>
        <v>-7564.84278147977</v>
      </c>
      <c r="D584" s="8" t="n">
        <f aca="false">+[2]data1cf!AC583</f>
        <v>-3535.2414601462</v>
      </c>
      <c r="E584" s="8" t="n">
        <f aca="false">+[2]data1cf!AD583</f>
        <v>-3186.87956083423</v>
      </c>
      <c r="F584" s="8" t="n">
        <f aca="false">+[2]data1cf!AE583</f>
        <v>-3437.34134089424</v>
      </c>
      <c r="G584" s="8" t="n">
        <f aca="false">+[2]data1cf!AF583</f>
        <v>-3716.12259855906</v>
      </c>
      <c r="H584" s="8" t="n">
        <f aca="false">+[2]data1cf!AG583</f>
        <v>-2394.69515457108</v>
      </c>
      <c r="I584" s="8" t="n">
        <f aca="false">+[2]data1cf!AH583</f>
        <v>-2512.59788252669</v>
      </c>
      <c r="J584" s="8" t="n">
        <f aca="false">+[2]data1cf!AI583</f>
        <v>-2525.03208506168</v>
      </c>
      <c r="K584" s="8" t="n">
        <f aca="false">+[2]data1cf!AJ583</f>
        <v>-2534.28398193152</v>
      </c>
      <c r="L584" s="8" t="n">
        <f aca="false">+[2]data1cf!AK583</f>
        <v>-2562.52601994209</v>
      </c>
      <c r="M584" s="8" t="n">
        <f aca="false">+[2]data1cf!AL583</f>
        <v>-2561.06261623435</v>
      </c>
      <c r="N584" s="8" t="n">
        <f aca="false">+[2]data1cf!AM583</f>
        <v>-2578.612752474</v>
      </c>
      <c r="O584" s="8" t="n">
        <f aca="false">+[2]data1cf!AN583</f>
        <v>-2388.86293336621</v>
      </c>
      <c r="P584" s="8" t="n">
        <f aca="false">+[2]data1cf!AO583</f>
        <v>-2350.42123799982</v>
      </c>
      <c r="Q584" s="8" t="n">
        <f aca="false">+[2]data1cf!AP583</f>
        <v>-2351.39797819381</v>
      </c>
      <c r="R584" s="8" t="n">
        <f aca="false">+[2]data1cf!AQ583</f>
        <v>1048.82286365315</v>
      </c>
      <c r="S584" s="8" t="n">
        <f aca="false">+[2]data1cf!AR583</f>
        <v>0</v>
      </c>
      <c r="T584" s="8" t="n">
        <f aca="false">+[2]data1cf!AS583</f>
        <v>0</v>
      </c>
      <c r="U584" s="8" t="n">
        <f aca="false">+[2]data1cf!AT583</f>
        <v>0</v>
      </c>
      <c r="V584" s="8" t="n">
        <f aca="false">+[2]data1cf!AU583</f>
        <v>0</v>
      </c>
      <c r="W584" s="8" t="n">
        <f aca="false">+[2]data1cf!AV583</f>
        <v>0</v>
      </c>
      <c r="X584" s="8" t="n">
        <f aca="false">+[2]data1cf!AW583</f>
        <v>0</v>
      </c>
      <c r="Y584" s="8" t="n">
        <f aca="false">+[2]data1cf!AX583</f>
        <v>0</v>
      </c>
      <c r="Z584" s="8" t="n">
        <f aca="false">+[2]data1cf!AY583</f>
        <v>0</v>
      </c>
      <c r="AA584" s="8" t="n">
        <f aca="false">+[2]data1cf!AZ583</f>
        <v>0</v>
      </c>
      <c r="AB584" s="9"/>
      <c r="AC584" s="9"/>
      <c r="AD584" s="9"/>
      <c r="AE584" s="9"/>
      <c r="AF584" s="9"/>
      <c r="AG584" s="9"/>
      <c r="AH584" s="9"/>
      <c r="AI584" s="9"/>
      <c r="AJ584" s="9"/>
      <c r="AK584" s="1"/>
      <c r="AL584" s="1" t="e">
        <f aca="false">SUMPRODUCT(B584:AJ584,PVCapPrice)</f>
        <v>#DIV/0!</v>
      </c>
      <c r="AM584" s="1"/>
      <c r="AN584" s="1"/>
      <c r="AO584" s="1"/>
      <c r="AP584" s="1"/>
      <c r="AQ584" s="1"/>
    </row>
    <row r="585" customFormat="false" ht="11.25" hidden="false" customHeight="false" outlineLevel="0" collapsed="false">
      <c r="A585" s="1" t="n">
        <v>583</v>
      </c>
      <c r="B585" s="8" t="n">
        <f aca="false">+[2]data1cf!AA584</f>
        <v>-101703.353293167</v>
      </c>
      <c r="C585" s="8" t="n">
        <f aca="false">+[2]data1cf!AB584</f>
        <v>-7353.42525802697</v>
      </c>
      <c r="D585" s="8" t="n">
        <f aca="false">+[2]data1cf!AC584</f>
        <v>-3144.9021074656</v>
      </c>
      <c r="E585" s="8" t="n">
        <f aca="false">+[2]data1cf!AD584</f>
        <v>-2847.84265540754</v>
      </c>
      <c r="F585" s="8" t="n">
        <f aca="false">+[2]data1cf!AE584</f>
        <v>-3167.1154618582</v>
      </c>
      <c r="G585" s="8" t="n">
        <f aca="false">+[2]data1cf!AF584</f>
        <v>-3412.82172631684</v>
      </c>
      <c r="H585" s="8" t="n">
        <f aca="false">+[2]data1cf!AG584</f>
        <v>-2146.183797065</v>
      </c>
      <c r="I585" s="8" t="n">
        <f aca="false">+[2]data1cf!AH584</f>
        <v>-2277.25004797037</v>
      </c>
      <c r="J585" s="8" t="n">
        <f aca="false">+[2]data1cf!AI584</f>
        <v>-2289.68425050536</v>
      </c>
      <c r="K585" s="8" t="n">
        <f aca="false">+[2]data1cf!AJ584</f>
        <v>-2298.53725274036</v>
      </c>
      <c r="L585" s="8" t="n">
        <f aca="false">+[2]data1cf!AK584</f>
        <v>-2327.17818538577</v>
      </c>
      <c r="M585" s="8" t="n">
        <f aca="false">+[2]data1cf!AL584</f>
        <v>-2325.31588704319</v>
      </c>
      <c r="N585" s="8" t="n">
        <f aca="false">+[2]data1cf!AM584</f>
        <v>-2343.26491791768</v>
      </c>
      <c r="O585" s="8" t="n">
        <f aca="false">+[2]data1cf!AN584</f>
        <v>-2153.11620417505</v>
      </c>
      <c r="P585" s="8" t="n">
        <f aca="false">+[2]data1cf!AO584</f>
        <v>-2115.0734034435</v>
      </c>
      <c r="Q585" s="8" t="n">
        <f aca="false">+[2]data1cf!AP584</f>
        <v>-2115.65124900264</v>
      </c>
      <c r="R585" s="8" t="n">
        <f aca="false">+[2]data1cf!AQ584</f>
        <v>1166.49678093131</v>
      </c>
      <c r="S585" s="8" t="n">
        <f aca="false">+[2]data1cf!AR584</f>
        <v>0</v>
      </c>
      <c r="T585" s="8" t="n">
        <f aca="false">+[2]data1cf!AS584</f>
        <v>0</v>
      </c>
      <c r="U585" s="8" t="n">
        <f aca="false">+[2]data1cf!AT584</f>
        <v>0</v>
      </c>
      <c r="V585" s="8" t="n">
        <f aca="false">+[2]data1cf!AU584</f>
        <v>0</v>
      </c>
      <c r="W585" s="8" t="n">
        <f aca="false">+[2]data1cf!AV584</f>
        <v>0</v>
      </c>
      <c r="X585" s="8" t="n">
        <f aca="false">+[2]data1cf!AW584</f>
        <v>0</v>
      </c>
      <c r="Y585" s="8" t="n">
        <f aca="false">+[2]data1cf!AX584</f>
        <v>0</v>
      </c>
      <c r="Z585" s="8" t="n">
        <f aca="false">+[2]data1cf!AY584</f>
        <v>0</v>
      </c>
      <c r="AA585" s="8" t="n">
        <f aca="false">+[2]data1cf!AZ584</f>
        <v>0</v>
      </c>
      <c r="AB585" s="9"/>
      <c r="AC585" s="9"/>
      <c r="AD585" s="9"/>
      <c r="AE585" s="9"/>
      <c r="AF585" s="9"/>
      <c r="AG585" s="9"/>
      <c r="AH585" s="9"/>
      <c r="AI585" s="9"/>
      <c r="AJ585" s="9"/>
      <c r="AK585" s="1"/>
      <c r="AL585" s="1" t="e">
        <f aca="false">SUMPRODUCT(B585:AJ585,PVCapPrice)</f>
        <v>#DIV/0!</v>
      </c>
      <c r="AM585" s="1"/>
      <c r="AN585" s="1"/>
      <c r="AO585" s="1"/>
      <c r="AP585" s="1"/>
      <c r="AQ585" s="1"/>
    </row>
    <row r="586" customFormat="false" ht="11.25" hidden="false" customHeight="false" outlineLevel="0" collapsed="false">
      <c r="A586" s="1" t="n">
        <v>584</v>
      </c>
      <c r="B586" s="8" t="n">
        <f aca="false">+[2]data1cf!AA585</f>
        <v>-100120.474771699</v>
      </c>
      <c r="C586" s="8" t="n">
        <f aca="false">+[2]data1cf!AB585</f>
        <v>-7377.48873518699</v>
      </c>
      <c r="D586" s="8" t="n">
        <f aca="false">+[2]data1cf!AC585</f>
        <v>-3231.43257621374</v>
      </c>
      <c r="E586" s="8" t="n">
        <f aca="false">+[2]data1cf!AD585</f>
        <v>-2961.33204862261</v>
      </c>
      <c r="F586" s="8" t="n">
        <f aca="false">+[2]data1cf!AE585</f>
        <v>-3113.26583012876</v>
      </c>
      <c r="G586" s="8" t="n">
        <f aca="false">+[2]data1cf!AF585</f>
        <v>-3503.55742292788</v>
      </c>
      <c r="H586" s="8" t="n">
        <f aca="false">+[2]data1cf!AG585</f>
        <v>-2184.52466050284</v>
      </c>
      <c r="I586" s="8" t="n">
        <f aca="false">+[2]data1cf!AH585</f>
        <v>-2313.56001495003</v>
      </c>
      <c r="J586" s="8" t="n">
        <f aca="false">+[2]data1cf!AI585</f>
        <v>-2325.99421748502</v>
      </c>
      <c r="K586" s="8" t="n">
        <f aca="false">+[2]data1cf!AJ585</f>
        <v>-2334.90876203694</v>
      </c>
      <c r="L586" s="8" t="n">
        <f aca="false">+[2]data1cf!AK585</f>
        <v>-2363.48815236543</v>
      </c>
      <c r="M586" s="8" t="n">
        <f aca="false">+[2]data1cf!AL585</f>
        <v>-2361.68739633976</v>
      </c>
      <c r="N586" s="8" t="n">
        <f aca="false">+[2]data1cf!AM585</f>
        <v>-2379.57488489734</v>
      </c>
      <c r="O586" s="8" t="n">
        <f aca="false">+[2]data1cf!AN585</f>
        <v>-2189.48771347162</v>
      </c>
      <c r="P586" s="8" t="n">
        <f aca="false">+[2]data1cf!AO585</f>
        <v>-2151.38337042316</v>
      </c>
      <c r="Q586" s="8" t="n">
        <f aca="false">+[2]data1cf!AP585</f>
        <v>-2152.02275829922</v>
      </c>
      <c r="R586" s="8" t="n">
        <f aca="false">+[2]data1cf!AQ585</f>
        <v>1148.34179744148</v>
      </c>
      <c r="S586" s="8" t="n">
        <f aca="false">+[2]data1cf!AR585</f>
        <v>0</v>
      </c>
      <c r="T586" s="8" t="n">
        <f aca="false">+[2]data1cf!AS585</f>
        <v>0</v>
      </c>
      <c r="U586" s="8" t="n">
        <f aca="false">+[2]data1cf!AT585</f>
        <v>0</v>
      </c>
      <c r="V586" s="8" t="n">
        <f aca="false">+[2]data1cf!AU585</f>
        <v>0</v>
      </c>
      <c r="W586" s="8" t="n">
        <f aca="false">+[2]data1cf!AV585</f>
        <v>0</v>
      </c>
      <c r="X586" s="8" t="n">
        <f aca="false">+[2]data1cf!AW585</f>
        <v>0</v>
      </c>
      <c r="Y586" s="8" t="n">
        <f aca="false">+[2]data1cf!AX585</f>
        <v>0</v>
      </c>
      <c r="Z586" s="8" t="n">
        <f aca="false">+[2]data1cf!AY585</f>
        <v>0</v>
      </c>
      <c r="AA586" s="8" t="n">
        <f aca="false">+[2]data1cf!AZ585</f>
        <v>0</v>
      </c>
      <c r="AB586" s="9"/>
      <c r="AC586" s="9"/>
      <c r="AD586" s="9"/>
      <c r="AE586" s="9"/>
      <c r="AF586" s="9"/>
      <c r="AG586" s="9"/>
      <c r="AH586" s="9"/>
      <c r="AI586" s="9"/>
      <c r="AJ586" s="9"/>
      <c r="AK586" s="1"/>
      <c r="AL586" s="1" t="e">
        <f aca="false">SUMPRODUCT(B586:AJ586,PVCapPrice)</f>
        <v>#DIV/0!</v>
      </c>
      <c r="AM586" s="1"/>
      <c r="AN586" s="1"/>
      <c r="AO586" s="1"/>
      <c r="AP586" s="1"/>
      <c r="AQ586" s="1"/>
    </row>
    <row r="587" customFormat="false" ht="11.25" hidden="false" customHeight="false" outlineLevel="0" collapsed="false">
      <c r="A587" s="1" t="n">
        <v>585</v>
      </c>
      <c r="B587" s="8" t="n">
        <f aca="false">+[2]data1cf!AA586</f>
        <v>-100692.974261638</v>
      </c>
      <c r="C587" s="8" t="n">
        <f aca="false">+[2]data1cf!AB586</f>
        <v>-7336.64505835393</v>
      </c>
      <c r="D587" s="8" t="n">
        <f aca="false">+[2]data1cf!AC586</f>
        <v>-3075.91290433293</v>
      </c>
      <c r="E587" s="8" t="n">
        <f aca="false">+[2]data1cf!AD586</f>
        <v>-2957.92313761141</v>
      </c>
      <c r="F587" s="8" t="n">
        <f aca="false">+[2]data1cf!AE586</f>
        <v>-3252.33587904674</v>
      </c>
      <c r="G587" s="8" t="n">
        <f aca="false">+[2]data1cf!AF586</f>
        <v>-3495.6044246296</v>
      </c>
      <c r="H587" s="8" t="n">
        <f aca="false">+[2]data1cf!AG586</f>
        <v>-2170.65744045766</v>
      </c>
      <c r="I587" s="8" t="n">
        <f aca="false">+[2]data1cf!AH586</f>
        <v>-2300.42733465042</v>
      </c>
      <c r="J587" s="8" t="n">
        <f aca="false">+[2]data1cf!AI586</f>
        <v>-2312.86153718541</v>
      </c>
      <c r="K587" s="8" t="n">
        <f aca="false">+[2]data1cf!AJ586</f>
        <v>-2321.75382295716</v>
      </c>
      <c r="L587" s="8" t="n">
        <f aca="false">+[2]data1cf!AK586</f>
        <v>-2350.35547206582</v>
      </c>
      <c r="M587" s="8" t="n">
        <f aca="false">+[2]data1cf!AL586</f>
        <v>-2348.53245725998</v>
      </c>
      <c r="N587" s="8" t="n">
        <f aca="false">+[2]data1cf!AM586</f>
        <v>-2366.44220459773</v>
      </c>
      <c r="O587" s="8" t="n">
        <f aca="false">+[2]data1cf!AN586</f>
        <v>-2176.33277439184</v>
      </c>
      <c r="P587" s="8" t="n">
        <f aca="false">+[2]data1cf!AO586</f>
        <v>-2138.25069012355</v>
      </c>
      <c r="Q587" s="8" t="n">
        <f aca="false">+[2]data1cf!AP586</f>
        <v>-2138.86781921944</v>
      </c>
      <c r="R587" s="8" t="n">
        <f aca="false">+[2]data1cf!AQ586</f>
        <v>1154.90813759129</v>
      </c>
      <c r="S587" s="8" t="n">
        <f aca="false">+[2]data1cf!AR586</f>
        <v>0</v>
      </c>
      <c r="T587" s="8" t="n">
        <f aca="false">+[2]data1cf!AS586</f>
        <v>0</v>
      </c>
      <c r="U587" s="8" t="n">
        <f aca="false">+[2]data1cf!AT586</f>
        <v>0</v>
      </c>
      <c r="V587" s="8" t="n">
        <f aca="false">+[2]data1cf!AU586</f>
        <v>0</v>
      </c>
      <c r="W587" s="8" t="n">
        <f aca="false">+[2]data1cf!AV586</f>
        <v>0</v>
      </c>
      <c r="X587" s="8" t="n">
        <f aca="false">+[2]data1cf!AW586</f>
        <v>0</v>
      </c>
      <c r="Y587" s="8" t="n">
        <f aca="false">+[2]data1cf!AX586</f>
        <v>0</v>
      </c>
      <c r="Z587" s="8" t="n">
        <f aca="false">+[2]data1cf!AY586</f>
        <v>0</v>
      </c>
      <c r="AA587" s="8" t="n">
        <f aca="false">+[2]data1cf!AZ586</f>
        <v>0</v>
      </c>
      <c r="AB587" s="9"/>
      <c r="AC587" s="9"/>
      <c r="AD587" s="9"/>
      <c r="AE587" s="9"/>
      <c r="AF587" s="9"/>
      <c r="AG587" s="9"/>
      <c r="AH587" s="9"/>
      <c r="AI587" s="9"/>
      <c r="AJ587" s="9"/>
      <c r="AK587" s="1"/>
      <c r="AL587" s="1" t="e">
        <f aca="false">SUMPRODUCT(B587:AJ587,PVCapPrice)</f>
        <v>#DIV/0!</v>
      </c>
      <c r="AM587" s="1"/>
      <c r="AN587" s="1"/>
      <c r="AO587" s="1"/>
      <c r="AP587" s="1"/>
      <c r="AQ587" s="1"/>
    </row>
    <row r="588" customFormat="false" ht="11.25" hidden="false" customHeight="false" outlineLevel="0" collapsed="false">
      <c r="A588" s="1" t="n">
        <v>586</v>
      </c>
      <c r="B588" s="8" t="n">
        <f aca="false">+[2]data1cf!AA587</f>
        <v>-89900.0642124564</v>
      </c>
      <c r="C588" s="8" t="n">
        <f aca="false">+[2]data1cf!AB587</f>
        <v>-7562.08540449195</v>
      </c>
      <c r="D588" s="8" t="n">
        <f aca="false">+[2]data1cf!AC587</f>
        <v>-3561.35441332621</v>
      </c>
      <c r="E588" s="8" t="n">
        <f aca="false">+[2]data1cf!AD587</f>
        <v>-3290.6017511248</v>
      </c>
      <c r="F588" s="8" t="n">
        <f aca="false">+[2]data1cf!AE587</f>
        <v>-3526.7333192482</v>
      </c>
      <c r="G588" s="8" t="n">
        <f aca="false">+[2]data1cf!AF587</f>
        <v>-3732.75881950905</v>
      </c>
      <c r="H588" s="8" t="n">
        <f aca="false">+[2]data1cf!AG587</f>
        <v>-2432.08589796736</v>
      </c>
      <c r="I588" s="8" t="n">
        <f aca="false">+[2]data1cf!AH587</f>
        <v>-2548.00805685061</v>
      </c>
      <c r="J588" s="8" t="n">
        <f aca="false">+[2]data1cf!AI587</f>
        <v>-2560.4422593856</v>
      </c>
      <c r="K588" s="8" t="n">
        <f aca="false">+[2]data1cf!AJ587</f>
        <v>-2569.75417350006</v>
      </c>
      <c r="L588" s="8" t="n">
        <f aca="false">+[2]data1cf!AK587</f>
        <v>-2597.93619426601</v>
      </c>
      <c r="M588" s="8" t="n">
        <f aca="false">+[2]data1cf!AL587</f>
        <v>-2596.53280780288</v>
      </c>
      <c r="N588" s="8" t="n">
        <f aca="false">+[2]data1cf!AM587</f>
        <v>-2614.02292679792</v>
      </c>
      <c r="O588" s="8" t="n">
        <f aca="false">+[2]data1cf!AN587</f>
        <v>-2424.33312493475</v>
      </c>
      <c r="P588" s="8" t="n">
        <f aca="false">+[2]data1cf!AO587</f>
        <v>-2385.83141232374</v>
      </c>
      <c r="Q588" s="8" t="n">
        <f aca="false">+[2]data1cf!AP587</f>
        <v>-2386.86816976234</v>
      </c>
      <c r="R588" s="8" t="n">
        <f aca="false">+[2]data1cf!AQ587</f>
        <v>1031.11777649119</v>
      </c>
      <c r="S588" s="8" t="n">
        <f aca="false">+[2]data1cf!AR587</f>
        <v>0</v>
      </c>
      <c r="T588" s="8" t="n">
        <f aca="false">+[2]data1cf!AS587</f>
        <v>0</v>
      </c>
      <c r="U588" s="8" t="n">
        <f aca="false">+[2]data1cf!AT587</f>
        <v>0</v>
      </c>
      <c r="V588" s="8" t="n">
        <f aca="false">+[2]data1cf!AU587</f>
        <v>0</v>
      </c>
      <c r="W588" s="8" t="n">
        <f aca="false">+[2]data1cf!AV587</f>
        <v>0</v>
      </c>
      <c r="X588" s="8" t="n">
        <f aca="false">+[2]data1cf!AW587</f>
        <v>0</v>
      </c>
      <c r="Y588" s="8" t="n">
        <f aca="false">+[2]data1cf!AX587</f>
        <v>0</v>
      </c>
      <c r="Z588" s="8" t="n">
        <f aca="false">+[2]data1cf!AY587</f>
        <v>0</v>
      </c>
      <c r="AA588" s="8" t="n">
        <f aca="false">+[2]data1cf!AZ587</f>
        <v>0</v>
      </c>
      <c r="AB588" s="9"/>
      <c r="AC588" s="9"/>
      <c r="AD588" s="9"/>
      <c r="AE588" s="9"/>
      <c r="AF588" s="9"/>
      <c r="AG588" s="9"/>
      <c r="AH588" s="9"/>
      <c r="AI588" s="9"/>
      <c r="AJ588" s="9"/>
      <c r="AK588" s="1"/>
      <c r="AL588" s="1" t="e">
        <f aca="false">SUMPRODUCT(B588:AJ588,PVCapPrice)</f>
        <v>#DIV/0!</v>
      </c>
      <c r="AM588" s="1"/>
      <c r="AN588" s="1"/>
      <c r="AO588" s="1"/>
      <c r="AP588" s="1"/>
      <c r="AQ588" s="1"/>
    </row>
    <row r="589" customFormat="false" ht="11.25" hidden="false" customHeight="false" outlineLevel="0" collapsed="false">
      <c r="A589" s="1" t="n">
        <v>587</v>
      </c>
      <c r="B589" s="8" t="n">
        <f aca="false">+[2]data1cf!AA588</f>
        <v>-91283.2491371889</v>
      </c>
      <c r="C589" s="8" t="n">
        <f aca="false">+[2]data1cf!AB588</f>
        <v>-7631.86182685829</v>
      </c>
      <c r="D589" s="8" t="n">
        <f aca="false">+[2]data1cf!AC588</f>
        <v>-3544.74266362997</v>
      </c>
      <c r="E589" s="8" t="n">
        <f aca="false">+[2]data1cf!AD588</f>
        <v>-3352.54947426951</v>
      </c>
      <c r="F589" s="8" t="n">
        <f aca="false">+[2]data1cf!AE588</f>
        <v>-3340.39091814846</v>
      </c>
      <c r="G589" s="8" t="n">
        <f aca="false">+[2]data1cf!AF588</f>
        <v>-3668.58302963722</v>
      </c>
      <c r="H589" s="8" t="n">
        <f aca="false">+[2]data1cf!AG588</f>
        <v>-2398.5820607561</v>
      </c>
      <c r="I589" s="8" t="n">
        <f aca="false">+[2]data1cf!AH588</f>
        <v>-2516.27890122519</v>
      </c>
      <c r="J589" s="8" t="n">
        <f aca="false">+[2]data1cf!AI588</f>
        <v>-2528.71310376018</v>
      </c>
      <c r="K589" s="8" t="n">
        <f aca="false">+[2]data1cf!AJ588</f>
        <v>-2537.97123964476</v>
      </c>
      <c r="L589" s="8" t="n">
        <f aca="false">+[2]data1cf!AK588</f>
        <v>-2566.20703864059</v>
      </c>
      <c r="M589" s="8" t="n">
        <f aca="false">+[2]data1cf!AL588</f>
        <v>-2564.74987394759</v>
      </c>
      <c r="N589" s="8" t="n">
        <f aca="false">+[2]data1cf!AM588</f>
        <v>-2582.29377117249</v>
      </c>
      <c r="O589" s="8" t="n">
        <f aca="false">+[2]data1cf!AN588</f>
        <v>-2392.55019107945</v>
      </c>
      <c r="P589" s="8" t="n">
        <f aca="false">+[2]data1cf!AO588</f>
        <v>-2354.10225669831</v>
      </c>
      <c r="Q589" s="8" t="n">
        <f aca="false">+[2]data1cf!AP588</f>
        <v>-2355.08523590704</v>
      </c>
      <c r="R589" s="8" t="n">
        <f aca="false">+[2]data1cf!AQ588</f>
        <v>1046.9823543039</v>
      </c>
      <c r="S589" s="8" t="n">
        <f aca="false">+[2]data1cf!AR588</f>
        <v>0</v>
      </c>
      <c r="T589" s="8" t="n">
        <f aca="false">+[2]data1cf!AS588</f>
        <v>0</v>
      </c>
      <c r="U589" s="8" t="n">
        <f aca="false">+[2]data1cf!AT588</f>
        <v>0</v>
      </c>
      <c r="V589" s="8" t="n">
        <f aca="false">+[2]data1cf!AU588</f>
        <v>0</v>
      </c>
      <c r="W589" s="8" t="n">
        <f aca="false">+[2]data1cf!AV588</f>
        <v>0</v>
      </c>
      <c r="X589" s="8" t="n">
        <f aca="false">+[2]data1cf!AW588</f>
        <v>0</v>
      </c>
      <c r="Y589" s="8" t="n">
        <f aca="false">+[2]data1cf!AX588</f>
        <v>0</v>
      </c>
      <c r="Z589" s="8" t="n">
        <f aca="false">+[2]data1cf!AY588</f>
        <v>0</v>
      </c>
      <c r="AA589" s="8" t="n">
        <f aca="false">+[2]data1cf!AZ588</f>
        <v>0</v>
      </c>
      <c r="AB589" s="9"/>
      <c r="AC589" s="9"/>
      <c r="AD589" s="9"/>
      <c r="AE589" s="9"/>
      <c r="AF589" s="9"/>
      <c r="AG589" s="9"/>
      <c r="AH589" s="9"/>
      <c r="AI589" s="9"/>
      <c r="AJ589" s="9"/>
      <c r="AK589" s="1"/>
      <c r="AL589" s="1" t="e">
        <f aca="false">SUMPRODUCT(B589:AJ589,PVCapPrice)</f>
        <v>#DIV/0!</v>
      </c>
      <c r="AM589" s="1"/>
      <c r="AN589" s="1"/>
      <c r="AO589" s="1"/>
      <c r="AP589" s="1"/>
      <c r="AQ589" s="1"/>
    </row>
    <row r="590" customFormat="false" ht="11.25" hidden="false" customHeight="false" outlineLevel="0" collapsed="false">
      <c r="A590" s="1" t="n">
        <v>588</v>
      </c>
      <c r="B590" s="8" t="n">
        <f aca="false">+[2]data1cf!AA589</f>
        <v>-89175.4303064921</v>
      </c>
      <c r="C590" s="8" t="n">
        <f aca="false">+[2]data1cf!AB589</f>
        <v>-7540.76430397812</v>
      </c>
      <c r="D590" s="8" t="n">
        <f aca="false">+[2]data1cf!AC589</f>
        <v>-3615.72547091497</v>
      </c>
      <c r="E590" s="8" t="n">
        <f aca="false">+[2]data1cf!AD589</f>
        <v>-3284.91753703182</v>
      </c>
      <c r="F590" s="8" t="n">
        <f aca="false">+[2]data1cf!AE589</f>
        <v>-3522.82665116045</v>
      </c>
      <c r="G590" s="8" t="n">
        <f aca="false">+[2]data1cf!AF589</f>
        <v>-3880.84207634713</v>
      </c>
      <c r="H590" s="8" t="n">
        <f aca="false">+[2]data1cf!AG589</f>
        <v>-2449.63815434976</v>
      </c>
      <c r="I590" s="8" t="n">
        <f aca="false">+[2]data1cf!AH589</f>
        <v>-2564.63057894631</v>
      </c>
      <c r="J590" s="8" t="n">
        <f aca="false">+[2]data1cf!AI589</f>
        <v>-2577.0647814813</v>
      </c>
      <c r="K590" s="8" t="n">
        <f aca="false">+[2]data1cf!AJ589</f>
        <v>-2586.40486936202</v>
      </c>
      <c r="L590" s="8" t="n">
        <f aca="false">+[2]data1cf!AK589</f>
        <v>-2614.55871636171</v>
      </c>
      <c r="M590" s="8" t="n">
        <f aca="false">+[2]data1cf!AL589</f>
        <v>-2613.18350366484</v>
      </c>
      <c r="N590" s="8" t="n">
        <f aca="false">+[2]data1cf!AM589</f>
        <v>-2630.64544889361</v>
      </c>
      <c r="O590" s="8" t="n">
        <f aca="false">+[2]data1cf!AN589</f>
        <v>-2440.98382079671</v>
      </c>
      <c r="P590" s="8" t="n">
        <f aca="false">+[2]data1cf!AO589</f>
        <v>-2402.45393441943</v>
      </c>
      <c r="Q590" s="8" t="n">
        <f aca="false">+[2]data1cf!AP589</f>
        <v>-2403.5188656243</v>
      </c>
      <c r="R590" s="8" t="n">
        <f aca="false">+[2]data1cf!AQ589</f>
        <v>1022.80651544334</v>
      </c>
      <c r="S590" s="8" t="n">
        <f aca="false">+[2]data1cf!AR589</f>
        <v>0</v>
      </c>
      <c r="T590" s="8" t="n">
        <f aca="false">+[2]data1cf!AS589</f>
        <v>0</v>
      </c>
      <c r="U590" s="8" t="n">
        <f aca="false">+[2]data1cf!AT589</f>
        <v>0</v>
      </c>
      <c r="V590" s="8" t="n">
        <f aca="false">+[2]data1cf!AU589</f>
        <v>0</v>
      </c>
      <c r="W590" s="8" t="n">
        <f aca="false">+[2]data1cf!AV589</f>
        <v>0</v>
      </c>
      <c r="X590" s="8" t="n">
        <f aca="false">+[2]data1cf!AW589</f>
        <v>0</v>
      </c>
      <c r="Y590" s="8" t="n">
        <f aca="false">+[2]data1cf!AX589</f>
        <v>0</v>
      </c>
      <c r="Z590" s="8" t="n">
        <f aca="false">+[2]data1cf!AY589</f>
        <v>0</v>
      </c>
      <c r="AA590" s="8" t="n">
        <f aca="false">+[2]data1cf!AZ589</f>
        <v>0</v>
      </c>
      <c r="AB590" s="9"/>
      <c r="AC590" s="9"/>
      <c r="AD590" s="9"/>
      <c r="AE590" s="9"/>
      <c r="AF590" s="9"/>
      <c r="AG590" s="9"/>
      <c r="AH590" s="9"/>
      <c r="AI590" s="9"/>
      <c r="AJ590" s="9"/>
      <c r="AK590" s="1"/>
      <c r="AL590" s="1" t="e">
        <f aca="false">SUMPRODUCT(B590:AJ590,PVCapPrice)</f>
        <v>#DIV/0!</v>
      </c>
      <c r="AM590" s="1"/>
      <c r="AN590" s="1"/>
      <c r="AO590" s="1"/>
      <c r="AP590" s="1"/>
      <c r="AQ590" s="1"/>
    </row>
    <row r="591" customFormat="false" ht="11.25" hidden="false" customHeight="false" outlineLevel="0" collapsed="false">
      <c r="A591" s="1" t="n">
        <v>589</v>
      </c>
      <c r="B591" s="8" t="n">
        <f aca="false">+[2]data1cf!AA590</f>
        <v>-100526.101251611</v>
      </c>
      <c r="C591" s="8" t="n">
        <f aca="false">+[2]data1cf!AB590</f>
        <v>-7414.77692204692</v>
      </c>
      <c r="D591" s="8" t="n">
        <f aca="false">+[2]data1cf!AC590</f>
        <v>-3150.59923864596</v>
      </c>
      <c r="E591" s="8" t="n">
        <f aca="false">+[2]data1cf!AD590</f>
        <v>-2867.83056246908</v>
      </c>
      <c r="F591" s="8" t="n">
        <f aca="false">+[2]data1cf!AE590</f>
        <v>-3084.98864174351</v>
      </c>
      <c r="G591" s="8" t="n">
        <f aca="false">+[2]data1cf!AF590</f>
        <v>-3540.38434968398</v>
      </c>
      <c r="H591" s="8" t="n">
        <f aca="false">+[2]data1cf!AG590</f>
        <v>-2174.69947855607</v>
      </c>
      <c r="I591" s="8" t="n">
        <f aca="false">+[2]data1cf!AH590</f>
        <v>-2304.25526800205</v>
      </c>
      <c r="J591" s="8" t="n">
        <f aca="false">+[2]data1cf!AI590</f>
        <v>-2316.68947053704</v>
      </c>
      <c r="K591" s="8" t="n">
        <f aca="false">+[2]data1cf!AJ590</f>
        <v>-2325.58824433141</v>
      </c>
      <c r="L591" s="8" t="n">
        <f aca="false">+[2]data1cf!AK590</f>
        <v>-2354.18340541745</v>
      </c>
      <c r="M591" s="8" t="n">
        <f aca="false">+[2]data1cf!AL590</f>
        <v>-2352.36687863423</v>
      </c>
      <c r="N591" s="8" t="n">
        <f aca="false">+[2]data1cf!AM590</f>
        <v>-2370.27013794935</v>
      </c>
      <c r="O591" s="8" t="n">
        <f aca="false">+[2]data1cf!AN590</f>
        <v>-2180.1671957661</v>
      </c>
      <c r="P591" s="8" t="n">
        <f aca="false">+[2]data1cf!AO590</f>
        <v>-2142.07862347517</v>
      </c>
      <c r="Q591" s="8" t="n">
        <f aca="false">+[2]data1cf!AP590</f>
        <v>-2142.70224059369</v>
      </c>
      <c r="R591" s="8" t="n">
        <f aca="false">+[2]data1cf!AQ590</f>
        <v>1152.99417091547</v>
      </c>
      <c r="S591" s="8" t="n">
        <f aca="false">+[2]data1cf!AR590</f>
        <v>0</v>
      </c>
      <c r="T591" s="8" t="n">
        <f aca="false">+[2]data1cf!AS590</f>
        <v>0</v>
      </c>
      <c r="U591" s="8" t="n">
        <f aca="false">+[2]data1cf!AT590</f>
        <v>0</v>
      </c>
      <c r="V591" s="8" t="n">
        <f aca="false">+[2]data1cf!AU590</f>
        <v>0</v>
      </c>
      <c r="W591" s="8" t="n">
        <f aca="false">+[2]data1cf!AV590</f>
        <v>0</v>
      </c>
      <c r="X591" s="8" t="n">
        <f aca="false">+[2]data1cf!AW590</f>
        <v>0</v>
      </c>
      <c r="Y591" s="8" t="n">
        <f aca="false">+[2]data1cf!AX590</f>
        <v>0</v>
      </c>
      <c r="Z591" s="8" t="n">
        <f aca="false">+[2]data1cf!AY590</f>
        <v>0</v>
      </c>
      <c r="AA591" s="8" t="n">
        <f aca="false">+[2]data1cf!AZ590</f>
        <v>0</v>
      </c>
      <c r="AB591" s="9"/>
      <c r="AC591" s="9"/>
      <c r="AD591" s="9"/>
      <c r="AE591" s="9"/>
      <c r="AF591" s="9"/>
      <c r="AG591" s="9"/>
      <c r="AH591" s="9"/>
      <c r="AI591" s="9"/>
      <c r="AJ591" s="9"/>
      <c r="AK591" s="1"/>
      <c r="AL591" s="1" t="e">
        <f aca="false">SUMPRODUCT(B591:AJ591,PVCapPrice)</f>
        <v>#DIV/0!</v>
      </c>
      <c r="AM591" s="1"/>
      <c r="AN591" s="1"/>
      <c r="AO591" s="1"/>
      <c r="AP591" s="1"/>
      <c r="AQ591" s="1"/>
    </row>
    <row r="592" customFormat="false" ht="11.25" hidden="false" customHeight="false" outlineLevel="0" collapsed="false">
      <c r="A592" s="1" t="n">
        <v>590</v>
      </c>
      <c r="B592" s="8" t="n">
        <f aca="false">+[2]data1cf!AA591</f>
        <v>-99619.2701113966</v>
      </c>
      <c r="C592" s="8" t="n">
        <f aca="false">+[2]data1cf!AB591</f>
        <v>-7398.4860449983</v>
      </c>
      <c r="D592" s="8" t="n">
        <f aca="false">+[2]data1cf!AC591</f>
        <v>-3138.57583958044</v>
      </c>
      <c r="E592" s="8" t="n">
        <f aca="false">+[2]data1cf!AD591</f>
        <v>-2924.55067718909</v>
      </c>
      <c r="F592" s="8" t="n">
        <f aca="false">+[2]data1cf!AE591</f>
        <v>-3102.67744588595</v>
      </c>
      <c r="G592" s="8" t="n">
        <f aca="false">+[2]data1cf!AF591</f>
        <v>-3516.57952042031</v>
      </c>
      <c r="H592" s="8" t="n">
        <f aca="false">+[2]data1cf!AG591</f>
        <v>-2196.66496007381</v>
      </c>
      <c r="I592" s="8" t="n">
        <f aca="false">+[2]data1cf!AH591</f>
        <v>-2325.05724889364</v>
      </c>
      <c r="J592" s="8" t="n">
        <f aca="false">+[2]data1cf!AI591</f>
        <v>-2337.49145142863</v>
      </c>
      <c r="K592" s="8" t="n">
        <f aca="false">+[2]data1cf!AJ591</f>
        <v>-2346.42548281774</v>
      </c>
      <c r="L592" s="8" t="n">
        <f aca="false">+[2]data1cf!AK591</f>
        <v>-2374.98538630904</v>
      </c>
      <c r="M592" s="8" t="n">
        <f aca="false">+[2]data1cf!AL591</f>
        <v>-2373.20411712056</v>
      </c>
      <c r="N592" s="8" t="n">
        <f aca="false">+[2]data1cf!AM591</f>
        <v>-2391.07211884095</v>
      </c>
      <c r="O592" s="8" t="n">
        <f aca="false">+[2]data1cf!AN591</f>
        <v>-2201.00443425243</v>
      </c>
      <c r="P592" s="8" t="n">
        <f aca="false">+[2]data1cf!AO591</f>
        <v>-2162.88060436677</v>
      </c>
      <c r="Q592" s="8" t="n">
        <f aca="false">+[2]data1cf!AP591</f>
        <v>-2163.53947908002</v>
      </c>
      <c r="R592" s="8" t="n">
        <f aca="false">+[2]data1cf!AQ591</f>
        <v>1142.59318046967</v>
      </c>
      <c r="S592" s="8" t="n">
        <f aca="false">+[2]data1cf!AR591</f>
        <v>0</v>
      </c>
      <c r="T592" s="8" t="n">
        <f aca="false">+[2]data1cf!AS591</f>
        <v>0</v>
      </c>
      <c r="U592" s="8" t="n">
        <f aca="false">+[2]data1cf!AT591</f>
        <v>0</v>
      </c>
      <c r="V592" s="8" t="n">
        <f aca="false">+[2]data1cf!AU591</f>
        <v>0</v>
      </c>
      <c r="W592" s="8" t="n">
        <f aca="false">+[2]data1cf!AV591</f>
        <v>0</v>
      </c>
      <c r="X592" s="8" t="n">
        <f aca="false">+[2]data1cf!AW591</f>
        <v>0</v>
      </c>
      <c r="Y592" s="8" t="n">
        <f aca="false">+[2]data1cf!AX591</f>
        <v>0</v>
      </c>
      <c r="Z592" s="8" t="n">
        <f aca="false">+[2]data1cf!AY591</f>
        <v>0</v>
      </c>
      <c r="AA592" s="8" t="n">
        <f aca="false">+[2]data1cf!AZ591</f>
        <v>0</v>
      </c>
      <c r="AB592" s="9"/>
      <c r="AC592" s="9"/>
      <c r="AD592" s="9"/>
      <c r="AE592" s="9"/>
      <c r="AF592" s="9"/>
      <c r="AG592" s="9"/>
      <c r="AH592" s="9"/>
      <c r="AI592" s="9"/>
      <c r="AJ592" s="9"/>
      <c r="AK592" s="1"/>
      <c r="AL592" s="1" t="e">
        <f aca="false">SUMPRODUCT(B592:AJ592,PVCapPrice)</f>
        <v>#DIV/0!</v>
      </c>
      <c r="AM592" s="1"/>
      <c r="AN592" s="1"/>
      <c r="AO592" s="1"/>
      <c r="AP592" s="1"/>
      <c r="AQ592" s="1"/>
    </row>
    <row r="593" customFormat="false" ht="11.25" hidden="false" customHeight="false" outlineLevel="0" collapsed="false">
      <c r="A593" s="1" t="n">
        <v>591</v>
      </c>
      <c r="B593" s="8" t="n">
        <f aca="false">+[2]data1cf!AA592</f>
        <v>-99013.9936017403</v>
      </c>
      <c r="C593" s="8" t="n">
        <f aca="false">+[2]data1cf!AB592</f>
        <v>-7575.85102763723</v>
      </c>
      <c r="D593" s="8" t="n">
        <f aca="false">+[2]data1cf!AC592</f>
        <v>-3174.8270871056</v>
      </c>
      <c r="E593" s="8" t="n">
        <f aca="false">+[2]data1cf!AD592</f>
        <v>-2792.40878517266</v>
      </c>
      <c r="F593" s="8" t="n">
        <f aca="false">+[2]data1cf!AE592</f>
        <v>-3219.82330219296</v>
      </c>
      <c r="G593" s="8" t="n">
        <f aca="false">+[2]data1cf!AF592</f>
        <v>-3569.02140445416</v>
      </c>
      <c r="H593" s="8" t="n">
        <f aca="false">+[2]data1cf!AG592</f>
        <v>-2211.32611295707</v>
      </c>
      <c r="I593" s="8" t="n">
        <f aca="false">+[2]data1cf!AH592</f>
        <v>-2338.94180780395</v>
      </c>
      <c r="J593" s="8" t="n">
        <f aca="false">+[2]data1cf!AI592</f>
        <v>-2351.37601033894</v>
      </c>
      <c r="K593" s="8" t="n">
        <f aca="false">+[2]data1cf!AJ592</f>
        <v>-2360.33357487874</v>
      </c>
      <c r="L593" s="8" t="n">
        <f aca="false">+[2]data1cf!AK592</f>
        <v>-2388.86994521935</v>
      </c>
      <c r="M593" s="8" t="n">
        <f aca="false">+[2]data1cf!AL592</f>
        <v>-2387.11220918157</v>
      </c>
      <c r="N593" s="8" t="n">
        <f aca="false">+[2]data1cf!AM592</f>
        <v>-2404.95667775126</v>
      </c>
      <c r="O593" s="8" t="n">
        <f aca="false">+[2]data1cf!AN592</f>
        <v>-2214.91252631343</v>
      </c>
      <c r="P593" s="8" t="n">
        <f aca="false">+[2]data1cf!AO592</f>
        <v>-2176.76516327708</v>
      </c>
      <c r="Q593" s="8" t="n">
        <f aca="false">+[2]data1cf!AP592</f>
        <v>-2177.44757114102</v>
      </c>
      <c r="R593" s="8" t="n">
        <f aca="false">+[2]data1cf!AQ592</f>
        <v>1135.65090101452</v>
      </c>
      <c r="S593" s="8" t="n">
        <f aca="false">+[2]data1cf!AR592</f>
        <v>0</v>
      </c>
      <c r="T593" s="8" t="n">
        <f aca="false">+[2]data1cf!AS592</f>
        <v>0</v>
      </c>
      <c r="U593" s="8" t="n">
        <f aca="false">+[2]data1cf!AT592</f>
        <v>0</v>
      </c>
      <c r="V593" s="8" t="n">
        <f aca="false">+[2]data1cf!AU592</f>
        <v>0</v>
      </c>
      <c r="W593" s="8" t="n">
        <f aca="false">+[2]data1cf!AV592</f>
        <v>0</v>
      </c>
      <c r="X593" s="8" t="n">
        <f aca="false">+[2]data1cf!AW592</f>
        <v>0</v>
      </c>
      <c r="Y593" s="8" t="n">
        <f aca="false">+[2]data1cf!AX592</f>
        <v>0</v>
      </c>
      <c r="Z593" s="8" t="n">
        <f aca="false">+[2]data1cf!AY592</f>
        <v>0</v>
      </c>
      <c r="AA593" s="8" t="n">
        <f aca="false">+[2]data1cf!AZ592</f>
        <v>0</v>
      </c>
      <c r="AB593" s="9"/>
      <c r="AC593" s="9"/>
      <c r="AD593" s="9"/>
      <c r="AE593" s="9"/>
      <c r="AF593" s="9"/>
      <c r="AG593" s="9"/>
      <c r="AH593" s="9"/>
      <c r="AI593" s="9"/>
      <c r="AJ593" s="9"/>
      <c r="AK593" s="1"/>
      <c r="AL593" s="1" t="e">
        <f aca="false">SUMPRODUCT(B593:AJ593,PVCapPrice)</f>
        <v>#DIV/0!</v>
      </c>
      <c r="AM593" s="1"/>
      <c r="AN593" s="1"/>
      <c r="AO593" s="1"/>
      <c r="AP593" s="1"/>
      <c r="AQ593" s="1"/>
    </row>
    <row r="594" customFormat="false" ht="11.25" hidden="false" customHeight="false" outlineLevel="0" collapsed="false">
      <c r="A594" s="1" t="n">
        <v>592</v>
      </c>
      <c r="B594" s="8" t="n">
        <f aca="false">+[2]data1cf!AA593</f>
        <v>-85233.2071493441</v>
      </c>
      <c r="C594" s="8" t="n">
        <f aca="false">+[2]data1cf!AB593</f>
        <v>-7727.69038933533</v>
      </c>
      <c r="D594" s="8" t="n">
        <f aca="false">+[2]data1cf!AC593</f>
        <v>-3783.31081265777</v>
      </c>
      <c r="E594" s="8" t="n">
        <f aca="false">+[2]data1cf!AD593</f>
        <v>-3375.94639213884</v>
      </c>
      <c r="F594" s="8" t="n">
        <f aca="false">+[2]data1cf!AE593</f>
        <v>-3532.85725460709</v>
      </c>
      <c r="G594" s="8" t="n">
        <f aca="false">+[2]data1cf!AF593</f>
        <v>-3905.47606589806</v>
      </c>
      <c r="H594" s="8" t="n">
        <f aca="false">+[2]data1cf!AG593</f>
        <v>-2545.12762979576</v>
      </c>
      <c r="I594" s="8" t="n">
        <f aca="false">+[2]data1cf!AH593</f>
        <v>-2655.06202439276</v>
      </c>
      <c r="J594" s="8" t="n">
        <f aca="false">+[2]data1cf!AI593</f>
        <v>-2667.49622692775</v>
      </c>
      <c r="K594" s="8" t="n">
        <f aca="false">+[2]data1cf!AJ593</f>
        <v>-2676.98958844482</v>
      </c>
      <c r="L594" s="8" t="n">
        <f aca="false">+[2]data1cf!AK593</f>
        <v>-2704.99016180816</v>
      </c>
      <c r="M594" s="8" t="n">
        <f aca="false">+[2]data1cf!AL593</f>
        <v>-2703.76822274764</v>
      </c>
      <c r="N594" s="8" t="n">
        <f aca="false">+[2]data1cf!AM593</f>
        <v>-2721.07689434006</v>
      </c>
      <c r="O594" s="8" t="n">
        <f aca="false">+[2]data1cf!AN593</f>
        <v>-2531.56853987951</v>
      </c>
      <c r="P594" s="8" t="n">
        <f aca="false">+[2]data1cf!AO593</f>
        <v>-2492.88537986588</v>
      </c>
      <c r="Q594" s="8" t="n">
        <f aca="false">+[2]data1cf!AP593</f>
        <v>-2494.1035847071</v>
      </c>
      <c r="R594" s="8" t="n">
        <f aca="false">+[2]data1cf!AQ593</f>
        <v>977.590792720117</v>
      </c>
      <c r="S594" s="8" t="n">
        <f aca="false">+[2]data1cf!AR593</f>
        <v>0</v>
      </c>
      <c r="T594" s="8" t="n">
        <f aca="false">+[2]data1cf!AS593</f>
        <v>0</v>
      </c>
      <c r="U594" s="8" t="n">
        <f aca="false">+[2]data1cf!AT593</f>
        <v>0</v>
      </c>
      <c r="V594" s="8" t="n">
        <f aca="false">+[2]data1cf!AU593</f>
        <v>0</v>
      </c>
      <c r="W594" s="8" t="n">
        <f aca="false">+[2]data1cf!AV593</f>
        <v>0</v>
      </c>
      <c r="X594" s="8" t="n">
        <f aca="false">+[2]data1cf!AW593</f>
        <v>0</v>
      </c>
      <c r="Y594" s="8" t="n">
        <f aca="false">+[2]data1cf!AX593</f>
        <v>0</v>
      </c>
      <c r="Z594" s="8" t="n">
        <f aca="false">+[2]data1cf!AY593</f>
        <v>0</v>
      </c>
      <c r="AA594" s="8" t="n">
        <f aca="false">+[2]data1cf!AZ593</f>
        <v>0</v>
      </c>
      <c r="AB594" s="9"/>
      <c r="AC594" s="9"/>
      <c r="AD594" s="9"/>
      <c r="AE594" s="9"/>
      <c r="AF594" s="9"/>
      <c r="AG594" s="9"/>
      <c r="AH594" s="9"/>
      <c r="AI594" s="9"/>
      <c r="AJ594" s="9"/>
      <c r="AK594" s="1"/>
      <c r="AL594" s="1" t="e">
        <f aca="false">SUMPRODUCT(B594:AJ594,PVCapPrice)</f>
        <v>#DIV/0!</v>
      </c>
      <c r="AM594" s="1"/>
      <c r="AN594" s="1"/>
      <c r="AO594" s="1"/>
      <c r="AP594" s="1"/>
      <c r="AQ594" s="1"/>
    </row>
    <row r="595" customFormat="false" ht="11.25" hidden="false" customHeight="false" outlineLevel="0" collapsed="false">
      <c r="A595" s="1" t="n">
        <v>593</v>
      </c>
      <c r="B595" s="8" t="n">
        <f aca="false">+[2]data1cf!AA594</f>
        <v>-87081.4294715326</v>
      </c>
      <c r="C595" s="8" t="n">
        <f aca="false">+[2]data1cf!AB594</f>
        <v>-7611.69226741019</v>
      </c>
      <c r="D595" s="8" t="n">
        <f aca="false">+[2]data1cf!AC594</f>
        <v>-3671.98629353394</v>
      </c>
      <c r="E595" s="8" t="n">
        <f aca="false">+[2]data1cf!AD594</f>
        <v>-3312.20672478627</v>
      </c>
      <c r="F595" s="8" t="n">
        <f aca="false">+[2]data1cf!AE594</f>
        <v>-3563.27546824837</v>
      </c>
      <c r="G595" s="8" t="n">
        <f aca="false">+[2]data1cf!AF594</f>
        <v>-3803.95262043076</v>
      </c>
      <c r="H595" s="8" t="n">
        <f aca="false">+[2]data1cf!AG594</f>
        <v>-2500.35954513435</v>
      </c>
      <c r="I595" s="8" t="n">
        <f aca="false">+[2]data1cf!AH594</f>
        <v>-2612.66528289961</v>
      </c>
      <c r="J595" s="8" t="n">
        <f aca="false">+[2]data1cf!AI594</f>
        <v>-2625.0994854346</v>
      </c>
      <c r="K595" s="8" t="n">
        <f aca="false">+[2]data1cf!AJ594</f>
        <v>-2634.52098806779</v>
      </c>
      <c r="L595" s="8" t="n">
        <f aca="false">+[2]data1cf!AK594</f>
        <v>-2662.59342031501</v>
      </c>
      <c r="M595" s="8" t="n">
        <f aca="false">+[2]data1cf!AL594</f>
        <v>-2661.29962237061</v>
      </c>
      <c r="N595" s="8" t="n">
        <f aca="false">+[2]data1cf!AM594</f>
        <v>-2678.68015284692</v>
      </c>
      <c r="O595" s="8" t="n">
        <f aca="false">+[2]data1cf!AN594</f>
        <v>-2489.09993950247</v>
      </c>
      <c r="P595" s="8" t="n">
        <f aca="false">+[2]data1cf!AO594</f>
        <v>-2450.48863837274</v>
      </c>
      <c r="Q595" s="8" t="n">
        <f aca="false">+[2]data1cf!AP594</f>
        <v>-2451.63498433007</v>
      </c>
      <c r="R595" s="8" t="n">
        <f aca="false">+[2]data1cf!AQ594</f>
        <v>998.78916346669</v>
      </c>
      <c r="S595" s="8" t="n">
        <f aca="false">+[2]data1cf!AR594</f>
        <v>0</v>
      </c>
      <c r="T595" s="8" t="n">
        <f aca="false">+[2]data1cf!AS594</f>
        <v>0</v>
      </c>
      <c r="U595" s="8" t="n">
        <f aca="false">+[2]data1cf!AT594</f>
        <v>0</v>
      </c>
      <c r="V595" s="8" t="n">
        <f aca="false">+[2]data1cf!AU594</f>
        <v>0</v>
      </c>
      <c r="W595" s="8" t="n">
        <f aca="false">+[2]data1cf!AV594</f>
        <v>0</v>
      </c>
      <c r="X595" s="8" t="n">
        <f aca="false">+[2]data1cf!AW594</f>
        <v>0</v>
      </c>
      <c r="Y595" s="8" t="n">
        <f aca="false">+[2]data1cf!AX594</f>
        <v>0</v>
      </c>
      <c r="Z595" s="8" t="n">
        <f aca="false">+[2]data1cf!AY594</f>
        <v>0</v>
      </c>
      <c r="AA595" s="8" t="n">
        <f aca="false">+[2]data1cf!AZ594</f>
        <v>0</v>
      </c>
      <c r="AB595" s="9"/>
      <c r="AC595" s="9"/>
      <c r="AD595" s="9"/>
      <c r="AE595" s="9"/>
      <c r="AF595" s="9"/>
      <c r="AG595" s="9"/>
      <c r="AH595" s="9"/>
      <c r="AI595" s="9"/>
      <c r="AJ595" s="9"/>
      <c r="AK595" s="1"/>
      <c r="AL595" s="1" t="e">
        <f aca="false">SUMPRODUCT(B595:AJ595,PVCapPrice)</f>
        <v>#DIV/0!</v>
      </c>
      <c r="AM595" s="1"/>
      <c r="AN595" s="1"/>
      <c r="AO595" s="1"/>
      <c r="AP595" s="1"/>
      <c r="AQ595" s="1"/>
    </row>
    <row r="596" customFormat="false" ht="11.25" hidden="false" customHeight="false" outlineLevel="0" collapsed="false">
      <c r="A596" s="1" t="n">
        <v>594</v>
      </c>
      <c r="B596" s="8" t="n">
        <f aca="false">+[2]data1cf!AA595</f>
        <v>-90222.8242849944</v>
      </c>
      <c r="C596" s="8" t="n">
        <f aca="false">+[2]data1cf!AB595</f>
        <v>-7612.99103512426</v>
      </c>
      <c r="D596" s="8" t="n">
        <f aca="false">+[2]data1cf!AC595</f>
        <v>-3634.32323141935</v>
      </c>
      <c r="E596" s="8" t="n">
        <f aca="false">+[2]data1cf!AD595</f>
        <v>-3319.33414347386</v>
      </c>
      <c r="F596" s="8" t="n">
        <f aca="false">+[2]data1cf!AE595</f>
        <v>-3565.47287265378</v>
      </c>
      <c r="G596" s="8" t="n">
        <f aca="false">+[2]data1cf!AF595</f>
        <v>-3719.16779663726</v>
      </c>
      <c r="H596" s="8" t="n">
        <f aca="false">+[2]data1cf!AG595</f>
        <v>-2424.26792602792</v>
      </c>
      <c r="I596" s="8" t="n">
        <f aca="false">+[2]data1cf!AH595</f>
        <v>-2540.60419899465</v>
      </c>
      <c r="J596" s="8" t="n">
        <f aca="false">+[2]data1cf!AI595</f>
        <v>-2553.03840152964</v>
      </c>
      <c r="K596" s="8" t="n">
        <f aca="false">+[2]data1cf!AJ595</f>
        <v>-2562.33776673248</v>
      </c>
      <c r="L596" s="8" t="n">
        <f aca="false">+[2]data1cf!AK595</f>
        <v>-2590.53233641005</v>
      </c>
      <c r="M596" s="8" t="n">
        <f aca="false">+[2]data1cf!AL595</f>
        <v>-2589.1164010353</v>
      </c>
      <c r="N596" s="8" t="n">
        <f aca="false">+[2]data1cf!AM595</f>
        <v>-2606.61906894195</v>
      </c>
      <c r="O596" s="8" t="n">
        <f aca="false">+[2]data1cf!AN595</f>
        <v>-2416.91671816716</v>
      </c>
      <c r="P596" s="8" t="n">
        <f aca="false">+[2]data1cf!AO595</f>
        <v>-2378.42755446777</v>
      </c>
      <c r="Q596" s="8" t="n">
        <f aca="false">+[2]data1cf!AP595</f>
        <v>-2379.45176299476</v>
      </c>
      <c r="R596" s="8" t="n">
        <f aca="false">+[2]data1cf!AQ595</f>
        <v>1034.81970541917</v>
      </c>
      <c r="S596" s="8" t="n">
        <f aca="false">+[2]data1cf!AR595</f>
        <v>0</v>
      </c>
      <c r="T596" s="8" t="n">
        <f aca="false">+[2]data1cf!AS595</f>
        <v>0</v>
      </c>
      <c r="U596" s="8" t="n">
        <f aca="false">+[2]data1cf!AT595</f>
        <v>0</v>
      </c>
      <c r="V596" s="8" t="n">
        <f aca="false">+[2]data1cf!AU595</f>
        <v>0</v>
      </c>
      <c r="W596" s="8" t="n">
        <f aca="false">+[2]data1cf!AV595</f>
        <v>0</v>
      </c>
      <c r="X596" s="8" t="n">
        <f aca="false">+[2]data1cf!AW595</f>
        <v>0</v>
      </c>
      <c r="Y596" s="8" t="n">
        <f aca="false">+[2]data1cf!AX595</f>
        <v>0</v>
      </c>
      <c r="Z596" s="8" t="n">
        <f aca="false">+[2]data1cf!AY595</f>
        <v>0</v>
      </c>
      <c r="AA596" s="8" t="n">
        <f aca="false">+[2]data1cf!AZ595</f>
        <v>0</v>
      </c>
      <c r="AB596" s="9"/>
      <c r="AC596" s="9"/>
      <c r="AD596" s="9"/>
      <c r="AE596" s="9"/>
      <c r="AF596" s="9"/>
      <c r="AG596" s="9"/>
      <c r="AH596" s="9"/>
      <c r="AI596" s="9"/>
      <c r="AJ596" s="9"/>
      <c r="AK596" s="1"/>
      <c r="AL596" s="1" t="e">
        <f aca="false">SUMPRODUCT(B596:AJ596,PVCapPrice)</f>
        <v>#DIV/0!</v>
      </c>
      <c r="AM596" s="1"/>
      <c r="AN596" s="1"/>
      <c r="AO596" s="1"/>
      <c r="AP596" s="1"/>
      <c r="AQ596" s="1"/>
    </row>
    <row r="597" customFormat="false" ht="11.25" hidden="false" customHeight="false" outlineLevel="0" collapsed="false">
      <c r="A597" s="1" t="n">
        <v>595</v>
      </c>
      <c r="B597" s="8" t="n">
        <f aca="false">+[2]data1cf!AA596</f>
        <v>-89678.0092080021</v>
      </c>
      <c r="C597" s="8" t="n">
        <f aca="false">+[2]data1cf!AB596</f>
        <v>-7587.35644749516</v>
      </c>
      <c r="D597" s="8" t="n">
        <f aca="false">+[2]data1cf!AC596</f>
        <v>-3594.04627443205</v>
      </c>
      <c r="E597" s="8" t="n">
        <f aca="false">+[2]data1cf!AD596</f>
        <v>-3245.86782645814</v>
      </c>
      <c r="F597" s="8" t="n">
        <f aca="false">+[2]data1cf!AE596</f>
        <v>-3472.69727668726</v>
      </c>
      <c r="G597" s="8" t="n">
        <f aca="false">+[2]data1cf!AF596</f>
        <v>-3754.8309900453</v>
      </c>
      <c r="H597" s="8" t="n">
        <f aca="false">+[2]data1cf!AG596</f>
        <v>-2437.46456757845</v>
      </c>
      <c r="I597" s="8" t="n">
        <f aca="false">+[2]data1cf!AH596</f>
        <v>-2553.10182100879</v>
      </c>
      <c r="J597" s="8" t="n">
        <f aca="false">+[2]data1cf!AI596</f>
        <v>-2565.53602354378</v>
      </c>
      <c r="K597" s="8" t="n">
        <f aca="false">+[2]data1cf!AJ596</f>
        <v>-2574.85657115681</v>
      </c>
      <c r="L597" s="8" t="n">
        <f aca="false">+[2]data1cf!AK596</f>
        <v>-2603.02995842419</v>
      </c>
      <c r="M597" s="8" t="n">
        <f aca="false">+[2]data1cf!AL596</f>
        <v>-2601.63520545963</v>
      </c>
      <c r="N597" s="8" t="n">
        <f aca="false">+[2]data1cf!AM596</f>
        <v>-2619.1166909561</v>
      </c>
      <c r="O597" s="8" t="n">
        <f aca="false">+[2]data1cf!AN596</f>
        <v>-2429.4355225915</v>
      </c>
      <c r="P597" s="8" t="n">
        <f aca="false">+[2]data1cf!AO596</f>
        <v>-2390.92517648192</v>
      </c>
      <c r="Q597" s="8" t="n">
        <f aca="false">+[2]data1cf!AP596</f>
        <v>-2391.97056741909</v>
      </c>
      <c r="R597" s="8" t="n">
        <f aca="false">+[2]data1cf!AQ596</f>
        <v>1028.5708944121</v>
      </c>
      <c r="S597" s="8" t="n">
        <f aca="false">+[2]data1cf!AR596</f>
        <v>0</v>
      </c>
      <c r="T597" s="8" t="n">
        <f aca="false">+[2]data1cf!AS596</f>
        <v>0</v>
      </c>
      <c r="U597" s="8" t="n">
        <f aca="false">+[2]data1cf!AT596</f>
        <v>0</v>
      </c>
      <c r="V597" s="8" t="n">
        <f aca="false">+[2]data1cf!AU596</f>
        <v>0</v>
      </c>
      <c r="W597" s="8" t="n">
        <f aca="false">+[2]data1cf!AV596</f>
        <v>0</v>
      </c>
      <c r="X597" s="8" t="n">
        <f aca="false">+[2]data1cf!AW596</f>
        <v>0</v>
      </c>
      <c r="Y597" s="8" t="n">
        <f aca="false">+[2]data1cf!AX596</f>
        <v>0</v>
      </c>
      <c r="Z597" s="8" t="n">
        <f aca="false">+[2]data1cf!AY596</f>
        <v>0</v>
      </c>
      <c r="AA597" s="8" t="n">
        <f aca="false">+[2]data1cf!AZ596</f>
        <v>0</v>
      </c>
      <c r="AB597" s="9"/>
      <c r="AC597" s="9"/>
      <c r="AD597" s="9"/>
      <c r="AE597" s="9"/>
      <c r="AF597" s="9"/>
      <c r="AG597" s="9"/>
      <c r="AH597" s="9"/>
      <c r="AI597" s="9"/>
      <c r="AJ597" s="9"/>
      <c r="AK597" s="1"/>
      <c r="AL597" s="1" t="e">
        <f aca="false">SUMPRODUCT(B597:AJ597,PVCapPrice)</f>
        <v>#DIV/0!</v>
      </c>
      <c r="AM597" s="1"/>
      <c r="AN597" s="1"/>
      <c r="AO597" s="1"/>
      <c r="AP597" s="1"/>
      <c r="AQ597" s="1"/>
    </row>
    <row r="598" customFormat="false" ht="11.25" hidden="false" customHeight="false" outlineLevel="0" collapsed="false">
      <c r="A598" s="1" t="n">
        <v>596</v>
      </c>
      <c r="B598" s="8" t="n">
        <f aca="false">+[2]data1cf!AA597</f>
        <v>-91057.645982391</v>
      </c>
      <c r="C598" s="8" t="n">
        <f aca="false">+[2]data1cf!AB597</f>
        <v>-7552.35418558653</v>
      </c>
      <c r="D598" s="8" t="n">
        <f aca="false">+[2]data1cf!AC597</f>
        <v>-3487.86580822973</v>
      </c>
      <c r="E598" s="8" t="n">
        <f aca="false">+[2]data1cf!AD597</f>
        <v>-3108.85119530111</v>
      </c>
      <c r="F598" s="8" t="n">
        <f aca="false">+[2]data1cf!AE597</f>
        <v>-3370.00610921438</v>
      </c>
      <c r="G598" s="8" t="n">
        <f aca="false">+[2]data1cf!AF597</f>
        <v>-3632.41273399963</v>
      </c>
      <c r="H598" s="8" t="n">
        <f aca="false">+[2]data1cf!AG597</f>
        <v>-2404.04667451637</v>
      </c>
      <c r="I598" s="8" t="n">
        <f aca="false">+[2]data1cf!AH597</f>
        <v>-2521.45405711373</v>
      </c>
      <c r="J598" s="8" t="n">
        <f aca="false">+[2]data1cf!AI597</f>
        <v>-2533.88825964872</v>
      </c>
      <c r="K598" s="8" t="n">
        <f aca="false">+[2]data1cf!AJ597</f>
        <v>-2543.15516698396</v>
      </c>
      <c r="L598" s="8" t="n">
        <f aca="false">+[2]data1cf!AK597</f>
        <v>-2571.38219452913</v>
      </c>
      <c r="M598" s="8" t="n">
        <f aca="false">+[2]data1cf!AL597</f>
        <v>-2569.93380128678</v>
      </c>
      <c r="N598" s="8" t="n">
        <f aca="false">+[2]data1cf!AM597</f>
        <v>-2587.46892706103</v>
      </c>
      <c r="O598" s="8" t="n">
        <f aca="false">+[2]data1cf!AN597</f>
        <v>-2397.73411841865</v>
      </c>
      <c r="P598" s="8" t="n">
        <f aca="false">+[2]data1cf!AO597</f>
        <v>-2359.27741258685</v>
      </c>
      <c r="Q598" s="8" t="n">
        <f aca="false">+[2]data1cf!AP597</f>
        <v>-2360.26916324624</v>
      </c>
      <c r="R598" s="8" t="n">
        <f aca="false">+[2]data1cf!AQ597</f>
        <v>1044.39477635963</v>
      </c>
      <c r="S598" s="8" t="n">
        <f aca="false">+[2]data1cf!AR597</f>
        <v>0</v>
      </c>
      <c r="T598" s="8" t="n">
        <f aca="false">+[2]data1cf!AS597</f>
        <v>0</v>
      </c>
      <c r="U598" s="8" t="n">
        <f aca="false">+[2]data1cf!AT597</f>
        <v>0</v>
      </c>
      <c r="V598" s="8" t="n">
        <f aca="false">+[2]data1cf!AU597</f>
        <v>0</v>
      </c>
      <c r="W598" s="8" t="n">
        <f aca="false">+[2]data1cf!AV597</f>
        <v>0</v>
      </c>
      <c r="X598" s="8" t="n">
        <f aca="false">+[2]data1cf!AW597</f>
        <v>0</v>
      </c>
      <c r="Y598" s="8" t="n">
        <f aca="false">+[2]data1cf!AX597</f>
        <v>0</v>
      </c>
      <c r="Z598" s="8" t="n">
        <f aca="false">+[2]data1cf!AY597</f>
        <v>0</v>
      </c>
      <c r="AA598" s="8" t="n">
        <f aca="false">+[2]data1cf!AZ597</f>
        <v>0</v>
      </c>
      <c r="AB598" s="9"/>
      <c r="AC598" s="9"/>
      <c r="AD598" s="9"/>
      <c r="AE598" s="9"/>
      <c r="AF598" s="9"/>
      <c r="AG598" s="9"/>
      <c r="AH598" s="9"/>
      <c r="AI598" s="9"/>
      <c r="AJ598" s="9"/>
      <c r="AK598" s="1"/>
      <c r="AL598" s="1" t="e">
        <f aca="false">SUMPRODUCT(B598:AJ598,PVCapPrice)</f>
        <v>#DIV/0!</v>
      </c>
      <c r="AM598" s="1"/>
      <c r="AN598" s="1"/>
      <c r="AO598" s="1"/>
      <c r="AP598" s="1"/>
      <c r="AQ598" s="1"/>
    </row>
    <row r="599" customFormat="false" ht="11.25" hidden="false" customHeight="false" outlineLevel="0" collapsed="false">
      <c r="A599" s="1" t="n">
        <v>597</v>
      </c>
      <c r="B599" s="8" t="n">
        <f aca="false">+[2]data1cf!AA598</f>
        <v>-102517.407667757</v>
      </c>
      <c r="C599" s="8" t="n">
        <f aca="false">+[2]data1cf!AB598</f>
        <v>-7327.64087346444</v>
      </c>
      <c r="D599" s="8" t="n">
        <f aca="false">+[2]data1cf!AC598</f>
        <v>-3126.1265021504</v>
      </c>
      <c r="E599" s="8" t="n">
        <f aca="false">+[2]data1cf!AD598</f>
        <v>-2715.23564254313</v>
      </c>
      <c r="F599" s="8" t="n">
        <f aca="false">+[2]data1cf!AE598</f>
        <v>-3064.51807070842</v>
      </c>
      <c r="G599" s="8" t="n">
        <f aca="false">+[2]data1cf!AF598</f>
        <v>-3386.81008694537</v>
      </c>
      <c r="H599" s="8" t="n">
        <f aca="false">+[2]data1cf!AG598</f>
        <v>-2126.46557663064</v>
      </c>
      <c r="I599" s="8" t="n">
        <f aca="false">+[2]data1cf!AH598</f>
        <v>-2258.57629186079</v>
      </c>
      <c r="J599" s="8" t="n">
        <f aca="false">+[2]data1cf!AI598</f>
        <v>-2271.01049439578</v>
      </c>
      <c r="K599" s="8" t="n">
        <f aca="false">+[2]data1cf!AJ598</f>
        <v>-2279.83184619669</v>
      </c>
      <c r="L599" s="8" t="n">
        <f aca="false">+[2]data1cf!AK598</f>
        <v>-2308.50442927619</v>
      </c>
      <c r="M599" s="8" t="n">
        <f aca="false">+[2]data1cf!AL598</f>
        <v>-2306.61048049952</v>
      </c>
      <c r="N599" s="8" t="n">
        <f aca="false">+[2]data1cf!AM598</f>
        <v>-2324.59116180809</v>
      </c>
      <c r="O599" s="8" t="n">
        <f aca="false">+[2]data1cf!AN598</f>
        <v>-2134.41079763138</v>
      </c>
      <c r="P599" s="8" t="n">
        <f aca="false">+[2]data1cf!AO598</f>
        <v>-2096.39964733391</v>
      </c>
      <c r="Q599" s="8" t="n">
        <f aca="false">+[2]data1cf!AP598</f>
        <v>-2096.94584245897</v>
      </c>
      <c r="R599" s="8" t="n">
        <f aca="false">+[2]data1cf!AQ598</f>
        <v>1175.8336589861</v>
      </c>
      <c r="S599" s="8" t="n">
        <f aca="false">+[2]data1cf!AR598</f>
        <v>0</v>
      </c>
      <c r="T599" s="8" t="n">
        <f aca="false">+[2]data1cf!AS598</f>
        <v>0</v>
      </c>
      <c r="U599" s="8" t="n">
        <f aca="false">+[2]data1cf!AT598</f>
        <v>0</v>
      </c>
      <c r="V599" s="8" t="n">
        <f aca="false">+[2]data1cf!AU598</f>
        <v>0</v>
      </c>
      <c r="W599" s="8" t="n">
        <f aca="false">+[2]data1cf!AV598</f>
        <v>0</v>
      </c>
      <c r="X599" s="8" t="n">
        <f aca="false">+[2]data1cf!AW598</f>
        <v>0</v>
      </c>
      <c r="Y599" s="8" t="n">
        <f aca="false">+[2]data1cf!AX598</f>
        <v>0</v>
      </c>
      <c r="Z599" s="8" t="n">
        <f aca="false">+[2]data1cf!AY598</f>
        <v>0</v>
      </c>
      <c r="AA599" s="8" t="n">
        <f aca="false">+[2]data1cf!AZ598</f>
        <v>0</v>
      </c>
      <c r="AB599" s="9"/>
      <c r="AC599" s="9"/>
      <c r="AD599" s="9"/>
      <c r="AE599" s="9"/>
      <c r="AF599" s="9"/>
      <c r="AG599" s="9"/>
      <c r="AH599" s="9"/>
      <c r="AI599" s="9"/>
      <c r="AJ599" s="9"/>
      <c r="AK599" s="1"/>
      <c r="AL599" s="1" t="e">
        <f aca="false">SUMPRODUCT(B599:AJ599,PVCapPrice)</f>
        <v>#DIV/0!</v>
      </c>
      <c r="AM599" s="1"/>
      <c r="AN599" s="1"/>
      <c r="AO599" s="1"/>
      <c r="AP599" s="1"/>
      <c r="AQ599" s="1"/>
    </row>
    <row r="600" customFormat="false" ht="11.25" hidden="false" customHeight="false" outlineLevel="0" collapsed="false">
      <c r="A600" s="1" t="n">
        <v>598</v>
      </c>
      <c r="B600" s="8" t="n">
        <f aca="false">+[2]data1cf!AA599</f>
        <v>-89079.4477151797</v>
      </c>
      <c r="C600" s="8" t="n">
        <f aca="false">+[2]data1cf!AB599</f>
        <v>-7702.58402843449</v>
      </c>
      <c r="D600" s="8" t="n">
        <f aca="false">+[2]data1cf!AC599</f>
        <v>-3584.40345556239</v>
      </c>
      <c r="E600" s="8" t="n">
        <f aca="false">+[2]data1cf!AD599</f>
        <v>-3275.48102532153</v>
      </c>
      <c r="F600" s="8" t="n">
        <f aca="false">+[2]data1cf!AE599</f>
        <v>-3364.5608993233</v>
      </c>
      <c r="G600" s="8" t="n">
        <f aca="false">+[2]data1cf!AF599</f>
        <v>-3774.21199889405</v>
      </c>
      <c r="H600" s="8" t="n">
        <f aca="false">+[2]data1cf!AG599</f>
        <v>-2451.96306771235</v>
      </c>
      <c r="I600" s="8" t="n">
        <f aca="false">+[2]data1cf!AH599</f>
        <v>-2566.83234280494</v>
      </c>
      <c r="J600" s="8" t="n">
        <f aca="false">+[2]data1cf!AI599</f>
        <v>-2579.26654533993</v>
      </c>
      <c r="K600" s="8" t="n">
        <f aca="false">+[2]data1cf!AJ599</f>
        <v>-2588.6103650238</v>
      </c>
      <c r="L600" s="8" t="n">
        <f aca="false">+[2]data1cf!AK599</f>
        <v>-2616.76048022034</v>
      </c>
      <c r="M600" s="8" t="n">
        <f aca="false">+[2]data1cf!AL599</f>
        <v>-2615.38899932663</v>
      </c>
      <c r="N600" s="8" t="n">
        <f aca="false">+[2]data1cf!AM599</f>
        <v>-2632.84721275225</v>
      </c>
      <c r="O600" s="8" t="n">
        <f aca="false">+[2]data1cf!AN599</f>
        <v>-2443.18931645849</v>
      </c>
      <c r="P600" s="8" t="n">
        <f aca="false">+[2]data1cf!AO599</f>
        <v>-2404.65569827807</v>
      </c>
      <c r="Q600" s="8" t="n">
        <f aca="false">+[2]data1cf!AP599</f>
        <v>-2405.72436128609</v>
      </c>
      <c r="R600" s="8" t="n">
        <f aca="false">+[2]data1cf!AQ599</f>
        <v>1021.70563351403</v>
      </c>
      <c r="S600" s="8" t="n">
        <f aca="false">+[2]data1cf!AR599</f>
        <v>0</v>
      </c>
      <c r="T600" s="8" t="n">
        <f aca="false">+[2]data1cf!AS599</f>
        <v>0</v>
      </c>
      <c r="U600" s="8" t="n">
        <f aca="false">+[2]data1cf!AT599</f>
        <v>0</v>
      </c>
      <c r="V600" s="8" t="n">
        <f aca="false">+[2]data1cf!AU599</f>
        <v>0</v>
      </c>
      <c r="W600" s="8" t="n">
        <f aca="false">+[2]data1cf!AV599</f>
        <v>0</v>
      </c>
      <c r="X600" s="8" t="n">
        <f aca="false">+[2]data1cf!AW599</f>
        <v>0</v>
      </c>
      <c r="Y600" s="8" t="n">
        <f aca="false">+[2]data1cf!AX599</f>
        <v>0</v>
      </c>
      <c r="Z600" s="8" t="n">
        <f aca="false">+[2]data1cf!AY599</f>
        <v>0</v>
      </c>
      <c r="AA600" s="8" t="n">
        <f aca="false">+[2]data1cf!AZ599</f>
        <v>0</v>
      </c>
      <c r="AB600" s="9"/>
      <c r="AC600" s="9"/>
      <c r="AD600" s="9"/>
      <c r="AE600" s="9"/>
      <c r="AF600" s="9"/>
      <c r="AG600" s="9"/>
      <c r="AH600" s="9"/>
      <c r="AI600" s="9"/>
      <c r="AJ600" s="9"/>
      <c r="AK600" s="1"/>
      <c r="AL600" s="1" t="e">
        <f aca="false">SUMPRODUCT(B600:AJ600,PVCapPrice)</f>
        <v>#DIV/0!</v>
      </c>
      <c r="AM600" s="1"/>
      <c r="AN600" s="1"/>
      <c r="AO600" s="1"/>
      <c r="AP600" s="1"/>
      <c r="AQ600" s="1"/>
    </row>
    <row r="601" customFormat="false" ht="11.25" hidden="false" customHeight="false" outlineLevel="0" collapsed="false">
      <c r="A601" s="1" t="n">
        <v>599</v>
      </c>
      <c r="B601" s="8" t="n">
        <f aca="false">+[2]data1cf!AA600</f>
        <v>-100945.092683418</v>
      </c>
      <c r="C601" s="8" t="n">
        <f aca="false">+[2]data1cf!AB600</f>
        <v>-7401.96506341196</v>
      </c>
      <c r="D601" s="8" t="n">
        <f aca="false">+[2]data1cf!AC600</f>
        <v>-3140.3486269105</v>
      </c>
      <c r="E601" s="8" t="n">
        <f aca="false">+[2]data1cf!AD600</f>
        <v>-2896.01550288147</v>
      </c>
      <c r="F601" s="8" t="n">
        <f aca="false">+[2]data1cf!AE600</f>
        <v>-3177.91415806633</v>
      </c>
      <c r="G601" s="8" t="n">
        <f aca="false">+[2]data1cf!AF600</f>
        <v>-3518.29298481812</v>
      </c>
      <c r="H601" s="8" t="n">
        <f aca="false">+[2]data1cf!AG600</f>
        <v>-2164.55056753688</v>
      </c>
      <c r="I601" s="8" t="n">
        <f aca="false">+[2]data1cf!AH600</f>
        <v>-2294.64393974952</v>
      </c>
      <c r="J601" s="8" t="n">
        <f aca="false">+[2]data1cf!AI600</f>
        <v>-2307.07814228451</v>
      </c>
      <c r="K601" s="8" t="n">
        <f aca="false">+[2]data1cf!AJ600</f>
        <v>-2315.96062569202</v>
      </c>
      <c r="L601" s="8" t="n">
        <f aca="false">+[2]data1cf!AK600</f>
        <v>-2344.57207716492</v>
      </c>
      <c r="M601" s="8" t="n">
        <f aca="false">+[2]data1cf!AL600</f>
        <v>-2342.73925999484</v>
      </c>
      <c r="N601" s="8" t="n">
        <f aca="false">+[2]data1cf!AM600</f>
        <v>-2360.65880969683</v>
      </c>
      <c r="O601" s="8" t="n">
        <f aca="false">+[2]data1cf!AN600</f>
        <v>-2170.53957712671</v>
      </c>
      <c r="P601" s="8" t="n">
        <f aca="false">+[2]data1cf!AO600</f>
        <v>-2132.46729522265</v>
      </c>
      <c r="Q601" s="8" t="n">
        <f aca="false">+[2]data1cf!AP600</f>
        <v>-2133.0746219543</v>
      </c>
      <c r="R601" s="8" t="n">
        <f aca="false">+[2]data1cf!AQ600</f>
        <v>1157.79983504173</v>
      </c>
      <c r="S601" s="8" t="n">
        <f aca="false">+[2]data1cf!AR600</f>
        <v>0</v>
      </c>
      <c r="T601" s="8" t="n">
        <f aca="false">+[2]data1cf!AS600</f>
        <v>0</v>
      </c>
      <c r="U601" s="8" t="n">
        <f aca="false">+[2]data1cf!AT600</f>
        <v>0</v>
      </c>
      <c r="V601" s="8" t="n">
        <f aca="false">+[2]data1cf!AU600</f>
        <v>0</v>
      </c>
      <c r="W601" s="8" t="n">
        <f aca="false">+[2]data1cf!AV600</f>
        <v>0</v>
      </c>
      <c r="X601" s="8" t="n">
        <f aca="false">+[2]data1cf!AW600</f>
        <v>0</v>
      </c>
      <c r="Y601" s="8" t="n">
        <f aca="false">+[2]data1cf!AX600</f>
        <v>0</v>
      </c>
      <c r="Z601" s="8" t="n">
        <f aca="false">+[2]data1cf!AY600</f>
        <v>0</v>
      </c>
      <c r="AA601" s="8" t="n">
        <f aca="false">+[2]data1cf!AZ600</f>
        <v>0</v>
      </c>
      <c r="AB601" s="9"/>
      <c r="AC601" s="9"/>
      <c r="AD601" s="9"/>
      <c r="AE601" s="9"/>
      <c r="AF601" s="9"/>
      <c r="AG601" s="9"/>
      <c r="AH601" s="9"/>
      <c r="AI601" s="9"/>
      <c r="AJ601" s="9"/>
      <c r="AK601" s="1"/>
      <c r="AL601" s="1" t="e">
        <f aca="false">SUMPRODUCT(B601:AJ601,PVCapPrice)</f>
        <v>#DIV/0!</v>
      </c>
      <c r="AM601" s="1"/>
      <c r="AN601" s="1"/>
      <c r="AO601" s="1"/>
      <c r="AP601" s="1"/>
      <c r="AQ601" s="1"/>
    </row>
    <row r="602" customFormat="false" ht="11.25" hidden="false" customHeight="false" outlineLevel="0" collapsed="false">
      <c r="A602" s="1" t="n">
        <v>600</v>
      </c>
      <c r="B602" s="8" t="n">
        <f aca="false">+[2]data1cf!AA601</f>
        <v>-90041.3856890525</v>
      </c>
      <c r="C602" s="8" t="n">
        <f aca="false">+[2]data1cf!AB601</f>
        <v>-7685.72486511138</v>
      </c>
      <c r="D602" s="8" t="n">
        <f aca="false">+[2]data1cf!AC601</f>
        <v>-3512.26671192015</v>
      </c>
      <c r="E602" s="8" t="n">
        <f aca="false">+[2]data1cf!AD601</f>
        <v>-3233.25962221196</v>
      </c>
      <c r="F602" s="8" t="n">
        <f aca="false">+[2]data1cf!AE601</f>
        <v>-3515.53704852482</v>
      </c>
      <c r="G602" s="8" t="n">
        <f aca="false">+[2]data1cf!AF601</f>
        <v>-3779.720937046</v>
      </c>
      <c r="H602" s="8" t="n">
        <f aca="false">+[2]data1cf!AG601</f>
        <v>-2428.66277524409</v>
      </c>
      <c r="I602" s="8" t="n">
        <f aca="false">+[2]data1cf!AH601</f>
        <v>-2544.76625523468</v>
      </c>
      <c r="J602" s="8" t="n">
        <f aca="false">+[2]data1cf!AI601</f>
        <v>-2557.20045776967</v>
      </c>
      <c r="K602" s="8" t="n">
        <f aca="false">+[2]data1cf!AJ601</f>
        <v>-2566.50687730512</v>
      </c>
      <c r="L602" s="8" t="n">
        <f aca="false">+[2]data1cf!AK601</f>
        <v>-2594.69439265008</v>
      </c>
      <c r="M602" s="8" t="n">
        <f aca="false">+[2]data1cf!AL601</f>
        <v>-2593.28551160794</v>
      </c>
      <c r="N602" s="8" t="n">
        <f aca="false">+[2]data1cf!AM601</f>
        <v>-2610.78112518199</v>
      </c>
      <c r="O602" s="8" t="n">
        <f aca="false">+[2]data1cf!AN601</f>
        <v>-2421.0858287398</v>
      </c>
      <c r="P602" s="8" t="n">
        <f aca="false">+[2]data1cf!AO601</f>
        <v>-2382.58961070781</v>
      </c>
      <c r="Q602" s="8" t="n">
        <f aca="false">+[2]data1cf!AP601</f>
        <v>-2383.6208735674</v>
      </c>
      <c r="R602" s="8" t="n">
        <f aca="false">+[2]data1cf!AQ601</f>
        <v>1032.73867729916</v>
      </c>
      <c r="S602" s="8" t="n">
        <f aca="false">+[2]data1cf!AR601</f>
        <v>0</v>
      </c>
      <c r="T602" s="8" t="n">
        <f aca="false">+[2]data1cf!AS601</f>
        <v>0</v>
      </c>
      <c r="U602" s="8" t="n">
        <f aca="false">+[2]data1cf!AT601</f>
        <v>0</v>
      </c>
      <c r="V602" s="8" t="n">
        <f aca="false">+[2]data1cf!AU601</f>
        <v>0</v>
      </c>
      <c r="W602" s="8" t="n">
        <f aca="false">+[2]data1cf!AV601</f>
        <v>0</v>
      </c>
      <c r="X602" s="8" t="n">
        <f aca="false">+[2]data1cf!AW601</f>
        <v>0</v>
      </c>
      <c r="Y602" s="8" t="n">
        <f aca="false">+[2]data1cf!AX601</f>
        <v>0</v>
      </c>
      <c r="Z602" s="8" t="n">
        <f aca="false">+[2]data1cf!AY601</f>
        <v>0</v>
      </c>
      <c r="AA602" s="8" t="n">
        <f aca="false">+[2]data1cf!AZ601</f>
        <v>0</v>
      </c>
      <c r="AB602" s="9"/>
      <c r="AC602" s="9"/>
      <c r="AD602" s="9"/>
      <c r="AE602" s="9"/>
      <c r="AF602" s="9"/>
      <c r="AG602" s="9"/>
      <c r="AH602" s="9"/>
      <c r="AI602" s="9"/>
      <c r="AJ602" s="9"/>
      <c r="AK602" s="1"/>
      <c r="AL602" s="1" t="e">
        <f aca="false">SUMPRODUCT(B602:AJ602,PVCapPrice)</f>
        <v>#DIV/0!</v>
      </c>
      <c r="AM602" s="1"/>
      <c r="AN602" s="1"/>
      <c r="AO602" s="1"/>
      <c r="AP602" s="1"/>
      <c r="AQ602" s="1"/>
    </row>
    <row r="603" customFormat="false" ht="11.25" hidden="false" customHeight="false" outlineLevel="0" collapsed="false">
      <c r="A603" s="1" t="n">
        <v>601</v>
      </c>
      <c r="B603" s="8" t="n">
        <f aca="false">+[2]data1cf!AA602</f>
        <v>-88142.7827014973</v>
      </c>
      <c r="C603" s="8" t="n">
        <f aca="false">+[2]data1cf!AB602</f>
        <v>-7613.6451149008</v>
      </c>
      <c r="D603" s="8" t="n">
        <f aca="false">+[2]data1cf!AC602</f>
        <v>-3630.36570752779</v>
      </c>
      <c r="E603" s="8" t="n">
        <f aca="false">+[2]data1cf!AD602</f>
        <v>-3167.42080095105</v>
      </c>
      <c r="F603" s="8" t="n">
        <f aca="false">+[2]data1cf!AE602</f>
        <v>-3737.96322552638</v>
      </c>
      <c r="G603" s="8" t="n">
        <f aca="false">+[2]data1cf!AF602</f>
        <v>-3817.38752818104</v>
      </c>
      <c r="H603" s="8" t="n">
        <f aca="false">+[2]data1cf!AG602</f>
        <v>-2474.65119247337</v>
      </c>
      <c r="I603" s="8" t="n">
        <f aca="false">+[2]data1cf!AH602</f>
        <v>-2588.3186888868</v>
      </c>
      <c r="J603" s="8" t="n">
        <f aca="false">+[2]data1cf!AI602</f>
        <v>-2600.75289142179</v>
      </c>
      <c r="K603" s="8" t="n">
        <f aca="false">+[2]data1cf!AJ602</f>
        <v>-2610.1331286414</v>
      </c>
      <c r="L603" s="8" t="n">
        <f aca="false">+[2]data1cf!AK602</f>
        <v>-2638.2468263022</v>
      </c>
      <c r="M603" s="8" t="n">
        <f aca="false">+[2]data1cf!AL602</f>
        <v>-2636.91176294422</v>
      </c>
      <c r="N603" s="8" t="n">
        <f aca="false">+[2]data1cf!AM602</f>
        <v>-2654.33355883411</v>
      </c>
      <c r="O603" s="8" t="n">
        <f aca="false">+[2]data1cf!AN602</f>
        <v>-2464.71208007609</v>
      </c>
      <c r="P603" s="8" t="n">
        <f aca="false">+[2]data1cf!AO602</f>
        <v>-2426.14204435993</v>
      </c>
      <c r="Q603" s="8" t="n">
        <f aca="false">+[2]data1cf!AP602</f>
        <v>-2427.24712490368</v>
      </c>
      <c r="R603" s="8" t="n">
        <f aca="false">+[2]data1cf!AQ602</f>
        <v>1010.96246047309</v>
      </c>
      <c r="S603" s="8" t="n">
        <f aca="false">+[2]data1cf!AR602</f>
        <v>0</v>
      </c>
      <c r="T603" s="8" t="n">
        <f aca="false">+[2]data1cf!AS602</f>
        <v>0</v>
      </c>
      <c r="U603" s="8" t="n">
        <f aca="false">+[2]data1cf!AT602</f>
        <v>0</v>
      </c>
      <c r="V603" s="8" t="n">
        <f aca="false">+[2]data1cf!AU602</f>
        <v>0</v>
      </c>
      <c r="W603" s="8" t="n">
        <f aca="false">+[2]data1cf!AV602</f>
        <v>0</v>
      </c>
      <c r="X603" s="8" t="n">
        <f aca="false">+[2]data1cf!AW602</f>
        <v>0</v>
      </c>
      <c r="Y603" s="8" t="n">
        <f aca="false">+[2]data1cf!AX602</f>
        <v>0</v>
      </c>
      <c r="Z603" s="8" t="n">
        <f aca="false">+[2]data1cf!AY602</f>
        <v>0</v>
      </c>
      <c r="AA603" s="8" t="n">
        <f aca="false">+[2]data1cf!AZ602</f>
        <v>0</v>
      </c>
      <c r="AB603" s="9"/>
      <c r="AC603" s="9"/>
      <c r="AD603" s="9"/>
      <c r="AE603" s="9"/>
      <c r="AF603" s="9"/>
      <c r="AG603" s="9"/>
      <c r="AH603" s="9"/>
      <c r="AI603" s="9"/>
      <c r="AJ603" s="9"/>
      <c r="AK603" s="1"/>
      <c r="AL603" s="1" t="e">
        <f aca="false">SUMPRODUCT(B603:AJ603,PVCapPrice)</f>
        <v>#DIV/0!</v>
      </c>
      <c r="AM603" s="1"/>
      <c r="AN603" s="1"/>
      <c r="AO603" s="1"/>
      <c r="AP603" s="1"/>
      <c r="AQ603" s="1"/>
    </row>
    <row r="604" customFormat="false" ht="11.25" hidden="false" customHeight="false" outlineLevel="0" collapsed="false">
      <c r="A604" s="1" t="n">
        <v>602</v>
      </c>
      <c r="B604" s="8" t="n">
        <f aca="false">+[2]data1cf!AA603</f>
        <v>-86904.7757029369</v>
      </c>
      <c r="C604" s="8" t="n">
        <f aca="false">+[2]data1cf!AB603</f>
        <v>-7732.17702144219</v>
      </c>
      <c r="D604" s="8" t="n">
        <f aca="false">+[2]data1cf!AC603</f>
        <v>-3687.61428946845</v>
      </c>
      <c r="E604" s="8" t="n">
        <f aca="false">+[2]data1cf!AD603</f>
        <v>-3191.4827096827</v>
      </c>
      <c r="F604" s="8" t="n">
        <f aca="false">+[2]data1cf!AE603</f>
        <v>-3511.66980992348</v>
      </c>
      <c r="G604" s="8" t="n">
        <f aca="false">+[2]data1cf!AF603</f>
        <v>-3860.02577013922</v>
      </c>
      <c r="H604" s="8" t="n">
        <f aca="false">+[2]data1cf!AG603</f>
        <v>-2504.63849511418</v>
      </c>
      <c r="I604" s="8" t="n">
        <f aca="false">+[2]data1cf!AH603</f>
        <v>-2616.71757902818</v>
      </c>
      <c r="J604" s="8" t="n">
        <f aca="false">+[2]data1cf!AI603</f>
        <v>-2629.15178156317</v>
      </c>
      <c r="K604" s="8" t="n">
        <f aca="false">+[2]data1cf!AJ603</f>
        <v>-2638.58015249488</v>
      </c>
      <c r="L604" s="8" t="n">
        <f aca="false">+[2]data1cf!AK603</f>
        <v>-2666.64571644358</v>
      </c>
      <c r="M604" s="8" t="n">
        <f aca="false">+[2]data1cf!AL603</f>
        <v>-2665.3587867977</v>
      </c>
      <c r="N604" s="8" t="n">
        <f aca="false">+[2]data1cf!AM603</f>
        <v>-2682.73244897549</v>
      </c>
      <c r="O604" s="8" t="n">
        <f aca="false">+[2]data1cf!AN603</f>
        <v>-2493.15910392957</v>
      </c>
      <c r="P604" s="8" t="n">
        <f aca="false">+[2]data1cf!AO603</f>
        <v>-2454.54093450131</v>
      </c>
      <c r="Q604" s="8" t="n">
        <f aca="false">+[2]data1cf!AP603</f>
        <v>-2455.69414875716</v>
      </c>
      <c r="R604" s="8" t="n">
        <f aca="false">+[2]data1cf!AQ603</f>
        <v>996.763015402405</v>
      </c>
      <c r="S604" s="8" t="n">
        <f aca="false">+[2]data1cf!AR603</f>
        <v>0</v>
      </c>
      <c r="T604" s="8" t="n">
        <f aca="false">+[2]data1cf!AS603</f>
        <v>0</v>
      </c>
      <c r="U604" s="8" t="n">
        <f aca="false">+[2]data1cf!AT603</f>
        <v>0</v>
      </c>
      <c r="V604" s="8" t="n">
        <f aca="false">+[2]data1cf!AU603</f>
        <v>0</v>
      </c>
      <c r="W604" s="8" t="n">
        <f aca="false">+[2]data1cf!AV603</f>
        <v>0</v>
      </c>
      <c r="X604" s="8" t="n">
        <f aca="false">+[2]data1cf!AW603</f>
        <v>0</v>
      </c>
      <c r="Y604" s="8" t="n">
        <f aca="false">+[2]data1cf!AX603</f>
        <v>0</v>
      </c>
      <c r="Z604" s="8" t="n">
        <f aca="false">+[2]data1cf!AY603</f>
        <v>0</v>
      </c>
      <c r="AA604" s="8" t="n">
        <f aca="false">+[2]data1cf!AZ603</f>
        <v>0</v>
      </c>
      <c r="AB604" s="9"/>
      <c r="AC604" s="9"/>
      <c r="AD604" s="9"/>
      <c r="AE604" s="9"/>
      <c r="AF604" s="9"/>
      <c r="AG604" s="9"/>
      <c r="AH604" s="9"/>
      <c r="AI604" s="9"/>
      <c r="AJ604" s="9"/>
      <c r="AK604" s="1"/>
      <c r="AL604" s="1" t="e">
        <f aca="false">SUMPRODUCT(B604:AJ604,PVCapPrice)</f>
        <v>#DIV/0!</v>
      </c>
      <c r="AM604" s="1"/>
      <c r="AN604" s="1"/>
      <c r="AO604" s="1"/>
      <c r="AP604" s="1"/>
      <c r="AQ604" s="1"/>
    </row>
    <row r="605" customFormat="false" ht="11.25" hidden="false" customHeight="false" outlineLevel="0" collapsed="false">
      <c r="A605" s="1" t="n">
        <v>603</v>
      </c>
      <c r="B605" s="8" t="n">
        <f aca="false">+[2]data1cf!AA604</f>
        <v>-90987.8337607942</v>
      </c>
      <c r="C605" s="8" t="n">
        <f aca="false">+[2]data1cf!AB604</f>
        <v>-7594.55306986957</v>
      </c>
      <c r="D605" s="8" t="n">
        <f aca="false">+[2]data1cf!AC604</f>
        <v>-3499.47749255878</v>
      </c>
      <c r="E605" s="8" t="n">
        <f aca="false">+[2]data1cf!AD604</f>
        <v>-3111.74933120185</v>
      </c>
      <c r="F605" s="8" t="n">
        <f aca="false">+[2]data1cf!AE604</f>
        <v>-3530.57901278422</v>
      </c>
      <c r="G605" s="8" t="n">
        <f aca="false">+[2]data1cf!AF604</f>
        <v>-3753.97824993568</v>
      </c>
      <c r="H605" s="8" t="n">
        <f aca="false">+[2]data1cf!AG604</f>
        <v>-2405.73768290283</v>
      </c>
      <c r="I605" s="8" t="n">
        <f aca="false">+[2]data1cf!AH604</f>
        <v>-2523.05549362738</v>
      </c>
      <c r="J605" s="8" t="n">
        <f aca="false">+[2]data1cf!AI604</f>
        <v>-2535.48969616237</v>
      </c>
      <c r="K605" s="8" t="n">
        <f aca="false">+[2]data1cf!AJ604</f>
        <v>-2544.75931779679</v>
      </c>
      <c r="L605" s="8" t="n">
        <f aca="false">+[2]data1cf!AK604</f>
        <v>-2572.98363104278</v>
      </c>
      <c r="M605" s="8" t="n">
        <f aca="false">+[2]data1cf!AL604</f>
        <v>-2571.53795209961</v>
      </c>
      <c r="N605" s="8" t="n">
        <f aca="false">+[2]data1cf!AM604</f>
        <v>-2589.07036357469</v>
      </c>
      <c r="O605" s="8" t="n">
        <f aca="false">+[2]data1cf!AN604</f>
        <v>-2399.33826923148</v>
      </c>
      <c r="P605" s="8" t="n">
        <f aca="false">+[2]data1cf!AO604</f>
        <v>-2360.87884910051</v>
      </c>
      <c r="Q605" s="8" t="n">
        <f aca="false">+[2]data1cf!AP604</f>
        <v>-2361.87331405907</v>
      </c>
      <c r="R605" s="8" t="n">
        <f aca="false">+[2]data1cf!AQ604</f>
        <v>1043.5940581028</v>
      </c>
      <c r="S605" s="8" t="n">
        <f aca="false">+[2]data1cf!AR604</f>
        <v>0</v>
      </c>
      <c r="T605" s="8" t="n">
        <f aca="false">+[2]data1cf!AS604</f>
        <v>0</v>
      </c>
      <c r="U605" s="8" t="n">
        <f aca="false">+[2]data1cf!AT604</f>
        <v>0</v>
      </c>
      <c r="V605" s="8" t="n">
        <f aca="false">+[2]data1cf!AU604</f>
        <v>0</v>
      </c>
      <c r="W605" s="8" t="n">
        <f aca="false">+[2]data1cf!AV604</f>
        <v>0</v>
      </c>
      <c r="X605" s="8" t="n">
        <f aca="false">+[2]data1cf!AW604</f>
        <v>0</v>
      </c>
      <c r="Y605" s="8" t="n">
        <f aca="false">+[2]data1cf!AX604</f>
        <v>0</v>
      </c>
      <c r="Z605" s="8" t="n">
        <f aca="false">+[2]data1cf!AY604</f>
        <v>0</v>
      </c>
      <c r="AA605" s="8" t="n">
        <f aca="false">+[2]data1cf!AZ604</f>
        <v>0</v>
      </c>
      <c r="AB605" s="9"/>
      <c r="AC605" s="9"/>
      <c r="AD605" s="9"/>
      <c r="AE605" s="9"/>
      <c r="AF605" s="9"/>
      <c r="AG605" s="9"/>
      <c r="AH605" s="9"/>
      <c r="AI605" s="9"/>
      <c r="AJ605" s="9"/>
      <c r="AK605" s="1"/>
      <c r="AL605" s="1" t="e">
        <f aca="false">SUMPRODUCT(B605:AJ605,PVCapPrice)</f>
        <v>#DIV/0!</v>
      </c>
      <c r="AM605" s="1"/>
      <c r="AN605" s="1"/>
      <c r="AO605" s="1"/>
      <c r="AP605" s="1"/>
      <c r="AQ605" s="1"/>
    </row>
    <row r="606" customFormat="false" ht="11.25" hidden="false" customHeight="false" outlineLevel="0" collapsed="false">
      <c r="A606" s="1" t="n">
        <v>604</v>
      </c>
      <c r="B606" s="8" t="n">
        <f aca="false">+[2]data1cf!AA605</f>
        <v>-86445.1422158001</v>
      </c>
      <c r="C606" s="8" t="n">
        <f aca="false">+[2]data1cf!AB605</f>
        <v>-7714.45290754714</v>
      </c>
      <c r="D606" s="8" t="n">
        <f aca="false">+[2]data1cf!AC605</f>
        <v>-3634.28775855738</v>
      </c>
      <c r="E606" s="8" t="n">
        <f aca="false">+[2]data1cf!AD605</f>
        <v>-3258.22715554217</v>
      </c>
      <c r="F606" s="8" t="n">
        <f aca="false">+[2]data1cf!AE605</f>
        <v>-3507.84016621243</v>
      </c>
      <c r="G606" s="8" t="n">
        <f aca="false">+[2]data1cf!AF605</f>
        <v>-3824.02519667477</v>
      </c>
      <c r="H606" s="8" t="n">
        <f aca="false">+[2]data1cf!AG605</f>
        <v>-2515.77184775164</v>
      </c>
      <c r="I606" s="8" t="n">
        <f aca="false">+[2]data1cf!AH605</f>
        <v>-2627.26120351631</v>
      </c>
      <c r="J606" s="8" t="n">
        <f aca="false">+[2]data1cf!AI605</f>
        <v>-2639.6954060513</v>
      </c>
      <c r="K606" s="8" t="n">
        <f aca="false">+[2]data1cf!AJ605</f>
        <v>-2649.14164753299</v>
      </c>
      <c r="L606" s="8" t="n">
        <f aca="false">+[2]data1cf!AK605</f>
        <v>-2677.18934093171</v>
      </c>
      <c r="M606" s="8" t="n">
        <f aca="false">+[2]data1cf!AL605</f>
        <v>-2675.92028183581</v>
      </c>
      <c r="N606" s="8" t="n">
        <f aca="false">+[2]data1cf!AM605</f>
        <v>-2693.27607346362</v>
      </c>
      <c r="O606" s="8" t="n">
        <f aca="false">+[2]data1cf!AN605</f>
        <v>-2503.72059896768</v>
      </c>
      <c r="P606" s="8" t="n">
        <f aca="false">+[2]data1cf!AO605</f>
        <v>-2465.08455898944</v>
      </c>
      <c r="Q606" s="8" t="n">
        <f aca="false">+[2]data1cf!AP605</f>
        <v>-2466.25564379527</v>
      </c>
      <c r="R606" s="8" t="n">
        <f aca="false">+[2]data1cf!AQ605</f>
        <v>991.491203158341</v>
      </c>
      <c r="S606" s="8" t="n">
        <f aca="false">+[2]data1cf!AR605</f>
        <v>0</v>
      </c>
      <c r="T606" s="8" t="n">
        <f aca="false">+[2]data1cf!AS605</f>
        <v>0</v>
      </c>
      <c r="U606" s="8" t="n">
        <f aca="false">+[2]data1cf!AT605</f>
        <v>0</v>
      </c>
      <c r="V606" s="8" t="n">
        <f aca="false">+[2]data1cf!AU605</f>
        <v>0</v>
      </c>
      <c r="W606" s="8" t="n">
        <f aca="false">+[2]data1cf!AV605</f>
        <v>0</v>
      </c>
      <c r="X606" s="8" t="n">
        <f aca="false">+[2]data1cf!AW605</f>
        <v>0</v>
      </c>
      <c r="Y606" s="8" t="n">
        <f aca="false">+[2]data1cf!AX605</f>
        <v>0</v>
      </c>
      <c r="Z606" s="8" t="n">
        <f aca="false">+[2]data1cf!AY605</f>
        <v>0</v>
      </c>
      <c r="AA606" s="8" t="n">
        <f aca="false">+[2]data1cf!AZ605</f>
        <v>0</v>
      </c>
      <c r="AB606" s="9"/>
      <c r="AC606" s="9"/>
      <c r="AD606" s="9"/>
      <c r="AE606" s="9"/>
      <c r="AF606" s="9"/>
      <c r="AG606" s="9"/>
      <c r="AH606" s="9"/>
      <c r="AI606" s="9"/>
      <c r="AJ606" s="9"/>
      <c r="AK606" s="1"/>
      <c r="AL606" s="1" t="e">
        <f aca="false">SUMPRODUCT(B606:AJ606,PVCapPrice)</f>
        <v>#DIV/0!</v>
      </c>
      <c r="AM606" s="1"/>
      <c r="AN606" s="1"/>
      <c r="AO606" s="1"/>
      <c r="AP606" s="1"/>
      <c r="AQ606" s="1"/>
    </row>
    <row r="607" customFormat="false" ht="11.25" hidden="false" customHeight="false" outlineLevel="0" collapsed="false">
      <c r="A607" s="1" t="n">
        <v>605</v>
      </c>
      <c r="B607" s="8" t="n">
        <f aca="false">+[2]data1cf!AA606</f>
        <v>-100142.32724296</v>
      </c>
      <c r="C607" s="8" t="n">
        <f aca="false">+[2]data1cf!AB606</f>
        <v>-7409.62622818622</v>
      </c>
      <c r="D607" s="8" t="n">
        <f aca="false">+[2]data1cf!AC606</f>
        <v>-3252.69607131677</v>
      </c>
      <c r="E607" s="8" t="n">
        <f aca="false">+[2]data1cf!AD606</f>
        <v>-2885.09480618805</v>
      </c>
      <c r="F607" s="8" t="n">
        <f aca="false">+[2]data1cf!AE606</f>
        <v>-3254.58701502178</v>
      </c>
      <c r="G607" s="8" t="n">
        <f aca="false">+[2]data1cf!AF606</f>
        <v>-3417.42349651498</v>
      </c>
      <c r="H607" s="8" t="n">
        <f aca="false">+[2]data1cf!AG606</f>
        <v>-2183.99534469936</v>
      </c>
      <c r="I607" s="8" t="n">
        <f aca="false">+[2]data1cf!AH606</f>
        <v>-2313.05873674127</v>
      </c>
      <c r="J607" s="8" t="n">
        <f aca="false">+[2]data1cf!AI606</f>
        <v>-2325.49293927626</v>
      </c>
      <c r="K607" s="8" t="n">
        <f aca="false">+[2]data1cf!AJ606</f>
        <v>-2334.4066342041</v>
      </c>
      <c r="L607" s="8" t="n">
        <f aca="false">+[2]data1cf!AK606</f>
        <v>-2362.98687415667</v>
      </c>
      <c r="M607" s="8" t="n">
        <f aca="false">+[2]data1cf!AL606</f>
        <v>-2361.18526850692</v>
      </c>
      <c r="N607" s="8" t="n">
        <f aca="false">+[2]data1cf!AM606</f>
        <v>-2379.07360668858</v>
      </c>
      <c r="O607" s="8" t="n">
        <f aca="false">+[2]data1cf!AN606</f>
        <v>-2188.98558563878</v>
      </c>
      <c r="P607" s="8" t="n">
        <f aca="false">+[2]data1cf!AO606</f>
        <v>-2150.8820922144</v>
      </c>
      <c r="Q607" s="8" t="n">
        <f aca="false">+[2]data1cf!AP606</f>
        <v>-2151.52063046638</v>
      </c>
      <c r="R607" s="8" t="n">
        <f aca="false">+[2]data1cf!AQ606</f>
        <v>1148.59243654586</v>
      </c>
      <c r="S607" s="8" t="n">
        <f aca="false">+[2]data1cf!AR606</f>
        <v>0</v>
      </c>
      <c r="T607" s="8" t="n">
        <f aca="false">+[2]data1cf!AS606</f>
        <v>0</v>
      </c>
      <c r="U607" s="8" t="n">
        <f aca="false">+[2]data1cf!AT606</f>
        <v>0</v>
      </c>
      <c r="V607" s="8" t="n">
        <f aca="false">+[2]data1cf!AU606</f>
        <v>0</v>
      </c>
      <c r="W607" s="8" t="n">
        <f aca="false">+[2]data1cf!AV606</f>
        <v>0</v>
      </c>
      <c r="X607" s="8" t="n">
        <f aca="false">+[2]data1cf!AW606</f>
        <v>0</v>
      </c>
      <c r="Y607" s="8" t="n">
        <f aca="false">+[2]data1cf!AX606</f>
        <v>0</v>
      </c>
      <c r="Z607" s="8" t="n">
        <f aca="false">+[2]data1cf!AY606</f>
        <v>0</v>
      </c>
      <c r="AA607" s="8" t="n">
        <f aca="false">+[2]data1cf!AZ606</f>
        <v>0</v>
      </c>
      <c r="AB607" s="9"/>
      <c r="AC607" s="9"/>
      <c r="AD607" s="9"/>
      <c r="AE607" s="9"/>
      <c r="AF607" s="9"/>
      <c r="AG607" s="9"/>
      <c r="AH607" s="9"/>
      <c r="AI607" s="9"/>
      <c r="AJ607" s="9"/>
      <c r="AK607" s="1"/>
      <c r="AL607" s="1" t="e">
        <f aca="false">SUMPRODUCT(B607:AJ607,PVCapPrice)</f>
        <v>#DIV/0!</v>
      </c>
      <c r="AM607" s="1"/>
      <c r="AN607" s="1"/>
      <c r="AO607" s="1"/>
      <c r="AP607" s="1"/>
      <c r="AQ607" s="1"/>
    </row>
    <row r="608" customFormat="false" ht="11.25" hidden="false" customHeight="false" outlineLevel="0" collapsed="false">
      <c r="A608" s="1" t="n">
        <v>606</v>
      </c>
      <c r="B608" s="8" t="n">
        <f aca="false">+[2]data1cf!AA607</f>
        <v>-102696.83346873</v>
      </c>
      <c r="C608" s="8" t="n">
        <f aca="false">+[2]data1cf!AB607</f>
        <v>-7342.05642592062</v>
      </c>
      <c r="D608" s="8" t="n">
        <f aca="false">+[2]data1cf!AC607</f>
        <v>-3155.05744309173</v>
      </c>
      <c r="E608" s="8" t="n">
        <f aca="false">+[2]data1cf!AD607</f>
        <v>-2822.23122810827</v>
      </c>
      <c r="F608" s="8" t="n">
        <f aca="false">+[2]data1cf!AE607</f>
        <v>-3074.54117212808</v>
      </c>
      <c r="G608" s="8" t="n">
        <f aca="false">+[2]data1cf!AF607</f>
        <v>-3337.84301298697</v>
      </c>
      <c r="H608" s="8" t="n">
        <f aca="false">+[2]data1cf!AG607</f>
        <v>-2122.11948181727</v>
      </c>
      <c r="I608" s="8" t="n">
        <f aca="false">+[2]data1cf!AH607</f>
        <v>-2254.4604075271</v>
      </c>
      <c r="J608" s="8" t="n">
        <f aca="false">+[2]data1cf!AI607</f>
        <v>-2266.89461006209</v>
      </c>
      <c r="K608" s="8" t="n">
        <f aca="false">+[2]data1cf!AJ607</f>
        <v>-2275.70898578786</v>
      </c>
      <c r="L608" s="8" t="n">
        <f aca="false">+[2]data1cf!AK607</f>
        <v>-2304.3885449425</v>
      </c>
      <c r="M608" s="8" t="n">
        <f aca="false">+[2]data1cf!AL607</f>
        <v>-2302.48762009069</v>
      </c>
      <c r="N608" s="8" t="n">
        <f aca="false">+[2]data1cf!AM607</f>
        <v>-2320.47527747441</v>
      </c>
      <c r="O608" s="8" t="n">
        <f aca="false">+[2]data1cf!AN607</f>
        <v>-2130.28793722255</v>
      </c>
      <c r="P608" s="8" t="n">
        <f aca="false">+[2]data1cf!AO607</f>
        <v>-2092.28376300023</v>
      </c>
      <c r="Q608" s="8" t="n">
        <f aca="false">+[2]data1cf!AP607</f>
        <v>-2092.82298205015</v>
      </c>
      <c r="R608" s="8" t="n">
        <f aca="false">+[2]data1cf!AQ607</f>
        <v>1177.89160115295</v>
      </c>
      <c r="S608" s="8" t="n">
        <f aca="false">+[2]data1cf!AR607</f>
        <v>0</v>
      </c>
      <c r="T608" s="8" t="n">
        <f aca="false">+[2]data1cf!AS607</f>
        <v>0</v>
      </c>
      <c r="U608" s="8" t="n">
        <f aca="false">+[2]data1cf!AT607</f>
        <v>0</v>
      </c>
      <c r="V608" s="8" t="n">
        <f aca="false">+[2]data1cf!AU607</f>
        <v>0</v>
      </c>
      <c r="W608" s="8" t="n">
        <f aca="false">+[2]data1cf!AV607</f>
        <v>0</v>
      </c>
      <c r="X608" s="8" t="n">
        <f aca="false">+[2]data1cf!AW607</f>
        <v>0</v>
      </c>
      <c r="Y608" s="8" t="n">
        <f aca="false">+[2]data1cf!AX607</f>
        <v>0</v>
      </c>
      <c r="Z608" s="8" t="n">
        <f aca="false">+[2]data1cf!AY607</f>
        <v>0</v>
      </c>
      <c r="AA608" s="8" t="n">
        <f aca="false">+[2]data1cf!AZ607</f>
        <v>0</v>
      </c>
      <c r="AB608" s="9"/>
      <c r="AC608" s="9"/>
      <c r="AD608" s="9"/>
      <c r="AE608" s="9"/>
      <c r="AF608" s="9"/>
      <c r="AG608" s="9"/>
      <c r="AH608" s="9"/>
      <c r="AI608" s="9"/>
      <c r="AJ608" s="9"/>
      <c r="AK608" s="1"/>
      <c r="AL608" s="1" t="e">
        <f aca="false">SUMPRODUCT(B608:AJ608,PVCapPrice)</f>
        <v>#DIV/0!</v>
      </c>
      <c r="AM608" s="1"/>
      <c r="AN608" s="1"/>
      <c r="AO608" s="1"/>
      <c r="AP608" s="1"/>
      <c r="AQ608" s="1"/>
    </row>
    <row r="609" customFormat="false" ht="11.25" hidden="false" customHeight="false" outlineLevel="0" collapsed="false">
      <c r="A609" s="1" t="n">
        <v>607</v>
      </c>
      <c r="B609" s="8" t="n">
        <f aca="false">+[2]data1cf!AA608</f>
        <v>-97645.2957542358</v>
      </c>
      <c r="C609" s="8" t="n">
        <f aca="false">+[2]data1cf!AB608</f>
        <v>-7472.88948912277</v>
      </c>
      <c r="D609" s="8" t="n">
        <f aca="false">+[2]data1cf!AC608</f>
        <v>-3393.01142824586</v>
      </c>
      <c r="E609" s="8" t="n">
        <f aca="false">+[2]data1cf!AD608</f>
        <v>-2970.09278656092</v>
      </c>
      <c r="F609" s="8" t="n">
        <f aca="false">+[2]data1cf!AE608</f>
        <v>-3170.04887329266</v>
      </c>
      <c r="G609" s="8" t="n">
        <f aca="false">+[2]data1cf!AF608</f>
        <v>-3551.35599987358</v>
      </c>
      <c r="H609" s="8" t="n">
        <f aca="false">+[2]data1cf!AG608</f>
        <v>-2244.4790407068</v>
      </c>
      <c r="I609" s="8" t="n">
        <f aca="false">+[2]data1cf!AH608</f>
        <v>-2370.33864146742</v>
      </c>
      <c r="J609" s="8" t="n">
        <f aca="false">+[2]data1cf!AI608</f>
        <v>-2382.77284400241</v>
      </c>
      <c r="K609" s="8" t="n">
        <f aca="false">+[2]data1cf!AJ608</f>
        <v>-2391.78362351453</v>
      </c>
      <c r="L609" s="8" t="n">
        <f aca="false">+[2]data1cf!AK608</f>
        <v>-2420.26677888283</v>
      </c>
      <c r="M609" s="8" t="n">
        <f aca="false">+[2]data1cf!AL608</f>
        <v>-2418.56225781735</v>
      </c>
      <c r="N609" s="8" t="n">
        <f aca="false">+[2]data1cf!AM608</f>
        <v>-2436.35351141473</v>
      </c>
      <c r="O609" s="8" t="n">
        <f aca="false">+[2]data1cf!AN608</f>
        <v>-2246.36257494922</v>
      </c>
      <c r="P609" s="8" t="n">
        <f aca="false">+[2]data1cf!AO608</f>
        <v>-2208.16199694055</v>
      </c>
      <c r="Q609" s="8" t="n">
        <f aca="false">+[2]data1cf!AP608</f>
        <v>-2208.89761977681</v>
      </c>
      <c r="R609" s="8" t="n">
        <f aca="false">+[2]data1cf!AQ608</f>
        <v>1119.95248418278</v>
      </c>
      <c r="S609" s="8" t="n">
        <f aca="false">+[2]data1cf!AR608</f>
        <v>0</v>
      </c>
      <c r="T609" s="8" t="n">
        <f aca="false">+[2]data1cf!AS608</f>
        <v>0</v>
      </c>
      <c r="U609" s="8" t="n">
        <f aca="false">+[2]data1cf!AT608</f>
        <v>0</v>
      </c>
      <c r="V609" s="8" t="n">
        <f aca="false">+[2]data1cf!AU608</f>
        <v>0</v>
      </c>
      <c r="W609" s="8" t="n">
        <f aca="false">+[2]data1cf!AV608</f>
        <v>0</v>
      </c>
      <c r="X609" s="8" t="n">
        <f aca="false">+[2]data1cf!AW608</f>
        <v>0</v>
      </c>
      <c r="Y609" s="8" t="n">
        <f aca="false">+[2]data1cf!AX608</f>
        <v>0</v>
      </c>
      <c r="Z609" s="8" t="n">
        <f aca="false">+[2]data1cf!AY608</f>
        <v>0</v>
      </c>
      <c r="AA609" s="8" t="n">
        <f aca="false">+[2]data1cf!AZ608</f>
        <v>0</v>
      </c>
      <c r="AB609" s="9"/>
      <c r="AC609" s="9"/>
      <c r="AD609" s="9"/>
      <c r="AE609" s="9"/>
      <c r="AF609" s="9"/>
      <c r="AG609" s="9"/>
      <c r="AH609" s="9"/>
      <c r="AI609" s="9"/>
      <c r="AJ609" s="9"/>
      <c r="AK609" s="1"/>
      <c r="AL609" s="1" t="e">
        <f aca="false">SUMPRODUCT(B609:AJ609,PVCapPrice)</f>
        <v>#DIV/0!</v>
      </c>
      <c r="AM609" s="1"/>
      <c r="AN609" s="1"/>
      <c r="AO609" s="1"/>
      <c r="AP609" s="1"/>
      <c r="AQ609" s="1"/>
    </row>
    <row r="610" customFormat="false" ht="11.25" hidden="false" customHeight="false" outlineLevel="0" collapsed="false">
      <c r="A610" s="1" t="n">
        <v>608</v>
      </c>
      <c r="B610" s="8" t="n">
        <f aca="false">+[2]data1cf!AA609</f>
        <v>-90837.806542226</v>
      </c>
      <c r="C610" s="8" t="n">
        <f aca="false">+[2]data1cf!AB609</f>
        <v>-7553.6008365818</v>
      </c>
      <c r="D610" s="8" t="n">
        <f aca="false">+[2]data1cf!AC609</f>
        <v>-3514.52520090244</v>
      </c>
      <c r="E610" s="8" t="n">
        <f aca="false">+[2]data1cf!AD609</f>
        <v>-3108.98836914032</v>
      </c>
      <c r="F610" s="8" t="n">
        <f aca="false">+[2]data1cf!AE609</f>
        <v>-3308.34377037644</v>
      </c>
      <c r="G610" s="8" t="n">
        <f aca="false">+[2]data1cf!AF609</f>
        <v>-3613.95218299634</v>
      </c>
      <c r="H610" s="8" t="n">
        <f aca="false">+[2]data1cf!AG609</f>
        <v>-2409.37167819752</v>
      </c>
      <c r="I610" s="8" t="n">
        <f aca="false">+[2]data1cf!AH609</f>
        <v>-2526.49699799956</v>
      </c>
      <c r="J610" s="8" t="n">
        <f aca="false">+[2]data1cf!AI609</f>
        <v>-2538.93120053455</v>
      </c>
      <c r="K610" s="8" t="n">
        <f aca="false">+[2]data1cf!AJ609</f>
        <v>-2548.20665522723</v>
      </c>
      <c r="L610" s="8" t="n">
        <f aca="false">+[2]data1cf!AK609</f>
        <v>-2576.42513541496</v>
      </c>
      <c r="M610" s="8" t="n">
        <f aca="false">+[2]data1cf!AL609</f>
        <v>-2574.98528953005</v>
      </c>
      <c r="N610" s="8" t="n">
        <f aca="false">+[2]data1cf!AM609</f>
        <v>-2592.51186794687</v>
      </c>
      <c r="O610" s="8" t="n">
        <f aca="false">+[2]data1cf!AN609</f>
        <v>-2402.78560666191</v>
      </c>
      <c r="P610" s="8" t="n">
        <f aca="false">+[2]data1cf!AO609</f>
        <v>-2364.32035347269</v>
      </c>
      <c r="Q610" s="8" t="n">
        <f aca="false">+[2]data1cf!AP609</f>
        <v>-2365.32065148951</v>
      </c>
      <c r="R610" s="8" t="n">
        <f aca="false">+[2]data1cf!AQ609</f>
        <v>1041.87330591672</v>
      </c>
      <c r="S610" s="8" t="n">
        <f aca="false">+[2]data1cf!AR609</f>
        <v>0</v>
      </c>
      <c r="T610" s="8" t="n">
        <f aca="false">+[2]data1cf!AS609</f>
        <v>0</v>
      </c>
      <c r="U610" s="8" t="n">
        <f aca="false">+[2]data1cf!AT609</f>
        <v>0</v>
      </c>
      <c r="V610" s="8" t="n">
        <f aca="false">+[2]data1cf!AU609</f>
        <v>0</v>
      </c>
      <c r="W610" s="8" t="n">
        <f aca="false">+[2]data1cf!AV609</f>
        <v>0</v>
      </c>
      <c r="X610" s="8" t="n">
        <f aca="false">+[2]data1cf!AW609</f>
        <v>0</v>
      </c>
      <c r="Y610" s="8" t="n">
        <f aca="false">+[2]data1cf!AX609</f>
        <v>0</v>
      </c>
      <c r="Z610" s="8" t="n">
        <f aca="false">+[2]data1cf!AY609</f>
        <v>0</v>
      </c>
      <c r="AA610" s="8" t="n">
        <f aca="false">+[2]data1cf!AZ609</f>
        <v>0</v>
      </c>
      <c r="AB610" s="9"/>
      <c r="AC610" s="9"/>
      <c r="AD610" s="9"/>
      <c r="AE610" s="9"/>
      <c r="AF610" s="9"/>
      <c r="AG610" s="9"/>
      <c r="AH610" s="9"/>
      <c r="AI610" s="9"/>
      <c r="AJ610" s="9"/>
      <c r="AK610" s="1"/>
      <c r="AL610" s="1" t="e">
        <f aca="false">SUMPRODUCT(B610:AJ610,PVCapPrice)</f>
        <v>#DIV/0!</v>
      </c>
      <c r="AM610" s="1"/>
      <c r="AN610" s="1"/>
      <c r="AO610" s="1"/>
      <c r="AP610" s="1"/>
      <c r="AQ610" s="1"/>
    </row>
    <row r="611" customFormat="false" ht="11.25" hidden="false" customHeight="false" outlineLevel="0" collapsed="false">
      <c r="A611" s="1" t="n">
        <v>609</v>
      </c>
      <c r="B611" s="8" t="n">
        <f aca="false">+[2]data1cf!AA610</f>
        <v>-93013.1460589139</v>
      </c>
      <c r="C611" s="8" t="n">
        <f aca="false">+[2]data1cf!AB610</f>
        <v>-7527.45742407848</v>
      </c>
      <c r="D611" s="8" t="n">
        <f aca="false">+[2]data1cf!AC610</f>
        <v>-3500.97745832745</v>
      </c>
      <c r="E611" s="8" t="n">
        <f aca="false">+[2]data1cf!AD610</f>
        <v>-3229.16895263288</v>
      </c>
      <c r="F611" s="8" t="n">
        <f aca="false">+[2]data1cf!AE610</f>
        <v>-3438.02464210993</v>
      </c>
      <c r="G611" s="8" t="n">
        <f aca="false">+[2]data1cf!AF610</f>
        <v>-3835.20793513524</v>
      </c>
      <c r="H611" s="8" t="n">
        <f aca="false">+[2]data1cf!AG610</f>
        <v>-2356.68008234282</v>
      </c>
      <c r="I611" s="8" t="n">
        <f aca="false">+[2]data1cf!AH610</f>
        <v>-2476.59644975835</v>
      </c>
      <c r="J611" s="8" t="n">
        <f aca="false">+[2]data1cf!AI610</f>
        <v>-2489.03065229334</v>
      </c>
      <c r="K611" s="8" t="n">
        <f aca="false">+[2]data1cf!AJ610</f>
        <v>-2498.22152978561</v>
      </c>
      <c r="L611" s="8" t="n">
        <f aca="false">+[2]data1cf!AK610</f>
        <v>-2526.52458717375</v>
      </c>
      <c r="M611" s="8" t="n">
        <f aca="false">+[2]data1cf!AL610</f>
        <v>-2525.00016408844</v>
      </c>
      <c r="N611" s="8" t="n">
        <f aca="false">+[2]data1cf!AM610</f>
        <v>-2542.61131970566</v>
      </c>
      <c r="O611" s="8" t="n">
        <f aca="false">+[2]data1cf!AN610</f>
        <v>-2352.8004812203</v>
      </c>
      <c r="P611" s="8" t="n">
        <f aca="false">+[2]data1cf!AO610</f>
        <v>-2314.41980523148</v>
      </c>
      <c r="Q611" s="8" t="n">
        <f aca="false">+[2]data1cf!AP610</f>
        <v>-2315.33552604789</v>
      </c>
      <c r="R611" s="8" t="n">
        <f aca="false">+[2]data1cf!AQ610</f>
        <v>1066.82358003732</v>
      </c>
      <c r="S611" s="8" t="n">
        <f aca="false">+[2]data1cf!AR610</f>
        <v>0</v>
      </c>
      <c r="T611" s="8" t="n">
        <f aca="false">+[2]data1cf!AS610</f>
        <v>0</v>
      </c>
      <c r="U611" s="8" t="n">
        <f aca="false">+[2]data1cf!AT610</f>
        <v>0</v>
      </c>
      <c r="V611" s="8" t="n">
        <f aca="false">+[2]data1cf!AU610</f>
        <v>0</v>
      </c>
      <c r="W611" s="8" t="n">
        <f aca="false">+[2]data1cf!AV610</f>
        <v>0</v>
      </c>
      <c r="X611" s="8" t="n">
        <f aca="false">+[2]data1cf!AW610</f>
        <v>0</v>
      </c>
      <c r="Y611" s="8" t="n">
        <f aca="false">+[2]data1cf!AX610</f>
        <v>0</v>
      </c>
      <c r="Z611" s="8" t="n">
        <f aca="false">+[2]data1cf!AY610</f>
        <v>0</v>
      </c>
      <c r="AA611" s="8" t="n">
        <f aca="false">+[2]data1cf!AZ610</f>
        <v>0</v>
      </c>
      <c r="AB611" s="9"/>
      <c r="AC611" s="9"/>
      <c r="AD611" s="9"/>
      <c r="AE611" s="9"/>
      <c r="AF611" s="9"/>
      <c r="AG611" s="9"/>
      <c r="AH611" s="9"/>
      <c r="AI611" s="9"/>
      <c r="AJ611" s="9"/>
      <c r="AK611" s="1"/>
      <c r="AL611" s="1" t="e">
        <f aca="false">SUMPRODUCT(B611:AJ611,PVCapPrice)</f>
        <v>#DIV/0!</v>
      </c>
      <c r="AM611" s="1"/>
      <c r="AN611" s="1"/>
      <c r="AO611" s="1"/>
      <c r="AP611" s="1"/>
      <c r="AQ611" s="1"/>
    </row>
    <row r="612" customFormat="false" ht="11.25" hidden="false" customHeight="false" outlineLevel="0" collapsed="false">
      <c r="A612" s="1" t="n">
        <v>610</v>
      </c>
      <c r="B612" s="8" t="n">
        <f aca="false">+[2]data1cf!AA611</f>
        <v>-93390.4381363329</v>
      </c>
      <c r="C612" s="8" t="n">
        <f aca="false">+[2]data1cf!AB611</f>
        <v>-7570.9492507117</v>
      </c>
      <c r="D612" s="8" t="n">
        <f aca="false">+[2]data1cf!AC611</f>
        <v>-3415.22948828903</v>
      </c>
      <c r="E612" s="8" t="n">
        <f aca="false">+[2]data1cf!AD611</f>
        <v>-3068.79314061613</v>
      </c>
      <c r="F612" s="8" t="n">
        <f aca="false">+[2]data1cf!AE611</f>
        <v>-3239.2469940359</v>
      </c>
      <c r="G612" s="8" t="n">
        <f aca="false">+[2]data1cf!AF611</f>
        <v>-3606.58074592921</v>
      </c>
      <c r="H612" s="8" t="n">
        <f aca="false">+[2]data1cf!AG611</f>
        <v>-2347.54122309348</v>
      </c>
      <c r="I612" s="8" t="n">
        <f aca="false">+[2]data1cf!AH611</f>
        <v>-2467.94167133602</v>
      </c>
      <c r="J612" s="8" t="n">
        <f aca="false">+[2]data1cf!AI611</f>
        <v>-2480.37587387101</v>
      </c>
      <c r="K612" s="8" t="n">
        <f aca="false">+[2]data1cf!AJ611</f>
        <v>-2489.55208224731</v>
      </c>
      <c r="L612" s="8" t="n">
        <f aca="false">+[2]data1cf!AK611</f>
        <v>-2517.86980875142</v>
      </c>
      <c r="M612" s="8" t="n">
        <f aca="false">+[2]data1cf!AL611</f>
        <v>-2516.33071655014</v>
      </c>
      <c r="N612" s="8" t="n">
        <f aca="false">+[2]data1cf!AM611</f>
        <v>-2533.95654128333</v>
      </c>
      <c r="O612" s="8" t="n">
        <f aca="false">+[2]data1cf!AN611</f>
        <v>-2344.131033682</v>
      </c>
      <c r="P612" s="8" t="n">
        <f aca="false">+[2]data1cf!AO611</f>
        <v>-2305.76502680915</v>
      </c>
      <c r="Q612" s="8" t="n">
        <f aca="false">+[2]data1cf!AP611</f>
        <v>-2306.66607850959</v>
      </c>
      <c r="R612" s="8" t="n">
        <f aca="false">+[2]data1cf!AQ611</f>
        <v>1071.15096924848</v>
      </c>
      <c r="S612" s="8" t="n">
        <f aca="false">+[2]data1cf!AR611</f>
        <v>0</v>
      </c>
      <c r="T612" s="8" t="n">
        <f aca="false">+[2]data1cf!AS611</f>
        <v>0</v>
      </c>
      <c r="U612" s="8" t="n">
        <f aca="false">+[2]data1cf!AT611</f>
        <v>0</v>
      </c>
      <c r="V612" s="8" t="n">
        <f aca="false">+[2]data1cf!AU611</f>
        <v>0</v>
      </c>
      <c r="W612" s="8" t="n">
        <f aca="false">+[2]data1cf!AV611</f>
        <v>0</v>
      </c>
      <c r="X612" s="8" t="n">
        <f aca="false">+[2]data1cf!AW611</f>
        <v>0</v>
      </c>
      <c r="Y612" s="8" t="n">
        <f aca="false">+[2]data1cf!AX611</f>
        <v>0</v>
      </c>
      <c r="Z612" s="8" t="n">
        <f aca="false">+[2]data1cf!AY611</f>
        <v>0</v>
      </c>
      <c r="AA612" s="8" t="n">
        <f aca="false">+[2]data1cf!AZ611</f>
        <v>0</v>
      </c>
      <c r="AB612" s="9"/>
      <c r="AC612" s="9"/>
      <c r="AD612" s="9"/>
      <c r="AE612" s="9"/>
      <c r="AF612" s="9"/>
      <c r="AG612" s="9"/>
      <c r="AH612" s="9"/>
      <c r="AI612" s="9"/>
      <c r="AJ612" s="9"/>
      <c r="AK612" s="1"/>
      <c r="AL612" s="1" t="e">
        <f aca="false">SUMPRODUCT(B612:AJ612,PVCapPrice)</f>
        <v>#DIV/0!</v>
      </c>
      <c r="AM612" s="1"/>
      <c r="AN612" s="1"/>
      <c r="AO612" s="1"/>
      <c r="AP612" s="1"/>
      <c r="AQ612" s="1"/>
    </row>
    <row r="613" customFormat="false" ht="11.25" hidden="false" customHeight="false" outlineLevel="0" collapsed="false">
      <c r="A613" s="1" t="n">
        <v>611</v>
      </c>
      <c r="B613" s="8" t="n">
        <f aca="false">+[2]data1cf!AA612</f>
        <v>-91987.5178053451</v>
      </c>
      <c r="C613" s="8" t="n">
        <f aca="false">+[2]data1cf!AB612</f>
        <v>-7565.48003905012</v>
      </c>
      <c r="D613" s="8" t="n">
        <f aca="false">+[2]data1cf!AC612</f>
        <v>-3522.67560337625</v>
      </c>
      <c r="E613" s="8" t="n">
        <f aca="false">+[2]data1cf!AD612</f>
        <v>-3179.21655569522</v>
      </c>
      <c r="F613" s="8" t="n">
        <f aca="false">+[2]data1cf!AE612</f>
        <v>-3420.57967007199</v>
      </c>
      <c r="G613" s="8" t="n">
        <f aca="false">+[2]data1cf!AF612</f>
        <v>-3653.28299780054</v>
      </c>
      <c r="H613" s="8" t="n">
        <f aca="false">+[2]data1cf!AG612</f>
        <v>-2381.52309605154</v>
      </c>
      <c r="I613" s="8" t="n">
        <f aca="false">+[2]data1cf!AH612</f>
        <v>-2500.12354139262</v>
      </c>
      <c r="J613" s="8" t="n">
        <f aca="false">+[2]data1cf!AI612</f>
        <v>-2512.55774392761</v>
      </c>
      <c r="K613" s="8" t="n">
        <f aca="false">+[2]data1cf!AJ612</f>
        <v>-2521.78849784638</v>
      </c>
      <c r="L613" s="8" t="n">
        <f aca="false">+[2]data1cf!AK612</f>
        <v>-2550.05167880802</v>
      </c>
      <c r="M613" s="8" t="n">
        <f aca="false">+[2]data1cf!AL612</f>
        <v>-2548.5671321492</v>
      </c>
      <c r="N613" s="8" t="n">
        <f aca="false">+[2]data1cf!AM612</f>
        <v>-2566.13841133992</v>
      </c>
      <c r="O613" s="8" t="n">
        <f aca="false">+[2]data1cf!AN612</f>
        <v>-2376.36744928106</v>
      </c>
      <c r="P613" s="8" t="n">
        <f aca="false">+[2]data1cf!AO612</f>
        <v>-2337.94689686574</v>
      </c>
      <c r="Q613" s="8" t="n">
        <f aca="false">+[2]data1cf!AP612</f>
        <v>-2338.90249410866</v>
      </c>
      <c r="R613" s="8" t="n">
        <f aca="false">+[2]data1cf!AQ612</f>
        <v>1055.06003422019</v>
      </c>
      <c r="S613" s="8" t="n">
        <f aca="false">+[2]data1cf!AR612</f>
        <v>0</v>
      </c>
      <c r="T613" s="8" t="n">
        <f aca="false">+[2]data1cf!AS612</f>
        <v>0</v>
      </c>
      <c r="U613" s="8" t="n">
        <f aca="false">+[2]data1cf!AT612</f>
        <v>0</v>
      </c>
      <c r="V613" s="8" t="n">
        <f aca="false">+[2]data1cf!AU612</f>
        <v>0</v>
      </c>
      <c r="W613" s="8" t="n">
        <f aca="false">+[2]data1cf!AV612</f>
        <v>0</v>
      </c>
      <c r="X613" s="8" t="n">
        <f aca="false">+[2]data1cf!AW612</f>
        <v>0</v>
      </c>
      <c r="Y613" s="8" t="n">
        <f aca="false">+[2]data1cf!AX612</f>
        <v>0</v>
      </c>
      <c r="Z613" s="8" t="n">
        <f aca="false">+[2]data1cf!AY612</f>
        <v>0</v>
      </c>
      <c r="AA613" s="8" t="n">
        <f aca="false">+[2]data1cf!AZ612</f>
        <v>0</v>
      </c>
      <c r="AB613" s="9"/>
      <c r="AC613" s="9"/>
      <c r="AD613" s="9"/>
      <c r="AE613" s="9"/>
      <c r="AF613" s="9"/>
      <c r="AG613" s="9"/>
      <c r="AH613" s="9"/>
      <c r="AI613" s="9"/>
      <c r="AJ613" s="9"/>
      <c r="AK613" s="1"/>
      <c r="AL613" s="1" t="e">
        <f aca="false">SUMPRODUCT(B613:AJ613,PVCapPrice)</f>
        <v>#DIV/0!</v>
      </c>
      <c r="AM613" s="1"/>
      <c r="AN613" s="1"/>
      <c r="AO613" s="1"/>
      <c r="AP613" s="1"/>
      <c r="AQ613" s="1"/>
    </row>
    <row r="614" customFormat="false" ht="11.25" hidden="false" customHeight="false" outlineLevel="0" collapsed="false">
      <c r="A614" s="1" t="n">
        <v>612</v>
      </c>
      <c r="B614" s="8" t="n">
        <f aca="false">+[2]data1cf!AA613</f>
        <v>-98429.6970958122</v>
      </c>
      <c r="C614" s="8" t="n">
        <f aca="false">+[2]data1cf!AB613</f>
        <v>-7504.82200636893</v>
      </c>
      <c r="D614" s="8" t="n">
        <f aca="false">+[2]data1cf!AC613</f>
        <v>-3268.59463495792</v>
      </c>
      <c r="E614" s="8" t="n">
        <f aca="false">+[2]data1cf!AD613</f>
        <v>-2843.30557998321</v>
      </c>
      <c r="F614" s="8" t="n">
        <f aca="false">+[2]data1cf!AE613</f>
        <v>-3147.73141123776</v>
      </c>
      <c r="G614" s="8" t="n">
        <f aca="false">+[2]data1cf!AF613</f>
        <v>-3381.83316789712</v>
      </c>
      <c r="H614" s="8" t="n">
        <f aca="false">+[2]data1cf!AG613</f>
        <v>-2225.47908315482</v>
      </c>
      <c r="I614" s="8" t="n">
        <f aca="false">+[2]data1cf!AH613</f>
        <v>-2352.34510221274</v>
      </c>
      <c r="J614" s="8" t="n">
        <f aca="false">+[2]data1cf!AI613</f>
        <v>-2364.77930474773</v>
      </c>
      <c r="K614" s="8" t="n">
        <f aca="false">+[2]data1cf!AJ613</f>
        <v>-2373.75958673568</v>
      </c>
      <c r="L614" s="8" t="n">
        <f aca="false">+[2]data1cf!AK613</f>
        <v>-2402.27323962814</v>
      </c>
      <c r="M614" s="8" t="n">
        <f aca="false">+[2]data1cf!AL613</f>
        <v>-2400.5382210385</v>
      </c>
      <c r="N614" s="8" t="n">
        <f aca="false">+[2]data1cf!AM613</f>
        <v>-2418.35997216004</v>
      </c>
      <c r="O614" s="8" t="n">
        <f aca="false">+[2]data1cf!AN613</f>
        <v>-2228.33853817037</v>
      </c>
      <c r="P614" s="8" t="n">
        <f aca="false">+[2]data1cf!AO613</f>
        <v>-2190.16845768586</v>
      </c>
      <c r="Q614" s="8" t="n">
        <f aca="false">+[2]data1cf!AP613</f>
        <v>-2190.87358299796</v>
      </c>
      <c r="R614" s="8" t="n">
        <f aca="false">+[2]data1cf!AQ613</f>
        <v>1128.94925381013</v>
      </c>
      <c r="S614" s="8" t="n">
        <f aca="false">+[2]data1cf!AR613</f>
        <v>0</v>
      </c>
      <c r="T614" s="8" t="n">
        <f aca="false">+[2]data1cf!AS613</f>
        <v>0</v>
      </c>
      <c r="U614" s="8" t="n">
        <f aca="false">+[2]data1cf!AT613</f>
        <v>0</v>
      </c>
      <c r="V614" s="8" t="n">
        <f aca="false">+[2]data1cf!AU613</f>
        <v>0</v>
      </c>
      <c r="W614" s="8" t="n">
        <f aca="false">+[2]data1cf!AV613</f>
        <v>0</v>
      </c>
      <c r="X614" s="8" t="n">
        <f aca="false">+[2]data1cf!AW613</f>
        <v>0</v>
      </c>
      <c r="Y614" s="8" t="n">
        <f aca="false">+[2]data1cf!AX613</f>
        <v>0</v>
      </c>
      <c r="Z614" s="8" t="n">
        <f aca="false">+[2]data1cf!AY613</f>
        <v>0</v>
      </c>
      <c r="AA614" s="8" t="n">
        <f aca="false">+[2]data1cf!AZ613</f>
        <v>0</v>
      </c>
      <c r="AB614" s="9"/>
      <c r="AC614" s="9"/>
      <c r="AD614" s="9"/>
      <c r="AE614" s="9"/>
      <c r="AF614" s="9"/>
      <c r="AG614" s="9"/>
      <c r="AH614" s="9"/>
      <c r="AI614" s="9"/>
      <c r="AJ614" s="9"/>
      <c r="AK614" s="1"/>
      <c r="AL614" s="1" t="e">
        <f aca="false">SUMPRODUCT(B614:AJ614,PVCapPrice)</f>
        <v>#DIV/0!</v>
      </c>
      <c r="AM614" s="1"/>
      <c r="AN614" s="1"/>
      <c r="AO614" s="1"/>
      <c r="AP614" s="1"/>
      <c r="AQ614" s="1"/>
    </row>
    <row r="615" customFormat="false" ht="11.25" hidden="false" customHeight="false" outlineLevel="0" collapsed="false">
      <c r="A615" s="1" t="n">
        <v>613</v>
      </c>
      <c r="B615" s="8" t="n">
        <f aca="false">+[2]data1cf!AA614</f>
        <v>-88491.6384763604</v>
      </c>
      <c r="C615" s="8" t="n">
        <f aca="false">+[2]data1cf!AB614</f>
        <v>-7616.05017061472</v>
      </c>
      <c r="D615" s="8" t="n">
        <f aca="false">+[2]data1cf!AC614</f>
        <v>-3543.74413481287</v>
      </c>
      <c r="E615" s="8" t="n">
        <f aca="false">+[2]data1cf!AD614</f>
        <v>-3178.28605626797</v>
      </c>
      <c r="F615" s="8" t="n">
        <f aca="false">+[2]data1cf!AE614</f>
        <v>-3442.54903889461</v>
      </c>
      <c r="G615" s="8" t="n">
        <f aca="false">+[2]data1cf!AF614</f>
        <v>-3679.99330167897</v>
      </c>
      <c r="H615" s="8" t="n">
        <f aca="false">+[2]data1cf!AG614</f>
        <v>-2466.20112416925</v>
      </c>
      <c r="I615" s="8" t="n">
        <f aca="false">+[2]data1cf!AH614</f>
        <v>-2580.31621649606</v>
      </c>
      <c r="J615" s="8" t="n">
        <f aca="false">+[2]data1cf!AI614</f>
        <v>-2592.75041903105</v>
      </c>
      <c r="K615" s="8" t="n">
        <f aca="false">+[2]data1cf!AJ614</f>
        <v>-2602.11709273813</v>
      </c>
      <c r="L615" s="8" t="n">
        <f aca="false">+[2]data1cf!AK614</f>
        <v>-2630.24435391146</v>
      </c>
      <c r="M615" s="8" t="n">
        <f aca="false">+[2]data1cf!AL614</f>
        <v>-2628.89572704095</v>
      </c>
      <c r="N615" s="8" t="n">
        <f aca="false">+[2]data1cf!AM614</f>
        <v>-2646.33108644337</v>
      </c>
      <c r="O615" s="8" t="n">
        <f aca="false">+[2]data1cf!AN614</f>
        <v>-2456.69604417282</v>
      </c>
      <c r="P615" s="8" t="n">
        <f aca="false">+[2]data1cf!AO614</f>
        <v>-2418.13957196919</v>
      </c>
      <c r="Q615" s="8" t="n">
        <f aca="false">+[2]data1cf!AP614</f>
        <v>-2419.23108900041</v>
      </c>
      <c r="R615" s="8" t="n">
        <f aca="false">+[2]data1cf!AQ614</f>
        <v>1014.96369666846</v>
      </c>
      <c r="S615" s="8" t="n">
        <f aca="false">+[2]data1cf!AR614</f>
        <v>0</v>
      </c>
      <c r="T615" s="8" t="n">
        <f aca="false">+[2]data1cf!AS614</f>
        <v>0</v>
      </c>
      <c r="U615" s="8" t="n">
        <f aca="false">+[2]data1cf!AT614</f>
        <v>0</v>
      </c>
      <c r="V615" s="8" t="n">
        <f aca="false">+[2]data1cf!AU614</f>
        <v>0</v>
      </c>
      <c r="W615" s="8" t="n">
        <f aca="false">+[2]data1cf!AV614</f>
        <v>0</v>
      </c>
      <c r="X615" s="8" t="n">
        <f aca="false">+[2]data1cf!AW614</f>
        <v>0</v>
      </c>
      <c r="Y615" s="8" t="n">
        <f aca="false">+[2]data1cf!AX614</f>
        <v>0</v>
      </c>
      <c r="Z615" s="8" t="n">
        <f aca="false">+[2]data1cf!AY614</f>
        <v>0</v>
      </c>
      <c r="AA615" s="8" t="n">
        <f aca="false">+[2]data1cf!AZ614</f>
        <v>0</v>
      </c>
      <c r="AB615" s="9"/>
      <c r="AC615" s="9"/>
      <c r="AD615" s="9"/>
      <c r="AE615" s="9"/>
      <c r="AF615" s="9"/>
      <c r="AG615" s="9"/>
      <c r="AH615" s="9"/>
      <c r="AI615" s="9"/>
      <c r="AJ615" s="9"/>
      <c r="AK615" s="1"/>
      <c r="AL615" s="1" t="e">
        <f aca="false">SUMPRODUCT(B615:AJ615,PVCapPrice)</f>
        <v>#DIV/0!</v>
      </c>
      <c r="AM615" s="1"/>
      <c r="AN615" s="1"/>
      <c r="AO615" s="1"/>
      <c r="AP615" s="1"/>
      <c r="AQ615" s="1"/>
    </row>
    <row r="616" customFormat="false" ht="11.25" hidden="false" customHeight="false" outlineLevel="0" collapsed="false">
      <c r="A616" s="1" t="n">
        <v>614</v>
      </c>
      <c r="B616" s="8" t="n">
        <f aca="false">+[2]data1cf!AA615</f>
        <v>-103914.303278632</v>
      </c>
      <c r="C616" s="8" t="n">
        <f aca="false">+[2]data1cf!AB615</f>
        <v>-7306.53044231961</v>
      </c>
      <c r="D616" s="8" t="n">
        <f aca="false">+[2]data1cf!AC615</f>
        <v>-3108.0727029089</v>
      </c>
      <c r="E616" s="8" t="n">
        <f aca="false">+[2]data1cf!AD615</f>
        <v>-2709.13830290503</v>
      </c>
      <c r="F616" s="8" t="n">
        <f aca="false">+[2]data1cf!AE615</f>
        <v>-2991.86793753449</v>
      </c>
      <c r="G616" s="8" t="n">
        <f aca="false">+[2]data1cf!AF615</f>
        <v>-3335.87408891992</v>
      </c>
      <c r="H616" s="8" t="n">
        <f aca="false">+[2]data1cf!AG615</f>
        <v>-2092.62963588908</v>
      </c>
      <c r="I616" s="8" t="n">
        <f aca="false">+[2]data1cf!AH615</f>
        <v>-2226.5326240638</v>
      </c>
      <c r="J616" s="8" t="n">
        <f aca="false">+[2]data1cf!AI615</f>
        <v>-2238.96682659879</v>
      </c>
      <c r="K616" s="8" t="n">
        <f aca="false">+[2]data1cf!AJ615</f>
        <v>-2247.73386709836</v>
      </c>
      <c r="L616" s="8" t="n">
        <f aca="false">+[2]data1cf!AK615</f>
        <v>-2276.4607614792</v>
      </c>
      <c r="M616" s="8" t="n">
        <f aca="false">+[2]data1cf!AL615</f>
        <v>-2274.51250140118</v>
      </c>
      <c r="N616" s="8" t="n">
        <f aca="false">+[2]data1cf!AM615</f>
        <v>-2292.54749401111</v>
      </c>
      <c r="O616" s="8" t="n">
        <f aca="false">+[2]data1cf!AN615</f>
        <v>-2102.31281853305</v>
      </c>
      <c r="P616" s="8" t="n">
        <f aca="false">+[2]data1cf!AO615</f>
        <v>-2064.35597953693</v>
      </c>
      <c r="Q616" s="8" t="n">
        <f aca="false">+[2]data1cf!AP615</f>
        <v>-2064.84786336064</v>
      </c>
      <c r="R616" s="8" t="n">
        <f aca="false">+[2]data1cf!AQ615</f>
        <v>1191.85549288459</v>
      </c>
      <c r="S616" s="8" t="n">
        <f aca="false">+[2]data1cf!AR615</f>
        <v>0</v>
      </c>
      <c r="T616" s="8" t="n">
        <f aca="false">+[2]data1cf!AS615</f>
        <v>0</v>
      </c>
      <c r="U616" s="8" t="n">
        <f aca="false">+[2]data1cf!AT615</f>
        <v>0</v>
      </c>
      <c r="V616" s="8" t="n">
        <f aca="false">+[2]data1cf!AU615</f>
        <v>0</v>
      </c>
      <c r="W616" s="8" t="n">
        <f aca="false">+[2]data1cf!AV615</f>
        <v>0</v>
      </c>
      <c r="X616" s="8" t="n">
        <f aca="false">+[2]data1cf!AW615</f>
        <v>0</v>
      </c>
      <c r="Y616" s="8" t="n">
        <f aca="false">+[2]data1cf!AX615</f>
        <v>0</v>
      </c>
      <c r="Z616" s="8" t="n">
        <f aca="false">+[2]data1cf!AY615</f>
        <v>0</v>
      </c>
      <c r="AA616" s="8" t="n">
        <f aca="false">+[2]data1cf!AZ615</f>
        <v>0</v>
      </c>
      <c r="AB616" s="9"/>
      <c r="AC616" s="9"/>
      <c r="AD616" s="9"/>
      <c r="AE616" s="9"/>
      <c r="AF616" s="9"/>
      <c r="AG616" s="9"/>
      <c r="AH616" s="9"/>
      <c r="AI616" s="9"/>
      <c r="AJ616" s="9"/>
      <c r="AK616" s="1"/>
      <c r="AL616" s="1" t="e">
        <f aca="false">SUMPRODUCT(B616:AJ616,PVCapPrice)</f>
        <v>#DIV/0!</v>
      </c>
      <c r="AM616" s="1"/>
      <c r="AN616" s="1"/>
      <c r="AO616" s="1"/>
      <c r="AP616" s="1"/>
      <c r="AQ616" s="1"/>
    </row>
    <row r="617" customFormat="false" ht="11.25" hidden="false" customHeight="false" outlineLevel="0" collapsed="false">
      <c r="A617" s="1" t="n">
        <v>615</v>
      </c>
      <c r="B617" s="8" t="n">
        <f aca="false">+[2]data1cf!AA616</f>
        <v>-97466.6536657171</v>
      </c>
      <c r="C617" s="8" t="n">
        <f aca="false">+[2]data1cf!AB616</f>
        <v>-7399.44001832703</v>
      </c>
      <c r="D617" s="8" t="n">
        <f aca="false">+[2]data1cf!AC616</f>
        <v>-3255.05078396595</v>
      </c>
      <c r="E617" s="8" t="n">
        <f aca="false">+[2]data1cf!AD616</f>
        <v>-2973.57607937015</v>
      </c>
      <c r="F617" s="8" t="n">
        <f aca="false">+[2]data1cf!AE616</f>
        <v>-3305.1714368432</v>
      </c>
      <c r="G617" s="8" t="n">
        <f aca="false">+[2]data1cf!AF616</f>
        <v>-3555.5172837784</v>
      </c>
      <c r="H617" s="8" t="n">
        <f aca="false">+[2]data1cf!AG616</f>
        <v>-2248.80615224901</v>
      </c>
      <c r="I617" s="8" t="n">
        <f aca="false">+[2]data1cf!AH616</f>
        <v>-2374.43654806437</v>
      </c>
      <c r="J617" s="8" t="n">
        <f aca="false">+[2]data1cf!AI616</f>
        <v>-2386.87075059936</v>
      </c>
      <c r="K617" s="8" t="n">
        <f aca="false">+[2]data1cf!AJ616</f>
        <v>-2395.88847571588</v>
      </c>
      <c r="L617" s="8" t="n">
        <f aca="false">+[2]data1cf!AK616</f>
        <v>-2424.36468547977</v>
      </c>
      <c r="M617" s="8" t="n">
        <f aca="false">+[2]data1cf!AL616</f>
        <v>-2422.6671100187</v>
      </c>
      <c r="N617" s="8" t="n">
        <f aca="false">+[2]data1cf!AM616</f>
        <v>-2440.45141801168</v>
      </c>
      <c r="O617" s="8" t="n">
        <f aca="false">+[2]data1cf!AN616</f>
        <v>-2250.46742715057</v>
      </c>
      <c r="P617" s="8" t="n">
        <f aca="false">+[2]data1cf!AO616</f>
        <v>-2212.2599035375</v>
      </c>
      <c r="Q617" s="8" t="n">
        <f aca="false">+[2]data1cf!AP616</f>
        <v>-2213.00247197816</v>
      </c>
      <c r="R617" s="8" t="n">
        <f aca="false">+[2]data1cf!AQ616</f>
        <v>1117.90353088431</v>
      </c>
      <c r="S617" s="8" t="n">
        <f aca="false">+[2]data1cf!AR616</f>
        <v>0</v>
      </c>
      <c r="T617" s="8" t="n">
        <f aca="false">+[2]data1cf!AS616</f>
        <v>0</v>
      </c>
      <c r="U617" s="8" t="n">
        <f aca="false">+[2]data1cf!AT616</f>
        <v>0</v>
      </c>
      <c r="V617" s="8" t="n">
        <f aca="false">+[2]data1cf!AU616</f>
        <v>0</v>
      </c>
      <c r="W617" s="8" t="n">
        <f aca="false">+[2]data1cf!AV616</f>
        <v>0</v>
      </c>
      <c r="X617" s="8" t="n">
        <f aca="false">+[2]data1cf!AW616</f>
        <v>0</v>
      </c>
      <c r="Y617" s="8" t="n">
        <f aca="false">+[2]data1cf!AX616</f>
        <v>0</v>
      </c>
      <c r="Z617" s="8" t="n">
        <f aca="false">+[2]data1cf!AY616</f>
        <v>0</v>
      </c>
      <c r="AA617" s="8" t="n">
        <f aca="false">+[2]data1cf!AZ616</f>
        <v>0</v>
      </c>
      <c r="AB617" s="9"/>
      <c r="AC617" s="9"/>
      <c r="AD617" s="9"/>
      <c r="AE617" s="9"/>
      <c r="AF617" s="9"/>
      <c r="AG617" s="9"/>
      <c r="AH617" s="9"/>
      <c r="AI617" s="9"/>
      <c r="AJ617" s="9"/>
      <c r="AK617" s="1"/>
      <c r="AL617" s="1" t="e">
        <f aca="false">SUMPRODUCT(B617:AJ617,PVCapPrice)</f>
        <v>#DIV/0!</v>
      </c>
      <c r="AM617" s="1"/>
      <c r="AN617" s="1"/>
      <c r="AO617" s="1"/>
      <c r="AP617" s="1"/>
      <c r="AQ617" s="1"/>
    </row>
    <row r="618" customFormat="false" ht="11.25" hidden="false" customHeight="false" outlineLevel="0" collapsed="false">
      <c r="A618" s="1" t="n">
        <v>616</v>
      </c>
      <c r="B618" s="8" t="n">
        <f aca="false">+[2]data1cf!AA617</f>
        <v>-90990.5224211936</v>
      </c>
      <c r="C618" s="8" t="n">
        <f aca="false">+[2]data1cf!AB617</f>
        <v>-7525.94803897623</v>
      </c>
      <c r="D618" s="8" t="n">
        <f aca="false">+[2]data1cf!AC617</f>
        <v>-3579.68970040172</v>
      </c>
      <c r="E618" s="8" t="n">
        <f aca="false">+[2]data1cf!AD617</f>
        <v>-3097.87148476387</v>
      </c>
      <c r="F618" s="8" t="n">
        <f aca="false">+[2]data1cf!AE617</f>
        <v>-3394.23141303002</v>
      </c>
      <c r="G618" s="8" t="n">
        <f aca="false">+[2]data1cf!AF617</f>
        <v>-3732.66022130569</v>
      </c>
      <c r="H618" s="8" t="n">
        <f aca="false">+[2]data1cf!AG617</f>
        <v>-2405.67255752535</v>
      </c>
      <c r="I618" s="8" t="n">
        <f aca="false">+[2]data1cf!AH617</f>
        <v>-2522.99381790875</v>
      </c>
      <c r="J618" s="8" t="n">
        <f aca="false">+[2]data1cf!AI617</f>
        <v>-2535.42802044374</v>
      </c>
      <c r="K618" s="8" t="n">
        <f aca="false">+[2]data1cf!AJ617</f>
        <v>-2544.69753754304</v>
      </c>
      <c r="L618" s="8" t="n">
        <f aca="false">+[2]data1cf!AK617</f>
        <v>-2572.92195532415</v>
      </c>
      <c r="M618" s="8" t="n">
        <f aca="false">+[2]data1cf!AL617</f>
        <v>-2571.47617184586</v>
      </c>
      <c r="N618" s="8" t="n">
        <f aca="false">+[2]data1cf!AM617</f>
        <v>-2589.00868785605</v>
      </c>
      <c r="O618" s="8" t="n">
        <f aca="false">+[2]data1cf!AN617</f>
        <v>-2399.27648897773</v>
      </c>
      <c r="P618" s="8" t="n">
        <f aca="false">+[2]data1cf!AO617</f>
        <v>-2360.81717338187</v>
      </c>
      <c r="Q618" s="8" t="n">
        <f aca="false">+[2]data1cf!AP617</f>
        <v>-2361.81153380532</v>
      </c>
      <c r="R618" s="8" t="n">
        <f aca="false">+[2]data1cf!AQ617</f>
        <v>1043.62489596212</v>
      </c>
      <c r="S618" s="8" t="n">
        <f aca="false">+[2]data1cf!AR617</f>
        <v>0</v>
      </c>
      <c r="T618" s="8" t="n">
        <f aca="false">+[2]data1cf!AS617</f>
        <v>0</v>
      </c>
      <c r="U618" s="8" t="n">
        <f aca="false">+[2]data1cf!AT617</f>
        <v>0</v>
      </c>
      <c r="V618" s="8" t="n">
        <f aca="false">+[2]data1cf!AU617</f>
        <v>0</v>
      </c>
      <c r="W618" s="8" t="n">
        <f aca="false">+[2]data1cf!AV617</f>
        <v>0</v>
      </c>
      <c r="X618" s="8" t="n">
        <f aca="false">+[2]data1cf!AW617</f>
        <v>0</v>
      </c>
      <c r="Y618" s="8" t="n">
        <f aca="false">+[2]data1cf!AX617</f>
        <v>0</v>
      </c>
      <c r="Z618" s="8" t="n">
        <f aca="false">+[2]data1cf!AY617</f>
        <v>0</v>
      </c>
      <c r="AA618" s="8" t="n">
        <f aca="false">+[2]data1cf!AZ617</f>
        <v>0</v>
      </c>
      <c r="AB618" s="9"/>
      <c r="AC618" s="9"/>
      <c r="AD618" s="9"/>
      <c r="AE618" s="9"/>
      <c r="AF618" s="9"/>
      <c r="AG618" s="9"/>
      <c r="AH618" s="9"/>
      <c r="AI618" s="9"/>
      <c r="AJ618" s="9"/>
      <c r="AK618" s="1"/>
      <c r="AL618" s="1" t="e">
        <f aca="false">SUMPRODUCT(B618:AJ618,PVCapPrice)</f>
        <v>#DIV/0!</v>
      </c>
      <c r="AM618" s="1"/>
      <c r="AN618" s="1"/>
      <c r="AO618" s="1"/>
      <c r="AP618" s="1"/>
      <c r="AQ618" s="1"/>
    </row>
    <row r="619" customFormat="false" ht="11.25" hidden="false" customHeight="false" outlineLevel="0" collapsed="false">
      <c r="A619" s="1" t="n">
        <v>617</v>
      </c>
      <c r="B619" s="8" t="n">
        <f aca="false">+[2]data1cf!AA618</f>
        <v>-92064.9502944783</v>
      </c>
      <c r="C619" s="8" t="n">
        <f aca="false">+[2]data1cf!AB618</f>
        <v>-7498.78429418014</v>
      </c>
      <c r="D619" s="8" t="n">
        <f aca="false">+[2]data1cf!AC618</f>
        <v>-3507.40501323689</v>
      </c>
      <c r="E619" s="8" t="n">
        <f aca="false">+[2]data1cf!AD618</f>
        <v>-3114.82527703882</v>
      </c>
      <c r="F619" s="8" t="n">
        <f aca="false">+[2]data1cf!AE618</f>
        <v>-3467.33875309025</v>
      </c>
      <c r="G619" s="8" t="n">
        <f aca="false">+[2]data1cf!AF618</f>
        <v>-3753.95203860687</v>
      </c>
      <c r="H619" s="8" t="n">
        <f aca="false">+[2]data1cf!AG618</f>
        <v>-2379.64750771596</v>
      </c>
      <c r="I619" s="8" t="n">
        <f aca="false">+[2]data1cf!AH618</f>
        <v>-2498.34730203789</v>
      </c>
      <c r="J619" s="8" t="n">
        <f aca="false">+[2]data1cf!AI618</f>
        <v>-2510.78150457288</v>
      </c>
      <c r="K619" s="8" t="n">
        <f aca="false">+[2]data1cf!AJ618</f>
        <v>-2520.00924791647</v>
      </c>
      <c r="L619" s="8" t="n">
        <f aca="false">+[2]data1cf!AK618</f>
        <v>-2548.2754394533</v>
      </c>
      <c r="M619" s="8" t="n">
        <f aca="false">+[2]data1cf!AL618</f>
        <v>-2546.7878822193</v>
      </c>
      <c r="N619" s="8" t="n">
        <f aca="false">+[2]data1cf!AM618</f>
        <v>-2564.3621719852</v>
      </c>
      <c r="O619" s="8" t="n">
        <f aca="false">+[2]data1cf!AN618</f>
        <v>-2374.58819935116</v>
      </c>
      <c r="P619" s="8" t="n">
        <f aca="false">+[2]data1cf!AO618</f>
        <v>-2336.17065751102</v>
      </c>
      <c r="Q619" s="8" t="n">
        <f aca="false">+[2]data1cf!AP618</f>
        <v>-2337.12324417876</v>
      </c>
      <c r="R619" s="8" t="n">
        <f aca="false">+[2]data1cf!AQ618</f>
        <v>1055.94815389755</v>
      </c>
      <c r="S619" s="8" t="n">
        <f aca="false">+[2]data1cf!AR618</f>
        <v>0</v>
      </c>
      <c r="T619" s="8" t="n">
        <f aca="false">+[2]data1cf!AS618</f>
        <v>0</v>
      </c>
      <c r="U619" s="8" t="n">
        <f aca="false">+[2]data1cf!AT618</f>
        <v>0</v>
      </c>
      <c r="V619" s="8" t="n">
        <f aca="false">+[2]data1cf!AU618</f>
        <v>0</v>
      </c>
      <c r="W619" s="8" t="n">
        <f aca="false">+[2]data1cf!AV618</f>
        <v>0</v>
      </c>
      <c r="X619" s="8" t="n">
        <f aca="false">+[2]data1cf!AW618</f>
        <v>0</v>
      </c>
      <c r="Y619" s="8" t="n">
        <f aca="false">+[2]data1cf!AX618</f>
        <v>0</v>
      </c>
      <c r="Z619" s="8" t="n">
        <f aca="false">+[2]data1cf!AY618</f>
        <v>0</v>
      </c>
      <c r="AA619" s="8" t="n">
        <f aca="false">+[2]data1cf!AZ618</f>
        <v>0</v>
      </c>
      <c r="AB619" s="9"/>
      <c r="AC619" s="9"/>
      <c r="AD619" s="9"/>
      <c r="AE619" s="9"/>
      <c r="AF619" s="9"/>
      <c r="AG619" s="9"/>
      <c r="AH619" s="9"/>
      <c r="AI619" s="9"/>
      <c r="AJ619" s="9"/>
      <c r="AK619" s="1"/>
      <c r="AL619" s="1" t="e">
        <f aca="false">SUMPRODUCT(B619:AJ619,PVCapPrice)</f>
        <v>#DIV/0!</v>
      </c>
      <c r="AM619" s="1"/>
      <c r="AN619" s="1"/>
      <c r="AO619" s="1"/>
      <c r="AP619" s="1"/>
      <c r="AQ619" s="1"/>
    </row>
    <row r="620" customFormat="false" ht="11.25" hidden="false" customHeight="false" outlineLevel="0" collapsed="false">
      <c r="A620" s="1" t="n">
        <v>618</v>
      </c>
      <c r="B620" s="8" t="n">
        <f aca="false">+[2]data1cf!AA619</f>
        <v>-100100.205416512</v>
      </c>
      <c r="C620" s="8" t="n">
        <f aca="false">+[2]data1cf!AB619</f>
        <v>-7428.20161936414</v>
      </c>
      <c r="D620" s="8" t="n">
        <f aca="false">+[2]data1cf!AC619</f>
        <v>-3210.99633727813</v>
      </c>
      <c r="E620" s="8" t="n">
        <f aca="false">+[2]data1cf!AD619</f>
        <v>-2992.1721002899</v>
      </c>
      <c r="F620" s="8" t="n">
        <f aca="false">+[2]data1cf!AE619</f>
        <v>-3143.92290315371</v>
      </c>
      <c r="G620" s="8" t="n">
        <f aca="false">+[2]data1cf!AF619</f>
        <v>-3451.45041982546</v>
      </c>
      <c r="H620" s="8" t="n">
        <f aca="false">+[2]data1cf!AG619</f>
        <v>-2185.01562968884</v>
      </c>
      <c r="I620" s="8" t="n">
        <f aca="false">+[2]data1cf!AH619</f>
        <v>-2314.02497774254</v>
      </c>
      <c r="J620" s="8" t="n">
        <f aca="false">+[2]data1cf!AI619</f>
        <v>-2326.45918027753</v>
      </c>
      <c r="K620" s="8" t="n">
        <f aca="false">+[2]data1cf!AJ619</f>
        <v>-2335.37451290198</v>
      </c>
      <c r="L620" s="8" t="n">
        <f aca="false">+[2]data1cf!AK619</f>
        <v>-2363.95311515794</v>
      </c>
      <c r="M620" s="8" t="n">
        <f aca="false">+[2]data1cf!AL619</f>
        <v>-2362.1531472048</v>
      </c>
      <c r="N620" s="8" t="n">
        <f aca="false">+[2]data1cf!AM619</f>
        <v>-2380.03984768985</v>
      </c>
      <c r="O620" s="8" t="n">
        <f aca="false">+[2]data1cf!AN619</f>
        <v>-2189.95346433666</v>
      </c>
      <c r="P620" s="8" t="n">
        <f aca="false">+[2]data1cf!AO619</f>
        <v>-2151.84833321567</v>
      </c>
      <c r="Q620" s="8" t="n">
        <f aca="false">+[2]data1cf!AP619</f>
        <v>-2152.48850916426</v>
      </c>
      <c r="R620" s="8" t="n">
        <f aca="false">+[2]data1cf!AQ619</f>
        <v>1148.10931604522</v>
      </c>
      <c r="S620" s="8" t="n">
        <f aca="false">+[2]data1cf!AR619</f>
        <v>0</v>
      </c>
      <c r="T620" s="8" t="n">
        <f aca="false">+[2]data1cf!AS619</f>
        <v>0</v>
      </c>
      <c r="U620" s="8" t="n">
        <f aca="false">+[2]data1cf!AT619</f>
        <v>0</v>
      </c>
      <c r="V620" s="8" t="n">
        <f aca="false">+[2]data1cf!AU619</f>
        <v>0</v>
      </c>
      <c r="W620" s="8" t="n">
        <f aca="false">+[2]data1cf!AV619</f>
        <v>0</v>
      </c>
      <c r="X620" s="8" t="n">
        <f aca="false">+[2]data1cf!AW619</f>
        <v>0</v>
      </c>
      <c r="Y620" s="8" t="n">
        <f aca="false">+[2]data1cf!AX619</f>
        <v>0</v>
      </c>
      <c r="Z620" s="8" t="n">
        <f aca="false">+[2]data1cf!AY619</f>
        <v>0</v>
      </c>
      <c r="AA620" s="8" t="n">
        <f aca="false">+[2]data1cf!AZ619</f>
        <v>0</v>
      </c>
      <c r="AB620" s="9"/>
      <c r="AC620" s="9"/>
      <c r="AD620" s="9"/>
      <c r="AE620" s="9"/>
      <c r="AF620" s="9"/>
      <c r="AG620" s="9"/>
      <c r="AH620" s="9"/>
      <c r="AI620" s="9"/>
      <c r="AJ620" s="9"/>
      <c r="AK620" s="1"/>
      <c r="AL620" s="1" t="e">
        <f aca="false">SUMPRODUCT(B620:AJ620,PVCapPrice)</f>
        <v>#DIV/0!</v>
      </c>
      <c r="AM620" s="1"/>
      <c r="AN620" s="1"/>
      <c r="AO620" s="1"/>
      <c r="AP620" s="1"/>
      <c r="AQ620" s="1"/>
    </row>
    <row r="621" customFormat="false" ht="11.25" hidden="false" customHeight="false" outlineLevel="0" collapsed="false">
      <c r="A621" s="1" t="n">
        <v>619</v>
      </c>
      <c r="B621" s="8" t="n">
        <f aca="false">+[2]data1cf!AA620</f>
        <v>-99897.0861591944</v>
      </c>
      <c r="C621" s="8" t="n">
        <f aca="false">+[2]data1cf!AB620</f>
        <v>-7421.22374741909</v>
      </c>
      <c r="D621" s="8" t="n">
        <f aca="false">+[2]data1cf!AC620</f>
        <v>-3257.60081751952</v>
      </c>
      <c r="E621" s="8" t="n">
        <f aca="false">+[2]data1cf!AD620</f>
        <v>-2904.14463949783</v>
      </c>
      <c r="F621" s="8" t="n">
        <f aca="false">+[2]data1cf!AE620</f>
        <v>-3208.52983102116</v>
      </c>
      <c r="G621" s="8" t="n">
        <f aca="false">+[2]data1cf!AF620</f>
        <v>-3483.07845773199</v>
      </c>
      <c r="H621" s="8" t="n">
        <f aca="false">+[2]data1cf!AG620</f>
        <v>-2189.9356330882</v>
      </c>
      <c r="I621" s="8" t="n">
        <f aca="false">+[2]data1cf!AH620</f>
        <v>-2318.68437101</v>
      </c>
      <c r="J621" s="8" t="n">
        <f aca="false">+[2]data1cf!AI620</f>
        <v>-2331.11857354499</v>
      </c>
      <c r="K621" s="8" t="n">
        <f aca="false">+[2]data1cf!AJ620</f>
        <v>-2340.04180344616</v>
      </c>
      <c r="L621" s="8" t="n">
        <f aca="false">+[2]data1cf!AK620</f>
        <v>-2368.6125084254</v>
      </c>
      <c r="M621" s="8" t="n">
        <f aca="false">+[2]data1cf!AL620</f>
        <v>-2366.82043774898</v>
      </c>
      <c r="N621" s="8" t="n">
        <f aca="false">+[2]data1cf!AM620</f>
        <v>-2384.69924095731</v>
      </c>
      <c r="O621" s="8" t="n">
        <f aca="false">+[2]data1cf!AN620</f>
        <v>-2194.62075488085</v>
      </c>
      <c r="P621" s="8" t="n">
        <f aca="false">+[2]data1cf!AO620</f>
        <v>-2156.50772648313</v>
      </c>
      <c r="Q621" s="8" t="n">
        <f aca="false">+[2]data1cf!AP620</f>
        <v>-2157.15579970844</v>
      </c>
      <c r="R621" s="8" t="n">
        <f aca="false">+[2]data1cf!AQ620</f>
        <v>1145.7796194115</v>
      </c>
      <c r="S621" s="8" t="n">
        <f aca="false">+[2]data1cf!AR620</f>
        <v>0</v>
      </c>
      <c r="T621" s="8" t="n">
        <f aca="false">+[2]data1cf!AS620</f>
        <v>0</v>
      </c>
      <c r="U621" s="8" t="n">
        <f aca="false">+[2]data1cf!AT620</f>
        <v>0</v>
      </c>
      <c r="V621" s="8" t="n">
        <f aca="false">+[2]data1cf!AU620</f>
        <v>0</v>
      </c>
      <c r="W621" s="8" t="n">
        <f aca="false">+[2]data1cf!AV620</f>
        <v>0</v>
      </c>
      <c r="X621" s="8" t="n">
        <f aca="false">+[2]data1cf!AW620</f>
        <v>0</v>
      </c>
      <c r="Y621" s="8" t="n">
        <f aca="false">+[2]data1cf!AX620</f>
        <v>0</v>
      </c>
      <c r="Z621" s="8" t="n">
        <f aca="false">+[2]data1cf!AY620</f>
        <v>0</v>
      </c>
      <c r="AA621" s="8" t="n">
        <f aca="false">+[2]data1cf!AZ620</f>
        <v>0</v>
      </c>
      <c r="AB621" s="9"/>
      <c r="AC621" s="9"/>
      <c r="AD621" s="9"/>
      <c r="AE621" s="9"/>
      <c r="AF621" s="9"/>
      <c r="AG621" s="9"/>
      <c r="AH621" s="9"/>
      <c r="AI621" s="9"/>
      <c r="AJ621" s="9"/>
      <c r="AK621" s="1"/>
      <c r="AL621" s="1" t="e">
        <f aca="false">SUMPRODUCT(B621:AJ621,PVCapPrice)</f>
        <v>#DIV/0!</v>
      </c>
      <c r="AM621" s="1"/>
      <c r="AN621" s="1"/>
      <c r="AO621" s="1"/>
      <c r="AP621" s="1"/>
      <c r="AQ621" s="1"/>
    </row>
    <row r="622" customFormat="false" ht="11.25" hidden="false" customHeight="false" outlineLevel="0" collapsed="false">
      <c r="A622" s="1" t="n">
        <v>620</v>
      </c>
      <c r="B622" s="8" t="n">
        <f aca="false">+[2]data1cf!AA621</f>
        <v>-97234.1886614329</v>
      </c>
      <c r="C622" s="8" t="n">
        <f aca="false">+[2]data1cf!AB621</f>
        <v>-7399.25647253472</v>
      </c>
      <c r="D622" s="8" t="n">
        <f aca="false">+[2]data1cf!AC621</f>
        <v>-3413.93750576775</v>
      </c>
      <c r="E622" s="8" t="n">
        <f aca="false">+[2]data1cf!AD621</f>
        <v>-2952.06298933231</v>
      </c>
      <c r="F622" s="8" t="n">
        <f aca="false">+[2]data1cf!AE621</f>
        <v>-3266.90858607203</v>
      </c>
      <c r="G622" s="8" t="n">
        <f aca="false">+[2]data1cf!AF621</f>
        <v>-3520.04198080486</v>
      </c>
      <c r="H622" s="8" t="n">
        <f aca="false">+[2]data1cf!AG621</f>
        <v>-2254.43697537438</v>
      </c>
      <c r="I622" s="8" t="n">
        <f aca="false">+[2]data1cf!AH621</f>
        <v>-2379.76910929065</v>
      </c>
      <c r="J622" s="8" t="n">
        <f aca="false">+[2]data1cf!AI621</f>
        <v>-2392.20331182564</v>
      </c>
      <c r="K622" s="8" t="n">
        <f aca="false">+[2]data1cf!AJ621</f>
        <v>-2401.23007518152</v>
      </c>
      <c r="L622" s="8" t="n">
        <f aca="false">+[2]data1cf!AK621</f>
        <v>-2429.69724670605</v>
      </c>
      <c r="M622" s="8" t="n">
        <f aca="false">+[2]data1cf!AL621</f>
        <v>-2428.00870948434</v>
      </c>
      <c r="N622" s="8" t="n">
        <f aca="false">+[2]data1cf!AM621</f>
        <v>-2445.78397923796</v>
      </c>
      <c r="O622" s="8" t="n">
        <f aca="false">+[2]data1cf!AN621</f>
        <v>-2255.80902661621</v>
      </c>
      <c r="P622" s="8" t="n">
        <f aca="false">+[2]data1cf!AO621</f>
        <v>-2217.59246476378</v>
      </c>
      <c r="Q622" s="8" t="n">
        <f aca="false">+[2]data1cf!AP621</f>
        <v>-2218.3440714438</v>
      </c>
      <c r="R622" s="8" t="n">
        <f aca="false">+[2]data1cf!AQ621</f>
        <v>1115.23725027117</v>
      </c>
      <c r="S622" s="8" t="n">
        <f aca="false">+[2]data1cf!AR621</f>
        <v>0</v>
      </c>
      <c r="T622" s="8" t="n">
        <f aca="false">+[2]data1cf!AS621</f>
        <v>0</v>
      </c>
      <c r="U622" s="8" t="n">
        <f aca="false">+[2]data1cf!AT621</f>
        <v>0</v>
      </c>
      <c r="V622" s="8" t="n">
        <f aca="false">+[2]data1cf!AU621</f>
        <v>0</v>
      </c>
      <c r="W622" s="8" t="n">
        <f aca="false">+[2]data1cf!AV621</f>
        <v>0</v>
      </c>
      <c r="X622" s="8" t="n">
        <f aca="false">+[2]data1cf!AW621</f>
        <v>0</v>
      </c>
      <c r="Y622" s="8" t="n">
        <f aca="false">+[2]data1cf!AX621</f>
        <v>0</v>
      </c>
      <c r="Z622" s="8" t="n">
        <f aca="false">+[2]data1cf!AY621</f>
        <v>0</v>
      </c>
      <c r="AA622" s="8" t="n">
        <f aca="false">+[2]data1cf!AZ621</f>
        <v>0</v>
      </c>
      <c r="AB622" s="9"/>
      <c r="AC622" s="9"/>
      <c r="AD622" s="9"/>
      <c r="AE622" s="9"/>
      <c r="AF622" s="9"/>
      <c r="AG622" s="9"/>
      <c r="AH622" s="9"/>
      <c r="AI622" s="9"/>
      <c r="AJ622" s="9"/>
      <c r="AK622" s="1"/>
      <c r="AL622" s="1" t="e">
        <f aca="false">SUMPRODUCT(B622:AJ622,PVCapPrice)</f>
        <v>#DIV/0!</v>
      </c>
      <c r="AM622" s="1"/>
      <c r="AN622" s="1"/>
      <c r="AO622" s="1"/>
      <c r="AP622" s="1"/>
      <c r="AQ622" s="1"/>
    </row>
    <row r="623" customFormat="false" ht="11.25" hidden="false" customHeight="false" outlineLevel="0" collapsed="false">
      <c r="A623" s="1" t="n">
        <v>621</v>
      </c>
      <c r="B623" s="8" t="n">
        <f aca="false">+[2]data1cf!AA622</f>
        <v>-101770.68824017</v>
      </c>
      <c r="C623" s="8" t="n">
        <f aca="false">+[2]data1cf!AB622</f>
        <v>-7396.81615894344</v>
      </c>
      <c r="D623" s="8" t="n">
        <f aca="false">+[2]data1cf!AC622</f>
        <v>-3222.37331031093</v>
      </c>
      <c r="E623" s="8" t="n">
        <f aca="false">+[2]data1cf!AD622</f>
        <v>-2771.95729923887</v>
      </c>
      <c r="F623" s="8" t="n">
        <f aca="false">+[2]data1cf!AE622</f>
        <v>-3144.74337973494</v>
      </c>
      <c r="G623" s="8" t="n">
        <f aca="false">+[2]data1cf!AF622</f>
        <v>-3430.37915741775</v>
      </c>
      <c r="H623" s="8" t="n">
        <f aca="false">+[2]data1cf!AG622</f>
        <v>-2144.55279381831</v>
      </c>
      <c r="I623" s="8" t="n">
        <f aca="false">+[2]data1cf!AH622</f>
        <v>-2275.70543815409</v>
      </c>
      <c r="J623" s="8" t="n">
        <f aca="false">+[2]data1cf!AI622</f>
        <v>-2288.13964068908</v>
      </c>
      <c r="K623" s="8" t="n">
        <f aca="false">+[2]data1cf!AJ622</f>
        <v>-2296.99002494134</v>
      </c>
      <c r="L623" s="8" t="n">
        <f aca="false">+[2]data1cf!AK622</f>
        <v>-2325.63357556949</v>
      </c>
      <c r="M623" s="8" t="n">
        <f aca="false">+[2]data1cf!AL622</f>
        <v>-2323.76865924416</v>
      </c>
      <c r="N623" s="8" t="n">
        <f aca="false">+[2]data1cf!AM622</f>
        <v>-2341.72030810139</v>
      </c>
      <c r="O623" s="8" t="n">
        <f aca="false">+[2]data1cf!AN622</f>
        <v>-2151.56897637602</v>
      </c>
      <c r="P623" s="8" t="n">
        <f aca="false">+[2]data1cf!AO622</f>
        <v>-2113.52879362721</v>
      </c>
      <c r="Q623" s="8" t="n">
        <f aca="false">+[2]data1cf!AP622</f>
        <v>-2114.10402120362</v>
      </c>
      <c r="R623" s="8" t="n">
        <f aca="false">+[2]data1cf!AQ622</f>
        <v>1167.26908583945</v>
      </c>
      <c r="S623" s="8" t="n">
        <f aca="false">+[2]data1cf!AR622</f>
        <v>0</v>
      </c>
      <c r="T623" s="8" t="n">
        <f aca="false">+[2]data1cf!AS622</f>
        <v>0</v>
      </c>
      <c r="U623" s="8" t="n">
        <f aca="false">+[2]data1cf!AT622</f>
        <v>0</v>
      </c>
      <c r="V623" s="8" t="n">
        <f aca="false">+[2]data1cf!AU622</f>
        <v>0</v>
      </c>
      <c r="W623" s="8" t="n">
        <f aca="false">+[2]data1cf!AV622</f>
        <v>0</v>
      </c>
      <c r="X623" s="8" t="n">
        <f aca="false">+[2]data1cf!AW622</f>
        <v>0</v>
      </c>
      <c r="Y623" s="8" t="n">
        <f aca="false">+[2]data1cf!AX622</f>
        <v>0</v>
      </c>
      <c r="Z623" s="8" t="n">
        <f aca="false">+[2]data1cf!AY622</f>
        <v>0</v>
      </c>
      <c r="AA623" s="8" t="n">
        <f aca="false">+[2]data1cf!AZ622</f>
        <v>0</v>
      </c>
      <c r="AB623" s="9"/>
      <c r="AC623" s="9"/>
      <c r="AD623" s="9"/>
      <c r="AE623" s="9"/>
      <c r="AF623" s="9"/>
      <c r="AG623" s="9"/>
      <c r="AH623" s="9"/>
      <c r="AI623" s="9"/>
      <c r="AJ623" s="9"/>
      <c r="AK623" s="1"/>
      <c r="AL623" s="1" t="e">
        <f aca="false">SUMPRODUCT(B623:AJ623,PVCapPrice)</f>
        <v>#DIV/0!</v>
      </c>
      <c r="AM623" s="1"/>
      <c r="AN623" s="1"/>
      <c r="AO623" s="1"/>
      <c r="AP623" s="1"/>
      <c r="AQ623" s="1"/>
    </row>
    <row r="624" customFormat="false" ht="11.25" hidden="false" customHeight="false" outlineLevel="0" collapsed="false">
      <c r="A624" s="1" t="n">
        <v>622</v>
      </c>
      <c r="B624" s="8" t="n">
        <f aca="false">+[2]data1cf!AA623</f>
        <v>-91844.5173124338</v>
      </c>
      <c r="C624" s="8" t="n">
        <f aca="false">+[2]data1cf!AB623</f>
        <v>-7577.73592447983</v>
      </c>
      <c r="D624" s="8" t="n">
        <f aca="false">+[2]data1cf!AC623</f>
        <v>-3524.29385060769</v>
      </c>
      <c r="E624" s="8" t="n">
        <f aca="false">+[2]data1cf!AD623</f>
        <v>-3021.90801716715</v>
      </c>
      <c r="F624" s="8" t="n">
        <f aca="false">+[2]data1cf!AE623</f>
        <v>-3336.83100238169</v>
      </c>
      <c r="G624" s="8" t="n">
        <f aca="false">+[2]data1cf!AF623</f>
        <v>-3661.86359224802</v>
      </c>
      <c r="H624" s="8" t="n">
        <f aca="false">+[2]data1cf!AG623</f>
        <v>-2384.98688831096</v>
      </c>
      <c r="I624" s="8" t="n">
        <f aca="false">+[2]data1cf!AH623</f>
        <v>-2503.40385829961</v>
      </c>
      <c r="J624" s="8" t="n">
        <f aca="false">+[2]data1cf!AI623</f>
        <v>-2515.8380608346</v>
      </c>
      <c r="K624" s="8" t="n">
        <f aca="false">+[2]data1cf!AJ623</f>
        <v>-2525.07437461253</v>
      </c>
      <c r="L624" s="8" t="n">
        <f aca="false">+[2]data1cf!AK623</f>
        <v>-2553.33199571501</v>
      </c>
      <c r="M624" s="8" t="n">
        <f aca="false">+[2]data1cf!AL623</f>
        <v>-2551.85300891535</v>
      </c>
      <c r="N624" s="8" t="n">
        <f aca="false">+[2]data1cf!AM623</f>
        <v>-2569.41872824692</v>
      </c>
      <c r="O624" s="8" t="n">
        <f aca="false">+[2]data1cf!AN623</f>
        <v>-2379.65332604722</v>
      </c>
      <c r="P624" s="8" t="n">
        <f aca="false">+[2]data1cf!AO623</f>
        <v>-2341.22721377274</v>
      </c>
      <c r="Q624" s="8" t="n">
        <f aca="false">+[2]data1cf!AP623</f>
        <v>-2342.18837087481</v>
      </c>
      <c r="R624" s="8" t="n">
        <f aca="false">+[2]data1cf!AQ623</f>
        <v>1053.41987576669</v>
      </c>
      <c r="S624" s="8" t="n">
        <f aca="false">+[2]data1cf!AR623</f>
        <v>0</v>
      </c>
      <c r="T624" s="8" t="n">
        <f aca="false">+[2]data1cf!AS623</f>
        <v>0</v>
      </c>
      <c r="U624" s="8" t="n">
        <f aca="false">+[2]data1cf!AT623</f>
        <v>0</v>
      </c>
      <c r="V624" s="8" t="n">
        <f aca="false">+[2]data1cf!AU623</f>
        <v>0</v>
      </c>
      <c r="W624" s="8" t="n">
        <f aca="false">+[2]data1cf!AV623</f>
        <v>0</v>
      </c>
      <c r="X624" s="8" t="n">
        <f aca="false">+[2]data1cf!AW623</f>
        <v>0</v>
      </c>
      <c r="Y624" s="8" t="n">
        <f aca="false">+[2]data1cf!AX623</f>
        <v>0</v>
      </c>
      <c r="Z624" s="8" t="n">
        <f aca="false">+[2]data1cf!AY623</f>
        <v>0</v>
      </c>
      <c r="AA624" s="8" t="n">
        <f aca="false">+[2]data1cf!AZ623</f>
        <v>0</v>
      </c>
      <c r="AB624" s="9"/>
      <c r="AC624" s="9"/>
      <c r="AD624" s="9"/>
      <c r="AE624" s="9"/>
      <c r="AF624" s="9"/>
      <c r="AG624" s="9"/>
      <c r="AH624" s="9"/>
      <c r="AI624" s="9"/>
      <c r="AJ624" s="9"/>
      <c r="AK624" s="1"/>
      <c r="AL624" s="1" t="e">
        <f aca="false">SUMPRODUCT(B624:AJ624,PVCapPrice)</f>
        <v>#DIV/0!</v>
      </c>
      <c r="AM624" s="1"/>
      <c r="AN624" s="1"/>
      <c r="AO624" s="1"/>
      <c r="AP624" s="1"/>
      <c r="AQ624" s="1"/>
    </row>
    <row r="625" customFormat="false" ht="11.25" hidden="false" customHeight="false" outlineLevel="0" collapsed="false">
      <c r="A625" s="1" t="n">
        <v>623</v>
      </c>
      <c r="B625" s="8" t="n">
        <f aca="false">+[2]data1cf!AA624</f>
        <v>-89826.5987951712</v>
      </c>
      <c r="C625" s="8" t="n">
        <f aca="false">+[2]data1cf!AB624</f>
        <v>-7653.74356386788</v>
      </c>
      <c r="D625" s="8" t="n">
        <f aca="false">+[2]data1cf!AC624</f>
        <v>-3570.98666299533</v>
      </c>
      <c r="E625" s="8" t="n">
        <f aca="false">+[2]data1cf!AD624</f>
        <v>-3359.34138317633</v>
      </c>
      <c r="F625" s="8" t="n">
        <f aca="false">+[2]data1cf!AE624</f>
        <v>-3468.0894612223</v>
      </c>
      <c r="G625" s="8" t="n">
        <f aca="false">+[2]data1cf!AF624</f>
        <v>-3745.76431121944</v>
      </c>
      <c r="H625" s="8" t="n">
        <f aca="false">+[2]data1cf!AG624</f>
        <v>-2433.86539493654</v>
      </c>
      <c r="I625" s="8" t="n">
        <f aca="false">+[2]data1cf!AH624</f>
        <v>-2549.6932947508</v>
      </c>
      <c r="J625" s="8" t="n">
        <f aca="false">+[2]data1cf!AI624</f>
        <v>-2562.12749728579</v>
      </c>
      <c r="K625" s="8" t="n">
        <f aca="false">+[2]data1cf!AJ624</f>
        <v>-2571.44226773567</v>
      </c>
      <c r="L625" s="8" t="n">
        <f aca="false">+[2]data1cf!AK624</f>
        <v>-2599.6214321662</v>
      </c>
      <c r="M625" s="8" t="n">
        <f aca="false">+[2]data1cf!AL624</f>
        <v>-2598.2209020385</v>
      </c>
      <c r="N625" s="8" t="n">
        <f aca="false">+[2]data1cf!AM624</f>
        <v>-2615.70816469811</v>
      </c>
      <c r="O625" s="8" t="n">
        <f aca="false">+[2]data1cf!AN624</f>
        <v>-2426.02121917036</v>
      </c>
      <c r="P625" s="8" t="n">
        <f aca="false">+[2]data1cf!AO624</f>
        <v>-2387.51665022393</v>
      </c>
      <c r="Q625" s="8" t="n">
        <f aca="false">+[2]data1cf!AP624</f>
        <v>-2388.55626399796</v>
      </c>
      <c r="R625" s="8" t="n">
        <f aca="false">+[2]data1cf!AQ624</f>
        <v>1030.2751575411</v>
      </c>
      <c r="S625" s="8" t="n">
        <f aca="false">+[2]data1cf!AR624</f>
        <v>0</v>
      </c>
      <c r="T625" s="8" t="n">
        <f aca="false">+[2]data1cf!AS624</f>
        <v>0</v>
      </c>
      <c r="U625" s="8" t="n">
        <f aca="false">+[2]data1cf!AT624</f>
        <v>0</v>
      </c>
      <c r="V625" s="8" t="n">
        <f aca="false">+[2]data1cf!AU624</f>
        <v>0</v>
      </c>
      <c r="W625" s="8" t="n">
        <f aca="false">+[2]data1cf!AV624</f>
        <v>0</v>
      </c>
      <c r="X625" s="8" t="n">
        <f aca="false">+[2]data1cf!AW624</f>
        <v>0</v>
      </c>
      <c r="Y625" s="8" t="n">
        <f aca="false">+[2]data1cf!AX624</f>
        <v>0</v>
      </c>
      <c r="Z625" s="8" t="n">
        <f aca="false">+[2]data1cf!AY624</f>
        <v>0</v>
      </c>
      <c r="AA625" s="8" t="n">
        <f aca="false">+[2]data1cf!AZ624</f>
        <v>0</v>
      </c>
      <c r="AB625" s="9"/>
      <c r="AC625" s="9"/>
      <c r="AD625" s="9"/>
      <c r="AE625" s="9"/>
      <c r="AF625" s="9"/>
      <c r="AG625" s="9"/>
      <c r="AH625" s="9"/>
      <c r="AI625" s="9"/>
      <c r="AJ625" s="9"/>
      <c r="AK625" s="1"/>
      <c r="AL625" s="1" t="e">
        <f aca="false">SUMPRODUCT(B625:AJ625,PVCapPrice)</f>
        <v>#DIV/0!</v>
      </c>
      <c r="AM625" s="1"/>
      <c r="AN625" s="1"/>
      <c r="AO625" s="1"/>
      <c r="AP625" s="1"/>
      <c r="AQ625" s="1"/>
    </row>
    <row r="626" customFormat="false" ht="11.25" hidden="false" customHeight="false" outlineLevel="0" collapsed="false">
      <c r="A626" s="1" t="n">
        <v>624</v>
      </c>
      <c r="B626" s="8" t="n">
        <f aca="false">+[2]data1cf!AA625</f>
        <v>-99426.2207846931</v>
      </c>
      <c r="C626" s="8" t="n">
        <f aca="false">+[2]data1cf!AB625</f>
        <v>-7492.94215530903</v>
      </c>
      <c r="D626" s="8" t="n">
        <f aca="false">+[2]data1cf!AC625</f>
        <v>-3229.12393279299</v>
      </c>
      <c r="E626" s="8" t="n">
        <f aca="false">+[2]data1cf!AD625</f>
        <v>-2941.56809910088</v>
      </c>
      <c r="F626" s="8" t="n">
        <f aca="false">+[2]data1cf!AE625</f>
        <v>-3186.66391261317</v>
      </c>
      <c r="G626" s="8" t="n">
        <f aca="false">+[2]data1cf!AF625</f>
        <v>-3500.61574889008</v>
      </c>
      <c r="H626" s="8" t="n">
        <f aca="false">+[2]data1cf!AG625</f>
        <v>-2201.34104719706</v>
      </c>
      <c r="I626" s="8" t="n">
        <f aca="false">+[2]data1cf!AH625</f>
        <v>-2329.48564600876</v>
      </c>
      <c r="J626" s="8" t="n">
        <f aca="false">+[2]data1cf!AI625</f>
        <v>-2341.91984854375</v>
      </c>
      <c r="K626" s="8" t="n">
        <f aca="false">+[2]data1cf!AJ625</f>
        <v>-2350.86138569068</v>
      </c>
      <c r="L626" s="8" t="n">
        <f aca="false">+[2]data1cf!AK625</f>
        <v>-2379.41378342416</v>
      </c>
      <c r="M626" s="8" t="n">
        <f aca="false">+[2]data1cf!AL625</f>
        <v>-2377.6400199935</v>
      </c>
      <c r="N626" s="8" t="n">
        <f aca="false">+[2]data1cf!AM625</f>
        <v>-2395.50051595607</v>
      </c>
      <c r="O626" s="8" t="n">
        <f aca="false">+[2]data1cf!AN625</f>
        <v>-2205.44033712537</v>
      </c>
      <c r="P626" s="8" t="n">
        <f aca="false">+[2]data1cf!AO625</f>
        <v>-2167.30900148189</v>
      </c>
      <c r="Q626" s="8" t="n">
        <f aca="false">+[2]data1cf!AP625</f>
        <v>-2167.97538195296</v>
      </c>
      <c r="R626" s="8" t="n">
        <f aca="false">+[2]data1cf!AQ625</f>
        <v>1140.37898191212</v>
      </c>
      <c r="S626" s="8" t="n">
        <f aca="false">+[2]data1cf!AR625</f>
        <v>0</v>
      </c>
      <c r="T626" s="8" t="n">
        <f aca="false">+[2]data1cf!AS625</f>
        <v>0</v>
      </c>
      <c r="U626" s="8" t="n">
        <f aca="false">+[2]data1cf!AT625</f>
        <v>0</v>
      </c>
      <c r="V626" s="8" t="n">
        <f aca="false">+[2]data1cf!AU625</f>
        <v>0</v>
      </c>
      <c r="W626" s="8" t="n">
        <f aca="false">+[2]data1cf!AV625</f>
        <v>0</v>
      </c>
      <c r="X626" s="8" t="n">
        <f aca="false">+[2]data1cf!AW625</f>
        <v>0</v>
      </c>
      <c r="Y626" s="8" t="n">
        <f aca="false">+[2]data1cf!AX625</f>
        <v>0</v>
      </c>
      <c r="Z626" s="8" t="n">
        <f aca="false">+[2]data1cf!AY625</f>
        <v>0</v>
      </c>
      <c r="AA626" s="8" t="n">
        <f aca="false">+[2]data1cf!AZ625</f>
        <v>0</v>
      </c>
      <c r="AB626" s="9"/>
      <c r="AC626" s="9"/>
      <c r="AD626" s="9"/>
      <c r="AE626" s="9"/>
      <c r="AF626" s="9"/>
      <c r="AG626" s="9"/>
      <c r="AH626" s="9"/>
      <c r="AI626" s="9"/>
      <c r="AJ626" s="9"/>
      <c r="AK626" s="1"/>
      <c r="AL626" s="1" t="e">
        <f aca="false">SUMPRODUCT(B626:AJ626,PVCapPrice)</f>
        <v>#DIV/0!</v>
      </c>
      <c r="AM626" s="1"/>
      <c r="AN626" s="1"/>
      <c r="AO626" s="1"/>
      <c r="AP626" s="1"/>
      <c r="AQ626" s="1"/>
    </row>
    <row r="627" customFormat="false" ht="11.25" hidden="false" customHeight="false" outlineLevel="0" collapsed="false">
      <c r="A627" s="1" t="n">
        <v>625</v>
      </c>
      <c r="B627" s="8" t="n">
        <f aca="false">+[2]data1cf!AA626</f>
        <v>-94535.3879194313</v>
      </c>
      <c r="C627" s="8" t="n">
        <f aca="false">+[2]data1cf!AB626</f>
        <v>-7465.33630098343</v>
      </c>
      <c r="D627" s="8" t="n">
        <f aca="false">+[2]data1cf!AC626</f>
        <v>-3460.00520915504</v>
      </c>
      <c r="E627" s="8" t="n">
        <f aca="false">+[2]data1cf!AD626</f>
        <v>-2980.97052298034</v>
      </c>
      <c r="F627" s="8" t="n">
        <f aca="false">+[2]data1cf!AE626</f>
        <v>-3330.31170118092</v>
      </c>
      <c r="G627" s="8" t="n">
        <f aca="false">+[2]data1cf!AF626</f>
        <v>-3537.31047049963</v>
      </c>
      <c r="H627" s="8" t="n">
        <f aca="false">+[2]data1cf!AG626</f>
        <v>-2319.80797465932</v>
      </c>
      <c r="I627" s="8" t="n">
        <f aca="false">+[2]data1cf!AH626</f>
        <v>-2441.67743927157</v>
      </c>
      <c r="J627" s="8" t="n">
        <f aca="false">+[2]data1cf!AI626</f>
        <v>-2454.11164180656</v>
      </c>
      <c r="K627" s="8" t="n">
        <f aca="false">+[2]data1cf!AJ626</f>
        <v>-2463.2433345353</v>
      </c>
      <c r="L627" s="8" t="n">
        <f aca="false">+[2]data1cf!AK626</f>
        <v>-2491.60557668697</v>
      </c>
      <c r="M627" s="8" t="n">
        <f aca="false">+[2]data1cf!AL626</f>
        <v>-2490.02196883812</v>
      </c>
      <c r="N627" s="8" t="n">
        <f aca="false">+[2]data1cf!AM626</f>
        <v>-2507.69230921888</v>
      </c>
      <c r="O627" s="8" t="n">
        <f aca="false">+[2]data1cf!AN626</f>
        <v>-2317.82228596998</v>
      </c>
      <c r="P627" s="8" t="n">
        <f aca="false">+[2]data1cf!AO626</f>
        <v>-2279.5007947447</v>
      </c>
      <c r="Q627" s="8" t="n">
        <f aca="false">+[2]data1cf!AP626</f>
        <v>-2280.35733079758</v>
      </c>
      <c r="R627" s="8" t="n">
        <f aca="false">+[2]data1cf!AQ626</f>
        <v>1084.28308528071</v>
      </c>
      <c r="S627" s="8" t="n">
        <f aca="false">+[2]data1cf!AR626</f>
        <v>0</v>
      </c>
      <c r="T627" s="8" t="n">
        <f aca="false">+[2]data1cf!AS626</f>
        <v>0</v>
      </c>
      <c r="U627" s="8" t="n">
        <f aca="false">+[2]data1cf!AT626</f>
        <v>0</v>
      </c>
      <c r="V627" s="8" t="n">
        <f aca="false">+[2]data1cf!AU626</f>
        <v>0</v>
      </c>
      <c r="W627" s="8" t="n">
        <f aca="false">+[2]data1cf!AV626</f>
        <v>0</v>
      </c>
      <c r="X627" s="8" t="n">
        <f aca="false">+[2]data1cf!AW626</f>
        <v>0</v>
      </c>
      <c r="Y627" s="8" t="n">
        <f aca="false">+[2]data1cf!AX626</f>
        <v>0</v>
      </c>
      <c r="Z627" s="8" t="n">
        <f aca="false">+[2]data1cf!AY626</f>
        <v>0</v>
      </c>
      <c r="AA627" s="8" t="n">
        <f aca="false">+[2]data1cf!AZ626</f>
        <v>0</v>
      </c>
      <c r="AB627" s="9"/>
      <c r="AC627" s="9"/>
      <c r="AD627" s="9"/>
      <c r="AE627" s="9"/>
      <c r="AF627" s="9"/>
      <c r="AG627" s="9"/>
      <c r="AH627" s="9"/>
      <c r="AI627" s="9"/>
      <c r="AJ627" s="9"/>
      <c r="AK627" s="1"/>
      <c r="AL627" s="1" t="e">
        <f aca="false">SUMPRODUCT(B627:AJ627,PVCapPrice)</f>
        <v>#DIV/0!</v>
      </c>
      <c r="AM627" s="1"/>
      <c r="AN627" s="1"/>
      <c r="AO627" s="1"/>
      <c r="AP627" s="1"/>
      <c r="AQ627" s="1"/>
    </row>
    <row r="628" customFormat="false" ht="11.25" hidden="false" customHeight="false" outlineLevel="0" collapsed="false">
      <c r="A628" s="1" t="n">
        <v>626</v>
      </c>
      <c r="B628" s="8" t="n">
        <f aca="false">+[2]data1cf!AA627</f>
        <v>-99378.5169034258</v>
      </c>
      <c r="C628" s="8" t="n">
        <f aca="false">+[2]data1cf!AB627</f>
        <v>-7483.43659292706</v>
      </c>
      <c r="D628" s="8" t="n">
        <f aca="false">+[2]data1cf!AC627</f>
        <v>-3234.43024952925</v>
      </c>
      <c r="E628" s="8" t="n">
        <f aca="false">+[2]data1cf!AD627</f>
        <v>-2879.96240691558</v>
      </c>
      <c r="F628" s="8" t="n">
        <f aca="false">+[2]data1cf!AE627</f>
        <v>-3140.78797520481</v>
      </c>
      <c r="G628" s="8" t="n">
        <f aca="false">+[2]data1cf!AF627</f>
        <v>-3475.55796526839</v>
      </c>
      <c r="H628" s="8" t="n">
        <f aca="false">+[2]data1cf!AG627</f>
        <v>-2202.49654205805</v>
      </c>
      <c r="I628" s="8" t="n">
        <f aca="false">+[2]data1cf!AH627</f>
        <v>-2330.57993488193</v>
      </c>
      <c r="J628" s="8" t="n">
        <f aca="false">+[2]data1cf!AI627</f>
        <v>-2343.01413741692</v>
      </c>
      <c r="K628" s="8" t="n">
        <f aca="false">+[2]data1cf!AJ627</f>
        <v>-2351.95752929075</v>
      </c>
      <c r="L628" s="8" t="n">
        <f aca="false">+[2]data1cf!AK627</f>
        <v>-2380.50807229733</v>
      </c>
      <c r="M628" s="8" t="n">
        <f aca="false">+[2]data1cf!AL627</f>
        <v>-2378.73616359357</v>
      </c>
      <c r="N628" s="8" t="n">
        <f aca="false">+[2]data1cf!AM627</f>
        <v>-2396.59480482923</v>
      </c>
      <c r="O628" s="8" t="n">
        <f aca="false">+[2]data1cf!AN627</f>
        <v>-2206.53648072544</v>
      </c>
      <c r="P628" s="8" t="n">
        <f aca="false">+[2]data1cf!AO627</f>
        <v>-2168.40329035505</v>
      </c>
      <c r="Q628" s="8" t="n">
        <f aca="false">+[2]data1cf!AP627</f>
        <v>-2169.07152555303</v>
      </c>
      <c r="R628" s="8" t="n">
        <f aca="false">+[2]data1cf!AQ627</f>
        <v>1139.83183747553</v>
      </c>
      <c r="S628" s="8" t="n">
        <f aca="false">+[2]data1cf!AR627</f>
        <v>0</v>
      </c>
      <c r="T628" s="8" t="n">
        <f aca="false">+[2]data1cf!AS627</f>
        <v>0</v>
      </c>
      <c r="U628" s="8" t="n">
        <f aca="false">+[2]data1cf!AT627</f>
        <v>0</v>
      </c>
      <c r="V628" s="8" t="n">
        <f aca="false">+[2]data1cf!AU627</f>
        <v>0</v>
      </c>
      <c r="W628" s="8" t="n">
        <f aca="false">+[2]data1cf!AV627</f>
        <v>0</v>
      </c>
      <c r="X628" s="8" t="n">
        <f aca="false">+[2]data1cf!AW627</f>
        <v>0</v>
      </c>
      <c r="Y628" s="8" t="n">
        <f aca="false">+[2]data1cf!AX627</f>
        <v>0</v>
      </c>
      <c r="Z628" s="8" t="n">
        <f aca="false">+[2]data1cf!AY627</f>
        <v>0</v>
      </c>
      <c r="AA628" s="8" t="n">
        <f aca="false">+[2]data1cf!AZ627</f>
        <v>0</v>
      </c>
      <c r="AB628" s="9"/>
      <c r="AC628" s="9"/>
      <c r="AD628" s="9"/>
      <c r="AE628" s="9"/>
      <c r="AF628" s="9"/>
      <c r="AG628" s="9"/>
      <c r="AH628" s="9"/>
      <c r="AI628" s="9"/>
      <c r="AJ628" s="9"/>
      <c r="AK628" s="1"/>
      <c r="AL628" s="1" t="e">
        <f aca="false">SUMPRODUCT(B628:AJ628,PVCapPrice)</f>
        <v>#DIV/0!</v>
      </c>
      <c r="AM628" s="1"/>
      <c r="AN628" s="1"/>
      <c r="AO628" s="1"/>
      <c r="AP628" s="1"/>
      <c r="AQ628" s="1"/>
    </row>
    <row r="629" customFormat="false" ht="11.25" hidden="false" customHeight="false" outlineLevel="0" collapsed="false">
      <c r="A629" s="1" t="n">
        <v>627</v>
      </c>
      <c r="B629" s="8" t="n">
        <f aca="false">+[2]data1cf!AA628</f>
        <v>-87235.1671792451</v>
      </c>
      <c r="C629" s="8" t="n">
        <f aca="false">+[2]data1cf!AB628</f>
        <v>-7655.23397207567</v>
      </c>
      <c r="D629" s="8" t="n">
        <f aca="false">+[2]data1cf!AC628</f>
        <v>-3732.58179449473</v>
      </c>
      <c r="E629" s="8" t="n">
        <f aca="false">+[2]data1cf!AD628</f>
        <v>-3284.57206733881</v>
      </c>
      <c r="F629" s="8" t="n">
        <f aca="false">+[2]data1cf!AE628</f>
        <v>-3495.77986639791</v>
      </c>
      <c r="G629" s="8" t="n">
        <f aca="false">+[2]data1cf!AF628</f>
        <v>-3782.61394681815</v>
      </c>
      <c r="H629" s="8" t="n">
        <f aca="false">+[2]data1cf!AG628</f>
        <v>-2496.63567348109</v>
      </c>
      <c r="I629" s="8" t="n">
        <f aca="false">+[2]data1cf!AH628</f>
        <v>-2609.13866287485</v>
      </c>
      <c r="J629" s="8" t="n">
        <f aca="false">+[2]data1cf!AI628</f>
        <v>-2621.57286540984</v>
      </c>
      <c r="K629" s="8" t="n">
        <f aca="false">+[2]data1cf!AJ628</f>
        <v>-2630.98839072095</v>
      </c>
      <c r="L629" s="8" t="n">
        <f aca="false">+[2]data1cf!AK628</f>
        <v>-2659.06680029025</v>
      </c>
      <c r="M629" s="8" t="n">
        <f aca="false">+[2]data1cf!AL628</f>
        <v>-2657.76702502377</v>
      </c>
      <c r="N629" s="8" t="n">
        <f aca="false">+[2]data1cf!AM628</f>
        <v>-2675.15353282216</v>
      </c>
      <c r="O629" s="8" t="n">
        <f aca="false">+[2]data1cf!AN628</f>
        <v>-2485.56734215564</v>
      </c>
      <c r="P629" s="8" t="n">
        <f aca="false">+[2]data1cf!AO628</f>
        <v>-2446.96201834798</v>
      </c>
      <c r="Q629" s="8" t="n">
        <f aca="false">+[2]data1cf!AP628</f>
        <v>-2448.10238698323</v>
      </c>
      <c r="R629" s="8" t="n">
        <f aca="false">+[2]data1cf!AQ628</f>
        <v>1000.55247347907</v>
      </c>
      <c r="S629" s="8" t="n">
        <f aca="false">+[2]data1cf!AR628</f>
        <v>0</v>
      </c>
      <c r="T629" s="8" t="n">
        <f aca="false">+[2]data1cf!AS628</f>
        <v>0</v>
      </c>
      <c r="U629" s="8" t="n">
        <f aca="false">+[2]data1cf!AT628</f>
        <v>0</v>
      </c>
      <c r="V629" s="8" t="n">
        <f aca="false">+[2]data1cf!AU628</f>
        <v>0</v>
      </c>
      <c r="W629" s="8" t="n">
        <f aca="false">+[2]data1cf!AV628</f>
        <v>0</v>
      </c>
      <c r="X629" s="8" t="n">
        <f aca="false">+[2]data1cf!AW628</f>
        <v>0</v>
      </c>
      <c r="Y629" s="8" t="n">
        <f aca="false">+[2]data1cf!AX628</f>
        <v>0</v>
      </c>
      <c r="Z629" s="8" t="n">
        <f aca="false">+[2]data1cf!AY628</f>
        <v>0</v>
      </c>
      <c r="AA629" s="8" t="n">
        <f aca="false">+[2]data1cf!AZ628</f>
        <v>0</v>
      </c>
      <c r="AB629" s="9"/>
      <c r="AC629" s="9"/>
      <c r="AD629" s="9"/>
      <c r="AE629" s="9"/>
      <c r="AF629" s="9"/>
      <c r="AG629" s="9"/>
      <c r="AH629" s="9"/>
      <c r="AI629" s="9"/>
      <c r="AJ629" s="9"/>
      <c r="AK629" s="1"/>
      <c r="AL629" s="1" t="e">
        <f aca="false">SUMPRODUCT(B629:AJ629,PVCapPrice)</f>
        <v>#DIV/0!</v>
      </c>
      <c r="AM629" s="1"/>
      <c r="AN629" s="1"/>
      <c r="AO629" s="1"/>
      <c r="AP629" s="1"/>
      <c r="AQ629" s="1"/>
    </row>
    <row r="630" customFormat="false" ht="11.25" hidden="false" customHeight="false" outlineLevel="0" collapsed="false">
      <c r="A630" s="1" t="n">
        <v>628</v>
      </c>
      <c r="B630" s="8" t="n">
        <f aca="false">+[2]data1cf!AA629</f>
        <v>-93777.8102321726</v>
      </c>
      <c r="C630" s="8" t="n">
        <f aca="false">+[2]data1cf!AB629</f>
        <v>-7581.37282754267</v>
      </c>
      <c r="D630" s="8" t="n">
        <f aca="false">+[2]data1cf!AC629</f>
        <v>-3460.30589633386</v>
      </c>
      <c r="E630" s="8" t="n">
        <f aca="false">+[2]data1cf!AD629</f>
        <v>-3004.73836292449</v>
      </c>
      <c r="F630" s="8" t="n">
        <f aca="false">+[2]data1cf!AE629</f>
        <v>-3347.21623410979</v>
      </c>
      <c r="G630" s="8" t="n">
        <f aca="false">+[2]data1cf!AF629</f>
        <v>-3722.17446494359</v>
      </c>
      <c r="H630" s="8" t="n">
        <f aca="false">+[2]data1cf!AG629</f>
        <v>-2338.15820321874</v>
      </c>
      <c r="I630" s="8" t="n">
        <f aca="false">+[2]data1cf!AH629</f>
        <v>-2459.05566535514</v>
      </c>
      <c r="J630" s="8" t="n">
        <f aca="false">+[2]data1cf!AI629</f>
        <v>-2471.48986789013</v>
      </c>
      <c r="K630" s="8" t="n">
        <f aca="false">+[2]data1cf!AJ629</f>
        <v>-2480.65101523934</v>
      </c>
      <c r="L630" s="8" t="n">
        <f aca="false">+[2]data1cf!AK629</f>
        <v>-2508.98380277054</v>
      </c>
      <c r="M630" s="8" t="n">
        <f aca="false">+[2]data1cf!AL629</f>
        <v>-2507.42964954216</v>
      </c>
      <c r="N630" s="8" t="n">
        <f aca="false">+[2]data1cf!AM629</f>
        <v>-2525.07053530244</v>
      </c>
      <c r="O630" s="8" t="n">
        <f aca="false">+[2]data1cf!AN629</f>
        <v>-2335.22996667403</v>
      </c>
      <c r="P630" s="8" t="n">
        <f aca="false">+[2]data1cf!AO629</f>
        <v>-2296.87902082826</v>
      </c>
      <c r="Q630" s="8" t="n">
        <f aca="false">+[2]data1cf!AP629</f>
        <v>-2297.76501150162</v>
      </c>
      <c r="R630" s="8" t="n">
        <f aca="false">+[2]data1cf!AQ629</f>
        <v>1075.59397223893</v>
      </c>
      <c r="S630" s="8" t="n">
        <f aca="false">+[2]data1cf!AR629</f>
        <v>0</v>
      </c>
      <c r="T630" s="8" t="n">
        <f aca="false">+[2]data1cf!AS629</f>
        <v>0</v>
      </c>
      <c r="U630" s="8" t="n">
        <f aca="false">+[2]data1cf!AT629</f>
        <v>0</v>
      </c>
      <c r="V630" s="8" t="n">
        <f aca="false">+[2]data1cf!AU629</f>
        <v>0</v>
      </c>
      <c r="W630" s="8" t="n">
        <f aca="false">+[2]data1cf!AV629</f>
        <v>0</v>
      </c>
      <c r="X630" s="8" t="n">
        <f aca="false">+[2]data1cf!AW629</f>
        <v>0</v>
      </c>
      <c r="Y630" s="8" t="n">
        <f aca="false">+[2]data1cf!AX629</f>
        <v>0</v>
      </c>
      <c r="Z630" s="8" t="n">
        <f aca="false">+[2]data1cf!AY629</f>
        <v>0</v>
      </c>
      <c r="AA630" s="8" t="n">
        <f aca="false">+[2]data1cf!AZ629</f>
        <v>0</v>
      </c>
      <c r="AB630" s="9"/>
      <c r="AC630" s="9"/>
      <c r="AD630" s="9"/>
      <c r="AE630" s="9"/>
      <c r="AF630" s="9"/>
      <c r="AG630" s="9"/>
      <c r="AH630" s="9"/>
      <c r="AI630" s="9"/>
      <c r="AJ630" s="9"/>
      <c r="AK630" s="1"/>
      <c r="AL630" s="1" t="e">
        <f aca="false">SUMPRODUCT(B630:AJ630,PVCapPrice)</f>
        <v>#DIV/0!</v>
      </c>
      <c r="AM630" s="1"/>
      <c r="AN630" s="1"/>
      <c r="AO630" s="1"/>
      <c r="AP630" s="1"/>
      <c r="AQ630" s="1"/>
    </row>
    <row r="631" customFormat="false" ht="11.25" hidden="false" customHeight="false" outlineLevel="0" collapsed="false">
      <c r="A631" s="1" t="n">
        <v>629</v>
      </c>
      <c r="B631" s="8" t="n">
        <f aca="false">+[2]data1cf!AA630</f>
        <v>-97454.3863376763</v>
      </c>
      <c r="C631" s="8" t="n">
        <f aca="false">+[2]data1cf!AB630</f>
        <v>-7502.54439285874</v>
      </c>
      <c r="D631" s="8" t="n">
        <f aca="false">+[2]data1cf!AC630</f>
        <v>-3335.25873040771</v>
      </c>
      <c r="E631" s="8" t="n">
        <f aca="false">+[2]data1cf!AD630</f>
        <v>-3025.61467970231</v>
      </c>
      <c r="F631" s="8" t="n">
        <f aca="false">+[2]data1cf!AE630</f>
        <v>-3130.51832510614</v>
      </c>
      <c r="G631" s="8" t="n">
        <f aca="false">+[2]data1cf!AF630</f>
        <v>-3498.09785390076</v>
      </c>
      <c r="H631" s="8" t="n">
        <f aca="false">+[2]data1cf!AG630</f>
        <v>-2249.10329441297</v>
      </c>
      <c r="I631" s="8" t="n">
        <f aca="false">+[2]data1cf!AH630</f>
        <v>-2374.71795075577</v>
      </c>
      <c r="J631" s="8" t="n">
        <f aca="false">+[2]data1cf!AI630</f>
        <v>-2387.15215329076</v>
      </c>
      <c r="K631" s="8" t="n">
        <f aca="false">+[2]data1cf!AJ630</f>
        <v>-2396.17035536099</v>
      </c>
      <c r="L631" s="8" t="n">
        <f aca="false">+[2]data1cf!AK630</f>
        <v>-2424.64608817117</v>
      </c>
      <c r="M631" s="8" t="n">
        <f aca="false">+[2]data1cf!AL630</f>
        <v>-2422.94898966381</v>
      </c>
      <c r="N631" s="8" t="n">
        <f aca="false">+[2]data1cf!AM630</f>
        <v>-2440.73282070307</v>
      </c>
      <c r="O631" s="8" t="n">
        <f aca="false">+[2]data1cf!AN630</f>
        <v>-2250.74930679568</v>
      </c>
      <c r="P631" s="8" t="n">
        <f aca="false">+[2]data1cf!AO630</f>
        <v>-2212.5413062289</v>
      </c>
      <c r="Q631" s="8" t="n">
        <f aca="false">+[2]data1cf!AP630</f>
        <v>-2213.28435162327</v>
      </c>
      <c r="R631" s="8" t="n">
        <f aca="false">+[2]data1cf!AQ630</f>
        <v>1117.76282953861</v>
      </c>
      <c r="S631" s="8" t="n">
        <f aca="false">+[2]data1cf!AR630</f>
        <v>0</v>
      </c>
      <c r="T631" s="8" t="n">
        <f aca="false">+[2]data1cf!AS630</f>
        <v>0</v>
      </c>
      <c r="U631" s="8" t="n">
        <f aca="false">+[2]data1cf!AT630</f>
        <v>0</v>
      </c>
      <c r="V631" s="8" t="n">
        <f aca="false">+[2]data1cf!AU630</f>
        <v>0</v>
      </c>
      <c r="W631" s="8" t="n">
        <f aca="false">+[2]data1cf!AV630</f>
        <v>0</v>
      </c>
      <c r="X631" s="8" t="n">
        <f aca="false">+[2]data1cf!AW630</f>
        <v>0</v>
      </c>
      <c r="Y631" s="8" t="n">
        <f aca="false">+[2]data1cf!AX630</f>
        <v>0</v>
      </c>
      <c r="Z631" s="8" t="n">
        <f aca="false">+[2]data1cf!AY630</f>
        <v>0</v>
      </c>
      <c r="AA631" s="8" t="n">
        <f aca="false">+[2]data1cf!AZ630</f>
        <v>0</v>
      </c>
      <c r="AB631" s="9"/>
      <c r="AC631" s="9"/>
      <c r="AD631" s="9"/>
      <c r="AE631" s="9"/>
      <c r="AF631" s="9"/>
      <c r="AG631" s="9"/>
      <c r="AH631" s="9"/>
      <c r="AI631" s="9"/>
      <c r="AJ631" s="9"/>
      <c r="AK631" s="1"/>
      <c r="AL631" s="1" t="e">
        <f aca="false">SUMPRODUCT(B631:AJ631,PVCapPrice)</f>
        <v>#DIV/0!</v>
      </c>
      <c r="AM631" s="1"/>
      <c r="AN631" s="1"/>
      <c r="AO631" s="1"/>
      <c r="AP631" s="1"/>
      <c r="AQ631" s="1"/>
    </row>
    <row r="632" customFormat="false" ht="11.25" hidden="false" customHeight="false" outlineLevel="0" collapsed="false">
      <c r="A632" s="1" t="n">
        <v>630</v>
      </c>
      <c r="B632" s="8" t="n">
        <f aca="false">+[2]data1cf!AA631</f>
        <v>-103125.692546398</v>
      </c>
      <c r="C632" s="8" t="n">
        <f aca="false">+[2]data1cf!AB631</f>
        <v>-7405.78458902824</v>
      </c>
      <c r="D632" s="8" t="n">
        <f aca="false">+[2]data1cf!AC631</f>
        <v>-3206.06183619528</v>
      </c>
      <c r="E632" s="8" t="n">
        <f aca="false">+[2]data1cf!AD631</f>
        <v>-2821.5715037563</v>
      </c>
      <c r="F632" s="8" t="n">
        <f aca="false">+[2]data1cf!AE631</f>
        <v>-3026.64394302966</v>
      </c>
      <c r="G632" s="8" t="n">
        <f aca="false">+[2]data1cf!AF631</f>
        <v>-3396.35810059385</v>
      </c>
      <c r="H632" s="8" t="n">
        <f aca="false">+[2]data1cf!AG631</f>
        <v>-2111.73155431182</v>
      </c>
      <c r="I632" s="8" t="n">
        <f aca="false">+[2]data1cf!AH631</f>
        <v>-2244.62272337265</v>
      </c>
      <c r="J632" s="8" t="n">
        <f aca="false">+[2]data1cf!AI631</f>
        <v>-2257.05692590764</v>
      </c>
      <c r="K632" s="8" t="n">
        <f aca="false">+[2]data1cf!AJ631</f>
        <v>-2265.85462759248</v>
      </c>
      <c r="L632" s="8" t="n">
        <f aca="false">+[2]data1cf!AK631</f>
        <v>-2294.55086078805</v>
      </c>
      <c r="M632" s="8" t="n">
        <f aca="false">+[2]data1cf!AL631</f>
        <v>-2292.6332618953</v>
      </c>
      <c r="N632" s="8" t="n">
        <f aca="false">+[2]data1cf!AM631</f>
        <v>-2310.63759331996</v>
      </c>
      <c r="O632" s="8" t="n">
        <f aca="false">+[2]data1cf!AN631</f>
        <v>-2120.43357902716</v>
      </c>
      <c r="P632" s="8" t="n">
        <f aca="false">+[2]data1cf!AO631</f>
        <v>-2082.44607884578</v>
      </c>
      <c r="Q632" s="8" t="n">
        <f aca="false">+[2]data1cf!AP631</f>
        <v>-2082.96862385476</v>
      </c>
      <c r="R632" s="8" t="n">
        <f aca="false">+[2]data1cf!AQ631</f>
        <v>1182.81044323017</v>
      </c>
      <c r="S632" s="8" t="n">
        <f aca="false">+[2]data1cf!AR631</f>
        <v>0</v>
      </c>
      <c r="T632" s="8" t="n">
        <f aca="false">+[2]data1cf!AS631</f>
        <v>0</v>
      </c>
      <c r="U632" s="8" t="n">
        <f aca="false">+[2]data1cf!AT631</f>
        <v>0</v>
      </c>
      <c r="V632" s="8" t="n">
        <f aca="false">+[2]data1cf!AU631</f>
        <v>0</v>
      </c>
      <c r="W632" s="8" t="n">
        <f aca="false">+[2]data1cf!AV631</f>
        <v>0</v>
      </c>
      <c r="X632" s="8" t="n">
        <f aca="false">+[2]data1cf!AW631</f>
        <v>0</v>
      </c>
      <c r="Y632" s="8" t="n">
        <f aca="false">+[2]data1cf!AX631</f>
        <v>0</v>
      </c>
      <c r="Z632" s="8" t="n">
        <f aca="false">+[2]data1cf!AY631</f>
        <v>0</v>
      </c>
      <c r="AA632" s="8" t="n">
        <f aca="false">+[2]data1cf!AZ631</f>
        <v>0</v>
      </c>
      <c r="AB632" s="9"/>
      <c r="AC632" s="9"/>
      <c r="AD632" s="9"/>
      <c r="AE632" s="9"/>
      <c r="AF632" s="9"/>
      <c r="AG632" s="9"/>
      <c r="AH632" s="9"/>
      <c r="AI632" s="9"/>
      <c r="AJ632" s="9"/>
      <c r="AK632" s="1"/>
      <c r="AL632" s="1" t="e">
        <f aca="false">SUMPRODUCT(B632:AJ632,PVCapPrice)</f>
        <v>#DIV/0!</v>
      </c>
      <c r="AM632" s="1"/>
      <c r="AN632" s="1"/>
      <c r="AO632" s="1"/>
      <c r="AP632" s="1"/>
      <c r="AQ632" s="1"/>
    </row>
    <row r="633" customFormat="false" ht="11.25" hidden="false" customHeight="false" outlineLevel="0" collapsed="false">
      <c r="A633" s="1" t="n">
        <v>631</v>
      </c>
      <c r="B633" s="8" t="n">
        <f aca="false">+[2]data1cf!AA632</f>
        <v>-86696.5818383156</v>
      </c>
      <c r="C633" s="8" t="n">
        <f aca="false">+[2]data1cf!AB632</f>
        <v>-7680.30830043035</v>
      </c>
      <c r="D633" s="8" t="n">
        <f aca="false">+[2]data1cf!AC632</f>
        <v>-3711.3352595566</v>
      </c>
      <c r="E633" s="8" t="n">
        <f aca="false">+[2]data1cf!AD632</f>
        <v>-3343.25795125783</v>
      </c>
      <c r="F633" s="8" t="n">
        <f aca="false">+[2]data1cf!AE632</f>
        <v>-3578.54940313053</v>
      </c>
      <c r="G633" s="8" t="n">
        <f aca="false">+[2]data1cf!AF632</f>
        <v>-3866.42002548356</v>
      </c>
      <c r="H633" s="8" t="n">
        <f aca="false">+[2]data1cf!AG632</f>
        <v>-2509.68141686956</v>
      </c>
      <c r="I633" s="8" t="n">
        <f aca="false">+[2]data1cf!AH632</f>
        <v>-2621.4933797275</v>
      </c>
      <c r="J633" s="8" t="n">
        <f aca="false">+[2]data1cf!AI632</f>
        <v>-2633.92758226249</v>
      </c>
      <c r="K633" s="8" t="n">
        <f aca="false">+[2]data1cf!AJ632</f>
        <v>-2643.36404777166</v>
      </c>
      <c r="L633" s="8" t="n">
        <f aca="false">+[2]data1cf!AK632</f>
        <v>-2671.4215171429</v>
      </c>
      <c r="M633" s="8" t="n">
        <f aca="false">+[2]data1cf!AL632</f>
        <v>-2670.14268207448</v>
      </c>
      <c r="N633" s="8" t="n">
        <f aca="false">+[2]data1cf!AM632</f>
        <v>-2687.50824967481</v>
      </c>
      <c r="O633" s="8" t="n">
        <f aca="false">+[2]data1cf!AN632</f>
        <v>-2497.94299920634</v>
      </c>
      <c r="P633" s="8" t="n">
        <f aca="false">+[2]data1cf!AO632</f>
        <v>-2459.31673520063</v>
      </c>
      <c r="Q633" s="8" t="n">
        <f aca="false">+[2]data1cf!AP632</f>
        <v>-2460.47804403394</v>
      </c>
      <c r="R633" s="8" t="n">
        <f aca="false">+[2]data1cf!AQ632</f>
        <v>994.375115052745</v>
      </c>
      <c r="S633" s="8" t="n">
        <f aca="false">+[2]data1cf!AR632</f>
        <v>0</v>
      </c>
      <c r="T633" s="8" t="n">
        <f aca="false">+[2]data1cf!AS632</f>
        <v>0</v>
      </c>
      <c r="U633" s="8" t="n">
        <f aca="false">+[2]data1cf!AT632</f>
        <v>0</v>
      </c>
      <c r="V633" s="8" t="n">
        <f aca="false">+[2]data1cf!AU632</f>
        <v>0</v>
      </c>
      <c r="W633" s="8" t="n">
        <f aca="false">+[2]data1cf!AV632</f>
        <v>0</v>
      </c>
      <c r="X633" s="8" t="n">
        <f aca="false">+[2]data1cf!AW632</f>
        <v>0</v>
      </c>
      <c r="Y633" s="8" t="n">
        <f aca="false">+[2]data1cf!AX632</f>
        <v>0</v>
      </c>
      <c r="Z633" s="8" t="n">
        <f aca="false">+[2]data1cf!AY632</f>
        <v>0</v>
      </c>
      <c r="AA633" s="8" t="n">
        <f aca="false">+[2]data1cf!AZ632</f>
        <v>0</v>
      </c>
      <c r="AB633" s="9"/>
      <c r="AC633" s="9"/>
      <c r="AD633" s="9"/>
      <c r="AE633" s="9"/>
      <c r="AF633" s="9"/>
      <c r="AG633" s="9"/>
      <c r="AH633" s="9"/>
      <c r="AI633" s="9"/>
      <c r="AJ633" s="9"/>
      <c r="AK633" s="1"/>
      <c r="AL633" s="1" t="e">
        <f aca="false">SUMPRODUCT(B633:AJ633,PVCapPrice)</f>
        <v>#DIV/0!</v>
      </c>
      <c r="AM633" s="1"/>
      <c r="AN633" s="1"/>
      <c r="AO633" s="1"/>
      <c r="AP633" s="1"/>
      <c r="AQ633" s="1"/>
    </row>
    <row r="634" customFormat="false" ht="11.25" hidden="false" customHeight="false" outlineLevel="0" collapsed="false">
      <c r="A634" s="1" t="n">
        <v>632</v>
      </c>
      <c r="B634" s="8" t="n">
        <f aca="false">+[2]data1cf!AA633</f>
        <v>-97553.2562619137</v>
      </c>
      <c r="C634" s="8" t="n">
        <f aca="false">+[2]data1cf!AB633</f>
        <v>-7492.62305837289</v>
      </c>
      <c r="D634" s="8" t="n">
        <f aca="false">+[2]data1cf!AC633</f>
        <v>-3372.26479970987</v>
      </c>
      <c r="E634" s="8" t="n">
        <f aca="false">+[2]data1cf!AD633</f>
        <v>-2877.70503792048</v>
      </c>
      <c r="F634" s="8" t="n">
        <f aca="false">+[2]data1cf!AE633</f>
        <v>-3350.53387030195</v>
      </c>
      <c r="G634" s="8" t="n">
        <f aca="false">+[2]data1cf!AF633</f>
        <v>-3507.21085006319</v>
      </c>
      <c r="H634" s="8" t="n">
        <f aca="false">+[2]data1cf!AG633</f>
        <v>-2246.70844337931</v>
      </c>
      <c r="I634" s="8" t="n">
        <f aca="false">+[2]data1cf!AH633</f>
        <v>-2372.4499537897</v>
      </c>
      <c r="J634" s="8" t="n">
        <f aca="false">+[2]data1cf!AI633</f>
        <v>-2384.88415632469</v>
      </c>
      <c r="K634" s="8" t="n">
        <f aca="false">+[2]data1cf!AJ633</f>
        <v>-2393.89851433227</v>
      </c>
      <c r="L634" s="8" t="n">
        <f aca="false">+[2]data1cf!AK633</f>
        <v>-2422.3780912051</v>
      </c>
      <c r="M634" s="8" t="n">
        <f aca="false">+[2]data1cf!AL633</f>
        <v>-2420.67714863509</v>
      </c>
      <c r="N634" s="8" t="n">
        <f aca="false">+[2]data1cf!AM633</f>
        <v>-2438.46482373701</v>
      </c>
      <c r="O634" s="8" t="n">
        <f aca="false">+[2]data1cf!AN633</f>
        <v>-2248.47746576695</v>
      </c>
      <c r="P634" s="8" t="n">
        <f aca="false">+[2]data1cf!AO633</f>
        <v>-2210.27330926283</v>
      </c>
      <c r="Q634" s="8" t="n">
        <f aca="false">+[2]data1cf!AP633</f>
        <v>-2211.01251059455</v>
      </c>
      <c r="R634" s="8" t="n">
        <f aca="false">+[2]data1cf!AQ633</f>
        <v>1118.89682802165</v>
      </c>
      <c r="S634" s="8" t="n">
        <f aca="false">+[2]data1cf!AR633</f>
        <v>0</v>
      </c>
      <c r="T634" s="8" t="n">
        <f aca="false">+[2]data1cf!AS633</f>
        <v>0</v>
      </c>
      <c r="U634" s="8" t="n">
        <f aca="false">+[2]data1cf!AT633</f>
        <v>0</v>
      </c>
      <c r="V634" s="8" t="n">
        <f aca="false">+[2]data1cf!AU633</f>
        <v>0</v>
      </c>
      <c r="W634" s="8" t="n">
        <f aca="false">+[2]data1cf!AV633</f>
        <v>0</v>
      </c>
      <c r="X634" s="8" t="n">
        <f aca="false">+[2]data1cf!AW633</f>
        <v>0</v>
      </c>
      <c r="Y634" s="8" t="n">
        <f aca="false">+[2]data1cf!AX633</f>
        <v>0</v>
      </c>
      <c r="Z634" s="8" t="n">
        <f aca="false">+[2]data1cf!AY633</f>
        <v>0</v>
      </c>
      <c r="AA634" s="8" t="n">
        <f aca="false">+[2]data1cf!AZ633</f>
        <v>0</v>
      </c>
      <c r="AB634" s="9"/>
      <c r="AC634" s="9"/>
      <c r="AD634" s="9"/>
      <c r="AE634" s="9"/>
      <c r="AF634" s="9"/>
      <c r="AG634" s="9"/>
      <c r="AH634" s="9"/>
      <c r="AI634" s="9"/>
      <c r="AJ634" s="9"/>
      <c r="AK634" s="1"/>
      <c r="AL634" s="1" t="e">
        <f aca="false">SUMPRODUCT(B634:AJ634,PVCapPrice)</f>
        <v>#DIV/0!</v>
      </c>
      <c r="AM634" s="1"/>
      <c r="AN634" s="1"/>
      <c r="AO634" s="1"/>
      <c r="AP634" s="1"/>
      <c r="AQ634" s="1"/>
    </row>
    <row r="635" customFormat="false" ht="11.25" hidden="false" customHeight="false" outlineLevel="0" collapsed="false">
      <c r="A635" s="1" t="n">
        <v>633</v>
      </c>
      <c r="B635" s="8" t="n">
        <f aca="false">+[2]data1cf!AA634</f>
        <v>-97006.1758864234</v>
      </c>
      <c r="C635" s="8" t="n">
        <f aca="false">+[2]data1cf!AB634</f>
        <v>-7413.8429822497</v>
      </c>
      <c r="D635" s="8" t="n">
        <f aca="false">+[2]data1cf!AC634</f>
        <v>-3287.47104072181</v>
      </c>
      <c r="E635" s="8" t="n">
        <f aca="false">+[2]data1cf!AD634</f>
        <v>-2943.91191039853</v>
      </c>
      <c r="F635" s="8" t="n">
        <f aca="false">+[2]data1cf!AE634</f>
        <v>-3273.29721350965</v>
      </c>
      <c r="G635" s="8" t="n">
        <f aca="false">+[2]data1cf!AF634</f>
        <v>-3531.06407457994</v>
      </c>
      <c r="H635" s="8" t="n">
        <f aca="false">+[2]data1cf!AG634</f>
        <v>-2259.95995553372</v>
      </c>
      <c r="I635" s="8" t="n">
        <f aca="false">+[2]data1cf!AH634</f>
        <v>-2384.99953993915</v>
      </c>
      <c r="J635" s="8" t="n">
        <f aca="false">+[2]data1cf!AI634</f>
        <v>-2397.43374247414</v>
      </c>
      <c r="K635" s="8" t="n">
        <f aca="false">+[2]data1cf!AJ634</f>
        <v>-2406.46937096671</v>
      </c>
      <c r="L635" s="8" t="n">
        <f aca="false">+[2]data1cf!AK634</f>
        <v>-2434.92767735455</v>
      </c>
      <c r="M635" s="8" t="n">
        <f aca="false">+[2]data1cf!AL634</f>
        <v>-2433.24800526953</v>
      </c>
      <c r="N635" s="8" t="n">
        <f aca="false">+[2]data1cf!AM634</f>
        <v>-2451.01440988645</v>
      </c>
      <c r="O635" s="8" t="n">
        <f aca="false">+[2]data1cf!AN634</f>
        <v>-2261.0483224014</v>
      </c>
      <c r="P635" s="8" t="n">
        <f aca="false">+[2]data1cf!AO634</f>
        <v>-2222.82289541227</v>
      </c>
      <c r="Q635" s="8" t="n">
        <f aca="false">+[2]data1cf!AP634</f>
        <v>-2223.58336722899</v>
      </c>
      <c r="R635" s="8" t="n">
        <f aca="false">+[2]data1cf!AQ634</f>
        <v>1112.62203494692</v>
      </c>
      <c r="S635" s="8" t="n">
        <f aca="false">+[2]data1cf!AR634</f>
        <v>0</v>
      </c>
      <c r="T635" s="8" t="n">
        <f aca="false">+[2]data1cf!AS634</f>
        <v>0</v>
      </c>
      <c r="U635" s="8" t="n">
        <f aca="false">+[2]data1cf!AT634</f>
        <v>0</v>
      </c>
      <c r="V635" s="8" t="n">
        <f aca="false">+[2]data1cf!AU634</f>
        <v>0</v>
      </c>
      <c r="W635" s="8" t="n">
        <f aca="false">+[2]data1cf!AV634</f>
        <v>0</v>
      </c>
      <c r="X635" s="8" t="n">
        <f aca="false">+[2]data1cf!AW634</f>
        <v>0</v>
      </c>
      <c r="Y635" s="8" t="n">
        <f aca="false">+[2]data1cf!AX634</f>
        <v>0</v>
      </c>
      <c r="Z635" s="8" t="n">
        <f aca="false">+[2]data1cf!AY634</f>
        <v>0</v>
      </c>
      <c r="AA635" s="8" t="n">
        <f aca="false">+[2]data1cf!AZ634</f>
        <v>0</v>
      </c>
      <c r="AB635" s="9"/>
      <c r="AC635" s="9"/>
      <c r="AD635" s="9"/>
      <c r="AE635" s="9"/>
      <c r="AF635" s="9"/>
      <c r="AG635" s="9"/>
      <c r="AH635" s="9"/>
      <c r="AI635" s="9"/>
      <c r="AJ635" s="9"/>
      <c r="AK635" s="1"/>
      <c r="AL635" s="1" t="e">
        <f aca="false">SUMPRODUCT(B635:AJ635,PVCapPrice)</f>
        <v>#DIV/0!</v>
      </c>
      <c r="AM635" s="1"/>
      <c r="AN635" s="1"/>
      <c r="AO635" s="1"/>
      <c r="AP635" s="1"/>
      <c r="AQ635" s="1"/>
    </row>
    <row r="636" customFormat="false" ht="11.25" hidden="false" customHeight="false" outlineLevel="0" collapsed="false">
      <c r="A636" s="1" t="n">
        <v>634</v>
      </c>
      <c r="B636" s="8" t="n">
        <f aca="false">+[2]data1cf!AA635</f>
        <v>-91175.039692407</v>
      </c>
      <c r="C636" s="8" t="n">
        <f aca="false">+[2]data1cf!AB635</f>
        <v>-7598.2426800498</v>
      </c>
      <c r="D636" s="8" t="n">
        <f aca="false">+[2]data1cf!AC635</f>
        <v>-3542.63641226617</v>
      </c>
      <c r="E636" s="8" t="n">
        <f aca="false">+[2]data1cf!AD635</f>
        <v>-3218.92381963573</v>
      </c>
      <c r="F636" s="8" t="n">
        <f aca="false">+[2]data1cf!AE635</f>
        <v>-3386.21674543089</v>
      </c>
      <c r="G636" s="8" t="n">
        <f aca="false">+[2]data1cf!AF635</f>
        <v>-3810.90155893612</v>
      </c>
      <c r="H636" s="8" t="n">
        <f aca="false">+[2]data1cf!AG635</f>
        <v>-2401.20313589788</v>
      </c>
      <c r="I636" s="8" t="n">
        <f aca="false">+[2]data1cf!AH635</f>
        <v>-2518.76113932093</v>
      </c>
      <c r="J636" s="8" t="n">
        <f aca="false">+[2]data1cf!AI635</f>
        <v>-2531.19534185592</v>
      </c>
      <c r="K636" s="8" t="n">
        <f aca="false">+[2]data1cf!AJ635</f>
        <v>-2540.45768492372</v>
      </c>
      <c r="L636" s="8" t="n">
        <f aca="false">+[2]data1cf!AK635</f>
        <v>-2568.68927673633</v>
      </c>
      <c r="M636" s="8" t="n">
        <f aca="false">+[2]data1cf!AL635</f>
        <v>-2567.23631922654</v>
      </c>
      <c r="N636" s="8" t="n">
        <f aca="false">+[2]data1cf!AM635</f>
        <v>-2584.77600926823</v>
      </c>
      <c r="O636" s="8" t="n">
        <f aca="false">+[2]data1cf!AN635</f>
        <v>-2395.0366363584</v>
      </c>
      <c r="P636" s="8" t="n">
        <f aca="false">+[2]data1cf!AO635</f>
        <v>-2356.58449479406</v>
      </c>
      <c r="Q636" s="8" t="n">
        <f aca="false">+[2]data1cf!AP635</f>
        <v>-2357.571681186</v>
      </c>
      <c r="R636" s="8" t="n">
        <f aca="false">+[2]data1cf!AQ635</f>
        <v>1045.74123525603</v>
      </c>
      <c r="S636" s="8" t="n">
        <f aca="false">+[2]data1cf!AR635</f>
        <v>0</v>
      </c>
      <c r="T636" s="8" t="n">
        <f aca="false">+[2]data1cf!AS635</f>
        <v>0</v>
      </c>
      <c r="U636" s="8" t="n">
        <f aca="false">+[2]data1cf!AT635</f>
        <v>0</v>
      </c>
      <c r="V636" s="8" t="n">
        <f aca="false">+[2]data1cf!AU635</f>
        <v>0</v>
      </c>
      <c r="W636" s="8" t="n">
        <f aca="false">+[2]data1cf!AV635</f>
        <v>0</v>
      </c>
      <c r="X636" s="8" t="n">
        <f aca="false">+[2]data1cf!AW635</f>
        <v>0</v>
      </c>
      <c r="Y636" s="8" t="n">
        <f aca="false">+[2]data1cf!AX635</f>
        <v>0</v>
      </c>
      <c r="Z636" s="8" t="n">
        <f aca="false">+[2]data1cf!AY635</f>
        <v>0</v>
      </c>
      <c r="AA636" s="8" t="n">
        <f aca="false">+[2]data1cf!AZ635</f>
        <v>0</v>
      </c>
      <c r="AB636" s="9"/>
      <c r="AC636" s="9"/>
      <c r="AD636" s="9"/>
      <c r="AE636" s="9"/>
      <c r="AF636" s="9"/>
      <c r="AG636" s="9"/>
      <c r="AH636" s="9"/>
      <c r="AI636" s="9"/>
      <c r="AJ636" s="9"/>
      <c r="AK636" s="1"/>
      <c r="AL636" s="1" t="e">
        <f aca="false">SUMPRODUCT(B636:AJ636,PVCapPrice)</f>
        <v>#DIV/0!</v>
      </c>
      <c r="AM636" s="1"/>
      <c r="AN636" s="1"/>
      <c r="AO636" s="1"/>
      <c r="AP636" s="1"/>
      <c r="AQ636" s="1"/>
    </row>
    <row r="637" customFormat="false" ht="11.25" hidden="false" customHeight="false" outlineLevel="0" collapsed="false">
      <c r="A637" s="1" t="n">
        <v>635</v>
      </c>
      <c r="B637" s="8" t="n">
        <f aca="false">+[2]data1cf!AA636</f>
        <v>-90789.0407188651</v>
      </c>
      <c r="C637" s="8" t="n">
        <f aca="false">+[2]data1cf!AB636</f>
        <v>-7522.42949864321</v>
      </c>
      <c r="D637" s="8" t="n">
        <f aca="false">+[2]data1cf!AC636</f>
        <v>-3551.60759772878</v>
      </c>
      <c r="E637" s="8" t="n">
        <f aca="false">+[2]data1cf!AD636</f>
        <v>-3155.890505054</v>
      </c>
      <c r="F637" s="8" t="n">
        <f aca="false">+[2]data1cf!AE636</f>
        <v>-3425.64199385338</v>
      </c>
      <c r="G637" s="8" t="n">
        <f aca="false">+[2]data1cf!AF636</f>
        <v>-3651.75288377164</v>
      </c>
      <c r="H637" s="8" t="n">
        <f aca="false">+[2]data1cf!AG636</f>
        <v>-2410.55289567476</v>
      </c>
      <c r="I637" s="8" t="n">
        <f aca="false">+[2]data1cf!AH636</f>
        <v>-2527.6156469748</v>
      </c>
      <c r="J637" s="8" t="n">
        <f aca="false">+[2]data1cf!AI636</f>
        <v>-2540.04984950979</v>
      </c>
      <c r="K637" s="8" t="n">
        <f aca="false">+[2]data1cf!AJ636</f>
        <v>-2549.32720021768</v>
      </c>
      <c r="L637" s="8" t="n">
        <f aca="false">+[2]data1cf!AK636</f>
        <v>-2577.5437843902</v>
      </c>
      <c r="M637" s="8" t="n">
        <f aca="false">+[2]data1cf!AL636</f>
        <v>-2576.1058345205</v>
      </c>
      <c r="N637" s="8" t="n">
        <f aca="false">+[2]data1cf!AM636</f>
        <v>-2593.63051692211</v>
      </c>
      <c r="O637" s="8" t="n">
        <f aca="false">+[2]data1cf!AN636</f>
        <v>-2403.90615165237</v>
      </c>
      <c r="P637" s="8" t="n">
        <f aca="false">+[2]data1cf!AO636</f>
        <v>-2365.43900244793</v>
      </c>
      <c r="Q637" s="8" t="n">
        <f aca="false">+[2]data1cf!AP636</f>
        <v>-2366.44119647996</v>
      </c>
      <c r="R637" s="8" t="n">
        <f aca="false">+[2]data1cf!AQ636</f>
        <v>1041.3139814291</v>
      </c>
      <c r="S637" s="8" t="n">
        <f aca="false">+[2]data1cf!AR636</f>
        <v>0</v>
      </c>
      <c r="T637" s="8" t="n">
        <f aca="false">+[2]data1cf!AS636</f>
        <v>0</v>
      </c>
      <c r="U637" s="8" t="n">
        <f aca="false">+[2]data1cf!AT636</f>
        <v>0</v>
      </c>
      <c r="V637" s="8" t="n">
        <f aca="false">+[2]data1cf!AU636</f>
        <v>0</v>
      </c>
      <c r="W637" s="8" t="n">
        <f aca="false">+[2]data1cf!AV636</f>
        <v>0</v>
      </c>
      <c r="X637" s="8" t="n">
        <f aca="false">+[2]data1cf!AW636</f>
        <v>0</v>
      </c>
      <c r="Y637" s="8" t="n">
        <f aca="false">+[2]data1cf!AX636</f>
        <v>0</v>
      </c>
      <c r="Z637" s="8" t="n">
        <f aca="false">+[2]data1cf!AY636</f>
        <v>0</v>
      </c>
      <c r="AA637" s="8" t="n">
        <f aca="false">+[2]data1cf!AZ636</f>
        <v>0</v>
      </c>
      <c r="AB637" s="9"/>
      <c r="AC637" s="9"/>
      <c r="AD637" s="9"/>
      <c r="AE637" s="9"/>
      <c r="AF637" s="9"/>
      <c r="AG637" s="9"/>
      <c r="AH637" s="9"/>
      <c r="AI637" s="9"/>
      <c r="AJ637" s="9"/>
      <c r="AK637" s="1"/>
      <c r="AL637" s="1" t="e">
        <f aca="false">SUMPRODUCT(B637:AJ637,PVCapPrice)</f>
        <v>#DIV/0!</v>
      </c>
      <c r="AM637" s="1"/>
      <c r="AN637" s="1"/>
      <c r="AO637" s="1"/>
      <c r="AP637" s="1"/>
      <c r="AQ637" s="1"/>
    </row>
    <row r="638" customFormat="false" ht="11.25" hidden="false" customHeight="false" outlineLevel="0" collapsed="false">
      <c r="A638" s="1" t="n">
        <v>636</v>
      </c>
      <c r="B638" s="8" t="n">
        <f aca="false">+[2]data1cf!AA637</f>
        <v>-100161.960246964</v>
      </c>
      <c r="C638" s="8" t="n">
        <f aca="false">+[2]data1cf!AB637</f>
        <v>-7355.90358235789</v>
      </c>
      <c r="D638" s="8" t="n">
        <f aca="false">+[2]data1cf!AC637</f>
        <v>-3247.70042403722</v>
      </c>
      <c r="E638" s="8" t="n">
        <f aca="false">+[2]data1cf!AD637</f>
        <v>-2842.43538323872</v>
      </c>
      <c r="F638" s="8" t="n">
        <f aca="false">+[2]data1cf!AE637</f>
        <v>-3188.13092588494</v>
      </c>
      <c r="G638" s="8" t="n">
        <f aca="false">+[2]data1cf!AF637</f>
        <v>-3516.54679645346</v>
      </c>
      <c r="H638" s="8" t="n">
        <f aca="false">+[2]data1cf!AG637</f>
        <v>-2183.51978936446</v>
      </c>
      <c r="I638" s="8" t="n">
        <f aca="false">+[2]data1cf!AH637</f>
        <v>-2312.60837133583</v>
      </c>
      <c r="J638" s="8" t="n">
        <f aca="false">+[2]data1cf!AI637</f>
        <v>-2325.04257387082</v>
      </c>
      <c r="K638" s="8" t="n">
        <f aca="false">+[2]data1cf!AJ637</f>
        <v>-2333.95550546745</v>
      </c>
      <c r="L638" s="8" t="n">
        <f aca="false">+[2]data1cf!AK637</f>
        <v>-2362.53650875123</v>
      </c>
      <c r="M638" s="8" t="n">
        <f aca="false">+[2]data1cf!AL637</f>
        <v>-2360.73413977028</v>
      </c>
      <c r="N638" s="8" t="n">
        <f aca="false">+[2]data1cf!AM637</f>
        <v>-2378.62324128313</v>
      </c>
      <c r="O638" s="8" t="n">
        <f aca="false">+[2]data1cf!AN637</f>
        <v>-2188.53445690214</v>
      </c>
      <c r="P638" s="8" t="n">
        <f aca="false">+[2]data1cf!AO637</f>
        <v>-2150.43172680895</v>
      </c>
      <c r="Q638" s="8" t="n">
        <f aca="false">+[2]data1cf!AP637</f>
        <v>-2151.06950172974</v>
      </c>
      <c r="R638" s="8" t="n">
        <f aca="false">+[2]data1cf!AQ637</f>
        <v>1148.81761924858</v>
      </c>
      <c r="S638" s="8" t="n">
        <f aca="false">+[2]data1cf!AR637</f>
        <v>0</v>
      </c>
      <c r="T638" s="8" t="n">
        <f aca="false">+[2]data1cf!AS637</f>
        <v>0</v>
      </c>
      <c r="U638" s="8" t="n">
        <f aca="false">+[2]data1cf!AT637</f>
        <v>0</v>
      </c>
      <c r="V638" s="8" t="n">
        <f aca="false">+[2]data1cf!AU637</f>
        <v>0</v>
      </c>
      <c r="W638" s="8" t="n">
        <f aca="false">+[2]data1cf!AV637</f>
        <v>0</v>
      </c>
      <c r="X638" s="8" t="n">
        <f aca="false">+[2]data1cf!AW637</f>
        <v>0</v>
      </c>
      <c r="Y638" s="8" t="n">
        <f aca="false">+[2]data1cf!AX637</f>
        <v>0</v>
      </c>
      <c r="Z638" s="8" t="n">
        <f aca="false">+[2]data1cf!AY637</f>
        <v>0</v>
      </c>
      <c r="AA638" s="8" t="n">
        <f aca="false">+[2]data1cf!AZ637</f>
        <v>0</v>
      </c>
      <c r="AB638" s="9"/>
      <c r="AC638" s="9"/>
      <c r="AD638" s="9"/>
      <c r="AE638" s="9"/>
      <c r="AF638" s="9"/>
      <c r="AG638" s="9"/>
      <c r="AH638" s="9"/>
      <c r="AI638" s="9"/>
      <c r="AJ638" s="9"/>
      <c r="AK638" s="1"/>
      <c r="AL638" s="1" t="e">
        <f aca="false">SUMPRODUCT(B638:AJ638,PVCapPrice)</f>
        <v>#DIV/0!</v>
      </c>
      <c r="AM638" s="1"/>
      <c r="AN638" s="1"/>
      <c r="AO638" s="1"/>
      <c r="AP638" s="1"/>
      <c r="AQ638" s="1"/>
    </row>
    <row r="639" customFormat="false" ht="11.25" hidden="false" customHeight="false" outlineLevel="0" collapsed="false">
      <c r="A639" s="1" t="n">
        <v>637</v>
      </c>
      <c r="B639" s="8" t="n">
        <f aca="false">+[2]data1cf!AA638</f>
        <v>-103176.781384608</v>
      </c>
      <c r="C639" s="8" t="n">
        <f aca="false">+[2]data1cf!AB638</f>
        <v>-7314.2215789412</v>
      </c>
      <c r="D639" s="8" t="n">
        <f aca="false">+[2]data1cf!AC638</f>
        <v>-3067.14811987757</v>
      </c>
      <c r="E639" s="8" t="n">
        <f aca="false">+[2]data1cf!AD638</f>
        <v>-2915.70725203115</v>
      </c>
      <c r="F639" s="8" t="n">
        <f aca="false">+[2]data1cf!AE638</f>
        <v>-3155.02149662208</v>
      </c>
      <c r="G639" s="8" t="n">
        <f aca="false">+[2]data1cf!AF638</f>
        <v>-3301.74384542732</v>
      </c>
      <c r="H639" s="8" t="n">
        <f aca="false">+[2]data1cf!AG638</f>
        <v>-2110.49406821137</v>
      </c>
      <c r="I639" s="8" t="n">
        <f aca="false">+[2]data1cf!AH638</f>
        <v>-2243.45078629519</v>
      </c>
      <c r="J639" s="8" t="n">
        <f aca="false">+[2]data1cf!AI638</f>
        <v>-2255.88498883018</v>
      </c>
      <c r="K639" s="8" t="n">
        <f aca="false">+[2]data1cf!AJ638</f>
        <v>-2264.68070418098</v>
      </c>
      <c r="L639" s="8" t="n">
        <f aca="false">+[2]data1cf!AK638</f>
        <v>-2293.37892371059</v>
      </c>
      <c r="M639" s="8" t="n">
        <f aca="false">+[2]data1cf!AL638</f>
        <v>-2291.45933848381</v>
      </c>
      <c r="N639" s="8" t="n">
        <f aca="false">+[2]data1cf!AM638</f>
        <v>-2309.4656562425</v>
      </c>
      <c r="O639" s="8" t="n">
        <f aca="false">+[2]data1cf!AN638</f>
        <v>-2119.25965561567</v>
      </c>
      <c r="P639" s="8" t="n">
        <f aca="false">+[2]data1cf!AO638</f>
        <v>-2081.27414176832</v>
      </c>
      <c r="Q639" s="8" t="n">
        <f aca="false">+[2]data1cf!AP638</f>
        <v>-2081.79470044327</v>
      </c>
      <c r="R639" s="8" t="n">
        <f aca="false">+[2]data1cf!AQ638</f>
        <v>1183.3964117689</v>
      </c>
      <c r="S639" s="8" t="n">
        <f aca="false">+[2]data1cf!AR638</f>
        <v>0</v>
      </c>
      <c r="T639" s="8" t="n">
        <f aca="false">+[2]data1cf!AS638</f>
        <v>0</v>
      </c>
      <c r="U639" s="8" t="n">
        <f aca="false">+[2]data1cf!AT638</f>
        <v>0</v>
      </c>
      <c r="V639" s="8" t="n">
        <f aca="false">+[2]data1cf!AU638</f>
        <v>0</v>
      </c>
      <c r="W639" s="8" t="n">
        <f aca="false">+[2]data1cf!AV638</f>
        <v>0</v>
      </c>
      <c r="X639" s="8" t="n">
        <f aca="false">+[2]data1cf!AW638</f>
        <v>0</v>
      </c>
      <c r="Y639" s="8" t="n">
        <f aca="false">+[2]data1cf!AX638</f>
        <v>0</v>
      </c>
      <c r="Z639" s="8" t="n">
        <f aca="false">+[2]data1cf!AY638</f>
        <v>0</v>
      </c>
      <c r="AA639" s="8" t="n">
        <f aca="false">+[2]data1cf!AZ638</f>
        <v>0</v>
      </c>
      <c r="AB639" s="9"/>
      <c r="AC639" s="9"/>
      <c r="AD639" s="9"/>
      <c r="AE639" s="9"/>
      <c r="AF639" s="9"/>
      <c r="AG639" s="9"/>
      <c r="AH639" s="9"/>
      <c r="AI639" s="9"/>
      <c r="AJ639" s="9"/>
      <c r="AK639" s="1"/>
      <c r="AL639" s="1" t="e">
        <f aca="false">SUMPRODUCT(B639:AJ639,PVCapPrice)</f>
        <v>#DIV/0!</v>
      </c>
      <c r="AM639" s="1"/>
      <c r="AN639" s="1"/>
      <c r="AO639" s="1"/>
      <c r="AP639" s="1"/>
      <c r="AQ639" s="1"/>
    </row>
    <row r="640" customFormat="false" ht="11.25" hidden="false" customHeight="false" outlineLevel="0" collapsed="false">
      <c r="A640" s="1" t="n">
        <v>638</v>
      </c>
      <c r="B640" s="8" t="n">
        <f aca="false">+[2]data1cf!AA639</f>
        <v>-100767.455763345</v>
      </c>
      <c r="C640" s="8" t="n">
        <f aca="false">+[2]data1cf!AB639</f>
        <v>-7378.13669843257</v>
      </c>
      <c r="D640" s="8" t="n">
        <f aca="false">+[2]data1cf!AC639</f>
        <v>-3196.9380812196</v>
      </c>
      <c r="E640" s="8" t="n">
        <f aca="false">+[2]data1cf!AD639</f>
        <v>-2800.3875841832</v>
      </c>
      <c r="F640" s="8" t="n">
        <f aca="false">+[2]data1cf!AE639</f>
        <v>-3061.16430031174</v>
      </c>
      <c r="G640" s="8" t="n">
        <f aca="false">+[2]data1cf!AF639</f>
        <v>-3490.16877912112</v>
      </c>
      <c r="H640" s="8" t="n">
        <f aca="false">+[2]data1cf!AG639</f>
        <v>-2168.85333164775</v>
      </c>
      <c r="I640" s="8" t="n">
        <f aca="false">+[2]data1cf!AH639</f>
        <v>-2298.71878858646</v>
      </c>
      <c r="J640" s="8" t="n">
        <f aca="false">+[2]data1cf!AI639</f>
        <v>-2311.15299112145</v>
      </c>
      <c r="K640" s="8" t="n">
        <f aca="false">+[2]data1cf!AJ639</f>
        <v>-2320.04238105241</v>
      </c>
      <c r="L640" s="8" t="n">
        <f aca="false">+[2]data1cf!AK639</f>
        <v>-2348.64692600186</v>
      </c>
      <c r="M640" s="8" t="n">
        <f aca="false">+[2]data1cf!AL639</f>
        <v>-2346.82101535523</v>
      </c>
      <c r="N640" s="8" t="n">
        <f aca="false">+[2]data1cf!AM639</f>
        <v>-2364.73365853377</v>
      </c>
      <c r="O640" s="8" t="n">
        <f aca="false">+[2]data1cf!AN639</f>
        <v>-2174.6213324871</v>
      </c>
      <c r="P640" s="8" t="n">
        <f aca="false">+[2]data1cf!AO639</f>
        <v>-2136.54214405959</v>
      </c>
      <c r="Q640" s="8" t="n">
        <f aca="false">+[2]data1cf!AP639</f>
        <v>-2137.15637731469</v>
      </c>
      <c r="R640" s="8" t="n">
        <f aca="false">+[2]data1cf!AQ639</f>
        <v>1155.76241062327</v>
      </c>
      <c r="S640" s="8" t="n">
        <f aca="false">+[2]data1cf!AR639</f>
        <v>0</v>
      </c>
      <c r="T640" s="8" t="n">
        <f aca="false">+[2]data1cf!AS639</f>
        <v>0</v>
      </c>
      <c r="U640" s="8" t="n">
        <f aca="false">+[2]data1cf!AT639</f>
        <v>0</v>
      </c>
      <c r="V640" s="8" t="n">
        <f aca="false">+[2]data1cf!AU639</f>
        <v>0</v>
      </c>
      <c r="W640" s="8" t="n">
        <f aca="false">+[2]data1cf!AV639</f>
        <v>0</v>
      </c>
      <c r="X640" s="8" t="n">
        <f aca="false">+[2]data1cf!AW639</f>
        <v>0</v>
      </c>
      <c r="Y640" s="8" t="n">
        <f aca="false">+[2]data1cf!AX639</f>
        <v>0</v>
      </c>
      <c r="Z640" s="8" t="n">
        <f aca="false">+[2]data1cf!AY639</f>
        <v>0</v>
      </c>
      <c r="AA640" s="8" t="n">
        <f aca="false">+[2]data1cf!AZ639</f>
        <v>0</v>
      </c>
      <c r="AB640" s="9"/>
      <c r="AC640" s="9"/>
      <c r="AD640" s="9"/>
      <c r="AE640" s="9"/>
      <c r="AF640" s="9"/>
      <c r="AG640" s="9"/>
      <c r="AH640" s="9"/>
      <c r="AI640" s="9"/>
      <c r="AJ640" s="9"/>
      <c r="AK640" s="1"/>
      <c r="AL640" s="1" t="e">
        <f aca="false">SUMPRODUCT(B640:AJ640,PVCapPrice)</f>
        <v>#DIV/0!</v>
      </c>
      <c r="AM640" s="1"/>
      <c r="AN640" s="1"/>
      <c r="AO640" s="1"/>
      <c r="AP640" s="1"/>
      <c r="AQ640" s="1"/>
    </row>
    <row r="641" customFormat="false" ht="11.25" hidden="false" customHeight="false" outlineLevel="0" collapsed="false">
      <c r="A641" s="1" t="n">
        <v>639</v>
      </c>
      <c r="B641" s="8" t="n">
        <f aca="false">+[2]data1cf!AA640</f>
        <v>-96113.3470712851</v>
      </c>
      <c r="C641" s="8" t="n">
        <f aca="false">+[2]data1cf!AB640</f>
        <v>-7546.25647839662</v>
      </c>
      <c r="D641" s="8" t="n">
        <f aca="false">+[2]data1cf!AC640</f>
        <v>-3364.77037930044</v>
      </c>
      <c r="E641" s="8" t="n">
        <f aca="false">+[2]data1cf!AD640</f>
        <v>-2985.11163583577</v>
      </c>
      <c r="F641" s="8" t="n">
        <f aca="false">+[2]data1cf!AE640</f>
        <v>-3331.6208631203</v>
      </c>
      <c r="G641" s="8" t="n">
        <f aca="false">+[2]data1cf!AF640</f>
        <v>-3539.38011847715</v>
      </c>
      <c r="H641" s="8" t="n">
        <f aca="false">+[2]data1cf!AG640</f>
        <v>-2281.58626937292</v>
      </c>
      <c r="I641" s="8" t="n">
        <f aca="false">+[2]data1cf!AH640</f>
        <v>-2405.48031869537</v>
      </c>
      <c r="J641" s="8" t="n">
        <f aca="false">+[2]data1cf!AI640</f>
        <v>-2417.91452123036</v>
      </c>
      <c r="K641" s="8" t="n">
        <f aca="false">+[2]data1cf!AJ640</f>
        <v>-2426.98486290727</v>
      </c>
      <c r="L641" s="8" t="n">
        <f aca="false">+[2]data1cf!AK640</f>
        <v>-2455.40845611077</v>
      </c>
      <c r="M641" s="8" t="n">
        <f aca="false">+[2]data1cf!AL640</f>
        <v>-2453.76349721009</v>
      </c>
      <c r="N641" s="8" t="n">
        <f aca="false">+[2]data1cf!AM640</f>
        <v>-2471.49518864268</v>
      </c>
      <c r="O641" s="8" t="n">
        <f aca="false">+[2]data1cf!AN640</f>
        <v>-2281.56381434195</v>
      </c>
      <c r="P641" s="8" t="n">
        <f aca="false">+[2]data1cf!AO640</f>
        <v>-2243.3036741685</v>
      </c>
      <c r="Q641" s="8" t="n">
        <f aca="false">+[2]data1cf!AP640</f>
        <v>-2244.09885916955</v>
      </c>
      <c r="R641" s="8" t="n">
        <f aca="false">+[2]data1cf!AQ640</f>
        <v>1102.38164556881</v>
      </c>
      <c r="S641" s="8" t="n">
        <f aca="false">+[2]data1cf!AR640</f>
        <v>0</v>
      </c>
      <c r="T641" s="8" t="n">
        <f aca="false">+[2]data1cf!AS640</f>
        <v>0</v>
      </c>
      <c r="U641" s="8" t="n">
        <f aca="false">+[2]data1cf!AT640</f>
        <v>0</v>
      </c>
      <c r="V641" s="8" t="n">
        <f aca="false">+[2]data1cf!AU640</f>
        <v>0</v>
      </c>
      <c r="W641" s="8" t="n">
        <f aca="false">+[2]data1cf!AV640</f>
        <v>0</v>
      </c>
      <c r="X641" s="8" t="n">
        <f aca="false">+[2]data1cf!AW640</f>
        <v>0</v>
      </c>
      <c r="Y641" s="8" t="n">
        <f aca="false">+[2]data1cf!AX640</f>
        <v>0</v>
      </c>
      <c r="Z641" s="8" t="n">
        <f aca="false">+[2]data1cf!AY640</f>
        <v>0</v>
      </c>
      <c r="AA641" s="8" t="n">
        <f aca="false">+[2]data1cf!AZ640</f>
        <v>0</v>
      </c>
      <c r="AB641" s="9"/>
      <c r="AC641" s="9"/>
      <c r="AD641" s="9"/>
      <c r="AE641" s="9"/>
      <c r="AF641" s="9"/>
      <c r="AG641" s="9"/>
      <c r="AH641" s="9"/>
      <c r="AI641" s="9"/>
      <c r="AJ641" s="9"/>
      <c r="AK641" s="1"/>
      <c r="AL641" s="1" t="e">
        <f aca="false">SUMPRODUCT(B641:AJ641,PVCapPrice)</f>
        <v>#DIV/0!</v>
      </c>
      <c r="AM641" s="1"/>
      <c r="AN641" s="1"/>
      <c r="AO641" s="1"/>
      <c r="AP641" s="1"/>
      <c r="AQ641" s="1"/>
    </row>
    <row r="642" customFormat="false" ht="11.25" hidden="false" customHeight="false" outlineLevel="0" collapsed="false">
      <c r="A642" s="1" t="n">
        <v>640</v>
      </c>
      <c r="B642" s="8" t="n">
        <f aca="false">+[2]data1cf!AA641</f>
        <v>-89030.7754220864</v>
      </c>
      <c r="C642" s="8" t="n">
        <f aca="false">+[2]data1cf!AB641</f>
        <v>-7643.09365543051</v>
      </c>
      <c r="D642" s="8" t="n">
        <f aca="false">+[2]data1cf!AC641</f>
        <v>-3617.92492408145</v>
      </c>
      <c r="E642" s="8" t="n">
        <f aca="false">+[2]data1cf!AD641</f>
        <v>-3236.38767054696</v>
      </c>
      <c r="F642" s="8" t="n">
        <f aca="false">+[2]data1cf!AE641</f>
        <v>-3531.85603061315</v>
      </c>
      <c r="G642" s="8" t="n">
        <f aca="false">+[2]data1cf!AF641</f>
        <v>-3930.80897507148</v>
      </c>
      <c r="H642" s="8" t="n">
        <f aca="false">+[2]data1cf!AG641</f>
        <v>-2453.14201967701</v>
      </c>
      <c r="I642" s="8" t="n">
        <f aca="false">+[2]data1cf!AH641</f>
        <v>-2567.94884627067</v>
      </c>
      <c r="J642" s="8" t="n">
        <f aca="false">+[2]data1cf!AI641</f>
        <v>-2580.38304880566</v>
      </c>
      <c r="K642" s="8" t="n">
        <f aca="false">+[2]data1cf!AJ641</f>
        <v>-2589.72876086829</v>
      </c>
      <c r="L642" s="8" t="n">
        <f aca="false">+[2]data1cf!AK641</f>
        <v>-2617.87698368607</v>
      </c>
      <c r="M642" s="8" t="n">
        <f aca="false">+[2]data1cf!AL641</f>
        <v>-2616.50739517111</v>
      </c>
      <c r="N642" s="8" t="n">
        <f aca="false">+[2]data1cf!AM641</f>
        <v>-2633.96371621797</v>
      </c>
      <c r="O642" s="8" t="n">
        <f aca="false">+[2]data1cf!AN641</f>
        <v>-2444.30771230297</v>
      </c>
      <c r="P642" s="8" t="n">
        <f aca="false">+[2]data1cf!AO641</f>
        <v>-2405.77220174379</v>
      </c>
      <c r="Q642" s="8" t="n">
        <f aca="false">+[2]data1cf!AP641</f>
        <v>-2406.84275713057</v>
      </c>
      <c r="R642" s="8" t="n">
        <f aca="false">+[2]data1cf!AQ641</f>
        <v>1021.14738178116</v>
      </c>
      <c r="S642" s="8" t="n">
        <f aca="false">+[2]data1cf!AR641</f>
        <v>0</v>
      </c>
      <c r="T642" s="8" t="n">
        <f aca="false">+[2]data1cf!AS641</f>
        <v>0</v>
      </c>
      <c r="U642" s="8" t="n">
        <f aca="false">+[2]data1cf!AT641</f>
        <v>0</v>
      </c>
      <c r="V642" s="8" t="n">
        <f aca="false">+[2]data1cf!AU641</f>
        <v>0</v>
      </c>
      <c r="W642" s="8" t="n">
        <f aca="false">+[2]data1cf!AV641</f>
        <v>0</v>
      </c>
      <c r="X642" s="8" t="n">
        <f aca="false">+[2]data1cf!AW641</f>
        <v>0</v>
      </c>
      <c r="Y642" s="8" t="n">
        <f aca="false">+[2]data1cf!AX641</f>
        <v>0</v>
      </c>
      <c r="Z642" s="8" t="n">
        <f aca="false">+[2]data1cf!AY641</f>
        <v>0</v>
      </c>
      <c r="AA642" s="8" t="n">
        <f aca="false">+[2]data1cf!AZ641</f>
        <v>0</v>
      </c>
      <c r="AB642" s="9"/>
      <c r="AC642" s="9"/>
      <c r="AD642" s="9"/>
      <c r="AE642" s="9"/>
      <c r="AF642" s="9"/>
      <c r="AG642" s="9"/>
      <c r="AH642" s="9"/>
      <c r="AI642" s="9"/>
      <c r="AJ642" s="9"/>
      <c r="AK642" s="1"/>
      <c r="AL642" s="1" t="e">
        <f aca="false">SUMPRODUCT(B642:AJ642,PVCapPrice)</f>
        <v>#DIV/0!</v>
      </c>
      <c r="AM642" s="1"/>
      <c r="AN642" s="1"/>
      <c r="AO642" s="1"/>
      <c r="AP642" s="1"/>
      <c r="AQ642" s="1"/>
    </row>
    <row r="643" customFormat="false" ht="11.25" hidden="false" customHeight="false" outlineLevel="0" collapsed="false">
      <c r="A643" s="1" t="n">
        <v>641</v>
      </c>
      <c r="B643" s="8" t="n">
        <f aca="false">+[2]data1cf!AA642</f>
        <v>-87218.8069240557</v>
      </c>
      <c r="C643" s="8" t="n">
        <f aca="false">+[2]data1cf!AB642</f>
        <v>-7608.72271643242</v>
      </c>
      <c r="D643" s="8" t="n">
        <f aca="false">+[2]data1cf!AC642</f>
        <v>-3705.86463530447</v>
      </c>
      <c r="E643" s="8" t="n">
        <f aca="false">+[2]data1cf!AD642</f>
        <v>-3349.48506161406</v>
      </c>
      <c r="F643" s="8" t="n">
        <f aca="false">+[2]data1cf!AE642</f>
        <v>-3560.43362967378</v>
      </c>
      <c r="G643" s="8" t="n">
        <f aca="false">+[2]data1cf!AF642</f>
        <v>-3880.54172429969</v>
      </c>
      <c r="H643" s="8" t="n">
        <f aca="false">+[2]data1cf!AG642</f>
        <v>-2497.03195550875</v>
      </c>
      <c r="I643" s="8" t="n">
        <f aca="false">+[2]data1cf!AH642</f>
        <v>-2609.51395404069</v>
      </c>
      <c r="J643" s="8" t="n">
        <f aca="false">+[2]data1cf!AI642</f>
        <v>-2621.94815657568</v>
      </c>
      <c r="K643" s="8" t="n">
        <f aca="false">+[2]data1cf!AJ642</f>
        <v>-2631.36431797351</v>
      </c>
      <c r="L643" s="8" t="n">
        <f aca="false">+[2]data1cf!AK642</f>
        <v>-2659.44209145609</v>
      </c>
      <c r="M643" s="8" t="n">
        <f aca="false">+[2]data1cf!AL642</f>
        <v>-2658.14295227634</v>
      </c>
      <c r="N643" s="8" t="n">
        <f aca="false">+[2]data1cf!AM642</f>
        <v>-2675.528823988</v>
      </c>
      <c r="O643" s="8" t="n">
        <f aca="false">+[2]data1cf!AN642</f>
        <v>-2485.9432694082</v>
      </c>
      <c r="P643" s="8" t="n">
        <f aca="false">+[2]data1cf!AO642</f>
        <v>-2447.33730951382</v>
      </c>
      <c r="Q643" s="8" t="n">
        <f aca="false">+[2]data1cf!AP642</f>
        <v>-2448.4783142358</v>
      </c>
      <c r="R643" s="8" t="n">
        <f aca="false">+[2]data1cf!AQ642</f>
        <v>1000.36482789615</v>
      </c>
      <c r="S643" s="8" t="n">
        <f aca="false">+[2]data1cf!AR642</f>
        <v>0</v>
      </c>
      <c r="T643" s="8" t="n">
        <f aca="false">+[2]data1cf!AS642</f>
        <v>0</v>
      </c>
      <c r="U643" s="8" t="n">
        <f aca="false">+[2]data1cf!AT642</f>
        <v>0</v>
      </c>
      <c r="V643" s="8" t="n">
        <f aca="false">+[2]data1cf!AU642</f>
        <v>0</v>
      </c>
      <c r="W643" s="8" t="n">
        <f aca="false">+[2]data1cf!AV642</f>
        <v>0</v>
      </c>
      <c r="X643" s="8" t="n">
        <f aca="false">+[2]data1cf!AW642</f>
        <v>0</v>
      </c>
      <c r="Y643" s="8" t="n">
        <f aca="false">+[2]data1cf!AX642</f>
        <v>0</v>
      </c>
      <c r="Z643" s="8" t="n">
        <f aca="false">+[2]data1cf!AY642</f>
        <v>0</v>
      </c>
      <c r="AA643" s="8" t="n">
        <f aca="false">+[2]data1cf!AZ642</f>
        <v>0</v>
      </c>
      <c r="AB643" s="9"/>
      <c r="AC643" s="9"/>
      <c r="AD643" s="9"/>
      <c r="AE643" s="9"/>
      <c r="AF643" s="9"/>
      <c r="AG643" s="9"/>
      <c r="AH643" s="9"/>
      <c r="AI643" s="9"/>
      <c r="AJ643" s="9"/>
      <c r="AK643" s="1"/>
      <c r="AL643" s="1" t="e">
        <f aca="false">SUMPRODUCT(B643:AJ643,PVCapPrice)</f>
        <v>#DIV/0!</v>
      </c>
      <c r="AM643" s="1"/>
      <c r="AN643" s="1"/>
      <c r="AO643" s="1"/>
      <c r="AP643" s="1"/>
      <c r="AQ643" s="1"/>
    </row>
    <row r="644" customFormat="false" ht="11.25" hidden="false" customHeight="false" outlineLevel="0" collapsed="false">
      <c r="A644" s="1" t="n">
        <v>642</v>
      </c>
      <c r="B644" s="8" t="n">
        <f aca="false">+[2]data1cf!AA643</f>
        <v>-87787.4792498944</v>
      </c>
      <c r="C644" s="8" t="n">
        <f aca="false">+[2]data1cf!AB643</f>
        <v>-7618.18893093052</v>
      </c>
      <c r="D644" s="8" t="n">
        <f aca="false">+[2]data1cf!AC643</f>
        <v>-3608.67772224925</v>
      </c>
      <c r="E644" s="8" t="n">
        <f aca="false">+[2]data1cf!AD643</f>
        <v>-3337.84313744015</v>
      </c>
      <c r="F644" s="8" t="n">
        <f aca="false">+[2]data1cf!AE643</f>
        <v>-3513.45150169975</v>
      </c>
      <c r="G644" s="8" t="n">
        <f aca="false">+[2]data1cf!AF643</f>
        <v>-3781.01709208084</v>
      </c>
      <c r="H644" s="8" t="n">
        <f aca="false">+[2]data1cf!AG643</f>
        <v>-2483.25743795092</v>
      </c>
      <c r="I644" s="8" t="n">
        <f aca="false">+[2]data1cf!AH643</f>
        <v>-2596.46906582381</v>
      </c>
      <c r="J644" s="8" t="n">
        <f aca="false">+[2]data1cf!AI643</f>
        <v>-2608.9032683588</v>
      </c>
      <c r="K644" s="8" t="n">
        <f aca="false">+[2]data1cf!AJ643</f>
        <v>-2618.29731977661</v>
      </c>
      <c r="L644" s="8" t="n">
        <f aca="false">+[2]data1cf!AK643</f>
        <v>-2646.39720323921</v>
      </c>
      <c r="M644" s="8" t="n">
        <f aca="false">+[2]data1cf!AL643</f>
        <v>-2645.07595407943</v>
      </c>
      <c r="N644" s="8" t="n">
        <f aca="false">+[2]data1cf!AM643</f>
        <v>-2662.48393577112</v>
      </c>
      <c r="O644" s="8" t="n">
        <f aca="false">+[2]data1cf!AN643</f>
        <v>-2472.87627121129</v>
      </c>
      <c r="P644" s="8" t="n">
        <f aca="false">+[2]data1cf!AO643</f>
        <v>-2434.29242129694</v>
      </c>
      <c r="Q644" s="8" t="n">
        <f aca="false">+[2]data1cf!AP643</f>
        <v>-2435.41131603889</v>
      </c>
      <c r="R644" s="8" t="n">
        <f aca="false">+[2]data1cf!AQ643</f>
        <v>1006.88727200459</v>
      </c>
      <c r="S644" s="8" t="n">
        <f aca="false">+[2]data1cf!AR643</f>
        <v>0</v>
      </c>
      <c r="T644" s="8" t="n">
        <f aca="false">+[2]data1cf!AS643</f>
        <v>0</v>
      </c>
      <c r="U644" s="8" t="n">
        <f aca="false">+[2]data1cf!AT643</f>
        <v>0</v>
      </c>
      <c r="V644" s="8" t="n">
        <f aca="false">+[2]data1cf!AU643</f>
        <v>0</v>
      </c>
      <c r="W644" s="8" t="n">
        <f aca="false">+[2]data1cf!AV643</f>
        <v>0</v>
      </c>
      <c r="X644" s="8" t="n">
        <f aca="false">+[2]data1cf!AW643</f>
        <v>0</v>
      </c>
      <c r="Y644" s="8" t="n">
        <f aca="false">+[2]data1cf!AX643</f>
        <v>0</v>
      </c>
      <c r="Z644" s="8" t="n">
        <f aca="false">+[2]data1cf!AY643</f>
        <v>0</v>
      </c>
      <c r="AA644" s="8" t="n">
        <f aca="false">+[2]data1cf!AZ643</f>
        <v>0</v>
      </c>
      <c r="AB644" s="9"/>
      <c r="AC644" s="9"/>
      <c r="AD644" s="9"/>
      <c r="AE644" s="9"/>
      <c r="AF644" s="9"/>
      <c r="AG644" s="9"/>
      <c r="AH644" s="9"/>
      <c r="AI644" s="9"/>
      <c r="AJ644" s="9"/>
      <c r="AK644" s="1"/>
      <c r="AL644" s="1" t="e">
        <f aca="false">SUMPRODUCT(B644:AJ644,PVCapPrice)</f>
        <v>#DIV/0!</v>
      </c>
      <c r="AM644" s="1"/>
      <c r="AN644" s="1"/>
      <c r="AO644" s="1"/>
      <c r="AP644" s="1"/>
      <c r="AQ644" s="1"/>
    </row>
    <row r="645" customFormat="false" ht="11.25" hidden="false" customHeight="false" outlineLevel="0" collapsed="false">
      <c r="A645" s="1" t="n">
        <v>643</v>
      </c>
      <c r="B645" s="8" t="n">
        <f aca="false">+[2]data1cf!AA644</f>
        <v>-95332.0799892359</v>
      </c>
      <c r="C645" s="8" t="n">
        <f aca="false">+[2]data1cf!AB644</f>
        <v>-7504.65173343995</v>
      </c>
      <c r="D645" s="8" t="n">
        <f aca="false">+[2]data1cf!AC644</f>
        <v>-3403.64730335536</v>
      </c>
      <c r="E645" s="8" t="n">
        <f aca="false">+[2]data1cf!AD644</f>
        <v>-3058.09021138652</v>
      </c>
      <c r="F645" s="8" t="n">
        <f aca="false">+[2]data1cf!AE644</f>
        <v>-3321.95867517027</v>
      </c>
      <c r="G645" s="8" t="n">
        <f aca="false">+[2]data1cf!AF644</f>
        <v>-3665.72151984894</v>
      </c>
      <c r="H645" s="8" t="n">
        <f aca="false">+[2]data1cf!AG644</f>
        <v>-2300.51030813842</v>
      </c>
      <c r="I645" s="8" t="n">
        <f aca="false">+[2]data1cf!AH644</f>
        <v>-2423.40196054391</v>
      </c>
      <c r="J645" s="8" t="n">
        <f aca="false">+[2]data1cf!AI644</f>
        <v>-2435.8361630789</v>
      </c>
      <c r="K645" s="8" t="n">
        <f aca="false">+[2]data1cf!AJ644</f>
        <v>-2444.93688041996</v>
      </c>
      <c r="L645" s="8" t="n">
        <f aca="false">+[2]data1cf!AK644</f>
        <v>-2473.33009795931</v>
      </c>
      <c r="M645" s="8" t="n">
        <f aca="false">+[2]data1cf!AL644</f>
        <v>-2471.71551472278</v>
      </c>
      <c r="N645" s="8" t="n">
        <f aca="false">+[2]data1cf!AM644</f>
        <v>-2489.41683049122</v>
      </c>
      <c r="O645" s="8" t="n">
        <f aca="false">+[2]data1cf!AN644</f>
        <v>-2299.51583185465</v>
      </c>
      <c r="P645" s="8" t="n">
        <f aca="false">+[2]data1cf!AO644</f>
        <v>-2261.22531601704</v>
      </c>
      <c r="Q645" s="8" t="n">
        <f aca="false">+[2]data1cf!AP644</f>
        <v>-2262.05087668224</v>
      </c>
      <c r="R645" s="8" t="n">
        <f aca="false">+[2]data1cf!AQ644</f>
        <v>1093.42082464454</v>
      </c>
      <c r="S645" s="8" t="n">
        <f aca="false">+[2]data1cf!AR644</f>
        <v>0</v>
      </c>
      <c r="T645" s="8" t="n">
        <f aca="false">+[2]data1cf!AS644</f>
        <v>0</v>
      </c>
      <c r="U645" s="8" t="n">
        <f aca="false">+[2]data1cf!AT644</f>
        <v>0</v>
      </c>
      <c r="V645" s="8" t="n">
        <f aca="false">+[2]data1cf!AU644</f>
        <v>0</v>
      </c>
      <c r="W645" s="8" t="n">
        <f aca="false">+[2]data1cf!AV644</f>
        <v>0</v>
      </c>
      <c r="X645" s="8" t="n">
        <f aca="false">+[2]data1cf!AW644</f>
        <v>0</v>
      </c>
      <c r="Y645" s="8" t="n">
        <f aca="false">+[2]data1cf!AX644</f>
        <v>0</v>
      </c>
      <c r="Z645" s="8" t="n">
        <f aca="false">+[2]data1cf!AY644</f>
        <v>0</v>
      </c>
      <c r="AA645" s="8" t="n">
        <f aca="false">+[2]data1cf!AZ644</f>
        <v>0</v>
      </c>
      <c r="AB645" s="9"/>
      <c r="AC645" s="9"/>
      <c r="AD645" s="9"/>
      <c r="AE645" s="9"/>
      <c r="AF645" s="9"/>
      <c r="AG645" s="9"/>
      <c r="AH645" s="9"/>
      <c r="AI645" s="9"/>
      <c r="AJ645" s="9"/>
      <c r="AK645" s="1"/>
      <c r="AL645" s="1" t="e">
        <f aca="false">SUMPRODUCT(B645:AJ645,PVCapPrice)</f>
        <v>#DIV/0!</v>
      </c>
      <c r="AM645" s="1"/>
      <c r="AN645" s="1"/>
      <c r="AO645" s="1"/>
      <c r="AP645" s="1"/>
      <c r="AQ645" s="1"/>
    </row>
    <row r="646" customFormat="false" ht="11.25" hidden="false" customHeight="false" outlineLevel="0" collapsed="false">
      <c r="A646" s="1" t="n">
        <v>644</v>
      </c>
      <c r="B646" s="8" t="n">
        <f aca="false">+[2]data1cf!AA645</f>
        <v>-102389.542144765</v>
      </c>
      <c r="C646" s="8" t="n">
        <f aca="false">+[2]data1cf!AB645</f>
        <v>-7371.31688490345</v>
      </c>
      <c r="D646" s="8" t="n">
        <f aca="false">+[2]data1cf!AC645</f>
        <v>-3135.17609305769</v>
      </c>
      <c r="E646" s="8" t="n">
        <f aca="false">+[2]data1cf!AD645</f>
        <v>-2983.45169269281</v>
      </c>
      <c r="F646" s="8" t="n">
        <f aca="false">+[2]data1cf!AE645</f>
        <v>-3049.17522811651</v>
      </c>
      <c r="G646" s="8" t="n">
        <f aca="false">+[2]data1cf!AF645</f>
        <v>-3462.94408493522</v>
      </c>
      <c r="H646" s="8" t="n">
        <f aca="false">+[2]data1cf!AG645</f>
        <v>-2129.56276601627</v>
      </c>
      <c r="I646" s="8" t="n">
        <f aca="false">+[2]data1cf!AH645</f>
        <v>-2261.5094246658</v>
      </c>
      <c r="J646" s="8" t="n">
        <f aca="false">+[2]data1cf!AI645</f>
        <v>-2273.94362720079</v>
      </c>
      <c r="K646" s="8" t="n">
        <f aca="false">+[2]data1cf!AJ645</f>
        <v>-2282.76995041324</v>
      </c>
      <c r="L646" s="8" t="n">
        <f aca="false">+[2]data1cf!AK645</f>
        <v>-2311.4375620812</v>
      </c>
      <c r="M646" s="8" t="n">
        <f aca="false">+[2]data1cf!AL645</f>
        <v>-2309.54858471606</v>
      </c>
      <c r="N646" s="8" t="n">
        <f aca="false">+[2]data1cf!AM645</f>
        <v>-2327.52429461311</v>
      </c>
      <c r="O646" s="8" t="n">
        <f aca="false">+[2]data1cf!AN645</f>
        <v>-2137.34890184793</v>
      </c>
      <c r="P646" s="8" t="n">
        <f aca="false">+[2]data1cf!AO645</f>
        <v>-2099.33278013893</v>
      </c>
      <c r="Q646" s="8" t="n">
        <f aca="false">+[2]data1cf!AP645</f>
        <v>-2099.88394667552</v>
      </c>
      <c r="R646" s="8" t="n">
        <f aca="false">+[2]data1cf!AQ645</f>
        <v>1174.3670925836</v>
      </c>
      <c r="S646" s="8" t="n">
        <f aca="false">+[2]data1cf!AR645</f>
        <v>0</v>
      </c>
      <c r="T646" s="8" t="n">
        <f aca="false">+[2]data1cf!AS645</f>
        <v>0</v>
      </c>
      <c r="U646" s="8" t="n">
        <f aca="false">+[2]data1cf!AT645</f>
        <v>0</v>
      </c>
      <c r="V646" s="8" t="n">
        <f aca="false">+[2]data1cf!AU645</f>
        <v>0</v>
      </c>
      <c r="W646" s="8" t="n">
        <f aca="false">+[2]data1cf!AV645</f>
        <v>0</v>
      </c>
      <c r="X646" s="8" t="n">
        <f aca="false">+[2]data1cf!AW645</f>
        <v>0</v>
      </c>
      <c r="Y646" s="8" t="n">
        <f aca="false">+[2]data1cf!AX645</f>
        <v>0</v>
      </c>
      <c r="Z646" s="8" t="n">
        <f aca="false">+[2]data1cf!AY645</f>
        <v>0</v>
      </c>
      <c r="AA646" s="8" t="n">
        <f aca="false">+[2]data1cf!AZ645</f>
        <v>0</v>
      </c>
      <c r="AB646" s="9"/>
      <c r="AC646" s="9"/>
      <c r="AD646" s="9"/>
      <c r="AE646" s="9"/>
      <c r="AF646" s="9"/>
      <c r="AG646" s="9"/>
      <c r="AH646" s="9"/>
      <c r="AI646" s="9"/>
      <c r="AJ646" s="9"/>
      <c r="AK646" s="1"/>
      <c r="AL646" s="1" t="e">
        <f aca="false">SUMPRODUCT(B646:AJ646,PVCapPrice)</f>
        <v>#DIV/0!</v>
      </c>
      <c r="AM646" s="1"/>
      <c r="AN646" s="1"/>
      <c r="AO646" s="1"/>
      <c r="AP646" s="1"/>
      <c r="AQ646" s="1"/>
    </row>
    <row r="647" customFormat="false" ht="11.25" hidden="false" customHeight="false" outlineLevel="0" collapsed="false">
      <c r="A647" s="1" t="n">
        <v>645</v>
      </c>
      <c r="B647" s="8" t="n">
        <f aca="false">+[2]data1cf!AA646</f>
        <v>-92103.3518170954</v>
      </c>
      <c r="C647" s="8" t="n">
        <f aca="false">+[2]data1cf!AB646</f>
        <v>-7566.88775894263</v>
      </c>
      <c r="D647" s="8" t="n">
        <f aca="false">+[2]data1cf!AC646</f>
        <v>-3507.43684048776</v>
      </c>
      <c r="E647" s="8" t="n">
        <f aca="false">+[2]data1cf!AD646</f>
        <v>-3142.31743055676</v>
      </c>
      <c r="F647" s="8" t="n">
        <f aca="false">+[2]data1cf!AE646</f>
        <v>-3500.63366962303</v>
      </c>
      <c r="G647" s="8" t="n">
        <f aca="false">+[2]data1cf!AF646</f>
        <v>-3650.65043114316</v>
      </c>
      <c r="H647" s="8" t="n">
        <f aca="false">+[2]data1cf!AG646</f>
        <v>-2378.71733681877</v>
      </c>
      <c r="I647" s="8" t="n">
        <f aca="false">+[2]data1cf!AH646</f>
        <v>-2497.46640183028</v>
      </c>
      <c r="J647" s="8" t="n">
        <f aca="false">+[2]data1cf!AI646</f>
        <v>-2509.90060436527</v>
      </c>
      <c r="K647" s="8" t="n">
        <f aca="false">+[2]data1cf!AJ646</f>
        <v>-2519.12685465766</v>
      </c>
      <c r="L647" s="8" t="n">
        <f aca="false">+[2]data1cf!AK646</f>
        <v>-2547.39453924568</v>
      </c>
      <c r="M647" s="8" t="n">
        <f aca="false">+[2]data1cf!AL646</f>
        <v>-2545.90548896048</v>
      </c>
      <c r="N647" s="8" t="n">
        <f aca="false">+[2]data1cf!AM646</f>
        <v>-2563.48127177758</v>
      </c>
      <c r="O647" s="8" t="n">
        <f aca="false">+[2]data1cf!AN646</f>
        <v>-2373.70580609234</v>
      </c>
      <c r="P647" s="8" t="n">
        <f aca="false">+[2]data1cf!AO646</f>
        <v>-2335.2897573034</v>
      </c>
      <c r="Q647" s="8" t="n">
        <f aca="false">+[2]data1cf!AP646</f>
        <v>-2336.24085091994</v>
      </c>
      <c r="R647" s="8" t="n">
        <f aca="false">+[2]data1cf!AQ646</f>
        <v>1056.38860400136</v>
      </c>
      <c r="S647" s="8" t="n">
        <f aca="false">+[2]data1cf!AR646</f>
        <v>0</v>
      </c>
      <c r="T647" s="8" t="n">
        <f aca="false">+[2]data1cf!AS646</f>
        <v>0</v>
      </c>
      <c r="U647" s="8" t="n">
        <f aca="false">+[2]data1cf!AT646</f>
        <v>0</v>
      </c>
      <c r="V647" s="8" t="n">
        <f aca="false">+[2]data1cf!AU646</f>
        <v>0</v>
      </c>
      <c r="W647" s="8" t="n">
        <f aca="false">+[2]data1cf!AV646</f>
        <v>0</v>
      </c>
      <c r="X647" s="8" t="n">
        <f aca="false">+[2]data1cf!AW646</f>
        <v>0</v>
      </c>
      <c r="Y647" s="8" t="n">
        <f aca="false">+[2]data1cf!AX646</f>
        <v>0</v>
      </c>
      <c r="Z647" s="8" t="n">
        <f aca="false">+[2]data1cf!AY646</f>
        <v>0</v>
      </c>
      <c r="AA647" s="8" t="n">
        <f aca="false">+[2]data1cf!AZ646</f>
        <v>0</v>
      </c>
      <c r="AB647" s="9"/>
      <c r="AC647" s="9"/>
      <c r="AD647" s="9"/>
      <c r="AE647" s="9"/>
      <c r="AF647" s="9"/>
      <c r="AG647" s="9"/>
      <c r="AH647" s="9"/>
      <c r="AI647" s="9"/>
      <c r="AJ647" s="9"/>
      <c r="AK647" s="1"/>
      <c r="AL647" s="1" t="e">
        <f aca="false">SUMPRODUCT(B647:AJ647,PVCapPrice)</f>
        <v>#DIV/0!</v>
      </c>
      <c r="AM647" s="1"/>
      <c r="AN647" s="1"/>
      <c r="AO647" s="1"/>
      <c r="AP647" s="1"/>
      <c r="AQ647" s="1"/>
    </row>
    <row r="648" customFormat="false" ht="11.25" hidden="false" customHeight="false" outlineLevel="0" collapsed="false">
      <c r="A648" s="1" t="n">
        <v>646</v>
      </c>
      <c r="B648" s="8" t="n">
        <f aca="false">+[2]data1cf!AA647</f>
        <v>-89909.7438550786</v>
      </c>
      <c r="C648" s="8" t="n">
        <f aca="false">+[2]data1cf!AB647</f>
        <v>-7538.52864320665</v>
      </c>
      <c r="D648" s="8" t="n">
        <f aca="false">+[2]data1cf!AC647</f>
        <v>-3582.09424486402</v>
      </c>
      <c r="E648" s="8" t="n">
        <f aca="false">+[2]data1cf!AD647</f>
        <v>-3211.18556876292</v>
      </c>
      <c r="F648" s="8" t="n">
        <f aca="false">+[2]data1cf!AE647</f>
        <v>-3603.97682037347</v>
      </c>
      <c r="G648" s="8" t="n">
        <f aca="false">+[2]data1cf!AF647</f>
        <v>-3756.33328034773</v>
      </c>
      <c r="H648" s="8" t="n">
        <f aca="false">+[2]data1cf!AG647</f>
        <v>-2431.85143534065</v>
      </c>
      <c r="I648" s="8" t="n">
        <f aca="false">+[2]data1cf!AH647</f>
        <v>-2547.78601359257</v>
      </c>
      <c r="J648" s="8" t="n">
        <f aca="false">+[2]data1cf!AI647</f>
        <v>-2560.22021612756</v>
      </c>
      <c r="K648" s="8" t="n">
        <f aca="false">+[2]data1cf!AJ647</f>
        <v>-2569.53175389752</v>
      </c>
      <c r="L648" s="8" t="n">
        <f aca="false">+[2]data1cf!AK647</f>
        <v>-2597.71415100797</v>
      </c>
      <c r="M648" s="8" t="n">
        <f aca="false">+[2]data1cf!AL647</f>
        <v>-2596.31038820034</v>
      </c>
      <c r="N648" s="8" t="n">
        <f aca="false">+[2]data1cf!AM647</f>
        <v>-2613.80088353988</v>
      </c>
      <c r="O648" s="8" t="n">
        <f aca="false">+[2]data1cf!AN647</f>
        <v>-2424.1107053322</v>
      </c>
      <c r="P648" s="8" t="n">
        <f aca="false">+[2]data1cf!AO647</f>
        <v>-2385.6093690657</v>
      </c>
      <c r="Q648" s="8" t="n">
        <f aca="false">+[2]data1cf!AP647</f>
        <v>-2386.6457501598</v>
      </c>
      <c r="R648" s="8" t="n">
        <f aca="false">+[2]data1cf!AQ647</f>
        <v>1031.22879812021</v>
      </c>
      <c r="S648" s="8" t="n">
        <f aca="false">+[2]data1cf!AR647</f>
        <v>0</v>
      </c>
      <c r="T648" s="8" t="n">
        <f aca="false">+[2]data1cf!AS647</f>
        <v>0</v>
      </c>
      <c r="U648" s="8" t="n">
        <f aca="false">+[2]data1cf!AT647</f>
        <v>0</v>
      </c>
      <c r="V648" s="8" t="n">
        <f aca="false">+[2]data1cf!AU647</f>
        <v>0</v>
      </c>
      <c r="W648" s="8" t="n">
        <f aca="false">+[2]data1cf!AV647</f>
        <v>0</v>
      </c>
      <c r="X648" s="8" t="n">
        <f aca="false">+[2]data1cf!AW647</f>
        <v>0</v>
      </c>
      <c r="Y648" s="8" t="n">
        <f aca="false">+[2]data1cf!AX647</f>
        <v>0</v>
      </c>
      <c r="Z648" s="8" t="n">
        <f aca="false">+[2]data1cf!AY647</f>
        <v>0</v>
      </c>
      <c r="AA648" s="8" t="n">
        <f aca="false">+[2]data1cf!AZ647</f>
        <v>0</v>
      </c>
      <c r="AB648" s="9"/>
      <c r="AC648" s="9"/>
      <c r="AD648" s="9"/>
      <c r="AE648" s="9"/>
      <c r="AF648" s="9"/>
      <c r="AG648" s="9"/>
      <c r="AH648" s="9"/>
      <c r="AI648" s="9"/>
      <c r="AJ648" s="9"/>
      <c r="AK648" s="1"/>
      <c r="AL648" s="1" t="e">
        <f aca="false">SUMPRODUCT(B648:AJ648,PVCapPrice)</f>
        <v>#DIV/0!</v>
      </c>
      <c r="AM648" s="1"/>
      <c r="AN648" s="1"/>
      <c r="AO648" s="1"/>
      <c r="AP648" s="1"/>
      <c r="AQ648" s="1"/>
    </row>
    <row r="649" customFormat="false" ht="11.25" hidden="false" customHeight="false" outlineLevel="0" collapsed="false">
      <c r="A649" s="1" t="n">
        <v>647</v>
      </c>
      <c r="B649" s="8" t="n">
        <f aca="false">+[2]data1cf!AA648</f>
        <v>-87613.6643839412</v>
      </c>
      <c r="C649" s="8" t="n">
        <f aca="false">+[2]data1cf!AB648</f>
        <v>-7653.49299666565</v>
      </c>
      <c r="D649" s="8" t="n">
        <f aca="false">+[2]data1cf!AC648</f>
        <v>-3698.09541605655</v>
      </c>
      <c r="E649" s="8" t="n">
        <f aca="false">+[2]data1cf!AD648</f>
        <v>-3338.69849887111</v>
      </c>
      <c r="F649" s="8" t="n">
        <f aca="false">+[2]data1cf!AE648</f>
        <v>-3499.21878873073</v>
      </c>
      <c r="G649" s="8" t="n">
        <f aca="false">+[2]data1cf!AF648</f>
        <v>-3865.62323488011</v>
      </c>
      <c r="H649" s="8" t="n">
        <f aca="false">+[2]data1cf!AG648</f>
        <v>-2487.46762334961</v>
      </c>
      <c r="I649" s="8" t="n">
        <f aca="false">+[2]data1cf!AH648</f>
        <v>-2600.45623979689</v>
      </c>
      <c r="J649" s="8" t="n">
        <f aca="false">+[2]data1cf!AI648</f>
        <v>-2612.89044233188</v>
      </c>
      <c r="K649" s="8" t="n">
        <f aca="false">+[2]data1cf!AJ648</f>
        <v>-2622.29125167167</v>
      </c>
      <c r="L649" s="8" t="n">
        <f aca="false">+[2]data1cf!AK648</f>
        <v>-2650.38437721229</v>
      </c>
      <c r="M649" s="8" t="n">
        <f aca="false">+[2]data1cf!AL648</f>
        <v>-2649.06988597449</v>
      </c>
      <c r="N649" s="8" t="n">
        <f aca="false">+[2]data1cf!AM648</f>
        <v>-2666.47110974419</v>
      </c>
      <c r="O649" s="8" t="n">
        <f aca="false">+[2]data1cf!AN648</f>
        <v>-2476.87020310636</v>
      </c>
      <c r="P649" s="8" t="n">
        <f aca="false">+[2]data1cf!AO648</f>
        <v>-2438.27959527002</v>
      </c>
      <c r="Q649" s="8" t="n">
        <f aca="false">+[2]data1cf!AP648</f>
        <v>-2439.40524793395</v>
      </c>
      <c r="R649" s="8" t="n">
        <f aca="false">+[2]data1cf!AQ648</f>
        <v>1004.89368501805</v>
      </c>
      <c r="S649" s="8" t="n">
        <f aca="false">+[2]data1cf!AR648</f>
        <v>0</v>
      </c>
      <c r="T649" s="8" t="n">
        <f aca="false">+[2]data1cf!AS648</f>
        <v>0</v>
      </c>
      <c r="U649" s="8" t="n">
        <f aca="false">+[2]data1cf!AT648</f>
        <v>0</v>
      </c>
      <c r="V649" s="8" t="n">
        <f aca="false">+[2]data1cf!AU648</f>
        <v>0</v>
      </c>
      <c r="W649" s="8" t="n">
        <f aca="false">+[2]data1cf!AV648</f>
        <v>0</v>
      </c>
      <c r="X649" s="8" t="n">
        <f aca="false">+[2]data1cf!AW648</f>
        <v>0</v>
      </c>
      <c r="Y649" s="8" t="n">
        <f aca="false">+[2]data1cf!AX648</f>
        <v>0</v>
      </c>
      <c r="Z649" s="8" t="n">
        <f aca="false">+[2]data1cf!AY648</f>
        <v>0</v>
      </c>
      <c r="AA649" s="8" t="n">
        <f aca="false">+[2]data1cf!AZ648</f>
        <v>0</v>
      </c>
      <c r="AB649" s="9"/>
      <c r="AC649" s="9"/>
      <c r="AD649" s="9"/>
      <c r="AE649" s="9"/>
      <c r="AF649" s="9"/>
      <c r="AG649" s="9"/>
      <c r="AH649" s="9"/>
      <c r="AI649" s="9"/>
      <c r="AJ649" s="9"/>
      <c r="AK649" s="1"/>
      <c r="AL649" s="1" t="e">
        <f aca="false">SUMPRODUCT(B649:AJ649,PVCapPrice)</f>
        <v>#DIV/0!</v>
      </c>
      <c r="AM649" s="1"/>
      <c r="AN649" s="1"/>
      <c r="AO649" s="1"/>
      <c r="AP649" s="1"/>
      <c r="AQ649" s="1"/>
    </row>
    <row r="650" customFormat="false" ht="11.25" hidden="false" customHeight="false" outlineLevel="0" collapsed="false">
      <c r="A650" s="1" t="n">
        <v>648</v>
      </c>
      <c r="B650" s="8" t="n">
        <f aca="false">+[2]data1cf!AA649</f>
        <v>-92383.2230022192</v>
      </c>
      <c r="C650" s="8" t="n">
        <f aca="false">+[2]data1cf!AB649</f>
        <v>-7560.8016231973</v>
      </c>
      <c r="D650" s="8" t="n">
        <f aca="false">+[2]data1cf!AC649</f>
        <v>-3425.03517238231</v>
      </c>
      <c r="E650" s="8" t="n">
        <f aca="false">+[2]data1cf!AD649</f>
        <v>-2987.22308070457</v>
      </c>
      <c r="F650" s="8" t="n">
        <f aca="false">+[2]data1cf!AE649</f>
        <v>-3380.66025998282</v>
      </c>
      <c r="G650" s="8" t="n">
        <f aca="false">+[2]data1cf!AF649</f>
        <v>-3634.16790127809</v>
      </c>
      <c r="H650" s="8" t="n">
        <f aca="false">+[2]data1cf!AG649</f>
        <v>-2371.93822980361</v>
      </c>
      <c r="I650" s="8" t="n">
        <f aca="false">+[2]data1cf!AH649</f>
        <v>-2491.04638074048</v>
      </c>
      <c r="J650" s="8" t="n">
        <f aca="false">+[2]data1cf!AI649</f>
        <v>-2503.48058327547</v>
      </c>
      <c r="K650" s="8" t="n">
        <f aca="false">+[2]data1cf!AJ649</f>
        <v>-2512.69595217619</v>
      </c>
      <c r="L650" s="8" t="n">
        <f aca="false">+[2]data1cf!AK649</f>
        <v>-2540.97451815588</v>
      </c>
      <c r="M650" s="8" t="n">
        <f aca="false">+[2]data1cf!AL649</f>
        <v>-2539.47458647901</v>
      </c>
      <c r="N650" s="8" t="n">
        <f aca="false">+[2]data1cf!AM649</f>
        <v>-2557.06125068779</v>
      </c>
      <c r="O650" s="8" t="n">
        <f aca="false">+[2]data1cf!AN649</f>
        <v>-2367.27490361087</v>
      </c>
      <c r="P650" s="8" t="n">
        <f aca="false">+[2]data1cf!AO649</f>
        <v>-2328.86973621361</v>
      </c>
      <c r="Q650" s="8" t="n">
        <f aca="false">+[2]data1cf!AP649</f>
        <v>-2329.80994843847</v>
      </c>
      <c r="R650" s="8" t="n">
        <f aca="false">+[2]data1cf!AQ649</f>
        <v>1059.59861454625</v>
      </c>
      <c r="S650" s="8" t="n">
        <f aca="false">+[2]data1cf!AR649</f>
        <v>0</v>
      </c>
      <c r="T650" s="8" t="n">
        <f aca="false">+[2]data1cf!AS649</f>
        <v>0</v>
      </c>
      <c r="U650" s="8" t="n">
        <f aca="false">+[2]data1cf!AT649</f>
        <v>0</v>
      </c>
      <c r="V650" s="8" t="n">
        <f aca="false">+[2]data1cf!AU649</f>
        <v>0</v>
      </c>
      <c r="W650" s="8" t="n">
        <f aca="false">+[2]data1cf!AV649</f>
        <v>0</v>
      </c>
      <c r="X650" s="8" t="n">
        <f aca="false">+[2]data1cf!AW649</f>
        <v>0</v>
      </c>
      <c r="Y650" s="8" t="n">
        <f aca="false">+[2]data1cf!AX649</f>
        <v>0</v>
      </c>
      <c r="Z650" s="8" t="n">
        <f aca="false">+[2]data1cf!AY649</f>
        <v>0</v>
      </c>
      <c r="AA650" s="8" t="n">
        <f aca="false">+[2]data1cf!AZ649</f>
        <v>0</v>
      </c>
      <c r="AB650" s="9"/>
      <c r="AC650" s="9"/>
      <c r="AD650" s="9"/>
      <c r="AE650" s="9"/>
      <c r="AF650" s="9"/>
      <c r="AG650" s="9"/>
      <c r="AH650" s="9"/>
      <c r="AI650" s="9"/>
      <c r="AJ650" s="9"/>
      <c r="AK650" s="1"/>
      <c r="AL650" s="1" t="e">
        <f aca="false">SUMPRODUCT(B650:AJ650,PVCapPrice)</f>
        <v>#DIV/0!</v>
      </c>
      <c r="AM650" s="1"/>
      <c r="AN650" s="1"/>
      <c r="AO650" s="1"/>
      <c r="AP650" s="1"/>
      <c r="AQ650" s="1"/>
    </row>
    <row r="651" customFormat="false" ht="11.25" hidden="false" customHeight="false" outlineLevel="0" collapsed="false">
      <c r="A651" s="1" t="n">
        <v>649</v>
      </c>
      <c r="B651" s="8" t="n">
        <f aca="false">+[2]data1cf!AA650</f>
        <v>-102989.70707905</v>
      </c>
      <c r="C651" s="8" t="n">
        <f aca="false">+[2]data1cf!AB650</f>
        <v>-7340.33450754442</v>
      </c>
      <c r="D651" s="8" t="n">
        <f aca="false">+[2]data1cf!AC650</f>
        <v>-3080.42049926378</v>
      </c>
      <c r="E651" s="8" t="n">
        <f aca="false">+[2]data1cf!AD650</f>
        <v>-2844.28482543277</v>
      </c>
      <c r="F651" s="8" t="n">
        <f aca="false">+[2]data1cf!AE650</f>
        <v>-3197.95988163578</v>
      </c>
      <c r="G651" s="8" t="n">
        <f aca="false">+[2]data1cf!AF650</f>
        <v>-3308.21012582618</v>
      </c>
      <c r="H651" s="8" t="n">
        <f aca="false">+[2]data1cf!AG650</f>
        <v>-2115.02542693844</v>
      </c>
      <c r="I651" s="8" t="n">
        <f aca="false">+[2]data1cf!AH650</f>
        <v>-2247.74212120525</v>
      </c>
      <c r="J651" s="8" t="n">
        <f aca="false">+[2]data1cf!AI650</f>
        <v>-2260.17632374024</v>
      </c>
      <c r="K651" s="8" t="n">
        <f aca="false">+[2]data1cf!AJ650</f>
        <v>-2268.97931254004</v>
      </c>
      <c r="L651" s="8" t="n">
        <f aca="false">+[2]data1cf!AK650</f>
        <v>-2297.67025862065</v>
      </c>
      <c r="M651" s="8" t="n">
        <f aca="false">+[2]data1cf!AL650</f>
        <v>-2295.75794684287</v>
      </c>
      <c r="N651" s="8" t="n">
        <f aca="false">+[2]data1cf!AM650</f>
        <v>-2313.75699115255</v>
      </c>
      <c r="O651" s="8" t="n">
        <f aca="false">+[2]data1cf!AN650</f>
        <v>-2123.55826397473</v>
      </c>
      <c r="P651" s="8" t="n">
        <f aca="false">+[2]data1cf!AO650</f>
        <v>-2085.56547667837</v>
      </c>
      <c r="Q651" s="8" t="n">
        <f aca="false">+[2]data1cf!AP650</f>
        <v>-2086.09330880233</v>
      </c>
      <c r="R651" s="8" t="n">
        <f aca="false">+[2]data1cf!AQ650</f>
        <v>1181.25074431387</v>
      </c>
      <c r="S651" s="8" t="n">
        <f aca="false">+[2]data1cf!AR650</f>
        <v>0</v>
      </c>
      <c r="T651" s="8" t="n">
        <f aca="false">+[2]data1cf!AS650</f>
        <v>0</v>
      </c>
      <c r="U651" s="8" t="n">
        <f aca="false">+[2]data1cf!AT650</f>
        <v>0</v>
      </c>
      <c r="V651" s="8" t="n">
        <f aca="false">+[2]data1cf!AU650</f>
        <v>0</v>
      </c>
      <c r="W651" s="8" t="n">
        <f aca="false">+[2]data1cf!AV650</f>
        <v>0</v>
      </c>
      <c r="X651" s="8" t="n">
        <f aca="false">+[2]data1cf!AW650</f>
        <v>0</v>
      </c>
      <c r="Y651" s="8" t="n">
        <f aca="false">+[2]data1cf!AX650</f>
        <v>0</v>
      </c>
      <c r="Z651" s="8" t="n">
        <f aca="false">+[2]data1cf!AY650</f>
        <v>0</v>
      </c>
      <c r="AA651" s="8" t="n">
        <f aca="false">+[2]data1cf!AZ650</f>
        <v>0</v>
      </c>
      <c r="AB651" s="9"/>
      <c r="AC651" s="9"/>
      <c r="AD651" s="9"/>
      <c r="AE651" s="9"/>
      <c r="AF651" s="9"/>
      <c r="AG651" s="9"/>
      <c r="AH651" s="9"/>
      <c r="AI651" s="9"/>
      <c r="AJ651" s="9"/>
      <c r="AK651" s="1"/>
      <c r="AL651" s="1" t="e">
        <f aca="false">SUMPRODUCT(B651:AJ651,PVCapPrice)</f>
        <v>#DIV/0!</v>
      </c>
      <c r="AM651" s="1"/>
      <c r="AN651" s="1"/>
      <c r="AO651" s="1"/>
      <c r="AP651" s="1"/>
      <c r="AQ651" s="1"/>
    </row>
    <row r="652" customFormat="false" ht="11.25" hidden="false" customHeight="false" outlineLevel="0" collapsed="false">
      <c r="A652" s="1" t="n">
        <v>650</v>
      </c>
      <c r="B652" s="8" t="n">
        <f aca="false">+[2]data1cf!AA651</f>
        <v>-85381.8435368882</v>
      </c>
      <c r="C652" s="8" t="n">
        <f aca="false">+[2]data1cf!AB651</f>
        <v>-7668.65181610342</v>
      </c>
      <c r="D652" s="8" t="n">
        <f aca="false">+[2]data1cf!AC651</f>
        <v>-3726.92015867441</v>
      </c>
      <c r="E652" s="8" t="n">
        <f aca="false">+[2]data1cf!AD651</f>
        <v>-3475.54215459176</v>
      </c>
      <c r="F652" s="8" t="n">
        <f aca="false">+[2]data1cf!AE651</f>
        <v>-3603.19063959981</v>
      </c>
      <c r="G652" s="8" t="n">
        <f aca="false">+[2]data1cf!AF651</f>
        <v>-3893.23429605417</v>
      </c>
      <c r="H652" s="8" t="n">
        <f aca="false">+[2]data1cf!AG651</f>
        <v>-2541.52732354393</v>
      </c>
      <c r="I652" s="8" t="n">
        <f aca="false">+[2]data1cf!AH651</f>
        <v>-2651.65242457161</v>
      </c>
      <c r="J652" s="8" t="n">
        <f aca="false">+[2]data1cf!AI651</f>
        <v>-2664.0866271066</v>
      </c>
      <c r="K652" s="8" t="n">
        <f aca="false">+[2]data1cf!AJ651</f>
        <v>-2673.57420964092</v>
      </c>
      <c r="L652" s="8" t="n">
        <f aca="false">+[2]data1cf!AK651</f>
        <v>-2701.58056198701</v>
      </c>
      <c r="M652" s="8" t="n">
        <f aca="false">+[2]data1cf!AL651</f>
        <v>-2700.35284394374</v>
      </c>
      <c r="N652" s="8" t="n">
        <f aca="false">+[2]data1cf!AM651</f>
        <v>-2717.66729451891</v>
      </c>
      <c r="O652" s="8" t="n">
        <f aca="false">+[2]data1cf!AN651</f>
        <v>-2528.15316107561</v>
      </c>
      <c r="P652" s="8" t="n">
        <f aca="false">+[2]data1cf!AO651</f>
        <v>-2489.47578004473</v>
      </c>
      <c r="Q652" s="8" t="n">
        <f aca="false">+[2]data1cf!AP651</f>
        <v>-2490.6882059032</v>
      </c>
      <c r="R652" s="8" t="n">
        <f aca="false">+[2]data1cf!AQ651</f>
        <v>979.295592630693</v>
      </c>
      <c r="S652" s="8" t="n">
        <f aca="false">+[2]data1cf!AR651</f>
        <v>0</v>
      </c>
      <c r="T652" s="8" t="n">
        <f aca="false">+[2]data1cf!AS651</f>
        <v>0</v>
      </c>
      <c r="U652" s="8" t="n">
        <f aca="false">+[2]data1cf!AT651</f>
        <v>0</v>
      </c>
      <c r="V652" s="8" t="n">
        <f aca="false">+[2]data1cf!AU651</f>
        <v>0</v>
      </c>
      <c r="W652" s="8" t="n">
        <f aca="false">+[2]data1cf!AV651</f>
        <v>0</v>
      </c>
      <c r="X652" s="8" t="n">
        <f aca="false">+[2]data1cf!AW651</f>
        <v>0</v>
      </c>
      <c r="Y652" s="8" t="n">
        <f aca="false">+[2]data1cf!AX651</f>
        <v>0</v>
      </c>
      <c r="Z652" s="8" t="n">
        <f aca="false">+[2]data1cf!AY651</f>
        <v>0</v>
      </c>
      <c r="AA652" s="8" t="n">
        <f aca="false">+[2]data1cf!AZ651</f>
        <v>0</v>
      </c>
      <c r="AB652" s="9"/>
      <c r="AC652" s="9"/>
      <c r="AD652" s="9"/>
      <c r="AE652" s="9"/>
      <c r="AF652" s="9"/>
      <c r="AG652" s="9"/>
      <c r="AH652" s="9"/>
      <c r="AI652" s="9"/>
      <c r="AJ652" s="9"/>
      <c r="AK652" s="1"/>
      <c r="AL652" s="1" t="e">
        <f aca="false">SUMPRODUCT(B652:AJ652,PVCapPrice)</f>
        <v>#DIV/0!</v>
      </c>
      <c r="AM652" s="1"/>
      <c r="AN652" s="1"/>
      <c r="AO652" s="1"/>
      <c r="AP652" s="1"/>
      <c r="AQ652" s="1"/>
    </row>
    <row r="653" customFormat="false" ht="11.25" hidden="false" customHeight="false" outlineLevel="0" collapsed="false">
      <c r="A653" s="1" t="n">
        <v>651</v>
      </c>
      <c r="B653" s="8" t="n">
        <f aca="false">+[2]data1cf!AA652</f>
        <v>-94866.33366125</v>
      </c>
      <c r="C653" s="8" t="n">
        <f aca="false">+[2]data1cf!AB652</f>
        <v>-7521.73151057041</v>
      </c>
      <c r="D653" s="8" t="n">
        <f aca="false">+[2]data1cf!AC652</f>
        <v>-3328.51822920874</v>
      </c>
      <c r="E653" s="8" t="n">
        <f aca="false">+[2]data1cf!AD652</f>
        <v>-3174.16106055708</v>
      </c>
      <c r="F653" s="8" t="n">
        <f aca="false">+[2]data1cf!AE652</f>
        <v>-3419.87254416555</v>
      </c>
      <c r="G653" s="8" t="n">
        <f aca="false">+[2]data1cf!AF652</f>
        <v>-3578.07839663404</v>
      </c>
      <c r="H653" s="8" t="n">
        <f aca="false">+[2]data1cf!AG652</f>
        <v>-2311.79172747401</v>
      </c>
      <c r="I653" s="8" t="n">
        <f aca="false">+[2]data1cf!AH652</f>
        <v>-2434.08580871085</v>
      </c>
      <c r="J653" s="8" t="n">
        <f aca="false">+[2]data1cf!AI652</f>
        <v>-2446.52001124584</v>
      </c>
      <c r="K653" s="8" t="n">
        <f aca="false">+[2]data1cf!AJ652</f>
        <v>-2455.63883680413</v>
      </c>
      <c r="L653" s="8" t="n">
        <f aca="false">+[2]data1cf!AK652</f>
        <v>-2484.01394612625</v>
      </c>
      <c r="M653" s="8" t="n">
        <f aca="false">+[2]data1cf!AL652</f>
        <v>-2482.41747110695</v>
      </c>
      <c r="N653" s="8" t="n">
        <f aca="false">+[2]data1cf!AM652</f>
        <v>-2500.10067865815</v>
      </c>
      <c r="O653" s="8" t="n">
        <f aca="false">+[2]data1cf!AN652</f>
        <v>-2310.21778823881</v>
      </c>
      <c r="P653" s="8" t="n">
        <f aca="false">+[2]data1cf!AO652</f>
        <v>-2271.90916418397</v>
      </c>
      <c r="Q653" s="8" t="n">
        <f aca="false">+[2]data1cf!AP652</f>
        <v>-2272.75283306641</v>
      </c>
      <c r="R653" s="8" t="n">
        <f aca="false">+[2]data1cf!AQ652</f>
        <v>1088.07890056107</v>
      </c>
      <c r="S653" s="8" t="n">
        <f aca="false">+[2]data1cf!AR652</f>
        <v>0</v>
      </c>
      <c r="T653" s="8" t="n">
        <f aca="false">+[2]data1cf!AS652</f>
        <v>0</v>
      </c>
      <c r="U653" s="8" t="n">
        <f aca="false">+[2]data1cf!AT652</f>
        <v>0</v>
      </c>
      <c r="V653" s="8" t="n">
        <f aca="false">+[2]data1cf!AU652</f>
        <v>0</v>
      </c>
      <c r="W653" s="8" t="n">
        <f aca="false">+[2]data1cf!AV652</f>
        <v>0</v>
      </c>
      <c r="X653" s="8" t="n">
        <f aca="false">+[2]data1cf!AW652</f>
        <v>0</v>
      </c>
      <c r="Y653" s="8" t="n">
        <f aca="false">+[2]data1cf!AX652</f>
        <v>0</v>
      </c>
      <c r="Z653" s="8" t="n">
        <f aca="false">+[2]data1cf!AY652</f>
        <v>0</v>
      </c>
      <c r="AA653" s="8" t="n">
        <f aca="false">+[2]data1cf!AZ652</f>
        <v>0</v>
      </c>
      <c r="AB653" s="9"/>
      <c r="AC653" s="9"/>
      <c r="AD653" s="9"/>
      <c r="AE653" s="9"/>
      <c r="AF653" s="9"/>
      <c r="AG653" s="9"/>
      <c r="AH653" s="9"/>
      <c r="AI653" s="9"/>
      <c r="AJ653" s="9"/>
      <c r="AK653" s="1"/>
      <c r="AL653" s="1" t="e">
        <f aca="false">SUMPRODUCT(B653:AJ653,PVCapPrice)</f>
        <v>#DIV/0!</v>
      </c>
      <c r="AM653" s="1"/>
      <c r="AN653" s="1"/>
      <c r="AO653" s="1"/>
      <c r="AP653" s="1"/>
      <c r="AQ653" s="1"/>
    </row>
    <row r="654" customFormat="false" ht="11.25" hidden="false" customHeight="false" outlineLevel="0" collapsed="false">
      <c r="A654" s="1" t="n">
        <v>652</v>
      </c>
      <c r="B654" s="8" t="n">
        <f aca="false">+[2]data1cf!AA653</f>
        <v>-91251.8852826356</v>
      </c>
      <c r="C654" s="8" t="n">
        <f aca="false">+[2]data1cf!AB653</f>
        <v>-7574.91622462815</v>
      </c>
      <c r="D654" s="8" t="n">
        <f aca="false">+[2]data1cf!AC653</f>
        <v>-3519.21613578952</v>
      </c>
      <c r="E654" s="8" t="n">
        <f aca="false">+[2]data1cf!AD653</f>
        <v>-3125.66379637711</v>
      </c>
      <c r="F654" s="8" t="n">
        <f aca="false">+[2]data1cf!AE653</f>
        <v>-3404.18352430269</v>
      </c>
      <c r="G654" s="8" t="n">
        <f aca="false">+[2]data1cf!AF653</f>
        <v>-3605.70667088511</v>
      </c>
      <c r="H654" s="8" t="n">
        <f aca="false">+[2]data1cf!AG653</f>
        <v>-2399.34176356842</v>
      </c>
      <c r="I654" s="8" t="n">
        <f aca="false">+[2]data1cf!AH653</f>
        <v>-2516.99836295756</v>
      </c>
      <c r="J654" s="8" t="n">
        <f aca="false">+[2]data1cf!AI653</f>
        <v>-2529.43256549255</v>
      </c>
      <c r="K654" s="8" t="n">
        <f aca="false">+[2]data1cf!AJ653</f>
        <v>-2538.6919208038</v>
      </c>
      <c r="L654" s="8" t="n">
        <f aca="false">+[2]data1cf!AK653</f>
        <v>-2566.92650037296</v>
      </c>
      <c r="M654" s="8" t="n">
        <f aca="false">+[2]data1cf!AL653</f>
        <v>-2565.47055510662</v>
      </c>
      <c r="N654" s="8" t="n">
        <f aca="false">+[2]data1cf!AM653</f>
        <v>-2583.01323290486</v>
      </c>
      <c r="O654" s="8" t="n">
        <f aca="false">+[2]data1cf!AN653</f>
        <v>-2393.27087223848</v>
      </c>
      <c r="P654" s="8" t="n">
        <f aca="false">+[2]data1cf!AO653</f>
        <v>-2354.82171843068</v>
      </c>
      <c r="Q654" s="8" t="n">
        <f aca="false">+[2]data1cf!AP653</f>
        <v>-2355.80591706608</v>
      </c>
      <c r="R654" s="8" t="n">
        <f aca="false">+[2]data1cf!AQ653</f>
        <v>1046.62262343772</v>
      </c>
      <c r="S654" s="8" t="n">
        <f aca="false">+[2]data1cf!AR653</f>
        <v>0</v>
      </c>
      <c r="T654" s="8" t="n">
        <f aca="false">+[2]data1cf!AS653</f>
        <v>0</v>
      </c>
      <c r="U654" s="8" t="n">
        <f aca="false">+[2]data1cf!AT653</f>
        <v>0</v>
      </c>
      <c r="V654" s="8" t="n">
        <f aca="false">+[2]data1cf!AU653</f>
        <v>0</v>
      </c>
      <c r="W654" s="8" t="n">
        <f aca="false">+[2]data1cf!AV653</f>
        <v>0</v>
      </c>
      <c r="X654" s="8" t="n">
        <f aca="false">+[2]data1cf!AW653</f>
        <v>0</v>
      </c>
      <c r="Y654" s="8" t="n">
        <f aca="false">+[2]data1cf!AX653</f>
        <v>0</v>
      </c>
      <c r="Z654" s="8" t="n">
        <f aca="false">+[2]data1cf!AY653</f>
        <v>0</v>
      </c>
      <c r="AA654" s="8" t="n">
        <f aca="false">+[2]data1cf!AZ653</f>
        <v>0</v>
      </c>
      <c r="AB654" s="9"/>
      <c r="AC654" s="9"/>
      <c r="AD654" s="9"/>
      <c r="AE654" s="9"/>
      <c r="AF654" s="9"/>
      <c r="AG654" s="9"/>
      <c r="AH654" s="9"/>
      <c r="AI654" s="9"/>
      <c r="AJ654" s="9"/>
      <c r="AK654" s="1"/>
      <c r="AL654" s="1" t="e">
        <f aca="false">SUMPRODUCT(B654:AJ654,PVCapPrice)</f>
        <v>#DIV/0!</v>
      </c>
      <c r="AM654" s="1"/>
      <c r="AN654" s="1"/>
      <c r="AO654" s="1"/>
      <c r="AP654" s="1"/>
      <c r="AQ654" s="1"/>
    </row>
    <row r="655" customFormat="false" ht="11.25" hidden="false" customHeight="false" outlineLevel="0" collapsed="false">
      <c r="A655" s="1" t="n">
        <v>653</v>
      </c>
      <c r="B655" s="8" t="n">
        <f aca="false">+[2]data1cf!AA654</f>
        <v>-88978.8981843362</v>
      </c>
      <c r="C655" s="8" t="n">
        <f aca="false">+[2]data1cf!AB654</f>
        <v>-7645.53812450905</v>
      </c>
      <c r="D655" s="8" t="n">
        <f aca="false">+[2]data1cf!AC654</f>
        <v>-3658.47814544744</v>
      </c>
      <c r="E655" s="8" t="n">
        <f aca="false">+[2]data1cf!AD654</f>
        <v>-3256.64556215706</v>
      </c>
      <c r="F655" s="8" t="n">
        <f aca="false">+[2]data1cf!AE654</f>
        <v>-3622.31005642013</v>
      </c>
      <c r="G655" s="8" t="n">
        <f aca="false">+[2]data1cf!AF654</f>
        <v>-3741.45056253007</v>
      </c>
      <c r="H655" s="8" t="n">
        <f aca="false">+[2]data1cf!AG654</f>
        <v>-2454.39860258033</v>
      </c>
      <c r="I655" s="8" t="n">
        <f aca="false">+[2]data1cf!AH654</f>
        <v>-2569.13886860287</v>
      </c>
      <c r="J655" s="8" t="n">
        <f aca="false">+[2]data1cf!AI654</f>
        <v>-2581.57307113786</v>
      </c>
      <c r="K655" s="8" t="n">
        <f aca="false">+[2]data1cf!AJ654</f>
        <v>-2590.92080018749</v>
      </c>
      <c r="L655" s="8" t="n">
        <f aca="false">+[2]data1cf!AK654</f>
        <v>-2619.06700601827</v>
      </c>
      <c r="M655" s="8" t="n">
        <f aca="false">+[2]data1cf!AL654</f>
        <v>-2617.69943449031</v>
      </c>
      <c r="N655" s="8" t="n">
        <f aca="false">+[2]data1cf!AM654</f>
        <v>-2635.15373855017</v>
      </c>
      <c r="O655" s="8" t="n">
        <f aca="false">+[2]data1cf!AN654</f>
        <v>-2445.49975162217</v>
      </c>
      <c r="P655" s="8" t="n">
        <f aca="false">+[2]data1cf!AO654</f>
        <v>-2406.96222407599</v>
      </c>
      <c r="Q655" s="8" t="n">
        <f aca="false">+[2]data1cf!AP654</f>
        <v>-2408.03479644977</v>
      </c>
      <c r="R655" s="8" t="n">
        <f aca="false">+[2]data1cf!AQ654</f>
        <v>1020.55237061506</v>
      </c>
      <c r="S655" s="8" t="n">
        <f aca="false">+[2]data1cf!AR654</f>
        <v>0</v>
      </c>
      <c r="T655" s="8" t="n">
        <f aca="false">+[2]data1cf!AS654</f>
        <v>0</v>
      </c>
      <c r="U655" s="8" t="n">
        <f aca="false">+[2]data1cf!AT654</f>
        <v>0</v>
      </c>
      <c r="V655" s="8" t="n">
        <f aca="false">+[2]data1cf!AU654</f>
        <v>0</v>
      </c>
      <c r="W655" s="8" t="n">
        <f aca="false">+[2]data1cf!AV654</f>
        <v>0</v>
      </c>
      <c r="X655" s="8" t="n">
        <f aca="false">+[2]data1cf!AW654</f>
        <v>0</v>
      </c>
      <c r="Y655" s="8" t="n">
        <f aca="false">+[2]data1cf!AX654</f>
        <v>0</v>
      </c>
      <c r="Z655" s="8" t="n">
        <f aca="false">+[2]data1cf!AY654</f>
        <v>0</v>
      </c>
      <c r="AA655" s="8" t="n">
        <f aca="false">+[2]data1cf!AZ654</f>
        <v>0</v>
      </c>
      <c r="AB655" s="9"/>
      <c r="AC655" s="9"/>
      <c r="AD655" s="9"/>
      <c r="AE655" s="9"/>
      <c r="AF655" s="9"/>
      <c r="AG655" s="9"/>
      <c r="AH655" s="9"/>
      <c r="AI655" s="9"/>
      <c r="AJ655" s="9"/>
      <c r="AK655" s="1"/>
      <c r="AL655" s="1" t="e">
        <f aca="false">SUMPRODUCT(B655:AJ655,PVCapPrice)</f>
        <v>#DIV/0!</v>
      </c>
      <c r="AM655" s="1"/>
      <c r="AN655" s="1"/>
      <c r="AO655" s="1"/>
      <c r="AP655" s="1"/>
      <c r="AQ655" s="1"/>
    </row>
    <row r="656" customFormat="false" ht="11.25" hidden="false" customHeight="false" outlineLevel="0" collapsed="false">
      <c r="A656" s="1" t="n">
        <v>654</v>
      </c>
      <c r="B656" s="8" t="n">
        <f aca="false">+[2]data1cf!AA655</f>
        <v>-100055.553365497</v>
      </c>
      <c r="C656" s="8" t="n">
        <f aca="false">+[2]data1cf!AB655</f>
        <v>-7435.80255440173</v>
      </c>
      <c r="D656" s="8" t="n">
        <f aca="false">+[2]data1cf!AC655</f>
        <v>-3225.68402958173</v>
      </c>
      <c r="E656" s="8" t="n">
        <f aca="false">+[2]data1cf!AD655</f>
        <v>-2938.37562913522</v>
      </c>
      <c r="F656" s="8" t="n">
        <f aca="false">+[2]data1cf!AE655</f>
        <v>-3328.77527662089</v>
      </c>
      <c r="G656" s="8" t="n">
        <f aca="false">+[2]data1cf!AF655</f>
        <v>-3512.8424622738</v>
      </c>
      <c r="H656" s="8" t="n">
        <f aca="false">+[2]data1cf!AG655</f>
        <v>-2186.09720238502</v>
      </c>
      <c r="I656" s="8" t="n">
        <f aca="false">+[2]data1cf!AH655</f>
        <v>-2315.04926007119</v>
      </c>
      <c r="J656" s="8" t="n">
        <f aca="false">+[2]data1cf!AI655</f>
        <v>-2327.48346260618</v>
      </c>
      <c r="K656" s="8" t="n">
        <f aca="false">+[2]data1cf!AJ655</f>
        <v>-2336.40053130237</v>
      </c>
      <c r="L656" s="8" t="n">
        <f aca="false">+[2]data1cf!AK655</f>
        <v>-2364.97739748659</v>
      </c>
      <c r="M656" s="8" t="n">
        <f aca="false">+[2]data1cf!AL655</f>
        <v>-2363.17916560519</v>
      </c>
      <c r="N656" s="8" t="n">
        <f aca="false">+[2]data1cf!AM655</f>
        <v>-2381.0641300185</v>
      </c>
      <c r="O656" s="8" t="n">
        <f aca="false">+[2]data1cf!AN655</f>
        <v>-2190.97948273705</v>
      </c>
      <c r="P656" s="8" t="n">
        <f aca="false">+[2]data1cf!AO655</f>
        <v>-2152.87261554432</v>
      </c>
      <c r="Q656" s="8" t="n">
        <f aca="false">+[2]data1cf!AP655</f>
        <v>-2153.51452756465</v>
      </c>
      <c r="R656" s="8" t="n">
        <f aca="false">+[2]data1cf!AQ655</f>
        <v>1147.5971748809</v>
      </c>
      <c r="S656" s="8" t="n">
        <f aca="false">+[2]data1cf!AR655</f>
        <v>0</v>
      </c>
      <c r="T656" s="8" t="n">
        <f aca="false">+[2]data1cf!AS655</f>
        <v>0</v>
      </c>
      <c r="U656" s="8" t="n">
        <f aca="false">+[2]data1cf!AT655</f>
        <v>0</v>
      </c>
      <c r="V656" s="8" t="n">
        <f aca="false">+[2]data1cf!AU655</f>
        <v>0</v>
      </c>
      <c r="W656" s="8" t="n">
        <f aca="false">+[2]data1cf!AV655</f>
        <v>0</v>
      </c>
      <c r="X656" s="8" t="n">
        <f aca="false">+[2]data1cf!AW655</f>
        <v>0</v>
      </c>
      <c r="Y656" s="8" t="n">
        <f aca="false">+[2]data1cf!AX655</f>
        <v>0</v>
      </c>
      <c r="Z656" s="8" t="n">
        <f aca="false">+[2]data1cf!AY655</f>
        <v>0</v>
      </c>
      <c r="AA656" s="8" t="n">
        <f aca="false">+[2]data1cf!AZ655</f>
        <v>0</v>
      </c>
      <c r="AB656" s="9"/>
      <c r="AC656" s="9"/>
      <c r="AD656" s="9"/>
      <c r="AE656" s="9"/>
      <c r="AF656" s="9"/>
      <c r="AG656" s="9"/>
      <c r="AH656" s="9"/>
      <c r="AI656" s="9"/>
      <c r="AJ656" s="9"/>
      <c r="AK656" s="1"/>
      <c r="AL656" s="1" t="e">
        <f aca="false">SUMPRODUCT(B656:AJ656,PVCapPrice)</f>
        <v>#DIV/0!</v>
      </c>
      <c r="AM656" s="1"/>
      <c r="AN656" s="1"/>
      <c r="AO656" s="1"/>
      <c r="AP656" s="1"/>
      <c r="AQ656" s="1"/>
    </row>
    <row r="657" customFormat="false" ht="11.25" hidden="false" customHeight="false" outlineLevel="0" collapsed="false">
      <c r="A657" s="1" t="n">
        <v>655</v>
      </c>
      <c r="B657" s="8" t="n">
        <f aca="false">+[2]data1cf!AA656</f>
        <v>-101552.179474222</v>
      </c>
      <c r="C657" s="8" t="n">
        <f aca="false">+[2]data1cf!AB656</f>
        <v>-7402.15359023586</v>
      </c>
      <c r="D657" s="8" t="n">
        <f aca="false">+[2]data1cf!AC656</f>
        <v>-3147.24931109943</v>
      </c>
      <c r="E657" s="8" t="n">
        <f aca="false">+[2]data1cf!AD656</f>
        <v>-2928.98455456473</v>
      </c>
      <c r="F657" s="8" t="n">
        <f aca="false">+[2]data1cf!AE656</f>
        <v>-3194.35394455165</v>
      </c>
      <c r="G657" s="8" t="n">
        <f aca="false">+[2]data1cf!AF656</f>
        <v>-3481.83488603576</v>
      </c>
      <c r="H657" s="8" t="n">
        <f aca="false">+[2]data1cf!AG656</f>
        <v>-2149.84556558922</v>
      </c>
      <c r="I657" s="8" t="n">
        <f aca="false">+[2]data1cf!AH656</f>
        <v>-2280.71785443793</v>
      </c>
      <c r="J657" s="8" t="n">
        <f aca="false">+[2]data1cf!AI656</f>
        <v>-2293.15205697292</v>
      </c>
      <c r="K657" s="8" t="n">
        <f aca="false">+[2]data1cf!AJ656</f>
        <v>-2302.010936846</v>
      </c>
      <c r="L657" s="8" t="n">
        <f aca="false">+[2]data1cf!AK656</f>
        <v>-2330.64599185333</v>
      </c>
      <c r="M657" s="8" t="n">
        <f aca="false">+[2]data1cf!AL656</f>
        <v>-2328.78957114882</v>
      </c>
      <c r="N657" s="8" t="n">
        <f aca="false">+[2]data1cf!AM656</f>
        <v>-2346.73272438523</v>
      </c>
      <c r="O657" s="8" t="n">
        <f aca="false">+[2]data1cf!AN656</f>
        <v>-2156.58988828068</v>
      </c>
      <c r="P657" s="8" t="n">
        <f aca="false">+[2]data1cf!AO656</f>
        <v>-2118.54120991105</v>
      </c>
      <c r="Q657" s="8" t="n">
        <f aca="false">+[2]data1cf!AP656</f>
        <v>-2119.12493310828</v>
      </c>
      <c r="R657" s="8" t="n">
        <f aca="false">+[2]data1cf!AQ656</f>
        <v>1164.76287769753</v>
      </c>
      <c r="S657" s="8" t="n">
        <f aca="false">+[2]data1cf!AR656</f>
        <v>0</v>
      </c>
      <c r="T657" s="8" t="n">
        <f aca="false">+[2]data1cf!AS656</f>
        <v>0</v>
      </c>
      <c r="U657" s="8" t="n">
        <f aca="false">+[2]data1cf!AT656</f>
        <v>0</v>
      </c>
      <c r="V657" s="8" t="n">
        <f aca="false">+[2]data1cf!AU656</f>
        <v>0</v>
      </c>
      <c r="W657" s="8" t="n">
        <f aca="false">+[2]data1cf!AV656</f>
        <v>0</v>
      </c>
      <c r="X657" s="8" t="n">
        <f aca="false">+[2]data1cf!AW656</f>
        <v>0</v>
      </c>
      <c r="Y657" s="8" t="n">
        <f aca="false">+[2]data1cf!AX656</f>
        <v>0</v>
      </c>
      <c r="Z657" s="8" t="n">
        <f aca="false">+[2]data1cf!AY656</f>
        <v>0</v>
      </c>
      <c r="AA657" s="8" t="n">
        <f aca="false">+[2]data1cf!AZ656</f>
        <v>0</v>
      </c>
      <c r="AB657" s="9"/>
      <c r="AC657" s="9"/>
      <c r="AD657" s="9"/>
      <c r="AE657" s="9"/>
      <c r="AF657" s="9"/>
      <c r="AG657" s="9"/>
      <c r="AH657" s="9"/>
      <c r="AI657" s="9"/>
      <c r="AJ657" s="9"/>
      <c r="AK657" s="1"/>
      <c r="AL657" s="1" t="e">
        <f aca="false">SUMPRODUCT(B657:AJ657,PVCapPrice)</f>
        <v>#DIV/0!</v>
      </c>
      <c r="AM657" s="1"/>
      <c r="AN657" s="1"/>
      <c r="AO657" s="1"/>
      <c r="AP657" s="1"/>
      <c r="AQ657" s="1"/>
    </row>
    <row r="658" customFormat="false" ht="11.25" hidden="false" customHeight="false" outlineLevel="0" collapsed="false">
      <c r="A658" s="1" t="n">
        <v>656</v>
      </c>
      <c r="B658" s="8" t="n">
        <f aca="false">+[2]data1cf!AA657</f>
        <v>-94148.6872133839</v>
      </c>
      <c r="C658" s="8" t="n">
        <f aca="false">+[2]data1cf!AB657</f>
        <v>-7516.46215138808</v>
      </c>
      <c r="D658" s="8" t="n">
        <f aca="false">+[2]data1cf!AC657</f>
        <v>-3481.15957912736</v>
      </c>
      <c r="E658" s="8" t="n">
        <f aca="false">+[2]data1cf!AD657</f>
        <v>-3060.14706082164</v>
      </c>
      <c r="F658" s="8" t="n">
        <f aca="false">+[2]data1cf!AE657</f>
        <v>-3384.51285976877</v>
      </c>
      <c r="G658" s="8" t="n">
        <f aca="false">+[2]data1cf!AF657</f>
        <v>-3807.99406522411</v>
      </c>
      <c r="H658" s="8" t="n">
        <f aca="false">+[2]data1cf!AG657</f>
        <v>-2329.17473196937</v>
      </c>
      <c r="I658" s="8" t="n">
        <f aca="false">+[2]data1cf!AH657</f>
        <v>-2450.54804410773</v>
      </c>
      <c r="J658" s="8" t="n">
        <f aca="false">+[2]data1cf!AI657</f>
        <v>-2462.98224664272</v>
      </c>
      <c r="K658" s="8" t="n">
        <f aca="false">+[2]data1cf!AJ657</f>
        <v>-2472.12897429491</v>
      </c>
      <c r="L658" s="8" t="n">
        <f aca="false">+[2]data1cf!AK657</f>
        <v>-2500.47618152313</v>
      </c>
      <c r="M658" s="8" t="n">
        <f aca="false">+[2]data1cf!AL657</f>
        <v>-2498.90760859773</v>
      </c>
      <c r="N658" s="8" t="n">
        <f aca="false">+[2]data1cf!AM657</f>
        <v>-2516.56291405504</v>
      </c>
      <c r="O658" s="8" t="n">
        <f aca="false">+[2]data1cf!AN657</f>
        <v>-2326.70792572959</v>
      </c>
      <c r="P658" s="8" t="n">
        <f aca="false">+[2]data1cf!AO657</f>
        <v>-2288.37139958086</v>
      </c>
      <c r="Q658" s="8" t="n">
        <f aca="false">+[2]data1cf!AP657</f>
        <v>-2289.24297055719</v>
      </c>
      <c r="R658" s="8" t="n">
        <f aca="false">+[2]data1cf!AQ657</f>
        <v>1079.84778286263</v>
      </c>
      <c r="S658" s="8" t="n">
        <f aca="false">+[2]data1cf!AR657</f>
        <v>0</v>
      </c>
      <c r="T658" s="8" t="n">
        <f aca="false">+[2]data1cf!AS657</f>
        <v>0</v>
      </c>
      <c r="U658" s="8" t="n">
        <f aca="false">+[2]data1cf!AT657</f>
        <v>0</v>
      </c>
      <c r="V658" s="8" t="n">
        <f aca="false">+[2]data1cf!AU657</f>
        <v>0</v>
      </c>
      <c r="W658" s="8" t="n">
        <f aca="false">+[2]data1cf!AV657</f>
        <v>0</v>
      </c>
      <c r="X658" s="8" t="n">
        <f aca="false">+[2]data1cf!AW657</f>
        <v>0</v>
      </c>
      <c r="Y658" s="8" t="n">
        <f aca="false">+[2]data1cf!AX657</f>
        <v>0</v>
      </c>
      <c r="Z658" s="8" t="n">
        <f aca="false">+[2]data1cf!AY657</f>
        <v>0</v>
      </c>
      <c r="AA658" s="8" t="n">
        <f aca="false">+[2]data1cf!AZ657</f>
        <v>0</v>
      </c>
      <c r="AB658" s="9"/>
      <c r="AC658" s="9"/>
      <c r="AD658" s="9"/>
      <c r="AE658" s="9"/>
      <c r="AF658" s="9"/>
      <c r="AG658" s="9"/>
      <c r="AH658" s="9"/>
      <c r="AI658" s="9"/>
      <c r="AJ658" s="9"/>
      <c r="AK658" s="1"/>
      <c r="AL658" s="1" t="e">
        <f aca="false">SUMPRODUCT(B658:AJ658,PVCapPrice)</f>
        <v>#DIV/0!</v>
      </c>
      <c r="AM658" s="1"/>
      <c r="AN658" s="1"/>
      <c r="AO658" s="1"/>
      <c r="AP658" s="1"/>
      <c r="AQ658" s="1"/>
    </row>
    <row r="659" customFormat="false" ht="11.25" hidden="false" customHeight="false" outlineLevel="0" collapsed="false">
      <c r="A659" s="1" t="n">
        <v>657</v>
      </c>
      <c r="B659" s="8" t="n">
        <f aca="false">+[2]data1cf!AA658</f>
        <v>-94232.5069669506</v>
      </c>
      <c r="C659" s="8" t="n">
        <f aca="false">+[2]data1cf!AB658</f>
        <v>-7585.84553746598</v>
      </c>
      <c r="D659" s="8" t="n">
        <f aca="false">+[2]data1cf!AC658</f>
        <v>-3470.65998561475</v>
      </c>
      <c r="E659" s="8" t="n">
        <f aca="false">+[2]data1cf!AD658</f>
        <v>-3167.37564466835</v>
      </c>
      <c r="F659" s="8" t="n">
        <f aca="false">+[2]data1cf!AE658</f>
        <v>-3382.82684706101</v>
      </c>
      <c r="G659" s="8" t="n">
        <f aca="false">+[2]data1cf!AF658</f>
        <v>-3593.99304494197</v>
      </c>
      <c r="H659" s="8" t="n">
        <f aca="false">+[2]data1cf!AG658</f>
        <v>-2327.14442978174</v>
      </c>
      <c r="I659" s="8" t="n">
        <f aca="false">+[2]data1cf!AH658</f>
        <v>-2448.62528601672</v>
      </c>
      <c r="J659" s="8" t="n">
        <f aca="false">+[2]data1cf!AI658</f>
        <v>-2461.05948855171</v>
      </c>
      <c r="K659" s="8" t="n">
        <f aca="false">+[2]data1cf!AJ658</f>
        <v>-2470.20295729187</v>
      </c>
      <c r="L659" s="8" t="n">
        <f aca="false">+[2]data1cf!AK658</f>
        <v>-2498.55342343212</v>
      </c>
      <c r="M659" s="8" t="n">
        <f aca="false">+[2]data1cf!AL658</f>
        <v>-2496.98159159469</v>
      </c>
      <c r="N659" s="8" t="n">
        <f aca="false">+[2]data1cf!AM658</f>
        <v>-2514.64015596402</v>
      </c>
      <c r="O659" s="8" t="n">
        <f aca="false">+[2]data1cf!AN658</f>
        <v>-2324.78190872656</v>
      </c>
      <c r="P659" s="8" t="n">
        <f aca="false">+[2]data1cf!AO658</f>
        <v>-2286.44864148984</v>
      </c>
      <c r="Q659" s="8" t="n">
        <f aca="false">+[2]data1cf!AP658</f>
        <v>-2287.31695355415</v>
      </c>
      <c r="R659" s="8" t="n">
        <f aca="false">+[2]data1cf!AQ658</f>
        <v>1080.80916190814</v>
      </c>
      <c r="S659" s="8" t="n">
        <f aca="false">+[2]data1cf!AR658</f>
        <v>0</v>
      </c>
      <c r="T659" s="8" t="n">
        <f aca="false">+[2]data1cf!AS658</f>
        <v>0</v>
      </c>
      <c r="U659" s="8" t="n">
        <f aca="false">+[2]data1cf!AT658</f>
        <v>0</v>
      </c>
      <c r="V659" s="8" t="n">
        <f aca="false">+[2]data1cf!AU658</f>
        <v>0</v>
      </c>
      <c r="W659" s="8" t="n">
        <f aca="false">+[2]data1cf!AV658</f>
        <v>0</v>
      </c>
      <c r="X659" s="8" t="n">
        <f aca="false">+[2]data1cf!AW658</f>
        <v>0</v>
      </c>
      <c r="Y659" s="8" t="n">
        <f aca="false">+[2]data1cf!AX658</f>
        <v>0</v>
      </c>
      <c r="Z659" s="8" t="n">
        <f aca="false">+[2]data1cf!AY658</f>
        <v>0</v>
      </c>
      <c r="AA659" s="8" t="n">
        <f aca="false">+[2]data1cf!AZ658</f>
        <v>0</v>
      </c>
      <c r="AB659" s="9"/>
      <c r="AC659" s="9"/>
      <c r="AD659" s="9"/>
      <c r="AE659" s="9"/>
      <c r="AF659" s="9"/>
      <c r="AG659" s="9"/>
      <c r="AH659" s="9"/>
      <c r="AI659" s="9"/>
      <c r="AJ659" s="9"/>
      <c r="AK659" s="1"/>
      <c r="AL659" s="1" t="e">
        <f aca="false">SUMPRODUCT(B659:AJ659,PVCapPrice)</f>
        <v>#DIV/0!</v>
      </c>
      <c r="AM659" s="1"/>
      <c r="AN659" s="1"/>
      <c r="AO659" s="1"/>
      <c r="AP659" s="1"/>
      <c r="AQ659" s="1"/>
    </row>
    <row r="660" customFormat="false" ht="11.25" hidden="false" customHeight="false" outlineLevel="0" collapsed="false">
      <c r="A660" s="1" t="n">
        <v>658</v>
      </c>
      <c r="B660" s="8" t="n">
        <f aca="false">+[2]data1cf!AA659</f>
        <v>-99270.3140751879</v>
      </c>
      <c r="C660" s="8" t="n">
        <f aca="false">+[2]data1cf!AB659</f>
        <v>-7381.06760369041</v>
      </c>
      <c r="D660" s="8" t="n">
        <f aca="false">+[2]data1cf!AC659</f>
        <v>-3244.16298294729</v>
      </c>
      <c r="E660" s="8" t="n">
        <f aca="false">+[2]data1cf!AD659</f>
        <v>-2941.20812881865</v>
      </c>
      <c r="F660" s="8" t="n">
        <f aca="false">+[2]data1cf!AE659</f>
        <v>-3255.25104801239</v>
      </c>
      <c r="G660" s="8" t="n">
        <f aca="false">+[2]data1cf!AF659</f>
        <v>-3450.70530641137</v>
      </c>
      <c r="H660" s="8" t="n">
        <f aca="false">+[2]data1cf!AG659</f>
        <v>-2205.11745693231</v>
      </c>
      <c r="I660" s="8" t="n">
        <f aca="false">+[2]data1cf!AH659</f>
        <v>-2333.06202119944</v>
      </c>
      <c r="J660" s="8" t="n">
        <f aca="false">+[2]data1cf!AI659</f>
        <v>-2345.49622373443</v>
      </c>
      <c r="K660" s="8" t="n">
        <f aca="false">+[2]data1cf!AJ659</f>
        <v>-2354.44382253423</v>
      </c>
      <c r="L660" s="8" t="n">
        <f aca="false">+[2]data1cf!AK659</f>
        <v>-2382.99015861484</v>
      </c>
      <c r="M660" s="8" t="n">
        <f aca="false">+[2]data1cf!AL659</f>
        <v>-2381.22245683705</v>
      </c>
      <c r="N660" s="8" t="n">
        <f aca="false">+[2]data1cf!AM659</f>
        <v>-2399.07689114675</v>
      </c>
      <c r="O660" s="8" t="n">
        <f aca="false">+[2]data1cf!AN659</f>
        <v>-2209.02277396891</v>
      </c>
      <c r="P660" s="8" t="n">
        <f aca="false">+[2]data1cf!AO659</f>
        <v>-2170.88537667257</v>
      </c>
      <c r="Q660" s="8" t="n">
        <f aca="false">+[2]data1cf!AP659</f>
        <v>-2171.55781879651</v>
      </c>
      <c r="R660" s="8" t="n">
        <f aca="false">+[2]data1cf!AQ659</f>
        <v>1138.59079431678</v>
      </c>
      <c r="S660" s="8" t="n">
        <f aca="false">+[2]data1cf!AR659</f>
        <v>0</v>
      </c>
      <c r="T660" s="8" t="n">
        <f aca="false">+[2]data1cf!AS659</f>
        <v>0</v>
      </c>
      <c r="U660" s="8" t="n">
        <f aca="false">+[2]data1cf!AT659</f>
        <v>0</v>
      </c>
      <c r="V660" s="8" t="n">
        <f aca="false">+[2]data1cf!AU659</f>
        <v>0</v>
      </c>
      <c r="W660" s="8" t="n">
        <f aca="false">+[2]data1cf!AV659</f>
        <v>0</v>
      </c>
      <c r="X660" s="8" t="n">
        <f aca="false">+[2]data1cf!AW659</f>
        <v>0</v>
      </c>
      <c r="Y660" s="8" t="n">
        <f aca="false">+[2]data1cf!AX659</f>
        <v>0</v>
      </c>
      <c r="Z660" s="8" t="n">
        <f aca="false">+[2]data1cf!AY659</f>
        <v>0</v>
      </c>
      <c r="AA660" s="8" t="n">
        <f aca="false">+[2]data1cf!AZ659</f>
        <v>0</v>
      </c>
      <c r="AB660" s="9"/>
      <c r="AC660" s="9"/>
      <c r="AD660" s="9"/>
      <c r="AE660" s="9"/>
      <c r="AF660" s="9"/>
      <c r="AG660" s="9"/>
      <c r="AH660" s="9"/>
      <c r="AI660" s="9"/>
      <c r="AJ660" s="9"/>
      <c r="AK660" s="1"/>
      <c r="AL660" s="1" t="e">
        <f aca="false">SUMPRODUCT(B660:AJ660,PVCapPrice)</f>
        <v>#DIV/0!</v>
      </c>
      <c r="AM660" s="1"/>
      <c r="AN660" s="1"/>
      <c r="AO660" s="1"/>
      <c r="AP660" s="1"/>
      <c r="AQ660" s="1"/>
    </row>
    <row r="661" customFormat="false" ht="11.25" hidden="false" customHeight="false" outlineLevel="0" collapsed="false">
      <c r="A661" s="1" t="n">
        <v>659</v>
      </c>
      <c r="B661" s="8" t="n">
        <f aca="false">+[2]data1cf!AA660</f>
        <v>-85794.6358660863</v>
      </c>
      <c r="C661" s="8" t="n">
        <f aca="false">+[2]data1cf!AB660</f>
        <v>-7659.29193029175</v>
      </c>
      <c r="D661" s="8" t="n">
        <f aca="false">+[2]data1cf!AC660</f>
        <v>-3740.09896002726</v>
      </c>
      <c r="E661" s="8" t="n">
        <f aca="false">+[2]data1cf!AD660</f>
        <v>-3403.28218735423</v>
      </c>
      <c r="F661" s="8" t="n">
        <f aca="false">+[2]data1cf!AE660</f>
        <v>-3576.57272016748</v>
      </c>
      <c r="G661" s="8" t="n">
        <f aca="false">+[2]data1cf!AF660</f>
        <v>-3849.93193023417</v>
      </c>
      <c r="H661" s="8" t="n">
        <f aca="false">+[2]data1cf!AG660</f>
        <v>-2531.52856867594</v>
      </c>
      <c r="I661" s="8" t="n">
        <f aca="false">+[2]data1cf!AH660</f>
        <v>-2642.18329877366</v>
      </c>
      <c r="J661" s="8" t="n">
        <f aca="false">+[2]data1cf!AI660</f>
        <v>-2654.61750130865</v>
      </c>
      <c r="K661" s="8" t="n">
        <f aca="false">+[2]data1cf!AJ660</f>
        <v>-2664.08903447722</v>
      </c>
      <c r="L661" s="8" t="n">
        <f aca="false">+[2]data1cf!AK660</f>
        <v>-2692.11143618906</v>
      </c>
      <c r="M661" s="8" t="n">
        <f aca="false">+[2]data1cf!AL660</f>
        <v>-2690.86766878004</v>
      </c>
      <c r="N661" s="8" t="n">
        <f aca="false">+[2]data1cf!AM660</f>
        <v>-2708.19816872097</v>
      </c>
      <c r="O661" s="8" t="n">
        <f aca="false">+[2]data1cf!AN660</f>
        <v>-2518.66798591191</v>
      </c>
      <c r="P661" s="8" t="n">
        <f aca="false">+[2]data1cf!AO660</f>
        <v>-2480.00665424679</v>
      </c>
      <c r="Q661" s="8" t="n">
        <f aca="false">+[2]data1cf!AP660</f>
        <v>-2481.2030307395</v>
      </c>
      <c r="R661" s="8" t="n">
        <f aca="false">+[2]data1cf!AQ660</f>
        <v>984.030155529663</v>
      </c>
      <c r="S661" s="8" t="n">
        <f aca="false">+[2]data1cf!AR660</f>
        <v>0</v>
      </c>
      <c r="T661" s="8" t="n">
        <f aca="false">+[2]data1cf!AS660</f>
        <v>0</v>
      </c>
      <c r="U661" s="8" t="n">
        <f aca="false">+[2]data1cf!AT660</f>
        <v>0</v>
      </c>
      <c r="V661" s="8" t="n">
        <f aca="false">+[2]data1cf!AU660</f>
        <v>0</v>
      </c>
      <c r="W661" s="8" t="n">
        <f aca="false">+[2]data1cf!AV660</f>
        <v>0</v>
      </c>
      <c r="X661" s="8" t="n">
        <f aca="false">+[2]data1cf!AW660</f>
        <v>0</v>
      </c>
      <c r="Y661" s="8" t="n">
        <f aca="false">+[2]data1cf!AX660</f>
        <v>0</v>
      </c>
      <c r="Z661" s="8" t="n">
        <f aca="false">+[2]data1cf!AY660</f>
        <v>0</v>
      </c>
      <c r="AA661" s="8" t="n">
        <f aca="false">+[2]data1cf!AZ660</f>
        <v>0</v>
      </c>
      <c r="AB661" s="9"/>
      <c r="AC661" s="9"/>
      <c r="AD661" s="9"/>
      <c r="AE661" s="9"/>
      <c r="AF661" s="9"/>
      <c r="AG661" s="9"/>
      <c r="AH661" s="9"/>
      <c r="AI661" s="9"/>
      <c r="AJ661" s="9"/>
      <c r="AK661" s="1"/>
      <c r="AL661" s="1" t="e">
        <f aca="false">SUMPRODUCT(B661:AJ661,PVCapPrice)</f>
        <v>#DIV/0!</v>
      </c>
      <c r="AM661" s="1"/>
      <c r="AN661" s="1"/>
      <c r="AO661" s="1"/>
      <c r="AP661" s="1"/>
      <c r="AQ661" s="1"/>
    </row>
    <row r="662" customFormat="false" ht="11.25" hidden="false" customHeight="false" outlineLevel="0" collapsed="false">
      <c r="A662" s="1" t="n">
        <v>660</v>
      </c>
      <c r="B662" s="8" t="n">
        <f aca="false">+[2]data1cf!AA661</f>
        <v>-86459.6593538111</v>
      </c>
      <c r="C662" s="8" t="n">
        <f aca="false">+[2]data1cf!AB661</f>
        <v>-7708.80593776509</v>
      </c>
      <c r="D662" s="8" t="n">
        <f aca="false">+[2]data1cf!AC661</f>
        <v>-3727.60722464224</v>
      </c>
      <c r="E662" s="8" t="n">
        <f aca="false">+[2]data1cf!AD661</f>
        <v>-3396.89105476351</v>
      </c>
      <c r="F662" s="8" t="n">
        <f aca="false">+[2]data1cf!AE661</f>
        <v>-3644.73624007417</v>
      </c>
      <c r="G662" s="8" t="n">
        <f aca="false">+[2]data1cf!AF661</f>
        <v>-3870.44519781123</v>
      </c>
      <c r="H662" s="8" t="n">
        <f aca="false">+[2]data1cf!AG661</f>
        <v>-2515.42021015063</v>
      </c>
      <c r="I662" s="8" t="n">
        <f aca="false">+[2]data1cf!AH661</f>
        <v>-2626.92819198405</v>
      </c>
      <c r="J662" s="8" t="n">
        <f aca="false">+[2]data1cf!AI661</f>
        <v>-2639.36239451904</v>
      </c>
      <c r="K662" s="8" t="n">
        <f aca="false">+[2]data1cf!AJ661</f>
        <v>-2648.8080715744</v>
      </c>
      <c r="L662" s="8" t="n">
        <f aca="false">+[2]data1cf!AK661</f>
        <v>-2676.85632939945</v>
      </c>
      <c r="M662" s="8" t="n">
        <f aca="false">+[2]data1cf!AL661</f>
        <v>-2675.58670587722</v>
      </c>
      <c r="N662" s="8" t="n">
        <f aca="false">+[2]data1cf!AM661</f>
        <v>-2692.94306193135</v>
      </c>
      <c r="O662" s="8" t="n">
        <f aca="false">+[2]data1cf!AN661</f>
        <v>-2503.38702300909</v>
      </c>
      <c r="P662" s="8" t="n">
        <f aca="false">+[2]data1cf!AO661</f>
        <v>-2464.75154745717</v>
      </c>
      <c r="Q662" s="8" t="n">
        <f aca="false">+[2]data1cf!AP661</f>
        <v>-2465.92206783668</v>
      </c>
      <c r="R662" s="8" t="n">
        <f aca="false">+[2]data1cf!AQ661</f>
        <v>991.657708924472</v>
      </c>
      <c r="S662" s="8" t="n">
        <f aca="false">+[2]data1cf!AR661</f>
        <v>0</v>
      </c>
      <c r="T662" s="8" t="n">
        <f aca="false">+[2]data1cf!AS661</f>
        <v>0</v>
      </c>
      <c r="U662" s="8" t="n">
        <f aca="false">+[2]data1cf!AT661</f>
        <v>0</v>
      </c>
      <c r="V662" s="8" t="n">
        <f aca="false">+[2]data1cf!AU661</f>
        <v>0</v>
      </c>
      <c r="W662" s="8" t="n">
        <f aca="false">+[2]data1cf!AV661</f>
        <v>0</v>
      </c>
      <c r="X662" s="8" t="n">
        <f aca="false">+[2]data1cf!AW661</f>
        <v>0</v>
      </c>
      <c r="Y662" s="8" t="n">
        <f aca="false">+[2]data1cf!AX661</f>
        <v>0</v>
      </c>
      <c r="Z662" s="8" t="n">
        <f aca="false">+[2]data1cf!AY661</f>
        <v>0</v>
      </c>
      <c r="AA662" s="8" t="n">
        <f aca="false">+[2]data1cf!AZ661</f>
        <v>0</v>
      </c>
      <c r="AB662" s="9"/>
      <c r="AC662" s="9"/>
      <c r="AD662" s="9"/>
      <c r="AE662" s="9"/>
      <c r="AF662" s="9"/>
      <c r="AG662" s="9"/>
      <c r="AH662" s="9"/>
      <c r="AI662" s="9"/>
      <c r="AJ662" s="9"/>
      <c r="AK662" s="1"/>
      <c r="AL662" s="1" t="e">
        <f aca="false">SUMPRODUCT(B662:AJ662,PVCapPrice)</f>
        <v>#DIV/0!</v>
      </c>
      <c r="AM662" s="1"/>
      <c r="AN662" s="1"/>
      <c r="AO662" s="1"/>
      <c r="AP662" s="1"/>
      <c r="AQ662" s="1"/>
    </row>
    <row r="663" customFormat="false" ht="11.25" hidden="false" customHeight="false" outlineLevel="0" collapsed="false">
      <c r="A663" s="1" t="n">
        <v>661</v>
      </c>
      <c r="B663" s="8" t="n">
        <f aca="false">+[2]data1cf!AA662</f>
        <v>-94938.0603283076</v>
      </c>
      <c r="C663" s="8" t="n">
        <f aca="false">+[2]data1cf!AB662</f>
        <v>-7565.62979115768</v>
      </c>
      <c r="D663" s="8" t="n">
        <f aca="false">+[2]data1cf!AC662</f>
        <v>-3388.11879260718</v>
      </c>
      <c r="E663" s="8" t="n">
        <f aca="false">+[2]data1cf!AD662</f>
        <v>-3191.23651606108</v>
      </c>
      <c r="F663" s="8" t="n">
        <f aca="false">+[2]data1cf!AE662</f>
        <v>-3352.33576383146</v>
      </c>
      <c r="G663" s="8" t="n">
        <f aca="false">+[2]data1cf!AF662</f>
        <v>-3656.38189566142</v>
      </c>
      <c r="H663" s="8" t="n">
        <f aca="false">+[2]data1cf!AG662</f>
        <v>-2310.05434693014</v>
      </c>
      <c r="I663" s="8" t="n">
        <f aca="false">+[2]data1cf!AH662</f>
        <v>-2432.44045634988</v>
      </c>
      <c r="J663" s="8" t="n">
        <f aca="false">+[2]data1cf!AI662</f>
        <v>-2444.87465888487</v>
      </c>
      <c r="K663" s="8" t="n">
        <f aca="false">+[2]data1cf!AJ662</f>
        <v>-2453.99069571034</v>
      </c>
      <c r="L663" s="8" t="n">
        <f aca="false">+[2]data1cf!AK662</f>
        <v>-2482.36859376528</v>
      </c>
      <c r="M663" s="8" t="n">
        <f aca="false">+[2]data1cf!AL662</f>
        <v>-2480.76933001317</v>
      </c>
      <c r="N663" s="8" t="n">
        <f aca="false">+[2]data1cf!AM662</f>
        <v>-2498.45532629718</v>
      </c>
      <c r="O663" s="8" t="n">
        <f aca="false">+[2]data1cf!AN662</f>
        <v>-2308.56964714503</v>
      </c>
      <c r="P663" s="8" t="n">
        <f aca="false">+[2]data1cf!AO662</f>
        <v>-2270.263811823</v>
      </c>
      <c r="Q663" s="8" t="n">
        <f aca="false">+[2]data1cf!AP662</f>
        <v>-2271.10469197262</v>
      </c>
      <c r="R663" s="8" t="n">
        <f aca="false">+[2]data1cf!AQ662</f>
        <v>1088.90157674156</v>
      </c>
      <c r="S663" s="8" t="n">
        <f aca="false">+[2]data1cf!AR662</f>
        <v>0</v>
      </c>
      <c r="T663" s="8" t="n">
        <f aca="false">+[2]data1cf!AS662</f>
        <v>0</v>
      </c>
      <c r="U663" s="8" t="n">
        <f aca="false">+[2]data1cf!AT662</f>
        <v>0</v>
      </c>
      <c r="V663" s="8" t="n">
        <f aca="false">+[2]data1cf!AU662</f>
        <v>0</v>
      </c>
      <c r="W663" s="8" t="n">
        <f aca="false">+[2]data1cf!AV662</f>
        <v>0</v>
      </c>
      <c r="X663" s="8" t="n">
        <f aca="false">+[2]data1cf!AW662</f>
        <v>0</v>
      </c>
      <c r="Y663" s="8" t="n">
        <f aca="false">+[2]data1cf!AX662</f>
        <v>0</v>
      </c>
      <c r="Z663" s="8" t="n">
        <f aca="false">+[2]data1cf!AY662</f>
        <v>0</v>
      </c>
      <c r="AA663" s="8" t="n">
        <f aca="false">+[2]data1cf!AZ662</f>
        <v>0</v>
      </c>
      <c r="AB663" s="9"/>
      <c r="AC663" s="9"/>
      <c r="AD663" s="9"/>
      <c r="AE663" s="9"/>
      <c r="AF663" s="9"/>
      <c r="AG663" s="9"/>
      <c r="AH663" s="9"/>
      <c r="AI663" s="9"/>
      <c r="AJ663" s="9"/>
      <c r="AK663" s="1"/>
      <c r="AL663" s="1" t="e">
        <f aca="false">SUMPRODUCT(B663:AJ663,PVCapPrice)</f>
        <v>#DIV/0!</v>
      </c>
      <c r="AM663" s="1"/>
      <c r="AN663" s="1"/>
      <c r="AO663" s="1"/>
      <c r="AP663" s="1"/>
      <c r="AQ663" s="1"/>
    </row>
    <row r="664" customFormat="false" ht="11.25" hidden="false" customHeight="false" outlineLevel="0" collapsed="false">
      <c r="A664" s="1" t="n">
        <v>662</v>
      </c>
      <c r="B664" s="8" t="n">
        <f aca="false">+[2]data1cf!AA663</f>
        <v>-88455.2397137672</v>
      </c>
      <c r="C664" s="8" t="n">
        <f aca="false">+[2]data1cf!AB663</f>
        <v>-7660.86085301412</v>
      </c>
      <c r="D664" s="8" t="n">
        <f aca="false">+[2]data1cf!AC663</f>
        <v>-3636.93304541466</v>
      </c>
      <c r="E664" s="8" t="n">
        <f aca="false">+[2]data1cf!AD663</f>
        <v>-3282.19655417733</v>
      </c>
      <c r="F664" s="8" t="n">
        <f aca="false">+[2]data1cf!AE663</f>
        <v>-3586.74634492952</v>
      </c>
      <c r="G664" s="8" t="n">
        <f aca="false">+[2]data1cf!AF663</f>
        <v>-3806.79134479616</v>
      </c>
      <c r="H664" s="8" t="n">
        <f aca="false">+[2]data1cf!AG663</f>
        <v>-2467.08278373249</v>
      </c>
      <c r="I664" s="8" t="n">
        <f aca="false">+[2]data1cf!AH663</f>
        <v>-2581.15117499094</v>
      </c>
      <c r="J664" s="8" t="n">
        <f aca="false">+[2]data1cf!AI663</f>
        <v>-2593.58537752593</v>
      </c>
      <c r="K664" s="8" t="n">
        <f aca="false">+[2]data1cf!AJ663</f>
        <v>-2602.9534664169</v>
      </c>
      <c r="L664" s="8" t="n">
        <f aca="false">+[2]data1cf!AK663</f>
        <v>-2631.07931240634</v>
      </c>
      <c r="M664" s="8" t="n">
        <f aca="false">+[2]data1cf!AL663</f>
        <v>-2629.73210071972</v>
      </c>
      <c r="N664" s="8" t="n">
        <f aca="false">+[2]data1cf!AM663</f>
        <v>-2647.16604493825</v>
      </c>
      <c r="O664" s="8" t="n">
        <f aca="false">+[2]data1cf!AN663</f>
        <v>-2457.53241785159</v>
      </c>
      <c r="P664" s="8" t="n">
        <f aca="false">+[2]data1cf!AO663</f>
        <v>-2418.97453046407</v>
      </c>
      <c r="Q664" s="8" t="n">
        <f aca="false">+[2]data1cf!AP663</f>
        <v>-2420.06746267918</v>
      </c>
      <c r="R664" s="8" t="n">
        <f aca="false">+[2]data1cf!AQ663</f>
        <v>1014.54621742102</v>
      </c>
      <c r="S664" s="8" t="n">
        <f aca="false">+[2]data1cf!AR663</f>
        <v>0</v>
      </c>
      <c r="T664" s="8" t="n">
        <f aca="false">+[2]data1cf!AS663</f>
        <v>0</v>
      </c>
      <c r="U664" s="8" t="n">
        <f aca="false">+[2]data1cf!AT663</f>
        <v>0</v>
      </c>
      <c r="V664" s="8" t="n">
        <f aca="false">+[2]data1cf!AU663</f>
        <v>0</v>
      </c>
      <c r="W664" s="8" t="n">
        <f aca="false">+[2]data1cf!AV663</f>
        <v>0</v>
      </c>
      <c r="X664" s="8" t="n">
        <f aca="false">+[2]data1cf!AW663</f>
        <v>0</v>
      </c>
      <c r="Y664" s="8" t="n">
        <f aca="false">+[2]data1cf!AX663</f>
        <v>0</v>
      </c>
      <c r="Z664" s="8" t="n">
        <f aca="false">+[2]data1cf!AY663</f>
        <v>0</v>
      </c>
      <c r="AA664" s="8" t="n">
        <f aca="false">+[2]data1cf!AZ663</f>
        <v>0</v>
      </c>
      <c r="AB664" s="9"/>
      <c r="AC664" s="9"/>
      <c r="AD664" s="9"/>
      <c r="AE664" s="9"/>
      <c r="AF664" s="9"/>
      <c r="AG664" s="9"/>
      <c r="AH664" s="9"/>
      <c r="AI664" s="9"/>
      <c r="AJ664" s="9"/>
      <c r="AK664" s="1"/>
      <c r="AL664" s="1" t="e">
        <f aca="false">SUMPRODUCT(B664:AJ664,PVCapPrice)</f>
        <v>#DIV/0!</v>
      </c>
      <c r="AM664" s="1"/>
      <c r="AN664" s="1"/>
      <c r="AO664" s="1"/>
      <c r="AP664" s="1"/>
      <c r="AQ664" s="1"/>
    </row>
    <row r="665" customFormat="false" ht="11.25" hidden="false" customHeight="false" outlineLevel="0" collapsed="false">
      <c r="A665" s="1" t="n">
        <v>663</v>
      </c>
      <c r="B665" s="8" t="n">
        <f aca="false">+[2]data1cf!AA664</f>
        <v>-90228.7141544785</v>
      </c>
      <c r="C665" s="8" t="n">
        <f aca="false">+[2]data1cf!AB664</f>
        <v>-7594.94393599317</v>
      </c>
      <c r="D665" s="8" t="n">
        <f aca="false">+[2]data1cf!AC664</f>
        <v>-3605.16184425855</v>
      </c>
      <c r="E665" s="8" t="n">
        <f aca="false">+[2]data1cf!AD664</f>
        <v>-3135.55083387508</v>
      </c>
      <c r="F665" s="8" t="n">
        <f aca="false">+[2]data1cf!AE664</f>
        <v>-3449.92399992069</v>
      </c>
      <c r="G665" s="8" t="n">
        <f aca="false">+[2]data1cf!AF664</f>
        <v>-3846.11661382026</v>
      </c>
      <c r="H665" s="8" t="n">
        <f aca="false">+[2]data1cf!AG664</f>
        <v>-2424.12526019571</v>
      </c>
      <c r="I665" s="8" t="n">
        <f aca="false">+[2]data1cf!AH664</f>
        <v>-2540.46909010058</v>
      </c>
      <c r="J665" s="8" t="n">
        <f aca="false">+[2]data1cf!AI664</f>
        <v>-2552.90329263557</v>
      </c>
      <c r="K665" s="8" t="n">
        <f aca="false">+[2]data1cf!AJ664</f>
        <v>-2562.20242884028</v>
      </c>
      <c r="L665" s="8" t="n">
        <f aca="false">+[2]data1cf!AK664</f>
        <v>-2590.39722751598</v>
      </c>
      <c r="M665" s="8" t="n">
        <f aca="false">+[2]data1cf!AL664</f>
        <v>-2588.9810631431</v>
      </c>
      <c r="N665" s="8" t="n">
        <f aca="false">+[2]data1cf!AM664</f>
        <v>-2606.48396004788</v>
      </c>
      <c r="O665" s="8" t="n">
        <f aca="false">+[2]data1cf!AN664</f>
        <v>-2416.78138027497</v>
      </c>
      <c r="P665" s="8" t="n">
        <f aca="false">+[2]data1cf!AO664</f>
        <v>-2378.2924455737</v>
      </c>
      <c r="Q665" s="8" t="n">
        <f aca="false">+[2]data1cf!AP664</f>
        <v>-2379.31642510256</v>
      </c>
      <c r="R665" s="8" t="n">
        <f aca="false">+[2]data1cf!AQ664</f>
        <v>1034.88725986621</v>
      </c>
      <c r="S665" s="8" t="n">
        <f aca="false">+[2]data1cf!AR664</f>
        <v>0</v>
      </c>
      <c r="T665" s="8" t="n">
        <f aca="false">+[2]data1cf!AS664</f>
        <v>0</v>
      </c>
      <c r="U665" s="8" t="n">
        <f aca="false">+[2]data1cf!AT664</f>
        <v>0</v>
      </c>
      <c r="V665" s="8" t="n">
        <f aca="false">+[2]data1cf!AU664</f>
        <v>0</v>
      </c>
      <c r="W665" s="8" t="n">
        <f aca="false">+[2]data1cf!AV664</f>
        <v>0</v>
      </c>
      <c r="X665" s="8" t="n">
        <f aca="false">+[2]data1cf!AW664</f>
        <v>0</v>
      </c>
      <c r="Y665" s="8" t="n">
        <f aca="false">+[2]data1cf!AX664</f>
        <v>0</v>
      </c>
      <c r="Z665" s="8" t="n">
        <f aca="false">+[2]data1cf!AY664</f>
        <v>0</v>
      </c>
      <c r="AA665" s="8" t="n">
        <f aca="false">+[2]data1cf!AZ664</f>
        <v>0</v>
      </c>
      <c r="AB665" s="9"/>
      <c r="AC665" s="9"/>
      <c r="AD665" s="9"/>
      <c r="AE665" s="9"/>
      <c r="AF665" s="9"/>
      <c r="AG665" s="9"/>
      <c r="AH665" s="9"/>
      <c r="AI665" s="9"/>
      <c r="AJ665" s="9"/>
      <c r="AK665" s="1"/>
      <c r="AL665" s="1" t="e">
        <f aca="false">SUMPRODUCT(B665:AJ665,PVCapPrice)</f>
        <v>#DIV/0!</v>
      </c>
      <c r="AM665" s="1"/>
      <c r="AN665" s="1"/>
      <c r="AO665" s="1"/>
      <c r="AP665" s="1"/>
      <c r="AQ665" s="1"/>
    </row>
    <row r="666" customFormat="false" ht="11.25" hidden="false" customHeight="false" outlineLevel="0" collapsed="false">
      <c r="A666" s="1" t="n">
        <v>664</v>
      </c>
      <c r="B666" s="8" t="n">
        <f aca="false">+[2]data1cf!AA665</f>
        <v>-88979.5808513274</v>
      </c>
      <c r="C666" s="8" t="n">
        <f aca="false">+[2]data1cf!AB665</f>
        <v>-7581.64966982539</v>
      </c>
      <c r="D666" s="8" t="n">
        <f aca="false">+[2]data1cf!AC665</f>
        <v>-3633.58696256357</v>
      </c>
      <c r="E666" s="8" t="n">
        <f aca="false">+[2]data1cf!AD665</f>
        <v>-3370.72921442633</v>
      </c>
      <c r="F666" s="8" t="n">
        <f aca="false">+[2]data1cf!AE665</f>
        <v>-3515.44637369168</v>
      </c>
      <c r="G666" s="8" t="n">
        <f aca="false">+[2]data1cf!AF665</f>
        <v>-3783.76127440061</v>
      </c>
      <c r="H666" s="8" t="n">
        <f aca="false">+[2]data1cf!AG665</f>
        <v>-2454.38206685663</v>
      </c>
      <c r="I666" s="8" t="n">
        <f aca="false">+[2]data1cf!AH665</f>
        <v>-2569.12320876822</v>
      </c>
      <c r="J666" s="8" t="n">
        <f aca="false">+[2]data1cf!AI665</f>
        <v>-2581.55741130321</v>
      </c>
      <c r="K666" s="8" t="n">
        <f aca="false">+[2]data1cf!AJ665</f>
        <v>-2590.90511381075</v>
      </c>
      <c r="L666" s="8" t="n">
        <f aca="false">+[2]data1cf!AK665</f>
        <v>-2619.05134618362</v>
      </c>
      <c r="M666" s="8" t="n">
        <f aca="false">+[2]data1cf!AL665</f>
        <v>-2617.68374811357</v>
      </c>
      <c r="N666" s="8" t="n">
        <f aca="false">+[2]data1cf!AM665</f>
        <v>-2635.13807871553</v>
      </c>
      <c r="O666" s="8" t="n">
        <f aca="false">+[2]data1cf!AN665</f>
        <v>-2445.48406524544</v>
      </c>
      <c r="P666" s="8" t="n">
        <f aca="false">+[2]data1cf!AO665</f>
        <v>-2406.94656424135</v>
      </c>
      <c r="Q666" s="8" t="n">
        <f aca="false">+[2]data1cf!AP665</f>
        <v>-2408.01911007303</v>
      </c>
      <c r="R666" s="8" t="n">
        <f aca="false">+[2]data1cf!AQ665</f>
        <v>1020.56020053239</v>
      </c>
      <c r="S666" s="8" t="n">
        <f aca="false">+[2]data1cf!AR665</f>
        <v>0</v>
      </c>
      <c r="T666" s="8" t="n">
        <f aca="false">+[2]data1cf!AS665</f>
        <v>0</v>
      </c>
      <c r="U666" s="8" t="n">
        <f aca="false">+[2]data1cf!AT665</f>
        <v>0</v>
      </c>
      <c r="V666" s="8" t="n">
        <f aca="false">+[2]data1cf!AU665</f>
        <v>0</v>
      </c>
      <c r="W666" s="8" t="n">
        <f aca="false">+[2]data1cf!AV665</f>
        <v>0</v>
      </c>
      <c r="X666" s="8" t="n">
        <f aca="false">+[2]data1cf!AW665</f>
        <v>0</v>
      </c>
      <c r="Y666" s="8" t="n">
        <f aca="false">+[2]data1cf!AX665</f>
        <v>0</v>
      </c>
      <c r="Z666" s="8" t="n">
        <f aca="false">+[2]data1cf!AY665</f>
        <v>0</v>
      </c>
      <c r="AA666" s="8" t="n">
        <f aca="false">+[2]data1cf!AZ665</f>
        <v>0</v>
      </c>
      <c r="AB666" s="9"/>
      <c r="AC666" s="9"/>
      <c r="AD666" s="9"/>
      <c r="AE666" s="9"/>
      <c r="AF666" s="9"/>
      <c r="AG666" s="9"/>
      <c r="AH666" s="9"/>
      <c r="AI666" s="9"/>
      <c r="AJ666" s="9"/>
      <c r="AK666" s="1"/>
      <c r="AL666" s="1" t="e">
        <f aca="false">SUMPRODUCT(B666:AJ666,PVCapPrice)</f>
        <v>#DIV/0!</v>
      </c>
      <c r="AM666" s="1"/>
      <c r="AN666" s="1"/>
      <c r="AO666" s="1"/>
      <c r="AP666" s="1"/>
      <c r="AQ666" s="1"/>
    </row>
    <row r="667" customFormat="false" ht="11.25" hidden="false" customHeight="false" outlineLevel="0" collapsed="false">
      <c r="A667" s="1" t="n">
        <v>665</v>
      </c>
      <c r="B667" s="8" t="n">
        <f aca="false">+[2]data1cf!AA666</f>
        <v>-93423.1771659866</v>
      </c>
      <c r="C667" s="8" t="n">
        <f aca="false">+[2]data1cf!AB666</f>
        <v>-7521.60232702007</v>
      </c>
      <c r="D667" s="8" t="n">
        <f aca="false">+[2]data1cf!AC666</f>
        <v>-3354.50672233375</v>
      </c>
      <c r="E667" s="8" t="n">
        <f aca="false">+[2]data1cf!AD666</f>
        <v>-3185.83471804017</v>
      </c>
      <c r="F667" s="8" t="n">
        <f aca="false">+[2]data1cf!AE666</f>
        <v>-3366.8893436985</v>
      </c>
      <c r="G667" s="8" t="n">
        <f aca="false">+[2]data1cf!AF666</f>
        <v>-3660.91846191694</v>
      </c>
      <c r="H667" s="8" t="n">
        <f aca="false">+[2]data1cf!AG666</f>
        <v>-2346.74821045984</v>
      </c>
      <c r="I667" s="8" t="n">
        <f aca="false">+[2]data1cf!AH666</f>
        <v>-2467.19066418699</v>
      </c>
      <c r="J667" s="8" t="n">
        <f aca="false">+[2]data1cf!AI666</f>
        <v>-2479.62486672198</v>
      </c>
      <c r="K667" s="8" t="n">
        <f aca="false">+[2]data1cf!AJ666</f>
        <v>-2488.79980220481</v>
      </c>
      <c r="L667" s="8" t="n">
        <f aca="false">+[2]data1cf!AK666</f>
        <v>-2517.11880160239</v>
      </c>
      <c r="M667" s="8" t="n">
        <f aca="false">+[2]data1cf!AL666</f>
        <v>-2515.57843650763</v>
      </c>
      <c r="N667" s="8" t="n">
        <f aca="false">+[2]data1cf!AM666</f>
        <v>-2533.2055341343</v>
      </c>
      <c r="O667" s="8" t="n">
        <f aca="false">+[2]data1cf!AN666</f>
        <v>-2343.37875363949</v>
      </c>
      <c r="P667" s="8" t="n">
        <f aca="false">+[2]data1cf!AO666</f>
        <v>-2305.01401966012</v>
      </c>
      <c r="Q667" s="8" t="n">
        <f aca="false">+[2]data1cf!AP666</f>
        <v>-2305.91379846709</v>
      </c>
      <c r="R667" s="8" t="n">
        <f aca="false">+[2]data1cf!AQ666</f>
        <v>1071.526472823</v>
      </c>
      <c r="S667" s="8" t="n">
        <f aca="false">+[2]data1cf!AR666</f>
        <v>0</v>
      </c>
      <c r="T667" s="8" t="n">
        <f aca="false">+[2]data1cf!AS666</f>
        <v>0</v>
      </c>
      <c r="U667" s="8" t="n">
        <f aca="false">+[2]data1cf!AT666</f>
        <v>0</v>
      </c>
      <c r="V667" s="8" t="n">
        <f aca="false">+[2]data1cf!AU666</f>
        <v>0</v>
      </c>
      <c r="W667" s="8" t="n">
        <f aca="false">+[2]data1cf!AV666</f>
        <v>0</v>
      </c>
      <c r="X667" s="8" t="n">
        <f aca="false">+[2]data1cf!AW666</f>
        <v>0</v>
      </c>
      <c r="Y667" s="8" t="n">
        <f aca="false">+[2]data1cf!AX666</f>
        <v>0</v>
      </c>
      <c r="Z667" s="8" t="n">
        <f aca="false">+[2]data1cf!AY666</f>
        <v>0</v>
      </c>
      <c r="AA667" s="8" t="n">
        <f aca="false">+[2]data1cf!AZ666</f>
        <v>0</v>
      </c>
      <c r="AB667" s="9"/>
      <c r="AC667" s="9"/>
      <c r="AD667" s="9"/>
      <c r="AE667" s="9"/>
      <c r="AF667" s="9"/>
      <c r="AG667" s="9"/>
      <c r="AH667" s="9"/>
      <c r="AI667" s="9"/>
      <c r="AJ667" s="9"/>
      <c r="AK667" s="1"/>
      <c r="AL667" s="1" t="e">
        <f aca="false">SUMPRODUCT(B667:AJ667,PVCapPrice)</f>
        <v>#DIV/0!</v>
      </c>
      <c r="AM667" s="1"/>
      <c r="AN667" s="1"/>
      <c r="AO667" s="1"/>
      <c r="AP667" s="1"/>
      <c r="AQ667" s="1"/>
    </row>
    <row r="668" customFormat="false" ht="11.25" hidden="false" customHeight="false" outlineLevel="0" collapsed="false">
      <c r="A668" s="1" t="n">
        <v>666</v>
      </c>
      <c r="B668" s="8" t="n">
        <f aca="false">+[2]data1cf!AA667</f>
        <v>-103783.127659915</v>
      </c>
      <c r="C668" s="8" t="n">
        <f aca="false">+[2]data1cf!AB667</f>
        <v>-7406.51346381724</v>
      </c>
      <c r="D668" s="8" t="n">
        <f aca="false">+[2]data1cf!AC667</f>
        <v>-3188.30818379193</v>
      </c>
      <c r="E668" s="8" t="n">
        <f aca="false">+[2]data1cf!AD667</f>
        <v>-2777.98082235562</v>
      </c>
      <c r="F668" s="8" t="n">
        <f aca="false">+[2]data1cf!AE667</f>
        <v>-2963.11879691308</v>
      </c>
      <c r="G668" s="8" t="n">
        <f aca="false">+[2]data1cf!AF667</f>
        <v>-3288.31040404744</v>
      </c>
      <c r="H668" s="8" t="n">
        <f aca="false">+[2]data1cf!AG667</f>
        <v>-2095.8070032078</v>
      </c>
      <c r="I668" s="8" t="n">
        <f aca="false">+[2]data1cf!AH667</f>
        <v>-2229.54168781668</v>
      </c>
      <c r="J668" s="8" t="n">
        <f aca="false">+[2]data1cf!AI667</f>
        <v>-2241.97589035167</v>
      </c>
      <c r="K668" s="8" t="n">
        <f aca="false">+[2]data1cf!AJ667</f>
        <v>-2250.74803095929</v>
      </c>
      <c r="L668" s="8" t="n">
        <f aca="false">+[2]data1cf!AK667</f>
        <v>-2279.46982523208</v>
      </c>
      <c r="M668" s="8" t="n">
        <f aca="false">+[2]data1cf!AL667</f>
        <v>-2277.52666526211</v>
      </c>
      <c r="N668" s="8" t="n">
        <f aca="false">+[2]data1cf!AM667</f>
        <v>-2295.55655776398</v>
      </c>
      <c r="O668" s="8" t="n">
        <f aca="false">+[2]data1cf!AN667</f>
        <v>-2105.32698239398</v>
      </c>
      <c r="P668" s="8" t="n">
        <f aca="false">+[2]data1cf!AO667</f>
        <v>-2067.36504328981</v>
      </c>
      <c r="Q668" s="8" t="n">
        <f aca="false">+[2]data1cf!AP667</f>
        <v>-2067.86202722157</v>
      </c>
      <c r="R668" s="8" t="n">
        <f aca="false">+[2]data1cf!AQ667</f>
        <v>1190.35096100816</v>
      </c>
      <c r="S668" s="8" t="n">
        <f aca="false">+[2]data1cf!AR667</f>
        <v>0</v>
      </c>
      <c r="T668" s="8" t="n">
        <f aca="false">+[2]data1cf!AS667</f>
        <v>0</v>
      </c>
      <c r="U668" s="8" t="n">
        <f aca="false">+[2]data1cf!AT667</f>
        <v>0</v>
      </c>
      <c r="V668" s="8" t="n">
        <f aca="false">+[2]data1cf!AU667</f>
        <v>0</v>
      </c>
      <c r="W668" s="8" t="n">
        <f aca="false">+[2]data1cf!AV667</f>
        <v>0</v>
      </c>
      <c r="X668" s="8" t="n">
        <f aca="false">+[2]data1cf!AW667</f>
        <v>0</v>
      </c>
      <c r="Y668" s="8" t="n">
        <f aca="false">+[2]data1cf!AX667</f>
        <v>0</v>
      </c>
      <c r="Z668" s="8" t="n">
        <f aca="false">+[2]data1cf!AY667</f>
        <v>0</v>
      </c>
      <c r="AA668" s="8" t="n">
        <f aca="false">+[2]data1cf!AZ667</f>
        <v>0</v>
      </c>
      <c r="AB668" s="9"/>
      <c r="AC668" s="9"/>
      <c r="AD668" s="9"/>
      <c r="AE668" s="9"/>
      <c r="AF668" s="9"/>
      <c r="AG668" s="9"/>
      <c r="AH668" s="9"/>
      <c r="AI668" s="9"/>
      <c r="AJ668" s="9"/>
      <c r="AK668" s="1"/>
      <c r="AL668" s="1" t="e">
        <f aca="false">SUMPRODUCT(B668:AJ668,PVCapPrice)</f>
        <v>#DIV/0!</v>
      </c>
      <c r="AM668" s="1"/>
      <c r="AN668" s="1"/>
      <c r="AO668" s="1"/>
      <c r="AP668" s="1"/>
      <c r="AQ668" s="1"/>
    </row>
    <row r="669" customFormat="false" ht="11.25" hidden="false" customHeight="false" outlineLevel="0" collapsed="false">
      <c r="A669" s="1" t="n">
        <v>667</v>
      </c>
      <c r="B669" s="8" t="n">
        <f aca="false">+[2]data1cf!AA668</f>
        <v>-99595.3492168595</v>
      </c>
      <c r="C669" s="8" t="n">
        <f aca="false">+[2]data1cf!AB668</f>
        <v>-7409.69294042052</v>
      </c>
      <c r="D669" s="8" t="n">
        <f aca="false">+[2]data1cf!AC668</f>
        <v>-3266.79255440997</v>
      </c>
      <c r="E669" s="8" t="n">
        <f aca="false">+[2]data1cf!AD668</f>
        <v>-2975.44611570406</v>
      </c>
      <c r="F669" s="8" t="n">
        <f aca="false">+[2]data1cf!AE668</f>
        <v>-3210.42658603699</v>
      </c>
      <c r="G669" s="8" t="n">
        <f aca="false">+[2]data1cf!AF668</f>
        <v>-3421.1910807198</v>
      </c>
      <c r="H669" s="8" t="n">
        <f aca="false">+[2]data1cf!AG668</f>
        <v>-2197.2443777223</v>
      </c>
      <c r="I669" s="8" t="n">
        <f aca="false">+[2]data1cf!AH668</f>
        <v>-2325.60597507761</v>
      </c>
      <c r="J669" s="8" t="n">
        <f aca="false">+[2]data1cf!AI668</f>
        <v>-2338.0401776126</v>
      </c>
      <c r="K669" s="8" t="n">
        <f aca="false">+[2]data1cf!AJ668</f>
        <v>-2346.97513904609</v>
      </c>
      <c r="L669" s="8" t="n">
        <f aca="false">+[2]data1cf!AK668</f>
        <v>-2375.53411249301</v>
      </c>
      <c r="M669" s="8" t="n">
        <f aca="false">+[2]data1cf!AL668</f>
        <v>-2373.75377334891</v>
      </c>
      <c r="N669" s="8" t="n">
        <f aca="false">+[2]data1cf!AM668</f>
        <v>-2391.62084502492</v>
      </c>
      <c r="O669" s="8" t="n">
        <f aca="false">+[2]data1cf!AN668</f>
        <v>-2201.55409048077</v>
      </c>
      <c r="P669" s="8" t="n">
        <f aca="false">+[2]data1cf!AO668</f>
        <v>-2163.42933055074</v>
      </c>
      <c r="Q669" s="8" t="n">
        <f aca="false">+[2]data1cf!AP668</f>
        <v>-2164.08913530837</v>
      </c>
      <c r="R669" s="8" t="n">
        <f aca="false">+[2]data1cf!AQ668</f>
        <v>1142.31881737769</v>
      </c>
      <c r="S669" s="8" t="n">
        <f aca="false">+[2]data1cf!AR668</f>
        <v>0</v>
      </c>
      <c r="T669" s="8" t="n">
        <f aca="false">+[2]data1cf!AS668</f>
        <v>0</v>
      </c>
      <c r="U669" s="8" t="n">
        <f aca="false">+[2]data1cf!AT668</f>
        <v>0</v>
      </c>
      <c r="V669" s="8" t="n">
        <f aca="false">+[2]data1cf!AU668</f>
        <v>0</v>
      </c>
      <c r="W669" s="8" t="n">
        <f aca="false">+[2]data1cf!AV668</f>
        <v>0</v>
      </c>
      <c r="X669" s="8" t="n">
        <f aca="false">+[2]data1cf!AW668</f>
        <v>0</v>
      </c>
      <c r="Y669" s="8" t="n">
        <f aca="false">+[2]data1cf!AX668</f>
        <v>0</v>
      </c>
      <c r="Z669" s="8" t="n">
        <f aca="false">+[2]data1cf!AY668</f>
        <v>0</v>
      </c>
      <c r="AA669" s="8" t="n">
        <f aca="false">+[2]data1cf!AZ668</f>
        <v>0</v>
      </c>
      <c r="AB669" s="9"/>
      <c r="AC669" s="9"/>
      <c r="AD669" s="9"/>
      <c r="AE669" s="9"/>
      <c r="AF669" s="9"/>
      <c r="AG669" s="9"/>
      <c r="AH669" s="9"/>
      <c r="AI669" s="9"/>
      <c r="AJ669" s="9"/>
      <c r="AK669" s="1"/>
      <c r="AL669" s="1" t="e">
        <f aca="false">SUMPRODUCT(B669:AJ669,PVCapPrice)</f>
        <v>#DIV/0!</v>
      </c>
      <c r="AM669" s="1"/>
      <c r="AN669" s="1"/>
      <c r="AO669" s="1"/>
      <c r="AP669" s="1"/>
      <c r="AQ669" s="1"/>
    </row>
    <row r="670" customFormat="false" ht="11.25" hidden="false" customHeight="false" outlineLevel="0" collapsed="false">
      <c r="A670" s="1" t="n">
        <v>668</v>
      </c>
      <c r="B670" s="8" t="n">
        <f aca="false">+[2]data1cf!AA669</f>
        <v>-92845.281501182</v>
      </c>
      <c r="C670" s="8" t="n">
        <f aca="false">+[2]data1cf!AB669</f>
        <v>-7597.98535012172</v>
      </c>
      <c r="D670" s="8" t="n">
        <f aca="false">+[2]data1cf!AC669</f>
        <v>-3539.113447559</v>
      </c>
      <c r="E670" s="8" t="n">
        <f aca="false">+[2]data1cf!AD669</f>
        <v>-3009.12934657851</v>
      </c>
      <c r="F670" s="8" t="n">
        <f aca="false">+[2]data1cf!AE669</f>
        <v>-3418.44903423275</v>
      </c>
      <c r="G670" s="8" t="n">
        <f aca="false">+[2]data1cf!AF669</f>
        <v>-3642.72079954181</v>
      </c>
      <c r="H670" s="8" t="n">
        <f aca="false">+[2]data1cf!AG669</f>
        <v>-2360.74613794769</v>
      </c>
      <c r="I670" s="8" t="n">
        <f aca="false">+[2]data1cf!AH669</f>
        <v>-2480.44712842108</v>
      </c>
      <c r="J670" s="8" t="n">
        <f aca="false">+[2]data1cf!AI669</f>
        <v>-2492.88133095607</v>
      </c>
      <c r="K670" s="8" t="n">
        <f aca="false">+[2]data1cf!AJ669</f>
        <v>-2502.07873502234</v>
      </c>
      <c r="L670" s="8" t="n">
        <f aca="false">+[2]data1cf!AK669</f>
        <v>-2530.37526583648</v>
      </c>
      <c r="M670" s="8" t="n">
        <f aca="false">+[2]data1cf!AL669</f>
        <v>-2528.85736932516</v>
      </c>
      <c r="N670" s="8" t="n">
        <f aca="false">+[2]data1cf!AM669</f>
        <v>-2546.46199836838</v>
      </c>
      <c r="O670" s="8" t="n">
        <f aca="false">+[2]data1cf!AN669</f>
        <v>-2356.65768645703</v>
      </c>
      <c r="P670" s="8" t="n">
        <f aca="false">+[2]data1cf!AO669</f>
        <v>-2318.2704838942</v>
      </c>
      <c r="Q670" s="8" t="n">
        <f aca="false">+[2]data1cf!AP669</f>
        <v>-2319.19273128462</v>
      </c>
      <c r="R670" s="8" t="n">
        <f aca="false">+[2]data1cf!AQ669</f>
        <v>1064.89824070596</v>
      </c>
      <c r="S670" s="8" t="n">
        <f aca="false">+[2]data1cf!AR669</f>
        <v>0</v>
      </c>
      <c r="T670" s="8" t="n">
        <f aca="false">+[2]data1cf!AS669</f>
        <v>0</v>
      </c>
      <c r="U670" s="8" t="n">
        <f aca="false">+[2]data1cf!AT669</f>
        <v>0</v>
      </c>
      <c r="V670" s="8" t="n">
        <f aca="false">+[2]data1cf!AU669</f>
        <v>0</v>
      </c>
      <c r="W670" s="8" t="n">
        <f aca="false">+[2]data1cf!AV669</f>
        <v>0</v>
      </c>
      <c r="X670" s="8" t="n">
        <f aca="false">+[2]data1cf!AW669</f>
        <v>0</v>
      </c>
      <c r="Y670" s="8" t="n">
        <f aca="false">+[2]data1cf!AX669</f>
        <v>0</v>
      </c>
      <c r="Z670" s="8" t="n">
        <f aca="false">+[2]data1cf!AY669</f>
        <v>0</v>
      </c>
      <c r="AA670" s="8" t="n">
        <f aca="false">+[2]data1cf!AZ669</f>
        <v>0</v>
      </c>
      <c r="AB670" s="9"/>
      <c r="AC670" s="9"/>
      <c r="AD670" s="9"/>
      <c r="AE670" s="9"/>
      <c r="AF670" s="9"/>
      <c r="AG670" s="9"/>
      <c r="AH670" s="9"/>
      <c r="AI670" s="9"/>
      <c r="AJ670" s="9"/>
      <c r="AK670" s="1"/>
      <c r="AL670" s="1" t="e">
        <f aca="false">SUMPRODUCT(B670:AJ670,PVCapPrice)</f>
        <v>#DIV/0!</v>
      </c>
      <c r="AM670" s="1"/>
      <c r="AN670" s="1"/>
      <c r="AO670" s="1"/>
      <c r="AP670" s="1"/>
      <c r="AQ670" s="1"/>
    </row>
    <row r="671" customFormat="false" ht="11.25" hidden="false" customHeight="false" outlineLevel="0" collapsed="false">
      <c r="A671" s="1" t="n">
        <v>669</v>
      </c>
      <c r="B671" s="8" t="n">
        <f aca="false">+[2]data1cf!AA670</f>
        <v>-88160.0914307777</v>
      </c>
      <c r="C671" s="8" t="n">
        <f aca="false">+[2]data1cf!AB670</f>
        <v>-7668.70783929787</v>
      </c>
      <c r="D671" s="8" t="n">
        <f aca="false">+[2]data1cf!AC670</f>
        <v>-3758.52007893734</v>
      </c>
      <c r="E671" s="8" t="n">
        <f aca="false">+[2]data1cf!AD670</f>
        <v>-3418.85139235411</v>
      </c>
      <c r="F671" s="8" t="n">
        <f aca="false">+[2]data1cf!AE670</f>
        <v>-3417.95552205439</v>
      </c>
      <c r="G671" s="8" t="n">
        <f aca="false">+[2]data1cf!AF670</f>
        <v>-3812.13991838796</v>
      </c>
      <c r="H671" s="8" t="n">
        <f aca="false">+[2]data1cf!AG670</f>
        <v>-2474.23193627864</v>
      </c>
      <c r="I671" s="8" t="n">
        <f aca="false">+[2]data1cf!AH670</f>
        <v>-2587.92164048409</v>
      </c>
      <c r="J671" s="8" t="n">
        <f aca="false">+[2]data1cf!AI670</f>
        <v>-2600.35584301908</v>
      </c>
      <c r="K671" s="8" t="n">
        <f aca="false">+[2]data1cf!AJ670</f>
        <v>-2609.7354072753</v>
      </c>
      <c r="L671" s="8" t="n">
        <f aca="false">+[2]data1cf!AK670</f>
        <v>-2637.84977789949</v>
      </c>
      <c r="M671" s="8" t="n">
        <f aca="false">+[2]data1cf!AL670</f>
        <v>-2636.51404157812</v>
      </c>
      <c r="N671" s="8" t="n">
        <f aca="false">+[2]data1cf!AM670</f>
        <v>-2653.9365104314</v>
      </c>
      <c r="O671" s="8" t="n">
        <f aca="false">+[2]data1cf!AN670</f>
        <v>-2464.31435870998</v>
      </c>
      <c r="P671" s="8" t="n">
        <f aca="false">+[2]data1cf!AO670</f>
        <v>-2425.74499595722</v>
      </c>
      <c r="Q671" s="8" t="n">
        <f aca="false">+[2]data1cf!AP670</f>
        <v>-2426.84940353758</v>
      </c>
      <c r="R671" s="8" t="n">
        <f aca="false">+[2]data1cf!AQ670</f>
        <v>1011.16098467445</v>
      </c>
      <c r="S671" s="8" t="n">
        <f aca="false">+[2]data1cf!AR670</f>
        <v>0</v>
      </c>
      <c r="T671" s="8" t="n">
        <f aca="false">+[2]data1cf!AS670</f>
        <v>0</v>
      </c>
      <c r="U671" s="8" t="n">
        <f aca="false">+[2]data1cf!AT670</f>
        <v>0</v>
      </c>
      <c r="V671" s="8" t="n">
        <f aca="false">+[2]data1cf!AU670</f>
        <v>0</v>
      </c>
      <c r="W671" s="8" t="n">
        <f aca="false">+[2]data1cf!AV670</f>
        <v>0</v>
      </c>
      <c r="X671" s="8" t="n">
        <f aca="false">+[2]data1cf!AW670</f>
        <v>0</v>
      </c>
      <c r="Y671" s="8" t="n">
        <f aca="false">+[2]data1cf!AX670</f>
        <v>0</v>
      </c>
      <c r="Z671" s="8" t="n">
        <f aca="false">+[2]data1cf!AY670</f>
        <v>0</v>
      </c>
      <c r="AA671" s="8" t="n">
        <f aca="false">+[2]data1cf!AZ670</f>
        <v>0</v>
      </c>
      <c r="AB671" s="9"/>
      <c r="AC671" s="9"/>
      <c r="AD671" s="9"/>
      <c r="AE671" s="9"/>
      <c r="AF671" s="9"/>
      <c r="AG671" s="9"/>
      <c r="AH671" s="9"/>
      <c r="AI671" s="9"/>
      <c r="AJ671" s="9"/>
      <c r="AK671" s="1"/>
      <c r="AL671" s="1" t="e">
        <f aca="false">SUMPRODUCT(B671:AJ671,PVCapPrice)</f>
        <v>#DIV/0!</v>
      </c>
      <c r="AM671" s="1"/>
      <c r="AN671" s="1"/>
      <c r="AO671" s="1"/>
      <c r="AP671" s="1"/>
      <c r="AQ671" s="1"/>
    </row>
    <row r="672" customFormat="false" ht="11.25" hidden="false" customHeight="false" outlineLevel="0" collapsed="false">
      <c r="A672" s="1" t="n">
        <v>670</v>
      </c>
      <c r="B672" s="8" t="n">
        <f aca="false">+[2]data1cf!AA671</f>
        <v>-98742.4402053293</v>
      </c>
      <c r="C672" s="8" t="n">
        <f aca="false">+[2]data1cf!AB671</f>
        <v>-7454.58569994499</v>
      </c>
      <c r="D672" s="8" t="n">
        <f aca="false">+[2]data1cf!AC671</f>
        <v>-3298.8683357801</v>
      </c>
      <c r="E672" s="8" t="n">
        <f aca="false">+[2]data1cf!AD671</f>
        <v>-2986.65358207149</v>
      </c>
      <c r="F672" s="8" t="n">
        <f aca="false">+[2]data1cf!AE671</f>
        <v>-3170.39779136736</v>
      </c>
      <c r="G672" s="8" t="n">
        <f aca="false">+[2]data1cf!AF671</f>
        <v>-3489.76920743395</v>
      </c>
      <c r="H672" s="8" t="n">
        <f aca="false">+[2]data1cf!AG671</f>
        <v>-2217.90374449775</v>
      </c>
      <c r="I672" s="8" t="n">
        <f aca="false">+[2]data1cf!AH671</f>
        <v>-2345.1710254749</v>
      </c>
      <c r="J672" s="8" t="n">
        <f aca="false">+[2]data1cf!AI671</f>
        <v>-2357.60522800989</v>
      </c>
      <c r="K672" s="8" t="n">
        <f aca="false">+[2]data1cf!AJ671</f>
        <v>-2366.57335054575</v>
      </c>
      <c r="L672" s="8" t="n">
        <f aca="false">+[2]data1cf!AK671</f>
        <v>-2395.0991628903</v>
      </c>
      <c r="M672" s="8" t="n">
        <f aca="false">+[2]data1cf!AL671</f>
        <v>-2393.35198484857</v>
      </c>
      <c r="N672" s="8" t="n">
        <f aca="false">+[2]data1cf!AM671</f>
        <v>-2411.18589542221</v>
      </c>
      <c r="O672" s="8" t="n">
        <f aca="false">+[2]data1cf!AN671</f>
        <v>-2221.15230198043</v>
      </c>
      <c r="P672" s="8" t="n">
        <f aca="false">+[2]data1cf!AO671</f>
        <v>-2182.99438094803</v>
      </c>
      <c r="Q672" s="8" t="n">
        <f aca="false">+[2]data1cf!AP671</f>
        <v>-2183.68734680803</v>
      </c>
      <c r="R672" s="8" t="n">
        <f aca="false">+[2]data1cf!AQ671</f>
        <v>1132.53629217905</v>
      </c>
      <c r="S672" s="8" t="n">
        <f aca="false">+[2]data1cf!AR671</f>
        <v>0</v>
      </c>
      <c r="T672" s="8" t="n">
        <f aca="false">+[2]data1cf!AS671</f>
        <v>0</v>
      </c>
      <c r="U672" s="8" t="n">
        <f aca="false">+[2]data1cf!AT671</f>
        <v>0</v>
      </c>
      <c r="V672" s="8" t="n">
        <f aca="false">+[2]data1cf!AU671</f>
        <v>0</v>
      </c>
      <c r="W672" s="8" t="n">
        <f aca="false">+[2]data1cf!AV671</f>
        <v>0</v>
      </c>
      <c r="X672" s="8" t="n">
        <f aca="false">+[2]data1cf!AW671</f>
        <v>0</v>
      </c>
      <c r="Y672" s="8" t="n">
        <f aca="false">+[2]data1cf!AX671</f>
        <v>0</v>
      </c>
      <c r="Z672" s="8" t="n">
        <f aca="false">+[2]data1cf!AY671</f>
        <v>0</v>
      </c>
      <c r="AA672" s="8" t="n">
        <f aca="false">+[2]data1cf!AZ671</f>
        <v>0</v>
      </c>
      <c r="AB672" s="9"/>
      <c r="AC672" s="9"/>
      <c r="AD672" s="9"/>
      <c r="AE672" s="9"/>
      <c r="AF672" s="9"/>
      <c r="AG672" s="9"/>
      <c r="AH672" s="9"/>
      <c r="AI672" s="9"/>
      <c r="AJ672" s="9"/>
      <c r="AK672" s="1"/>
      <c r="AL672" s="1" t="e">
        <f aca="false">SUMPRODUCT(B672:AJ672,PVCapPrice)</f>
        <v>#DIV/0!</v>
      </c>
      <c r="AM672" s="1"/>
      <c r="AN672" s="1"/>
      <c r="AO672" s="1"/>
      <c r="AP672" s="1"/>
      <c r="AQ672" s="1"/>
    </row>
    <row r="673" customFormat="false" ht="11.25" hidden="false" customHeight="false" outlineLevel="0" collapsed="false">
      <c r="A673" s="1" t="n">
        <v>671</v>
      </c>
      <c r="B673" s="8" t="n">
        <f aca="false">+[2]data1cf!AA672</f>
        <v>-94018.2553083069</v>
      </c>
      <c r="C673" s="8" t="n">
        <f aca="false">+[2]data1cf!AB672</f>
        <v>-7473.42743123108</v>
      </c>
      <c r="D673" s="8" t="n">
        <f aca="false">+[2]data1cf!AC672</f>
        <v>-3369.38764230251</v>
      </c>
      <c r="E673" s="8" t="n">
        <f aca="false">+[2]data1cf!AD672</f>
        <v>-3256.77990692813</v>
      </c>
      <c r="F673" s="8" t="n">
        <f aca="false">+[2]data1cf!AE672</f>
        <v>-3406.47865575948</v>
      </c>
      <c r="G673" s="8" t="n">
        <f aca="false">+[2]data1cf!AF672</f>
        <v>-3712.76294656537</v>
      </c>
      <c r="H673" s="8" t="n">
        <f aca="false">+[2]data1cf!AG672</f>
        <v>-2332.3340848778</v>
      </c>
      <c r="I673" s="8" t="n">
        <f aca="false">+[2]data1cf!AH672</f>
        <v>-2453.54004766468</v>
      </c>
      <c r="J673" s="8" t="n">
        <f aca="false">+[2]data1cf!AI672</f>
        <v>-2465.97425019967</v>
      </c>
      <c r="K673" s="8" t="n">
        <f aca="false">+[2]data1cf!AJ672</f>
        <v>-2475.12604904432</v>
      </c>
      <c r="L673" s="8" t="n">
        <f aca="false">+[2]data1cf!AK672</f>
        <v>-2503.46818508008</v>
      </c>
      <c r="M673" s="8" t="n">
        <f aca="false">+[2]data1cf!AL672</f>
        <v>-2501.90468334714</v>
      </c>
      <c r="N673" s="8" t="n">
        <f aca="false">+[2]data1cf!AM672</f>
        <v>-2519.55491761198</v>
      </c>
      <c r="O673" s="8" t="n">
        <f aca="false">+[2]data1cf!AN672</f>
        <v>-2329.70500047901</v>
      </c>
      <c r="P673" s="8" t="n">
        <f aca="false">+[2]data1cf!AO672</f>
        <v>-2291.3634031378</v>
      </c>
      <c r="Q673" s="8" t="n">
        <f aca="false">+[2]data1cf!AP672</f>
        <v>-2292.2400453066</v>
      </c>
      <c r="R673" s="8" t="n">
        <f aca="false">+[2]data1cf!AQ672</f>
        <v>1078.35178108416</v>
      </c>
      <c r="S673" s="8" t="n">
        <f aca="false">+[2]data1cf!AR672</f>
        <v>0</v>
      </c>
      <c r="T673" s="8" t="n">
        <f aca="false">+[2]data1cf!AS672</f>
        <v>0</v>
      </c>
      <c r="U673" s="8" t="n">
        <f aca="false">+[2]data1cf!AT672</f>
        <v>0</v>
      </c>
      <c r="V673" s="8" t="n">
        <f aca="false">+[2]data1cf!AU672</f>
        <v>0</v>
      </c>
      <c r="W673" s="8" t="n">
        <f aca="false">+[2]data1cf!AV672</f>
        <v>0</v>
      </c>
      <c r="X673" s="8" t="n">
        <f aca="false">+[2]data1cf!AW672</f>
        <v>0</v>
      </c>
      <c r="Y673" s="8" t="n">
        <f aca="false">+[2]data1cf!AX672</f>
        <v>0</v>
      </c>
      <c r="Z673" s="8" t="n">
        <f aca="false">+[2]data1cf!AY672</f>
        <v>0</v>
      </c>
      <c r="AA673" s="8" t="n">
        <f aca="false">+[2]data1cf!AZ672</f>
        <v>0</v>
      </c>
      <c r="AB673" s="9"/>
      <c r="AC673" s="9"/>
      <c r="AD673" s="9"/>
      <c r="AE673" s="9"/>
      <c r="AF673" s="9"/>
      <c r="AG673" s="9"/>
      <c r="AH673" s="9"/>
      <c r="AI673" s="9"/>
      <c r="AJ673" s="9"/>
      <c r="AK673" s="1"/>
      <c r="AL673" s="1" t="e">
        <f aca="false">SUMPRODUCT(B673:AJ673,PVCapPrice)</f>
        <v>#DIV/0!</v>
      </c>
      <c r="AM673" s="1"/>
      <c r="AN673" s="1"/>
      <c r="AO673" s="1"/>
      <c r="AP673" s="1"/>
      <c r="AQ673" s="1"/>
    </row>
    <row r="674" customFormat="false" ht="11.25" hidden="false" customHeight="false" outlineLevel="0" collapsed="false">
      <c r="A674" s="1" t="n">
        <v>672</v>
      </c>
      <c r="B674" s="8" t="n">
        <f aca="false">+[2]data1cf!AA673</f>
        <v>-87678.300106981</v>
      </c>
      <c r="C674" s="8" t="n">
        <f aca="false">+[2]data1cf!AB673</f>
        <v>-7656.91730168475</v>
      </c>
      <c r="D674" s="8" t="n">
        <f aca="false">+[2]data1cf!AC673</f>
        <v>-3619.09738698586</v>
      </c>
      <c r="E674" s="8" t="n">
        <f aca="false">+[2]data1cf!AD673</f>
        <v>-3294.8308411971</v>
      </c>
      <c r="F674" s="8" t="n">
        <f aca="false">+[2]data1cf!AE673</f>
        <v>-3587.62652959436</v>
      </c>
      <c r="G674" s="8" t="n">
        <f aca="false">+[2]data1cf!AF673</f>
        <v>-3780.52893496099</v>
      </c>
      <c r="H674" s="8" t="n">
        <f aca="false">+[2]data1cf!AG673</f>
        <v>-2485.90200135357</v>
      </c>
      <c r="I674" s="8" t="n">
        <f aca="false">+[2]data1cf!AH673</f>
        <v>-2598.97354801893</v>
      </c>
      <c r="J674" s="8" t="n">
        <f aca="false">+[2]data1cf!AI673</f>
        <v>-2611.40775055392</v>
      </c>
      <c r="K674" s="8" t="n">
        <f aca="false">+[2]data1cf!AJ673</f>
        <v>-2620.8060468568</v>
      </c>
      <c r="L674" s="8" t="n">
        <f aca="false">+[2]data1cf!AK673</f>
        <v>-2648.90168543433</v>
      </c>
      <c r="M674" s="8" t="n">
        <f aca="false">+[2]data1cf!AL673</f>
        <v>-2647.58468115963</v>
      </c>
      <c r="N674" s="8" t="n">
        <f aca="false">+[2]data1cf!AM673</f>
        <v>-2664.98841796624</v>
      </c>
      <c r="O674" s="8" t="n">
        <f aca="false">+[2]data1cf!AN673</f>
        <v>-2475.38499829149</v>
      </c>
      <c r="P674" s="8" t="n">
        <f aca="false">+[2]data1cf!AO673</f>
        <v>-2436.79690349206</v>
      </c>
      <c r="Q674" s="8" t="n">
        <f aca="false">+[2]data1cf!AP673</f>
        <v>-2437.92004311908</v>
      </c>
      <c r="R674" s="8" t="n">
        <f aca="false">+[2]data1cf!AQ673</f>
        <v>1005.63503090703</v>
      </c>
      <c r="S674" s="8" t="n">
        <f aca="false">+[2]data1cf!AR673</f>
        <v>0</v>
      </c>
      <c r="T674" s="8" t="n">
        <f aca="false">+[2]data1cf!AS673</f>
        <v>0</v>
      </c>
      <c r="U674" s="8" t="n">
        <f aca="false">+[2]data1cf!AT673</f>
        <v>0</v>
      </c>
      <c r="V674" s="8" t="n">
        <f aca="false">+[2]data1cf!AU673</f>
        <v>0</v>
      </c>
      <c r="W674" s="8" t="n">
        <f aca="false">+[2]data1cf!AV673</f>
        <v>0</v>
      </c>
      <c r="X674" s="8" t="n">
        <f aca="false">+[2]data1cf!AW673</f>
        <v>0</v>
      </c>
      <c r="Y674" s="8" t="n">
        <f aca="false">+[2]data1cf!AX673</f>
        <v>0</v>
      </c>
      <c r="Z674" s="8" t="n">
        <f aca="false">+[2]data1cf!AY673</f>
        <v>0</v>
      </c>
      <c r="AA674" s="8" t="n">
        <f aca="false">+[2]data1cf!AZ673</f>
        <v>0</v>
      </c>
      <c r="AB674" s="9"/>
      <c r="AC674" s="9"/>
      <c r="AD674" s="9"/>
      <c r="AE674" s="9"/>
      <c r="AF674" s="9"/>
      <c r="AG674" s="9"/>
      <c r="AH674" s="9"/>
      <c r="AI674" s="9"/>
      <c r="AJ674" s="9"/>
      <c r="AK674" s="1"/>
      <c r="AL674" s="1" t="e">
        <f aca="false">SUMPRODUCT(B674:AJ674,PVCapPrice)</f>
        <v>#DIV/0!</v>
      </c>
      <c r="AM674" s="1"/>
      <c r="AN674" s="1"/>
      <c r="AO674" s="1"/>
      <c r="AP674" s="1"/>
      <c r="AQ674" s="1"/>
    </row>
    <row r="675" customFormat="false" ht="11.25" hidden="false" customHeight="false" outlineLevel="0" collapsed="false">
      <c r="A675" s="1" t="n">
        <v>673</v>
      </c>
      <c r="B675" s="8" t="n">
        <f aca="false">+[2]data1cf!AA674</f>
        <v>-100941.714298968</v>
      </c>
      <c r="C675" s="8" t="n">
        <f aca="false">+[2]data1cf!AB674</f>
        <v>-7364.30074173801</v>
      </c>
      <c r="D675" s="8" t="n">
        <f aca="false">+[2]data1cf!AC674</f>
        <v>-3065.80694136596</v>
      </c>
      <c r="E675" s="8" t="n">
        <f aca="false">+[2]data1cf!AD674</f>
        <v>-2686.38720577849</v>
      </c>
      <c r="F675" s="8" t="n">
        <f aca="false">+[2]data1cf!AE674</f>
        <v>-3135.26132456758</v>
      </c>
      <c r="G675" s="8" t="n">
        <f aca="false">+[2]data1cf!AF674</f>
        <v>-3471.47843254578</v>
      </c>
      <c r="H675" s="8" t="n">
        <f aca="false">+[2]data1cf!AG674</f>
        <v>-2164.63239957585</v>
      </c>
      <c r="I675" s="8" t="n">
        <f aca="false">+[2]data1cf!AH674</f>
        <v>-2294.7214371861</v>
      </c>
      <c r="J675" s="8" t="n">
        <f aca="false">+[2]data1cf!AI674</f>
        <v>-2307.15563972109</v>
      </c>
      <c r="K675" s="8" t="n">
        <f aca="false">+[2]data1cf!AJ674</f>
        <v>-2316.03825448019</v>
      </c>
      <c r="L675" s="8" t="n">
        <f aca="false">+[2]data1cf!AK674</f>
        <v>-2344.6495746015</v>
      </c>
      <c r="M675" s="8" t="n">
        <f aca="false">+[2]data1cf!AL674</f>
        <v>-2342.81688878301</v>
      </c>
      <c r="N675" s="8" t="n">
        <f aca="false">+[2]data1cf!AM674</f>
        <v>-2360.73630713341</v>
      </c>
      <c r="O675" s="8" t="n">
        <f aca="false">+[2]data1cf!AN674</f>
        <v>-2170.61720591487</v>
      </c>
      <c r="P675" s="8" t="n">
        <f aca="false">+[2]data1cf!AO674</f>
        <v>-2132.54479265923</v>
      </c>
      <c r="Q675" s="8" t="n">
        <f aca="false">+[2]data1cf!AP674</f>
        <v>-2133.15225074247</v>
      </c>
      <c r="R675" s="8" t="n">
        <f aca="false">+[2]data1cf!AQ674</f>
        <v>1157.76108632344</v>
      </c>
      <c r="S675" s="8" t="n">
        <f aca="false">+[2]data1cf!AR674</f>
        <v>0</v>
      </c>
      <c r="T675" s="8" t="n">
        <f aca="false">+[2]data1cf!AS674</f>
        <v>0</v>
      </c>
      <c r="U675" s="8" t="n">
        <f aca="false">+[2]data1cf!AT674</f>
        <v>0</v>
      </c>
      <c r="V675" s="8" t="n">
        <f aca="false">+[2]data1cf!AU674</f>
        <v>0</v>
      </c>
      <c r="W675" s="8" t="n">
        <f aca="false">+[2]data1cf!AV674</f>
        <v>0</v>
      </c>
      <c r="X675" s="8" t="n">
        <f aca="false">+[2]data1cf!AW674</f>
        <v>0</v>
      </c>
      <c r="Y675" s="8" t="n">
        <f aca="false">+[2]data1cf!AX674</f>
        <v>0</v>
      </c>
      <c r="Z675" s="8" t="n">
        <f aca="false">+[2]data1cf!AY674</f>
        <v>0</v>
      </c>
      <c r="AA675" s="8" t="n">
        <f aca="false">+[2]data1cf!AZ674</f>
        <v>0</v>
      </c>
      <c r="AB675" s="9"/>
      <c r="AC675" s="9"/>
      <c r="AD675" s="9"/>
      <c r="AE675" s="9"/>
      <c r="AF675" s="9"/>
      <c r="AG675" s="9"/>
      <c r="AH675" s="9"/>
      <c r="AI675" s="9"/>
      <c r="AJ675" s="9"/>
      <c r="AK675" s="1"/>
      <c r="AL675" s="1" t="e">
        <f aca="false">SUMPRODUCT(B675:AJ675,PVCapPrice)</f>
        <v>#DIV/0!</v>
      </c>
      <c r="AM675" s="1"/>
      <c r="AN675" s="1"/>
      <c r="AO675" s="1"/>
      <c r="AP675" s="1"/>
      <c r="AQ675" s="1"/>
    </row>
    <row r="676" customFormat="false" ht="11.25" hidden="false" customHeight="false" outlineLevel="0" collapsed="false">
      <c r="A676" s="1" t="n">
        <v>674</v>
      </c>
      <c r="B676" s="8" t="n">
        <f aca="false">+[2]data1cf!AA675</f>
        <v>-94799.615198178</v>
      </c>
      <c r="C676" s="8" t="n">
        <f aca="false">+[2]data1cf!AB675</f>
        <v>-7489.2358739302</v>
      </c>
      <c r="D676" s="8" t="n">
        <f aca="false">+[2]data1cf!AC675</f>
        <v>-3388.75335805891</v>
      </c>
      <c r="E676" s="8" t="n">
        <f aca="false">+[2]data1cf!AD675</f>
        <v>-3067.42746651031</v>
      </c>
      <c r="F676" s="8" t="n">
        <f aca="false">+[2]data1cf!AE675</f>
        <v>-3432.19913388563</v>
      </c>
      <c r="G676" s="8" t="n">
        <f aca="false">+[2]data1cf!AF675</f>
        <v>-3650.08230186781</v>
      </c>
      <c r="H676" s="8" t="n">
        <f aca="false">+[2]data1cf!AG675</f>
        <v>-2313.40779809897</v>
      </c>
      <c r="I676" s="8" t="n">
        <f aca="false">+[2]data1cf!AH675</f>
        <v>-2435.61627687895</v>
      </c>
      <c r="J676" s="8" t="n">
        <f aca="false">+[2]data1cf!AI675</f>
        <v>-2448.05047941394</v>
      </c>
      <c r="K676" s="8" t="n">
        <f aca="false">+[2]data1cf!AJ675</f>
        <v>-2457.17189898607</v>
      </c>
      <c r="L676" s="8" t="n">
        <f aca="false">+[2]data1cf!AK675</f>
        <v>-2485.54441429435</v>
      </c>
      <c r="M676" s="8" t="n">
        <f aca="false">+[2]data1cf!AL675</f>
        <v>-2483.95053328889</v>
      </c>
      <c r="N676" s="8" t="n">
        <f aca="false">+[2]data1cf!AM675</f>
        <v>-2501.63114682625</v>
      </c>
      <c r="O676" s="8" t="n">
        <f aca="false">+[2]data1cf!AN675</f>
        <v>-2311.75085042076</v>
      </c>
      <c r="P676" s="8" t="n">
        <f aca="false">+[2]data1cf!AO675</f>
        <v>-2273.43963235207</v>
      </c>
      <c r="Q676" s="8" t="n">
        <f aca="false">+[2]data1cf!AP675</f>
        <v>-2274.28589524835</v>
      </c>
      <c r="R676" s="8" t="n">
        <f aca="false">+[2]data1cf!AQ675</f>
        <v>1087.31366647702</v>
      </c>
      <c r="S676" s="8" t="n">
        <f aca="false">+[2]data1cf!AR675</f>
        <v>0</v>
      </c>
      <c r="T676" s="8" t="n">
        <f aca="false">+[2]data1cf!AS675</f>
        <v>0</v>
      </c>
      <c r="U676" s="8" t="n">
        <f aca="false">+[2]data1cf!AT675</f>
        <v>0</v>
      </c>
      <c r="V676" s="8" t="n">
        <f aca="false">+[2]data1cf!AU675</f>
        <v>0</v>
      </c>
      <c r="W676" s="8" t="n">
        <f aca="false">+[2]data1cf!AV675</f>
        <v>0</v>
      </c>
      <c r="X676" s="8" t="n">
        <f aca="false">+[2]data1cf!AW675</f>
        <v>0</v>
      </c>
      <c r="Y676" s="8" t="n">
        <f aca="false">+[2]data1cf!AX675</f>
        <v>0</v>
      </c>
      <c r="Z676" s="8" t="n">
        <f aca="false">+[2]data1cf!AY675</f>
        <v>0</v>
      </c>
      <c r="AA676" s="8" t="n">
        <f aca="false">+[2]data1cf!AZ675</f>
        <v>0</v>
      </c>
      <c r="AB676" s="9"/>
      <c r="AC676" s="9"/>
      <c r="AD676" s="9"/>
      <c r="AE676" s="9"/>
      <c r="AF676" s="9"/>
      <c r="AG676" s="9"/>
      <c r="AH676" s="9"/>
      <c r="AI676" s="9"/>
      <c r="AJ676" s="9"/>
      <c r="AK676" s="1"/>
      <c r="AL676" s="1" t="e">
        <f aca="false">SUMPRODUCT(B676:AJ676,PVCapPrice)</f>
        <v>#DIV/0!</v>
      </c>
      <c r="AM676" s="1"/>
      <c r="AN676" s="1"/>
      <c r="AO676" s="1"/>
      <c r="AP676" s="1"/>
      <c r="AQ676" s="1"/>
    </row>
    <row r="677" customFormat="false" ht="11.25" hidden="false" customHeight="false" outlineLevel="0" collapsed="false">
      <c r="A677" s="1" t="n">
        <v>675</v>
      </c>
      <c r="B677" s="8" t="n">
        <f aca="false">+[2]data1cf!AA676</f>
        <v>-90430.0158092799</v>
      </c>
      <c r="C677" s="8" t="n">
        <f aca="false">+[2]data1cf!AB676</f>
        <v>-7515.21791060156</v>
      </c>
      <c r="D677" s="8" t="n">
        <f aca="false">+[2]data1cf!AC676</f>
        <v>-3529.23951573446</v>
      </c>
      <c r="E677" s="8" t="n">
        <f aca="false">+[2]data1cf!AD676</f>
        <v>-3192.1934614922</v>
      </c>
      <c r="F677" s="8" t="n">
        <f aca="false">+[2]data1cf!AE676</f>
        <v>-3528.65405160018</v>
      </c>
      <c r="G677" s="8" t="n">
        <f aca="false">+[2]data1cf!AF676</f>
        <v>-3791.16160242965</v>
      </c>
      <c r="H677" s="8" t="n">
        <f aca="false">+[2]data1cf!AG676</f>
        <v>-2419.24928320071</v>
      </c>
      <c r="I677" s="8" t="n">
        <f aca="false">+[2]data1cf!AH676</f>
        <v>-2535.85139118076</v>
      </c>
      <c r="J677" s="8" t="n">
        <f aca="false">+[2]data1cf!AI676</f>
        <v>-2548.28559371575</v>
      </c>
      <c r="K677" s="8" t="n">
        <f aca="false">+[2]data1cf!AJ676</f>
        <v>-2557.57690331212</v>
      </c>
      <c r="L677" s="8" t="n">
        <f aca="false">+[2]data1cf!AK676</f>
        <v>-2585.77952859616</v>
      </c>
      <c r="M677" s="8" t="n">
        <f aca="false">+[2]data1cf!AL676</f>
        <v>-2584.35553761495</v>
      </c>
      <c r="N677" s="8" t="n">
        <f aca="false">+[2]data1cf!AM676</f>
        <v>-2601.86626112806</v>
      </c>
      <c r="O677" s="8" t="n">
        <f aca="false">+[2]data1cf!AN676</f>
        <v>-2412.15585474681</v>
      </c>
      <c r="P677" s="8" t="n">
        <f aca="false">+[2]data1cf!AO676</f>
        <v>-2373.67474665389</v>
      </c>
      <c r="Q677" s="8" t="n">
        <f aca="false">+[2]data1cf!AP676</f>
        <v>-2374.6908995744</v>
      </c>
      <c r="R677" s="8" t="n">
        <f aca="false">+[2]data1cf!AQ676</f>
        <v>1037.19610932612</v>
      </c>
      <c r="S677" s="8" t="n">
        <f aca="false">+[2]data1cf!AR676</f>
        <v>0</v>
      </c>
      <c r="T677" s="8" t="n">
        <f aca="false">+[2]data1cf!AS676</f>
        <v>0</v>
      </c>
      <c r="U677" s="8" t="n">
        <f aca="false">+[2]data1cf!AT676</f>
        <v>0</v>
      </c>
      <c r="V677" s="8" t="n">
        <f aca="false">+[2]data1cf!AU676</f>
        <v>0</v>
      </c>
      <c r="W677" s="8" t="n">
        <f aca="false">+[2]data1cf!AV676</f>
        <v>0</v>
      </c>
      <c r="X677" s="8" t="n">
        <f aca="false">+[2]data1cf!AW676</f>
        <v>0</v>
      </c>
      <c r="Y677" s="8" t="n">
        <f aca="false">+[2]data1cf!AX676</f>
        <v>0</v>
      </c>
      <c r="Z677" s="8" t="n">
        <f aca="false">+[2]data1cf!AY676</f>
        <v>0</v>
      </c>
      <c r="AA677" s="8" t="n">
        <f aca="false">+[2]data1cf!AZ676</f>
        <v>0</v>
      </c>
      <c r="AB677" s="9"/>
      <c r="AC677" s="9"/>
      <c r="AD677" s="9"/>
      <c r="AE677" s="9"/>
      <c r="AF677" s="9"/>
      <c r="AG677" s="9"/>
      <c r="AH677" s="9"/>
      <c r="AI677" s="9"/>
      <c r="AJ677" s="9"/>
      <c r="AK677" s="1"/>
      <c r="AL677" s="1" t="e">
        <f aca="false">SUMPRODUCT(B677:AJ677,PVCapPrice)</f>
        <v>#DIV/0!</v>
      </c>
      <c r="AM677" s="1"/>
      <c r="AN677" s="1"/>
      <c r="AO677" s="1"/>
      <c r="AP677" s="1"/>
      <c r="AQ677" s="1"/>
    </row>
    <row r="678" customFormat="false" ht="11.25" hidden="false" customHeight="false" outlineLevel="0" collapsed="false">
      <c r="A678" s="1" t="n">
        <v>676</v>
      </c>
      <c r="B678" s="8" t="n">
        <f aca="false">+[2]data1cf!AA677</f>
        <v>-103910.420221915</v>
      </c>
      <c r="C678" s="8" t="n">
        <f aca="false">+[2]data1cf!AB677</f>
        <v>-7383.38899633008</v>
      </c>
      <c r="D678" s="8" t="n">
        <f aca="false">+[2]data1cf!AC677</f>
        <v>-3078.57636189608</v>
      </c>
      <c r="E678" s="8" t="n">
        <f aca="false">+[2]data1cf!AD677</f>
        <v>-2657.15806983246</v>
      </c>
      <c r="F678" s="8" t="n">
        <f aca="false">+[2]data1cf!AE677</f>
        <v>-3044.07639265217</v>
      </c>
      <c r="G678" s="8" t="n">
        <f aca="false">+[2]data1cf!AF677</f>
        <v>-3364.44607524681</v>
      </c>
      <c r="H678" s="8" t="n">
        <f aca="false">+[2]data1cf!AG677</f>
        <v>-2092.72369222081</v>
      </c>
      <c r="I678" s="8" t="n">
        <f aca="false">+[2]data1cf!AH677</f>
        <v>-2226.62169827844</v>
      </c>
      <c r="J678" s="8" t="n">
        <f aca="false">+[2]data1cf!AI677</f>
        <v>-2239.05590081343</v>
      </c>
      <c r="K678" s="8" t="n">
        <f aca="false">+[2]data1cf!AJ677</f>
        <v>-2247.82309228625</v>
      </c>
      <c r="L678" s="8" t="n">
        <f aca="false">+[2]data1cf!AK677</f>
        <v>-2276.54983569385</v>
      </c>
      <c r="M678" s="8" t="n">
        <f aca="false">+[2]data1cf!AL677</f>
        <v>-2274.60172658907</v>
      </c>
      <c r="N678" s="8" t="n">
        <f aca="false">+[2]data1cf!AM677</f>
        <v>-2292.63656822575</v>
      </c>
      <c r="O678" s="8" t="n">
        <f aca="false">+[2]data1cf!AN677</f>
        <v>-2102.40204372093</v>
      </c>
      <c r="P678" s="8" t="n">
        <f aca="false">+[2]data1cf!AO677</f>
        <v>-2064.44505375157</v>
      </c>
      <c r="Q678" s="8" t="n">
        <f aca="false">+[2]data1cf!AP677</f>
        <v>-2064.93708854853</v>
      </c>
      <c r="R678" s="8" t="n">
        <f aca="false">+[2]data1cf!AQ677</f>
        <v>1191.81095577727</v>
      </c>
      <c r="S678" s="8" t="n">
        <f aca="false">+[2]data1cf!AR677</f>
        <v>0</v>
      </c>
      <c r="T678" s="8" t="n">
        <f aca="false">+[2]data1cf!AS677</f>
        <v>0</v>
      </c>
      <c r="U678" s="8" t="n">
        <f aca="false">+[2]data1cf!AT677</f>
        <v>0</v>
      </c>
      <c r="V678" s="8" t="n">
        <f aca="false">+[2]data1cf!AU677</f>
        <v>0</v>
      </c>
      <c r="W678" s="8" t="n">
        <f aca="false">+[2]data1cf!AV677</f>
        <v>0</v>
      </c>
      <c r="X678" s="8" t="n">
        <f aca="false">+[2]data1cf!AW677</f>
        <v>0</v>
      </c>
      <c r="Y678" s="8" t="n">
        <f aca="false">+[2]data1cf!AX677</f>
        <v>0</v>
      </c>
      <c r="Z678" s="8" t="n">
        <f aca="false">+[2]data1cf!AY677</f>
        <v>0</v>
      </c>
      <c r="AA678" s="8" t="n">
        <f aca="false">+[2]data1cf!AZ677</f>
        <v>0</v>
      </c>
      <c r="AB678" s="9"/>
      <c r="AC678" s="9"/>
      <c r="AD678" s="9"/>
      <c r="AE678" s="9"/>
      <c r="AF678" s="9"/>
      <c r="AG678" s="9"/>
      <c r="AH678" s="9"/>
      <c r="AI678" s="9"/>
      <c r="AJ678" s="9"/>
      <c r="AK678" s="1"/>
      <c r="AL678" s="1" t="e">
        <f aca="false">SUMPRODUCT(B678:AJ678,PVCapPrice)</f>
        <v>#DIV/0!</v>
      </c>
      <c r="AM678" s="1"/>
      <c r="AN678" s="1"/>
      <c r="AO678" s="1"/>
      <c r="AP678" s="1"/>
      <c r="AQ678" s="1"/>
    </row>
    <row r="679" customFormat="false" ht="11.25" hidden="false" customHeight="false" outlineLevel="0" collapsed="false">
      <c r="A679" s="1" t="n">
        <v>677</v>
      </c>
      <c r="B679" s="8" t="n">
        <f aca="false">+[2]data1cf!AA678</f>
        <v>-94244.8970578727</v>
      </c>
      <c r="C679" s="8" t="n">
        <f aca="false">+[2]data1cf!AB678</f>
        <v>-7563.82812811338</v>
      </c>
      <c r="D679" s="8" t="n">
        <f aca="false">+[2]data1cf!AC678</f>
        <v>-3488.58524264633</v>
      </c>
      <c r="E679" s="8" t="n">
        <f aca="false">+[2]data1cf!AD678</f>
        <v>-3041.65255286136</v>
      </c>
      <c r="F679" s="8" t="n">
        <f aca="false">+[2]data1cf!AE678</f>
        <v>-3333.13977382085</v>
      </c>
      <c r="G679" s="8" t="n">
        <f aca="false">+[2]data1cf!AF678</f>
        <v>-3545.67520515517</v>
      </c>
      <c r="H679" s="8" t="n">
        <f aca="false">+[2]data1cf!AG678</f>
        <v>-2326.8443140258</v>
      </c>
      <c r="I679" s="8" t="n">
        <f aca="false">+[2]data1cf!AH678</f>
        <v>-2448.34106724304</v>
      </c>
      <c r="J679" s="8" t="n">
        <f aca="false">+[2]data1cf!AI678</f>
        <v>-2460.77526977803</v>
      </c>
      <c r="K679" s="8" t="n">
        <f aca="false">+[2]data1cf!AJ678</f>
        <v>-2469.91825679146</v>
      </c>
      <c r="L679" s="8" t="n">
        <f aca="false">+[2]data1cf!AK678</f>
        <v>-2498.26920465844</v>
      </c>
      <c r="M679" s="8" t="n">
        <f aca="false">+[2]data1cf!AL678</f>
        <v>-2496.69689109428</v>
      </c>
      <c r="N679" s="8" t="n">
        <f aca="false">+[2]data1cf!AM678</f>
        <v>-2514.35593719035</v>
      </c>
      <c r="O679" s="8" t="n">
        <f aca="false">+[2]data1cf!AN678</f>
        <v>-2324.49720822614</v>
      </c>
      <c r="P679" s="8" t="n">
        <f aca="false">+[2]data1cf!AO678</f>
        <v>-2286.16442271617</v>
      </c>
      <c r="Q679" s="8" t="n">
        <f aca="false">+[2]data1cf!AP678</f>
        <v>-2287.03225305374</v>
      </c>
      <c r="R679" s="8" t="n">
        <f aca="false">+[2]data1cf!AQ678</f>
        <v>1080.95127129498</v>
      </c>
      <c r="S679" s="8" t="n">
        <f aca="false">+[2]data1cf!AR678</f>
        <v>0</v>
      </c>
      <c r="T679" s="8" t="n">
        <f aca="false">+[2]data1cf!AS678</f>
        <v>0</v>
      </c>
      <c r="U679" s="8" t="n">
        <f aca="false">+[2]data1cf!AT678</f>
        <v>0</v>
      </c>
      <c r="V679" s="8" t="n">
        <f aca="false">+[2]data1cf!AU678</f>
        <v>0</v>
      </c>
      <c r="W679" s="8" t="n">
        <f aca="false">+[2]data1cf!AV678</f>
        <v>0</v>
      </c>
      <c r="X679" s="8" t="n">
        <f aca="false">+[2]data1cf!AW678</f>
        <v>0</v>
      </c>
      <c r="Y679" s="8" t="n">
        <f aca="false">+[2]data1cf!AX678</f>
        <v>0</v>
      </c>
      <c r="Z679" s="8" t="n">
        <f aca="false">+[2]data1cf!AY678</f>
        <v>0</v>
      </c>
      <c r="AA679" s="8" t="n">
        <f aca="false">+[2]data1cf!AZ678</f>
        <v>0</v>
      </c>
      <c r="AB679" s="9"/>
      <c r="AC679" s="9"/>
      <c r="AD679" s="9"/>
      <c r="AE679" s="9"/>
      <c r="AF679" s="9"/>
      <c r="AG679" s="9"/>
      <c r="AH679" s="9"/>
      <c r="AI679" s="9"/>
      <c r="AJ679" s="9"/>
      <c r="AK679" s="1"/>
      <c r="AL679" s="1" t="e">
        <f aca="false">SUMPRODUCT(B679:AJ679,PVCapPrice)</f>
        <v>#DIV/0!</v>
      </c>
      <c r="AM679" s="1"/>
      <c r="AN679" s="1"/>
      <c r="AO679" s="1"/>
      <c r="AP679" s="1"/>
      <c r="AQ679" s="1"/>
    </row>
    <row r="680" customFormat="false" ht="11.25" hidden="false" customHeight="false" outlineLevel="0" collapsed="false">
      <c r="A680" s="1" t="n">
        <v>678</v>
      </c>
      <c r="B680" s="8" t="n">
        <f aca="false">+[2]data1cf!AA679</f>
        <v>-103451.142662555</v>
      </c>
      <c r="C680" s="8" t="n">
        <f aca="false">+[2]data1cf!AB679</f>
        <v>-7317.33496407291</v>
      </c>
      <c r="D680" s="8" t="n">
        <f aca="false">+[2]data1cf!AC679</f>
        <v>-3137.77134622664</v>
      </c>
      <c r="E680" s="8" t="n">
        <f aca="false">+[2]data1cf!AD679</f>
        <v>-2834.6981334231</v>
      </c>
      <c r="F680" s="8" t="n">
        <f aca="false">+[2]data1cf!AE679</f>
        <v>-3076.77460748852</v>
      </c>
      <c r="G680" s="8" t="n">
        <f aca="false">+[2]data1cf!AF679</f>
        <v>-3400.15419588856</v>
      </c>
      <c r="H680" s="8" t="n">
        <f aca="false">+[2]data1cf!AG679</f>
        <v>-2103.84842349025</v>
      </c>
      <c r="I680" s="8" t="n">
        <f aca="false">+[2]data1cf!AH679</f>
        <v>-2237.15715806812</v>
      </c>
      <c r="J680" s="8" t="n">
        <f aca="false">+[2]data1cf!AI679</f>
        <v>-2249.59136060311</v>
      </c>
      <c r="K680" s="8" t="n">
        <f aca="false">+[2]data1cf!AJ679</f>
        <v>-2258.37640878743</v>
      </c>
      <c r="L680" s="8" t="n">
        <f aca="false">+[2]data1cf!AK679</f>
        <v>-2287.08529548352</v>
      </c>
      <c r="M680" s="8" t="n">
        <f aca="false">+[2]data1cf!AL679</f>
        <v>-2285.15504309025</v>
      </c>
      <c r="N680" s="8" t="n">
        <f aca="false">+[2]data1cf!AM679</f>
        <v>-2303.17202801543</v>
      </c>
      <c r="O680" s="8" t="n">
        <f aca="false">+[2]data1cf!AN679</f>
        <v>-2112.95536022211</v>
      </c>
      <c r="P680" s="8" t="n">
        <f aca="false">+[2]data1cf!AO679</f>
        <v>-2074.98051354125</v>
      </c>
      <c r="Q680" s="8" t="n">
        <f aca="false">+[2]data1cf!AP679</f>
        <v>-2075.49040504971</v>
      </c>
      <c r="R680" s="8" t="n">
        <f aca="false">+[2]data1cf!AQ679</f>
        <v>1186.54322588244</v>
      </c>
      <c r="S680" s="8" t="n">
        <f aca="false">+[2]data1cf!AR679</f>
        <v>0</v>
      </c>
      <c r="T680" s="8" t="n">
        <f aca="false">+[2]data1cf!AS679</f>
        <v>0</v>
      </c>
      <c r="U680" s="8" t="n">
        <f aca="false">+[2]data1cf!AT679</f>
        <v>0</v>
      </c>
      <c r="V680" s="8" t="n">
        <f aca="false">+[2]data1cf!AU679</f>
        <v>0</v>
      </c>
      <c r="W680" s="8" t="n">
        <f aca="false">+[2]data1cf!AV679</f>
        <v>0</v>
      </c>
      <c r="X680" s="8" t="n">
        <f aca="false">+[2]data1cf!AW679</f>
        <v>0</v>
      </c>
      <c r="Y680" s="8" t="n">
        <f aca="false">+[2]data1cf!AX679</f>
        <v>0</v>
      </c>
      <c r="Z680" s="8" t="n">
        <f aca="false">+[2]data1cf!AY679</f>
        <v>0</v>
      </c>
      <c r="AA680" s="8" t="n">
        <f aca="false">+[2]data1cf!AZ679</f>
        <v>0</v>
      </c>
      <c r="AB680" s="9"/>
      <c r="AC680" s="9"/>
      <c r="AD680" s="9"/>
      <c r="AE680" s="9"/>
      <c r="AF680" s="9"/>
      <c r="AG680" s="9"/>
      <c r="AH680" s="9"/>
      <c r="AI680" s="9"/>
      <c r="AJ680" s="9"/>
      <c r="AK680" s="1"/>
      <c r="AL680" s="1" t="e">
        <f aca="false">SUMPRODUCT(B680:AJ680,PVCapPrice)</f>
        <v>#DIV/0!</v>
      </c>
      <c r="AM680" s="1"/>
      <c r="AN680" s="1"/>
      <c r="AO680" s="1"/>
      <c r="AP680" s="1"/>
      <c r="AQ680" s="1"/>
    </row>
    <row r="681" customFormat="false" ht="11.25" hidden="false" customHeight="false" outlineLevel="0" collapsed="false">
      <c r="A681" s="1" t="n">
        <v>679</v>
      </c>
      <c r="B681" s="8" t="n">
        <f aca="false">+[2]data1cf!AA680</f>
        <v>-97550.7665207287</v>
      </c>
      <c r="C681" s="8" t="n">
        <f aca="false">+[2]data1cf!AB680</f>
        <v>-7465.90765594748</v>
      </c>
      <c r="D681" s="8" t="n">
        <f aca="false">+[2]data1cf!AC680</f>
        <v>-3310.58272969254</v>
      </c>
      <c r="E681" s="8" t="n">
        <f aca="false">+[2]data1cf!AD680</f>
        <v>-2944.87518659202</v>
      </c>
      <c r="F681" s="8" t="n">
        <f aca="false">+[2]data1cf!AE680</f>
        <v>-3270.25558447378</v>
      </c>
      <c r="G681" s="8" t="n">
        <f aca="false">+[2]data1cf!AF680</f>
        <v>-3584.38539475599</v>
      </c>
      <c r="H681" s="8" t="n">
        <f aca="false">+[2]data1cf!AG680</f>
        <v>-2246.76875048783</v>
      </c>
      <c r="I681" s="8" t="n">
        <f aca="false">+[2]data1cf!AH680</f>
        <v>-2372.50706646069</v>
      </c>
      <c r="J681" s="8" t="n">
        <f aca="false">+[2]data1cf!AI680</f>
        <v>-2384.94126899568</v>
      </c>
      <c r="K681" s="8" t="n">
        <f aca="false">+[2]data1cf!AJ680</f>
        <v>-2393.95572380439</v>
      </c>
      <c r="L681" s="8" t="n">
        <f aca="false">+[2]data1cf!AK680</f>
        <v>-2422.43520387609</v>
      </c>
      <c r="M681" s="8" t="n">
        <f aca="false">+[2]data1cf!AL680</f>
        <v>-2420.73435810722</v>
      </c>
      <c r="N681" s="8" t="n">
        <f aca="false">+[2]data1cf!AM680</f>
        <v>-2438.521936408</v>
      </c>
      <c r="O681" s="8" t="n">
        <f aca="false">+[2]data1cf!AN680</f>
        <v>-2248.53467523908</v>
      </c>
      <c r="P681" s="8" t="n">
        <f aca="false">+[2]data1cf!AO680</f>
        <v>-2210.33042193382</v>
      </c>
      <c r="Q681" s="8" t="n">
        <f aca="false">+[2]data1cf!AP680</f>
        <v>-2211.06972006668</v>
      </c>
      <c r="R681" s="8" t="n">
        <f aca="false">+[2]data1cf!AQ680</f>
        <v>1118.86827168615</v>
      </c>
      <c r="S681" s="8" t="n">
        <f aca="false">+[2]data1cf!AR680</f>
        <v>0</v>
      </c>
      <c r="T681" s="8" t="n">
        <f aca="false">+[2]data1cf!AS680</f>
        <v>0</v>
      </c>
      <c r="U681" s="8" t="n">
        <f aca="false">+[2]data1cf!AT680</f>
        <v>0</v>
      </c>
      <c r="V681" s="8" t="n">
        <f aca="false">+[2]data1cf!AU680</f>
        <v>0</v>
      </c>
      <c r="W681" s="8" t="n">
        <f aca="false">+[2]data1cf!AV680</f>
        <v>0</v>
      </c>
      <c r="X681" s="8" t="n">
        <f aca="false">+[2]data1cf!AW680</f>
        <v>0</v>
      </c>
      <c r="Y681" s="8" t="n">
        <f aca="false">+[2]data1cf!AX680</f>
        <v>0</v>
      </c>
      <c r="Z681" s="8" t="n">
        <f aca="false">+[2]data1cf!AY680</f>
        <v>0</v>
      </c>
      <c r="AA681" s="8" t="n">
        <f aca="false">+[2]data1cf!AZ680</f>
        <v>0</v>
      </c>
      <c r="AB681" s="9"/>
      <c r="AC681" s="9"/>
      <c r="AD681" s="9"/>
      <c r="AE681" s="9"/>
      <c r="AF681" s="9"/>
      <c r="AG681" s="9"/>
      <c r="AH681" s="9"/>
      <c r="AI681" s="9"/>
      <c r="AJ681" s="9"/>
      <c r="AK681" s="1"/>
      <c r="AL681" s="1" t="e">
        <f aca="false">SUMPRODUCT(B681:AJ681,PVCapPrice)</f>
        <v>#DIV/0!</v>
      </c>
      <c r="AM681" s="1"/>
      <c r="AN681" s="1"/>
      <c r="AO681" s="1"/>
      <c r="AP681" s="1"/>
      <c r="AQ681" s="1"/>
    </row>
    <row r="682" customFormat="false" ht="11.25" hidden="false" customHeight="false" outlineLevel="0" collapsed="false">
      <c r="A682" s="1" t="n">
        <v>680</v>
      </c>
      <c r="B682" s="8" t="n">
        <f aca="false">+[2]data1cf!AA681</f>
        <v>-101793.228735092</v>
      </c>
      <c r="C682" s="8" t="n">
        <f aca="false">+[2]data1cf!AB681</f>
        <v>-7398.47684441894</v>
      </c>
      <c r="D682" s="8" t="n">
        <f aca="false">+[2]data1cf!AC681</f>
        <v>-3170.9423735978</v>
      </c>
      <c r="E682" s="8" t="n">
        <f aca="false">+[2]data1cf!AD681</f>
        <v>-2825.17188091609</v>
      </c>
      <c r="F682" s="8" t="n">
        <f aca="false">+[2]data1cf!AE681</f>
        <v>-3237.50771514561</v>
      </c>
      <c r="G682" s="8" t="n">
        <f aca="false">+[2]data1cf!AF681</f>
        <v>-3415.29528407213</v>
      </c>
      <c r="H682" s="8" t="n">
        <f aca="false">+[2]data1cf!AG681</f>
        <v>-2144.0068125406</v>
      </c>
      <c r="I682" s="8" t="n">
        <f aca="false">+[2]data1cf!AH681</f>
        <v>-2275.18837723297</v>
      </c>
      <c r="J682" s="8" t="n">
        <f aca="false">+[2]data1cf!AI681</f>
        <v>-2287.62257976796</v>
      </c>
      <c r="K682" s="8" t="n">
        <f aca="false">+[2]data1cf!AJ681</f>
        <v>-2296.47208764578</v>
      </c>
      <c r="L682" s="8" t="n">
        <f aca="false">+[2]data1cf!AK681</f>
        <v>-2325.11651464837</v>
      </c>
      <c r="M682" s="8" t="n">
        <f aca="false">+[2]data1cf!AL681</f>
        <v>-2323.25072194861</v>
      </c>
      <c r="N682" s="8" t="n">
        <f aca="false">+[2]data1cf!AM681</f>
        <v>-2341.20324718028</v>
      </c>
      <c r="O682" s="8" t="n">
        <f aca="false">+[2]data1cf!AN681</f>
        <v>-2151.05103908047</v>
      </c>
      <c r="P682" s="8" t="n">
        <f aca="false">+[2]data1cf!AO681</f>
        <v>-2113.0117327061</v>
      </c>
      <c r="Q682" s="8" t="n">
        <f aca="false">+[2]data1cf!AP681</f>
        <v>-2113.58608390806</v>
      </c>
      <c r="R682" s="8" t="n">
        <f aca="false">+[2]data1cf!AQ681</f>
        <v>1167.52761630001</v>
      </c>
      <c r="S682" s="8" t="n">
        <f aca="false">+[2]data1cf!AR681</f>
        <v>0</v>
      </c>
      <c r="T682" s="8" t="n">
        <f aca="false">+[2]data1cf!AS681</f>
        <v>0</v>
      </c>
      <c r="U682" s="8" t="n">
        <f aca="false">+[2]data1cf!AT681</f>
        <v>0</v>
      </c>
      <c r="V682" s="8" t="n">
        <f aca="false">+[2]data1cf!AU681</f>
        <v>0</v>
      </c>
      <c r="W682" s="8" t="n">
        <f aca="false">+[2]data1cf!AV681</f>
        <v>0</v>
      </c>
      <c r="X682" s="8" t="n">
        <f aca="false">+[2]data1cf!AW681</f>
        <v>0</v>
      </c>
      <c r="Y682" s="8" t="n">
        <f aca="false">+[2]data1cf!AX681</f>
        <v>0</v>
      </c>
      <c r="Z682" s="8" t="n">
        <f aca="false">+[2]data1cf!AY681</f>
        <v>0</v>
      </c>
      <c r="AA682" s="8" t="n">
        <f aca="false">+[2]data1cf!AZ681</f>
        <v>0</v>
      </c>
      <c r="AB682" s="9"/>
      <c r="AC682" s="9"/>
      <c r="AD682" s="9"/>
      <c r="AE682" s="9"/>
      <c r="AF682" s="9"/>
      <c r="AG682" s="9"/>
      <c r="AH682" s="9"/>
      <c r="AI682" s="9"/>
      <c r="AJ682" s="9"/>
      <c r="AK682" s="1"/>
      <c r="AL682" s="1" t="e">
        <f aca="false">SUMPRODUCT(B682:AJ682,PVCapPrice)</f>
        <v>#DIV/0!</v>
      </c>
      <c r="AM682" s="1"/>
      <c r="AN682" s="1"/>
      <c r="AO682" s="1"/>
      <c r="AP682" s="1"/>
      <c r="AQ682" s="1"/>
    </row>
    <row r="683" customFormat="false" ht="11.25" hidden="false" customHeight="false" outlineLevel="0" collapsed="false">
      <c r="A683" s="1" t="n">
        <v>681</v>
      </c>
      <c r="B683" s="8" t="n">
        <f aca="false">+[2]data1cf!AA682</f>
        <v>-98119.8896085377</v>
      </c>
      <c r="C683" s="8" t="n">
        <f aca="false">+[2]data1cf!AB682</f>
        <v>-7491.50761104023</v>
      </c>
      <c r="D683" s="8" t="n">
        <f aca="false">+[2]data1cf!AC682</f>
        <v>-3328.17143708947</v>
      </c>
      <c r="E683" s="8" t="n">
        <f aca="false">+[2]data1cf!AD682</f>
        <v>-2911.29129545752</v>
      </c>
      <c r="F683" s="8" t="n">
        <f aca="false">+[2]data1cf!AE682</f>
        <v>-3208.72812571557</v>
      </c>
      <c r="G683" s="8" t="n">
        <f aca="false">+[2]data1cf!AF682</f>
        <v>-3618.62953725158</v>
      </c>
      <c r="H683" s="8" t="n">
        <f aca="false">+[2]data1cf!AG682</f>
        <v>-2232.98331446538</v>
      </c>
      <c r="I683" s="8" t="n">
        <f aca="false">+[2]data1cf!AH682</f>
        <v>-2359.45183812482</v>
      </c>
      <c r="J683" s="8" t="n">
        <f aca="false">+[2]data1cf!AI682</f>
        <v>-2371.88604065981</v>
      </c>
      <c r="K683" s="8" t="n">
        <f aca="false">+[2]data1cf!AJ682</f>
        <v>-2380.87836796287</v>
      </c>
      <c r="L683" s="8" t="n">
        <f aca="false">+[2]data1cf!AK682</f>
        <v>-2409.37997554022</v>
      </c>
      <c r="M683" s="8" t="n">
        <f aca="false">+[2]data1cf!AL682</f>
        <v>-2407.65700226569</v>
      </c>
      <c r="N683" s="8" t="n">
        <f aca="false">+[2]data1cf!AM682</f>
        <v>-2425.46670807213</v>
      </c>
      <c r="O683" s="8" t="n">
        <f aca="false">+[2]data1cf!AN682</f>
        <v>-2235.45731939756</v>
      </c>
      <c r="P683" s="8" t="n">
        <f aca="false">+[2]data1cf!AO682</f>
        <v>-2197.27519359795</v>
      </c>
      <c r="Q683" s="8" t="n">
        <f aca="false">+[2]data1cf!AP682</f>
        <v>-2197.99236422515</v>
      </c>
      <c r="R683" s="8" t="n">
        <f aca="false">+[2]data1cf!AQ682</f>
        <v>1125.39588585408</v>
      </c>
      <c r="S683" s="8" t="n">
        <f aca="false">+[2]data1cf!AR682</f>
        <v>0</v>
      </c>
      <c r="T683" s="8" t="n">
        <f aca="false">+[2]data1cf!AS682</f>
        <v>0</v>
      </c>
      <c r="U683" s="8" t="n">
        <f aca="false">+[2]data1cf!AT682</f>
        <v>0</v>
      </c>
      <c r="V683" s="8" t="n">
        <f aca="false">+[2]data1cf!AU682</f>
        <v>0</v>
      </c>
      <c r="W683" s="8" t="n">
        <f aca="false">+[2]data1cf!AV682</f>
        <v>0</v>
      </c>
      <c r="X683" s="8" t="n">
        <f aca="false">+[2]data1cf!AW682</f>
        <v>0</v>
      </c>
      <c r="Y683" s="8" t="n">
        <f aca="false">+[2]data1cf!AX682</f>
        <v>0</v>
      </c>
      <c r="Z683" s="8" t="n">
        <f aca="false">+[2]data1cf!AY682</f>
        <v>0</v>
      </c>
      <c r="AA683" s="8" t="n">
        <f aca="false">+[2]data1cf!AZ682</f>
        <v>0</v>
      </c>
      <c r="AB683" s="9"/>
      <c r="AC683" s="9"/>
      <c r="AD683" s="9"/>
      <c r="AE683" s="9"/>
      <c r="AF683" s="9"/>
      <c r="AG683" s="9"/>
      <c r="AH683" s="9"/>
      <c r="AI683" s="9"/>
      <c r="AJ683" s="9"/>
      <c r="AK683" s="1"/>
      <c r="AL683" s="1" t="e">
        <f aca="false">SUMPRODUCT(B683:AJ683,PVCapPrice)</f>
        <v>#DIV/0!</v>
      </c>
      <c r="AM683" s="1"/>
      <c r="AN683" s="1"/>
      <c r="AO683" s="1"/>
      <c r="AP683" s="1"/>
      <c r="AQ683" s="1"/>
    </row>
    <row r="684" customFormat="false" ht="11.25" hidden="false" customHeight="false" outlineLevel="0" collapsed="false">
      <c r="A684" s="1" t="n">
        <v>682</v>
      </c>
      <c r="B684" s="8" t="n">
        <f aca="false">+[2]data1cf!AA683</f>
        <v>-103556.512032923</v>
      </c>
      <c r="C684" s="8" t="n">
        <f aca="false">+[2]data1cf!AB683</f>
        <v>-7300.85889178995</v>
      </c>
      <c r="D684" s="8" t="n">
        <f aca="false">+[2]data1cf!AC683</f>
        <v>-3076.72739467643</v>
      </c>
      <c r="E684" s="8" t="n">
        <f aca="false">+[2]data1cf!AD683</f>
        <v>-2767.73066945184</v>
      </c>
      <c r="F684" s="8" t="n">
        <f aca="false">+[2]data1cf!AE683</f>
        <v>-3145.29107082395</v>
      </c>
      <c r="G684" s="8" t="n">
        <f aca="false">+[2]data1cf!AF683</f>
        <v>-3422.75341289535</v>
      </c>
      <c r="H684" s="8" t="n">
        <f aca="false">+[2]data1cf!AG683</f>
        <v>-2101.29614131255</v>
      </c>
      <c r="I684" s="8" t="n">
        <f aca="false">+[2]data1cf!AH683</f>
        <v>-2234.74006900737</v>
      </c>
      <c r="J684" s="8" t="n">
        <f aca="false">+[2]data1cf!AI683</f>
        <v>-2247.17427154236</v>
      </c>
      <c r="K684" s="8" t="n">
        <f aca="false">+[2]data1cf!AJ683</f>
        <v>-2255.95522296556</v>
      </c>
      <c r="L684" s="8" t="n">
        <f aca="false">+[2]data1cf!AK683</f>
        <v>-2284.66820642277</v>
      </c>
      <c r="M684" s="8" t="n">
        <f aca="false">+[2]data1cf!AL683</f>
        <v>-2282.73385726839</v>
      </c>
      <c r="N684" s="8" t="n">
        <f aca="false">+[2]data1cf!AM683</f>
        <v>-2300.75493895468</v>
      </c>
      <c r="O684" s="8" t="n">
        <f aca="false">+[2]data1cf!AN683</f>
        <v>-2110.53417440025</v>
      </c>
      <c r="P684" s="8" t="n">
        <f aca="false">+[2]data1cf!AO683</f>
        <v>-2072.5634244805</v>
      </c>
      <c r="Q684" s="8" t="n">
        <f aca="false">+[2]data1cf!AP683</f>
        <v>-2073.06921922784</v>
      </c>
      <c r="R684" s="8" t="n">
        <f aca="false">+[2]data1cf!AQ683</f>
        <v>1187.75177041281</v>
      </c>
      <c r="S684" s="8" t="n">
        <f aca="false">+[2]data1cf!AR683</f>
        <v>0</v>
      </c>
      <c r="T684" s="8" t="n">
        <f aca="false">+[2]data1cf!AS683</f>
        <v>0</v>
      </c>
      <c r="U684" s="8" t="n">
        <f aca="false">+[2]data1cf!AT683</f>
        <v>0</v>
      </c>
      <c r="V684" s="8" t="n">
        <f aca="false">+[2]data1cf!AU683</f>
        <v>0</v>
      </c>
      <c r="W684" s="8" t="n">
        <f aca="false">+[2]data1cf!AV683</f>
        <v>0</v>
      </c>
      <c r="X684" s="8" t="n">
        <f aca="false">+[2]data1cf!AW683</f>
        <v>0</v>
      </c>
      <c r="Y684" s="8" t="n">
        <f aca="false">+[2]data1cf!AX683</f>
        <v>0</v>
      </c>
      <c r="Z684" s="8" t="n">
        <f aca="false">+[2]data1cf!AY683</f>
        <v>0</v>
      </c>
      <c r="AA684" s="8" t="n">
        <f aca="false">+[2]data1cf!AZ683</f>
        <v>0</v>
      </c>
      <c r="AB684" s="9"/>
      <c r="AC684" s="9"/>
      <c r="AD684" s="9"/>
      <c r="AE684" s="9"/>
      <c r="AF684" s="9"/>
      <c r="AG684" s="9"/>
      <c r="AH684" s="9"/>
      <c r="AI684" s="9"/>
      <c r="AJ684" s="9"/>
      <c r="AK684" s="1"/>
      <c r="AL684" s="1" t="e">
        <f aca="false">SUMPRODUCT(B684:AJ684,PVCapPrice)</f>
        <v>#DIV/0!</v>
      </c>
      <c r="AM684" s="1"/>
      <c r="AN684" s="1"/>
      <c r="AO684" s="1"/>
      <c r="AP684" s="1"/>
      <c r="AQ684" s="1"/>
    </row>
    <row r="685" customFormat="false" ht="11.25" hidden="false" customHeight="false" outlineLevel="0" collapsed="false">
      <c r="A685" s="1" t="n">
        <v>683</v>
      </c>
      <c r="B685" s="8" t="n">
        <f aca="false">+[2]data1cf!AA684</f>
        <v>-96924.2909565681</v>
      </c>
      <c r="C685" s="8" t="n">
        <f aca="false">+[2]data1cf!AB684</f>
        <v>-7428.72653661565</v>
      </c>
      <c r="D685" s="8" t="n">
        <f aca="false">+[2]data1cf!AC684</f>
        <v>-3355.5918554622</v>
      </c>
      <c r="E685" s="8" t="n">
        <f aca="false">+[2]data1cf!AD684</f>
        <v>-2935.24329714803</v>
      </c>
      <c r="F685" s="8" t="n">
        <f aca="false">+[2]data1cf!AE684</f>
        <v>-3144.94153289658</v>
      </c>
      <c r="G685" s="8" t="n">
        <f aca="false">+[2]data1cf!AF684</f>
        <v>-3506.24809065042</v>
      </c>
      <c r="H685" s="8" t="n">
        <f aca="false">+[2]data1cf!AG684</f>
        <v>-2261.94339195706</v>
      </c>
      <c r="I685" s="8" t="n">
        <f aca="false">+[2]data1cf!AH684</f>
        <v>-2386.87791472208</v>
      </c>
      <c r="J685" s="8" t="n">
        <f aca="false">+[2]data1cf!AI684</f>
        <v>-2399.31211725707</v>
      </c>
      <c r="K685" s="8" t="n">
        <f aca="false">+[2]data1cf!AJ684</f>
        <v>-2408.35092943572</v>
      </c>
      <c r="L685" s="8" t="n">
        <f aca="false">+[2]data1cf!AK684</f>
        <v>-2436.80605213748</v>
      </c>
      <c r="M685" s="8" t="n">
        <f aca="false">+[2]data1cf!AL684</f>
        <v>-2435.12956373854</v>
      </c>
      <c r="N685" s="8" t="n">
        <f aca="false">+[2]data1cf!AM684</f>
        <v>-2452.89278466939</v>
      </c>
      <c r="O685" s="8" t="n">
        <f aca="false">+[2]data1cf!AN684</f>
        <v>-2262.92988087041</v>
      </c>
      <c r="P685" s="8" t="n">
        <f aca="false">+[2]data1cf!AO684</f>
        <v>-2224.70127019521</v>
      </c>
      <c r="Q685" s="8" t="n">
        <f aca="false">+[2]data1cf!AP684</f>
        <v>-2225.464925698</v>
      </c>
      <c r="R685" s="8" t="n">
        <f aca="false">+[2]data1cf!AQ684</f>
        <v>1111.68284755545</v>
      </c>
      <c r="S685" s="8" t="n">
        <f aca="false">+[2]data1cf!AR684</f>
        <v>0</v>
      </c>
      <c r="T685" s="8" t="n">
        <f aca="false">+[2]data1cf!AS684</f>
        <v>0</v>
      </c>
      <c r="U685" s="8" t="n">
        <f aca="false">+[2]data1cf!AT684</f>
        <v>0</v>
      </c>
      <c r="V685" s="8" t="n">
        <f aca="false">+[2]data1cf!AU684</f>
        <v>0</v>
      </c>
      <c r="W685" s="8" t="n">
        <f aca="false">+[2]data1cf!AV684</f>
        <v>0</v>
      </c>
      <c r="X685" s="8" t="n">
        <f aca="false">+[2]data1cf!AW684</f>
        <v>0</v>
      </c>
      <c r="Y685" s="8" t="n">
        <f aca="false">+[2]data1cf!AX684</f>
        <v>0</v>
      </c>
      <c r="Z685" s="8" t="n">
        <f aca="false">+[2]data1cf!AY684</f>
        <v>0</v>
      </c>
      <c r="AA685" s="8" t="n">
        <f aca="false">+[2]data1cf!AZ684</f>
        <v>0</v>
      </c>
      <c r="AB685" s="9"/>
      <c r="AC685" s="9"/>
      <c r="AD685" s="9"/>
      <c r="AE685" s="9"/>
      <c r="AF685" s="9"/>
      <c r="AG685" s="9"/>
      <c r="AH685" s="9"/>
      <c r="AI685" s="9"/>
      <c r="AJ685" s="9"/>
      <c r="AK685" s="1"/>
      <c r="AL685" s="1" t="e">
        <f aca="false">SUMPRODUCT(B685:AJ685,PVCapPrice)</f>
        <v>#DIV/0!</v>
      </c>
      <c r="AM685" s="1"/>
      <c r="AN685" s="1"/>
      <c r="AO685" s="1"/>
      <c r="AP685" s="1"/>
      <c r="AQ685" s="1"/>
    </row>
    <row r="686" customFormat="false" ht="11.25" hidden="false" customHeight="false" outlineLevel="0" collapsed="false">
      <c r="A686" s="1" t="n">
        <v>684</v>
      </c>
      <c r="B686" s="8" t="n">
        <f aca="false">+[2]data1cf!AA685</f>
        <v>-91674.7017993101</v>
      </c>
      <c r="C686" s="8" t="n">
        <f aca="false">+[2]data1cf!AB685</f>
        <v>-7511.94050593937</v>
      </c>
      <c r="D686" s="8" t="n">
        <f aca="false">+[2]data1cf!AC685</f>
        <v>-3578.26217170413</v>
      </c>
      <c r="E686" s="8" t="n">
        <f aca="false">+[2]data1cf!AD685</f>
        <v>-3253.53677116909</v>
      </c>
      <c r="F686" s="8" t="n">
        <f aca="false">+[2]data1cf!AE685</f>
        <v>-3411.30804312701</v>
      </c>
      <c r="G686" s="8" t="n">
        <f aca="false">+[2]data1cf!AF685</f>
        <v>-3630.23329296093</v>
      </c>
      <c r="H686" s="8" t="n">
        <f aca="false">+[2]data1cf!AG685</f>
        <v>-2389.10020042556</v>
      </c>
      <c r="I686" s="8" t="n">
        <f aca="false">+[2]data1cf!AH685</f>
        <v>-2507.29929031826</v>
      </c>
      <c r="J686" s="8" t="n">
        <f aca="false">+[2]data1cf!AI685</f>
        <v>-2519.73349285325</v>
      </c>
      <c r="K686" s="8" t="n">
        <f aca="false">+[2]data1cf!AJ685</f>
        <v>-2528.97640905833</v>
      </c>
      <c r="L686" s="8" t="n">
        <f aca="false">+[2]data1cf!AK685</f>
        <v>-2557.22742773366</v>
      </c>
      <c r="M686" s="8" t="n">
        <f aca="false">+[2]data1cf!AL685</f>
        <v>-2555.75504336115</v>
      </c>
      <c r="N686" s="8" t="n">
        <f aca="false">+[2]data1cf!AM685</f>
        <v>-2573.31416026556</v>
      </c>
      <c r="O686" s="8" t="n">
        <f aca="false">+[2]data1cf!AN685</f>
        <v>-2383.55536049301</v>
      </c>
      <c r="P686" s="8" t="n">
        <f aca="false">+[2]data1cf!AO685</f>
        <v>-2345.12264579138</v>
      </c>
      <c r="Q686" s="8" t="n">
        <f aca="false">+[2]data1cf!AP685</f>
        <v>-2346.09040532061</v>
      </c>
      <c r="R686" s="8" t="n">
        <f aca="false">+[2]data1cf!AQ685</f>
        <v>1051.47215975737</v>
      </c>
      <c r="S686" s="8" t="n">
        <f aca="false">+[2]data1cf!AR685</f>
        <v>0</v>
      </c>
      <c r="T686" s="8" t="n">
        <f aca="false">+[2]data1cf!AS685</f>
        <v>0</v>
      </c>
      <c r="U686" s="8" t="n">
        <f aca="false">+[2]data1cf!AT685</f>
        <v>0</v>
      </c>
      <c r="V686" s="8" t="n">
        <f aca="false">+[2]data1cf!AU685</f>
        <v>0</v>
      </c>
      <c r="W686" s="8" t="n">
        <f aca="false">+[2]data1cf!AV685</f>
        <v>0</v>
      </c>
      <c r="X686" s="8" t="n">
        <f aca="false">+[2]data1cf!AW685</f>
        <v>0</v>
      </c>
      <c r="Y686" s="8" t="n">
        <f aca="false">+[2]data1cf!AX685</f>
        <v>0</v>
      </c>
      <c r="Z686" s="8" t="n">
        <f aca="false">+[2]data1cf!AY685</f>
        <v>0</v>
      </c>
      <c r="AA686" s="8" t="n">
        <f aca="false">+[2]data1cf!AZ685</f>
        <v>0</v>
      </c>
      <c r="AB686" s="9"/>
      <c r="AC686" s="9"/>
      <c r="AD686" s="9"/>
      <c r="AE686" s="9"/>
      <c r="AF686" s="9"/>
      <c r="AG686" s="9"/>
      <c r="AH686" s="9"/>
      <c r="AI686" s="9"/>
      <c r="AJ686" s="9"/>
      <c r="AK686" s="1"/>
      <c r="AL686" s="1" t="e">
        <f aca="false">SUMPRODUCT(B686:AJ686,PVCapPrice)</f>
        <v>#DIV/0!</v>
      </c>
      <c r="AM686" s="1"/>
      <c r="AN686" s="1"/>
      <c r="AO686" s="1"/>
      <c r="AP686" s="1"/>
      <c r="AQ686" s="1"/>
    </row>
    <row r="687" customFormat="false" ht="11.25" hidden="false" customHeight="false" outlineLevel="0" collapsed="false">
      <c r="A687" s="1" t="n">
        <v>685</v>
      </c>
      <c r="B687" s="8" t="n">
        <f aca="false">+[2]data1cf!AA686</f>
        <v>-90693.8563241595</v>
      </c>
      <c r="C687" s="8" t="n">
        <f aca="false">+[2]data1cf!AB686</f>
        <v>-7532.48508934761</v>
      </c>
      <c r="D687" s="8" t="n">
        <f aca="false">+[2]data1cf!AC686</f>
        <v>-3590.94759500339</v>
      </c>
      <c r="E687" s="8" t="n">
        <f aca="false">+[2]data1cf!AD686</f>
        <v>-3220.37452704339</v>
      </c>
      <c r="F687" s="8" t="n">
        <f aca="false">+[2]data1cf!AE686</f>
        <v>-3458.8323985783</v>
      </c>
      <c r="G687" s="8" t="n">
        <f aca="false">+[2]data1cf!AF686</f>
        <v>-3620.23830483317</v>
      </c>
      <c r="H687" s="8" t="n">
        <f aca="false">+[2]data1cf!AG686</f>
        <v>-2412.85847492758</v>
      </c>
      <c r="I687" s="8" t="n">
        <f aca="false">+[2]data1cf!AH686</f>
        <v>-2529.79910084183</v>
      </c>
      <c r="J687" s="8" t="n">
        <f aca="false">+[2]data1cf!AI686</f>
        <v>-2542.23330337682</v>
      </c>
      <c r="K687" s="8" t="n">
        <f aca="false">+[2]data1cf!AJ686</f>
        <v>-2551.51435485398</v>
      </c>
      <c r="L687" s="8" t="n">
        <f aca="false">+[2]data1cf!AK686</f>
        <v>-2579.72723825723</v>
      </c>
      <c r="M687" s="8" t="n">
        <f aca="false">+[2]data1cf!AL686</f>
        <v>-2578.2929891568</v>
      </c>
      <c r="N687" s="8" t="n">
        <f aca="false">+[2]data1cf!AM686</f>
        <v>-2595.81397078914</v>
      </c>
      <c r="O687" s="8" t="n">
        <f aca="false">+[2]data1cf!AN686</f>
        <v>-2406.09330628866</v>
      </c>
      <c r="P687" s="8" t="n">
        <f aca="false">+[2]data1cf!AO686</f>
        <v>-2367.62245631496</v>
      </c>
      <c r="Q687" s="8" t="n">
        <f aca="false">+[2]data1cf!AP686</f>
        <v>-2368.62835111626</v>
      </c>
      <c r="R687" s="8" t="n">
        <f aca="false">+[2]data1cf!AQ686</f>
        <v>1040.22225449558</v>
      </c>
      <c r="S687" s="8" t="n">
        <f aca="false">+[2]data1cf!AR686</f>
        <v>0</v>
      </c>
      <c r="T687" s="8" t="n">
        <f aca="false">+[2]data1cf!AS686</f>
        <v>0</v>
      </c>
      <c r="U687" s="8" t="n">
        <f aca="false">+[2]data1cf!AT686</f>
        <v>0</v>
      </c>
      <c r="V687" s="8" t="n">
        <f aca="false">+[2]data1cf!AU686</f>
        <v>0</v>
      </c>
      <c r="W687" s="8" t="n">
        <f aca="false">+[2]data1cf!AV686</f>
        <v>0</v>
      </c>
      <c r="X687" s="8" t="n">
        <f aca="false">+[2]data1cf!AW686</f>
        <v>0</v>
      </c>
      <c r="Y687" s="8" t="n">
        <f aca="false">+[2]data1cf!AX686</f>
        <v>0</v>
      </c>
      <c r="Z687" s="8" t="n">
        <f aca="false">+[2]data1cf!AY686</f>
        <v>0</v>
      </c>
      <c r="AA687" s="8" t="n">
        <f aca="false">+[2]data1cf!AZ686</f>
        <v>0</v>
      </c>
      <c r="AB687" s="9"/>
      <c r="AC687" s="9"/>
      <c r="AD687" s="9"/>
      <c r="AE687" s="9"/>
      <c r="AF687" s="9"/>
      <c r="AG687" s="9"/>
      <c r="AH687" s="9"/>
      <c r="AI687" s="9"/>
      <c r="AJ687" s="9"/>
      <c r="AK687" s="1"/>
      <c r="AL687" s="1" t="e">
        <f aca="false">SUMPRODUCT(B687:AJ687,PVCapPrice)</f>
        <v>#DIV/0!</v>
      </c>
      <c r="AM687" s="1"/>
      <c r="AN687" s="1"/>
      <c r="AO687" s="1"/>
      <c r="AP687" s="1"/>
      <c r="AQ687" s="1"/>
    </row>
    <row r="688" customFormat="false" ht="11.25" hidden="false" customHeight="false" outlineLevel="0" collapsed="false">
      <c r="A688" s="1" t="n">
        <v>686</v>
      </c>
      <c r="B688" s="8" t="n">
        <f aca="false">+[2]data1cf!AA687</f>
        <v>-86079.6348551752</v>
      </c>
      <c r="C688" s="8" t="n">
        <f aca="false">+[2]data1cf!AB687</f>
        <v>-7715.94145544349</v>
      </c>
      <c r="D688" s="8" t="n">
        <f aca="false">+[2]data1cf!AC687</f>
        <v>-3637.71677470964</v>
      </c>
      <c r="E688" s="8" t="n">
        <f aca="false">+[2]data1cf!AD687</f>
        <v>-3357.44258485996</v>
      </c>
      <c r="F688" s="8" t="n">
        <f aca="false">+[2]data1cf!AE687</f>
        <v>-3625.85382866519</v>
      </c>
      <c r="G688" s="8" t="n">
        <f aca="false">+[2]data1cf!AF687</f>
        <v>-3901.99236821056</v>
      </c>
      <c r="H688" s="8" t="n">
        <f aca="false">+[2]data1cf!AG687</f>
        <v>-2524.62525476247</v>
      </c>
      <c r="I688" s="8" t="n">
        <f aca="false">+[2]data1cf!AH687</f>
        <v>-2635.64564996316</v>
      </c>
      <c r="J688" s="8" t="n">
        <f aca="false">+[2]data1cf!AI687</f>
        <v>-2648.07985249815</v>
      </c>
      <c r="K688" s="8" t="n">
        <f aca="false">+[2]data1cf!AJ687</f>
        <v>-2657.54030490602</v>
      </c>
      <c r="L688" s="8" t="n">
        <f aca="false">+[2]data1cf!AK687</f>
        <v>-2685.57378737856</v>
      </c>
      <c r="M688" s="8" t="n">
        <f aca="false">+[2]data1cf!AL687</f>
        <v>-2684.31893920884</v>
      </c>
      <c r="N688" s="8" t="n">
        <f aca="false">+[2]data1cf!AM687</f>
        <v>-2701.66051991046</v>
      </c>
      <c r="O688" s="8" t="n">
        <f aca="false">+[2]data1cf!AN687</f>
        <v>-2512.1192563407</v>
      </c>
      <c r="P688" s="8" t="n">
        <f aca="false">+[2]data1cf!AO687</f>
        <v>-2473.46900543628</v>
      </c>
      <c r="Q688" s="8" t="n">
        <f aca="false">+[2]data1cf!AP687</f>
        <v>-2474.6543011683</v>
      </c>
      <c r="R688" s="8" t="n">
        <f aca="false">+[2]data1cf!AQ687</f>
        <v>987.298979934918</v>
      </c>
      <c r="S688" s="8" t="n">
        <f aca="false">+[2]data1cf!AR687</f>
        <v>0</v>
      </c>
      <c r="T688" s="8" t="n">
        <f aca="false">+[2]data1cf!AS687</f>
        <v>0</v>
      </c>
      <c r="U688" s="8" t="n">
        <f aca="false">+[2]data1cf!AT687</f>
        <v>0</v>
      </c>
      <c r="V688" s="8" t="n">
        <f aca="false">+[2]data1cf!AU687</f>
        <v>0</v>
      </c>
      <c r="W688" s="8" t="n">
        <f aca="false">+[2]data1cf!AV687</f>
        <v>0</v>
      </c>
      <c r="X688" s="8" t="n">
        <f aca="false">+[2]data1cf!AW687</f>
        <v>0</v>
      </c>
      <c r="Y688" s="8" t="n">
        <f aca="false">+[2]data1cf!AX687</f>
        <v>0</v>
      </c>
      <c r="Z688" s="8" t="n">
        <f aca="false">+[2]data1cf!AY687</f>
        <v>0</v>
      </c>
      <c r="AA688" s="8" t="n">
        <f aca="false">+[2]data1cf!AZ687</f>
        <v>0</v>
      </c>
      <c r="AB688" s="9"/>
      <c r="AC688" s="9"/>
      <c r="AD688" s="9"/>
      <c r="AE688" s="9"/>
      <c r="AF688" s="9"/>
      <c r="AG688" s="9"/>
      <c r="AH688" s="9"/>
      <c r="AI688" s="9"/>
      <c r="AJ688" s="9"/>
      <c r="AK688" s="1"/>
      <c r="AL688" s="1" t="e">
        <f aca="false">SUMPRODUCT(B688:AJ688,PVCapPrice)</f>
        <v>#DIV/0!</v>
      </c>
      <c r="AM688" s="1"/>
      <c r="AN688" s="1"/>
      <c r="AO688" s="1"/>
      <c r="AP688" s="1"/>
      <c r="AQ688" s="1"/>
    </row>
    <row r="689" customFormat="false" ht="11.25" hidden="false" customHeight="false" outlineLevel="0" collapsed="false">
      <c r="A689" s="1" t="n">
        <v>687</v>
      </c>
      <c r="B689" s="8" t="n">
        <f aca="false">+[2]data1cf!AA688</f>
        <v>-101253.55180537</v>
      </c>
      <c r="C689" s="8" t="n">
        <f aca="false">+[2]data1cf!AB688</f>
        <v>-7396.79368592591</v>
      </c>
      <c r="D689" s="8" t="n">
        <f aca="false">+[2]data1cf!AC688</f>
        <v>-3110.14818534721</v>
      </c>
      <c r="E689" s="8" t="n">
        <f aca="false">+[2]data1cf!AD688</f>
        <v>-2925.07756518638</v>
      </c>
      <c r="F689" s="8" t="n">
        <f aca="false">+[2]data1cf!AE688</f>
        <v>-3136.98533202617</v>
      </c>
      <c r="G689" s="8" t="n">
        <f aca="false">+[2]data1cf!AF688</f>
        <v>-3442.85775118257</v>
      </c>
      <c r="H689" s="8" t="n">
        <f aca="false">+[2]data1cf!AG688</f>
        <v>-2157.07899665477</v>
      </c>
      <c r="I689" s="8" t="n">
        <f aca="false">+[2]data1cf!AH688</f>
        <v>-2287.56813425924</v>
      </c>
      <c r="J689" s="8" t="n">
        <f aca="false">+[2]data1cf!AI688</f>
        <v>-2300.00233679423</v>
      </c>
      <c r="K689" s="8" t="n">
        <f aca="false">+[2]data1cf!AJ688</f>
        <v>-2308.87282731108</v>
      </c>
      <c r="L689" s="8" t="n">
        <f aca="false">+[2]data1cf!AK688</f>
        <v>-2337.49627167464</v>
      </c>
      <c r="M689" s="8" t="n">
        <f aca="false">+[2]data1cf!AL688</f>
        <v>-2335.6514616139</v>
      </c>
      <c r="N689" s="8" t="n">
        <f aca="false">+[2]data1cf!AM688</f>
        <v>-2353.58300420655</v>
      </c>
      <c r="O689" s="8" t="n">
        <f aca="false">+[2]data1cf!AN688</f>
        <v>-2163.45177874576</v>
      </c>
      <c r="P689" s="8" t="n">
        <f aca="false">+[2]data1cf!AO688</f>
        <v>-2125.39148973237</v>
      </c>
      <c r="Q689" s="8" t="n">
        <f aca="false">+[2]data1cf!AP688</f>
        <v>-2125.98682357336</v>
      </c>
      <c r="R689" s="8" t="n">
        <f aca="false">+[2]data1cf!AQ688</f>
        <v>1161.33773778687</v>
      </c>
      <c r="S689" s="8" t="n">
        <f aca="false">+[2]data1cf!AR688</f>
        <v>0</v>
      </c>
      <c r="T689" s="8" t="n">
        <f aca="false">+[2]data1cf!AS688</f>
        <v>0</v>
      </c>
      <c r="U689" s="8" t="n">
        <f aca="false">+[2]data1cf!AT688</f>
        <v>0</v>
      </c>
      <c r="V689" s="8" t="n">
        <f aca="false">+[2]data1cf!AU688</f>
        <v>0</v>
      </c>
      <c r="W689" s="8" t="n">
        <f aca="false">+[2]data1cf!AV688</f>
        <v>0</v>
      </c>
      <c r="X689" s="8" t="n">
        <f aca="false">+[2]data1cf!AW688</f>
        <v>0</v>
      </c>
      <c r="Y689" s="8" t="n">
        <f aca="false">+[2]data1cf!AX688</f>
        <v>0</v>
      </c>
      <c r="Z689" s="8" t="n">
        <f aca="false">+[2]data1cf!AY688</f>
        <v>0</v>
      </c>
      <c r="AA689" s="8" t="n">
        <f aca="false">+[2]data1cf!AZ688</f>
        <v>0</v>
      </c>
      <c r="AB689" s="9"/>
      <c r="AC689" s="9"/>
      <c r="AD689" s="9"/>
      <c r="AE689" s="9"/>
      <c r="AF689" s="9"/>
      <c r="AG689" s="9"/>
      <c r="AH689" s="9"/>
      <c r="AI689" s="9"/>
      <c r="AJ689" s="9"/>
      <c r="AK689" s="1"/>
      <c r="AL689" s="1" t="e">
        <f aca="false">SUMPRODUCT(B689:AJ689,PVCapPrice)</f>
        <v>#DIV/0!</v>
      </c>
      <c r="AM689" s="1"/>
      <c r="AN689" s="1"/>
      <c r="AO689" s="1"/>
      <c r="AP689" s="1"/>
      <c r="AQ689" s="1"/>
    </row>
    <row r="690" customFormat="false" ht="11.25" hidden="false" customHeight="false" outlineLevel="0" collapsed="false">
      <c r="A690" s="1" t="n">
        <v>688</v>
      </c>
      <c r="B690" s="8" t="n">
        <f aca="false">+[2]data1cf!AA689</f>
        <v>-86365.7092044622</v>
      </c>
      <c r="C690" s="8" t="n">
        <f aca="false">+[2]data1cf!AB689</f>
        <v>-7643.52144792653</v>
      </c>
      <c r="D690" s="8" t="n">
        <f aca="false">+[2]data1cf!AC689</f>
        <v>-3769.11209682328</v>
      </c>
      <c r="E690" s="8" t="n">
        <f aca="false">+[2]data1cf!AD689</f>
        <v>-3453.57498678442</v>
      </c>
      <c r="F690" s="8" t="n">
        <f aca="false">+[2]data1cf!AE689</f>
        <v>-3609.41564425478</v>
      </c>
      <c r="G690" s="8" t="n">
        <f aca="false">+[2]data1cf!AF689</f>
        <v>-3849.57398033036</v>
      </c>
      <c r="H690" s="8" t="n">
        <f aca="false">+[2]data1cf!AG689</f>
        <v>-2517.69589321619</v>
      </c>
      <c r="I690" s="8" t="n">
        <f aca="false">+[2]data1cf!AH689</f>
        <v>-2629.08333324999</v>
      </c>
      <c r="J690" s="8" t="n">
        <f aca="false">+[2]data1cf!AI689</f>
        <v>-2641.51753578498</v>
      </c>
      <c r="K690" s="8" t="n">
        <f aca="false">+[2]data1cf!AJ689</f>
        <v>-2650.96686562215</v>
      </c>
      <c r="L690" s="8" t="n">
        <f aca="false">+[2]data1cf!AK689</f>
        <v>-2679.01147066539</v>
      </c>
      <c r="M690" s="8" t="n">
        <f aca="false">+[2]data1cf!AL689</f>
        <v>-2677.74549992497</v>
      </c>
      <c r="N690" s="8" t="n">
        <f aca="false">+[2]data1cf!AM689</f>
        <v>-2695.0982031973</v>
      </c>
      <c r="O690" s="8" t="n">
        <f aca="false">+[2]data1cf!AN689</f>
        <v>-2505.54581705684</v>
      </c>
      <c r="P690" s="8" t="n">
        <f aca="false">+[2]data1cf!AO689</f>
        <v>-2466.90668872312</v>
      </c>
      <c r="Q690" s="8" t="n">
        <f aca="false">+[2]data1cf!AP689</f>
        <v>-2468.08086188443</v>
      </c>
      <c r="R690" s="8" t="n">
        <f aca="false">+[2]data1cf!AQ689</f>
        <v>990.5801382915</v>
      </c>
      <c r="S690" s="8" t="n">
        <f aca="false">+[2]data1cf!AR689</f>
        <v>0</v>
      </c>
      <c r="T690" s="8" t="n">
        <f aca="false">+[2]data1cf!AS689</f>
        <v>0</v>
      </c>
      <c r="U690" s="8" t="n">
        <f aca="false">+[2]data1cf!AT689</f>
        <v>0</v>
      </c>
      <c r="V690" s="8" t="n">
        <f aca="false">+[2]data1cf!AU689</f>
        <v>0</v>
      </c>
      <c r="W690" s="8" t="n">
        <f aca="false">+[2]data1cf!AV689</f>
        <v>0</v>
      </c>
      <c r="X690" s="8" t="n">
        <f aca="false">+[2]data1cf!AW689</f>
        <v>0</v>
      </c>
      <c r="Y690" s="8" t="n">
        <f aca="false">+[2]data1cf!AX689</f>
        <v>0</v>
      </c>
      <c r="Z690" s="8" t="n">
        <f aca="false">+[2]data1cf!AY689</f>
        <v>0</v>
      </c>
      <c r="AA690" s="8" t="n">
        <f aca="false">+[2]data1cf!AZ689</f>
        <v>0</v>
      </c>
      <c r="AB690" s="9"/>
      <c r="AC690" s="9"/>
      <c r="AD690" s="9"/>
      <c r="AE690" s="9"/>
      <c r="AF690" s="9"/>
      <c r="AG690" s="9"/>
      <c r="AH690" s="9"/>
      <c r="AI690" s="9"/>
      <c r="AJ690" s="9"/>
      <c r="AK690" s="1"/>
      <c r="AL690" s="1" t="e">
        <f aca="false">SUMPRODUCT(B690:AJ690,PVCapPrice)</f>
        <v>#DIV/0!</v>
      </c>
      <c r="AM690" s="1"/>
      <c r="AN690" s="1"/>
      <c r="AO690" s="1"/>
      <c r="AP690" s="1"/>
      <c r="AQ690" s="1"/>
    </row>
    <row r="691" customFormat="false" ht="11.25" hidden="false" customHeight="false" outlineLevel="0" collapsed="false">
      <c r="A691" s="1" t="n">
        <v>689</v>
      </c>
      <c r="B691" s="8" t="n">
        <f aca="false">+[2]data1cf!AA690</f>
        <v>-103079.792902404</v>
      </c>
      <c r="C691" s="8" t="n">
        <f aca="false">+[2]data1cf!AB690</f>
        <v>-7367.82353247205</v>
      </c>
      <c r="D691" s="8" t="n">
        <f aca="false">+[2]data1cf!AC690</f>
        <v>-3130.23371715332</v>
      </c>
      <c r="E691" s="8" t="n">
        <f aca="false">+[2]data1cf!AD690</f>
        <v>-2812.34350647348</v>
      </c>
      <c r="F691" s="8" t="n">
        <f aca="false">+[2]data1cf!AE690</f>
        <v>-3035.30358633785</v>
      </c>
      <c r="G691" s="8" t="n">
        <f aca="false">+[2]data1cf!AF690</f>
        <v>-3449.37991219898</v>
      </c>
      <c r="H691" s="8" t="n">
        <f aca="false">+[2]data1cf!AG690</f>
        <v>-2112.84334650455</v>
      </c>
      <c r="I691" s="8" t="n">
        <f aca="false">+[2]data1cf!AH690</f>
        <v>-2245.67562448616</v>
      </c>
      <c r="J691" s="8" t="n">
        <f aca="false">+[2]data1cf!AI690</f>
        <v>-2258.10982702115</v>
      </c>
      <c r="K691" s="8" t="n">
        <f aca="false">+[2]data1cf!AJ690</f>
        <v>-2266.90931328414</v>
      </c>
      <c r="L691" s="8" t="n">
        <f aca="false">+[2]data1cf!AK690</f>
        <v>-2295.60376190156</v>
      </c>
      <c r="M691" s="8" t="n">
        <f aca="false">+[2]data1cf!AL690</f>
        <v>-2293.68794758696</v>
      </c>
      <c r="N691" s="8" t="n">
        <f aca="false">+[2]data1cf!AM690</f>
        <v>-2311.69049443346</v>
      </c>
      <c r="O691" s="8" t="n">
        <f aca="false">+[2]data1cf!AN690</f>
        <v>-2121.48826471883</v>
      </c>
      <c r="P691" s="8" t="n">
        <f aca="false">+[2]data1cf!AO690</f>
        <v>-2083.49897995928</v>
      </c>
      <c r="Q691" s="8" t="n">
        <f aca="false">+[2]data1cf!AP690</f>
        <v>-2084.02330954642</v>
      </c>
      <c r="R691" s="8" t="n">
        <f aca="false">+[2]data1cf!AQ690</f>
        <v>1182.28399267342</v>
      </c>
      <c r="S691" s="8" t="n">
        <f aca="false">+[2]data1cf!AR690</f>
        <v>0</v>
      </c>
      <c r="T691" s="8" t="n">
        <f aca="false">+[2]data1cf!AS690</f>
        <v>0</v>
      </c>
      <c r="U691" s="8" t="n">
        <f aca="false">+[2]data1cf!AT690</f>
        <v>0</v>
      </c>
      <c r="V691" s="8" t="n">
        <f aca="false">+[2]data1cf!AU690</f>
        <v>0</v>
      </c>
      <c r="W691" s="8" t="n">
        <f aca="false">+[2]data1cf!AV690</f>
        <v>0</v>
      </c>
      <c r="X691" s="8" t="n">
        <f aca="false">+[2]data1cf!AW690</f>
        <v>0</v>
      </c>
      <c r="Y691" s="8" t="n">
        <f aca="false">+[2]data1cf!AX690</f>
        <v>0</v>
      </c>
      <c r="Z691" s="8" t="n">
        <f aca="false">+[2]data1cf!AY690</f>
        <v>0</v>
      </c>
      <c r="AA691" s="8" t="n">
        <f aca="false">+[2]data1cf!AZ690</f>
        <v>0</v>
      </c>
      <c r="AB691" s="9"/>
      <c r="AC691" s="9"/>
      <c r="AD691" s="9"/>
      <c r="AE691" s="9"/>
      <c r="AF691" s="9"/>
      <c r="AG691" s="9"/>
      <c r="AH691" s="9"/>
      <c r="AI691" s="9"/>
      <c r="AJ691" s="9"/>
      <c r="AK691" s="1"/>
      <c r="AL691" s="1" t="e">
        <f aca="false">SUMPRODUCT(B691:AJ691,PVCapPrice)</f>
        <v>#DIV/0!</v>
      </c>
      <c r="AM691" s="1"/>
      <c r="AN691" s="1"/>
      <c r="AO691" s="1"/>
      <c r="AP691" s="1"/>
      <c r="AQ691" s="1"/>
    </row>
    <row r="692" customFormat="false" ht="11.25" hidden="false" customHeight="false" outlineLevel="0" collapsed="false">
      <c r="A692" s="1" t="n">
        <v>690</v>
      </c>
      <c r="B692" s="8" t="n">
        <f aca="false">+[2]data1cf!AA691</f>
        <v>-88346.4365685202</v>
      </c>
      <c r="C692" s="8" t="n">
        <f aca="false">+[2]data1cf!AB691</f>
        <v>-7658.28298339712</v>
      </c>
      <c r="D692" s="8" t="n">
        <f aca="false">+[2]data1cf!AC691</f>
        <v>-3699.81036249127</v>
      </c>
      <c r="E692" s="8" t="n">
        <f aca="false">+[2]data1cf!AD691</f>
        <v>-3327.55363598252</v>
      </c>
      <c r="F692" s="8" t="n">
        <f aca="false">+[2]data1cf!AE691</f>
        <v>-3562.7819575218</v>
      </c>
      <c r="G692" s="8" t="n">
        <f aca="false">+[2]data1cf!AF691</f>
        <v>-3782.83235535363</v>
      </c>
      <c r="H692" s="8" t="n">
        <f aca="false">+[2]data1cf!AG691</f>
        <v>-2469.71823962941</v>
      </c>
      <c r="I692" s="8" t="n">
        <f aca="false">+[2]data1cf!AH691</f>
        <v>-2583.64703210039</v>
      </c>
      <c r="J692" s="8" t="n">
        <f aca="false">+[2]data1cf!AI691</f>
        <v>-2596.08123463538</v>
      </c>
      <c r="K692" s="8" t="n">
        <f aca="false">+[2]data1cf!AJ691</f>
        <v>-2605.45355379264</v>
      </c>
      <c r="L692" s="8" t="n">
        <f aca="false">+[2]data1cf!AK691</f>
        <v>-2633.57516951579</v>
      </c>
      <c r="M692" s="8" t="n">
        <f aca="false">+[2]data1cf!AL691</f>
        <v>-2632.23218809546</v>
      </c>
      <c r="N692" s="8" t="n">
        <f aca="false">+[2]data1cf!AM691</f>
        <v>-2649.6619020477</v>
      </c>
      <c r="O692" s="8" t="n">
        <f aca="false">+[2]data1cf!AN691</f>
        <v>-2460.03250522732</v>
      </c>
      <c r="P692" s="8" t="n">
        <f aca="false">+[2]data1cf!AO691</f>
        <v>-2421.47038757352</v>
      </c>
      <c r="Q692" s="8" t="n">
        <f aca="false">+[2]data1cf!AP691</f>
        <v>-2422.56755005492</v>
      </c>
      <c r="R692" s="8" t="n">
        <f aca="false">+[2]data1cf!AQ691</f>
        <v>1013.2982888663</v>
      </c>
      <c r="S692" s="8" t="n">
        <f aca="false">+[2]data1cf!AR691</f>
        <v>0</v>
      </c>
      <c r="T692" s="8" t="n">
        <f aca="false">+[2]data1cf!AS691</f>
        <v>0</v>
      </c>
      <c r="U692" s="8" t="n">
        <f aca="false">+[2]data1cf!AT691</f>
        <v>0</v>
      </c>
      <c r="V692" s="8" t="n">
        <f aca="false">+[2]data1cf!AU691</f>
        <v>0</v>
      </c>
      <c r="W692" s="8" t="n">
        <f aca="false">+[2]data1cf!AV691</f>
        <v>0</v>
      </c>
      <c r="X692" s="8" t="n">
        <f aca="false">+[2]data1cf!AW691</f>
        <v>0</v>
      </c>
      <c r="Y692" s="8" t="n">
        <f aca="false">+[2]data1cf!AX691</f>
        <v>0</v>
      </c>
      <c r="Z692" s="8" t="n">
        <f aca="false">+[2]data1cf!AY691</f>
        <v>0</v>
      </c>
      <c r="AA692" s="8" t="n">
        <f aca="false">+[2]data1cf!AZ691</f>
        <v>0</v>
      </c>
      <c r="AB692" s="9"/>
      <c r="AC692" s="9"/>
      <c r="AD692" s="9"/>
      <c r="AE692" s="9"/>
      <c r="AF692" s="9"/>
      <c r="AG692" s="9"/>
      <c r="AH692" s="9"/>
      <c r="AI692" s="9"/>
      <c r="AJ692" s="9"/>
      <c r="AK692" s="1"/>
      <c r="AL692" s="1" t="e">
        <f aca="false">SUMPRODUCT(B692:AJ692,PVCapPrice)</f>
        <v>#DIV/0!</v>
      </c>
      <c r="AM692" s="1"/>
      <c r="AN692" s="1"/>
      <c r="AO692" s="1"/>
      <c r="AP692" s="1"/>
      <c r="AQ692" s="1"/>
    </row>
    <row r="693" customFormat="false" ht="11.25" hidden="false" customHeight="false" outlineLevel="0" collapsed="false">
      <c r="A693" s="1" t="n">
        <v>691</v>
      </c>
      <c r="B693" s="8" t="n">
        <f aca="false">+[2]data1cf!AA692</f>
        <v>-94664.9466521502</v>
      </c>
      <c r="C693" s="8" t="n">
        <f aca="false">+[2]data1cf!AB692</f>
        <v>-7518.31676038699</v>
      </c>
      <c r="D693" s="8" t="n">
        <f aca="false">+[2]data1cf!AC692</f>
        <v>-3364.97414074636</v>
      </c>
      <c r="E693" s="8" t="n">
        <f aca="false">+[2]data1cf!AD692</f>
        <v>-2999.5071662695</v>
      </c>
      <c r="F693" s="8" t="n">
        <f aca="false">+[2]data1cf!AE692</f>
        <v>-3392.51531495239</v>
      </c>
      <c r="G693" s="8" t="n">
        <f aca="false">+[2]data1cf!AF692</f>
        <v>-3575.99905124334</v>
      </c>
      <c r="H693" s="8" t="n">
        <f aca="false">+[2]data1cf!AG692</f>
        <v>-2316.66977194131</v>
      </c>
      <c r="I693" s="8" t="n">
        <f aca="false">+[2]data1cf!AH692</f>
        <v>-2438.70546558999</v>
      </c>
      <c r="J693" s="8" t="n">
        <f aca="false">+[2]data1cf!AI692</f>
        <v>-2451.13966812498</v>
      </c>
      <c r="K693" s="8" t="n">
        <f aca="false">+[2]data1cf!AJ692</f>
        <v>-2460.26632361018</v>
      </c>
      <c r="L693" s="8" t="n">
        <f aca="false">+[2]data1cf!AK692</f>
        <v>-2488.63360300539</v>
      </c>
      <c r="M693" s="8" t="n">
        <f aca="false">+[2]data1cf!AL692</f>
        <v>-2487.044957913</v>
      </c>
      <c r="N693" s="8" t="n">
        <f aca="false">+[2]data1cf!AM692</f>
        <v>-2504.72033553729</v>
      </c>
      <c r="O693" s="8" t="n">
        <f aca="false">+[2]data1cf!AN692</f>
        <v>-2314.84527504487</v>
      </c>
      <c r="P693" s="8" t="n">
        <f aca="false">+[2]data1cf!AO692</f>
        <v>-2276.52882106311</v>
      </c>
      <c r="Q693" s="8" t="n">
        <f aca="false">+[2]data1cf!AP692</f>
        <v>-2277.38031987246</v>
      </c>
      <c r="R693" s="8" t="n">
        <f aca="false">+[2]data1cf!AQ692</f>
        <v>1085.7690721215</v>
      </c>
      <c r="S693" s="8" t="n">
        <f aca="false">+[2]data1cf!AR692</f>
        <v>0</v>
      </c>
      <c r="T693" s="8" t="n">
        <f aca="false">+[2]data1cf!AS692</f>
        <v>0</v>
      </c>
      <c r="U693" s="8" t="n">
        <f aca="false">+[2]data1cf!AT692</f>
        <v>0</v>
      </c>
      <c r="V693" s="8" t="n">
        <f aca="false">+[2]data1cf!AU692</f>
        <v>0</v>
      </c>
      <c r="W693" s="8" t="n">
        <f aca="false">+[2]data1cf!AV692</f>
        <v>0</v>
      </c>
      <c r="X693" s="8" t="n">
        <f aca="false">+[2]data1cf!AW692</f>
        <v>0</v>
      </c>
      <c r="Y693" s="8" t="n">
        <f aca="false">+[2]data1cf!AX692</f>
        <v>0</v>
      </c>
      <c r="Z693" s="8" t="n">
        <f aca="false">+[2]data1cf!AY692</f>
        <v>0</v>
      </c>
      <c r="AA693" s="8" t="n">
        <f aca="false">+[2]data1cf!AZ692</f>
        <v>0</v>
      </c>
      <c r="AB693" s="9"/>
      <c r="AC693" s="9"/>
      <c r="AD693" s="9"/>
      <c r="AE693" s="9"/>
      <c r="AF693" s="9"/>
      <c r="AG693" s="9"/>
      <c r="AH693" s="9"/>
      <c r="AI693" s="9"/>
      <c r="AJ693" s="9"/>
      <c r="AK693" s="1"/>
      <c r="AL693" s="1" t="e">
        <f aca="false">SUMPRODUCT(B693:AJ693,PVCapPrice)</f>
        <v>#DIV/0!</v>
      </c>
      <c r="AM693" s="1"/>
      <c r="AN693" s="1"/>
      <c r="AO693" s="1"/>
      <c r="AP693" s="1"/>
      <c r="AQ693" s="1"/>
    </row>
    <row r="694" customFormat="false" ht="11.25" hidden="false" customHeight="false" outlineLevel="0" collapsed="false">
      <c r="A694" s="1" t="n">
        <v>692</v>
      </c>
      <c r="B694" s="8" t="n">
        <f aca="false">+[2]data1cf!AA693</f>
        <v>-90616.2344573793</v>
      </c>
      <c r="C694" s="8" t="n">
        <f aca="false">+[2]data1cf!AB693</f>
        <v>-7651.8168882665</v>
      </c>
      <c r="D694" s="8" t="n">
        <f aca="false">+[2]data1cf!AC693</f>
        <v>-3618.57659207159</v>
      </c>
      <c r="E694" s="8" t="n">
        <f aca="false">+[2]data1cf!AD693</f>
        <v>-3210.53748593471</v>
      </c>
      <c r="F694" s="8" t="n">
        <f aca="false">+[2]data1cf!AE693</f>
        <v>-3352.70576570478</v>
      </c>
      <c r="G694" s="8" t="n">
        <f aca="false">+[2]data1cf!AF693</f>
        <v>-3760.4017568446</v>
      </c>
      <c r="H694" s="8" t="n">
        <f aca="false">+[2]data1cf!AG693</f>
        <v>-2414.73865041397</v>
      </c>
      <c r="I694" s="8" t="n">
        <f aca="false">+[2]data1cf!AH693</f>
        <v>-2531.57968436828</v>
      </c>
      <c r="J694" s="8" t="n">
        <f aca="false">+[2]data1cf!AI693</f>
        <v>-2544.01388690327</v>
      </c>
      <c r="K694" s="8" t="n">
        <f aca="false">+[2]data1cf!AJ693</f>
        <v>-2553.2979563186</v>
      </c>
      <c r="L694" s="8" t="n">
        <f aca="false">+[2]data1cf!AK693</f>
        <v>-2581.50782178368</v>
      </c>
      <c r="M694" s="8" t="n">
        <f aca="false">+[2]data1cf!AL693</f>
        <v>-2580.07659062142</v>
      </c>
      <c r="N694" s="8" t="n">
        <f aca="false">+[2]data1cf!AM693</f>
        <v>-2597.59455431558</v>
      </c>
      <c r="O694" s="8" t="n">
        <f aca="false">+[2]data1cf!AN693</f>
        <v>-2407.87690775329</v>
      </c>
      <c r="P694" s="8" t="n">
        <f aca="false">+[2]data1cf!AO693</f>
        <v>-2369.4030398414</v>
      </c>
      <c r="Q694" s="8" t="n">
        <f aca="false">+[2]data1cf!AP693</f>
        <v>-2370.41195258088</v>
      </c>
      <c r="R694" s="8" t="n">
        <f aca="false">+[2]data1cf!AQ693</f>
        <v>1039.33196273236</v>
      </c>
      <c r="S694" s="8" t="n">
        <f aca="false">+[2]data1cf!AR693</f>
        <v>0</v>
      </c>
      <c r="T694" s="8" t="n">
        <f aca="false">+[2]data1cf!AS693</f>
        <v>0</v>
      </c>
      <c r="U694" s="8" t="n">
        <f aca="false">+[2]data1cf!AT693</f>
        <v>0</v>
      </c>
      <c r="V694" s="8" t="n">
        <f aca="false">+[2]data1cf!AU693</f>
        <v>0</v>
      </c>
      <c r="W694" s="8" t="n">
        <f aca="false">+[2]data1cf!AV693</f>
        <v>0</v>
      </c>
      <c r="X694" s="8" t="n">
        <f aca="false">+[2]data1cf!AW693</f>
        <v>0</v>
      </c>
      <c r="Y694" s="8" t="n">
        <f aca="false">+[2]data1cf!AX693</f>
        <v>0</v>
      </c>
      <c r="Z694" s="8" t="n">
        <f aca="false">+[2]data1cf!AY693</f>
        <v>0</v>
      </c>
      <c r="AA694" s="8" t="n">
        <f aca="false">+[2]data1cf!AZ693</f>
        <v>0</v>
      </c>
      <c r="AB694" s="9"/>
      <c r="AC694" s="9"/>
      <c r="AD694" s="9"/>
      <c r="AE694" s="9"/>
      <c r="AF694" s="9"/>
      <c r="AG694" s="9"/>
      <c r="AH694" s="9"/>
      <c r="AI694" s="9"/>
      <c r="AJ694" s="9"/>
      <c r="AK694" s="1"/>
      <c r="AL694" s="1" t="e">
        <f aca="false">SUMPRODUCT(B694:AJ694,PVCapPrice)</f>
        <v>#DIV/0!</v>
      </c>
      <c r="AM694" s="1"/>
      <c r="AN694" s="1"/>
      <c r="AO694" s="1"/>
      <c r="AP694" s="1"/>
      <c r="AQ694" s="1"/>
    </row>
    <row r="695" customFormat="false" ht="11.25" hidden="false" customHeight="false" outlineLevel="0" collapsed="false">
      <c r="A695" s="1" t="n">
        <v>693</v>
      </c>
      <c r="B695" s="8" t="n">
        <f aca="false">+[2]data1cf!AA694</f>
        <v>-101957.69926126</v>
      </c>
      <c r="C695" s="8" t="n">
        <f aca="false">+[2]data1cf!AB694</f>
        <v>-7323.80664362343</v>
      </c>
      <c r="D695" s="8" t="n">
        <f aca="false">+[2]data1cf!AC694</f>
        <v>-3173.79875996012</v>
      </c>
      <c r="E695" s="8" t="n">
        <f aca="false">+[2]data1cf!AD694</f>
        <v>-2820.70566925</v>
      </c>
      <c r="F695" s="8" t="n">
        <f aca="false">+[2]data1cf!AE694</f>
        <v>-3191.33095725925</v>
      </c>
      <c r="G695" s="8" t="n">
        <f aca="false">+[2]data1cf!AF694</f>
        <v>-3429.82853218226</v>
      </c>
      <c r="H695" s="8" t="n">
        <f aca="false">+[2]data1cf!AG694</f>
        <v>-2140.02296798282</v>
      </c>
      <c r="I695" s="8" t="n">
        <f aca="false">+[2]data1cf!AH694</f>
        <v>-2271.41555493909</v>
      </c>
      <c r="J695" s="8" t="n">
        <f aca="false">+[2]data1cf!AI694</f>
        <v>-2283.84975747408</v>
      </c>
      <c r="K695" s="8" t="n">
        <f aca="false">+[2]data1cf!AJ694</f>
        <v>-2292.69287073785</v>
      </c>
      <c r="L695" s="8" t="n">
        <f aca="false">+[2]data1cf!AK694</f>
        <v>-2321.34369235449</v>
      </c>
      <c r="M695" s="8" t="n">
        <f aca="false">+[2]data1cf!AL694</f>
        <v>-2319.47150504067</v>
      </c>
      <c r="N695" s="8" t="n">
        <f aca="false">+[2]data1cf!AM694</f>
        <v>-2337.4304248864</v>
      </c>
      <c r="O695" s="8" t="n">
        <f aca="false">+[2]data1cf!AN694</f>
        <v>-2147.27182217253</v>
      </c>
      <c r="P695" s="8" t="n">
        <f aca="false">+[2]data1cf!AO694</f>
        <v>-2109.23891041222</v>
      </c>
      <c r="Q695" s="8" t="n">
        <f aca="false">+[2]data1cf!AP694</f>
        <v>-2109.80686700013</v>
      </c>
      <c r="R695" s="8" t="n">
        <f aca="false">+[2]data1cf!AQ694</f>
        <v>1169.41402744695</v>
      </c>
      <c r="S695" s="8" t="n">
        <f aca="false">+[2]data1cf!AR694</f>
        <v>0</v>
      </c>
      <c r="T695" s="8" t="n">
        <f aca="false">+[2]data1cf!AS694</f>
        <v>0</v>
      </c>
      <c r="U695" s="8" t="n">
        <f aca="false">+[2]data1cf!AT694</f>
        <v>0</v>
      </c>
      <c r="V695" s="8" t="n">
        <f aca="false">+[2]data1cf!AU694</f>
        <v>0</v>
      </c>
      <c r="W695" s="8" t="n">
        <f aca="false">+[2]data1cf!AV694</f>
        <v>0</v>
      </c>
      <c r="X695" s="8" t="n">
        <f aca="false">+[2]data1cf!AW694</f>
        <v>0</v>
      </c>
      <c r="Y695" s="8" t="n">
        <f aca="false">+[2]data1cf!AX694</f>
        <v>0</v>
      </c>
      <c r="Z695" s="8" t="n">
        <f aca="false">+[2]data1cf!AY694</f>
        <v>0</v>
      </c>
      <c r="AA695" s="8" t="n">
        <f aca="false">+[2]data1cf!AZ694</f>
        <v>0</v>
      </c>
      <c r="AB695" s="9"/>
      <c r="AC695" s="9"/>
      <c r="AD695" s="9"/>
      <c r="AE695" s="9"/>
      <c r="AF695" s="9"/>
      <c r="AG695" s="9"/>
      <c r="AH695" s="9"/>
      <c r="AI695" s="9"/>
      <c r="AJ695" s="9"/>
      <c r="AK695" s="1"/>
      <c r="AL695" s="1" t="e">
        <f aca="false">SUMPRODUCT(B695:AJ695,PVCapPrice)</f>
        <v>#DIV/0!</v>
      </c>
      <c r="AM695" s="1"/>
      <c r="AN695" s="1"/>
      <c r="AO695" s="1"/>
      <c r="AP695" s="1"/>
      <c r="AQ695" s="1"/>
    </row>
    <row r="696" customFormat="false" ht="11.25" hidden="false" customHeight="false" outlineLevel="0" collapsed="false">
      <c r="A696" s="1" t="n">
        <v>694</v>
      </c>
      <c r="B696" s="8" t="n">
        <f aca="false">+[2]data1cf!AA695</f>
        <v>-95606.8530347137</v>
      </c>
      <c r="C696" s="8" t="n">
        <f aca="false">+[2]data1cf!AB695</f>
        <v>-7522.94629920782</v>
      </c>
      <c r="D696" s="8" t="n">
        <f aca="false">+[2]data1cf!AC695</f>
        <v>-3406.6234081463</v>
      </c>
      <c r="E696" s="8" t="n">
        <f aca="false">+[2]data1cf!AD695</f>
        <v>-2979.71186936312</v>
      </c>
      <c r="F696" s="8" t="n">
        <f aca="false">+[2]data1cf!AE695</f>
        <v>-3416.11104674719</v>
      </c>
      <c r="G696" s="8" t="n">
        <f aca="false">+[2]data1cf!AF695</f>
        <v>-3686.06026526891</v>
      </c>
      <c r="H696" s="8" t="n">
        <f aca="false">+[2]data1cf!AG695</f>
        <v>-2293.85468948532</v>
      </c>
      <c r="I696" s="8" t="n">
        <f aca="false">+[2]data1cf!AH695</f>
        <v>-2417.09888669909</v>
      </c>
      <c r="J696" s="8" t="n">
        <f aca="false">+[2]data1cf!AI695</f>
        <v>-2429.53308923408</v>
      </c>
      <c r="K696" s="8" t="n">
        <f aca="false">+[2]data1cf!AJ695</f>
        <v>-2438.62312339913</v>
      </c>
      <c r="L696" s="8" t="n">
        <f aca="false">+[2]data1cf!AK695</f>
        <v>-2467.02702411449</v>
      </c>
      <c r="M696" s="8" t="n">
        <f aca="false">+[2]data1cf!AL695</f>
        <v>-2465.40175770195</v>
      </c>
      <c r="N696" s="8" t="n">
        <f aca="false">+[2]data1cf!AM695</f>
        <v>-2483.11375664639</v>
      </c>
      <c r="O696" s="8" t="n">
        <f aca="false">+[2]data1cf!AN695</f>
        <v>-2293.20207483381</v>
      </c>
      <c r="P696" s="8" t="n">
        <f aca="false">+[2]data1cf!AO695</f>
        <v>-2254.92224217221</v>
      </c>
      <c r="Q696" s="8" t="n">
        <f aca="false">+[2]data1cf!AP695</f>
        <v>-2255.73711966141</v>
      </c>
      <c r="R696" s="8" t="n">
        <f aca="false">+[2]data1cf!AQ695</f>
        <v>1096.57236156695</v>
      </c>
      <c r="S696" s="8" t="n">
        <f aca="false">+[2]data1cf!AR695</f>
        <v>0</v>
      </c>
      <c r="T696" s="8" t="n">
        <f aca="false">+[2]data1cf!AS695</f>
        <v>0</v>
      </c>
      <c r="U696" s="8" t="n">
        <f aca="false">+[2]data1cf!AT695</f>
        <v>0</v>
      </c>
      <c r="V696" s="8" t="n">
        <f aca="false">+[2]data1cf!AU695</f>
        <v>0</v>
      </c>
      <c r="W696" s="8" t="n">
        <f aca="false">+[2]data1cf!AV695</f>
        <v>0</v>
      </c>
      <c r="X696" s="8" t="n">
        <f aca="false">+[2]data1cf!AW695</f>
        <v>0</v>
      </c>
      <c r="Y696" s="8" t="n">
        <f aca="false">+[2]data1cf!AX695</f>
        <v>0</v>
      </c>
      <c r="Z696" s="8" t="n">
        <f aca="false">+[2]data1cf!AY695</f>
        <v>0</v>
      </c>
      <c r="AA696" s="8" t="n">
        <f aca="false">+[2]data1cf!AZ695</f>
        <v>0</v>
      </c>
      <c r="AB696" s="9"/>
      <c r="AC696" s="9"/>
      <c r="AD696" s="9"/>
      <c r="AE696" s="9"/>
      <c r="AF696" s="9"/>
      <c r="AG696" s="9"/>
      <c r="AH696" s="9"/>
      <c r="AI696" s="9"/>
      <c r="AJ696" s="9"/>
      <c r="AK696" s="1"/>
      <c r="AL696" s="1" t="e">
        <f aca="false">SUMPRODUCT(B696:AJ696,PVCapPrice)</f>
        <v>#DIV/0!</v>
      </c>
      <c r="AM696" s="1"/>
      <c r="AN696" s="1"/>
      <c r="AO696" s="1"/>
      <c r="AP696" s="1"/>
      <c r="AQ696" s="1"/>
    </row>
    <row r="697" customFormat="false" ht="11.25" hidden="false" customHeight="false" outlineLevel="0" collapsed="false">
      <c r="A697" s="1" t="n">
        <v>695</v>
      </c>
      <c r="B697" s="8" t="n">
        <f aca="false">+[2]data1cf!AA696</f>
        <v>-97674.7796292672</v>
      </c>
      <c r="C697" s="8" t="n">
        <f aca="false">+[2]data1cf!AB696</f>
        <v>-7452.42043742827</v>
      </c>
      <c r="D697" s="8" t="n">
        <f aca="false">+[2]data1cf!AC696</f>
        <v>-3336.23931002816</v>
      </c>
      <c r="E697" s="8" t="n">
        <f aca="false">+[2]data1cf!AD696</f>
        <v>-2888.16470772885</v>
      </c>
      <c r="F697" s="8" t="n">
        <f aca="false">+[2]data1cf!AE696</f>
        <v>-3222.65528647037</v>
      </c>
      <c r="G697" s="8" t="n">
        <f aca="false">+[2]data1cf!AF696</f>
        <v>-3471.43782077724</v>
      </c>
      <c r="H697" s="8" t="n">
        <f aca="false">+[2]data1cf!AG696</f>
        <v>-2243.76487520966</v>
      </c>
      <c r="I697" s="8" t="n">
        <f aca="false">+[2]data1cf!AH696</f>
        <v>-2369.66230496131</v>
      </c>
      <c r="J697" s="8" t="n">
        <f aca="false">+[2]data1cf!AI696</f>
        <v>-2382.0965074963</v>
      </c>
      <c r="K697" s="8" t="n">
        <f aca="false">+[2]data1cf!AJ696</f>
        <v>-2391.10614067535</v>
      </c>
      <c r="L697" s="8" t="n">
        <f aca="false">+[2]data1cf!AK696</f>
        <v>-2419.59044237671</v>
      </c>
      <c r="M697" s="8" t="n">
        <f aca="false">+[2]data1cf!AL696</f>
        <v>-2417.88477497817</v>
      </c>
      <c r="N697" s="8" t="n">
        <f aca="false">+[2]data1cf!AM696</f>
        <v>-2435.67717490861</v>
      </c>
      <c r="O697" s="8" t="n">
        <f aca="false">+[2]data1cf!AN696</f>
        <v>-2245.68509211004</v>
      </c>
      <c r="P697" s="8" t="n">
        <f aca="false">+[2]data1cf!AO696</f>
        <v>-2207.48566043443</v>
      </c>
      <c r="Q697" s="8" t="n">
        <f aca="false">+[2]data1cf!AP696</f>
        <v>-2208.22013693763</v>
      </c>
      <c r="R697" s="8" t="n">
        <f aca="false">+[2]data1cf!AQ696</f>
        <v>1120.29065243584</v>
      </c>
      <c r="S697" s="8" t="n">
        <f aca="false">+[2]data1cf!AR696</f>
        <v>0</v>
      </c>
      <c r="T697" s="8" t="n">
        <f aca="false">+[2]data1cf!AS696</f>
        <v>0</v>
      </c>
      <c r="U697" s="8" t="n">
        <f aca="false">+[2]data1cf!AT696</f>
        <v>0</v>
      </c>
      <c r="V697" s="8" t="n">
        <f aca="false">+[2]data1cf!AU696</f>
        <v>0</v>
      </c>
      <c r="W697" s="8" t="n">
        <f aca="false">+[2]data1cf!AV696</f>
        <v>0</v>
      </c>
      <c r="X697" s="8" t="n">
        <f aca="false">+[2]data1cf!AW696</f>
        <v>0</v>
      </c>
      <c r="Y697" s="8" t="n">
        <f aca="false">+[2]data1cf!AX696</f>
        <v>0</v>
      </c>
      <c r="Z697" s="8" t="n">
        <f aca="false">+[2]data1cf!AY696</f>
        <v>0</v>
      </c>
      <c r="AA697" s="8" t="n">
        <f aca="false">+[2]data1cf!AZ696</f>
        <v>0</v>
      </c>
      <c r="AB697" s="9"/>
      <c r="AC697" s="9"/>
      <c r="AD697" s="9"/>
      <c r="AE697" s="9"/>
      <c r="AF697" s="9"/>
      <c r="AG697" s="9"/>
      <c r="AH697" s="9"/>
      <c r="AI697" s="9"/>
      <c r="AJ697" s="9"/>
      <c r="AK697" s="1"/>
      <c r="AL697" s="1" t="e">
        <f aca="false">SUMPRODUCT(B697:AJ697,PVCapPrice)</f>
        <v>#DIV/0!</v>
      </c>
      <c r="AM697" s="1"/>
      <c r="AN697" s="1"/>
      <c r="AO697" s="1"/>
      <c r="AP697" s="1"/>
      <c r="AQ697" s="1"/>
    </row>
    <row r="698" customFormat="false" ht="11.25" hidden="false" customHeight="false" outlineLevel="0" collapsed="false">
      <c r="A698" s="1" t="n">
        <v>696</v>
      </c>
      <c r="B698" s="8" t="n">
        <f aca="false">+[2]data1cf!AA697</f>
        <v>-96907.7921416088</v>
      </c>
      <c r="C698" s="8" t="n">
        <f aca="false">+[2]data1cf!AB697</f>
        <v>-7460.315976197</v>
      </c>
      <c r="D698" s="8" t="n">
        <f aca="false">+[2]data1cf!AC697</f>
        <v>-3316.58771069664</v>
      </c>
      <c r="E698" s="8" t="n">
        <f aca="false">+[2]data1cf!AD697</f>
        <v>-3029.00563918564</v>
      </c>
      <c r="F698" s="8" t="n">
        <f aca="false">+[2]data1cf!AE697</f>
        <v>-3242.43302986494</v>
      </c>
      <c r="G698" s="8" t="n">
        <f aca="false">+[2]data1cf!AF697</f>
        <v>-3537.98884106621</v>
      </c>
      <c r="H698" s="8" t="n">
        <f aca="false">+[2]data1cf!AG697</f>
        <v>-2262.34303021272</v>
      </c>
      <c r="I698" s="8" t="n">
        <f aca="false">+[2]data1cf!AH697</f>
        <v>-2387.2563843382</v>
      </c>
      <c r="J698" s="8" t="n">
        <f aca="false">+[2]data1cf!AI697</f>
        <v>-2399.69058687319</v>
      </c>
      <c r="K698" s="8" t="n">
        <f aca="false">+[2]data1cf!AJ697</f>
        <v>-2408.73004052576</v>
      </c>
      <c r="L698" s="8" t="n">
        <f aca="false">+[2]data1cf!AK697</f>
        <v>-2437.1845217536</v>
      </c>
      <c r="M698" s="8" t="n">
        <f aca="false">+[2]data1cf!AL697</f>
        <v>-2435.50867482859</v>
      </c>
      <c r="N698" s="8" t="n">
        <f aca="false">+[2]data1cf!AM697</f>
        <v>-2453.27125428551</v>
      </c>
      <c r="O698" s="8" t="n">
        <f aca="false">+[2]data1cf!AN697</f>
        <v>-2263.30899196045</v>
      </c>
      <c r="P698" s="8" t="n">
        <f aca="false">+[2]data1cf!AO697</f>
        <v>-2225.07973981133</v>
      </c>
      <c r="Q698" s="8" t="n">
        <f aca="false">+[2]data1cf!AP697</f>
        <v>-2225.84403678804</v>
      </c>
      <c r="R698" s="8" t="n">
        <f aca="false">+[2]data1cf!AQ697</f>
        <v>1111.4936127474</v>
      </c>
      <c r="S698" s="8" t="n">
        <f aca="false">+[2]data1cf!AR697</f>
        <v>0</v>
      </c>
      <c r="T698" s="8" t="n">
        <f aca="false">+[2]data1cf!AS697</f>
        <v>0</v>
      </c>
      <c r="U698" s="8" t="n">
        <f aca="false">+[2]data1cf!AT697</f>
        <v>0</v>
      </c>
      <c r="V698" s="8" t="n">
        <f aca="false">+[2]data1cf!AU697</f>
        <v>0</v>
      </c>
      <c r="W698" s="8" t="n">
        <f aca="false">+[2]data1cf!AV697</f>
        <v>0</v>
      </c>
      <c r="X698" s="8" t="n">
        <f aca="false">+[2]data1cf!AW697</f>
        <v>0</v>
      </c>
      <c r="Y698" s="8" t="n">
        <f aca="false">+[2]data1cf!AX697</f>
        <v>0</v>
      </c>
      <c r="Z698" s="8" t="n">
        <f aca="false">+[2]data1cf!AY697</f>
        <v>0</v>
      </c>
      <c r="AA698" s="8" t="n">
        <f aca="false">+[2]data1cf!AZ697</f>
        <v>0</v>
      </c>
      <c r="AB698" s="9"/>
      <c r="AC698" s="9"/>
      <c r="AD698" s="9"/>
      <c r="AE698" s="9"/>
      <c r="AF698" s="9"/>
      <c r="AG698" s="9"/>
      <c r="AH698" s="9"/>
      <c r="AI698" s="9"/>
      <c r="AJ698" s="9"/>
      <c r="AK698" s="1"/>
      <c r="AL698" s="1" t="e">
        <f aca="false">SUMPRODUCT(B698:AJ698,PVCapPrice)</f>
        <v>#DIV/0!</v>
      </c>
      <c r="AM698" s="1"/>
      <c r="AN698" s="1"/>
      <c r="AO698" s="1"/>
      <c r="AP698" s="1"/>
      <c r="AQ698" s="1"/>
    </row>
    <row r="699" customFormat="false" ht="11.25" hidden="false" customHeight="false" outlineLevel="0" collapsed="false">
      <c r="A699" s="1" t="n">
        <v>697</v>
      </c>
      <c r="B699" s="8" t="n">
        <f aca="false">+[2]data1cf!AA698</f>
        <v>-89476.1979471595</v>
      </c>
      <c r="C699" s="8" t="n">
        <f aca="false">+[2]data1cf!AB698</f>
        <v>-7626.31722701579</v>
      </c>
      <c r="D699" s="8" t="n">
        <f aca="false">+[2]data1cf!AC698</f>
        <v>-3566.27065966242</v>
      </c>
      <c r="E699" s="8" t="n">
        <f aca="false">+[2]data1cf!AD698</f>
        <v>-3218.8861814275</v>
      </c>
      <c r="F699" s="8" t="n">
        <f aca="false">+[2]data1cf!AE698</f>
        <v>-3540.41234753766</v>
      </c>
      <c r="G699" s="8" t="n">
        <f aca="false">+[2]data1cf!AF698</f>
        <v>-3851.02339632037</v>
      </c>
      <c r="H699" s="8" t="n">
        <f aca="false">+[2]data1cf!AG698</f>
        <v>-2442.35288837328</v>
      </c>
      <c r="I699" s="8" t="n">
        <f aca="false">+[2]data1cf!AH698</f>
        <v>-2557.73120988351</v>
      </c>
      <c r="J699" s="8" t="n">
        <f aca="false">+[2]data1cf!AI698</f>
        <v>-2570.1654124185</v>
      </c>
      <c r="K699" s="8" t="n">
        <f aca="false">+[2]data1cf!AJ698</f>
        <v>-2579.49380645335</v>
      </c>
      <c r="L699" s="8" t="n">
        <f aca="false">+[2]data1cf!AK698</f>
        <v>-2607.65934729891</v>
      </c>
      <c r="M699" s="8" t="n">
        <f aca="false">+[2]data1cf!AL698</f>
        <v>-2606.27244075618</v>
      </c>
      <c r="N699" s="8" t="n">
        <f aca="false">+[2]data1cf!AM698</f>
        <v>-2623.74607983082</v>
      </c>
      <c r="O699" s="8" t="n">
        <f aca="false">+[2]data1cf!AN698</f>
        <v>-2434.07275788804</v>
      </c>
      <c r="P699" s="8" t="n">
        <f aca="false">+[2]data1cf!AO698</f>
        <v>-2395.55456535664</v>
      </c>
      <c r="Q699" s="8" t="n">
        <f aca="false">+[2]data1cf!AP698</f>
        <v>-2396.60780271564</v>
      </c>
      <c r="R699" s="8" t="n">
        <f aca="false">+[2]data1cf!AQ698</f>
        <v>1026.25619997474</v>
      </c>
      <c r="S699" s="8" t="n">
        <f aca="false">+[2]data1cf!AR698</f>
        <v>0</v>
      </c>
      <c r="T699" s="8" t="n">
        <f aca="false">+[2]data1cf!AS698</f>
        <v>0</v>
      </c>
      <c r="U699" s="8" t="n">
        <f aca="false">+[2]data1cf!AT698</f>
        <v>0</v>
      </c>
      <c r="V699" s="8" t="n">
        <f aca="false">+[2]data1cf!AU698</f>
        <v>0</v>
      </c>
      <c r="W699" s="8" t="n">
        <f aca="false">+[2]data1cf!AV698</f>
        <v>0</v>
      </c>
      <c r="X699" s="8" t="n">
        <f aca="false">+[2]data1cf!AW698</f>
        <v>0</v>
      </c>
      <c r="Y699" s="8" t="n">
        <f aca="false">+[2]data1cf!AX698</f>
        <v>0</v>
      </c>
      <c r="Z699" s="8" t="n">
        <f aca="false">+[2]data1cf!AY698</f>
        <v>0</v>
      </c>
      <c r="AA699" s="8" t="n">
        <f aca="false">+[2]data1cf!AZ698</f>
        <v>0</v>
      </c>
      <c r="AB699" s="9"/>
      <c r="AC699" s="9"/>
      <c r="AD699" s="9"/>
      <c r="AE699" s="9"/>
      <c r="AF699" s="9"/>
      <c r="AG699" s="9"/>
      <c r="AH699" s="9"/>
      <c r="AI699" s="9"/>
      <c r="AJ699" s="9"/>
      <c r="AK699" s="1"/>
      <c r="AL699" s="1" t="e">
        <f aca="false">SUMPRODUCT(B699:AJ699,PVCapPrice)</f>
        <v>#DIV/0!</v>
      </c>
      <c r="AM699" s="1"/>
      <c r="AN699" s="1"/>
      <c r="AO699" s="1"/>
      <c r="AP699" s="1"/>
      <c r="AQ699" s="1"/>
    </row>
    <row r="700" customFormat="false" ht="11.25" hidden="false" customHeight="false" outlineLevel="0" collapsed="false">
      <c r="A700" s="1" t="n">
        <v>698</v>
      </c>
      <c r="B700" s="8" t="n">
        <f aca="false">+[2]data1cf!AA699</f>
        <v>-96293.6521765933</v>
      </c>
      <c r="C700" s="8" t="n">
        <f aca="false">+[2]data1cf!AB699</f>
        <v>-7521.29730611693</v>
      </c>
      <c r="D700" s="8" t="n">
        <f aca="false">+[2]data1cf!AC699</f>
        <v>-3361.90529758258</v>
      </c>
      <c r="E700" s="8" t="n">
        <f aca="false">+[2]data1cf!AD699</f>
        <v>-2985.68957960985</v>
      </c>
      <c r="F700" s="8" t="n">
        <f aca="false">+[2]data1cf!AE699</f>
        <v>-3267.3015223709</v>
      </c>
      <c r="G700" s="8" t="n">
        <f aca="false">+[2]data1cf!AF699</f>
        <v>-3470.61380371366</v>
      </c>
      <c r="H700" s="8" t="n">
        <f aca="false">+[2]data1cf!AG699</f>
        <v>-2277.21887583892</v>
      </c>
      <c r="I700" s="8" t="n">
        <f aca="false">+[2]data1cf!AH699</f>
        <v>-2401.34426382368</v>
      </c>
      <c r="J700" s="8" t="n">
        <f aca="false">+[2]data1cf!AI699</f>
        <v>-2413.77846635867</v>
      </c>
      <c r="K700" s="8" t="n">
        <f aca="false">+[2]data1cf!AJ699</f>
        <v>-2422.84179777309</v>
      </c>
      <c r="L700" s="8" t="n">
        <f aca="false">+[2]data1cf!AK699</f>
        <v>-2451.27240123908</v>
      </c>
      <c r="M700" s="8" t="n">
        <f aca="false">+[2]data1cf!AL699</f>
        <v>-2449.62043207591</v>
      </c>
      <c r="N700" s="8" t="n">
        <f aca="false">+[2]data1cf!AM699</f>
        <v>-2467.35913377099</v>
      </c>
      <c r="O700" s="8" t="n">
        <f aca="false">+[2]data1cf!AN699</f>
        <v>-2277.42074920777</v>
      </c>
      <c r="P700" s="8" t="n">
        <f aca="false">+[2]data1cf!AO699</f>
        <v>-2239.16761929681</v>
      </c>
      <c r="Q700" s="8" t="n">
        <f aca="false">+[2]data1cf!AP699</f>
        <v>-2239.95579403537</v>
      </c>
      <c r="R700" s="8" t="n">
        <f aca="false">+[2]data1cf!AQ699</f>
        <v>1104.44967300465</v>
      </c>
      <c r="S700" s="8" t="n">
        <f aca="false">+[2]data1cf!AR699</f>
        <v>0</v>
      </c>
      <c r="T700" s="8" t="n">
        <f aca="false">+[2]data1cf!AS699</f>
        <v>0</v>
      </c>
      <c r="U700" s="8" t="n">
        <f aca="false">+[2]data1cf!AT699</f>
        <v>0</v>
      </c>
      <c r="V700" s="8" t="n">
        <f aca="false">+[2]data1cf!AU699</f>
        <v>0</v>
      </c>
      <c r="W700" s="8" t="n">
        <f aca="false">+[2]data1cf!AV699</f>
        <v>0</v>
      </c>
      <c r="X700" s="8" t="n">
        <f aca="false">+[2]data1cf!AW699</f>
        <v>0</v>
      </c>
      <c r="Y700" s="8" t="n">
        <f aca="false">+[2]data1cf!AX699</f>
        <v>0</v>
      </c>
      <c r="Z700" s="8" t="n">
        <f aca="false">+[2]data1cf!AY699</f>
        <v>0</v>
      </c>
      <c r="AA700" s="8" t="n">
        <f aca="false">+[2]data1cf!AZ699</f>
        <v>0</v>
      </c>
      <c r="AB700" s="9"/>
      <c r="AC700" s="9"/>
      <c r="AD700" s="9"/>
      <c r="AE700" s="9"/>
      <c r="AF700" s="9"/>
      <c r="AG700" s="9"/>
      <c r="AH700" s="9"/>
      <c r="AI700" s="9"/>
      <c r="AJ700" s="9"/>
      <c r="AK700" s="1"/>
      <c r="AL700" s="1" t="e">
        <f aca="false">SUMPRODUCT(B700:AJ700,PVCapPrice)</f>
        <v>#DIV/0!</v>
      </c>
      <c r="AM700" s="1"/>
      <c r="AN700" s="1"/>
      <c r="AO700" s="1"/>
      <c r="AP700" s="1"/>
      <c r="AQ700" s="1"/>
    </row>
    <row r="701" customFormat="false" ht="11.25" hidden="false" customHeight="false" outlineLevel="0" collapsed="false">
      <c r="A701" s="1" t="n">
        <v>699</v>
      </c>
      <c r="B701" s="8" t="n">
        <f aca="false">+[2]data1cf!AA700</f>
        <v>-102089.709181241</v>
      </c>
      <c r="C701" s="8" t="n">
        <f aca="false">+[2]data1cf!AB700</f>
        <v>-7339.88318454185</v>
      </c>
      <c r="D701" s="8" t="n">
        <f aca="false">+[2]data1cf!AC700</f>
        <v>-3113.51050224211</v>
      </c>
      <c r="E701" s="8" t="n">
        <f aca="false">+[2]data1cf!AD700</f>
        <v>-2853.67086977007</v>
      </c>
      <c r="F701" s="8" t="n">
        <f aca="false">+[2]data1cf!AE700</f>
        <v>-3085.5840498647</v>
      </c>
      <c r="G701" s="8" t="n">
        <f aca="false">+[2]data1cf!AF700</f>
        <v>-3478.35429930821</v>
      </c>
      <c r="H701" s="8" t="n">
        <f aca="false">+[2]data1cf!AG700</f>
        <v>-2136.82539201867</v>
      </c>
      <c r="I701" s="8" t="n">
        <f aca="false">+[2]data1cf!AH700</f>
        <v>-2268.38735298268</v>
      </c>
      <c r="J701" s="8" t="n">
        <f aca="false">+[2]data1cf!AI700</f>
        <v>-2280.82155551767</v>
      </c>
      <c r="K701" s="8" t="n">
        <f aca="false">+[2]data1cf!AJ700</f>
        <v>-2289.65953623574</v>
      </c>
      <c r="L701" s="8" t="n">
        <f aca="false">+[2]data1cf!AK700</f>
        <v>-2318.31549039808</v>
      </c>
      <c r="M701" s="8" t="n">
        <f aca="false">+[2]data1cf!AL700</f>
        <v>-2316.43817053856</v>
      </c>
      <c r="N701" s="8" t="n">
        <f aca="false">+[2]data1cf!AM700</f>
        <v>-2334.40222292998</v>
      </c>
      <c r="O701" s="8" t="n">
        <f aca="false">+[2]data1cf!AN700</f>
        <v>-2144.23848767043</v>
      </c>
      <c r="P701" s="8" t="n">
        <f aca="false">+[2]data1cf!AO700</f>
        <v>-2106.2107084558</v>
      </c>
      <c r="Q701" s="8" t="n">
        <f aca="false">+[2]data1cf!AP700</f>
        <v>-2106.77353249802</v>
      </c>
      <c r="R701" s="8" t="n">
        <f aca="false">+[2]data1cf!AQ700</f>
        <v>1170.92812842516</v>
      </c>
      <c r="S701" s="8" t="n">
        <f aca="false">+[2]data1cf!AR700</f>
        <v>0</v>
      </c>
      <c r="T701" s="8" t="n">
        <f aca="false">+[2]data1cf!AS700</f>
        <v>0</v>
      </c>
      <c r="U701" s="8" t="n">
        <f aca="false">+[2]data1cf!AT700</f>
        <v>0</v>
      </c>
      <c r="V701" s="8" t="n">
        <f aca="false">+[2]data1cf!AU700</f>
        <v>0</v>
      </c>
      <c r="W701" s="8" t="n">
        <f aca="false">+[2]data1cf!AV700</f>
        <v>0</v>
      </c>
      <c r="X701" s="8" t="n">
        <f aca="false">+[2]data1cf!AW700</f>
        <v>0</v>
      </c>
      <c r="Y701" s="8" t="n">
        <f aca="false">+[2]data1cf!AX700</f>
        <v>0</v>
      </c>
      <c r="Z701" s="8" t="n">
        <f aca="false">+[2]data1cf!AY700</f>
        <v>0</v>
      </c>
      <c r="AA701" s="8" t="n">
        <f aca="false">+[2]data1cf!AZ700</f>
        <v>0</v>
      </c>
      <c r="AB701" s="9"/>
      <c r="AC701" s="9"/>
      <c r="AD701" s="9"/>
      <c r="AE701" s="9"/>
      <c r="AF701" s="9"/>
      <c r="AG701" s="9"/>
      <c r="AH701" s="9"/>
      <c r="AI701" s="9"/>
      <c r="AJ701" s="9"/>
      <c r="AK701" s="1"/>
      <c r="AL701" s="1" t="e">
        <f aca="false">SUMPRODUCT(B701:AJ701,PVCapPrice)</f>
        <v>#DIV/0!</v>
      </c>
      <c r="AM701" s="1"/>
      <c r="AN701" s="1"/>
      <c r="AO701" s="1"/>
      <c r="AP701" s="1"/>
      <c r="AQ701" s="1"/>
    </row>
    <row r="702" customFormat="false" ht="11.25" hidden="false" customHeight="false" outlineLevel="0" collapsed="false">
      <c r="A702" s="1" t="n">
        <v>700</v>
      </c>
      <c r="B702" s="8" t="n">
        <f aca="false">+[2]data1cf!AA701</f>
        <v>-95747.4274409411</v>
      </c>
      <c r="C702" s="8" t="n">
        <f aca="false">+[2]data1cf!AB701</f>
        <v>-7488.42176452165</v>
      </c>
      <c r="D702" s="8" t="n">
        <f aca="false">+[2]data1cf!AC701</f>
        <v>-3370.61745441665</v>
      </c>
      <c r="E702" s="8" t="n">
        <f aca="false">+[2]data1cf!AD701</f>
        <v>-3024.42167575849</v>
      </c>
      <c r="F702" s="8" t="n">
        <f aca="false">+[2]data1cf!AE701</f>
        <v>-3265.10431553766</v>
      </c>
      <c r="G702" s="8" t="n">
        <f aca="false">+[2]data1cf!AF701</f>
        <v>-3580.9540309813</v>
      </c>
      <c r="H702" s="8" t="n">
        <f aca="false">+[2]data1cf!AG701</f>
        <v>-2290.44966247982</v>
      </c>
      <c r="I702" s="8" t="n">
        <f aca="false">+[2]data1cf!AH701</f>
        <v>-2413.87422227976</v>
      </c>
      <c r="J702" s="8" t="n">
        <f aca="false">+[2]data1cf!AI701</f>
        <v>-2426.30842481475</v>
      </c>
      <c r="K702" s="8" t="n">
        <f aca="false">+[2]data1cf!AJ701</f>
        <v>-2435.39299344688</v>
      </c>
      <c r="L702" s="8" t="n">
        <f aca="false">+[2]data1cf!AK701</f>
        <v>-2463.80235969516</v>
      </c>
      <c r="M702" s="8" t="n">
        <f aca="false">+[2]data1cf!AL701</f>
        <v>-2462.1716277497</v>
      </c>
      <c r="N702" s="8" t="n">
        <f aca="false">+[2]data1cf!AM701</f>
        <v>-2479.88909222706</v>
      </c>
      <c r="O702" s="8" t="n">
        <f aca="false">+[2]data1cf!AN701</f>
        <v>-2289.97194488157</v>
      </c>
      <c r="P702" s="8" t="n">
        <f aca="false">+[2]data1cf!AO701</f>
        <v>-2251.69757775288</v>
      </c>
      <c r="Q702" s="8" t="n">
        <f aca="false">+[2]data1cf!AP701</f>
        <v>-2252.50698970916</v>
      </c>
      <c r="R702" s="8" t="n">
        <f aca="false">+[2]data1cf!AQ701</f>
        <v>1098.18469377662</v>
      </c>
      <c r="S702" s="8" t="n">
        <f aca="false">+[2]data1cf!AR701</f>
        <v>0</v>
      </c>
      <c r="T702" s="8" t="n">
        <f aca="false">+[2]data1cf!AS701</f>
        <v>0</v>
      </c>
      <c r="U702" s="8" t="n">
        <f aca="false">+[2]data1cf!AT701</f>
        <v>0</v>
      </c>
      <c r="V702" s="8" t="n">
        <f aca="false">+[2]data1cf!AU701</f>
        <v>0</v>
      </c>
      <c r="W702" s="8" t="n">
        <f aca="false">+[2]data1cf!AV701</f>
        <v>0</v>
      </c>
      <c r="X702" s="8" t="n">
        <f aca="false">+[2]data1cf!AW701</f>
        <v>0</v>
      </c>
      <c r="Y702" s="8" t="n">
        <f aca="false">+[2]data1cf!AX701</f>
        <v>0</v>
      </c>
      <c r="Z702" s="8" t="n">
        <f aca="false">+[2]data1cf!AY701</f>
        <v>0</v>
      </c>
      <c r="AA702" s="8" t="n">
        <f aca="false">+[2]data1cf!AZ701</f>
        <v>0</v>
      </c>
      <c r="AB702" s="9"/>
      <c r="AC702" s="9"/>
      <c r="AD702" s="9"/>
      <c r="AE702" s="9"/>
      <c r="AF702" s="9"/>
      <c r="AG702" s="9"/>
      <c r="AH702" s="9"/>
      <c r="AI702" s="9"/>
      <c r="AJ702" s="9"/>
      <c r="AK702" s="1"/>
      <c r="AL702" s="1" t="e">
        <f aca="false">SUMPRODUCT(B702:AJ702,PVCapPrice)</f>
        <v>#DIV/0!</v>
      </c>
      <c r="AM702" s="1"/>
      <c r="AN702" s="1"/>
      <c r="AO702" s="1"/>
      <c r="AP702" s="1"/>
      <c r="AQ702" s="1"/>
    </row>
    <row r="703" customFormat="false" ht="11.25" hidden="false" customHeight="false" outlineLevel="0" collapsed="false">
      <c r="A703" s="1" t="n">
        <v>701</v>
      </c>
      <c r="B703" s="8" t="n">
        <f aca="false">+[2]data1cf!AA702</f>
        <v>-90952.6681158378</v>
      </c>
      <c r="C703" s="8" t="n">
        <f aca="false">+[2]data1cf!AB702</f>
        <v>-7495.54202418298</v>
      </c>
      <c r="D703" s="8" t="n">
        <f aca="false">+[2]data1cf!AC702</f>
        <v>-3546.35492525404</v>
      </c>
      <c r="E703" s="8" t="n">
        <f aca="false">+[2]data1cf!AD702</f>
        <v>-3122.1711715725</v>
      </c>
      <c r="F703" s="8" t="n">
        <f aca="false">+[2]data1cf!AE702</f>
        <v>-3329.28830545859</v>
      </c>
      <c r="G703" s="8" t="n">
        <f aca="false">+[2]data1cf!AF702</f>
        <v>-3670.82952375688</v>
      </c>
      <c r="H703" s="8" t="n">
        <f aca="false">+[2]data1cf!AG702</f>
        <v>-2406.58947359471</v>
      </c>
      <c r="I703" s="8" t="n">
        <f aca="false">+[2]data1cf!AH702</f>
        <v>-2523.86216539016</v>
      </c>
      <c r="J703" s="8" t="n">
        <f aca="false">+[2]data1cf!AI702</f>
        <v>-2536.29636792515</v>
      </c>
      <c r="K703" s="8" t="n">
        <f aca="false">+[2]data1cf!AJ702</f>
        <v>-2545.56735679985</v>
      </c>
      <c r="L703" s="8" t="n">
        <f aca="false">+[2]data1cf!AK702</f>
        <v>-2573.79030280556</v>
      </c>
      <c r="M703" s="8" t="n">
        <f aca="false">+[2]data1cf!AL702</f>
        <v>-2572.34599110267</v>
      </c>
      <c r="N703" s="8" t="n">
        <f aca="false">+[2]data1cf!AM702</f>
        <v>-2589.87703533747</v>
      </c>
      <c r="O703" s="8" t="n">
        <f aca="false">+[2]data1cf!AN702</f>
        <v>-2400.14630823454</v>
      </c>
      <c r="P703" s="8" t="n">
        <f aca="false">+[2]data1cf!AO702</f>
        <v>-2361.68552086329</v>
      </c>
      <c r="Q703" s="8" t="n">
        <f aca="false">+[2]data1cf!AP702</f>
        <v>-2362.68135306213</v>
      </c>
      <c r="R703" s="8" t="n">
        <f aca="false">+[2]data1cf!AQ702</f>
        <v>1043.19072222141</v>
      </c>
      <c r="S703" s="8" t="n">
        <f aca="false">+[2]data1cf!AR702</f>
        <v>0</v>
      </c>
      <c r="T703" s="8" t="n">
        <f aca="false">+[2]data1cf!AS702</f>
        <v>0</v>
      </c>
      <c r="U703" s="8" t="n">
        <f aca="false">+[2]data1cf!AT702</f>
        <v>0</v>
      </c>
      <c r="V703" s="8" t="n">
        <f aca="false">+[2]data1cf!AU702</f>
        <v>0</v>
      </c>
      <c r="W703" s="8" t="n">
        <f aca="false">+[2]data1cf!AV702</f>
        <v>0</v>
      </c>
      <c r="X703" s="8" t="n">
        <f aca="false">+[2]data1cf!AW702</f>
        <v>0</v>
      </c>
      <c r="Y703" s="8" t="n">
        <f aca="false">+[2]data1cf!AX702</f>
        <v>0</v>
      </c>
      <c r="Z703" s="8" t="n">
        <f aca="false">+[2]data1cf!AY702</f>
        <v>0</v>
      </c>
      <c r="AA703" s="8" t="n">
        <f aca="false">+[2]data1cf!AZ702</f>
        <v>0</v>
      </c>
      <c r="AB703" s="9"/>
      <c r="AC703" s="9"/>
      <c r="AD703" s="9"/>
      <c r="AE703" s="9"/>
      <c r="AF703" s="9"/>
      <c r="AG703" s="9"/>
      <c r="AH703" s="9"/>
      <c r="AI703" s="9"/>
      <c r="AJ703" s="9"/>
      <c r="AK703" s="1"/>
      <c r="AL703" s="1" t="e">
        <f aca="false">SUMPRODUCT(B703:AJ703,PVCapPrice)</f>
        <v>#DIV/0!</v>
      </c>
      <c r="AM703" s="1"/>
      <c r="AN703" s="1"/>
      <c r="AO703" s="1"/>
      <c r="AP703" s="1"/>
      <c r="AQ703" s="1"/>
    </row>
    <row r="704" customFormat="false" ht="11.25" hidden="false" customHeight="false" outlineLevel="0" collapsed="false">
      <c r="A704" s="1" t="n">
        <v>702</v>
      </c>
      <c r="B704" s="8" t="n">
        <f aca="false">+[2]data1cf!AA703</f>
        <v>-87157.9169578375</v>
      </c>
      <c r="C704" s="8" t="n">
        <f aca="false">+[2]data1cf!AB703</f>
        <v>-7640.41465338562</v>
      </c>
      <c r="D704" s="8" t="n">
        <f aca="false">+[2]data1cf!AC703</f>
        <v>-3684.00861772993</v>
      </c>
      <c r="E704" s="8" t="n">
        <f aca="false">+[2]data1cf!AD703</f>
        <v>-3275.97604830772</v>
      </c>
      <c r="F704" s="8" t="n">
        <f aca="false">+[2]data1cf!AE703</f>
        <v>-3681.89140685853</v>
      </c>
      <c r="G704" s="8" t="n">
        <f aca="false">+[2]data1cf!AF703</f>
        <v>-3872.19000502571</v>
      </c>
      <c r="H704" s="8" t="n">
        <f aca="false">+[2]data1cf!AG703</f>
        <v>-2498.50684688408</v>
      </c>
      <c r="I704" s="8" t="n">
        <f aca="false">+[2]data1cf!AH703</f>
        <v>-2610.91072115377</v>
      </c>
      <c r="J704" s="8" t="n">
        <f aca="false">+[2]data1cf!AI703</f>
        <v>-2623.34492368876</v>
      </c>
      <c r="K704" s="8" t="n">
        <f aca="false">+[2]data1cf!AJ703</f>
        <v>-2632.76345248847</v>
      </c>
      <c r="L704" s="8" t="n">
        <f aca="false">+[2]data1cf!AK703</f>
        <v>-2660.83885856917</v>
      </c>
      <c r="M704" s="8" t="n">
        <f aca="false">+[2]data1cf!AL703</f>
        <v>-2659.5420867913</v>
      </c>
      <c r="N704" s="8" t="n">
        <f aca="false">+[2]data1cf!AM703</f>
        <v>-2676.92559110107</v>
      </c>
      <c r="O704" s="8" t="n">
        <f aca="false">+[2]data1cf!AN703</f>
        <v>-2487.34240392316</v>
      </c>
      <c r="P704" s="8" t="n">
        <f aca="false">+[2]data1cf!AO703</f>
        <v>-2448.73407662689</v>
      </c>
      <c r="Q704" s="8" t="n">
        <f aca="false">+[2]data1cf!AP703</f>
        <v>-2449.87744875076</v>
      </c>
      <c r="R704" s="8" t="n">
        <f aca="false">+[2]data1cf!AQ703</f>
        <v>999.666444339613</v>
      </c>
      <c r="S704" s="8" t="n">
        <f aca="false">+[2]data1cf!AR703</f>
        <v>0</v>
      </c>
      <c r="T704" s="8" t="n">
        <f aca="false">+[2]data1cf!AS703</f>
        <v>0</v>
      </c>
      <c r="U704" s="8" t="n">
        <f aca="false">+[2]data1cf!AT703</f>
        <v>0</v>
      </c>
      <c r="V704" s="8" t="n">
        <f aca="false">+[2]data1cf!AU703</f>
        <v>0</v>
      </c>
      <c r="W704" s="8" t="n">
        <f aca="false">+[2]data1cf!AV703</f>
        <v>0</v>
      </c>
      <c r="X704" s="8" t="n">
        <f aca="false">+[2]data1cf!AW703</f>
        <v>0</v>
      </c>
      <c r="Y704" s="8" t="n">
        <f aca="false">+[2]data1cf!AX703</f>
        <v>0</v>
      </c>
      <c r="Z704" s="8" t="n">
        <f aca="false">+[2]data1cf!AY703</f>
        <v>0</v>
      </c>
      <c r="AA704" s="8" t="n">
        <f aca="false">+[2]data1cf!AZ703</f>
        <v>0</v>
      </c>
      <c r="AB704" s="9"/>
      <c r="AC704" s="9"/>
      <c r="AD704" s="9"/>
      <c r="AE704" s="9"/>
      <c r="AF704" s="9"/>
      <c r="AG704" s="9"/>
      <c r="AH704" s="9"/>
      <c r="AI704" s="9"/>
      <c r="AJ704" s="9"/>
      <c r="AK704" s="1"/>
      <c r="AL704" s="1" t="e">
        <f aca="false">SUMPRODUCT(B704:AJ704,PVCapPrice)</f>
        <v>#DIV/0!</v>
      </c>
      <c r="AM704" s="1"/>
      <c r="AN704" s="1"/>
      <c r="AO704" s="1"/>
      <c r="AP704" s="1"/>
      <c r="AQ704" s="1"/>
    </row>
    <row r="705" customFormat="false" ht="11.25" hidden="false" customHeight="false" outlineLevel="0" collapsed="false">
      <c r="A705" s="1" t="n">
        <v>703</v>
      </c>
      <c r="B705" s="8" t="n">
        <f aca="false">+[2]data1cf!AA704</f>
        <v>-93054.4367117595</v>
      </c>
      <c r="C705" s="8" t="n">
        <f aca="false">+[2]data1cf!AB704</f>
        <v>-7514.77677359809</v>
      </c>
      <c r="D705" s="8" t="n">
        <f aca="false">+[2]data1cf!AC704</f>
        <v>-3513.31987624999</v>
      </c>
      <c r="E705" s="8" t="n">
        <f aca="false">+[2]data1cf!AD704</f>
        <v>-3257.30101505507</v>
      </c>
      <c r="F705" s="8" t="n">
        <f aca="false">+[2]data1cf!AE704</f>
        <v>-3356.06764922918</v>
      </c>
      <c r="G705" s="8" t="n">
        <f aca="false">+[2]data1cf!AF704</f>
        <v>-3590.84202602109</v>
      </c>
      <c r="H705" s="8" t="n">
        <f aca="false">+[2]data1cf!AG704</f>
        <v>-2355.67993023984</v>
      </c>
      <c r="I705" s="8" t="n">
        <f aca="false">+[2]data1cf!AH704</f>
        <v>-2475.6492752146</v>
      </c>
      <c r="J705" s="8" t="n">
        <f aca="false">+[2]data1cf!AI704</f>
        <v>-2488.08347774959</v>
      </c>
      <c r="K705" s="8" t="n">
        <f aca="false">+[2]data1cf!AJ704</f>
        <v>-2497.27274986127</v>
      </c>
      <c r="L705" s="8" t="n">
        <f aca="false">+[2]data1cf!AK704</f>
        <v>-2525.57741263</v>
      </c>
      <c r="M705" s="8" t="n">
        <f aca="false">+[2]data1cf!AL704</f>
        <v>-2524.0513841641</v>
      </c>
      <c r="N705" s="8" t="n">
        <f aca="false">+[2]data1cf!AM704</f>
        <v>-2541.6641451619</v>
      </c>
      <c r="O705" s="8" t="n">
        <f aca="false">+[2]data1cf!AN704</f>
        <v>-2351.85170129596</v>
      </c>
      <c r="P705" s="8" t="n">
        <f aca="false">+[2]data1cf!AO704</f>
        <v>-2313.47263068772</v>
      </c>
      <c r="Q705" s="8" t="n">
        <f aca="false">+[2]data1cf!AP704</f>
        <v>-2314.38674612356</v>
      </c>
      <c r="R705" s="8" t="n">
        <f aca="false">+[2]data1cf!AQ704</f>
        <v>1067.2971673092</v>
      </c>
      <c r="S705" s="8" t="n">
        <f aca="false">+[2]data1cf!AR704</f>
        <v>0</v>
      </c>
      <c r="T705" s="8" t="n">
        <f aca="false">+[2]data1cf!AS704</f>
        <v>0</v>
      </c>
      <c r="U705" s="8" t="n">
        <f aca="false">+[2]data1cf!AT704</f>
        <v>0</v>
      </c>
      <c r="V705" s="8" t="n">
        <f aca="false">+[2]data1cf!AU704</f>
        <v>0</v>
      </c>
      <c r="W705" s="8" t="n">
        <f aca="false">+[2]data1cf!AV704</f>
        <v>0</v>
      </c>
      <c r="X705" s="8" t="n">
        <f aca="false">+[2]data1cf!AW704</f>
        <v>0</v>
      </c>
      <c r="Y705" s="8" t="n">
        <f aca="false">+[2]data1cf!AX704</f>
        <v>0</v>
      </c>
      <c r="Z705" s="8" t="n">
        <f aca="false">+[2]data1cf!AY704</f>
        <v>0</v>
      </c>
      <c r="AA705" s="8" t="n">
        <f aca="false">+[2]data1cf!AZ704</f>
        <v>0</v>
      </c>
      <c r="AB705" s="9"/>
      <c r="AC705" s="9"/>
      <c r="AD705" s="9"/>
      <c r="AE705" s="9"/>
      <c r="AF705" s="9"/>
      <c r="AG705" s="9"/>
      <c r="AH705" s="9"/>
      <c r="AI705" s="9"/>
      <c r="AJ705" s="9"/>
      <c r="AK705" s="1"/>
      <c r="AL705" s="1" t="e">
        <f aca="false">SUMPRODUCT(B705:AJ705,PVCapPrice)</f>
        <v>#DIV/0!</v>
      </c>
      <c r="AM705" s="1"/>
      <c r="AN705" s="1"/>
      <c r="AO705" s="1"/>
      <c r="AP705" s="1"/>
      <c r="AQ705" s="1"/>
    </row>
    <row r="706" customFormat="false" ht="11.25" hidden="false" customHeight="false" outlineLevel="0" collapsed="false">
      <c r="A706" s="1" t="n">
        <v>704</v>
      </c>
      <c r="B706" s="8" t="n">
        <f aca="false">+[2]data1cf!AA705</f>
        <v>-100086.608312906</v>
      </c>
      <c r="C706" s="8" t="n">
        <f aca="false">+[2]data1cf!AB705</f>
        <v>-7394.57131440695</v>
      </c>
      <c r="D706" s="8" t="n">
        <f aca="false">+[2]data1cf!AC705</f>
        <v>-3218.91980614565</v>
      </c>
      <c r="E706" s="8" t="n">
        <f aca="false">+[2]data1cf!AD705</f>
        <v>-2875.21026959067</v>
      </c>
      <c r="F706" s="8" t="n">
        <f aca="false">+[2]data1cf!AE705</f>
        <v>-3142.74137538265</v>
      </c>
      <c r="G706" s="8" t="n">
        <f aca="false">+[2]data1cf!AF705</f>
        <v>-3582.68406991387</v>
      </c>
      <c r="H706" s="8" t="n">
        <f aca="false">+[2]data1cf!AG705</f>
        <v>-2185.34498199568</v>
      </c>
      <c r="I706" s="8" t="n">
        <f aca="false">+[2]data1cf!AH705</f>
        <v>-2314.33688442158</v>
      </c>
      <c r="J706" s="8" t="n">
        <f aca="false">+[2]data1cf!AI705</f>
        <v>-2326.77108695657</v>
      </c>
      <c r="K706" s="8" t="n">
        <f aca="false">+[2]data1cf!AJ705</f>
        <v>-2335.6869482364</v>
      </c>
      <c r="L706" s="8" t="n">
        <f aca="false">+[2]data1cf!AK705</f>
        <v>-2364.26502183698</v>
      </c>
      <c r="M706" s="8" t="n">
        <f aca="false">+[2]data1cf!AL705</f>
        <v>-2362.46558253922</v>
      </c>
      <c r="N706" s="8" t="n">
        <f aca="false">+[2]data1cf!AM705</f>
        <v>-2380.35175436888</v>
      </c>
      <c r="O706" s="8" t="n">
        <f aca="false">+[2]data1cf!AN705</f>
        <v>-2190.26589967109</v>
      </c>
      <c r="P706" s="8" t="n">
        <f aca="false">+[2]data1cf!AO705</f>
        <v>-2152.1602398947</v>
      </c>
      <c r="Q706" s="8" t="n">
        <f aca="false">+[2]data1cf!AP705</f>
        <v>-2152.80094449868</v>
      </c>
      <c r="R706" s="8" t="n">
        <f aca="false">+[2]data1cf!AQ705</f>
        <v>1147.95336270571</v>
      </c>
      <c r="S706" s="8" t="n">
        <f aca="false">+[2]data1cf!AR705</f>
        <v>0</v>
      </c>
      <c r="T706" s="8" t="n">
        <f aca="false">+[2]data1cf!AS705</f>
        <v>0</v>
      </c>
      <c r="U706" s="8" t="n">
        <f aca="false">+[2]data1cf!AT705</f>
        <v>0</v>
      </c>
      <c r="V706" s="8" t="n">
        <f aca="false">+[2]data1cf!AU705</f>
        <v>0</v>
      </c>
      <c r="W706" s="8" t="n">
        <f aca="false">+[2]data1cf!AV705</f>
        <v>0</v>
      </c>
      <c r="X706" s="8" t="n">
        <f aca="false">+[2]data1cf!AW705</f>
        <v>0</v>
      </c>
      <c r="Y706" s="8" t="n">
        <f aca="false">+[2]data1cf!AX705</f>
        <v>0</v>
      </c>
      <c r="Z706" s="8" t="n">
        <f aca="false">+[2]data1cf!AY705</f>
        <v>0</v>
      </c>
      <c r="AA706" s="8" t="n">
        <f aca="false">+[2]data1cf!AZ705</f>
        <v>0</v>
      </c>
      <c r="AB706" s="9"/>
      <c r="AC706" s="9"/>
      <c r="AD706" s="9"/>
      <c r="AE706" s="9"/>
      <c r="AF706" s="9"/>
      <c r="AG706" s="9"/>
      <c r="AH706" s="9"/>
      <c r="AI706" s="9"/>
      <c r="AJ706" s="9"/>
      <c r="AK706" s="1"/>
      <c r="AL706" s="1" t="e">
        <f aca="false">SUMPRODUCT(B706:AJ706,PVCapPrice)</f>
        <v>#DIV/0!</v>
      </c>
      <c r="AM706" s="1"/>
      <c r="AN706" s="1"/>
      <c r="AO706" s="1"/>
      <c r="AP706" s="1"/>
      <c r="AQ706" s="1"/>
    </row>
    <row r="707" customFormat="false" ht="11.25" hidden="false" customHeight="false" outlineLevel="0" collapsed="false">
      <c r="A707" s="1" t="n">
        <v>705</v>
      </c>
      <c r="B707" s="8" t="n">
        <f aca="false">+[2]data1cf!AA706</f>
        <v>-89805.7112380423</v>
      </c>
      <c r="C707" s="8" t="n">
        <f aca="false">+[2]data1cf!AB706</f>
        <v>-7705.09170383004</v>
      </c>
      <c r="D707" s="8" t="n">
        <f aca="false">+[2]data1cf!AC706</f>
        <v>-3569.53753194545</v>
      </c>
      <c r="E707" s="8" t="n">
        <f aca="false">+[2]data1cf!AD706</f>
        <v>-3197.47896958757</v>
      </c>
      <c r="F707" s="8" t="n">
        <f aca="false">+[2]data1cf!AE706</f>
        <v>-3496.83042949005</v>
      </c>
      <c r="G707" s="8" t="n">
        <f aca="false">+[2]data1cf!AF706</f>
        <v>-3834.37661096792</v>
      </c>
      <c r="H707" s="8" t="n">
        <f aca="false">+[2]data1cf!AG706</f>
        <v>-2434.37133835833</v>
      </c>
      <c r="I707" s="8" t="n">
        <f aca="false">+[2]data1cf!AH706</f>
        <v>-2550.17243860129</v>
      </c>
      <c r="J707" s="8" t="n">
        <f aca="false">+[2]data1cf!AI706</f>
        <v>-2562.60664113628</v>
      </c>
      <c r="K707" s="8" t="n">
        <f aca="false">+[2]data1cf!AJ706</f>
        <v>-2571.92222369439</v>
      </c>
      <c r="L707" s="8" t="n">
        <f aca="false">+[2]data1cf!AK706</f>
        <v>-2600.10057601669</v>
      </c>
      <c r="M707" s="8" t="n">
        <f aca="false">+[2]data1cf!AL706</f>
        <v>-2598.70085799721</v>
      </c>
      <c r="N707" s="8" t="n">
        <f aca="false">+[2]data1cf!AM706</f>
        <v>-2616.1873085486</v>
      </c>
      <c r="O707" s="8" t="n">
        <f aca="false">+[2]data1cf!AN706</f>
        <v>-2426.50117512907</v>
      </c>
      <c r="P707" s="8" t="n">
        <f aca="false">+[2]data1cf!AO706</f>
        <v>-2387.99579407442</v>
      </c>
      <c r="Q707" s="8" t="n">
        <f aca="false">+[2]data1cf!AP706</f>
        <v>-2389.03621995667</v>
      </c>
      <c r="R707" s="8" t="n">
        <f aca="false">+[2]data1cf!AQ706</f>
        <v>1030.03558561585</v>
      </c>
      <c r="S707" s="8" t="n">
        <f aca="false">+[2]data1cf!AR706</f>
        <v>0</v>
      </c>
      <c r="T707" s="8" t="n">
        <f aca="false">+[2]data1cf!AS706</f>
        <v>0</v>
      </c>
      <c r="U707" s="8" t="n">
        <f aca="false">+[2]data1cf!AT706</f>
        <v>0</v>
      </c>
      <c r="V707" s="8" t="n">
        <f aca="false">+[2]data1cf!AU706</f>
        <v>0</v>
      </c>
      <c r="W707" s="8" t="n">
        <f aca="false">+[2]data1cf!AV706</f>
        <v>0</v>
      </c>
      <c r="X707" s="8" t="n">
        <f aca="false">+[2]data1cf!AW706</f>
        <v>0</v>
      </c>
      <c r="Y707" s="8" t="n">
        <f aca="false">+[2]data1cf!AX706</f>
        <v>0</v>
      </c>
      <c r="Z707" s="8" t="n">
        <f aca="false">+[2]data1cf!AY706</f>
        <v>0</v>
      </c>
      <c r="AA707" s="8" t="n">
        <f aca="false">+[2]data1cf!AZ706</f>
        <v>0</v>
      </c>
      <c r="AB707" s="9"/>
      <c r="AC707" s="9"/>
      <c r="AD707" s="9"/>
      <c r="AE707" s="9"/>
      <c r="AF707" s="9"/>
      <c r="AG707" s="9"/>
      <c r="AH707" s="9"/>
      <c r="AI707" s="9"/>
      <c r="AJ707" s="9"/>
      <c r="AK707" s="1"/>
      <c r="AL707" s="1" t="e">
        <f aca="false">SUMPRODUCT(B707:AJ707,PVCapPrice)</f>
        <v>#DIV/0!</v>
      </c>
      <c r="AM707" s="1"/>
      <c r="AN707" s="1"/>
      <c r="AO707" s="1"/>
      <c r="AP707" s="1"/>
      <c r="AQ707" s="1"/>
    </row>
    <row r="708" customFormat="false" ht="11.25" hidden="false" customHeight="false" outlineLevel="0" collapsed="false">
      <c r="A708" s="1" t="n">
        <v>706</v>
      </c>
      <c r="B708" s="8" t="n">
        <f aca="false">+[2]data1cf!AA707</f>
        <v>-89994.0661840579</v>
      </c>
      <c r="C708" s="8" t="n">
        <f aca="false">+[2]data1cf!AB707</f>
        <v>-7623.17334125675</v>
      </c>
      <c r="D708" s="8" t="n">
        <f aca="false">+[2]data1cf!AC707</f>
        <v>-3632.19651502616</v>
      </c>
      <c r="E708" s="8" t="n">
        <f aca="false">+[2]data1cf!AD707</f>
        <v>-3277.21859589159</v>
      </c>
      <c r="F708" s="8" t="n">
        <f aca="false">+[2]data1cf!AE707</f>
        <v>-3441.5700922365</v>
      </c>
      <c r="G708" s="8" t="n">
        <f aca="false">+[2]data1cf!AF707</f>
        <v>-3680.6782095217</v>
      </c>
      <c r="H708" s="8" t="n">
        <f aca="false">+[2]data1cf!AG707</f>
        <v>-2429.80895965075</v>
      </c>
      <c r="I708" s="8" t="n">
        <f aca="false">+[2]data1cf!AH707</f>
        <v>-2545.85172682365</v>
      </c>
      <c r="J708" s="8" t="n">
        <f aca="false">+[2]data1cf!AI707</f>
        <v>-2558.28592935864</v>
      </c>
      <c r="K708" s="8" t="n">
        <f aca="false">+[2]data1cf!AJ707</f>
        <v>-2567.59418867644</v>
      </c>
      <c r="L708" s="8" t="n">
        <f aca="false">+[2]data1cf!AK707</f>
        <v>-2595.77986423905</v>
      </c>
      <c r="M708" s="8" t="n">
        <f aca="false">+[2]data1cf!AL707</f>
        <v>-2594.37282297927</v>
      </c>
      <c r="N708" s="8" t="n">
        <f aca="false">+[2]data1cf!AM707</f>
        <v>-2611.86659677096</v>
      </c>
      <c r="O708" s="8" t="n">
        <f aca="false">+[2]data1cf!AN707</f>
        <v>-2422.17314011113</v>
      </c>
      <c r="P708" s="8" t="n">
        <f aca="false">+[2]data1cf!AO707</f>
        <v>-2383.67508229678</v>
      </c>
      <c r="Q708" s="8" t="n">
        <f aca="false">+[2]data1cf!AP707</f>
        <v>-2384.70818493873</v>
      </c>
      <c r="R708" s="8" t="n">
        <f aca="false">+[2]data1cf!AQ707</f>
        <v>1032.19594150467</v>
      </c>
      <c r="S708" s="8" t="n">
        <f aca="false">+[2]data1cf!AR707</f>
        <v>0</v>
      </c>
      <c r="T708" s="8" t="n">
        <f aca="false">+[2]data1cf!AS707</f>
        <v>0</v>
      </c>
      <c r="U708" s="8" t="n">
        <f aca="false">+[2]data1cf!AT707</f>
        <v>0</v>
      </c>
      <c r="V708" s="8" t="n">
        <f aca="false">+[2]data1cf!AU707</f>
        <v>0</v>
      </c>
      <c r="W708" s="8" t="n">
        <f aca="false">+[2]data1cf!AV707</f>
        <v>0</v>
      </c>
      <c r="X708" s="8" t="n">
        <f aca="false">+[2]data1cf!AW707</f>
        <v>0</v>
      </c>
      <c r="Y708" s="8" t="n">
        <f aca="false">+[2]data1cf!AX707</f>
        <v>0</v>
      </c>
      <c r="Z708" s="8" t="n">
        <f aca="false">+[2]data1cf!AY707</f>
        <v>0</v>
      </c>
      <c r="AA708" s="8" t="n">
        <f aca="false">+[2]data1cf!AZ707</f>
        <v>0</v>
      </c>
      <c r="AB708" s="9"/>
      <c r="AC708" s="9"/>
      <c r="AD708" s="9"/>
      <c r="AE708" s="9"/>
      <c r="AF708" s="9"/>
      <c r="AG708" s="9"/>
      <c r="AH708" s="9"/>
      <c r="AI708" s="9"/>
      <c r="AJ708" s="9"/>
      <c r="AK708" s="1"/>
      <c r="AL708" s="1" t="e">
        <f aca="false">SUMPRODUCT(B708:AJ708,PVCapPrice)</f>
        <v>#DIV/0!</v>
      </c>
      <c r="AM708" s="1"/>
      <c r="AN708" s="1"/>
      <c r="AO708" s="1"/>
      <c r="AP708" s="1"/>
      <c r="AQ708" s="1"/>
    </row>
    <row r="709" customFormat="false" ht="11.25" hidden="false" customHeight="false" outlineLevel="0" collapsed="false">
      <c r="A709" s="1" t="n">
        <v>707</v>
      </c>
      <c r="B709" s="8" t="n">
        <f aca="false">+[2]data1cf!AA708</f>
        <v>-98673.9562263032</v>
      </c>
      <c r="C709" s="8" t="n">
        <f aca="false">+[2]data1cf!AB708</f>
        <v>-7435.92276784294</v>
      </c>
      <c r="D709" s="8" t="n">
        <f aca="false">+[2]data1cf!AC708</f>
        <v>-3260.35229853996</v>
      </c>
      <c r="E709" s="8" t="n">
        <f aca="false">+[2]data1cf!AD708</f>
        <v>-2991.48357312966</v>
      </c>
      <c r="F709" s="8" t="n">
        <f aca="false">+[2]data1cf!AE708</f>
        <v>-3171.21473490782</v>
      </c>
      <c r="G709" s="8" t="n">
        <f aca="false">+[2]data1cf!AF708</f>
        <v>-3575.89172737793</v>
      </c>
      <c r="H709" s="8" t="n">
        <f aca="false">+[2]data1cf!AG708</f>
        <v>-2219.56257987387</v>
      </c>
      <c r="I709" s="8" t="n">
        <f aca="false">+[2]data1cf!AH708</f>
        <v>-2346.74199316658</v>
      </c>
      <c r="J709" s="8" t="n">
        <f aca="false">+[2]data1cf!AI708</f>
        <v>-2359.17619570157</v>
      </c>
      <c r="K709" s="8" t="n">
        <f aca="false">+[2]data1cf!AJ708</f>
        <v>-2368.14698089453</v>
      </c>
      <c r="L709" s="8" t="n">
        <f aca="false">+[2]data1cf!AK708</f>
        <v>-2396.67013058198</v>
      </c>
      <c r="M709" s="8" t="n">
        <f aca="false">+[2]data1cf!AL708</f>
        <v>-2394.92561519735</v>
      </c>
      <c r="N709" s="8" t="n">
        <f aca="false">+[2]data1cf!AM708</f>
        <v>-2412.75686311388</v>
      </c>
      <c r="O709" s="8" t="n">
        <f aca="false">+[2]data1cf!AN708</f>
        <v>-2222.72593232921</v>
      </c>
      <c r="P709" s="8" t="n">
        <f aca="false">+[2]data1cf!AO708</f>
        <v>-2184.5653486397</v>
      </c>
      <c r="Q709" s="8" t="n">
        <f aca="false">+[2]data1cf!AP708</f>
        <v>-2185.26097715681</v>
      </c>
      <c r="R709" s="8" t="n">
        <f aca="false">+[2]data1cf!AQ708</f>
        <v>1131.75080833321</v>
      </c>
      <c r="S709" s="8" t="n">
        <f aca="false">+[2]data1cf!AR708</f>
        <v>0</v>
      </c>
      <c r="T709" s="8" t="n">
        <f aca="false">+[2]data1cf!AS708</f>
        <v>0</v>
      </c>
      <c r="U709" s="8" t="n">
        <f aca="false">+[2]data1cf!AT708</f>
        <v>0</v>
      </c>
      <c r="V709" s="8" t="n">
        <f aca="false">+[2]data1cf!AU708</f>
        <v>0</v>
      </c>
      <c r="W709" s="8" t="n">
        <f aca="false">+[2]data1cf!AV708</f>
        <v>0</v>
      </c>
      <c r="X709" s="8" t="n">
        <f aca="false">+[2]data1cf!AW708</f>
        <v>0</v>
      </c>
      <c r="Y709" s="8" t="n">
        <f aca="false">+[2]data1cf!AX708</f>
        <v>0</v>
      </c>
      <c r="Z709" s="8" t="n">
        <f aca="false">+[2]data1cf!AY708</f>
        <v>0</v>
      </c>
      <c r="AA709" s="8" t="n">
        <f aca="false">+[2]data1cf!AZ708</f>
        <v>0</v>
      </c>
      <c r="AB709" s="9"/>
      <c r="AC709" s="9"/>
      <c r="AD709" s="9"/>
      <c r="AE709" s="9"/>
      <c r="AF709" s="9"/>
      <c r="AG709" s="9"/>
      <c r="AH709" s="9"/>
      <c r="AI709" s="9"/>
      <c r="AJ709" s="9"/>
      <c r="AK709" s="1"/>
      <c r="AL709" s="1" t="e">
        <f aca="false">SUMPRODUCT(B709:AJ709,PVCapPrice)</f>
        <v>#DIV/0!</v>
      </c>
      <c r="AM709" s="1"/>
      <c r="AN709" s="1"/>
      <c r="AO709" s="1"/>
      <c r="AP709" s="1"/>
      <c r="AQ709" s="1"/>
    </row>
    <row r="710" customFormat="false" ht="11.25" hidden="false" customHeight="false" outlineLevel="0" collapsed="false">
      <c r="A710" s="1" t="n">
        <v>708</v>
      </c>
      <c r="B710" s="8" t="n">
        <f aca="false">+[2]data1cf!AA709</f>
        <v>-94093.6981295393</v>
      </c>
      <c r="C710" s="8" t="n">
        <f aca="false">+[2]data1cf!AB709</f>
        <v>-7477.05933366797</v>
      </c>
      <c r="D710" s="8" t="n">
        <f aca="false">+[2]data1cf!AC709</f>
        <v>-3406.10385708641</v>
      </c>
      <c r="E710" s="8" t="n">
        <f aca="false">+[2]data1cf!AD709</f>
        <v>-3097.01077625987</v>
      </c>
      <c r="F710" s="8" t="n">
        <f aca="false">+[2]data1cf!AE709</f>
        <v>-3380.34749680878</v>
      </c>
      <c r="G710" s="8" t="n">
        <f aca="false">+[2]data1cf!AF709</f>
        <v>-3586.6586759309</v>
      </c>
      <c r="H710" s="8" t="n">
        <f aca="false">+[2]data1cf!AG709</f>
        <v>-2330.50669075563</v>
      </c>
      <c r="I710" s="8" t="n">
        <f aca="false">+[2]data1cf!AH709</f>
        <v>-2451.80944969986</v>
      </c>
      <c r="J710" s="8" t="n">
        <f aca="false">+[2]data1cf!AI709</f>
        <v>-2464.24365223485</v>
      </c>
      <c r="K710" s="8" t="n">
        <f aca="false">+[2]data1cf!AJ709</f>
        <v>-2473.39251786262</v>
      </c>
      <c r="L710" s="8" t="n">
        <f aca="false">+[2]data1cf!AK709</f>
        <v>-2501.73758711527</v>
      </c>
      <c r="M710" s="8" t="n">
        <f aca="false">+[2]data1cf!AL709</f>
        <v>-2500.17115216544</v>
      </c>
      <c r="N710" s="8" t="n">
        <f aca="false">+[2]data1cf!AM709</f>
        <v>-2517.82431964717</v>
      </c>
      <c r="O710" s="8" t="n">
        <f aca="false">+[2]data1cf!AN709</f>
        <v>-2327.9714692973</v>
      </c>
      <c r="P710" s="8" t="n">
        <f aca="false">+[2]data1cf!AO709</f>
        <v>-2289.63280517299</v>
      </c>
      <c r="Q710" s="8" t="n">
        <f aca="false">+[2]data1cf!AP709</f>
        <v>-2290.5065141249</v>
      </c>
      <c r="R710" s="8" t="n">
        <f aca="false">+[2]data1cf!AQ709</f>
        <v>1079.21708006656</v>
      </c>
      <c r="S710" s="8" t="n">
        <f aca="false">+[2]data1cf!AR709</f>
        <v>0</v>
      </c>
      <c r="T710" s="8" t="n">
        <f aca="false">+[2]data1cf!AS709</f>
        <v>0</v>
      </c>
      <c r="U710" s="8" t="n">
        <f aca="false">+[2]data1cf!AT709</f>
        <v>0</v>
      </c>
      <c r="V710" s="8" t="n">
        <f aca="false">+[2]data1cf!AU709</f>
        <v>0</v>
      </c>
      <c r="W710" s="8" t="n">
        <f aca="false">+[2]data1cf!AV709</f>
        <v>0</v>
      </c>
      <c r="X710" s="8" t="n">
        <f aca="false">+[2]data1cf!AW709</f>
        <v>0</v>
      </c>
      <c r="Y710" s="8" t="n">
        <f aca="false">+[2]data1cf!AX709</f>
        <v>0</v>
      </c>
      <c r="Z710" s="8" t="n">
        <f aca="false">+[2]data1cf!AY709</f>
        <v>0</v>
      </c>
      <c r="AA710" s="8" t="n">
        <f aca="false">+[2]data1cf!AZ709</f>
        <v>0</v>
      </c>
      <c r="AB710" s="9"/>
      <c r="AC710" s="9"/>
      <c r="AD710" s="9"/>
      <c r="AE710" s="9"/>
      <c r="AF710" s="9"/>
      <c r="AG710" s="9"/>
      <c r="AH710" s="9"/>
      <c r="AI710" s="9"/>
      <c r="AJ710" s="9"/>
      <c r="AK710" s="1"/>
      <c r="AL710" s="1" t="e">
        <f aca="false">SUMPRODUCT(B710:AJ710,PVCapPrice)</f>
        <v>#DIV/0!</v>
      </c>
      <c r="AM710" s="1"/>
      <c r="AN710" s="1"/>
      <c r="AO710" s="1"/>
      <c r="AP710" s="1"/>
      <c r="AQ710" s="1"/>
    </row>
    <row r="711" customFormat="false" ht="11.25" hidden="false" customHeight="false" outlineLevel="0" collapsed="false">
      <c r="A711" s="1" t="n">
        <v>709</v>
      </c>
      <c r="B711" s="8" t="n">
        <f aca="false">+[2]data1cf!AA710</f>
        <v>-88800.4703625946</v>
      </c>
      <c r="C711" s="8" t="n">
        <f aca="false">+[2]data1cf!AB710</f>
        <v>-7579.54839125984</v>
      </c>
      <c r="D711" s="8" t="n">
        <f aca="false">+[2]data1cf!AC710</f>
        <v>-3630.58409156155</v>
      </c>
      <c r="E711" s="8" t="n">
        <f aca="false">+[2]data1cf!AD710</f>
        <v>-3224.50220179263</v>
      </c>
      <c r="F711" s="8" t="n">
        <f aca="false">+[2]data1cf!AE710</f>
        <v>-3546.21297401397</v>
      </c>
      <c r="G711" s="8" t="n">
        <f aca="false">+[2]data1cf!AF710</f>
        <v>-3739.62007706306</v>
      </c>
      <c r="H711" s="8" t="n">
        <f aca="false">+[2]data1cf!AG710</f>
        <v>-2458.72052410123</v>
      </c>
      <c r="I711" s="8" t="n">
        <f aca="false">+[2]data1cf!AH710</f>
        <v>-2573.23186009136</v>
      </c>
      <c r="J711" s="8" t="n">
        <f aca="false">+[2]data1cf!AI710</f>
        <v>-2585.66606262635</v>
      </c>
      <c r="K711" s="8" t="n">
        <f aca="false">+[2]data1cf!AJ710</f>
        <v>-2595.02072894969</v>
      </c>
      <c r="L711" s="8" t="n">
        <f aca="false">+[2]data1cf!AK710</f>
        <v>-2623.15999750676</v>
      </c>
      <c r="M711" s="8" t="n">
        <f aca="false">+[2]data1cf!AL710</f>
        <v>-2621.79936325252</v>
      </c>
      <c r="N711" s="8" t="n">
        <f aca="false">+[2]data1cf!AM710</f>
        <v>-2639.24673003867</v>
      </c>
      <c r="O711" s="8" t="n">
        <f aca="false">+[2]data1cf!AN710</f>
        <v>-2449.59968038438</v>
      </c>
      <c r="P711" s="8" t="n">
        <f aca="false">+[2]data1cf!AO710</f>
        <v>-2411.05521556449</v>
      </c>
      <c r="Q711" s="8" t="n">
        <f aca="false">+[2]data1cf!AP710</f>
        <v>-2412.13472521198</v>
      </c>
      <c r="R711" s="8" t="n">
        <f aca="false">+[2]data1cf!AQ710</f>
        <v>1018.50587487081</v>
      </c>
      <c r="S711" s="8" t="n">
        <f aca="false">+[2]data1cf!AR710</f>
        <v>0</v>
      </c>
      <c r="T711" s="8" t="n">
        <f aca="false">+[2]data1cf!AS710</f>
        <v>0</v>
      </c>
      <c r="U711" s="8" t="n">
        <f aca="false">+[2]data1cf!AT710</f>
        <v>0</v>
      </c>
      <c r="V711" s="8" t="n">
        <f aca="false">+[2]data1cf!AU710</f>
        <v>0</v>
      </c>
      <c r="W711" s="8" t="n">
        <f aca="false">+[2]data1cf!AV710</f>
        <v>0</v>
      </c>
      <c r="X711" s="8" t="n">
        <f aca="false">+[2]data1cf!AW710</f>
        <v>0</v>
      </c>
      <c r="Y711" s="8" t="n">
        <f aca="false">+[2]data1cf!AX710</f>
        <v>0</v>
      </c>
      <c r="Z711" s="8" t="n">
        <f aca="false">+[2]data1cf!AY710</f>
        <v>0</v>
      </c>
      <c r="AA711" s="8" t="n">
        <f aca="false">+[2]data1cf!AZ710</f>
        <v>0</v>
      </c>
      <c r="AB711" s="9"/>
      <c r="AC711" s="9"/>
      <c r="AD711" s="9"/>
      <c r="AE711" s="9"/>
      <c r="AF711" s="9"/>
      <c r="AG711" s="9"/>
      <c r="AH711" s="9"/>
      <c r="AI711" s="9"/>
      <c r="AJ711" s="9"/>
      <c r="AK711" s="1"/>
      <c r="AL711" s="1" t="e">
        <f aca="false">SUMPRODUCT(B711:AJ711,PVCapPrice)</f>
        <v>#DIV/0!</v>
      </c>
      <c r="AM711" s="1"/>
      <c r="AN711" s="1"/>
      <c r="AO711" s="1"/>
      <c r="AP711" s="1"/>
      <c r="AQ711" s="1"/>
    </row>
    <row r="712" customFormat="false" ht="11.25" hidden="false" customHeight="false" outlineLevel="0" collapsed="false">
      <c r="A712" s="1" t="n">
        <v>710</v>
      </c>
      <c r="B712" s="8" t="n">
        <f aca="false">+[2]data1cf!AA711</f>
        <v>-98459.5135953461</v>
      </c>
      <c r="C712" s="8" t="n">
        <f aca="false">+[2]data1cf!AB711</f>
        <v>-7368.83382565561</v>
      </c>
      <c r="D712" s="8" t="n">
        <f aca="false">+[2]data1cf!AC711</f>
        <v>-3281.72779597899</v>
      </c>
      <c r="E712" s="8" t="n">
        <f aca="false">+[2]data1cf!AD711</f>
        <v>-2935.07128562262</v>
      </c>
      <c r="F712" s="8" t="n">
        <f aca="false">+[2]data1cf!AE711</f>
        <v>-3180.24369226967</v>
      </c>
      <c r="G712" s="8" t="n">
        <f aca="false">+[2]data1cf!AF711</f>
        <v>-3602.96362121761</v>
      </c>
      <c r="H712" s="8" t="n">
        <f aca="false">+[2]data1cf!AG711</f>
        <v>-2224.75686074715</v>
      </c>
      <c r="I712" s="8" t="n">
        <f aca="false">+[2]data1cf!AH711</f>
        <v>-2351.66113556663</v>
      </c>
      <c r="J712" s="8" t="n">
        <f aca="false">+[2]data1cf!AI711</f>
        <v>-2364.09533810162</v>
      </c>
      <c r="K712" s="8" t="n">
        <f aca="false">+[2]data1cf!AJ711</f>
        <v>-2373.07446082407</v>
      </c>
      <c r="L712" s="8" t="n">
        <f aca="false">+[2]data1cf!AK711</f>
        <v>-2401.58927298203</v>
      </c>
      <c r="M712" s="8" t="n">
        <f aca="false">+[2]data1cf!AL711</f>
        <v>-2399.85309512689</v>
      </c>
      <c r="N712" s="8" t="n">
        <f aca="false">+[2]data1cf!AM711</f>
        <v>-2417.67600551393</v>
      </c>
      <c r="O712" s="8" t="n">
        <f aca="false">+[2]data1cf!AN711</f>
        <v>-2227.65341225876</v>
      </c>
      <c r="P712" s="8" t="n">
        <f aca="false">+[2]data1cf!AO711</f>
        <v>-2189.48449103975</v>
      </c>
      <c r="Q712" s="8" t="n">
        <f aca="false">+[2]data1cf!AP711</f>
        <v>-2190.18845708635</v>
      </c>
      <c r="R712" s="8" t="n">
        <f aca="false">+[2]data1cf!AQ711</f>
        <v>1129.29123713318</v>
      </c>
      <c r="S712" s="8" t="n">
        <f aca="false">+[2]data1cf!AR711</f>
        <v>0</v>
      </c>
      <c r="T712" s="8" t="n">
        <f aca="false">+[2]data1cf!AS711</f>
        <v>0</v>
      </c>
      <c r="U712" s="8" t="n">
        <f aca="false">+[2]data1cf!AT711</f>
        <v>0</v>
      </c>
      <c r="V712" s="8" t="n">
        <f aca="false">+[2]data1cf!AU711</f>
        <v>0</v>
      </c>
      <c r="W712" s="8" t="n">
        <f aca="false">+[2]data1cf!AV711</f>
        <v>0</v>
      </c>
      <c r="X712" s="8" t="n">
        <f aca="false">+[2]data1cf!AW711</f>
        <v>0</v>
      </c>
      <c r="Y712" s="8" t="n">
        <f aca="false">+[2]data1cf!AX711</f>
        <v>0</v>
      </c>
      <c r="Z712" s="8" t="n">
        <f aca="false">+[2]data1cf!AY711</f>
        <v>0</v>
      </c>
      <c r="AA712" s="8" t="n">
        <f aca="false">+[2]data1cf!AZ711</f>
        <v>0</v>
      </c>
      <c r="AB712" s="9"/>
      <c r="AC712" s="9"/>
      <c r="AD712" s="9"/>
      <c r="AE712" s="9"/>
      <c r="AF712" s="9"/>
      <c r="AG712" s="9"/>
      <c r="AH712" s="9"/>
      <c r="AI712" s="9"/>
      <c r="AJ712" s="9"/>
      <c r="AK712" s="1"/>
      <c r="AL712" s="1" t="e">
        <f aca="false">SUMPRODUCT(B712:AJ712,PVCapPrice)</f>
        <v>#DIV/0!</v>
      </c>
      <c r="AM712" s="1"/>
      <c r="AN712" s="1"/>
      <c r="AO712" s="1"/>
      <c r="AP712" s="1"/>
      <c r="AQ712" s="1"/>
    </row>
    <row r="713" customFormat="false" ht="11.25" hidden="false" customHeight="false" outlineLevel="0" collapsed="false">
      <c r="A713" s="1" t="n">
        <v>711</v>
      </c>
      <c r="B713" s="8" t="n">
        <f aca="false">+[2]data1cf!AA712</f>
        <v>-94758.9930629632</v>
      </c>
      <c r="C713" s="8" t="n">
        <f aca="false">+[2]data1cf!AB712</f>
        <v>-7506.64176004565</v>
      </c>
      <c r="D713" s="8" t="n">
        <f aca="false">+[2]data1cf!AC712</f>
        <v>-3468.27142622023</v>
      </c>
      <c r="E713" s="8" t="n">
        <f aca="false">+[2]data1cf!AD712</f>
        <v>-3012.01218759963</v>
      </c>
      <c r="F713" s="8" t="n">
        <f aca="false">+[2]data1cf!AE712</f>
        <v>-3274.72304646102</v>
      </c>
      <c r="G713" s="8" t="n">
        <f aca="false">+[2]data1cf!AF712</f>
        <v>-3490.38851167143</v>
      </c>
      <c r="H713" s="8" t="n">
        <f aca="false">+[2]data1cf!AG712</f>
        <v>-2314.39175720745</v>
      </c>
      <c r="I713" s="8" t="n">
        <f aca="false">+[2]data1cf!AH712</f>
        <v>-2436.54811616306</v>
      </c>
      <c r="J713" s="8" t="n">
        <f aca="false">+[2]data1cf!AI712</f>
        <v>-2448.98231869805</v>
      </c>
      <c r="K713" s="8" t="n">
        <f aca="false">+[2]data1cf!AJ712</f>
        <v>-2458.10531765881</v>
      </c>
      <c r="L713" s="8" t="n">
        <f aca="false">+[2]data1cf!AK712</f>
        <v>-2486.47625357847</v>
      </c>
      <c r="M713" s="8" t="n">
        <f aca="false">+[2]data1cf!AL712</f>
        <v>-2484.88395196163</v>
      </c>
      <c r="N713" s="8" t="n">
        <f aca="false">+[2]data1cf!AM712</f>
        <v>-2502.56298611037</v>
      </c>
      <c r="O713" s="8" t="n">
        <f aca="false">+[2]data1cf!AN712</f>
        <v>-2312.68426909349</v>
      </c>
      <c r="P713" s="8" t="n">
        <f aca="false">+[2]data1cf!AO712</f>
        <v>-2274.37147163619</v>
      </c>
      <c r="Q713" s="8" t="n">
        <f aca="false">+[2]data1cf!AP712</f>
        <v>-2275.21931392109</v>
      </c>
      <c r="R713" s="8" t="n">
        <f aca="false">+[2]data1cf!AQ712</f>
        <v>1086.84774683496</v>
      </c>
      <c r="S713" s="8" t="n">
        <f aca="false">+[2]data1cf!AR712</f>
        <v>0</v>
      </c>
      <c r="T713" s="8" t="n">
        <f aca="false">+[2]data1cf!AS712</f>
        <v>0</v>
      </c>
      <c r="U713" s="8" t="n">
        <f aca="false">+[2]data1cf!AT712</f>
        <v>0</v>
      </c>
      <c r="V713" s="8" t="n">
        <f aca="false">+[2]data1cf!AU712</f>
        <v>0</v>
      </c>
      <c r="W713" s="8" t="n">
        <f aca="false">+[2]data1cf!AV712</f>
        <v>0</v>
      </c>
      <c r="X713" s="8" t="n">
        <f aca="false">+[2]data1cf!AW712</f>
        <v>0</v>
      </c>
      <c r="Y713" s="8" t="n">
        <f aca="false">+[2]data1cf!AX712</f>
        <v>0</v>
      </c>
      <c r="Z713" s="8" t="n">
        <f aca="false">+[2]data1cf!AY712</f>
        <v>0</v>
      </c>
      <c r="AA713" s="8" t="n">
        <f aca="false">+[2]data1cf!AZ712</f>
        <v>0</v>
      </c>
      <c r="AB713" s="9"/>
      <c r="AC713" s="9"/>
      <c r="AD713" s="9"/>
      <c r="AE713" s="9"/>
      <c r="AF713" s="9"/>
      <c r="AG713" s="9"/>
      <c r="AH713" s="9"/>
      <c r="AI713" s="9"/>
      <c r="AJ713" s="9"/>
      <c r="AK713" s="1"/>
      <c r="AL713" s="1" t="e">
        <f aca="false">SUMPRODUCT(B713:AJ713,PVCapPrice)</f>
        <v>#DIV/0!</v>
      </c>
      <c r="AM713" s="1"/>
      <c r="AN713" s="1"/>
      <c r="AO713" s="1"/>
      <c r="AP713" s="1"/>
      <c r="AQ713" s="1"/>
    </row>
    <row r="714" customFormat="false" ht="11.25" hidden="false" customHeight="false" outlineLevel="0" collapsed="false">
      <c r="A714" s="1" t="n">
        <v>712</v>
      </c>
      <c r="B714" s="8" t="n">
        <f aca="false">+[2]data1cf!AA713</f>
        <v>-102383.714079616</v>
      </c>
      <c r="C714" s="8" t="n">
        <f aca="false">+[2]data1cf!AB713</f>
        <v>-7418.3739089091</v>
      </c>
      <c r="D714" s="8" t="n">
        <f aca="false">+[2]data1cf!AC713</f>
        <v>-3076.22865073653</v>
      </c>
      <c r="E714" s="8" t="n">
        <f aca="false">+[2]data1cf!AD713</f>
        <v>-2844.46495673289</v>
      </c>
      <c r="F714" s="8" t="n">
        <f aca="false">+[2]data1cf!AE713</f>
        <v>-3025.61104507944</v>
      </c>
      <c r="G714" s="8" t="n">
        <f aca="false">+[2]data1cf!AF713</f>
        <v>-3439.00555300244</v>
      </c>
      <c r="H714" s="8" t="n">
        <f aca="false">+[2]data1cf!AG713</f>
        <v>-2129.70393480904</v>
      </c>
      <c r="I714" s="8" t="n">
        <f aca="false">+[2]data1cf!AH713</f>
        <v>-2261.64311581785</v>
      </c>
      <c r="J714" s="8" t="n">
        <f aca="false">+[2]data1cf!AI713</f>
        <v>-2274.07731835284</v>
      </c>
      <c r="K714" s="8" t="n">
        <f aca="false">+[2]data1cf!AJ713</f>
        <v>-2282.90386816047</v>
      </c>
      <c r="L714" s="8" t="n">
        <f aca="false">+[2]data1cf!AK713</f>
        <v>-2311.57125323325</v>
      </c>
      <c r="M714" s="8" t="n">
        <f aca="false">+[2]data1cf!AL713</f>
        <v>-2309.68250246329</v>
      </c>
      <c r="N714" s="8" t="n">
        <f aca="false">+[2]data1cf!AM713</f>
        <v>-2327.65798576516</v>
      </c>
      <c r="O714" s="8" t="n">
        <f aca="false">+[2]data1cf!AN713</f>
        <v>-2137.48281959515</v>
      </c>
      <c r="P714" s="8" t="n">
        <f aca="false">+[2]data1cf!AO713</f>
        <v>-2099.46647129098</v>
      </c>
      <c r="Q714" s="8" t="n">
        <f aca="false">+[2]data1cf!AP713</f>
        <v>-2100.01786442275</v>
      </c>
      <c r="R714" s="8" t="n">
        <f aca="false">+[2]data1cf!AQ713</f>
        <v>1174.30024700757</v>
      </c>
      <c r="S714" s="8" t="n">
        <f aca="false">+[2]data1cf!AR713</f>
        <v>0</v>
      </c>
      <c r="T714" s="8" t="n">
        <f aca="false">+[2]data1cf!AS713</f>
        <v>0</v>
      </c>
      <c r="U714" s="8" t="n">
        <f aca="false">+[2]data1cf!AT713</f>
        <v>0</v>
      </c>
      <c r="V714" s="8" t="n">
        <f aca="false">+[2]data1cf!AU713</f>
        <v>0</v>
      </c>
      <c r="W714" s="8" t="n">
        <f aca="false">+[2]data1cf!AV713</f>
        <v>0</v>
      </c>
      <c r="X714" s="8" t="n">
        <f aca="false">+[2]data1cf!AW713</f>
        <v>0</v>
      </c>
      <c r="Y714" s="8" t="n">
        <f aca="false">+[2]data1cf!AX713</f>
        <v>0</v>
      </c>
      <c r="Z714" s="8" t="n">
        <f aca="false">+[2]data1cf!AY713</f>
        <v>0</v>
      </c>
      <c r="AA714" s="8" t="n">
        <f aca="false">+[2]data1cf!AZ713</f>
        <v>0</v>
      </c>
      <c r="AB714" s="9"/>
      <c r="AC714" s="9"/>
      <c r="AD714" s="9"/>
      <c r="AE714" s="9"/>
      <c r="AF714" s="9"/>
      <c r="AG714" s="9"/>
      <c r="AH714" s="9"/>
      <c r="AI714" s="9"/>
      <c r="AJ714" s="9"/>
      <c r="AK714" s="1"/>
      <c r="AL714" s="1" t="e">
        <f aca="false">SUMPRODUCT(B714:AJ714,PVCapPrice)</f>
        <v>#DIV/0!</v>
      </c>
      <c r="AM714" s="1"/>
      <c r="AN714" s="1"/>
      <c r="AO714" s="1"/>
      <c r="AP714" s="1"/>
      <c r="AQ714" s="1"/>
    </row>
    <row r="715" customFormat="false" ht="11.25" hidden="false" customHeight="false" outlineLevel="0" collapsed="false">
      <c r="A715" s="1" t="n">
        <v>713</v>
      </c>
      <c r="B715" s="8" t="n">
        <f aca="false">+[2]data1cf!AA714</f>
        <v>-86303.0392645686</v>
      </c>
      <c r="C715" s="8" t="n">
        <f aca="false">+[2]data1cf!AB714</f>
        <v>-7698.80901075962</v>
      </c>
      <c r="D715" s="8" t="n">
        <f aca="false">+[2]data1cf!AC714</f>
        <v>-3771.1070228558</v>
      </c>
      <c r="E715" s="8" t="n">
        <f aca="false">+[2]data1cf!AD714</f>
        <v>-3274.19412456647</v>
      </c>
      <c r="F715" s="8" t="n">
        <f aca="false">+[2]data1cf!AE714</f>
        <v>-3667.92332108226</v>
      </c>
      <c r="G715" s="8" t="n">
        <f aca="false">+[2]data1cf!AF714</f>
        <v>-3854.22090932517</v>
      </c>
      <c r="H715" s="8" t="n">
        <f aca="false">+[2]data1cf!AG714</f>
        <v>-2519.21389954108</v>
      </c>
      <c r="I715" s="8" t="n">
        <f aca="false">+[2]data1cf!AH714</f>
        <v>-2630.5209315352</v>
      </c>
      <c r="J715" s="8" t="n">
        <f aca="false">+[2]data1cf!AI714</f>
        <v>-2642.95513407019</v>
      </c>
      <c r="K715" s="8" t="n">
        <f aca="false">+[2]data1cf!AJ714</f>
        <v>-2652.40690051462</v>
      </c>
      <c r="L715" s="8" t="n">
        <f aca="false">+[2]data1cf!AK714</f>
        <v>-2680.4490689506</v>
      </c>
      <c r="M715" s="8" t="n">
        <f aca="false">+[2]data1cf!AL714</f>
        <v>-2679.18553481744</v>
      </c>
      <c r="N715" s="8" t="n">
        <f aca="false">+[2]data1cf!AM714</f>
        <v>-2696.53580148251</v>
      </c>
      <c r="O715" s="8" t="n">
        <f aca="false">+[2]data1cf!AN714</f>
        <v>-2506.98585194931</v>
      </c>
      <c r="P715" s="8" t="n">
        <f aca="false">+[2]data1cf!AO714</f>
        <v>-2468.34428700833</v>
      </c>
      <c r="Q715" s="8" t="n">
        <f aca="false">+[2]data1cf!AP714</f>
        <v>-2469.5208967769</v>
      </c>
      <c r="R715" s="8" t="n">
        <f aca="false">+[2]data1cf!AQ714</f>
        <v>989.861339148896</v>
      </c>
      <c r="S715" s="8" t="n">
        <f aca="false">+[2]data1cf!AR714</f>
        <v>0</v>
      </c>
      <c r="T715" s="8" t="n">
        <f aca="false">+[2]data1cf!AS714</f>
        <v>0</v>
      </c>
      <c r="U715" s="8" t="n">
        <f aca="false">+[2]data1cf!AT714</f>
        <v>0</v>
      </c>
      <c r="V715" s="8" t="n">
        <f aca="false">+[2]data1cf!AU714</f>
        <v>0</v>
      </c>
      <c r="W715" s="8" t="n">
        <f aca="false">+[2]data1cf!AV714</f>
        <v>0</v>
      </c>
      <c r="X715" s="8" t="n">
        <f aca="false">+[2]data1cf!AW714</f>
        <v>0</v>
      </c>
      <c r="Y715" s="8" t="n">
        <f aca="false">+[2]data1cf!AX714</f>
        <v>0</v>
      </c>
      <c r="Z715" s="8" t="n">
        <f aca="false">+[2]data1cf!AY714</f>
        <v>0</v>
      </c>
      <c r="AA715" s="8" t="n">
        <f aca="false">+[2]data1cf!AZ714</f>
        <v>0</v>
      </c>
      <c r="AB715" s="9"/>
      <c r="AC715" s="9"/>
      <c r="AD715" s="9"/>
      <c r="AE715" s="9"/>
      <c r="AF715" s="9"/>
      <c r="AG715" s="9"/>
      <c r="AH715" s="9"/>
      <c r="AI715" s="9"/>
      <c r="AJ715" s="9"/>
      <c r="AK715" s="1"/>
      <c r="AL715" s="1" t="e">
        <f aca="false">SUMPRODUCT(B715:AJ715,PVCapPrice)</f>
        <v>#DIV/0!</v>
      </c>
      <c r="AM715" s="1"/>
      <c r="AN715" s="1"/>
      <c r="AO715" s="1"/>
      <c r="AP715" s="1"/>
      <c r="AQ715" s="1"/>
    </row>
    <row r="716" customFormat="false" ht="11.25" hidden="false" customHeight="false" outlineLevel="0" collapsed="false">
      <c r="A716" s="1" t="n">
        <v>714</v>
      </c>
      <c r="B716" s="8" t="n">
        <f aca="false">+[2]data1cf!AA715</f>
        <v>-86051.0103467438</v>
      </c>
      <c r="C716" s="8" t="n">
        <f aca="false">+[2]data1cf!AB715</f>
        <v>-7682.72777220265</v>
      </c>
      <c r="D716" s="8" t="n">
        <f aca="false">+[2]data1cf!AC715</f>
        <v>-3785.66150561039</v>
      </c>
      <c r="E716" s="8" t="n">
        <f aca="false">+[2]data1cf!AD715</f>
        <v>-3384.44902795112</v>
      </c>
      <c r="F716" s="8" t="n">
        <f aca="false">+[2]data1cf!AE715</f>
        <v>-3604.19520027079</v>
      </c>
      <c r="G716" s="8" t="n">
        <f aca="false">+[2]data1cf!AF715</f>
        <v>-3942.98984864758</v>
      </c>
      <c r="H716" s="8" t="n">
        <f aca="false">+[2]data1cf!AG715</f>
        <v>-2525.31860447557</v>
      </c>
      <c r="I716" s="8" t="n">
        <f aca="false">+[2]data1cf!AH715</f>
        <v>-2636.30227328697</v>
      </c>
      <c r="J716" s="8" t="n">
        <f aca="false">+[2]data1cf!AI715</f>
        <v>-2648.73647582196</v>
      </c>
      <c r="K716" s="8" t="n">
        <f aca="false">+[2]data1cf!AJ715</f>
        <v>-2658.19804115071</v>
      </c>
      <c r="L716" s="8" t="n">
        <f aca="false">+[2]data1cf!AK715</f>
        <v>-2686.23041070237</v>
      </c>
      <c r="M716" s="8" t="n">
        <f aca="false">+[2]data1cf!AL715</f>
        <v>-2684.97667545354</v>
      </c>
      <c r="N716" s="8" t="n">
        <f aca="false">+[2]data1cf!AM715</f>
        <v>-2702.31714323427</v>
      </c>
      <c r="O716" s="8" t="n">
        <f aca="false">+[2]data1cf!AN715</f>
        <v>-2512.7769925854</v>
      </c>
      <c r="P716" s="8" t="n">
        <f aca="false">+[2]data1cf!AO715</f>
        <v>-2474.12562876009</v>
      </c>
      <c r="Q716" s="8" t="n">
        <f aca="false">+[2]data1cf!AP715</f>
        <v>-2475.312037413</v>
      </c>
      <c r="R716" s="8" t="n">
        <f aca="false">+[2]data1cf!AQ715</f>
        <v>986.970668273012</v>
      </c>
      <c r="S716" s="8" t="n">
        <f aca="false">+[2]data1cf!AR715</f>
        <v>0</v>
      </c>
      <c r="T716" s="8" t="n">
        <f aca="false">+[2]data1cf!AS715</f>
        <v>0</v>
      </c>
      <c r="U716" s="8" t="n">
        <f aca="false">+[2]data1cf!AT715</f>
        <v>0</v>
      </c>
      <c r="V716" s="8" t="n">
        <f aca="false">+[2]data1cf!AU715</f>
        <v>0</v>
      </c>
      <c r="W716" s="8" t="n">
        <f aca="false">+[2]data1cf!AV715</f>
        <v>0</v>
      </c>
      <c r="X716" s="8" t="n">
        <f aca="false">+[2]data1cf!AW715</f>
        <v>0</v>
      </c>
      <c r="Y716" s="8" t="n">
        <f aca="false">+[2]data1cf!AX715</f>
        <v>0</v>
      </c>
      <c r="Z716" s="8" t="n">
        <f aca="false">+[2]data1cf!AY715</f>
        <v>0</v>
      </c>
      <c r="AA716" s="8" t="n">
        <f aca="false">+[2]data1cf!AZ715</f>
        <v>0</v>
      </c>
      <c r="AB716" s="9"/>
      <c r="AC716" s="9"/>
      <c r="AD716" s="9"/>
      <c r="AE716" s="9"/>
      <c r="AF716" s="9"/>
      <c r="AG716" s="9"/>
      <c r="AH716" s="9"/>
      <c r="AI716" s="9"/>
      <c r="AJ716" s="9"/>
      <c r="AK716" s="1"/>
      <c r="AL716" s="1" t="e">
        <f aca="false">SUMPRODUCT(B716:AJ716,PVCapPrice)</f>
        <v>#DIV/0!</v>
      </c>
      <c r="AM716" s="1"/>
      <c r="AN716" s="1"/>
      <c r="AO716" s="1"/>
      <c r="AP716" s="1"/>
      <c r="AQ716" s="1"/>
    </row>
    <row r="717" customFormat="false" ht="11.25" hidden="false" customHeight="false" outlineLevel="0" collapsed="false">
      <c r="A717" s="1" t="n">
        <v>715</v>
      </c>
      <c r="B717" s="8" t="n">
        <f aca="false">+[2]data1cf!AA716</f>
        <v>-89607.062491396</v>
      </c>
      <c r="C717" s="8" t="n">
        <f aca="false">+[2]data1cf!AB716</f>
        <v>-7583.73053570684</v>
      </c>
      <c r="D717" s="8" t="n">
        <f aca="false">+[2]data1cf!AC716</f>
        <v>-3541.53890277709</v>
      </c>
      <c r="E717" s="8" t="n">
        <f aca="false">+[2]data1cf!AD716</f>
        <v>-3257.81138736921</v>
      </c>
      <c r="F717" s="8" t="n">
        <f aca="false">+[2]data1cf!AE716</f>
        <v>-3395.48780096545</v>
      </c>
      <c r="G717" s="8" t="n">
        <f aca="false">+[2]data1cf!AF716</f>
        <v>-3604.63092632593</v>
      </c>
      <c r="H717" s="8" t="n">
        <f aca="false">+[2]data1cf!AG716</f>
        <v>-2439.18305597529</v>
      </c>
      <c r="I717" s="8" t="n">
        <f aca="false">+[2]data1cf!AH716</f>
        <v>-2554.72928193036</v>
      </c>
      <c r="J717" s="8" t="n">
        <f aca="false">+[2]data1cf!AI716</f>
        <v>-2567.16348446535</v>
      </c>
      <c r="K717" s="8" t="n">
        <f aca="false">+[2]data1cf!AJ716</f>
        <v>-2576.48679048672</v>
      </c>
      <c r="L717" s="8" t="n">
        <f aca="false">+[2]data1cf!AK716</f>
        <v>-2604.65741934576</v>
      </c>
      <c r="M717" s="8" t="n">
        <f aca="false">+[2]data1cf!AL716</f>
        <v>-2603.26542478955</v>
      </c>
      <c r="N717" s="8" t="n">
        <f aca="false">+[2]data1cf!AM716</f>
        <v>-2620.74415187767</v>
      </c>
      <c r="O717" s="8" t="n">
        <f aca="false">+[2]data1cf!AN716</f>
        <v>-2431.06574192141</v>
      </c>
      <c r="P717" s="8" t="n">
        <f aca="false">+[2]data1cf!AO716</f>
        <v>-2392.55263740349</v>
      </c>
      <c r="Q717" s="8" t="n">
        <f aca="false">+[2]data1cf!AP716</f>
        <v>-2393.60078674901</v>
      </c>
      <c r="R717" s="8" t="n">
        <f aca="false">+[2]data1cf!AQ716</f>
        <v>1027.75716395132</v>
      </c>
      <c r="S717" s="8" t="n">
        <f aca="false">+[2]data1cf!AR716</f>
        <v>0</v>
      </c>
      <c r="T717" s="8" t="n">
        <f aca="false">+[2]data1cf!AS716</f>
        <v>0</v>
      </c>
      <c r="U717" s="8" t="n">
        <f aca="false">+[2]data1cf!AT716</f>
        <v>0</v>
      </c>
      <c r="V717" s="8" t="n">
        <f aca="false">+[2]data1cf!AU716</f>
        <v>0</v>
      </c>
      <c r="W717" s="8" t="n">
        <f aca="false">+[2]data1cf!AV716</f>
        <v>0</v>
      </c>
      <c r="X717" s="8" t="n">
        <f aca="false">+[2]data1cf!AW716</f>
        <v>0</v>
      </c>
      <c r="Y717" s="8" t="n">
        <f aca="false">+[2]data1cf!AX716</f>
        <v>0</v>
      </c>
      <c r="Z717" s="8" t="n">
        <f aca="false">+[2]data1cf!AY716</f>
        <v>0</v>
      </c>
      <c r="AA717" s="8" t="n">
        <f aca="false">+[2]data1cf!AZ716</f>
        <v>0</v>
      </c>
      <c r="AB717" s="9"/>
      <c r="AC717" s="9"/>
      <c r="AD717" s="9"/>
      <c r="AE717" s="9"/>
      <c r="AF717" s="9"/>
      <c r="AG717" s="9"/>
      <c r="AH717" s="9"/>
      <c r="AI717" s="9"/>
      <c r="AJ717" s="9"/>
      <c r="AK717" s="1"/>
      <c r="AL717" s="1" t="e">
        <f aca="false">SUMPRODUCT(B717:AJ717,PVCapPrice)</f>
        <v>#DIV/0!</v>
      </c>
      <c r="AM717" s="1"/>
      <c r="AN717" s="1"/>
      <c r="AO717" s="1"/>
      <c r="AP717" s="1"/>
      <c r="AQ717" s="1"/>
    </row>
    <row r="718" customFormat="false" ht="11.25" hidden="false" customHeight="false" outlineLevel="0" collapsed="false">
      <c r="A718" s="1" t="n">
        <v>716</v>
      </c>
      <c r="B718" s="8" t="n">
        <f aca="false">+[2]data1cf!AA717</f>
        <v>-87836.018304646</v>
      </c>
      <c r="C718" s="8" t="n">
        <f aca="false">+[2]data1cf!AB717</f>
        <v>-7564.95552080633</v>
      </c>
      <c r="D718" s="8" t="n">
        <f aca="false">+[2]data1cf!AC717</f>
        <v>-3688.45544877367</v>
      </c>
      <c r="E718" s="8" t="n">
        <f aca="false">+[2]data1cf!AD717</f>
        <v>-3310.61296879016</v>
      </c>
      <c r="F718" s="8" t="n">
        <f aca="false">+[2]data1cf!AE717</f>
        <v>-3572.10934094193</v>
      </c>
      <c r="G718" s="8" t="n">
        <f aca="false">+[2]data1cf!AF717</f>
        <v>-3948.04709330205</v>
      </c>
      <c r="H718" s="8" t="n">
        <f aca="false">+[2]data1cf!AG717</f>
        <v>-2482.08171331736</v>
      </c>
      <c r="I718" s="8" t="n">
        <f aca="false">+[2]data1cf!AH717</f>
        <v>-2595.35561873906</v>
      </c>
      <c r="J718" s="8" t="n">
        <f aca="false">+[2]data1cf!AI717</f>
        <v>-2607.78982127405</v>
      </c>
      <c r="K718" s="8" t="n">
        <f aca="false">+[2]data1cf!AJ717</f>
        <v>-2617.1819854934</v>
      </c>
      <c r="L718" s="8" t="n">
        <f aca="false">+[2]data1cf!AK717</f>
        <v>-2645.28375615446</v>
      </c>
      <c r="M718" s="8" t="n">
        <f aca="false">+[2]data1cf!AL717</f>
        <v>-2643.96061979622</v>
      </c>
      <c r="N718" s="8" t="n">
        <f aca="false">+[2]data1cf!AM717</f>
        <v>-2661.37048868636</v>
      </c>
      <c r="O718" s="8" t="n">
        <f aca="false">+[2]data1cf!AN717</f>
        <v>-2471.76093692809</v>
      </c>
      <c r="P718" s="8" t="n">
        <f aca="false">+[2]data1cf!AO717</f>
        <v>-2433.17897421218</v>
      </c>
      <c r="Q718" s="8" t="n">
        <f aca="false">+[2]data1cf!AP717</f>
        <v>-2434.29598175568</v>
      </c>
      <c r="R718" s="8" t="n">
        <f aca="false">+[2]data1cf!AQ717</f>
        <v>1007.44399554697</v>
      </c>
      <c r="S718" s="8" t="n">
        <f aca="false">+[2]data1cf!AR717</f>
        <v>0</v>
      </c>
      <c r="T718" s="8" t="n">
        <f aca="false">+[2]data1cf!AS717</f>
        <v>0</v>
      </c>
      <c r="U718" s="8" t="n">
        <f aca="false">+[2]data1cf!AT717</f>
        <v>0</v>
      </c>
      <c r="V718" s="8" t="n">
        <f aca="false">+[2]data1cf!AU717</f>
        <v>0</v>
      </c>
      <c r="W718" s="8" t="n">
        <f aca="false">+[2]data1cf!AV717</f>
        <v>0</v>
      </c>
      <c r="X718" s="8" t="n">
        <f aca="false">+[2]data1cf!AW717</f>
        <v>0</v>
      </c>
      <c r="Y718" s="8" t="n">
        <f aca="false">+[2]data1cf!AX717</f>
        <v>0</v>
      </c>
      <c r="Z718" s="8" t="n">
        <f aca="false">+[2]data1cf!AY717</f>
        <v>0</v>
      </c>
      <c r="AA718" s="8" t="n">
        <f aca="false">+[2]data1cf!AZ717</f>
        <v>0</v>
      </c>
      <c r="AB718" s="9"/>
      <c r="AC718" s="9"/>
      <c r="AD718" s="9"/>
      <c r="AE718" s="9"/>
      <c r="AF718" s="9"/>
      <c r="AG718" s="9"/>
      <c r="AH718" s="9"/>
      <c r="AI718" s="9"/>
      <c r="AJ718" s="9"/>
      <c r="AK718" s="1"/>
      <c r="AL718" s="1" t="e">
        <f aca="false">SUMPRODUCT(B718:AJ718,PVCapPrice)</f>
        <v>#DIV/0!</v>
      </c>
      <c r="AM718" s="1"/>
      <c r="AN718" s="1"/>
      <c r="AO718" s="1"/>
      <c r="AP718" s="1"/>
      <c r="AQ718" s="1"/>
    </row>
    <row r="719" customFormat="false" ht="11.25" hidden="false" customHeight="false" outlineLevel="0" collapsed="false">
      <c r="A719" s="1" t="n">
        <v>717</v>
      </c>
      <c r="B719" s="8" t="n">
        <f aca="false">+[2]data1cf!AA718</f>
        <v>-91634.9065999384</v>
      </c>
      <c r="C719" s="8" t="n">
        <f aca="false">+[2]data1cf!AB718</f>
        <v>-7547.09412883117</v>
      </c>
      <c r="D719" s="8" t="n">
        <f aca="false">+[2]data1cf!AC718</f>
        <v>-3496.91949716373</v>
      </c>
      <c r="E719" s="8" t="n">
        <f aca="false">+[2]data1cf!AD718</f>
        <v>-3103.58650200976</v>
      </c>
      <c r="F719" s="8" t="n">
        <f aca="false">+[2]data1cf!AE718</f>
        <v>-3301.87804813674</v>
      </c>
      <c r="G719" s="8" t="n">
        <f aca="false">+[2]data1cf!AF718</f>
        <v>-3812.7736836141</v>
      </c>
      <c r="H719" s="8" t="n">
        <f aca="false">+[2]data1cf!AG718</f>
        <v>-2390.06412929559</v>
      </c>
      <c r="I719" s="8" t="n">
        <f aca="false">+[2]data1cf!AH718</f>
        <v>-2508.21216035569</v>
      </c>
      <c r="J719" s="8" t="n">
        <f aca="false">+[2]data1cf!AI718</f>
        <v>-2520.64636289068</v>
      </c>
      <c r="K719" s="8" t="n">
        <f aca="false">+[2]data1cf!AJ718</f>
        <v>-2529.89082633311</v>
      </c>
      <c r="L719" s="8" t="n">
        <f aca="false">+[2]data1cf!AK718</f>
        <v>-2558.14029777109</v>
      </c>
      <c r="M719" s="8" t="n">
        <f aca="false">+[2]data1cf!AL718</f>
        <v>-2556.66946063593</v>
      </c>
      <c r="N719" s="8" t="n">
        <f aca="false">+[2]data1cf!AM718</f>
        <v>-2574.22703030299</v>
      </c>
      <c r="O719" s="8" t="n">
        <f aca="false">+[2]data1cf!AN718</f>
        <v>-2384.46977776779</v>
      </c>
      <c r="P719" s="8" t="n">
        <f aca="false">+[2]data1cf!AO718</f>
        <v>-2346.03551582881</v>
      </c>
      <c r="Q719" s="8" t="n">
        <f aca="false">+[2]data1cf!AP718</f>
        <v>-2347.00482259539</v>
      </c>
      <c r="R719" s="8" t="n">
        <f aca="false">+[2]data1cf!AQ718</f>
        <v>1051.01572473865</v>
      </c>
      <c r="S719" s="8" t="n">
        <f aca="false">+[2]data1cf!AR718</f>
        <v>0</v>
      </c>
      <c r="T719" s="8" t="n">
        <f aca="false">+[2]data1cf!AS718</f>
        <v>0</v>
      </c>
      <c r="U719" s="8" t="n">
        <f aca="false">+[2]data1cf!AT718</f>
        <v>0</v>
      </c>
      <c r="V719" s="8" t="n">
        <f aca="false">+[2]data1cf!AU718</f>
        <v>0</v>
      </c>
      <c r="W719" s="8" t="n">
        <f aca="false">+[2]data1cf!AV718</f>
        <v>0</v>
      </c>
      <c r="X719" s="8" t="n">
        <f aca="false">+[2]data1cf!AW718</f>
        <v>0</v>
      </c>
      <c r="Y719" s="8" t="n">
        <f aca="false">+[2]data1cf!AX718</f>
        <v>0</v>
      </c>
      <c r="Z719" s="8" t="n">
        <f aca="false">+[2]data1cf!AY718</f>
        <v>0</v>
      </c>
      <c r="AA719" s="8" t="n">
        <f aca="false">+[2]data1cf!AZ718</f>
        <v>0</v>
      </c>
      <c r="AB719" s="9"/>
      <c r="AC719" s="9"/>
      <c r="AD719" s="9"/>
      <c r="AE719" s="9"/>
      <c r="AF719" s="9"/>
      <c r="AG719" s="9"/>
      <c r="AH719" s="9"/>
      <c r="AI719" s="9"/>
      <c r="AJ719" s="9"/>
      <c r="AK719" s="1"/>
      <c r="AL719" s="1" t="e">
        <f aca="false">SUMPRODUCT(B719:AJ719,PVCapPrice)</f>
        <v>#DIV/0!</v>
      </c>
      <c r="AM719" s="1"/>
      <c r="AN719" s="1"/>
      <c r="AO719" s="1"/>
      <c r="AP719" s="1"/>
      <c r="AQ719" s="1"/>
    </row>
    <row r="720" customFormat="false" ht="11.25" hidden="false" customHeight="false" outlineLevel="0" collapsed="false">
      <c r="A720" s="1" t="n">
        <v>718</v>
      </c>
      <c r="B720" s="8" t="n">
        <f aca="false">+[2]data1cf!AA719</f>
        <v>-91258.4854394377</v>
      </c>
      <c r="C720" s="8" t="n">
        <f aca="false">+[2]data1cf!AB719</f>
        <v>-7539.92287238897</v>
      </c>
      <c r="D720" s="8" t="n">
        <f aca="false">+[2]data1cf!AC719</f>
        <v>-3521.28529226476</v>
      </c>
      <c r="E720" s="8" t="n">
        <f aca="false">+[2]data1cf!AD719</f>
        <v>-3155.36002674566</v>
      </c>
      <c r="F720" s="8" t="n">
        <f aca="false">+[2]data1cf!AE719</f>
        <v>-3434.4091885966</v>
      </c>
      <c r="G720" s="8" t="n">
        <f aca="false">+[2]data1cf!AF719</f>
        <v>-3678.42876694059</v>
      </c>
      <c r="H720" s="8" t="n">
        <f aca="false">+[2]data1cf!AG719</f>
        <v>-2399.18189298632</v>
      </c>
      <c r="I720" s="8" t="n">
        <f aca="false">+[2]data1cf!AH719</f>
        <v>-2516.84696064064</v>
      </c>
      <c r="J720" s="8" t="n">
        <f aca="false">+[2]data1cf!AI719</f>
        <v>-2529.28116317563</v>
      </c>
      <c r="K720" s="8" t="n">
        <f aca="false">+[2]data1cf!AJ719</f>
        <v>-2538.54026187279</v>
      </c>
      <c r="L720" s="8" t="n">
        <f aca="false">+[2]data1cf!AK719</f>
        <v>-2566.77509805604</v>
      </c>
      <c r="M720" s="8" t="n">
        <f aca="false">+[2]data1cf!AL719</f>
        <v>-2565.31889617561</v>
      </c>
      <c r="N720" s="8" t="n">
        <f aca="false">+[2]data1cf!AM719</f>
        <v>-2582.86183058795</v>
      </c>
      <c r="O720" s="8" t="n">
        <f aca="false">+[2]data1cf!AN719</f>
        <v>-2393.11921330747</v>
      </c>
      <c r="P720" s="8" t="n">
        <f aca="false">+[2]data1cf!AO719</f>
        <v>-2354.67031611377</v>
      </c>
      <c r="Q720" s="8" t="n">
        <f aca="false">+[2]data1cf!AP719</f>
        <v>-2355.65425813507</v>
      </c>
      <c r="R720" s="8" t="n">
        <f aca="false">+[2]data1cf!AQ719</f>
        <v>1046.69832459617</v>
      </c>
      <c r="S720" s="8" t="n">
        <f aca="false">+[2]data1cf!AR719</f>
        <v>0</v>
      </c>
      <c r="T720" s="8" t="n">
        <f aca="false">+[2]data1cf!AS719</f>
        <v>0</v>
      </c>
      <c r="U720" s="8" t="n">
        <f aca="false">+[2]data1cf!AT719</f>
        <v>0</v>
      </c>
      <c r="V720" s="8" t="n">
        <f aca="false">+[2]data1cf!AU719</f>
        <v>0</v>
      </c>
      <c r="W720" s="8" t="n">
        <f aca="false">+[2]data1cf!AV719</f>
        <v>0</v>
      </c>
      <c r="X720" s="8" t="n">
        <f aca="false">+[2]data1cf!AW719</f>
        <v>0</v>
      </c>
      <c r="Y720" s="8" t="n">
        <f aca="false">+[2]data1cf!AX719</f>
        <v>0</v>
      </c>
      <c r="Z720" s="8" t="n">
        <f aca="false">+[2]data1cf!AY719</f>
        <v>0</v>
      </c>
      <c r="AA720" s="8" t="n">
        <f aca="false">+[2]data1cf!AZ719</f>
        <v>0</v>
      </c>
      <c r="AB720" s="9"/>
      <c r="AC720" s="9"/>
      <c r="AD720" s="9"/>
      <c r="AE720" s="9"/>
      <c r="AF720" s="9"/>
      <c r="AG720" s="9"/>
      <c r="AH720" s="9"/>
      <c r="AI720" s="9"/>
      <c r="AJ720" s="9"/>
      <c r="AK720" s="1"/>
      <c r="AL720" s="1" t="e">
        <f aca="false">SUMPRODUCT(B720:AJ720,PVCapPrice)</f>
        <v>#DIV/0!</v>
      </c>
      <c r="AM720" s="1"/>
      <c r="AN720" s="1"/>
      <c r="AO720" s="1"/>
      <c r="AP720" s="1"/>
      <c r="AQ720" s="1"/>
    </row>
    <row r="721" customFormat="false" ht="11.25" hidden="false" customHeight="false" outlineLevel="0" collapsed="false">
      <c r="A721" s="1" t="n">
        <v>719</v>
      </c>
      <c r="B721" s="8" t="n">
        <f aca="false">+[2]data1cf!AA720</f>
        <v>-102817.357922959</v>
      </c>
      <c r="C721" s="8" t="n">
        <f aca="false">+[2]data1cf!AB720</f>
        <v>-7297.04611081102</v>
      </c>
      <c r="D721" s="8" t="n">
        <f aca="false">+[2]data1cf!AC720</f>
        <v>-3080.48307711101</v>
      </c>
      <c r="E721" s="8" t="n">
        <f aca="false">+[2]data1cf!AD720</f>
        <v>-2758.31463296668</v>
      </c>
      <c r="F721" s="8" t="n">
        <f aca="false">+[2]data1cf!AE720</f>
        <v>-3049.74704387095</v>
      </c>
      <c r="G721" s="8" t="n">
        <f aca="false">+[2]data1cf!AF720</f>
        <v>-3592.56503508843</v>
      </c>
      <c r="H721" s="8" t="n">
        <f aca="false">+[2]data1cf!AG720</f>
        <v>-2119.20010956107</v>
      </c>
      <c r="I721" s="8" t="n">
        <f aca="false">+[2]data1cf!AH720</f>
        <v>-2251.69567296665</v>
      </c>
      <c r="J721" s="8" t="n">
        <f aca="false">+[2]data1cf!AI720</f>
        <v>-2264.12987550164</v>
      </c>
      <c r="K721" s="8" t="n">
        <f aca="false">+[2]data1cf!AJ720</f>
        <v>-2272.93956523664</v>
      </c>
      <c r="L721" s="8" t="n">
        <f aca="false">+[2]data1cf!AK720</f>
        <v>-2301.62381038205</v>
      </c>
      <c r="M721" s="8" t="n">
        <f aca="false">+[2]data1cf!AL720</f>
        <v>-2299.71819953946</v>
      </c>
      <c r="N721" s="8" t="n">
        <f aca="false">+[2]data1cf!AM720</f>
        <v>-2317.71054291396</v>
      </c>
      <c r="O721" s="8" t="n">
        <f aca="false">+[2]data1cf!AN720</f>
        <v>-2127.51851667132</v>
      </c>
      <c r="P721" s="8" t="n">
        <f aca="false">+[2]data1cf!AO720</f>
        <v>-2089.51902843978</v>
      </c>
      <c r="Q721" s="8" t="n">
        <f aca="false">+[2]data1cf!AP720</f>
        <v>-2090.05356149892</v>
      </c>
      <c r="R721" s="8" t="n">
        <f aca="false">+[2]data1cf!AQ720</f>
        <v>1179.27396843317</v>
      </c>
      <c r="S721" s="8" t="n">
        <f aca="false">+[2]data1cf!AR720</f>
        <v>0</v>
      </c>
      <c r="T721" s="8" t="n">
        <f aca="false">+[2]data1cf!AS720</f>
        <v>0</v>
      </c>
      <c r="U721" s="8" t="n">
        <f aca="false">+[2]data1cf!AT720</f>
        <v>0</v>
      </c>
      <c r="V721" s="8" t="n">
        <f aca="false">+[2]data1cf!AU720</f>
        <v>0</v>
      </c>
      <c r="W721" s="8" t="n">
        <f aca="false">+[2]data1cf!AV720</f>
        <v>0</v>
      </c>
      <c r="X721" s="8" t="n">
        <f aca="false">+[2]data1cf!AW720</f>
        <v>0</v>
      </c>
      <c r="Y721" s="8" t="n">
        <f aca="false">+[2]data1cf!AX720</f>
        <v>0</v>
      </c>
      <c r="Z721" s="8" t="n">
        <f aca="false">+[2]data1cf!AY720</f>
        <v>0</v>
      </c>
      <c r="AA721" s="8" t="n">
        <f aca="false">+[2]data1cf!AZ720</f>
        <v>0</v>
      </c>
      <c r="AB721" s="9"/>
      <c r="AC721" s="9"/>
      <c r="AD721" s="9"/>
      <c r="AE721" s="9"/>
      <c r="AF721" s="9"/>
      <c r="AG721" s="9"/>
      <c r="AH721" s="9"/>
      <c r="AI721" s="9"/>
      <c r="AJ721" s="9"/>
      <c r="AK721" s="1"/>
      <c r="AL721" s="1" t="e">
        <f aca="false">SUMPRODUCT(B721:AJ721,PVCapPrice)</f>
        <v>#DIV/0!</v>
      </c>
      <c r="AM721" s="1"/>
      <c r="AN721" s="1"/>
      <c r="AO721" s="1"/>
      <c r="AP721" s="1"/>
      <c r="AQ721" s="1"/>
    </row>
    <row r="722" customFormat="false" ht="11.25" hidden="false" customHeight="false" outlineLevel="0" collapsed="false">
      <c r="A722" s="1" t="n">
        <v>720</v>
      </c>
      <c r="B722" s="8" t="n">
        <f aca="false">+[2]data1cf!AA721</f>
        <v>-90296.0658851248</v>
      </c>
      <c r="C722" s="8" t="n">
        <f aca="false">+[2]data1cf!AB721</f>
        <v>-7561.74946642603</v>
      </c>
      <c r="D722" s="8" t="n">
        <f aca="false">+[2]data1cf!AC721</f>
        <v>-3566.29168168579</v>
      </c>
      <c r="E722" s="8" t="n">
        <f aca="false">+[2]data1cf!AD721</f>
        <v>-3123.29100795773</v>
      </c>
      <c r="F722" s="8" t="n">
        <f aca="false">+[2]data1cf!AE721</f>
        <v>-3527.47403128323</v>
      </c>
      <c r="G722" s="8" t="n">
        <f aca="false">+[2]data1cf!AF721</f>
        <v>-3666.01293286281</v>
      </c>
      <c r="H722" s="8" t="n">
        <f aca="false">+[2]data1cf!AG721</f>
        <v>-2422.49385041158</v>
      </c>
      <c r="I722" s="8" t="n">
        <f aca="false">+[2]data1cf!AH721</f>
        <v>-2538.92409528094</v>
      </c>
      <c r="J722" s="8" t="n">
        <f aca="false">+[2]data1cf!AI721</f>
        <v>-2551.35829781593</v>
      </c>
      <c r="K722" s="8" t="n">
        <f aca="false">+[2]data1cf!AJ721</f>
        <v>-2560.65481538535</v>
      </c>
      <c r="L722" s="8" t="n">
        <f aca="false">+[2]data1cf!AK721</f>
        <v>-2588.85223269634</v>
      </c>
      <c r="M722" s="8" t="n">
        <f aca="false">+[2]data1cf!AL721</f>
        <v>-2587.43344968818</v>
      </c>
      <c r="N722" s="8" t="n">
        <f aca="false">+[2]data1cf!AM721</f>
        <v>-2604.93896522824</v>
      </c>
      <c r="O722" s="8" t="n">
        <f aca="false">+[2]data1cf!AN721</f>
        <v>-2415.23376682004</v>
      </c>
      <c r="P722" s="8" t="n">
        <f aca="false">+[2]data1cf!AO721</f>
        <v>-2376.74745075406</v>
      </c>
      <c r="Q722" s="8" t="n">
        <f aca="false">+[2]data1cf!AP721</f>
        <v>-2377.76881164763</v>
      </c>
      <c r="R722" s="8" t="n">
        <f aca="false">+[2]data1cf!AQ721</f>
        <v>1035.65975727603</v>
      </c>
      <c r="S722" s="8" t="n">
        <f aca="false">+[2]data1cf!AR721</f>
        <v>0</v>
      </c>
      <c r="T722" s="8" t="n">
        <f aca="false">+[2]data1cf!AS721</f>
        <v>0</v>
      </c>
      <c r="U722" s="8" t="n">
        <f aca="false">+[2]data1cf!AT721</f>
        <v>0</v>
      </c>
      <c r="V722" s="8" t="n">
        <f aca="false">+[2]data1cf!AU721</f>
        <v>0</v>
      </c>
      <c r="W722" s="8" t="n">
        <f aca="false">+[2]data1cf!AV721</f>
        <v>0</v>
      </c>
      <c r="X722" s="8" t="n">
        <f aca="false">+[2]data1cf!AW721</f>
        <v>0</v>
      </c>
      <c r="Y722" s="8" t="n">
        <f aca="false">+[2]data1cf!AX721</f>
        <v>0</v>
      </c>
      <c r="Z722" s="8" t="n">
        <f aca="false">+[2]data1cf!AY721</f>
        <v>0</v>
      </c>
      <c r="AA722" s="8" t="n">
        <f aca="false">+[2]data1cf!AZ721</f>
        <v>0</v>
      </c>
      <c r="AB722" s="9"/>
      <c r="AC722" s="9"/>
      <c r="AD722" s="9"/>
      <c r="AE722" s="9"/>
      <c r="AF722" s="9"/>
      <c r="AG722" s="9"/>
      <c r="AH722" s="9"/>
      <c r="AI722" s="9"/>
      <c r="AJ722" s="9"/>
      <c r="AK722" s="1"/>
      <c r="AL722" s="1" t="e">
        <f aca="false">SUMPRODUCT(B722:AJ722,PVCapPrice)</f>
        <v>#DIV/0!</v>
      </c>
      <c r="AM722" s="1"/>
      <c r="AN722" s="1"/>
      <c r="AO722" s="1"/>
      <c r="AP722" s="1"/>
      <c r="AQ722" s="1"/>
    </row>
    <row r="723" customFormat="false" ht="11.25" hidden="false" customHeight="false" outlineLevel="0" collapsed="false">
      <c r="A723" s="1" t="n">
        <v>721</v>
      </c>
      <c r="B723" s="8" t="n">
        <f aca="false">+[2]data1cf!AA722</f>
        <v>-92545.5939430397</v>
      </c>
      <c r="C723" s="8" t="n">
        <f aca="false">+[2]data1cf!AB722</f>
        <v>-7540.21443821018</v>
      </c>
      <c r="D723" s="8" t="n">
        <f aca="false">+[2]data1cf!AC722</f>
        <v>-3392.32655571843</v>
      </c>
      <c r="E723" s="8" t="n">
        <f aca="false">+[2]data1cf!AD722</f>
        <v>-3088.47124720172</v>
      </c>
      <c r="F723" s="8" t="n">
        <f aca="false">+[2]data1cf!AE722</f>
        <v>-3383.86118521631</v>
      </c>
      <c r="G723" s="8" t="n">
        <f aca="false">+[2]data1cf!AF722</f>
        <v>-3676.95108137715</v>
      </c>
      <c r="H723" s="8" t="n">
        <f aca="false">+[2]data1cf!AG722</f>
        <v>-2368.00524190603</v>
      </c>
      <c r="I723" s="8" t="n">
        <f aca="false">+[2]data1cf!AH722</f>
        <v>-2487.32172125481</v>
      </c>
      <c r="J723" s="8" t="n">
        <f aca="false">+[2]data1cf!AI722</f>
        <v>-2499.75592378981</v>
      </c>
      <c r="K723" s="8" t="n">
        <f aca="false">+[2]data1cf!AJ722</f>
        <v>-2508.96497970834</v>
      </c>
      <c r="L723" s="8" t="n">
        <f aca="false">+[2]data1cf!AK722</f>
        <v>-2537.24985867022</v>
      </c>
      <c r="M723" s="8" t="n">
        <f aca="false">+[2]data1cf!AL722</f>
        <v>-2535.74361401116</v>
      </c>
      <c r="N723" s="8" t="n">
        <f aca="false">+[2]data1cf!AM722</f>
        <v>-2553.33659120212</v>
      </c>
      <c r="O723" s="8" t="n">
        <f aca="false">+[2]data1cf!AN722</f>
        <v>-2363.54393114303</v>
      </c>
      <c r="P723" s="8" t="n">
        <f aca="false">+[2]data1cf!AO722</f>
        <v>-2325.14507672794</v>
      </c>
      <c r="Q723" s="8" t="n">
        <f aca="false">+[2]data1cf!AP722</f>
        <v>-2326.07897597062</v>
      </c>
      <c r="R723" s="8" t="n">
        <f aca="false">+[2]data1cf!AQ722</f>
        <v>1061.46094428909</v>
      </c>
      <c r="S723" s="8" t="n">
        <f aca="false">+[2]data1cf!AR722</f>
        <v>0</v>
      </c>
      <c r="T723" s="8" t="n">
        <f aca="false">+[2]data1cf!AS722</f>
        <v>0</v>
      </c>
      <c r="U723" s="8" t="n">
        <f aca="false">+[2]data1cf!AT722</f>
        <v>0</v>
      </c>
      <c r="V723" s="8" t="n">
        <f aca="false">+[2]data1cf!AU722</f>
        <v>0</v>
      </c>
      <c r="W723" s="8" t="n">
        <f aca="false">+[2]data1cf!AV722</f>
        <v>0</v>
      </c>
      <c r="X723" s="8" t="n">
        <f aca="false">+[2]data1cf!AW722</f>
        <v>0</v>
      </c>
      <c r="Y723" s="8" t="n">
        <f aca="false">+[2]data1cf!AX722</f>
        <v>0</v>
      </c>
      <c r="Z723" s="8" t="n">
        <f aca="false">+[2]data1cf!AY722</f>
        <v>0</v>
      </c>
      <c r="AA723" s="8" t="n">
        <f aca="false">+[2]data1cf!AZ722</f>
        <v>0</v>
      </c>
      <c r="AB723" s="9"/>
      <c r="AC723" s="9"/>
      <c r="AD723" s="9"/>
      <c r="AE723" s="9"/>
      <c r="AF723" s="9"/>
      <c r="AG723" s="9"/>
      <c r="AH723" s="9"/>
      <c r="AI723" s="9"/>
      <c r="AJ723" s="9"/>
      <c r="AK723" s="1"/>
      <c r="AL723" s="1" t="e">
        <f aca="false">SUMPRODUCT(B723:AJ723,PVCapPrice)</f>
        <v>#DIV/0!</v>
      </c>
      <c r="AM723" s="1"/>
      <c r="AN723" s="1"/>
      <c r="AO723" s="1"/>
      <c r="AP723" s="1"/>
      <c r="AQ723" s="1"/>
    </row>
    <row r="724" customFormat="false" ht="11.25" hidden="false" customHeight="false" outlineLevel="0" collapsed="false">
      <c r="A724" s="1" t="n">
        <v>722</v>
      </c>
      <c r="B724" s="8" t="n">
        <f aca="false">+[2]data1cf!AA723</f>
        <v>-87045.4051119394</v>
      </c>
      <c r="C724" s="8" t="n">
        <f aca="false">+[2]data1cf!AB723</f>
        <v>-7624.90720963672</v>
      </c>
      <c r="D724" s="8" t="n">
        <f aca="false">+[2]data1cf!AC723</f>
        <v>-3671.12888082257</v>
      </c>
      <c r="E724" s="8" t="n">
        <f aca="false">+[2]data1cf!AD723</f>
        <v>-3326.6009310595</v>
      </c>
      <c r="F724" s="8" t="n">
        <f aca="false">+[2]data1cf!AE723</f>
        <v>-3578.3916763053</v>
      </c>
      <c r="G724" s="8" t="n">
        <f aca="false">+[2]data1cf!AF723</f>
        <v>-3804.44369567011</v>
      </c>
      <c r="H724" s="8" t="n">
        <f aca="false">+[2]data1cf!AG723</f>
        <v>-2501.23213581826</v>
      </c>
      <c r="I724" s="8" t="n">
        <f aca="false">+[2]data1cf!AH723</f>
        <v>-2613.49165288919</v>
      </c>
      <c r="J724" s="8" t="n">
        <f aca="false">+[2]data1cf!AI723</f>
        <v>-2625.92585542418</v>
      </c>
      <c r="K724" s="8" t="n">
        <f aca="false">+[2]data1cf!AJ723</f>
        <v>-2635.34875868447</v>
      </c>
      <c r="L724" s="8" t="n">
        <f aca="false">+[2]data1cf!AK723</f>
        <v>-2663.41979030459</v>
      </c>
      <c r="M724" s="8" t="n">
        <f aca="false">+[2]data1cf!AL723</f>
        <v>-2662.12739298729</v>
      </c>
      <c r="N724" s="8" t="n">
        <f aca="false">+[2]data1cf!AM723</f>
        <v>-2679.5065228365</v>
      </c>
      <c r="O724" s="8" t="n">
        <f aca="false">+[2]data1cf!AN723</f>
        <v>-2489.92771011915</v>
      </c>
      <c r="P724" s="8" t="n">
        <f aca="false">+[2]data1cf!AO723</f>
        <v>-2451.31500836232</v>
      </c>
      <c r="Q724" s="8" t="n">
        <f aca="false">+[2]data1cf!AP723</f>
        <v>-2452.46275494675</v>
      </c>
      <c r="R724" s="8" t="n">
        <f aca="false">+[2]data1cf!AQ723</f>
        <v>998.3759784719</v>
      </c>
      <c r="S724" s="8" t="n">
        <f aca="false">+[2]data1cf!AR723</f>
        <v>0</v>
      </c>
      <c r="T724" s="8" t="n">
        <f aca="false">+[2]data1cf!AS723</f>
        <v>0</v>
      </c>
      <c r="U724" s="8" t="n">
        <f aca="false">+[2]data1cf!AT723</f>
        <v>0</v>
      </c>
      <c r="V724" s="8" t="n">
        <f aca="false">+[2]data1cf!AU723</f>
        <v>0</v>
      </c>
      <c r="W724" s="8" t="n">
        <f aca="false">+[2]data1cf!AV723</f>
        <v>0</v>
      </c>
      <c r="X724" s="8" t="n">
        <f aca="false">+[2]data1cf!AW723</f>
        <v>0</v>
      </c>
      <c r="Y724" s="8" t="n">
        <f aca="false">+[2]data1cf!AX723</f>
        <v>0</v>
      </c>
      <c r="Z724" s="8" t="n">
        <f aca="false">+[2]data1cf!AY723</f>
        <v>0</v>
      </c>
      <c r="AA724" s="8" t="n">
        <f aca="false">+[2]data1cf!AZ723</f>
        <v>0</v>
      </c>
      <c r="AB724" s="9"/>
      <c r="AC724" s="9"/>
      <c r="AD724" s="9"/>
      <c r="AE724" s="9"/>
      <c r="AF724" s="9"/>
      <c r="AG724" s="9"/>
      <c r="AH724" s="9"/>
      <c r="AI724" s="9"/>
      <c r="AJ724" s="9"/>
      <c r="AK724" s="1"/>
      <c r="AL724" s="1" t="e">
        <f aca="false">SUMPRODUCT(B724:AJ724,PVCapPrice)</f>
        <v>#DIV/0!</v>
      </c>
      <c r="AM724" s="1"/>
      <c r="AN724" s="1"/>
      <c r="AO724" s="1"/>
      <c r="AP724" s="1"/>
      <c r="AQ724" s="1"/>
    </row>
    <row r="725" customFormat="false" ht="11.25" hidden="false" customHeight="false" outlineLevel="0" collapsed="false">
      <c r="A725" s="1" t="n">
        <v>723</v>
      </c>
      <c r="B725" s="8" t="n">
        <f aca="false">+[2]data1cf!AA724</f>
        <v>-96289.2680157857</v>
      </c>
      <c r="C725" s="8" t="n">
        <f aca="false">+[2]data1cf!AB724</f>
        <v>-7392.08153445331</v>
      </c>
      <c r="D725" s="8" t="n">
        <f aca="false">+[2]data1cf!AC724</f>
        <v>-3364.99008077503</v>
      </c>
      <c r="E725" s="8" t="n">
        <f aca="false">+[2]data1cf!AD724</f>
        <v>-3062.21654835204</v>
      </c>
      <c r="F725" s="8" t="n">
        <f aca="false">+[2]data1cf!AE724</f>
        <v>-3212.275617279</v>
      </c>
      <c r="G725" s="8" t="n">
        <f aca="false">+[2]data1cf!AF724</f>
        <v>-3658.27506000668</v>
      </c>
      <c r="H725" s="8" t="n">
        <f aca="false">+[2]data1cf!AG724</f>
        <v>-2277.3250700342</v>
      </c>
      <c r="I725" s="8" t="n">
        <f aca="false">+[2]data1cf!AH724</f>
        <v>-2401.44483296528</v>
      </c>
      <c r="J725" s="8" t="n">
        <f aca="false">+[2]data1cf!AI724</f>
        <v>-2413.87903550027</v>
      </c>
      <c r="K725" s="8" t="n">
        <f aca="false">+[2]data1cf!AJ724</f>
        <v>-2422.94253737085</v>
      </c>
      <c r="L725" s="8" t="n">
        <f aca="false">+[2]data1cf!AK724</f>
        <v>-2451.37297038068</v>
      </c>
      <c r="M725" s="8" t="n">
        <f aca="false">+[2]data1cf!AL724</f>
        <v>-2449.72117167368</v>
      </c>
      <c r="N725" s="8" t="n">
        <f aca="false">+[2]data1cf!AM724</f>
        <v>-2467.45970291259</v>
      </c>
      <c r="O725" s="8" t="n">
        <f aca="false">+[2]data1cf!AN724</f>
        <v>-2277.52148880554</v>
      </c>
      <c r="P725" s="8" t="n">
        <f aca="false">+[2]data1cf!AO724</f>
        <v>-2239.26818843841</v>
      </c>
      <c r="Q725" s="8" t="n">
        <f aca="false">+[2]data1cf!AP724</f>
        <v>-2240.05653363314</v>
      </c>
      <c r="R725" s="8" t="n">
        <f aca="false">+[2]data1cf!AQ724</f>
        <v>1104.39938843386</v>
      </c>
      <c r="S725" s="8" t="n">
        <f aca="false">+[2]data1cf!AR724</f>
        <v>0</v>
      </c>
      <c r="T725" s="8" t="n">
        <f aca="false">+[2]data1cf!AS724</f>
        <v>0</v>
      </c>
      <c r="U725" s="8" t="n">
        <f aca="false">+[2]data1cf!AT724</f>
        <v>0</v>
      </c>
      <c r="V725" s="8" t="n">
        <f aca="false">+[2]data1cf!AU724</f>
        <v>0</v>
      </c>
      <c r="W725" s="8" t="n">
        <f aca="false">+[2]data1cf!AV724</f>
        <v>0</v>
      </c>
      <c r="X725" s="8" t="n">
        <f aca="false">+[2]data1cf!AW724</f>
        <v>0</v>
      </c>
      <c r="Y725" s="8" t="n">
        <f aca="false">+[2]data1cf!AX724</f>
        <v>0</v>
      </c>
      <c r="Z725" s="8" t="n">
        <f aca="false">+[2]data1cf!AY724</f>
        <v>0</v>
      </c>
      <c r="AA725" s="8" t="n">
        <f aca="false">+[2]data1cf!AZ724</f>
        <v>0</v>
      </c>
      <c r="AB725" s="9"/>
      <c r="AC725" s="9"/>
      <c r="AD725" s="9"/>
      <c r="AE725" s="9"/>
      <c r="AF725" s="9"/>
      <c r="AG725" s="9"/>
      <c r="AH725" s="9"/>
      <c r="AI725" s="9"/>
      <c r="AJ725" s="9"/>
      <c r="AK725" s="1"/>
      <c r="AL725" s="1" t="e">
        <f aca="false">SUMPRODUCT(B725:AJ725,PVCapPrice)</f>
        <v>#DIV/0!</v>
      </c>
      <c r="AM725" s="1"/>
      <c r="AN725" s="1"/>
      <c r="AO725" s="1"/>
      <c r="AP725" s="1"/>
      <c r="AQ725" s="1"/>
    </row>
    <row r="726" customFormat="false" ht="11.25" hidden="false" customHeight="false" outlineLevel="0" collapsed="false">
      <c r="A726" s="1" t="n">
        <v>724</v>
      </c>
      <c r="B726" s="8" t="n">
        <f aca="false">+[2]data1cf!AA725</f>
        <v>-87042.4230417341</v>
      </c>
      <c r="C726" s="8" t="n">
        <f aca="false">+[2]data1cf!AB725</f>
        <v>-7670.65352238664</v>
      </c>
      <c r="D726" s="8" t="n">
        <f aca="false">+[2]data1cf!AC725</f>
        <v>-3743.20217420057</v>
      </c>
      <c r="E726" s="8" t="n">
        <f aca="false">+[2]data1cf!AD725</f>
        <v>-3368.25675510279</v>
      </c>
      <c r="F726" s="8" t="n">
        <f aca="false">+[2]data1cf!AE725</f>
        <v>-3558.43017931188</v>
      </c>
      <c r="G726" s="8" t="n">
        <f aca="false">+[2]data1cf!AF725</f>
        <v>-3841.08427785791</v>
      </c>
      <c r="H726" s="8" t="n">
        <f aca="false">+[2]data1cf!AG725</f>
        <v>-2501.30436823847</v>
      </c>
      <c r="I726" s="8" t="n">
        <f aca="false">+[2]data1cf!AH725</f>
        <v>-2613.56005919404</v>
      </c>
      <c r="J726" s="8" t="n">
        <f aca="false">+[2]data1cf!AI725</f>
        <v>-2625.99426172903</v>
      </c>
      <c r="K726" s="8" t="n">
        <f aca="false">+[2]data1cf!AJ725</f>
        <v>-2635.41728093221</v>
      </c>
      <c r="L726" s="8" t="n">
        <f aca="false">+[2]data1cf!AK725</f>
        <v>-2663.48819660944</v>
      </c>
      <c r="M726" s="8" t="n">
        <f aca="false">+[2]data1cf!AL725</f>
        <v>-2662.19591523503</v>
      </c>
      <c r="N726" s="8" t="n">
        <f aca="false">+[2]data1cf!AM725</f>
        <v>-2679.57492914135</v>
      </c>
      <c r="O726" s="8" t="n">
        <f aca="false">+[2]data1cf!AN725</f>
        <v>-2489.9962323669</v>
      </c>
      <c r="P726" s="8" t="n">
        <f aca="false">+[2]data1cf!AO725</f>
        <v>-2451.38341466717</v>
      </c>
      <c r="Q726" s="8" t="n">
        <f aca="false">+[2]data1cf!AP725</f>
        <v>-2452.53127719449</v>
      </c>
      <c r="R726" s="8" t="n">
        <f aca="false">+[2]data1cf!AQ725</f>
        <v>998.341775319474</v>
      </c>
      <c r="S726" s="8" t="n">
        <f aca="false">+[2]data1cf!AR725</f>
        <v>0</v>
      </c>
      <c r="T726" s="8" t="n">
        <f aca="false">+[2]data1cf!AS725</f>
        <v>0</v>
      </c>
      <c r="U726" s="8" t="n">
        <f aca="false">+[2]data1cf!AT725</f>
        <v>0</v>
      </c>
      <c r="V726" s="8" t="n">
        <f aca="false">+[2]data1cf!AU725</f>
        <v>0</v>
      </c>
      <c r="W726" s="8" t="n">
        <f aca="false">+[2]data1cf!AV725</f>
        <v>0</v>
      </c>
      <c r="X726" s="8" t="n">
        <f aca="false">+[2]data1cf!AW725</f>
        <v>0</v>
      </c>
      <c r="Y726" s="8" t="n">
        <f aca="false">+[2]data1cf!AX725</f>
        <v>0</v>
      </c>
      <c r="Z726" s="8" t="n">
        <f aca="false">+[2]data1cf!AY725</f>
        <v>0</v>
      </c>
      <c r="AA726" s="8" t="n">
        <f aca="false">+[2]data1cf!AZ725</f>
        <v>0</v>
      </c>
      <c r="AB726" s="9"/>
      <c r="AC726" s="9"/>
      <c r="AD726" s="9"/>
      <c r="AE726" s="9"/>
      <c r="AF726" s="9"/>
      <c r="AG726" s="9"/>
      <c r="AH726" s="9"/>
      <c r="AI726" s="9"/>
      <c r="AJ726" s="9"/>
      <c r="AK726" s="1"/>
      <c r="AL726" s="1" t="e">
        <f aca="false">SUMPRODUCT(B726:AJ726,PVCapPrice)</f>
        <v>#DIV/0!</v>
      </c>
      <c r="AM726" s="1"/>
      <c r="AN726" s="1"/>
      <c r="AO726" s="1"/>
      <c r="AP726" s="1"/>
      <c r="AQ726" s="1"/>
    </row>
    <row r="727" customFormat="false" ht="11.25" hidden="false" customHeight="false" outlineLevel="0" collapsed="false">
      <c r="A727" s="1" t="n">
        <v>725</v>
      </c>
      <c r="B727" s="8" t="n">
        <f aca="false">+[2]data1cf!AA726</f>
        <v>-88686.2570164661</v>
      </c>
      <c r="C727" s="8" t="n">
        <f aca="false">+[2]data1cf!AB726</f>
        <v>-7610.62401387563</v>
      </c>
      <c r="D727" s="8" t="n">
        <f aca="false">+[2]data1cf!AC726</f>
        <v>-3623.35865394996</v>
      </c>
      <c r="E727" s="8" t="n">
        <f aca="false">+[2]data1cf!AD726</f>
        <v>-3316.11295526535</v>
      </c>
      <c r="F727" s="8" t="n">
        <f aca="false">+[2]data1cf!AE726</f>
        <v>-3419.02375504581</v>
      </c>
      <c r="G727" s="8" t="n">
        <f aca="false">+[2]data1cf!AF726</f>
        <v>-3786.28986652507</v>
      </c>
      <c r="H727" s="8" t="n">
        <f aca="false">+[2]data1cf!AG726</f>
        <v>-2461.48702718236</v>
      </c>
      <c r="I727" s="8" t="n">
        <f aca="false">+[2]data1cf!AH726</f>
        <v>-2575.85182288087</v>
      </c>
      <c r="J727" s="8" t="n">
        <f aca="false">+[2]data1cf!AI726</f>
        <v>-2588.28602541586</v>
      </c>
      <c r="K727" s="8" t="n">
        <f aca="false">+[2]data1cf!AJ726</f>
        <v>-2597.6451323541</v>
      </c>
      <c r="L727" s="8" t="n">
        <f aca="false">+[2]data1cf!AK726</f>
        <v>-2625.77996029627</v>
      </c>
      <c r="M727" s="8" t="n">
        <f aca="false">+[2]data1cf!AL726</f>
        <v>-2624.42376665692</v>
      </c>
      <c r="N727" s="8" t="n">
        <f aca="false">+[2]data1cf!AM726</f>
        <v>-2641.86669282818</v>
      </c>
      <c r="O727" s="8" t="n">
        <f aca="false">+[2]data1cf!AN726</f>
        <v>-2452.22408378879</v>
      </c>
      <c r="P727" s="8" t="n">
        <f aca="false">+[2]data1cf!AO726</f>
        <v>-2413.675178354</v>
      </c>
      <c r="Q727" s="8" t="n">
        <f aca="false">+[2]data1cf!AP726</f>
        <v>-2414.75912861638</v>
      </c>
      <c r="R727" s="8" t="n">
        <f aca="false">+[2]data1cf!AQ726</f>
        <v>1017.19589347606</v>
      </c>
      <c r="S727" s="8" t="n">
        <f aca="false">+[2]data1cf!AR726</f>
        <v>0</v>
      </c>
      <c r="T727" s="8" t="n">
        <f aca="false">+[2]data1cf!AS726</f>
        <v>0</v>
      </c>
      <c r="U727" s="8" t="n">
        <f aca="false">+[2]data1cf!AT726</f>
        <v>0</v>
      </c>
      <c r="V727" s="8" t="n">
        <f aca="false">+[2]data1cf!AU726</f>
        <v>0</v>
      </c>
      <c r="W727" s="8" t="n">
        <f aca="false">+[2]data1cf!AV726</f>
        <v>0</v>
      </c>
      <c r="X727" s="8" t="n">
        <f aca="false">+[2]data1cf!AW726</f>
        <v>0</v>
      </c>
      <c r="Y727" s="8" t="n">
        <f aca="false">+[2]data1cf!AX726</f>
        <v>0</v>
      </c>
      <c r="Z727" s="8" t="n">
        <f aca="false">+[2]data1cf!AY726</f>
        <v>0</v>
      </c>
      <c r="AA727" s="8" t="n">
        <f aca="false">+[2]data1cf!AZ726</f>
        <v>0</v>
      </c>
      <c r="AB727" s="9"/>
      <c r="AC727" s="9"/>
      <c r="AD727" s="9"/>
      <c r="AE727" s="9"/>
      <c r="AF727" s="9"/>
      <c r="AG727" s="9"/>
      <c r="AH727" s="9"/>
      <c r="AI727" s="9"/>
      <c r="AJ727" s="9"/>
      <c r="AK727" s="1"/>
      <c r="AL727" s="1" t="e">
        <f aca="false">SUMPRODUCT(B727:AJ727,PVCapPrice)</f>
        <v>#DIV/0!</v>
      </c>
      <c r="AM727" s="1"/>
      <c r="AN727" s="1"/>
      <c r="AO727" s="1"/>
      <c r="AP727" s="1"/>
      <c r="AQ727" s="1"/>
    </row>
    <row r="728" customFormat="false" ht="11.25" hidden="false" customHeight="false" outlineLevel="0" collapsed="false">
      <c r="A728" s="1" t="n">
        <v>726</v>
      </c>
      <c r="B728" s="8" t="n">
        <f aca="false">+[2]data1cf!AA727</f>
        <v>-85294.6779265416</v>
      </c>
      <c r="C728" s="8" t="n">
        <f aca="false">+[2]data1cf!AB727</f>
        <v>-7715.1043835695</v>
      </c>
      <c r="D728" s="8" t="n">
        <f aca="false">+[2]data1cf!AC727</f>
        <v>-3710.96150053115</v>
      </c>
      <c r="E728" s="8" t="n">
        <f aca="false">+[2]data1cf!AD727</f>
        <v>-3422.22644653242</v>
      </c>
      <c r="F728" s="8" t="n">
        <f aca="false">+[2]data1cf!AE727</f>
        <v>-3610.84687397319</v>
      </c>
      <c r="G728" s="8" t="n">
        <f aca="false">+[2]data1cf!AF727</f>
        <v>-3976.94902876991</v>
      </c>
      <c r="H728" s="8" t="n">
        <f aca="false">+[2]data1cf!AG727</f>
        <v>-2543.63866987749</v>
      </c>
      <c r="I728" s="8" t="n">
        <f aca="false">+[2]data1cf!AH727</f>
        <v>-2653.65193394047</v>
      </c>
      <c r="J728" s="8" t="n">
        <f aca="false">+[2]data1cf!AI727</f>
        <v>-2666.08613647546</v>
      </c>
      <c r="K728" s="8" t="n">
        <f aca="false">+[2]data1cf!AJ727</f>
        <v>-2675.57710800871</v>
      </c>
      <c r="L728" s="8" t="n">
        <f aca="false">+[2]data1cf!AK727</f>
        <v>-2703.58007135587</v>
      </c>
      <c r="M728" s="8" t="n">
        <f aca="false">+[2]data1cf!AL727</f>
        <v>-2702.35574231154</v>
      </c>
      <c r="N728" s="8" t="n">
        <f aca="false">+[2]data1cf!AM727</f>
        <v>-2719.66680388777</v>
      </c>
      <c r="O728" s="8" t="n">
        <f aca="false">+[2]data1cf!AN727</f>
        <v>-2530.1560594434</v>
      </c>
      <c r="P728" s="8" t="n">
        <f aca="false">+[2]data1cf!AO727</f>
        <v>-2491.47528941359</v>
      </c>
      <c r="Q728" s="8" t="n">
        <f aca="false">+[2]data1cf!AP727</f>
        <v>-2492.69110427099</v>
      </c>
      <c r="R728" s="8" t="n">
        <f aca="false">+[2]data1cf!AQ727</f>
        <v>978.295837946262</v>
      </c>
      <c r="S728" s="8" t="n">
        <f aca="false">+[2]data1cf!AR727</f>
        <v>0</v>
      </c>
      <c r="T728" s="8" t="n">
        <f aca="false">+[2]data1cf!AS727</f>
        <v>0</v>
      </c>
      <c r="U728" s="8" t="n">
        <f aca="false">+[2]data1cf!AT727</f>
        <v>0</v>
      </c>
      <c r="V728" s="8" t="n">
        <f aca="false">+[2]data1cf!AU727</f>
        <v>0</v>
      </c>
      <c r="W728" s="8" t="n">
        <f aca="false">+[2]data1cf!AV727</f>
        <v>0</v>
      </c>
      <c r="X728" s="8" t="n">
        <f aca="false">+[2]data1cf!AW727</f>
        <v>0</v>
      </c>
      <c r="Y728" s="8" t="n">
        <f aca="false">+[2]data1cf!AX727</f>
        <v>0</v>
      </c>
      <c r="Z728" s="8" t="n">
        <f aca="false">+[2]data1cf!AY727</f>
        <v>0</v>
      </c>
      <c r="AA728" s="8" t="n">
        <f aca="false">+[2]data1cf!AZ727</f>
        <v>0</v>
      </c>
      <c r="AB728" s="9"/>
      <c r="AC728" s="9"/>
      <c r="AD728" s="9"/>
      <c r="AE728" s="9"/>
      <c r="AF728" s="9"/>
      <c r="AG728" s="9"/>
      <c r="AH728" s="9"/>
      <c r="AI728" s="9"/>
      <c r="AJ728" s="9"/>
      <c r="AK728" s="1"/>
      <c r="AL728" s="1" t="e">
        <f aca="false">SUMPRODUCT(B728:AJ728,PVCapPrice)</f>
        <v>#DIV/0!</v>
      </c>
      <c r="AM728" s="1"/>
      <c r="AN728" s="1"/>
      <c r="AO728" s="1"/>
      <c r="AP728" s="1"/>
      <c r="AQ728" s="1"/>
    </row>
    <row r="729" customFormat="false" ht="11.25" hidden="false" customHeight="false" outlineLevel="0" collapsed="false">
      <c r="A729" s="1" t="n">
        <v>727</v>
      </c>
      <c r="B729" s="8" t="n">
        <f aca="false">+[2]data1cf!AA728</f>
        <v>-86807.0847305409</v>
      </c>
      <c r="C729" s="8" t="n">
        <f aca="false">+[2]data1cf!AB728</f>
        <v>-7698.61220431627</v>
      </c>
      <c r="D729" s="8" t="n">
        <f aca="false">+[2]data1cf!AC728</f>
        <v>-3727.83779154989</v>
      </c>
      <c r="E729" s="8" t="n">
        <f aca="false">+[2]data1cf!AD728</f>
        <v>-3302.45201974787</v>
      </c>
      <c r="F729" s="8" t="n">
        <f aca="false">+[2]data1cf!AE728</f>
        <v>-3396.58633062551</v>
      </c>
      <c r="G729" s="8" t="n">
        <f aca="false">+[2]data1cf!AF728</f>
        <v>-3754.699258341</v>
      </c>
      <c r="H729" s="8" t="n">
        <f aca="false">+[2]data1cf!AG728</f>
        <v>-2507.00478929339</v>
      </c>
      <c r="I729" s="8" t="n">
        <f aca="false">+[2]data1cf!AH728</f>
        <v>-2618.95853178217</v>
      </c>
      <c r="J729" s="8" t="n">
        <f aca="false">+[2]data1cf!AI728</f>
        <v>-2631.39273431716</v>
      </c>
      <c r="K729" s="8" t="n">
        <f aca="false">+[2]data1cf!AJ728</f>
        <v>-2640.82490347387</v>
      </c>
      <c r="L729" s="8" t="n">
        <f aca="false">+[2]data1cf!AK728</f>
        <v>-2668.88666919757</v>
      </c>
      <c r="M729" s="8" t="n">
        <f aca="false">+[2]data1cf!AL728</f>
        <v>-2667.6035377767</v>
      </c>
      <c r="N729" s="8" t="n">
        <f aca="false">+[2]data1cf!AM728</f>
        <v>-2684.97340172947</v>
      </c>
      <c r="O729" s="8" t="n">
        <f aca="false">+[2]data1cf!AN728</f>
        <v>-2495.40385490856</v>
      </c>
      <c r="P729" s="8" t="n">
        <f aca="false">+[2]data1cf!AO728</f>
        <v>-2456.78188725529</v>
      </c>
      <c r="Q729" s="8" t="n">
        <f aca="false">+[2]data1cf!AP728</f>
        <v>-2457.93889973615</v>
      </c>
      <c r="R729" s="8" t="n">
        <f aca="false">+[2]data1cf!AQ728</f>
        <v>995.642539025412</v>
      </c>
      <c r="S729" s="8" t="n">
        <f aca="false">+[2]data1cf!AR728</f>
        <v>0</v>
      </c>
      <c r="T729" s="8" t="n">
        <f aca="false">+[2]data1cf!AS728</f>
        <v>0</v>
      </c>
      <c r="U729" s="8" t="n">
        <f aca="false">+[2]data1cf!AT728</f>
        <v>0</v>
      </c>
      <c r="V729" s="8" t="n">
        <f aca="false">+[2]data1cf!AU728</f>
        <v>0</v>
      </c>
      <c r="W729" s="8" t="n">
        <f aca="false">+[2]data1cf!AV728</f>
        <v>0</v>
      </c>
      <c r="X729" s="8" t="n">
        <f aca="false">+[2]data1cf!AW728</f>
        <v>0</v>
      </c>
      <c r="Y729" s="8" t="n">
        <f aca="false">+[2]data1cf!AX728</f>
        <v>0</v>
      </c>
      <c r="Z729" s="8" t="n">
        <f aca="false">+[2]data1cf!AY728</f>
        <v>0</v>
      </c>
      <c r="AA729" s="8" t="n">
        <f aca="false">+[2]data1cf!AZ728</f>
        <v>0</v>
      </c>
      <c r="AB729" s="9"/>
      <c r="AC729" s="9"/>
      <c r="AD729" s="9"/>
      <c r="AE729" s="9"/>
      <c r="AF729" s="9"/>
      <c r="AG729" s="9"/>
      <c r="AH729" s="9"/>
      <c r="AI729" s="9"/>
      <c r="AJ729" s="9"/>
      <c r="AK729" s="1"/>
      <c r="AL729" s="1" t="e">
        <f aca="false">SUMPRODUCT(B729:AJ729,PVCapPrice)</f>
        <v>#DIV/0!</v>
      </c>
      <c r="AM729" s="1"/>
      <c r="AN729" s="1"/>
      <c r="AO729" s="1"/>
      <c r="AP729" s="1"/>
      <c r="AQ729" s="1"/>
    </row>
    <row r="730" customFormat="false" ht="11.25" hidden="false" customHeight="false" outlineLevel="0" collapsed="false">
      <c r="A730" s="1" t="n">
        <v>728</v>
      </c>
      <c r="B730" s="8" t="n">
        <f aca="false">+[2]data1cf!AA729</f>
        <v>-89968.3930595165</v>
      </c>
      <c r="C730" s="8" t="n">
        <f aca="false">+[2]data1cf!AB729</f>
        <v>-7617.87514018284</v>
      </c>
      <c r="D730" s="8" t="n">
        <f aca="false">+[2]data1cf!AC729</f>
        <v>-3548.5162342167</v>
      </c>
      <c r="E730" s="8" t="n">
        <f aca="false">+[2]data1cf!AD729</f>
        <v>-3183.50301187103</v>
      </c>
      <c r="F730" s="8" t="n">
        <f aca="false">+[2]data1cf!AE729</f>
        <v>-3443.29143616894</v>
      </c>
      <c r="G730" s="8" t="n">
        <f aca="false">+[2]data1cf!AF729</f>
        <v>-3789.19283943222</v>
      </c>
      <c r="H730" s="8" t="n">
        <f aca="false">+[2]data1cf!AG729</f>
        <v>-2430.43082023494</v>
      </c>
      <c r="I730" s="8" t="n">
        <f aca="false">+[2]data1cf!AH729</f>
        <v>-2546.44064776213</v>
      </c>
      <c r="J730" s="8" t="n">
        <f aca="false">+[2]data1cf!AI729</f>
        <v>-2558.87485029712</v>
      </c>
      <c r="K730" s="8" t="n">
        <f aca="false">+[2]data1cf!AJ729</f>
        <v>-2568.18410778601</v>
      </c>
      <c r="L730" s="8" t="n">
        <f aca="false">+[2]data1cf!AK729</f>
        <v>-2596.36878517753</v>
      </c>
      <c r="M730" s="8" t="n">
        <f aca="false">+[2]data1cf!AL729</f>
        <v>-2594.96274208883</v>
      </c>
      <c r="N730" s="8" t="n">
        <f aca="false">+[2]data1cf!AM729</f>
        <v>-2612.45551770944</v>
      </c>
      <c r="O730" s="8" t="n">
        <f aca="false">+[2]data1cf!AN729</f>
        <v>-2422.76305922069</v>
      </c>
      <c r="P730" s="8" t="n">
        <f aca="false">+[2]data1cf!AO729</f>
        <v>-2384.26400323526</v>
      </c>
      <c r="Q730" s="8" t="n">
        <f aca="false">+[2]data1cf!AP729</f>
        <v>-2385.29810404829</v>
      </c>
      <c r="R730" s="8" t="n">
        <f aca="false">+[2]data1cf!AQ729</f>
        <v>1031.90148103543</v>
      </c>
      <c r="S730" s="8" t="n">
        <f aca="false">+[2]data1cf!AR729</f>
        <v>0</v>
      </c>
      <c r="T730" s="8" t="n">
        <f aca="false">+[2]data1cf!AS729</f>
        <v>0</v>
      </c>
      <c r="U730" s="8" t="n">
        <f aca="false">+[2]data1cf!AT729</f>
        <v>0</v>
      </c>
      <c r="V730" s="8" t="n">
        <f aca="false">+[2]data1cf!AU729</f>
        <v>0</v>
      </c>
      <c r="W730" s="8" t="n">
        <f aca="false">+[2]data1cf!AV729</f>
        <v>0</v>
      </c>
      <c r="X730" s="8" t="n">
        <f aca="false">+[2]data1cf!AW729</f>
        <v>0</v>
      </c>
      <c r="Y730" s="8" t="n">
        <f aca="false">+[2]data1cf!AX729</f>
        <v>0</v>
      </c>
      <c r="Z730" s="8" t="n">
        <f aca="false">+[2]data1cf!AY729</f>
        <v>0</v>
      </c>
      <c r="AA730" s="8" t="n">
        <f aca="false">+[2]data1cf!AZ729</f>
        <v>0</v>
      </c>
      <c r="AB730" s="9"/>
      <c r="AC730" s="9"/>
      <c r="AD730" s="9"/>
      <c r="AE730" s="9"/>
      <c r="AF730" s="9"/>
      <c r="AG730" s="9"/>
      <c r="AH730" s="9"/>
      <c r="AI730" s="9"/>
      <c r="AJ730" s="9"/>
      <c r="AK730" s="1"/>
      <c r="AL730" s="1" t="e">
        <f aca="false">SUMPRODUCT(B730:AJ730,PVCapPrice)</f>
        <v>#DIV/0!</v>
      </c>
      <c r="AM730" s="1"/>
      <c r="AN730" s="1"/>
      <c r="AO730" s="1"/>
      <c r="AP730" s="1"/>
      <c r="AQ730" s="1"/>
    </row>
    <row r="731" customFormat="false" ht="11.25" hidden="false" customHeight="false" outlineLevel="0" collapsed="false">
      <c r="A731" s="1" t="n">
        <v>729</v>
      </c>
      <c r="B731" s="8" t="n">
        <f aca="false">+[2]data1cf!AA730</f>
        <v>-91779.2336790819</v>
      </c>
      <c r="C731" s="8" t="n">
        <f aca="false">+[2]data1cf!AB730</f>
        <v>-7524.54396897262</v>
      </c>
      <c r="D731" s="8" t="n">
        <f aca="false">+[2]data1cf!AC730</f>
        <v>-3526.93909369204</v>
      </c>
      <c r="E731" s="8" t="n">
        <f aca="false">+[2]data1cf!AD730</f>
        <v>-3094.22529453842</v>
      </c>
      <c r="F731" s="8" t="n">
        <f aca="false">+[2]data1cf!AE730</f>
        <v>-3466.01738971773</v>
      </c>
      <c r="G731" s="8" t="n">
        <f aca="false">+[2]data1cf!AF730</f>
        <v>-3735.38041142775</v>
      </c>
      <c r="H731" s="8" t="n">
        <f aca="false">+[2]data1cf!AG730</f>
        <v>-2386.56820414608</v>
      </c>
      <c r="I731" s="8" t="n">
        <f aca="false">+[2]data1cf!AH730</f>
        <v>-2504.9014126218</v>
      </c>
      <c r="J731" s="8" t="n">
        <f aca="false">+[2]data1cf!AI730</f>
        <v>-2517.33561515679</v>
      </c>
      <c r="K731" s="8" t="n">
        <f aca="false">+[2]data1cf!AJ730</f>
        <v>-2526.57446716238</v>
      </c>
      <c r="L731" s="8" t="n">
        <f aca="false">+[2]data1cf!AK730</f>
        <v>-2554.8295500372</v>
      </c>
      <c r="M731" s="8" t="n">
        <f aca="false">+[2]data1cf!AL730</f>
        <v>-2553.3531014652</v>
      </c>
      <c r="N731" s="8" t="n">
        <f aca="false">+[2]data1cf!AM730</f>
        <v>-2570.9162825691</v>
      </c>
      <c r="O731" s="8" t="n">
        <f aca="false">+[2]data1cf!AN730</f>
        <v>-2381.15341859707</v>
      </c>
      <c r="P731" s="8" t="n">
        <f aca="false">+[2]data1cf!AO730</f>
        <v>-2342.72476809492</v>
      </c>
      <c r="Q731" s="8" t="n">
        <f aca="false">+[2]data1cf!AP730</f>
        <v>-2343.68846342466</v>
      </c>
      <c r="R731" s="8" t="n">
        <f aca="false">+[2]data1cf!AQ730</f>
        <v>1052.6710986056</v>
      </c>
      <c r="S731" s="8" t="n">
        <f aca="false">+[2]data1cf!AR730</f>
        <v>0</v>
      </c>
      <c r="T731" s="8" t="n">
        <f aca="false">+[2]data1cf!AS730</f>
        <v>0</v>
      </c>
      <c r="U731" s="8" t="n">
        <f aca="false">+[2]data1cf!AT730</f>
        <v>0</v>
      </c>
      <c r="V731" s="8" t="n">
        <f aca="false">+[2]data1cf!AU730</f>
        <v>0</v>
      </c>
      <c r="W731" s="8" t="n">
        <f aca="false">+[2]data1cf!AV730</f>
        <v>0</v>
      </c>
      <c r="X731" s="8" t="n">
        <f aca="false">+[2]data1cf!AW730</f>
        <v>0</v>
      </c>
      <c r="Y731" s="8" t="n">
        <f aca="false">+[2]data1cf!AX730</f>
        <v>0</v>
      </c>
      <c r="Z731" s="8" t="n">
        <f aca="false">+[2]data1cf!AY730</f>
        <v>0</v>
      </c>
      <c r="AA731" s="8" t="n">
        <f aca="false">+[2]data1cf!AZ730</f>
        <v>0</v>
      </c>
      <c r="AB731" s="9"/>
      <c r="AC731" s="9"/>
      <c r="AD731" s="9"/>
      <c r="AE731" s="9"/>
      <c r="AF731" s="9"/>
      <c r="AG731" s="9"/>
      <c r="AH731" s="9"/>
      <c r="AI731" s="9"/>
      <c r="AJ731" s="9"/>
      <c r="AK731" s="1"/>
      <c r="AL731" s="1" t="e">
        <f aca="false">SUMPRODUCT(B731:AJ731,PVCapPrice)</f>
        <v>#DIV/0!</v>
      </c>
      <c r="AM731" s="1"/>
      <c r="AN731" s="1"/>
      <c r="AO731" s="1"/>
      <c r="AP731" s="1"/>
      <c r="AQ731" s="1"/>
    </row>
    <row r="732" customFormat="false" ht="11.25" hidden="false" customHeight="false" outlineLevel="0" collapsed="false">
      <c r="A732" s="1" t="n">
        <v>730</v>
      </c>
      <c r="B732" s="8" t="n">
        <f aca="false">+[2]data1cf!AA731</f>
        <v>-91117.660282933</v>
      </c>
      <c r="C732" s="8" t="n">
        <f aca="false">+[2]data1cf!AB731</f>
        <v>-7536.35590653893</v>
      </c>
      <c r="D732" s="8" t="n">
        <f aca="false">+[2]data1cf!AC731</f>
        <v>-3515.86345817194</v>
      </c>
      <c r="E732" s="8" t="n">
        <f aca="false">+[2]data1cf!AD731</f>
        <v>-3186.32806186459</v>
      </c>
      <c r="F732" s="8" t="n">
        <f aca="false">+[2]data1cf!AE731</f>
        <v>-3442.54655797827</v>
      </c>
      <c r="G732" s="8" t="n">
        <f aca="false">+[2]data1cf!AF731</f>
        <v>-3596.01523179355</v>
      </c>
      <c r="H732" s="8" t="n">
        <f aca="false">+[2]data1cf!AG731</f>
        <v>-2402.59299372521</v>
      </c>
      <c r="I732" s="8" t="n">
        <f aca="false">+[2]data1cf!AH731</f>
        <v>-2520.07737707073</v>
      </c>
      <c r="J732" s="8" t="n">
        <f aca="false">+[2]data1cf!AI731</f>
        <v>-2532.51157960572</v>
      </c>
      <c r="K732" s="8" t="n">
        <f aca="false">+[2]data1cf!AJ731</f>
        <v>-2541.77615358496</v>
      </c>
      <c r="L732" s="8" t="n">
        <f aca="false">+[2]data1cf!AK731</f>
        <v>-2570.00551448614</v>
      </c>
      <c r="M732" s="8" t="n">
        <f aca="false">+[2]data1cf!AL731</f>
        <v>-2568.55478788779</v>
      </c>
      <c r="N732" s="8" t="n">
        <f aca="false">+[2]data1cf!AM731</f>
        <v>-2586.09224701804</v>
      </c>
      <c r="O732" s="8" t="n">
        <f aca="false">+[2]data1cf!AN731</f>
        <v>-2396.35510501965</v>
      </c>
      <c r="P732" s="8" t="n">
        <f aca="false">+[2]data1cf!AO731</f>
        <v>-2357.90073254386</v>
      </c>
      <c r="Q732" s="8" t="n">
        <f aca="false">+[2]data1cf!AP731</f>
        <v>-2358.89014984725</v>
      </c>
      <c r="R732" s="8" t="n">
        <f aca="false">+[2]data1cf!AQ731</f>
        <v>1045.08311638113</v>
      </c>
      <c r="S732" s="8" t="n">
        <f aca="false">+[2]data1cf!AR731</f>
        <v>0</v>
      </c>
      <c r="T732" s="8" t="n">
        <f aca="false">+[2]data1cf!AS731</f>
        <v>0</v>
      </c>
      <c r="U732" s="8" t="n">
        <f aca="false">+[2]data1cf!AT731</f>
        <v>0</v>
      </c>
      <c r="V732" s="8" t="n">
        <f aca="false">+[2]data1cf!AU731</f>
        <v>0</v>
      </c>
      <c r="W732" s="8" t="n">
        <f aca="false">+[2]data1cf!AV731</f>
        <v>0</v>
      </c>
      <c r="X732" s="8" t="n">
        <f aca="false">+[2]data1cf!AW731</f>
        <v>0</v>
      </c>
      <c r="Y732" s="8" t="n">
        <f aca="false">+[2]data1cf!AX731</f>
        <v>0</v>
      </c>
      <c r="Z732" s="8" t="n">
        <f aca="false">+[2]data1cf!AY731</f>
        <v>0</v>
      </c>
      <c r="AA732" s="8" t="n">
        <f aca="false">+[2]data1cf!AZ731</f>
        <v>0</v>
      </c>
      <c r="AB732" s="9"/>
      <c r="AC732" s="9"/>
      <c r="AD732" s="9"/>
      <c r="AE732" s="9"/>
      <c r="AF732" s="9"/>
      <c r="AG732" s="9"/>
      <c r="AH732" s="9"/>
      <c r="AI732" s="9"/>
      <c r="AJ732" s="9"/>
      <c r="AK732" s="1"/>
      <c r="AL732" s="1" t="e">
        <f aca="false">SUMPRODUCT(B732:AJ732,PVCapPrice)</f>
        <v>#DIV/0!</v>
      </c>
      <c r="AM732" s="1"/>
      <c r="AN732" s="1"/>
      <c r="AO732" s="1"/>
      <c r="AP732" s="1"/>
      <c r="AQ732" s="1"/>
    </row>
    <row r="733" customFormat="false" ht="11.25" hidden="false" customHeight="false" outlineLevel="0" collapsed="false">
      <c r="A733" s="1" t="n">
        <v>731</v>
      </c>
      <c r="B733" s="8" t="n">
        <f aca="false">+[2]data1cf!AA732</f>
        <v>-90508.3968429865</v>
      </c>
      <c r="C733" s="8" t="n">
        <f aca="false">+[2]data1cf!AB732</f>
        <v>-7614.61319271124</v>
      </c>
      <c r="D733" s="8" t="n">
        <f aca="false">+[2]data1cf!AC732</f>
        <v>-3559.87915125457</v>
      </c>
      <c r="E733" s="8" t="n">
        <f aca="false">+[2]data1cf!AD732</f>
        <v>-3251.85711292295</v>
      </c>
      <c r="F733" s="8" t="n">
        <f aca="false">+[2]data1cf!AE732</f>
        <v>-3463.2837344082</v>
      </c>
      <c r="G733" s="8" t="n">
        <f aca="false">+[2]data1cf!AF732</f>
        <v>-3748.04200685281</v>
      </c>
      <c r="H733" s="8" t="n">
        <f aca="false">+[2]data1cf!AG732</f>
        <v>-2417.35071899082</v>
      </c>
      <c r="I733" s="8" t="n">
        <f aca="false">+[2]data1cf!AH732</f>
        <v>-2534.05339297235</v>
      </c>
      <c r="J733" s="8" t="n">
        <f aca="false">+[2]data1cf!AI732</f>
        <v>-2546.48759550734</v>
      </c>
      <c r="K733" s="8" t="n">
        <f aca="false">+[2]data1cf!AJ732</f>
        <v>-2555.77585764913</v>
      </c>
      <c r="L733" s="8" t="n">
        <f aca="false">+[2]data1cf!AK732</f>
        <v>-2583.98153038775</v>
      </c>
      <c r="M733" s="8" t="n">
        <f aca="false">+[2]data1cf!AL732</f>
        <v>-2582.55449195195</v>
      </c>
      <c r="N733" s="8" t="n">
        <f aca="false">+[2]data1cf!AM732</f>
        <v>-2600.06826291966</v>
      </c>
      <c r="O733" s="8" t="n">
        <f aca="false">+[2]data1cf!AN732</f>
        <v>-2410.35480908381</v>
      </c>
      <c r="P733" s="8" t="n">
        <f aca="false">+[2]data1cf!AO732</f>
        <v>-2371.87674844548</v>
      </c>
      <c r="Q733" s="8" t="n">
        <f aca="false">+[2]data1cf!AP732</f>
        <v>-2372.88985391141</v>
      </c>
      <c r="R733" s="8" t="n">
        <f aca="false">+[2]data1cf!AQ732</f>
        <v>1038.09510843032</v>
      </c>
      <c r="S733" s="8" t="n">
        <f aca="false">+[2]data1cf!AR732</f>
        <v>0</v>
      </c>
      <c r="T733" s="8" t="n">
        <f aca="false">+[2]data1cf!AS732</f>
        <v>0</v>
      </c>
      <c r="U733" s="8" t="n">
        <f aca="false">+[2]data1cf!AT732</f>
        <v>0</v>
      </c>
      <c r="V733" s="8" t="n">
        <f aca="false">+[2]data1cf!AU732</f>
        <v>0</v>
      </c>
      <c r="W733" s="8" t="n">
        <f aca="false">+[2]data1cf!AV732</f>
        <v>0</v>
      </c>
      <c r="X733" s="8" t="n">
        <f aca="false">+[2]data1cf!AW732</f>
        <v>0</v>
      </c>
      <c r="Y733" s="8" t="n">
        <f aca="false">+[2]data1cf!AX732</f>
        <v>0</v>
      </c>
      <c r="Z733" s="8" t="n">
        <f aca="false">+[2]data1cf!AY732</f>
        <v>0</v>
      </c>
      <c r="AA733" s="8" t="n">
        <f aca="false">+[2]data1cf!AZ732</f>
        <v>0</v>
      </c>
      <c r="AB733" s="9"/>
      <c r="AC733" s="9"/>
      <c r="AD733" s="9"/>
      <c r="AE733" s="9"/>
      <c r="AF733" s="9"/>
      <c r="AG733" s="9"/>
      <c r="AH733" s="9"/>
      <c r="AI733" s="9"/>
      <c r="AJ733" s="9"/>
      <c r="AK733" s="1"/>
      <c r="AL733" s="1" t="e">
        <f aca="false">SUMPRODUCT(B733:AJ733,PVCapPrice)</f>
        <v>#DIV/0!</v>
      </c>
      <c r="AM733" s="1"/>
      <c r="AN733" s="1"/>
      <c r="AO733" s="1"/>
      <c r="AP733" s="1"/>
      <c r="AQ733" s="1"/>
    </row>
    <row r="734" customFormat="false" ht="11.25" hidden="false" customHeight="false" outlineLevel="0" collapsed="false">
      <c r="A734" s="1" t="n">
        <v>732</v>
      </c>
      <c r="B734" s="8" t="n">
        <f aca="false">+[2]data1cf!AA733</f>
        <v>-95634.7462079929</v>
      </c>
      <c r="C734" s="8" t="n">
        <f aca="false">+[2]data1cf!AB733</f>
        <v>-7472.92590074766</v>
      </c>
      <c r="D734" s="8" t="n">
        <f aca="false">+[2]data1cf!AC733</f>
        <v>-3334.42846550424</v>
      </c>
      <c r="E734" s="8" t="n">
        <f aca="false">+[2]data1cf!AD733</f>
        <v>-2957.29150145089</v>
      </c>
      <c r="F734" s="8" t="n">
        <f aca="false">+[2]data1cf!AE733</f>
        <v>-3247.58173554621</v>
      </c>
      <c r="G734" s="8" t="n">
        <f aca="false">+[2]data1cf!AF733</f>
        <v>-3655.87140698485</v>
      </c>
      <c r="H734" s="8" t="n">
        <f aca="false">+[2]data1cf!AG733</f>
        <v>-2293.17905434779</v>
      </c>
      <c r="I734" s="8" t="n">
        <f aca="false">+[2]data1cf!AH733</f>
        <v>-2416.4590396186</v>
      </c>
      <c r="J734" s="8" t="n">
        <f aca="false">+[2]data1cf!AI733</f>
        <v>-2428.89324215359</v>
      </c>
      <c r="K734" s="8" t="n">
        <f aca="false">+[2]data1cf!AJ733</f>
        <v>-2437.98219183206</v>
      </c>
      <c r="L734" s="8" t="n">
        <f aca="false">+[2]data1cf!AK733</f>
        <v>-2466.387177034</v>
      </c>
      <c r="M734" s="8" t="n">
        <f aca="false">+[2]data1cf!AL733</f>
        <v>-2464.76082613489</v>
      </c>
      <c r="N734" s="8" t="n">
        <f aca="false">+[2]data1cf!AM733</f>
        <v>-2482.47390956591</v>
      </c>
      <c r="O734" s="8" t="n">
        <f aca="false">+[2]data1cf!AN733</f>
        <v>-2292.56114326675</v>
      </c>
      <c r="P734" s="8" t="n">
        <f aca="false">+[2]data1cf!AO733</f>
        <v>-2254.28239509173</v>
      </c>
      <c r="Q734" s="8" t="n">
        <f aca="false">+[2]data1cf!AP733</f>
        <v>-2255.09618809434</v>
      </c>
      <c r="R734" s="8" t="n">
        <f aca="false">+[2]data1cf!AQ733</f>
        <v>1096.8922851072</v>
      </c>
      <c r="S734" s="8" t="n">
        <f aca="false">+[2]data1cf!AR733</f>
        <v>0</v>
      </c>
      <c r="T734" s="8" t="n">
        <f aca="false">+[2]data1cf!AS733</f>
        <v>0</v>
      </c>
      <c r="U734" s="8" t="n">
        <f aca="false">+[2]data1cf!AT733</f>
        <v>0</v>
      </c>
      <c r="V734" s="8" t="n">
        <f aca="false">+[2]data1cf!AU733</f>
        <v>0</v>
      </c>
      <c r="W734" s="8" t="n">
        <f aca="false">+[2]data1cf!AV733</f>
        <v>0</v>
      </c>
      <c r="X734" s="8" t="n">
        <f aca="false">+[2]data1cf!AW733</f>
        <v>0</v>
      </c>
      <c r="Y734" s="8" t="n">
        <f aca="false">+[2]data1cf!AX733</f>
        <v>0</v>
      </c>
      <c r="Z734" s="8" t="n">
        <f aca="false">+[2]data1cf!AY733</f>
        <v>0</v>
      </c>
      <c r="AA734" s="8" t="n">
        <f aca="false">+[2]data1cf!AZ733</f>
        <v>0</v>
      </c>
      <c r="AB734" s="9"/>
      <c r="AC734" s="9"/>
      <c r="AD734" s="9"/>
      <c r="AE734" s="9"/>
      <c r="AF734" s="9"/>
      <c r="AG734" s="9"/>
      <c r="AH734" s="9"/>
      <c r="AI734" s="9"/>
      <c r="AJ734" s="9"/>
      <c r="AK734" s="1"/>
      <c r="AL734" s="1" t="e">
        <f aca="false">SUMPRODUCT(B734:AJ734,PVCapPrice)</f>
        <v>#DIV/0!</v>
      </c>
      <c r="AM734" s="1"/>
      <c r="AN734" s="1"/>
      <c r="AO734" s="1"/>
      <c r="AP734" s="1"/>
      <c r="AQ734" s="1"/>
    </row>
    <row r="735" customFormat="false" ht="11.25" hidden="false" customHeight="false" outlineLevel="0" collapsed="false">
      <c r="A735" s="1" t="n">
        <v>733</v>
      </c>
      <c r="B735" s="8" t="n">
        <f aca="false">+[2]data1cf!AA734</f>
        <v>-93165.9257862093</v>
      </c>
      <c r="C735" s="8" t="n">
        <f aca="false">+[2]data1cf!AB734</f>
        <v>-7563.17583284561</v>
      </c>
      <c r="D735" s="8" t="n">
        <f aca="false">+[2]data1cf!AC734</f>
        <v>-3465.08929357665</v>
      </c>
      <c r="E735" s="8" t="n">
        <f aca="false">+[2]data1cf!AD734</f>
        <v>-3229.40183182494</v>
      </c>
      <c r="F735" s="8" t="n">
        <f aca="false">+[2]data1cf!AE734</f>
        <v>-3391.96583117197</v>
      </c>
      <c r="G735" s="8" t="n">
        <f aca="false">+[2]data1cf!AF734</f>
        <v>-3643.91400714433</v>
      </c>
      <c r="H735" s="8" t="n">
        <f aca="false">+[2]data1cf!AG734</f>
        <v>-2352.97941512114</v>
      </c>
      <c r="I735" s="8" t="n">
        <f aca="false">+[2]data1cf!AH734</f>
        <v>-2473.09180503798</v>
      </c>
      <c r="J735" s="8" t="n">
        <f aca="false">+[2]data1cf!AI734</f>
        <v>-2485.52600757297</v>
      </c>
      <c r="K735" s="8" t="n">
        <f aca="false">+[2]data1cf!AJ734</f>
        <v>-2494.71094498944</v>
      </c>
      <c r="L735" s="8" t="n">
        <f aca="false">+[2]data1cf!AK734</f>
        <v>-2523.01994245338</v>
      </c>
      <c r="M735" s="8" t="n">
        <f aca="false">+[2]data1cf!AL734</f>
        <v>-2521.48957929226</v>
      </c>
      <c r="N735" s="8" t="n">
        <f aca="false">+[2]data1cf!AM734</f>
        <v>-2539.10667498529</v>
      </c>
      <c r="O735" s="8" t="n">
        <f aca="false">+[2]data1cf!AN734</f>
        <v>-2349.28989642413</v>
      </c>
      <c r="P735" s="8" t="n">
        <f aca="false">+[2]data1cf!AO734</f>
        <v>-2310.91516051111</v>
      </c>
      <c r="Q735" s="8" t="n">
        <f aca="false">+[2]data1cf!AP734</f>
        <v>-2311.82494125172</v>
      </c>
      <c r="R735" s="8" t="n">
        <f aca="false">+[2]data1cf!AQ734</f>
        <v>1068.57590239751</v>
      </c>
      <c r="S735" s="8" t="n">
        <f aca="false">+[2]data1cf!AR734</f>
        <v>0</v>
      </c>
      <c r="T735" s="8" t="n">
        <f aca="false">+[2]data1cf!AS734</f>
        <v>0</v>
      </c>
      <c r="U735" s="8" t="n">
        <f aca="false">+[2]data1cf!AT734</f>
        <v>0</v>
      </c>
      <c r="V735" s="8" t="n">
        <f aca="false">+[2]data1cf!AU734</f>
        <v>0</v>
      </c>
      <c r="W735" s="8" t="n">
        <f aca="false">+[2]data1cf!AV734</f>
        <v>0</v>
      </c>
      <c r="X735" s="8" t="n">
        <f aca="false">+[2]data1cf!AW734</f>
        <v>0</v>
      </c>
      <c r="Y735" s="8" t="n">
        <f aca="false">+[2]data1cf!AX734</f>
        <v>0</v>
      </c>
      <c r="Z735" s="8" t="n">
        <f aca="false">+[2]data1cf!AY734</f>
        <v>0</v>
      </c>
      <c r="AA735" s="8" t="n">
        <f aca="false">+[2]data1cf!AZ734</f>
        <v>0</v>
      </c>
      <c r="AB735" s="9"/>
      <c r="AC735" s="9"/>
      <c r="AD735" s="9"/>
      <c r="AE735" s="9"/>
      <c r="AF735" s="9"/>
      <c r="AG735" s="9"/>
      <c r="AH735" s="9"/>
      <c r="AI735" s="9"/>
      <c r="AJ735" s="9"/>
      <c r="AK735" s="1"/>
      <c r="AL735" s="1" t="e">
        <f aca="false">SUMPRODUCT(B735:AJ735,PVCapPrice)</f>
        <v>#DIV/0!</v>
      </c>
      <c r="AM735" s="1"/>
      <c r="AN735" s="1"/>
      <c r="AO735" s="1"/>
      <c r="AP735" s="1"/>
      <c r="AQ735" s="1"/>
    </row>
    <row r="736" customFormat="false" ht="11.25" hidden="false" customHeight="false" outlineLevel="0" collapsed="false">
      <c r="A736" s="1" t="n">
        <v>734</v>
      </c>
      <c r="B736" s="8" t="n">
        <f aca="false">+[2]data1cf!AA735</f>
        <v>-92693.8508087927</v>
      </c>
      <c r="C736" s="8" t="n">
        <f aca="false">+[2]data1cf!AB735</f>
        <v>-7615.28154447846</v>
      </c>
      <c r="D736" s="8" t="n">
        <f aca="false">+[2]data1cf!AC735</f>
        <v>-3420.36345136211</v>
      </c>
      <c r="E736" s="8" t="n">
        <f aca="false">+[2]data1cf!AD735</f>
        <v>-3101.18986559724</v>
      </c>
      <c r="F736" s="8" t="n">
        <f aca="false">+[2]data1cf!AE735</f>
        <v>-3363.52217583581</v>
      </c>
      <c r="G736" s="8" t="n">
        <f aca="false">+[2]data1cf!AF735</f>
        <v>-3715.68760570011</v>
      </c>
      <c r="H736" s="8" t="n">
        <f aca="false">+[2]data1cf!AG735</f>
        <v>-2364.41412852211</v>
      </c>
      <c r="I736" s="8" t="n">
        <f aca="false">+[2]data1cf!AH735</f>
        <v>-2483.92082735993</v>
      </c>
      <c r="J736" s="8" t="n">
        <f aca="false">+[2]data1cf!AI735</f>
        <v>-2496.35502989492</v>
      </c>
      <c r="K736" s="8" t="n">
        <f aca="false">+[2]data1cf!AJ735</f>
        <v>-2505.55832158652</v>
      </c>
      <c r="L736" s="8" t="n">
        <f aca="false">+[2]data1cf!AK735</f>
        <v>-2533.84896477533</v>
      </c>
      <c r="M736" s="8" t="n">
        <f aca="false">+[2]data1cf!AL735</f>
        <v>-2532.33695588934</v>
      </c>
      <c r="N736" s="8" t="n">
        <f aca="false">+[2]data1cf!AM735</f>
        <v>-2549.93569730724</v>
      </c>
      <c r="O736" s="8" t="n">
        <f aca="false">+[2]data1cf!AN735</f>
        <v>-2360.1372730212</v>
      </c>
      <c r="P736" s="8" t="n">
        <f aca="false">+[2]data1cf!AO735</f>
        <v>-2321.74418283306</v>
      </c>
      <c r="Q736" s="8" t="n">
        <f aca="false">+[2]data1cf!AP735</f>
        <v>-2322.6723178488</v>
      </c>
      <c r="R736" s="8" t="n">
        <f aca="false">+[2]data1cf!AQ735</f>
        <v>1063.16139123653</v>
      </c>
      <c r="S736" s="8" t="n">
        <f aca="false">+[2]data1cf!AR735</f>
        <v>0</v>
      </c>
      <c r="T736" s="8" t="n">
        <f aca="false">+[2]data1cf!AS735</f>
        <v>0</v>
      </c>
      <c r="U736" s="8" t="n">
        <f aca="false">+[2]data1cf!AT735</f>
        <v>0</v>
      </c>
      <c r="V736" s="8" t="n">
        <f aca="false">+[2]data1cf!AU735</f>
        <v>0</v>
      </c>
      <c r="W736" s="8" t="n">
        <f aca="false">+[2]data1cf!AV735</f>
        <v>0</v>
      </c>
      <c r="X736" s="8" t="n">
        <f aca="false">+[2]data1cf!AW735</f>
        <v>0</v>
      </c>
      <c r="Y736" s="8" t="n">
        <f aca="false">+[2]data1cf!AX735</f>
        <v>0</v>
      </c>
      <c r="Z736" s="8" t="n">
        <f aca="false">+[2]data1cf!AY735</f>
        <v>0</v>
      </c>
      <c r="AA736" s="8" t="n">
        <f aca="false">+[2]data1cf!AZ735</f>
        <v>0</v>
      </c>
      <c r="AB736" s="9"/>
      <c r="AC736" s="9"/>
      <c r="AD736" s="9"/>
      <c r="AE736" s="9"/>
      <c r="AF736" s="9"/>
      <c r="AG736" s="9"/>
      <c r="AH736" s="9"/>
      <c r="AI736" s="9"/>
      <c r="AJ736" s="9"/>
      <c r="AK736" s="1"/>
      <c r="AL736" s="1" t="e">
        <f aca="false">SUMPRODUCT(B736:AJ736,PVCapPrice)</f>
        <v>#DIV/0!</v>
      </c>
      <c r="AM736" s="1"/>
      <c r="AN736" s="1"/>
      <c r="AO736" s="1"/>
      <c r="AP736" s="1"/>
      <c r="AQ736" s="1"/>
    </row>
    <row r="737" customFormat="false" ht="11.25" hidden="false" customHeight="false" outlineLevel="0" collapsed="false">
      <c r="A737" s="1" t="n">
        <v>735</v>
      </c>
      <c r="B737" s="8" t="n">
        <f aca="false">+[2]data1cf!AA736</f>
        <v>-93183.4882700832</v>
      </c>
      <c r="C737" s="8" t="n">
        <f aca="false">+[2]data1cf!AB736</f>
        <v>-7537.86489497999</v>
      </c>
      <c r="D737" s="8" t="n">
        <f aca="false">+[2]data1cf!AC736</f>
        <v>-3501.64313306964</v>
      </c>
      <c r="E737" s="8" t="n">
        <f aca="false">+[2]data1cf!AD736</f>
        <v>-3123.44902462922</v>
      </c>
      <c r="F737" s="8" t="n">
        <f aca="false">+[2]data1cf!AE736</f>
        <v>-3328.22565023569</v>
      </c>
      <c r="G737" s="8" t="n">
        <f aca="false">+[2]data1cf!AF736</f>
        <v>-3746.60920533124</v>
      </c>
      <c r="H737" s="8" t="n">
        <f aca="false">+[2]data1cf!AG736</f>
        <v>-2352.55401242174</v>
      </c>
      <c r="I737" s="8" t="n">
        <f aca="false">+[2]data1cf!AH736</f>
        <v>-2472.6889357079</v>
      </c>
      <c r="J737" s="8" t="n">
        <f aca="false">+[2]data1cf!AI736</f>
        <v>-2485.12313824289</v>
      </c>
      <c r="K737" s="8" t="n">
        <f aca="false">+[2]data1cf!AJ736</f>
        <v>-2494.30739282999</v>
      </c>
      <c r="L737" s="8" t="n">
        <f aca="false">+[2]data1cf!AK736</f>
        <v>-2522.6170731233</v>
      </c>
      <c r="M737" s="8" t="n">
        <f aca="false">+[2]data1cf!AL736</f>
        <v>-2521.08602713281</v>
      </c>
      <c r="N737" s="8" t="n">
        <f aca="false">+[2]data1cf!AM736</f>
        <v>-2538.70380565521</v>
      </c>
      <c r="O737" s="8" t="n">
        <f aca="false">+[2]data1cf!AN736</f>
        <v>-2348.88634426467</v>
      </c>
      <c r="P737" s="8" t="n">
        <f aca="false">+[2]data1cf!AO736</f>
        <v>-2310.51229118103</v>
      </c>
      <c r="Q737" s="8" t="n">
        <f aca="false">+[2]data1cf!AP736</f>
        <v>-2311.42138909227</v>
      </c>
      <c r="R737" s="8" t="n">
        <f aca="false">+[2]data1cf!AQ736</f>
        <v>1068.77733706255</v>
      </c>
      <c r="S737" s="8" t="n">
        <f aca="false">+[2]data1cf!AR736</f>
        <v>0</v>
      </c>
      <c r="T737" s="8" t="n">
        <f aca="false">+[2]data1cf!AS736</f>
        <v>0</v>
      </c>
      <c r="U737" s="8" t="n">
        <f aca="false">+[2]data1cf!AT736</f>
        <v>0</v>
      </c>
      <c r="V737" s="8" t="n">
        <f aca="false">+[2]data1cf!AU736</f>
        <v>0</v>
      </c>
      <c r="W737" s="8" t="n">
        <f aca="false">+[2]data1cf!AV736</f>
        <v>0</v>
      </c>
      <c r="X737" s="8" t="n">
        <f aca="false">+[2]data1cf!AW736</f>
        <v>0</v>
      </c>
      <c r="Y737" s="8" t="n">
        <f aca="false">+[2]data1cf!AX736</f>
        <v>0</v>
      </c>
      <c r="Z737" s="8" t="n">
        <f aca="false">+[2]data1cf!AY736</f>
        <v>0</v>
      </c>
      <c r="AA737" s="8" t="n">
        <f aca="false">+[2]data1cf!AZ736</f>
        <v>0</v>
      </c>
      <c r="AB737" s="9"/>
      <c r="AC737" s="9"/>
      <c r="AD737" s="9"/>
      <c r="AE737" s="9"/>
      <c r="AF737" s="9"/>
      <c r="AG737" s="9"/>
      <c r="AH737" s="9"/>
      <c r="AI737" s="9"/>
      <c r="AJ737" s="9"/>
      <c r="AK737" s="1"/>
      <c r="AL737" s="1" t="e">
        <f aca="false">SUMPRODUCT(B737:AJ737,PVCapPrice)</f>
        <v>#DIV/0!</v>
      </c>
      <c r="AM737" s="1"/>
      <c r="AN737" s="1"/>
      <c r="AO737" s="1"/>
      <c r="AP737" s="1"/>
      <c r="AQ737" s="1"/>
    </row>
    <row r="738" customFormat="false" ht="11.25" hidden="false" customHeight="false" outlineLevel="0" collapsed="false">
      <c r="A738" s="1" t="n">
        <v>736</v>
      </c>
      <c r="B738" s="8" t="n">
        <f aca="false">+[2]data1cf!AA737</f>
        <v>-92361.2305351073</v>
      </c>
      <c r="C738" s="8" t="n">
        <f aca="false">+[2]data1cf!AB737</f>
        <v>-7528.86688292691</v>
      </c>
      <c r="D738" s="8" t="n">
        <f aca="false">+[2]data1cf!AC737</f>
        <v>-3487.50421429678</v>
      </c>
      <c r="E738" s="8" t="n">
        <f aca="false">+[2]data1cf!AD737</f>
        <v>-3097.50200171941</v>
      </c>
      <c r="F738" s="8" t="n">
        <f aca="false">+[2]data1cf!AE737</f>
        <v>-3337.48551708769</v>
      </c>
      <c r="G738" s="8" t="n">
        <f aca="false">+[2]data1cf!AF737</f>
        <v>-3626.33089691429</v>
      </c>
      <c r="H738" s="8" t="n">
        <f aca="false">+[2]data1cf!AG737</f>
        <v>-2372.47093662019</v>
      </c>
      <c r="I738" s="8" t="n">
        <f aca="false">+[2]data1cf!AH737</f>
        <v>-2491.55087034206</v>
      </c>
      <c r="J738" s="8" t="n">
        <f aca="false">+[2]data1cf!AI737</f>
        <v>-2503.98507287705</v>
      </c>
      <c r="K738" s="8" t="n">
        <f aca="false">+[2]data1cf!AJ737</f>
        <v>-2513.20129684488</v>
      </c>
      <c r="L738" s="8" t="n">
        <f aca="false">+[2]data1cf!AK737</f>
        <v>-2541.47900775746</v>
      </c>
      <c r="M738" s="8" t="n">
        <f aca="false">+[2]data1cf!AL737</f>
        <v>-2539.9799311477</v>
      </c>
      <c r="N738" s="8" t="n">
        <f aca="false">+[2]data1cf!AM737</f>
        <v>-2557.56574028936</v>
      </c>
      <c r="O738" s="8" t="n">
        <f aca="false">+[2]data1cf!AN737</f>
        <v>-2367.78024827957</v>
      </c>
      <c r="P738" s="8" t="n">
        <f aca="false">+[2]data1cf!AO737</f>
        <v>-2329.37422581518</v>
      </c>
      <c r="Q738" s="8" t="n">
        <f aca="false">+[2]data1cf!AP737</f>
        <v>-2330.31529310716</v>
      </c>
      <c r="R738" s="8" t="n">
        <f aca="false">+[2]data1cf!AQ737</f>
        <v>1059.34636974547</v>
      </c>
      <c r="S738" s="8" t="n">
        <f aca="false">+[2]data1cf!AR737</f>
        <v>0</v>
      </c>
      <c r="T738" s="8" t="n">
        <f aca="false">+[2]data1cf!AS737</f>
        <v>0</v>
      </c>
      <c r="U738" s="8" t="n">
        <f aca="false">+[2]data1cf!AT737</f>
        <v>0</v>
      </c>
      <c r="V738" s="8" t="n">
        <f aca="false">+[2]data1cf!AU737</f>
        <v>0</v>
      </c>
      <c r="W738" s="8" t="n">
        <f aca="false">+[2]data1cf!AV737</f>
        <v>0</v>
      </c>
      <c r="X738" s="8" t="n">
        <f aca="false">+[2]data1cf!AW737</f>
        <v>0</v>
      </c>
      <c r="Y738" s="8" t="n">
        <f aca="false">+[2]data1cf!AX737</f>
        <v>0</v>
      </c>
      <c r="Z738" s="8" t="n">
        <f aca="false">+[2]data1cf!AY737</f>
        <v>0</v>
      </c>
      <c r="AA738" s="8" t="n">
        <f aca="false">+[2]data1cf!AZ737</f>
        <v>0</v>
      </c>
      <c r="AB738" s="9"/>
      <c r="AC738" s="9"/>
      <c r="AD738" s="9"/>
      <c r="AE738" s="9"/>
      <c r="AF738" s="9"/>
      <c r="AG738" s="9"/>
      <c r="AH738" s="9"/>
      <c r="AI738" s="9"/>
      <c r="AJ738" s="9"/>
      <c r="AK738" s="1"/>
      <c r="AL738" s="1" t="e">
        <f aca="false">SUMPRODUCT(B738:AJ738,PVCapPrice)</f>
        <v>#DIV/0!</v>
      </c>
      <c r="AM738" s="1"/>
      <c r="AN738" s="1"/>
      <c r="AO738" s="1"/>
      <c r="AP738" s="1"/>
      <c r="AQ738" s="1"/>
    </row>
    <row r="739" customFormat="false" ht="11.25" hidden="false" customHeight="false" outlineLevel="0" collapsed="false">
      <c r="A739" s="1" t="n">
        <v>737</v>
      </c>
      <c r="B739" s="8" t="n">
        <f aca="false">+[2]data1cf!AA738</f>
        <v>-95549.3333034075</v>
      </c>
      <c r="C739" s="8" t="n">
        <f aca="false">+[2]data1cf!AB738</f>
        <v>-7488.74882309949</v>
      </c>
      <c r="D739" s="8" t="n">
        <f aca="false">+[2]data1cf!AC738</f>
        <v>-3423.36416752791</v>
      </c>
      <c r="E739" s="8" t="n">
        <f aca="false">+[2]data1cf!AD738</f>
        <v>-3110.37371923895</v>
      </c>
      <c r="F739" s="8" t="n">
        <f aca="false">+[2]data1cf!AE738</f>
        <v>-3370.34972529363</v>
      </c>
      <c r="G739" s="8" t="n">
        <f aca="false">+[2]data1cf!AF738</f>
        <v>-3684.61824173947</v>
      </c>
      <c r="H739" s="8" t="n">
        <f aca="false">+[2]data1cf!AG738</f>
        <v>-2295.24794622176</v>
      </c>
      <c r="I739" s="8" t="n">
        <f aca="false">+[2]data1cf!AH738</f>
        <v>-2418.41834331947</v>
      </c>
      <c r="J739" s="8" t="n">
        <f aca="false">+[2]data1cf!AI738</f>
        <v>-2430.85254585446</v>
      </c>
      <c r="K739" s="8" t="n">
        <f aca="false">+[2]data1cf!AJ738</f>
        <v>-2439.94481638666</v>
      </c>
      <c r="L739" s="8" t="n">
        <f aca="false">+[2]data1cf!AK738</f>
        <v>-2468.34648073487</v>
      </c>
      <c r="M739" s="8" t="n">
        <f aca="false">+[2]data1cf!AL738</f>
        <v>-2466.72345068948</v>
      </c>
      <c r="N739" s="8" t="n">
        <f aca="false">+[2]data1cf!AM738</f>
        <v>-2484.43321326677</v>
      </c>
      <c r="O739" s="8" t="n">
        <f aca="false">+[2]data1cf!AN738</f>
        <v>-2294.52376782135</v>
      </c>
      <c r="P739" s="8" t="n">
        <f aca="false">+[2]data1cf!AO738</f>
        <v>-2256.24169879259</v>
      </c>
      <c r="Q739" s="8" t="n">
        <f aca="false">+[2]data1cf!AP738</f>
        <v>-2257.05881264894</v>
      </c>
      <c r="R739" s="8" t="n">
        <f aca="false">+[2]data1cf!AQ738</f>
        <v>1095.91263325676</v>
      </c>
      <c r="S739" s="8" t="n">
        <f aca="false">+[2]data1cf!AR738</f>
        <v>0</v>
      </c>
      <c r="T739" s="8" t="n">
        <f aca="false">+[2]data1cf!AS738</f>
        <v>0</v>
      </c>
      <c r="U739" s="8" t="n">
        <f aca="false">+[2]data1cf!AT738</f>
        <v>0</v>
      </c>
      <c r="V739" s="8" t="n">
        <f aca="false">+[2]data1cf!AU738</f>
        <v>0</v>
      </c>
      <c r="W739" s="8" t="n">
        <f aca="false">+[2]data1cf!AV738</f>
        <v>0</v>
      </c>
      <c r="X739" s="8" t="n">
        <f aca="false">+[2]data1cf!AW738</f>
        <v>0</v>
      </c>
      <c r="Y739" s="8" t="n">
        <f aca="false">+[2]data1cf!AX738</f>
        <v>0</v>
      </c>
      <c r="Z739" s="8" t="n">
        <f aca="false">+[2]data1cf!AY738</f>
        <v>0</v>
      </c>
      <c r="AA739" s="8" t="n">
        <f aca="false">+[2]data1cf!AZ738</f>
        <v>0</v>
      </c>
      <c r="AB739" s="9"/>
      <c r="AC739" s="9"/>
      <c r="AD739" s="9"/>
      <c r="AE739" s="9"/>
      <c r="AF739" s="9"/>
      <c r="AG739" s="9"/>
      <c r="AH739" s="9"/>
      <c r="AI739" s="9"/>
      <c r="AJ739" s="9"/>
      <c r="AK739" s="1"/>
      <c r="AL739" s="1" t="e">
        <f aca="false">SUMPRODUCT(B739:AJ739,PVCapPrice)</f>
        <v>#DIV/0!</v>
      </c>
      <c r="AM739" s="1"/>
      <c r="AN739" s="1"/>
      <c r="AO739" s="1"/>
      <c r="AP739" s="1"/>
      <c r="AQ739" s="1"/>
    </row>
    <row r="740" customFormat="false" ht="11.25" hidden="false" customHeight="false" outlineLevel="0" collapsed="false">
      <c r="A740" s="1" t="n">
        <v>738</v>
      </c>
      <c r="B740" s="8" t="n">
        <f aca="false">+[2]data1cf!AA739</f>
        <v>-88133.2566930881</v>
      </c>
      <c r="C740" s="8" t="n">
        <f aca="false">+[2]data1cf!AB739</f>
        <v>-7642.46679997998</v>
      </c>
      <c r="D740" s="8" t="n">
        <f aca="false">+[2]data1cf!AC739</f>
        <v>-3612.64016246221</v>
      </c>
      <c r="E740" s="8" t="n">
        <f aca="false">+[2]data1cf!AD739</f>
        <v>-3251.55821182808</v>
      </c>
      <c r="F740" s="8" t="n">
        <f aca="false">+[2]data1cf!AE739</f>
        <v>-3383.69245599072</v>
      </c>
      <c r="G740" s="8" t="n">
        <f aca="false">+[2]data1cf!AF739</f>
        <v>-3848.46298345341</v>
      </c>
      <c r="H740" s="8" t="n">
        <f aca="false">+[2]data1cf!AG739</f>
        <v>-2474.8819337353</v>
      </c>
      <c r="I740" s="8" t="n">
        <f aca="false">+[2]data1cf!AH739</f>
        <v>-2588.53720789891</v>
      </c>
      <c r="J740" s="8" t="n">
        <f aca="false">+[2]data1cf!AI739</f>
        <v>-2600.97141043389</v>
      </c>
      <c r="K740" s="8" t="n">
        <f aca="false">+[2]data1cf!AJ739</f>
        <v>-2610.35201802471</v>
      </c>
      <c r="L740" s="8" t="n">
        <f aca="false">+[2]data1cf!AK739</f>
        <v>-2638.4653453143</v>
      </c>
      <c r="M740" s="8" t="n">
        <f aca="false">+[2]data1cf!AL739</f>
        <v>-2637.13065232753</v>
      </c>
      <c r="N740" s="8" t="n">
        <f aca="false">+[2]data1cf!AM739</f>
        <v>-2654.55207784621</v>
      </c>
      <c r="O740" s="8" t="n">
        <f aca="false">+[2]data1cf!AN739</f>
        <v>-2464.93096945939</v>
      </c>
      <c r="P740" s="8" t="n">
        <f aca="false">+[2]data1cf!AO739</f>
        <v>-2426.36056337203</v>
      </c>
      <c r="Q740" s="8" t="n">
        <f aca="false">+[2]data1cf!AP739</f>
        <v>-2427.46601428699</v>
      </c>
      <c r="R740" s="8" t="n">
        <f aca="false">+[2]data1cf!AQ739</f>
        <v>1010.85320096704</v>
      </c>
      <c r="S740" s="8" t="n">
        <f aca="false">+[2]data1cf!AR739</f>
        <v>0</v>
      </c>
      <c r="T740" s="8" t="n">
        <f aca="false">+[2]data1cf!AS739</f>
        <v>0</v>
      </c>
      <c r="U740" s="8" t="n">
        <f aca="false">+[2]data1cf!AT739</f>
        <v>0</v>
      </c>
      <c r="V740" s="8" t="n">
        <f aca="false">+[2]data1cf!AU739</f>
        <v>0</v>
      </c>
      <c r="W740" s="8" t="n">
        <f aca="false">+[2]data1cf!AV739</f>
        <v>0</v>
      </c>
      <c r="X740" s="8" t="n">
        <f aca="false">+[2]data1cf!AW739</f>
        <v>0</v>
      </c>
      <c r="Y740" s="8" t="n">
        <f aca="false">+[2]data1cf!AX739</f>
        <v>0</v>
      </c>
      <c r="Z740" s="8" t="n">
        <f aca="false">+[2]data1cf!AY739</f>
        <v>0</v>
      </c>
      <c r="AA740" s="8" t="n">
        <f aca="false">+[2]data1cf!AZ739</f>
        <v>0</v>
      </c>
      <c r="AB740" s="9"/>
      <c r="AC740" s="9"/>
      <c r="AD740" s="9"/>
      <c r="AE740" s="9"/>
      <c r="AF740" s="9"/>
      <c r="AG740" s="9"/>
      <c r="AH740" s="9"/>
      <c r="AI740" s="9"/>
      <c r="AJ740" s="9"/>
      <c r="AK740" s="1"/>
      <c r="AL740" s="1" t="e">
        <f aca="false">SUMPRODUCT(B740:AJ740,PVCapPrice)</f>
        <v>#DIV/0!</v>
      </c>
      <c r="AM740" s="1"/>
      <c r="AN740" s="1"/>
      <c r="AO740" s="1"/>
      <c r="AP740" s="1"/>
      <c r="AQ740" s="1"/>
    </row>
    <row r="741" customFormat="false" ht="11.25" hidden="false" customHeight="false" outlineLevel="0" collapsed="false">
      <c r="A741" s="1" t="n">
        <v>739</v>
      </c>
      <c r="B741" s="8" t="n">
        <f aca="false">+[2]data1cf!AA740</f>
        <v>-86785.093197322</v>
      </c>
      <c r="C741" s="8" t="n">
        <f aca="false">+[2]data1cf!AB740</f>
        <v>-7747.78352242445</v>
      </c>
      <c r="D741" s="8" t="n">
        <f aca="false">+[2]data1cf!AC740</f>
        <v>-3749.5744060102</v>
      </c>
      <c r="E741" s="8" t="n">
        <f aca="false">+[2]data1cf!AD740</f>
        <v>-3363.89609952712</v>
      </c>
      <c r="F741" s="8" t="n">
        <f aca="false">+[2]data1cf!AE740</f>
        <v>-3494.27418116404</v>
      </c>
      <c r="G741" s="8" t="n">
        <f aca="false">+[2]data1cf!AF740</f>
        <v>-3820.07730062294</v>
      </c>
      <c r="H741" s="8" t="n">
        <f aca="false">+[2]data1cf!AG740</f>
        <v>-2507.53747348898</v>
      </c>
      <c r="I741" s="8" t="n">
        <f aca="false">+[2]data1cf!AH740</f>
        <v>-2619.46299996098</v>
      </c>
      <c r="J741" s="8" t="n">
        <f aca="false">+[2]data1cf!AI740</f>
        <v>-2631.89720249597</v>
      </c>
      <c r="K741" s="8" t="n">
        <f aca="false">+[2]data1cf!AJ740</f>
        <v>-2641.3302266835</v>
      </c>
      <c r="L741" s="8" t="n">
        <f aca="false">+[2]data1cf!AK740</f>
        <v>-2669.39113737638</v>
      </c>
      <c r="M741" s="8" t="n">
        <f aca="false">+[2]data1cf!AL740</f>
        <v>-2668.10886098632</v>
      </c>
      <c r="N741" s="8" t="n">
        <f aca="false">+[2]data1cf!AM740</f>
        <v>-2685.47786990829</v>
      </c>
      <c r="O741" s="8" t="n">
        <f aca="false">+[2]data1cf!AN740</f>
        <v>-2495.90917811819</v>
      </c>
      <c r="P741" s="8" t="n">
        <f aca="false">+[2]data1cf!AO740</f>
        <v>-2457.28635543411</v>
      </c>
      <c r="Q741" s="8" t="n">
        <f aca="false">+[2]data1cf!AP740</f>
        <v>-2458.44422294578</v>
      </c>
      <c r="R741" s="8" t="n">
        <f aca="false">+[2]data1cf!AQ740</f>
        <v>995.390304936005</v>
      </c>
      <c r="S741" s="8" t="n">
        <f aca="false">+[2]data1cf!AR740</f>
        <v>0</v>
      </c>
      <c r="T741" s="8" t="n">
        <f aca="false">+[2]data1cf!AS740</f>
        <v>0</v>
      </c>
      <c r="U741" s="8" t="n">
        <f aca="false">+[2]data1cf!AT740</f>
        <v>0</v>
      </c>
      <c r="V741" s="8" t="n">
        <f aca="false">+[2]data1cf!AU740</f>
        <v>0</v>
      </c>
      <c r="W741" s="8" t="n">
        <f aca="false">+[2]data1cf!AV740</f>
        <v>0</v>
      </c>
      <c r="X741" s="8" t="n">
        <f aca="false">+[2]data1cf!AW740</f>
        <v>0</v>
      </c>
      <c r="Y741" s="8" t="n">
        <f aca="false">+[2]data1cf!AX740</f>
        <v>0</v>
      </c>
      <c r="Z741" s="8" t="n">
        <f aca="false">+[2]data1cf!AY740</f>
        <v>0</v>
      </c>
      <c r="AA741" s="8" t="n">
        <f aca="false">+[2]data1cf!AZ740</f>
        <v>0</v>
      </c>
      <c r="AB741" s="9"/>
      <c r="AC741" s="9"/>
      <c r="AD741" s="9"/>
      <c r="AE741" s="9"/>
      <c r="AF741" s="9"/>
      <c r="AG741" s="9"/>
      <c r="AH741" s="9"/>
      <c r="AI741" s="9"/>
      <c r="AJ741" s="9"/>
      <c r="AK741" s="1"/>
      <c r="AL741" s="1" t="e">
        <f aca="false">SUMPRODUCT(B741:AJ741,PVCapPrice)</f>
        <v>#DIV/0!</v>
      </c>
      <c r="AM741" s="1"/>
      <c r="AN741" s="1"/>
      <c r="AO741" s="1"/>
      <c r="AP741" s="1"/>
      <c r="AQ741" s="1"/>
    </row>
    <row r="742" customFormat="false" ht="11.25" hidden="false" customHeight="false" outlineLevel="0" collapsed="false">
      <c r="A742" s="1" t="n">
        <v>740</v>
      </c>
      <c r="B742" s="8" t="n">
        <f aca="false">+[2]data1cf!AA741</f>
        <v>-94177.8350455118</v>
      </c>
      <c r="C742" s="8" t="n">
        <f aca="false">+[2]data1cf!AB741</f>
        <v>-7523.86420321657</v>
      </c>
      <c r="D742" s="8" t="n">
        <f aca="false">+[2]data1cf!AC741</f>
        <v>-3427.38871138132</v>
      </c>
      <c r="E742" s="8" t="n">
        <f aca="false">+[2]data1cf!AD741</f>
        <v>-3146.91461647844</v>
      </c>
      <c r="F742" s="8" t="n">
        <f aca="false">+[2]data1cf!AE741</f>
        <v>-3452.37093614314</v>
      </c>
      <c r="G742" s="8" t="n">
        <f aca="false">+[2]data1cf!AF741</f>
        <v>-3625.75412761023</v>
      </c>
      <c r="H742" s="8" t="n">
        <f aca="false">+[2]data1cf!AG741</f>
        <v>-2328.46870618409</v>
      </c>
      <c r="I742" s="8" t="n">
        <f aca="false">+[2]data1cf!AH741</f>
        <v>-2449.87941615699</v>
      </c>
      <c r="J742" s="8" t="n">
        <f aca="false">+[2]data1cf!AI741</f>
        <v>-2462.31361869198</v>
      </c>
      <c r="K742" s="8" t="n">
        <f aca="false">+[2]data1cf!AJ741</f>
        <v>-2471.45921307645</v>
      </c>
      <c r="L742" s="8" t="n">
        <f aca="false">+[2]data1cf!AK741</f>
        <v>-2499.80755357239</v>
      </c>
      <c r="M742" s="8" t="n">
        <f aca="false">+[2]data1cf!AL741</f>
        <v>-2498.23784737927</v>
      </c>
      <c r="N742" s="8" t="n">
        <f aca="false">+[2]data1cf!AM741</f>
        <v>-2515.89428610429</v>
      </c>
      <c r="O742" s="8" t="n">
        <f aca="false">+[2]data1cf!AN741</f>
        <v>-2326.03816451113</v>
      </c>
      <c r="P742" s="8" t="n">
        <f aca="false">+[2]data1cf!AO741</f>
        <v>-2287.70277163012</v>
      </c>
      <c r="Q742" s="8" t="n">
        <f aca="false">+[2]data1cf!AP741</f>
        <v>-2288.57320933873</v>
      </c>
      <c r="R742" s="8" t="n">
        <f aca="false">+[2]data1cf!AQ741</f>
        <v>1080.182096838</v>
      </c>
      <c r="S742" s="8" t="n">
        <f aca="false">+[2]data1cf!AR741</f>
        <v>0</v>
      </c>
      <c r="T742" s="8" t="n">
        <f aca="false">+[2]data1cf!AS741</f>
        <v>0</v>
      </c>
      <c r="U742" s="8" t="n">
        <f aca="false">+[2]data1cf!AT741</f>
        <v>0</v>
      </c>
      <c r="V742" s="8" t="n">
        <f aca="false">+[2]data1cf!AU741</f>
        <v>0</v>
      </c>
      <c r="W742" s="8" t="n">
        <f aca="false">+[2]data1cf!AV741</f>
        <v>0</v>
      </c>
      <c r="X742" s="8" t="n">
        <f aca="false">+[2]data1cf!AW741</f>
        <v>0</v>
      </c>
      <c r="Y742" s="8" t="n">
        <f aca="false">+[2]data1cf!AX741</f>
        <v>0</v>
      </c>
      <c r="Z742" s="8" t="n">
        <f aca="false">+[2]data1cf!AY741</f>
        <v>0</v>
      </c>
      <c r="AA742" s="8" t="n">
        <f aca="false">+[2]data1cf!AZ741</f>
        <v>0</v>
      </c>
      <c r="AB742" s="9"/>
      <c r="AC742" s="9"/>
      <c r="AD742" s="9"/>
      <c r="AE742" s="9"/>
      <c r="AF742" s="9"/>
      <c r="AG742" s="9"/>
      <c r="AH742" s="9"/>
      <c r="AI742" s="9"/>
      <c r="AJ742" s="9"/>
      <c r="AK742" s="1"/>
      <c r="AL742" s="1" t="e">
        <f aca="false">SUMPRODUCT(B742:AJ742,PVCapPrice)</f>
        <v>#DIV/0!</v>
      </c>
      <c r="AM742" s="1"/>
      <c r="AN742" s="1"/>
      <c r="AO742" s="1"/>
      <c r="AP742" s="1"/>
      <c r="AQ742" s="1"/>
    </row>
    <row r="743" customFormat="false" ht="11.25" hidden="false" customHeight="false" outlineLevel="0" collapsed="false">
      <c r="A743" s="1" t="n">
        <v>741</v>
      </c>
      <c r="B743" s="8" t="n">
        <f aca="false">+[2]data1cf!AA742</f>
        <v>-100203.667971149</v>
      </c>
      <c r="C743" s="8" t="n">
        <f aca="false">+[2]data1cf!AB742</f>
        <v>-7426.5746845865</v>
      </c>
      <c r="D743" s="8" t="n">
        <f aca="false">+[2]data1cf!AC742</f>
        <v>-3285.98342746271</v>
      </c>
      <c r="E743" s="8" t="n">
        <f aca="false">+[2]data1cf!AD742</f>
        <v>-2992.79690832885</v>
      </c>
      <c r="F743" s="8" t="n">
        <f aca="false">+[2]data1cf!AE742</f>
        <v>-3089.69859240302</v>
      </c>
      <c r="G743" s="8" t="n">
        <f aca="false">+[2]data1cf!AF742</f>
        <v>-3413.52176282584</v>
      </c>
      <c r="H743" s="8" t="n">
        <f aca="false">+[2]data1cf!AG742</f>
        <v>-2182.5095348594</v>
      </c>
      <c r="I743" s="8" t="n">
        <f aca="false">+[2]data1cf!AH742</f>
        <v>-2311.65162950921</v>
      </c>
      <c r="J743" s="8" t="n">
        <f aca="false">+[2]data1cf!AI742</f>
        <v>-2324.0858320442</v>
      </c>
      <c r="K743" s="8" t="n">
        <f aca="false">+[2]data1cf!AJ742</f>
        <v>-2332.99714204452</v>
      </c>
      <c r="L743" s="8" t="n">
        <f aca="false">+[2]data1cf!AK742</f>
        <v>-2361.57976692461</v>
      </c>
      <c r="M743" s="8" t="n">
        <f aca="false">+[2]data1cf!AL742</f>
        <v>-2359.77577634734</v>
      </c>
      <c r="N743" s="8" t="n">
        <f aca="false">+[2]data1cf!AM742</f>
        <v>-2377.66649945652</v>
      </c>
      <c r="O743" s="8" t="n">
        <f aca="false">+[2]data1cf!AN742</f>
        <v>-2187.57609347921</v>
      </c>
      <c r="P743" s="8" t="n">
        <f aca="false">+[2]data1cf!AO742</f>
        <v>-2149.47498498234</v>
      </c>
      <c r="Q743" s="8" t="n">
        <f aca="false">+[2]data1cf!AP742</f>
        <v>-2150.1111383068</v>
      </c>
      <c r="R743" s="8" t="n">
        <f aca="false">+[2]data1cf!AQ742</f>
        <v>1149.29599016189</v>
      </c>
      <c r="S743" s="8" t="n">
        <f aca="false">+[2]data1cf!AR742</f>
        <v>0</v>
      </c>
      <c r="T743" s="8" t="n">
        <f aca="false">+[2]data1cf!AS742</f>
        <v>0</v>
      </c>
      <c r="U743" s="8" t="n">
        <f aca="false">+[2]data1cf!AT742</f>
        <v>0</v>
      </c>
      <c r="V743" s="8" t="n">
        <f aca="false">+[2]data1cf!AU742</f>
        <v>0</v>
      </c>
      <c r="W743" s="8" t="n">
        <f aca="false">+[2]data1cf!AV742</f>
        <v>0</v>
      </c>
      <c r="X743" s="8" t="n">
        <f aca="false">+[2]data1cf!AW742</f>
        <v>0</v>
      </c>
      <c r="Y743" s="8" t="n">
        <f aca="false">+[2]data1cf!AX742</f>
        <v>0</v>
      </c>
      <c r="Z743" s="8" t="n">
        <f aca="false">+[2]data1cf!AY742</f>
        <v>0</v>
      </c>
      <c r="AA743" s="8" t="n">
        <f aca="false">+[2]data1cf!AZ742</f>
        <v>0</v>
      </c>
      <c r="AB743" s="9"/>
      <c r="AC743" s="9"/>
      <c r="AD743" s="9"/>
      <c r="AE743" s="9"/>
      <c r="AF743" s="9"/>
      <c r="AG743" s="9"/>
      <c r="AH743" s="9"/>
      <c r="AI743" s="9"/>
      <c r="AJ743" s="9"/>
      <c r="AK743" s="1"/>
      <c r="AL743" s="1" t="e">
        <f aca="false">SUMPRODUCT(B743:AJ743,PVCapPrice)</f>
        <v>#DIV/0!</v>
      </c>
      <c r="AM743" s="1"/>
      <c r="AN743" s="1"/>
      <c r="AO743" s="1"/>
      <c r="AP743" s="1"/>
      <c r="AQ743" s="1"/>
    </row>
    <row r="744" customFormat="false" ht="11.25" hidden="false" customHeight="false" outlineLevel="0" collapsed="false">
      <c r="A744" s="1" t="n">
        <v>742</v>
      </c>
      <c r="B744" s="8" t="n">
        <f aca="false">+[2]data1cf!AA743</f>
        <v>-97360.5836993738</v>
      </c>
      <c r="C744" s="8" t="n">
        <f aca="false">+[2]data1cf!AB743</f>
        <v>-7463.63249935026</v>
      </c>
      <c r="D744" s="8" t="n">
        <f aca="false">+[2]data1cf!AC743</f>
        <v>-3350.75849825195</v>
      </c>
      <c r="E744" s="8" t="n">
        <f aca="false">+[2]data1cf!AD743</f>
        <v>-2902.98738901851</v>
      </c>
      <c r="F744" s="8" t="n">
        <f aca="false">+[2]data1cf!AE743</f>
        <v>-3247.75053397857</v>
      </c>
      <c r="G744" s="8" t="n">
        <f aca="false">+[2]data1cf!AF743</f>
        <v>-3496.70610392205</v>
      </c>
      <c r="H744" s="8" t="n">
        <f aca="false">+[2]data1cf!AG743</f>
        <v>-2251.37540443056</v>
      </c>
      <c r="I744" s="8" t="n">
        <f aca="false">+[2]data1cf!AH743</f>
        <v>-2376.86970823632</v>
      </c>
      <c r="J744" s="8" t="n">
        <f aca="false">+[2]data1cf!AI743</f>
        <v>-2389.30391077131</v>
      </c>
      <c r="K744" s="8" t="n">
        <f aca="false">+[2]data1cf!AJ743</f>
        <v>-2398.32575988811</v>
      </c>
      <c r="L744" s="8" t="n">
        <f aca="false">+[2]data1cf!AK743</f>
        <v>-2426.79784565172</v>
      </c>
      <c r="M744" s="8" t="n">
        <f aca="false">+[2]data1cf!AL743</f>
        <v>-2425.10439419094</v>
      </c>
      <c r="N744" s="8" t="n">
        <f aca="false">+[2]data1cf!AM743</f>
        <v>-2442.88457818362</v>
      </c>
      <c r="O744" s="8" t="n">
        <f aca="false">+[2]data1cf!AN743</f>
        <v>-2252.9047113228</v>
      </c>
      <c r="P744" s="8" t="n">
        <f aca="false">+[2]data1cf!AO743</f>
        <v>-2214.69306370944</v>
      </c>
      <c r="Q744" s="8" t="n">
        <f aca="false">+[2]data1cf!AP743</f>
        <v>-2215.43975615039</v>
      </c>
      <c r="R744" s="8" t="n">
        <f aca="false">+[2]data1cf!AQ743</f>
        <v>1116.68695079834</v>
      </c>
      <c r="S744" s="8" t="n">
        <f aca="false">+[2]data1cf!AR743</f>
        <v>0</v>
      </c>
      <c r="T744" s="8" t="n">
        <f aca="false">+[2]data1cf!AS743</f>
        <v>0</v>
      </c>
      <c r="U744" s="8" t="n">
        <f aca="false">+[2]data1cf!AT743</f>
        <v>0</v>
      </c>
      <c r="V744" s="8" t="n">
        <f aca="false">+[2]data1cf!AU743</f>
        <v>0</v>
      </c>
      <c r="W744" s="8" t="n">
        <f aca="false">+[2]data1cf!AV743</f>
        <v>0</v>
      </c>
      <c r="X744" s="8" t="n">
        <f aca="false">+[2]data1cf!AW743</f>
        <v>0</v>
      </c>
      <c r="Y744" s="8" t="n">
        <f aca="false">+[2]data1cf!AX743</f>
        <v>0</v>
      </c>
      <c r="Z744" s="8" t="n">
        <f aca="false">+[2]data1cf!AY743</f>
        <v>0</v>
      </c>
      <c r="AA744" s="8" t="n">
        <f aca="false">+[2]data1cf!AZ743</f>
        <v>0</v>
      </c>
      <c r="AB744" s="9"/>
      <c r="AC744" s="9"/>
      <c r="AD744" s="9"/>
      <c r="AE744" s="9"/>
      <c r="AF744" s="9"/>
      <c r="AG744" s="9"/>
      <c r="AH744" s="9"/>
      <c r="AI744" s="9"/>
      <c r="AJ744" s="9"/>
      <c r="AK744" s="1"/>
      <c r="AL744" s="1" t="e">
        <f aca="false">SUMPRODUCT(B744:AJ744,PVCapPrice)</f>
        <v>#DIV/0!</v>
      </c>
      <c r="AM744" s="1"/>
      <c r="AN744" s="1"/>
      <c r="AO744" s="1"/>
      <c r="AP744" s="1"/>
      <c r="AQ744" s="1"/>
    </row>
    <row r="745" customFormat="false" ht="11.25" hidden="false" customHeight="false" outlineLevel="0" collapsed="false">
      <c r="A745" s="1" t="n">
        <v>743</v>
      </c>
      <c r="B745" s="8" t="n">
        <f aca="false">+[2]data1cf!AA744</f>
        <v>-102107.595796477</v>
      </c>
      <c r="C745" s="8" t="n">
        <f aca="false">+[2]data1cf!AB744</f>
        <v>-7319.10503457174</v>
      </c>
      <c r="D745" s="8" t="n">
        <f aca="false">+[2]data1cf!AC744</f>
        <v>-3207.81964903248</v>
      </c>
      <c r="E745" s="8" t="n">
        <f aca="false">+[2]data1cf!AD744</f>
        <v>-2856.2491533487</v>
      </c>
      <c r="F745" s="8" t="n">
        <f aca="false">+[2]data1cf!AE744</f>
        <v>-3148.16582147644</v>
      </c>
      <c r="G745" s="8" t="n">
        <f aca="false">+[2]data1cf!AF744</f>
        <v>-3431.21464122908</v>
      </c>
      <c r="H745" s="8" t="n">
        <f aca="false">+[2]data1cf!AG744</f>
        <v>-2136.39213813163</v>
      </c>
      <c r="I745" s="8" t="n">
        <f aca="false">+[2]data1cf!AH744</f>
        <v>-2267.97704833845</v>
      </c>
      <c r="J745" s="8" t="n">
        <f aca="false">+[2]data1cf!AI744</f>
        <v>-2280.41125087344</v>
      </c>
      <c r="K745" s="8" t="n">
        <f aca="false">+[2]data1cf!AJ744</f>
        <v>-2289.24853615991</v>
      </c>
      <c r="L745" s="8" t="n">
        <f aca="false">+[2]data1cf!AK744</f>
        <v>-2317.90518575385</v>
      </c>
      <c r="M745" s="8" t="n">
        <f aca="false">+[2]data1cf!AL744</f>
        <v>-2316.02717046273</v>
      </c>
      <c r="N745" s="8" t="n">
        <f aca="false">+[2]data1cf!AM744</f>
        <v>-2333.99191828576</v>
      </c>
      <c r="O745" s="8" t="n">
        <f aca="false">+[2]data1cf!AN744</f>
        <v>-2143.8274875946</v>
      </c>
      <c r="P745" s="8" t="n">
        <f aca="false">+[2]data1cf!AO744</f>
        <v>-2105.80040381158</v>
      </c>
      <c r="Q745" s="8" t="n">
        <f aca="false">+[2]data1cf!AP744</f>
        <v>-2106.36253242219</v>
      </c>
      <c r="R745" s="8" t="n">
        <f aca="false">+[2]data1cf!AQ744</f>
        <v>1171.13328074727</v>
      </c>
      <c r="S745" s="8" t="n">
        <f aca="false">+[2]data1cf!AR744</f>
        <v>0</v>
      </c>
      <c r="T745" s="8" t="n">
        <f aca="false">+[2]data1cf!AS744</f>
        <v>0</v>
      </c>
      <c r="U745" s="8" t="n">
        <f aca="false">+[2]data1cf!AT744</f>
        <v>0</v>
      </c>
      <c r="V745" s="8" t="n">
        <f aca="false">+[2]data1cf!AU744</f>
        <v>0</v>
      </c>
      <c r="W745" s="8" t="n">
        <f aca="false">+[2]data1cf!AV744</f>
        <v>0</v>
      </c>
      <c r="X745" s="8" t="n">
        <f aca="false">+[2]data1cf!AW744</f>
        <v>0</v>
      </c>
      <c r="Y745" s="8" t="n">
        <f aca="false">+[2]data1cf!AX744</f>
        <v>0</v>
      </c>
      <c r="Z745" s="8" t="n">
        <f aca="false">+[2]data1cf!AY744</f>
        <v>0</v>
      </c>
      <c r="AA745" s="8" t="n">
        <f aca="false">+[2]data1cf!AZ744</f>
        <v>0</v>
      </c>
      <c r="AB745" s="9"/>
      <c r="AC745" s="9"/>
      <c r="AD745" s="9"/>
      <c r="AE745" s="9"/>
      <c r="AF745" s="9"/>
      <c r="AG745" s="9"/>
      <c r="AH745" s="9"/>
      <c r="AI745" s="9"/>
      <c r="AJ745" s="9"/>
      <c r="AK745" s="1"/>
      <c r="AL745" s="1" t="e">
        <f aca="false">SUMPRODUCT(B745:AJ745,PVCapPrice)</f>
        <v>#DIV/0!</v>
      </c>
      <c r="AM745" s="1"/>
      <c r="AN745" s="1"/>
      <c r="AO745" s="1"/>
      <c r="AP745" s="1"/>
      <c r="AQ745" s="1"/>
    </row>
    <row r="746" customFormat="false" ht="11.25" hidden="false" customHeight="false" outlineLevel="0" collapsed="false">
      <c r="A746" s="1" t="n">
        <v>744</v>
      </c>
      <c r="B746" s="8" t="n">
        <f aca="false">+[2]data1cf!AA745</f>
        <v>-95708.0605196245</v>
      </c>
      <c r="C746" s="8" t="n">
        <f aca="false">+[2]data1cf!AB745</f>
        <v>-7529.75869605161</v>
      </c>
      <c r="D746" s="8" t="n">
        <f aca="false">+[2]data1cf!AC745</f>
        <v>-3413.22642586287</v>
      </c>
      <c r="E746" s="8" t="n">
        <f aca="false">+[2]data1cf!AD745</f>
        <v>-2969.85840909025</v>
      </c>
      <c r="F746" s="8" t="n">
        <f aca="false">+[2]data1cf!AE745</f>
        <v>-3389.31500108627</v>
      </c>
      <c r="G746" s="8" t="n">
        <f aca="false">+[2]data1cf!AF745</f>
        <v>-3493.40322255856</v>
      </c>
      <c r="H746" s="8" t="n">
        <f aca="false">+[2]data1cf!AG745</f>
        <v>-2291.40321749602</v>
      </c>
      <c r="I746" s="8" t="n">
        <f aca="false">+[2]data1cf!AH745</f>
        <v>-2414.77726796122</v>
      </c>
      <c r="J746" s="8" t="n">
        <f aca="false">+[2]data1cf!AI745</f>
        <v>-2427.21147049621</v>
      </c>
      <c r="K746" s="8" t="n">
        <f aca="false">+[2]data1cf!AJ745</f>
        <v>-2436.29756971425</v>
      </c>
      <c r="L746" s="8" t="n">
        <f aca="false">+[2]data1cf!AK745</f>
        <v>-2464.70540537662</v>
      </c>
      <c r="M746" s="8" t="n">
        <f aca="false">+[2]data1cf!AL745</f>
        <v>-2463.07620401707</v>
      </c>
      <c r="N746" s="8" t="n">
        <f aca="false">+[2]data1cf!AM745</f>
        <v>-2480.79213790853</v>
      </c>
      <c r="O746" s="8" t="n">
        <f aca="false">+[2]data1cf!AN745</f>
        <v>-2290.87652114893</v>
      </c>
      <c r="P746" s="8" t="n">
        <f aca="false">+[2]data1cf!AO745</f>
        <v>-2252.60062343435</v>
      </c>
      <c r="Q746" s="8" t="n">
        <f aca="false">+[2]data1cf!AP745</f>
        <v>-2253.41156597653</v>
      </c>
      <c r="R746" s="8" t="n">
        <f aca="false">+[2]data1cf!AQ745</f>
        <v>1097.73317093589</v>
      </c>
      <c r="S746" s="8" t="n">
        <f aca="false">+[2]data1cf!AR745</f>
        <v>0</v>
      </c>
      <c r="T746" s="8" t="n">
        <f aca="false">+[2]data1cf!AS745</f>
        <v>0</v>
      </c>
      <c r="U746" s="8" t="n">
        <f aca="false">+[2]data1cf!AT745</f>
        <v>0</v>
      </c>
      <c r="V746" s="8" t="n">
        <f aca="false">+[2]data1cf!AU745</f>
        <v>0</v>
      </c>
      <c r="W746" s="8" t="n">
        <f aca="false">+[2]data1cf!AV745</f>
        <v>0</v>
      </c>
      <c r="X746" s="8" t="n">
        <f aca="false">+[2]data1cf!AW745</f>
        <v>0</v>
      </c>
      <c r="Y746" s="8" t="n">
        <f aca="false">+[2]data1cf!AX745</f>
        <v>0</v>
      </c>
      <c r="Z746" s="8" t="n">
        <f aca="false">+[2]data1cf!AY745</f>
        <v>0</v>
      </c>
      <c r="AA746" s="8" t="n">
        <f aca="false">+[2]data1cf!AZ745</f>
        <v>0</v>
      </c>
      <c r="AB746" s="9"/>
      <c r="AC746" s="9"/>
      <c r="AD746" s="9"/>
      <c r="AE746" s="9"/>
      <c r="AF746" s="9"/>
      <c r="AG746" s="9"/>
      <c r="AH746" s="9"/>
      <c r="AI746" s="9"/>
      <c r="AJ746" s="9"/>
      <c r="AK746" s="1"/>
      <c r="AL746" s="1" t="e">
        <f aca="false">SUMPRODUCT(B746:AJ746,PVCapPrice)</f>
        <v>#DIV/0!</v>
      </c>
      <c r="AM746" s="1"/>
      <c r="AN746" s="1"/>
      <c r="AO746" s="1"/>
      <c r="AP746" s="1"/>
      <c r="AQ746" s="1"/>
    </row>
    <row r="747" customFormat="false" ht="11.25" hidden="false" customHeight="false" outlineLevel="0" collapsed="false">
      <c r="A747" s="1" t="n">
        <v>745</v>
      </c>
      <c r="B747" s="8" t="n">
        <f aca="false">+[2]data1cf!AA746</f>
        <v>-99416.7296210661</v>
      </c>
      <c r="C747" s="8" t="n">
        <f aca="false">+[2]data1cf!AB746</f>
        <v>-7394.03325794647</v>
      </c>
      <c r="D747" s="8" t="n">
        <f aca="false">+[2]data1cf!AC746</f>
        <v>-3214.1337595264</v>
      </c>
      <c r="E747" s="8" t="n">
        <f aca="false">+[2]data1cf!AD746</f>
        <v>-2894.79275010227</v>
      </c>
      <c r="F747" s="8" t="n">
        <f aca="false">+[2]data1cf!AE746</f>
        <v>-3217.6463583176</v>
      </c>
      <c r="G747" s="8" t="n">
        <f aca="false">+[2]data1cf!AF746</f>
        <v>-3528.18436896863</v>
      </c>
      <c r="H747" s="8" t="n">
        <f aca="false">+[2]data1cf!AG746</f>
        <v>-2201.57094444031</v>
      </c>
      <c r="I747" s="8" t="n">
        <f aca="false">+[2]data1cf!AH746</f>
        <v>-2329.70336570943</v>
      </c>
      <c r="J747" s="8" t="n">
        <f aca="false">+[2]data1cf!AI746</f>
        <v>-2342.13756824442</v>
      </c>
      <c r="K747" s="8" t="n">
        <f aca="false">+[2]data1cf!AJ746</f>
        <v>-2351.07947440779</v>
      </c>
      <c r="L747" s="8" t="n">
        <f aca="false">+[2]data1cf!AK746</f>
        <v>-2379.63150312483</v>
      </c>
      <c r="M747" s="8" t="n">
        <f aca="false">+[2]data1cf!AL746</f>
        <v>-2377.85810871062</v>
      </c>
      <c r="N747" s="8" t="n">
        <f aca="false">+[2]data1cf!AM746</f>
        <v>-2395.71823565674</v>
      </c>
      <c r="O747" s="8" t="n">
        <f aca="false">+[2]data1cf!AN746</f>
        <v>-2205.65842584248</v>
      </c>
      <c r="P747" s="8" t="n">
        <f aca="false">+[2]data1cf!AO746</f>
        <v>-2167.52672118256</v>
      </c>
      <c r="Q747" s="8" t="n">
        <f aca="false">+[2]data1cf!AP746</f>
        <v>-2168.19347067008</v>
      </c>
      <c r="R747" s="8" t="n">
        <f aca="false">+[2]data1cf!AQ746</f>
        <v>1140.27012206178</v>
      </c>
      <c r="S747" s="8" t="n">
        <f aca="false">+[2]data1cf!AR746</f>
        <v>0</v>
      </c>
      <c r="T747" s="8" t="n">
        <f aca="false">+[2]data1cf!AS746</f>
        <v>0</v>
      </c>
      <c r="U747" s="8" t="n">
        <f aca="false">+[2]data1cf!AT746</f>
        <v>0</v>
      </c>
      <c r="V747" s="8" t="n">
        <f aca="false">+[2]data1cf!AU746</f>
        <v>0</v>
      </c>
      <c r="W747" s="8" t="n">
        <f aca="false">+[2]data1cf!AV746</f>
        <v>0</v>
      </c>
      <c r="X747" s="8" t="n">
        <f aca="false">+[2]data1cf!AW746</f>
        <v>0</v>
      </c>
      <c r="Y747" s="8" t="n">
        <f aca="false">+[2]data1cf!AX746</f>
        <v>0</v>
      </c>
      <c r="Z747" s="8" t="n">
        <f aca="false">+[2]data1cf!AY746</f>
        <v>0</v>
      </c>
      <c r="AA747" s="8" t="n">
        <f aca="false">+[2]data1cf!AZ746</f>
        <v>0</v>
      </c>
      <c r="AB747" s="9"/>
      <c r="AC747" s="9"/>
      <c r="AD747" s="9"/>
      <c r="AE747" s="9"/>
      <c r="AF747" s="9"/>
      <c r="AG747" s="9"/>
      <c r="AH747" s="9"/>
      <c r="AI747" s="9"/>
      <c r="AJ747" s="9"/>
      <c r="AK747" s="1"/>
      <c r="AL747" s="1" t="e">
        <f aca="false">SUMPRODUCT(B747:AJ747,PVCapPrice)</f>
        <v>#DIV/0!</v>
      </c>
      <c r="AM747" s="1"/>
      <c r="AN747" s="1"/>
      <c r="AO747" s="1"/>
      <c r="AP747" s="1"/>
      <c r="AQ747" s="1"/>
    </row>
    <row r="748" customFormat="false" ht="11.25" hidden="false" customHeight="false" outlineLevel="0" collapsed="false">
      <c r="A748" s="1" t="n">
        <v>746</v>
      </c>
      <c r="B748" s="8" t="n">
        <f aca="false">+[2]data1cf!AA747</f>
        <v>-98639.4818648228</v>
      </c>
      <c r="C748" s="8" t="n">
        <f aca="false">+[2]data1cf!AB747</f>
        <v>-7391.64798793703</v>
      </c>
      <c r="D748" s="8" t="n">
        <f aca="false">+[2]data1cf!AC747</f>
        <v>-3250.43289069607</v>
      </c>
      <c r="E748" s="8" t="n">
        <f aca="false">+[2]data1cf!AD747</f>
        <v>-2896.32062179172</v>
      </c>
      <c r="F748" s="8" t="n">
        <f aca="false">+[2]data1cf!AE747</f>
        <v>-3233.64769469637</v>
      </c>
      <c r="G748" s="8" t="n">
        <f aca="false">+[2]data1cf!AF747</f>
        <v>-3478.27381390741</v>
      </c>
      <c r="H748" s="8" t="n">
        <f aca="false">+[2]data1cf!AG747</f>
        <v>-2220.3976261315</v>
      </c>
      <c r="I748" s="8" t="n">
        <f aca="false">+[2]data1cf!AH747</f>
        <v>-2347.53280743945</v>
      </c>
      <c r="J748" s="8" t="n">
        <f aca="false">+[2]data1cf!AI747</f>
        <v>-2359.96700997444</v>
      </c>
      <c r="K748" s="8" t="n">
        <f aca="false">+[2]data1cf!AJ747</f>
        <v>-2368.93913553057</v>
      </c>
      <c r="L748" s="8" t="n">
        <f aca="false">+[2]data1cf!AK747</f>
        <v>-2397.46094485485</v>
      </c>
      <c r="M748" s="8" t="n">
        <f aca="false">+[2]data1cf!AL747</f>
        <v>-2395.7177698334</v>
      </c>
      <c r="N748" s="8" t="n">
        <f aca="false">+[2]data1cf!AM747</f>
        <v>-2413.54767738676</v>
      </c>
      <c r="O748" s="8" t="n">
        <f aca="false">+[2]data1cf!AN747</f>
        <v>-2223.51808696526</v>
      </c>
      <c r="P748" s="8" t="n">
        <f aca="false">+[2]data1cf!AO747</f>
        <v>-2185.35616291258</v>
      </c>
      <c r="Q748" s="8" t="n">
        <f aca="false">+[2]data1cf!AP747</f>
        <v>-2186.05313179286</v>
      </c>
      <c r="R748" s="8" t="n">
        <f aca="false">+[2]data1cf!AQ747</f>
        <v>1131.35540119677</v>
      </c>
      <c r="S748" s="8" t="n">
        <f aca="false">+[2]data1cf!AR747</f>
        <v>0</v>
      </c>
      <c r="T748" s="8" t="n">
        <f aca="false">+[2]data1cf!AS747</f>
        <v>0</v>
      </c>
      <c r="U748" s="8" t="n">
        <f aca="false">+[2]data1cf!AT747</f>
        <v>0</v>
      </c>
      <c r="V748" s="8" t="n">
        <f aca="false">+[2]data1cf!AU747</f>
        <v>0</v>
      </c>
      <c r="W748" s="8" t="n">
        <f aca="false">+[2]data1cf!AV747</f>
        <v>0</v>
      </c>
      <c r="X748" s="8" t="n">
        <f aca="false">+[2]data1cf!AW747</f>
        <v>0</v>
      </c>
      <c r="Y748" s="8" t="n">
        <f aca="false">+[2]data1cf!AX747</f>
        <v>0</v>
      </c>
      <c r="Z748" s="8" t="n">
        <f aca="false">+[2]data1cf!AY747</f>
        <v>0</v>
      </c>
      <c r="AA748" s="8" t="n">
        <f aca="false">+[2]data1cf!AZ747</f>
        <v>0</v>
      </c>
      <c r="AB748" s="9"/>
      <c r="AC748" s="9"/>
      <c r="AD748" s="9"/>
      <c r="AE748" s="9"/>
      <c r="AF748" s="9"/>
      <c r="AG748" s="9"/>
      <c r="AH748" s="9"/>
      <c r="AI748" s="9"/>
      <c r="AJ748" s="9"/>
      <c r="AK748" s="1"/>
      <c r="AL748" s="1" t="e">
        <f aca="false">SUMPRODUCT(B748:AJ748,PVCapPrice)</f>
        <v>#DIV/0!</v>
      </c>
      <c r="AM748" s="1"/>
      <c r="AN748" s="1"/>
      <c r="AO748" s="1"/>
      <c r="AP748" s="1"/>
      <c r="AQ748" s="1"/>
    </row>
    <row r="749" customFormat="false" ht="11.25" hidden="false" customHeight="false" outlineLevel="0" collapsed="false">
      <c r="A749" s="1" t="n">
        <v>747</v>
      </c>
      <c r="B749" s="8" t="n">
        <f aca="false">+[2]data1cf!AA748</f>
        <v>-87133.2100513546</v>
      </c>
      <c r="C749" s="8" t="n">
        <f aca="false">+[2]data1cf!AB748</f>
        <v>-7638.42851219603</v>
      </c>
      <c r="D749" s="8" t="n">
        <f aca="false">+[2]data1cf!AC748</f>
        <v>-3680.48519330611</v>
      </c>
      <c r="E749" s="8" t="n">
        <f aca="false">+[2]data1cf!AD748</f>
        <v>-3265.83058130788</v>
      </c>
      <c r="F749" s="8" t="n">
        <f aca="false">+[2]data1cf!AE748</f>
        <v>-3557.71071095167</v>
      </c>
      <c r="G749" s="8" t="n">
        <f aca="false">+[2]data1cf!AF748</f>
        <v>-3770.04364926191</v>
      </c>
      <c r="H749" s="8" t="n">
        <f aca="false">+[2]data1cf!AG748</f>
        <v>-2499.10530350256</v>
      </c>
      <c r="I749" s="8" t="n">
        <f aca="false">+[2]data1cf!AH748</f>
        <v>-2611.47747782296</v>
      </c>
      <c r="J749" s="8" t="n">
        <f aca="false">+[2]data1cf!AI748</f>
        <v>-2623.91168035795</v>
      </c>
      <c r="K749" s="8" t="n">
        <f aca="false">+[2]data1cf!AJ748</f>
        <v>-2633.33116976219</v>
      </c>
      <c r="L749" s="8" t="n">
        <f aca="false">+[2]data1cf!AK748</f>
        <v>-2661.40561523836</v>
      </c>
      <c r="M749" s="8" t="n">
        <f aca="false">+[2]data1cf!AL748</f>
        <v>-2660.10980406501</v>
      </c>
      <c r="N749" s="8" t="n">
        <f aca="false">+[2]data1cf!AM748</f>
        <v>-2677.49234777026</v>
      </c>
      <c r="O749" s="8" t="n">
        <f aca="false">+[2]data1cf!AN748</f>
        <v>-2487.91012119688</v>
      </c>
      <c r="P749" s="8" t="n">
        <f aca="false">+[2]data1cf!AO748</f>
        <v>-2449.30083329609</v>
      </c>
      <c r="Q749" s="8" t="n">
        <f aca="false">+[2]data1cf!AP748</f>
        <v>-2450.44516602447</v>
      </c>
      <c r="R749" s="8" t="n">
        <f aca="false">+[2]data1cf!AQ748</f>
        <v>999.383066005016</v>
      </c>
      <c r="S749" s="8" t="n">
        <f aca="false">+[2]data1cf!AR748</f>
        <v>0</v>
      </c>
      <c r="T749" s="8" t="n">
        <f aca="false">+[2]data1cf!AS748</f>
        <v>0</v>
      </c>
      <c r="U749" s="8" t="n">
        <f aca="false">+[2]data1cf!AT748</f>
        <v>0</v>
      </c>
      <c r="V749" s="8" t="n">
        <f aca="false">+[2]data1cf!AU748</f>
        <v>0</v>
      </c>
      <c r="W749" s="8" t="n">
        <f aca="false">+[2]data1cf!AV748</f>
        <v>0</v>
      </c>
      <c r="X749" s="8" t="n">
        <f aca="false">+[2]data1cf!AW748</f>
        <v>0</v>
      </c>
      <c r="Y749" s="8" t="n">
        <f aca="false">+[2]data1cf!AX748</f>
        <v>0</v>
      </c>
      <c r="Z749" s="8" t="n">
        <f aca="false">+[2]data1cf!AY748</f>
        <v>0</v>
      </c>
      <c r="AA749" s="8" t="n">
        <f aca="false">+[2]data1cf!AZ748</f>
        <v>0</v>
      </c>
      <c r="AB749" s="9"/>
      <c r="AC749" s="9"/>
      <c r="AD749" s="9"/>
      <c r="AE749" s="9"/>
      <c r="AF749" s="9"/>
      <c r="AG749" s="9"/>
      <c r="AH749" s="9"/>
      <c r="AI749" s="9"/>
      <c r="AJ749" s="9"/>
      <c r="AK749" s="1"/>
      <c r="AL749" s="1" t="e">
        <f aca="false">SUMPRODUCT(B749:AJ749,PVCapPrice)</f>
        <v>#DIV/0!</v>
      </c>
      <c r="AM749" s="1"/>
      <c r="AN749" s="1"/>
      <c r="AO749" s="1"/>
      <c r="AP749" s="1"/>
      <c r="AQ749" s="1"/>
    </row>
    <row r="750" customFormat="false" ht="11.25" hidden="false" customHeight="false" outlineLevel="0" collapsed="false">
      <c r="A750" s="1" t="n">
        <v>748</v>
      </c>
      <c r="B750" s="8" t="n">
        <f aca="false">+[2]data1cf!AA749</f>
        <v>-102504.560700508</v>
      </c>
      <c r="C750" s="8" t="n">
        <f aca="false">+[2]data1cf!AB749</f>
        <v>-7348.38633043233</v>
      </c>
      <c r="D750" s="8" t="n">
        <f aca="false">+[2]data1cf!AC749</f>
        <v>-3176.76604634802</v>
      </c>
      <c r="E750" s="8" t="n">
        <f aca="false">+[2]data1cf!AD749</f>
        <v>-2892.11680468761</v>
      </c>
      <c r="F750" s="8" t="n">
        <f aca="false">+[2]data1cf!AE749</f>
        <v>-3152.53384136997</v>
      </c>
      <c r="G750" s="8" t="n">
        <f aca="false">+[2]data1cf!AF749</f>
        <v>-3548.09006275899</v>
      </c>
      <c r="H750" s="8" t="n">
        <f aca="false">+[2]data1cf!AG749</f>
        <v>-2126.77675895461</v>
      </c>
      <c r="I750" s="8" t="n">
        <f aca="false">+[2]data1cf!AH749</f>
        <v>-2258.8709910119</v>
      </c>
      <c r="J750" s="8" t="n">
        <f aca="false">+[2]data1cf!AI749</f>
        <v>-2271.30519354689</v>
      </c>
      <c r="K750" s="8" t="n">
        <f aca="false">+[2]data1cf!AJ749</f>
        <v>-2280.12704483789</v>
      </c>
      <c r="L750" s="8" t="n">
        <f aca="false">+[2]data1cf!AK749</f>
        <v>-2308.7991284273</v>
      </c>
      <c r="M750" s="8" t="n">
        <f aca="false">+[2]data1cf!AL749</f>
        <v>-2306.90567914071</v>
      </c>
      <c r="N750" s="8" t="n">
        <f aca="false">+[2]data1cf!AM749</f>
        <v>-2324.8858609592</v>
      </c>
      <c r="O750" s="8" t="n">
        <f aca="false">+[2]data1cf!AN749</f>
        <v>-2134.70599627258</v>
      </c>
      <c r="P750" s="8" t="n">
        <f aca="false">+[2]data1cf!AO749</f>
        <v>-2096.69434648502</v>
      </c>
      <c r="Q750" s="8" t="n">
        <f aca="false">+[2]data1cf!AP749</f>
        <v>-2097.24104110017</v>
      </c>
      <c r="R750" s="8" t="n">
        <f aca="false">+[2]data1cf!AQ749</f>
        <v>1175.68630941055</v>
      </c>
      <c r="S750" s="8" t="n">
        <f aca="false">+[2]data1cf!AR749</f>
        <v>0</v>
      </c>
      <c r="T750" s="8" t="n">
        <f aca="false">+[2]data1cf!AS749</f>
        <v>0</v>
      </c>
      <c r="U750" s="8" t="n">
        <f aca="false">+[2]data1cf!AT749</f>
        <v>0</v>
      </c>
      <c r="V750" s="8" t="n">
        <f aca="false">+[2]data1cf!AU749</f>
        <v>0</v>
      </c>
      <c r="W750" s="8" t="n">
        <f aca="false">+[2]data1cf!AV749</f>
        <v>0</v>
      </c>
      <c r="X750" s="8" t="n">
        <f aca="false">+[2]data1cf!AW749</f>
        <v>0</v>
      </c>
      <c r="Y750" s="8" t="n">
        <f aca="false">+[2]data1cf!AX749</f>
        <v>0</v>
      </c>
      <c r="Z750" s="8" t="n">
        <f aca="false">+[2]data1cf!AY749</f>
        <v>0</v>
      </c>
      <c r="AA750" s="8" t="n">
        <f aca="false">+[2]data1cf!AZ749</f>
        <v>0</v>
      </c>
      <c r="AB750" s="9"/>
      <c r="AC750" s="9"/>
      <c r="AD750" s="9"/>
      <c r="AE750" s="9"/>
      <c r="AF750" s="9"/>
      <c r="AG750" s="9"/>
      <c r="AH750" s="9"/>
      <c r="AI750" s="9"/>
      <c r="AJ750" s="9"/>
      <c r="AK750" s="1"/>
      <c r="AL750" s="1" t="e">
        <f aca="false">SUMPRODUCT(B750:AJ750,PVCapPrice)</f>
        <v>#DIV/0!</v>
      </c>
      <c r="AM750" s="1"/>
      <c r="AN750" s="1"/>
      <c r="AO750" s="1"/>
      <c r="AP750" s="1"/>
      <c r="AQ750" s="1"/>
    </row>
    <row r="751" customFormat="false" ht="11.25" hidden="false" customHeight="false" outlineLevel="0" collapsed="false">
      <c r="A751" s="1" t="n">
        <v>749</v>
      </c>
      <c r="B751" s="8" t="n">
        <f aca="false">+[2]data1cf!AA750</f>
        <v>-90291.8620802052</v>
      </c>
      <c r="C751" s="8" t="n">
        <f aca="false">+[2]data1cf!AB750</f>
        <v>-7571.60440178525</v>
      </c>
      <c r="D751" s="8" t="n">
        <f aca="false">+[2]data1cf!AC750</f>
        <v>-3571.61456433971</v>
      </c>
      <c r="E751" s="8" t="n">
        <f aca="false">+[2]data1cf!AD750</f>
        <v>-3172.89319870344</v>
      </c>
      <c r="F751" s="8" t="n">
        <f aca="false">+[2]data1cf!AE750</f>
        <v>-3399.48404260137</v>
      </c>
      <c r="G751" s="8" t="n">
        <f aca="false">+[2]data1cf!AF750</f>
        <v>-3670.89408161633</v>
      </c>
      <c r="H751" s="8" t="n">
        <f aca="false">+[2]data1cf!AG750</f>
        <v>-2422.59567598326</v>
      </c>
      <c r="I751" s="8" t="n">
        <f aca="false">+[2]data1cf!AH750</f>
        <v>-2539.02052720275</v>
      </c>
      <c r="J751" s="8" t="n">
        <f aca="false">+[2]data1cf!AI750</f>
        <v>-2551.45472973774</v>
      </c>
      <c r="K751" s="8" t="n">
        <f aca="false">+[2]data1cf!AJ750</f>
        <v>-2560.7514107511</v>
      </c>
      <c r="L751" s="8" t="n">
        <f aca="false">+[2]data1cf!AK750</f>
        <v>-2588.94866461815</v>
      </c>
      <c r="M751" s="8" t="n">
        <f aca="false">+[2]data1cf!AL750</f>
        <v>-2587.53004505392</v>
      </c>
      <c r="N751" s="8" t="n">
        <f aca="false">+[2]data1cf!AM750</f>
        <v>-2605.03539715006</v>
      </c>
      <c r="O751" s="8" t="n">
        <f aca="false">+[2]data1cf!AN750</f>
        <v>-2415.33036218579</v>
      </c>
      <c r="P751" s="8" t="n">
        <f aca="false">+[2]data1cf!AO750</f>
        <v>-2376.84388267588</v>
      </c>
      <c r="Q751" s="8" t="n">
        <f aca="false">+[2]data1cf!AP750</f>
        <v>-2377.86540701338</v>
      </c>
      <c r="R751" s="8" t="n">
        <f aca="false">+[2]data1cf!AQ750</f>
        <v>1035.61154131512</v>
      </c>
      <c r="S751" s="8" t="n">
        <f aca="false">+[2]data1cf!AR750</f>
        <v>0</v>
      </c>
      <c r="T751" s="8" t="n">
        <f aca="false">+[2]data1cf!AS750</f>
        <v>0</v>
      </c>
      <c r="U751" s="8" t="n">
        <f aca="false">+[2]data1cf!AT750</f>
        <v>0</v>
      </c>
      <c r="V751" s="8" t="n">
        <f aca="false">+[2]data1cf!AU750</f>
        <v>0</v>
      </c>
      <c r="W751" s="8" t="n">
        <f aca="false">+[2]data1cf!AV750</f>
        <v>0</v>
      </c>
      <c r="X751" s="8" t="n">
        <f aca="false">+[2]data1cf!AW750</f>
        <v>0</v>
      </c>
      <c r="Y751" s="8" t="n">
        <f aca="false">+[2]data1cf!AX750</f>
        <v>0</v>
      </c>
      <c r="Z751" s="8" t="n">
        <f aca="false">+[2]data1cf!AY750</f>
        <v>0</v>
      </c>
      <c r="AA751" s="8" t="n">
        <f aca="false">+[2]data1cf!AZ750</f>
        <v>0</v>
      </c>
      <c r="AB751" s="9"/>
      <c r="AC751" s="9"/>
      <c r="AD751" s="9"/>
      <c r="AE751" s="9"/>
      <c r="AF751" s="9"/>
      <c r="AG751" s="9"/>
      <c r="AH751" s="9"/>
      <c r="AI751" s="9"/>
      <c r="AJ751" s="9"/>
      <c r="AK751" s="1"/>
      <c r="AL751" s="1" t="e">
        <f aca="false">SUMPRODUCT(B751:AJ751,PVCapPrice)</f>
        <v>#DIV/0!</v>
      </c>
      <c r="AM751" s="1"/>
      <c r="AN751" s="1"/>
      <c r="AO751" s="1"/>
      <c r="AP751" s="1"/>
      <c r="AQ751" s="1"/>
    </row>
    <row r="752" customFormat="false" ht="11.25" hidden="false" customHeight="false" outlineLevel="0" collapsed="false">
      <c r="A752" s="1" t="n">
        <v>750</v>
      </c>
      <c r="B752" s="8" t="n">
        <f aca="false">+[2]data1cf!AA751</f>
        <v>-99255.5734900551</v>
      </c>
      <c r="C752" s="8" t="n">
        <f aca="false">+[2]data1cf!AB751</f>
        <v>-7405.48910327725</v>
      </c>
      <c r="D752" s="8" t="n">
        <f aca="false">+[2]data1cf!AC751</f>
        <v>-3252.52547548527</v>
      </c>
      <c r="E752" s="8" t="n">
        <f aca="false">+[2]data1cf!AD751</f>
        <v>-2933.1150892997</v>
      </c>
      <c r="F752" s="8" t="n">
        <f aca="false">+[2]data1cf!AE751</f>
        <v>-3201.01620728426</v>
      </c>
      <c r="G752" s="8" t="n">
        <f aca="false">+[2]data1cf!AF751</f>
        <v>-3462.30926067082</v>
      </c>
      <c r="H752" s="8" t="n">
        <f aca="false">+[2]data1cf!AG751</f>
        <v>-2205.47450692313</v>
      </c>
      <c r="I752" s="8" t="n">
        <f aca="false">+[2]data1cf!AH751</f>
        <v>-2333.40015842992</v>
      </c>
      <c r="J752" s="8" t="n">
        <f aca="false">+[2]data1cf!AI751</f>
        <v>-2345.83436096491</v>
      </c>
      <c r="K752" s="8" t="n">
        <f aca="false">+[2]data1cf!AJ751</f>
        <v>-2354.78253287866</v>
      </c>
      <c r="L752" s="8" t="n">
        <f aca="false">+[2]data1cf!AK751</f>
        <v>-2383.32829584532</v>
      </c>
      <c r="M752" s="8" t="n">
        <f aca="false">+[2]data1cf!AL751</f>
        <v>-2381.56116718148</v>
      </c>
      <c r="N752" s="8" t="n">
        <f aca="false">+[2]data1cf!AM751</f>
        <v>-2399.41502837723</v>
      </c>
      <c r="O752" s="8" t="n">
        <f aca="false">+[2]data1cf!AN751</f>
        <v>-2209.36148431334</v>
      </c>
      <c r="P752" s="8" t="n">
        <f aca="false">+[2]data1cf!AO751</f>
        <v>-2171.22351390305</v>
      </c>
      <c r="Q752" s="8" t="n">
        <f aca="false">+[2]data1cf!AP751</f>
        <v>-2171.89652914094</v>
      </c>
      <c r="R752" s="8" t="n">
        <f aca="false">+[2]data1cf!AQ751</f>
        <v>1138.42172570154</v>
      </c>
      <c r="S752" s="8" t="n">
        <f aca="false">+[2]data1cf!AR751</f>
        <v>0</v>
      </c>
      <c r="T752" s="8" t="n">
        <f aca="false">+[2]data1cf!AS751</f>
        <v>0</v>
      </c>
      <c r="U752" s="8" t="n">
        <f aca="false">+[2]data1cf!AT751</f>
        <v>0</v>
      </c>
      <c r="V752" s="8" t="n">
        <f aca="false">+[2]data1cf!AU751</f>
        <v>0</v>
      </c>
      <c r="W752" s="8" t="n">
        <f aca="false">+[2]data1cf!AV751</f>
        <v>0</v>
      </c>
      <c r="X752" s="8" t="n">
        <f aca="false">+[2]data1cf!AW751</f>
        <v>0</v>
      </c>
      <c r="Y752" s="8" t="n">
        <f aca="false">+[2]data1cf!AX751</f>
        <v>0</v>
      </c>
      <c r="Z752" s="8" t="n">
        <f aca="false">+[2]data1cf!AY751</f>
        <v>0</v>
      </c>
      <c r="AA752" s="8" t="n">
        <f aca="false">+[2]data1cf!AZ751</f>
        <v>0</v>
      </c>
      <c r="AB752" s="9"/>
      <c r="AC752" s="9"/>
      <c r="AD752" s="9"/>
      <c r="AE752" s="9"/>
      <c r="AF752" s="9"/>
      <c r="AG752" s="9"/>
      <c r="AH752" s="9"/>
      <c r="AI752" s="9"/>
      <c r="AJ752" s="9"/>
      <c r="AK752" s="1"/>
      <c r="AL752" s="1" t="e">
        <f aca="false">SUMPRODUCT(B752:AJ752,PVCapPrice)</f>
        <v>#DIV/0!</v>
      </c>
      <c r="AM752" s="1"/>
      <c r="AN752" s="1"/>
      <c r="AO752" s="1"/>
      <c r="AP752" s="1"/>
      <c r="AQ752" s="1"/>
    </row>
    <row r="753" customFormat="false" ht="11.25" hidden="false" customHeight="false" outlineLevel="0" collapsed="false">
      <c r="A753" s="1" t="n">
        <v>751</v>
      </c>
      <c r="B753" s="8" t="n">
        <f aca="false">+[2]data1cf!AA752</f>
        <v>-97899.9455018714</v>
      </c>
      <c r="C753" s="8" t="n">
        <f aca="false">+[2]data1cf!AB752</f>
        <v>-7443.13958566194</v>
      </c>
      <c r="D753" s="8" t="n">
        <f aca="false">+[2]data1cf!AC752</f>
        <v>-3315.63147963393</v>
      </c>
      <c r="E753" s="8" t="n">
        <f aca="false">+[2]data1cf!AD752</f>
        <v>-2993.7056505777</v>
      </c>
      <c r="F753" s="8" t="n">
        <f aca="false">+[2]data1cf!AE752</f>
        <v>-3098.77383999564</v>
      </c>
      <c r="G753" s="8" t="n">
        <f aca="false">+[2]data1cf!AF752</f>
        <v>-3544.19242935897</v>
      </c>
      <c r="H753" s="8" t="n">
        <f aca="false">+[2]data1cf!AG752</f>
        <v>-2238.31085340364</v>
      </c>
      <c r="I753" s="8" t="n">
        <f aca="false">+[2]data1cf!AH752</f>
        <v>-2364.49717997646</v>
      </c>
      <c r="J753" s="8" t="n">
        <f aca="false">+[2]data1cf!AI752</f>
        <v>-2376.93138251145</v>
      </c>
      <c r="K753" s="8" t="n">
        <f aca="false">+[2]data1cf!AJ752</f>
        <v>-2385.93226124138</v>
      </c>
      <c r="L753" s="8" t="n">
        <f aca="false">+[2]data1cf!AK752</f>
        <v>-2414.42531739186</v>
      </c>
      <c r="M753" s="8" t="n">
        <f aca="false">+[2]data1cf!AL752</f>
        <v>-2412.7108955442</v>
      </c>
      <c r="N753" s="8" t="n">
        <f aca="false">+[2]data1cf!AM752</f>
        <v>-2430.51204992377</v>
      </c>
      <c r="O753" s="8" t="n">
        <f aca="false">+[2]data1cf!AN752</f>
        <v>-2240.51121267607</v>
      </c>
      <c r="P753" s="8" t="n">
        <f aca="false">+[2]data1cf!AO752</f>
        <v>-2202.32053544959</v>
      </c>
      <c r="Q753" s="8" t="n">
        <f aca="false">+[2]data1cf!AP752</f>
        <v>-2203.04625750366</v>
      </c>
      <c r="R753" s="8" t="n">
        <f aca="false">+[2]data1cf!AQ752</f>
        <v>1122.87321492826</v>
      </c>
      <c r="S753" s="8" t="n">
        <f aca="false">+[2]data1cf!AR752</f>
        <v>0</v>
      </c>
      <c r="T753" s="8" t="n">
        <f aca="false">+[2]data1cf!AS752</f>
        <v>0</v>
      </c>
      <c r="U753" s="8" t="n">
        <f aca="false">+[2]data1cf!AT752</f>
        <v>0</v>
      </c>
      <c r="V753" s="8" t="n">
        <f aca="false">+[2]data1cf!AU752</f>
        <v>0</v>
      </c>
      <c r="W753" s="8" t="n">
        <f aca="false">+[2]data1cf!AV752</f>
        <v>0</v>
      </c>
      <c r="X753" s="8" t="n">
        <f aca="false">+[2]data1cf!AW752</f>
        <v>0</v>
      </c>
      <c r="Y753" s="8" t="n">
        <f aca="false">+[2]data1cf!AX752</f>
        <v>0</v>
      </c>
      <c r="Z753" s="8" t="n">
        <f aca="false">+[2]data1cf!AY752</f>
        <v>0</v>
      </c>
      <c r="AA753" s="8" t="n">
        <f aca="false">+[2]data1cf!AZ752</f>
        <v>0</v>
      </c>
      <c r="AB753" s="9"/>
      <c r="AC753" s="9"/>
      <c r="AD753" s="9"/>
      <c r="AE753" s="9"/>
      <c r="AF753" s="9"/>
      <c r="AG753" s="9"/>
      <c r="AH753" s="9"/>
      <c r="AI753" s="9"/>
      <c r="AJ753" s="9"/>
      <c r="AK753" s="1"/>
      <c r="AL753" s="1" t="e">
        <f aca="false">SUMPRODUCT(B753:AJ753,PVCapPrice)</f>
        <v>#DIV/0!</v>
      </c>
      <c r="AM753" s="1"/>
      <c r="AN753" s="1"/>
      <c r="AO753" s="1"/>
      <c r="AP753" s="1"/>
      <c r="AQ753" s="1"/>
    </row>
    <row r="754" customFormat="false" ht="11.25" hidden="false" customHeight="false" outlineLevel="0" collapsed="false">
      <c r="A754" s="1" t="n">
        <v>752</v>
      </c>
      <c r="B754" s="8" t="n">
        <f aca="false">+[2]data1cf!AA753</f>
        <v>-87050.1524690307</v>
      </c>
      <c r="C754" s="8" t="n">
        <f aca="false">+[2]data1cf!AB753</f>
        <v>-7624.49273885232</v>
      </c>
      <c r="D754" s="8" t="n">
        <f aca="false">+[2]data1cf!AC753</f>
        <v>-3688.65044345962</v>
      </c>
      <c r="E754" s="8" t="n">
        <f aca="false">+[2]data1cf!AD753</f>
        <v>-3347.56554839232</v>
      </c>
      <c r="F754" s="8" t="n">
        <f aca="false">+[2]data1cf!AE753</f>
        <v>-3635.40690385518</v>
      </c>
      <c r="G754" s="8" t="n">
        <f aca="false">+[2]data1cf!AF753</f>
        <v>-3885.1699846463</v>
      </c>
      <c r="H754" s="8" t="n">
        <f aca="false">+[2]data1cf!AG753</f>
        <v>-2501.11714419543</v>
      </c>
      <c r="I754" s="8" t="n">
        <f aca="false">+[2]data1cf!AH753</f>
        <v>-2613.3827523154</v>
      </c>
      <c r="J754" s="8" t="n">
        <f aca="false">+[2]data1cf!AI753</f>
        <v>-2625.81695485039</v>
      </c>
      <c r="K754" s="8" t="n">
        <f aca="false">+[2]data1cf!AJ753</f>
        <v>-2635.23967353344</v>
      </c>
      <c r="L754" s="8" t="n">
        <f aca="false">+[2]data1cf!AK753</f>
        <v>-2663.3108897308</v>
      </c>
      <c r="M754" s="8" t="n">
        <f aca="false">+[2]data1cf!AL753</f>
        <v>-2662.01830783626</v>
      </c>
      <c r="N754" s="8" t="n">
        <f aca="false">+[2]data1cf!AM753</f>
        <v>-2679.39762226271</v>
      </c>
      <c r="O754" s="8" t="n">
        <f aca="false">+[2]data1cf!AN753</f>
        <v>-2489.81862496812</v>
      </c>
      <c r="P754" s="8" t="n">
        <f aca="false">+[2]data1cf!AO753</f>
        <v>-2451.20610778853</v>
      </c>
      <c r="Q754" s="8" t="n">
        <f aca="false">+[2]data1cf!AP753</f>
        <v>-2452.35366979572</v>
      </c>
      <c r="R754" s="8" t="n">
        <f aca="false">+[2]data1cf!AQ753</f>
        <v>998.430428758794</v>
      </c>
      <c r="S754" s="8" t="n">
        <f aca="false">+[2]data1cf!AR753</f>
        <v>0</v>
      </c>
      <c r="T754" s="8" t="n">
        <f aca="false">+[2]data1cf!AS753</f>
        <v>0</v>
      </c>
      <c r="U754" s="8" t="n">
        <f aca="false">+[2]data1cf!AT753</f>
        <v>0</v>
      </c>
      <c r="V754" s="8" t="n">
        <f aca="false">+[2]data1cf!AU753</f>
        <v>0</v>
      </c>
      <c r="W754" s="8" t="n">
        <f aca="false">+[2]data1cf!AV753</f>
        <v>0</v>
      </c>
      <c r="X754" s="8" t="n">
        <f aca="false">+[2]data1cf!AW753</f>
        <v>0</v>
      </c>
      <c r="Y754" s="8" t="n">
        <f aca="false">+[2]data1cf!AX753</f>
        <v>0</v>
      </c>
      <c r="Z754" s="8" t="n">
        <f aca="false">+[2]data1cf!AY753</f>
        <v>0</v>
      </c>
      <c r="AA754" s="8" t="n">
        <f aca="false">+[2]data1cf!AZ753</f>
        <v>0</v>
      </c>
      <c r="AB754" s="9"/>
      <c r="AC754" s="9"/>
      <c r="AD754" s="9"/>
      <c r="AE754" s="9"/>
      <c r="AF754" s="9"/>
      <c r="AG754" s="9"/>
      <c r="AH754" s="9"/>
      <c r="AI754" s="9"/>
      <c r="AJ754" s="9"/>
      <c r="AK754" s="1"/>
      <c r="AL754" s="1" t="e">
        <f aca="false">SUMPRODUCT(B754:AJ754,PVCapPrice)</f>
        <v>#DIV/0!</v>
      </c>
      <c r="AM754" s="1"/>
      <c r="AN754" s="1"/>
      <c r="AO754" s="1"/>
      <c r="AP754" s="1"/>
      <c r="AQ754" s="1"/>
    </row>
    <row r="755" customFormat="false" ht="11.25" hidden="false" customHeight="false" outlineLevel="0" collapsed="false">
      <c r="A755" s="1" t="n">
        <v>753</v>
      </c>
      <c r="B755" s="8" t="n">
        <f aca="false">+[2]data1cf!AA754</f>
        <v>-97283.3268085603</v>
      </c>
      <c r="C755" s="8" t="n">
        <f aca="false">+[2]data1cf!AB754</f>
        <v>-7431.56252708258</v>
      </c>
      <c r="D755" s="8" t="n">
        <f aca="false">+[2]data1cf!AC754</f>
        <v>-3234.35815655806</v>
      </c>
      <c r="E755" s="8" t="n">
        <f aca="false">+[2]data1cf!AD754</f>
        <v>-2977.77254691123</v>
      </c>
      <c r="F755" s="8" t="n">
        <f aca="false">+[2]data1cf!AE754</f>
        <v>-3299.49946438014</v>
      </c>
      <c r="G755" s="8" t="n">
        <f aca="false">+[2]data1cf!AF754</f>
        <v>-3565.15436024152</v>
      </c>
      <c r="H755" s="8" t="n">
        <f aca="false">+[2]data1cf!AG754</f>
        <v>-2253.2467393815</v>
      </c>
      <c r="I755" s="8" t="n">
        <f aca="false">+[2]data1cf!AH754</f>
        <v>-2378.64191950606</v>
      </c>
      <c r="J755" s="8" t="n">
        <f aca="false">+[2]data1cf!AI754</f>
        <v>-2391.07612204105</v>
      </c>
      <c r="K755" s="8" t="n">
        <f aca="false">+[2]data1cf!AJ754</f>
        <v>-2400.10097490578</v>
      </c>
      <c r="L755" s="8" t="n">
        <f aca="false">+[2]data1cf!AK754</f>
        <v>-2428.57005692146</v>
      </c>
      <c r="M755" s="8" t="n">
        <f aca="false">+[2]data1cf!AL754</f>
        <v>-2426.8796092086</v>
      </c>
      <c r="N755" s="8" t="n">
        <f aca="false">+[2]data1cf!AM754</f>
        <v>-2444.65678945337</v>
      </c>
      <c r="O755" s="8" t="n">
        <f aca="false">+[2]data1cf!AN754</f>
        <v>-2254.67992634046</v>
      </c>
      <c r="P755" s="8" t="n">
        <f aca="false">+[2]data1cf!AO754</f>
        <v>-2216.46527497919</v>
      </c>
      <c r="Q755" s="8" t="n">
        <f aca="false">+[2]data1cf!AP754</f>
        <v>-2217.21497116806</v>
      </c>
      <c r="R755" s="8" t="n">
        <f aca="false">+[2]data1cf!AQ754</f>
        <v>1115.80084516346</v>
      </c>
      <c r="S755" s="8" t="n">
        <f aca="false">+[2]data1cf!AR754</f>
        <v>0</v>
      </c>
      <c r="T755" s="8" t="n">
        <f aca="false">+[2]data1cf!AS754</f>
        <v>0</v>
      </c>
      <c r="U755" s="8" t="n">
        <f aca="false">+[2]data1cf!AT754</f>
        <v>0</v>
      </c>
      <c r="V755" s="8" t="n">
        <f aca="false">+[2]data1cf!AU754</f>
        <v>0</v>
      </c>
      <c r="W755" s="8" t="n">
        <f aca="false">+[2]data1cf!AV754</f>
        <v>0</v>
      </c>
      <c r="X755" s="8" t="n">
        <f aca="false">+[2]data1cf!AW754</f>
        <v>0</v>
      </c>
      <c r="Y755" s="8" t="n">
        <f aca="false">+[2]data1cf!AX754</f>
        <v>0</v>
      </c>
      <c r="Z755" s="8" t="n">
        <f aca="false">+[2]data1cf!AY754</f>
        <v>0</v>
      </c>
      <c r="AA755" s="8" t="n">
        <f aca="false">+[2]data1cf!AZ754</f>
        <v>0</v>
      </c>
      <c r="AB755" s="9"/>
      <c r="AC755" s="9"/>
      <c r="AD755" s="9"/>
      <c r="AE755" s="9"/>
      <c r="AF755" s="9"/>
      <c r="AG755" s="9"/>
      <c r="AH755" s="9"/>
      <c r="AI755" s="9"/>
      <c r="AJ755" s="9"/>
      <c r="AK755" s="1"/>
      <c r="AL755" s="1" t="e">
        <f aca="false">SUMPRODUCT(B755:AJ755,PVCapPrice)</f>
        <v>#DIV/0!</v>
      </c>
      <c r="AM755" s="1"/>
      <c r="AN755" s="1"/>
      <c r="AO755" s="1"/>
      <c r="AP755" s="1"/>
      <c r="AQ755" s="1"/>
    </row>
    <row r="756" customFormat="false" ht="11.25" hidden="false" customHeight="false" outlineLevel="0" collapsed="false">
      <c r="A756" s="1" t="n">
        <v>754</v>
      </c>
      <c r="B756" s="8" t="n">
        <f aca="false">+[2]data1cf!AA755</f>
        <v>-103518.995576584</v>
      </c>
      <c r="C756" s="8" t="n">
        <f aca="false">+[2]data1cf!AB755</f>
        <v>-7322.81790425221</v>
      </c>
      <c r="D756" s="8" t="n">
        <f aca="false">+[2]data1cf!AC755</f>
        <v>-3080.19004290365</v>
      </c>
      <c r="E756" s="8" t="n">
        <f aca="false">+[2]data1cf!AD755</f>
        <v>-2770.57993006557</v>
      </c>
      <c r="F756" s="8" t="n">
        <f aca="false">+[2]data1cf!AE755</f>
        <v>-3042.86729409497</v>
      </c>
      <c r="G756" s="8" t="n">
        <f aca="false">+[2]data1cf!AF755</f>
        <v>-3252.90146277303</v>
      </c>
      <c r="H756" s="8" t="n">
        <f aca="false">+[2]data1cf!AG755</f>
        <v>-2102.20487392192</v>
      </c>
      <c r="I756" s="8" t="n">
        <f aca="false">+[2]data1cf!AH755</f>
        <v>-2235.60066650261</v>
      </c>
      <c r="J756" s="8" t="n">
        <f aca="false">+[2]data1cf!AI755</f>
        <v>-2248.0348690376</v>
      </c>
      <c r="K756" s="8" t="n">
        <f aca="false">+[2]data1cf!AJ755</f>
        <v>-2256.81727910062</v>
      </c>
      <c r="L756" s="8" t="n">
        <f aca="false">+[2]data1cf!AK755</f>
        <v>-2285.52880391801</v>
      </c>
      <c r="M756" s="8" t="n">
        <f aca="false">+[2]data1cf!AL755</f>
        <v>-2283.59591340344</v>
      </c>
      <c r="N756" s="8" t="n">
        <f aca="false">+[2]data1cf!AM755</f>
        <v>-2301.61553644992</v>
      </c>
      <c r="O756" s="8" t="n">
        <f aca="false">+[2]data1cf!AN755</f>
        <v>-2111.39623053531</v>
      </c>
      <c r="P756" s="8" t="n">
        <f aca="false">+[2]data1cf!AO755</f>
        <v>-2073.42402197574</v>
      </c>
      <c r="Q756" s="8" t="n">
        <f aca="false">+[2]data1cf!AP755</f>
        <v>-2073.9312753629</v>
      </c>
      <c r="R756" s="8" t="n">
        <f aca="false">+[2]data1cf!AQ755</f>
        <v>1187.32147166519</v>
      </c>
      <c r="S756" s="8" t="n">
        <f aca="false">+[2]data1cf!AR755</f>
        <v>0</v>
      </c>
      <c r="T756" s="8" t="n">
        <f aca="false">+[2]data1cf!AS755</f>
        <v>0</v>
      </c>
      <c r="U756" s="8" t="n">
        <f aca="false">+[2]data1cf!AT755</f>
        <v>0</v>
      </c>
      <c r="V756" s="8" t="n">
        <f aca="false">+[2]data1cf!AU755</f>
        <v>0</v>
      </c>
      <c r="W756" s="8" t="n">
        <f aca="false">+[2]data1cf!AV755</f>
        <v>0</v>
      </c>
      <c r="X756" s="8" t="n">
        <f aca="false">+[2]data1cf!AW755</f>
        <v>0</v>
      </c>
      <c r="Y756" s="8" t="n">
        <f aca="false">+[2]data1cf!AX755</f>
        <v>0</v>
      </c>
      <c r="Z756" s="8" t="n">
        <f aca="false">+[2]data1cf!AY755</f>
        <v>0</v>
      </c>
      <c r="AA756" s="8" t="n">
        <f aca="false">+[2]data1cf!AZ755</f>
        <v>0</v>
      </c>
      <c r="AB756" s="9"/>
      <c r="AC756" s="9"/>
      <c r="AD756" s="9"/>
      <c r="AE756" s="9"/>
      <c r="AF756" s="9"/>
      <c r="AG756" s="9"/>
      <c r="AH756" s="9"/>
      <c r="AI756" s="9"/>
      <c r="AJ756" s="9"/>
      <c r="AK756" s="1"/>
      <c r="AL756" s="1" t="e">
        <f aca="false">SUMPRODUCT(B756:AJ756,PVCapPrice)</f>
        <v>#DIV/0!</v>
      </c>
      <c r="AM756" s="1"/>
      <c r="AN756" s="1"/>
      <c r="AO756" s="1"/>
      <c r="AP756" s="1"/>
      <c r="AQ756" s="1"/>
    </row>
    <row r="757" customFormat="false" ht="11.25" hidden="false" customHeight="false" outlineLevel="0" collapsed="false">
      <c r="A757" s="1" t="n">
        <v>755</v>
      </c>
      <c r="B757" s="8" t="n">
        <f aca="false">+[2]data1cf!AA756</f>
        <v>-85782.3337373148</v>
      </c>
      <c r="C757" s="8" t="n">
        <f aca="false">+[2]data1cf!AB756</f>
        <v>-7681.4546182745</v>
      </c>
      <c r="D757" s="8" t="n">
        <f aca="false">+[2]data1cf!AC756</f>
        <v>-3826.74411535613</v>
      </c>
      <c r="E757" s="8" t="n">
        <f aca="false">+[2]data1cf!AD756</f>
        <v>-3454.35599789752</v>
      </c>
      <c r="F757" s="8" t="n">
        <f aca="false">+[2]data1cf!AE756</f>
        <v>-3523.80400849903</v>
      </c>
      <c r="G757" s="8" t="n">
        <f aca="false">+[2]data1cf!AF756</f>
        <v>-3931.04620499209</v>
      </c>
      <c r="H757" s="8" t="n">
        <f aca="false">+[2]data1cf!AG756</f>
        <v>-2531.82655379155</v>
      </c>
      <c r="I757" s="8" t="n">
        <f aca="false">+[2]data1cf!AH756</f>
        <v>-2642.46549976598</v>
      </c>
      <c r="J757" s="8" t="n">
        <f aca="false">+[2]data1cf!AI756</f>
        <v>-2654.89970230097</v>
      </c>
      <c r="K757" s="8" t="n">
        <f aca="false">+[2]data1cf!AJ756</f>
        <v>-2664.3717137763</v>
      </c>
      <c r="L757" s="8" t="n">
        <f aca="false">+[2]data1cf!AK756</f>
        <v>-2692.39363718138</v>
      </c>
      <c r="M757" s="8" t="n">
        <f aca="false">+[2]data1cf!AL756</f>
        <v>-2691.15034807912</v>
      </c>
      <c r="N757" s="8" t="n">
        <f aca="false">+[2]data1cf!AM756</f>
        <v>-2708.48036971329</v>
      </c>
      <c r="O757" s="8" t="n">
        <f aca="false">+[2]data1cf!AN756</f>
        <v>-2518.95066521099</v>
      </c>
      <c r="P757" s="8" t="n">
        <f aca="false">+[2]data1cf!AO756</f>
        <v>-2480.28885523911</v>
      </c>
      <c r="Q757" s="8" t="n">
        <f aca="false">+[2]data1cf!AP756</f>
        <v>-2481.48571003858</v>
      </c>
      <c r="R757" s="8" t="n">
        <f aca="false">+[2]data1cf!AQ756</f>
        <v>983.889055033506</v>
      </c>
      <c r="S757" s="8" t="n">
        <f aca="false">+[2]data1cf!AR756</f>
        <v>0</v>
      </c>
      <c r="T757" s="8" t="n">
        <f aca="false">+[2]data1cf!AS756</f>
        <v>0</v>
      </c>
      <c r="U757" s="8" t="n">
        <f aca="false">+[2]data1cf!AT756</f>
        <v>0</v>
      </c>
      <c r="V757" s="8" t="n">
        <f aca="false">+[2]data1cf!AU756</f>
        <v>0</v>
      </c>
      <c r="W757" s="8" t="n">
        <f aca="false">+[2]data1cf!AV756</f>
        <v>0</v>
      </c>
      <c r="X757" s="8" t="n">
        <f aca="false">+[2]data1cf!AW756</f>
        <v>0</v>
      </c>
      <c r="Y757" s="8" t="n">
        <f aca="false">+[2]data1cf!AX756</f>
        <v>0</v>
      </c>
      <c r="Z757" s="8" t="n">
        <f aca="false">+[2]data1cf!AY756</f>
        <v>0</v>
      </c>
      <c r="AA757" s="8" t="n">
        <f aca="false">+[2]data1cf!AZ756</f>
        <v>0</v>
      </c>
      <c r="AB757" s="9"/>
      <c r="AC757" s="9"/>
      <c r="AD757" s="9"/>
      <c r="AE757" s="9"/>
      <c r="AF757" s="9"/>
      <c r="AG757" s="9"/>
      <c r="AH757" s="9"/>
      <c r="AI757" s="9"/>
      <c r="AJ757" s="9"/>
      <c r="AK757" s="1"/>
      <c r="AL757" s="1" t="e">
        <f aca="false">SUMPRODUCT(B757:AJ757,PVCapPrice)</f>
        <v>#DIV/0!</v>
      </c>
      <c r="AM757" s="1"/>
      <c r="AN757" s="1"/>
      <c r="AO757" s="1"/>
      <c r="AP757" s="1"/>
      <c r="AQ757" s="1"/>
    </row>
    <row r="758" customFormat="false" ht="11.25" hidden="false" customHeight="false" outlineLevel="0" collapsed="false">
      <c r="A758" s="1" t="n">
        <v>756</v>
      </c>
      <c r="B758" s="8" t="n">
        <f aca="false">+[2]data1cf!AA757</f>
        <v>-89140.1144016721</v>
      </c>
      <c r="C758" s="8" t="n">
        <f aca="false">+[2]data1cf!AB757</f>
        <v>-7659.98059998958</v>
      </c>
      <c r="D758" s="8" t="n">
        <f aca="false">+[2]data1cf!AC757</f>
        <v>-3613.86759171844</v>
      </c>
      <c r="E758" s="8" t="n">
        <f aca="false">+[2]data1cf!AD757</f>
        <v>-3191.09273175055</v>
      </c>
      <c r="F758" s="8" t="n">
        <f aca="false">+[2]data1cf!AE757</f>
        <v>-3551.31526807495</v>
      </c>
      <c r="G758" s="8" t="n">
        <f aca="false">+[2]data1cf!AF757</f>
        <v>-3801.44942371699</v>
      </c>
      <c r="H758" s="8" t="n">
        <f aca="false">+[2]data1cf!AG757</f>
        <v>-2450.49358467213</v>
      </c>
      <c r="I758" s="8" t="n">
        <f aca="false">+[2]data1cf!AH757</f>
        <v>-2565.44069755015</v>
      </c>
      <c r="J758" s="8" t="n">
        <f aca="false">+[2]data1cf!AI757</f>
        <v>-2577.87490008514</v>
      </c>
      <c r="K758" s="8" t="n">
        <f aca="false">+[2]data1cf!AJ757</f>
        <v>-2587.21636104825</v>
      </c>
      <c r="L758" s="8" t="n">
        <f aca="false">+[2]data1cf!AK757</f>
        <v>-2615.36883496556</v>
      </c>
      <c r="M758" s="8" t="n">
        <f aca="false">+[2]data1cf!AL757</f>
        <v>-2613.99499535107</v>
      </c>
      <c r="N758" s="8" t="n">
        <f aca="false">+[2]data1cf!AM757</f>
        <v>-2631.45556749746</v>
      </c>
      <c r="O758" s="8" t="n">
        <f aca="false">+[2]data1cf!AN757</f>
        <v>-2441.79531248293</v>
      </c>
      <c r="P758" s="8" t="n">
        <f aca="false">+[2]data1cf!AO757</f>
        <v>-2403.26405302328</v>
      </c>
      <c r="Q758" s="8" t="n">
        <f aca="false">+[2]data1cf!AP757</f>
        <v>-2404.33035731053</v>
      </c>
      <c r="R758" s="8" t="n">
        <f aca="false">+[2]data1cf!AQ757</f>
        <v>1022.40145614142</v>
      </c>
      <c r="S758" s="8" t="n">
        <f aca="false">+[2]data1cf!AR757</f>
        <v>0</v>
      </c>
      <c r="T758" s="8" t="n">
        <f aca="false">+[2]data1cf!AS757</f>
        <v>0</v>
      </c>
      <c r="U758" s="8" t="n">
        <f aca="false">+[2]data1cf!AT757</f>
        <v>0</v>
      </c>
      <c r="V758" s="8" t="n">
        <f aca="false">+[2]data1cf!AU757</f>
        <v>0</v>
      </c>
      <c r="W758" s="8" t="n">
        <f aca="false">+[2]data1cf!AV757</f>
        <v>0</v>
      </c>
      <c r="X758" s="8" t="n">
        <f aca="false">+[2]data1cf!AW757</f>
        <v>0</v>
      </c>
      <c r="Y758" s="8" t="n">
        <f aca="false">+[2]data1cf!AX757</f>
        <v>0</v>
      </c>
      <c r="Z758" s="8" t="n">
        <f aca="false">+[2]data1cf!AY757</f>
        <v>0</v>
      </c>
      <c r="AA758" s="8" t="n">
        <f aca="false">+[2]data1cf!AZ757</f>
        <v>0</v>
      </c>
      <c r="AB758" s="9"/>
      <c r="AC758" s="9"/>
      <c r="AD758" s="9"/>
      <c r="AE758" s="9"/>
      <c r="AF758" s="9"/>
      <c r="AG758" s="9"/>
      <c r="AH758" s="9"/>
      <c r="AI758" s="9"/>
      <c r="AJ758" s="9"/>
      <c r="AK758" s="1"/>
      <c r="AL758" s="1" t="e">
        <f aca="false">SUMPRODUCT(B758:AJ758,PVCapPrice)</f>
        <v>#DIV/0!</v>
      </c>
      <c r="AM758" s="1"/>
      <c r="AN758" s="1"/>
      <c r="AO758" s="1"/>
      <c r="AP758" s="1"/>
      <c r="AQ758" s="1"/>
    </row>
    <row r="759" customFormat="false" ht="11.25" hidden="false" customHeight="false" outlineLevel="0" collapsed="false">
      <c r="A759" s="1" t="n">
        <v>757</v>
      </c>
      <c r="B759" s="8" t="n">
        <f aca="false">+[2]data1cf!AA758</f>
        <v>-96419.6835953555</v>
      </c>
      <c r="C759" s="8" t="n">
        <f aca="false">+[2]data1cf!AB758</f>
        <v>-7568.88609125881</v>
      </c>
      <c r="D759" s="8" t="n">
        <f aca="false">+[2]data1cf!AC758</f>
        <v>-3382.9876129563</v>
      </c>
      <c r="E759" s="8" t="n">
        <f aca="false">+[2]data1cf!AD758</f>
        <v>-2959.70755746319</v>
      </c>
      <c r="F759" s="8" t="n">
        <f aca="false">+[2]data1cf!AE758</f>
        <v>-3203.33456224487</v>
      </c>
      <c r="G759" s="8" t="n">
        <f aca="false">+[2]data1cf!AF758</f>
        <v>-3588.59705131812</v>
      </c>
      <c r="H759" s="8" t="n">
        <f aca="false">+[2]data1cf!AG758</f>
        <v>-2274.16611256612</v>
      </c>
      <c r="I759" s="8" t="n">
        <f aca="false">+[2]data1cf!AH758</f>
        <v>-2398.45320390241</v>
      </c>
      <c r="J759" s="8" t="n">
        <f aca="false">+[2]data1cf!AI758</f>
        <v>-2410.8874064374</v>
      </c>
      <c r="K759" s="8" t="n">
        <f aca="false">+[2]data1cf!AJ758</f>
        <v>-2419.94583775026</v>
      </c>
      <c r="L759" s="8" t="n">
        <f aca="false">+[2]data1cf!AK758</f>
        <v>-2448.38134131781</v>
      </c>
      <c r="M759" s="8" t="n">
        <f aca="false">+[2]data1cf!AL758</f>
        <v>-2446.72447205308</v>
      </c>
      <c r="N759" s="8" t="n">
        <f aca="false">+[2]data1cf!AM758</f>
        <v>-2464.46807384972</v>
      </c>
      <c r="O759" s="8" t="n">
        <f aca="false">+[2]data1cf!AN758</f>
        <v>-2274.52478918494</v>
      </c>
      <c r="P759" s="8" t="n">
        <f aca="false">+[2]data1cf!AO758</f>
        <v>-2236.27655937554</v>
      </c>
      <c r="Q759" s="8" t="n">
        <f aca="false">+[2]data1cf!AP758</f>
        <v>-2237.05983401254</v>
      </c>
      <c r="R759" s="8" t="n">
        <f aca="false">+[2]data1cf!AQ758</f>
        <v>1105.89520296529</v>
      </c>
      <c r="S759" s="8" t="n">
        <f aca="false">+[2]data1cf!AR758</f>
        <v>0</v>
      </c>
      <c r="T759" s="8" t="n">
        <f aca="false">+[2]data1cf!AS758</f>
        <v>0</v>
      </c>
      <c r="U759" s="8" t="n">
        <f aca="false">+[2]data1cf!AT758</f>
        <v>0</v>
      </c>
      <c r="V759" s="8" t="n">
        <f aca="false">+[2]data1cf!AU758</f>
        <v>0</v>
      </c>
      <c r="W759" s="8" t="n">
        <f aca="false">+[2]data1cf!AV758</f>
        <v>0</v>
      </c>
      <c r="X759" s="8" t="n">
        <f aca="false">+[2]data1cf!AW758</f>
        <v>0</v>
      </c>
      <c r="Y759" s="8" t="n">
        <f aca="false">+[2]data1cf!AX758</f>
        <v>0</v>
      </c>
      <c r="Z759" s="8" t="n">
        <f aca="false">+[2]data1cf!AY758</f>
        <v>0</v>
      </c>
      <c r="AA759" s="8" t="n">
        <f aca="false">+[2]data1cf!AZ758</f>
        <v>0</v>
      </c>
      <c r="AB759" s="9"/>
      <c r="AC759" s="9"/>
      <c r="AD759" s="9"/>
      <c r="AE759" s="9"/>
      <c r="AF759" s="9"/>
      <c r="AG759" s="9"/>
      <c r="AH759" s="9"/>
      <c r="AI759" s="9"/>
      <c r="AJ759" s="9"/>
      <c r="AK759" s="1"/>
      <c r="AL759" s="1" t="e">
        <f aca="false">SUMPRODUCT(B759:AJ759,PVCapPrice)</f>
        <v>#DIV/0!</v>
      </c>
      <c r="AM759" s="1"/>
      <c r="AN759" s="1"/>
      <c r="AO759" s="1"/>
      <c r="AP759" s="1"/>
      <c r="AQ759" s="1"/>
    </row>
    <row r="760" customFormat="false" ht="11.25" hidden="false" customHeight="false" outlineLevel="0" collapsed="false">
      <c r="A760" s="1" t="n">
        <v>758</v>
      </c>
      <c r="B760" s="8" t="n">
        <f aca="false">+[2]data1cf!AA759</f>
        <v>-97815.6907920333</v>
      </c>
      <c r="C760" s="8" t="n">
        <f aca="false">+[2]data1cf!AB759</f>
        <v>-7518.59344803395</v>
      </c>
      <c r="D760" s="8" t="n">
        <f aca="false">+[2]data1cf!AC759</f>
        <v>-3316.06405028411</v>
      </c>
      <c r="E760" s="8" t="n">
        <f aca="false">+[2]data1cf!AD759</f>
        <v>-2906.2118561971</v>
      </c>
      <c r="F760" s="8" t="n">
        <f aca="false">+[2]data1cf!AE759</f>
        <v>-3207.2457037036</v>
      </c>
      <c r="G760" s="8" t="n">
        <f aca="false">+[2]data1cf!AF759</f>
        <v>-3436.05401182572</v>
      </c>
      <c r="H760" s="8" t="n">
        <f aca="false">+[2]data1cf!AG759</f>
        <v>-2240.35169120646</v>
      </c>
      <c r="I760" s="8" t="n">
        <f aca="false">+[2]data1cf!AH759</f>
        <v>-2366.42991561638</v>
      </c>
      <c r="J760" s="8" t="n">
        <f aca="false">+[2]data1cf!AI759</f>
        <v>-2378.86411815137</v>
      </c>
      <c r="K760" s="8" t="n">
        <f aca="false">+[2]data1cf!AJ759</f>
        <v>-2387.86827270442</v>
      </c>
      <c r="L760" s="8" t="n">
        <f aca="false">+[2]data1cf!AK759</f>
        <v>-2416.35805303178</v>
      </c>
      <c r="M760" s="8" t="n">
        <f aca="false">+[2]data1cf!AL759</f>
        <v>-2414.64690700724</v>
      </c>
      <c r="N760" s="8" t="n">
        <f aca="false">+[2]data1cf!AM759</f>
        <v>-2432.44478556369</v>
      </c>
      <c r="O760" s="8" t="n">
        <f aca="false">+[2]data1cf!AN759</f>
        <v>-2242.4472241391</v>
      </c>
      <c r="P760" s="8" t="n">
        <f aca="false">+[2]data1cf!AO759</f>
        <v>-2204.25327108951</v>
      </c>
      <c r="Q760" s="8" t="n">
        <f aca="false">+[2]data1cf!AP759</f>
        <v>-2204.9822689667</v>
      </c>
      <c r="R760" s="8" t="n">
        <f aca="false">+[2]data1cf!AQ759</f>
        <v>1121.9068471083</v>
      </c>
      <c r="S760" s="8" t="n">
        <f aca="false">+[2]data1cf!AR759</f>
        <v>0</v>
      </c>
      <c r="T760" s="8" t="n">
        <f aca="false">+[2]data1cf!AS759</f>
        <v>0</v>
      </c>
      <c r="U760" s="8" t="n">
        <f aca="false">+[2]data1cf!AT759</f>
        <v>0</v>
      </c>
      <c r="V760" s="8" t="n">
        <f aca="false">+[2]data1cf!AU759</f>
        <v>0</v>
      </c>
      <c r="W760" s="8" t="n">
        <f aca="false">+[2]data1cf!AV759</f>
        <v>0</v>
      </c>
      <c r="X760" s="8" t="n">
        <f aca="false">+[2]data1cf!AW759</f>
        <v>0</v>
      </c>
      <c r="Y760" s="8" t="n">
        <f aca="false">+[2]data1cf!AX759</f>
        <v>0</v>
      </c>
      <c r="Z760" s="8" t="n">
        <f aca="false">+[2]data1cf!AY759</f>
        <v>0</v>
      </c>
      <c r="AA760" s="8" t="n">
        <f aca="false">+[2]data1cf!AZ759</f>
        <v>0</v>
      </c>
      <c r="AB760" s="9"/>
      <c r="AC760" s="9"/>
      <c r="AD760" s="9"/>
      <c r="AE760" s="9"/>
      <c r="AF760" s="9"/>
      <c r="AG760" s="9"/>
      <c r="AH760" s="9"/>
      <c r="AI760" s="9"/>
      <c r="AJ760" s="9"/>
      <c r="AK760" s="1"/>
      <c r="AL760" s="1" t="e">
        <f aca="false">SUMPRODUCT(B760:AJ760,PVCapPrice)</f>
        <v>#DIV/0!</v>
      </c>
      <c r="AM760" s="1"/>
      <c r="AN760" s="1"/>
      <c r="AO760" s="1"/>
      <c r="AP760" s="1"/>
      <c r="AQ760" s="1"/>
    </row>
    <row r="761" customFormat="false" ht="11.25" hidden="false" customHeight="false" outlineLevel="0" collapsed="false">
      <c r="A761" s="1" t="n">
        <v>759</v>
      </c>
      <c r="B761" s="8" t="n">
        <f aca="false">+[2]data1cf!AA760</f>
        <v>-101274.043365425</v>
      </c>
      <c r="C761" s="8" t="n">
        <f aca="false">+[2]data1cf!AB760</f>
        <v>-7347.8853456185</v>
      </c>
      <c r="D761" s="8" t="n">
        <f aca="false">+[2]data1cf!AC760</f>
        <v>-3162.1285213286</v>
      </c>
      <c r="E761" s="8" t="n">
        <f aca="false">+[2]data1cf!AD760</f>
        <v>-2907.37577682786</v>
      </c>
      <c r="F761" s="8" t="n">
        <f aca="false">+[2]data1cf!AE760</f>
        <v>-3310.6081525143</v>
      </c>
      <c r="G761" s="8" t="n">
        <f aca="false">+[2]data1cf!AF760</f>
        <v>-3378.76507830991</v>
      </c>
      <c r="H761" s="8" t="n">
        <f aca="false">+[2]data1cf!AG760</f>
        <v>-2156.58264516914</v>
      </c>
      <c r="I761" s="8" t="n">
        <f aca="false">+[2]data1cf!AH760</f>
        <v>-2287.09807426482</v>
      </c>
      <c r="J761" s="8" t="n">
        <f aca="false">+[2]data1cf!AI760</f>
        <v>-2299.53227679981</v>
      </c>
      <c r="K761" s="8" t="n">
        <f aca="false">+[2]data1cf!AJ760</f>
        <v>-2308.40197060481</v>
      </c>
      <c r="L761" s="8" t="n">
        <f aca="false">+[2]data1cf!AK760</f>
        <v>-2337.02621168022</v>
      </c>
      <c r="M761" s="8" t="n">
        <f aca="false">+[2]data1cf!AL760</f>
        <v>-2335.18060490763</v>
      </c>
      <c r="N761" s="8" t="n">
        <f aca="false">+[2]data1cf!AM760</f>
        <v>-2353.11294421213</v>
      </c>
      <c r="O761" s="8" t="n">
        <f aca="false">+[2]data1cf!AN760</f>
        <v>-2162.98092203949</v>
      </c>
      <c r="P761" s="8" t="n">
        <f aca="false">+[2]data1cf!AO760</f>
        <v>-2124.92142973795</v>
      </c>
      <c r="Q761" s="8" t="n">
        <f aca="false">+[2]data1cf!AP760</f>
        <v>-2125.51596686709</v>
      </c>
      <c r="R761" s="8" t="n">
        <f aca="false">+[2]data1cf!AQ760</f>
        <v>1161.57276778408</v>
      </c>
      <c r="S761" s="8" t="n">
        <f aca="false">+[2]data1cf!AR760</f>
        <v>0</v>
      </c>
      <c r="T761" s="8" t="n">
        <f aca="false">+[2]data1cf!AS760</f>
        <v>0</v>
      </c>
      <c r="U761" s="8" t="n">
        <f aca="false">+[2]data1cf!AT760</f>
        <v>0</v>
      </c>
      <c r="V761" s="8" t="n">
        <f aca="false">+[2]data1cf!AU760</f>
        <v>0</v>
      </c>
      <c r="W761" s="8" t="n">
        <f aca="false">+[2]data1cf!AV760</f>
        <v>0</v>
      </c>
      <c r="X761" s="8" t="n">
        <f aca="false">+[2]data1cf!AW760</f>
        <v>0</v>
      </c>
      <c r="Y761" s="8" t="n">
        <f aca="false">+[2]data1cf!AX760</f>
        <v>0</v>
      </c>
      <c r="Z761" s="8" t="n">
        <f aca="false">+[2]data1cf!AY760</f>
        <v>0</v>
      </c>
      <c r="AA761" s="8" t="n">
        <f aca="false">+[2]data1cf!AZ760</f>
        <v>0</v>
      </c>
      <c r="AB761" s="9"/>
      <c r="AC761" s="9"/>
      <c r="AD761" s="9"/>
      <c r="AE761" s="9"/>
      <c r="AF761" s="9"/>
      <c r="AG761" s="9"/>
      <c r="AH761" s="9"/>
      <c r="AI761" s="9"/>
      <c r="AJ761" s="9"/>
      <c r="AK761" s="1"/>
      <c r="AL761" s="1" t="e">
        <f aca="false">SUMPRODUCT(B761:AJ761,PVCapPrice)</f>
        <v>#DIV/0!</v>
      </c>
      <c r="AM761" s="1"/>
      <c r="AN761" s="1"/>
      <c r="AO761" s="1"/>
      <c r="AP761" s="1"/>
      <c r="AQ761" s="1"/>
    </row>
    <row r="762" customFormat="false" ht="11.25" hidden="false" customHeight="false" outlineLevel="0" collapsed="false">
      <c r="A762" s="1" t="n">
        <v>760</v>
      </c>
      <c r="B762" s="8" t="n">
        <f aca="false">+[2]data1cf!AA761</f>
        <v>-96452.6902029816</v>
      </c>
      <c r="C762" s="8" t="n">
        <f aca="false">+[2]data1cf!AB761</f>
        <v>-7442.19180085838</v>
      </c>
      <c r="D762" s="8" t="n">
        <f aca="false">+[2]data1cf!AC761</f>
        <v>-3357.32780179616</v>
      </c>
      <c r="E762" s="8" t="n">
        <f aca="false">+[2]data1cf!AD761</f>
        <v>-2912.44719339968</v>
      </c>
      <c r="F762" s="8" t="n">
        <f aca="false">+[2]data1cf!AE761</f>
        <v>-3314.83675148979</v>
      </c>
      <c r="G762" s="8" t="n">
        <f aca="false">+[2]data1cf!AF761</f>
        <v>-3679.72983914977</v>
      </c>
      <c r="H762" s="8" t="n">
        <f aca="false">+[2]data1cf!AG761</f>
        <v>-2273.36661859462</v>
      </c>
      <c r="I762" s="8" t="n">
        <f aca="false">+[2]data1cf!AH761</f>
        <v>-2397.69605872876</v>
      </c>
      <c r="J762" s="8" t="n">
        <f aca="false">+[2]data1cf!AI761</f>
        <v>-2410.13026126375</v>
      </c>
      <c r="K762" s="8" t="n">
        <f aca="false">+[2]data1cf!AJ761</f>
        <v>-2419.18740927969</v>
      </c>
      <c r="L762" s="8" t="n">
        <f aca="false">+[2]data1cf!AK761</f>
        <v>-2447.62419614416</v>
      </c>
      <c r="M762" s="8" t="n">
        <f aca="false">+[2]data1cf!AL761</f>
        <v>-2445.96604358252</v>
      </c>
      <c r="N762" s="8" t="n">
        <f aca="false">+[2]data1cf!AM761</f>
        <v>-2463.71092867606</v>
      </c>
      <c r="O762" s="8" t="n">
        <f aca="false">+[2]data1cf!AN761</f>
        <v>-2273.76636071438</v>
      </c>
      <c r="P762" s="8" t="n">
        <f aca="false">+[2]data1cf!AO761</f>
        <v>-2235.51941420188</v>
      </c>
      <c r="Q762" s="8" t="n">
        <f aca="false">+[2]data1cf!AP761</f>
        <v>-2236.30140554198</v>
      </c>
      <c r="R762" s="8" t="n">
        <f aca="false">+[2]data1cf!AQ761</f>
        <v>1106.27377555212</v>
      </c>
      <c r="S762" s="8" t="n">
        <f aca="false">+[2]data1cf!AR761</f>
        <v>0</v>
      </c>
      <c r="T762" s="8" t="n">
        <f aca="false">+[2]data1cf!AS761</f>
        <v>0</v>
      </c>
      <c r="U762" s="8" t="n">
        <f aca="false">+[2]data1cf!AT761</f>
        <v>0</v>
      </c>
      <c r="V762" s="8" t="n">
        <f aca="false">+[2]data1cf!AU761</f>
        <v>0</v>
      </c>
      <c r="W762" s="8" t="n">
        <f aca="false">+[2]data1cf!AV761</f>
        <v>0</v>
      </c>
      <c r="X762" s="8" t="n">
        <f aca="false">+[2]data1cf!AW761</f>
        <v>0</v>
      </c>
      <c r="Y762" s="8" t="n">
        <f aca="false">+[2]data1cf!AX761</f>
        <v>0</v>
      </c>
      <c r="Z762" s="8" t="n">
        <f aca="false">+[2]data1cf!AY761</f>
        <v>0</v>
      </c>
      <c r="AA762" s="8" t="n">
        <f aca="false">+[2]data1cf!AZ761</f>
        <v>0</v>
      </c>
      <c r="AB762" s="9"/>
      <c r="AC762" s="9"/>
      <c r="AD762" s="9"/>
      <c r="AE762" s="9"/>
      <c r="AF762" s="9"/>
      <c r="AG762" s="9"/>
      <c r="AH762" s="9"/>
      <c r="AI762" s="9"/>
      <c r="AJ762" s="9"/>
      <c r="AK762" s="1"/>
      <c r="AL762" s="1" t="e">
        <f aca="false">SUMPRODUCT(B762:AJ762,PVCapPrice)</f>
        <v>#DIV/0!</v>
      </c>
      <c r="AM762" s="1"/>
      <c r="AN762" s="1"/>
      <c r="AO762" s="1"/>
      <c r="AP762" s="1"/>
      <c r="AQ762" s="1"/>
    </row>
    <row r="763" customFormat="false" ht="11.25" hidden="false" customHeight="false" outlineLevel="0" collapsed="false">
      <c r="A763" s="1" t="n">
        <v>761</v>
      </c>
      <c r="B763" s="8" t="n">
        <f aca="false">+[2]data1cf!AA762</f>
        <v>-102329.733424033</v>
      </c>
      <c r="C763" s="8" t="n">
        <f aca="false">+[2]data1cf!AB762</f>
        <v>-7364.78619310813</v>
      </c>
      <c r="D763" s="8" t="n">
        <f aca="false">+[2]data1cf!AC762</f>
        <v>-3105.94471701697</v>
      </c>
      <c r="E763" s="8" t="n">
        <f aca="false">+[2]data1cf!AD762</f>
        <v>-2814.33643572196</v>
      </c>
      <c r="F763" s="8" t="n">
        <f aca="false">+[2]data1cf!AE762</f>
        <v>-3159.80332043425</v>
      </c>
      <c r="G763" s="8" t="n">
        <f aca="false">+[2]data1cf!AF762</f>
        <v>-3399.69424257827</v>
      </c>
      <c r="H763" s="8" t="n">
        <f aca="false">+[2]data1cf!AG762</f>
        <v>-2131.01146720394</v>
      </c>
      <c r="I763" s="8" t="n">
        <f aca="false">+[2]data1cf!AH762</f>
        <v>-2262.88138887242</v>
      </c>
      <c r="J763" s="8" t="n">
        <f aca="false">+[2]data1cf!AI762</f>
        <v>-2275.31559140741</v>
      </c>
      <c r="K763" s="8" t="n">
        <f aca="false">+[2]data1cf!AJ762</f>
        <v>-2284.14423998292</v>
      </c>
      <c r="L763" s="8" t="n">
        <f aca="false">+[2]data1cf!AK762</f>
        <v>-2312.80952628782</v>
      </c>
      <c r="M763" s="8" t="n">
        <f aca="false">+[2]data1cf!AL762</f>
        <v>-2310.92287428574</v>
      </c>
      <c r="N763" s="8" t="n">
        <f aca="false">+[2]data1cf!AM762</f>
        <v>-2328.89625881972</v>
      </c>
      <c r="O763" s="8" t="n">
        <f aca="false">+[2]data1cf!AN762</f>
        <v>-2138.7231914176</v>
      </c>
      <c r="P763" s="8" t="n">
        <f aca="false">+[2]data1cf!AO762</f>
        <v>-2100.70474434554</v>
      </c>
      <c r="Q763" s="8" t="n">
        <f aca="false">+[2]data1cf!AP762</f>
        <v>-2101.2582362452</v>
      </c>
      <c r="R763" s="8" t="n">
        <f aca="false">+[2]data1cf!AQ762</f>
        <v>1173.68111048029</v>
      </c>
      <c r="S763" s="8" t="n">
        <f aca="false">+[2]data1cf!AR762</f>
        <v>0</v>
      </c>
      <c r="T763" s="8" t="n">
        <f aca="false">+[2]data1cf!AS762</f>
        <v>0</v>
      </c>
      <c r="U763" s="8" t="n">
        <f aca="false">+[2]data1cf!AT762</f>
        <v>0</v>
      </c>
      <c r="V763" s="8" t="n">
        <f aca="false">+[2]data1cf!AU762</f>
        <v>0</v>
      </c>
      <c r="W763" s="8" t="n">
        <f aca="false">+[2]data1cf!AV762</f>
        <v>0</v>
      </c>
      <c r="X763" s="8" t="n">
        <f aca="false">+[2]data1cf!AW762</f>
        <v>0</v>
      </c>
      <c r="Y763" s="8" t="n">
        <f aca="false">+[2]data1cf!AX762</f>
        <v>0</v>
      </c>
      <c r="Z763" s="8" t="n">
        <f aca="false">+[2]data1cf!AY762</f>
        <v>0</v>
      </c>
      <c r="AA763" s="8" t="n">
        <f aca="false">+[2]data1cf!AZ762</f>
        <v>0</v>
      </c>
      <c r="AB763" s="9"/>
      <c r="AC763" s="9"/>
      <c r="AD763" s="9"/>
      <c r="AE763" s="9"/>
      <c r="AF763" s="9"/>
      <c r="AG763" s="9"/>
      <c r="AH763" s="9"/>
      <c r="AI763" s="9"/>
      <c r="AJ763" s="9"/>
      <c r="AK763" s="1"/>
      <c r="AL763" s="1" t="e">
        <f aca="false">SUMPRODUCT(B763:AJ763,PVCapPrice)</f>
        <v>#DIV/0!</v>
      </c>
      <c r="AM763" s="1"/>
      <c r="AN763" s="1"/>
      <c r="AO763" s="1"/>
      <c r="AP763" s="1"/>
      <c r="AQ763" s="1"/>
    </row>
    <row r="764" customFormat="false" ht="11.25" hidden="false" customHeight="false" outlineLevel="0" collapsed="false">
      <c r="A764" s="1" t="n">
        <v>762</v>
      </c>
      <c r="B764" s="8" t="n">
        <f aca="false">+[2]data1cf!AA763</f>
        <v>-93172.4939263391</v>
      </c>
      <c r="C764" s="8" t="n">
        <f aca="false">+[2]data1cf!AB763</f>
        <v>-7499.64989492476</v>
      </c>
      <c r="D764" s="8" t="n">
        <f aca="false">+[2]data1cf!AC763</f>
        <v>-3496.20091079556</v>
      </c>
      <c r="E764" s="8" t="n">
        <f aca="false">+[2]data1cf!AD763</f>
        <v>-3205.68657208976</v>
      </c>
      <c r="F764" s="8" t="n">
        <f aca="false">+[2]data1cf!AE763</f>
        <v>-3431.42099774166</v>
      </c>
      <c r="G764" s="8" t="n">
        <f aca="false">+[2]data1cf!AF763</f>
        <v>-3637.17079981669</v>
      </c>
      <c r="H764" s="8" t="n">
        <f aca="false">+[2]data1cf!AG763</f>
        <v>-2352.82032005456</v>
      </c>
      <c r="I764" s="8" t="n">
        <f aca="false">+[2]data1cf!AH763</f>
        <v>-2472.94113715791</v>
      </c>
      <c r="J764" s="8" t="n">
        <f aca="false">+[2]data1cf!AI763</f>
        <v>-2485.3753396929</v>
      </c>
      <c r="K764" s="8" t="n">
        <f aca="false">+[2]data1cf!AJ763</f>
        <v>-2494.56002174009</v>
      </c>
      <c r="L764" s="8" t="n">
        <f aca="false">+[2]data1cf!AK763</f>
        <v>-2522.86927457331</v>
      </c>
      <c r="M764" s="8" t="n">
        <f aca="false">+[2]data1cf!AL763</f>
        <v>-2521.33865604291</v>
      </c>
      <c r="N764" s="8" t="n">
        <f aca="false">+[2]data1cf!AM763</f>
        <v>-2538.95600710522</v>
      </c>
      <c r="O764" s="8" t="n">
        <f aca="false">+[2]data1cf!AN763</f>
        <v>-2349.13897317477</v>
      </c>
      <c r="P764" s="8" t="n">
        <f aca="false">+[2]data1cf!AO763</f>
        <v>-2310.76449263104</v>
      </c>
      <c r="Q764" s="8" t="n">
        <f aca="false">+[2]data1cf!AP763</f>
        <v>-2311.67401800237</v>
      </c>
      <c r="R764" s="8" t="n">
        <f aca="false">+[2]data1cf!AQ763</f>
        <v>1068.65123633754</v>
      </c>
      <c r="S764" s="8" t="n">
        <f aca="false">+[2]data1cf!AR763</f>
        <v>0</v>
      </c>
      <c r="T764" s="8" t="n">
        <f aca="false">+[2]data1cf!AS763</f>
        <v>0</v>
      </c>
      <c r="U764" s="8" t="n">
        <f aca="false">+[2]data1cf!AT763</f>
        <v>0</v>
      </c>
      <c r="V764" s="8" t="n">
        <f aca="false">+[2]data1cf!AU763</f>
        <v>0</v>
      </c>
      <c r="W764" s="8" t="n">
        <f aca="false">+[2]data1cf!AV763</f>
        <v>0</v>
      </c>
      <c r="X764" s="8" t="n">
        <f aca="false">+[2]data1cf!AW763</f>
        <v>0</v>
      </c>
      <c r="Y764" s="8" t="n">
        <f aca="false">+[2]data1cf!AX763</f>
        <v>0</v>
      </c>
      <c r="Z764" s="8" t="n">
        <f aca="false">+[2]data1cf!AY763</f>
        <v>0</v>
      </c>
      <c r="AA764" s="8" t="n">
        <f aca="false">+[2]data1cf!AZ763</f>
        <v>0</v>
      </c>
      <c r="AB764" s="9"/>
      <c r="AC764" s="9"/>
      <c r="AD764" s="9"/>
      <c r="AE764" s="9"/>
      <c r="AF764" s="9"/>
      <c r="AG764" s="9"/>
      <c r="AH764" s="9"/>
      <c r="AI764" s="9"/>
      <c r="AJ764" s="9"/>
      <c r="AK764" s="1"/>
      <c r="AL764" s="1" t="e">
        <f aca="false">SUMPRODUCT(B764:AJ764,PVCapPrice)</f>
        <v>#DIV/0!</v>
      </c>
      <c r="AM764" s="1"/>
      <c r="AN764" s="1"/>
      <c r="AO764" s="1"/>
      <c r="AP764" s="1"/>
      <c r="AQ764" s="1"/>
    </row>
    <row r="765" customFormat="false" ht="11.25" hidden="false" customHeight="false" outlineLevel="0" collapsed="false">
      <c r="A765" s="1" t="n">
        <v>763</v>
      </c>
      <c r="B765" s="8" t="n">
        <f aca="false">+[2]data1cf!AA764</f>
        <v>-90926.222591282</v>
      </c>
      <c r="C765" s="8" t="n">
        <f aca="false">+[2]data1cf!AB764</f>
        <v>-7557.9943691029</v>
      </c>
      <c r="D765" s="8" t="n">
        <f aca="false">+[2]data1cf!AC764</f>
        <v>-3564.31606755928</v>
      </c>
      <c r="E765" s="8" t="n">
        <f aca="false">+[2]data1cf!AD764</f>
        <v>-3137.76070588291</v>
      </c>
      <c r="F765" s="8" t="n">
        <f aca="false">+[2]data1cf!AE764</f>
        <v>-3417.40584154822</v>
      </c>
      <c r="G765" s="8" t="n">
        <f aca="false">+[2]data1cf!AF764</f>
        <v>-3749.05788878083</v>
      </c>
      <c r="H765" s="8" t="n">
        <f aca="false">+[2]data1cf!AG764</f>
        <v>-2407.23004343743</v>
      </c>
      <c r="I765" s="8" t="n">
        <f aca="false">+[2]data1cf!AH764</f>
        <v>-2524.46880456706</v>
      </c>
      <c r="J765" s="8" t="n">
        <f aca="false">+[2]data1cf!AI764</f>
        <v>-2536.90300710205</v>
      </c>
      <c r="K765" s="8" t="n">
        <f aca="false">+[2]data1cf!AJ764</f>
        <v>-2546.17502417874</v>
      </c>
      <c r="L765" s="8" t="n">
        <f aca="false">+[2]data1cf!AK764</f>
        <v>-2574.39694198246</v>
      </c>
      <c r="M765" s="8" t="n">
        <f aca="false">+[2]data1cf!AL764</f>
        <v>-2572.95365848156</v>
      </c>
      <c r="N765" s="8" t="n">
        <f aca="false">+[2]data1cf!AM764</f>
        <v>-2590.48367451436</v>
      </c>
      <c r="O765" s="8" t="n">
        <f aca="false">+[2]data1cf!AN764</f>
        <v>-2400.75397561342</v>
      </c>
      <c r="P765" s="8" t="n">
        <f aca="false">+[2]data1cf!AO764</f>
        <v>-2362.29216004018</v>
      </c>
      <c r="Q765" s="8" t="n">
        <f aca="false">+[2]data1cf!AP764</f>
        <v>-2363.28902044102</v>
      </c>
      <c r="R765" s="8" t="n">
        <f aca="false">+[2]data1cf!AQ764</f>
        <v>1042.88740263297</v>
      </c>
      <c r="S765" s="8" t="n">
        <f aca="false">+[2]data1cf!AR764</f>
        <v>0</v>
      </c>
      <c r="T765" s="8" t="n">
        <f aca="false">+[2]data1cf!AS764</f>
        <v>0</v>
      </c>
      <c r="U765" s="8" t="n">
        <f aca="false">+[2]data1cf!AT764</f>
        <v>0</v>
      </c>
      <c r="V765" s="8" t="n">
        <f aca="false">+[2]data1cf!AU764</f>
        <v>0</v>
      </c>
      <c r="W765" s="8" t="n">
        <f aca="false">+[2]data1cf!AV764</f>
        <v>0</v>
      </c>
      <c r="X765" s="8" t="n">
        <f aca="false">+[2]data1cf!AW764</f>
        <v>0</v>
      </c>
      <c r="Y765" s="8" t="n">
        <f aca="false">+[2]data1cf!AX764</f>
        <v>0</v>
      </c>
      <c r="Z765" s="8" t="n">
        <f aca="false">+[2]data1cf!AY764</f>
        <v>0</v>
      </c>
      <c r="AA765" s="8" t="n">
        <f aca="false">+[2]data1cf!AZ764</f>
        <v>0</v>
      </c>
      <c r="AB765" s="9"/>
      <c r="AC765" s="9"/>
      <c r="AD765" s="9"/>
      <c r="AE765" s="9"/>
      <c r="AF765" s="9"/>
      <c r="AG765" s="9"/>
      <c r="AH765" s="9"/>
      <c r="AI765" s="9"/>
      <c r="AJ765" s="9"/>
      <c r="AK765" s="1"/>
      <c r="AL765" s="1" t="e">
        <f aca="false">SUMPRODUCT(B765:AJ765,PVCapPrice)</f>
        <v>#DIV/0!</v>
      </c>
      <c r="AM765" s="1"/>
      <c r="AN765" s="1"/>
      <c r="AO765" s="1"/>
      <c r="AP765" s="1"/>
      <c r="AQ765" s="1"/>
    </row>
    <row r="766" customFormat="false" ht="11.25" hidden="false" customHeight="false" outlineLevel="0" collapsed="false">
      <c r="A766" s="1" t="n">
        <v>764</v>
      </c>
      <c r="B766" s="8" t="n">
        <f aca="false">+[2]data1cf!AA765</f>
        <v>-95039.8511263262</v>
      </c>
      <c r="C766" s="8" t="n">
        <f aca="false">+[2]data1cf!AB765</f>
        <v>-7491.01395566491</v>
      </c>
      <c r="D766" s="8" t="n">
        <f aca="false">+[2]data1cf!AC765</f>
        <v>-3523.87839982545</v>
      </c>
      <c r="E766" s="8" t="n">
        <f aca="false">+[2]data1cf!AD765</f>
        <v>-3039.38033498282</v>
      </c>
      <c r="F766" s="8" t="n">
        <f aca="false">+[2]data1cf!AE765</f>
        <v>-3380.36183156095</v>
      </c>
      <c r="G766" s="8" t="n">
        <f aca="false">+[2]data1cf!AF765</f>
        <v>-3580.4180709475</v>
      </c>
      <c r="H766" s="8" t="n">
        <f aca="false">+[2]data1cf!AG765</f>
        <v>-2307.58874579074</v>
      </c>
      <c r="I766" s="8" t="n">
        <f aca="false">+[2]data1cf!AH765</f>
        <v>-2430.10545687597</v>
      </c>
      <c r="J766" s="8" t="n">
        <f aca="false">+[2]data1cf!AI765</f>
        <v>-2442.53965941096</v>
      </c>
      <c r="K766" s="8" t="n">
        <f aca="false">+[2]data1cf!AJ765</f>
        <v>-2451.65173861021</v>
      </c>
      <c r="L766" s="8" t="n">
        <f aca="false">+[2]data1cf!AK765</f>
        <v>-2480.03359429137</v>
      </c>
      <c r="M766" s="8" t="n">
        <f aca="false">+[2]data1cf!AL765</f>
        <v>-2478.43037291303</v>
      </c>
      <c r="N766" s="8" t="n">
        <f aca="false">+[2]data1cf!AM765</f>
        <v>-2496.12032682328</v>
      </c>
      <c r="O766" s="8" t="n">
        <f aca="false">+[2]data1cf!AN765</f>
        <v>-2306.23069004489</v>
      </c>
      <c r="P766" s="8" t="n">
        <f aca="false">+[2]data1cf!AO765</f>
        <v>-2267.9288123491</v>
      </c>
      <c r="Q766" s="8" t="n">
        <f aca="false">+[2]data1cf!AP765</f>
        <v>-2268.76573487249</v>
      </c>
      <c r="R766" s="8" t="n">
        <f aca="false">+[2]data1cf!AQ765</f>
        <v>1090.06907647851</v>
      </c>
      <c r="S766" s="8" t="n">
        <f aca="false">+[2]data1cf!AR765</f>
        <v>0</v>
      </c>
      <c r="T766" s="8" t="n">
        <f aca="false">+[2]data1cf!AS765</f>
        <v>0</v>
      </c>
      <c r="U766" s="8" t="n">
        <f aca="false">+[2]data1cf!AT765</f>
        <v>0</v>
      </c>
      <c r="V766" s="8" t="n">
        <f aca="false">+[2]data1cf!AU765</f>
        <v>0</v>
      </c>
      <c r="W766" s="8" t="n">
        <f aca="false">+[2]data1cf!AV765</f>
        <v>0</v>
      </c>
      <c r="X766" s="8" t="n">
        <f aca="false">+[2]data1cf!AW765</f>
        <v>0</v>
      </c>
      <c r="Y766" s="8" t="n">
        <f aca="false">+[2]data1cf!AX765</f>
        <v>0</v>
      </c>
      <c r="Z766" s="8" t="n">
        <f aca="false">+[2]data1cf!AY765</f>
        <v>0</v>
      </c>
      <c r="AA766" s="8" t="n">
        <f aca="false">+[2]data1cf!AZ765</f>
        <v>0</v>
      </c>
      <c r="AB766" s="9"/>
      <c r="AC766" s="9"/>
      <c r="AD766" s="9"/>
      <c r="AE766" s="9"/>
      <c r="AF766" s="9"/>
      <c r="AG766" s="9"/>
      <c r="AH766" s="9"/>
      <c r="AI766" s="9"/>
      <c r="AJ766" s="9"/>
      <c r="AK766" s="1"/>
      <c r="AL766" s="1" t="e">
        <f aca="false">SUMPRODUCT(B766:AJ766,PVCapPrice)</f>
        <v>#DIV/0!</v>
      </c>
      <c r="AM766" s="1"/>
      <c r="AN766" s="1"/>
      <c r="AO766" s="1"/>
      <c r="AP766" s="1"/>
      <c r="AQ766" s="1"/>
    </row>
    <row r="767" customFormat="false" ht="11.25" hidden="false" customHeight="false" outlineLevel="0" collapsed="false">
      <c r="A767" s="1" t="n">
        <v>765</v>
      </c>
      <c r="B767" s="8" t="n">
        <f aca="false">+[2]data1cf!AA766</f>
        <v>-102029.777336405</v>
      </c>
      <c r="C767" s="8" t="n">
        <f aca="false">+[2]data1cf!AB766</f>
        <v>-7381.38339807752</v>
      </c>
      <c r="D767" s="8" t="n">
        <f aca="false">+[2]data1cf!AC766</f>
        <v>-3159.81582129781</v>
      </c>
      <c r="E767" s="8" t="n">
        <f aca="false">+[2]data1cf!AD766</f>
        <v>-2834.02854717866</v>
      </c>
      <c r="F767" s="8" t="n">
        <f aca="false">+[2]data1cf!AE766</f>
        <v>-3149.3719553915</v>
      </c>
      <c r="G767" s="8" t="n">
        <f aca="false">+[2]data1cf!AF766</f>
        <v>-3338.77409479255</v>
      </c>
      <c r="H767" s="8" t="n">
        <f aca="false">+[2]data1cf!AG766</f>
        <v>-2138.27707554793</v>
      </c>
      <c r="I767" s="8" t="n">
        <f aca="false">+[2]data1cf!AH766</f>
        <v>-2269.76214155774</v>
      </c>
      <c r="J767" s="8" t="n">
        <f aca="false">+[2]data1cf!AI766</f>
        <v>-2282.19634409273</v>
      </c>
      <c r="K767" s="8" t="n">
        <f aca="false">+[2]data1cf!AJ766</f>
        <v>-2291.03665496093</v>
      </c>
      <c r="L767" s="8" t="n">
        <f aca="false">+[2]data1cf!AK766</f>
        <v>-2319.69027897314</v>
      </c>
      <c r="M767" s="8" t="n">
        <f aca="false">+[2]data1cf!AL766</f>
        <v>-2317.81528926375</v>
      </c>
      <c r="N767" s="8" t="n">
        <f aca="false">+[2]data1cf!AM766</f>
        <v>-2335.77701150505</v>
      </c>
      <c r="O767" s="8" t="n">
        <f aca="false">+[2]data1cf!AN766</f>
        <v>-2145.61560639562</v>
      </c>
      <c r="P767" s="8" t="n">
        <f aca="false">+[2]data1cf!AO766</f>
        <v>-2107.58549703087</v>
      </c>
      <c r="Q767" s="8" t="n">
        <f aca="false">+[2]data1cf!AP766</f>
        <v>-2108.15065122321</v>
      </c>
      <c r="R767" s="8" t="n">
        <f aca="false">+[2]data1cf!AQ766</f>
        <v>1170.24073413763</v>
      </c>
      <c r="S767" s="8" t="n">
        <f aca="false">+[2]data1cf!AR766</f>
        <v>0</v>
      </c>
      <c r="T767" s="8" t="n">
        <f aca="false">+[2]data1cf!AS766</f>
        <v>0</v>
      </c>
      <c r="U767" s="8" t="n">
        <f aca="false">+[2]data1cf!AT766</f>
        <v>0</v>
      </c>
      <c r="V767" s="8" t="n">
        <f aca="false">+[2]data1cf!AU766</f>
        <v>0</v>
      </c>
      <c r="W767" s="8" t="n">
        <f aca="false">+[2]data1cf!AV766</f>
        <v>0</v>
      </c>
      <c r="X767" s="8" t="n">
        <f aca="false">+[2]data1cf!AW766</f>
        <v>0</v>
      </c>
      <c r="Y767" s="8" t="n">
        <f aca="false">+[2]data1cf!AX766</f>
        <v>0</v>
      </c>
      <c r="Z767" s="8" t="n">
        <f aca="false">+[2]data1cf!AY766</f>
        <v>0</v>
      </c>
      <c r="AA767" s="8" t="n">
        <f aca="false">+[2]data1cf!AZ766</f>
        <v>0</v>
      </c>
      <c r="AB767" s="9"/>
      <c r="AC767" s="9"/>
      <c r="AD767" s="9"/>
      <c r="AE767" s="9"/>
      <c r="AF767" s="9"/>
      <c r="AG767" s="9"/>
      <c r="AH767" s="9"/>
      <c r="AI767" s="9"/>
      <c r="AJ767" s="9"/>
      <c r="AK767" s="1"/>
      <c r="AL767" s="1" t="e">
        <f aca="false">SUMPRODUCT(B767:AJ767,PVCapPrice)</f>
        <v>#DIV/0!</v>
      </c>
      <c r="AM767" s="1"/>
      <c r="AN767" s="1"/>
      <c r="AO767" s="1"/>
      <c r="AP767" s="1"/>
      <c r="AQ767" s="1"/>
    </row>
    <row r="768" customFormat="false" ht="11.25" hidden="false" customHeight="false" outlineLevel="0" collapsed="false">
      <c r="A768" s="1" t="n">
        <v>766</v>
      </c>
      <c r="B768" s="8" t="n">
        <f aca="false">+[2]data1cf!AA767</f>
        <v>-85315.2654044588</v>
      </c>
      <c r="C768" s="8" t="n">
        <f aca="false">+[2]data1cf!AB767</f>
        <v>-7692.33949341544</v>
      </c>
      <c r="D768" s="8" t="n">
        <f aca="false">+[2]data1cf!AC767</f>
        <v>-3759.52823920322</v>
      </c>
      <c r="E768" s="8" t="n">
        <f aca="false">+[2]data1cf!AD767</f>
        <v>-3324.95541803902</v>
      </c>
      <c r="F768" s="8" t="n">
        <f aca="false">+[2]data1cf!AE767</f>
        <v>-3679.54803488668</v>
      </c>
      <c r="G768" s="8" t="n">
        <f aca="false">+[2]data1cf!AF767</f>
        <v>-3934.07699563965</v>
      </c>
      <c r="H768" s="8" t="n">
        <f aca="false">+[2]data1cf!AG767</f>
        <v>-2543.13999504639</v>
      </c>
      <c r="I768" s="8" t="n">
        <f aca="false">+[2]data1cf!AH767</f>
        <v>-2653.17967366703</v>
      </c>
      <c r="J768" s="8" t="n">
        <f aca="false">+[2]data1cf!AI767</f>
        <v>-2665.61387620202</v>
      </c>
      <c r="K768" s="8" t="n">
        <f aca="false">+[2]data1cf!AJ767</f>
        <v>-2675.10404729413</v>
      </c>
      <c r="L768" s="8" t="n">
        <f aca="false">+[2]data1cf!AK767</f>
        <v>-2703.10781108243</v>
      </c>
      <c r="M768" s="8" t="n">
        <f aca="false">+[2]data1cf!AL767</f>
        <v>-2701.88268159696</v>
      </c>
      <c r="N768" s="8" t="n">
        <f aca="false">+[2]data1cf!AM767</f>
        <v>-2719.19454361434</v>
      </c>
      <c r="O768" s="8" t="n">
        <f aca="false">+[2]data1cf!AN767</f>
        <v>-2529.68299872882</v>
      </c>
      <c r="P768" s="8" t="n">
        <f aca="false">+[2]data1cf!AO767</f>
        <v>-2491.00302914016</v>
      </c>
      <c r="Q768" s="8" t="n">
        <f aca="false">+[2]data1cf!AP767</f>
        <v>-2492.21804355642</v>
      </c>
      <c r="R768" s="8" t="n">
        <f aca="false">+[2]data1cf!AQ767</f>
        <v>978.53196808298</v>
      </c>
      <c r="S768" s="8" t="n">
        <f aca="false">+[2]data1cf!AR767</f>
        <v>0</v>
      </c>
      <c r="T768" s="8" t="n">
        <f aca="false">+[2]data1cf!AS767</f>
        <v>0</v>
      </c>
      <c r="U768" s="8" t="n">
        <f aca="false">+[2]data1cf!AT767</f>
        <v>0</v>
      </c>
      <c r="V768" s="8" t="n">
        <f aca="false">+[2]data1cf!AU767</f>
        <v>0</v>
      </c>
      <c r="W768" s="8" t="n">
        <f aca="false">+[2]data1cf!AV767</f>
        <v>0</v>
      </c>
      <c r="X768" s="8" t="n">
        <f aca="false">+[2]data1cf!AW767</f>
        <v>0</v>
      </c>
      <c r="Y768" s="8" t="n">
        <f aca="false">+[2]data1cf!AX767</f>
        <v>0</v>
      </c>
      <c r="Z768" s="8" t="n">
        <f aca="false">+[2]data1cf!AY767</f>
        <v>0</v>
      </c>
      <c r="AA768" s="8" t="n">
        <f aca="false">+[2]data1cf!AZ767</f>
        <v>0</v>
      </c>
      <c r="AB768" s="9"/>
      <c r="AC768" s="9"/>
      <c r="AD768" s="9"/>
      <c r="AE768" s="9"/>
      <c r="AF768" s="9"/>
      <c r="AG768" s="9"/>
      <c r="AH768" s="9"/>
      <c r="AI768" s="9"/>
      <c r="AJ768" s="9"/>
      <c r="AK768" s="1"/>
      <c r="AL768" s="1" t="e">
        <f aca="false">SUMPRODUCT(B768:AJ768,PVCapPrice)</f>
        <v>#DIV/0!</v>
      </c>
      <c r="AM768" s="1"/>
      <c r="AN768" s="1"/>
      <c r="AO768" s="1"/>
      <c r="AP768" s="1"/>
      <c r="AQ768" s="1"/>
    </row>
    <row r="769" customFormat="false" ht="11.25" hidden="false" customHeight="false" outlineLevel="0" collapsed="false">
      <c r="A769" s="1" t="n">
        <v>767</v>
      </c>
      <c r="B769" s="8" t="n">
        <f aca="false">+[2]data1cf!AA768</f>
        <v>-86976.0802151058</v>
      </c>
      <c r="C769" s="8" t="n">
        <f aca="false">+[2]data1cf!AB768</f>
        <v>-7616.84686578828</v>
      </c>
      <c r="D769" s="8" t="n">
        <f aca="false">+[2]data1cf!AC768</f>
        <v>-3655.36757366705</v>
      </c>
      <c r="E769" s="8" t="n">
        <f aca="false">+[2]data1cf!AD768</f>
        <v>-3370.34392712355</v>
      </c>
      <c r="F769" s="8" t="n">
        <f aca="false">+[2]data1cf!AE768</f>
        <v>-3531.50974089937</v>
      </c>
      <c r="G769" s="8" t="n">
        <f aca="false">+[2]data1cf!AF768</f>
        <v>-3889.29057916377</v>
      </c>
      <c r="H769" s="8" t="n">
        <f aca="false">+[2]data1cf!AG768</f>
        <v>-2502.91134010734</v>
      </c>
      <c r="I769" s="8" t="n">
        <f aca="false">+[2]data1cf!AH768</f>
        <v>-2615.08191056264</v>
      </c>
      <c r="J769" s="8" t="n">
        <f aca="false">+[2]data1cf!AI768</f>
        <v>-2627.51611309763</v>
      </c>
      <c r="K769" s="8" t="n">
        <f aca="false">+[2]data1cf!AJ768</f>
        <v>-2636.9417117099</v>
      </c>
      <c r="L769" s="8" t="n">
        <f aca="false">+[2]data1cf!AK768</f>
        <v>-2665.01004797804</v>
      </c>
      <c r="M769" s="8" t="n">
        <f aca="false">+[2]data1cf!AL768</f>
        <v>-2663.72034601272</v>
      </c>
      <c r="N769" s="8" t="n">
        <f aca="false">+[2]data1cf!AM768</f>
        <v>-2681.09678050994</v>
      </c>
      <c r="O769" s="8" t="n">
        <f aca="false">+[2]data1cf!AN768</f>
        <v>-2491.52066314459</v>
      </c>
      <c r="P769" s="8" t="n">
        <f aca="false">+[2]data1cf!AO768</f>
        <v>-2452.90526603576</v>
      </c>
      <c r="Q769" s="8" t="n">
        <f aca="false">+[2]data1cf!AP768</f>
        <v>-2454.05570797218</v>
      </c>
      <c r="R769" s="8" t="n">
        <f aca="false">+[2]data1cf!AQ768</f>
        <v>997.580849635178</v>
      </c>
      <c r="S769" s="8" t="n">
        <f aca="false">+[2]data1cf!AR768</f>
        <v>0</v>
      </c>
      <c r="T769" s="8" t="n">
        <f aca="false">+[2]data1cf!AS768</f>
        <v>0</v>
      </c>
      <c r="U769" s="8" t="n">
        <f aca="false">+[2]data1cf!AT768</f>
        <v>0</v>
      </c>
      <c r="V769" s="8" t="n">
        <f aca="false">+[2]data1cf!AU768</f>
        <v>0</v>
      </c>
      <c r="W769" s="8" t="n">
        <f aca="false">+[2]data1cf!AV768</f>
        <v>0</v>
      </c>
      <c r="X769" s="8" t="n">
        <f aca="false">+[2]data1cf!AW768</f>
        <v>0</v>
      </c>
      <c r="Y769" s="8" t="n">
        <f aca="false">+[2]data1cf!AX768</f>
        <v>0</v>
      </c>
      <c r="Z769" s="8" t="n">
        <f aca="false">+[2]data1cf!AY768</f>
        <v>0</v>
      </c>
      <c r="AA769" s="8" t="n">
        <f aca="false">+[2]data1cf!AZ768</f>
        <v>0</v>
      </c>
      <c r="AB769" s="9"/>
      <c r="AC769" s="9"/>
      <c r="AD769" s="9"/>
      <c r="AE769" s="9"/>
      <c r="AF769" s="9"/>
      <c r="AG769" s="9"/>
      <c r="AH769" s="9"/>
      <c r="AI769" s="9"/>
      <c r="AJ769" s="9"/>
      <c r="AK769" s="1"/>
      <c r="AL769" s="1" t="e">
        <f aca="false">SUMPRODUCT(B769:AJ769,PVCapPrice)</f>
        <v>#DIV/0!</v>
      </c>
      <c r="AM769" s="1"/>
      <c r="AN769" s="1"/>
      <c r="AO769" s="1"/>
      <c r="AP769" s="1"/>
      <c r="AQ769" s="1"/>
    </row>
    <row r="770" customFormat="false" ht="11.25" hidden="false" customHeight="false" outlineLevel="0" collapsed="false">
      <c r="A770" s="1" t="n">
        <v>768</v>
      </c>
      <c r="B770" s="8" t="n">
        <f aca="false">+[2]data1cf!AA769</f>
        <v>-89037.8018922442</v>
      </c>
      <c r="C770" s="8" t="n">
        <f aca="false">+[2]data1cf!AB769</f>
        <v>-7616.42654750208</v>
      </c>
      <c r="D770" s="8" t="n">
        <f aca="false">+[2]data1cf!AC769</f>
        <v>-3634.28219762246</v>
      </c>
      <c r="E770" s="8" t="n">
        <f aca="false">+[2]data1cf!AD769</f>
        <v>-3148.88658057567</v>
      </c>
      <c r="F770" s="8" t="n">
        <f aca="false">+[2]data1cf!AE769</f>
        <v>-3532.76958720783</v>
      </c>
      <c r="G770" s="8" t="n">
        <f aca="false">+[2]data1cf!AF769</f>
        <v>-3870.29732395702</v>
      </c>
      <c r="H770" s="8" t="n">
        <f aca="false">+[2]data1cf!AG769</f>
        <v>-2452.97182283049</v>
      </c>
      <c r="I770" s="8" t="n">
        <f aca="false">+[2]data1cf!AH769</f>
        <v>-2567.78766466642</v>
      </c>
      <c r="J770" s="8" t="n">
        <f aca="false">+[2]data1cf!AI769</f>
        <v>-2580.22186720141</v>
      </c>
      <c r="K770" s="8" t="n">
        <f aca="false">+[2]data1cf!AJ769</f>
        <v>-2589.56730607488</v>
      </c>
      <c r="L770" s="8" t="n">
        <f aca="false">+[2]data1cf!AK769</f>
        <v>-2617.71580208182</v>
      </c>
      <c r="M770" s="8" t="n">
        <f aca="false">+[2]data1cf!AL769</f>
        <v>-2616.34594037771</v>
      </c>
      <c r="N770" s="8" t="n">
        <f aca="false">+[2]data1cf!AM769</f>
        <v>-2633.80253461373</v>
      </c>
      <c r="O770" s="8" t="n">
        <f aca="false">+[2]data1cf!AN769</f>
        <v>-2444.14625750957</v>
      </c>
      <c r="P770" s="8" t="n">
        <f aca="false">+[2]data1cf!AO769</f>
        <v>-2405.61102013955</v>
      </c>
      <c r="Q770" s="8" t="n">
        <f aca="false">+[2]data1cf!AP769</f>
        <v>-2406.68130233716</v>
      </c>
      <c r="R770" s="8" t="n">
        <f aca="false">+[2]data1cf!AQ769</f>
        <v>1021.22797258328</v>
      </c>
      <c r="S770" s="8" t="n">
        <f aca="false">+[2]data1cf!AR769</f>
        <v>0</v>
      </c>
      <c r="T770" s="8" t="n">
        <f aca="false">+[2]data1cf!AS769</f>
        <v>0</v>
      </c>
      <c r="U770" s="8" t="n">
        <f aca="false">+[2]data1cf!AT769</f>
        <v>0</v>
      </c>
      <c r="V770" s="8" t="n">
        <f aca="false">+[2]data1cf!AU769</f>
        <v>0</v>
      </c>
      <c r="W770" s="8" t="n">
        <f aca="false">+[2]data1cf!AV769</f>
        <v>0</v>
      </c>
      <c r="X770" s="8" t="n">
        <f aca="false">+[2]data1cf!AW769</f>
        <v>0</v>
      </c>
      <c r="Y770" s="8" t="n">
        <f aca="false">+[2]data1cf!AX769</f>
        <v>0</v>
      </c>
      <c r="Z770" s="8" t="n">
        <f aca="false">+[2]data1cf!AY769</f>
        <v>0</v>
      </c>
      <c r="AA770" s="8" t="n">
        <f aca="false">+[2]data1cf!AZ769</f>
        <v>0</v>
      </c>
      <c r="AB770" s="9"/>
      <c r="AC770" s="9"/>
      <c r="AD770" s="9"/>
      <c r="AE770" s="9"/>
      <c r="AF770" s="9"/>
      <c r="AG770" s="9"/>
      <c r="AH770" s="9"/>
      <c r="AI770" s="9"/>
      <c r="AJ770" s="9"/>
      <c r="AK770" s="1"/>
      <c r="AL770" s="1" t="e">
        <f aca="false">SUMPRODUCT(B770:AJ770,PVCapPrice)</f>
        <v>#DIV/0!</v>
      </c>
      <c r="AM770" s="1"/>
      <c r="AN770" s="1"/>
      <c r="AO770" s="1"/>
      <c r="AP770" s="1"/>
      <c r="AQ770" s="1"/>
    </row>
    <row r="771" customFormat="false" ht="11.25" hidden="false" customHeight="false" outlineLevel="0" collapsed="false">
      <c r="A771" s="1" t="n">
        <v>769</v>
      </c>
      <c r="B771" s="8" t="n">
        <f aca="false">+[2]data1cf!AA770</f>
        <v>-94497.3685793194</v>
      </c>
      <c r="C771" s="8" t="n">
        <f aca="false">+[2]data1cf!AB770</f>
        <v>-7537.00755388077</v>
      </c>
      <c r="D771" s="8" t="n">
        <f aca="false">+[2]data1cf!AC770</f>
        <v>-3385.6464836801</v>
      </c>
      <c r="E771" s="8" t="n">
        <f aca="false">+[2]data1cf!AD770</f>
        <v>-3095.02317691321</v>
      </c>
      <c r="F771" s="8" t="n">
        <f aca="false">+[2]data1cf!AE770</f>
        <v>-3209.68058990512</v>
      </c>
      <c r="G771" s="8" t="n">
        <f aca="false">+[2]data1cf!AF770</f>
        <v>-3660.96041268381</v>
      </c>
      <c r="H771" s="8" t="n">
        <f aca="false">+[2]data1cf!AG770</f>
        <v>-2320.72888824015</v>
      </c>
      <c r="I771" s="8" t="n">
        <f aca="false">+[2]data1cf!AH770</f>
        <v>-2442.54957251827</v>
      </c>
      <c r="J771" s="8" t="n">
        <f aca="false">+[2]data1cf!AI770</f>
        <v>-2454.98377505326</v>
      </c>
      <c r="K771" s="8" t="n">
        <f aca="false">+[2]data1cf!AJ770</f>
        <v>-2464.11694597393</v>
      </c>
      <c r="L771" s="8" t="n">
        <f aca="false">+[2]data1cf!AK770</f>
        <v>-2492.47770993367</v>
      </c>
      <c r="M771" s="8" t="n">
        <f aca="false">+[2]data1cf!AL770</f>
        <v>-2490.89558027676</v>
      </c>
      <c r="N771" s="8" t="n">
        <f aca="false">+[2]data1cf!AM770</f>
        <v>-2508.56444246557</v>
      </c>
      <c r="O771" s="8" t="n">
        <f aca="false">+[2]data1cf!AN770</f>
        <v>-2318.69589740862</v>
      </c>
      <c r="P771" s="8" t="n">
        <f aca="false">+[2]data1cf!AO770</f>
        <v>-2280.3729279914</v>
      </c>
      <c r="Q771" s="8" t="n">
        <f aca="false">+[2]data1cf!AP770</f>
        <v>-2281.23094223622</v>
      </c>
      <c r="R771" s="8" t="n">
        <f aca="false">+[2]data1cf!AQ770</f>
        <v>1083.84701865736</v>
      </c>
      <c r="S771" s="8" t="n">
        <f aca="false">+[2]data1cf!AR770</f>
        <v>0</v>
      </c>
      <c r="T771" s="8" t="n">
        <f aca="false">+[2]data1cf!AS770</f>
        <v>0</v>
      </c>
      <c r="U771" s="8" t="n">
        <f aca="false">+[2]data1cf!AT770</f>
        <v>0</v>
      </c>
      <c r="V771" s="8" t="n">
        <f aca="false">+[2]data1cf!AU770</f>
        <v>0</v>
      </c>
      <c r="W771" s="8" t="n">
        <f aca="false">+[2]data1cf!AV770</f>
        <v>0</v>
      </c>
      <c r="X771" s="8" t="n">
        <f aca="false">+[2]data1cf!AW770</f>
        <v>0</v>
      </c>
      <c r="Y771" s="8" t="n">
        <f aca="false">+[2]data1cf!AX770</f>
        <v>0</v>
      </c>
      <c r="Z771" s="8" t="n">
        <f aca="false">+[2]data1cf!AY770</f>
        <v>0</v>
      </c>
      <c r="AA771" s="8" t="n">
        <f aca="false">+[2]data1cf!AZ770</f>
        <v>0</v>
      </c>
      <c r="AB771" s="9"/>
      <c r="AC771" s="9"/>
      <c r="AD771" s="9"/>
      <c r="AE771" s="9"/>
      <c r="AF771" s="9"/>
      <c r="AG771" s="9"/>
      <c r="AH771" s="9"/>
      <c r="AI771" s="9"/>
      <c r="AJ771" s="9"/>
      <c r="AK771" s="1"/>
      <c r="AL771" s="1" t="e">
        <f aca="false">SUMPRODUCT(B771:AJ771,PVCapPrice)</f>
        <v>#DIV/0!</v>
      </c>
      <c r="AM771" s="1"/>
      <c r="AN771" s="1"/>
      <c r="AO771" s="1"/>
      <c r="AP771" s="1"/>
      <c r="AQ771" s="1"/>
    </row>
    <row r="772" customFormat="false" ht="11.25" hidden="false" customHeight="false" outlineLevel="0" collapsed="false">
      <c r="A772" s="1" t="n">
        <v>770</v>
      </c>
      <c r="B772" s="8" t="n">
        <f aca="false">+[2]data1cf!AA771</f>
        <v>-91484.0915016383</v>
      </c>
      <c r="C772" s="8" t="n">
        <f aca="false">+[2]data1cf!AB771</f>
        <v>-7580.54787626619</v>
      </c>
      <c r="D772" s="8" t="n">
        <f aca="false">+[2]data1cf!AC771</f>
        <v>-3549.10044598845</v>
      </c>
      <c r="E772" s="8" t="n">
        <f aca="false">+[2]data1cf!AD771</f>
        <v>-3070.73176963098</v>
      </c>
      <c r="F772" s="8" t="n">
        <f aca="false">+[2]data1cf!AE771</f>
        <v>-3363.41226984609</v>
      </c>
      <c r="G772" s="8" t="n">
        <f aca="false">+[2]data1cf!AF771</f>
        <v>-3752.6195690656</v>
      </c>
      <c r="H772" s="8" t="n">
        <f aca="false">+[2]data1cf!AG771</f>
        <v>-2393.71720880224</v>
      </c>
      <c r="I772" s="8" t="n">
        <f aca="false">+[2]data1cf!AH771</f>
        <v>-2511.67173805861</v>
      </c>
      <c r="J772" s="8" t="n">
        <f aca="false">+[2]data1cf!AI771</f>
        <v>-2524.1059405936</v>
      </c>
      <c r="K772" s="8" t="n">
        <f aca="false">+[2]data1cf!AJ771</f>
        <v>-2533.35626772705</v>
      </c>
      <c r="L772" s="8" t="n">
        <f aca="false">+[2]data1cf!AK771</f>
        <v>-2561.59987547401</v>
      </c>
      <c r="M772" s="8" t="n">
        <f aca="false">+[2]data1cf!AL771</f>
        <v>-2560.13490202988</v>
      </c>
      <c r="N772" s="8" t="n">
        <f aca="false">+[2]data1cf!AM771</f>
        <v>-2577.68660800592</v>
      </c>
      <c r="O772" s="8" t="n">
        <f aca="false">+[2]data1cf!AN771</f>
        <v>-2387.93521916174</v>
      </c>
      <c r="P772" s="8" t="n">
        <f aca="false">+[2]data1cf!AO771</f>
        <v>-2349.49509353174</v>
      </c>
      <c r="Q772" s="8" t="n">
        <f aca="false">+[2]data1cf!AP771</f>
        <v>-2350.47026398934</v>
      </c>
      <c r="R772" s="8" t="n">
        <f aca="false">+[2]data1cf!AQ771</f>
        <v>1049.28593588719</v>
      </c>
      <c r="S772" s="8" t="n">
        <f aca="false">+[2]data1cf!AR771</f>
        <v>0</v>
      </c>
      <c r="T772" s="8" t="n">
        <f aca="false">+[2]data1cf!AS771</f>
        <v>0</v>
      </c>
      <c r="U772" s="8" t="n">
        <f aca="false">+[2]data1cf!AT771</f>
        <v>0</v>
      </c>
      <c r="V772" s="8" t="n">
        <f aca="false">+[2]data1cf!AU771</f>
        <v>0</v>
      </c>
      <c r="W772" s="8" t="n">
        <f aca="false">+[2]data1cf!AV771</f>
        <v>0</v>
      </c>
      <c r="X772" s="8" t="n">
        <f aca="false">+[2]data1cf!AW771</f>
        <v>0</v>
      </c>
      <c r="Y772" s="8" t="n">
        <f aca="false">+[2]data1cf!AX771</f>
        <v>0</v>
      </c>
      <c r="Z772" s="8" t="n">
        <f aca="false">+[2]data1cf!AY771</f>
        <v>0</v>
      </c>
      <c r="AA772" s="8" t="n">
        <f aca="false">+[2]data1cf!AZ771</f>
        <v>0</v>
      </c>
      <c r="AB772" s="9"/>
      <c r="AC772" s="9"/>
      <c r="AD772" s="9"/>
      <c r="AE772" s="9"/>
      <c r="AF772" s="9"/>
      <c r="AG772" s="9"/>
      <c r="AH772" s="9"/>
      <c r="AI772" s="9"/>
      <c r="AJ772" s="9"/>
      <c r="AK772" s="1"/>
      <c r="AL772" s="1" t="e">
        <f aca="false">SUMPRODUCT(B772:AJ772,PVCapPrice)</f>
        <v>#DIV/0!</v>
      </c>
      <c r="AM772" s="1"/>
      <c r="AN772" s="1"/>
      <c r="AO772" s="1"/>
      <c r="AP772" s="1"/>
      <c r="AQ772" s="1"/>
    </row>
    <row r="773" customFormat="false" ht="11.25" hidden="false" customHeight="false" outlineLevel="0" collapsed="false">
      <c r="A773" s="1" t="n">
        <v>771</v>
      </c>
      <c r="B773" s="8" t="n">
        <f aca="false">+[2]data1cf!AA772</f>
        <v>-97831.5007727833</v>
      </c>
      <c r="C773" s="8" t="n">
        <f aca="false">+[2]data1cf!AB772</f>
        <v>-7490.31685960016</v>
      </c>
      <c r="D773" s="8" t="n">
        <f aca="false">+[2]data1cf!AC772</f>
        <v>-3213.94855462027</v>
      </c>
      <c r="E773" s="8" t="n">
        <f aca="false">+[2]data1cf!AD772</f>
        <v>-2982.1294589015</v>
      </c>
      <c r="F773" s="8" t="n">
        <f aca="false">+[2]data1cf!AE772</f>
        <v>-3223.66758964549</v>
      </c>
      <c r="G773" s="8" t="n">
        <f aca="false">+[2]data1cf!AF772</f>
        <v>-3708.61623519809</v>
      </c>
      <c r="H773" s="8" t="n">
        <f aca="false">+[2]data1cf!AG772</f>
        <v>-2239.96873805834</v>
      </c>
      <c r="I773" s="8" t="n">
        <f aca="false">+[2]data1cf!AH772</f>
        <v>-2366.06724730596</v>
      </c>
      <c r="J773" s="8" t="n">
        <f aca="false">+[2]data1cf!AI772</f>
        <v>-2378.50144984095</v>
      </c>
      <c r="K773" s="8" t="n">
        <f aca="false">+[2]data1cf!AJ772</f>
        <v>-2387.50498970194</v>
      </c>
      <c r="L773" s="8" t="n">
        <f aca="false">+[2]data1cf!AK772</f>
        <v>-2415.99538472136</v>
      </c>
      <c r="M773" s="8" t="n">
        <f aca="false">+[2]data1cf!AL772</f>
        <v>-2414.28362400477</v>
      </c>
      <c r="N773" s="8" t="n">
        <f aca="false">+[2]data1cf!AM772</f>
        <v>-2432.08211725327</v>
      </c>
      <c r="O773" s="8" t="n">
        <f aca="false">+[2]data1cf!AN772</f>
        <v>-2242.08394113663</v>
      </c>
      <c r="P773" s="8" t="n">
        <f aca="false">+[2]data1cf!AO772</f>
        <v>-2203.89060277909</v>
      </c>
      <c r="Q773" s="8" t="n">
        <f aca="false">+[2]data1cf!AP772</f>
        <v>-2204.61898596423</v>
      </c>
      <c r="R773" s="8" t="n">
        <f aca="false">+[2]data1cf!AQ772</f>
        <v>1122.08818126352</v>
      </c>
      <c r="S773" s="8" t="n">
        <f aca="false">+[2]data1cf!AR772</f>
        <v>0</v>
      </c>
      <c r="T773" s="8" t="n">
        <f aca="false">+[2]data1cf!AS772</f>
        <v>0</v>
      </c>
      <c r="U773" s="8" t="n">
        <f aca="false">+[2]data1cf!AT772</f>
        <v>0</v>
      </c>
      <c r="V773" s="8" t="n">
        <f aca="false">+[2]data1cf!AU772</f>
        <v>0</v>
      </c>
      <c r="W773" s="8" t="n">
        <f aca="false">+[2]data1cf!AV772</f>
        <v>0</v>
      </c>
      <c r="X773" s="8" t="n">
        <f aca="false">+[2]data1cf!AW772</f>
        <v>0</v>
      </c>
      <c r="Y773" s="8" t="n">
        <f aca="false">+[2]data1cf!AX772</f>
        <v>0</v>
      </c>
      <c r="Z773" s="8" t="n">
        <f aca="false">+[2]data1cf!AY772</f>
        <v>0</v>
      </c>
      <c r="AA773" s="8" t="n">
        <f aca="false">+[2]data1cf!AZ772</f>
        <v>0</v>
      </c>
      <c r="AB773" s="9"/>
      <c r="AC773" s="9"/>
      <c r="AD773" s="9"/>
      <c r="AE773" s="9"/>
      <c r="AF773" s="9"/>
      <c r="AG773" s="9"/>
      <c r="AH773" s="9"/>
      <c r="AI773" s="9"/>
      <c r="AJ773" s="9"/>
      <c r="AK773" s="1"/>
      <c r="AL773" s="1" t="e">
        <f aca="false">SUMPRODUCT(B773:AJ773,PVCapPrice)</f>
        <v>#DIV/0!</v>
      </c>
      <c r="AM773" s="1"/>
      <c r="AN773" s="1"/>
      <c r="AO773" s="1"/>
      <c r="AP773" s="1"/>
      <c r="AQ773" s="1"/>
    </row>
    <row r="774" customFormat="false" ht="11.25" hidden="false" customHeight="false" outlineLevel="0" collapsed="false">
      <c r="A774" s="1" t="n">
        <v>772</v>
      </c>
      <c r="B774" s="8" t="n">
        <f aca="false">+[2]data1cf!AA773</f>
        <v>-89758.0372677827</v>
      </c>
      <c r="C774" s="8" t="n">
        <f aca="false">+[2]data1cf!AB773</f>
        <v>-7634.36770281138</v>
      </c>
      <c r="D774" s="8" t="n">
        <f aca="false">+[2]data1cf!AC773</f>
        <v>-3580.31824424844</v>
      </c>
      <c r="E774" s="8" t="n">
        <f aca="false">+[2]data1cf!AD773</f>
        <v>-3181.4555640215</v>
      </c>
      <c r="F774" s="8" t="n">
        <f aca="false">+[2]data1cf!AE773</f>
        <v>-3391.86424766747</v>
      </c>
      <c r="G774" s="8" t="n">
        <f aca="false">+[2]data1cf!AF773</f>
        <v>-3778.27489187125</v>
      </c>
      <c r="H774" s="8" t="n">
        <f aca="false">+[2]data1cf!AG773</f>
        <v>-2435.52610870771</v>
      </c>
      <c r="I774" s="8" t="n">
        <f aca="false">+[2]data1cf!AH773</f>
        <v>-2551.26604133987</v>
      </c>
      <c r="J774" s="8" t="n">
        <f aca="false">+[2]data1cf!AI773</f>
        <v>-2563.70024387486</v>
      </c>
      <c r="K774" s="8" t="n">
        <f aca="false">+[2]data1cf!AJ773</f>
        <v>-2573.01767999693</v>
      </c>
      <c r="L774" s="8" t="n">
        <f aca="false">+[2]data1cf!AK773</f>
        <v>-2601.19417875527</v>
      </c>
      <c r="M774" s="8" t="n">
        <f aca="false">+[2]data1cf!AL773</f>
        <v>-2599.79631429975</v>
      </c>
      <c r="N774" s="8" t="n">
        <f aca="false">+[2]data1cf!AM773</f>
        <v>-2617.28091128718</v>
      </c>
      <c r="O774" s="8" t="n">
        <f aca="false">+[2]data1cf!AN773</f>
        <v>-2427.59663143161</v>
      </c>
      <c r="P774" s="8" t="n">
        <f aca="false">+[2]data1cf!AO773</f>
        <v>-2389.089396813</v>
      </c>
      <c r="Q774" s="8" t="n">
        <f aca="false">+[2]data1cf!AP773</f>
        <v>-2390.13167625921</v>
      </c>
      <c r="R774" s="8" t="n">
        <f aca="false">+[2]data1cf!AQ773</f>
        <v>1029.48878424656</v>
      </c>
      <c r="S774" s="8" t="n">
        <f aca="false">+[2]data1cf!AR773</f>
        <v>0</v>
      </c>
      <c r="T774" s="8" t="n">
        <f aca="false">+[2]data1cf!AS773</f>
        <v>0</v>
      </c>
      <c r="U774" s="8" t="n">
        <f aca="false">+[2]data1cf!AT773</f>
        <v>0</v>
      </c>
      <c r="V774" s="8" t="n">
        <f aca="false">+[2]data1cf!AU773</f>
        <v>0</v>
      </c>
      <c r="W774" s="8" t="n">
        <f aca="false">+[2]data1cf!AV773</f>
        <v>0</v>
      </c>
      <c r="X774" s="8" t="n">
        <f aca="false">+[2]data1cf!AW773</f>
        <v>0</v>
      </c>
      <c r="Y774" s="8" t="n">
        <f aca="false">+[2]data1cf!AX773</f>
        <v>0</v>
      </c>
      <c r="Z774" s="8" t="n">
        <f aca="false">+[2]data1cf!AY773</f>
        <v>0</v>
      </c>
      <c r="AA774" s="8" t="n">
        <f aca="false">+[2]data1cf!AZ773</f>
        <v>0</v>
      </c>
      <c r="AB774" s="9"/>
      <c r="AC774" s="9"/>
      <c r="AD774" s="9"/>
      <c r="AE774" s="9"/>
      <c r="AF774" s="9"/>
      <c r="AG774" s="9"/>
      <c r="AH774" s="9"/>
      <c r="AI774" s="9"/>
      <c r="AJ774" s="9"/>
      <c r="AK774" s="1"/>
      <c r="AL774" s="1" t="e">
        <f aca="false">SUMPRODUCT(B774:AJ774,PVCapPrice)</f>
        <v>#DIV/0!</v>
      </c>
      <c r="AM774" s="1"/>
      <c r="AN774" s="1"/>
      <c r="AO774" s="1"/>
      <c r="AP774" s="1"/>
      <c r="AQ774" s="1"/>
    </row>
    <row r="775" customFormat="false" ht="11.25" hidden="false" customHeight="false" outlineLevel="0" collapsed="false">
      <c r="A775" s="1" t="n">
        <v>773</v>
      </c>
      <c r="B775" s="8" t="n">
        <f aca="false">+[2]data1cf!AA774</f>
        <v>-86764.190054752</v>
      </c>
      <c r="C775" s="8" t="n">
        <f aca="false">+[2]data1cf!AB774</f>
        <v>-7553.21978056806</v>
      </c>
      <c r="D775" s="8" t="n">
        <f aca="false">+[2]data1cf!AC774</f>
        <v>-3698.45700504084</v>
      </c>
      <c r="E775" s="8" t="n">
        <f aca="false">+[2]data1cf!AD774</f>
        <v>-3422.81188916662</v>
      </c>
      <c r="F775" s="8" t="n">
        <f aca="false">+[2]data1cf!AE774</f>
        <v>-3528.76405242707</v>
      </c>
      <c r="G775" s="8" t="n">
        <f aca="false">+[2]data1cf!AF774</f>
        <v>-3825.9929566967</v>
      </c>
      <c r="H775" s="8" t="n">
        <f aca="false">+[2]data1cf!AG774</f>
        <v>-2508.04379442507</v>
      </c>
      <c r="I775" s="8" t="n">
        <f aca="false">+[2]data1cf!AH774</f>
        <v>-2619.94250132902</v>
      </c>
      <c r="J775" s="8" t="n">
        <f aca="false">+[2]data1cf!AI774</f>
        <v>-2632.37670386401</v>
      </c>
      <c r="K775" s="8" t="n">
        <f aca="false">+[2]data1cf!AJ774</f>
        <v>-2641.81054076572</v>
      </c>
      <c r="L775" s="8" t="n">
        <f aca="false">+[2]data1cf!AK774</f>
        <v>-2669.87063874442</v>
      </c>
      <c r="M775" s="8" t="n">
        <f aca="false">+[2]data1cf!AL774</f>
        <v>-2668.58917506855</v>
      </c>
      <c r="N775" s="8" t="n">
        <f aca="false">+[2]data1cf!AM774</f>
        <v>-2685.95737127633</v>
      </c>
      <c r="O775" s="8" t="n">
        <f aca="false">+[2]data1cf!AN774</f>
        <v>-2496.38949220041</v>
      </c>
      <c r="P775" s="8" t="n">
        <f aca="false">+[2]data1cf!AO774</f>
        <v>-2457.76585680215</v>
      </c>
      <c r="Q775" s="8" t="n">
        <f aca="false">+[2]data1cf!AP774</f>
        <v>-2458.92453702801</v>
      </c>
      <c r="R775" s="8" t="n">
        <f aca="false">+[2]data1cf!AQ774</f>
        <v>995.150554251984</v>
      </c>
      <c r="S775" s="8" t="n">
        <f aca="false">+[2]data1cf!AR774</f>
        <v>0</v>
      </c>
      <c r="T775" s="8" t="n">
        <f aca="false">+[2]data1cf!AS774</f>
        <v>0</v>
      </c>
      <c r="U775" s="8" t="n">
        <f aca="false">+[2]data1cf!AT774</f>
        <v>0</v>
      </c>
      <c r="V775" s="8" t="n">
        <f aca="false">+[2]data1cf!AU774</f>
        <v>0</v>
      </c>
      <c r="W775" s="8" t="n">
        <f aca="false">+[2]data1cf!AV774</f>
        <v>0</v>
      </c>
      <c r="X775" s="8" t="n">
        <f aca="false">+[2]data1cf!AW774</f>
        <v>0</v>
      </c>
      <c r="Y775" s="8" t="n">
        <f aca="false">+[2]data1cf!AX774</f>
        <v>0</v>
      </c>
      <c r="Z775" s="8" t="n">
        <f aca="false">+[2]data1cf!AY774</f>
        <v>0</v>
      </c>
      <c r="AA775" s="8" t="n">
        <f aca="false">+[2]data1cf!AZ774</f>
        <v>0</v>
      </c>
      <c r="AB775" s="9"/>
      <c r="AC775" s="9"/>
      <c r="AD775" s="9"/>
      <c r="AE775" s="9"/>
      <c r="AF775" s="9"/>
      <c r="AG775" s="9"/>
      <c r="AH775" s="9"/>
      <c r="AI775" s="9"/>
      <c r="AJ775" s="9"/>
      <c r="AK775" s="1"/>
      <c r="AL775" s="1" t="e">
        <f aca="false">SUMPRODUCT(B775:AJ775,PVCapPrice)</f>
        <v>#DIV/0!</v>
      </c>
      <c r="AM775" s="1"/>
      <c r="AN775" s="1"/>
      <c r="AO775" s="1"/>
      <c r="AP775" s="1"/>
      <c r="AQ775" s="1"/>
    </row>
    <row r="776" customFormat="false" ht="11.25" hidden="false" customHeight="false" outlineLevel="0" collapsed="false">
      <c r="A776" s="1" t="n">
        <v>774</v>
      </c>
      <c r="B776" s="8" t="n">
        <f aca="false">+[2]data1cf!AA775</f>
        <v>-92620.5448581467</v>
      </c>
      <c r="C776" s="8" t="n">
        <f aca="false">+[2]data1cf!AB775</f>
        <v>-7558.70357947046</v>
      </c>
      <c r="D776" s="8" t="n">
        <f aca="false">+[2]data1cf!AC775</f>
        <v>-3476.5188562014</v>
      </c>
      <c r="E776" s="8" t="n">
        <f aca="false">+[2]data1cf!AD775</f>
        <v>-3113.63191230986</v>
      </c>
      <c r="F776" s="8" t="n">
        <f aca="false">+[2]data1cf!AE775</f>
        <v>-3269.91939876916</v>
      </c>
      <c r="G776" s="8" t="n">
        <f aca="false">+[2]data1cf!AF775</f>
        <v>-3645.21961473286</v>
      </c>
      <c r="H776" s="8" t="n">
        <f aca="false">+[2]data1cf!AG775</f>
        <v>-2366.18976285209</v>
      </c>
      <c r="I776" s="8" t="n">
        <f aca="false">+[2]data1cf!AH775</f>
        <v>-2485.60240722299</v>
      </c>
      <c r="J776" s="8" t="n">
        <f aca="false">+[2]data1cf!AI775</f>
        <v>-2498.03660975798</v>
      </c>
      <c r="K776" s="8" t="n">
        <f aca="false">+[2]data1cf!AJ775</f>
        <v>-2507.24275158494</v>
      </c>
      <c r="L776" s="8" t="n">
        <f aca="false">+[2]data1cf!AK775</f>
        <v>-2535.53054463839</v>
      </c>
      <c r="M776" s="8" t="n">
        <f aca="false">+[2]data1cf!AL775</f>
        <v>-2534.02138588776</v>
      </c>
      <c r="N776" s="8" t="n">
        <f aca="false">+[2]data1cf!AM775</f>
        <v>-2551.6172771703</v>
      </c>
      <c r="O776" s="8" t="n">
        <f aca="false">+[2]data1cf!AN775</f>
        <v>-2361.82170301962</v>
      </c>
      <c r="P776" s="8" t="n">
        <f aca="false">+[2]data1cf!AO775</f>
        <v>-2323.42576269612</v>
      </c>
      <c r="Q776" s="8" t="n">
        <f aca="false">+[2]data1cf!AP775</f>
        <v>-2324.35674784722</v>
      </c>
      <c r="R776" s="8" t="n">
        <f aca="false">+[2]data1cf!AQ775</f>
        <v>1062.320601305</v>
      </c>
      <c r="S776" s="8" t="n">
        <f aca="false">+[2]data1cf!AR775</f>
        <v>0</v>
      </c>
      <c r="T776" s="8" t="n">
        <f aca="false">+[2]data1cf!AS775</f>
        <v>0</v>
      </c>
      <c r="U776" s="8" t="n">
        <f aca="false">+[2]data1cf!AT775</f>
        <v>0</v>
      </c>
      <c r="V776" s="8" t="n">
        <f aca="false">+[2]data1cf!AU775</f>
        <v>0</v>
      </c>
      <c r="W776" s="8" t="n">
        <f aca="false">+[2]data1cf!AV775</f>
        <v>0</v>
      </c>
      <c r="X776" s="8" t="n">
        <f aca="false">+[2]data1cf!AW775</f>
        <v>0</v>
      </c>
      <c r="Y776" s="8" t="n">
        <f aca="false">+[2]data1cf!AX775</f>
        <v>0</v>
      </c>
      <c r="Z776" s="8" t="n">
        <f aca="false">+[2]data1cf!AY775</f>
        <v>0</v>
      </c>
      <c r="AA776" s="8" t="n">
        <f aca="false">+[2]data1cf!AZ775</f>
        <v>0</v>
      </c>
      <c r="AB776" s="9"/>
      <c r="AC776" s="9"/>
      <c r="AD776" s="9"/>
      <c r="AE776" s="9"/>
      <c r="AF776" s="9"/>
      <c r="AG776" s="9"/>
      <c r="AH776" s="9"/>
      <c r="AI776" s="9"/>
      <c r="AJ776" s="9"/>
      <c r="AK776" s="1"/>
      <c r="AL776" s="1" t="e">
        <f aca="false">SUMPRODUCT(B776:AJ776,PVCapPrice)</f>
        <v>#DIV/0!</v>
      </c>
      <c r="AM776" s="1"/>
      <c r="AN776" s="1"/>
      <c r="AO776" s="1"/>
      <c r="AP776" s="1"/>
      <c r="AQ776" s="1"/>
    </row>
    <row r="777" customFormat="false" ht="11.25" hidden="false" customHeight="false" outlineLevel="0" collapsed="false">
      <c r="A777" s="1" t="n">
        <v>775</v>
      </c>
      <c r="B777" s="8" t="n">
        <f aca="false">+[2]data1cf!AA776</f>
        <v>-85456.1142695118</v>
      </c>
      <c r="C777" s="8" t="n">
        <f aca="false">+[2]data1cf!AB776</f>
        <v>-7637.03128601186</v>
      </c>
      <c r="D777" s="8" t="n">
        <f aca="false">+[2]data1cf!AC776</f>
        <v>-3763.72613490046</v>
      </c>
      <c r="E777" s="8" t="n">
        <f aca="false">+[2]data1cf!AD776</f>
        <v>-3356.09839382757</v>
      </c>
      <c r="F777" s="8" t="n">
        <f aca="false">+[2]data1cf!AE776</f>
        <v>-3516.92663126562</v>
      </c>
      <c r="G777" s="8" t="n">
        <f aca="false">+[2]data1cf!AF776</f>
        <v>-3916.19808452543</v>
      </c>
      <c r="H777" s="8" t="n">
        <f aca="false">+[2]data1cf!AG776</f>
        <v>-2539.72832003334</v>
      </c>
      <c r="I777" s="8" t="n">
        <f aca="false">+[2]data1cf!AH776</f>
        <v>-2649.94871338181</v>
      </c>
      <c r="J777" s="8" t="n">
        <f aca="false">+[2]data1cf!AI776</f>
        <v>-2662.3829159168</v>
      </c>
      <c r="K777" s="8" t="n">
        <f aca="false">+[2]data1cf!AJ776</f>
        <v>-2671.86761080504</v>
      </c>
      <c r="L777" s="8" t="n">
        <f aca="false">+[2]data1cf!AK776</f>
        <v>-2699.87685079721</v>
      </c>
      <c r="M777" s="8" t="n">
        <f aca="false">+[2]data1cf!AL776</f>
        <v>-2698.64624510786</v>
      </c>
      <c r="N777" s="8" t="n">
        <f aca="false">+[2]data1cf!AM776</f>
        <v>-2715.96358332911</v>
      </c>
      <c r="O777" s="8" t="n">
        <f aca="false">+[2]data1cf!AN776</f>
        <v>-2526.44656223972</v>
      </c>
      <c r="P777" s="8" t="n">
        <f aca="false">+[2]data1cf!AO776</f>
        <v>-2487.77206885493</v>
      </c>
      <c r="Q777" s="8" t="n">
        <f aca="false">+[2]data1cf!AP776</f>
        <v>-2488.98160706732</v>
      </c>
      <c r="R777" s="8" t="n">
        <f aca="false">+[2]data1cf!AQ776</f>
        <v>980.147448225593</v>
      </c>
      <c r="S777" s="8" t="n">
        <f aca="false">+[2]data1cf!AR776</f>
        <v>0</v>
      </c>
      <c r="T777" s="8" t="n">
        <f aca="false">+[2]data1cf!AS776</f>
        <v>0</v>
      </c>
      <c r="U777" s="8" t="n">
        <f aca="false">+[2]data1cf!AT776</f>
        <v>0</v>
      </c>
      <c r="V777" s="8" t="n">
        <f aca="false">+[2]data1cf!AU776</f>
        <v>0</v>
      </c>
      <c r="W777" s="8" t="n">
        <f aca="false">+[2]data1cf!AV776</f>
        <v>0</v>
      </c>
      <c r="X777" s="8" t="n">
        <f aca="false">+[2]data1cf!AW776</f>
        <v>0</v>
      </c>
      <c r="Y777" s="8" t="n">
        <f aca="false">+[2]data1cf!AX776</f>
        <v>0</v>
      </c>
      <c r="Z777" s="8" t="n">
        <f aca="false">+[2]data1cf!AY776</f>
        <v>0</v>
      </c>
      <c r="AA777" s="8" t="n">
        <f aca="false">+[2]data1cf!AZ776</f>
        <v>0</v>
      </c>
      <c r="AB777" s="9"/>
      <c r="AC777" s="9"/>
      <c r="AD777" s="9"/>
      <c r="AE777" s="9"/>
      <c r="AF777" s="9"/>
      <c r="AG777" s="9"/>
      <c r="AH777" s="9"/>
      <c r="AI777" s="9"/>
      <c r="AJ777" s="9"/>
      <c r="AK777" s="1"/>
      <c r="AL777" s="1" t="e">
        <f aca="false">SUMPRODUCT(B777:AJ777,PVCapPrice)</f>
        <v>#DIV/0!</v>
      </c>
      <c r="AM777" s="1"/>
      <c r="AN777" s="1"/>
      <c r="AO777" s="1"/>
      <c r="AP777" s="1"/>
      <c r="AQ777" s="1"/>
    </row>
    <row r="778" customFormat="false" ht="11.25" hidden="false" customHeight="false" outlineLevel="0" collapsed="false">
      <c r="A778" s="1" t="n">
        <v>776</v>
      </c>
      <c r="B778" s="8" t="n">
        <f aca="false">+[2]data1cf!AA777</f>
        <v>-97184.4202598577</v>
      </c>
      <c r="C778" s="8" t="n">
        <f aca="false">+[2]data1cf!AB777</f>
        <v>-7442.09328893336</v>
      </c>
      <c r="D778" s="8" t="n">
        <f aca="false">+[2]data1cf!AC777</f>
        <v>-3299.41273438844</v>
      </c>
      <c r="E778" s="8" t="n">
        <f aca="false">+[2]data1cf!AD777</f>
        <v>-2953.25598536067</v>
      </c>
      <c r="F778" s="8" t="n">
        <f aca="false">+[2]data1cf!AE777</f>
        <v>-3197.26616678269</v>
      </c>
      <c r="G778" s="8" t="n">
        <f aca="false">+[2]data1cf!AF777</f>
        <v>-3532.38507145022</v>
      </c>
      <c r="H778" s="8" t="n">
        <f aca="false">+[2]data1cf!AG777</f>
        <v>-2255.64247754175</v>
      </c>
      <c r="I778" s="8" t="n">
        <f aca="false">+[2]data1cf!AH777</f>
        <v>-2380.91075660806</v>
      </c>
      <c r="J778" s="8" t="n">
        <f aca="false">+[2]data1cf!AI777</f>
        <v>-2393.34495914305</v>
      </c>
      <c r="K778" s="8" t="n">
        <f aca="false">+[2]data1cf!AJ777</f>
        <v>-2402.37365749439</v>
      </c>
      <c r="L778" s="8" t="n">
        <f aca="false">+[2]data1cf!AK777</f>
        <v>-2430.83889402346</v>
      </c>
      <c r="M778" s="8" t="n">
        <f aca="false">+[2]data1cf!AL777</f>
        <v>-2429.15229179721</v>
      </c>
      <c r="N778" s="8" t="n">
        <f aca="false">+[2]data1cf!AM777</f>
        <v>-2446.92562655537</v>
      </c>
      <c r="O778" s="8" t="n">
        <f aca="false">+[2]data1cf!AN777</f>
        <v>-2256.95260892908</v>
      </c>
      <c r="P778" s="8" t="n">
        <f aca="false">+[2]data1cf!AO777</f>
        <v>-2218.73411208119</v>
      </c>
      <c r="Q778" s="8" t="n">
        <f aca="false">+[2]data1cf!AP777</f>
        <v>-2219.48765375667</v>
      </c>
      <c r="R778" s="8" t="n">
        <f aca="false">+[2]data1cf!AQ777</f>
        <v>1114.66642661246</v>
      </c>
      <c r="S778" s="8" t="n">
        <f aca="false">+[2]data1cf!AR777</f>
        <v>0</v>
      </c>
      <c r="T778" s="8" t="n">
        <f aca="false">+[2]data1cf!AS777</f>
        <v>0</v>
      </c>
      <c r="U778" s="8" t="n">
        <f aca="false">+[2]data1cf!AT777</f>
        <v>0</v>
      </c>
      <c r="V778" s="8" t="n">
        <f aca="false">+[2]data1cf!AU777</f>
        <v>0</v>
      </c>
      <c r="W778" s="8" t="n">
        <f aca="false">+[2]data1cf!AV777</f>
        <v>0</v>
      </c>
      <c r="X778" s="8" t="n">
        <f aca="false">+[2]data1cf!AW777</f>
        <v>0</v>
      </c>
      <c r="Y778" s="8" t="n">
        <f aca="false">+[2]data1cf!AX777</f>
        <v>0</v>
      </c>
      <c r="Z778" s="8" t="n">
        <f aca="false">+[2]data1cf!AY777</f>
        <v>0</v>
      </c>
      <c r="AA778" s="8" t="n">
        <f aca="false">+[2]data1cf!AZ777</f>
        <v>0</v>
      </c>
      <c r="AB778" s="9"/>
      <c r="AC778" s="9"/>
      <c r="AD778" s="9"/>
      <c r="AE778" s="9"/>
      <c r="AF778" s="9"/>
      <c r="AG778" s="9"/>
      <c r="AH778" s="9"/>
      <c r="AI778" s="9"/>
      <c r="AJ778" s="9"/>
      <c r="AK778" s="1"/>
      <c r="AL778" s="1" t="e">
        <f aca="false">SUMPRODUCT(B778:AJ778,PVCapPrice)</f>
        <v>#DIV/0!</v>
      </c>
      <c r="AM778" s="1"/>
      <c r="AN778" s="1"/>
      <c r="AO778" s="1"/>
      <c r="AP778" s="1"/>
      <c r="AQ778" s="1"/>
    </row>
    <row r="779" customFormat="false" ht="11.25" hidden="false" customHeight="false" outlineLevel="0" collapsed="false">
      <c r="A779" s="1" t="n">
        <v>777</v>
      </c>
      <c r="B779" s="8" t="n">
        <f aca="false">+[2]data1cf!AA778</f>
        <v>-102480.281631565</v>
      </c>
      <c r="C779" s="8" t="n">
        <f aca="false">+[2]data1cf!AB778</f>
        <v>-7283.25465103267</v>
      </c>
      <c r="D779" s="8" t="n">
        <f aca="false">+[2]data1cf!AC778</f>
        <v>-3110.21341901932</v>
      </c>
      <c r="E779" s="8" t="n">
        <f aca="false">+[2]data1cf!AD778</f>
        <v>-2751.82969262048</v>
      </c>
      <c r="F779" s="8" t="n">
        <f aca="false">+[2]data1cf!AE778</f>
        <v>-3074.84568560093</v>
      </c>
      <c r="G779" s="8" t="n">
        <f aca="false">+[2]data1cf!AF778</f>
        <v>-3573.4750442267</v>
      </c>
      <c r="H779" s="8" t="n">
        <f aca="false">+[2]data1cf!AG778</f>
        <v>-2127.36485238953</v>
      </c>
      <c r="I779" s="8" t="n">
        <f aca="false">+[2]data1cf!AH778</f>
        <v>-2259.4279334302</v>
      </c>
      <c r="J779" s="8" t="n">
        <f aca="false">+[2]data1cf!AI778</f>
        <v>-2271.86213596519</v>
      </c>
      <c r="K779" s="8" t="n">
        <f aca="false">+[2]data1cf!AJ778</f>
        <v>-2280.68493122639</v>
      </c>
      <c r="L779" s="8" t="n">
        <f aca="false">+[2]data1cf!AK778</f>
        <v>-2309.3560708456</v>
      </c>
      <c r="M779" s="8" t="n">
        <f aca="false">+[2]data1cf!AL778</f>
        <v>-2307.46356552922</v>
      </c>
      <c r="N779" s="8" t="n">
        <f aca="false">+[2]data1cf!AM778</f>
        <v>-2325.44280337751</v>
      </c>
      <c r="O779" s="8" t="n">
        <f aca="false">+[2]data1cf!AN778</f>
        <v>-2135.26388266108</v>
      </c>
      <c r="P779" s="8" t="n">
        <f aca="false">+[2]data1cf!AO778</f>
        <v>-2097.25128890333</v>
      </c>
      <c r="Q779" s="8" t="n">
        <f aca="false">+[2]data1cf!AP778</f>
        <v>-2097.79892748867</v>
      </c>
      <c r="R779" s="8" t="n">
        <f aca="false">+[2]data1cf!AQ778</f>
        <v>1175.4078382014</v>
      </c>
      <c r="S779" s="8" t="n">
        <f aca="false">+[2]data1cf!AR778</f>
        <v>0</v>
      </c>
      <c r="T779" s="8" t="n">
        <f aca="false">+[2]data1cf!AS778</f>
        <v>0</v>
      </c>
      <c r="U779" s="8" t="n">
        <f aca="false">+[2]data1cf!AT778</f>
        <v>0</v>
      </c>
      <c r="V779" s="8" t="n">
        <f aca="false">+[2]data1cf!AU778</f>
        <v>0</v>
      </c>
      <c r="W779" s="8" t="n">
        <f aca="false">+[2]data1cf!AV778</f>
        <v>0</v>
      </c>
      <c r="X779" s="8" t="n">
        <f aca="false">+[2]data1cf!AW778</f>
        <v>0</v>
      </c>
      <c r="Y779" s="8" t="n">
        <f aca="false">+[2]data1cf!AX778</f>
        <v>0</v>
      </c>
      <c r="Z779" s="8" t="n">
        <f aca="false">+[2]data1cf!AY778</f>
        <v>0</v>
      </c>
      <c r="AA779" s="8" t="n">
        <f aca="false">+[2]data1cf!AZ778</f>
        <v>0</v>
      </c>
      <c r="AB779" s="9"/>
      <c r="AC779" s="9"/>
      <c r="AD779" s="9"/>
      <c r="AE779" s="9"/>
      <c r="AF779" s="9"/>
      <c r="AG779" s="9"/>
      <c r="AH779" s="9"/>
      <c r="AI779" s="9"/>
      <c r="AJ779" s="9"/>
      <c r="AK779" s="1"/>
      <c r="AL779" s="1" t="e">
        <f aca="false">SUMPRODUCT(B779:AJ779,PVCapPrice)</f>
        <v>#DIV/0!</v>
      </c>
      <c r="AM779" s="1"/>
      <c r="AN779" s="1"/>
      <c r="AO779" s="1"/>
      <c r="AP779" s="1"/>
      <c r="AQ779" s="1"/>
    </row>
    <row r="780" customFormat="false" ht="11.25" hidden="false" customHeight="false" outlineLevel="0" collapsed="false">
      <c r="A780" s="1" t="n">
        <v>778</v>
      </c>
      <c r="B780" s="8" t="n">
        <f aca="false">+[2]data1cf!AA779</f>
        <v>-86772.3632662522</v>
      </c>
      <c r="C780" s="8" t="n">
        <f aca="false">+[2]data1cf!AB779</f>
        <v>-7611.85842292862</v>
      </c>
      <c r="D780" s="8" t="n">
        <f aca="false">+[2]data1cf!AC779</f>
        <v>-3725.26744786372</v>
      </c>
      <c r="E780" s="8" t="n">
        <f aca="false">+[2]data1cf!AD779</f>
        <v>-3397.36187469558</v>
      </c>
      <c r="F780" s="8" t="n">
        <f aca="false">+[2]data1cf!AE779</f>
        <v>-3694.84220960605</v>
      </c>
      <c r="G780" s="8" t="n">
        <f aca="false">+[2]data1cf!AF779</f>
        <v>-3948.20458475929</v>
      </c>
      <c r="H780" s="8" t="n">
        <f aca="false">+[2]data1cf!AG779</f>
        <v>-2507.84582093454</v>
      </c>
      <c r="I780" s="8" t="n">
        <f aca="false">+[2]data1cf!AH779</f>
        <v>-2619.75501439578</v>
      </c>
      <c r="J780" s="8" t="n">
        <f aca="false">+[2]data1cf!AI779</f>
        <v>-2632.18921693077</v>
      </c>
      <c r="K780" s="8" t="n">
        <f aca="false">+[2]data1cf!AJ779</f>
        <v>-2641.62273605802</v>
      </c>
      <c r="L780" s="8" t="n">
        <f aca="false">+[2]data1cf!AK779</f>
        <v>-2669.68315181118</v>
      </c>
      <c r="M780" s="8" t="n">
        <f aca="false">+[2]data1cf!AL779</f>
        <v>-2668.40137036084</v>
      </c>
      <c r="N780" s="8" t="n">
        <f aca="false">+[2]data1cf!AM779</f>
        <v>-2685.76988434309</v>
      </c>
      <c r="O780" s="8" t="n">
        <f aca="false">+[2]data1cf!AN779</f>
        <v>-2496.2016874927</v>
      </c>
      <c r="P780" s="8" t="n">
        <f aca="false">+[2]data1cf!AO779</f>
        <v>-2457.57836986891</v>
      </c>
      <c r="Q780" s="8" t="n">
        <f aca="false">+[2]data1cf!AP779</f>
        <v>-2458.7367323203</v>
      </c>
      <c r="R780" s="8" t="n">
        <f aca="false">+[2]data1cf!AQ779</f>
        <v>995.244297718606</v>
      </c>
      <c r="S780" s="8" t="n">
        <f aca="false">+[2]data1cf!AR779</f>
        <v>0</v>
      </c>
      <c r="T780" s="8" t="n">
        <f aca="false">+[2]data1cf!AS779</f>
        <v>0</v>
      </c>
      <c r="U780" s="8" t="n">
        <f aca="false">+[2]data1cf!AT779</f>
        <v>0</v>
      </c>
      <c r="V780" s="8" t="n">
        <f aca="false">+[2]data1cf!AU779</f>
        <v>0</v>
      </c>
      <c r="W780" s="8" t="n">
        <f aca="false">+[2]data1cf!AV779</f>
        <v>0</v>
      </c>
      <c r="X780" s="8" t="n">
        <f aca="false">+[2]data1cf!AW779</f>
        <v>0</v>
      </c>
      <c r="Y780" s="8" t="n">
        <f aca="false">+[2]data1cf!AX779</f>
        <v>0</v>
      </c>
      <c r="Z780" s="8" t="n">
        <f aca="false">+[2]data1cf!AY779</f>
        <v>0</v>
      </c>
      <c r="AA780" s="8" t="n">
        <f aca="false">+[2]data1cf!AZ779</f>
        <v>0</v>
      </c>
      <c r="AB780" s="9"/>
      <c r="AC780" s="9"/>
      <c r="AD780" s="9"/>
      <c r="AE780" s="9"/>
      <c r="AF780" s="9"/>
      <c r="AG780" s="9"/>
      <c r="AH780" s="9"/>
      <c r="AI780" s="9"/>
      <c r="AJ780" s="9"/>
      <c r="AK780" s="1"/>
      <c r="AL780" s="1" t="e">
        <f aca="false">SUMPRODUCT(B780:AJ780,PVCapPrice)</f>
        <v>#DIV/0!</v>
      </c>
      <c r="AM780" s="1"/>
      <c r="AN780" s="1"/>
      <c r="AO780" s="1"/>
      <c r="AP780" s="1"/>
      <c r="AQ780" s="1"/>
    </row>
    <row r="781" customFormat="false" ht="11.25" hidden="false" customHeight="false" outlineLevel="0" collapsed="false">
      <c r="A781" s="1" t="n">
        <v>779</v>
      </c>
      <c r="B781" s="8" t="n">
        <f aca="false">+[2]data1cf!AA780</f>
        <v>-96277.2163553616</v>
      </c>
      <c r="C781" s="8" t="n">
        <f aca="false">+[2]data1cf!AB780</f>
        <v>-7430.43967263479</v>
      </c>
      <c r="D781" s="8" t="n">
        <f aca="false">+[2]data1cf!AC780</f>
        <v>-3256.46901798417</v>
      </c>
      <c r="E781" s="8" t="n">
        <f aca="false">+[2]data1cf!AD780</f>
        <v>-3024.71845984097</v>
      </c>
      <c r="F781" s="8" t="n">
        <f aca="false">+[2]data1cf!AE780</f>
        <v>-3177.2160438115</v>
      </c>
      <c r="G781" s="8" t="n">
        <f aca="false">+[2]data1cf!AF780</f>
        <v>-3610.64785453599</v>
      </c>
      <c r="H781" s="8" t="n">
        <f aca="false">+[2]data1cf!AG780</f>
        <v>-2277.61698824539</v>
      </c>
      <c r="I781" s="8" t="n">
        <f aca="false">+[2]data1cf!AH780</f>
        <v>-2401.72128841408</v>
      </c>
      <c r="J781" s="8" t="n">
        <f aca="false">+[2]data1cf!AI780</f>
        <v>-2414.15549094907</v>
      </c>
      <c r="K781" s="8" t="n">
        <f aca="false">+[2]data1cf!AJ780</f>
        <v>-2423.21946138821</v>
      </c>
      <c r="L781" s="8" t="n">
        <f aca="false">+[2]data1cf!AK780</f>
        <v>-2451.64942582948</v>
      </c>
      <c r="M781" s="8" t="n">
        <f aca="false">+[2]data1cf!AL780</f>
        <v>-2449.99809569104</v>
      </c>
      <c r="N781" s="8" t="n">
        <f aca="false">+[2]data1cf!AM780</f>
        <v>-2467.73615836139</v>
      </c>
      <c r="O781" s="8" t="n">
        <f aca="false">+[2]data1cf!AN780</f>
        <v>-2277.7984128229</v>
      </c>
      <c r="P781" s="8" t="n">
        <f aca="false">+[2]data1cf!AO780</f>
        <v>-2239.54464388721</v>
      </c>
      <c r="Q781" s="8" t="n">
        <f aca="false">+[2]data1cf!AP780</f>
        <v>-2240.33345765049</v>
      </c>
      <c r="R781" s="8" t="n">
        <f aca="false">+[2]data1cf!AQ780</f>
        <v>1104.26116070946</v>
      </c>
      <c r="S781" s="8" t="n">
        <f aca="false">+[2]data1cf!AR780</f>
        <v>0</v>
      </c>
      <c r="T781" s="8" t="n">
        <f aca="false">+[2]data1cf!AS780</f>
        <v>0</v>
      </c>
      <c r="U781" s="8" t="n">
        <f aca="false">+[2]data1cf!AT780</f>
        <v>0</v>
      </c>
      <c r="V781" s="8" t="n">
        <f aca="false">+[2]data1cf!AU780</f>
        <v>0</v>
      </c>
      <c r="W781" s="8" t="n">
        <f aca="false">+[2]data1cf!AV780</f>
        <v>0</v>
      </c>
      <c r="X781" s="8" t="n">
        <f aca="false">+[2]data1cf!AW780</f>
        <v>0</v>
      </c>
      <c r="Y781" s="8" t="n">
        <f aca="false">+[2]data1cf!AX780</f>
        <v>0</v>
      </c>
      <c r="Z781" s="8" t="n">
        <f aca="false">+[2]data1cf!AY780</f>
        <v>0</v>
      </c>
      <c r="AA781" s="8" t="n">
        <f aca="false">+[2]data1cf!AZ780</f>
        <v>0</v>
      </c>
      <c r="AB781" s="9"/>
      <c r="AC781" s="9"/>
      <c r="AD781" s="9"/>
      <c r="AE781" s="9"/>
      <c r="AF781" s="9"/>
      <c r="AG781" s="9"/>
      <c r="AH781" s="9"/>
      <c r="AI781" s="9"/>
      <c r="AJ781" s="9"/>
      <c r="AK781" s="1"/>
      <c r="AL781" s="1" t="e">
        <f aca="false">SUMPRODUCT(B781:AJ781,PVCapPrice)</f>
        <v>#DIV/0!</v>
      </c>
      <c r="AM781" s="1"/>
      <c r="AN781" s="1"/>
      <c r="AO781" s="1"/>
      <c r="AP781" s="1"/>
      <c r="AQ781" s="1"/>
    </row>
    <row r="782" customFormat="false" ht="11.25" hidden="false" customHeight="false" outlineLevel="0" collapsed="false">
      <c r="A782" s="1" t="n">
        <v>780</v>
      </c>
      <c r="B782" s="8" t="n">
        <f aca="false">+[2]data1cf!AA781</f>
        <v>-100420.642465391</v>
      </c>
      <c r="C782" s="8" t="n">
        <f aca="false">+[2]data1cf!AB781</f>
        <v>-7410.89987504955</v>
      </c>
      <c r="D782" s="8" t="n">
        <f aca="false">+[2]data1cf!AC781</f>
        <v>-3182.84516261971</v>
      </c>
      <c r="E782" s="8" t="n">
        <f aca="false">+[2]data1cf!AD781</f>
        <v>-2927.29105189708</v>
      </c>
      <c r="F782" s="8" t="n">
        <f aca="false">+[2]data1cf!AE781</f>
        <v>-3186.93265343081</v>
      </c>
      <c r="G782" s="8" t="n">
        <f aca="false">+[2]data1cf!AF781</f>
        <v>-3379.91252967208</v>
      </c>
      <c r="H782" s="8" t="n">
        <f aca="false">+[2]data1cf!AG781</f>
        <v>-2177.253926586</v>
      </c>
      <c r="I782" s="8" t="n">
        <f aca="false">+[2]data1cf!AH781</f>
        <v>-2306.6744081909</v>
      </c>
      <c r="J782" s="8" t="n">
        <f aca="false">+[2]data1cf!AI781</f>
        <v>-2319.10861072589</v>
      </c>
      <c r="K782" s="8" t="n">
        <f aca="false">+[2]data1cf!AJ781</f>
        <v>-2328.01148475788</v>
      </c>
      <c r="L782" s="8" t="n">
        <f aca="false">+[2]data1cf!AK781</f>
        <v>-2356.6025456063</v>
      </c>
      <c r="M782" s="8" t="n">
        <f aca="false">+[2]data1cf!AL781</f>
        <v>-2354.7901190607</v>
      </c>
      <c r="N782" s="8" t="n">
        <f aca="false">+[2]data1cf!AM781</f>
        <v>-2372.68927813821</v>
      </c>
      <c r="O782" s="8" t="n">
        <f aca="false">+[2]data1cf!AN781</f>
        <v>-2182.59043619257</v>
      </c>
      <c r="P782" s="8" t="n">
        <f aca="false">+[2]data1cf!AO781</f>
        <v>-2144.49776366403</v>
      </c>
      <c r="Q782" s="8" t="n">
        <f aca="false">+[2]data1cf!AP781</f>
        <v>-2145.12548102016</v>
      </c>
      <c r="R782" s="8" t="n">
        <f aca="false">+[2]data1cf!AQ781</f>
        <v>1151.78460082104</v>
      </c>
      <c r="S782" s="8" t="n">
        <f aca="false">+[2]data1cf!AR781</f>
        <v>0</v>
      </c>
      <c r="T782" s="8" t="n">
        <f aca="false">+[2]data1cf!AS781</f>
        <v>0</v>
      </c>
      <c r="U782" s="8" t="n">
        <f aca="false">+[2]data1cf!AT781</f>
        <v>0</v>
      </c>
      <c r="V782" s="8" t="n">
        <f aca="false">+[2]data1cf!AU781</f>
        <v>0</v>
      </c>
      <c r="W782" s="8" t="n">
        <f aca="false">+[2]data1cf!AV781</f>
        <v>0</v>
      </c>
      <c r="X782" s="8" t="n">
        <f aca="false">+[2]data1cf!AW781</f>
        <v>0</v>
      </c>
      <c r="Y782" s="8" t="n">
        <f aca="false">+[2]data1cf!AX781</f>
        <v>0</v>
      </c>
      <c r="Z782" s="8" t="n">
        <f aca="false">+[2]data1cf!AY781</f>
        <v>0</v>
      </c>
      <c r="AA782" s="8" t="n">
        <f aca="false">+[2]data1cf!AZ781</f>
        <v>0</v>
      </c>
      <c r="AB782" s="9"/>
      <c r="AC782" s="9"/>
      <c r="AD782" s="9"/>
      <c r="AE782" s="9"/>
      <c r="AF782" s="9"/>
      <c r="AG782" s="9"/>
      <c r="AH782" s="9"/>
      <c r="AI782" s="9"/>
      <c r="AJ782" s="9"/>
      <c r="AK782" s="1"/>
      <c r="AL782" s="1" t="e">
        <f aca="false">SUMPRODUCT(B782:AJ782,PVCapPrice)</f>
        <v>#DIV/0!</v>
      </c>
      <c r="AM782" s="1"/>
      <c r="AN782" s="1"/>
      <c r="AO782" s="1"/>
      <c r="AP782" s="1"/>
      <c r="AQ782" s="1"/>
    </row>
    <row r="783" customFormat="false" ht="11.25" hidden="false" customHeight="false" outlineLevel="0" collapsed="false">
      <c r="A783" s="1" t="n">
        <v>781</v>
      </c>
      <c r="B783" s="8" t="n">
        <f aca="false">+[2]data1cf!AA782</f>
        <v>-86206.3937942248</v>
      </c>
      <c r="C783" s="8" t="n">
        <f aca="false">+[2]data1cf!AB782</f>
        <v>-7612.53911096348</v>
      </c>
      <c r="D783" s="8" t="n">
        <f aca="false">+[2]data1cf!AC782</f>
        <v>-3770.91542609488</v>
      </c>
      <c r="E783" s="8" t="n">
        <f aca="false">+[2]data1cf!AD782</f>
        <v>-3362.41398819189</v>
      </c>
      <c r="F783" s="8" t="n">
        <f aca="false">+[2]data1cf!AE782</f>
        <v>-3572.37316516566</v>
      </c>
      <c r="G783" s="8" t="n">
        <f aca="false">+[2]data1cf!AF782</f>
        <v>-3941.3511337015</v>
      </c>
      <c r="H783" s="8" t="n">
        <f aca="false">+[2]data1cf!AG782</f>
        <v>-2521.55486931866</v>
      </c>
      <c r="I783" s="8" t="n">
        <f aca="false">+[2]data1cf!AH782</f>
        <v>-2632.73790130851</v>
      </c>
      <c r="J783" s="8" t="n">
        <f aca="false">+[2]data1cf!AI782</f>
        <v>-2645.1721038435</v>
      </c>
      <c r="K783" s="8" t="n">
        <f aca="false">+[2]data1cf!AJ782</f>
        <v>-2654.62762786382</v>
      </c>
      <c r="L783" s="8" t="n">
        <f aca="false">+[2]data1cf!AK782</f>
        <v>-2682.66603872391</v>
      </c>
      <c r="M783" s="8" t="n">
        <f aca="false">+[2]data1cf!AL782</f>
        <v>-2681.40626216664</v>
      </c>
      <c r="N783" s="8" t="n">
        <f aca="false">+[2]data1cf!AM782</f>
        <v>-2698.75277125582</v>
      </c>
      <c r="O783" s="8" t="n">
        <f aca="false">+[2]data1cf!AN782</f>
        <v>-2509.20657929851</v>
      </c>
      <c r="P783" s="8" t="n">
        <f aca="false">+[2]data1cf!AO782</f>
        <v>-2470.56125678164</v>
      </c>
      <c r="Q783" s="8" t="n">
        <f aca="false">+[2]data1cf!AP782</f>
        <v>-2471.7416241261</v>
      </c>
      <c r="R783" s="8" t="n">
        <f aca="false">+[2]data1cf!AQ782</f>
        <v>988.75285426224</v>
      </c>
      <c r="S783" s="8" t="n">
        <f aca="false">+[2]data1cf!AR782</f>
        <v>0</v>
      </c>
      <c r="T783" s="8" t="n">
        <f aca="false">+[2]data1cf!AS782</f>
        <v>0</v>
      </c>
      <c r="U783" s="8" t="n">
        <f aca="false">+[2]data1cf!AT782</f>
        <v>0</v>
      </c>
      <c r="V783" s="8" t="n">
        <f aca="false">+[2]data1cf!AU782</f>
        <v>0</v>
      </c>
      <c r="W783" s="8" t="n">
        <f aca="false">+[2]data1cf!AV782</f>
        <v>0</v>
      </c>
      <c r="X783" s="8" t="n">
        <f aca="false">+[2]data1cf!AW782</f>
        <v>0</v>
      </c>
      <c r="Y783" s="8" t="n">
        <f aca="false">+[2]data1cf!AX782</f>
        <v>0</v>
      </c>
      <c r="Z783" s="8" t="n">
        <f aca="false">+[2]data1cf!AY782</f>
        <v>0</v>
      </c>
      <c r="AA783" s="8" t="n">
        <f aca="false">+[2]data1cf!AZ782</f>
        <v>0</v>
      </c>
      <c r="AB783" s="9"/>
      <c r="AC783" s="9"/>
      <c r="AD783" s="9"/>
      <c r="AE783" s="9"/>
      <c r="AF783" s="9"/>
      <c r="AG783" s="9"/>
      <c r="AH783" s="9"/>
      <c r="AI783" s="9"/>
      <c r="AJ783" s="9"/>
      <c r="AK783" s="1"/>
      <c r="AL783" s="1" t="e">
        <f aca="false">SUMPRODUCT(B783:AJ783,PVCapPrice)</f>
        <v>#DIV/0!</v>
      </c>
      <c r="AM783" s="1"/>
      <c r="AN783" s="1"/>
      <c r="AO783" s="1"/>
      <c r="AP783" s="1"/>
      <c r="AQ783" s="1"/>
    </row>
    <row r="784" customFormat="false" ht="11.25" hidden="false" customHeight="false" outlineLevel="0" collapsed="false">
      <c r="A784" s="1" t="n">
        <v>782</v>
      </c>
      <c r="B784" s="8" t="n">
        <f aca="false">+[2]data1cf!AA783</f>
        <v>-87696.0290000197</v>
      </c>
      <c r="C784" s="8" t="n">
        <f aca="false">+[2]data1cf!AB783</f>
        <v>-7657.79997973241</v>
      </c>
      <c r="D784" s="8" t="n">
        <f aca="false">+[2]data1cf!AC783</f>
        <v>-3672.09772290182</v>
      </c>
      <c r="E784" s="8" t="n">
        <f aca="false">+[2]data1cf!AD783</f>
        <v>-3256.53859103522</v>
      </c>
      <c r="F784" s="8" t="n">
        <f aca="false">+[2]data1cf!AE783</f>
        <v>-3427.79885241973</v>
      </c>
      <c r="G784" s="8" t="n">
        <f aca="false">+[2]data1cf!AF783</f>
        <v>-3819.25177676245</v>
      </c>
      <c r="H784" s="8" t="n">
        <f aca="false">+[2]data1cf!AG783</f>
        <v>-2485.47256785145</v>
      </c>
      <c r="I784" s="8" t="n">
        <f aca="false">+[2]data1cf!AH783</f>
        <v>-2598.56686139574</v>
      </c>
      <c r="J784" s="8" t="n">
        <f aca="false">+[2]data1cf!AI783</f>
        <v>-2611.00106393073</v>
      </c>
      <c r="K784" s="8" t="n">
        <f aca="false">+[2]data1cf!AJ783</f>
        <v>-2620.39867093425</v>
      </c>
      <c r="L784" s="8" t="n">
        <f aca="false">+[2]data1cf!AK783</f>
        <v>-2648.49499881114</v>
      </c>
      <c r="M784" s="8" t="n">
        <f aca="false">+[2]data1cf!AL783</f>
        <v>-2647.17730523707</v>
      </c>
      <c r="N784" s="8" t="n">
        <f aca="false">+[2]data1cf!AM783</f>
        <v>-2664.58173134305</v>
      </c>
      <c r="O784" s="8" t="n">
        <f aca="false">+[2]data1cf!AN783</f>
        <v>-2474.97762236893</v>
      </c>
      <c r="P784" s="8" t="n">
        <f aca="false">+[2]data1cf!AO783</f>
        <v>-2436.39021686887</v>
      </c>
      <c r="Q784" s="8" t="n">
        <f aca="false">+[2]data1cf!AP783</f>
        <v>-2437.51266719653</v>
      </c>
      <c r="R784" s="8" t="n">
        <f aca="false">+[2]data1cf!AQ783</f>
        <v>1005.83837421863</v>
      </c>
      <c r="S784" s="8" t="n">
        <f aca="false">+[2]data1cf!AR783</f>
        <v>0</v>
      </c>
      <c r="T784" s="8" t="n">
        <f aca="false">+[2]data1cf!AS783</f>
        <v>0</v>
      </c>
      <c r="U784" s="8" t="n">
        <f aca="false">+[2]data1cf!AT783</f>
        <v>0</v>
      </c>
      <c r="V784" s="8" t="n">
        <f aca="false">+[2]data1cf!AU783</f>
        <v>0</v>
      </c>
      <c r="W784" s="8" t="n">
        <f aca="false">+[2]data1cf!AV783</f>
        <v>0</v>
      </c>
      <c r="X784" s="8" t="n">
        <f aca="false">+[2]data1cf!AW783</f>
        <v>0</v>
      </c>
      <c r="Y784" s="8" t="n">
        <f aca="false">+[2]data1cf!AX783</f>
        <v>0</v>
      </c>
      <c r="Z784" s="8" t="n">
        <f aca="false">+[2]data1cf!AY783</f>
        <v>0</v>
      </c>
      <c r="AA784" s="8" t="n">
        <f aca="false">+[2]data1cf!AZ783</f>
        <v>0</v>
      </c>
      <c r="AB784" s="9"/>
      <c r="AC784" s="9"/>
      <c r="AD784" s="9"/>
      <c r="AE784" s="9"/>
      <c r="AF784" s="9"/>
      <c r="AG784" s="9"/>
      <c r="AH784" s="9"/>
      <c r="AI784" s="9"/>
      <c r="AJ784" s="9"/>
      <c r="AK784" s="1"/>
      <c r="AL784" s="1" t="e">
        <f aca="false">SUMPRODUCT(B784:AJ784,PVCapPrice)</f>
        <v>#DIV/0!</v>
      </c>
      <c r="AM784" s="1"/>
      <c r="AN784" s="1"/>
      <c r="AO784" s="1"/>
      <c r="AP784" s="1"/>
      <c r="AQ784" s="1"/>
    </row>
    <row r="785" customFormat="false" ht="11.25" hidden="false" customHeight="false" outlineLevel="0" collapsed="false">
      <c r="A785" s="1" t="n">
        <v>783</v>
      </c>
      <c r="B785" s="8" t="n">
        <f aca="false">+[2]data1cf!AA784</f>
        <v>-88437.2472690685</v>
      </c>
      <c r="C785" s="8" t="n">
        <f aca="false">+[2]data1cf!AB784</f>
        <v>-7717.83397852757</v>
      </c>
      <c r="D785" s="8" t="n">
        <f aca="false">+[2]data1cf!AC784</f>
        <v>-3681.78729921697</v>
      </c>
      <c r="E785" s="8" t="n">
        <f aca="false">+[2]data1cf!AD784</f>
        <v>-3352.93052826189</v>
      </c>
      <c r="F785" s="8" t="n">
        <f aca="false">+[2]data1cf!AE784</f>
        <v>-3502.34170820294</v>
      </c>
      <c r="G785" s="8" t="n">
        <f aca="false">+[2]data1cf!AF784</f>
        <v>-3835.95123201039</v>
      </c>
      <c r="H785" s="8" t="n">
        <f aca="false">+[2]data1cf!AG784</f>
        <v>-2467.51860104616</v>
      </c>
      <c r="I785" s="8" t="n">
        <f aca="false">+[2]data1cf!AH784</f>
        <v>-2581.56390727838</v>
      </c>
      <c r="J785" s="8" t="n">
        <f aca="false">+[2]data1cf!AI784</f>
        <v>-2593.99810981337</v>
      </c>
      <c r="K785" s="8" t="n">
        <f aca="false">+[2]data1cf!AJ784</f>
        <v>-2603.36689825058</v>
      </c>
      <c r="L785" s="8" t="n">
        <f aca="false">+[2]data1cf!AK784</f>
        <v>-2631.49204469378</v>
      </c>
      <c r="M785" s="8" t="n">
        <f aca="false">+[2]data1cf!AL784</f>
        <v>-2630.14553255341</v>
      </c>
      <c r="N785" s="8" t="n">
        <f aca="false">+[2]data1cf!AM784</f>
        <v>-2647.57877722568</v>
      </c>
      <c r="O785" s="8" t="n">
        <f aca="false">+[2]data1cf!AN784</f>
        <v>-2457.94584968527</v>
      </c>
      <c r="P785" s="8" t="n">
        <f aca="false">+[2]data1cf!AO784</f>
        <v>-2419.3872627515</v>
      </c>
      <c r="Q785" s="8" t="n">
        <f aca="false">+[2]data1cf!AP784</f>
        <v>-2420.48089451286</v>
      </c>
      <c r="R785" s="8" t="n">
        <f aca="false">+[2]data1cf!AQ784</f>
        <v>1014.33985127731</v>
      </c>
      <c r="S785" s="8" t="n">
        <f aca="false">+[2]data1cf!AR784</f>
        <v>0</v>
      </c>
      <c r="T785" s="8" t="n">
        <f aca="false">+[2]data1cf!AS784</f>
        <v>0</v>
      </c>
      <c r="U785" s="8" t="n">
        <f aca="false">+[2]data1cf!AT784</f>
        <v>0</v>
      </c>
      <c r="V785" s="8" t="n">
        <f aca="false">+[2]data1cf!AU784</f>
        <v>0</v>
      </c>
      <c r="W785" s="8" t="n">
        <f aca="false">+[2]data1cf!AV784</f>
        <v>0</v>
      </c>
      <c r="X785" s="8" t="n">
        <f aca="false">+[2]data1cf!AW784</f>
        <v>0</v>
      </c>
      <c r="Y785" s="8" t="n">
        <f aca="false">+[2]data1cf!AX784</f>
        <v>0</v>
      </c>
      <c r="Z785" s="8" t="n">
        <f aca="false">+[2]data1cf!AY784</f>
        <v>0</v>
      </c>
      <c r="AA785" s="8" t="n">
        <f aca="false">+[2]data1cf!AZ784</f>
        <v>0</v>
      </c>
      <c r="AB785" s="9"/>
      <c r="AC785" s="9"/>
      <c r="AD785" s="9"/>
      <c r="AE785" s="9"/>
      <c r="AF785" s="9"/>
      <c r="AG785" s="9"/>
      <c r="AH785" s="9"/>
      <c r="AI785" s="9"/>
      <c r="AJ785" s="9"/>
      <c r="AK785" s="1"/>
      <c r="AL785" s="1" t="e">
        <f aca="false">SUMPRODUCT(B785:AJ785,PVCapPrice)</f>
        <v>#DIV/0!</v>
      </c>
      <c r="AM785" s="1"/>
      <c r="AN785" s="1"/>
      <c r="AO785" s="1"/>
      <c r="AP785" s="1"/>
      <c r="AQ785" s="1"/>
    </row>
    <row r="786" customFormat="false" ht="11.25" hidden="false" customHeight="false" outlineLevel="0" collapsed="false">
      <c r="A786" s="1" t="n">
        <v>784</v>
      </c>
      <c r="B786" s="8" t="n">
        <f aca="false">+[2]data1cf!AA785</f>
        <v>-85671.1731993832</v>
      </c>
      <c r="C786" s="8" t="n">
        <f aca="false">+[2]data1cf!AB785</f>
        <v>-7626.39122609307</v>
      </c>
      <c r="D786" s="8" t="n">
        <f aca="false">+[2]data1cf!AC785</f>
        <v>-3779.08490097199</v>
      </c>
      <c r="E786" s="8" t="n">
        <f aca="false">+[2]data1cf!AD785</f>
        <v>-3326.00758055789</v>
      </c>
      <c r="F786" s="8" t="n">
        <f aca="false">+[2]data1cf!AE785</f>
        <v>-3672.22438651855</v>
      </c>
      <c r="G786" s="8" t="n">
        <f aca="false">+[2]data1cf!AF785</f>
        <v>-3869.34921858428</v>
      </c>
      <c r="H786" s="8" t="n">
        <f aca="false">+[2]data1cf!AG785</f>
        <v>-2534.51911101986</v>
      </c>
      <c r="I786" s="8" t="n">
        <f aca="false">+[2]data1cf!AH785</f>
        <v>-2645.0154335777</v>
      </c>
      <c r="J786" s="8" t="n">
        <f aca="false">+[2]data1cf!AI785</f>
        <v>-2657.44963611269</v>
      </c>
      <c r="K786" s="8" t="n">
        <f aca="false">+[2]data1cf!AJ785</f>
        <v>-2666.92596950974</v>
      </c>
      <c r="L786" s="8" t="n">
        <f aca="false">+[2]data1cf!AK785</f>
        <v>-2694.9435709931</v>
      </c>
      <c r="M786" s="8" t="n">
        <f aca="false">+[2]data1cf!AL785</f>
        <v>-2693.70460381256</v>
      </c>
      <c r="N786" s="8" t="n">
        <f aca="false">+[2]data1cf!AM785</f>
        <v>-2711.03030352501</v>
      </c>
      <c r="O786" s="8" t="n">
        <f aca="false">+[2]data1cf!AN785</f>
        <v>-2521.50492094442</v>
      </c>
      <c r="P786" s="8" t="n">
        <f aca="false">+[2]data1cf!AO785</f>
        <v>-2482.83878905083</v>
      </c>
      <c r="Q786" s="8" t="n">
        <f aca="false">+[2]data1cf!AP785</f>
        <v>-2484.03996577202</v>
      </c>
      <c r="R786" s="8" t="n">
        <f aca="false">+[2]data1cf!AQ785</f>
        <v>982.614088127645</v>
      </c>
      <c r="S786" s="8" t="n">
        <f aca="false">+[2]data1cf!AR785</f>
        <v>0</v>
      </c>
      <c r="T786" s="8" t="n">
        <f aca="false">+[2]data1cf!AS785</f>
        <v>0</v>
      </c>
      <c r="U786" s="8" t="n">
        <f aca="false">+[2]data1cf!AT785</f>
        <v>0</v>
      </c>
      <c r="V786" s="8" t="n">
        <f aca="false">+[2]data1cf!AU785</f>
        <v>0</v>
      </c>
      <c r="W786" s="8" t="n">
        <f aca="false">+[2]data1cf!AV785</f>
        <v>0</v>
      </c>
      <c r="X786" s="8" t="n">
        <f aca="false">+[2]data1cf!AW785</f>
        <v>0</v>
      </c>
      <c r="Y786" s="8" t="n">
        <f aca="false">+[2]data1cf!AX785</f>
        <v>0</v>
      </c>
      <c r="Z786" s="8" t="n">
        <f aca="false">+[2]data1cf!AY785</f>
        <v>0</v>
      </c>
      <c r="AA786" s="8" t="n">
        <f aca="false">+[2]data1cf!AZ785</f>
        <v>0</v>
      </c>
      <c r="AB786" s="9"/>
      <c r="AC786" s="9"/>
      <c r="AD786" s="9"/>
      <c r="AE786" s="9"/>
      <c r="AF786" s="9"/>
      <c r="AG786" s="9"/>
      <c r="AH786" s="9"/>
      <c r="AI786" s="9"/>
      <c r="AJ786" s="9"/>
      <c r="AK786" s="1"/>
      <c r="AL786" s="1" t="e">
        <f aca="false">SUMPRODUCT(B786:AJ786,PVCapPrice)</f>
        <v>#DIV/0!</v>
      </c>
      <c r="AM786" s="1"/>
      <c r="AN786" s="1"/>
      <c r="AO786" s="1"/>
      <c r="AP786" s="1"/>
      <c r="AQ786" s="1"/>
    </row>
    <row r="787" customFormat="false" ht="11.25" hidden="false" customHeight="false" outlineLevel="0" collapsed="false">
      <c r="A787" s="1" t="n">
        <v>785</v>
      </c>
      <c r="B787" s="8" t="n">
        <f aca="false">+[2]data1cf!AA786</f>
        <v>-90740.5701554756</v>
      </c>
      <c r="C787" s="8" t="n">
        <f aca="false">+[2]data1cf!AB786</f>
        <v>-7521.56736971584</v>
      </c>
      <c r="D787" s="8" t="n">
        <f aca="false">+[2]data1cf!AC786</f>
        <v>-3664.27158431086</v>
      </c>
      <c r="E787" s="8" t="n">
        <f aca="false">+[2]data1cf!AD786</f>
        <v>-3123.67619971839</v>
      </c>
      <c r="F787" s="8" t="n">
        <f aca="false">+[2]data1cf!AE786</f>
        <v>-3362.26630931311</v>
      </c>
      <c r="G787" s="8" t="n">
        <f aca="false">+[2]data1cf!AF786</f>
        <v>-3778.57205499735</v>
      </c>
      <c r="H787" s="8" t="n">
        <f aca="false">+[2]data1cf!AG786</f>
        <v>-2411.72696129412</v>
      </c>
      <c r="I787" s="8" t="n">
        <f aca="false">+[2]data1cf!AH786</f>
        <v>-2528.72752292251</v>
      </c>
      <c r="J787" s="8" t="n">
        <f aca="false">+[2]data1cf!AI786</f>
        <v>-2541.1617254575</v>
      </c>
      <c r="K787" s="8" t="n">
        <f aca="false">+[2]data1cf!AJ786</f>
        <v>-2550.44096070089</v>
      </c>
      <c r="L787" s="8" t="n">
        <f aca="false">+[2]data1cf!AK786</f>
        <v>-2578.65566033791</v>
      </c>
      <c r="M787" s="8" t="n">
        <f aca="false">+[2]data1cf!AL786</f>
        <v>-2577.21959500371</v>
      </c>
      <c r="N787" s="8" t="n">
        <f aca="false">+[2]data1cf!AM786</f>
        <v>-2594.74239286981</v>
      </c>
      <c r="O787" s="8" t="n">
        <f aca="false">+[2]data1cf!AN786</f>
        <v>-2405.01991213558</v>
      </c>
      <c r="P787" s="8" t="n">
        <f aca="false">+[2]data1cf!AO786</f>
        <v>-2366.55087839563</v>
      </c>
      <c r="Q787" s="8" t="n">
        <f aca="false">+[2]data1cf!AP786</f>
        <v>-2367.55495696317</v>
      </c>
      <c r="R787" s="8" t="n">
        <f aca="false">+[2]data1cf!AQ786</f>
        <v>1040.75804345524</v>
      </c>
      <c r="S787" s="8" t="n">
        <f aca="false">+[2]data1cf!AR786</f>
        <v>0</v>
      </c>
      <c r="T787" s="8" t="n">
        <f aca="false">+[2]data1cf!AS786</f>
        <v>0</v>
      </c>
      <c r="U787" s="8" t="n">
        <f aca="false">+[2]data1cf!AT786</f>
        <v>0</v>
      </c>
      <c r="V787" s="8" t="n">
        <f aca="false">+[2]data1cf!AU786</f>
        <v>0</v>
      </c>
      <c r="W787" s="8" t="n">
        <f aca="false">+[2]data1cf!AV786</f>
        <v>0</v>
      </c>
      <c r="X787" s="8" t="n">
        <f aca="false">+[2]data1cf!AW786</f>
        <v>0</v>
      </c>
      <c r="Y787" s="8" t="n">
        <f aca="false">+[2]data1cf!AX786</f>
        <v>0</v>
      </c>
      <c r="Z787" s="8" t="n">
        <f aca="false">+[2]data1cf!AY786</f>
        <v>0</v>
      </c>
      <c r="AA787" s="8" t="n">
        <f aca="false">+[2]data1cf!AZ786</f>
        <v>0</v>
      </c>
      <c r="AB787" s="9"/>
      <c r="AC787" s="9"/>
      <c r="AD787" s="9"/>
      <c r="AE787" s="9"/>
      <c r="AF787" s="9"/>
      <c r="AG787" s="9"/>
      <c r="AH787" s="9"/>
      <c r="AI787" s="9"/>
      <c r="AJ787" s="9"/>
      <c r="AK787" s="1"/>
      <c r="AL787" s="1" t="e">
        <f aca="false">SUMPRODUCT(B787:AJ787,PVCapPrice)</f>
        <v>#DIV/0!</v>
      </c>
      <c r="AM787" s="1"/>
      <c r="AN787" s="1"/>
      <c r="AO787" s="1"/>
      <c r="AP787" s="1"/>
      <c r="AQ787" s="1"/>
    </row>
    <row r="788" customFormat="false" ht="11.25" hidden="false" customHeight="false" outlineLevel="0" collapsed="false">
      <c r="A788" s="1" t="n">
        <v>786</v>
      </c>
      <c r="B788" s="8" t="n">
        <f aca="false">+[2]data1cf!AA787</f>
        <v>-89127.4515258835</v>
      </c>
      <c r="C788" s="8" t="n">
        <f aca="false">+[2]data1cf!AB787</f>
        <v>-7592.39744982607</v>
      </c>
      <c r="D788" s="8" t="n">
        <f aca="false">+[2]data1cf!AC787</f>
        <v>-3619.18208409742</v>
      </c>
      <c r="E788" s="8" t="n">
        <f aca="false">+[2]data1cf!AD787</f>
        <v>-3252.54994649175</v>
      </c>
      <c r="F788" s="8" t="n">
        <f aca="false">+[2]data1cf!AE787</f>
        <v>-3480.05288525784</v>
      </c>
      <c r="G788" s="8" t="n">
        <f aca="false">+[2]data1cf!AF787</f>
        <v>-3755.63831548683</v>
      </c>
      <c r="H788" s="8" t="n">
        <f aca="false">+[2]data1cf!AG787</f>
        <v>-2450.80030788857</v>
      </c>
      <c r="I788" s="8" t="n">
        <f aca="false">+[2]data1cf!AH787</f>
        <v>-2565.73117379044</v>
      </c>
      <c r="J788" s="8" t="n">
        <f aca="false">+[2]data1cf!AI787</f>
        <v>-2578.16537632543</v>
      </c>
      <c r="K788" s="8" t="n">
        <f aca="false">+[2]data1cf!AJ787</f>
        <v>-2587.50732962115</v>
      </c>
      <c r="L788" s="8" t="n">
        <f aca="false">+[2]data1cf!AK787</f>
        <v>-2615.65931120585</v>
      </c>
      <c r="M788" s="8" t="n">
        <f aca="false">+[2]data1cf!AL787</f>
        <v>-2614.28596392397</v>
      </c>
      <c r="N788" s="8" t="n">
        <f aca="false">+[2]data1cf!AM787</f>
        <v>-2631.74604373775</v>
      </c>
      <c r="O788" s="8" t="n">
        <f aca="false">+[2]data1cf!AN787</f>
        <v>-2442.08628105583</v>
      </c>
      <c r="P788" s="8" t="n">
        <f aca="false">+[2]data1cf!AO787</f>
        <v>-2403.55452926357</v>
      </c>
      <c r="Q788" s="8" t="n">
        <f aca="false">+[2]data1cf!AP787</f>
        <v>-2404.62132588343</v>
      </c>
      <c r="R788" s="8" t="n">
        <f aca="false">+[2]data1cf!AQ787</f>
        <v>1022.25621802127</v>
      </c>
      <c r="S788" s="8" t="n">
        <f aca="false">+[2]data1cf!AR787</f>
        <v>0</v>
      </c>
      <c r="T788" s="8" t="n">
        <f aca="false">+[2]data1cf!AS787</f>
        <v>0</v>
      </c>
      <c r="U788" s="8" t="n">
        <f aca="false">+[2]data1cf!AT787</f>
        <v>0</v>
      </c>
      <c r="V788" s="8" t="n">
        <f aca="false">+[2]data1cf!AU787</f>
        <v>0</v>
      </c>
      <c r="W788" s="8" t="n">
        <f aca="false">+[2]data1cf!AV787</f>
        <v>0</v>
      </c>
      <c r="X788" s="8" t="n">
        <f aca="false">+[2]data1cf!AW787</f>
        <v>0</v>
      </c>
      <c r="Y788" s="8" t="n">
        <f aca="false">+[2]data1cf!AX787</f>
        <v>0</v>
      </c>
      <c r="Z788" s="8" t="n">
        <f aca="false">+[2]data1cf!AY787</f>
        <v>0</v>
      </c>
      <c r="AA788" s="8" t="n">
        <f aca="false">+[2]data1cf!AZ787</f>
        <v>0</v>
      </c>
      <c r="AB788" s="9"/>
      <c r="AC788" s="9"/>
      <c r="AD788" s="9"/>
      <c r="AE788" s="9"/>
      <c r="AF788" s="9"/>
      <c r="AG788" s="9"/>
      <c r="AH788" s="9"/>
      <c r="AI788" s="9"/>
      <c r="AJ788" s="9"/>
      <c r="AK788" s="1"/>
      <c r="AL788" s="1" t="e">
        <f aca="false">SUMPRODUCT(B788:AJ788,PVCapPrice)</f>
        <v>#DIV/0!</v>
      </c>
      <c r="AM788" s="1"/>
      <c r="AN788" s="1"/>
      <c r="AO788" s="1"/>
      <c r="AP788" s="1"/>
      <c r="AQ788" s="1"/>
    </row>
    <row r="789" customFormat="false" ht="11.25" hidden="false" customHeight="false" outlineLevel="0" collapsed="false">
      <c r="A789" s="1" t="n">
        <v>787</v>
      </c>
      <c r="B789" s="8" t="n">
        <f aca="false">+[2]data1cf!AA788</f>
        <v>-102096.312456893</v>
      </c>
      <c r="C789" s="8" t="n">
        <f aca="false">+[2]data1cf!AB788</f>
        <v>-7373.81981800876</v>
      </c>
      <c r="D789" s="8" t="n">
        <f aca="false">+[2]data1cf!AC788</f>
        <v>-3144.40534801582</v>
      </c>
      <c r="E789" s="8" t="n">
        <f aca="false">+[2]data1cf!AD788</f>
        <v>-2859.4031151266</v>
      </c>
      <c r="F789" s="8" t="n">
        <f aca="false">+[2]data1cf!AE788</f>
        <v>-3197.37162514819</v>
      </c>
      <c r="G789" s="8" t="n">
        <f aca="false">+[2]data1cf!AF788</f>
        <v>-3480.25237866288</v>
      </c>
      <c r="H789" s="8" t="n">
        <f aca="false">+[2]data1cf!AG788</f>
        <v>-2136.66544589103</v>
      </c>
      <c r="I789" s="8" t="n">
        <f aca="false">+[2]data1cf!AH788</f>
        <v>-2268.23587912183</v>
      </c>
      <c r="J789" s="8" t="n">
        <f aca="false">+[2]data1cf!AI788</f>
        <v>-2280.67008165682</v>
      </c>
      <c r="K789" s="8" t="n">
        <f aca="false">+[2]data1cf!AJ788</f>
        <v>-2289.50780563954</v>
      </c>
      <c r="L789" s="8" t="n">
        <f aca="false">+[2]data1cf!AK788</f>
        <v>-2318.16401653723</v>
      </c>
      <c r="M789" s="8" t="n">
        <f aca="false">+[2]data1cf!AL788</f>
        <v>-2316.28643994236</v>
      </c>
      <c r="N789" s="8" t="n">
        <f aca="false">+[2]data1cf!AM788</f>
        <v>-2334.25074906914</v>
      </c>
      <c r="O789" s="8" t="n">
        <f aca="false">+[2]data1cf!AN788</f>
        <v>-2144.08675707422</v>
      </c>
      <c r="P789" s="8" t="n">
        <f aca="false">+[2]data1cf!AO788</f>
        <v>-2106.05923459496</v>
      </c>
      <c r="Q789" s="8" t="n">
        <f aca="false">+[2]data1cf!AP788</f>
        <v>-2106.62180190182</v>
      </c>
      <c r="R789" s="8" t="n">
        <f aca="false">+[2]data1cf!AQ788</f>
        <v>1171.00386535558</v>
      </c>
      <c r="S789" s="8" t="n">
        <f aca="false">+[2]data1cf!AR788</f>
        <v>0</v>
      </c>
      <c r="T789" s="8" t="n">
        <f aca="false">+[2]data1cf!AS788</f>
        <v>0</v>
      </c>
      <c r="U789" s="8" t="n">
        <f aca="false">+[2]data1cf!AT788</f>
        <v>0</v>
      </c>
      <c r="V789" s="8" t="n">
        <f aca="false">+[2]data1cf!AU788</f>
        <v>0</v>
      </c>
      <c r="W789" s="8" t="n">
        <f aca="false">+[2]data1cf!AV788</f>
        <v>0</v>
      </c>
      <c r="X789" s="8" t="n">
        <f aca="false">+[2]data1cf!AW788</f>
        <v>0</v>
      </c>
      <c r="Y789" s="8" t="n">
        <f aca="false">+[2]data1cf!AX788</f>
        <v>0</v>
      </c>
      <c r="Z789" s="8" t="n">
        <f aca="false">+[2]data1cf!AY788</f>
        <v>0</v>
      </c>
      <c r="AA789" s="8" t="n">
        <f aca="false">+[2]data1cf!AZ788</f>
        <v>0</v>
      </c>
      <c r="AB789" s="9"/>
      <c r="AC789" s="9"/>
      <c r="AD789" s="9"/>
      <c r="AE789" s="9"/>
      <c r="AF789" s="9"/>
      <c r="AG789" s="9"/>
      <c r="AH789" s="9"/>
      <c r="AI789" s="9"/>
      <c r="AJ789" s="9"/>
      <c r="AK789" s="1"/>
      <c r="AL789" s="1" t="e">
        <f aca="false">SUMPRODUCT(B789:AJ789,PVCapPrice)</f>
        <v>#DIV/0!</v>
      </c>
      <c r="AM789" s="1"/>
      <c r="AN789" s="1"/>
      <c r="AO789" s="1"/>
      <c r="AP789" s="1"/>
      <c r="AQ789" s="1"/>
    </row>
    <row r="790" customFormat="false" ht="11.25" hidden="false" customHeight="false" outlineLevel="0" collapsed="false">
      <c r="A790" s="1" t="n">
        <v>788</v>
      </c>
      <c r="B790" s="8" t="n">
        <f aca="false">+[2]data1cf!AA789</f>
        <v>-94563.3908780028</v>
      </c>
      <c r="C790" s="8" t="n">
        <f aca="false">+[2]data1cf!AB789</f>
        <v>-7471.6878857691</v>
      </c>
      <c r="D790" s="8" t="n">
        <f aca="false">+[2]data1cf!AC789</f>
        <v>-3434.35832395851</v>
      </c>
      <c r="E790" s="8" t="n">
        <f aca="false">+[2]data1cf!AD789</f>
        <v>-3009.6119394566</v>
      </c>
      <c r="F790" s="8" t="n">
        <f aca="false">+[2]data1cf!AE789</f>
        <v>-3396.5900474545</v>
      </c>
      <c r="G790" s="8" t="n">
        <f aca="false">+[2]data1cf!AF789</f>
        <v>-3617.58494328871</v>
      </c>
      <c r="H790" s="8" t="n">
        <f aca="false">+[2]data1cf!AG789</f>
        <v>-2319.12968027609</v>
      </c>
      <c r="I790" s="8" t="n">
        <f aca="false">+[2]data1cf!AH789</f>
        <v>-2441.03507380431</v>
      </c>
      <c r="J790" s="8" t="n">
        <f aca="false">+[2]data1cf!AI789</f>
        <v>-2453.4692763393</v>
      </c>
      <c r="K790" s="8" t="n">
        <f aca="false">+[2]data1cf!AJ789</f>
        <v>-2462.599880313</v>
      </c>
      <c r="L790" s="8" t="n">
        <f aca="false">+[2]data1cf!AK789</f>
        <v>-2490.96321121971</v>
      </c>
      <c r="M790" s="8" t="n">
        <f aca="false">+[2]data1cf!AL789</f>
        <v>-2489.37851461582</v>
      </c>
      <c r="N790" s="8" t="n">
        <f aca="false">+[2]data1cf!AM789</f>
        <v>-2507.04994375162</v>
      </c>
      <c r="O790" s="8" t="n">
        <f aca="false">+[2]data1cf!AN789</f>
        <v>-2317.17883174769</v>
      </c>
      <c r="P790" s="8" t="n">
        <f aca="false">+[2]data1cf!AO789</f>
        <v>-2278.85842927744</v>
      </c>
      <c r="Q790" s="8" t="n">
        <f aca="false">+[2]data1cf!AP789</f>
        <v>-2279.71387657528</v>
      </c>
      <c r="R790" s="8" t="n">
        <f aca="false">+[2]data1cf!AQ789</f>
        <v>1084.60426801434</v>
      </c>
      <c r="S790" s="8" t="n">
        <f aca="false">+[2]data1cf!AR789</f>
        <v>0</v>
      </c>
      <c r="T790" s="8" t="n">
        <f aca="false">+[2]data1cf!AS789</f>
        <v>0</v>
      </c>
      <c r="U790" s="8" t="n">
        <f aca="false">+[2]data1cf!AT789</f>
        <v>0</v>
      </c>
      <c r="V790" s="8" t="n">
        <f aca="false">+[2]data1cf!AU789</f>
        <v>0</v>
      </c>
      <c r="W790" s="8" t="n">
        <f aca="false">+[2]data1cf!AV789</f>
        <v>0</v>
      </c>
      <c r="X790" s="8" t="n">
        <f aca="false">+[2]data1cf!AW789</f>
        <v>0</v>
      </c>
      <c r="Y790" s="8" t="n">
        <f aca="false">+[2]data1cf!AX789</f>
        <v>0</v>
      </c>
      <c r="Z790" s="8" t="n">
        <f aca="false">+[2]data1cf!AY789</f>
        <v>0</v>
      </c>
      <c r="AA790" s="8" t="n">
        <f aca="false">+[2]data1cf!AZ789</f>
        <v>0</v>
      </c>
      <c r="AB790" s="9"/>
      <c r="AC790" s="9"/>
      <c r="AD790" s="9"/>
      <c r="AE790" s="9"/>
      <c r="AF790" s="9"/>
      <c r="AG790" s="9"/>
      <c r="AH790" s="9"/>
      <c r="AI790" s="9"/>
      <c r="AJ790" s="9"/>
      <c r="AK790" s="1"/>
      <c r="AL790" s="1" t="e">
        <f aca="false">SUMPRODUCT(B790:AJ790,PVCapPrice)</f>
        <v>#DIV/0!</v>
      </c>
      <c r="AM790" s="1"/>
      <c r="AN790" s="1"/>
      <c r="AO790" s="1"/>
      <c r="AP790" s="1"/>
      <c r="AQ790" s="1"/>
    </row>
    <row r="791" customFormat="false" ht="11.25" hidden="false" customHeight="false" outlineLevel="0" collapsed="false">
      <c r="A791" s="1" t="n">
        <v>789</v>
      </c>
      <c r="B791" s="8" t="n">
        <f aca="false">+[2]data1cf!AA790</f>
        <v>-101513.570926904</v>
      </c>
      <c r="C791" s="8" t="n">
        <f aca="false">+[2]data1cf!AB790</f>
        <v>-7298.16622164389</v>
      </c>
      <c r="D791" s="8" t="n">
        <f aca="false">+[2]data1cf!AC790</f>
        <v>-3146.65589988931</v>
      </c>
      <c r="E791" s="8" t="n">
        <f aca="false">+[2]data1cf!AD790</f>
        <v>-2758.01476276844</v>
      </c>
      <c r="F791" s="8" t="n">
        <f aca="false">+[2]data1cf!AE790</f>
        <v>-3094.36451569619</v>
      </c>
      <c r="G791" s="8" t="n">
        <f aca="false">+[2]data1cf!AF790</f>
        <v>-3413.71832073497</v>
      </c>
      <c r="H791" s="8" t="n">
        <f aca="false">+[2]data1cf!AG790</f>
        <v>-2150.78075108841</v>
      </c>
      <c r="I791" s="8" t="n">
        <f aca="false">+[2]data1cf!AH790</f>
        <v>-2281.60350362657</v>
      </c>
      <c r="J791" s="8" t="n">
        <f aca="false">+[2]data1cf!AI790</f>
        <v>-2294.03770616156</v>
      </c>
      <c r="K791" s="8" t="n">
        <f aca="false">+[2]data1cf!AJ790</f>
        <v>-2302.89808713496</v>
      </c>
      <c r="L791" s="8" t="n">
        <f aca="false">+[2]data1cf!AK790</f>
        <v>-2331.53164104197</v>
      </c>
      <c r="M791" s="8" t="n">
        <f aca="false">+[2]data1cf!AL790</f>
        <v>-2329.67672143778</v>
      </c>
      <c r="N791" s="8" t="n">
        <f aca="false">+[2]data1cf!AM790</f>
        <v>-2347.61837357387</v>
      </c>
      <c r="O791" s="8" t="n">
        <f aca="false">+[2]data1cf!AN790</f>
        <v>-2157.47703856964</v>
      </c>
      <c r="P791" s="8" t="n">
        <f aca="false">+[2]data1cf!AO790</f>
        <v>-2119.42685909969</v>
      </c>
      <c r="Q791" s="8" t="n">
        <f aca="false">+[2]data1cf!AP790</f>
        <v>-2120.01208339724</v>
      </c>
      <c r="R791" s="8" t="n">
        <f aca="false">+[2]data1cf!AQ790</f>
        <v>1164.32005310321</v>
      </c>
      <c r="S791" s="8" t="n">
        <f aca="false">+[2]data1cf!AR790</f>
        <v>0</v>
      </c>
      <c r="T791" s="8" t="n">
        <f aca="false">+[2]data1cf!AS790</f>
        <v>0</v>
      </c>
      <c r="U791" s="8" t="n">
        <f aca="false">+[2]data1cf!AT790</f>
        <v>0</v>
      </c>
      <c r="V791" s="8" t="n">
        <f aca="false">+[2]data1cf!AU790</f>
        <v>0</v>
      </c>
      <c r="W791" s="8" t="n">
        <f aca="false">+[2]data1cf!AV790</f>
        <v>0</v>
      </c>
      <c r="X791" s="8" t="n">
        <f aca="false">+[2]data1cf!AW790</f>
        <v>0</v>
      </c>
      <c r="Y791" s="8" t="n">
        <f aca="false">+[2]data1cf!AX790</f>
        <v>0</v>
      </c>
      <c r="Z791" s="8" t="n">
        <f aca="false">+[2]data1cf!AY790</f>
        <v>0</v>
      </c>
      <c r="AA791" s="8" t="n">
        <f aca="false">+[2]data1cf!AZ790</f>
        <v>0</v>
      </c>
      <c r="AB791" s="9"/>
      <c r="AC791" s="9"/>
      <c r="AD791" s="9"/>
      <c r="AE791" s="9"/>
      <c r="AF791" s="9"/>
      <c r="AG791" s="9"/>
      <c r="AH791" s="9"/>
      <c r="AI791" s="9"/>
      <c r="AJ791" s="9"/>
      <c r="AK791" s="1"/>
      <c r="AL791" s="1" t="e">
        <f aca="false">SUMPRODUCT(B791:AJ791,PVCapPrice)</f>
        <v>#DIV/0!</v>
      </c>
      <c r="AM791" s="1"/>
      <c r="AN791" s="1"/>
      <c r="AO791" s="1"/>
      <c r="AP791" s="1"/>
      <c r="AQ791" s="1"/>
    </row>
    <row r="792" customFormat="false" ht="11.25" hidden="false" customHeight="false" outlineLevel="0" collapsed="false">
      <c r="A792" s="1" t="n">
        <v>790</v>
      </c>
      <c r="B792" s="8" t="n">
        <f aca="false">+[2]data1cf!AA791</f>
        <v>-90789.7447861031</v>
      </c>
      <c r="C792" s="8" t="n">
        <f aca="false">+[2]data1cf!AB791</f>
        <v>-7552.66389766548</v>
      </c>
      <c r="D792" s="8" t="n">
        <f aca="false">+[2]data1cf!AC791</f>
        <v>-3525.91250822901</v>
      </c>
      <c r="E792" s="8" t="n">
        <f aca="false">+[2]data1cf!AD791</f>
        <v>-3139.43884685021</v>
      </c>
      <c r="F792" s="8" t="n">
        <f aca="false">+[2]data1cf!AE791</f>
        <v>-3430.96944137376</v>
      </c>
      <c r="G792" s="8" t="n">
        <f aca="false">+[2]data1cf!AF791</f>
        <v>-3863.8504811978</v>
      </c>
      <c r="H792" s="8" t="n">
        <f aca="false">+[2]data1cf!AG791</f>
        <v>-2410.53584158915</v>
      </c>
      <c r="I792" s="8" t="n">
        <f aca="false">+[2]data1cf!AH791</f>
        <v>-2527.59949623561</v>
      </c>
      <c r="J792" s="8" t="n">
        <f aca="false">+[2]data1cf!AI791</f>
        <v>-2540.0336987706</v>
      </c>
      <c r="K792" s="8" t="n">
        <f aca="false">+[2]data1cf!AJ791</f>
        <v>-2549.31102210436</v>
      </c>
      <c r="L792" s="8" t="n">
        <f aca="false">+[2]data1cf!AK791</f>
        <v>-2577.52763365101</v>
      </c>
      <c r="M792" s="8" t="n">
        <f aca="false">+[2]data1cf!AL791</f>
        <v>-2576.08965640718</v>
      </c>
      <c r="N792" s="8" t="n">
        <f aca="false">+[2]data1cf!AM791</f>
        <v>-2593.61436618292</v>
      </c>
      <c r="O792" s="8" t="n">
        <f aca="false">+[2]data1cf!AN791</f>
        <v>-2403.88997353905</v>
      </c>
      <c r="P792" s="8" t="n">
        <f aca="false">+[2]data1cf!AO791</f>
        <v>-2365.42285170874</v>
      </c>
      <c r="Q792" s="8" t="n">
        <f aca="false">+[2]data1cf!AP791</f>
        <v>-2366.42501836664</v>
      </c>
      <c r="R792" s="8" t="n">
        <f aca="false">+[2]data1cf!AQ791</f>
        <v>1041.32205679869</v>
      </c>
      <c r="S792" s="8" t="n">
        <f aca="false">+[2]data1cf!AR791</f>
        <v>0</v>
      </c>
      <c r="T792" s="8" t="n">
        <f aca="false">+[2]data1cf!AS791</f>
        <v>0</v>
      </c>
      <c r="U792" s="8" t="n">
        <f aca="false">+[2]data1cf!AT791</f>
        <v>0</v>
      </c>
      <c r="V792" s="8" t="n">
        <f aca="false">+[2]data1cf!AU791</f>
        <v>0</v>
      </c>
      <c r="W792" s="8" t="n">
        <f aca="false">+[2]data1cf!AV791</f>
        <v>0</v>
      </c>
      <c r="X792" s="8" t="n">
        <f aca="false">+[2]data1cf!AW791</f>
        <v>0</v>
      </c>
      <c r="Y792" s="8" t="n">
        <f aca="false">+[2]data1cf!AX791</f>
        <v>0</v>
      </c>
      <c r="Z792" s="8" t="n">
        <f aca="false">+[2]data1cf!AY791</f>
        <v>0</v>
      </c>
      <c r="AA792" s="8" t="n">
        <f aca="false">+[2]data1cf!AZ791</f>
        <v>0</v>
      </c>
      <c r="AB792" s="9"/>
      <c r="AC792" s="9"/>
      <c r="AD792" s="9"/>
      <c r="AE792" s="9"/>
      <c r="AF792" s="9"/>
      <c r="AG792" s="9"/>
      <c r="AH792" s="9"/>
      <c r="AI792" s="9"/>
      <c r="AJ792" s="9"/>
      <c r="AK792" s="1"/>
      <c r="AL792" s="1" t="e">
        <f aca="false">SUMPRODUCT(B792:AJ792,PVCapPrice)</f>
        <v>#DIV/0!</v>
      </c>
      <c r="AM792" s="1"/>
      <c r="AN792" s="1"/>
      <c r="AO792" s="1"/>
      <c r="AP792" s="1"/>
      <c r="AQ792" s="1"/>
    </row>
    <row r="793" customFormat="false" ht="11.25" hidden="false" customHeight="false" outlineLevel="0" collapsed="false">
      <c r="A793" s="1" t="n">
        <v>791</v>
      </c>
      <c r="B793" s="8" t="n">
        <f aca="false">+[2]data1cf!AA792</f>
        <v>-95826.8690335224</v>
      </c>
      <c r="C793" s="8" t="n">
        <f aca="false">+[2]data1cf!AB792</f>
        <v>-7473.9567652736</v>
      </c>
      <c r="D793" s="8" t="n">
        <f aca="false">+[2]data1cf!AC792</f>
        <v>-3367.26270796582</v>
      </c>
      <c r="E793" s="8" t="n">
        <f aca="false">+[2]data1cf!AD792</f>
        <v>-2964.95314332742</v>
      </c>
      <c r="F793" s="8" t="n">
        <f aca="false">+[2]data1cf!AE792</f>
        <v>-3338.89906447442</v>
      </c>
      <c r="G793" s="8" t="n">
        <f aca="false">+[2]data1cf!AF792</f>
        <v>-3586.08823721624</v>
      </c>
      <c r="H793" s="8" t="n">
        <f aca="false">+[2]data1cf!AG792</f>
        <v>-2288.52540915834</v>
      </c>
      <c r="I793" s="8" t="n">
        <f aca="false">+[2]data1cf!AH792</f>
        <v>-2412.05189569921</v>
      </c>
      <c r="J793" s="8" t="n">
        <f aca="false">+[2]data1cf!AI792</f>
        <v>-2424.4860982342</v>
      </c>
      <c r="K793" s="8" t="n">
        <f aca="false">+[2]data1cf!AJ792</f>
        <v>-2433.56757817722</v>
      </c>
      <c r="L793" s="8" t="n">
        <f aca="false">+[2]data1cf!AK792</f>
        <v>-2461.98003311462</v>
      </c>
      <c r="M793" s="8" t="n">
        <f aca="false">+[2]data1cf!AL792</f>
        <v>-2460.34621248004</v>
      </c>
      <c r="N793" s="8" t="n">
        <f aca="false">+[2]data1cf!AM792</f>
        <v>-2478.06676564652</v>
      </c>
      <c r="O793" s="8" t="n">
        <f aca="false">+[2]data1cf!AN792</f>
        <v>-2288.14652961191</v>
      </c>
      <c r="P793" s="8" t="n">
        <f aca="false">+[2]data1cf!AO792</f>
        <v>-2249.87525117234</v>
      </c>
      <c r="Q793" s="8" t="n">
        <f aca="false">+[2]data1cf!AP792</f>
        <v>-2250.6815744395</v>
      </c>
      <c r="R793" s="8" t="n">
        <f aca="false">+[2]data1cf!AQ792</f>
        <v>1099.09585706689</v>
      </c>
      <c r="S793" s="8" t="n">
        <f aca="false">+[2]data1cf!AR792</f>
        <v>0</v>
      </c>
      <c r="T793" s="8" t="n">
        <f aca="false">+[2]data1cf!AS792</f>
        <v>0</v>
      </c>
      <c r="U793" s="8" t="n">
        <f aca="false">+[2]data1cf!AT792</f>
        <v>0</v>
      </c>
      <c r="V793" s="8" t="n">
        <f aca="false">+[2]data1cf!AU792</f>
        <v>0</v>
      </c>
      <c r="W793" s="8" t="n">
        <f aca="false">+[2]data1cf!AV792</f>
        <v>0</v>
      </c>
      <c r="X793" s="8" t="n">
        <f aca="false">+[2]data1cf!AW792</f>
        <v>0</v>
      </c>
      <c r="Y793" s="8" t="n">
        <f aca="false">+[2]data1cf!AX792</f>
        <v>0</v>
      </c>
      <c r="Z793" s="8" t="n">
        <f aca="false">+[2]data1cf!AY792</f>
        <v>0</v>
      </c>
      <c r="AA793" s="8" t="n">
        <f aca="false">+[2]data1cf!AZ792</f>
        <v>0</v>
      </c>
      <c r="AB793" s="9"/>
      <c r="AC793" s="9"/>
      <c r="AD793" s="9"/>
      <c r="AE793" s="9"/>
      <c r="AF793" s="9"/>
      <c r="AG793" s="9"/>
      <c r="AH793" s="9"/>
      <c r="AI793" s="9"/>
      <c r="AJ793" s="9"/>
      <c r="AK793" s="1"/>
      <c r="AL793" s="1" t="e">
        <f aca="false">SUMPRODUCT(B793:AJ793,PVCapPrice)</f>
        <v>#DIV/0!</v>
      </c>
      <c r="AM793" s="1"/>
      <c r="AN793" s="1"/>
      <c r="AO793" s="1"/>
      <c r="AP793" s="1"/>
      <c r="AQ793" s="1"/>
    </row>
    <row r="794" customFormat="false" ht="11.25" hidden="false" customHeight="false" outlineLevel="0" collapsed="false">
      <c r="A794" s="1" t="n">
        <v>792</v>
      </c>
      <c r="B794" s="8" t="n">
        <f aca="false">+[2]data1cf!AA793</f>
        <v>-102539.274852238</v>
      </c>
      <c r="C794" s="8" t="n">
        <f aca="false">+[2]data1cf!AB793</f>
        <v>-7380.06091833235</v>
      </c>
      <c r="D794" s="8" t="n">
        <f aca="false">+[2]data1cf!AC793</f>
        <v>-3136.37292601359</v>
      </c>
      <c r="E794" s="8" t="n">
        <f aca="false">+[2]data1cf!AD793</f>
        <v>-2769.76409271623</v>
      </c>
      <c r="F794" s="8" t="n">
        <f aca="false">+[2]data1cf!AE793</f>
        <v>-3124.61764864991</v>
      </c>
      <c r="G794" s="8" t="n">
        <f aca="false">+[2]data1cf!AF793</f>
        <v>-3461.25641362765</v>
      </c>
      <c r="H794" s="8" t="n">
        <f aca="false">+[2]data1cf!AG793</f>
        <v>-2125.93590444001</v>
      </c>
      <c r="I794" s="8" t="n">
        <f aca="false">+[2]data1cf!AH793</f>
        <v>-2258.07467614253</v>
      </c>
      <c r="J794" s="8" t="n">
        <f aca="false">+[2]data1cf!AI793</f>
        <v>-2270.50887867752</v>
      </c>
      <c r="K794" s="8" t="n">
        <f aca="false">+[2]data1cf!AJ793</f>
        <v>-2279.3293802823</v>
      </c>
      <c r="L794" s="8" t="n">
        <f aca="false">+[2]data1cf!AK793</f>
        <v>-2308.00281355793</v>
      </c>
      <c r="M794" s="8" t="n">
        <f aca="false">+[2]data1cf!AL793</f>
        <v>-2306.10801458512</v>
      </c>
      <c r="N794" s="8" t="n">
        <f aca="false">+[2]data1cf!AM793</f>
        <v>-2324.08954608983</v>
      </c>
      <c r="O794" s="8" t="n">
        <f aca="false">+[2]data1cf!AN793</f>
        <v>-2133.90833171699</v>
      </c>
      <c r="P794" s="8" t="n">
        <f aca="false">+[2]data1cf!AO793</f>
        <v>-2095.89803161565</v>
      </c>
      <c r="Q794" s="8" t="n">
        <f aca="false">+[2]data1cf!AP793</f>
        <v>-2096.44337654458</v>
      </c>
      <c r="R794" s="8" t="n">
        <f aca="false">+[2]data1cf!AQ793</f>
        <v>1176.08446684523</v>
      </c>
      <c r="S794" s="8" t="n">
        <f aca="false">+[2]data1cf!AR793</f>
        <v>0</v>
      </c>
      <c r="T794" s="8" t="n">
        <f aca="false">+[2]data1cf!AS793</f>
        <v>0</v>
      </c>
      <c r="U794" s="8" t="n">
        <f aca="false">+[2]data1cf!AT793</f>
        <v>0</v>
      </c>
      <c r="V794" s="8" t="n">
        <f aca="false">+[2]data1cf!AU793</f>
        <v>0</v>
      </c>
      <c r="W794" s="8" t="n">
        <f aca="false">+[2]data1cf!AV793</f>
        <v>0</v>
      </c>
      <c r="X794" s="8" t="n">
        <f aca="false">+[2]data1cf!AW793</f>
        <v>0</v>
      </c>
      <c r="Y794" s="8" t="n">
        <f aca="false">+[2]data1cf!AX793</f>
        <v>0</v>
      </c>
      <c r="Z794" s="8" t="n">
        <f aca="false">+[2]data1cf!AY793</f>
        <v>0</v>
      </c>
      <c r="AA794" s="8" t="n">
        <f aca="false">+[2]data1cf!AZ793</f>
        <v>0</v>
      </c>
      <c r="AB794" s="9"/>
      <c r="AC794" s="9"/>
      <c r="AD794" s="9"/>
      <c r="AE794" s="9"/>
      <c r="AF794" s="9"/>
      <c r="AG794" s="9"/>
      <c r="AH794" s="9"/>
      <c r="AI794" s="9"/>
      <c r="AJ794" s="9"/>
      <c r="AK794" s="1"/>
      <c r="AL794" s="1" t="e">
        <f aca="false">SUMPRODUCT(B794:AJ794,PVCapPrice)</f>
        <v>#DIV/0!</v>
      </c>
      <c r="AM794" s="1"/>
      <c r="AN794" s="1"/>
      <c r="AO794" s="1"/>
      <c r="AP794" s="1"/>
      <c r="AQ794" s="1"/>
    </row>
    <row r="795" customFormat="false" ht="11.25" hidden="false" customHeight="false" outlineLevel="0" collapsed="false">
      <c r="A795" s="1" t="n">
        <v>793</v>
      </c>
      <c r="B795" s="8" t="n">
        <f aca="false">+[2]data1cf!AA794</f>
        <v>-100162.593029972</v>
      </c>
      <c r="C795" s="8" t="n">
        <f aca="false">+[2]data1cf!AB794</f>
        <v>-7406.81672102537</v>
      </c>
      <c r="D795" s="8" t="n">
        <f aca="false">+[2]data1cf!AC794</f>
        <v>-3214.85848195386</v>
      </c>
      <c r="E795" s="8" t="n">
        <f aca="false">+[2]data1cf!AD794</f>
        <v>-2908.33866945179</v>
      </c>
      <c r="F795" s="8" t="n">
        <f aca="false">+[2]data1cf!AE794</f>
        <v>-3191.35805441563</v>
      </c>
      <c r="G795" s="8" t="n">
        <f aca="false">+[2]data1cf!AF794</f>
        <v>-3503.17850958763</v>
      </c>
      <c r="H795" s="8" t="n">
        <f aca="false">+[2]data1cf!AG794</f>
        <v>-2183.50446194259</v>
      </c>
      <c r="I795" s="8" t="n">
        <f aca="false">+[2]data1cf!AH794</f>
        <v>-2312.59385579987</v>
      </c>
      <c r="J795" s="8" t="n">
        <f aca="false">+[2]data1cf!AI794</f>
        <v>-2325.02805833486</v>
      </c>
      <c r="K795" s="8" t="n">
        <f aca="false">+[2]data1cf!AJ794</f>
        <v>-2333.94096532889</v>
      </c>
      <c r="L795" s="8" t="n">
        <f aca="false">+[2]data1cf!AK794</f>
        <v>-2362.52199321527</v>
      </c>
      <c r="M795" s="8" t="n">
        <f aca="false">+[2]data1cf!AL794</f>
        <v>-2360.71959963172</v>
      </c>
      <c r="N795" s="8" t="n">
        <f aca="false">+[2]data1cf!AM794</f>
        <v>-2378.60872574718</v>
      </c>
      <c r="O795" s="8" t="n">
        <f aca="false">+[2]data1cf!AN794</f>
        <v>-2188.51991676358</v>
      </c>
      <c r="P795" s="8" t="n">
        <f aca="false">+[2]data1cf!AO794</f>
        <v>-2150.417211273</v>
      </c>
      <c r="Q795" s="8" t="n">
        <f aca="false">+[2]data1cf!AP794</f>
        <v>-2151.05496159117</v>
      </c>
      <c r="R795" s="8" t="n">
        <f aca="false">+[2]data1cf!AQ794</f>
        <v>1148.82487701656</v>
      </c>
      <c r="S795" s="8" t="n">
        <f aca="false">+[2]data1cf!AR794</f>
        <v>0</v>
      </c>
      <c r="T795" s="8" t="n">
        <f aca="false">+[2]data1cf!AS794</f>
        <v>0</v>
      </c>
      <c r="U795" s="8" t="n">
        <f aca="false">+[2]data1cf!AT794</f>
        <v>0</v>
      </c>
      <c r="V795" s="8" t="n">
        <f aca="false">+[2]data1cf!AU794</f>
        <v>0</v>
      </c>
      <c r="W795" s="8" t="n">
        <f aca="false">+[2]data1cf!AV794</f>
        <v>0</v>
      </c>
      <c r="X795" s="8" t="n">
        <f aca="false">+[2]data1cf!AW794</f>
        <v>0</v>
      </c>
      <c r="Y795" s="8" t="n">
        <f aca="false">+[2]data1cf!AX794</f>
        <v>0</v>
      </c>
      <c r="Z795" s="8" t="n">
        <f aca="false">+[2]data1cf!AY794</f>
        <v>0</v>
      </c>
      <c r="AA795" s="8" t="n">
        <f aca="false">+[2]data1cf!AZ794</f>
        <v>0</v>
      </c>
      <c r="AB795" s="9"/>
      <c r="AC795" s="9"/>
      <c r="AD795" s="9"/>
      <c r="AE795" s="9"/>
      <c r="AF795" s="9"/>
      <c r="AG795" s="9"/>
      <c r="AH795" s="9"/>
      <c r="AI795" s="9"/>
      <c r="AJ795" s="9"/>
      <c r="AK795" s="1"/>
      <c r="AL795" s="1" t="e">
        <f aca="false">SUMPRODUCT(B795:AJ795,PVCapPrice)</f>
        <v>#DIV/0!</v>
      </c>
      <c r="AM795" s="1"/>
      <c r="AN795" s="1"/>
      <c r="AO795" s="1"/>
      <c r="AP795" s="1"/>
      <c r="AQ795" s="1"/>
    </row>
    <row r="796" customFormat="false" ht="11.25" hidden="false" customHeight="false" outlineLevel="0" collapsed="false">
      <c r="A796" s="1" t="n">
        <v>794</v>
      </c>
      <c r="B796" s="8" t="n">
        <f aca="false">+[2]data1cf!AA795</f>
        <v>-97819.1343639787</v>
      </c>
      <c r="C796" s="8" t="n">
        <f aca="false">+[2]data1cf!AB795</f>
        <v>-7470.37242316269</v>
      </c>
      <c r="D796" s="8" t="n">
        <f aca="false">+[2]data1cf!AC795</f>
        <v>-3307.39632561941</v>
      </c>
      <c r="E796" s="8" t="n">
        <f aca="false">+[2]data1cf!AD795</f>
        <v>-2931.97625377086</v>
      </c>
      <c r="F796" s="8" t="n">
        <f aca="false">+[2]data1cf!AE795</f>
        <v>-3327.32775059423</v>
      </c>
      <c r="G796" s="8" t="n">
        <f aca="false">+[2]data1cf!AF795</f>
        <v>-3560.249609693</v>
      </c>
      <c r="H796" s="8" t="n">
        <f aca="false">+[2]data1cf!AG795</f>
        <v>-2240.26828018035</v>
      </c>
      <c r="I796" s="8" t="n">
        <f aca="false">+[2]data1cf!AH795</f>
        <v>-2366.35092283081</v>
      </c>
      <c r="J796" s="8" t="n">
        <f aca="false">+[2]data1cf!AI795</f>
        <v>-2378.7851253658</v>
      </c>
      <c r="K796" s="8" t="n">
        <f aca="false">+[2]data1cf!AJ795</f>
        <v>-2387.78914603277</v>
      </c>
      <c r="L796" s="8" t="n">
        <f aca="false">+[2]data1cf!AK795</f>
        <v>-2416.27906024621</v>
      </c>
      <c r="M796" s="8" t="n">
        <f aca="false">+[2]data1cf!AL795</f>
        <v>-2414.56778033559</v>
      </c>
      <c r="N796" s="8" t="n">
        <f aca="false">+[2]data1cf!AM795</f>
        <v>-2432.36579277812</v>
      </c>
      <c r="O796" s="8" t="n">
        <f aca="false">+[2]data1cf!AN795</f>
        <v>-2242.36809746745</v>
      </c>
      <c r="P796" s="8" t="n">
        <f aca="false">+[2]data1cf!AO795</f>
        <v>-2204.17427830394</v>
      </c>
      <c r="Q796" s="8" t="n">
        <f aca="false">+[2]data1cf!AP795</f>
        <v>-2204.90314229505</v>
      </c>
      <c r="R796" s="8" t="n">
        <f aca="false">+[2]data1cf!AQ795</f>
        <v>1121.94634350109</v>
      </c>
      <c r="S796" s="8" t="n">
        <f aca="false">+[2]data1cf!AR795</f>
        <v>0</v>
      </c>
      <c r="T796" s="8" t="n">
        <f aca="false">+[2]data1cf!AS795</f>
        <v>0</v>
      </c>
      <c r="U796" s="8" t="n">
        <f aca="false">+[2]data1cf!AT795</f>
        <v>0</v>
      </c>
      <c r="V796" s="8" t="n">
        <f aca="false">+[2]data1cf!AU795</f>
        <v>0</v>
      </c>
      <c r="W796" s="8" t="n">
        <f aca="false">+[2]data1cf!AV795</f>
        <v>0</v>
      </c>
      <c r="X796" s="8" t="n">
        <f aca="false">+[2]data1cf!AW795</f>
        <v>0</v>
      </c>
      <c r="Y796" s="8" t="n">
        <f aca="false">+[2]data1cf!AX795</f>
        <v>0</v>
      </c>
      <c r="Z796" s="8" t="n">
        <f aca="false">+[2]data1cf!AY795</f>
        <v>0</v>
      </c>
      <c r="AA796" s="8" t="n">
        <f aca="false">+[2]data1cf!AZ795</f>
        <v>0</v>
      </c>
      <c r="AB796" s="9"/>
      <c r="AC796" s="9"/>
      <c r="AD796" s="9"/>
      <c r="AE796" s="9"/>
      <c r="AF796" s="9"/>
      <c r="AG796" s="9"/>
      <c r="AH796" s="9"/>
      <c r="AI796" s="9"/>
      <c r="AJ796" s="9"/>
      <c r="AK796" s="1"/>
      <c r="AL796" s="1" t="e">
        <f aca="false">SUMPRODUCT(B796:AJ796,PVCapPrice)</f>
        <v>#DIV/0!</v>
      </c>
      <c r="AM796" s="1"/>
      <c r="AN796" s="1"/>
      <c r="AO796" s="1"/>
      <c r="AP796" s="1"/>
      <c r="AQ796" s="1"/>
    </row>
    <row r="797" customFormat="false" ht="11.25" hidden="false" customHeight="false" outlineLevel="0" collapsed="false">
      <c r="A797" s="1" t="n">
        <v>795</v>
      </c>
      <c r="B797" s="8" t="n">
        <f aca="false">+[2]data1cf!AA796</f>
        <v>-102219.252522345</v>
      </c>
      <c r="C797" s="8" t="n">
        <f aca="false">+[2]data1cf!AB796</f>
        <v>-7321.5698652752</v>
      </c>
      <c r="D797" s="8" t="n">
        <f aca="false">+[2]data1cf!AC796</f>
        <v>-3137.29459142703</v>
      </c>
      <c r="E797" s="8" t="n">
        <f aca="false">+[2]data1cf!AD796</f>
        <v>-2773.55887435632</v>
      </c>
      <c r="F797" s="8" t="n">
        <f aca="false">+[2]data1cf!AE796</f>
        <v>-3123.06380661138</v>
      </c>
      <c r="G797" s="8" t="n">
        <f aca="false">+[2]data1cf!AF796</f>
        <v>-3359.67185545137</v>
      </c>
      <c r="H797" s="8" t="n">
        <f aca="false">+[2]data1cf!AG796</f>
        <v>-2133.68756212003</v>
      </c>
      <c r="I797" s="8" t="n">
        <f aca="false">+[2]data1cf!AH796</f>
        <v>-2265.41573237241</v>
      </c>
      <c r="J797" s="8" t="n">
        <f aca="false">+[2]data1cf!AI796</f>
        <v>-2277.8499349074</v>
      </c>
      <c r="K797" s="8" t="n">
        <f aca="false">+[2]data1cf!AJ796</f>
        <v>-2286.68287898037</v>
      </c>
      <c r="L797" s="8" t="n">
        <f aca="false">+[2]data1cf!AK796</f>
        <v>-2315.34386978781</v>
      </c>
      <c r="M797" s="8" t="n">
        <f aca="false">+[2]data1cf!AL796</f>
        <v>-2313.46151328319</v>
      </c>
      <c r="N797" s="8" t="n">
        <f aca="false">+[2]data1cf!AM796</f>
        <v>-2331.43060231972</v>
      </c>
      <c r="O797" s="8" t="n">
        <f aca="false">+[2]data1cf!AN796</f>
        <v>-2141.26183041506</v>
      </c>
      <c r="P797" s="8" t="n">
        <f aca="false">+[2]data1cf!AO796</f>
        <v>-2103.23908784554</v>
      </c>
      <c r="Q797" s="8" t="n">
        <f aca="false">+[2]data1cf!AP796</f>
        <v>-2103.79687524265</v>
      </c>
      <c r="R797" s="8" t="n">
        <f aca="false">+[2]data1cf!AQ796</f>
        <v>1172.41393873029</v>
      </c>
      <c r="S797" s="8" t="n">
        <f aca="false">+[2]data1cf!AR796</f>
        <v>0</v>
      </c>
      <c r="T797" s="8" t="n">
        <f aca="false">+[2]data1cf!AS796</f>
        <v>0</v>
      </c>
      <c r="U797" s="8" t="n">
        <f aca="false">+[2]data1cf!AT796</f>
        <v>0</v>
      </c>
      <c r="V797" s="8" t="n">
        <f aca="false">+[2]data1cf!AU796</f>
        <v>0</v>
      </c>
      <c r="W797" s="8" t="n">
        <f aca="false">+[2]data1cf!AV796</f>
        <v>0</v>
      </c>
      <c r="X797" s="8" t="n">
        <f aca="false">+[2]data1cf!AW796</f>
        <v>0</v>
      </c>
      <c r="Y797" s="8" t="n">
        <f aca="false">+[2]data1cf!AX796</f>
        <v>0</v>
      </c>
      <c r="Z797" s="8" t="n">
        <f aca="false">+[2]data1cf!AY796</f>
        <v>0</v>
      </c>
      <c r="AA797" s="8" t="n">
        <f aca="false">+[2]data1cf!AZ796</f>
        <v>0</v>
      </c>
      <c r="AB797" s="9"/>
      <c r="AC797" s="9"/>
      <c r="AD797" s="9"/>
      <c r="AE797" s="9"/>
      <c r="AF797" s="9"/>
      <c r="AG797" s="9"/>
      <c r="AH797" s="9"/>
      <c r="AI797" s="9"/>
      <c r="AJ797" s="9"/>
      <c r="AK797" s="1"/>
      <c r="AL797" s="1" t="e">
        <f aca="false">SUMPRODUCT(B797:AJ797,PVCapPrice)</f>
        <v>#DIV/0!</v>
      </c>
      <c r="AM797" s="1"/>
      <c r="AN797" s="1"/>
      <c r="AO797" s="1"/>
      <c r="AP797" s="1"/>
      <c r="AQ797" s="1"/>
    </row>
    <row r="798" customFormat="false" ht="11.25" hidden="false" customHeight="false" outlineLevel="0" collapsed="false">
      <c r="A798" s="1" t="n">
        <v>796</v>
      </c>
      <c r="B798" s="8" t="n">
        <f aca="false">+[2]data1cf!AA797</f>
        <v>-87606.4888345015</v>
      </c>
      <c r="C798" s="8" t="n">
        <f aca="false">+[2]data1cf!AB797</f>
        <v>-7714.88059749306</v>
      </c>
      <c r="D798" s="8" t="n">
        <f aca="false">+[2]data1cf!AC797</f>
        <v>-3669.7053091753</v>
      </c>
      <c r="E798" s="8" t="n">
        <f aca="false">+[2]data1cf!AD797</f>
        <v>-3307.5269854944</v>
      </c>
      <c r="F798" s="8" t="n">
        <f aca="false">+[2]data1cf!AE797</f>
        <v>-3577.23500035795</v>
      </c>
      <c r="G798" s="8" t="n">
        <f aca="false">+[2]data1cf!AF797</f>
        <v>-3938.38618356373</v>
      </c>
      <c r="H798" s="8" t="n">
        <f aca="false">+[2]data1cf!AG797</f>
        <v>-2487.64143123027</v>
      </c>
      <c r="I798" s="8" t="n">
        <f aca="false">+[2]data1cf!AH797</f>
        <v>-2600.6208411606</v>
      </c>
      <c r="J798" s="8" t="n">
        <f aca="false">+[2]data1cf!AI797</f>
        <v>-2613.05504369558</v>
      </c>
      <c r="K798" s="8" t="n">
        <f aca="false">+[2]data1cf!AJ797</f>
        <v>-2622.45613202074</v>
      </c>
      <c r="L798" s="8" t="n">
        <f aca="false">+[2]data1cf!AK797</f>
        <v>-2650.548978576</v>
      </c>
      <c r="M798" s="8" t="n">
        <f aca="false">+[2]data1cf!AL797</f>
        <v>-2649.23476632356</v>
      </c>
      <c r="N798" s="8" t="n">
        <f aca="false">+[2]data1cf!AM797</f>
        <v>-2666.6357111079</v>
      </c>
      <c r="O798" s="8" t="n">
        <f aca="false">+[2]data1cf!AN797</f>
        <v>-2477.03508345542</v>
      </c>
      <c r="P798" s="8" t="n">
        <f aca="false">+[2]data1cf!AO797</f>
        <v>-2438.44419663372</v>
      </c>
      <c r="Q798" s="8" t="n">
        <f aca="false">+[2]data1cf!AP797</f>
        <v>-2439.57012828302</v>
      </c>
      <c r="R798" s="8" t="n">
        <f aca="false">+[2]data1cf!AQ797</f>
        <v>1004.8113843362</v>
      </c>
      <c r="S798" s="8" t="n">
        <f aca="false">+[2]data1cf!AR797</f>
        <v>0</v>
      </c>
      <c r="T798" s="8" t="n">
        <f aca="false">+[2]data1cf!AS797</f>
        <v>0</v>
      </c>
      <c r="U798" s="8" t="n">
        <f aca="false">+[2]data1cf!AT797</f>
        <v>0</v>
      </c>
      <c r="V798" s="8" t="n">
        <f aca="false">+[2]data1cf!AU797</f>
        <v>0</v>
      </c>
      <c r="W798" s="8" t="n">
        <f aca="false">+[2]data1cf!AV797</f>
        <v>0</v>
      </c>
      <c r="X798" s="8" t="n">
        <f aca="false">+[2]data1cf!AW797</f>
        <v>0</v>
      </c>
      <c r="Y798" s="8" t="n">
        <f aca="false">+[2]data1cf!AX797</f>
        <v>0</v>
      </c>
      <c r="Z798" s="8" t="n">
        <f aca="false">+[2]data1cf!AY797</f>
        <v>0</v>
      </c>
      <c r="AA798" s="8" t="n">
        <f aca="false">+[2]data1cf!AZ797</f>
        <v>0</v>
      </c>
      <c r="AB798" s="9"/>
      <c r="AC798" s="9"/>
      <c r="AD798" s="9"/>
      <c r="AE798" s="9"/>
      <c r="AF798" s="9"/>
      <c r="AG798" s="9"/>
      <c r="AH798" s="9"/>
      <c r="AI798" s="9"/>
      <c r="AJ798" s="9"/>
      <c r="AK798" s="1"/>
      <c r="AL798" s="1" t="e">
        <f aca="false">SUMPRODUCT(B798:AJ798,PVCapPrice)</f>
        <v>#DIV/0!</v>
      </c>
      <c r="AM798" s="1"/>
      <c r="AN798" s="1"/>
      <c r="AO798" s="1"/>
      <c r="AP798" s="1"/>
      <c r="AQ798" s="1"/>
    </row>
    <row r="799" customFormat="false" ht="11.25" hidden="false" customHeight="false" outlineLevel="0" collapsed="false">
      <c r="A799" s="1" t="n">
        <v>797</v>
      </c>
      <c r="B799" s="8" t="n">
        <f aca="false">+[2]data1cf!AA798</f>
        <v>-93732.1313305349</v>
      </c>
      <c r="C799" s="8" t="n">
        <f aca="false">+[2]data1cf!AB798</f>
        <v>-7487.18056611642</v>
      </c>
      <c r="D799" s="8" t="n">
        <f aca="false">+[2]data1cf!AC798</f>
        <v>-3354.65475889418</v>
      </c>
      <c r="E799" s="8" t="n">
        <f aca="false">+[2]data1cf!AD798</f>
        <v>-3097.1118176267</v>
      </c>
      <c r="F799" s="8" t="n">
        <f aca="false">+[2]data1cf!AE798</f>
        <v>-3289.50948823588</v>
      </c>
      <c r="G799" s="8" t="n">
        <f aca="false">+[2]data1cf!AF798</f>
        <v>-3587.87242328641</v>
      </c>
      <c r="H799" s="8" t="n">
        <f aca="false">+[2]data1cf!AG798</f>
        <v>-2339.26464853715</v>
      </c>
      <c r="I799" s="8" t="n">
        <f aca="false">+[2]data1cf!AH798</f>
        <v>-2460.10350281559</v>
      </c>
      <c r="J799" s="8" t="n">
        <f aca="false">+[2]data1cf!AI798</f>
        <v>-2472.53770535058</v>
      </c>
      <c r="K799" s="8" t="n">
        <f aca="false">+[2]data1cf!AJ798</f>
        <v>-2481.70062869548</v>
      </c>
      <c r="L799" s="8" t="n">
        <f aca="false">+[2]data1cf!AK798</f>
        <v>-2510.03164023099</v>
      </c>
      <c r="M799" s="8" t="n">
        <f aca="false">+[2]data1cf!AL798</f>
        <v>-2508.47926299831</v>
      </c>
      <c r="N799" s="8" t="n">
        <f aca="false">+[2]data1cf!AM798</f>
        <v>-2526.11837276289</v>
      </c>
      <c r="O799" s="8" t="n">
        <f aca="false">+[2]data1cf!AN798</f>
        <v>-2336.27958013017</v>
      </c>
      <c r="P799" s="8" t="n">
        <f aca="false">+[2]data1cf!AO798</f>
        <v>-2297.92685828871</v>
      </c>
      <c r="Q799" s="8" t="n">
        <f aca="false">+[2]data1cf!AP798</f>
        <v>-2298.81462495777</v>
      </c>
      <c r="R799" s="8" t="n">
        <f aca="false">+[2]data1cf!AQ798</f>
        <v>1075.0700535087</v>
      </c>
      <c r="S799" s="8" t="n">
        <f aca="false">+[2]data1cf!AR798</f>
        <v>0</v>
      </c>
      <c r="T799" s="8" t="n">
        <f aca="false">+[2]data1cf!AS798</f>
        <v>0</v>
      </c>
      <c r="U799" s="8" t="n">
        <f aca="false">+[2]data1cf!AT798</f>
        <v>0</v>
      </c>
      <c r="V799" s="8" t="n">
        <f aca="false">+[2]data1cf!AU798</f>
        <v>0</v>
      </c>
      <c r="W799" s="8" t="n">
        <f aca="false">+[2]data1cf!AV798</f>
        <v>0</v>
      </c>
      <c r="X799" s="8" t="n">
        <f aca="false">+[2]data1cf!AW798</f>
        <v>0</v>
      </c>
      <c r="Y799" s="8" t="n">
        <f aca="false">+[2]data1cf!AX798</f>
        <v>0</v>
      </c>
      <c r="Z799" s="8" t="n">
        <f aca="false">+[2]data1cf!AY798</f>
        <v>0</v>
      </c>
      <c r="AA799" s="8" t="n">
        <f aca="false">+[2]data1cf!AZ798</f>
        <v>0</v>
      </c>
      <c r="AB799" s="9"/>
      <c r="AC799" s="9"/>
      <c r="AD799" s="9"/>
      <c r="AE799" s="9"/>
      <c r="AF799" s="9"/>
      <c r="AG799" s="9"/>
      <c r="AH799" s="9"/>
      <c r="AI799" s="9"/>
      <c r="AJ799" s="9"/>
      <c r="AK799" s="1"/>
      <c r="AL799" s="1" t="e">
        <f aca="false">SUMPRODUCT(B799:AJ799,PVCapPrice)</f>
        <v>#DIV/0!</v>
      </c>
      <c r="AM799" s="1"/>
      <c r="AN799" s="1"/>
      <c r="AO799" s="1"/>
      <c r="AP799" s="1"/>
      <c r="AQ799" s="1"/>
    </row>
    <row r="800" customFormat="false" ht="11.25" hidden="false" customHeight="false" outlineLevel="0" collapsed="false">
      <c r="A800" s="1" t="n">
        <v>798</v>
      </c>
      <c r="B800" s="8" t="n">
        <f aca="false">+[2]data1cf!AA799</f>
        <v>-90611.4066973847</v>
      </c>
      <c r="C800" s="8" t="n">
        <f aca="false">+[2]data1cf!AB799</f>
        <v>-7630.27269778662</v>
      </c>
      <c r="D800" s="8" t="n">
        <f aca="false">+[2]data1cf!AC799</f>
        <v>-3660.40727523597</v>
      </c>
      <c r="E800" s="8" t="n">
        <f aca="false">+[2]data1cf!AD799</f>
        <v>-3188.53159261093</v>
      </c>
      <c r="F800" s="8" t="n">
        <f aca="false">+[2]data1cf!AE799</f>
        <v>-3418.53816352149</v>
      </c>
      <c r="G800" s="8" t="n">
        <f aca="false">+[2]data1cf!AF799</f>
        <v>-3777.61579130669</v>
      </c>
      <c r="H800" s="8" t="n">
        <f aca="false">+[2]data1cf!AG799</f>
        <v>-2414.85558957522</v>
      </c>
      <c r="I800" s="8" t="n">
        <f aca="false">+[2]data1cf!AH799</f>
        <v>-2531.69042932034</v>
      </c>
      <c r="J800" s="8" t="n">
        <f aca="false">+[2]data1cf!AI799</f>
        <v>-2544.12463185533</v>
      </c>
      <c r="K800" s="8" t="n">
        <f aca="false">+[2]data1cf!AJ799</f>
        <v>-2553.40888897398</v>
      </c>
      <c r="L800" s="8" t="n">
        <f aca="false">+[2]data1cf!AK799</f>
        <v>-2581.61856673574</v>
      </c>
      <c r="M800" s="8" t="n">
        <f aca="false">+[2]data1cf!AL799</f>
        <v>-2580.1875232768</v>
      </c>
      <c r="N800" s="8" t="n">
        <f aca="false">+[2]data1cf!AM799</f>
        <v>-2597.70529926765</v>
      </c>
      <c r="O800" s="8" t="n">
        <f aca="false">+[2]data1cf!AN799</f>
        <v>-2407.98784040866</v>
      </c>
      <c r="P800" s="8" t="n">
        <f aca="false">+[2]data1cf!AO799</f>
        <v>-2369.51378479347</v>
      </c>
      <c r="Q800" s="8" t="n">
        <f aca="false">+[2]data1cf!AP799</f>
        <v>-2370.52288523626</v>
      </c>
      <c r="R800" s="8" t="n">
        <f aca="false">+[2]data1cf!AQ799</f>
        <v>1039.27659025632</v>
      </c>
      <c r="S800" s="8" t="n">
        <f aca="false">+[2]data1cf!AR799</f>
        <v>0</v>
      </c>
      <c r="T800" s="8" t="n">
        <f aca="false">+[2]data1cf!AS799</f>
        <v>0</v>
      </c>
      <c r="U800" s="8" t="n">
        <f aca="false">+[2]data1cf!AT799</f>
        <v>0</v>
      </c>
      <c r="V800" s="8" t="n">
        <f aca="false">+[2]data1cf!AU799</f>
        <v>0</v>
      </c>
      <c r="W800" s="8" t="n">
        <f aca="false">+[2]data1cf!AV799</f>
        <v>0</v>
      </c>
      <c r="X800" s="8" t="n">
        <f aca="false">+[2]data1cf!AW799</f>
        <v>0</v>
      </c>
      <c r="Y800" s="8" t="n">
        <f aca="false">+[2]data1cf!AX799</f>
        <v>0</v>
      </c>
      <c r="Z800" s="8" t="n">
        <f aca="false">+[2]data1cf!AY799</f>
        <v>0</v>
      </c>
      <c r="AA800" s="8" t="n">
        <f aca="false">+[2]data1cf!AZ799</f>
        <v>0</v>
      </c>
      <c r="AB800" s="9"/>
      <c r="AC800" s="9"/>
      <c r="AD800" s="9"/>
      <c r="AE800" s="9"/>
      <c r="AF800" s="9"/>
      <c r="AG800" s="9"/>
      <c r="AH800" s="9"/>
      <c r="AI800" s="9"/>
      <c r="AJ800" s="9"/>
      <c r="AK800" s="1"/>
      <c r="AL800" s="1" t="e">
        <f aca="false">SUMPRODUCT(B800:AJ800,PVCapPrice)</f>
        <v>#DIV/0!</v>
      </c>
      <c r="AM800" s="1"/>
      <c r="AN800" s="1"/>
      <c r="AO800" s="1"/>
      <c r="AP800" s="1"/>
      <c r="AQ800" s="1"/>
    </row>
    <row r="801" customFormat="false" ht="11.25" hidden="false" customHeight="false" outlineLevel="0" collapsed="false">
      <c r="A801" s="1" t="n">
        <v>799</v>
      </c>
      <c r="B801" s="8" t="n">
        <f aca="false">+[2]data1cf!AA800</f>
        <v>-98867.9049536623</v>
      </c>
      <c r="C801" s="8" t="n">
        <f aca="false">+[2]data1cf!AB800</f>
        <v>-7421.57907305096</v>
      </c>
      <c r="D801" s="8" t="n">
        <f aca="false">+[2]data1cf!AC800</f>
        <v>-3299.08449810677</v>
      </c>
      <c r="E801" s="8" t="n">
        <f aca="false">+[2]data1cf!AD800</f>
        <v>-2895.29449756322</v>
      </c>
      <c r="F801" s="8" t="n">
        <f aca="false">+[2]data1cf!AE800</f>
        <v>-3224.53729516038</v>
      </c>
      <c r="G801" s="8" t="n">
        <f aca="false">+[2]data1cf!AF800</f>
        <v>-3372.75460897196</v>
      </c>
      <c r="H801" s="8" t="n">
        <f aca="false">+[2]data1cf!AG800</f>
        <v>-2214.86470725209</v>
      </c>
      <c r="I801" s="8" t="n">
        <f aca="false">+[2]data1cf!AH800</f>
        <v>-2342.29296451994</v>
      </c>
      <c r="J801" s="8" t="n">
        <f aca="false">+[2]data1cf!AI800</f>
        <v>-2354.72716705493</v>
      </c>
      <c r="K801" s="8" t="n">
        <f aca="false">+[2]data1cf!AJ800</f>
        <v>-2363.69041152137</v>
      </c>
      <c r="L801" s="8" t="n">
        <f aca="false">+[2]data1cf!AK800</f>
        <v>-2392.22110193534</v>
      </c>
      <c r="M801" s="8" t="n">
        <f aca="false">+[2]data1cf!AL800</f>
        <v>-2390.4690458242</v>
      </c>
      <c r="N801" s="8" t="n">
        <f aca="false">+[2]data1cf!AM800</f>
        <v>-2408.30783446725</v>
      </c>
      <c r="O801" s="8" t="n">
        <f aca="false">+[2]data1cf!AN800</f>
        <v>-2218.26936295606</v>
      </c>
      <c r="P801" s="8" t="n">
        <f aca="false">+[2]data1cf!AO800</f>
        <v>-2180.11631999307</v>
      </c>
      <c r="Q801" s="8" t="n">
        <f aca="false">+[2]data1cf!AP800</f>
        <v>-2180.80440778366</v>
      </c>
      <c r="R801" s="8" t="n">
        <f aca="false">+[2]data1cf!AQ800</f>
        <v>1133.97532265652</v>
      </c>
      <c r="S801" s="8" t="n">
        <f aca="false">+[2]data1cf!AR800</f>
        <v>0</v>
      </c>
      <c r="T801" s="8" t="n">
        <f aca="false">+[2]data1cf!AS800</f>
        <v>0</v>
      </c>
      <c r="U801" s="8" t="n">
        <f aca="false">+[2]data1cf!AT800</f>
        <v>0</v>
      </c>
      <c r="V801" s="8" t="n">
        <f aca="false">+[2]data1cf!AU800</f>
        <v>0</v>
      </c>
      <c r="W801" s="8" t="n">
        <f aca="false">+[2]data1cf!AV800</f>
        <v>0</v>
      </c>
      <c r="X801" s="8" t="n">
        <f aca="false">+[2]data1cf!AW800</f>
        <v>0</v>
      </c>
      <c r="Y801" s="8" t="n">
        <f aca="false">+[2]data1cf!AX800</f>
        <v>0</v>
      </c>
      <c r="Z801" s="8" t="n">
        <f aca="false">+[2]data1cf!AY800</f>
        <v>0</v>
      </c>
      <c r="AA801" s="8" t="n">
        <f aca="false">+[2]data1cf!AZ800</f>
        <v>0</v>
      </c>
      <c r="AB801" s="9"/>
      <c r="AC801" s="9"/>
      <c r="AD801" s="9"/>
      <c r="AE801" s="9"/>
      <c r="AF801" s="9"/>
      <c r="AG801" s="9"/>
      <c r="AH801" s="9"/>
      <c r="AI801" s="9"/>
      <c r="AJ801" s="9"/>
      <c r="AK801" s="1"/>
      <c r="AL801" s="1" t="e">
        <f aca="false">SUMPRODUCT(B801:AJ801,PVCapPrice)</f>
        <v>#DIV/0!</v>
      </c>
      <c r="AM801" s="1"/>
      <c r="AN801" s="1"/>
      <c r="AO801" s="1"/>
      <c r="AP801" s="1"/>
      <c r="AQ801" s="1"/>
    </row>
    <row r="802" customFormat="false" ht="11.25" hidden="false" customHeight="false" outlineLevel="0" collapsed="false">
      <c r="A802" s="1" t="n">
        <v>800</v>
      </c>
      <c r="B802" s="8" t="n">
        <f aca="false">+[2]data1cf!AA801</f>
        <v>-89719.8945656884</v>
      </c>
      <c r="C802" s="8" t="n">
        <f aca="false">+[2]data1cf!AB801</f>
        <v>-7579.83405310359</v>
      </c>
      <c r="D802" s="8" t="n">
        <f aca="false">+[2]data1cf!AC801</f>
        <v>-3538.51644268597</v>
      </c>
      <c r="E802" s="8" t="n">
        <f aca="false">+[2]data1cf!AD801</f>
        <v>-3272.57498162141</v>
      </c>
      <c r="F802" s="8" t="n">
        <f aca="false">+[2]data1cf!AE801</f>
        <v>-3395.56245647157</v>
      </c>
      <c r="G802" s="8" t="n">
        <f aca="false">+[2]data1cf!AF801</f>
        <v>-3770.3867964195</v>
      </c>
      <c r="H802" s="8" t="n">
        <f aca="false">+[2]data1cf!AG801</f>
        <v>-2436.45001039208</v>
      </c>
      <c r="I802" s="8" t="n">
        <f aca="false">+[2]data1cf!AH801</f>
        <v>-2552.14100441175</v>
      </c>
      <c r="J802" s="8" t="n">
        <f aca="false">+[2]data1cf!AI801</f>
        <v>-2564.57520694674</v>
      </c>
      <c r="K802" s="8" t="n">
        <f aca="false">+[2]data1cf!AJ801</f>
        <v>-2573.89412605707</v>
      </c>
      <c r="L802" s="8" t="n">
        <f aca="false">+[2]data1cf!AK801</f>
        <v>-2602.06914182715</v>
      </c>
      <c r="M802" s="8" t="n">
        <f aca="false">+[2]data1cf!AL801</f>
        <v>-2600.67276035989</v>
      </c>
      <c r="N802" s="8" t="n">
        <f aca="false">+[2]data1cf!AM801</f>
        <v>-2618.15587435906</v>
      </c>
      <c r="O802" s="8" t="n">
        <f aca="false">+[2]data1cf!AN801</f>
        <v>-2428.47307749175</v>
      </c>
      <c r="P802" s="8" t="n">
        <f aca="false">+[2]data1cf!AO801</f>
        <v>-2389.96435988488</v>
      </c>
      <c r="Q802" s="8" t="n">
        <f aca="false">+[2]data1cf!AP801</f>
        <v>-2391.00812231935</v>
      </c>
      <c r="R802" s="8" t="n">
        <f aca="false">+[2]data1cf!AQ801</f>
        <v>1029.05130271062</v>
      </c>
      <c r="S802" s="8" t="n">
        <f aca="false">+[2]data1cf!AR801</f>
        <v>0</v>
      </c>
      <c r="T802" s="8" t="n">
        <f aca="false">+[2]data1cf!AS801</f>
        <v>0</v>
      </c>
      <c r="U802" s="8" t="n">
        <f aca="false">+[2]data1cf!AT801</f>
        <v>0</v>
      </c>
      <c r="V802" s="8" t="n">
        <f aca="false">+[2]data1cf!AU801</f>
        <v>0</v>
      </c>
      <c r="W802" s="8" t="n">
        <f aca="false">+[2]data1cf!AV801</f>
        <v>0</v>
      </c>
      <c r="X802" s="8" t="n">
        <f aca="false">+[2]data1cf!AW801</f>
        <v>0</v>
      </c>
      <c r="Y802" s="8" t="n">
        <f aca="false">+[2]data1cf!AX801</f>
        <v>0</v>
      </c>
      <c r="Z802" s="8" t="n">
        <f aca="false">+[2]data1cf!AY801</f>
        <v>0</v>
      </c>
      <c r="AA802" s="8" t="n">
        <f aca="false">+[2]data1cf!AZ801</f>
        <v>0</v>
      </c>
      <c r="AB802" s="9"/>
      <c r="AC802" s="9"/>
      <c r="AD802" s="9"/>
      <c r="AE802" s="9"/>
      <c r="AF802" s="9"/>
      <c r="AG802" s="9"/>
      <c r="AH802" s="9"/>
      <c r="AI802" s="9"/>
      <c r="AJ802" s="9"/>
      <c r="AK802" s="1"/>
      <c r="AL802" s="1" t="e">
        <f aca="false">SUMPRODUCT(B802:AJ802,PVCapPrice)</f>
        <v>#DIV/0!</v>
      </c>
      <c r="AM802" s="1"/>
      <c r="AN802" s="1"/>
      <c r="AO802" s="1"/>
      <c r="AP802" s="1"/>
      <c r="AQ802" s="1"/>
    </row>
    <row r="803" customFormat="false" ht="11.25" hidden="false" customHeight="false" outlineLevel="0" collapsed="false">
      <c r="A803" s="1" t="n">
        <v>801</v>
      </c>
      <c r="B803" s="8" t="n">
        <f aca="false">+[2]data1cf!AA802</f>
        <v>-89847.4381687061</v>
      </c>
      <c r="C803" s="8" t="n">
        <f aca="false">+[2]data1cf!AB802</f>
        <v>-7698.34673344729</v>
      </c>
      <c r="D803" s="8" t="n">
        <f aca="false">+[2]data1cf!AC802</f>
        <v>-3671.24778273287</v>
      </c>
      <c r="E803" s="8" t="n">
        <f aca="false">+[2]data1cf!AD802</f>
        <v>-3286.05971139753</v>
      </c>
      <c r="F803" s="8" t="n">
        <f aca="false">+[2]data1cf!AE802</f>
        <v>-3465.0048972385</v>
      </c>
      <c r="G803" s="8" t="n">
        <f aca="false">+[2]data1cf!AF802</f>
        <v>-3834.6464459706</v>
      </c>
      <c r="H803" s="8" t="n">
        <f aca="false">+[2]data1cf!AG802</f>
        <v>-2433.36061862933</v>
      </c>
      <c r="I803" s="8" t="n">
        <f aca="false">+[2]data1cf!AH802</f>
        <v>-2549.21525619341</v>
      </c>
      <c r="J803" s="8" t="n">
        <f aca="false">+[2]data1cf!AI802</f>
        <v>-2561.6494587284</v>
      </c>
      <c r="K803" s="8" t="n">
        <f aca="false">+[2]data1cf!AJ802</f>
        <v>-2570.96341894344</v>
      </c>
      <c r="L803" s="8" t="n">
        <f aca="false">+[2]data1cf!AK802</f>
        <v>-2599.14339360881</v>
      </c>
      <c r="M803" s="8" t="n">
        <f aca="false">+[2]data1cf!AL802</f>
        <v>-2597.74205324626</v>
      </c>
      <c r="N803" s="8" t="n">
        <f aca="false">+[2]data1cf!AM802</f>
        <v>-2615.23012614071</v>
      </c>
      <c r="O803" s="8" t="n">
        <f aca="false">+[2]data1cf!AN802</f>
        <v>-2425.54237037812</v>
      </c>
      <c r="P803" s="8" t="n">
        <f aca="false">+[2]data1cf!AO802</f>
        <v>-2387.03861166654</v>
      </c>
      <c r="Q803" s="8" t="n">
        <f aca="false">+[2]data1cf!AP802</f>
        <v>-2388.07741520572</v>
      </c>
      <c r="R803" s="8" t="n">
        <f aca="false">+[2]data1cf!AQ802</f>
        <v>1030.51417681979</v>
      </c>
      <c r="S803" s="8" t="n">
        <f aca="false">+[2]data1cf!AR802</f>
        <v>0</v>
      </c>
      <c r="T803" s="8" t="n">
        <f aca="false">+[2]data1cf!AS802</f>
        <v>0</v>
      </c>
      <c r="U803" s="8" t="n">
        <f aca="false">+[2]data1cf!AT802</f>
        <v>0</v>
      </c>
      <c r="V803" s="8" t="n">
        <f aca="false">+[2]data1cf!AU802</f>
        <v>0</v>
      </c>
      <c r="W803" s="8" t="n">
        <f aca="false">+[2]data1cf!AV802</f>
        <v>0</v>
      </c>
      <c r="X803" s="8" t="n">
        <f aca="false">+[2]data1cf!AW802</f>
        <v>0</v>
      </c>
      <c r="Y803" s="8" t="n">
        <f aca="false">+[2]data1cf!AX802</f>
        <v>0</v>
      </c>
      <c r="Z803" s="8" t="n">
        <f aca="false">+[2]data1cf!AY802</f>
        <v>0</v>
      </c>
      <c r="AA803" s="8" t="n">
        <f aca="false">+[2]data1cf!AZ802</f>
        <v>0</v>
      </c>
      <c r="AB803" s="9"/>
      <c r="AC803" s="9"/>
      <c r="AD803" s="9"/>
      <c r="AE803" s="9"/>
      <c r="AF803" s="9"/>
      <c r="AG803" s="9"/>
      <c r="AH803" s="9"/>
      <c r="AI803" s="9"/>
      <c r="AJ803" s="9"/>
      <c r="AK803" s="1"/>
      <c r="AL803" s="1" t="e">
        <f aca="false">SUMPRODUCT(B803:AJ803,PVCapPrice)</f>
        <v>#DIV/0!</v>
      </c>
      <c r="AM803" s="1"/>
      <c r="AN803" s="1"/>
      <c r="AO803" s="1"/>
      <c r="AP803" s="1"/>
      <c r="AQ803" s="1"/>
    </row>
    <row r="804" customFormat="false" ht="11.25" hidden="false" customHeight="false" outlineLevel="0" collapsed="false">
      <c r="A804" s="1" t="n">
        <v>802</v>
      </c>
      <c r="B804" s="8" t="n">
        <f aca="false">+[2]data1cf!AA803</f>
        <v>-95729.0275633843</v>
      </c>
      <c r="C804" s="8" t="n">
        <f aca="false">+[2]data1cf!AB803</f>
        <v>-7485.2844980957</v>
      </c>
      <c r="D804" s="8" t="n">
        <f aca="false">+[2]data1cf!AC803</f>
        <v>-3382.58974873724</v>
      </c>
      <c r="E804" s="8" t="n">
        <f aca="false">+[2]data1cf!AD803</f>
        <v>-3028.84107989705</v>
      </c>
      <c r="F804" s="8" t="n">
        <f aca="false">+[2]data1cf!AE803</f>
        <v>-3346.32254683818</v>
      </c>
      <c r="G804" s="8" t="n">
        <f aca="false">+[2]data1cf!AF803</f>
        <v>-3599.07621222839</v>
      </c>
      <c r="H804" s="8" t="n">
        <f aca="false">+[2]data1cf!AG803</f>
        <v>-2290.89534872998</v>
      </c>
      <c r="I804" s="8" t="n">
        <f aca="false">+[2]data1cf!AH803</f>
        <v>-2414.29630075101</v>
      </c>
      <c r="J804" s="8" t="n">
        <f aca="false">+[2]data1cf!AI803</f>
        <v>-2426.730503286</v>
      </c>
      <c r="K804" s="8" t="n">
        <f aca="false">+[2]data1cf!AJ803</f>
        <v>-2435.81578730537</v>
      </c>
      <c r="L804" s="8" t="n">
        <f aca="false">+[2]data1cf!AK803</f>
        <v>-2464.22443816641</v>
      </c>
      <c r="M804" s="8" t="n">
        <f aca="false">+[2]data1cf!AL803</f>
        <v>-2462.59442160819</v>
      </c>
      <c r="N804" s="8" t="n">
        <f aca="false">+[2]data1cf!AM803</f>
        <v>-2480.31117069831</v>
      </c>
      <c r="O804" s="8" t="n">
        <f aca="false">+[2]data1cf!AN803</f>
        <v>-2290.39473874006</v>
      </c>
      <c r="P804" s="8" t="n">
        <f aca="false">+[2]data1cf!AO803</f>
        <v>-2252.11965622413</v>
      </c>
      <c r="Q804" s="8" t="n">
        <f aca="false">+[2]data1cf!AP803</f>
        <v>-2252.92978356765</v>
      </c>
      <c r="R804" s="8" t="n">
        <f aca="false">+[2]data1cf!AQ803</f>
        <v>1097.97365454099</v>
      </c>
      <c r="S804" s="8" t="n">
        <f aca="false">+[2]data1cf!AR803</f>
        <v>0</v>
      </c>
      <c r="T804" s="8" t="n">
        <f aca="false">+[2]data1cf!AS803</f>
        <v>0</v>
      </c>
      <c r="U804" s="8" t="n">
        <f aca="false">+[2]data1cf!AT803</f>
        <v>0</v>
      </c>
      <c r="V804" s="8" t="n">
        <f aca="false">+[2]data1cf!AU803</f>
        <v>0</v>
      </c>
      <c r="W804" s="8" t="n">
        <f aca="false">+[2]data1cf!AV803</f>
        <v>0</v>
      </c>
      <c r="X804" s="8" t="n">
        <f aca="false">+[2]data1cf!AW803</f>
        <v>0</v>
      </c>
      <c r="Y804" s="8" t="n">
        <f aca="false">+[2]data1cf!AX803</f>
        <v>0</v>
      </c>
      <c r="Z804" s="8" t="n">
        <f aca="false">+[2]data1cf!AY803</f>
        <v>0</v>
      </c>
      <c r="AA804" s="8" t="n">
        <f aca="false">+[2]data1cf!AZ803</f>
        <v>0</v>
      </c>
      <c r="AB804" s="9"/>
      <c r="AC804" s="9"/>
      <c r="AD804" s="9"/>
      <c r="AE804" s="9"/>
      <c r="AF804" s="9"/>
      <c r="AG804" s="9"/>
      <c r="AH804" s="9"/>
      <c r="AI804" s="9"/>
      <c r="AJ804" s="9"/>
      <c r="AK804" s="1"/>
      <c r="AL804" s="1" t="e">
        <f aca="false">SUMPRODUCT(B804:AJ804,PVCapPrice)</f>
        <v>#DIV/0!</v>
      </c>
      <c r="AM804" s="1"/>
      <c r="AN804" s="1"/>
      <c r="AO804" s="1"/>
      <c r="AP804" s="1"/>
      <c r="AQ804" s="1"/>
    </row>
    <row r="805" customFormat="false" ht="11.25" hidden="false" customHeight="false" outlineLevel="0" collapsed="false">
      <c r="A805" s="1" t="n">
        <v>803</v>
      </c>
      <c r="B805" s="8" t="n">
        <f aca="false">+[2]data1cf!AA804</f>
        <v>-98914.2543023891</v>
      </c>
      <c r="C805" s="8" t="n">
        <f aca="false">+[2]data1cf!AB804</f>
        <v>-7401.52736269519</v>
      </c>
      <c r="D805" s="8" t="n">
        <f aca="false">+[2]data1cf!AC804</f>
        <v>-3231.24278698477</v>
      </c>
      <c r="E805" s="8" t="n">
        <f aca="false">+[2]data1cf!AD804</f>
        <v>-3003.27052368109</v>
      </c>
      <c r="F805" s="8" t="n">
        <f aca="false">+[2]data1cf!AE804</f>
        <v>-3173.3469877139</v>
      </c>
      <c r="G805" s="8" t="n">
        <f aca="false">+[2]data1cf!AF804</f>
        <v>-3445.88097335764</v>
      </c>
      <c r="H805" s="8" t="n">
        <f aca="false">+[2]data1cf!AG804</f>
        <v>-2213.74202220338</v>
      </c>
      <c r="I805" s="8" t="n">
        <f aca="false">+[2]data1cf!AH804</f>
        <v>-2341.22974753963</v>
      </c>
      <c r="J805" s="8" t="n">
        <f aca="false">+[2]data1cf!AI804</f>
        <v>-2353.66395007462</v>
      </c>
      <c r="K805" s="8" t="n">
        <f aca="false">+[2]data1cf!AJ804</f>
        <v>-2362.62539247838</v>
      </c>
      <c r="L805" s="8" t="n">
        <f aca="false">+[2]data1cf!AK804</f>
        <v>-2391.15788495503</v>
      </c>
      <c r="M805" s="8" t="n">
        <f aca="false">+[2]data1cf!AL804</f>
        <v>-2389.4040267812</v>
      </c>
      <c r="N805" s="8" t="n">
        <f aca="false">+[2]data1cf!AM804</f>
        <v>-2407.24461748693</v>
      </c>
      <c r="O805" s="8" t="n">
        <f aca="false">+[2]data1cf!AN804</f>
        <v>-2217.20434391307</v>
      </c>
      <c r="P805" s="8" t="n">
        <f aca="false">+[2]data1cf!AO804</f>
        <v>-2179.05310301275</v>
      </c>
      <c r="Q805" s="8" t="n">
        <f aca="false">+[2]data1cf!AP804</f>
        <v>-2179.73938874066</v>
      </c>
      <c r="R805" s="8" t="n">
        <f aca="false">+[2]data1cf!AQ804</f>
        <v>1134.50693114668</v>
      </c>
      <c r="S805" s="8" t="n">
        <f aca="false">+[2]data1cf!AR804</f>
        <v>0</v>
      </c>
      <c r="T805" s="8" t="n">
        <f aca="false">+[2]data1cf!AS804</f>
        <v>0</v>
      </c>
      <c r="U805" s="8" t="n">
        <f aca="false">+[2]data1cf!AT804</f>
        <v>0</v>
      </c>
      <c r="V805" s="8" t="n">
        <f aca="false">+[2]data1cf!AU804</f>
        <v>0</v>
      </c>
      <c r="W805" s="8" t="n">
        <f aca="false">+[2]data1cf!AV804</f>
        <v>0</v>
      </c>
      <c r="X805" s="8" t="n">
        <f aca="false">+[2]data1cf!AW804</f>
        <v>0</v>
      </c>
      <c r="Y805" s="8" t="n">
        <f aca="false">+[2]data1cf!AX804</f>
        <v>0</v>
      </c>
      <c r="Z805" s="8" t="n">
        <f aca="false">+[2]data1cf!AY804</f>
        <v>0</v>
      </c>
      <c r="AA805" s="8" t="n">
        <f aca="false">+[2]data1cf!AZ804</f>
        <v>0</v>
      </c>
      <c r="AB805" s="9"/>
      <c r="AC805" s="9"/>
      <c r="AD805" s="9"/>
      <c r="AE805" s="9"/>
      <c r="AF805" s="9"/>
      <c r="AG805" s="9"/>
      <c r="AH805" s="9"/>
      <c r="AI805" s="9"/>
      <c r="AJ805" s="9"/>
      <c r="AK805" s="1"/>
      <c r="AL805" s="1" t="e">
        <f aca="false">SUMPRODUCT(B805:AJ805,PVCapPrice)</f>
        <v>#DIV/0!</v>
      </c>
      <c r="AM805" s="1"/>
      <c r="AN805" s="1"/>
      <c r="AO805" s="1"/>
      <c r="AP805" s="1"/>
      <c r="AQ805" s="1"/>
    </row>
    <row r="806" customFormat="false" ht="11.25" hidden="false" customHeight="false" outlineLevel="0" collapsed="false">
      <c r="A806" s="1" t="n">
        <v>804</v>
      </c>
      <c r="B806" s="8" t="n">
        <f aca="false">+[2]data1cf!AA805</f>
        <v>-89430.8676783605</v>
      </c>
      <c r="C806" s="8" t="n">
        <f aca="false">+[2]data1cf!AB805</f>
        <v>-7679.11582423954</v>
      </c>
      <c r="D806" s="8" t="n">
        <f aca="false">+[2]data1cf!AC805</f>
        <v>-3540.99861210311</v>
      </c>
      <c r="E806" s="8" t="n">
        <f aca="false">+[2]data1cf!AD805</f>
        <v>-3422.40258218552</v>
      </c>
      <c r="F806" s="8" t="n">
        <f aca="false">+[2]data1cf!AE805</f>
        <v>-3518.60609310487</v>
      </c>
      <c r="G806" s="8" t="n">
        <f aca="false">+[2]data1cf!AF805</f>
        <v>-3992.73054641656</v>
      </c>
      <c r="H806" s="8" t="n">
        <f aca="false">+[2]data1cf!AG805</f>
        <v>-2443.45088902339</v>
      </c>
      <c r="I806" s="8" t="n">
        <f aca="false">+[2]data1cf!AH805</f>
        <v>-2558.77104998554</v>
      </c>
      <c r="J806" s="8" t="n">
        <f aca="false">+[2]data1cf!AI805</f>
        <v>-2571.20525252053</v>
      </c>
      <c r="K806" s="8" t="n">
        <f aca="false">+[2]data1cf!AJ805</f>
        <v>-2580.53540899624</v>
      </c>
      <c r="L806" s="8" t="n">
        <f aca="false">+[2]data1cf!AK805</f>
        <v>-2608.69918740094</v>
      </c>
      <c r="M806" s="8" t="n">
        <f aca="false">+[2]data1cf!AL805</f>
        <v>-2607.31404329906</v>
      </c>
      <c r="N806" s="8" t="n">
        <f aca="false">+[2]data1cf!AM805</f>
        <v>-2624.78591993285</v>
      </c>
      <c r="O806" s="8" t="n">
        <f aca="false">+[2]data1cf!AN805</f>
        <v>-2435.11436043093</v>
      </c>
      <c r="P806" s="8" t="n">
        <f aca="false">+[2]data1cf!AO805</f>
        <v>-2396.59440545867</v>
      </c>
      <c r="Q806" s="8" t="n">
        <f aca="false">+[2]data1cf!AP805</f>
        <v>-2397.64940525852</v>
      </c>
      <c r="R806" s="8" t="n">
        <f aca="false">+[2]data1cf!AQ805</f>
        <v>1025.73627992372</v>
      </c>
      <c r="S806" s="8" t="n">
        <f aca="false">+[2]data1cf!AR805</f>
        <v>0</v>
      </c>
      <c r="T806" s="8" t="n">
        <f aca="false">+[2]data1cf!AS805</f>
        <v>0</v>
      </c>
      <c r="U806" s="8" t="n">
        <f aca="false">+[2]data1cf!AT805</f>
        <v>0</v>
      </c>
      <c r="V806" s="8" t="n">
        <f aca="false">+[2]data1cf!AU805</f>
        <v>0</v>
      </c>
      <c r="W806" s="8" t="n">
        <f aca="false">+[2]data1cf!AV805</f>
        <v>0</v>
      </c>
      <c r="X806" s="8" t="n">
        <f aca="false">+[2]data1cf!AW805</f>
        <v>0</v>
      </c>
      <c r="Y806" s="8" t="n">
        <f aca="false">+[2]data1cf!AX805</f>
        <v>0</v>
      </c>
      <c r="Z806" s="8" t="n">
        <f aca="false">+[2]data1cf!AY805</f>
        <v>0</v>
      </c>
      <c r="AA806" s="8" t="n">
        <f aca="false">+[2]data1cf!AZ805</f>
        <v>0</v>
      </c>
      <c r="AB806" s="9"/>
      <c r="AC806" s="9"/>
      <c r="AD806" s="9"/>
      <c r="AE806" s="9"/>
      <c r="AF806" s="9"/>
      <c r="AG806" s="9"/>
      <c r="AH806" s="9"/>
      <c r="AI806" s="9"/>
      <c r="AJ806" s="9"/>
      <c r="AK806" s="1"/>
      <c r="AL806" s="1" t="e">
        <f aca="false">SUMPRODUCT(B806:AJ806,PVCapPrice)</f>
        <v>#DIV/0!</v>
      </c>
      <c r="AM806" s="1"/>
      <c r="AN806" s="1"/>
      <c r="AO806" s="1"/>
      <c r="AP806" s="1"/>
      <c r="AQ806" s="1"/>
    </row>
    <row r="807" customFormat="false" ht="11.25" hidden="false" customHeight="false" outlineLevel="0" collapsed="false">
      <c r="A807" s="1" t="n">
        <v>805</v>
      </c>
      <c r="B807" s="8" t="n">
        <f aca="false">+[2]data1cf!AA806</f>
        <v>-100778.40883959</v>
      </c>
      <c r="C807" s="8" t="n">
        <f aca="false">+[2]data1cf!AB806</f>
        <v>-7400.58890755587</v>
      </c>
      <c r="D807" s="8" t="n">
        <f aca="false">+[2]data1cf!AC806</f>
        <v>-3102.23023840534</v>
      </c>
      <c r="E807" s="8" t="n">
        <f aca="false">+[2]data1cf!AD806</f>
        <v>-2889.15972366799</v>
      </c>
      <c r="F807" s="8" t="n">
        <f aca="false">+[2]data1cf!AE806</f>
        <v>-3074.94423660446</v>
      </c>
      <c r="G807" s="8" t="n">
        <f aca="false">+[2]data1cf!AF806</f>
        <v>-3488.73135911148</v>
      </c>
      <c r="H807" s="8" t="n">
        <f aca="false">+[2]data1cf!AG806</f>
        <v>-2168.58802360621</v>
      </c>
      <c r="I807" s="8" t="n">
        <f aca="false">+[2]data1cf!AH806</f>
        <v>-2298.46753377987</v>
      </c>
      <c r="J807" s="8" t="n">
        <f aca="false">+[2]data1cf!AI806</f>
        <v>-2310.90173631486</v>
      </c>
      <c r="K807" s="8" t="n">
        <f aca="false">+[2]data1cf!AJ806</f>
        <v>-2319.79070039021</v>
      </c>
      <c r="L807" s="8" t="n">
        <f aca="false">+[2]data1cf!AK806</f>
        <v>-2348.39567119527</v>
      </c>
      <c r="M807" s="8" t="n">
        <f aca="false">+[2]data1cf!AL806</f>
        <v>-2346.56933469303</v>
      </c>
      <c r="N807" s="8" t="n">
        <f aca="false">+[2]data1cf!AM806</f>
        <v>-2364.48240372717</v>
      </c>
      <c r="O807" s="8" t="n">
        <f aca="false">+[2]data1cf!AN806</f>
        <v>-2174.3696518249</v>
      </c>
      <c r="P807" s="8" t="n">
        <f aca="false">+[2]data1cf!AO806</f>
        <v>-2136.29088925299</v>
      </c>
      <c r="Q807" s="8" t="n">
        <f aca="false">+[2]data1cf!AP806</f>
        <v>-2136.90469665249</v>
      </c>
      <c r="R807" s="8" t="n">
        <f aca="false">+[2]data1cf!AQ806</f>
        <v>1155.88803802656</v>
      </c>
      <c r="S807" s="8" t="n">
        <f aca="false">+[2]data1cf!AR806</f>
        <v>0</v>
      </c>
      <c r="T807" s="8" t="n">
        <f aca="false">+[2]data1cf!AS806</f>
        <v>0</v>
      </c>
      <c r="U807" s="8" t="n">
        <f aca="false">+[2]data1cf!AT806</f>
        <v>0</v>
      </c>
      <c r="V807" s="8" t="n">
        <f aca="false">+[2]data1cf!AU806</f>
        <v>0</v>
      </c>
      <c r="W807" s="8" t="n">
        <f aca="false">+[2]data1cf!AV806</f>
        <v>0</v>
      </c>
      <c r="X807" s="8" t="n">
        <f aca="false">+[2]data1cf!AW806</f>
        <v>0</v>
      </c>
      <c r="Y807" s="8" t="n">
        <f aca="false">+[2]data1cf!AX806</f>
        <v>0</v>
      </c>
      <c r="Z807" s="8" t="n">
        <f aca="false">+[2]data1cf!AY806</f>
        <v>0</v>
      </c>
      <c r="AA807" s="8" t="n">
        <f aca="false">+[2]data1cf!AZ806</f>
        <v>0</v>
      </c>
      <c r="AB807" s="9"/>
      <c r="AC807" s="9"/>
      <c r="AD807" s="9"/>
      <c r="AE807" s="9"/>
      <c r="AF807" s="9"/>
      <c r="AG807" s="9"/>
      <c r="AH807" s="9"/>
      <c r="AI807" s="9"/>
      <c r="AJ807" s="9"/>
      <c r="AK807" s="1"/>
      <c r="AL807" s="1" t="e">
        <f aca="false">SUMPRODUCT(B807:AJ807,PVCapPrice)</f>
        <v>#DIV/0!</v>
      </c>
      <c r="AM807" s="1"/>
      <c r="AN807" s="1"/>
      <c r="AO807" s="1"/>
      <c r="AP807" s="1"/>
      <c r="AQ807" s="1"/>
    </row>
    <row r="808" customFormat="false" ht="11.25" hidden="false" customHeight="false" outlineLevel="0" collapsed="false">
      <c r="A808" s="1" t="n">
        <v>806</v>
      </c>
      <c r="B808" s="8" t="n">
        <f aca="false">+[2]data1cf!AA807</f>
        <v>-99269.2650313905</v>
      </c>
      <c r="C808" s="8" t="n">
        <f aca="false">+[2]data1cf!AB807</f>
        <v>-7329.91018577155</v>
      </c>
      <c r="D808" s="8" t="n">
        <f aca="false">+[2]data1cf!AC807</f>
        <v>-3186.70223675575</v>
      </c>
      <c r="E808" s="8" t="n">
        <f aca="false">+[2]data1cf!AD807</f>
        <v>-2913.19040064337</v>
      </c>
      <c r="F808" s="8" t="n">
        <f aca="false">+[2]data1cf!AE807</f>
        <v>-3306.5091220519</v>
      </c>
      <c r="G808" s="8" t="n">
        <f aca="false">+[2]data1cf!AF807</f>
        <v>-3450.50043037734</v>
      </c>
      <c r="H808" s="8" t="n">
        <f aca="false">+[2]data1cf!AG807</f>
        <v>-2205.14286712294</v>
      </c>
      <c r="I808" s="8" t="n">
        <f aca="false">+[2]data1cf!AH807</f>
        <v>-2333.08608542492</v>
      </c>
      <c r="J808" s="8" t="n">
        <f aca="false">+[2]data1cf!AI807</f>
        <v>-2345.52028795991</v>
      </c>
      <c r="K808" s="8" t="n">
        <f aca="false">+[2]data1cf!AJ807</f>
        <v>-2354.46792754653</v>
      </c>
      <c r="L808" s="8" t="n">
        <f aca="false">+[2]data1cf!AK807</f>
        <v>-2383.01422284032</v>
      </c>
      <c r="M808" s="8" t="n">
        <f aca="false">+[2]data1cf!AL807</f>
        <v>-2381.24656184935</v>
      </c>
      <c r="N808" s="8" t="n">
        <f aca="false">+[2]data1cf!AM807</f>
        <v>-2399.10095537223</v>
      </c>
      <c r="O808" s="8" t="n">
        <f aca="false">+[2]data1cf!AN807</f>
        <v>-2209.04687898121</v>
      </c>
      <c r="P808" s="8" t="n">
        <f aca="false">+[2]data1cf!AO807</f>
        <v>-2170.90944089805</v>
      </c>
      <c r="Q808" s="8" t="n">
        <f aca="false">+[2]data1cf!AP807</f>
        <v>-2171.58192380881</v>
      </c>
      <c r="R808" s="8" t="n">
        <f aca="false">+[2]data1cf!AQ807</f>
        <v>1138.57876220404</v>
      </c>
      <c r="S808" s="8" t="n">
        <f aca="false">+[2]data1cf!AR807</f>
        <v>0</v>
      </c>
      <c r="T808" s="8" t="n">
        <f aca="false">+[2]data1cf!AS807</f>
        <v>0</v>
      </c>
      <c r="U808" s="8" t="n">
        <f aca="false">+[2]data1cf!AT807</f>
        <v>0</v>
      </c>
      <c r="V808" s="8" t="n">
        <f aca="false">+[2]data1cf!AU807</f>
        <v>0</v>
      </c>
      <c r="W808" s="8" t="n">
        <f aca="false">+[2]data1cf!AV807</f>
        <v>0</v>
      </c>
      <c r="X808" s="8" t="n">
        <f aca="false">+[2]data1cf!AW807</f>
        <v>0</v>
      </c>
      <c r="Y808" s="8" t="n">
        <f aca="false">+[2]data1cf!AX807</f>
        <v>0</v>
      </c>
      <c r="Z808" s="8" t="n">
        <f aca="false">+[2]data1cf!AY807</f>
        <v>0</v>
      </c>
      <c r="AA808" s="8" t="n">
        <f aca="false">+[2]data1cf!AZ807</f>
        <v>0</v>
      </c>
      <c r="AB808" s="9"/>
      <c r="AC808" s="9"/>
      <c r="AD808" s="9"/>
      <c r="AE808" s="9"/>
      <c r="AF808" s="9"/>
      <c r="AG808" s="9"/>
      <c r="AH808" s="9"/>
      <c r="AI808" s="9"/>
      <c r="AJ808" s="9"/>
      <c r="AK808" s="1"/>
      <c r="AL808" s="1" t="e">
        <f aca="false">SUMPRODUCT(B808:AJ808,PVCapPrice)</f>
        <v>#DIV/0!</v>
      </c>
      <c r="AM808" s="1"/>
      <c r="AN808" s="1"/>
      <c r="AO808" s="1"/>
      <c r="AP808" s="1"/>
      <c r="AQ808" s="1"/>
    </row>
    <row r="809" customFormat="false" ht="11.25" hidden="false" customHeight="false" outlineLevel="0" collapsed="false">
      <c r="A809" s="1" t="n">
        <v>807</v>
      </c>
      <c r="B809" s="8" t="n">
        <f aca="false">+[2]data1cf!AA808</f>
        <v>-100321.16361647</v>
      </c>
      <c r="C809" s="8" t="n">
        <f aca="false">+[2]data1cf!AB808</f>
        <v>-7346.3438039427</v>
      </c>
      <c r="D809" s="8" t="n">
        <f aca="false">+[2]data1cf!AC808</f>
        <v>-3223.36327734645</v>
      </c>
      <c r="E809" s="8" t="n">
        <f aca="false">+[2]data1cf!AD808</f>
        <v>-2845.42700962951</v>
      </c>
      <c r="F809" s="8" t="n">
        <f aca="false">+[2]data1cf!AE808</f>
        <v>-3165.4058086923</v>
      </c>
      <c r="G809" s="8" t="n">
        <f aca="false">+[2]data1cf!AF808</f>
        <v>-3497.11725567344</v>
      </c>
      <c r="H809" s="8" t="n">
        <f aca="false">+[2]data1cf!AG808</f>
        <v>-2179.66352713949</v>
      </c>
      <c r="I809" s="8" t="n">
        <f aca="false">+[2]data1cf!AH808</f>
        <v>-2308.95637340207</v>
      </c>
      <c r="J809" s="8" t="n">
        <f aca="false">+[2]data1cf!AI808</f>
        <v>-2321.39057593706</v>
      </c>
      <c r="K809" s="8" t="n">
        <f aca="false">+[2]data1cf!AJ808</f>
        <v>-2330.29731770669</v>
      </c>
      <c r="L809" s="8" t="n">
        <f aca="false">+[2]data1cf!AK808</f>
        <v>-2358.88451081747</v>
      </c>
      <c r="M809" s="8" t="n">
        <f aca="false">+[2]data1cf!AL808</f>
        <v>-2357.07595200951</v>
      </c>
      <c r="N809" s="8" t="n">
        <f aca="false">+[2]data1cf!AM808</f>
        <v>-2374.97124334938</v>
      </c>
      <c r="O809" s="8" t="n">
        <f aca="false">+[2]data1cf!AN808</f>
        <v>-2184.87626914138</v>
      </c>
      <c r="P809" s="8" t="n">
        <f aca="false">+[2]data1cf!AO808</f>
        <v>-2146.7797288752</v>
      </c>
      <c r="Q809" s="8" t="n">
        <f aca="false">+[2]data1cf!AP808</f>
        <v>-2147.41131396897</v>
      </c>
      <c r="R809" s="8" t="n">
        <f aca="false">+[2]data1cf!AQ808</f>
        <v>1150.64361821546</v>
      </c>
      <c r="S809" s="8" t="n">
        <f aca="false">+[2]data1cf!AR808</f>
        <v>0</v>
      </c>
      <c r="T809" s="8" t="n">
        <f aca="false">+[2]data1cf!AS808</f>
        <v>0</v>
      </c>
      <c r="U809" s="8" t="n">
        <f aca="false">+[2]data1cf!AT808</f>
        <v>0</v>
      </c>
      <c r="V809" s="8" t="n">
        <f aca="false">+[2]data1cf!AU808</f>
        <v>0</v>
      </c>
      <c r="W809" s="8" t="n">
        <f aca="false">+[2]data1cf!AV808</f>
        <v>0</v>
      </c>
      <c r="X809" s="8" t="n">
        <f aca="false">+[2]data1cf!AW808</f>
        <v>0</v>
      </c>
      <c r="Y809" s="8" t="n">
        <f aca="false">+[2]data1cf!AX808</f>
        <v>0</v>
      </c>
      <c r="Z809" s="8" t="n">
        <f aca="false">+[2]data1cf!AY808</f>
        <v>0</v>
      </c>
      <c r="AA809" s="8" t="n">
        <f aca="false">+[2]data1cf!AZ808</f>
        <v>0</v>
      </c>
      <c r="AB809" s="9"/>
      <c r="AC809" s="9"/>
      <c r="AD809" s="9"/>
      <c r="AE809" s="9"/>
      <c r="AF809" s="9"/>
      <c r="AG809" s="9"/>
      <c r="AH809" s="9"/>
      <c r="AI809" s="9"/>
      <c r="AJ809" s="9"/>
      <c r="AK809" s="1"/>
      <c r="AL809" s="1" t="e">
        <f aca="false">SUMPRODUCT(B809:AJ809,PVCapPrice)</f>
        <v>#DIV/0!</v>
      </c>
      <c r="AM809" s="1"/>
      <c r="AN809" s="1"/>
      <c r="AO809" s="1"/>
      <c r="AP809" s="1"/>
      <c r="AQ809" s="1"/>
    </row>
    <row r="810" customFormat="false" ht="11.25" hidden="false" customHeight="false" outlineLevel="0" collapsed="false">
      <c r="A810" s="1" t="n">
        <v>808</v>
      </c>
      <c r="B810" s="8" t="n">
        <f aca="false">+[2]data1cf!AA809</f>
        <v>-90889.3422394383</v>
      </c>
      <c r="C810" s="8" t="n">
        <f aca="false">+[2]data1cf!AB809</f>
        <v>-7596.21810750434</v>
      </c>
      <c r="D810" s="8" t="n">
        <f aca="false">+[2]data1cf!AC809</f>
        <v>-3625.22978789083</v>
      </c>
      <c r="E810" s="8" t="n">
        <f aca="false">+[2]data1cf!AD809</f>
        <v>-3126.69185884459</v>
      </c>
      <c r="F810" s="8" t="n">
        <f aca="false">+[2]data1cf!AE809</f>
        <v>-3418.92873079667</v>
      </c>
      <c r="G810" s="8" t="n">
        <f aca="false">+[2]data1cf!AF809</f>
        <v>-3649.28017216948</v>
      </c>
      <c r="H810" s="8" t="n">
        <f aca="false">+[2]data1cf!AG809</f>
        <v>-2408.12336817107</v>
      </c>
      <c r="I810" s="8" t="n">
        <f aca="false">+[2]data1cf!AH809</f>
        <v>-2525.31481033407</v>
      </c>
      <c r="J810" s="8" t="n">
        <f aca="false">+[2]data1cf!AI809</f>
        <v>-2537.74901286906</v>
      </c>
      <c r="K810" s="8" t="n">
        <f aca="false">+[2]data1cf!AJ809</f>
        <v>-2547.02246385383</v>
      </c>
      <c r="L810" s="8" t="n">
        <f aca="false">+[2]data1cf!AK809</f>
        <v>-2575.24294774947</v>
      </c>
      <c r="M810" s="8" t="n">
        <f aca="false">+[2]data1cf!AL809</f>
        <v>-2573.80109815665</v>
      </c>
      <c r="N810" s="8" t="n">
        <f aca="false">+[2]data1cf!AM809</f>
        <v>-2591.32968028138</v>
      </c>
      <c r="O810" s="8" t="n">
        <f aca="false">+[2]data1cf!AN809</f>
        <v>-2401.60141528852</v>
      </c>
      <c r="P810" s="8" t="n">
        <f aca="false">+[2]data1cf!AO809</f>
        <v>-2363.1381658072</v>
      </c>
      <c r="Q810" s="8" t="n">
        <f aca="false">+[2]data1cf!AP809</f>
        <v>-2364.13646011611</v>
      </c>
      <c r="R810" s="8" t="n">
        <f aca="false">+[2]data1cf!AQ809</f>
        <v>1042.46439974946</v>
      </c>
      <c r="S810" s="8" t="n">
        <f aca="false">+[2]data1cf!AR809</f>
        <v>0</v>
      </c>
      <c r="T810" s="8" t="n">
        <f aca="false">+[2]data1cf!AS809</f>
        <v>0</v>
      </c>
      <c r="U810" s="8" t="n">
        <f aca="false">+[2]data1cf!AT809</f>
        <v>0</v>
      </c>
      <c r="V810" s="8" t="n">
        <f aca="false">+[2]data1cf!AU809</f>
        <v>0</v>
      </c>
      <c r="W810" s="8" t="n">
        <f aca="false">+[2]data1cf!AV809</f>
        <v>0</v>
      </c>
      <c r="X810" s="8" t="n">
        <f aca="false">+[2]data1cf!AW809</f>
        <v>0</v>
      </c>
      <c r="Y810" s="8" t="n">
        <f aca="false">+[2]data1cf!AX809</f>
        <v>0</v>
      </c>
      <c r="Z810" s="8" t="n">
        <f aca="false">+[2]data1cf!AY809</f>
        <v>0</v>
      </c>
      <c r="AA810" s="8" t="n">
        <f aca="false">+[2]data1cf!AZ809</f>
        <v>0</v>
      </c>
      <c r="AB810" s="9"/>
      <c r="AC810" s="9"/>
      <c r="AD810" s="9"/>
      <c r="AE810" s="9"/>
      <c r="AF810" s="9"/>
      <c r="AG810" s="9"/>
      <c r="AH810" s="9"/>
      <c r="AI810" s="9"/>
      <c r="AJ810" s="9"/>
      <c r="AK810" s="1"/>
      <c r="AL810" s="1" t="e">
        <f aca="false">SUMPRODUCT(B810:AJ810,PVCapPrice)</f>
        <v>#DIV/0!</v>
      </c>
      <c r="AM810" s="1"/>
      <c r="AN810" s="1"/>
      <c r="AO810" s="1"/>
      <c r="AP810" s="1"/>
      <c r="AQ810" s="1"/>
    </row>
    <row r="811" customFormat="false" ht="11.25" hidden="false" customHeight="false" outlineLevel="0" collapsed="false">
      <c r="A811" s="1" t="n">
        <v>809</v>
      </c>
      <c r="B811" s="8" t="n">
        <f aca="false">+[2]data1cf!AA810</f>
        <v>-98335.4143660122</v>
      </c>
      <c r="C811" s="8" t="n">
        <f aca="false">+[2]data1cf!AB810</f>
        <v>-7460.68935804021</v>
      </c>
      <c r="D811" s="8" t="n">
        <f aca="false">+[2]data1cf!AC810</f>
        <v>-3253.6062534854</v>
      </c>
      <c r="E811" s="8" t="n">
        <f aca="false">+[2]data1cf!AD810</f>
        <v>-2837.70450468888</v>
      </c>
      <c r="F811" s="8" t="n">
        <f aca="false">+[2]data1cf!AE810</f>
        <v>-3184.20582378394</v>
      </c>
      <c r="G811" s="8" t="n">
        <f aca="false">+[2]data1cf!AF810</f>
        <v>-3545.65441648894</v>
      </c>
      <c r="H811" s="8" t="n">
        <f aca="false">+[2]data1cf!AG810</f>
        <v>-2227.76282206389</v>
      </c>
      <c r="I811" s="8" t="n">
        <f aca="false">+[2]data1cf!AH810</f>
        <v>-2354.50787260816</v>
      </c>
      <c r="J811" s="8" t="n">
        <f aca="false">+[2]data1cf!AI810</f>
        <v>-2366.94207514315</v>
      </c>
      <c r="K811" s="8" t="n">
        <f aca="false">+[2]data1cf!AJ810</f>
        <v>-2375.92602284364</v>
      </c>
      <c r="L811" s="8" t="n">
        <f aca="false">+[2]data1cf!AK810</f>
        <v>-2404.43601002357</v>
      </c>
      <c r="M811" s="8" t="n">
        <f aca="false">+[2]data1cf!AL810</f>
        <v>-2402.70465714647</v>
      </c>
      <c r="N811" s="8" t="n">
        <f aca="false">+[2]data1cf!AM810</f>
        <v>-2420.52274255547</v>
      </c>
      <c r="O811" s="8" t="n">
        <f aca="false">+[2]data1cf!AN810</f>
        <v>-2230.50497427833</v>
      </c>
      <c r="P811" s="8" t="n">
        <f aca="false">+[2]data1cf!AO810</f>
        <v>-2192.33122808129</v>
      </c>
      <c r="Q811" s="8" t="n">
        <f aca="false">+[2]data1cf!AP810</f>
        <v>-2193.04001910593</v>
      </c>
      <c r="R811" s="8" t="n">
        <f aca="false">+[2]data1cf!AQ810</f>
        <v>1127.86786861241</v>
      </c>
      <c r="S811" s="8" t="n">
        <f aca="false">+[2]data1cf!AR810</f>
        <v>0</v>
      </c>
      <c r="T811" s="8" t="n">
        <f aca="false">+[2]data1cf!AS810</f>
        <v>0</v>
      </c>
      <c r="U811" s="8" t="n">
        <f aca="false">+[2]data1cf!AT810</f>
        <v>0</v>
      </c>
      <c r="V811" s="8" t="n">
        <f aca="false">+[2]data1cf!AU810</f>
        <v>0</v>
      </c>
      <c r="W811" s="8" t="n">
        <f aca="false">+[2]data1cf!AV810</f>
        <v>0</v>
      </c>
      <c r="X811" s="8" t="n">
        <f aca="false">+[2]data1cf!AW810</f>
        <v>0</v>
      </c>
      <c r="Y811" s="8" t="n">
        <f aca="false">+[2]data1cf!AX810</f>
        <v>0</v>
      </c>
      <c r="Z811" s="8" t="n">
        <f aca="false">+[2]data1cf!AY810</f>
        <v>0</v>
      </c>
      <c r="AA811" s="8" t="n">
        <f aca="false">+[2]data1cf!AZ810</f>
        <v>0</v>
      </c>
      <c r="AB811" s="9"/>
      <c r="AC811" s="9"/>
      <c r="AD811" s="9"/>
      <c r="AE811" s="9"/>
      <c r="AF811" s="9"/>
      <c r="AG811" s="9"/>
      <c r="AH811" s="9"/>
      <c r="AI811" s="9"/>
      <c r="AJ811" s="9"/>
      <c r="AK811" s="1"/>
      <c r="AL811" s="1" t="e">
        <f aca="false">SUMPRODUCT(B811:AJ811,PVCapPrice)</f>
        <v>#DIV/0!</v>
      </c>
      <c r="AM811" s="1"/>
      <c r="AN811" s="1"/>
      <c r="AO811" s="1"/>
      <c r="AP811" s="1"/>
      <c r="AQ811" s="1"/>
    </row>
    <row r="812" customFormat="false" ht="11.25" hidden="false" customHeight="false" outlineLevel="0" collapsed="false">
      <c r="A812" s="1" t="n">
        <v>810</v>
      </c>
      <c r="B812" s="8" t="n">
        <f aca="false">+[2]data1cf!AA811</f>
        <v>-85375.5922243724</v>
      </c>
      <c r="C812" s="8" t="n">
        <f aca="false">+[2]data1cf!AB811</f>
        <v>-7787.76381300051</v>
      </c>
      <c r="D812" s="8" t="n">
        <f aca="false">+[2]data1cf!AC811</f>
        <v>-3773.62817360816</v>
      </c>
      <c r="E812" s="8" t="n">
        <f aca="false">+[2]data1cf!AD811</f>
        <v>-3387.88590877638</v>
      </c>
      <c r="F812" s="8" t="n">
        <f aca="false">+[2]data1cf!AE811</f>
        <v>-3490.02248582801</v>
      </c>
      <c r="G812" s="8" t="n">
        <f aca="false">+[2]data1cf!AF811</f>
        <v>-3906.115209501</v>
      </c>
      <c r="H812" s="8" t="n">
        <f aca="false">+[2]data1cf!AG811</f>
        <v>-2541.678744336</v>
      </c>
      <c r="I812" s="8" t="n">
        <f aca="false">+[2]data1cf!AH811</f>
        <v>-2651.79582467967</v>
      </c>
      <c r="J812" s="8" t="n">
        <f aca="false">+[2]data1cf!AI811</f>
        <v>-2664.23002721466</v>
      </c>
      <c r="K812" s="8" t="n">
        <f aca="false">+[2]data1cf!AJ811</f>
        <v>-2673.71785280001</v>
      </c>
      <c r="L812" s="8" t="n">
        <f aca="false">+[2]data1cf!AK811</f>
        <v>-2701.72396209507</v>
      </c>
      <c r="M812" s="8" t="n">
        <f aca="false">+[2]data1cf!AL811</f>
        <v>-2700.49648710284</v>
      </c>
      <c r="N812" s="8" t="n">
        <f aca="false">+[2]data1cf!AM811</f>
        <v>-2717.81069462698</v>
      </c>
      <c r="O812" s="8" t="n">
        <f aca="false">+[2]data1cf!AN811</f>
        <v>-2528.2968042347</v>
      </c>
      <c r="P812" s="8" t="n">
        <f aca="false">+[2]data1cf!AO811</f>
        <v>-2489.6191801528</v>
      </c>
      <c r="Q812" s="8" t="n">
        <f aca="false">+[2]data1cf!AP811</f>
        <v>-2490.8318490623</v>
      </c>
      <c r="R812" s="8" t="n">
        <f aca="false">+[2]data1cf!AQ811</f>
        <v>979.223892576661</v>
      </c>
      <c r="S812" s="8" t="n">
        <f aca="false">+[2]data1cf!AR811</f>
        <v>0</v>
      </c>
      <c r="T812" s="8" t="n">
        <f aca="false">+[2]data1cf!AS811</f>
        <v>0</v>
      </c>
      <c r="U812" s="8" t="n">
        <f aca="false">+[2]data1cf!AT811</f>
        <v>0</v>
      </c>
      <c r="V812" s="8" t="n">
        <f aca="false">+[2]data1cf!AU811</f>
        <v>0</v>
      </c>
      <c r="W812" s="8" t="n">
        <f aca="false">+[2]data1cf!AV811</f>
        <v>0</v>
      </c>
      <c r="X812" s="8" t="n">
        <f aca="false">+[2]data1cf!AW811</f>
        <v>0</v>
      </c>
      <c r="Y812" s="8" t="n">
        <f aca="false">+[2]data1cf!AX811</f>
        <v>0</v>
      </c>
      <c r="Z812" s="8" t="n">
        <f aca="false">+[2]data1cf!AY811</f>
        <v>0</v>
      </c>
      <c r="AA812" s="8" t="n">
        <f aca="false">+[2]data1cf!AZ811</f>
        <v>0</v>
      </c>
      <c r="AB812" s="9"/>
      <c r="AC812" s="9"/>
      <c r="AD812" s="9"/>
      <c r="AE812" s="9"/>
      <c r="AF812" s="9"/>
      <c r="AG812" s="9"/>
      <c r="AH812" s="9"/>
      <c r="AI812" s="9"/>
      <c r="AJ812" s="9"/>
      <c r="AK812" s="1"/>
      <c r="AL812" s="1" t="e">
        <f aca="false">SUMPRODUCT(B812:AJ812,PVCapPrice)</f>
        <v>#DIV/0!</v>
      </c>
      <c r="AM812" s="1"/>
      <c r="AN812" s="1"/>
      <c r="AO812" s="1"/>
      <c r="AP812" s="1"/>
      <c r="AQ812" s="1"/>
    </row>
    <row r="813" customFormat="false" ht="11.25" hidden="false" customHeight="false" outlineLevel="0" collapsed="false">
      <c r="A813" s="1" t="n">
        <v>811</v>
      </c>
      <c r="B813" s="8" t="n">
        <f aca="false">+[2]data1cf!AA812</f>
        <v>-99929.806211437</v>
      </c>
      <c r="C813" s="8" t="n">
        <f aca="false">+[2]data1cf!AB812</f>
        <v>-7364.39534936864</v>
      </c>
      <c r="D813" s="8" t="n">
        <f aca="false">+[2]data1cf!AC812</f>
        <v>-3235.82276389968</v>
      </c>
      <c r="E813" s="8" t="n">
        <f aca="false">+[2]data1cf!AD812</f>
        <v>-2939.90363548273</v>
      </c>
      <c r="F813" s="8" t="n">
        <f aca="false">+[2]data1cf!AE812</f>
        <v>-3168.01724281802</v>
      </c>
      <c r="G813" s="8" t="n">
        <f aca="false">+[2]data1cf!AF812</f>
        <v>-3460.39369293392</v>
      </c>
      <c r="H813" s="8" t="n">
        <f aca="false">+[2]data1cf!AG812</f>
        <v>-2189.14308012997</v>
      </c>
      <c r="I813" s="8" t="n">
        <f aca="false">+[2]data1cf!AH812</f>
        <v>-2317.9337991876</v>
      </c>
      <c r="J813" s="8" t="n">
        <f aca="false">+[2]data1cf!AI812</f>
        <v>-2330.36800172259</v>
      </c>
      <c r="K813" s="8" t="n">
        <f aca="false">+[2]data1cf!AJ812</f>
        <v>-2339.28995946812</v>
      </c>
      <c r="L813" s="8" t="n">
        <f aca="false">+[2]data1cf!AK812</f>
        <v>-2367.861936603</v>
      </c>
      <c r="M813" s="8" t="n">
        <f aca="false">+[2]data1cf!AL812</f>
        <v>-2366.06859377095</v>
      </c>
      <c r="N813" s="8" t="n">
        <f aca="false">+[2]data1cf!AM812</f>
        <v>-2383.9486691349</v>
      </c>
      <c r="O813" s="8" t="n">
        <f aca="false">+[2]data1cf!AN812</f>
        <v>-2193.86891090281</v>
      </c>
      <c r="P813" s="8" t="n">
        <f aca="false">+[2]data1cf!AO812</f>
        <v>-2155.75715466072</v>
      </c>
      <c r="Q813" s="8" t="n">
        <f aca="false">+[2]data1cf!AP812</f>
        <v>-2156.40395573041</v>
      </c>
      <c r="R813" s="8" t="n">
        <f aca="false">+[2]data1cf!AQ812</f>
        <v>1146.1549053227</v>
      </c>
      <c r="S813" s="8" t="n">
        <f aca="false">+[2]data1cf!AR812</f>
        <v>0</v>
      </c>
      <c r="T813" s="8" t="n">
        <f aca="false">+[2]data1cf!AS812</f>
        <v>0</v>
      </c>
      <c r="U813" s="8" t="n">
        <f aca="false">+[2]data1cf!AT812</f>
        <v>0</v>
      </c>
      <c r="V813" s="8" t="n">
        <f aca="false">+[2]data1cf!AU812</f>
        <v>0</v>
      </c>
      <c r="W813" s="8" t="n">
        <f aca="false">+[2]data1cf!AV812</f>
        <v>0</v>
      </c>
      <c r="X813" s="8" t="n">
        <f aca="false">+[2]data1cf!AW812</f>
        <v>0</v>
      </c>
      <c r="Y813" s="8" t="n">
        <f aca="false">+[2]data1cf!AX812</f>
        <v>0</v>
      </c>
      <c r="Z813" s="8" t="n">
        <f aca="false">+[2]data1cf!AY812</f>
        <v>0</v>
      </c>
      <c r="AA813" s="8" t="n">
        <f aca="false">+[2]data1cf!AZ812</f>
        <v>0</v>
      </c>
      <c r="AB813" s="9"/>
      <c r="AC813" s="9"/>
      <c r="AD813" s="9"/>
      <c r="AE813" s="9"/>
      <c r="AF813" s="9"/>
      <c r="AG813" s="9"/>
      <c r="AH813" s="9"/>
      <c r="AI813" s="9"/>
      <c r="AJ813" s="9"/>
      <c r="AK813" s="1"/>
      <c r="AL813" s="1" t="e">
        <f aca="false">SUMPRODUCT(B813:AJ813,PVCapPrice)</f>
        <v>#DIV/0!</v>
      </c>
      <c r="AM813" s="1"/>
      <c r="AN813" s="1"/>
      <c r="AO813" s="1"/>
      <c r="AP813" s="1"/>
      <c r="AQ813" s="1"/>
    </row>
    <row r="814" customFormat="false" ht="11.25" hidden="false" customHeight="false" outlineLevel="0" collapsed="false">
      <c r="A814" s="1" t="n">
        <v>812</v>
      </c>
      <c r="B814" s="8" t="n">
        <f aca="false">+[2]data1cf!AA813</f>
        <v>-103951.348850248</v>
      </c>
      <c r="C814" s="8" t="n">
        <f aca="false">+[2]data1cf!AB813</f>
        <v>-7399.17801024698</v>
      </c>
      <c r="D814" s="8" t="n">
        <f aca="false">+[2]data1cf!AC813</f>
        <v>-3094.45279784864</v>
      </c>
      <c r="E814" s="8" t="n">
        <f aca="false">+[2]data1cf!AD813</f>
        <v>-2692.27980976017</v>
      </c>
      <c r="F814" s="8" t="n">
        <f aca="false">+[2]data1cf!AE813</f>
        <v>-3101.44862096877</v>
      </c>
      <c r="G814" s="8" t="n">
        <f aca="false">+[2]data1cf!AF813</f>
        <v>-3422.23113414895</v>
      </c>
      <c r="H814" s="8" t="n">
        <f aca="false">+[2]data1cf!AG813</f>
        <v>-2091.73230916245</v>
      </c>
      <c r="I814" s="8" t="n">
        <f aca="false">+[2]data1cf!AH813</f>
        <v>-2225.68282828738</v>
      </c>
      <c r="J814" s="8" t="n">
        <f aca="false">+[2]data1cf!AI813</f>
        <v>-2238.11703082237</v>
      </c>
      <c r="K814" s="8" t="n">
        <f aca="false">+[2]data1cf!AJ813</f>
        <v>-2246.88263099011</v>
      </c>
      <c r="L814" s="8" t="n">
        <f aca="false">+[2]data1cf!AK813</f>
        <v>-2275.61096570278</v>
      </c>
      <c r="M814" s="8" t="n">
        <f aca="false">+[2]data1cf!AL813</f>
        <v>-2273.66126529293</v>
      </c>
      <c r="N814" s="8" t="n">
        <f aca="false">+[2]data1cf!AM813</f>
        <v>-2291.69769823469</v>
      </c>
      <c r="O814" s="8" t="n">
        <f aca="false">+[2]data1cf!AN813</f>
        <v>-2101.4615824248</v>
      </c>
      <c r="P814" s="8" t="n">
        <f aca="false">+[2]data1cf!AO813</f>
        <v>-2063.50618376051</v>
      </c>
      <c r="Q814" s="8" t="n">
        <f aca="false">+[2]data1cf!AP813</f>
        <v>-2063.99662725239</v>
      </c>
      <c r="R814" s="8" t="n">
        <f aca="false">+[2]data1cf!AQ813</f>
        <v>1192.28039077281</v>
      </c>
      <c r="S814" s="8" t="n">
        <f aca="false">+[2]data1cf!AR813</f>
        <v>0</v>
      </c>
      <c r="T814" s="8" t="n">
        <f aca="false">+[2]data1cf!AS813</f>
        <v>0</v>
      </c>
      <c r="U814" s="8" t="n">
        <f aca="false">+[2]data1cf!AT813</f>
        <v>0</v>
      </c>
      <c r="V814" s="8" t="n">
        <f aca="false">+[2]data1cf!AU813</f>
        <v>0</v>
      </c>
      <c r="W814" s="8" t="n">
        <f aca="false">+[2]data1cf!AV813</f>
        <v>0</v>
      </c>
      <c r="X814" s="8" t="n">
        <f aca="false">+[2]data1cf!AW813</f>
        <v>0</v>
      </c>
      <c r="Y814" s="8" t="n">
        <f aca="false">+[2]data1cf!AX813</f>
        <v>0</v>
      </c>
      <c r="Z814" s="8" t="n">
        <f aca="false">+[2]data1cf!AY813</f>
        <v>0</v>
      </c>
      <c r="AA814" s="8" t="n">
        <f aca="false">+[2]data1cf!AZ813</f>
        <v>0</v>
      </c>
      <c r="AB814" s="9"/>
      <c r="AC814" s="9"/>
      <c r="AD814" s="9"/>
      <c r="AE814" s="9"/>
      <c r="AF814" s="9"/>
      <c r="AG814" s="9"/>
      <c r="AH814" s="9"/>
      <c r="AI814" s="9"/>
      <c r="AJ814" s="9"/>
      <c r="AK814" s="1"/>
      <c r="AL814" s="1" t="e">
        <f aca="false">SUMPRODUCT(B814:AJ814,PVCapPrice)</f>
        <v>#DIV/0!</v>
      </c>
      <c r="AM814" s="1"/>
      <c r="AN814" s="1"/>
      <c r="AO814" s="1"/>
      <c r="AP814" s="1"/>
      <c r="AQ814" s="1"/>
    </row>
    <row r="815" customFormat="false" ht="11.25" hidden="false" customHeight="false" outlineLevel="0" collapsed="false">
      <c r="A815" s="1" t="n">
        <v>813</v>
      </c>
      <c r="B815" s="8" t="n">
        <f aca="false">+[2]data1cf!AA814</f>
        <v>-101132.261787929</v>
      </c>
      <c r="C815" s="8" t="n">
        <f aca="false">+[2]data1cf!AB814</f>
        <v>-7365.38552002174</v>
      </c>
      <c r="D815" s="8" t="n">
        <f aca="false">+[2]data1cf!AC814</f>
        <v>-3175.42804461875</v>
      </c>
      <c r="E815" s="8" t="n">
        <f aca="false">+[2]data1cf!AD814</f>
        <v>-2922.51561076177</v>
      </c>
      <c r="F815" s="8" t="n">
        <f aca="false">+[2]data1cf!AE814</f>
        <v>-3126.25039734319</v>
      </c>
      <c r="G815" s="8" t="n">
        <f aca="false">+[2]data1cf!AF814</f>
        <v>-3379.18964164041</v>
      </c>
      <c r="H815" s="8" t="n">
        <f aca="false">+[2]data1cf!AG814</f>
        <v>-2160.01691256685</v>
      </c>
      <c r="I815" s="8" t="n">
        <f aca="false">+[2]data1cf!AH814</f>
        <v>-2290.35043022734</v>
      </c>
      <c r="J815" s="8" t="n">
        <f aca="false">+[2]data1cf!AI814</f>
        <v>-2302.78463276233</v>
      </c>
      <c r="K815" s="8" t="n">
        <f aca="false">+[2]data1cf!AJ814</f>
        <v>-2311.65983903505</v>
      </c>
      <c r="L815" s="8" t="n">
        <f aca="false">+[2]data1cf!AK814</f>
        <v>-2340.27856764274</v>
      </c>
      <c r="M815" s="8" t="n">
        <f aca="false">+[2]data1cf!AL814</f>
        <v>-2338.43847333787</v>
      </c>
      <c r="N815" s="8" t="n">
        <f aca="false">+[2]data1cf!AM814</f>
        <v>-2356.36530017464</v>
      </c>
      <c r="O815" s="8" t="n">
        <f aca="false">+[2]data1cf!AN814</f>
        <v>-2166.23879046974</v>
      </c>
      <c r="P815" s="8" t="n">
        <f aca="false">+[2]data1cf!AO814</f>
        <v>-2128.17378570046</v>
      </c>
      <c r="Q815" s="8" t="n">
        <f aca="false">+[2]data1cf!AP814</f>
        <v>-2128.77383529733</v>
      </c>
      <c r="R815" s="8" t="n">
        <f aca="false">+[2]data1cf!AQ814</f>
        <v>1159.94658980283</v>
      </c>
      <c r="S815" s="8" t="n">
        <f aca="false">+[2]data1cf!AR814</f>
        <v>0</v>
      </c>
      <c r="T815" s="8" t="n">
        <f aca="false">+[2]data1cf!AS814</f>
        <v>0</v>
      </c>
      <c r="U815" s="8" t="n">
        <f aca="false">+[2]data1cf!AT814</f>
        <v>0</v>
      </c>
      <c r="V815" s="8" t="n">
        <f aca="false">+[2]data1cf!AU814</f>
        <v>0</v>
      </c>
      <c r="W815" s="8" t="n">
        <f aca="false">+[2]data1cf!AV814</f>
        <v>0</v>
      </c>
      <c r="X815" s="8" t="n">
        <f aca="false">+[2]data1cf!AW814</f>
        <v>0</v>
      </c>
      <c r="Y815" s="8" t="n">
        <f aca="false">+[2]data1cf!AX814</f>
        <v>0</v>
      </c>
      <c r="Z815" s="8" t="n">
        <f aca="false">+[2]data1cf!AY814</f>
        <v>0</v>
      </c>
      <c r="AA815" s="8" t="n">
        <f aca="false">+[2]data1cf!AZ814</f>
        <v>0</v>
      </c>
      <c r="AB815" s="9"/>
      <c r="AC815" s="9"/>
      <c r="AD815" s="9"/>
      <c r="AE815" s="9"/>
      <c r="AF815" s="9"/>
      <c r="AG815" s="9"/>
      <c r="AH815" s="9"/>
      <c r="AI815" s="9"/>
      <c r="AJ815" s="9"/>
      <c r="AK815" s="1"/>
      <c r="AL815" s="1" t="e">
        <f aca="false">SUMPRODUCT(B815:AJ815,PVCapPrice)</f>
        <v>#DIV/0!</v>
      </c>
      <c r="AM815" s="1"/>
      <c r="AN815" s="1"/>
      <c r="AO815" s="1"/>
      <c r="AP815" s="1"/>
      <c r="AQ815" s="1"/>
    </row>
    <row r="816" customFormat="false" ht="11.25" hidden="false" customHeight="false" outlineLevel="0" collapsed="false">
      <c r="A816" s="1" t="n">
        <v>814</v>
      </c>
      <c r="B816" s="8" t="n">
        <f aca="false">+[2]data1cf!AA815</f>
        <v>-88047.8116925377</v>
      </c>
      <c r="C816" s="8" t="n">
        <f aca="false">+[2]data1cf!AB815</f>
        <v>-7591.54133695782</v>
      </c>
      <c r="D816" s="8" t="n">
        <f aca="false">+[2]data1cf!AC815</f>
        <v>-3643.52815361265</v>
      </c>
      <c r="E816" s="8" t="n">
        <f aca="false">+[2]data1cf!AD815</f>
        <v>-3157.58759085449</v>
      </c>
      <c r="F816" s="8" t="n">
        <f aca="false">+[2]data1cf!AE815</f>
        <v>-3570.62112452748</v>
      </c>
      <c r="G816" s="8" t="n">
        <f aca="false">+[2]data1cf!AF815</f>
        <v>-3725.25657876886</v>
      </c>
      <c r="H816" s="8" t="n">
        <f aca="false">+[2]data1cf!AG815</f>
        <v>-2476.95160304543</v>
      </c>
      <c r="I816" s="8" t="n">
        <f aca="false">+[2]data1cf!AH815</f>
        <v>-2590.49724785553</v>
      </c>
      <c r="J816" s="8" t="n">
        <f aca="false">+[2]data1cf!AI815</f>
        <v>-2602.93145039052</v>
      </c>
      <c r="K816" s="8" t="n">
        <f aca="false">+[2]data1cf!AJ815</f>
        <v>-2612.31538008295</v>
      </c>
      <c r="L816" s="8" t="n">
        <f aca="false">+[2]data1cf!AK815</f>
        <v>-2640.42538527093</v>
      </c>
      <c r="M816" s="8" t="n">
        <f aca="false">+[2]data1cf!AL815</f>
        <v>-2639.09401438578</v>
      </c>
      <c r="N816" s="8" t="n">
        <f aca="false">+[2]data1cf!AM815</f>
        <v>-2656.51211780284</v>
      </c>
      <c r="O816" s="8" t="n">
        <f aca="false">+[2]data1cf!AN815</f>
        <v>-2466.89433151764</v>
      </c>
      <c r="P816" s="8" t="n">
        <f aca="false">+[2]data1cf!AO815</f>
        <v>-2428.32060332866</v>
      </c>
      <c r="Q816" s="8" t="n">
        <f aca="false">+[2]data1cf!AP815</f>
        <v>-2429.42937634524</v>
      </c>
      <c r="R816" s="8" t="n">
        <f aca="false">+[2]data1cf!AQ815</f>
        <v>1009.87318098873</v>
      </c>
      <c r="S816" s="8" t="n">
        <f aca="false">+[2]data1cf!AR815</f>
        <v>0</v>
      </c>
      <c r="T816" s="8" t="n">
        <f aca="false">+[2]data1cf!AS815</f>
        <v>0</v>
      </c>
      <c r="U816" s="8" t="n">
        <f aca="false">+[2]data1cf!AT815</f>
        <v>0</v>
      </c>
      <c r="V816" s="8" t="n">
        <f aca="false">+[2]data1cf!AU815</f>
        <v>0</v>
      </c>
      <c r="W816" s="8" t="n">
        <f aca="false">+[2]data1cf!AV815</f>
        <v>0</v>
      </c>
      <c r="X816" s="8" t="n">
        <f aca="false">+[2]data1cf!AW815</f>
        <v>0</v>
      </c>
      <c r="Y816" s="8" t="n">
        <f aca="false">+[2]data1cf!AX815</f>
        <v>0</v>
      </c>
      <c r="Z816" s="8" t="n">
        <f aca="false">+[2]data1cf!AY815</f>
        <v>0</v>
      </c>
      <c r="AA816" s="8" t="n">
        <f aca="false">+[2]data1cf!AZ815</f>
        <v>0</v>
      </c>
      <c r="AB816" s="9"/>
      <c r="AC816" s="9"/>
      <c r="AD816" s="9"/>
      <c r="AE816" s="9"/>
      <c r="AF816" s="9"/>
      <c r="AG816" s="9"/>
      <c r="AH816" s="9"/>
      <c r="AI816" s="9"/>
      <c r="AJ816" s="9"/>
      <c r="AK816" s="1"/>
      <c r="AL816" s="1" t="e">
        <f aca="false">SUMPRODUCT(B816:AJ816,PVCapPrice)</f>
        <v>#DIV/0!</v>
      </c>
      <c r="AM816" s="1"/>
      <c r="AN816" s="1"/>
      <c r="AO816" s="1"/>
      <c r="AP816" s="1"/>
      <c r="AQ816" s="1"/>
    </row>
    <row r="817" customFormat="false" ht="11.25" hidden="false" customHeight="false" outlineLevel="0" collapsed="false">
      <c r="A817" s="1" t="n">
        <v>815</v>
      </c>
      <c r="B817" s="8" t="n">
        <f aca="false">+[2]data1cf!AA816</f>
        <v>-88354.6031194248</v>
      </c>
      <c r="C817" s="8" t="n">
        <f aca="false">+[2]data1cf!AB816</f>
        <v>-7619.9563059089</v>
      </c>
      <c r="D817" s="8" t="n">
        <f aca="false">+[2]data1cf!AC816</f>
        <v>-3730.42123783073</v>
      </c>
      <c r="E817" s="8" t="n">
        <f aca="false">+[2]data1cf!AD816</f>
        <v>-3263.1354452138</v>
      </c>
      <c r="F817" s="8" t="n">
        <f aca="false">+[2]data1cf!AE816</f>
        <v>-3525.95806216566</v>
      </c>
      <c r="G817" s="8" t="n">
        <f aca="false">+[2]data1cf!AF816</f>
        <v>-3747.87284780621</v>
      </c>
      <c r="H817" s="8" t="n">
        <f aca="false">+[2]data1cf!AG816</f>
        <v>-2469.52042747343</v>
      </c>
      <c r="I817" s="8" t="n">
        <f aca="false">+[2]data1cf!AH816</f>
        <v>-2583.45969795588</v>
      </c>
      <c r="J817" s="8" t="n">
        <f aca="false">+[2]data1cf!AI816</f>
        <v>-2595.89390049087</v>
      </c>
      <c r="K817" s="8" t="n">
        <f aca="false">+[2]data1cf!AJ816</f>
        <v>-2605.26590213263</v>
      </c>
      <c r="L817" s="8" t="n">
        <f aca="false">+[2]data1cf!AK816</f>
        <v>-2633.38783537128</v>
      </c>
      <c r="M817" s="8" t="n">
        <f aca="false">+[2]data1cf!AL816</f>
        <v>-2632.04453643545</v>
      </c>
      <c r="N817" s="8" t="n">
        <f aca="false">+[2]data1cf!AM816</f>
        <v>-2649.47456790319</v>
      </c>
      <c r="O817" s="8" t="n">
        <f aca="false">+[2]data1cf!AN816</f>
        <v>-2459.84485356731</v>
      </c>
      <c r="P817" s="8" t="n">
        <f aca="false">+[2]data1cf!AO816</f>
        <v>-2421.28305342901</v>
      </c>
      <c r="Q817" s="8" t="n">
        <f aca="false">+[2]data1cf!AP816</f>
        <v>-2422.37989839491</v>
      </c>
      <c r="R817" s="8" t="n">
        <f aca="false">+[2]data1cf!AQ816</f>
        <v>1013.39195593855</v>
      </c>
      <c r="S817" s="8" t="n">
        <f aca="false">+[2]data1cf!AR816</f>
        <v>0</v>
      </c>
      <c r="T817" s="8" t="n">
        <f aca="false">+[2]data1cf!AS816</f>
        <v>0</v>
      </c>
      <c r="U817" s="8" t="n">
        <f aca="false">+[2]data1cf!AT816</f>
        <v>0</v>
      </c>
      <c r="V817" s="8" t="n">
        <f aca="false">+[2]data1cf!AU816</f>
        <v>0</v>
      </c>
      <c r="W817" s="8" t="n">
        <f aca="false">+[2]data1cf!AV816</f>
        <v>0</v>
      </c>
      <c r="X817" s="8" t="n">
        <f aca="false">+[2]data1cf!AW816</f>
        <v>0</v>
      </c>
      <c r="Y817" s="8" t="n">
        <f aca="false">+[2]data1cf!AX816</f>
        <v>0</v>
      </c>
      <c r="Z817" s="8" t="n">
        <f aca="false">+[2]data1cf!AY816</f>
        <v>0</v>
      </c>
      <c r="AA817" s="8" t="n">
        <f aca="false">+[2]data1cf!AZ816</f>
        <v>0</v>
      </c>
      <c r="AB817" s="9"/>
      <c r="AC817" s="9"/>
      <c r="AD817" s="9"/>
      <c r="AE817" s="9"/>
      <c r="AF817" s="9"/>
      <c r="AG817" s="9"/>
      <c r="AH817" s="9"/>
      <c r="AI817" s="9"/>
      <c r="AJ817" s="9"/>
      <c r="AK817" s="1"/>
      <c r="AL817" s="1" t="e">
        <f aca="false">SUMPRODUCT(B817:AJ817,PVCapPrice)</f>
        <v>#DIV/0!</v>
      </c>
      <c r="AM817" s="1"/>
      <c r="AN817" s="1"/>
      <c r="AO817" s="1"/>
      <c r="AP817" s="1"/>
      <c r="AQ817" s="1"/>
    </row>
    <row r="818" customFormat="false" ht="11.25" hidden="false" customHeight="false" outlineLevel="0" collapsed="false">
      <c r="A818" s="1" t="n">
        <v>816</v>
      </c>
      <c r="B818" s="8" t="n">
        <f aca="false">+[2]data1cf!AA817</f>
        <v>-87014.182530732</v>
      </c>
      <c r="C818" s="8" t="n">
        <f aca="false">+[2]data1cf!AB817</f>
        <v>-7614.74129063034</v>
      </c>
      <c r="D818" s="8" t="n">
        <f aca="false">+[2]data1cf!AC817</f>
        <v>-3698.03371207919</v>
      </c>
      <c r="E818" s="8" t="n">
        <f aca="false">+[2]data1cf!AD817</f>
        <v>-3289.45412730563</v>
      </c>
      <c r="F818" s="8" t="n">
        <f aca="false">+[2]data1cf!AE817</f>
        <v>-3506.71439227034</v>
      </c>
      <c r="G818" s="8" t="n">
        <f aca="false">+[2]data1cf!AF817</f>
        <v>-3807.45689909726</v>
      </c>
      <c r="H818" s="8" t="n">
        <f aca="false">+[2]data1cf!AG817</f>
        <v>-2501.98841667369</v>
      </c>
      <c r="I818" s="8" t="n">
        <f aca="false">+[2]data1cf!AH817</f>
        <v>-2614.20787392402</v>
      </c>
      <c r="J818" s="8" t="n">
        <f aca="false">+[2]data1cf!AI817</f>
        <v>-2626.64207645901</v>
      </c>
      <c r="K818" s="8" t="n">
        <f aca="false">+[2]data1cf!AJ817</f>
        <v>-2636.06619365326</v>
      </c>
      <c r="L818" s="8" t="n">
        <f aca="false">+[2]data1cf!AK817</f>
        <v>-2664.13601133942</v>
      </c>
      <c r="M818" s="8" t="n">
        <f aca="false">+[2]data1cf!AL817</f>
        <v>-2662.84482795608</v>
      </c>
      <c r="N818" s="8" t="n">
        <f aca="false">+[2]data1cf!AM817</f>
        <v>-2680.22274387133</v>
      </c>
      <c r="O818" s="8" t="n">
        <f aca="false">+[2]data1cf!AN817</f>
        <v>-2490.64514508795</v>
      </c>
      <c r="P818" s="8" t="n">
        <f aca="false">+[2]data1cf!AO817</f>
        <v>-2452.03122939715</v>
      </c>
      <c r="Q818" s="8" t="n">
        <f aca="false">+[2]data1cf!AP817</f>
        <v>-2453.18018991554</v>
      </c>
      <c r="R818" s="8" t="n">
        <f aca="false">+[2]data1cf!AQ817</f>
        <v>998.017867954483</v>
      </c>
      <c r="S818" s="8" t="n">
        <f aca="false">+[2]data1cf!AR817</f>
        <v>0</v>
      </c>
      <c r="T818" s="8" t="n">
        <f aca="false">+[2]data1cf!AS817</f>
        <v>0</v>
      </c>
      <c r="U818" s="8" t="n">
        <f aca="false">+[2]data1cf!AT817</f>
        <v>0</v>
      </c>
      <c r="V818" s="8" t="n">
        <f aca="false">+[2]data1cf!AU817</f>
        <v>0</v>
      </c>
      <c r="W818" s="8" t="n">
        <f aca="false">+[2]data1cf!AV817</f>
        <v>0</v>
      </c>
      <c r="X818" s="8" t="n">
        <f aca="false">+[2]data1cf!AW817</f>
        <v>0</v>
      </c>
      <c r="Y818" s="8" t="n">
        <f aca="false">+[2]data1cf!AX817</f>
        <v>0</v>
      </c>
      <c r="Z818" s="8" t="n">
        <f aca="false">+[2]data1cf!AY817</f>
        <v>0</v>
      </c>
      <c r="AA818" s="8" t="n">
        <f aca="false">+[2]data1cf!AZ817</f>
        <v>0</v>
      </c>
      <c r="AB818" s="9"/>
      <c r="AC818" s="9"/>
      <c r="AD818" s="9"/>
      <c r="AE818" s="9"/>
      <c r="AF818" s="9"/>
      <c r="AG818" s="9"/>
      <c r="AH818" s="9"/>
      <c r="AI818" s="9"/>
      <c r="AJ818" s="9"/>
      <c r="AK818" s="1"/>
      <c r="AL818" s="1" t="e">
        <f aca="false">SUMPRODUCT(B818:AJ818,PVCapPrice)</f>
        <v>#DIV/0!</v>
      </c>
      <c r="AM818" s="1"/>
      <c r="AN818" s="1"/>
      <c r="AO818" s="1"/>
      <c r="AP818" s="1"/>
      <c r="AQ818" s="1"/>
    </row>
    <row r="819" customFormat="false" ht="11.25" hidden="false" customHeight="false" outlineLevel="0" collapsed="false">
      <c r="A819" s="1" t="n">
        <v>817</v>
      </c>
      <c r="B819" s="8" t="n">
        <f aca="false">+[2]data1cf!AA818</f>
        <v>-94568.2234043759</v>
      </c>
      <c r="C819" s="8" t="n">
        <f aca="false">+[2]data1cf!AB818</f>
        <v>-7487.3112767516</v>
      </c>
      <c r="D819" s="8" t="n">
        <f aca="false">+[2]data1cf!AC818</f>
        <v>-3377.85704957577</v>
      </c>
      <c r="E819" s="8" t="n">
        <f aca="false">+[2]data1cf!AD818</f>
        <v>-2960.97373792257</v>
      </c>
      <c r="F819" s="8" t="n">
        <f aca="false">+[2]data1cf!AE818</f>
        <v>-3260.88202869829</v>
      </c>
      <c r="G819" s="8" t="n">
        <f aca="false">+[2]data1cf!AF818</f>
        <v>-3650.13137930713</v>
      </c>
      <c r="H819" s="8" t="n">
        <f aca="false">+[2]data1cf!AG818</f>
        <v>-2319.01262566247</v>
      </c>
      <c r="I819" s="8" t="n">
        <f aca="false">+[2]data1cf!AH818</f>
        <v>-2440.92421951533</v>
      </c>
      <c r="J819" s="8" t="n">
        <f aca="false">+[2]data1cf!AI818</f>
        <v>-2453.35842205032</v>
      </c>
      <c r="K819" s="8" t="n">
        <f aca="false">+[2]data1cf!AJ818</f>
        <v>-2462.4888381354</v>
      </c>
      <c r="L819" s="8" t="n">
        <f aca="false">+[2]data1cf!AK818</f>
        <v>-2490.85235693073</v>
      </c>
      <c r="M819" s="8" t="n">
        <f aca="false">+[2]data1cf!AL818</f>
        <v>-2489.26747243822</v>
      </c>
      <c r="N819" s="8" t="n">
        <f aca="false">+[2]data1cf!AM818</f>
        <v>-2506.93908946264</v>
      </c>
      <c r="O819" s="8" t="n">
        <f aca="false">+[2]data1cf!AN818</f>
        <v>-2317.06778957008</v>
      </c>
      <c r="P819" s="8" t="n">
        <f aca="false">+[2]data1cf!AO818</f>
        <v>-2278.74757498846</v>
      </c>
      <c r="Q819" s="8" t="n">
        <f aca="false">+[2]data1cf!AP818</f>
        <v>-2279.60283439768</v>
      </c>
      <c r="R819" s="8" t="n">
        <f aca="false">+[2]data1cf!AQ818</f>
        <v>1084.65969515883</v>
      </c>
      <c r="S819" s="8" t="n">
        <f aca="false">+[2]data1cf!AR818</f>
        <v>0</v>
      </c>
      <c r="T819" s="8" t="n">
        <f aca="false">+[2]data1cf!AS818</f>
        <v>0</v>
      </c>
      <c r="U819" s="8" t="n">
        <f aca="false">+[2]data1cf!AT818</f>
        <v>0</v>
      </c>
      <c r="V819" s="8" t="n">
        <f aca="false">+[2]data1cf!AU818</f>
        <v>0</v>
      </c>
      <c r="W819" s="8" t="n">
        <f aca="false">+[2]data1cf!AV818</f>
        <v>0</v>
      </c>
      <c r="X819" s="8" t="n">
        <f aca="false">+[2]data1cf!AW818</f>
        <v>0</v>
      </c>
      <c r="Y819" s="8" t="n">
        <f aca="false">+[2]data1cf!AX818</f>
        <v>0</v>
      </c>
      <c r="Z819" s="8" t="n">
        <f aca="false">+[2]data1cf!AY818</f>
        <v>0</v>
      </c>
      <c r="AA819" s="8" t="n">
        <f aca="false">+[2]data1cf!AZ818</f>
        <v>0</v>
      </c>
      <c r="AB819" s="9"/>
      <c r="AC819" s="9"/>
      <c r="AD819" s="9"/>
      <c r="AE819" s="9"/>
      <c r="AF819" s="9"/>
      <c r="AG819" s="9"/>
      <c r="AH819" s="9"/>
      <c r="AI819" s="9"/>
      <c r="AJ819" s="9"/>
      <c r="AK819" s="1"/>
      <c r="AL819" s="1" t="e">
        <f aca="false">SUMPRODUCT(B819:AJ819,PVCapPrice)</f>
        <v>#DIV/0!</v>
      </c>
      <c r="AM819" s="1"/>
      <c r="AN819" s="1"/>
      <c r="AO819" s="1"/>
      <c r="AP819" s="1"/>
      <c r="AQ819" s="1"/>
    </row>
    <row r="820" customFormat="false" ht="11.25" hidden="false" customHeight="false" outlineLevel="0" collapsed="false">
      <c r="A820" s="1" t="n">
        <v>818</v>
      </c>
      <c r="B820" s="8" t="n">
        <f aca="false">+[2]data1cf!AA819</f>
        <v>-91926.0231962549</v>
      </c>
      <c r="C820" s="8" t="n">
        <f aca="false">+[2]data1cf!AB819</f>
        <v>-7581.16785129683</v>
      </c>
      <c r="D820" s="8" t="n">
        <f aca="false">+[2]data1cf!AC819</f>
        <v>-3511.04251175877</v>
      </c>
      <c r="E820" s="8" t="n">
        <f aca="false">+[2]data1cf!AD819</f>
        <v>-3151.18380794261</v>
      </c>
      <c r="F820" s="8" t="n">
        <f aca="false">+[2]data1cf!AE819</f>
        <v>-3416.90578545794</v>
      </c>
      <c r="G820" s="8" t="n">
        <f aca="false">+[2]data1cf!AF819</f>
        <v>-3666.46841079451</v>
      </c>
      <c r="H820" s="8" t="n">
        <f aca="false">+[2]data1cf!AG819</f>
        <v>-2383.01263323163</v>
      </c>
      <c r="I820" s="8" t="n">
        <f aca="false">+[2]data1cf!AH819</f>
        <v>-2501.53417852946</v>
      </c>
      <c r="J820" s="8" t="n">
        <f aca="false">+[2]data1cf!AI819</f>
        <v>-2513.96838106445</v>
      </c>
      <c r="K820" s="8" t="n">
        <f aca="false">+[2]data1cf!AJ819</f>
        <v>-2523.20152589362</v>
      </c>
      <c r="L820" s="8" t="n">
        <f aca="false">+[2]data1cf!AK819</f>
        <v>-2551.46231594486</v>
      </c>
      <c r="M820" s="8" t="n">
        <f aca="false">+[2]data1cf!AL819</f>
        <v>-2549.98016019644</v>
      </c>
      <c r="N820" s="8" t="n">
        <f aca="false">+[2]data1cf!AM819</f>
        <v>-2567.54904847677</v>
      </c>
      <c r="O820" s="8" t="n">
        <f aca="false">+[2]data1cf!AN819</f>
        <v>-2377.78047732831</v>
      </c>
      <c r="P820" s="8" t="n">
        <f aca="false">+[2]data1cf!AO819</f>
        <v>-2339.35753400259</v>
      </c>
      <c r="Q820" s="8" t="n">
        <f aca="false">+[2]data1cf!AP819</f>
        <v>-2340.3155221559</v>
      </c>
      <c r="R820" s="8" t="n">
        <f aca="false">+[2]data1cf!AQ819</f>
        <v>1054.35471565176</v>
      </c>
      <c r="S820" s="8" t="n">
        <f aca="false">+[2]data1cf!AR819</f>
        <v>0</v>
      </c>
      <c r="T820" s="8" t="n">
        <f aca="false">+[2]data1cf!AS819</f>
        <v>0</v>
      </c>
      <c r="U820" s="8" t="n">
        <f aca="false">+[2]data1cf!AT819</f>
        <v>0</v>
      </c>
      <c r="V820" s="8" t="n">
        <f aca="false">+[2]data1cf!AU819</f>
        <v>0</v>
      </c>
      <c r="W820" s="8" t="n">
        <f aca="false">+[2]data1cf!AV819</f>
        <v>0</v>
      </c>
      <c r="X820" s="8" t="n">
        <f aca="false">+[2]data1cf!AW819</f>
        <v>0</v>
      </c>
      <c r="Y820" s="8" t="n">
        <f aca="false">+[2]data1cf!AX819</f>
        <v>0</v>
      </c>
      <c r="Z820" s="8" t="n">
        <f aca="false">+[2]data1cf!AY819</f>
        <v>0</v>
      </c>
      <c r="AA820" s="8" t="n">
        <f aca="false">+[2]data1cf!AZ819</f>
        <v>0</v>
      </c>
      <c r="AB820" s="9"/>
      <c r="AC820" s="9"/>
      <c r="AD820" s="9"/>
      <c r="AE820" s="9"/>
      <c r="AF820" s="9"/>
      <c r="AG820" s="9"/>
      <c r="AH820" s="9"/>
      <c r="AI820" s="9"/>
      <c r="AJ820" s="9"/>
      <c r="AK820" s="1"/>
      <c r="AL820" s="1" t="e">
        <f aca="false">SUMPRODUCT(B820:AJ820,PVCapPrice)</f>
        <v>#DIV/0!</v>
      </c>
      <c r="AM820" s="1"/>
      <c r="AN820" s="1"/>
      <c r="AO820" s="1"/>
      <c r="AP820" s="1"/>
      <c r="AQ820" s="1"/>
    </row>
    <row r="821" customFormat="false" ht="11.25" hidden="false" customHeight="false" outlineLevel="0" collapsed="false">
      <c r="A821" s="1" t="n">
        <v>819</v>
      </c>
      <c r="B821" s="8" t="n">
        <f aca="false">+[2]data1cf!AA820</f>
        <v>-93339.5451954005</v>
      </c>
      <c r="C821" s="8" t="n">
        <f aca="false">+[2]data1cf!AB820</f>
        <v>-7463.28736095837</v>
      </c>
      <c r="D821" s="8" t="n">
        <f aca="false">+[2]data1cf!AC820</f>
        <v>-3432.89729924132</v>
      </c>
      <c r="E821" s="8" t="n">
        <f aca="false">+[2]data1cf!AD820</f>
        <v>-3111.85372420176</v>
      </c>
      <c r="F821" s="8" t="n">
        <f aca="false">+[2]data1cf!AE820</f>
        <v>-3401.53486927232</v>
      </c>
      <c r="G821" s="8" t="n">
        <f aca="false">+[2]data1cf!AF820</f>
        <v>-3638.47161245965</v>
      </c>
      <c r="H821" s="8" t="n">
        <f aca="false">+[2]data1cf!AG820</f>
        <v>-2348.77396412305</v>
      </c>
      <c r="I821" s="8" t="n">
        <f aca="false">+[2]data1cf!AH820</f>
        <v>-2469.10911468666</v>
      </c>
      <c r="J821" s="8" t="n">
        <f aca="false">+[2]data1cf!AI820</f>
        <v>-2481.54331722165</v>
      </c>
      <c r="K821" s="8" t="n">
        <f aca="false">+[2]data1cf!AJ820</f>
        <v>-2490.72150431549</v>
      </c>
      <c r="L821" s="8" t="n">
        <f aca="false">+[2]data1cf!AK820</f>
        <v>-2519.03725210206</v>
      </c>
      <c r="M821" s="8" t="n">
        <f aca="false">+[2]data1cf!AL820</f>
        <v>-2517.50013861832</v>
      </c>
      <c r="N821" s="8" t="n">
        <f aca="false">+[2]data1cf!AM820</f>
        <v>-2535.12398463397</v>
      </c>
      <c r="O821" s="8" t="n">
        <f aca="false">+[2]data1cf!AN820</f>
        <v>-2345.30045575018</v>
      </c>
      <c r="P821" s="8" t="n">
        <f aca="false">+[2]data1cf!AO820</f>
        <v>-2306.93247015979</v>
      </c>
      <c r="Q821" s="8" t="n">
        <f aca="false">+[2]data1cf!AP820</f>
        <v>-2307.83550057777</v>
      </c>
      <c r="R821" s="8" t="n">
        <f aca="false">+[2]data1cf!AQ820</f>
        <v>1070.56724757317</v>
      </c>
      <c r="S821" s="8" t="n">
        <f aca="false">+[2]data1cf!AR820</f>
        <v>0</v>
      </c>
      <c r="T821" s="8" t="n">
        <f aca="false">+[2]data1cf!AS820</f>
        <v>0</v>
      </c>
      <c r="U821" s="8" t="n">
        <f aca="false">+[2]data1cf!AT820</f>
        <v>0</v>
      </c>
      <c r="V821" s="8" t="n">
        <f aca="false">+[2]data1cf!AU820</f>
        <v>0</v>
      </c>
      <c r="W821" s="8" t="n">
        <f aca="false">+[2]data1cf!AV820</f>
        <v>0</v>
      </c>
      <c r="X821" s="8" t="n">
        <f aca="false">+[2]data1cf!AW820</f>
        <v>0</v>
      </c>
      <c r="Y821" s="8" t="n">
        <f aca="false">+[2]data1cf!AX820</f>
        <v>0</v>
      </c>
      <c r="Z821" s="8" t="n">
        <f aca="false">+[2]data1cf!AY820</f>
        <v>0</v>
      </c>
      <c r="AA821" s="8" t="n">
        <f aca="false">+[2]data1cf!AZ820</f>
        <v>0</v>
      </c>
      <c r="AB821" s="9"/>
      <c r="AC821" s="9"/>
      <c r="AD821" s="9"/>
      <c r="AE821" s="9"/>
      <c r="AF821" s="9"/>
      <c r="AG821" s="9"/>
      <c r="AH821" s="9"/>
      <c r="AI821" s="9"/>
      <c r="AJ821" s="9"/>
      <c r="AK821" s="1"/>
      <c r="AL821" s="1" t="e">
        <f aca="false">SUMPRODUCT(B821:AJ821,PVCapPrice)</f>
        <v>#DIV/0!</v>
      </c>
      <c r="AM821" s="1"/>
      <c r="AN821" s="1"/>
      <c r="AO821" s="1"/>
      <c r="AP821" s="1"/>
      <c r="AQ821" s="1"/>
    </row>
    <row r="822" customFormat="false" ht="11.25" hidden="false" customHeight="false" outlineLevel="0" collapsed="false">
      <c r="A822" s="1" t="n">
        <v>820</v>
      </c>
      <c r="B822" s="8" t="n">
        <f aca="false">+[2]data1cf!AA821</f>
        <v>-93077.7468754993</v>
      </c>
      <c r="C822" s="8" t="n">
        <f aca="false">+[2]data1cf!AB821</f>
        <v>-7501.69094730629</v>
      </c>
      <c r="D822" s="8" t="n">
        <f aca="false">+[2]data1cf!AC821</f>
        <v>-3432.6575885455</v>
      </c>
      <c r="E822" s="8" t="n">
        <f aca="false">+[2]data1cf!AD821</f>
        <v>-3132.07943987472</v>
      </c>
      <c r="F822" s="8" t="n">
        <f aca="false">+[2]data1cf!AE821</f>
        <v>-3320.27627395362</v>
      </c>
      <c r="G822" s="8" t="n">
        <f aca="false">+[2]data1cf!AF821</f>
        <v>-3736.47468575231</v>
      </c>
      <c r="H822" s="8" t="n">
        <f aca="false">+[2]data1cf!AG821</f>
        <v>-2355.11530585929</v>
      </c>
      <c r="I822" s="8" t="n">
        <f aca="false">+[2]data1cf!AH821</f>
        <v>-2475.11455870654</v>
      </c>
      <c r="J822" s="8" t="n">
        <f aca="false">+[2]data1cf!AI821</f>
        <v>-2487.54876124153</v>
      </c>
      <c r="K822" s="8" t="n">
        <f aca="false">+[2]data1cf!AJ821</f>
        <v>-2496.73712705405</v>
      </c>
      <c r="L822" s="8" t="n">
        <f aca="false">+[2]data1cf!AK821</f>
        <v>-2525.04269612194</v>
      </c>
      <c r="M822" s="8" t="n">
        <f aca="false">+[2]data1cf!AL821</f>
        <v>-2523.51576135687</v>
      </c>
      <c r="N822" s="8" t="n">
        <f aca="false">+[2]data1cf!AM821</f>
        <v>-2541.12942865385</v>
      </c>
      <c r="O822" s="8" t="n">
        <f aca="false">+[2]data1cf!AN821</f>
        <v>-2351.31607848873</v>
      </c>
      <c r="P822" s="8" t="n">
        <f aca="false">+[2]data1cf!AO821</f>
        <v>-2312.93791417967</v>
      </c>
      <c r="Q822" s="8" t="n">
        <f aca="false">+[2]data1cf!AP821</f>
        <v>-2313.85112331633</v>
      </c>
      <c r="R822" s="8" t="n">
        <f aca="false">+[2]data1cf!AQ821</f>
        <v>1067.56452556323</v>
      </c>
      <c r="S822" s="8" t="n">
        <f aca="false">+[2]data1cf!AR821</f>
        <v>0</v>
      </c>
      <c r="T822" s="8" t="n">
        <f aca="false">+[2]data1cf!AS821</f>
        <v>0</v>
      </c>
      <c r="U822" s="8" t="n">
        <f aca="false">+[2]data1cf!AT821</f>
        <v>0</v>
      </c>
      <c r="V822" s="8" t="n">
        <f aca="false">+[2]data1cf!AU821</f>
        <v>0</v>
      </c>
      <c r="W822" s="8" t="n">
        <f aca="false">+[2]data1cf!AV821</f>
        <v>0</v>
      </c>
      <c r="X822" s="8" t="n">
        <f aca="false">+[2]data1cf!AW821</f>
        <v>0</v>
      </c>
      <c r="Y822" s="8" t="n">
        <f aca="false">+[2]data1cf!AX821</f>
        <v>0</v>
      </c>
      <c r="Z822" s="8" t="n">
        <f aca="false">+[2]data1cf!AY821</f>
        <v>0</v>
      </c>
      <c r="AA822" s="8" t="n">
        <f aca="false">+[2]data1cf!AZ821</f>
        <v>0</v>
      </c>
      <c r="AB822" s="9"/>
      <c r="AC822" s="9"/>
      <c r="AD822" s="9"/>
      <c r="AE822" s="9"/>
      <c r="AF822" s="9"/>
      <c r="AG822" s="9"/>
      <c r="AH822" s="9"/>
      <c r="AI822" s="9"/>
      <c r="AJ822" s="9"/>
      <c r="AK822" s="1"/>
      <c r="AL822" s="1" t="e">
        <f aca="false">SUMPRODUCT(B822:AJ822,PVCapPrice)</f>
        <v>#DIV/0!</v>
      </c>
      <c r="AM822" s="1"/>
      <c r="AN822" s="1"/>
      <c r="AO822" s="1"/>
      <c r="AP822" s="1"/>
      <c r="AQ822" s="1"/>
    </row>
    <row r="823" customFormat="false" ht="11.25" hidden="false" customHeight="false" outlineLevel="0" collapsed="false">
      <c r="A823" s="1" t="n">
        <v>821</v>
      </c>
      <c r="B823" s="8" t="n">
        <f aca="false">+[2]data1cf!AA822</f>
        <v>-85289.2774258132</v>
      </c>
      <c r="C823" s="8" t="n">
        <f aca="false">+[2]data1cf!AB822</f>
        <v>-7729.45664815187</v>
      </c>
      <c r="D823" s="8" t="n">
        <f aca="false">+[2]data1cf!AC822</f>
        <v>-3754.99062118711</v>
      </c>
      <c r="E823" s="8" t="n">
        <f aca="false">+[2]data1cf!AD822</f>
        <v>-3523.30599994555</v>
      </c>
      <c r="F823" s="8" t="n">
        <f aca="false">+[2]data1cf!AE822</f>
        <v>-3561.1179512587</v>
      </c>
      <c r="G823" s="8" t="n">
        <f aca="false">+[2]data1cf!AF822</f>
        <v>-4001.73450633165</v>
      </c>
      <c r="H823" s="8" t="n">
        <f aca="false">+[2]data1cf!AG822</f>
        <v>-2543.76948210226</v>
      </c>
      <c r="I823" s="8" t="n">
        <f aca="false">+[2]data1cf!AH822</f>
        <v>-2653.77581710678</v>
      </c>
      <c r="J823" s="8" t="n">
        <f aca="false">+[2]data1cf!AI822</f>
        <v>-2666.21001964177</v>
      </c>
      <c r="K823" s="8" t="n">
        <f aca="false">+[2]data1cf!AJ822</f>
        <v>-2675.70120114649</v>
      </c>
      <c r="L823" s="8" t="n">
        <f aca="false">+[2]data1cf!AK822</f>
        <v>-2703.70395452218</v>
      </c>
      <c r="M823" s="8" t="n">
        <f aca="false">+[2]data1cf!AL822</f>
        <v>-2702.47983544931</v>
      </c>
      <c r="N823" s="8" t="n">
        <f aca="false">+[2]data1cf!AM822</f>
        <v>-2719.79068705408</v>
      </c>
      <c r="O823" s="8" t="n">
        <f aca="false">+[2]data1cf!AN822</f>
        <v>-2530.28015258118</v>
      </c>
      <c r="P823" s="8" t="n">
        <f aca="false">+[2]data1cf!AO822</f>
        <v>-2491.59917257991</v>
      </c>
      <c r="Q823" s="8" t="n">
        <f aca="false">+[2]data1cf!AP822</f>
        <v>-2492.81519740877</v>
      </c>
      <c r="R823" s="8" t="n">
        <f aca="false">+[2]data1cf!AQ822</f>
        <v>978.233896363106</v>
      </c>
      <c r="S823" s="8" t="n">
        <f aca="false">+[2]data1cf!AR822</f>
        <v>0</v>
      </c>
      <c r="T823" s="8" t="n">
        <f aca="false">+[2]data1cf!AS822</f>
        <v>0</v>
      </c>
      <c r="U823" s="8" t="n">
        <f aca="false">+[2]data1cf!AT822</f>
        <v>0</v>
      </c>
      <c r="V823" s="8" t="n">
        <f aca="false">+[2]data1cf!AU822</f>
        <v>0</v>
      </c>
      <c r="W823" s="8" t="n">
        <f aca="false">+[2]data1cf!AV822</f>
        <v>0</v>
      </c>
      <c r="X823" s="8" t="n">
        <f aca="false">+[2]data1cf!AW822</f>
        <v>0</v>
      </c>
      <c r="Y823" s="8" t="n">
        <f aca="false">+[2]data1cf!AX822</f>
        <v>0</v>
      </c>
      <c r="Z823" s="8" t="n">
        <f aca="false">+[2]data1cf!AY822</f>
        <v>0</v>
      </c>
      <c r="AA823" s="8" t="n">
        <f aca="false">+[2]data1cf!AZ822</f>
        <v>0</v>
      </c>
      <c r="AB823" s="9"/>
      <c r="AC823" s="9"/>
      <c r="AD823" s="9"/>
      <c r="AE823" s="9"/>
      <c r="AF823" s="9"/>
      <c r="AG823" s="9"/>
      <c r="AH823" s="9"/>
      <c r="AI823" s="9"/>
      <c r="AJ823" s="9"/>
      <c r="AK823" s="1"/>
      <c r="AL823" s="1" t="e">
        <f aca="false">SUMPRODUCT(B823:AJ823,PVCapPrice)</f>
        <v>#DIV/0!</v>
      </c>
      <c r="AM823" s="1"/>
      <c r="AN823" s="1"/>
      <c r="AO823" s="1"/>
      <c r="AP823" s="1"/>
      <c r="AQ823" s="1"/>
    </row>
    <row r="824" customFormat="false" ht="11.25" hidden="false" customHeight="false" outlineLevel="0" collapsed="false">
      <c r="A824" s="1" t="n">
        <v>822</v>
      </c>
      <c r="B824" s="8" t="n">
        <f aca="false">+[2]data1cf!AA823</f>
        <v>-86976.3530352136</v>
      </c>
      <c r="C824" s="8" t="n">
        <f aca="false">+[2]data1cf!AB823</f>
        <v>-7700.86426400205</v>
      </c>
      <c r="D824" s="8" t="n">
        <f aca="false">+[2]data1cf!AC823</f>
        <v>-3735.54017642415</v>
      </c>
      <c r="E824" s="8" t="n">
        <f aca="false">+[2]data1cf!AD823</f>
        <v>-3171.30196625196</v>
      </c>
      <c r="F824" s="8" t="n">
        <f aca="false">+[2]data1cf!AE823</f>
        <v>-3403.48390112947</v>
      </c>
      <c r="G824" s="8" t="n">
        <f aca="false">+[2]data1cf!AF823</f>
        <v>-3885.32454043621</v>
      </c>
      <c r="H824" s="8" t="n">
        <f aca="false">+[2]data1cf!AG823</f>
        <v>-2502.90473179321</v>
      </c>
      <c r="I824" s="8" t="n">
        <f aca="false">+[2]data1cf!AH823</f>
        <v>-2615.07565228762</v>
      </c>
      <c r="J824" s="8" t="n">
        <f aca="false">+[2]data1cf!AI823</f>
        <v>-2627.50985482261</v>
      </c>
      <c r="K824" s="8" t="n">
        <f aca="false">+[2]data1cf!AJ823</f>
        <v>-2636.93544282764</v>
      </c>
      <c r="L824" s="8" t="n">
        <f aca="false">+[2]data1cf!AK823</f>
        <v>-2665.00378970302</v>
      </c>
      <c r="M824" s="8" t="n">
        <f aca="false">+[2]data1cf!AL823</f>
        <v>-2663.71407713046</v>
      </c>
      <c r="N824" s="8" t="n">
        <f aca="false">+[2]data1cf!AM823</f>
        <v>-2681.09052223493</v>
      </c>
      <c r="O824" s="8" t="n">
        <f aca="false">+[2]data1cf!AN823</f>
        <v>-2491.51439426233</v>
      </c>
      <c r="P824" s="8" t="n">
        <f aca="false">+[2]data1cf!AO823</f>
        <v>-2452.89900776075</v>
      </c>
      <c r="Q824" s="8" t="n">
        <f aca="false">+[2]data1cf!AP823</f>
        <v>-2454.04943908992</v>
      </c>
      <c r="R824" s="8" t="n">
        <f aca="false">+[2]data1cf!AQ823</f>
        <v>997.583978772686</v>
      </c>
      <c r="S824" s="8" t="n">
        <f aca="false">+[2]data1cf!AR823</f>
        <v>0</v>
      </c>
      <c r="T824" s="8" t="n">
        <f aca="false">+[2]data1cf!AS823</f>
        <v>0</v>
      </c>
      <c r="U824" s="8" t="n">
        <f aca="false">+[2]data1cf!AT823</f>
        <v>0</v>
      </c>
      <c r="V824" s="8" t="n">
        <f aca="false">+[2]data1cf!AU823</f>
        <v>0</v>
      </c>
      <c r="W824" s="8" t="n">
        <f aca="false">+[2]data1cf!AV823</f>
        <v>0</v>
      </c>
      <c r="X824" s="8" t="n">
        <f aca="false">+[2]data1cf!AW823</f>
        <v>0</v>
      </c>
      <c r="Y824" s="8" t="n">
        <f aca="false">+[2]data1cf!AX823</f>
        <v>0</v>
      </c>
      <c r="Z824" s="8" t="n">
        <f aca="false">+[2]data1cf!AY823</f>
        <v>0</v>
      </c>
      <c r="AA824" s="8" t="n">
        <f aca="false">+[2]data1cf!AZ823</f>
        <v>0</v>
      </c>
      <c r="AB824" s="9"/>
      <c r="AC824" s="9"/>
      <c r="AD824" s="9"/>
      <c r="AE824" s="9"/>
      <c r="AF824" s="9"/>
      <c r="AG824" s="9"/>
      <c r="AH824" s="9"/>
      <c r="AI824" s="9"/>
      <c r="AJ824" s="9"/>
      <c r="AK824" s="1"/>
      <c r="AL824" s="1" t="e">
        <f aca="false">SUMPRODUCT(B824:AJ824,PVCapPrice)</f>
        <v>#DIV/0!</v>
      </c>
      <c r="AM824" s="1"/>
      <c r="AN824" s="1"/>
      <c r="AO824" s="1"/>
      <c r="AP824" s="1"/>
      <c r="AQ824" s="1"/>
    </row>
    <row r="825" customFormat="false" ht="11.25" hidden="false" customHeight="false" outlineLevel="0" collapsed="false">
      <c r="A825" s="1" t="n">
        <v>823</v>
      </c>
      <c r="B825" s="8" t="n">
        <f aca="false">+[2]data1cf!AA824</f>
        <v>-93865.5086901623</v>
      </c>
      <c r="C825" s="8" t="n">
        <f aca="false">+[2]data1cf!AB824</f>
        <v>-7507.11724163131</v>
      </c>
      <c r="D825" s="8" t="n">
        <f aca="false">+[2]data1cf!AC824</f>
        <v>-3487.39508766441</v>
      </c>
      <c r="E825" s="8" t="n">
        <f aca="false">+[2]data1cf!AD824</f>
        <v>-3128.47784229839</v>
      </c>
      <c r="F825" s="8" t="n">
        <f aca="false">+[2]data1cf!AE824</f>
        <v>-3327.19430442248</v>
      </c>
      <c r="G825" s="8" t="n">
        <f aca="false">+[2]data1cf!AF824</f>
        <v>-3860.49074808777</v>
      </c>
      <c r="H825" s="8" t="n">
        <f aca="false">+[2]data1cf!AG824</f>
        <v>-2336.03395012169</v>
      </c>
      <c r="I825" s="8" t="n">
        <f aca="false">+[2]data1cf!AH824</f>
        <v>-2457.04393288762</v>
      </c>
      <c r="J825" s="8" t="n">
        <f aca="false">+[2]data1cf!AI824</f>
        <v>-2469.47813542261</v>
      </c>
      <c r="K825" s="8" t="n">
        <f aca="false">+[2]data1cf!AJ824</f>
        <v>-2478.63587305578</v>
      </c>
      <c r="L825" s="8" t="n">
        <f aca="false">+[2]data1cf!AK824</f>
        <v>-2506.97207030302</v>
      </c>
      <c r="M825" s="8" t="n">
        <f aca="false">+[2]data1cf!AL824</f>
        <v>-2505.4145073586</v>
      </c>
      <c r="N825" s="8" t="n">
        <f aca="false">+[2]data1cf!AM824</f>
        <v>-2523.05880283493</v>
      </c>
      <c r="O825" s="8" t="n">
        <f aca="false">+[2]data1cf!AN824</f>
        <v>-2333.21482449046</v>
      </c>
      <c r="P825" s="8" t="n">
        <f aca="false">+[2]data1cf!AO824</f>
        <v>-2294.86728836075</v>
      </c>
      <c r="Q825" s="8" t="n">
        <f aca="false">+[2]data1cf!AP824</f>
        <v>-2295.74986931806</v>
      </c>
      <c r="R825" s="8" t="n">
        <f aca="false">+[2]data1cf!AQ824</f>
        <v>1076.59983847269</v>
      </c>
      <c r="S825" s="8" t="n">
        <f aca="false">+[2]data1cf!AR824</f>
        <v>0</v>
      </c>
      <c r="T825" s="8" t="n">
        <f aca="false">+[2]data1cf!AS824</f>
        <v>0</v>
      </c>
      <c r="U825" s="8" t="n">
        <f aca="false">+[2]data1cf!AT824</f>
        <v>0</v>
      </c>
      <c r="V825" s="8" t="n">
        <f aca="false">+[2]data1cf!AU824</f>
        <v>0</v>
      </c>
      <c r="W825" s="8" t="n">
        <f aca="false">+[2]data1cf!AV824</f>
        <v>0</v>
      </c>
      <c r="X825" s="8" t="n">
        <f aca="false">+[2]data1cf!AW824</f>
        <v>0</v>
      </c>
      <c r="Y825" s="8" t="n">
        <f aca="false">+[2]data1cf!AX824</f>
        <v>0</v>
      </c>
      <c r="Z825" s="8" t="n">
        <f aca="false">+[2]data1cf!AY824</f>
        <v>0</v>
      </c>
      <c r="AA825" s="8" t="n">
        <f aca="false">+[2]data1cf!AZ824</f>
        <v>0</v>
      </c>
      <c r="AB825" s="9"/>
      <c r="AC825" s="9"/>
      <c r="AD825" s="9"/>
      <c r="AE825" s="9"/>
      <c r="AF825" s="9"/>
      <c r="AG825" s="9"/>
      <c r="AH825" s="9"/>
      <c r="AI825" s="9"/>
      <c r="AJ825" s="9"/>
      <c r="AK825" s="1"/>
      <c r="AL825" s="1" t="e">
        <f aca="false">SUMPRODUCT(B825:AJ825,PVCapPrice)</f>
        <v>#DIV/0!</v>
      </c>
      <c r="AM825" s="1"/>
      <c r="AN825" s="1"/>
      <c r="AO825" s="1"/>
      <c r="AP825" s="1"/>
      <c r="AQ825" s="1"/>
    </row>
    <row r="826" customFormat="false" ht="11.25" hidden="false" customHeight="false" outlineLevel="0" collapsed="false">
      <c r="A826" s="1" t="n">
        <v>824</v>
      </c>
      <c r="B826" s="8" t="n">
        <f aca="false">+[2]data1cf!AA825</f>
        <v>-96126.3623154845</v>
      </c>
      <c r="C826" s="8" t="n">
        <f aca="false">+[2]data1cf!AB825</f>
        <v>-7463.31223443617</v>
      </c>
      <c r="D826" s="8" t="n">
        <f aca="false">+[2]data1cf!AC825</f>
        <v>-3411.85652252714</v>
      </c>
      <c r="E826" s="8" t="n">
        <f aca="false">+[2]data1cf!AD825</f>
        <v>-3082.44738470692</v>
      </c>
      <c r="F826" s="8" t="n">
        <f aca="false">+[2]data1cf!AE825</f>
        <v>-3459.29770492681</v>
      </c>
      <c r="G826" s="8" t="n">
        <f aca="false">+[2]data1cf!AF825</f>
        <v>-3539.43254955577</v>
      </c>
      <c r="H826" s="8" t="n">
        <f aca="false">+[2]data1cf!AG825</f>
        <v>-2281.27101100426</v>
      </c>
      <c r="I826" s="8" t="n">
        <f aca="false">+[2]data1cf!AH825</f>
        <v>-2405.18175940563</v>
      </c>
      <c r="J826" s="8" t="n">
        <f aca="false">+[2]data1cf!AI825</f>
        <v>-2417.61596194062</v>
      </c>
      <c r="K826" s="8" t="n">
        <f aca="false">+[2]data1cf!AJ825</f>
        <v>-2426.68579758483</v>
      </c>
      <c r="L826" s="8" t="n">
        <f aca="false">+[2]data1cf!AK825</f>
        <v>-2455.10989682103</v>
      </c>
      <c r="M826" s="8" t="n">
        <f aca="false">+[2]data1cf!AL825</f>
        <v>-2453.46443188766</v>
      </c>
      <c r="N826" s="8" t="n">
        <f aca="false">+[2]data1cf!AM825</f>
        <v>-2471.19662935294</v>
      </c>
      <c r="O826" s="8" t="n">
        <f aca="false">+[2]data1cf!AN825</f>
        <v>-2281.26474901952</v>
      </c>
      <c r="P826" s="8" t="n">
        <f aca="false">+[2]data1cf!AO825</f>
        <v>-2243.00511487876</v>
      </c>
      <c r="Q826" s="8" t="n">
        <f aca="false">+[2]data1cf!AP825</f>
        <v>-2243.79979384711</v>
      </c>
      <c r="R826" s="8" t="n">
        <f aca="false">+[2]data1cf!AQ825</f>
        <v>1102.53092521368</v>
      </c>
      <c r="S826" s="8" t="n">
        <f aca="false">+[2]data1cf!AR825</f>
        <v>0</v>
      </c>
      <c r="T826" s="8" t="n">
        <f aca="false">+[2]data1cf!AS825</f>
        <v>0</v>
      </c>
      <c r="U826" s="8" t="n">
        <f aca="false">+[2]data1cf!AT825</f>
        <v>0</v>
      </c>
      <c r="V826" s="8" t="n">
        <f aca="false">+[2]data1cf!AU825</f>
        <v>0</v>
      </c>
      <c r="W826" s="8" t="n">
        <f aca="false">+[2]data1cf!AV825</f>
        <v>0</v>
      </c>
      <c r="X826" s="8" t="n">
        <f aca="false">+[2]data1cf!AW825</f>
        <v>0</v>
      </c>
      <c r="Y826" s="8" t="n">
        <f aca="false">+[2]data1cf!AX825</f>
        <v>0</v>
      </c>
      <c r="Z826" s="8" t="n">
        <f aca="false">+[2]data1cf!AY825</f>
        <v>0</v>
      </c>
      <c r="AA826" s="8" t="n">
        <f aca="false">+[2]data1cf!AZ825</f>
        <v>0</v>
      </c>
      <c r="AB826" s="9"/>
      <c r="AC826" s="9"/>
      <c r="AD826" s="9"/>
      <c r="AE826" s="9"/>
      <c r="AF826" s="9"/>
      <c r="AG826" s="9"/>
      <c r="AH826" s="9"/>
      <c r="AI826" s="9"/>
      <c r="AJ826" s="9"/>
      <c r="AK826" s="1"/>
      <c r="AL826" s="1" t="e">
        <f aca="false">SUMPRODUCT(B826:AJ826,PVCapPrice)</f>
        <v>#DIV/0!</v>
      </c>
      <c r="AM826" s="1"/>
      <c r="AN826" s="1"/>
      <c r="AO826" s="1"/>
      <c r="AP826" s="1"/>
      <c r="AQ826" s="1"/>
    </row>
    <row r="827" customFormat="false" ht="11.25" hidden="false" customHeight="false" outlineLevel="0" collapsed="false">
      <c r="A827" s="1" t="n">
        <v>825</v>
      </c>
      <c r="B827" s="8" t="n">
        <f aca="false">+[2]data1cf!AA826</f>
        <v>-99383.0515531651</v>
      </c>
      <c r="C827" s="8" t="n">
        <f aca="false">+[2]data1cf!AB826</f>
        <v>-7529.83011764445</v>
      </c>
      <c r="D827" s="8" t="n">
        <f aca="false">+[2]data1cf!AC826</f>
        <v>-3246.97223544156</v>
      </c>
      <c r="E827" s="8" t="n">
        <f aca="false">+[2]data1cf!AD826</f>
        <v>-2811.35203509944</v>
      </c>
      <c r="F827" s="8" t="n">
        <f aca="false">+[2]data1cf!AE826</f>
        <v>-3167.65666287887</v>
      </c>
      <c r="G827" s="8" t="n">
        <f aca="false">+[2]data1cf!AF826</f>
        <v>-3528.3732544201</v>
      </c>
      <c r="H827" s="8" t="n">
        <f aca="false">+[2]data1cf!AG826</f>
        <v>-2202.38670268375</v>
      </c>
      <c r="I827" s="8" t="n">
        <f aca="false">+[2]data1cf!AH826</f>
        <v>-2330.47591364463</v>
      </c>
      <c r="J827" s="8" t="n">
        <f aca="false">+[2]data1cf!AI826</f>
        <v>-2342.91011617962</v>
      </c>
      <c r="K827" s="8" t="n">
        <f aca="false">+[2]data1cf!AJ826</f>
        <v>-2351.85333174627</v>
      </c>
      <c r="L827" s="8" t="n">
        <f aca="false">+[2]data1cf!AK826</f>
        <v>-2380.40405106003</v>
      </c>
      <c r="M827" s="8" t="n">
        <f aca="false">+[2]data1cf!AL826</f>
        <v>-2378.63196604909</v>
      </c>
      <c r="N827" s="8" t="n">
        <f aca="false">+[2]data1cf!AM826</f>
        <v>-2396.49078359193</v>
      </c>
      <c r="O827" s="8" t="n">
        <f aca="false">+[2]data1cf!AN826</f>
        <v>-2206.43228318096</v>
      </c>
      <c r="P827" s="8" t="n">
        <f aca="false">+[2]data1cf!AO826</f>
        <v>-2168.29926911775</v>
      </c>
      <c r="Q827" s="8" t="n">
        <f aca="false">+[2]data1cf!AP826</f>
        <v>-2168.96732800855</v>
      </c>
      <c r="R827" s="8" t="n">
        <f aca="false">+[2]data1cf!AQ826</f>
        <v>1139.88384809418</v>
      </c>
      <c r="S827" s="8" t="n">
        <f aca="false">+[2]data1cf!AR826</f>
        <v>0</v>
      </c>
      <c r="T827" s="8" t="n">
        <f aca="false">+[2]data1cf!AS826</f>
        <v>0</v>
      </c>
      <c r="U827" s="8" t="n">
        <f aca="false">+[2]data1cf!AT826</f>
        <v>0</v>
      </c>
      <c r="V827" s="8" t="n">
        <f aca="false">+[2]data1cf!AU826</f>
        <v>0</v>
      </c>
      <c r="W827" s="8" t="n">
        <f aca="false">+[2]data1cf!AV826</f>
        <v>0</v>
      </c>
      <c r="X827" s="8" t="n">
        <f aca="false">+[2]data1cf!AW826</f>
        <v>0</v>
      </c>
      <c r="Y827" s="8" t="n">
        <f aca="false">+[2]data1cf!AX826</f>
        <v>0</v>
      </c>
      <c r="Z827" s="8" t="n">
        <f aca="false">+[2]data1cf!AY826</f>
        <v>0</v>
      </c>
      <c r="AA827" s="8" t="n">
        <f aca="false">+[2]data1cf!AZ826</f>
        <v>0</v>
      </c>
      <c r="AB827" s="9"/>
      <c r="AC827" s="9"/>
      <c r="AD827" s="9"/>
      <c r="AE827" s="9"/>
      <c r="AF827" s="9"/>
      <c r="AG827" s="9"/>
      <c r="AH827" s="9"/>
      <c r="AI827" s="9"/>
      <c r="AJ827" s="9"/>
      <c r="AK827" s="1"/>
      <c r="AL827" s="1" t="e">
        <f aca="false">SUMPRODUCT(B827:AJ827,PVCapPrice)</f>
        <v>#DIV/0!</v>
      </c>
      <c r="AM827" s="1"/>
      <c r="AN827" s="1"/>
      <c r="AO827" s="1"/>
      <c r="AP827" s="1"/>
      <c r="AQ827" s="1"/>
    </row>
    <row r="828" customFormat="false" ht="11.25" hidden="false" customHeight="false" outlineLevel="0" collapsed="false">
      <c r="A828" s="1" t="n">
        <v>826</v>
      </c>
      <c r="B828" s="8" t="n">
        <f aca="false">+[2]data1cf!AA827</f>
        <v>-97146.8696723724</v>
      </c>
      <c r="C828" s="8" t="n">
        <f aca="false">+[2]data1cf!AB827</f>
        <v>-7496.00693174864</v>
      </c>
      <c r="D828" s="8" t="n">
        <f aca="false">+[2]data1cf!AC827</f>
        <v>-3318.73418669887</v>
      </c>
      <c r="E828" s="8" t="n">
        <f aca="false">+[2]data1cf!AD827</f>
        <v>-2991.88947558785</v>
      </c>
      <c r="F828" s="8" t="n">
        <f aca="false">+[2]data1cf!AE827</f>
        <v>-3373.59404197584</v>
      </c>
      <c r="G828" s="8" t="n">
        <f aca="false">+[2]data1cf!AF827</f>
        <v>-3604.01177757385</v>
      </c>
      <c r="H828" s="8" t="n">
        <f aca="false">+[2]data1cf!AG827</f>
        <v>-2256.55203688396</v>
      </c>
      <c r="I828" s="8" t="n">
        <f aca="false">+[2]data1cf!AH827</f>
        <v>-2381.77213704451</v>
      </c>
      <c r="J828" s="8" t="n">
        <f aca="false">+[2]data1cf!AI827</f>
        <v>-2394.2063395795</v>
      </c>
      <c r="K828" s="8" t="n">
        <f aca="false">+[2]data1cf!AJ827</f>
        <v>-2403.23649789767</v>
      </c>
      <c r="L828" s="8" t="n">
        <f aca="false">+[2]data1cf!AK827</f>
        <v>-2431.70027445991</v>
      </c>
      <c r="M828" s="8" t="n">
        <f aca="false">+[2]data1cf!AL827</f>
        <v>-2430.0151322005</v>
      </c>
      <c r="N828" s="8" t="n">
        <f aca="false">+[2]data1cf!AM827</f>
        <v>-2447.78700699181</v>
      </c>
      <c r="O828" s="8" t="n">
        <f aca="false">+[2]data1cf!AN827</f>
        <v>-2257.81544933236</v>
      </c>
      <c r="P828" s="8" t="n">
        <f aca="false">+[2]data1cf!AO827</f>
        <v>-2219.59549251763</v>
      </c>
      <c r="Q828" s="8" t="n">
        <f aca="false">+[2]data1cf!AP827</f>
        <v>-2220.35049415996</v>
      </c>
      <c r="R828" s="8" t="n">
        <f aca="false">+[2]data1cf!AQ827</f>
        <v>1114.23573639424</v>
      </c>
      <c r="S828" s="8" t="n">
        <f aca="false">+[2]data1cf!AR827</f>
        <v>0</v>
      </c>
      <c r="T828" s="8" t="n">
        <f aca="false">+[2]data1cf!AS827</f>
        <v>0</v>
      </c>
      <c r="U828" s="8" t="n">
        <f aca="false">+[2]data1cf!AT827</f>
        <v>0</v>
      </c>
      <c r="V828" s="8" t="n">
        <f aca="false">+[2]data1cf!AU827</f>
        <v>0</v>
      </c>
      <c r="W828" s="8" t="n">
        <f aca="false">+[2]data1cf!AV827</f>
        <v>0</v>
      </c>
      <c r="X828" s="8" t="n">
        <f aca="false">+[2]data1cf!AW827</f>
        <v>0</v>
      </c>
      <c r="Y828" s="8" t="n">
        <f aca="false">+[2]data1cf!AX827</f>
        <v>0</v>
      </c>
      <c r="Z828" s="8" t="n">
        <f aca="false">+[2]data1cf!AY827</f>
        <v>0</v>
      </c>
      <c r="AA828" s="8" t="n">
        <f aca="false">+[2]data1cf!AZ827</f>
        <v>0</v>
      </c>
      <c r="AB828" s="9"/>
      <c r="AC828" s="9"/>
      <c r="AD828" s="9"/>
      <c r="AE828" s="9"/>
      <c r="AF828" s="9"/>
      <c r="AG828" s="9"/>
      <c r="AH828" s="9"/>
      <c r="AI828" s="9"/>
      <c r="AJ828" s="9"/>
      <c r="AK828" s="1"/>
      <c r="AL828" s="1" t="e">
        <f aca="false">SUMPRODUCT(B828:AJ828,PVCapPrice)</f>
        <v>#DIV/0!</v>
      </c>
      <c r="AM828" s="1"/>
      <c r="AN828" s="1"/>
      <c r="AO828" s="1"/>
      <c r="AP828" s="1"/>
      <c r="AQ828" s="1"/>
    </row>
    <row r="829" customFormat="false" ht="11.25" hidden="false" customHeight="false" outlineLevel="0" collapsed="false">
      <c r="A829" s="1" t="n">
        <v>827</v>
      </c>
      <c r="B829" s="8" t="n">
        <f aca="false">+[2]data1cf!AA828</f>
        <v>-93305.547797757</v>
      </c>
      <c r="C829" s="8" t="n">
        <f aca="false">+[2]data1cf!AB828</f>
        <v>-7556.1370607106</v>
      </c>
      <c r="D829" s="8" t="n">
        <f aca="false">+[2]data1cf!AC828</f>
        <v>-3440.34301531503</v>
      </c>
      <c r="E829" s="8" t="n">
        <f aca="false">+[2]data1cf!AD828</f>
        <v>-2992.86403568587</v>
      </c>
      <c r="F829" s="8" t="n">
        <f aca="false">+[2]data1cf!AE828</f>
        <v>-3308.47053510689</v>
      </c>
      <c r="G829" s="8" t="n">
        <f aca="false">+[2]data1cf!AF828</f>
        <v>-3556.62097527388</v>
      </c>
      <c r="H829" s="8" t="n">
        <f aca="false">+[2]data1cf!AG828</f>
        <v>-2349.59745724814</v>
      </c>
      <c r="I829" s="8" t="n">
        <f aca="false">+[2]data1cf!AH828</f>
        <v>-2469.88898779068</v>
      </c>
      <c r="J829" s="8" t="n">
        <f aca="false">+[2]data1cf!AI828</f>
        <v>-2482.32319032567</v>
      </c>
      <c r="K829" s="8" t="n">
        <f aca="false">+[2]data1cf!AJ828</f>
        <v>-2491.50269923834</v>
      </c>
      <c r="L829" s="8" t="n">
        <f aca="false">+[2]data1cf!AK828</f>
        <v>-2519.81712520608</v>
      </c>
      <c r="M829" s="8" t="n">
        <f aca="false">+[2]data1cf!AL828</f>
        <v>-2518.28133354116</v>
      </c>
      <c r="N829" s="8" t="n">
        <f aca="false">+[2]data1cf!AM828</f>
        <v>-2535.90385773799</v>
      </c>
      <c r="O829" s="8" t="n">
        <f aca="false">+[2]data1cf!AN828</f>
        <v>-2346.08165067302</v>
      </c>
      <c r="P829" s="8" t="n">
        <f aca="false">+[2]data1cf!AO828</f>
        <v>-2307.71234326381</v>
      </c>
      <c r="Q829" s="8" t="n">
        <f aca="false">+[2]data1cf!AP828</f>
        <v>-2308.61669550062</v>
      </c>
      <c r="R829" s="8" t="n">
        <f aca="false">+[2]data1cf!AQ828</f>
        <v>1070.17731102115</v>
      </c>
      <c r="S829" s="8" t="n">
        <f aca="false">+[2]data1cf!AR828</f>
        <v>0</v>
      </c>
      <c r="T829" s="8" t="n">
        <f aca="false">+[2]data1cf!AS828</f>
        <v>0</v>
      </c>
      <c r="U829" s="8" t="n">
        <f aca="false">+[2]data1cf!AT828</f>
        <v>0</v>
      </c>
      <c r="V829" s="8" t="n">
        <f aca="false">+[2]data1cf!AU828</f>
        <v>0</v>
      </c>
      <c r="W829" s="8" t="n">
        <f aca="false">+[2]data1cf!AV828</f>
        <v>0</v>
      </c>
      <c r="X829" s="8" t="n">
        <f aca="false">+[2]data1cf!AW828</f>
        <v>0</v>
      </c>
      <c r="Y829" s="8" t="n">
        <f aca="false">+[2]data1cf!AX828</f>
        <v>0</v>
      </c>
      <c r="Z829" s="8" t="n">
        <f aca="false">+[2]data1cf!AY828</f>
        <v>0</v>
      </c>
      <c r="AA829" s="8" t="n">
        <f aca="false">+[2]data1cf!AZ828</f>
        <v>0</v>
      </c>
      <c r="AB829" s="9"/>
      <c r="AC829" s="9"/>
      <c r="AD829" s="9"/>
      <c r="AE829" s="9"/>
      <c r="AF829" s="9"/>
      <c r="AG829" s="9"/>
      <c r="AH829" s="9"/>
      <c r="AI829" s="9"/>
      <c r="AJ829" s="9"/>
      <c r="AK829" s="1"/>
      <c r="AL829" s="1" t="e">
        <f aca="false">SUMPRODUCT(B829:AJ829,PVCapPrice)</f>
        <v>#DIV/0!</v>
      </c>
      <c r="AM829" s="1"/>
      <c r="AN829" s="1"/>
      <c r="AO829" s="1"/>
      <c r="AP829" s="1"/>
      <c r="AQ829" s="1"/>
    </row>
    <row r="830" customFormat="false" ht="11.25" hidden="false" customHeight="false" outlineLevel="0" collapsed="false">
      <c r="A830" s="1" t="n">
        <v>828</v>
      </c>
      <c r="B830" s="8" t="n">
        <f aca="false">+[2]data1cf!AA829</f>
        <v>-85642.1342098444</v>
      </c>
      <c r="C830" s="8" t="n">
        <f aca="false">+[2]data1cf!AB829</f>
        <v>-7759.57935517573</v>
      </c>
      <c r="D830" s="8" t="n">
        <f aca="false">+[2]data1cf!AC829</f>
        <v>-3741.28741783185</v>
      </c>
      <c r="E830" s="8" t="n">
        <f aca="false">+[2]data1cf!AD829</f>
        <v>-3435.02643152452</v>
      </c>
      <c r="F830" s="8" t="n">
        <f aca="false">+[2]data1cf!AE829</f>
        <v>-3688.54613945709</v>
      </c>
      <c r="G830" s="8" t="n">
        <f aca="false">+[2]data1cf!AF829</f>
        <v>-3800.1529975006</v>
      </c>
      <c r="H830" s="8" t="n">
        <f aca="false">+[2]data1cf!AG829</f>
        <v>-2535.22250039382</v>
      </c>
      <c r="I830" s="8" t="n">
        <f aca="false">+[2]data1cf!AH829</f>
        <v>-2645.68156476653</v>
      </c>
      <c r="J830" s="8" t="n">
        <f aca="false">+[2]data1cf!AI829</f>
        <v>-2658.11576730152</v>
      </c>
      <c r="K830" s="8" t="n">
        <f aca="false">+[2]data1cf!AJ829</f>
        <v>-2667.59322973448</v>
      </c>
      <c r="L830" s="8" t="n">
        <f aca="false">+[2]data1cf!AK829</f>
        <v>-2695.60970218193</v>
      </c>
      <c r="M830" s="8" t="n">
        <f aca="false">+[2]data1cf!AL829</f>
        <v>-2694.3718640373</v>
      </c>
      <c r="N830" s="8" t="n">
        <f aca="false">+[2]data1cf!AM829</f>
        <v>-2711.69643471384</v>
      </c>
      <c r="O830" s="8" t="n">
        <f aca="false">+[2]data1cf!AN829</f>
        <v>-2522.17218116917</v>
      </c>
      <c r="P830" s="8" t="n">
        <f aca="false">+[2]data1cf!AO829</f>
        <v>-2483.50492023966</v>
      </c>
      <c r="Q830" s="8" t="n">
        <f aca="false">+[2]data1cf!AP829</f>
        <v>-2484.70722599676</v>
      </c>
      <c r="R830" s="8" t="n">
        <f aca="false">+[2]data1cf!AQ829</f>
        <v>982.281022533231</v>
      </c>
      <c r="S830" s="8" t="n">
        <f aca="false">+[2]data1cf!AR829</f>
        <v>0</v>
      </c>
      <c r="T830" s="8" t="n">
        <f aca="false">+[2]data1cf!AS829</f>
        <v>0</v>
      </c>
      <c r="U830" s="8" t="n">
        <f aca="false">+[2]data1cf!AT829</f>
        <v>0</v>
      </c>
      <c r="V830" s="8" t="n">
        <f aca="false">+[2]data1cf!AU829</f>
        <v>0</v>
      </c>
      <c r="W830" s="8" t="n">
        <f aca="false">+[2]data1cf!AV829</f>
        <v>0</v>
      </c>
      <c r="X830" s="8" t="n">
        <f aca="false">+[2]data1cf!AW829</f>
        <v>0</v>
      </c>
      <c r="Y830" s="8" t="n">
        <f aca="false">+[2]data1cf!AX829</f>
        <v>0</v>
      </c>
      <c r="Z830" s="8" t="n">
        <f aca="false">+[2]data1cf!AY829</f>
        <v>0</v>
      </c>
      <c r="AA830" s="8" t="n">
        <f aca="false">+[2]data1cf!AZ829</f>
        <v>0</v>
      </c>
      <c r="AB830" s="9"/>
      <c r="AC830" s="9"/>
      <c r="AD830" s="9"/>
      <c r="AE830" s="9"/>
      <c r="AF830" s="9"/>
      <c r="AG830" s="9"/>
      <c r="AH830" s="9"/>
      <c r="AI830" s="9"/>
      <c r="AJ830" s="9"/>
      <c r="AK830" s="1"/>
      <c r="AL830" s="1" t="e">
        <f aca="false">SUMPRODUCT(B830:AJ830,PVCapPrice)</f>
        <v>#DIV/0!</v>
      </c>
      <c r="AM830" s="1"/>
      <c r="AN830" s="1"/>
      <c r="AO830" s="1"/>
      <c r="AP830" s="1"/>
      <c r="AQ830" s="1"/>
    </row>
    <row r="831" customFormat="false" ht="11.25" hidden="false" customHeight="false" outlineLevel="0" collapsed="false">
      <c r="A831" s="1" t="n">
        <v>829</v>
      </c>
      <c r="B831" s="8" t="n">
        <f aca="false">+[2]data1cf!AA830</f>
        <v>-99535.6152163798</v>
      </c>
      <c r="C831" s="8" t="n">
        <f aca="false">+[2]data1cf!AB830</f>
        <v>-7295.37690900152</v>
      </c>
      <c r="D831" s="8" t="n">
        <f aca="false">+[2]data1cf!AC830</f>
        <v>-3219.03590690143</v>
      </c>
      <c r="E831" s="8" t="n">
        <f aca="false">+[2]data1cf!AD830</f>
        <v>-2813.83029304142</v>
      </c>
      <c r="F831" s="8" t="n">
        <f aca="false">+[2]data1cf!AE830</f>
        <v>-3182.560086503</v>
      </c>
      <c r="G831" s="8" t="n">
        <f aca="false">+[2]data1cf!AF830</f>
        <v>-3406.97060807355</v>
      </c>
      <c r="H831" s="8" t="n">
        <f aca="false">+[2]data1cf!AG830</f>
        <v>-2198.69126901808</v>
      </c>
      <c r="I831" s="8" t="n">
        <f aca="false">+[2]data1cf!AH830</f>
        <v>-2326.97622526141</v>
      </c>
      <c r="J831" s="8" t="n">
        <f aca="false">+[2]data1cf!AI830</f>
        <v>-2339.4104277964</v>
      </c>
      <c r="K831" s="8" t="n">
        <f aca="false">+[2]data1cf!AJ830</f>
        <v>-2348.34771168783</v>
      </c>
      <c r="L831" s="8" t="n">
        <f aca="false">+[2]data1cf!AK830</f>
        <v>-2376.90436267681</v>
      </c>
      <c r="M831" s="8" t="n">
        <f aca="false">+[2]data1cf!AL830</f>
        <v>-2375.12634599065</v>
      </c>
      <c r="N831" s="8" t="n">
        <f aca="false">+[2]data1cf!AM830</f>
        <v>-2392.99109520872</v>
      </c>
      <c r="O831" s="8" t="n">
        <f aca="false">+[2]data1cf!AN830</f>
        <v>-2202.92666312251</v>
      </c>
      <c r="P831" s="8" t="n">
        <f aca="false">+[2]data1cf!AO830</f>
        <v>-2164.79958073454</v>
      </c>
      <c r="Q831" s="8" t="n">
        <f aca="false">+[2]data1cf!AP830</f>
        <v>-2165.46170795011</v>
      </c>
      <c r="R831" s="8" t="n">
        <f aca="false">+[2]data1cf!AQ830</f>
        <v>1141.63369228579</v>
      </c>
      <c r="S831" s="8" t="n">
        <f aca="false">+[2]data1cf!AR830</f>
        <v>0</v>
      </c>
      <c r="T831" s="8" t="n">
        <f aca="false">+[2]data1cf!AS830</f>
        <v>0</v>
      </c>
      <c r="U831" s="8" t="n">
        <f aca="false">+[2]data1cf!AT830</f>
        <v>0</v>
      </c>
      <c r="V831" s="8" t="n">
        <f aca="false">+[2]data1cf!AU830</f>
        <v>0</v>
      </c>
      <c r="W831" s="8" t="n">
        <f aca="false">+[2]data1cf!AV830</f>
        <v>0</v>
      </c>
      <c r="X831" s="8" t="n">
        <f aca="false">+[2]data1cf!AW830</f>
        <v>0</v>
      </c>
      <c r="Y831" s="8" t="n">
        <f aca="false">+[2]data1cf!AX830</f>
        <v>0</v>
      </c>
      <c r="Z831" s="8" t="n">
        <f aca="false">+[2]data1cf!AY830</f>
        <v>0</v>
      </c>
      <c r="AA831" s="8" t="n">
        <f aca="false">+[2]data1cf!AZ830</f>
        <v>0</v>
      </c>
      <c r="AB831" s="9"/>
      <c r="AC831" s="9"/>
      <c r="AD831" s="9"/>
      <c r="AE831" s="9"/>
      <c r="AF831" s="9"/>
      <c r="AG831" s="9"/>
      <c r="AH831" s="9"/>
      <c r="AI831" s="9"/>
      <c r="AJ831" s="9"/>
      <c r="AK831" s="1"/>
      <c r="AL831" s="1" t="e">
        <f aca="false">SUMPRODUCT(B831:AJ831,PVCapPrice)</f>
        <v>#DIV/0!</v>
      </c>
      <c r="AM831" s="1"/>
      <c r="AN831" s="1"/>
      <c r="AO831" s="1"/>
      <c r="AP831" s="1"/>
      <c r="AQ831" s="1"/>
    </row>
    <row r="832" customFormat="false" ht="11.25" hidden="false" customHeight="false" outlineLevel="0" collapsed="false">
      <c r="A832" s="1" t="n">
        <v>830</v>
      </c>
      <c r="B832" s="8" t="n">
        <f aca="false">+[2]data1cf!AA831</f>
        <v>-88253.1355453064</v>
      </c>
      <c r="C832" s="8" t="n">
        <f aca="false">+[2]data1cf!AB831</f>
        <v>-7638.54700376572</v>
      </c>
      <c r="D832" s="8" t="n">
        <f aca="false">+[2]data1cf!AC831</f>
        <v>-3711.25159785995</v>
      </c>
      <c r="E832" s="8" t="n">
        <f aca="false">+[2]data1cf!AD831</f>
        <v>-3208.12797213104</v>
      </c>
      <c r="F832" s="8" t="n">
        <f aca="false">+[2]data1cf!AE831</f>
        <v>-3597.9382925154</v>
      </c>
      <c r="G832" s="8" t="n">
        <f aca="false">+[2]data1cf!AF831</f>
        <v>-3818.36266202839</v>
      </c>
      <c r="H832" s="8" t="n">
        <f aca="false">+[2]data1cf!AG831</f>
        <v>-2471.97819940594</v>
      </c>
      <c r="I832" s="8" t="n">
        <f aca="false">+[2]data1cf!AH831</f>
        <v>-2585.7872829321</v>
      </c>
      <c r="J832" s="8" t="n">
        <f aca="false">+[2]data1cf!AI831</f>
        <v>-2598.22148546709</v>
      </c>
      <c r="K832" s="8" t="n">
        <f aca="false">+[2]data1cf!AJ831</f>
        <v>-2607.59743216813</v>
      </c>
      <c r="L832" s="8" t="n">
        <f aca="false">+[2]data1cf!AK831</f>
        <v>-2635.7154203475</v>
      </c>
      <c r="M832" s="8" t="n">
        <f aca="false">+[2]data1cf!AL831</f>
        <v>-2634.37606647095</v>
      </c>
      <c r="N832" s="8" t="n">
        <f aca="false">+[2]data1cf!AM831</f>
        <v>-2651.8021528794</v>
      </c>
      <c r="O832" s="8" t="n">
        <f aca="false">+[2]data1cf!AN831</f>
        <v>-2462.17638360281</v>
      </c>
      <c r="P832" s="8" t="n">
        <f aca="false">+[2]data1cf!AO831</f>
        <v>-2423.61063840522</v>
      </c>
      <c r="Q832" s="8" t="n">
        <f aca="false">+[2]data1cf!AP831</f>
        <v>-2424.71142843041</v>
      </c>
      <c r="R832" s="8" t="n">
        <f aca="false">+[2]data1cf!AQ831</f>
        <v>1012.22816345045</v>
      </c>
      <c r="S832" s="8" t="n">
        <f aca="false">+[2]data1cf!AR831</f>
        <v>0</v>
      </c>
      <c r="T832" s="8" t="n">
        <f aca="false">+[2]data1cf!AS831</f>
        <v>0</v>
      </c>
      <c r="U832" s="8" t="n">
        <f aca="false">+[2]data1cf!AT831</f>
        <v>0</v>
      </c>
      <c r="V832" s="8" t="n">
        <f aca="false">+[2]data1cf!AU831</f>
        <v>0</v>
      </c>
      <c r="W832" s="8" t="n">
        <f aca="false">+[2]data1cf!AV831</f>
        <v>0</v>
      </c>
      <c r="X832" s="8" t="n">
        <f aca="false">+[2]data1cf!AW831</f>
        <v>0</v>
      </c>
      <c r="Y832" s="8" t="n">
        <f aca="false">+[2]data1cf!AX831</f>
        <v>0</v>
      </c>
      <c r="Z832" s="8" t="n">
        <f aca="false">+[2]data1cf!AY831</f>
        <v>0</v>
      </c>
      <c r="AA832" s="8" t="n">
        <f aca="false">+[2]data1cf!AZ831</f>
        <v>0</v>
      </c>
      <c r="AB832" s="9"/>
      <c r="AC832" s="9"/>
      <c r="AD832" s="9"/>
      <c r="AE832" s="9"/>
      <c r="AF832" s="9"/>
      <c r="AG832" s="9"/>
      <c r="AH832" s="9"/>
      <c r="AI832" s="9"/>
      <c r="AJ832" s="9"/>
      <c r="AK832" s="1"/>
      <c r="AL832" s="1" t="e">
        <f aca="false">SUMPRODUCT(B832:AJ832,PVCapPrice)</f>
        <v>#DIV/0!</v>
      </c>
      <c r="AM832" s="1"/>
      <c r="AN832" s="1"/>
      <c r="AO832" s="1"/>
      <c r="AP832" s="1"/>
      <c r="AQ832" s="1"/>
    </row>
    <row r="833" customFormat="false" ht="11.25" hidden="false" customHeight="false" outlineLevel="0" collapsed="false">
      <c r="A833" s="1" t="n">
        <v>831</v>
      </c>
      <c r="B833" s="8" t="n">
        <f aca="false">+[2]data1cf!AA832</f>
        <v>-96307.5866622699</v>
      </c>
      <c r="C833" s="8" t="n">
        <f aca="false">+[2]data1cf!AB832</f>
        <v>-7523.31813043956</v>
      </c>
      <c r="D833" s="8" t="n">
        <f aca="false">+[2]data1cf!AC832</f>
        <v>-3418.55480508968</v>
      </c>
      <c r="E833" s="8" t="n">
        <f aca="false">+[2]data1cf!AD832</f>
        <v>-3010.22575670726</v>
      </c>
      <c r="F833" s="8" t="n">
        <f aca="false">+[2]data1cf!AE832</f>
        <v>-3148.13208347988</v>
      </c>
      <c r="G833" s="8" t="n">
        <f aca="false">+[2]data1cf!AF832</f>
        <v>-3519.17950458769</v>
      </c>
      <c r="H833" s="8" t="n">
        <f aca="false">+[2]data1cf!AG832</f>
        <v>-2276.88135138258</v>
      </c>
      <c r="I833" s="8" t="n">
        <f aca="false">+[2]data1cf!AH832</f>
        <v>-2401.02461786985</v>
      </c>
      <c r="J833" s="8" t="n">
        <f aca="false">+[2]data1cf!AI832</f>
        <v>-2413.45882040484</v>
      </c>
      <c r="K833" s="8" t="n">
        <f aca="false">+[2]data1cf!AJ832</f>
        <v>-2422.52161004645</v>
      </c>
      <c r="L833" s="8" t="n">
        <f aca="false">+[2]data1cf!AK832</f>
        <v>-2450.95275528525</v>
      </c>
      <c r="M833" s="8" t="n">
        <f aca="false">+[2]data1cf!AL832</f>
        <v>-2449.30024434927</v>
      </c>
      <c r="N833" s="8" t="n">
        <f aca="false">+[2]data1cf!AM832</f>
        <v>-2467.03948781716</v>
      </c>
      <c r="O833" s="8" t="n">
        <f aca="false">+[2]data1cf!AN832</f>
        <v>-2277.10056148113</v>
      </c>
      <c r="P833" s="8" t="n">
        <f aca="false">+[2]data1cf!AO832</f>
        <v>-2238.84797334298</v>
      </c>
      <c r="Q833" s="8" t="n">
        <f aca="false">+[2]data1cf!AP832</f>
        <v>-2239.63560630873</v>
      </c>
      <c r="R833" s="8" t="n">
        <f aca="false">+[2]data1cf!AQ832</f>
        <v>1104.60949598157</v>
      </c>
      <c r="S833" s="8" t="n">
        <f aca="false">+[2]data1cf!AR832</f>
        <v>0</v>
      </c>
      <c r="T833" s="8" t="n">
        <f aca="false">+[2]data1cf!AS832</f>
        <v>0</v>
      </c>
      <c r="U833" s="8" t="n">
        <f aca="false">+[2]data1cf!AT832</f>
        <v>0</v>
      </c>
      <c r="V833" s="8" t="n">
        <f aca="false">+[2]data1cf!AU832</f>
        <v>0</v>
      </c>
      <c r="W833" s="8" t="n">
        <f aca="false">+[2]data1cf!AV832</f>
        <v>0</v>
      </c>
      <c r="X833" s="8" t="n">
        <f aca="false">+[2]data1cf!AW832</f>
        <v>0</v>
      </c>
      <c r="Y833" s="8" t="n">
        <f aca="false">+[2]data1cf!AX832</f>
        <v>0</v>
      </c>
      <c r="Z833" s="8" t="n">
        <f aca="false">+[2]data1cf!AY832</f>
        <v>0</v>
      </c>
      <c r="AA833" s="8" t="n">
        <f aca="false">+[2]data1cf!AZ832</f>
        <v>0</v>
      </c>
      <c r="AB833" s="9"/>
      <c r="AC833" s="9"/>
      <c r="AD833" s="9"/>
      <c r="AE833" s="9"/>
      <c r="AF833" s="9"/>
      <c r="AG833" s="9"/>
      <c r="AH833" s="9"/>
      <c r="AI833" s="9"/>
      <c r="AJ833" s="9"/>
      <c r="AK833" s="1"/>
      <c r="AL833" s="1" t="e">
        <f aca="false">SUMPRODUCT(B833:AJ833,PVCapPrice)</f>
        <v>#DIV/0!</v>
      </c>
      <c r="AM833" s="1"/>
      <c r="AN833" s="1"/>
      <c r="AO833" s="1"/>
      <c r="AP833" s="1"/>
      <c r="AQ833" s="1"/>
    </row>
    <row r="834" customFormat="false" ht="11.25" hidden="false" customHeight="false" outlineLevel="0" collapsed="false">
      <c r="A834" s="1" t="n">
        <v>832</v>
      </c>
      <c r="B834" s="8" t="n">
        <f aca="false">+[2]data1cf!AA833</f>
        <v>-87571.1905238736</v>
      </c>
      <c r="C834" s="8" t="n">
        <f aca="false">+[2]data1cf!AB833</f>
        <v>-7650.47284075995</v>
      </c>
      <c r="D834" s="8" t="n">
        <f aca="false">+[2]data1cf!AC833</f>
        <v>-3643.55149123876</v>
      </c>
      <c r="E834" s="8" t="n">
        <f aca="false">+[2]data1cf!AD833</f>
        <v>-3292.34545801759</v>
      </c>
      <c r="F834" s="8" t="n">
        <f aca="false">+[2]data1cf!AE833</f>
        <v>-3498.37366727027</v>
      </c>
      <c r="G834" s="8" t="n">
        <f aca="false">+[2]data1cf!AF833</f>
        <v>-3775.36558485604</v>
      </c>
      <c r="H834" s="8" t="n">
        <f aca="false">+[2]data1cf!AG833</f>
        <v>-2488.49643538189</v>
      </c>
      <c r="I834" s="8" t="n">
        <f aca="false">+[2]data1cf!AH833</f>
        <v>-2601.43055616775</v>
      </c>
      <c r="J834" s="8" t="n">
        <f aca="false">+[2]data1cf!AI833</f>
        <v>-2613.86475870274</v>
      </c>
      <c r="K834" s="8" t="n">
        <f aca="false">+[2]data1cf!AJ833</f>
        <v>-2623.26721942621</v>
      </c>
      <c r="L834" s="8" t="n">
        <f aca="false">+[2]data1cf!AK833</f>
        <v>-2651.35869358315</v>
      </c>
      <c r="M834" s="8" t="n">
        <f aca="false">+[2]data1cf!AL833</f>
        <v>-2650.04585372903</v>
      </c>
      <c r="N834" s="8" t="n">
        <f aca="false">+[2]data1cf!AM833</f>
        <v>-2667.44542611506</v>
      </c>
      <c r="O834" s="8" t="n">
        <f aca="false">+[2]data1cf!AN833</f>
        <v>-2477.8461708609</v>
      </c>
      <c r="P834" s="8" t="n">
        <f aca="false">+[2]data1cf!AO833</f>
        <v>-2439.25391164088</v>
      </c>
      <c r="Q834" s="8" t="n">
        <f aca="false">+[2]data1cf!AP833</f>
        <v>-2440.38121568849</v>
      </c>
      <c r="R834" s="8" t="n">
        <f aca="false">+[2]data1cf!AQ833</f>
        <v>1004.40652683262</v>
      </c>
      <c r="S834" s="8" t="n">
        <f aca="false">+[2]data1cf!AR833</f>
        <v>0</v>
      </c>
      <c r="T834" s="8" t="n">
        <f aca="false">+[2]data1cf!AS833</f>
        <v>0</v>
      </c>
      <c r="U834" s="8" t="n">
        <f aca="false">+[2]data1cf!AT833</f>
        <v>0</v>
      </c>
      <c r="V834" s="8" t="n">
        <f aca="false">+[2]data1cf!AU833</f>
        <v>0</v>
      </c>
      <c r="W834" s="8" t="n">
        <f aca="false">+[2]data1cf!AV833</f>
        <v>0</v>
      </c>
      <c r="X834" s="8" t="n">
        <f aca="false">+[2]data1cf!AW833</f>
        <v>0</v>
      </c>
      <c r="Y834" s="8" t="n">
        <f aca="false">+[2]data1cf!AX833</f>
        <v>0</v>
      </c>
      <c r="Z834" s="8" t="n">
        <f aca="false">+[2]data1cf!AY833</f>
        <v>0</v>
      </c>
      <c r="AA834" s="8" t="n">
        <f aca="false">+[2]data1cf!AZ833</f>
        <v>0</v>
      </c>
      <c r="AB834" s="9"/>
      <c r="AC834" s="9"/>
      <c r="AD834" s="9"/>
      <c r="AE834" s="9"/>
      <c r="AF834" s="9"/>
      <c r="AG834" s="9"/>
      <c r="AH834" s="9"/>
      <c r="AI834" s="9"/>
      <c r="AJ834" s="9"/>
      <c r="AK834" s="1"/>
      <c r="AL834" s="1" t="e">
        <f aca="false">SUMPRODUCT(B834:AJ834,PVCapPrice)</f>
        <v>#DIV/0!</v>
      </c>
      <c r="AM834" s="1"/>
      <c r="AN834" s="1"/>
      <c r="AO834" s="1"/>
      <c r="AP834" s="1"/>
      <c r="AQ834" s="1"/>
    </row>
    <row r="835" customFormat="false" ht="11.25" hidden="false" customHeight="false" outlineLevel="0" collapsed="false">
      <c r="A835" s="1" t="n">
        <v>833</v>
      </c>
      <c r="B835" s="8" t="n">
        <f aca="false">+[2]data1cf!AA834</f>
        <v>-97887.868978748</v>
      </c>
      <c r="C835" s="8" t="n">
        <f aca="false">+[2]data1cf!AB834</f>
        <v>-7481.63780803107</v>
      </c>
      <c r="D835" s="8" t="n">
        <f aca="false">+[2]data1cf!AC834</f>
        <v>-3288.53072420291</v>
      </c>
      <c r="E835" s="8" t="n">
        <f aca="false">+[2]data1cf!AD834</f>
        <v>-3025.54677986352</v>
      </c>
      <c r="F835" s="8" t="n">
        <f aca="false">+[2]data1cf!AE834</f>
        <v>-3195.34064070837</v>
      </c>
      <c r="G835" s="8" t="n">
        <f aca="false">+[2]data1cf!AF834</f>
        <v>-3626.9605698274</v>
      </c>
      <c r="H835" s="8" t="n">
        <f aca="false">+[2]data1cf!AG834</f>
        <v>-2238.6033738451</v>
      </c>
      <c r="I835" s="8" t="n">
        <f aca="false">+[2]data1cf!AH834</f>
        <v>-2364.77420575569</v>
      </c>
      <c r="J835" s="8" t="n">
        <f aca="false">+[2]data1cf!AI834</f>
        <v>-2377.20840829068</v>
      </c>
      <c r="K835" s="8" t="n">
        <f aca="false">+[2]data1cf!AJ834</f>
        <v>-2386.20975655583</v>
      </c>
      <c r="L835" s="8" t="n">
        <f aca="false">+[2]data1cf!AK834</f>
        <v>-2414.70234317109</v>
      </c>
      <c r="M835" s="8" t="n">
        <f aca="false">+[2]data1cf!AL834</f>
        <v>-2412.98839085865</v>
      </c>
      <c r="N835" s="8" t="n">
        <f aca="false">+[2]data1cf!AM834</f>
        <v>-2430.789075703</v>
      </c>
      <c r="O835" s="8" t="n">
        <f aca="false">+[2]data1cf!AN834</f>
        <v>-2240.78870799052</v>
      </c>
      <c r="P835" s="8" t="n">
        <f aca="false">+[2]data1cf!AO834</f>
        <v>-2202.59756122882</v>
      </c>
      <c r="Q835" s="8" t="n">
        <f aca="false">+[2]data1cf!AP834</f>
        <v>-2203.32375281811</v>
      </c>
      <c r="R835" s="8" t="n">
        <f aca="false">+[2]data1cf!AQ834</f>
        <v>1122.73470203865</v>
      </c>
      <c r="S835" s="8" t="n">
        <f aca="false">+[2]data1cf!AR834</f>
        <v>0</v>
      </c>
      <c r="T835" s="8" t="n">
        <f aca="false">+[2]data1cf!AS834</f>
        <v>0</v>
      </c>
      <c r="U835" s="8" t="n">
        <f aca="false">+[2]data1cf!AT834</f>
        <v>0</v>
      </c>
      <c r="V835" s="8" t="n">
        <f aca="false">+[2]data1cf!AU834</f>
        <v>0</v>
      </c>
      <c r="W835" s="8" t="n">
        <f aca="false">+[2]data1cf!AV834</f>
        <v>0</v>
      </c>
      <c r="X835" s="8" t="n">
        <f aca="false">+[2]data1cf!AW834</f>
        <v>0</v>
      </c>
      <c r="Y835" s="8" t="n">
        <f aca="false">+[2]data1cf!AX834</f>
        <v>0</v>
      </c>
      <c r="Z835" s="8" t="n">
        <f aca="false">+[2]data1cf!AY834</f>
        <v>0</v>
      </c>
      <c r="AA835" s="8" t="n">
        <f aca="false">+[2]data1cf!AZ834</f>
        <v>0</v>
      </c>
      <c r="AB835" s="9"/>
      <c r="AC835" s="9"/>
      <c r="AD835" s="9"/>
      <c r="AE835" s="9"/>
      <c r="AF835" s="9"/>
      <c r="AG835" s="9"/>
      <c r="AH835" s="9"/>
      <c r="AI835" s="9"/>
      <c r="AJ835" s="9"/>
      <c r="AK835" s="1"/>
      <c r="AL835" s="1" t="e">
        <f aca="false">SUMPRODUCT(B835:AJ835,PVCapPrice)</f>
        <v>#DIV/0!</v>
      </c>
      <c r="AM835" s="1"/>
      <c r="AN835" s="1"/>
      <c r="AO835" s="1"/>
      <c r="AP835" s="1"/>
      <c r="AQ835" s="1"/>
    </row>
    <row r="836" customFormat="false" ht="11.25" hidden="false" customHeight="false" outlineLevel="0" collapsed="false">
      <c r="A836" s="1" t="n">
        <v>834</v>
      </c>
      <c r="B836" s="8" t="n">
        <f aca="false">+[2]data1cf!AA835</f>
        <v>-103147.026944909</v>
      </c>
      <c r="C836" s="8" t="n">
        <f aca="false">+[2]data1cf!AB835</f>
        <v>-7231.88301657537</v>
      </c>
      <c r="D836" s="8" t="n">
        <f aca="false">+[2]data1cf!AC835</f>
        <v>-3031.2676965239</v>
      </c>
      <c r="E836" s="8" t="n">
        <f aca="false">+[2]data1cf!AD835</f>
        <v>-2841.64277615358</v>
      </c>
      <c r="F836" s="8" t="n">
        <f aca="false">+[2]data1cf!AE835</f>
        <v>-3105.63858202221</v>
      </c>
      <c r="G836" s="8" t="n">
        <f aca="false">+[2]data1cf!AF835</f>
        <v>-3393.72488265087</v>
      </c>
      <c r="H836" s="8" t="n">
        <f aca="false">+[2]data1cf!AG835</f>
        <v>-2111.21478739084</v>
      </c>
      <c r="I836" s="8" t="n">
        <f aca="false">+[2]data1cf!AH835</f>
        <v>-2244.13332933834</v>
      </c>
      <c r="J836" s="8" t="n">
        <f aca="false">+[2]data1cf!AI835</f>
        <v>-2256.56753187333</v>
      </c>
      <c r="K836" s="8" t="n">
        <f aca="false">+[2]data1cf!AJ835</f>
        <v>-2265.36440407675</v>
      </c>
      <c r="L836" s="8" t="n">
        <f aca="false">+[2]data1cf!AK835</f>
        <v>-2294.06146675374</v>
      </c>
      <c r="M836" s="8" t="n">
        <f aca="false">+[2]data1cf!AL835</f>
        <v>-2292.14303837957</v>
      </c>
      <c r="N836" s="8" t="n">
        <f aca="false">+[2]data1cf!AM835</f>
        <v>-2310.14819928565</v>
      </c>
      <c r="O836" s="8" t="n">
        <f aca="false">+[2]data1cf!AN835</f>
        <v>-2119.94335551144</v>
      </c>
      <c r="P836" s="8" t="n">
        <f aca="false">+[2]data1cf!AO835</f>
        <v>-2081.95668481147</v>
      </c>
      <c r="Q836" s="8" t="n">
        <f aca="false">+[2]data1cf!AP835</f>
        <v>-2082.47840033903</v>
      </c>
      <c r="R836" s="8" t="n">
        <f aca="false">+[2]data1cf!AQ835</f>
        <v>1183.05514024733</v>
      </c>
      <c r="S836" s="8" t="n">
        <f aca="false">+[2]data1cf!AR835</f>
        <v>0</v>
      </c>
      <c r="T836" s="8" t="n">
        <f aca="false">+[2]data1cf!AS835</f>
        <v>0</v>
      </c>
      <c r="U836" s="8" t="n">
        <f aca="false">+[2]data1cf!AT835</f>
        <v>0</v>
      </c>
      <c r="V836" s="8" t="n">
        <f aca="false">+[2]data1cf!AU835</f>
        <v>0</v>
      </c>
      <c r="W836" s="8" t="n">
        <f aca="false">+[2]data1cf!AV835</f>
        <v>0</v>
      </c>
      <c r="X836" s="8" t="n">
        <f aca="false">+[2]data1cf!AW835</f>
        <v>0</v>
      </c>
      <c r="Y836" s="8" t="n">
        <f aca="false">+[2]data1cf!AX835</f>
        <v>0</v>
      </c>
      <c r="Z836" s="8" t="n">
        <f aca="false">+[2]data1cf!AY835</f>
        <v>0</v>
      </c>
      <c r="AA836" s="8" t="n">
        <f aca="false">+[2]data1cf!AZ835</f>
        <v>0</v>
      </c>
      <c r="AB836" s="9"/>
      <c r="AC836" s="9"/>
      <c r="AD836" s="9"/>
      <c r="AE836" s="9"/>
      <c r="AF836" s="9"/>
      <c r="AG836" s="9"/>
      <c r="AH836" s="9"/>
      <c r="AI836" s="9"/>
      <c r="AJ836" s="9"/>
      <c r="AK836" s="1"/>
      <c r="AL836" s="1" t="e">
        <f aca="false">SUMPRODUCT(B836:AJ836,PVCapPrice)</f>
        <v>#DIV/0!</v>
      </c>
      <c r="AM836" s="1"/>
      <c r="AN836" s="1"/>
      <c r="AO836" s="1"/>
      <c r="AP836" s="1"/>
      <c r="AQ836" s="1"/>
    </row>
    <row r="837" customFormat="false" ht="11.25" hidden="false" customHeight="false" outlineLevel="0" collapsed="false">
      <c r="A837" s="1" t="n">
        <v>835</v>
      </c>
      <c r="B837" s="8" t="n">
        <f aca="false">+[2]data1cf!AA836</f>
        <v>-101288.214346295</v>
      </c>
      <c r="C837" s="8" t="n">
        <f aca="false">+[2]data1cf!AB836</f>
        <v>-7429.19421929965</v>
      </c>
      <c r="D837" s="8" t="n">
        <f aca="false">+[2]data1cf!AC836</f>
        <v>-3205.87536647928</v>
      </c>
      <c r="E837" s="8" t="n">
        <f aca="false">+[2]data1cf!AD836</f>
        <v>-2836.23304630072</v>
      </c>
      <c r="F837" s="8" t="n">
        <f aca="false">+[2]data1cf!AE836</f>
        <v>-3116.94767907924</v>
      </c>
      <c r="G837" s="8" t="n">
        <f aca="false">+[2]data1cf!AF836</f>
        <v>-3530.69004204787</v>
      </c>
      <c r="H837" s="8" t="n">
        <f aca="false">+[2]data1cf!AG836</f>
        <v>-2156.23939226948</v>
      </c>
      <c r="I837" s="8" t="n">
        <f aca="false">+[2]data1cf!AH836</f>
        <v>-2286.77300330045</v>
      </c>
      <c r="J837" s="8" t="n">
        <f aca="false">+[2]data1cf!AI836</f>
        <v>-2299.20720583544</v>
      </c>
      <c r="K837" s="8" t="n">
        <f aca="false">+[2]data1cf!AJ836</f>
        <v>-2308.0763486727</v>
      </c>
      <c r="L837" s="8" t="n">
        <f aca="false">+[2]data1cf!AK836</f>
        <v>-2336.70114071585</v>
      </c>
      <c r="M837" s="8" t="n">
        <f aca="false">+[2]data1cf!AL836</f>
        <v>-2334.85498297552</v>
      </c>
      <c r="N837" s="8" t="n">
        <f aca="false">+[2]data1cf!AM836</f>
        <v>-2352.78787324776</v>
      </c>
      <c r="O837" s="8" t="n">
        <f aca="false">+[2]data1cf!AN836</f>
        <v>-2162.65530010739</v>
      </c>
      <c r="P837" s="8" t="n">
        <f aca="false">+[2]data1cf!AO836</f>
        <v>-2124.59635877358</v>
      </c>
      <c r="Q837" s="8" t="n">
        <f aca="false">+[2]data1cf!AP836</f>
        <v>-2125.19034493498</v>
      </c>
      <c r="R837" s="8" t="n">
        <f aca="false">+[2]data1cf!AQ836</f>
        <v>1161.73530326627</v>
      </c>
      <c r="S837" s="8" t="n">
        <f aca="false">+[2]data1cf!AR836</f>
        <v>0</v>
      </c>
      <c r="T837" s="8" t="n">
        <f aca="false">+[2]data1cf!AS836</f>
        <v>0</v>
      </c>
      <c r="U837" s="8" t="n">
        <f aca="false">+[2]data1cf!AT836</f>
        <v>0</v>
      </c>
      <c r="V837" s="8" t="n">
        <f aca="false">+[2]data1cf!AU836</f>
        <v>0</v>
      </c>
      <c r="W837" s="8" t="n">
        <f aca="false">+[2]data1cf!AV836</f>
        <v>0</v>
      </c>
      <c r="X837" s="8" t="n">
        <f aca="false">+[2]data1cf!AW836</f>
        <v>0</v>
      </c>
      <c r="Y837" s="8" t="n">
        <f aca="false">+[2]data1cf!AX836</f>
        <v>0</v>
      </c>
      <c r="Z837" s="8" t="n">
        <f aca="false">+[2]data1cf!AY836</f>
        <v>0</v>
      </c>
      <c r="AA837" s="8" t="n">
        <f aca="false">+[2]data1cf!AZ836</f>
        <v>0</v>
      </c>
      <c r="AB837" s="9"/>
      <c r="AC837" s="9"/>
      <c r="AD837" s="9"/>
      <c r="AE837" s="9"/>
      <c r="AF837" s="9"/>
      <c r="AG837" s="9"/>
      <c r="AH837" s="9"/>
      <c r="AI837" s="9"/>
      <c r="AJ837" s="9"/>
      <c r="AK837" s="1"/>
      <c r="AL837" s="1" t="e">
        <f aca="false">SUMPRODUCT(B837:AJ837,PVCapPrice)</f>
        <v>#DIV/0!</v>
      </c>
      <c r="AM837" s="1"/>
      <c r="AN837" s="1"/>
      <c r="AO837" s="1"/>
      <c r="AP837" s="1"/>
      <c r="AQ837" s="1"/>
    </row>
    <row r="838" customFormat="false" ht="11.25" hidden="false" customHeight="false" outlineLevel="0" collapsed="false">
      <c r="A838" s="1" t="n">
        <v>836</v>
      </c>
      <c r="B838" s="8" t="n">
        <f aca="false">+[2]data1cf!AA837</f>
        <v>-85818.7178307393</v>
      </c>
      <c r="C838" s="8" t="n">
        <f aca="false">+[2]data1cf!AB837</f>
        <v>-7676.58360543617</v>
      </c>
      <c r="D838" s="8" t="n">
        <f aca="false">+[2]data1cf!AC837</f>
        <v>-3723.1979382457</v>
      </c>
      <c r="E838" s="8" t="n">
        <f aca="false">+[2]data1cf!AD837</f>
        <v>-3446.03788352985</v>
      </c>
      <c r="F838" s="8" t="n">
        <f aca="false">+[2]data1cf!AE837</f>
        <v>-3525.50501977205</v>
      </c>
      <c r="G838" s="8" t="n">
        <f aca="false">+[2]data1cf!AF837</f>
        <v>-3853.07892995193</v>
      </c>
      <c r="H838" s="8" t="n">
        <f aca="false">+[2]data1cf!AG837</f>
        <v>-2530.94524954844</v>
      </c>
      <c r="I838" s="8" t="n">
        <f aca="false">+[2]data1cf!AH837</f>
        <v>-2641.6308777701</v>
      </c>
      <c r="J838" s="8" t="n">
        <f aca="false">+[2]data1cf!AI837</f>
        <v>-2654.06508030509</v>
      </c>
      <c r="K838" s="8" t="n">
        <f aca="false">+[2]data1cf!AJ837</f>
        <v>-2663.53567716687</v>
      </c>
      <c r="L838" s="8" t="n">
        <f aca="false">+[2]data1cf!AK837</f>
        <v>-2691.5590151855</v>
      </c>
      <c r="M838" s="8" t="n">
        <f aca="false">+[2]data1cf!AL837</f>
        <v>-2690.31431146969</v>
      </c>
      <c r="N838" s="8" t="n">
        <f aca="false">+[2]data1cf!AM837</f>
        <v>-2707.6457477174</v>
      </c>
      <c r="O838" s="8" t="n">
        <f aca="false">+[2]data1cf!AN837</f>
        <v>-2518.11462860155</v>
      </c>
      <c r="P838" s="8" t="n">
        <f aca="false">+[2]data1cf!AO837</f>
        <v>-2479.45423324322</v>
      </c>
      <c r="Q838" s="8" t="n">
        <f aca="false">+[2]data1cf!AP837</f>
        <v>-2480.64967342915</v>
      </c>
      <c r="R838" s="8" t="n">
        <f aca="false">+[2]data1cf!AQ837</f>
        <v>984.306366031448</v>
      </c>
      <c r="S838" s="8" t="n">
        <f aca="false">+[2]data1cf!AR837</f>
        <v>0</v>
      </c>
      <c r="T838" s="8" t="n">
        <f aca="false">+[2]data1cf!AS837</f>
        <v>0</v>
      </c>
      <c r="U838" s="8" t="n">
        <f aca="false">+[2]data1cf!AT837</f>
        <v>0</v>
      </c>
      <c r="V838" s="8" t="n">
        <f aca="false">+[2]data1cf!AU837</f>
        <v>0</v>
      </c>
      <c r="W838" s="8" t="n">
        <f aca="false">+[2]data1cf!AV837</f>
        <v>0</v>
      </c>
      <c r="X838" s="8" t="n">
        <f aca="false">+[2]data1cf!AW837</f>
        <v>0</v>
      </c>
      <c r="Y838" s="8" t="n">
        <f aca="false">+[2]data1cf!AX837</f>
        <v>0</v>
      </c>
      <c r="Z838" s="8" t="n">
        <f aca="false">+[2]data1cf!AY837</f>
        <v>0</v>
      </c>
      <c r="AA838" s="8" t="n">
        <f aca="false">+[2]data1cf!AZ837</f>
        <v>0</v>
      </c>
      <c r="AB838" s="9"/>
      <c r="AC838" s="9"/>
      <c r="AD838" s="9"/>
      <c r="AE838" s="9"/>
      <c r="AF838" s="9"/>
      <c r="AG838" s="9"/>
      <c r="AH838" s="9"/>
      <c r="AI838" s="9"/>
      <c r="AJ838" s="9"/>
      <c r="AK838" s="1"/>
      <c r="AL838" s="1" t="e">
        <f aca="false">SUMPRODUCT(B838:AJ838,PVCapPrice)</f>
        <v>#DIV/0!</v>
      </c>
      <c r="AM838" s="1"/>
      <c r="AN838" s="1"/>
      <c r="AO838" s="1"/>
      <c r="AP838" s="1"/>
      <c r="AQ838" s="1"/>
    </row>
    <row r="839" customFormat="false" ht="11.25" hidden="false" customHeight="false" outlineLevel="0" collapsed="false">
      <c r="A839" s="1" t="n">
        <v>837</v>
      </c>
      <c r="B839" s="8" t="n">
        <f aca="false">+[2]data1cf!AA838</f>
        <v>-96834.230956237</v>
      </c>
      <c r="C839" s="8" t="n">
        <f aca="false">+[2]data1cf!AB838</f>
        <v>-7447.2693783744</v>
      </c>
      <c r="D839" s="8" t="n">
        <f aca="false">+[2]data1cf!AC838</f>
        <v>-3253.71531980152</v>
      </c>
      <c r="E839" s="8" t="n">
        <f aca="false">+[2]data1cf!AD838</f>
        <v>-3008.07414698883</v>
      </c>
      <c r="F839" s="8" t="n">
        <f aca="false">+[2]data1cf!AE838</f>
        <v>-3241.15601128153</v>
      </c>
      <c r="G839" s="8" t="n">
        <f aca="false">+[2]data1cf!AF838</f>
        <v>-3609.39008979394</v>
      </c>
      <c r="H839" s="8" t="n">
        <f aca="false">+[2]data1cf!AG838</f>
        <v>-2264.12484689948</v>
      </c>
      <c r="I839" s="8" t="n">
        <f aca="false">+[2]data1cf!AH838</f>
        <v>-2388.94381908168</v>
      </c>
      <c r="J839" s="8" t="n">
        <f aca="false">+[2]data1cf!AI838</f>
        <v>-2401.37802161667</v>
      </c>
      <c r="K839" s="8" t="n">
        <f aca="false">+[2]data1cf!AJ838</f>
        <v>-2410.42033532813</v>
      </c>
      <c r="L839" s="8" t="n">
        <f aca="false">+[2]data1cf!AK838</f>
        <v>-2438.87195649708</v>
      </c>
      <c r="M839" s="8" t="n">
        <f aca="false">+[2]data1cf!AL838</f>
        <v>-2437.19896963095</v>
      </c>
      <c r="N839" s="8" t="n">
        <f aca="false">+[2]data1cf!AM838</f>
        <v>-2454.95868902899</v>
      </c>
      <c r="O839" s="8" t="n">
        <f aca="false">+[2]data1cf!AN838</f>
        <v>-2264.99928676282</v>
      </c>
      <c r="P839" s="8" t="n">
        <f aca="false">+[2]data1cf!AO838</f>
        <v>-2226.76717455481</v>
      </c>
      <c r="Q839" s="8" t="n">
        <f aca="false">+[2]data1cf!AP838</f>
        <v>-2227.53433159041</v>
      </c>
      <c r="R839" s="8" t="n">
        <f aca="false">+[2]data1cf!AQ838</f>
        <v>1110.64989537566</v>
      </c>
      <c r="S839" s="8" t="n">
        <f aca="false">+[2]data1cf!AR838</f>
        <v>0</v>
      </c>
      <c r="T839" s="8" t="n">
        <f aca="false">+[2]data1cf!AS838</f>
        <v>0</v>
      </c>
      <c r="U839" s="8" t="n">
        <f aca="false">+[2]data1cf!AT838</f>
        <v>0</v>
      </c>
      <c r="V839" s="8" t="n">
        <f aca="false">+[2]data1cf!AU838</f>
        <v>0</v>
      </c>
      <c r="W839" s="8" t="n">
        <f aca="false">+[2]data1cf!AV838</f>
        <v>0</v>
      </c>
      <c r="X839" s="8" t="n">
        <f aca="false">+[2]data1cf!AW838</f>
        <v>0</v>
      </c>
      <c r="Y839" s="8" t="n">
        <f aca="false">+[2]data1cf!AX838</f>
        <v>0</v>
      </c>
      <c r="Z839" s="8" t="n">
        <f aca="false">+[2]data1cf!AY838</f>
        <v>0</v>
      </c>
      <c r="AA839" s="8" t="n">
        <f aca="false">+[2]data1cf!AZ838</f>
        <v>0</v>
      </c>
      <c r="AB839" s="9"/>
      <c r="AC839" s="9"/>
      <c r="AD839" s="9"/>
      <c r="AE839" s="9"/>
      <c r="AF839" s="9"/>
      <c r="AG839" s="9"/>
      <c r="AH839" s="9"/>
      <c r="AI839" s="9"/>
      <c r="AJ839" s="9"/>
      <c r="AK839" s="1"/>
      <c r="AL839" s="1" t="e">
        <f aca="false">SUMPRODUCT(B839:AJ839,PVCapPrice)</f>
        <v>#DIV/0!</v>
      </c>
      <c r="AM839" s="1"/>
      <c r="AN839" s="1"/>
      <c r="AO839" s="1"/>
      <c r="AP839" s="1"/>
      <c r="AQ839" s="1"/>
    </row>
    <row r="840" customFormat="false" ht="11.25" hidden="false" customHeight="false" outlineLevel="0" collapsed="false">
      <c r="A840" s="1" t="n">
        <v>838</v>
      </c>
      <c r="B840" s="8" t="n">
        <f aca="false">+[2]data1cf!AA839</f>
        <v>-102249.823915805</v>
      </c>
      <c r="C840" s="8" t="n">
        <f aca="false">+[2]data1cf!AB839</f>
        <v>-7304.3890389868</v>
      </c>
      <c r="D840" s="8" t="n">
        <f aca="false">+[2]data1cf!AC839</f>
        <v>-3127.93702167841</v>
      </c>
      <c r="E840" s="8" t="n">
        <f aca="false">+[2]data1cf!AD839</f>
        <v>-2805.90255838873</v>
      </c>
      <c r="F840" s="8" t="n">
        <f aca="false">+[2]data1cf!AE839</f>
        <v>-3110.95662378312</v>
      </c>
      <c r="G840" s="8" t="n">
        <f aca="false">+[2]data1cf!AF839</f>
        <v>-3444.66061522004</v>
      </c>
      <c r="H840" s="8" t="n">
        <f aca="false">+[2]data1cf!AG839</f>
        <v>-2132.94705449053</v>
      </c>
      <c r="I840" s="8" t="n">
        <f aca="false">+[2]data1cf!AH839</f>
        <v>-2264.71444906356</v>
      </c>
      <c r="J840" s="8" t="n">
        <f aca="false">+[2]data1cf!AI839</f>
        <v>-2277.14865159856</v>
      </c>
      <c r="K840" s="8" t="n">
        <f aca="false">+[2]data1cf!AJ839</f>
        <v>-2285.98040705575</v>
      </c>
      <c r="L840" s="8" t="n">
        <f aca="false">+[2]data1cf!AK839</f>
        <v>-2314.64258647897</v>
      </c>
      <c r="M840" s="8" t="n">
        <f aca="false">+[2]data1cf!AL839</f>
        <v>-2312.75904135857</v>
      </c>
      <c r="N840" s="8" t="n">
        <f aca="false">+[2]data1cf!AM839</f>
        <v>-2330.72931901087</v>
      </c>
      <c r="O840" s="8" t="n">
        <f aca="false">+[2]data1cf!AN839</f>
        <v>-2140.55935849043</v>
      </c>
      <c r="P840" s="8" t="n">
        <f aca="false">+[2]data1cf!AO839</f>
        <v>-2102.53780453669</v>
      </c>
      <c r="Q840" s="8" t="n">
        <f aca="false">+[2]data1cf!AP839</f>
        <v>-2103.09440331803</v>
      </c>
      <c r="R840" s="8" t="n">
        <f aca="false">+[2]data1cf!AQ839</f>
        <v>1172.76458038471</v>
      </c>
      <c r="S840" s="8" t="n">
        <f aca="false">+[2]data1cf!AR839</f>
        <v>0</v>
      </c>
      <c r="T840" s="8" t="n">
        <f aca="false">+[2]data1cf!AS839</f>
        <v>0</v>
      </c>
      <c r="U840" s="8" t="n">
        <f aca="false">+[2]data1cf!AT839</f>
        <v>0</v>
      </c>
      <c r="V840" s="8" t="n">
        <f aca="false">+[2]data1cf!AU839</f>
        <v>0</v>
      </c>
      <c r="W840" s="8" t="n">
        <f aca="false">+[2]data1cf!AV839</f>
        <v>0</v>
      </c>
      <c r="X840" s="8" t="n">
        <f aca="false">+[2]data1cf!AW839</f>
        <v>0</v>
      </c>
      <c r="Y840" s="8" t="n">
        <f aca="false">+[2]data1cf!AX839</f>
        <v>0</v>
      </c>
      <c r="Z840" s="8" t="n">
        <f aca="false">+[2]data1cf!AY839</f>
        <v>0</v>
      </c>
      <c r="AA840" s="8" t="n">
        <f aca="false">+[2]data1cf!AZ839</f>
        <v>0</v>
      </c>
      <c r="AB840" s="9"/>
      <c r="AC840" s="9"/>
      <c r="AD840" s="9"/>
      <c r="AE840" s="9"/>
      <c r="AF840" s="9"/>
      <c r="AG840" s="9"/>
      <c r="AH840" s="9"/>
      <c r="AI840" s="9"/>
      <c r="AJ840" s="9"/>
      <c r="AK840" s="1"/>
      <c r="AL840" s="1" t="e">
        <f aca="false">SUMPRODUCT(B840:AJ840,PVCapPrice)</f>
        <v>#DIV/0!</v>
      </c>
      <c r="AM840" s="1"/>
      <c r="AN840" s="1"/>
      <c r="AO840" s="1"/>
      <c r="AP840" s="1"/>
      <c r="AQ840" s="1"/>
    </row>
    <row r="841" customFormat="false" ht="11.25" hidden="false" customHeight="false" outlineLevel="0" collapsed="false">
      <c r="A841" s="1" t="n">
        <v>839</v>
      </c>
      <c r="B841" s="8" t="n">
        <f aca="false">+[2]data1cf!AA840</f>
        <v>-88831.5489480698</v>
      </c>
      <c r="C841" s="8" t="n">
        <f aca="false">+[2]data1cf!AB840</f>
        <v>-7689.72991670804</v>
      </c>
      <c r="D841" s="8" t="n">
        <f aca="false">+[2]data1cf!AC840</f>
        <v>-3593.90814340866</v>
      </c>
      <c r="E841" s="8" t="n">
        <f aca="false">+[2]data1cf!AD840</f>
        <v>-3229.18377704605</v>
      </c>
      <c r="F841" s="8" t="n">
        <f aca="false">+[2]data1cf!AE840</f>
        <v>-3456.75492591343</v>
      </c>
      <c r="G841" s="8" t="n">
        <f aca="false">+[2]data1cf!AF840</f>
        <v>-3839.94773364264</v>
      </c>
      <c r="H841" s="8" t="n">
        <f aca="false">+[2]data1cf!AG840</f>
        <v>-2457.96773114499</v>
      </c>
      <c r="I841" s="8" t="n">
        <f aca="false">+[2]data1cf!AH840</f>
        <v>-2572.51894220343</v>
      </c>
      <c r="J841" s="8" t="n">
        <f aca="false">+[2]data1cf!AI840</f>
        <v>-2584.95314473842</v>
      </c>
      <c r="K841" s="8" t="n">
        <f aca="false">+[2]data1cf!AJ840</f>
        <v>-2594.30660272636</v>
      </c>
      <c r="L841" s="8" t="n">
        <f aca="false">+[2]data1cf!AK840</f>
        <v>-2622.44707961883</v>
      </c>
      <c r="M841" s="8" t="n">
        <f aca="false">+[2]data1cf!AL840</f>
        <v>-2621.08523702918</v>
      </c>
      <c r="N841" s="8" t="n">
        <f aca="false">+[2]data1cf!AM840</f>
        <v>-2638.53381215074</v>
      </c>
      <c r="O841" s="8" t="n">
        <f aca="false">+[2]data1cf!AN840</f>
        <v>-2448.88555416104</v>
      </c>
      <c r="P841" s="8" t="n">
        <f aca="false">+[2]data1cf!AO840</f>
        <v>-2410.34229767656</v>
      </c>
      <c r="Q841" s="8" t="n">
        <f aca="false">+[2]data1cf!AP840</f>
        <v>-2411.42059898864</v>
      </c>
      <c r="R841" s="8" t="n">
        <f aca="false">+[2]data1cf!AQ840</f>
        <v>1018.86233381478</v>
      </c>
      <c r="S841" s="8" t="n">
        <f aca="false">+[2]data1cf!AR840</f>
        <v>0</v>
      </c>
      <c r="T841" s="8" t="n">
        <f aca="false">+[2]data1cf!AS840</f>
        <v>0</v>
      </c>
      <c r="U841" s="8" t="n">
        <f aca="false">+[2]data1cf!AT840</f>
        <v>0</v>
      </c>
      <c r="V841" s="8" t="n">
        <f aca="false">+[2]data1cf!AU840</f>
        <v>0</v>
      </c>
      <c r="W841" s="8" t="n">
        <f aca="false">+[2]data1cf!AV840</f>
        <v>0</v>
      </c>
      <c r="X841" s="8" t="n">
        <f aca="false">+[2]data1cf!AW840</f>
        <v>0</v>
      </c>
      <c r="Y841" s="8" t="n">
        <f aca="false">+[2]data1cf!AX840</f>
        <v>0</v>
      </c>
      <c r="Z841" s="8" t="n">
        <f aca="false">+[2]data1cf!AY840</f>
        <v>0</v>
      </c>
      <c r="AA841" s="8" t="n">
        <f aca="false">+[2]data1cf!AZ840</f>
        <v>0</v>
      </c>
      <c r="AB841" s="9"/>
      <c r="AC841" s="9"/>
      <c r="AD841" s="9"/>
      <c r="AE841" s="9"/>
      <c r="AF841" s="9"/>
      <c r="AG841" s="9"/>
      <c r="AH841" s="9"/>
      <c r="AI841" s="9"/>
      <c r="AJ841" s="9"/>
      <c r="AK841" s="1"/>
      <c r="AL841" s="1" t="e">
        <f aca="false">SUMPRODUCT(B841:AJ841,PVCapPrice)</f>
        <v>#DIV/0!</v>
      </c>
      <c r="AM841" s="1"/>
      <c r="AN841" s="1"/>
      <c r="AO841" s="1"/>
      <c r="AP841" s="1"/>
      <c r="AQ841" s="1"/>
    </row>
    <row r="842" customFormat="false" ht="11.25" hidden="false" customHeight="false" outlineLevel="0" collapsed="false">
      <c r="A842" s="1" t="n">
        <v>840</v>
      </c>
      <c r="B842" s="8" t="n">
        <f aca="false">+[2]data1cf!AA841</f>
        <v>-102150.208551106</v>
      </c>
      <c r="C842" s="8" t="n">
        <f aca="false">+[2]data1cf!AB841</f>
        <v>-7219.32797338024</v>
      </c>
      <c r="D842" s="8" t="n">
        <f aca="false">+[2]data1cf!AC841</f>
        <v>-3117.54696433693</v>
      </c>
      <c r="E842" s="8" t="n">
        <f aca="false">+[2]data1cf!AD841</f>
        <v>-2877.18419977239</v>
      </c>
      <c r="F842" s="8" t="n">
        <f aca="false">+[2]data1cf!AE841</f>
        <v>-3164.93057827944</v>
      </c>
      <c r="G842" s="8" t="n">
        <f aca="false">+[2]data1cf!AF841</f>
        <v>-3520.20017651347</v>
      </c>
      <c r="H842" s="8" t="n">
        <f aca="false">+[2]data1cf!AG841</f>
        <v>-2135.35996176194</v>
      </c>
      <c r="I842" s="8" t="n">
        <f aca="false">+[2]data1cf!AH841</f>
        <v>-2266.99954583746</v>
      </c>
      <c r="J842" s="8" t="n">
        <f aca="false">+[2]data1cf!AI841</f>
        <v>-2279.43374837245</v>
      </c>
      <c r="K842" s="8" t="n">
        <f aca="false">+[2]data1cf!AJ841</f>
        <v>-2288.26937687502</v>
      </c>
      <c r="L842" s="8" t="n">
        <f aca="false">+[2]data1cf!AK841</f>
        <v>-2316.92768325286</v>
      </c>
      <c r="M842" s="8" t="n">
        <f aca="false">+[2]data1cf!AL841</f>
        <v>-2315.04801117784</v>
      </c>
      <c r="N842" s="8" t="n">
        <f aca="false">+[2]data1cf!AM841</f>
        <v>-2333.01441578476</v>
      </c>
      <c r="O842" s="8" t="n">
        <f aca="false">+[2]data1cf!AN841</f>
        <v>-2142.84832830971</v>
      </c>
      <c r="P842" s="8" t="n">
        <f aca="false">+[2]data1cf!AO841</f>
        <v>-2104.82290131058</v>
      </c>
      <c r="Q842" s="8" t="n">
        <f aca="false">+[2]data1cf!AP841</f>
        <v>-2105.3833731373</v>
      </c>
      <c r="R842" s="8" t="n">
        <f aca="false">+[2]data1cf!AQ841</f>
        <v>1171.62203199777</v>
      </c>
      <c r="S842" s="8" t="n">
        <f aca="false">+[2]data1cf!AR841</f>
        <v>0</v>
      </c>
      <c r="T842" s="8" t="n">
        <f aca="false">+[2]data1cf!AS841</f>
        <v>0</v>
      </c>
      <c r="U842" s="8" t="n">
        <f aca="false">+[2]data1cf!AT841</f>
        <v>0</v>
      </c>
      <c r="V842" s="8" t="n">
        <f aca="false">+[2]data1cf!AU841</f>
        <v>0</v>
      </c>
      <c r="W842" s="8" t="n">
        <f aca="false">+[2]data1cf!AV841</f>
        <v>0</v>
      </c>
      <c r="X842" s="8" t="n">
        <f aca="false">+[2]data1cf!AW841</f>
        <v>0</v>
      </c>
      <c r="Y842" s="8" t="n">
        <f aca="false">+[2]data1cf!AX841</f>
        <v>0</v>
      </c>
      <c r="Z842" s="8" t="n">
        <f aca="false">+[2]data1cf!AY841</f>
        <v>0</v>
      </c>
      <c r="AA842" s="8" t="n">
        <f aca="false">+[2]data1cf!AZ841</f>
        <v>0</v>
      </c>
      <c r="AB842" s="9"/>
      <c r="AC842" s="9"/>
      <c r="AD842" s="9"/>
      <c r="AE842" s="9"/>
      <c r="AF842" s="9"/>
      <c r="AG842" s="9"/>
      <c r="AH842" s="9"/>
      <c r="AI842" s="9"/>
      <c r="AJ842" s="9"/>
      <c r="AK842" s="1"/>
      <c r="AL842" s="1" t="e">
        <f aca="false">SUMPRODUCT(B842:AJ842,PVCapPrice)</f>
        <v>#DIV/0!</v>
      </c>
      <c r="AM842" s="1"/>
      <c r="AN842" s="1"/>
      <c r="AO842" s="1"/>
      <c r="AP842" s="1"/>
      <c r="AQ842" s="1"/>
    </row>
    <row r="843" customFormat="false" ht="11.25" hidden="false" customHeight="false" outlineLevel="0" collapsed="false">
      <c r="A843" s="1" t="n">
        <v>841</v>
      </c>
      <c r="B843" s="8" t="n">
        <f aca="false">+[2]data1cf!AA842</f>
        <v>-95859.793308787</v>
      </c>
      <c r="C843" s="8" t="n">
        <f aca="false">+[2]data1cf!AB842</f>
        <v>-7468.16332027167</v>
      </c>
      <c r="D843" s="8" t="n">
        <f aca="false">+[2]data1cf!AC842</f>
        <v>-3307.67941837126</v>
      </c>
      <c r="E843" s="8" t="n">
        <f aca="false">+[2]data1cf!AD842</f>
        <v>-3119.81726735612</v>
      </c>
      <c r="F843" s="8" t="n">
        <f aca="false">+[2]data1cf!AE842</f>
        <v>-3168.63164724669</v>
      </c>
      <c r="G843" s="8" t="n">
        <f aca="false">+[2]data1cf!AF842</f>
        <v>-3572.82333992027</v>
      </c>
      <c r="H843" s="8" t="n">
        <f aca="false">+[2]data1cf!AG842</f>
        <v>-2287.72790946105</v>
      </c>
      <c r="I843" s="8" t="n">
        <f aca="false">+[2]data1cf!AH842</f>
        <v>-2411.29663916407</v>
      </c>
      <c r="J843" s="8" t="n">
        <f aca="false">+[2]data1cf!AI842</f>
        <v>-2423.73084169906</v>
      </c>
      <c r="K843" s="8" t="n">
        <f aca="false">+[2]data1cf!AJ842</f>
        <v>-2432.81104154625</v>
      </c>
      <c r="L843" s="8" t="n">
        <f aca="false">+[2]data1cf!AK842</f>
        <v>-2461.22477657947</v>
      </c>
      <c r="M843" s="8" t="n">
        <f aca="false">+[2]data1cf!AL842</f>
        <v>-2459.58967584907</v>
      </c>
      <c r="N843" s="8" t="n">
        <f aca="false">+[2]data1cf!AM842</f>
        <v>-2477.31150911137</v>
      </c>
      <c r="O843" s="8" t="n">
        <f aca="false">+[2]data1cf!AN842</f>
        <v>-2287.38999298094</v>
      </c>
      <c r="P843" s="8" t="n">
        <f aca="false">+[2]data1cf!AO842</f>
        <v>-2249.11999463719</v>
      </c>
      <c r="Q843" s="8" t="n">
        <f aca="false">+[2]data1cf!AP842</f>
        <v>-2249.92503780853</v>
      </c>
      <c r="R843" s="8" t="n">
        <f aca="false">+[2]data1cf!AQ842</f>
        <v>1099.47348533446</v>
      </c>
      <c r="S843" s="8" t="n">
        <f aca="false">+[2]data1cf!AR842</f>
        <v>0</v>
      </c>
      <c r="T843" s="8" t="n">
        <f aca="false">+[2]data1cf!AS842</f>
        <v>0</v>
      </c>
      <c r="U843" s="8" t="n">
        <f aca="false">+[2]data1cf!AT842</f>
        <v>0</v>
      </c>
      <c r="V843" s="8" t="n">
        <f aca="false">+[2]data1cf!AU842</f>
        <v>0</v>
      </c>
      <c r="W843" s="8" t="n">
        <f aca="false">+[2]data1cf!AV842</f>
        <v>0</v>
      </c>
      <c r="X843" s="8" t="n">
        <f aca="false">+[2]data1cf!AW842</f>
        <v>0</v>
      </c>
      <c r="Y843" s="8" t="n">
        <f aca="false">+[2]data1cf!AX842</f>
        <v>0</v>
      </c>
      <c r="Z843" s="8" t="n">
        <f aca="false">+[2]data1cf!AY842</f>
        <v>0</v>
      </c>
      <c r="AA843" s="8" t="n">
        <f aca="false">+[2]data1cf!AZ842</f>
        <v>0</v>
      </c>
      <c r="AB843" s="9"/>
      <c r="AC843" s="9"/>
      <c r="AD843" s="9"/>
      <c r="AE843" s="9"/>
      <c r="AF843" s="9"/>
      <c r="AG843" s="9"/>
      <c r="AH843" s="9"/>
      <c r="AI843" s="9"/>
      <c r="AJ843" s="9"/>
      <c r="AK843" s="1"/>
      <c r="AL843" s="1" t="e">
        <f aca="false">SUMPRODUCT(B843:AJ843,PVCapPrice)</f>
        <v>#DIV/0!</v>
      </c>
      <c r="AM843" s="1"/>
      <c r="AN843" s="1"/>
      <c r="AO843" s="1"/>
      <c r="AP843" s="1"/>
      <c r="AQ843" s="1"/>
    </row>
    <row r="844" customFormat="false" ht="11.25" hidden="false" customHeight="false" outlineLevel="0" collapsed="false">
      <c r="A844" s="1" t="n">
        <v>842</v>
      </c>
      <c r="B844" s="8" t="n">
        <f aca="false">+[2]data1cf!AA843</f>
        <v>-98438.4272335369</v>
      </c>
      <c r="C844" s="8" t="n">
        <f aca="false">+[2]data1cf!AB843</f>
        <v>-7548.44986927536</v>
      </c>
      <c r="D844" s="8" t="n">
        <f aca="false">+[2]data1cf!AC843</f>
        <v>-3298.31721113973</v>
      </c>
      <c r="E844" s="8" t="n">
        <f aca="false">+[2]data1cf!AD843</f>
        <v>-2972.59785001271</v>
      </c>
      <c r="F844" s="8" t="n">
        <f aca="false">+[2]data1cf!AE843</f>
        <v>-3198.85924313405</v>
      </c>
      <c r="G844" s="8" t="n">
        <f aca="false">+[2]data1cf!AF843</f>
        <v>-3504.66977148737</v>
      </c>
      <c r="H844" s="8" t="n">
        <f aca="false">+[2]data1cf!AG843</f>
        <v>-2225.26761966362</v>
      </c>
      <c r="I844" s="8" t="n">
        <f aca="false">+[2]data1cf!AH843</f>
        <v>-2352.14483983744</v>
      </c>
      <c r="J844" s="8" t="n">
        <f aca="false">+[2]data1cf!AI843</f>
        <v>-2364.57904237243</v>
      </c>
      <c r="K844" s="8" t="n">
        <f aca="false">+[2]data1cf!AJ843</f>
        <v>-2373.55898493263</v>
      </c>
      <c r="L844" s="8" t="n">
        <f aca="false">+[2]data1cf!AK843</f>
        <v>-2402.07297725284</v>
      </c>
      <c r="M844" s="8" t="n">
        <f aca="false">+[2]data1cf!AL843</f>
        <v>-2400.33761923545</v>
      </c>
      <c r="N844" s="8" t="n">
        <f aca="false">+[2]data1cf!AM843</f>
        <v>-2418.15970978475</v>
      </c>
      <c r="O844" s="8" t="n">
        <f aca="false">+[2]data1cf!AN843</f>
        <v>-2228.13793636732</v>
      </c>
      <c r="P844" s="8" t="n">
        <f aca="false">+[2]data1cf!AO843</f>
        <v>-2189.96819531057</v>
      </c>
      <c r="Q844" s="8" t="n">
        <f aca="false">+[2]data1cf!AP843</f>
        <v>-2190.67298119491</v>
      </c>
      <c r="R844" s="8" t="n">
        <f aca="false">+[2]data1cf!AQ843</f>
        <v>1129.04938499778</v>
      </c>
      <c r="S844" s="8" t="n">
        <f aca="false">+[2]data1cf!AR843</f>
        <v>0</v>
      </c>
      <c r="T844" s="8" t="n">
        <f aca="false">+[2]data1cf!AS843</f>
        <v>0</v>
      </c>
      <c r="U844" s="8" t="n">
        <f aca="false">+[2]data1cf!AT843</f>
        <v>0</v>
      </c>
      <c r="V844" s="8" t="n">
        <f aca="false">+[2]data1cf!AU843</f>
        <v>0</v>
      </c>
      <c r="W844" s="8" t="n">
        <f aca="false">+[2]data1cf!AV843</f>
        <v>0</v>
      </c>
      <c r="X844" s="8" t="n">
        <f aca="false">+[2]data1cf!AW843</f>
        <v>0</v>
      </c>
      <c r="Y844" s="8" t="n">
        <f aca="false">+[2]data1cf!AX843</f>
        <v>0</v>
      </c>
      <c r="Z844" s="8" t="n">
        <f aca="false">+[2]data1cf!AY843</f>
        <v>0</v>
      </c>
      <c r="AA844" s="8" t="n">
        <f aca="false">+[2]data1cf!AZ843</f>
        <v>0</v>
      </c>
      <c r="AB844" s="9"/>
      <c r="AC844" s="9"/>
      <c r="AD844" s="9"/>
      <c r="AE844" s="9"/>
      <c r="AF844" s="9"/>
      <c r="AG844" s="9"/>
      <c r="AH844" s="9"/>
      <c r="AI844" s="9"/>
      <c r="AJ844" s="9"/>
      <c r="AK844" s="1"/>
      <c r="AL844" s="1" t="e">
        <f aca="false">SUMPRODUCT(B844:AJ844,PVCapPrice)</f>
        <v>#DIV/0!</v>
      </c>
      <c r="AM844" s="1"/>
      <c r="AN844" s="1"/>
      <c r="AO844" s="1"/>
      <c r="AP844" s="1"/>
      <c r="AQ844" s="1"/>
    </row>
    <row r="845" customFormat="false" ht="11.25" hidden="false" customHeight="false" outlineLevel="0" collapsed="false">
      <c r="A845" s="1" t="n">
        <v>843</v>
      </c>
      <c r="B845" s="8" t="n">
        <f aca="false">+[2]data1cf!AA844</f>
        <v>-96395.2283994738</v>
      </c>
      <c r="C845" s="8" t="n">
        <f aca="false">+[2]data1cf!AB844</f>
        <v>-7481.58622062885</v>
      </c>
      <c r="D845" s="8" t="n">
        <f aca="false">+[2]data1cf!AC844</f>
        <v>-3378.22969499526</v>
      </c>
      <c r="E845" s="8" t="n">
        <f aca="false">+[2]data1cf!AD844</f>
        <v>-3025.69089921654</v>
      </c>
      <c r="F845" s="8" t="n">
        <f aca="false">+[2]data1cf!AE844</f>
        <v>-3353.30313830186</v>
      </c>
      <c r="G845" s="8" t="n">
        <f aca="false">+[2]data1cf!AF844</f>
        <v>-3522.58522781112</v>
      </c>
      <c r="H845" s="8" t="n">
        <f aca="false">+[2]data1cf!AG844</f>
        <v>-2274.75847219001</v>
      </c>
      <c r="I845" s="8" t="n">
        <f aca="false">+[2]data1cf!AH844</f>
        <v>-2399.01418653178</v>
      </c>
      <c r="J845" s="8" t="n">
        <f aca="false">+[2]data1cf!AI844</f>
        <v>-2411.44838906677</v>
      </c>
      <c r="K845" s="8" t="n">
        <f aca="false">+[2]data1cf!AJ844</f>
        <v>-2420.50777119764</v>
      </c>
      <c r="L845" s="8" t="n">
        <f aca="false">+[2]data1cf!AK844</f>
        <v>-2448.94232394718</v>
      </c>
      <c r="M845" s="8" t="n">
        <f aca="false">+[2]data1cf!AL844</f>
        <v>-2447.28640550046</v>
      </c>
      <c r="N845" s="8" t="n">
        <f aca="false">+[2]data1cf!AM844</f>
        <v>-2465.02905647909</v>
      </c>
      <c r="O845" s="8" t="n">
        <f aca="false">+[2]data1cf!AN844</f>
        <v>-2275.08672263233</v>
      </c>
      <c r="P845" s="8" t="n">
        <f aca="false">+[2]data1cf!AO844</f>
        <v>-2236.83754200491</v>
      </c>
      <c r="Q845" s="8" t="n">
        <f aca="false">+[2]data1cf!AP844</f>
        <v>-2237.62176745992</v>
      </c>
      <c r="R845" s="8" t="n">
        <f aca="false">+[2]data1cf!AQ844</f>
        <v>1105.61471165061</v>
      </c>
      <c r="S845" s="8" t="n">
        <f aca="false">+[2]data1cf!AR844</f>
        <v>0</v>
      </c>
      <c r="T845" s="8" t="n">
        <f aca="false">+[2]data1cf!AS844</f>
        <v>0</v>
      </c>
      <c r="U845" s="8" t="n">
        <f aca="false">+[2]data1cf!AT844</f>
        <v>0</v>
      </c>
      <c r="V845" s="8" t="n">
        <f aca="false">+[2]data1cf!AU844</f>
        <v>0</v>
      </c>
      <c r="W845" s="8" t="n">
        <f aca="false">+[2]data1cf!AV844</f>
        <v>0</v>
      </c>
      <c r="X845" s="8" t="n">
        <f aca="false">+[2]data1cf!AW844</f>
        <v>0</v>
      </c>
      <c r="Y845" s="8" t="n">
        <f aca="false">+[2]data1cf!AX844</f>
        <v>0</v>
      </c>
      <c r="Z845" s="8" t="n">
        <f aca="false">+[2]data1cf!AY844</f>
        <v>0</v>
      </c>
      <c r="AA845" s="8" t="n">
        <f aca="false">+[2]data1cf!AZ844</f>
        <v>0</v>
      </c>
      <c r="AB845" s="9"/>
      <c r="AC845" s="9"/>
      <c r="AD845" s="9"/>
      <c r="AE845" s="9"/>
      <c r="AF845" s="9"/>
      <c r="AG845" s="9"/>
      <c r="AH845" s="9"/>
      <c r="AI845" s="9"/>
      <c r="AJ845" s="9"/>
      <c r="AK845" s="1"/>
      <c r="AL845" s="1" t="e">
        <f aca="false">SUMPRODUCT(B845:AJ845,PVCapPrice)</f>
        <v>#DIV/0!</v>
      </c>
      <c r="AM845" s="1"/>
      <c r="AN845" s="1"/>
      <c r="AO845" s="1"/>
      <c r="AP845" s="1"/>
      <c r="AQ845" s="1"/>
    </row>
    <row r="846" customFormat="false" ht="11.25" hidden="false" customHeight="false" outlineLevel="0" collapsed="false">
      <c r="A846" s="1" t="n">
        <v>844</v>
      </c>
      <c r="B846" s="8" t="n">
        <f aca="false">+[2]data1cf!AA845</f>
        <v>-92226.4731018462</v>
      </c>
      <c r="C846" s="8" t="n">
        <f aca="false">+[2]data1cf!AB845</f>
        <v>-7544.8296372598</v>
      </c>
      <c r="D846" s="8" t="n">
        <f aca="false">+[2]data1cf!AC845</f>
        <v>-3434.72991213976</v>
      </c>
      <c r="E846" s="8" t="n">
        <f aca="false">+[2]data1cf!AD845</f>
        <v>-3158.64252825086</v>
      </c>
      <c r="F846" s="8" t="n">
        <f aca="false">+[2]data1cf!AE845</f>
        <v>-3497.19838579779</v>
      </c>
      <c r="G846" s="8" t="n">
        <f aca="false">+[2]data1cf!AF845</f>
        <v>-3668.71917438361</v>
      </c>
      <c r="H846" s="8" t="n">
        <f aca="false">+[2]data1cf!AG845</f>
        <v>-2375.73506351042</v>
      </c>
      <c r="I846" s="8" t="n">
        <f aca="false">+[2]data1cf!AH845</f>
        <v>-2494.64209805512</v>
      </c>
      <c r="J846" s="8" t="n">
        <f aca="false">+[2]data1cf!AI845</f>
        <v>-2507.07630059011</v>
      </c>
      <c r="K846" s="8" t="n">
        <f aca="false">+[2]data1cf!AJ845</f>
        <v>-2516.29776392695</v>
      </c>
      <c r="L846" s="8" t="n">
        <f aca="false">+[2]data1cf!AK845</f>
        <v>-2544.57023547052</v>
      </c>
      <c r="M846" s="8" t="n">
        <f aca="false">+[2]data1cf!AL845</f>
        <v>-2543.07639822977</v>
      </c>
      <c r="N846" s="8" t="n">
        <f aca="false">+[2]data1cf!AM845</f>
        <v>-2560.65696800243</v>
      </c>
      <c r="O846" s="8" t="n">
        <f aca="false">+[2]data1cf!AN845</f>
        <v>-2370.87671536164</v>
      </c>
      <c r="P846" s="8" t="n">
        <f aca="false">+[2]data1cf!AO845</f>
        <v>-2332.46545352825</v>
      </c>
      <c r="Q846" s="8" t="n">
        <f aca="false">+[2]data1cf!AP845</f>
        <v>-2333.41176018923</v>
      </c>
      <c r="R846" s="8" t="n">
        <f aca="false">+[2]data1cf!AQ845</f>
        <v>1057.80075588893</v>
      </c>
      <c r="S846" s="8" t="n">
        <f aca="false">+[2]data1cf!AR845</f>
        <v>0</v>
      </c>
      <c r="T846" s="8" t="n">
        <f aca="false">+[2]data1cf!AS845</f>
        <v>0</v>
      </c>
      <c r="U846" s="8" t="n">
        <f aca="false">+[2]data1cf!AT845</f>
        <v>0</v>
      </c>
      <c r="V846" s="8" t="n">
        <f aca="false">+[2]data1cf!AU845</f>
        <v>0</v>
      </c>
      <c r="W846" s="8" t="n">
        <f aca="false">+[2]data1cf!AV845</f>
        <v>0</v>
      </c>
      <c r="X846" s="8" t="n">
        <f aca="false">+[2]data1cf!AW845</f>
        <v>0</v>
      </c>
      <c r="Y846" s="8" t="n">
        <f aca="false">+[2]data1cf!AX845</f>
        <v>0</v>
      </c>
      <c r="Z846" s="8" t="n">
        <f aca="false">+[2]data1cf!AY845</f>
        <v>0</v>
      </c>
      <c r="AA846" s="8" t="n">
        <f aca="false">+[2]data1cf!AZ845</f>
        <v>0</v>
      </c>
      <c r="AB846" s="9"/>
      <c r="AC846" s="9"/>
      <c r="AD846" s="9"/>
      <c r="AE846" s="9"/>
      <c r="AF846" s="9"/>
      <c r="AG846" s="9"/>
      <c r="AH846" s="9"/>
      <c r="AI846" s="9"/>
      <c r="AJ846" s="9"/>
      <c r="AK846" s="1"/>
      <c r="AL846" s="1" t="e">
        <f aca="false">SUMPRODUCT(B846:AJ846,PVCapPrice)</f>
        <v>#DIV/0!</v>
      </c>
      <c r="AM846" s="1"/>
      <c r="AN846" s="1"/>
      <c r="AO846" s="1"/>
      <c r="AP846" s="1"/>
      <c r="AQ846" s="1"/>
    </row>
    <row r="847" customFormat="false" ht="11.25" hidden="false" customHeight="false" outlineLevel="0" collapsed="false">
      <c r="A847" s="1" t="n">
        <v>845</v>
      </c>
      <c r="B847" s="8" t="n">
        <f aca="false">+[2]data1cf!AA846</f>
        <v>-98021.7588430092</v>
      </c>
      <c r="C847" s="8" t="n">
        <f aca="false">+[2]data1cf!AB846</f>
        <v>-7429.41067276301</v>
      </c>
      <c r="D847" s="8" t="n">
        <f aca="false">+[2]data1cf!AC846</f>
        <v>-3303.82054943148</v>
      </c>
      <c r="E847" s="8" t="n">
        <f aca="false">+[2]data1cf!AD846</f>
        <v>-3026.75153369789</v>
      </c>
      <c r="F847" s="8" t="n">
        <f aca="false">+[2]data1cf!AE846</f>
        <v>-3208.86388709556</v>
      </c>
      <c r="G847" s="8" t="n">
        <f aca="false">+[2]data1cf!AF846</f>
        <v>-3530.08405383227</v>
      </c>
      <c r="H847" s="8" t="n">
        <f aca="false">+[2]data1cf!AG846</f>
        <v>-2235.36026141939</v>
      </c>
      <c r="I847" s="8" t="n">
        <f aca="false">+[2]data1cf!AH846</f>
        <v>-2361.70287938143</v>
      </c>
      <c r="J847" s="8" t="n">
        <f aca="false">+[2]data1cf!AI846</f>
        <v>-2374.13708191642</v>
      </c>
      <c r="K847" s="8" t="n">
        <f aca="false">+[2]data1cf!AJ846</f>
        <v>-2383.13322454365</v>
      </c>
      <c r="L847" s="8" t="n">
        <f aca="false">+[2]data1cf!AK846</f>
        <v>-2411.63101679683</v>
      </c>
      <c r="M847" s="8" t="n">
        <f aca="false">+[2]data1cf!AL846</f>
        <v>-2409.91185884647</v>
      </c>
      <c r="N847" s="8" t="n">
        <f aca="false">+[2]data1cf!AM846</f>
        <v>-2427.71774932874</v>
      </c>
      <c r="O847" s="8" t="n">
        <f aca="false">+[2]data1cf!AN846</f>
        <v>-2237.71217597833</v>
      </c>
      <c r="P847" s="8" t="n">
        <f aca="false">+[2]data1cf!AO846</f>
        <v>-2199.52623485456</v>
      </c>
      <c r="Q847" s="8" t="n">
        <f aca="false">+[2]data1cf!AP846</f>
        <v>-2200.24722080593</v>
      </c>
      <c r="R847" s="8" t="n">
        <f aca="false">+[2]data1cf!AQ846</f>
        <v>1124.27036522578</v>
      </c>
      <c r="S847" s="8" t="n">
        <f aca="false">+[2]data1cf!AR846</f>
        <v>0</v>
      </c>
      <c r="T847" s="8" t="n">
        <f aca="false">+[2]data1cf!AS846</f>
        <v>0</v>
      </c>
      <c r="U847" s="8" t="n">
        <f aca="false">+[2]data1cf!AT846</f>
        <v>0</v>
      </c>
      <c r="V847" s="8" t="n">
        <f aca="false">+[2]data1cf!AU846</f>
        <v>0</v>
      </c>
      <c r="W847" s="8" t="n">
        <f aca="false">+[2]data1cf!AV846</f>
        <v>0</v>
      </c>
      <c r="X847" s="8" t="n">
        <f aca="false">+[2]data1cf!AW846</f>
        <v>0</v>
      </c>
      <c r="Y847" s="8" t="n">
        <f aca="false">+[2]data1cf!AX846</f>
        <v>0</v>
      </c>
      <c r="Z847" s="8" t="n">
        <f aca="false">+[2]data1cf!AY846</f>
        <v>0</v>
      </c>
      <c r="AA847" s="8" t="n">
        <f aca="false">+[2]data1cf!AZ846</f>
        <v>0</v>
      </c>
      <c r="AB847" s="9"/>
      <c r="AC847" s="9"/>
      <c r="AD847" s="9"/>
      <c r="AE847" s="9"/>
      <c r="AF847" s="9"/>
      <c r="AG847" s="9"/>
      <c r="AH847" s="9"/>
      <c r="AI847" s="9"/>
      <c r="AJ847" s="9"/>
      <c r="AK847" s="1"/>
      <c r="AL847" s="1" t="e">
        <f aca="false">SUMPRODUCT(B847:AJ847,PVCapPrice)</f>
        <v>#DIV/0!</v>
      </c>
      <c r="AM847" s="1"/>
      <c r="AN847" s="1"/>
      <c r="AO847" s="1"/>
      <c r="AP847" s="1"/>
      <c r="AQ847" s="1"/>
    </row>
    <row r="848" customFormat="false" ht="11.25" hidden="false" customHeight="false" outlineLevel="0" collapsed="false">
      <c r="A848" s="1" t="n">
        <v>846</v>
      </c>
      <c r="B848" s="8" t="n">
        <f aca="false">+[2]data1cf!AA847</f>
        <v>-93281.2837151537</v>
      </c>
      <c r="C848" s="8" t="n">
        <f aca="false">+[2]data1cf!AB847</f>
        <v>-7368.19806786145</v>
      </c>
      <c r="D848" s="8" t="n">
        <f aca="false">+[2]data1cf!AC847</f>
        <v>-3410.71725391274</v>
      </c>
      <c r="E848" s="8" t="n">
        <f aca="false">+[2]data1cf!AD847</f>
        <v>-3042.79504384735</v>
      </c>
      <c r="F848" s="8" t="n">
        <f aca="false">+[2]data1cf!AE847</f>
        <v>-3435.11264102276</v>
      </c>
      <c r="G848" s="8" t="n">
        <f aca="false">+[2]data1cf!AF847</f>
        <v>-3760.01535511733</v>
      </c>
      <c r="H848" s="8" t="n">
        <f aca="false">+[2]data1cf!AG847</f>
        <v>-2350.18518768034</v>
      </c>
      <c r="I848" s="8" t="n">
        <f aca="false">+[2]data1cf!AH847</f>
        <v>-2470.44558643434</v>
      </c>
      <c r="J848" s="8" t="n">
        <f aca="false">+[2]data1cf!AI847</f>
        <v>-2482.87978896933</v>
      </c>
      <c r="K848" s="8" t="n">
        <f aca="false">+[2]data1cf!AJ847</f>
        <v>-2492.06024126952</v>
      </c>
      <c r="L848" s="8" t="n">
        <f aca="false">+[2]data1cf!AK847</f>
        <v>-2520.37372384974</v>
      </c>
      <c r="M848" s="8" t="n">
        <f aca="false">+[2]data1cf!AL847</f>
        <v>-2518.83887557234</v>
      </c>
      <c r="N848" s="8" t="n">
        <f aca="false">+[2]data1cf!AM847</f>
        <v>-2536.46045638164</v>
      </c>
      <c r="O848" s="8" t="n">
        <f aca="false">+[2]data1cf!AN847</f>
        <v>-2346.63919270421</v>
      </c>
      <c r="P848" s="8" t="n">
        <f aca="false">+[2]data1cf!AO847</f>
        <v>-2308.26894190746</v>
      </c>
      <c r="Q848" s="8" t="n">
        <f aca="false">+[2]data1cf!AP847</f>
        <v>-2309.1742375318</v>
      </c>
      <c r="R848" s="8" t="n">
        <f aca="false">+[2]data1cf!AQ847</f>
        <v>1069.89901169933</v>
      </c>
      <c r="S848" s="8" t="n">
        <f aca="false">+[2]data1cf!AR847</f>
        <v>0</v>
      </c>
      <c r="T848" s="8" t="n">
        <f aca="false">+[2]data1cf!AS847</f>
        <v>0</v>
      </c>
      <c r="U848" s="8" t="n">
        <f aca="false">+[2]data1cf!AT847</f>
        <v>0</v>
      </c>
      <c r="V848" s="8" t="n">
        <f aca="false">+[2]data1cf!AU847</f>
        <v>0</v>
      </c>
      <c r="W848" s="8" t="n">
        <f aca="false">+[2]data1cf!AV847</f>
        <v>0</v>
      </c>
      <c r="X848" s="8" t="n">
        <f aca="false">+[2]data1cf!AW847</f>
        <v>0</v>
      </c>
      <c r="Y848" s="8" t="n">
        <f aca="false">+[2]data1cf!AX847</f>
        <v>0</v>
      </c>
      <c r="Z848" s="8" t="n">
        <f aca="false">+[2]data1cf!AY847</f>
        <v>0</v>
      </c>
      <c r="AA848" s="8" t="n">
        <f aca="false">+[2]data1cf!AZ847</f>
        <v>0</v>
      </c>
      <c r="AB848" s="9"/>
      <c r="AC848" s="9"/>
      <c r="AD848" s="9"/>
      <c r="AE848" s="9"/>
      <c r="AF848" s="9"/>
      <c r="AG848" s="9"/>
      <c r="AH848" s="9"/>
      <c r="AI848" s="9"/>
      <c r="AJ848" s="9"/>
      <c r="AK848" s="1"/>
      <c r="AL848" s="1" t="e">
        <f aca="false">SUMPRODUCT(B848:AJ848,PVCapPrice)</f>
        <v>#DIV/0!</v>
      </c>
      <c r="AM848" s="1"/>
      <c r="AN848" s="1"/>
      <c r="AO848" s="1"/>
      <c r="AP848" s="1"/>
      <c r="AQ848" s="1"/>
    </row>
    <row r="849" customFormat="false" ht="11.25" hidden="false" customHeight="false" outlineLevel="0" collapsed="false">
      <c r="A849" s="1" t="n">
        <v>847</v>
      </c>
      <c r="B849" s="8" t="n">
        <f aca="false">+[2]data1cf!AA848</f>
        <v>-88461.8401260683</v>
      </c>
      <c r="C849" s="8" t="n">
        <f aca="false">+[2]data1cf!AB848</f>
        <v>-7693.79441481901</v>
      </c>
      <c r="D849" s="8" t="n">
        <f aca="false">+[2]data1cf!AC848</f>
        <v>-3689.69224908361</v>
      </c>
      <c r="E849" s="8" t="n">
        <f aca="false">+[2]data1cf!AD848</f>
        <v>-3360.07373043405</v>
      </c>
      <c r="F849" s="8" t="n">
        <f aca="false">+[2]data1cf!AE848</f>
        <v>-3510.94243490627</v>
      </c>
      <c r="G849" s="8" t="n">
        <f aca="false">+[2]data1cf!AF848</f>
        <v>-3857.69244700191</v>
      </c>
      <c r="H849" s="8" t="n">
        <f aca="false">+[2]data1cf!AG848</f>
        <v>-2466.92290696163</v>
      </c>
      <c r="I849" s="8" t="n">
        <f aca="false">+[2]data1cf!AH848</f>
        <v>-2580.99976681309</v>
      </c>
      <c r="J849" s="8" t="n">
        <f aca="false">+[2]data1cf!AI848</f>
        <v>-2593.43396934808</v>
      </c>
      <c r="K849" s="8" t="n">
        <f aca="false">+[2]data1cf!AJ848</f>
        <v>-2602.80180161501</v>
      </c>
      <c r="L849" s="8" t="n">
        <f aca="false">+[2]data1cf!AK848</f>
        <v>-2630.92790422849</v>
      </c>
      <c r="M849" s="8" t="n">
        <f aca="false">+[2]data1cf!AL848</f>
        <v>-2629.58043591784</v>
      </c>
      <c r="N849" s="8" t="n">
        <f aca="false">+[2]data1cf!AM848</f>
        <v>-2647.01463676039</v>
      </c>
      <c r="O849" s="8" t="n">
        <f aca="false">+[2]data1cf!AN848</f>
        <v>-2457.3807530497</v>
      </c>
      <c r="P849" s="8" t="n">
        <f aca="false">+[2]data1cf!AO848</f>
        <v>-2418.82312228621</v>
      </c>
      <c r="Q849" s="8" t="n">
        <f aca="false">+[2]data1cf!AP848</f>
        <v>-2419.9157978773</v>
      </c>
      <c r="R849" s="8" t="n">
        <f aca="false">+[2]data1cf!AQ848</f>
        <v>1014.62192150995</v>
      </c>
      <c r="S849" s="8" t="n">
        <f aca="false">+[2]data1cf!AR848</f>
        <v>0</v>
      </c>
      <c r="T849" s="8" t="n">
        <f aca="false">+[2]data1cf!AS848</f>
        <v>0</v>
      </c>
      <c r="U849" s="8" t="n">
        <f aca="false">+[2]data1cf!AT848</f>
        <v>0</v>
      </c>
      <c r="V849" s="8" t="n">
        <f aca="false">+[2]data1cf!AU848</f>
        <v>0</v>
      </c>
      <c r="W849" s="8" t="n">
        <f aca="false">+[2]data1cf!AV848</f>
        <v>0</v>
      </c>
      <c r="X849" s="8" t="n">
        <f aca="false">+[2]data1cf!AW848</f>
        <v>0</v>
      </c>
      <c r="Y849" s="8" t="n">
        <f aca="false">+[2]data1cf!AX848</f>
        <v>0</v>
      </c>
      <c r="Z849" s="8" t="n">
        <f aca="false">+[2]data1cf!AY848</f>
        <v>0</v>
      </c>
      <c r="AA849" s="8" t="n">
        <f aca="false">+[2]data1cf!AZ848</f>
        <v>0</v>
      </c>
      <c r="AB849" s="9"/>
      <c r="AC849" s="9"/>
      <c r="AD849" s="9"/>
      <c r="AE849" s="9"/>
      <c r="AF849" s="9"/>
      <c r="AG849" s="9"/>
      <c r="AH849" s="9"/>
      <c r="AI849" s="9"/>
      <c r="AJ849" s="9"/>
      <c r="AK849" s="1"/>
      <c r="AL849" s="1" t="e">
        <f aca="false">SUMPRODUCT(B849:AJ849,PVCapPrice)</f>
        <v>#DIV/0!</v>
      </c>
      <c r="AM849" s="1"/>
      <c r="AN849" s="1"/>
      <c r="AO849" s="1"/>
      <c r="AP849" s="1"/>
      <c r="AQ849" s="1"/>
    </row>
    <row r="850" customFormat="false" ht="11.25" hidden="false" customHeight="false" outlineLevel="0" collapsed="false">
      <c r="A850" s="1" t="n">
        <v>848</v>
      </c>
      <c r="B850" s="8" t="n">
        <f aca="false">+[2]data1cf!AA849</f>
        <v>-96468.7357009802</v>
      </c>
      <c r="C850" s="8" t="n">
        <f aca="false">+[2]data1cf!AB849</f>
        <v>-7414.17853769198</v>
      </c>
      <c r="D850" s="8" t="n">
        <f aca="false">+[2]data1cf!AC849</f>
        <v>-3329.86820365347</v>
      </c>
      <c r="E850" s="8" t="n">
        <f aca="false">+[2]data1cf!AD849</f>
        <v>-2946.06264337874</v>
      </c>
      <c r="F850" s="8" t="n">
        <f aca="false">+[2]data1cf!AE849</f>
        <v>-3390.49133937527</v>
      </c>
      <c r="G850" s="8" t="n">
        <f aca="false">+[2]data1cf!AF849</f>
        <v>-3521.47592422704</v>
      </c>
      <c r="H850" s="8" t="n">
        <f aca="false">+[2]data1cf!AG849</f>
        <v>-2272.97796069117</v>
      </c>
      <c r="I850" s="8" t="n">
        <f aca="false">+[2]data1cf!AH849</f>
        <v>-2397.32798784107</v>
      </c>
      <c r="J850" s="8" t="n">
        <f aca="false">+[2]data1cf!AI849</f>
        <v>-2409.76219037606</v>
      </c>
      <c r="K850" s="8" t="n">
        <f aca="false">+[2]data1cf!AJ849</f>
        <v>-2418.81871454304</v>
      </c>
      <c r="L850" s="8" t="n">
        <f aca="false">+[2]data1cf!AK849</f>
        <v>-2447.25612525647</v>
      </c>
      <c r="M850" s="8" t="n">
        <f aca="false">+[2]data1cf!AL849</f>
        <v>-2445.59734884586</v>
      </c>
      <c r="N850" s="8" t="n">
        <f aca="false">+[2]data1cf!AM849</f>
        <v>-2463.34285778837</v>
      </c>
      <c r="O850" s="8" t="n">
        <f aca="false">+[2]data1cf!AN849</f>
        <v>-2273.39766597773</v>
      </c>
      <c r="P850" s="8" t="n">
        <f aca="false">+[2]data1cf!AO849</f>
        <v>-2235.15134331419</v>
      </c>
      <c r="Q850" s="8" t="n">
        <f aca="false">+[2]data1cf!AP849</f>
        <v>-2235.93271080532</v>
      </c>
      <c r="R850" s="8" t="n">
        <f aca="false">+[2]data1cf!AQ849</f>
        <v>1106.45781099596</v>
      </c>
      <c r="S850" s="8" t="n">
        <f aca="false">+[2]data1cf!AR849</f>
        <v>0</v>
      </c>
      <c r="T850" s="8" t="n">
        <f aca="false">+[2]data1cf!AS849</f>
        <v>0</v>
      </c>
      <c r="U850" s="8" t="n">
        <f aca="false">+[2]data1cf!AT849</f>
        <v>0</v>
      </c>
      <c r="V850" s="8" t="n">
        <f aca="false">+[2]data1cf!AU849</f>
        <v>0</v>
      </c>
      <c r="W850" s="8" t="n">
        <f aca="false">+[2]data1cf!AV849</f>
        <v>0</v>
      </c>
      <c r="X850" s="8" t="n">
        <f aca="false">+[2]data1cf!AW849</f>
        <v>0</v>
      </c>
      <c r="Y850" s="8" t="n">
        <f aca="false">+[2]data1cf!AX849</f>
        <v>0</v>
      </c>
      <c r="Z850" s="8" t="n">
        <f aca="false">+[2]data1cf!AY849</f>
        <v>0</v>
      </c>
      <c r="AA850" s="8" t="n">
        <f aca="false">+[2]data1cf!AZ849</f>
        <v>0</v>
      </c>
      <c r="AB850" s="9"/>
      <c r="AC850" s="9"/>
      <c r="AD850" s="9"/>
      <c r="AE850" s="9"/>
      <c r="AF850" s="9"/>
      <c r="AG850" s="9"/>
      <c r="AH850" s="9"/>
      <c r="AI850" s="9"/>
      <c r="AJ850" s="9"/>
      <c r="AK850" s="1"/>
      <c r="AL850" s="1" t="e">
        <f aca="false">SUMPRODUCT(B850:AJ850,PVCapPrice)</f>
        <v>#DIV/0!</v>
      </c>
      <c r="AM850" s="1"/>
      <c r="AN850" s="1"/>
      <c r="AO850" s="1"/>
      <c r="AP850" s="1"/>
      <c r="AQ850" s="1"/>
    </row>
    <row r="851" customFormat="false" ht="11.25" hidden="false" customHeight="false" outlineLevel="0" collapsed="false">
      <c r="A851" s="1" t="n">
        <v>849</v>
      </c>
      <c r="B851" s="8" t="n">
        <f aca="false">+[2]data1cf!AA850</f>
        <v>-89266.8321348945</v>
      </c>
      <c r="C851" s="8" t="n">
        <f aca="false">+[2]data1cf!AB850</f>
        <v>-7658.76315083467</v>
      </c>
      <c r="D851" s="8" t="n">
        <f aca="false">+[2]data1cf!AC850</f>
        <v>-3641.05414839772</v>
      </c>
      <c r="E851" s="8" t="n">
        <f aca="false">+[2]data1cf!AD850</f>
        <v>-3347.05976382579</v>
      </c>
      <c r="F851" s="8" t="n">
        <f aca="false">+[2]data1cf!AE850</f>
        <v>-3493.6953258418</v>
      </c>
      <c r="G851" s="8" t="n">
        <f aca="false">+[2]data1cf!AF850</f>
        <v>-3710.22515439039</v>
      </c>
      <c r="H851" s="8" t="n">
        <f aca="false">+[2]data1cf!AG850</f>
        <v>-2447.42419732576</v>
      </c>
      <c r="I851" s="8" t="n">
        <f aca="false">+[2]data1cf!AH850</f>
        <v>-2562.53389412422</v>
      </c>
      <c r="J851" s="8" t="n">
        <f aca="false">+[2]data1cf!AI850</f>
        <v>-2574.96809665921</v>
      </c>
      <c r="K851" s="8" t="n">
        <f aca="false">+[2]data1cf!AJ850</f>
        <v>-2584.30463083684</v>
      </c>
      <c r="L851" s="8" t="n">
        <f aca="false">+[2]data1cf!AK850</f>
        <v>-2612.46203153962</v>
      </c>
      <c r="M851" s="8" t="n">
        <f aca="false">+[2]data1cf!AL850</f>
        <v>-2611.08326513967</v>
      </c>
      <c r="N851" s="8" t="n">
        <f aca="false">+[2]data1cf!AM850</f>
        <v>-2628.54876407153</v>
      </c>
      <c r="O851" s="8" t="n">
        <f aca="false">+[2]data1cf!AN850</f>
        <v>-2438.88358227153</v>
      </c>
      <c r="P851" s="8" t="n">
        <f aca="false">+[2]data1cf!AO850</f>
        <v>-2400.35724959735</v>
      </c>
      <c r="Q851" s="8" t="n">
        <f aca="false">+[2]data1cf!AP850</f>
        <v>-2401.41862709913</v>
      </c>
      <c r="R851" s="8" t="n">
        <f aca="false">+[2]data1cf!AQ850</f>
        <v>1023.85485785439</v>
      </c>
      <c r="S851" s="8" t="n">
        <f aca="false">+[2]data1cf!AR850</f>
        <v>0</v>
      </c>
      <c r="T851" s="8" t="n">
        <f aca="false">+[2]data1cf!AS850</f>
        <v>0</v>
      </c>
      <c r="U851" s="8" t="n">
        <f aca="false">+[2]data1cf!AT850</f>
        <v>0</v>
      </c>
      <c r="V851" s="8" t="n">
        <f aca="false">+[2]data1cf!AU850</f>
        <v>0</v>
      </c>
      <c r="W851" s="8" t="n">
        <f aca="false">+[2]data1cf!AV850</f>
        <v>0</v>
      </c>
      <c r="X851" s="8" t="n">
        <f aca="false">+[2]data1cf!AW850</f>
        <v>0</v>
      </c>
      <c r="Y851" s="8" t="n">
        <f aca="false">+[2]data1cf!AX850</f>
        <v>0</v>
      </c>
      <c r="Z851" s="8" t="n">
        <f aca="false">+[2]data1cf!AY850</f>
        <v>0</v>
      </c>
      <c r="AA851" s="8" t="n">
        <f aca="false">+[2]data1cf!AZ850</f>
        <v>0</v>
      </c>
      <c r="AB851" s="9"/>
      <c r="AC851" s="9"/>
      <c r="AD851" s="9"/>
      <c r="AE851" s="9"/>
      <c r="AF851" s="9"/>
      <c r="AG851" s="9"/>
      <c r="AH851" s="9"/>
      <c r="AI851" s="9"/>
      <c r="AJ851" s="9"/>
      <c r="AK851" s="1"/>
      <c r="AL851" s="1" t="e">
        <f aca="false">SUMPRODUCT(B851:AJ851,PVCapPrice)</f>
        <v>#DIV/0!</v>
      </c>
      <c r="AM851" s="1"/>
      <c r="AN851" s="1"/>
      <c r="AO851" s="1"/>
      <c r="AP851" s="1"/>
      <c r="AQ851" s="1"/>
    </row>
    <row r="852" customFormat="false" ht="11.25" hidden="false" customHeight="false" outlineLevel="0" collapsed="false">
      <c r="A852" s="1" t="n">
        <v>850</v>
      </c>
      <c r="B852" s="8" t="n">
        <f aca="false">+[2]data1cf!AA851</f>
        <v>-95420.3219817767</v>
      </c>
      <c r="C852" s="8" t="n">
        <f aca="false">+[2]data1cf!AB851</f>
        <v>-7545.8085215458</v>
      </c>
      <c r="D852" s="8" t="n">
        <f aca="false">+[2]data1cf!AC851</f>
        <v>-3394.07201968297</v>
      </c>
      <c r="E852" s="8" t="n">
        <f aca="false">+[2]data1cf!AD851</f>
        <v>-3101.83494841726</v>
      </c>
      <c r="F852" s="8" t="n">
        <f aca="false">+[2]data1cf!AE851</f>
        <v>-3209.67803708105</v>
      </c>
      <c r="G852" s="8" t="n">
        <f aca="false">+[2]data1cf!AF851</f>
        <v>-3667.30371639075</v>
      </c>
      <c r="H852" s="8" t="n">
        <f aca="false">+[2]data1cf!AG851</f>
        <v>-2298.37288941702</v>
      </c>
      <c r="I852" s="8" t="n">
        <f aca="false">+[2]data1cf!AH851</f>
        <v>-2421.37775982862</v>
      </c>
      <c r="J852" s="8" t="n">
        <f aca="false">+[2]data1cf!AI851</f>
        <v>-2433.81196236361</v>
      </c>
      <c r="K852" s="8" t="n">
        <f aca="false">+[2]data1cf!AJ851</f>
        <v>-2442.909248856</v>
      </c>
      <c r="L852" s="8" t="n">
        <f aca="false">+[2]data1cf!AK851</f>
        <v>-2471.30589724402</v>
      </c>
      <c r="M852" s="8" t="n">
        <f aca="false">+[2]data1cf!AL851</f>
        <v>-2469.68788315882</v>
      </c>
      <c r="N852" s="8" t="n">
        <f aca="false">+[2]data1cf!AM851</f>
        <v>-2487.39262977593</v>
      </c>
      <c r="O852" s="8" t="n">
        <f aca="false">+[2]data1cf!AN851</f>
        <v>-2297.48820029068</v>
      </c>
      <c r="P852" s="8" t="n">
        <f aca="false">+[2]data1cf!AO851</f>
        <v>-2259.20111530175</v>
      </c>
      <c r="Q852" s="8" t="n">
        <f aca="false">+[2]data1cf!AP851</f>
        <v>-2260.02324511828</v>
      </c>
      <c r="R852" s="8" t="n">
        <f aca="false">+[2]data1cf!AQ851</f>
        <v>1094.43292500219</v>
      </c>
      <c r="S852" s="8" t="n">
        <f aca="false">+[2]data1cf!AR851</f>
        <v>0</v>
      </c>
      <c r="T852" s="8" t="n">
        <f aca="false">+[2]data1cf!AS851</f>
        <v>0</v>
      </c>
      <c r="U852" s="8" t="n">
        <f aca="false">+[2]data1cf!AT851</f>
        <v>0</v>
      </c>
      <c r="V852" s="8" t="n">
        <f aca="false">+[2]data1cf!AU851</f>
        <v>0</v>
      </c>
      <c r="W852" s="8" t="n">
        <f aca="false">+[2]data1cf!AV851</f>
        <v>0</v>
      </c>
      <c r="X852" s="8" t="n">
        <f aca="false">+[2]data1cf!AW851</f>
        <v>0</v>
      </c>
      <c r="Y852" s="8" t="n">
        <f aca="false">+[2]data1cf!AX851</f>
        <v>0</v>
      </c>
      <c r="Z852" s="8" t="n">
        <f aca="false">+[2]data1cf!AY851</f>
        <v>0</v>
      </c>
      <c r="AA852" s="8" t="n">
        <f aca="false">+[2]data1cf!AZ851</f>
        <v>0</v>
      </c>
      <c r="AB852" s="9"/>
      <c r="AC852" s="9"/>
      <c r="AD852" s="9"/>
      <c r="AE852" s="9"/>
      <c r="AF852" s="9"/>
      <c r="AG852" s="9"/>
      <c r="AH852" s="9"/>
      <c r="AI852" s="9"/>
      <c r="AJ852" s="9"/>
      <c r="AK852" s="1"/>
      <c r="AL852" s="1" t="e">
        <f aca="false">SUMPRODUCT(B852:AJ852,PVCapPrice)</f>
        <v>#DIV/0!</v>
      </c>
      <c r="AM852" s="1"/>
      <c r="AN852" s="1"/>
      <c r="AO852" s="1"/>
      <c r="AP852" s="1"/>
      <c r="AQ852" s="1"/>
    </row>
    <row r="853" customFormat="false" ht="11.25" hidden="false" customHeight="false" outlineLevel="0" collapsed="false">
      <c r="A853" s="1" t="n">
        <v>851</v>
      </c>
      <c r="B853" s="8" t="n">
        <f aca="false">+[2]data1cf!AA852</f>
        <v>-89649.877398624</v>
      </c>
      <c r="C853" s="8" t="n">
        <f aca="false">+[2]data1cf!AB852</f>
        <v>-7651.50882117383</v>
      </c>
      <c r="D853" s="8" t="n">
        <f aca="false">+[2]data1cf!AC852</f>
        <v>-3555.67135097919</v>
      </c>
      <c r="E853" s="8" t="n">
        <f aca="false">+[2]data1cf!AD852</f>
        <v>-3253.56407961774</v>
      </c>
      <c r="F853" s="8" t="n">
        <f aca="false">+[2]data1cf!AE852</f>
        <v>-3626.60539871386</v>
      </c>
      <c r="G853" s="8" t="n">
        <f aca="false">+[2]data1cf!AF852</f>
        <v>-3715.06645999384</v>
      </c>
      <c r="H853" s="8" t="n">
        <f aca="false">+[2]data1cf!AG852</f>
        <v>-2438.14598301684</v>
      </c>
      <c r="I853" s="8" t="n">
        <f aca="false">+[2]data1cf!AH852</f>
        <v>-2553.74714221047</v>
      </c>
      <c r="J853" s="8" t="n">
        <f aca="false">+[2]data1cf!AI852</f>
        <v>-2566.18134474546</v>
      </c>
      <c r="K853" s="8" t="n">
        <f aca="false">+[2]data1cf!AJ852</f>
        <v>-2575.50298612325</v>
      </c>
      <c r="L853" s="8" t="n">
        <f aca="false">+[2]data1cf!AK852</f>
        <v>-2603.67527962588</v>
      </c>
      <c r="M853" s="8" t="n">
        <f aca="false">+[2]data1cf!AL852</f>
        <v>-2602.28162042607</v>
      </c>
      <c r="N853" s="8" t="n">
        <f aca="false">+[2]data1cf!AM852</f>
        <v>-2619.76201215778</v>
      </c>
      <c r="O853" s="8" t="n">
        <f aca="false">+[2]data1cf!AN852</f>
        <v>-2430.08193755793</v>
      </c>
      <c r="P853" s="8" t="n">
        <f aca="false">+[2]data1cf!AO852</f>
        <v>-2391.5704976836</v>
      </c>
      <c r="Q853" s="8" t="n">
        <f aca="false">+[2]data1cf!AP852</f>
        <v>-2392.61698238553</v>
      </c>
      <c r="R853" s="8" t="n">
        <f aca="false">+[2]data1cf!AQ852</f>
        <v>1028.24823381126</v>
      </c>
      <c r="S853" s="8" t="n">
        <f aca="false">+[2]data1cf!AR852</f>
        <v>0</v>
      </c>
      <c r="T853" s="8" t="n">
        <f aca="false">+[2]data1cf!AS852</f>
        <v>0</v>
      </c>
      <c r="U853" s="8" t="n">
        <f aca="false">+[2]data1cf!AT852</f>
        <v>0</v>
      </c>
      <c r="V853" s="8" t="n">
        <f aca="false">+[2]data1cf!AU852</f>
        <v>0</v>
      </c>
      <c r="W853" s="8" t="n">
        <f aca="false">+[2]data1cf!AV852</f>
        <v>0</v>
      </c>
      <c r="X853" s="8" t="n">
        <f aca="false">+[2]data1cf!AW852</f>
        <v>0</v>
      </c>
      <c r="Y853" s="8" t="n">
        <f aca="false">+[2]data1cf!AX852</f>
        <v>0</v>
      </c>
      <c r="Z853" s="8" t="n">
        <f aca="false">+[2]data1cf!AY852</f>
        <v>0</v>
      </c>
      <c r="AA853" s="8" t="n">
        <f aca="false">+[2]data1cf!AZ852</f>
        <v>0</v>
      </c>
      <c r="AB853" s="9"/>
      <c r="AC853" s="9"/>
      <c r="AD853" s="9"/>
      <c r="AE853" s="9"/>
      <c r="AF853" s="9"/>
      <c r="AG853" s="9"/>
      <c r="AH853" s="9"/>
      <c r="AI853" s="9"/>
      <c r="AJ853" s="9"/>
      <c r="AK853" s="1"/>
      <c r="AL853" s="1" t="e">
        <f aca="false">SUMPRODUCT(B853:AJ853,PVCapPrice)</f>
        <v>#DIV/0!</v>
      </c>
      <c r="AM853" s="1"/>
      <c r="AN853" s="1"/>
      <c r="AO853" s="1"/>
      <c r="AP853" s="1"/>
      <c r="AQ853" s="1"/>
    </row>
    <row r="854" customFormat="false" ht="11.25" hidden="false" customHeight="false" outlineLevel="0" collapsed="false">
      <c r="A854" s="1" t="n">
        <v>852</v>
      </c>
      <c r="B854" s="8" t="n">
        <f aca="false">+[2]data1cf!AA853</f>
        <v>-87510.6859823552</v>
      </c>
      <c r="C854" s="8" t="n">
        <f aca="false">+[2]data1cf!AB853</f>
        <v>-7692.44071817115</v>
      </c>
      <c r="D854" s="8" t="n">
        <f aca="false">+[2]data1cf!AC853</f>
        <v>-3768.17390298011</v>
      </c>
      <c r="E854" s="8" t="n">
        <f aca="false">+[2]data1cf!AD853</f>
        <v>-3288.84373678846</v>
      </c>
      <c r="F854" s="8" t="n">
        <f aca="false">+[2]data1cf!AE853</f>
        <v>-3584.66575399803</v>
      </c>
      <c r="G854" s="8" t="n">
        <f aca="false">+[2]data1cf!AF853</f>
        <v>-3826.40098429643</v>
      </c>
      <c r="H854" s="8" t="n">
        <f aca="false">+[2]data1cf!AG853</f>
        <v>-2489.96199090764</v>
      </c>
      <c r="I854" s="8" t="n">
        <f aca="false">+[2]data1cf!AH853</f>
        <v>-2602.81848194655</v>
      </c>
      <c r="J854" s="8" t="n">
        <f aca="false">+[2]data1cf!AI853</f>
        <v>-2615.25268448154</v>
      </c>
      <c r="K854" s="8" t="n">
        <f aca="false">+[2]data1cf!AJ853</f>
        <v>-2624.65749762158</v>
      </c>
      <c r="L854" s="8" t="n">
        <f aca="false">+[2]data1cf!AK853</f>
        <v>-2652.74661936195</v>
      </c>
      <c r="M854" s="8" t="n">
        <f aca="false">+[2]data1cf!AL853</f>
        <v>-2651.43613192441</v>
      </c>
      <c r="N854" s="8" t="n">
        <f aca="false">+[2]data1cf!AM853</f>
        <v>-2668.83335189385</v>
      </c>
      <c r="O854" s="8" t="n">
        <f aca="false">+[2]data1cf!AN853</f>
        <v>-2479.23644905627</v>
      </c>
      <c r="P854" s="8" t="n">
        <f aca="false">+[2]data1cf!AO853</f>
        <v>-2440.64183741967</v>
      </c>
      <c r="Q854" s="8" t="n">
        <f aca="false">+[2]data1cf!AP853</f>
        <v>-2441.77149388386</v>
      </c>
      <c r="R854" s="8" t="n">
        <f aca="false">+[2]data1cf!AQ853</f>
        <v>1003.71256394322</v>
      </c>
      <c r="S854" s="8" t="n">
        <f aca="false">+[2]data1cf!AR853</f>
        <v>0</v>
      </c>
      <c r="T854" s="8" t="n">
        <f aca="false">+[2]data1cf!AS853</f>
        <v>0</v>
      </c>
      <c r="U854" s="8" t="n">
        <f aca="false">+[2]data1cf!AT853</f>
        <v>0</v>
      </c>
      <c r="V854" s="8" t="n">
        <f aca="false">+[2]data1cf!AU853</f>
        <v>0</v>
      </c>
      <c r="W854" s="8" t="n">
        <f aca="false">+[2]data1cf!AV853</f>
        <v>0</v>
      </c>
      <c r="X854" s="8" t="n">
        <f aca="false">+[2]data1cf!AW853</f>
        <v>0</v>
      </c>
      <c r="Y854" s="8" t="n">
        <f aca="false">+[2]data1cf!AX853</f>
        <v>0</v>
      </c>
      <c r="Z854" s="8" t="n">
        <f aca="false">+[2]data1cf!AY853</f>
        <v>0</v>
      </c>
      <c r="AA854" s="8" t="n">
        <f aca="false">+[2]data1cf!AZ853</f>
        <v>0</v>
      </c>
      <c r="AB854" s="9"/>
      <c r="AC854" s="9"/>
      <c r="AD854" s="9"/>
      <c r="AE854" s="9"/>
      <c r="AF854" s="9"/>
      <c r="AG854" s="9"/>
      <c r="AH854" s="9"/>
      <c r="AI854" s="9"/>
      <c r="AJ854" s="9"/>
      <c r="AK854" s="1"/>
      <c r="AL854" s="1" t="e">
        <f aca="false">SUMPRODUCT(B854:AJ854,PVCapPrice)</f>
        <v>#DIV/0!</v>
      </c>
      <c r="AM854" s="1"/>
      <c r="AN854" s="1"/>
      <c r="AO854" s="1"/>
      <c r="AP854" s="1"/>
      <c r="AQ854" s="1"/>
    </row>
    <row r="855" customFormat="false" ht="11.25" hidden="false" customHeight="false" outlineLevel="0" collapsed="false">
      <c r="A855" s="1" t="n">
        <v>853</v>
      </c>
      <c r="B855" s="8" t="n">
        <f aca="false">+[2]data1cf!AA854</f>
        <v>-86990.9600119716</v>
      </c>
      <c r="C855" s="8" t="n">
        <f aca="false">+[2]data1cf!AB854</f>
        <v>-7731.9653787629</v>
      </c>
      <c r="D855" s="8" t="n">
        <f aca="false">+[2]data1cf!AC854</f>
        <v>-3745.84125851042</v>
      </c>
      <c r="E855" s="8" t="n">
        <f aca="false">+[2]data1cf!AD854</f>
        <v>-3277.46614430344</v>
      </c>
      <c r="F855" s="8" t="n">
        <f aca="false">+[2]data1cf!AE854</f>
        <v>-3524.36956419438</v>
      </c>
      <c r="G855" s="8" t="n">
        <f aca="false">+[2]data1cf!AF854</f>
        <v>-3869.94658973629</v>
      </c>
      <c r="H855" s="8" t="n">
        <f aca="false">+[2]data1cf!AG854</f>
        <v>-2502.55091809651</v>
      </c>
      <c r="I855" s="8" t="n">
        <f aca="false">+[2]data1cf!AH854</f>
        <v>-2614.74057992637</v>
      </c>
      <c r="J855" s="8" t="n">
        <f aca="false">+[2]data1cf!AI854</f>
        <v>-2627.17478246136</v>
      </c>
      <c r="K855" s="8" t="n">
        <f aca="false">+[2]data1cf!AJ854</f>
        <v>-2636.59980254714</v>
      </c>
      <c r="L855" s="8" t="n">
        <f aca="false">+[2]data1cf!AK854</f>
        <v>-2664.66871734177</v>
      </c>
      <c r="M855" s="8" t="n">
        <f aca="false">+[2]data1cf!AL854</f>
        <v>-2663.37843684996</v>
      </c>
      <c r="N855" s="8" t="n">
        <f aca="false">+[2]data1cf!AM854</f>
        <v>-2680.75544987368</v>
      </c>
      <c r="O855" s="8" t="n">
        <f aca="false">+[2]data1cf!AN854</f>
        <v>-2491.17875398182</v>
      </c>
      <c r="P855" s="8" t="n">
        <f aca="false">+[2]data1cf!AO854</f>
        <v>-2452.5639353995</v>
      </c>
      <c r="Q855" s="8" t="n">
        <f aca="false">+[2]data1cf!AP854</f>
        <v>-2453.71379880942</v>
      </c>
      <c r="R855" s="8" t="n">
        <f aca="false">+[2]data1cf!AQ854</f>
        <v>997.75151495331</v>
      </c>
      <c r="S855" s="8" t="n">
        <f aca="false">+[2]data1cf!AR854</f>
        <v>0</v>
      </c>
      <c r="T855" s="8" t="n">
        <f aca="false">+[2]data1cf!AS854</f>
        <v>0</v>
      </c>
      <c r="U855" s="8" t="n">
        <f aca="false">+[2]data1cf!AT854</f>
        <v>0</v>
      </c>
      <c r="V855" s="8" t="n">
        <f aca="false">+[2]data1cf!AU854</f>
        <v>0</v>
      </c>
      <c r="W855" s="8" t="n">
        <f aca="false">+[2]data1cf!AV854</f>
        <v>0</v>
      </c>
      <c r="X855" s="8" t="n">
        <f aca="false">+[2]data1cf!AW854</f>
        <v>0</v>
      </c>
      <c r="Y855" s="8" t="n">
        <f aca="false">+[2]data1cf!AX854</f>
        <v>0</v>
      </c>
      <c r="Z855" s="8" t="n">
        <f aca="false">+[2]data1cf!AY854</f>
        <v>0</v>
      </c>
      <c r="AA855" s="8" t="n">
        <f aca="false">+[2]data1cf!AZ854</f>
        <v>0</v>
      </c>
      <c r="AB855" s="9"/>
      <c r="AC855" s="9"/>
      <c r="AD855" s="9"/>
      <c r="AE855" s="9"/>
      <c r="AF855" s="9"/>
      <c r="AG855" s="9"/>
      <c r="AH855" s="9"/>
      <c r="AI855" s="9"/>
      <c r="AJ855" s="9"/>
      <c r="AK855" s="1"/>
      <c r="AL855" s="1" t="e">
        <f aca="false">SUMPRODUCT(B855:AJ855,PVCapPrice)</f>
        <v>#DIV/0!</v>
      </c>
      <c r="AM855" s="1"/>
      <c r="AN855" s="1"/>
      <c r="AO855" s="1"/>
      <c r="AP855" s="1"/>
      <c r="AQ855" s="1"/>
    </row>
    <row r="856" customFormat="false" ht="11.25" hidden="false" customHeight="false" outlineLevel="0" collapsed="false">
      <c r="A856" s="1" t="n">
        <v>854</v>
      </c>
      <c r="B856" s="8" t="n">
        <f aca="false">+[2]data1cf!AA855</f>
        <v>-87496.4887731878</v>
      </c>
      <c r="C856" s="8" t="n">
        <f aca="false">+[2]data1cf!AB855</f>
        <v>-7717.28001735525</v>
      </c>
      <c r="D856" s="8" t="n">
        <f aca="false">+[2]data1cf!AC855</f>
        <v>-3726.7728708836</v>
      </c>
      <c r="E856" s="8" t="n">
        <f aca="false">+[2]data1cf!AD855</f>
        <v>-3372.52613084699</v>
      </c>
      <c r="F856" s="8" t="n">
        <f aca="false">+[2]data1cf!AE855</f>
        <v>-3569.94137345228</v>
      </c>
      <c r="G856" s="8" t="n">
        <f aca="false">+[2]data1cf!AF855</f>
        <v>-3895.38270565404</v>
      </c>
      <c r="H856" s="8" t="n">
        <f aca="false">+[2]data1cf!AG855</f>
        <v>-2490.30587911542</v>
      </c>
      <c r="I856" s="8" t="n">
        <f aca="false">+[2]data1cf!AH855</f>
        <v>-2603.14415456708</v>
      </c>
      <c r="J856" s="8" t="n">
        <f aca="false">+[2]data1cf!AI855</f>
        <v>-2615.57835710207</v>
      </c>
      <c r="K856" s="8" t="n">
        <f aca="false">+[2]data1cf!AJ855</f>
        <v>-2624.98372222961</v>
      </c>
      <c r="L856" s="8" t="n">
        <f aca="false">+[2]data1cf!AK855</f>
        <v>-2653.07229198248</v>
      </c>
      <c r="M856" s="8" t="n">
        <f aca="false">+[2]data1cf!AL855</f>
        <v>-2651.76235653243</v>
      </c>
      <c r="N856" s="8" t="n">
        <f aca="false">+[2]data1cf!AM855</f>
        <v>-2669.15902451439</v>
      </c>
      <c r="O856" s="8" t="n">
        <f aca="false">+[2]data1cf!AN855</f>
        <v>-2479.56267366429</v>
      </c>
      <c r="P856" s="8" t="n">
        <f aca="false">+[2]data1cf!AO855</f>
        <v>-2440.96751004021</v>
      </c>
      <c r="Q856" s="8" t="n">
        <f aca="false">+[2]data1cf!AP855</f>
        <v>-2442.09771849189</v>
      </c>
      <c r="R856" s="8" t="n">
        <f aca="false">+[2]data1cf!AQ855</f>
        <v>1003.54972763296</v>
      </c>
      <c r="S856" s="8" t="n">
        <f aca="false">+[2]data1cf!AR855</f>
        <v>0</v>
      </c>
      <c r="T856" s="8" t="n">
        <f aca="false">+[2]data1cf!AS855</f>
        <v>0</v>
      </c>
      <c r="U856" s="8" t="n">
        <f aca="false">+[2]data1cf!AT855</f>
        <v>0</v>
      </c>
      <c r="V856" s="8" t="n">
        <f aca="false">+[2]data1cf!AU855</f>
        <v>0</v>
      </c>
      <c r="W856" s="8" t="n">
        <f aca="false">+[2]data1cf!AV855</f>
        <v>0</v>
      </c>
      <c r="X856" s="8" t="n">
        <f aca="false">+[2]data1cf!AW855</f>
        <v>0</v>
      </c>
      <c r="Y856" s="8" t="n">
        <f aca="false">+[2]data1cf!AX855</f>
        <v>0</v>
      </c>
      <c r="Z856" s="8" t="n">
        <f aca="false">+[2]data1cf!AY855</f>
        <v>0</v>
      </c>
      <c r="AA856" s="8" t="n">
        <f aca="false">+[2]data1cf!AZ855</f>
        <v>0</v>
      </c>
      <c r="AB856" s="9"/>
      <c r="AC856" s="9"/>
      <c r="AD856" s="9"/>
      <c r="AE856" s="9"/>
      <c r="AF856" s="9"/>
      <c r="AG856" s="9"/>
      <c r="AH856" s="9"/>
      <c r="AI856" s="9"/>
      <c r="AJ856" s="9"/>
      <c r="AK856" s="1"/>
      <c r="AL856" s="1" t="e">
        <f aca="false">SUMPRODUCT(B856:AJ856,PVCapPrice)</f>
        <v>#DIV/0!</v>
      </c>
      <c r="AM856" s="1"/>
      <c r="AN856" s="1"/>
      <c r="AO856" s="1"/>
      <c r="AP856" s="1"/>
      <c r="AQ856" s="1"/>
    </row>
    <row r="857" customFormat="false" ht="11.25" hidden="false" customHeight="false" outlineLevel="0" collapsed="false">
      <c r="A857" s="1" t="n">
        <v>855</v>
      </c>
      <c r="B857" s="8" t="n">
        <f aca="false">+[2]data1cf!AA856</f>
        <v>-91641.2925340148</v>
      </c>
      <c r="C857" s="8" t="n">
        <f aca="false">+[2]data1cf!AB856</f>
        <v>-7643.76961605698</v>
      </c>
      <c r="D857" s="8" t="n">
        <f aca="false">+[2]data1cf!AC856</f>
        <v>-3513.10661387622</v>
      </c>
      <c r="E857" s="8" t="n">
        <f aca="false">+[2]data1cf!AD856</f>
        <v>-3194.64267373602</v>
      </c>
      <c r="F857" s="8" t="n">
        <f aca="false">+[2]data1cf!AE856</f>
        <v>-3310.7104081032</v>
      </c>
      <c r="G857" s="8" t="n">
        <f aca="false">+[2]data1cf!AF856</f>
        <v>-3840.8746494418</v>
      </c>
      <c r="H857" s="8" t="n">
        <f aca="false">+[2]data1cf!AG856</f>
        <v>-2389.90944766777</v>
      </c>
      <c r="I857" s="8" t="n">
        <f aca="false">+[2]data1cf!AH856</f>
        <v>-2508.06567213672</v>
      </c>
      <c r="J857" s="8" t="n">
        <f aca="false">+[2]data1cf!AI856</f>
        <v>-2520.49987467171</v>
      </c>
      <c r="K857" s="8" t="n">
        <f aca="false">+[2]data1cf!AJ856</f>
        <v>-2529.74408982902</v>
      </c>
      <c r="L857" s="8" t="n">
        <f aca="false">+[2]data1cf!AK856</f>
        <v>-2557.99380955212</v>
      </c>
      <c r="M857" s="8" t="n">
        <f aca="false">+[2]data1cf!AL856</f>
        <v>-2556.52272413185</v>
      </c>
      <c r="N857" s="8" t="n">
        <f aca="false">+[2]data1cf!AM856</f>
        <v>-2574.08054208403</v>
      </c>
      <c r="O857" s="8" t="n">
        <f aca="false">+[2]data1cf!AN856</f>
        <v>-2384.32304126371</v>
      </c>
      <c r="P857" s="8" t="n">
        <f aca="false">+[2]data1cf!AO856</f>
        <v>-2345.88902760985</v>
      </c>
      <c r="Q857" s="8" t="n">
        <f aca="false">+[2]data1cf!AP856</f>
        <v>-2346.85808609131</v>
      </c>
      <c r="R857" s="8" t="n">
        <f aca="false">+[2]data1cf!AQ856</f>
        <v>1051.08896884814</v>
      </c>
      <c r="S857" s="8" t="n">
        <f aca="false">+[2]data1cf!AR856</f>
        <v>0</v>
      </c>
      <c r="T857" s="8" t="n">
        <f aca="false">+[2]data1cf!AS856</f>
        <v>0</v>
      </c>
      <c r="U857" s="8" t="n">
        <f aca="false">+[2]data1cf!AT856</f>
        <v>0</v>
      </c>
      <c r="V857" s="8" t="n">
        <f aca="false">+[2]data1cf!AU856</f>
        <v>0</v>
      </c>
      <c r="W857" s="8" t="n">
        <f aca="false">+[2]data1cf!AV856</f>
        <v>0</v>
      </c>
      <c r="X857" s="8" t="n">
        <f aca="false">+[2]data1cf!AW856</f>
        <v>0</v>
      </c>
      <c r="Y857" s="8" t="n">
        <f aca="false">+[2]data1cf!AX856</f>
        <v>0</v>
      </c>
      <c r="Z857" s="8" t="n">
        <f aca="false">+[2]data1cf!AY856</f>
        <v>0</v>
      </c>
      <c r="AA857" s="8" t="n">
        <f aca="false">+[2]data1cf!AZ856</f>
        <v>0</v>
      </c>
      <c r="AB857" s="9"/>
      <c r="AC857" s="9"/>
      <c r="AD857" s="9"/>
      <c r="AE857" s="9"/>
      <c r="AF857" s="9"/>
      <c r="AG857" s="9"/>
      <c r="AH857" s="9"/>
      <c r="AI857" s="9"/>
      <c r="AJ857" s="9"/>
      <c r="AK857" s="1"/>
      <c r="AL857" s="1" t="e">
        <f aca="false">SUMPRODUCT(B857:AJ857,PVCapPrice)</f>
        <v>#DIV/0!</v>
      </c>
      <c r="AM857" s="1"/>
      <c r="AN857" s="1"/>
      <c r="AO857" s="1"/>
      <c r="AP857" s="1"/>
      <c r="AQ857" s="1"/>
    </row>
    <row r="858" customFormat="false" ht="11.25" hidden="false" customHeight="false" outlineLevel="0" collapsed="false">
      <c r="A858" s="1" t="n">
        <v>856</v>
      </c>
      <c r="B858" s="8" t="n">
        <f aca="false">+[2]data1cf!AA857</f>
        <v>-93039.7541249077</v>
      </c>
      <c r="C858" s="8" t="n">
        <f aca="false">+[2]data1cf!AB857</f>
        <v>-7533.93557541387</v>
      </c>
      <c r="D858" s="8" t="n">
        <f aca="false">+[2]data1cf!AC857</f>
        <v>-3479.42744159938</v>
      </c>
      <c r="E858" s="8" t="n">
        <f aca="false">+[2]data1cf!AD857</f>
        <v>-3167.53874449254</v>
      </c>
      <c r="F858" s="8" t="n">
        <f aca="false">+[2]data1cf!AE857</f>
        <v>-3468.96364679557</v>
      </c>
      <c r="G858" s="8" t="n">
        <f aca="false">+[2]data1cf!AF857</f>
        <v>-3580.69334388163</v>
      </c>
      <c r="H858" s="8" t="n">
        <f aca="false">+[2]data1cf!AG857</f>
        <v>-2356.03557538238</v>
      </c>
      <c r="I858" s="8" t="n">
        <f aca="false">+[2]data1cf!AH857</f>
        <v>-2475.98608201091</v>
      </c>
      <c r="J858" s="8" t="n">
        <f aca="false">+[2]data1cf!AI857</f>
        <v>-2488.4202845459</v>
      </c>
      <c r="K858" s="8" t="n">
        <f aca="false">+[2]data1cf!AJ857</f>
        <v>-2497.61012751656</v>
      </c>
      <c r="L858" s="8" t="n">
        <f aca="false">+[2]data1cf!AK857</f>
        <v>-2525.91421942631</v>
      </c>
      <c r="M858" s="8" t="n">
        <f aca="false">+[2]data1cf!AL857</f>
        <v>-2524.38876181939</v>
      </c>
      <c r="N858" s="8" t="n">
        <f aca="false">+[2]data1cf!AM857</f>
        <v>-2542.00095195822</v>
      </c>
      <c r="O858" s="8" t="n">
        <f aca="false">+[2]data1cf!AN857</f>
        <v>-2352.18907895125</v>
      </c>
      <c r="P858" s="8" t="n">
        <f aca="false">+[2]data1cf!AO857</f>
        <v>-2313.80943748404</v>
      </c>
      <c r="Q858" s="8" t="n">
        <f aca="false">+[2]data1cf!AP857</f>
        <v>-2314.72412377884</v>
      </c>
      <c r="R858" s="8" t="n">
        <f aca="false">+[2]data1cf!AQ857</f>
        <v>1067.12876391104</v>
      </c>
      <c r="S858" s="8" t="n">
        <f aca="false">+[2]data1cf!AR857</f>
        <v>0</v>
      </c>
      <c r="T858" s="8" t="n">
        <f aca="false">+[2]data1cf!AS857</f>
        <v>0</v>
      </c>
      <c r="U858" s="8" t="n">
        <f aca="false">+[2]data1cf!AT857</f>
        <v>0</v>
      </c>
      <c r="V858" s="8" t="n">
        <f aca="false">+[2]data1cf!AU857</f>
        <v>0</v>
      </c>
      <c r="W858" s="8" t="n">
        <f aca="false">+[2]data1cf!AV857</f>
        <v>0</v>
      </c>
      <c r="X858" s="8" t="n">
        <f aca="false">+[2]data1cf!AW857</f>
        <v>0</v>
      </c>
      <c r="Y858" s="8" t="n">
        <f aca="false">+[2]data1cf!AX857</f>
        <v>0</v>
      </c>
      <c r="Z858" s="8" t="n">
        <f aca="false">+[2]data1cf!AY857</f>
        <v>0</v>
      </c>
      <c r="AA858" s="8" t="n">
        <f aca="false">+[2]data1cf!AZ857</f>
        <v>0</v>
      </c>
      <c r="AB858" s="9"/>
      <c r="AC858" s="9"/>
      <c r="AD858" s="9"/>
      <c r="AE858" s="9"/>
      <c r="AF858" s="9"/>
      <c r="AG858" s="9"/>
      <c r="AH858" s="9"/>
      <c r="AI858" s="9"/>
      <c r="AJ858" s="9"/>
      <c r="AK858" s="1"/>
      <c r="AL858" s="1" t="e">
        <f aca="false">SUMPRODUCT(B858:AJ858,PVCapPrice)</f>
        <v>#DIV/0!</v>
      </c>
      <c r="AM858" s="1"/>
      <c r="AN858" s="1"/>
      <c r="AO858" s="1"/>
      <c r="AP858" s="1"/>
      <c r="AQ858" s="1"/>
    </row>
    <row r="859" customFormat="false" ht="11.25" hidden="false" customHeight="false" outlineLevel="0" collapsed="false">
      <c r="A859" s="1" t="n">
        <v>857</v>
      </c>
      <c r="B859" s="8" t="n">
        <f aca="false">+[2]data1cf!AA858</f>
        <v>-100271.177573768</v>
      </c>
      <c r="C859" s="8" t="n">
        <f aca="false">+[2]data1cf!AB858</f>
        <v>-7352.67725374677</v>
      </c>
      <c r="D859" s="8" t="n">
        <f aca="false">+[2]data1cf!AC858</f>
        <v>-3219.94069800646</v>
      </c>
      <c r="E859" s="8" t="n">
        <f aca="false">+[2]data1cf!AD858</f>
        <v>-2854.50749480119</v>
      </c>
      <c r="F859" s="8" t="n">
        <f aca="false">+[2]data1cf!AE858</f>
        <v>-3147.78114307258</v>
      </c>
      <c r="G859" s="8" t="n">
        <f aca="false">+[2]data1cf!AF858</f>
        <v>-3543.92104875267</v>
      </c>
      <c r="H859" s="8" t="n">
        <f aca="false">+[2]data1cf!AG858</f>
        <v>-2180.87430106246</v>
      </c>
      <c r="I859" s="8" t="n">
        <f aca="false">+[2]data1cf!AH858</f>
        <v>-2310.10301323281</v>
      </c>
      <c r="J859" s="8" t="n">
        <f aca="false">+[2]data1cf!AI858</f>
        <v>-2322.5372157678</v>
      </c>
      <c r="K859" s="8" t="n">
        <f aca="false">+[2]data1cf!AJ858</f>
        <v>-2331.44590099477</v>
      </c>
      <c r="L859" s="8" t="n">
        <f aca="false">+[2]data1cf!AK858</f>
        <v>-2360.03115064821</v>
      </c>
      <c r="M859" s="8" t="n">
        <f aca="false">+[2]data1cf!AL858</f>
        <v>-2358.2245352976</v>
      </c>
      <c r="N859" s="8" t="n">
        <f aca="false">+[2]data1cf!AM858</f>
        <v>-2376.11788318012</v>
      </c>
      <c r="O859" s="8" t="n">
        <f aca="false">+[2]data1cf!AN858</f>
        <v>-2186.02485242946</v>
      </c>
      <c r="P859" s="8" t="n">
        <f aca="false">+[2]data1cf!AO858</f>
        <v>-2147.92636870594</v>
      </c>
      <c r="Q859" s="8" t="n">
        <f aca="false">+[2]data1cf!AP858</f>
        <v>-2148.55989725705</v>
      </c>
      <c r="R859" s="8" t="n">
        <f aca="false">+[2]data1cf!AQ858</f>
        <v>1150.07029830009</v>
      </c>
      <c r="S859" s="8" t="n">
        <f aca="false">+[2]data1cf!AR858</f>
        <v>0</v>
      </c>
      <c r="T859" s="8" t="n">
        <f aca="false">+[2]data1cf!AS858</f>
        <v>0</v>
      </c>
      <c r="U859" s="8" t="n">
        <f aca="false">+[2]data1cf!AT858</f>
        <v>0</v>
      </c>
      <c r="V859" s="8" t="n">
        <f aca="false">+[2]data1cf!AU858</f>
        <v>0</v>
      </c>
      <c r="W859" s="8" t="n">
        <f aca="false">+[2]data1cf!AV858</f>
        <v>0</v>
      </c>
      <c r="X859" s="8" t="n">
        <f aca="false">+[2]data1cf!AW858</f>
        <v>0</v>
      </c>
      <c r="Y859" s="8" t="n">
        <f aca="false">+[2]data1cf!AX858</f>
        <v>0</v>
      </c>
      <c r="Z859" s="8" t="n">
        <f aca="false">+[2]data1cf!AY858</f>
        <v>0</v>
      </c>
      <c r="AA859" s="8" t="n">
        <f aca="false">+[2]data1cf!AZ858</f>
        <v>0</v>
      </c>
      <c r="AB859" s="9"/>
      <c r="AC859" s="9"/>
      <c r="AD859" s="9"/>
      <c r="AE859" s="9"/>
      <c r="AF859" s="9"/>
      <c r="AG859" s="9"/>
      <c r="AH859" s="9"/>
      <c r="AI859" s="9"/>
      <c r="AJ859" s="9"/>
      <c r="AK859" s="1"/>
      <c r="AL859" s="1" t="e">
        <f aca="false">SUMPRODUCT(B859:AJ859,PVCapPrice)</f>
        <v>#DIV/0!</v>
      </c>
      <c r="AM859" s="1"/>
      <c r="AN859" s="1"/>
      <c r="AO859" s="1"/>
      <c r="AP859" s="1"/>
      <c r="AQ859" s="1"/>
    </row>
    <row r="860" customFormat="false" ht="11.25" hidden="false" customHeight="false" outlineLevel="0" collapsed="false">
      <c r="A860" s="1" t="n">
        <v>858</v>
      </c>
      <c r="B860" s="8" t="n">
        <f aca="false">+[2]data1cf!AA859</f>
        <v>-96768.6299402214</v>
      </c>
      <c r="C860" s="8" t="n">
        <f aca="false">+[2]data1cf!AB859</f>
        <v>-7482.58355229929</v>
      </c>
      <c r="D860" s="8" t="n">
        <f aca="false">+[2]data1cf!AC859</f>
        <v>-3375.7443455891</v>
      </c>
      <c r="E860" s="8" t="n">
        <f aca="false">+[2]data1cf!AD859</f>
        <v>-3136.19573243351</v>
      </c>
      <c r="F860" s="8" t="n">
        <f aca="false">+[2]data1cf!AE859</f>
        <v>-3326.5428578587</v>
      </c>
      <c r="G860" s="8" t="n">
        <f aca="false">+[2]data1cf!AF859</f>
        <v>-3597.76110031142</v>
      </c>
      <c r="H860" s="8" t="n">
        <f aca="false">+[2]data1cf!AG859</f>
        <v>-2265.71385045366</v>
      </c>
      <c r="I860" s="8" t="n">
        <f aca="false">+[2]data1cf!AH859</f>
        <v>-2390.44865390827</v>
      </c>
      <c r="J860" s="8" t="n">
        <f aca="false">+[2]data1cf!AI859</f>
        <v>-2402.88285644325</v>
      </c>
      <c r="K860" s="8" t="n">
        <f aca="false">+[2]data1cf!AJ859</f>
        <v>-2411.92772072222</v>
      </c>
      <c r="L860" s="8" t="n">
        <f aca="false">+[2]data1cf!AK859</f>
        <v>-2440.37679132367</v>
      </c>
      <c r="M860" s="8" t="n">
        <f aca="false">+[2]data1cf!AL859</f>
        <v>-2438.70635502504</v>
      </c>
      <c r="N860" s="8" t="n">
        <f aca="false">+[2]data1cf!AM859</f>
        <v>-2456.46352385557</v>
      </c>
      <c r="O860" s="8" t="n">
        <f aca="false">+[2]data1cf!AN859</f>
        <v>-2266.5066721569</v>
      </c>
      <c r="P860" s="8" t="n">
        <f aca="false">+[2]data1cf!AO859</f>
        <v>-2228.27200938139</v>
      </c>
      <c r="Q860" s="8" t="n">
        <f aca="false">+[2]data1cf!AP859</f>
        <v>-2229.0417169845</v>
      </c>
      <c r="R860" s="8" t="n">
        <f aca="false">+[2]data1cf!AQ859</f>
        <v>1109.89747796236</v>
      </c>
      <c r="S860" s="8" t="n">
        <f aca="false">+[2]data1cf!AR859</f>
        <v>0</v>
      </c>
      <c r="T860" s="8" t="n">
        <f aca="false">+[2]data1cf!AS859</f>
        <v>0</v>
      </c>
      <c r="U860" s="8" t="n">
        <f aca="false">+[2]data1cf!AT859</f>
        <v>0</v>
      </c>
      <c r="V860" s="8" t="n">
        <f aca="false">+[2]data1cf!AU859</f>
        <v>0</v>
      </c>
      <c r="W860" s="8" t="n">
        <f aca="false">+[2]data1cf!AV859</f>
        <v>0</v>
      </c>
      <c r="X860" s="8" t="n">
        <f aca="false">+[2]data1cf!AW859</f>
        <v>0</v>
      </c>
      <c r="Y860" s="8" t="n">
        <f aca="false">+[2]data1cf!AX859</f>
        <v>0</v>
      </c>
      <c r="Z860" s="8" t="n">
        <f aca="false">+[2]data1cf!AY859</f>
        <v>0</v>
      </c>
      <c r="AA860" s="8" t="n">
        <f aca="false">+[2]data1cf!AZ859</f>
        <v>0</v>
      </c>
      <c r="AB860" s="9"/>
      <c r="AC860" s="9"/>
      <c r="AD860" s="9"/>
      <c r="AE860" s="9"/>
      <c r="AF860" s="9"/>
      <c r="AG860" s="9"/>
      <c r="AH860" s="9"/>
      <c r="AI860" s="9"/>
      <c r="AJ860" s="9"/>
      <c r="AK860" s="1"/>
      <c r="AL860" s="1" t="e">
        <f aca="false">SUMPRODUCT(B860:AJ860,PVCapPrice)</f>
        <v>#DIV/0!</v>
      </c>
      <c r="AM860" s="1"/>
      <c r="AN860" s="1"/>
      <c r="AO860" s="1"/>
      <c r="AP860" s="1"/>
      <c r="AQ860" s="1"/>
    </row>
    <row r="861" customFormat="false" ht="11.25" hidden="false" customHeight="false" outlineLevel="0" collapsed="false">
      <c r="A861" s="1" t="n">
        <v>859</v>
      </c>
      <c r="B861" s="8" t="n">
        <f aca="false">+[2]data1cf!AA860</f>
        <v>-97593.6640158173</v>
      </c>
      <c r="C861" s="8" t="n">
        <f aca="false">+[2]data1cf!AB860</f>
        <v>-7416.47691929734</v>
      </c>
      <c r="D861" s="8" t="n">
        <f aca="false">+[2]data1cf!AC860</f>
        <v>-3292.89160556707</v>
      </c>
      <c r="E861" s="8" t="n">
        <f aca="false">+[2]data1cf!AD860</f>
        <v>-2925.87229106541</v>
      </c>
      <c r="F861" s="8" t="n">
        <f aca="false">+[2]data1cf!AE860</f>
        <v>-3183.76288699893</v>
      </c>
      <c r="G861" s="8" t="n">
        <f aca="false">+[2]data1cf!AF860</f>
        <v>-3592.97976853525</v>
      </c>
      <c r="H861" s="8" t="n">
        <f aca="false">+[2]data1cf!AG860</f>
        <v>-2245.72967706639</v>
      </c>
      <c r="I861" s="8" t="n">
        <f aca="false">+[2]data1cf!AH860</f>
        <v>-2371.52303224136</v>
      </c>
      <c r="J861" s="8" t="n">
        <f aca="false">+[2]data1cf!AI860</f>
        <v>-2383.95723477635</v>
      </c>
      <c r="K861" s="8" t="n">
        <f aca="false">+[2]data1cf!AJ860</f>
        <v>-2392.97002173045</v>
      </c>
      <c r="L861" s="8" t="n">
        <f aca="false">+[2]data1cf!AK860</f>
        <v>-2421.45116965676</v>
      </c>
      <c r="M861" s="8" t="n">
        <f aca="false">+[2]data1cf!AL860</f>
        <v>-2419.74865603327</v>
      </c>
      <c r="N861" s="8" t="n">
        <f aca="false">+[2]data1cf!AM860</f>
        <v>-2437.53790218866</v>
      </c>
      <c r="O861" s="8" t="n">
        <f aca="false">+[2]data1cf!AN860</f>
        <v>-2247.54897316514</v>
      </c>
      <c r="P861" s="8" t="n">
        <f aca="false">+[2]data1cf!AO860</f>
        <v>-2209.34638771448</v>
      </c>
      <c r="Q861" s="8" t="n">
        <f aca="false">+[2]data1cf!AP860</f>
        <v>-2210.08401799273</v>
      </c>
      <c r="R861" s="8" t="n">
        <f aca="false">+[2]data1cf!AQ860</f>
        <v>1119.36028879582</v>
      </c>
      <c r="S861" s="8" t="n">
        <f aca="false">+[2]data1cf!AR860</f>
        <v>0</v>
      </c>
      <c r="T861" s="8" t="n">
        <f aca="false">+[2]data1cf!AS860</f>
        <v>0</v>
      </c>
      <c r="U861" s="8" t="n">
        <f aca="false">+[2]data1cf!AT860</f>
        <v>0</v>
      </c>
      <c r="V861" s="8" t="n">
        <f aca="false">+[2]data1cf!AU860</f>
        <v>0</v>
      </c>
      <c r="W861" s="8" t="n">
        <f aca="false">+[2]data1cf!AV860</f>
        <v>0</v>
      </c>
      <c r="X861" s="8" t="n">
        <f aca="false">+[2]data1cf!AW860</f>
        <v>0</v>
      </c>
      <c r="Y861" s="8" t="n">
        <f aca="false">+[2]data1cf!AX860</f>
        <v>0</v>
      </c>
      <c r="Z861" s="8" t="n">
        <f aca="false">+[2]data1cf!AY860</f>
        <v>0</v>
      </c>
      <c r="AA861" s="8" t="n">
        <f aca="false">+[2]data1cf!AZ860</f>
        <v>0</v>
      </c>
      <c r="AB861" s="9"/>
      <c r="AC861" s="9"/>
      <c r="AD861" s="9"/>
      <c r="AE861" s="9"/>
      <c r="AF861" s="9"/>
      <c r="AG861" s="9"/>
      <c r="AH861" s="9"/>
      <c r="AI861" s="9"/>
      <c r="AJ861" s="9"/>
      <c r="AK861" s="1"/>
      <c r="AL861" s="1" t="e">
        <f aca="false">SUMPRODUCT(B861:AJ861,PVCapPrice)</f>
        <v>#DIV/0!</v>
      </c>
      <c r="AM861" s="1"/>
      <c r="AN861" s="1"/>
      <c r="AO861" s="1"/>
      <c r="AP861" s="1"/>
      <c r="AQ861" s="1"/>
    </row>
    <row r="862" customFormat="false" ht="11.25" hidden="false" customHeight="false" outlineLevel="0" collapsed="false">
      <c r="A862" s="1" t="n">
        <v>860</v>
      </c>
      <c r="B862" s="8" t="n">
        <f aca="false">+[2]data1cf!AA861</f>
        <v>-102848.752860291</v>
      </c>
      <c r="C862" s="8" t="n">
        <f aca="false">+[2]data1cf!AB861</f>
        <v>-7422.73498314763</v>
      </c>
      <c r="D862" s="8" t="n">
        <f aca="false">+[2]data1cf!AC861</f>
        <v>-3064.14085899924</v>
      </c>
      <c r="E862" s="8" t="n">
        <f aca="false">+[2]data1cf!AD861</f>
        <v>-2658.60057908314</v>
      </c>
      <c r="F862" s="8" t="n">
        <f aca="false">+[2]data1cf!AE861</f>
        <v>-3081.24189482921</v>
      </c>
      <c r="G862" s="8" t="n">
        <f aca="false">+[2]data1cf!AF861</f>
        <v>-3472.26079711023</v>
      </c>
      <c r="H862" s="8" t="n">
        <f aca="false">+[2]data1cf!AG861</f>
        <v>-2118.43965385422</v>
      </c>
      <c r="I862" s="8" t="n">
        <f aca="false">+[2]data1cf!AH861</f>
        <v>-2250.9754982202</v>
      </c>
      <c r="J862" s="8" t="n">
        <f aca="false">+[2]data1cf!AI861</f>
        <v>-2263.40970075519</v>
      </c>
      <c r="K862" s="8" t="n">
        <f aca="false">+[2]data1cf!AJ861</f>
        <v>-2272.21816985502</v>
      </c>
      <c r="L862" s="8" t="n">
        <f aca="false">+[2]data1cf!AK861</f>
        <v>-2300.9036356356</v>
      </c>
      <c r="M862" s="8" t="n">
        <f aca="false">+[2]data1cf!AL861</f>
        <v>-2298.99680415784</v>
      </c>
      <c r="N862" s="8" t="n">
        <f aca="false">+[2]data1cf!AM861</f>
        <v>-2316.9903681675</v>
      </c>
      <c r="O862" s="8" t="n">
        <f aca="false">+[2]data1cf!AN861</f>
        <v>-2126.7971212897</v>
      </c>
      <c r="P862" s="8" t="n">
        <f aca="false">+[2]data1cf!AO861</f>
        <v>-2088.79885369332</v>
      </c>
      <c r="Q862" s="8" t="n">
        <f aca="false">+[2]data1cf!AP861</f>
        <v>-2089.3321661173</v>
      </c>
      <c r="R862" s="8" t="n">
        <f aca="false">+[2]data1cf!AQ861</f>
        <v>1179.6340558064</v>
      </c>
      <c r="S862" s="8" t="n">
        <f aca="false">+[2]data1cf!AR861</f>
        <v>0</v>
      </c>
      <c r="T862" s="8" t="n">
        <f aca="false">+[2]data1cf!AS861</f>
        <v>0</v>
      </c>
      <c r="U862" s="8" t="n">
        <f aca="false">+[2]data1cf!AT861</f>
        <v>0</v>
      </c>
      <c r="V862" s="8" t="n">
        <f aca="false">+[2]data1cf!AU861</f>
        <v>0</v>
      </c>
      <c r="W862" s="8" t="n">
        <f aca="false">+[2]data1cf!AV861</f>
        <v>0</v>
      </c>
      <c r="X862" s="8" t="n">
        <f aca="false">+[2]data1cf!AW861</f>
        <v>0</v>
      </c>
      <c r="Y862" s="8" t="n">
        <f aca="false">+[2]data1cf!AX861</f>
        <v>0</v>
      </c>
      <c r="Z862" s="8" t="n">
        <f aca="false">+[2]data1cf!AY861</f>
        <v>0</v>
      </c>
      <c r="AA862" s="8" t="n">
        <f aca="false">+[2]data1cf!AZ861</f>
        <v>0</v>
      </c>
      <c r="AB862" s="9"/>
      <c r="AC862" s="9"/>
      <c r="AD862" s="9"/>
      <c r="AE862" s="9"/>
      <c r="AF862" s="9"/>
      <c r="AG862" s="9"/>
      <c r="AH862" s="9"/>
      <c r="AI862" s="9"/>
      <c r="AJ862" s="9"/>
      <c r="AK862" s="1"/>
      <c r="AL862" s="1" t="e">
        <f aca="false">SUMPRODUCT(B862:AJ862,PVCapPrice)</f>
        <v>#DIV/0!</v>
      </c>
      <c r="AM862" s="1"/>
      <c r="AN862" s="1"/>
      <c r="AO862" s="1"/>
      <c r="AP862" s="1"/>
      <c r="AQ862" s="1"/>
    </row>
    <row r="863" customFormat="false" ht="11.25" hidden="false" customHeight="false" outlineLevel="0" collapsed="false">
      <c r="A863" s="1" t="n">
        <v>861</v>
      </c>
      <c r="B863" s="8" t="n">
        <f aca="false">+[2]data1cf!AA862</f>
        <v>-90673.625619809</v>
      </c>
      <c r="C863" s="8" t="n">
        <f aca="false">+[2]data1cf!AB862</f>
        <v>-7681.59368967775</v>
      </c>
      <c r="D863" s="8" t="n">
        <f aca="false">+[2]data1cf!AC862</f>
        <v>-3546.71565011287</v>
      </c>
      <c r="E863" s="8" t="n">
        <f aca="false">+[2]data1cf!AD862</f>
        <v>-3201.60097994623</v>
      </c>
      <c r="F863" s="8" t="n">
        <f aca="false">+[2]data1cf!AE862</f>
        <v>-3404.24042156579</v>
      </c>
      <c r="G863" s="8" t="n">
        <f aca="false">+[2]data1cf!AF862</f>
        <v>-3641.32173123263</v>
      </c>
      <c r="H863" s="8" t="n">
        <f aca="false">+[2]data1cf!AG862</f>
        <v>-2413.34850790372</v>
      </c>
      <c r="I863" s="8" t="n">
        <f aca="false">+[2]data1cf!AH862</f>
        <v>-2530.26317701507</v>
      </c>
      <c r="J863" s="8" t="n">
        <f aca="false">+[2]data1cf!AI862</f>
        <v>-2542.69737955006</v>
      </c>
      <c r="K863" s="8" t="n">
        <f aca="false">+[2]data1cf!AJ862</f>
        <v>-2551.979217597</v>
      </c>
      <c r="L863" s="8" t="n">
        <f aca="false">+[2]data1cf!AK862</f>
        <v>-2580.19131443047</v>
      </c>
      <c r="M863" s="8" t="n">
        <f aca="false">+[2]data1cf!AL862</f>
        <v>-2578.75785189982</v>
      </c>
      <c r="N863" s="8" t="n">
        <f aca="false">+[2]data1cf!AM862</f>
        <v>-2596.27804696238</v>
      </c>
      <c r="O863" s="8" t="n">
        <f aca="false">+[2]data1cf!AN862</f>
        <v>-2406.55816903169</v>
      </c>
      <c r="P863" s="8" t="n">
        <f aca="false">+[2]data1cf!AO862</f>
        <v>-2368.0865324882</v>
      </c>
      <c r="Q863" s="8" t="n">
        <f aca="false">+[2]data1cf!AP862</f>
        <v>-2369.09321385928</v>
      </c>
      <c r="R863" s="8" t="n">
        <f aca="false">+[2]data1cf!AQ862</f>
        <v>1039.99021640896</v>
      </c>
      <c r="S863" s="8" t="n">
        <f aca="false">+[2]data1cf!AR862</f>
        <v>0</v>
      </c>
      <c r="T863" s="8" t="n">
        <f aca="false">+[2]data1cf!AS862</f>
        <v>0</v>
      </c>
      <c r="U863" s="8" t="n">
        <f aca="false">+[2]data1cf!AT862</f>
        <v>0</v>
      </c>
      <c r="V863" s="8" t="n">
        <f aca="false">+[2]data1cf!AU862</f>
        <v>0</v>
      </c>
      <c r="W863" s="8" t="n">
        <f aca="false">+[2]data1cf!AV862</f>
        <v>0</v>
      </c>
      <c r="X863" s="8" t="n">
        <f aca="false">+[2]data1cf!AW862</f>
        <v>0</v>
      </c>
      <c r="Y863" s="8" t="n">
        <f aca="false">+[2]data1cf!AX862</f>
        <v>0</v>
      </c>
      <c r="Z863" s="8" t="n">
        <f aca="false">+[2]data1cf!AY862</f>
        <v>0</v>
      </c>
      <c r="AA863" s="8" t="n">
        <f aca="false">+[2]data1cf!AZ862</f>
        <v>0</v>
      </c>
      <c r="AB863" s="9"/>
      <c r="AC863" s="9"/>
      <c r="AD863" s="9"/>
      <c r="AE863" s="9"/>
      <c r="AF863" s="9"/>
      <c r="AG863" s="9"/>
      <c r="AH863" s="9"/>
      <c r="AI863" s="9"/>
      <c r="AJ863" s="9"/>
      <c r="AK863" s="1"/>
      <c r="AL863" s="1" t="e">
        <f aca="false">SUMPRODUCT(B863:AJ863,PVCapPrice)</f>
        <v>#DIV/0!</v>
      </c>
      <c r="AM863" s="1"/>
      <c r="AN863" s="1"/>
      <c r="AO863" s="1"/>
      <c r="AP863" s="1"/>
      <c r="AQ863" s="1"/>
    </row>
    <row r="864" customFormat="false" ht="11.25" hidden="false" customHeight="false" outlineLevel="0" collapsed="false">
      <c r="A864" s="1" t="n">
        <v>862</v>
      </c>
      <c r="B864" s="8" t="n">
        <f aca="false">+[2]data1cf!AA863</f>
        <v>-101856.83027733</v>
      </c>
      <c r="C864" s="8" t="n">
        <f aca="false">+[2]data1cf!AB863</f>
        <v>-7315.66425119222</v>
      </c>
      <c r="D864" s="8" t="n">
        <f aca="false">+[2]data1cf!AC863</f>
        <v>-3121.982211904</v>
      </c>
      <c r="E864" s="8" t="n">
        <f aca="false">+[2]data1cf!AD863</f>
        <v>-2856.79535553731</v>
      </c>
      <c r="F864" s="8" t="n">
        <f aca="false">+[2]data1cf!AE863</f>
        <v>-3156.55006329525</v>
      </c>
      <c r="G864" s="8" t="n">
        <f aca="false">+[2]data1cf!AF863</f>
        <v>-3438.71446648082</v>
      </c>
      <c r="H864" s="8" t="n">
        <f aca="false">+[2]data1cf!AG863</f>
        <v>-2142.46624072014</v>
      </c>
      <c r="I864" s="8" t="n">
        <f aca="false">+[2]data1cf!AH863</f>
        <v>-2273.72940873527</v>
      </c>
      <c r="J864" s="8" t="n">
        <f aca="false">+[2]data1cf!AI863</f>
        <v>-2286.16361127026</v>
      </c>
      <c r="K864" s="8" t="n">
        <f aca="false">+[2]data1cf!AJ863</f>
        <v>-2295.01064632012</v>
      </c>
      <c r="L864" s="8" t="n">
        <f aca="false">+[2]data1cf!AK863</f>
        <v>-2323.65754615067</v>
      </c>
      <c r="M864" s="8" t="n">
        <f aca="false">+[2]data1cf!AL863</f>
        <v>-2321.78928062294</v>
      </c>
      <c r="N864" s="8" t="n">
        <f aca="false">+[2]data1cf!AM863</f>
        <v>-2339.74427868258</v>
      </c>
      <c r="O864" s="8" t="n">
        <f aca="false">+[2]data1cf!AN863</f>
        <v>-2149.5895977548</v>
      </c>
      <c r="P864" s="8" t="n">
        <f aca="false">+[2]data1cf!AO863</f>
        <v>-2111.5527642084</v>
      </c>
      <c r="Q864" s="8" t="n">
        <f aca="false">+[2]data1cf!AP863</f>
        <v>-2112.1246425824</v>
      </c>
      <c r="R864" s="8" t="n">
        <f aca="false">+[2]data1cf!AQ863</f>
        <v>1168.25710054886</v>
      </c>
      <c r="S864" s="8" t="n">
        <f aca="false">+[2]data1cf!AR863</f>
        <v>0</v>
      </c>
      <c r="T864" s="8" t="n">
        <f aca="false">+[2]data1cf!AS863</f>
        <v>0</v>
      </c>
      <c r="U864" s="8" t="n">
        <f aca="false">+[2]data1cf!AT863</f>
        <v>0</v>
      </c>
      <c r="V864" s="8" t="n">
        <f aca="false">+[2]data1cf!AU863</f>
        <v>0</v>
      </c>
      <c r="W864" s="8" t="n">
        <f aca="false">+[2]data1cf!AV863</f>
        <v>0</v>
      </c>
      <c r="X864" s="8" t="n">
        <f aca="false">+[2]data1cf!AW863</f>
        <v>0</v>
      </c>
      <c r="Y864" s="8" t="n">
        <f aca="false">+[2]data1cf!AX863</f>
        <v>0</v>
      </c>
      <c r="Z864" s="8" t="n">
        <f aca="false">+[2]data1cf!AY863</f>
        <v>0</v>
      </c>
      <c r="AA864" s="8" t="n">
        <f aca="false">+[2]data1cf!AZ863</f>
        <v>0</v>
      </c>
      <c r="AB864" s="9"/>
      <c r="AC864" s="9"/>
      <c r="AD864" s="9"/>
      <c r="AE864" s="9"/>
      <c r="AF864" s="9"/>
      <c r="AG864" s="9"/>
      <c r="AH864" s="9"/>
      <c r="AI864" s="9"/>
      <c r="AJ864" s="9"/>
      <c r="AK864" s="1"/>
      <c r="AL864" s="1" t="e">
        <f aca="false">SUMPRODUCT(B864:AJ864,PVCapPrice)</f>
        <v>#DIV/0!</v>
      </c>
      <c r="AM864" s="1"/>
      <c r="AN864" s="1"/>
      <c r="AO864" s="1"/>
      <c r="AP864" s="1"/>
      <c r="AQ864" s="1"/>
    </row>
    <row r="865" customFormat="false" ht="11.25" hidden="false" customHeight="false" outlineLevel="0" collapsed="false">
      <c r="A865" s="1" t="n">
        <v>863</v>
      </c>
      <c r="B865" s="8" t="n">
        <f aca="false">+[2]data1cf!AA864</f>
        <v>-93027.8348658457</v>
      </c>
      <c r="C865" s="8" t="n">
        <f aca="false">+[2]data1cf!AB864</f>
        <v>-7505.32829120064</v>
      </c>
      <c r="D865" s="8" t="n">
        <f aca="false">+[2]data1cf!AC864</f>
        <v>-3475.21042796113</v>
      </c>
      <c r="E865" s="8" t="n">
        <f aca="false">+[2]data1cf!AD864</f>
        <v>-3014.88076018106</v>
      </c>
      <c r="F865" s="8" t="n">
        <f aca="false">+[2]data1cf!AE864</f>
        <v>-3319.91735163219</v>
      </c>
      <c r="G865" s="8" t="n">
        <f aca="false">+[2]data1cf!AF864</f>
        <v>-3644.2748555798</v>
      </c>
      <c r="H865" s="8" t="n">
        <f aca="false">+[2]data1cf!AG864</f>
        <v>-2356.324286536</v>
      </c>
      <c r="I865" s="8" t="n">
        <f aca="false">+[2]data1cf!AH864</f>
        <v>-2476.25950027838</v>
      </c>
      <c r="J865" s="8" t="n">
        <f aca="false">+[2]data1cf!AI864</f>
        <v>-2488.69370281337</v>
      </c>
      <c r="K865" s="8" t="n">
        <f aca="false">+[2]data1cf!AJ864</f>
        <v>-2497.88400920483</v>
      </c>
      <c r="L865" s="8" t="n">
        <f aca="false">+[2]data1cf!AK864</f>
        <v>-2526.18763769379</v>
      </c>
      <c r="M865" s="8" t="n">
        <f aca="false">+[2]data1cf!AL864</f>
        <v>-2524.66264350765</v>
      </c>
      <c r="N865" s="8" t="n">
        <f aca="false">+[2]data1cf!AM864</f>
        <v>-2542.27437022569</v>
      </c>
      <c r="O865" s="8" t="n">
        <f aca="false">+[2]data1cf!AN864</f>
        <v>-2352.46296063952</v>
      </c>
      <c r="P865" s="8" t="n">
        <f aca="false">+[2]data1cf!AO864</f>
        <v>-2314.08285575151</v>
      </c>
      <c r="Q865" s="8" t="n">
        <f aca="false">+[2]data1cf!AP864</f>
        <v>-2314.99800546711</v>
      </c>
      <c r="R865" s="8" t="n">
        <f aca="false">+[2]data1cf!AQ864</f>
        <v>1066.9920547773</v>
      </c>
      <c r="S865" s="8" t="n">
        <f aca="false">+[2]data1cf!AR864</f>
        <v>0</v>
      </c>
      <c r="T865" s="8" t="n">
        <f aca="false">+[2]data1cf!AS864</f>
        <v>0</v>
      </c>
      <c r="U865" s="8" t="n">
        <f aca="false">+[2]data1cf!AT864</f>
        <v>0</v>
      </c>
      <c r="V865" s="8" t="n">
        <f aca="false">+[2]data1cf!AU864</f>
        <v>0</v>
      </c>
      <c r="W865" s="8" t="n">
        <f aca="false">+[2]data1cf!AV864</f>
        <v>0</v>
      </c>
      <c r="X865" s="8" t="n">
        <f aca="false">+[2]data1cf!AW864</f>
        <v>0</v>
      </c>
      <c r="Y865" s="8" t="n">
        <f aca="false">+[2]data1cf!AX864</f>
        <v>0</v>
      </c>
      <c r="Z865" s="8" t="n">
        <f aca="false">+[2]data1cf!AY864</f>
        <v>0</v>
      </c>
      <c r="AA865" s="8" t="n">
        <f aca="false">+[2]data1cf!AZ864</f>
        <v>0</v>
      </c>
      <c r="AB865" s="9"/>
      <c r="AC865" s="9"/>
      <c r="AD865" s="9"/>
      <c r="AE865" s="9"/>
      <c r="AF865" s="9"/>
      <c r="AG865" s="9"/>
      <c r="AH865" s="9"/>
      <c r="AI865" s="9"/>
      <c r="AJ865" s="9"/>
      <c r="AK865" s="1"/>
      <c r="AL865" s="1" t="e">
        <f aca="false">SUMPRODUCT(B865:AJ865,PVCapPrice)</f>
        <v>#DIV/0!</v>
      </c>
      <c r="AM865" s="1"/>
      <c r="AN865" s="1"/>
      <c r="AO865" s="1"/>
      <c r="AP865" s="1"/>
      <c r="AQ865" s="1"/>
    </row>
    <row r="866" customFormat="false" ht="11.25" hidden="false" customHeight="false" outlineLevel="0" collapsed="false">
      <c r="A866" s="1" t="n">
        <v>864</v>
      </c>
      <c r="B866" s="8" t="n">
        <f aca="false">+[2]data1cf!AA865</f>
        <v>-92029.6341253489</v>
      </c>
      <c r="C866" s="8" t="n">
        <f aca="false">+[2]data1cf!AB865</f>
        <v>-7635.0000979216</v>
      </c>
      <c r="D866" s="8" t="n">
        <f aca="false">+[2]data1cf!AC865</f>
        <v>-3464.88305640966</v>
      </c>
      <c r="E866" s="8" t="n">
        <f aca="false">+[2]data1cf!AD865</f>
        <v>-3215.24865947322</v>
      </c>
      <c r="F866" s="8" t="n">
        <f aca="false">+[2]data1cf!AE865</f>
        <v>-3350.17030029372</v>
      </c>
      <c r="G866" s="8" t="n">
        <f aca="false">+[2]data1cf!AF865</f>
        <v>-3592.42614859097</v>
      </c>
      <c r="H866" s="8" t="n">
        <f aca="false">+[2]data1cf!AG865</f>
        <v>-2380.50294444049</v>
      </c>
      <c r="I866" s="8" t="n">
        <f aca="false">+[2]data1cf!AH865</f>
        <v>-2499.15742670479</v>
      </c>
      <c r="J866" s="8" t="n">
        <f aca="false">+[2]data1cf!AI865</f>
        <v>-2511.59162923978</v>
      </c>
      <c r="K866" s="8" t="n">
        <f aca="false">+[2]data1cf!AJ865</f>
        <v>-2520.82074567602</v>
      </c>
      <c r="L866" s="8" t="n">
        <f aca="false">+[2]data1cf!AK865</f>
        <v>-2549.08556412019</v>
      </c>
      <c r="M866" s="8" t="n">
        <f aca="false">+[2]data1cf!AL865</f>
        <v>-2547.59937997885</v>
      </c>
      <c r="N866" s="8" t="n">
        <f aca="false">+[2]data1cf!AM865</f>
        <v>-2565.17229665209</v>
      </c>
      <c r="O866" s="8" t="n">
        <f aca="false">+[2]data1cf!AN865</f>
        <v>-2375.39969711071</v>
      </c>
      <c r="P866" s="8" t="n">
        <f aca="false">+[2]data1cf!AO865</f>
        <v>-2336.98078217791</v>
      </c>
      <c r="Q866" s="8" t="n">
        <f aca="false">+[2]data1cf!AP865</f>
        <v>-2337.9347419383</v>
      </c>
      <c r="R866" s="8" t="n">
        <f aca="false">+[2]data1cf!AQ865</f>
        <v>1055.5430915641</v>
      </c>
      <c r="S866" s="8" t="n">
        <f aca="false">+[2]data1cf!AR865</f>
        <v>0</v>
      </c>
      <c r="T866" s="8" t="n">
        <f aca="false">+[2]data1cf!AS865</f>
        <v>0</v>
      </c>
      <c r="U866" s="8" t="n">
        <f aca="false">+[2]data1cf!AT865</f>
        <v>0</v>
      </c>
      <c r="V866" s="8" t="n">
        <f aca="false">+[2]data1cf!AU865</f>
        <v>0</v>
      </c>
      <c r="W866" s="8" t="n">
        <f aca="false">+[2]data1cf!AV865</f>
        <v>0</v>
      </c>
      <c r="X866" s="8" t="n">
        <f aca="false">+[2]data1cf!AW865</f>
        <v>0</v>
      </c>
      <c r="Y866" s="8" t="n">
        <f aca="false">+[2]data1cf!AX865</f>
        <v>0</v>
      </c>
      <c r="Z866" s="8" t="n">
        <f aca="false">+[2]data1cf!AY865</f>
        <v>0</v>
      </c>
      <c r="AA866" s="8" t="n">
        <f aca="false">+[2]data1cf!AZ865</f>
        <v>0</v>
      </c>
      <c r="AB866" s="9"/>
      <c r="AC866" s="9"/>
      <c r="AD866" s="9"/>
      <c r="AE866" s="9"/>
      <c r="AF866" s="9"/>
      <c r="AG866" s="9"/>
      <c r="AH866" s="9"/>
      <c r="AI866" s="9"/>
      <c r="AJ866" s="9"/>
      <c r="AK866" s="1"/>
      <c r="AL866" s="1" t="e">
        <f aca="false">SUMPRODUCT(B866:AJ866,PVCapPrice)</f>
        <v>#DIV/0!</v>
      </c>
      <c r="AM866" s="1"/>
      <c r="AN866" s="1"/>
      <c r="AO866" s="1"/>
      <c r="AP866" s="1"/>
      <c r="AQ866" s="1"/>
    </row>
    <row r="867" customFormat="false" ht="11.25" hidden="false" customHeight="false" outlineLevel="0" collapsed="false">
      <c r="A867" s="1" t="n">
        <v>865</v>
      </c>
      <c r="B867" s="8" t="n">
        <f aca="false">+[2]data1cf!AA866</f>
        <v>-99083.7429089024</v>
      </c>
      <c r="C867" s="8" t="n">
        <f aca="false">+[2]data1cf!AB866</f>
        <v>-7422.58675251864</v>
      </c>
      <c r="D867" s="8" t="n">
        <f aca="false">+[2]data1cf!AC866</f>
        <v>-3191.6218385205</v>
      </c>
      <c r="E867" s="8" t="n">
        <f aca="false">+[2]data1cf!AD866</f>
        <v>-2861.26203483695</v>
      </c>
      <c r="F867" s="8" t="n">
        <f aca="false">+[2]data1cf!AE866</f>
        <v>-3198.4890156714</v>
      </c>
      <c r="G867" s="8" t="n">
        <f aca="false">+[2]data1cf!AF866</f>
        <v>-3573.15764090527</v>
      </c>
      <c r="H867" s="8" t="n">
        <f aca="false">+[2]data1cf!AG866</f>
        <v>-2209.63662849915</v>
      </c>
      <c r="I867" s="8" t="n">
        <f aca="false">+[2]data1cf!AH866</f>
        <v>-2337.3418144971</v>
      </c>
      <c r="J867" s="8" t="n">
        <f aca="false">+[2]data1cf!AI866</f>
        <v>-2349.77601703209</v>
      </c>
      <c r="K867" s="8" t="n">
        <f aca="false">+[2]data1cf!AJ866</f>
        <v>-2358.73086971883</v>
      </c>
      <c r="L867" s="8" t="n">
        <f aca="false">+[2]data1cf!AK866</f>
        <v>-2387.2699519125</v>
      </c>
      <c r="M867" s="8" t="n">
        <f aca="false">+[2]data1cf!AL866</f>
        <v>-2385.50950402165</v>
      </c>
      <c r="N867" s="8" t="n">
        <f aca="false">+[2]data1cf!AM866</f>
        <v>-2403.35668444441</v>
      </c>
      <c r="O867" s="8" t="n">
        <f aca="false">+[2]data1cf!AN866</f>
        <v>-2213.30982115352</v>
      </c>
      <c r="P867" s="8" t="n">
        <f aca="false">+[2]data1cf!AO866</f>
        <v>-2175.16516997023</v>
      </c>
      <c r="Q867" s="8" t="n">
        <f aca="false">+[2]data1cf!AP866</f>
        <v>-2175.84486598111</v>
      </c>
      <c r="R867" s="8" t="n">
        <f aca="false">+[2]data1cf!AQ866</f>
        <v>1136.45089766795</v>
      </c>
      <c r="S867" s="8" t="n">
        <f aca="false">+[2]data1cf!AR866</f>
        <v>0</v>
      </c>
      <c r="T867" s="8" t="n">
        <f aca="false">+[2]data1cf!AS866</f>
        <v>0</v>
      </c>
      <c r="U867" s="8" t="n">
        <f aca="false">+[2]data1cf!AT866</f>
        <v>0</v>
      </c>
      <c r="V867" s="8" t="n">
        <f aca="false">+[2]data1cf!AU866</f>
        <v>0</v>
      </c>
      <c r="W867" s="8" t="n">
        <f aca="false">+[2]data1cf!AV866</f>
        <v>0</v>
      </c>
      <c r="X867" s="8" t="n">
        <f aca="false">+[2]data1cf!AW866</f>
        <v>0</v>
      </c>
      <c r="Y867" s="8" t="n">
        <f aca="false">+[2]data1cf!AX866</f>
        <v>0</v>
      </c>
      <c r="Z867" s="8" t="n">
        <f aca="false">+[2]data1cf!AY866</f>
        <v>0</v>
      </c>
      <c r="AA867" s="8" t="n">
        <f aca="false">+[2]data1cf!AZ866</f>
        <v>0</v>
      </c>
      <c r="AB867" s="9"/>
      <c r="AC867" s="9"/>
      <c r="AD867" s="9"/>
      <c r="AE867" s="9"/>
      <c r="AF867" s="9"/>
      <c r="AG867" s="9"/>
      <c r="AH867" s="9"/>
      <c r="AI867" s="9"/>
      <c r="AJ867" s="9"/>
      <c r="AK867" s="1"/>
      <c r="AL867" s="1" t="e">
        <f aca="false">SUMPRODUCT(B867:AJ867,PVCapPrice)</f>
        <v>#DIV/0!</v>
      </c>
      <c r="AM867" s="1"/>
      <c r="AN867" s="1"/>
      <c r="AO867" s="1"/>
      <c r="AP867" s="1"/>
      <c r="AQ867" s="1"/>
    </row>
    <row r="868" customFormat="false" ht="11.25" hidden="false" customHeight="false" outlineLevel="0" collapsed="false">
      <c r="A868" s="1" t="n">
        <v>866</v>
      </c>
      <c r="B868" s="8" t="n">
        <f aca="false">+[2]data1cf!AA867</f>
        <v>-98632.4086031003</v>
      </c>
      <c r="C868" s="8" t="n">
        <f aca="false">+[2]data1cf!AB867</f>
        <v>-7498.23190171661</v>
      </c>
      <c r="D868" s="8" t="n">
        <f aca="false">+[2]data1cf!AC867</f>
        <v>-3274.90353398754</v>
      </c>
      <c r="E868" s="8" t="n">
        <f aca="false">+[2]data1cf!AD867</f>
        <v>-2898.37194237045</v>
      </c>
      <c r="F868" s="8" t="n">
        <f aca="false">+[2]data1cf!AE867</f>
        <v>-3297.91592776375</v>
      </c>
      <c r="G868" s="8" t="n">
        <f aca="false">+[2]data1cf!AF867</f>
        <v>-3527.86612803051</v>
      </c>
      <c r="H868" s="8" t="n">
        <f aca="false">+[2]data1cf!AG867</f>
        <v>-2220.56895637452</v>
      </c>
      <c r="I868" s="8" t="n">
        <f aca="false">+[2]data1cf!AH867</f>
        <v>-2347.69506240475</v>
      </c>
      <c r="J868" s="8" t="n">
        <f aca="false">+[2]data1cf!AI867</f>
        <v>-2360.12926493974</v>
      </c>
      <c r="K868" s="8" t="n">
        <f aca="false">+[2]data1cf!AJ867</f>
        <v>-2369.10166550429</v>
      </c>
      <c r="L868" s="8" t="n">
        <f aca="false">+[2]data1cf!AK867</f>
        <v>-2397.62319982015</v>
      </c>
      <c r="M868" s="8" t="n">
        <f aca="false">+[2]data1cf!AL867</f>
        <v>-2395.88029980712</v>
      </c>
      <c r="N868" s="8" t="n">
        <f aca="false">+[2]data1cf!AM867</f>
        <v>-2413.70993235206</v>
      </c>
      <c r="O868" s="8" t="n">
        <f aca="false">+[2]data1cf!AN867</f>
        <v>-2223.68061693898</v>
      </c>
      <c r="P868" s="8" t="n">
        <f aca="false">+[2]data1cf!AO867</f>
        <v>-2185.51841787788</v>
      </c>
      <c r="Q868" s="8" t="n">
        <f aca="false">+[2]data1cf!AP867</f>
        <v>-2186.21566176657</v>
      </c>
      <c r="R868" s="8" t="n">
        <f aca="false">+[2]data1cf!AQ867</f>
        <v>1131.27427371412</v>
      </c>
      <c r="S868" s="8" t="n">
        <f aca="false">+[2]data1cf!AR867</f>
        <v>0</v>
      </c>
      <c r="T868" s="8" t="n">
        <f aca="false">+[2]data1cf!AS867</f>
        <v>0</v>
      </c>
      <c r="U868" s="8" t="n">
        <f aca="false">+[2]data1cf!AT867</f>
        <v>0</v>
      </c>
      <c r="V868" s="8" t="n">
        <f aca="false">+[2]data1cf!AU867</f>
        <v>0</v>
      </c>
      <c r="W868" s="8" t="n">
        <f aca="false">+[2]data1cf!AV867</f>
        <v>0</v>
      </c>
      <c r="X868" s="8" t="n">
        <f aca="false">+[2]data1cf!AW867</f>
        <v>0</v>
      </c>
      <c r="Y868" s="8" t="n">
        <f aca="false">+[2]data1cf!AX867</f>
        <v>0</v>
      </c>
      <c r="Z868" s="8" t="n">
        <f aca="false">+[2]data1cf!AY867</f>
        <v>0</v>
      </c>
      <c r="AA868" s="8" t="n">
        <f aca="false">+[2]data1cf!AZ867</f>
        <v>0</v>
      </c>
      <c r="AB868" s="9"/>
      <c r="AC868" s="9"/>
      <c r="AD868" s="9"/>
      <c r="AE868" s="9"/>
      <c r="AF868" s="9"/>
      <c r="AG868" s="9"/>
      <c r="AH868" s="9"/>
      <c r="AI868" s="9"/>
      <c r="AJ868" s="9"/>
      <c r="AK868" s="1"/>
      <c r="AL868" s="1" t="e">
        <f aca="false">SUMPRODUCT(B868:AJ868,PVCapPrice)</f>
        <v>#DIV/0!</v>
      </c>
      <c r="AM868" s="1"/>
      <c r="AN868" s="1"/>
      <c r="AO868" s="1"/>
      <c r="AP868" s="1"/>
      <c r="AQ868" s="1"/>
    </row>
    <row r="869" customFormat="false" ht="11.25" hidden="false" customHeight="false" outlineLevel="0" collapsed="false">
      <c r="A869" s="1" t="n">
        <v>867</v>
      </c>
      <c r="B869" s="8" t="n">
        <f aca="false">+[2]data1cf!AA868</f>
        <v>-92270.4262484659</v>
      </c>
      <c r="C869" s="8" t="n">
        <f aca="false">+[2]data1cf!AB868</f>
        <v>-7554.17614652839</v>
      </c>
      <c r="D869" s="8" t="n">
        <f aca="false">+[2]data1cf!AC868</f>
        <v>-3499.47390311674</v>
      </c>
      <c r="E869" s="8" t="n">
        <f aca="false">+[2]data1cf!AD868</f>
        <v>-3208.22419558286</v>
      </c>
      <c r="F869" s="8" t="n">
        <f aca="false">+[2]data1cf!AE868</f>
        <v>-3411.07377429714</v>
      </c>
      <c r="G869" s="8" t="n">
        <f aca="false">+[2]data1cf!AF868</f>
        <v>-3654.85546278536</v>
      </c>
      <c r="H869" s="8" t="n">
        <f aca="false">+[2]data1cf!AG868</f>
        <v>-2374.67041984425</v>
      </c>
      <c r="I869" s="8" t="n">
        <f aca="false">+[2]data1cf!AH868</f>
        <v>-2493.63384803418</v>
      </c>
      <c r="J869" s="8" t="n">
        <f aca="false">+[2]data1cf!AI868</f>
        <v>-2506.06805056917</v>
      </c>
      <c r="K869" s="8" t="n">
        <f aca="false">+[2]data1cf!AJ868</f>
        <v>-2515.28780500767</v>
      </c>
      <c r="L869" s="8" t="n">
        <f aca="false">+[2]data1cf!AK868</f>
        <v>-2543.56198544958</v>
      </c>
      <c r="M869" s="8" t="n">
        <f aca="false">+[2]data1cf!AL868</f>
        <v>-2542.06643931049</v>
      </c>
      <c r="N869" s="8" t="n">
        <f aca="false">+[2]data1cf!AM868</f>
        <v>-2559.64871798149</v>
      </c>
      <c r="O869" s="8" t="n">
        <f aca="false">+[2]data1cf!AN868</f>
        <v>-2369.86675644236</v>
      </c>
      <c r="P869" s="8" t="n">
        <f aca="false">+[2]data1cf!AO868</f>
        <v>-2331.45720350731</v>
      </c>
      <c r="Q869" s="8" t="n">
        <f aca="false">+[2]data1cf!AP868</f>
        <v>-2332.40180126995</v>
      </c>
      <c r="R869" s="8" t="n">
        <f aca="false">+[2]data1cf!AQ868</f>
        <v>1058.3048808994</v>
      </c>
      <c r="S869" s="8" t="n">
        <f aca="false">+[2]data1cf!AR868</f>
        <v>0</v>
      </c>
      <c r="T869" s="8" t="n">
        <f aca="false">+[2]data1cf!AS868</f>
        <v>0</v>
      </c>
      <c r="U869" s="8" t="n">
        <f aca="false">+[2]data1cf!AT868</f>
        <v>0</v>
      </c>
      <c r="V869" s="8" t="n">
        <f aca="false">+[2]data1cf!AU868</f>
        <v>0</v>
      </c>
      <c r="W869" s="8" t="n">
        <f aca="false">+[2]data1cf!AV868</f>
        <v>0</v>
      </c>
      <c r="X869" s="8" t="n">
        <f aca="false">+[2]data1cf!AW868</f>
        <v>0</v>
      </c>
      <c r="Y869" s="8" t="n">
        <f aca="false">+[2]data1cf!AX868</f>
        <v>0</v>
      </c>
      <c r="Z869" s="8" t="n">
        <f aca="false">+[2]data1cf!AY868</f>
        <v>0</v>
      </c>
      <c r="AA869" s="8" t="n">
        <f aca="false">+[2]data1cf!AZ868</f>
        <v>0</v>
      </c>
      <c r="AB869" s="9"/>
      <c r="AC869" s="9"/>
      <c r="AD869" s="9"/>
      <c r="AE869" s="9"/>
      <c r="AF869" s="9"/>
      <c r="AG869" s="9"/>
      <c r="AH869" s="9"/>
      <c r="AI869" s="9"/>
      <c r="AJ869" s="9"/>
      <c r="AK869" s="1"/>
      <c r="AL869" s="1" t="e">
        <f aca="false">SUMPRODUCT(B869:AJ869,PVCapPrice)</f>
        <v>#DIV/0!</v>
      </c>
      <c r="AM869" s="1"/>
      <c r="AN869" s="1"/>
      <c r="AO869" s="1"/>
      <c r="AP869" s="1"/>
      <c r="AQ869" s="1"/>
    </row>
    <row r="870" customFormat="false" ht="11.25" hidden="false" customHeight="false" outlineLevel="0" collapsed="false">
      <c r="A870" s="1" t="n">
        <v>868</v>
      </c>
      <c r="B870" s="8" t="n">
        <f aca="false">+[2]data1cf!AA869</f>
        <v>-97446.177180105</v>
      </c>
      <c r="C870" s="8" t="n">
        <f aca="false">+[2]data1cf!AB869</f>
        <v>-7404.21216461159</v>
      </c>
      <c r="D870" s="8" t="n">
        <f aca="false">+[2]data1cf!AC869</f>
        <v>-3356.6538758816</v>
      </c>
      <c r="E870" s="8" t="n">
        <f aca="false">+[2]data1cf!AD869</f>
        <v>-2975.96506145633</v>
      </c>
      <c r="F870" s="8" t="n">
        <f aca="false">+[2]data1cf!AE869</f>
        <v>-3226.76617774786</v>
      </c>
      <c r="G870" s="8" t="n">
        <f aca="false">+[2]data1cf!AF869</f>
        <v>-3499.54543928892</v>
      </c>
      <c r="H870" s="8" t="n">
        <f aca="false">+[2]data1cf!AG869</f>
        <v>-2249.30213859786</v>
      </c>
      <c r="I870" s="8" t="n">
        <f aca="false">+[2]data1cf!AH869</f>
        <v>-2374.90626226313</v>
      </c>
      <c r="J870" s="8" t="n">
        <f aca="false">+[2]data1cf!AI869</f>
        <v>-2387.34046479812</v>
      </c>
      <c r="K870" s="8" t="n">
        <f aca="false">+[2]data1cf!AJ869</f>
        <v>-2396.35898604039</v>
      </c>
      <c r="L870" s="8" t="n">
        <f aca="false">+[2]data1cf!AK869</f>
        <v>-2424.83439967853</v>
      </c>
      <c r="M870" s="8" t="n">
        <f aca="false">+[2]data1cf!AL869</f>
        <v>-2423.13762034322</v>
      </c>
      <c r="N870" s="8" t="n">
        <f aca="false">+[2]data1cf!AM869</f>
        <v>-2440.92113221043</v>
      </c>
      <c r="O870" s="8" t="n">
        <f aca="false">+[2]data1cf!AN869</f>
        <v>-2250.93793747508</v>
      </c>
      <c r="P870" s="8" t="n">
        <f aca="false">+[2]data1cf!AO869</f>
        <v>-2212.72961773625</v>
      </c>
      <c r="Q870" s="8" t="n">
        <f aca="false">+[2]data1cf!AP869</f>
        <v>-2213.47298230268</v>
      </c>
      <c r="R870" s="8" t="n">
        <f aca="false">+[2]data1cf!AQ869</f>
        <v>1117.66867378493</v>
      </c>
      <c r="S870" s="8" t="n">
        <f aca="false">+[2]data1cf!AR869</f>
        <v>0</v>
      </c>
      <c r="T870" s="8" t="n">
        <f aca="false">+[2]data1cf!AS869</f>
        <v>0</v>
      </c>
      <c r="U870" s="8" t="n">
        <f aca="false">+[2]data1cf!AT869</f>
        <v>0</v>
      </c>
      <c r="V870" s="8" t="n">
        <f aca="false">+[2]data1cf!AU869</f>
        <v>0</v>
      </c>
      <c r="W870" s="8" t="n">
        <f aca="false">+[2]data1cf!AV869</f>
        <v>0</v>
      </c>
      <c r="X870" s="8" t="n">
        <f aca="false">+[2]data1cf!AW869</f>
        <v>0</v>
      </c>
      <c r="Y870" s="8" t="n">
        <f aca="false">+[2]data1cf!AX869</f>
        <v>0</v>
      </c>
      <c r="Z870" s="8" t="n">
        <f aca="false">+[2]data1cf!AY869</f>
        <v>0</v>
      </c>
      <c r="AA870" s="8" t="n">
        <f aca="false">+[2]data1cf!AZ869</f>
        <v>0</v>
      </c>
      <c r="AB870" s="9"/>
      <c r="AC870" s="9"/>
      <c r="AD870" s="9"/>
      <c r="AE870" s="9"/>
      <c r="AF870" s="9"/>
      <c r="AG870" s="9"/>
      <c r="AH870" s="9"/>
      <c r="AI870" s="9"/>
      <c r="AJ870" s="9"/>
      <c r="AK870" s="1"/>
      <c r="AL870" s="1" t="e">
        <f aca="false">SUMPRODUCT(B870:AJ870,PVCapPrice)</f>
        <v>#DIV/0!</v>
      </c>
      <c r="AM870" s="1"/>
      <c r="AN870" s="1"/>
      <c r="AO870" s="1"/>
      <c r="AP870" s="1"/>
      <c r="AQ870" s="1"/>
    </row>
    <row r="871" customFormat="false" ht="11.25" hidden="false" customHeight="false" outlineLevel="0" collapsed="false">
      <c r="A871" s="1" t="n">
        <v>869</v>
      </c>
      <c r="B871" s="8" t="n">
        <f aca="false">+[2]data1cf!AA870</f>
        <v>-89352.9155129999</v>
      </c>
      <c r="C871" s="8" t="n">
        <f aca="false">+[2]data1cf!AB870</f>
        <v>-7668.13542120224</v>
      </c>
      <c r="D871" s="8" t="n">
        <f aca="false">+[2]data1cf!AC870</f>
        <v>-3652.35517806288</v>
      </c>
      <c r="E871" s="8" t="n">
        <f aca="false">+[2]data1cf!AD870</f>
        <v>-3268.25017697065</v>
      </c>
      <c r="F871" s="8" t="n">
        <f aca="false">+[2]data1cf!AE870</f>
        <v>-3488.68558094552</v>
      </c>
      <c r="G871" s="8" t="n">
        <f aca="false">+[2]data1cf!AF870</f>
        <v>-3809.72208917221</v>
      </c>
      <c r="H871" s="8" t="n">
        <f aca="false">+[2]data1cf!AG870</f>
        <v>-2445.33906508128</v>
      </c>
      <c r="I871" s="8" t="n">
        <f aca="false">+[2]data1cf!AH870</f>
        <v>-2560.55921029718</v>
      </c>
      <c r="J871" s="8" t="n">
        <f aca="false">+[2]data1cf!AI870</f>
        <v>-2572.99341283217</v>
      </c>
      <c r="K871" s="8" t="n">
        <f aca="false">+[2]data1cf!AJ870</f>
        <v>-2582.32660008807</v>
      </c>
      <c r="L871" s="8" t="n">
        <f aca="false">+[2]data1cf!AK870</f>
        <v>-2610.48734771258</v>
      </c>
      <c r="M871" s="8" t="n">
        <f aca="false">+[2]data1cf!AL870</f>
        <v>-2609.10523439089</v>
      </c>
      <c r="N871" s="8" t="n">
        <f aca="false">+[2]data1cf!AM870</f>
        <v>-2626.57408024449</v>
      </c>
      <c r="O871" s="8" t="n">
        <f aca="false">+[2]data1cf!AN870</f>
        <v>-2436.90555152275</v>
      </c>
      <c r="P871" s="8" t="n">
        <f aca="false">+[2]data1cf!AO870</f>
        <v>-2398.38256577031</v>
      </c>
      <c r="Q871" s="8" t="n">
        <f aca="false">+[2]data1cf!AP870</f>
        <v>-2399.44059635035</v>
      </c>
      <c r="R871" s="8" t="n">
        <f aca="false">+[2]data1cf!AQ870</f>
        <v>1024.8421997679</v>
      </c>
      <c r="S871" s="8" t="n">
        <f aca="false">+[2]data1cf!AR870</f>
        <v>0</v>
      </c>
      <c r="T871" s="8" t="n">
        <f aca="false">+[2]data1cf!AS870</f>
        <v>0</v>
      </c>
      <c r="U871" s="8" t="n">
        <f aca="false">+[2]data1cf!AT870</f>
        <v>0</v>
      </c>
      <c r="V871" s="8" t="n">
        <f aca="false">+[2]data1cf!AU870</f>
        <v>0</v>
      </c>
      <c r="W871" s="8" t="n">
        <f aca="false">+[2]data1cf!AV870</f>
        <v>0</v>
      </c>
      <c r="X871" s="8" t="n">
        <f aca="false">+[2]data1cf!AW870</f>
        <v>0</v>
      </c>
      <c r="Y871" s="8" t="n">
        <f aca="false">+[2]data1cf!AX870</f>
        <v>0</v>
      </c>
      <c r="Z871" s="8" t="n">
        <f aca="false">+[2]data1cf!AY870</f>
        <v>0</v>
      </c>
      <c r="AA871" s="8" t="n">
        <f aca="false">+[2]data1cf!AZ870</f>
        <v>0</v>
      </c>
      <c r="AB871" s="9"/>
      <c r="AC871" s="9"/>
      <c r="AD871" s="9"/>
      <c r="AE871" s="9"/>
      <c r="AF871" s="9"/>
      <c r="AG871" s="9"/>
      <c r="AH871" s="9"/>
      <c r="AI871" s="9"/>
      <c r="AJ871" s="9"/>
      <c r="AK871" s="1"/>
      <c r="AL871" s="1" t="e">
        <f aca="false">SUMPRODUCT(B871:AJ871,PVCapPrice)</f>
        <v>#DIV/0!</v>
      </c>
      <c r="AM871" s="1"/>
      <c r="AN871" s="1"/>
      <c r="AO871" s="1"/>
      <c r="AP871" s="1"/>
      <c r="AQ871" s="1"/>
    </row>
    <row r="872" customFormat="false" ht="11.25" hidden="false" customHeight="false" outlineLevel="0" collapsed="false">
      <c r="A872" s="1" t="n">
        <v>870</v>
      </c>
      <c r="B872" s="8" t="n">
        <f aca="false">+[2]data1cf!AA871</f>
        <v>-97234.6310271763</v>
      </c>
      <c r="C872" s="8" t="n">
        <f aca="false">+[2]data1cf!AB871</f>
        <v>-7410.78874117186</v>
      </c>
      <c r="D872" s="8" t="n">
        <f aca="false">+[2]data1cf!AC871</f>
        <v>-3342.34562331215</v>
      </c>
      <c r="E872" s="8" t="n">
        <f aca="false">+[2]data1cf!AD871</f>
        <v>-3010.9305848698</v>
      </c>
      <c r="F872" s="8" t="n">
        <f aca="false">+[2]data1cf!AE871</f>
        <v>-3341.69935655862</v>
      </c>
      <c r="G872" s="8" t="n">
        <f aca="false">+[2]data1cf!AF871</f>
        <v>-3485.47661792319</v>
      </c>
      <c r="H872" s="8" t="n">
        <f aca="false">+[2]data1cf!AG871</f>
        <v>-2254.42626028517</v>
      </c>
      <c r="I872" s="8" t="n">
        <f aca="false">+[2]data1cf!AH871</f>
        <v>-2379.75896177439</v>
      </c>
      <c r="J872" s="8" t="n">
        <f aca="false">+[2]data1cf!AI871</f>
        <v>-2392.19316430938</v>
      </c>
      <c r="K872" s="8" t="n">
        <f aca="false">+[2]data1cf!AJ871</f>
        <v>-2401.21991046608</v>
      </c>
      <c r="L872" s="8" t="n">
        <f aca="false">+[2]data1cf!AK871</f>
        <v>-2429.68709918979</v>
      </c>
      <c r="M872" s="8" t="n">
        <f aca="false">+[2]data1cf!AL871</f>
        <v>-2427.9985447689</v>
      </c>
      <c r="N872" s="8" t="n">
        <f aca="false">+[2]data1cf!AM871</f>
        <v>-2445.77383172169</v>
      </c>
      <c r="O872" s="8" t="n">
        <f aca="false">+[2]data1cf!AN871</f>
        <v>-2255.79886190077</v>
      </c>
      <c r="P872" s="8" t="n">
        <f aca="false">+[2]data1cf!AO871</f>
        <v>-2217.58231724751</v>
      </c>
      <c r="Q872" s="8" t="n">
        <f aca="false">+[2]data1cf!AP871</f>
        <v>-2218.33390672836</v>
      </c>
      <c r="R872" s="8" t="n">
        <f aca="false">+[2]data1cf!AQ871</f>
        <v>1115.2423240293</v>
      </c>
      <c r="S872" s="8" t="n">
        <f aca="false">+[2]data1cf!AR871</f>
        <v>0</v>
      </c>
      <c r="T872" s="8" t="n">
        <f aca="false">+[2]data1cf!AS871</f>
        <v>0</v>
      </c>
      <c r="U872" s="8" t="n">
        <f aca="false">+[2]data1cf!AT871</f>
        <v>0</v>
      </c>
      <c r="V872" s="8" t="n">
        <f aca="false">+[2]data1cf!AU871</f>
        <v>0</v>
      </c>
      <c r="W872" s="8" t="n">
        <f aca="false">+[2]data1cf!AV871</f>
        <v>0</v>
      </c>
      <c r="X872" s="8" t="n">
        <f aca="false">+[2]data1cf!AW871</f>
        <v>0</v>
      </c>
      <c r="Y872" s="8" t="n">
        <f aca="false">+[2]data1cf!AX871</f>
        <v>0</v>
      </c>
      <c r="Z872" s="8" t="n">
        <f aca="false">+[2]data1cf!AY871</f>
        <v>0</v>
      </c>
      <c r="AA872" s="8" t="n">
        <f aca="false">+[2]data1cf!AZ871</f>
        <v>0</v>
      </c>
      <c r="AB872" s="9"/>
      <c r="AC872" s="9"/>
      <c r="AD872" s="9"/>
      <c r="AE872" s="9"/>
      <c r="AF872" s="9"/>
      <c r="AG872" s="9"/>
      <c r="AH872" s="9"/>
      <c r="AI872" s="9"/>
      <c r="AJ872" s="9"/>
      <c r="AK872" s="1"/>
      <c r="AL872" s="1" t="e">
        <f aca="false">SUMPRODUCT(B872:AJ872,PVCapPrice)</f>
        <v>#DIV/0!</v>
      </c>
      <c r="AM872" s="1"/>
      <c r="AN872" s="1"/>
      <c r="AO872" s="1"/>
      <c r="AP872" s="1"/>
      <c r="AQ872" s="1"/>
    </row>
    <row r="873" customFormat="false" ht="11.25" hidden="false" customHeight="false" outlineLevel="0" collapsed="false">
      <c r="A873" s="1" t="n">
        <v>871</v>
      </c>
      <c r="B873" s="8" t="n">
        <f aca="false">+[2]data1cf!AA872</f>
        <v>-99662.6085097169</v>
      </c>
      <c r="C873" s="8" t="n">
        <f aca="false">+[2]data1cf!AB872</f>
        <v>-7396.74383579568</v>
      </c>
      <c r="D873" s="8" t="n">
        <f aca="false">+[2]data1cf!AC872</f>
        <v>-3179.82044422608</v>
      </c>
      <c r="E873" s="8" t="n">
        <f aca="false">+[2]data1cf!AD872</f>
        <v>-2890.59526577408</v>
      </c>
      <c r="F873" s="8" t="n">
        <f aca="false">+[2]data1cf!AE872</f>
        <v>-3114.54889707422</v>
      </c>
      <c r="G873" s="8" t="n">
        <f aca="false">+[2]data1cf!AF872</f>
        <v>-3436.60681091135</v>
      </c>
      <c r="H873" s="8" t="n">
        <f aca="false">+[2]data1cf!AG872</f>
        <v>-2195.61520698848</v>
      </c>
      <c r="I873" s="8" t="n">
        <f aca="false">+[2]data1cf!AH872</f>
        <v>-2324.06310070689</v>
      </c>
      <c r="J873" s="8" t="n">
        <f aca="false">+[2]data1cf!AI872</f>
        <v>-2336.49730324188</v>
      </c>
      <c r="K873" s="8" t="n">
        <f aca="false">+[2]data1cf!AJ872</f>
        <v>-2345.42964963407</v>
      </c>
      <c r="L873" s="8" t="n">
        <f aca="false">+[2]data1cf!AK872</f>
        <v>-2373.99123812229</v>
      </c>
      <c r="M873" s="8" t="n">
        <f aca="false">+[2]data1cf!AL872</f>
        <v>-2372.20828393689</v>
      </c>
      <c r="N873" s="8" t="n">
        <f aca="false">+[2]data1cf!AM872</f>
        <v>-2390.0779706542</v>
      </c>
      <c r="O873" s="8" t="n">
        <f aca="false">+[2]data1cf!AN872</f>
        <v>-2200.00860106875</v>
      </c>
      <c r="P873" s="8" t="n">
        <f aca="false">+[2]data1cf!AO872</f>
        <v>-2161.88645618002</v>
      </c>
      <c r="Q873" s="8" t="n">
        <f aca="false">+[2]data1cf!AP872</f>
        <v>-2162.54364589635</v>
      </c>
      <c r="R873" s="8" t="n">
        <f aca="false">+[2]data1cf!AQ872</f>
        <v>1143.09025456305</v>
      </c>
      <c r="S873" s="8" t="n">
        <f aca="false">+[2]data1cf!AR872</f>
        <v>0</v>
      </c>
      <c r="T873" s="8" t="n">
        <f aca="false">+[2]data1cf!AS872</f>
        <v>0</v>
      </c>
      <c r="U873" s="8" t="n">
        <f aca="false">+[2]data1cf!AT872</f>
        <v>0</v>
      </c>
      <c r="V873" s="8" t="n">
        <f aca="false">+[2]data1cf!AU872</f>
        <v>0</v>
      </c>
      <c r="W873" s="8" t="n">
        <f aca="false">+[2]data1cf!AV872</f>
        <v>0</v>
      </c>
      <c r="X873" s="8" t="n">
        <f aca="false">+[2]data1cf!AW872</f>
        <v>0</v>
      </c>
      <c r="Y873" s="8" t="n">
        <f aca="false">+[2]data1cf!AX872</f>
        <v>0</v>
      </c>
      <c r="Z873" s="8" t="n">
        <f aca="false">+[2]data1cf!AY872</f>
        <v>0</v>
      </c>
      <c r="AA873" s="8" t="n">
        <f aca="false">+[2]data1cf!AZ872</f>
        <v>0</v>
      </c>
      <c r="AB873" s="9"/>
      <c r="AC873" s="9"/>
      <c r="AD873" s="9"/>
      <c r="AE873" s="9"/>
      <c r="AF873" s="9"/>
      <c r="AG873" s="9"/>
      <c r="AH873" s="9"/>
      <c r="AI873" s="9"/>
      <c r="AJ873" s="9"/>
      <c r="AK873" s="1"/>
      <c r="AL873" s="1" t="e">
        <f aca="false">SUMPRODUCT(B873:AJ873,PVCapPrice)</f>
        <v>#DIV/0!</v>
      </c>
      <c r="AM873" s="1"/>
      <c r="AN873" s="1"/>
      <c r="AO873" s="1"/>
      <c r="AP873" s="1"/>
      <c r="AQ873" s="1"/>
    </row>
    <row r="874" customFormat="false" ht="11.25" hidden="false" customHeight="false" outlineLevel="0" collapsed="false">
      <c r="A874" s="1" t="n">
        <v>872</v>
      </c>
      <c r="B874" s="8" t="n">
        <f aca="false">+[2]data1cf!AA873</f>
        <v>-93137.5058267813</v>
      </c>
      <c r="C874" s="8" t="n">
        <f aca="false">+[2]data1cf!AB873</f>
        <v>-7517.81562564512</v>
      </c>
      <c r="D874" s="8" t="n">
        <f aca="false">+[2]data1cf!AC873</f>
        <v>-3423.00830067362</v>
      </c>
      <c r="E874" s="8" t="n">
        <f aca="false">+[2]data1cf!AD873</f>
        <v>-3020.05788662062</v>
      </c>
      <c r="F874" s="8" t="n">
        <f aca="false">+[2]data1cf!AE873</f>
        <v>-3374.01794166193</v>
      </c>
      <c r="G874" s="8" t="n">
        <f aca="false">+[2]data1cf!AF873</f>
        <v>-3664.68739234529</v>
      </c>
      <c r="H874" s="8" t="n">
        <f aca="false">+[2]data1cf!AG873</f>
        <v>-2353.66781019919</v>
      </c>
      <c r="I874" s="8" t="n">
        <f aca="false">+[2]data1cf!AH873</f>
        <v>-2473.74373617129</v>
      </c>
      <c r="J874" s="8" t="n">
        <f aca="false">+[2]data1cf!AI873</f>
        <v>-2486.17793870628</v>
      </c>
      <c r="K874" s="8" t="n">
        <f aca="false">+[2]data1cf!AJ873</f>
        <v>-2495.36398109077</v>
      </c>
      <c r="L874" s="8" t="n">
        <f aca="false">+[2]data1cf!AK873</f>
        <v>-2523.67187358669</v>
      </c>
      <c r="M874" s="8" t="n">
        <f aca="false">+[2]data1cf!AL873</f>
        <v>-2522.1426153936</v>
      </c>
      <c r="N874" s="8" t="n">
        <f aca="false">+[2]data1cf!AM873</f>
        <v>-2539.7586061186</v>
      </c>
      <c r="O874" s="8" t="n">
        <f aca="false">+[2]data1cf!AN873</f>
        <v>-2349.94293252546</v>
      </c>
      <c r="P874" s="8" t="n">
        <f aca="false">+[2]data1cf!AO873</f>
        <v>-2311.56709164442</v>
      </c>
      <c r="Q874" s="8" t="n">
        <f aca="false">+[2]data1cf!AP873</f>
        <v>-2312.47797735306</v>
      </c>
      <c r="R874" s="8" t="n">
        <f aca="false">+[2]data1cf!AQ873</f>
        <v>1068.24993683085</v>
      </c>
      <c r="S874" s="8" t="n">
        <f aca="false">+[2]data1cf!AR873</f>
        <v>0</v>
      </c>
      <c r="T874" s="8" t="n">
        <f aca="false">+[2]data1cf!AS873</f>
        <v>0</v>
      </c>
      <c r="U874" s="8" t="n">
        <f aca="false">+[2]data1cf!AT873</f>
        <v>0</v>
      </c>
      <c r="V874" s="8" t="n">
        <f aca="false">+[2]data1cf!AU873</f>
        <v>0</v>
      </c>
      <c r="W874" s="8" t="n">
        <f aca="false">+[2]data1cf!AV873</f>
        <v>0</v>
      </c>
      <c r="X874" s="8" t="n">
        <f aca="false">+[2]data1cf!AW873</f>
        <v>0</v>
      </c>
      <c r="Y874" s="8" t="n">
        <f aca="false">+[2]data1cf!AX873</f>
        <v>0</v>
      </c>
      <c r="Z874" s="8" t="n">
        <f aca="false">+[2]data1cf!AY873</f>
        <v>0</v>
      </c>
      <c r="AA874" s="8" t="n">
        <f aca="false">+[2]data1cf!AZ873</f>
        <v>0</v>
      </c>
      <c r="AB874" s="9"/>
      <c r="AC874" s="9"/>
      <c r="AD874" s="9"/>
      <c r="AE874" s="9"/>
      <c r="AF874" s="9"/>
      <c r="AG874" s="9"/>
      <c r="AH874" s="9"/>
      <c r="AI874" s="9"/>
      <c r="AJ874" s="9"/>
      <c r="AK874" s="1"/>
      <c r="AL874" s="1" t="e">
        <f aca="false">SUMPRODUCT(B874:AJ874,PVCapPrice)</f>
        <v>#DIV/0!</v>
      </c>
      <c r="AM874" s="1"/>
      <c r="AN874" s="1"/>
      <c r="AO874" s="1"/>
      <c r="AP874" s="1"/>
      <c r="AQ874" s="1"/>
    </row>
    <row r="875" customFormat="false" ht="11.25" hidden="false" customHeight="false" outlineLevel="0" collapsed="false">
      <c r="A875" s="1" t="n">
        <v>873</v>
      </c>
      <c r="B875" s="8" t="n">
        <f aca="false">+[2]data1cf!AA874</f>
        <v>-101898.99203211</v>
      </c>
      <c r="C875" s="8" t="n">
        <f aca="false">+[2]data1cf!AB874</f>
        <v>-7355.22163600595</v>
      </c>
      <c r="D875" s="8" t="n">
        <f aca="false">+[2]data1cf!AC874</f>
        <v>-3054.35323476169</v>
      </c>
      <c r="E875" s="8" t="n">
        <f aca="false">+[2]data1cf!AD874</f>
        <v>-2786.02337069876</v>
      </c>
      <c r="F875" s="8" t="n">
        <f aca="false">+[2]data1cf!AE874</f>
        <v>-3106.40629589385</v>
      </c>
      <c r="G875" s="8" t="n">
        <f aca="false">+[2]data1cf!AF874</f>
        <v>-3488.23087685498</v>
      </c>
      <c r="H875" s="8" t="n">
        <f aca="false">+[2]data1cf!AG874</f>
        <v>-2141.44498857702</v>
      </c>
      <c r="I875" s="8" t="n">
        <f aca="false">+[2]data1cf!AH874</f>
        <v>-2272.76225181001</v>
      </c>
      <c r="J875" s="8" t="n">
        <f aca="false">+[2]data1cf!AI874</f>
        <v>-2285.196454345</v>
      </c>
      <c r="K875" s="8" t="n">
        <f aca="false">+[2]data1cf!AJ874</f>
        <v>-2294.04185014583</v>
      </c>
      <c r="L875" s="8" t="n">
        <f aca="false">+[2]data1cf!AK874</f>
        <v>-2322.69038922541</v>
      </c>
      <c r="M875" s="8" t="n">
        <f aca="false">+[2]data1cf!AL874</f>
        <v>-2320.82048444865</v>
      </c>
      <c r="N875" s="8" t="n">
        <f aca="false">+[2]data1cf!AM874</f>
        <v>-2338.77712175732</v>
      </c>
      <c r="O875" s="8" t="n">
        <f aca="false">+[2]data1cf!AN874</f>
        <v>-2148.62080158052</v>
      </c>
      <c r="P875" s="8" t="n">
        <f aca="false">+[2]data1cf!AO874</f>
        <v>-2110.58560728314</v>
      </c>
      <c r="Q875" s="8" t="n">
        <f aca="false">+[2]data1cf!AP874</f>
        <v>-2111.15584640811</v>
      </c>
      <c r="R875" s="8" t="n">
        <f aca="false">+[2]data1cf!AQ874</f>
        <v>1168.74067901149</v>
      </c>
      <c r="S875" s="8" t="n">
        <f aca="false">+[2]data1cf!AR874</f>
        <v>0</v>
      </c>
      <c r="T875" s="8" t="n">
        <f aca="false">+[2]data1cf!AS874</f>
        <v>0</v>
      </c>
      <c r="U875" s="8" t="n">
        <f aca="false">+[2]data1cf!AT874</f>
        <v>0</v>
      </c>
      <c r="V875" s="8" t="n">
        <f aca="false">+[2]data1cf!AU874</f>
        <v>0</v>
      </c>
      <c r="W875" s="8" t="n">
        <f aca="false">+[2]data1cf!AV874</f>
        <v>0</v>
      </c>
      <c r="X875" s="8" t="n">
        <f aca="false">+[2]data1cf!AW874</f>
        <v>0</v>
      </c>
      <c r="Y875" s="8" t="n">
        <f aca="false">+[2]data1cf!AX874</f>
        <v>0</v>
      </c>
      <c r="Z875" s="8" t="n">
        <f aca="false">+[2]data1cf!AY874</f>
        <v>0</v>
      </c>
      <c r="AA875" s="8" t="n">
        <f aca="false">+[2]data1cf!AZ874</f>
        <v>0</v>
      </c>
      <c r="AB875" s="9"/>
      <c r="AC875" s="9"/>
      <c r="AD875" s="9"/>
      <c r="AE875" s="9"/>
      <c r="AF875" s="9"/>
      <c r="AG875" s="9"/>
      <c r="AH875" s="9"/>
      <c r="AI875" s="9"/>
      <c r="AJ875" s="9"/>
      <c r="AK875" s="1"/>
      <c r="AL875" s="1" t="e">
        <f aca="false">SUMPRODUCT(B875:AJ875,PVCapPrice)</f>
        <v>#DIV/0!</v>
      </c>
      <c r="AM875" s="1"/>
      <c r="AN875" s="1"/>
      <c r="AO875" s="1"/>
      <c r="AP875" s="1"/>
      <c r="AQ875" s="1"/>
    </row>
    <row r="876" customFormat="false" ht="11.25" hidden="false" customHeight="false" outlineLevel="0" collapsed="false">
      <c r="A876" s="1" t="n">
        <v>874</v>
      </c>
      <c r="B876" s="8" t="n">
        <f aca="false">+[2]data1cf!AA875</f>
        <v>-97050.7759389797</v>
      </c>
      <c r="C876" s="8" t="n">
        <f aca="false">+[2]data1cf!AB875</f>
        <v>-7393.05912854097</v>
      </c>
      <c r="D876" s="8" t="n">
        <f aca="false">+[2]data1cf!AC875</f>
        <v>-3320.89224732517</v>
      </c>
      <c r="E876" s="8" t="n">
        <f aca="false">+[2]data1cf!AD875</f>
        <v>-3011.5966516073</v>
      </c>
      <c r="F876" s="8" t="n">
        <f aca="false">+[2]data1cf!AE875</f>
        <v>-3203.94317225304</v>
      </c>
      <c r="G876" s="8" t="n">
        <f aca="false">+[2]data1cf!AF875</f>
        <v>-3482.13539228603</v>
      </c>
      <c r="H876" s="8" t="n">
        <f aca="false">+[2]data1cf!AG875</f>
        <v>-2258.87964235669</v>
      </c>
      <c r="I876" s="8" t="n">
        <f aca="false">+[2]data1cf!AH875</f>
        <v>-2383.97645041355</v>
      </c>
      <c r="J876" s="8" t="n">
        <f aca="false">+[2]data1cf!AI875</f>
        <v>-2396.41065294854</v>
      </c>
      <c r="K876" s="8" t="n">
        <f aca="false">+[2]data1cf!AJ875</f>
        <v>-2405.44454739107</v>
      </c>
      <c r="L876" s="8" t="n">
        <f aca="false">+[2]data1cf!AK875</f>
        <v>-2433.90458782895</v>
      </c>
      <c r="M876" s="8" t="n">
        <f aca="false">+[2]data1cf!AL875</f>
        <v>-2432.22318169389</v>
      </c>
      <c r="N876" s="8" t="n">
        <f aca="false">+[2]data1cf!AM875</f>
        <v>-2449.99132036085</v>
      </c>
      <c r="O876" s="8" t="n">
        <f aca="false">+[2]data1cf!AN875</f>
        <v>-2260.02349882576</v>
      </c>
      <c r="P876" s="8" t="n">
        <f aca="false">+[2]data1cf!AO875</f>
        <v>-2221.79980588667</v>
      </c>
      <c r="Q876" s="8" t="n">
        <f aca="false">+[2]data1cf!AP875</f>
        <v>-2222.55854365335</v>
      </c>
      <c r="R876" s="8" t="n">
        <f aca="false">+[2]data1cf!AQ875</f>
        <v>1113.13357970972</v>
      </c>
      <c r="S876" s="8" t="n">
        <f aca="false">+[2]data1cf!AR875</f>
        <v>0</v>
      </c>
      <c r="T876" s="8" t="n">
        <f aca="false">+[2]data1cf!AS875</f>
        <v>0</v>
      </c>
      <c r="U876" s="8" t="n">
        <f aca="false">+[2]data1cf!AT875</f>
        <v>0</v>
      </c>
      <c r="V876" s="8" t="n">
        <f aca="false">+[2]data1cf!AU875</f>
        <v>0</v>
      </c>
      <c r="W876" s="8" t="n">
        <f aca="false">+[2]data1cf!AV875</f>
        <v>0</v>
      </c>
      <c r="X876" s="8" t="n">
        <f aca="false">+[2]data1cf!AW875</f>
        <v>0</v>
      </c>
      <c r="Y876" s="8" t="n">
        <f aca="false">+[2]data1cf!AX875</f>
        <v>0</v>
      </c>
      <c r="Z876" s="8" t="n">
        <f aca="false">+[2]data1cf!AY875</f>
        <v>0</v>
      </c>
      <c r="AA876" s="8" t="n">
        <f aca="false">+[2]data1cf!AZ875</f>
        <v>0</v>
      </c>
      <c r="AB876" s="9"/>
      <c r="AC876" s="9"/>
      <c r="AD876" s="9"/>
      <c r="AE876" s="9"/>
      <c r="AF876" s="9"/>
      <c r="AG876" s="9"/>
      <c r="AH876" s="9"/>
      <c r="AI876" s="9"/>
      <c r="AJ876" s="9"/>
      <c r="AK876" s="1"/>
      <c r="AL876" s="1" t="e">
        <f aca="false">SUMPRODUCT(B876:AJ876,PVCapPrice)</f>
        <v>#DIV/0!</v>
      </c>
      <c r="AM876" s="1"/>
      <c r="AN876" s="1"/>
      <c r="AO876" s="1"/>
      <c r="AP876" s="1"/>
      <c r="AQ876" s="1"/>
    </row>
    <row r="877" customFormat="false" ht="11.25" hidden="false" customHeight="false" outlineLevel="0" collapsed="false">
      <c r="A877" s="1" t="n">
        <v>875</v>
      </c>
      <c r="B877" s="8" t="n">
        <f aca="false">+[2]data1cf!AA876</f>
        <v>-89712.2018950117</v>
      </c>
      <c r="C877" s="8" t="n">
        <f aca="false">+[2]data1cf!AB876</f>
        <v>-7588.9713929385</v>
      </c>
      <c r="D877" s="8" t="n">
        <f aca="false">+[2]data1cf!AC876</f>
        <v>-3592.64898534829</v>
      </c>
      <c r="E877" s="8" t="n">
        <f aca="false">+[2]data1cf!AD876</f>
        <v>-3454.67354161067</v>
      </c>
      <c r="F877" s="8" t="n">
        <f aca="false">+[2]data1cf!AE876</f>
        <v>-3457.16137726366</v>
      </c>
      <c r="G877" s="8" t="n">
        <f aca="false">+[2]data1cf!AF876</f>
        <v>-3671.18246079144</v>
      </c>
      <c r="H877" s="8" t="n">
        <f aca="false">+[2]data1cf!AG876</f>
        <v>-2436.63634410746</v>
      </c>
      <c r="I877" s="8" t="n">
        <f aca="false">+[2]data1cf!AH876</f>
        <v>-2552.31746812294</v>
      </c>
      <c r="J877" s="8" t="n">
        <f aca="false">+[2]data1cf!AI876</f>
        <v>-2564.75167065793</v>
      </c>
      <c r="K877" s="8" t="n">
        <f aca="false">+[2]data1cf!AJ876</f>
        <v>-2574.07088885929</v>
      </c>
      <c r="L877" s="8" t="n">
        <f aca="false">+[2]data1cf!AK876</f>
        <v>-2602.24560553834</v>
      </c>
      <c r="M877" s="8" t="n">
        <f aca="false">+[2]data1cf!AL876</f>
        <v>-2600.84952316211</v>
      </c>
      <c r="N877" s="8" t="n">
        <f aca="false">+[2]data1cf!AM876</f>
        <v>-2618.33233807025</v>
      </c>
      <c r="O877" s="8" t="n">
        <f aca="false">+[2]data1cf!AN876</f>
        <v>-2428.64984029398</v>
      </c>
      <c r="P877" s="8" t="n">
        <f aca="false">+[2]data1cf!AO876</f>
        <v>-2390.14082359607</v>
      </c>
      <c r="Q877" s="8" t="n">
        <f aca="false">+[2]data1cf!AP876</f>
        <v>-2391.18488512157</v>
      </c>
      <c r="R877" s="8" t="n">
        <f aca="false">+[2]data1cf!AQ876</f>
        <v>1028.96307085503</v>
      </c>
      <c r="S877" s="8" t="n">
        <f aca="false">+[2]data1cf!AR876</f>
        <v>0</v>
      </c>
      <c r="T877" s="8" t="n">
        <f aca="false">+[2]data1cf!AS876</f>
        <v>0</v>
      </c>
      <c r="U877" s="8" t="n">
        <f aca="false">+[2]data1cf!AT876</f>
        <v>0</v>
      </c>
      <c r="V877" s="8" t="n">
        <f aca="false">+[2]data1cf!AU876</f>
        <v>0</v>
      </c>
      <c r="W877" s="8" t="n">
        <f aca="false">+[2]data1cf!AV876</f>
        <v>0</v>
      </c>
      <c r="X877" s="8" t="n">
        <f aca="false">+[2]data1cf!AW876</f>
        <v>0</v>
      </c>
      <c r="Y877" s="8" t="n">
        <f aca="false">+[2]data1cf!AX876</f>
        <v>0</v>
      </c>
      <c r="Z877" s="8" t="n">
        <f aca="false">+[2]data1cf!AY876</f>
        <v>0</v>
      </c>
      <c r="AA877" s="8" t="n">
        <f aca="false">+[2]data1cf!AZ876</f>
        <v>0</v>
      </c>
      <c r="AB877" s="9"/>
      <c r="AC877" s="9"/>
      <c r="AD877" s="9"/>
      <c r="AE877" s="9"/>
      <c r="AF877" s="9"/>
      <c r="AG877" s="9"/>
      <c r="AH877" s="9"/>
      <c r="AI877" s="9"/>
      <c r="AJ877" s="9"/>
      <c r="AK877" s="1"/>
      <c r="AL877" s="1" t="e">
        <f aca="false">SUMPRODUCT(B877:AJ877,PVCapPrice)</f>
        <v>#DIV/0!</v>
      </c>
      <c r="AM877" s="1"/>
      <c r="AN877" s="1"/>
      <c r="AO877" s="1"/>
      <c r="AP877" s="1"/>
      <c r="AQ877" s="1"/>
    </row>
    <row r="878" customFormat="false" ht="11.25" hidden="false" customHeight="false" outlineLevel="0" collapsed="false">
      <c r="A878" s="1" t="n">
        <v>876</v>
      </c>
      <c r="B878" s="8" t="n">
        <f aca="false">+[2]data1cf!AA877</f>
        <v>-93468.8858112362</v>
      </c>
      <c r="C878" s="8" t="n">
        <f aca="false">+[2]data1cf!AB877</f>
        <v>-7560.1543701177</v>
      </c>
      <c r="D878" s="8" t="n">
        <f aca="false">+[2]data1cf!AC877</f>
        <v>-3396.04358466914</v>
      </c>
      <c r="E878" s="8" t="n">
        <f aca="false">+[2]data1cf!AD877</f>
        <v>-3144.65674753441</v>
      </c>
      <c r="F878" s="8" t="n">
        <f aca="false">+[2]data1cf!AE877</f>
        <v>-3234.24409676762</v>
      </c>
      <c r="G878" s="8" t="n">
        <f aca="false">+[2]data1cf!AF877</f>
        <v>-3729.27803633406</v>
      </c>
      <c r="H878" s="8" t="n">
        <f aca="false">+[2]data1cf!AG877</f>
        <v>-2345.64104468453</v>
      </c>
      <c r="I878" s="8" t="n">
        <f aca="false">+[2]data1cf!AH877</f>
        <v>-2466.14214443188</v>
      </c>
      <c r="J878" s="8" t="n">
        <f aca="false">+[2]data1cf!AI877</f>
        <v>-2478.57634696687</v>
      </c>
      <c r="K878" s="8" t="n">
        <f aca="false">+[2]data1cf!AJ877</f>
        <v>-2487.74950529757</v>
      </c>
      <c r="L878" s="8" t="n">
        <f aca="false">+[2]data1cf!AK877</f>
        <v>-2516.07028184728</v>
      </c>
      <c r="M878" s="8" t="n">
        <f aca="false">+[2]data1cf!AL877</f>
        <v>-2514.52813960039</v>
      </c>
      <c r="N878" s="8" t="n">
        <f aca="false">+[2]data1cf!AM877</f>
        <v>-2532.15701437919</v>
      </c>
      <c r="O878" s="8" t="n">
        <f aca="false">+[2]data1cf!AN877</f>
        <v>-2342.32845673226</v>
      </c>
      <c r="P878" s="8" t="n">
        <f aca="false">+[2]data1cf!AO877</f>
        <v>-2303.96549990501</v>
      </c>
      <c r="Q878" s="8" t="n">
        <f aca="false">+[2]data1cf!AP877</f>
        <v>-2304.86350155985</v>
      </c>
      <c r="R878" s="8" t="n">
        <f aca="false">+[2]data1cf!AQ877</f>
        <v>1072.05073270055</v>
      </c>
      <c r="S878" s="8" t="n">
        <f aca="false">+[2]data1cf!AR877</f>
        <v>0</v>
      </c>
      <c r="T878" s="8" t="n">
        <f aca="false">+[2]data1cf!AS877</f>
        <v>0</v>
      </c>
      <c r="U878" s="8" t="n">
        <f aca="false">+[2]data1cf!AT877</f>
        <v>0</v>
      </c>
      <c r="V878" s="8" t="n">
        <f aca="false">+[2]data1cf!AU877</f>
        <v>0</v>
      </c>
      <c r="W878" s="8" t="n">
        <f aca="false">+[2]data1cf!AV877</f>
        <v>0</v>
      </c>
      <c r="X878" s="8" t="n">
        <f aca="false">+[2]data1cf!AW877</f>
        <v>0</v>
      </c>
      <c r="Y878" s="8" t="n">
        <f aca="false">+[2]data1cf!AX877</f>
        <v>0</v>
      </c>
      <c r="Z878" s="8" t="n">
        <f aca="false">+[2]data1cf!AY877</f>
        <v>0</v>
      </c>
      <c r="AA878" s="8" t="n">
        <f aca="false">+[2]data1cf!AZ877</f>
        <v>0</v>
      </c>
      <c r="AB878" s="9"/>
      <c r="AC878" s="9"/>
      <c r="AD878" s="9"/>
      <c r="AE878" s="9"/>
      <c r="AF878" s="9"/>
      <c r="AG878" s="9"/>
      <c r="AH878" s="9"/>
      <c r="AI878" s="9"/>
      <c r="AJ878" s="9"/>
      <c r="AK878" s="1"/>
      <c r="AL878" s="1" t="e">
        <f aca="false">SUMPRODUCT(B878:AJ878,PVCapPrice)</f>
        <v>#DIV/0!</v>
      </c>
      <c r="AM878" s="1"/>
      <c r="AN878" s="1"/>
      <c r="AO878" s="1"/>
      <c r="AP878" s="1"/>
      <c r="AQ878" s="1"/>
    </row>
    <row r="879" customFormat="false" ht="11.25" hidden="false" customHeight="false" outlineLevel="0" collapsed="false">
      <c r="A879" s="1" t="n">
        <v>877</v>
      </c>
      <c r="B879" s="8" t="n">
        <f aca="false">+[2]data1cf!AA878</f>
        <v>-101018.182296864</v>
      </c>
      <c r="C879" s="8" t="n">
        <f aca="false">+[2]data1cf!AB878</f>
        <v>-7370.01526560924</v>
      </c>
      <c r="D879" s="8" t="n">
        <f aca="false">+[2]data1cf!AC878</f>
        <v>-3131.59391272265</v>
      </c>
      <c r="E879" s="8" t="n">
        <f aca="false">+[2]data1cf!AD878</f>
        <v>-2813.03630009258</v>
      </c>
      <c r="F879" s="8" t="n">
        <f aca="false">+[2]data1cf!AE878</f>
        <v>-3173.29367437391</v>
      </c>
      <c r="G879" s="8" t="n">
        <f aca="false">+[2]data1cf!AF878</f>
        <v>-3449.30449666067</v>
      </c>
      <c r="H879" s="8" t="n">
        <f aca="false">+[2]data1cf!AG878</f>
        <v>-2162.7801733785</v>
      </c>
      <c r="I879" s="8" t="n">
        <f aca="false">+[2]data1cf!AH878</f>
        <v>-2292.96732248877</v>
      </c>
      <c r="J879" s="8" t="n">
        <f aca="false">+[2]data1cf!AI878</f>
        <v>-2305.40152502376</v>
      </c>
      <c r="K879" s="8" t="n">
        <f aca="false">+[2]data1cf!AJ878</f>
        <v>-2314.2811667071</v>
      </c>
      <c r="L879" s="8" t="n">
        <f aca="false">+[2]data1cf!AK878</f>
        <v>-2342.89545990417</v>
      </c>
      <c r="M879" s="8" t="n">
        <f aca="false">+[2]data1cf!AL878</f>
        <v>-2341.05980100992</v>
      </c>
      <c r="N879" s="8" t="n">
        <f aca="false">+[2]data1cf!AM878</f>
        <v>-2358.98219243608</v>
      </c>
      <c r="O879" s="8" t="n">
        <f aca="false">+[2]data1cf!AN878</f>
        <v>-2168.86011814179</v>
      </c>
      <c r="P879" s="8" t="n">
        <f aca="false">+[2]data1cf!AO878</f>
        <v>-2130.7906779619</v>
      </c>
      <c r="Q879" s="8" t="n">
        <f aca="false">+[2]data1cf!AP878</f>
        <v>-2131.39516296938</v>
      </c>
      <c r="R879" s="8" t="n">
        <f aca="false">+[2]data1cf!AQ878</f>
        <v>1158.63814367211</v>
      </c>
      <c r="S879" s="8" t="n">
        <f aca="false">+[2]data1cf!AR878</f>
        <v>0</v>
      </c>
      <c r="T879" s="8" t="n">
        <f aca="false">+[2]data1cf!AS878</f>
        <v>0</v>
      </c>
      <c r="U879" s="8" t="n">
        <f aca="false">+[2]data1cf!AT878</f>
        <v>0</v>
      </c>
      <c r="V879" s="8" t="n">
        <f aca="false">+[2]data1cf!AU878</f>
        <v>0</v>
      </c>
      <c r="W879" s="8" t="n">
        <f aca="false">+[2]data1cf!AV878</f>
        <v>0</v>
      </c>
      <c r="X879" s="8" t="n">
        <f aca="false">+[2]data1cf!AW878</f>
        <v>0</v>
      </c>
      <c r="Y879" s="8" t="n">
        <f aca="false">+[2]data1cf!AX878</f>
        <v>0</v>
      </c>
      <c r="Z879" s="8" t="n">
        <f aca="false">+[2]data1cf!AY878</f>
        <v>0</v>
      </c>
      <c r="AA879" s="8" t="n">
        <f aca="false">+[2]data1cf!AZ878</f>
        <v>0</v>
      </c>
      <c r="AB879" s="9"/>
      <c r="AC879" s="9"/>
      <c r="AD879" s="9"/>
      <c r="AE879" s="9"/>
      <c r="AF879" s="9"/>
      <c r="AG879" s="9"/>
      <c r="AH879" s="9"/>
      <c r="AI879" s="9"/>
      <c r="AJ879" s="9"/>
      <c r="AK879" s="1"/>
      <c r="AL879" s="1" t="e">
        <f aca="false">SUMPRODUCT(B879:AJ879,PVCapPrice)</f>
        <v>#DIV/0!</v>
      </c>
      <c r="AM879" s="1"/>
      <c r="AN879" s="1"/>
      <c r="AO879" s="1"/>
      <c r="AP879" s="1"/>
      <c r="AQ879" s="1"/>
    </row>
    <row r="880" customFormat="false" ht="11.25" hidden="false" customHeight="false" outlineLevel="0" collapsed="false">
      <c r="A880" s="1" t="n">
        <v>878</v>
      </c>
      <c r="B880" s="8" t="n">
        <f aca="false">+[2]data1cf!AA879</f>
        <v>-101051.111567575</v>
      </c>
      <c r="C880" s="8" t="n">
        <f aca="false">+[2]data1cf!AB879</f>
        <v>-7400.57864839799</v>
      </c>
      <c r="D880" s="8" t="n">
        <f aca="false">+[2]data1cf!AC879</f>
        <v>-3076.29393882258</v>
      </c>
      <c r="E880" s="8" t="n">
        <f aca="false">+[2]data1cf!AD879</f>
        <v>-2851.67006254153</v>
      </c>
      <c r="F880" s="8" t="n">
        <f aca="false">+[2]data1cf!AE879</f>
        <v>-3209.51036416976</v>
      </c>
      <c r="G880" s="8" t="n">
        <f aca="false">+[2]data1cf!AF879</f>
        <v>-3493.12738844912</v>
      </c>
      <c r="H880" s="8" t="n">
        <f aca="false">+[2]data1cf!AG879</f>
        <v>-2161.98255268031</v>
      </c>
      <c r="I880" s="8" t="n">
        <f aca="false">+[2]data1cf!AH879</f>
        <v>-2292.21195136207</v>
      </c>
      <c r="J880" s="8" t="n">
        <f aca="false">+[2]data1cf!AI879</f>
        <v>-2304.64615389706</v>
      </c>
      <c r="K880" s="8" t="n">
        <f aca="false">+[2]data1cf!AJ879</f>
        <v>-2313.52451529036</v>
      </c>
      <c r="L880" s="8" t="n">
        <f aca="false">+[2]data1cf!AK879</f>
        <v>-2342.14008877747</v>
      </c>
      <c r="M880" s="8" t="n">
        <f aca="false">+[2]data1cf!AL879</f>
        <v>-2340.30314959318</v>
      </c>
      <c r="N880" s="8" t="n">
        <f aca="false">+[2]data1cf!AM879</f>
        <v>-2358.22682130938</v>
      </c>
      <c r="O880" s="8" t="n">
        <f aca="false">+[2]data1cf!AN879</f>
        <v>-2168.10346672504</v>
      </c>
      <c r="P880" s="8" t="n">
        <f aca="false">+[2]data1cf!AO879</f>
        <v>-2130.0353068352</v>
      </c>
      <c r="Q880" s="8" t="n">
        <f aca="false">+[2]data1cf!AP879</f>
        <v>-2130.63851155264</v>
      </c>
      <c r="R880" s="8" t="n">
        <f aca="false">+[2]data1cf!AQ879</f>
        <v>1159.01582923546</v>
      </c>
      <c r="S880" s="8" t="n">
        <f aca="false">+[2]data1cf!AR879</f>
        <v>0</v>
      </c>
      <c r="T880" s="8" t="n">
        <f aca="false">+[2]data1cf!AS879</f>
        <v>0</v>
      </c>
      <c r="U880" s="8" t="n">
        <f aca="false">+[2]data1cf!AT879</f>
        <v>0</v>
      </c>
      <c r="V880" s="8" t="n">
        <f aca="false">+[2]data1cf!AU879</f>
        <v>0</v>
      </c>
      <c r="W880" s="8" t="n">
        <f aca="false">+[2]data1cf!AV879</f>
        <v>0</v>
      </c>
      <c r="X880" s="8" t="n">
        <f aca="false">+[2]data1cf!AW879</f>
        <v>0</v>
      </c>
      <c r="Y880" s="8" t="n">
        <f aca="false">+[2]data1cf!AX879</f>
        <v>0</v>
      </c>
      <c r="Z880" s="8" t="n">
        <f aca="false">+[2]data1cf!AY879</f>
        <v>0</v>
      </c>
      <c r="AA880" s="8" t="n">
        <f aca="false">+[2]data1cf!AZ879</f>
        <v>0</v>
      </c>
      <c r="AB880" s="9"/>
      <c r="AC880" s="9"/>
      <c r="AD880" s="9"/>
      <c r="AE880" s="9"/>
      <c r="AF880" s="9"/>
      <c r="AG880" s="9"/>
      <c r="AH880" s="9"/>
      <c r="AI880" s="9"/>
      <c r="AJ880" s="9"/>
      <c r="AK880" s="1"/>
      <c r="AL880" s="1" t="e">
        <f aca="false">SUMPRODUCT(B880:AJ880,PVCapPrice)</f>
        <v>#DIV/0!</v>
      </c>
      <c r="AM880" s="1"/>
      <c r="AN880" s="1"/>
      <c r="AO880" s="1"/>
      <c r="AP880" s="1"/>
      <c r="AQ880" s="1"/>
    </row>
    <row r="881" customFormat="false" ht="11.25" hidden="false" customHeight="false" outlineLevel="0" collapsed="false">
      <c r="A881" s="1" t="n">
        <v>879</v>
      </c>
      <c r="B881" s="8" t="n">
        <f aca="false">+[2]data1cf!AA880</f>
        <v>-95169.1166166352</v>
      </c>
      <c r="C881" s="8" t="n">
        <f aca="false">+[2]data1cf!AB880</f>
        <v>-7486.28426905765</v>
      </c>
      <c r="D881" s="8" t="n">
        <f aca="false">+[2]data1cf!AC880</f>
        <v>-3299.84278421846</v>
      </c>
      <c r="E881" s="8" t="n">
        <f aca="false">+[2]data1cf!AD880</f>
        <v>-3003.86323442017</v>
      </c>
      <c r="F881" s="8" t="n">
        <f aca="false">+[2]data1cf!AE880</f>
        <v>-3324.16829216057</v>
      </c>
      <c r="G881" s="8" t="n">
        <f aca="false">+[2]data1cf!AF880</f>
        <v>-3617.00292505807</v>
      </c>
      <c r="H881" s="8" t="n">
        <f aca="false">+[2]data1cf!AG880</f>
        <v>-2304.45764606076</v>
      </c>
      <c r="I881" s="8" t="n">
        <f aca="false">+[2]data1cf!AH880</f>
        <v>-2427.14020994067</v>
      </c>
      <c r="J881" s="8" t="n">
        <f aca="false">+[2]data1cf!AI880</f>
        <v>-2439.57441247566</v>
      </c>
      <c r="K881" s="8" t="n">
        <f aca="false">+[2]data1cf!AJ880</f>
        <v>-2448.68146583265</v>
      </c>
      <c r="L881" s="8" t="n">
        <f aca="false">+[2]data1cf!AK880</f>
        <v>-2477.06834735607</v>
      </c>
      <c r="M881" s="8" t="n">
        <f aca="false">+[2]data1cf!AL880</f>
        <v>-2475.46010013547</v>
      </c>
      <c r="N881" s="8" t="n">
        <f aca="false">+[2]data1cf!AM880</f>
        <v>-2493.15507988798</v>
      </c>
      <c r="O881" s="8" t="n">
        <f aca="false">+[2]data1cf!AN880</f>
        <v>-2303.26041726733</v>
      </c>
      <c r="P881" s="8" t="n">
        <f aca="false">+[2]data1cf!AO880</f>
        <v>-2264.9635654138</v>
      </c>
      <c r="Q881" s="8" t="n">
        <f aca="false">+[2]data1cf!AP880</f>
        <v>-2265.79546209493</v>
      </c>
      <c r="R881" s="8" t="n">
        <f aca="false">+[2]data1cf!AQ880</f>
        <v>1091.55169994616</v>
      </c>
      <c r="S881" s="8" t="n">
        <f aca="false">+[2]data1cf!AR880</f>
        <v>0</v>
      </c>
      <c r="T881" s="8" t="n">
        <f aca="false">+[2]data1cf!AS880</f>
        <v>0</v>
      </c>
      <c r="U881" s="8" t="n">
        <f aca="false">+[2]data1cf!AT880</f>
        <v>0</v>
      </c>
      <c r="V881" s="8" t="n">
        <f aca="false">+[2]data1cf!AU880</f>
        <v>0</v>
      </c>
      <c r="W881" s="8" t="n">
        <f aca="false">+[2]data1cf!AV880</f>
        <v>0</v>
      </c>
      <c r="X881" s="8" t="n">
        <f aca="false">+[2]data1cf!AW880</f>
        <v>0</v>
      </c>
      <c r="Y881" s="8" t="n">
        <f aca="false">+[2]data1cf!AX880</f>
        <v>0</v>
      </c>
      <c r="Z881" s="8" t="n">
        <f aca="false">+[2]data1cf!AY880</f>
        <v>0</v>
      </c>
      <c r="AA881" s="8" t="n">
        <f aca="false">+[2]data1cf!AZ880</f>
        <v>0</v>
      </c>
      <c r="AB881" s="9"/>
      <c r="AC881" s="9"/>
      <c r="AD881" s="9"/>
      <c r="AE881" s="9"/>
      <c r="AF881" s="9"/>
      <c r="AG881" s="9"/>
      <c r="AH881" s="9"/>
      <c r="AI881" s="9"/>
      <c r="AJ881" s="9"/>
      <c r="AK881" s="1"/>
      <c r="AL881" s="1" t="e">
        <f aca="false">SUMPRODUCT(B881:AJ881,PVCapPrice)</f>
        <v>#DIV/0!</v>
      </c>
      <c r="AM881" s="1"/>
      <c r="AN881" s="1"/>
      <c r="AO881" s="1"/>
      <c r="AP881" s="1"/>
      <c r="AQ881" s="1"/>
    </row>
    <row r="882" customFormat="false" ht="11.25" hidden="false" customHeight="false" outlineLevel="0" collapsed="false">
      <c r="A882" s="1" t="n">
        <v>880</v>
      </c>
      <c r="B882" s="8" t="n">
        <f aca="false">+[2]data1cf!AA881</f>
        <v>-96144.4014460242</v>
      </c>
      <c r="C882" s="8" t="n">
        <f aca="false">+[2]data1cf!AB881</f>
        <v>-7481.18855949627</v>
      </c>
      <c r="D882" s="8" t="n">
        <f aca="false">+[2]data1cf!AC881</f>
        <v>-3381.51418570421</v>
      </c>
      <c r="E882" s="8" t="n">
        <f aca="false">+[2]data1cf!AD881</f>
        <v>-3022.0899492929</v>
      </c>
      <c r="F882" s="8" t="n">
        <f aca="false">+[2]data1cf!AE881</f>
        <v>-3257.42643124211</v>
      </c>
      <c r="G882" s="8" t="n">
        <f aca="false">+[2]data1cf!AF881</f>
        <v>-3628.52864681719</v>
      </c>
      <c r="H882" s="8" t="n">
        <f aca="false">+[2]data1cf!AG881</f>
        <v>-2280.83406285494</v>
      </c>
      <c r="I882" s="8" t="n">
        <f aca="false">+[2]data1cf!AH881</f>
        <v>-2404.76795618235</v>
      </c>
      <c r="J882" s="8" t="n">
        <f aca="false">+[2]data1cf!AI881</f>
        <v>-2417.20215871734</v>
      </c>
      <c r="K882" s="8" t="n">
        <f aca="false">+[2]data1cf!AJ881</f>
        <v>-2426.27129300016</v>
      </c>
      <c r="L882" s="8" t="n">
        <f aca="false">+[2]data1cf!AK881</f>
        <v>-2454.69609359775</v>
      </c>
      <c r="M882" s="8" t="n">
        <f aca="false">+[2]data1cf!AL881</f>
        <v>-2453.04992730298</v>
      </c>
      <c r="N882" s="8" t="n">
        <f aca="false">+[2]data1cf!AM881</f>
        <v>-2470.78282612966</v>
      </c>
      <c r="O882" s="8" t="n">
        <f aca="false">+[2]data1cf!AN881</f>
        <v>-2280.85024443485</v>
      </c>
      <c r="P882" s="8" t="n">
        <f aca="false">+[2]data1cf!AO881</f>
        <v>-2242.59131165548</v>
      </c>
      <c r="Q882" s="8" t="n">
        <f aca="false">+[2]data1cf!AP881</f>
        <v>-2243.38528926244</v>
      </c>
      <c r="R882" s="8" t="n">
        <f aca="false">+[2]data1cf!AQ881</f>
        <v>1102.73782682532</v>
      </c>
      <c r="S882" s="8" t="n">
        <f aca="false">+[2]data1cf!AR881</f>
        <v>0</v>
      </c>
      <c r="T882" s="8" t="n">
        <f aca="false">+[2]data1cf!AS881</f>
        <v>0</v>
      </c>
      <c r="U882" s="8" t="n">
        <f aca="false">+[2]data1cf!AT881</f>
        <v>0</v>
      </c>
      <c r="V882" s="8" t="n">
        <f aca="false">+[2]data1cf!AU881</f>
        <v>0</v>
      </c>
      <c r="W882" s="8" t="n">
        <f aca="false">+[2]data1cf!AV881</f>
        <v>0</v>
      </c>
      <c r="X882" s="8" t="n">
        <f aca="false">+[2]data1cf!AW881</f>
        <v>0</v>
      </c>
      <c r="Y882" s="8" t="n">
        <f aca="false">+[2]data1cf!AX881</f>
        <v>0</v>
      </c>
      <c r="Z882" s="8" t="n">
        <f aca="false">+[2]data1cf!AY881</f>
        <v>0</v>
      </c>
      <c r="AA882" s="8" t="n">
        <f aca="false">+[2]data1cf!AZ881</f>
        <v>0</v>
      </c>
      <c r="AB882" s="9"/>
      <c r="AC882" s="9"/>
      <c r="AD882" s="9"/>
      <c r="AE882" s="9"/>
      <c r="AF882" s="9"/>
      <c r="AG882" s="9"/>
      <c r="AH882" s="9"/>
      <c r="AI882" s="9"/>
      <c r="AJ882" s="9"/>
      <c r="AK882" s="1"/>
      <c r="AL882" s="1" t="e">
        <f aca="false">SUMPRODUCT(B882:AJ882,PVCapPrice)</f>
        <v>#DIV/0!</v>
      </c>
      <c r="AM882" s="1"/>
      <c r="AN882" s="1"/>
      <c r="AO882" s="1"/>
      <c r="AP882" s="1"/>
      <c r="AQ882" s="1"/>
    </row>
    <row r="883" customFormat="false" ht="11.25" hidden="false" customHeight="false" outlineLevel="0" collapsed="false">
      <c r="A883" s="1" t="n">
        <v>881</v>
      </c>
      <c r="B883" s="8" t="n">
        <f aca="false">+[2]data1cf!AA882</f>
        <v>-99984.7717012674</v>
      </c>
      <c r="C883" s="8" t="n">
        <f aca="false">+[2]data1cf!AB882</f>
        <v>-7325.03729075331</v>
      </c>
      <c r="D883" s="8" t="n">
        <f aca="false">+[2]data1cf!AC882</f>
        <v>-3226.41734926089</v>
      </c>
      <c r="E883" s="8" t="n">
        <f aca="false">+[2]data1cf!AD882</f>
        <v>-2866.80367685322</v>
      </c>
      <c r="F883" s="8" t="n">
        <f aca="false">+[2]data1cf!AE882</f>
        <v>-3139.64167318166</v>
      </c>
      <c r="G883" s="8" t="n">
        <f aca="false">+[2]data1cf!AF882</f>
        <v>-3428.35200011357</v>
      </c>
      <c r="H883" s="8" t="n">
        <f aca="false">+[2]data1cf!AG882</f>
        <v>-2187.81169284358</v>
      </c>
      <c r="I883" s="8" t="n">
        <f aca="false">+[2]data1cf!AH882</f>
        <v>-2316.67293482328</v>
      </c>
      <c r="J883" s="8" t="n">
        <f aca="false">+[2]data1cf!AI882</f>
        <v>-2329.10713735827</v>
      </c>
      <c r="K883" s="8" t="n">
        <f aca="false">+[2]data1cf!AJ882</f>
        <v>-2338.02695804556</v>
      </c>
      <c r="L883" s="8" t="n">
        <f aca="false">+[2]data1cf!AK882</f>
        <v>-2366.60107223868</v>
      </c>
      <c r="M883" s="8" t="n">
        <f aca="false">+[2]data1cf!AL882</f>
        <v>-2364.80559234839</v>
      </c>
      <c r="N883" s="8" t="n">
        <f aca="false">+[2]data1cf!AM882</f>
        <v>-2382.68780477059</v>
      </c>
      <c r="O883" s="8" t="n">
        <f aca="false">+[2]data1cf!AN882</f>
        <v>-2192.60590948025</v>
      </c>
      <c r="P883" s="8" t="n">
        <f aca="false">+[2]data1cf!AO882</f>
        <v>-2154.49629029641</v>
      </c>
      <c r="Q883" s="8" t="n">
        <f aca="false">+[2]data1cf!AP882</f>
        <v>-2155.14095430784</v>
      </c>
      <c r="R883" s="8" t="n">
        <f aca="false">+[2]data1cf!AQ882</f>
        <v>1146.78533750486</v>
      </c>
      <c r="S883" s="8" t="n">
        <f aca="false">+[2]data1cf!AR882</f>
        <v>0</v>
      </c>
      <c r="T883" s="8" t="n">
        <f aca="false">+[2]data1cf!AS882</f>
        <v>0</v>
      </c>
      <c r="U883" s="8" t="n">
        <f aca="false">+[2]data1cf!AT882</f>
        <v>0</v>
      </c>
      <c r="V883" s="8" t="n">
        <f aca="false">+[2]data1cf!AU882</f>
        <v>0</v>
      </c>
      <c r="W883" s="8" t="n">
        <f aca="false">+[2]data1cf!AV882</f>
        <v>0</v>
      </c>
      <c r="X883" s="8" t="n">
        <f aca="false">+[2]data1cf!AW882</f>
        <v>0</v>
      </c>
      <c r="Y883" s="8" t="n">
        <f aca="false">+[2]data1cf!AX882</f>
        <v>0</v>
      </c>
      <c r="Z883" s="8" t="n">
        <f aca="false">+[2]data1cf!AY882</f>
        <v>0</v>
      </c>
      <c r="AA883" s="8" t="n">
        <f aca="false">+[2]data1cf!AZ882</f>
        <v>0</v>
      </c>
      <c r="AB883" s="9"/>
      <c r="AC883" s="9"/>
      <c r="AD883" s="9"/>
      <c r="AE883" s="9"/>
      <c r="AF883" s="9"/>
      <c r="AG883" s="9"/>
      <c r="AH883" s="9"/>
      <c r="AI883" s="9"/>
      <c r="AJ883" s="9"/>
      <c r="AK883" s="1"/>
      <c r="AL883" s="1" t="e">
        <f aca="false">SUMPRODUCT(B883:AJ883,PVCapPrice)</f>
        <v>#DIV/0!</v>
      </c>
      <c r="AM883" s="1"/>
      <c r="AN883" s="1"/>
      <c r="AO883" s="1"/>
      <c r="AP883" s="1"/>
      <c r="AQ883" s="1"/>
    </row>
    <row r="884" customFormat="false" ht="11.25" hidden="false" customHeight="false" outlineLevel="0" collapsed="false">
      <c r="A884" s="1" t="n">
        <v>882</v>
      </c>
      <c r="B884" s="8" t="n">
        <f aca="false">+[2]data1cf!AA883</f>
        <v>-93880.1122925711</v>
      </c>
      <c r="C884" s="8" t="n">
        <f aca="false">+[2]data1cf!AB883</f>
        <v>-7519.03571167871</v>
      </c>
      <c r="D884" s="8" t="n">
        <f aca="false">+[2]data1cf!AC883</f>
        <v>-3488.8988998365</v>
      </c>
      <c r="E884" s="8" t="n">
        <f aca="false">+[2]data1cf!AD883</f>
        <v>-3101.00827172541</v>
      </c>
      <c r="F884" s="8" t="n">
        <f aca="false">+[2]data1cf!AE883</f>
        <v>-3353.2317504996</v>
      </c>
      <c r="G884" s="8" t="n">
        <f aca="false">+[2]data1cf!AF883</f>
        <v>-3666.89606701812</v>
      </c>
      <c r="H884" s="8" t="n">
        <f aca="false">+[2]data1cf!AG883</f>
        <v>-2335.68021815928</v>
      </c>
      <c r="I884" s="8" t="n">
        <f aca="false">+[2]data1cf!AH883</f>
        <v>-2456.70893793125</v>
      </c>
      <c r="J884" s="8" t="n">
        <f aca="false">+[2]data1cf!AI883</f>
        <v>-2469.14314046624</v>
      </c>
      <c r="K884" s="8" t="n">
        <f aca="false">+[2]data1cf!AJ883</f>
        <v>-2478.30031031134</v>
      </c>
      <c r="L884" s="8" t="n">
        <f aca="false">+[2]data1cf!AK883</f>
        <v>-2506.63707534665</v>
      </c>
      <c r="M884" s="8" t="n">
        <f aca="false">+[2]data1cf!AL883</f>
        <v>-2505.07894461416</v>
      </c>
      <c r="N884" s="8" t="n">
        <f aca="false">+[2]data1cf!AM883</f>
        <v>-2522.72380787855</v>
      </c>
      <c r="O884" s="8" t="n">
        <f aca="false">+[2]data1cf!AN883</f>
        <v>-2332.87926174603</v>
      </c>
      <c r="P884" s="8" t="n">
        <f aca="false">+[2]data1cf!AO883</f>
        <v>-2294.53229340437</v>
      </c>
      <c r="Q884" s="8" t="n">
        <f aca="false">+[2]data1cf!AP883</f>
        <v>-2295.41430657362</v>
      </c>
      <c r="R884" s="8" t="n">
        <f aca="false">+[2]data1cf!AQ883</f>
        <v>1076.76733595087</v>
      </c>
      <c r="S884" s="8" t="n">
        <f aca="false">+[2]data1cf!AR883</f>
        <v>0</v>
      </c>
      <c r="T884" s="8" t="n">
        <f aca="false">+[2]data1cf!AS883</f>
        <v>0</v>
      </c>
      <c r="U884" s="8" t="n">
        <f aca="false">+[2]data1cf!AT883</f>
        <v>0</v>
      </c>
      <c r="V884" s="8" t="n">
        <f aca="false">+[2]data1cf!AU883</f>
        <v>0</v>
      </c>
      <c r="W884" s="8" t="n">
        <f aca="false">+[2]data1cf!AV883</f>
        <v>0</v>
      </c>
      <c r="X884" s="8" t="n">
        <f aca="false">+[2]data1cf!AW883</f>
        <v>0</v>
      </c>
      <c r="Y884" s="8" t="n">
        <f aca="false">+[2]data1cf!AX883</f>
        <v>0</v>
      </c>
      <c r="Z884" s="8" t="n">
        <f aca="false">+[2]data1cf!AY883</f>
        <v>0</v>
      </c>
      <c r="AA884" s="8" t="n">
        <f aca="false">+[2]data1cf!AZ883</f>
        <v>0</v>
      </c>
      <c r="AB884" s="9"/>
      <c r="AC884" s="9"/>
      <c r="AD884" s="9"/>
      <c r="AE884" s="9"/>
      <c r="AF884" s="9"/>
      <c r="AG884" s="9"/>
      <c r="AH884" s="9"/>
      <c r="AI884" s="9"/>
      <c r="AJ884" s="9"/>
      <c r="AK884" s="1"/>
      <c r="AL884" s="1" t="e">
        <f aca="false">SUMPRODUCT(B884:AJ884,PVCapPrice)</f>
        <v>#DIV/0!</v>
      </c>
      <c r="AM884" s="1"/>
      <c r="AN884" s="1"/>
      <c r="AO884" s="1"/>
      <c r="AP884" s="1"/>
      <c r="AQ884" s="1"/>
    </row>
    <row r="885" customFormat="false" ht="11.25" hidden="false" customHeight="false" outlineLevel="0" collapsed="false">
      <c r="A885" s="1" t="n">
        <v>883</v>
      </c>
      <c r="B885" s="8" t="n">
        <f aca="false">+[2]data1cf!AA884</f>
        <v>-100008.257093294</v>
      </c>
      <c r="C885" s="8" t="n">
        <f aca="false">+[2]data1cf!AB884</f>
        <v>-7436.26719451584</v>
      </c>
      <c r="D885" s="8" t="n">
        <f aca="false">+[2]data1cf!AC884</f>
        <v>-3159.70861736925</v>
      </c>
      <c r="E885" s="8" t="n">
        <f aca="false">+[2]data1cf!AD884</f>
        <v>-2801.51034576284</v>
      </c>
      <c r="F885" s="8" t="n">
        <f aca="false">+[2]data1cf!AE884</f>
        <v>-3140.81981729644</v>
      </c>
      <c r="G885" s="8" t="n">
        <f aca="false">+[2]data1cf!AF884</f>
        <v>-3461.41741960262</v>
      </c>
      <c r="H885" s="8" t="n">
        <f aca="false">+[2]data1cf!AG884</f>
        <v>-2187.24282404142</v>
      </c>
      <c r="I885" s="8" t="n">
        <f aca="false">+[2]data1cf!AH884</f>
        <v>-2316.13419871851</v>
      </c>
      <c r="J885" s="8" t="n">
        <f aca="false">+[2]data1cf!AI884</f>
        <v>-2328.5684012535</v>
      </c>
      <c r="K885" s="8" t="n">
        <f aca="false">+[2]data1cf!AJ884</f>
        <v>-2337.48730882875</v>
      </c>
      <c r="L885" s="8" t="n">
        <f aca="false">+[2]data1cf!AK884</f>
        <v>-2366.06233613391</v>
      </c>
      <c r="M885" s="8" t="n">
        <f aca="false">+[2]data1cf!AL884</f>
        <v>-2364.26594313157</v>
      </c>
      <c r="N885" s="8" t="n">
        <f aca="false">+[2]data1cf!AM884</f>
        <v>-2382.14906866582</v>
      </c>
      <c r="O885" s="8" t="n">
        <f aca="false">+[2]data1cf!AN884</f>
        <v>-2192.06626026344</v>
      </c>
      <c r="P885" s="8" t="n">
        <f aca="false">+[2]data1cf!AO884</f>
        <v>-2153.95755419164</v>
      </c>
      <c r="Q885" s="8" t="n">
        <f aca="false">+[2]data1cf!AP884</f>
        <v>-2154.60130509103</v>
      </c>
      <c r="R885" s="8" t="n">
        <f aca="false">+[2]data1cf!AQ884</f>
        <v>1147.05470555724</v>
      </c>
      <c r="S885" s="8" t="n">
        <f aca="false">+[2]data1cf!AR884</f>
        <v>0</v>
      </c>
      <c r="T885" s="8" t="n">
        <f aca="false">+[2]data1cf!AS884</f>
        <v>0</v>
      </c>
      <c r="U885" s="8" t="n">
        <f aca="false">+[2]data1cf!AT884</f>
        <v>0</v>
      </c>
      <c r="V885" s="8" t="n">
        <f aca="false">+[2]data1cf!AU884</f>
        <v>0</v>
      </c>
      <c r="W885" s="8" t="n">
        <f aca="false">+[2]data1cf!AV884</f>
        <v>0</v>
      </c>
      <c r="X885" s="8" t="n">
        <f aca="false">+[2]data1cf!AW884</f>
        <v>0</v>
      </c>
      <c r="Y885" s="8" t="n">
        <f aca="false">+[2]data1cf!AX884</f>
        <v>0</v>
      </c>
      <c r="Z885" s="8" t="n">
        <f aca="false">+[2]data1cf!AY884</f>
        <v>0</v>
      </c>
      <c r="AA885" s="8" t="n">
        <f aca="false">+[2]data1cf!AZ884</f>
        <v>0</v>
      </c>
      <c r="AB885" s="9"/>
      <c r="AC885" s="9"/>
      <c r="AD885" s="9"/>
      <c r="AE885" s="9"/>
      <c r="AF885" s="9"/>
      <c r="AG885" s="9"/>
      <c r="AH885" s="9"/>
      <c r="AI885" s="9"/>
      <c r="AJ885" s="9"/>
      <c r="AK885" s="1"/>
      <c r="AL885" s="1" t="e">
        <f aca="false">SUMPRODUCT(B885:AJ885,PVCapPrice)</f>
        <v>#DIV/0!</v>
      </c>
      <c r="AM885" s="1"/>
      <c r="AN885" s="1"/>
      <c r="AO885" s="1"/>
      <c r="AP885" s="1"/>
      <c r="AQ885" s="1"/>
    </row>
    <row r="886" customFormat="false" ht="11.25" hidden="false" customHeight="false" outlineLevel="0" collapsed="false">
      <c r="A886" s="1" t="n">
        <v>884</v>
      </c>
      <c r="B886" s="8" t="n">
        <f aca="false">+[2]data1cf!AA885</f>
        <v>-93518.8154327026</v>
      </c>
      <c r="C886" s="8" t="n">
        <f aca="false">+[2]data1cf!AB885</f>
        <v>-7514.16796866844</v>
      </c>
      <c r="D886" s="8" t="n">
        <f aca="false">+[2]data1cf!AC885</f>
        <v>-3416.58102712174</v>
      </c>
      <c r="E886" s="8" t="n">
        <f aca="false">+[2]data1cf!AD885</f>
        <v>-3074.28551899808</v>
      </c>
      <c r="F886" s="8" t="n">
        <f aca="false">+[2]data1cf!AE885</f>
        <v>-3335.52704049593</v>
      </c>
      <c r="G886" s="8" t="n">
        <f aca="false">+[2]data1cf!AF885</f>
        <v>-3643.22081235921</v>
      </c>
      <c r="H886" s="8" t="n">
        <f aca="false">+[2]data1cf!AG885</f>
        <v>-2344.43163741026</v>
      </c>
      <c r="I886" s="8" t="n">
        <f aca="false">+[2]data1cf!AH885</f>
        <v>-2464.99679885914</v>
      </c>
      <c r="J886" s="8" t="n">
        <f aca="false">+[2]data1cf!AI885</f>
        <v>-2477.43100139413</v>
      </c>
      <c r="K886" s="8" t="n">
        <f aca="false">+[2]data1cf!AJ885</f>
        <v>-2486.60221846115</v>
      </c>
      <c r="L886" s="8" t="n">
        <f aca="false">+[2]data1cf!AK885</f>
        <v>-2514.92493627454</v>
      </c>
      <c r="M886" s="8" t="n">
        <f aca="false">+[2]data1cf!AL885</f>
        <v>-2513.38085276397</v>
      </c>
      <c r="N886" s="8" t="n">
        <f aca="false">+[2]data1cf!AM885</f>
        <v>-2531.01166880645</v>
      </c>
      <c r="O886" s="8" t="n">
        <f aca="false">+[2]data1cf!AN885</f>
        <v>-2341.18116989583</v>
      </c>
      <c r="P886" s="8" t="n">
        <f aca="false">+[2]data1cf!AO885</f>
        <v>-2302.82015433227</v>
      </c>
      <c r="Q886" s="8" t="n">
        <f aca="false">+[2]data1cf!AP885</f>
        <v>-2303.71621472343</v>
      </c>
      <c r="R886" s="8" t="n">
        <f aca="false">+[2]data1cf!AQ885</f>
        <v>1072.62340548693</v>
      </c>
      <c r="S886" s="8" t="n">
        <f aca="false">+[2]data1cf!AR885</f>
        <v>0</v>
      </c>
      <c r="T886" s="8" t="n">
        <f aca="false">+[2]data1cf!AS885</f>
        <v>0</v>
      </c>
      <c r="U886" s="8" t="n">
        <f aca="false">+[2]data1cf!AT885</f>
        <v>0</v>
      </c>
      <c r="V886" s="8" t="n">
        <f aca="false">+[2]data1cf!AU885</f>
        <v>0</v>
      </c>
      <c r="W886" s="8" t="n">
        <f aca="false">+[2]data1cf!AV885</f>
        <v>0</v>
      </c>
      <c r="X886" s="8" t="n">
        <f aca="false">+[2]data1cf!AW885</f>
        <v>0</v>
      </c>
      <c r="Y886" s="8" t="n">
        <f aca="false">+[2]data1cf!AX885</f>
        <v>0</v>
      </c>
      <c r="Z886" s="8" t="n">
        <f aca="false">+[2]data1cf!AY885</f>
        <v>0</v>
      </c>
      <c r="AA886" s="8" t="n">
        <f aca="false">+[2]data1cf!AZ885</f>
        <v>0</v>
      </c>
      <c r="AB886" s="9"/>
      <c r="AC886" s="9"/>
      <c r="AD886" s="9"/>
      <c r="AE886" s="9"/>
      <c r="AF886" s="9"/>
      <c r="AG886" s="9"/>
      <c r="AH886" s="9"/>
      <c r="AI886" s="9"/>
      <c r="AJ886" s="9"/>
      <c r="AK886" s="1"/>
      <c r="AL886" s="1" t="e">
        <f aca="false">SUMPRODUCT(B886:AJ886,PVCapPrice)</f>
        <v>#DIV/0!</v>
      </c>
      <c r="AM886" s="1"/>
      <c r="AN886" s="1"/>
      <c r="AO886" s="1"/>
      <c r="AP886" s="1"/>
      <c r="AQ886" s="1"/>
    </row>
    <row r="887" customFormat="false" ht="11.25" hidden="false" customHeight="false" outlineLevel="0" collapsed="false">
      <c r="A887" s="1" t="n">
        <v>885</v>
      </c>
      <c r="B887" s="8" t="n">
        <f aca="false">+[2]data1cf!AA886</f>
        <v>-92334.9645558908</v>
      </c>
      <c r="C887" s="8" t="n">
        <f aca="false">+[2]data1cf!AB886</f>
        <v>-7543.17770827781</v>
      </c>
      <c r="D887" s="8" t="n">
        <f aca="false">+[2]data1cf!AC886</f>
        <v>-3480.88727082543</v>
      </c>
      <c r="E887" s="8" t="n">
        <f aca="false">+[2]data1cf!AD886</f>
        <v>-3091.19512821275</v>
      </c>
      <c r="F887" s="8" t="n">
        <f aca="false">+[2]data1cf!AE886</f>
        <v>-3401.23093096659</v>
      </c>
      <c r="G887" s="8" t="n">
        <f aca="false">+[2]data1cf!AF886</f>
        <v>-3712.34227055432</v>
      </c>
      <c r="H887" s="8" t="n">
        <f aca="false">+[2]data1cf!AG886</f>
        <v>-2373.10715747261</v>
      </c>
      <c r="I887" s="8" t="n">
        <f aca="false">+[2]data1cf!AH886</f>
        <v>-2492.1533908925</v>
      </c>
      <c r="J887" s="8" t="n">
        <f aca="false">+[2]data1cf!AI886</f>
        <v>-2504.58759342749</v>
      </c>
      <c r="K887" s="8" t="n">
        <f aca="false">+[2]data1cf!AJ886</f>
        <v>-2513.8048386166</v>
      </c>
      <c r="L887" s="8" t="n">
        <f aca="false">+[2]data1cf!AK886</f>
        <v>-2542.0815283079</v>
      </c>
      <c r="M887" s="8" t="n">
        <f aca="false">+[2]data1cf!AL886</f>
        <v>-2540.58347291942</v>
      </c>
      <c r="N887" s="8" t="n">
        <f aca="false">+[2]data1cf!AM886</f>
        <v>-2558.16826083981</v>
      </c>
      <c r="O887" s="8" t="n">
        <f aca="false">+[2]data1cf!AN886</f>
        <v>-2368.38379005128</v>
      </c>
      <c r="P887" s="8" t="n">
        <f aca="false">+[2]data1cf!AO886</f>
        <v>-2329.97674636563</v>
      </c>
      <c r="Q887" s="8" t="n">
        <f aca="false">+[2]data1cf!AP886</f>
        <v>-2330.91883487888</v>
      </c>
      <c r="R887" s="8" t="n">
        <f aca="false">+[2]data1cf!AQ886</f>
        <v>1059.04510947024</v>
      </c>
      <c r="S887" s="8" t="n">
        <f aca="false">+[2]data1cf!AR886</f>
        <v>0</v>
      </c>
      <c r="T887" s="8" t="n">
        <f aca="false">+[2]data1cf!AS886</f>
        <v>0</v>
      </c>
      <c r="U887" s="8" t="n">
        <f aca="false">+[2]data1cf!AT886</f>
        <v>0</v>
      </c>
      <c r="V887" s="8" t="n">
        <f aca="false">+[2]data1cf!AU886</f>
        <v>0</v>
      </c>
      <c r="W887" s="8" t="n">
        <f aca="false">+[2]data1cf!AV886</f>
        <v>0</v>
      </c>
      <c r="X887" s="8" t="n">
        <f aca="false">+[2]data1cf!AW886</f>
        <v>0</v>
      </c>
      <c r="Y887" s="8" t="n">
        <f aca="false">+[2]data1cf!AX886</f>
        <v>0</v>
      </c>
      <c r="Z887" s="8" t="n">
        <f aca="false">+[2]data1cf!AY886</f>
        <v>0</v>
      </c>
      <c r="AA887" s="8" t="n">
        <f aca="false">+[2]data1cf!AZ886</f>
        <v>0</v>
      </c>
      <c r="AB887" s="9"/>
      <c r="AC887" s="9"/>
      <c r="AD887" s="9"/>
      <c r="AE887" s="9"/>
      <c r="AF887" s="9"/>
      <c r="AG887" s="9"/>
      <c r="AH887" s="9"/>
      <c r="AI887" s="9"/>
      <c r="AJ887" s="9"/>
      <c r="AK887" s="1"/>
      <c r="AL887" s="1" t="e">
        <f aca="false">SUMPRODUCT(B887:AJ887,PVCapPrice)</f>
        <v>#DIV/0!</v>
      </c>
      <c r="AM887" s="1"/>
      <c r="AN887" s="1"/>
      <c r="AO887" s="1"/>
      <c r="AP887" s="1"/>
      <c r="AQ887" s="1"/>
    </row>
    <row r="888" customFormat="false" ht="11.25" hidden="false" customHeight="false" outlineLevel="0" collapsed="false">
      <c r="A888" s="1" t="n">
        <v>886</v>
      </c>
      <c r="B888" s="8" t="n">
        <f aca="false">+[2]data1cf!AA887</f>
        <v>-92611.3883630146</v>
      </c>
      <c r="C888" s="8" t="n">
        <f aca="false">+[2]data1cf!AB887</f>
        <v>-7559.54260120513</v>
      </c>
      <c r="D888" s="8" t="n">
        <f aca="false">+[2]data1cf!AC887</f>
        <v>-3433.92886000585</v>
      </c>
      <c r="E888" s="8" t="n">
        <f aca="false">+[2]data1cf!AD887</f>
        <v>-3183.08546179877</v>
      </c>
      <c r="F888" s="8" t="n">
        <f aca="false">+[2]data1cf!AE887</f>
        <v>-3405.5631659806</v>
      </c>
      <c r="G888" s="8" t="n">
        <f aca="false">+[2]data1cf!AF887</f>
        <v>-3592.17081185559</v>
      </c>
      <c r="H888" s="8" t="n">
        <f aca="false">+[2]data1cf!AG887</f>
        <v>-2366.41155367474</v>
      </c>
      <c r="I888" s="8" t="n">
        <f aca="false">+[2]data1cf!AH887</f>
        <v>-2485.81244989613</v>
      </c>
      <c r="J888" s="8" t="n">
        <f aca="false">+[2]data1cf!AI887</f>
        <v>-2498.24665243112</v>
      </c>
      <c r="K888" s="8" t="n">
        <f aca="false">+[2]data1cf!AJ887</f>
        <v>-2507.4531502626</v>
      </c>
      <c r="L888" s="8" t="n">
        <f aca="false">+[2]data1cf!AK887</f>
        <v>-2535.74058731153</v>
      </c>
      <c r="M888" s="8" t="n">
        <f aca="false">+[2]data1cf!AL887</f>
        <v>-2534.23178456542</v>
      </c>
      <c r="N888" s="8" t="n">
        <f aca="false">+[2]data1cf!AM887</f>
        <v>-2551.82731984343</v>
      </c>
      <c r="O888" s="8" t="n">
        <f aca="false">+[2]data1cf!AN887</f>
        <v>-2362.03210169729</v>
      </c>
      <c r="P888" s="8" t="n">
        <f aca="false">+[2]data1cf!AO887</f>
        <v>-2323.63580536925</v>
      </c>
      <c r="Q888" s="8" t="n">
        <f aca="false">+[2]data1cf!AP887</f>
        <v>-2324.56714652488</v>
      </c>
      <c r="R888" s="8" t="n">
        <f aca="false">+[2]data1cf!AQ887</f>
        <v>1062.21557996843</v>
      </c>
      <c r="S888" s="8" t="n">
        <f aca="false">+[2]data1cf!AR887</f>
        <v>0</v>
      </c>
      <c r="T888" s="8" t="n">
        <f aca="false">+[2]data1cf!AS887</f>
        <v>0</v>
      </c>
      <c r="U888" s="8" t="n">
        <f aca="false">+[2]data1cf!AT887</f>
        <v>0</v>
      </c>
      <c r="V888" s="8" t="n">
        <f aca="false">+[2]data1cf!AU887</f>
        <v>0</v>
      </c>
      <c r="W888" s="8" t="n">
        <f aca="false">+[2]data1cf!AV887</f>
        <v>0</v>
      </c>
      <c r="X888" s="8" t="n">
        <f aca="false">+[2]data1cf!AW887</f>
        <v>0</v>
      </c>
      <c r="Y888" s="8" t="n">
        <f aca="false">+[2]data1cf!AX887</f>
        <v>0</v>
      </c>
      <c r="Z888" s="8" t="n">
        <f aca="false">+[2]data1cf!AY887</f>
        <v>0</v>
      </c>
      <c r="AA888" s="8" t="n">
        <f aca="false">+[2]data1cf!AZ887</f>
        <v>0</v>
      </c>
      <c r="AB888" s="9"/>
      <c r="AC888" s="9"/>
      <c r="AD888" s="9"/>
      <c r="AE888" s="9"/>
      <c r="AF888" s="9"/>
      <c r="AG888" s="9"/>
      <c r="AH888" s="9"/>
      <c r="AI888" s="9"/>
      <c r="AJ888" s="9"/>
      <c r="AK888" s="1"/>
      <c r="AL888" s="1" t="e">
        <f aca="false">SUMPRODUCT(B888:AJ888,PVCapPrice)</f>
        <v>#DIV/0!</v>
      </c>
      <c r="AM888" s="1"/>
      <c r="AN888" s="1"/>
      <c r="AO888" s="1"/>
      <c r="AP888" s="1"/>
      <c r="AQ888" s="1"/>
    </row>
    <row r="889" customFormat="false" ht="11.25" hidden="false" customHeight="false" outlineLevel="0" collapsed="false">
      <c r="A889" s="1" t="n">
        <v>887</v>
      </c>
      <c r="B889" s="8" t="n">
        <f aca="false">+[2]data1cf!AA888</f>
        <v>-90639.7730020153</v>
      </c>
      <c r="C889" s="8" t="n">
        <f aca="false">+[2]data1cf!AB888</f>
        <v>-7622.63090272943</v>
      </c>
      <c r="D889" s="8" t="n">
        <f aca="false">+[2]data1cf!AC888</f>
        <v>-3517.4196314534</v>
      </c>
      <c r="E889" s="8" t="n">
        <f aca="false">+[2]data1cf!AD888</f>
        <v>-3097.08669318356</v>
      </c>
      <c r="F889" s="8" t="n">
        <f aca="false">+[2]data1cf!AE888</f>
        <v>-3505.03798018709</v>
      </c>
      <c r="G889" s="8" t="n">
        <f aca="false">+[2]data1cf!AF888</f>
        <v>-3811.29372411809</v>
      </c>
      <c r="H889" s="8" t="n">
        <f aca="false">+[2]data1cf!AG888</f>
        <v>-2414.16849413655</v>
      </c>
      <c r="I889" s="8" t="n">
        <f aca="false">+[2]data1cf!AH888</f>
        <v>-2531.03972898516</v>
      </c>
      <c r="J889" s="8" t="n">
        <f aca="false">+[2]data1cf!AI888</f>
        <v>-2543.47393152015</v>
      </c>
      <c r="K889" s="8" t="n">
        <f aca="false">+[2]data1cf!AJ888</f>
        <v>-2552.75708575687</v>
      </c>
      <c r="L889" s="8" t="n">
        <f aca="false">+[2]data1cf!AK888</f>
        <v>-2580.96786640056</v>
      </c>
      <c r="M889" s="8" t="n">
        <f aca="false">+[2]data1cf!AL888</f>
        <v>-2579.53572005969</v>
      </c>
      <c r="N889" s="8" t="n">
        <f aca="false">+[2]data1cf!AM888</f>
        <v>-2597.05459893247</v>
      </c>
      <c r="O889" s="8" t="n">
        <f aca="false">+[2]data1cf!AN888</f>
        <v>-2407.33603719156</v>
      </c>
      <c r="P889" s="8" t="n">
        <f aca="false">+[2]data1cf!AO888</f>
        <v>-2368.86308445829</v>
      </c>
      <c r="Q889" s="8" t="n">
        <f aca="false">+[2]data1cf!AP888</f>
        <v>-2369.87108201915</v>
      </c>
      <c r="R889" s="8" t="n">
        <f aca="false">+[2]data1cf!AQ888</f>
        <v>1039.60194042391</v>
      </c>
      <c r="S889" s="8" t="n">
        <f aca="false">+[2]data1cf!AR888</f>
        <v>0</v>
      </c>
      <c r="T889" s="8" t="n">
        <f aca="false">+[2]data1cf!AS888</f>
        <v>0</v>
      </c>
      <c r="U889" s="8" t="n">
        <f aca="false">+[2]data1cf!AT888</f>
        <v>0</v>
      </c>
      <c r="V889" s="8" t="n">
        <f aca="false">+[2]data1cf!AU888</f>
        <v>0</v>
      </c>
      <c r="W889" s="8" t="n">
        <f aca="false">+[2]data1cf!AV888</f>
        <v>0</v>
      </c>
      <c r="X889" s="8" t="n">
        <f aca="false">+[2]data1cf!AW888</f>
        <v>0</v>
      </c>
      <c r="Y889" s="8" t="n">
        <f aca="false">+[2]data1cf!AX888</f>
        <v>0</v>
      </c>
      <c r="Z889" s="8" t="n">
        <f aca="false">+[2]data1cf!AY888</f>
        <v>0</v>
      </c>
      <c r="AA889" s="8" t="n">
        <f aca="false">+[2]data1cf!AZ888</f>
        <v>0</v>
      </c>
      <c r="AB889" s="9"/>
      <c r="AC889" s="9"/>
      <c r="AD889" s="9"/>
      <c r="AE889" s="9"/>
      <c r="AF889" s="9"/>
      <c r="AG889" s="9"/>
      <c r="AH889" s="9"/>
      <c r="AI889" s="9"/>
      <c r="AJ889" s="9"/>
      <c r="AK889" s="1"/>
      <c r="AL889" s="1" t="e">
        <f aca="false">SUMPRODUCT(B889:AJ889,PVCapPrice)</f>
        <v>#DIV/0!</v>
      </c>
      <c r="AM889" s="1"/>
      <c r="AN889" s="1"/>
      <c r="AO889" s="1"/>
      <c r="AP889" s="1"/>
      <c r="AQ889" s="1"/>
    </row>
    <row r="890" customFormat="false" ht="11.25" hidden="false" customHeight="false" outlineLevel="0" collapsed="false">
      <c r="A890" s="1" t="n">
        <v>888</v>
      </c>
      <c r="B890" s="8" t="n">
        <f aca="false">+[2]data1cf!AA889</f>
        <v>-102822.048788332</v>
      </c>
      <c r="C890" s="8" t="n">
        <f aca="false">+[2]data1cf!AB889</f>
        <v>-7434.83649585134</v>
      </c>
      <c r="D890" s="8" t="n">
        <f aca="false">+[2]data1cf!AC889</f>
        <v>-3057.4359798797</v>
      </c>
      <c r="E890" s="8" t="n">
        <f aca="false">+[2]data1cf!AD889</f>
        <v>-2725.19434673447</v>
      </c>
      <c r="F890" s="8" t="n">
        <f aca="false">+[2]data1cf!AE889</f>
        <v>-3029.98316776223</v>
      </c>
      <c r="G890" s="8" t="n">
        <f aca="false">+[2]data1cf!AF889</f>
        <v>-3284.87375550831</v>
      </c>
      <c r="H890" s="8" t="n">
        <f aca="false">+[2]data1cf!AG889</f>
        <v>-2119.08648629419</v>
      </c>
      <c r="I890" s="8" t="n">
        <f aca="false">+[2]data1cf!AH889</f>
        <v>-2251.58806826768</v>
      </c>
      <c r="J890" s="8" t="n">
        <f aca="false">+[2]data1cf!AI889</f>
        <v>-2264.02227080267</v>
      </c>
      <c r="K890" s="8" t="n">
        <f aca="false">+[2]data1cf!AJ889</f>
        <v>-2272.83177815682</v>
      </c>
      <c r="L890" s="8" t="n">
        <f aca="false">+[2]data1cf!AK889</f>
        <v>-2301.51620568308</v>
      </c>
      <c r="M890" s="8" t="n">
        <f aca="false">+[2]data1cf!AL889</f>
        <v>-2299.61041245964</v>
      </c>
      <c r="N890" s="8" t="n">
        <f aca="false">+[2]data1cf!AM889</f>
        <v>-2317.60293821498</v>
      </c>
      <c r="O890" s="8" t="n">
        <f aca="false">+[2]data1cf!AN889</f>
        <v>-2127.4107295915</v>
      </c>
      <c r="P890" s="8" t="n">
        <f aca="false">+[2]data1cf!AO889</f>
        <v>-2089.4114237408</v>
      </c>
      <c r="Q890" s="8" t="n">
        <f aca="false">+[2]data1cf!AP889</f>
        <v>-2089.9457744191</v>
      </c>
      <c r="R890" s="8" t="n">
        <f aca="false">+[2]data1cf!AQ889</f>
        <v>1179.32777078266</v>
      </c>
      <c r="S890" s="8" t="n">
        <f aca="false">+[2]data1cf!AR889</f>
        <v>0</v>
      </c>
      <c r="T890" s="8" t="n">
        <f aca="false">+[2]data1cf!AS889</f>
        <v>0</v>
      </c>
      <c r="U890" s="8" t="n">
        <f aca="false">+[2]data1cf!AT889</f>
        <v>0</v>
      </c>
      <c r="V890" s="8" t="n">
        <f aca="false">+[2]data1cf!AU889</f>
        <v>0</v>
      </c>
      <c r="W890" s="8" t="n">
        <f aca="false">+[2]data1cf!AV889</f>
        <v>0</v>
      </c>
      <c r="X890" s="8" t="n">
        <f aca="false">+[2]data1cf!AW889</f>
        <v>0</v>
      </c>
      <c r="Y890" s="8" t="n">
        <f aca="false">+[2]data1cf!AX889</f>
        <v>0</v>
      </c>
      <c r="Z890" s="8" t="n">
        <f aca="false">+[2]data1cf!AY889</f>
        <v>0</v>
      </c>
      <c r="AA890" s="8" t="n">
        <f aca="false">+[2]data1cf!AZ889</f>
        <v>0</v>
      </c>
      <c r="AB890" s="9"/>
      <c r="AC890" s="9"/>
      <c r="AD890" s="9"/>
      <c r="AE890" s="9"/>
      <c r="AF890" s="9"/>
      <c r="AG890" s="9"/>
      <c r="AH890" s="9"/>
      <c r="AI890" s="9"/>
      <c r="AJ890" s="9"/>
      <c r="AK890" s="1"/>
      <c r="AL890" s="1" t="e">
        <f aca="false">SUMPRODUCT(B890:AJ890,PVCapPrice)</f>
        <v>#DIV/0!</v>
      </c>
      <c r="AM890" s="1"/>
      <c r="AN890" s="1"/>
      <c r="AO890" s="1"/>
      <c r="AP890" s="1"/>
      <c r="AQ890" s="1"/>
    </row>
    <row r="891" customFormat="false" ht="11.25" hidden="false" customHeight="false" outlineLevel="0" collapsed="false">
      <c r="A891" s="1" t="n">
        <v>889</v>
      </c>
      <c r="B891" s="8" t="n">
        <f aca="false">+[2]data1cf!AA890</f>
        <v>-89809.4686068545</v>
      </c>
      <c r="C891" s="8" t="n">
        <f aca="false">+[2]data1cf!AB890</f>
        <v>-7584.47400313142</v>
      </c>
      <c r="D891" s="8" t="n">
        <f aca="false">+[2]data1cf!AC890</f>
        <v>-3535.21482814549</v>
      </c>
      <c r="E891" s="8" t="n">
        <f aca="false">+[2]data1cf!AD890</f>
        <v>-3150.81449535073</v>
      </c>
      <c r="F891" s="8" t="n">
        <f aca="false">+[2]data1cf!AE890</f>
        <v>-3452.56996718455</v>
      </c>
      <c r="G891" s="8" t="n">
        <f aca="false">+[2]data1cf!AF890</f>
        <v>-3744.69180736883</v>
      </c>
      <c r="H891" s="8" t="n">
        <f aca="false">+[2]data1cf!AG890</f>
        <v>-2434.28032646919</v>
      </c>
      <c r="I891" s="8" t="n">
        <f aca="false">+[2]data1cf!AH890</f>
        <v>-2550.08624756663</v>
      </c>
      <c r="J891" s="8" t="n">
        <f aca="false">+[2]data1cf!AI890</f>
        <v>-2562.52045010162</v>
      </c>
      <c r="K891" s="8" t="n">
        <f aca="false">+[2]data1cf!AJ890</f>
        <v>-2571.83588657323</v>
      </c>
      <c r="L891" s="8" t="n">
        <f aca="false">+[2]data1cf!AK890</f>
        <v>-2600.01438498203</v>
      </c>
      <c r="M891" s="8" t="n">
        <f aca="false">+[2]data1cf!AL890</f>
        <v>-2598.61452087605</v>
      </c>
      <c r="N891" s="8" t="n">
        <f aca="false">+[2]data1cf!AM890</f>
        <v>-2616.10111751394</v>
      </c>
      <c r="O891" s="8" t="n">
        <f aca="false">+[2]data1cf!AN890</f>
        <v>-2426.41483800791</v>
      </c>
      <c r="P891" s="8" t="n">
        <f aca="false">+[2]data1cf!AO890</f>
        <v>-2387.90960303976</v>
      </c>
      <c r="Q891" s="8" t="n">
        <f aca="false">+[2]data1cf!AP890</f>
        <v>-2388.94988283551</v>
      </c>
      <c r="R891" s="8" t="n">
        <f aca="false">+[2]data1cf!AQ890</f>
        <v>1030.07868113318</v>
      </c>
      <c r="S891" s="8" t="n">
        <f aca="false">+[2]data1cf!AR890</f>
        <v>0</v>
      </c>
      <c r="T891" s="8" t="n">
        <f aca="false">+[2]data1cf!AS890</f>
        <v>0</v>
      </c>
      <c r="U891" s="8" t="n">
        <f aca="false">+[2]data1cf!AT890</f>
        <v>0</v>
      </c>
      <c r="V891" s="8" t="n">
        <f aca="false">+[2]data1cf!AU890</f>
        <v>0</v>
      </c>
      <c r="W891" s="8" t="n">
        <f aca="false">+[2]data1cf!AV890</f>
        <v>0</v>
      </c>
      <c r="X891" s="8" t="n">
        <f aca="false">+[2]data1cf!AW890</f>
        <v>0</v>
      </c>
      <c r="Y891" s="8" t="n">
        <f aca="false">+[2]data1cf!AX890</f>
        <v>0</v>
      </c>
      <c r="Z891" s="8" t="n">
        <f aca="false">+[2]data1cf!AY890</f>
        <v>0</v>
      </c>
      <c r="AA891" s="8" t="n">
        <f aca="false">+[2]data1cf!AZ890</f>
        <v>0</v>
      </c>
      <c r="AB891" s="9"/>
      <c r="AC891" s="9"/>
      <c r="AD891" s="9"/>
      <c r="AE891" s="9"/>
      <c r="AF891" s="9"/>
      <c r="AG891" s="9"/>
      <c r="AH891" s="9"/>
      <c r="AI891" s="9"/>
      <c r="AJ891" s="9"/>
      <c r="AK891" s="1"/>
      <c r="AL891" s="1" t="e">
        <f aca="false">SUMPRODUCT(B891:AJ891,PVCapPrice)</f>
        <v>#DIV/0!</v>
      </c>
      <c r="AM891" s="1"/>
      <c r="AN891" s="1"/>
      <c r="AO891" s="1"/>
      <c r="AP891" s="1"/>
      <c r="AQ891" s="1"/>
    </row>
    <row r="892" customFormat="false" ht="11.25" hidden="false" customHeight="false" outlineLevel="0" collapsed="false">
      <c r="A892" s="1" t="n">
        <v>890</v>
      </c>
      <c r="B892" s="8" t="n">
        <f aca="false">+[2]data1cf!AA891</f>
        <v>-100146.188159364</v>
      </c>
      <c r="C892" s="8" t="n">
        <f aca="false">+[2]data1cf!AB891</f>
        <v>-7447.05208273119</v>
      </c>
      <c r="D892" s="8" t="n">
        <f aca="false">+[2]data1cf!AC891</f>
        <v>-3186.60561954233</v>
      </c>
      <c r="E892" s="8" t="n">
        <f aca="false">+[2]data1cf!AD891</f>
        <v>-2903.54096864982</v>
      </c>
      <c r="F892" s="8" t="n">
        <f aca="false">+[2]data1cf!AE891</f>
        <v>-3174.08695096438</v>
      </c>
      <c r="G892" s="8" t="n">
        <f aca="false">+[2]data1cf!AF891</f>
        <v>-3534.43420220654</v>
      </c>
      <c r="H892" s="8" t="n">
        <f aca="false">+[2]data1cf!AG891</f>
        <v>-2183.9018246556</v>
      </c>
      <c r="I892" s="8" t="n">
        <f aca="false">+[2]data1cf!AH891</f>
        <v>-2312.9701704077</v>
      </c>
      <c r="J892" s="8" t="n">
        <f aca="false">+[2]data1cf!AI891</f>
        <v>-2325.40437294269</v>
      </c>
      <c r="K892" s="8" t="n">
        <f aca="false">+[2]data1cf!AJ891</f>
        <v>-2334.31791775809</v>
      </c>
      <c r="L892" s="8" t="n">
        <f aca="false">+[2]data1cf!AK891</f>
        <v>-2362.8983078231</v>
      </c>
      <c r="M892" s="8" t="n">
        <f aca="false">+[2]data1cf!AL891</f>
        <v>-2361.09655206092</v>
      </c>
      <c r="N892" s="8" t="n">
        <f aca="false">+[2]data1cf!AM891</f>
        <v>-2378.98504035501</v>
      </c>
      <c r="O892" s="8" t="n">
        <f aca="false">+[2]data1cf!AN891</f>
        <v>-2188.89686919278</v>
      </c>
      <c r="P892" s="8" t="n">
        <f aca="false">+[2]data1cf!AO891</f>
        <v>-2150.79352588083</v>
      </c>
      <c r="Q892" s="8" t="n">
        <f aca="false">+[2]data1cf!AP891</f>
        <v>-2151.43191402038</v>
      </c>
      <c r="R892" s="8" t="n">
        <f aca="false">+[2]data1cf!AQ891</f>
        <v>1148.63671971265</v>
      </c>
      <c r="S892" s="8" t="n">
        <f aca="false">+[2]data1cf!AR891</f>
        <v>0</v>
      </c>
      <c r="T892" s="8" t="n">
        <f aca="false">+[2]data1cf!AS891</f>
        <v>0</v>
      </c>
      <c r="U892" s="8" t="n">
        <f aca="false">+[2]data1cf!AT891</f>
        <v>0</v>
      </c>
      <c r="V892" s="8" t="n">
        <f aca="false">+[2]data1cf!AU891</f>
        <v>0</v>
      </c>
      <c r="W892" s="8" t="n">
        <f aca="false">+[2]data1cf!AV891</f>
        <v>0</v>
      </c>
      <c r="X892" s="8" t="n">
        <f aca="false">+[2]data1cf!AW891</f>
        <v>0</v>
      </c>
      <c r="Y892" s="8" t="n">
        <f aca="false">+[2]data1cf!AX891</f>
        <v>0</v>
      </c>
      <c r="Z892" s="8" t="n">
        <f aca="false">+[2]data1cf!AY891</f>
        <v>0</v>
      </c>
      <c r="AA892" s="8" t="n">
        <f aca="false">+[2]data1cf!AZ891</f>
        <v>0</v>
      </c>
      <c r="AB892" s="9"/>
      <c r="AC892" s="9"/>
      <c r="AD892" s="9"/>
      <c r="AE892" s="9"/>
      <c r="AF892" s="9"/>
      <c r="AG892" s="9"/>
      <c r="AH892" s="9"/>
      <c r="AI892" s="9"/>
      <c r="AJ892" s="9"/>
      <c r="AK892" s="1"/>
      <c r="AL892" s="1" t="e">
        <f aca="false">SUMPRODUCT(B892:AJ892,PVCapPrice)</f>
        <v>#DIV/0!</v>
      </c>
      <c r="AM892" s="1"/>
      <c r="AN892" s="1"/>
      <c r="AO892" s="1"/>
      <c r="AP892" s="1"/>
      <c r="AQ892" s="1"/>
    </row>
    <row r="893" customFormat="false" ht="11.25" hidden="false" customHeight="false" outlineLevel="0" collapsed="false">
      <c r="A893" s="1" t="n">
        <v>891</v>
      </c>
      <c r="B893" s="8" t="n">
        <f aca="false">+[2]data1cf!AA892</f>
        <v>-99953.6208976682</v>
      </c>
      <c r="C893" s="8" t="n">
        <f aca="false">+[2]data1cf!AB892</f>
        <v>-7404.87716840111</v>
      </c>
      <c r="D893" s="8" t="n">
        <f aca="false">+[2]data1cf!AC892</f>
        <v>-3234.59126712751</v>
      </c>
      <c r="E893" s="8" t="n">
        <f aca="false">+[2]data1cf!AD892</f>
        <v>-2907.61460494569</v>
      </c>
      <c r="F893" s="8" t="n">
        <f aca="false">+[2]data1cf!AE892</f>
        <v>-3220.12534444463</v>
      </c>
      <c r="G893" s="8" t="n">
        <f aca="false">+[2]data1cf!AF892</f>
        <v>-3405.44655154013</v>
      </c>
      <c r="H893" s="8" t="n">
        <f aca="false">+[2]data1cf!AG892</f>
        <v>-2188.56623508455</v>
      </c>
      <c r="I893" s="8" t="n">
        <f aca="false">+[2]data1cf!AH892</f>
        <v>-2317.3875093372</v>
      </c>
      <c r="J893" s="8" t="n">
        <f aca="false">+[2]data1cf!AI892</f>
        <v>-2329.82171187219</v>
      </c>
      <c r="K893" s="8" t="n">
        <f aca="false">+[2]data1cf!AJ892</f>
        <v>-2338.74274370273</v>
      </c>
      <c r="L893" s="8" t="n">
        <f aca="false">+[2]data1cf!AK892</f>
        <v>-2367.3156467526</v>
      </c>
      <c r="M893" s="8" t="n">
        <f aca="false">+[2]data1cf!AL892</f>
        <v>-2365.52137800555</v>
      </c>
      <c r="N893" s="8" t="n">
        <f aca="false">+[2]data1cf!AM892</f>
        <v>-2383.40237928451</v>
      </c>
      <c r="O893" s="8" t="n">
        <f aca="false">+[2]data1cf!AN892</f>
        <v>-2193.32169513741</v>
      </c>
      <c r="P893" s="8" t="n">
        <f aca="false">+[2]data1cf!AO892</f>
        <v>-2155.21086481033</v>
      </c>
      <c r="Q893" s="8" t="n">
        <f aca="false">+[2]data1cf!AP892</f>
        <v>-2155.85673996501</v>
      </c>
      <c r="R893" s="8" t="n">
        <f aca="false">+[2]data1cf!AQ892</f>
        <v>1146.4280502479</v>
      </c>
      <c r="S893" s="8" t="n">
        <f aca="false">+[2]data1cf!AR892</f>
        <v>0</v>
      </c>
      <c r="T893" s="8" t="n">
        <f aca="false">+[2]data1cf!AS892</f>
        <v>0</v>
      </c>
      <c r="U893" s="8" t="n">
        <f aca="false">+[2]data1cf!AT892</f>
        <v>0</v>
      </c>
      <c r="V893" s="8" t="n">
        <f aca="false">+[2]data1cf!AU892</f>
        <v>0</v>
      </c>
      <c r="W893" s="8" t="n">
        <f aca="false">+[2]data1cf!AV892</f>
        <v>0</v>
      </c>
      <c r="X893" s="8" t="n">
        <f aca="false">+[2]data1cf!AW892</f>
        <v>0</v>
      </c>
      <c r="Y893" s="8" t="n">
        <f aca="false">+[2]data1cf!AX892</f>
        <v>0</v>
      </c>
      <c r="Z893" s="8" t="n">
        <f aca="false">+[2]data1cf!AY892</f>
        <v>0</v>
      </c>
      <c r="AA893" s="8" t="n">
        <f aca="false">+[2]data1cf!AZ892</f>
        <v>0</v>
      </c>
      <c r="AB893" s="9"/>
      <c r="AC893" s="9"/>
      <c r="AD893" s="9"/>
      <c r="AE893" s="9"/>
      <c r="AF893" s="9"/>
      <c r="AG893" s="9"/>
      <c r="AH893" s="9"/>
      <c r="AI893" s="9"/>
      <c r="AJ893" s="9"/>
      <c r="AK893" s="1"/>
      <c r="AL893" s="1" t="e">
        <f aca="false">SUMPRODUCT(B893:AJ893,PVCapPrice)</f>
        <v>#DIV/0!</v>
      </c>
      <c r="AM893" s="1"/>
      <c r="AN893" s="1"/>
      <c r="AO893" s="1"/>
      <c r="AP893" s="1"/>
      <c r="AQ893" s="1"/>
    </row>
    <row r="894" customFormat="false" ht="11.25" hidden="false" customHeight="false" outlineLevel="0" collapsed="false">
      <c r="A894" s="1" t="n">
        <v>892</v>
      </c>
      <c r="B894" s="8" t="n">
        <f aca="false">+[2]data1cf!AA893</f>
        <v>-88372.6042510907</v>
      </c>
      <c r="C894" s="8" t="n">
        <f aca="false">+[2]data1cf!AB893</f>
        <v>-7631.56561494649</v>
      </c>
      <c r="D894" s="8" t="n">
        <f aca="false">+[2]data1cf!AC893</f>
        <v>-3669.68077873204</v>
      </c>
      <c r="E894" s="8" t="n">
        <f aca="false">+[2]data1cf!AD893</f>
        <v>-3395.90826875667</v>
      </c>
      <c r="F894" s="8" t="n">
        <f aca="false">+[2]data1cf!AE893</f>
        <v>-3534.08742115184</v>
      </c>
      <c r="G894" s="8" t="n">
        <f aca="false">+[2]data1cf!AF893</f>
        <v>-3755.80500825063</v>
      </c>
      <c r="H894" s="8" t="n">
        <f aca="false">+[2]data1cf!AG893</f>
        <v>-2469.08439974195</v>
      </c>
      <c r="I894" s="8" t="n">
        <f aca="false">+[2]data1cf!AH893</f>
        <v>-2583.04676639637</v>
      </c>
      <c r="J894" s="8" t="n">
        <f aca="false">+[2]data1cf!AI893</f>
        <v>-2595.48096893136</v>
      </c>
      <c r="K894" s="8" t="n">
        <f aca="false">+[2]data1cf!AJ893</f>
        <v>-2604.85227068912</v>
      </c>
      <c r="L894" s="8" t="n">
        <f aca="false">+[2]data1cf!AK893</f>
        <v>-2632.97490381177</v>
      </c>
      <c r="M894" s="8" t="n">
        <f aca="false">+[2]data1cf!AL893</f>
        <v>-2631.63090499194</v>
      </c>
      <c r="N894" s="8" t="n">
        <f aca="false">+[2]data1cf!AM893</f>
        <v>-2649.06163634368</v>
      </c>
      <c r="O894" s="8" t="n">
        <f aca="false">+[2]data1cf!AN893</f>
        <v>-2459.4312221238</v>
      </c>
      <c r="P894" s="8" t="n">
        <f aca="false">+[2]data1cf!AO893</f>
        <v>-2420.8701218695</v>
      </c>
      <c r="Q894" s="8" t="n">
        <f aca="false">+[2]data1cf!AP893</f>
        <v>-2421.9662669514</v>
      </c>
      <c r="R894" s="8" t="n">
        <f aca="false">+[2]data1cf!AQ893</f>
        <v>1013.59842171831</v>
      </c>
      <c r="S894" s="8" t="n">
        <f aca="false">+[2]data1cf!AR893</f>
        <v>0</v>
      </c>
      <c r="T894" s="8" t="n">
        <f aca="false">+[2]data1cf!AS893</f>
        <v>0</v>
      </c>
      <c r="U894" s="8" t="n">
        <f aca="false">+[2]data1cf!AT893</f>
        <v>0</v>
      </c>
      <c r="V894" s="8" t="n">
        <f aca="false">+[2]data1cf!AU893</f>
        <v>0</v>
      </c>
      <c r="W894" s="8" t="n">
        <f aca="false">+[2]data1cf!AV893</f>
        <v>0</v>
      </c>
      <c r="X894" s="8" t="n">
        <f aca="false">+[2]data1cf!AW893</f>
        <v>0</v>
      </c>
      <c r="Y894" s="8" t="n">
        <f aca="false">+[2]data1cf!AX893</f>
        <v>0</v>
      </c>
      <c r="Z894" s="8" t="n">
        <f aca="false">+[2]data1cf!AY893</f>
        <v>0</v>
      </c>
      <c r="AA894" s="8" t="n">
        <f aca="false">+[2]data1cf!AZ893</f>
        <v>0</v>
      </c>
      <c r="AB894" s="9"/>
      <c r="AC894" s="9"/>
      <c r="AD894" s="9"/>
      <c r="AE894" s="9"/>
      <c r="AF894" s="9"/>
      <c r="AG894" s="9"/>
      <c r="AH894" s="9"/>
      <c r="AI894" s="9"/>
      <c r="AJ894" s="9"/>
      <c r="AK894" s="1"/>
      <c r="AL894" s="1" t="e">
        <f aca="false">SUMPRODUCT(B894:AJ894,PVCapPrice)</f>
        <v>#DIV/0!</v>
      </c>
      <c r="AM894" s="1"/>
      <c r="AN894" s="1"/>
      <c r="AO894" s="1"/>
      <c r="AP894" s="1"/>
      <c r="AQ894" s="1"/>
    </row>
    <row r="895" customFormat="false" ht="11.25" hidden="false" customHeight="false" outlineLevel="0" collapsed="false">
      <c r="A895" s="1" t="n">
        <v>893</v>
      </c>
      <c r="B895" s="8" t="n">
        <f aca="false">+[2]data1cf!AA894</f>
        <v>-99808.6117065831</v>
      </c>
      <c r="C895" s="8" t="n">
        <f aca="false">+[2]data1cf!AB894</f>
        <v>-7422.19064840646</v>
      </c>
      <c r="D895" s="8" t="n">
        <f aca="false">+[2]data1cf!AC894</f>
        <v>-3231.84743578591</v>
      </c>
      <c r="E895" s="8" t="n">
        <f aca="false">+[2]data1cf!AD894</f>
        <v>-2869.40448586036</v>
      </c>
      <c r="F895" s="8" t="n">
        <f aca="false">+[2]data1cf!AE894</f>
        <v>-3181.97387493847</v>
      </c>
      <c r="G895" s="8" t="n">
        <f aca="false">+[2]data1cf!AF894</f>
        <v>-3559.00468698718</v>
      </c>
      <c r="H895" s="8" t="n">
        <f aca="false">+[2]data1cf!AG894</f>
        <v>-2192.07868251322</v>
      </c>
      <c r="I895" s="8" t="n">
        <f aca="false">+[2]data1cf!AH894</f>
        <v>-2320.71390417334</v>
      </c>
      <c r="J895" s="8" t="n">
        <f aca="false">+[2]data1cf!AI894</f>
        <v>-2333.14810670833</v>
      </c>
      <c r="K895" s="8" t="n">
        <f aca="false">+[2]data1cf!AJ894</f>
        <v>-2342.07477649622</v>
      </c>
      <c r="L895" s="8" t="n">
        <f aca="false">+[2]data1cf!AK894</f>
        <v>-2370.64204158874</v>
      </c>
      <c r="M895" s="8" t="n">
        <f aca="false">+[2]data1cf!AL894</f>
        <v>-2368.85341079904</v>
      </c>
      <c r="N895" s="8" t="n">
        <f aca="false">+[2]data1cf!AM894</f>
        <v>-2386.72877412065</v>
      </c>
      <c r="O895" s="8" t="n">
        <f aca="false">+[2]data1cf!AN894</f>
        <v>-2196.6537279309</v>
      </c>
      <c r="P895" s="8" t="n">
        <f aca="false">+[2]data1cf!AO894</f>
        <v>-2158.53725964647</v>
      </c>
      <c r="Q895" s="8" t="n">
        <f aca="false">+[2]data1cf!AP894</f>
        <v>-2159.1887727585</v>
      </c>
      <c r="R895" s="8" t="n">
        <f aca="false">+[2]data1cf!AQ894</f>
        <v>1144.76485282983</v>
      </c>
      <c r="S895" s="8" t="n">
        <f aca="false">+[2]data1cf!AR894</f>
        <v>0</v>
      </c>
      <c r="T895" s="8" t="n">
        <f aca="false">+[2]data1cf!AS894</f>
        <v>0</v>
      </c>
      <c r="U895" s="8" t="n">
        <f aca="false">+[2]data1cf!AT894</f>
        <v>0</v>
      </c>
      <c r="V895" s="8" t="n">
        <f aca="false">+[2]data1cf!AU894</f>
        <v>0</v>
      </c>
      <c r="W895" s="8" t="n">
        <f aca="false">+[2]data1cf!AV894</f>
        <v>0</v>
      </c>
      <c r="X895" s="8" t="n">
        <f aca="false">+[2]data1cf!AW894</f>
        <v>0</v>
      </c>
      <c r="Y895" s="8" t="n">
        <f aca="false">+[2]data1cf!AX894</f>
        <v>0</v>
      </c>
      <c r="Z895" s="8" t="n">
        <f aca="false">+[2]data1cf!AY894</f>
        <v>0</v>
      </c>
      <c r="AA895" s="8" t="n">
        <f aca="false">+[2]data1cf!AZ894</f>
        <v>0</v>
      </c>
      <c r="AB895" s="9"/>
      <c r="AC895" s="9"/>
      <c r="AD895" s="9"/>
      <c r="AE895" s="9"/>
      <c r="AF895" s="9"/>
      <c r="AG895" s="9"/>
      <c r="AH895" s="9"/>
      <c r="AI895" s="9"/>
      <c r="AJ895" s="9"/>
      <c r="AK895" s="1"/>
      <c r="AL895" s="1" t="e">
        <f aca="false">SUMPRODUCT(B895:AJ895,PVCapPrice)</f>
        <v>#DIV/0!</v>
      </c>
      <c r="AM895" s="1"/>
      <c r="AN895" s="1"/>
      <c r="AO895" s="1"/>
      <c r="AP895" s="1"/>
      <c r="AQ895" s="1"/>
    </row>
    <row r="896" customFormat="false" ht="11.25" hidden="false" customHeight="false" outlineLevel="0" collapsed="false">
      <c r="A896" s="1" t="n">
        <v>894</v>
      </c>
      <c r="B896" s="8" t="n">
        <f aca="false">+[2]data1cf!AA895</f>
        <v>-90947.3911004362</v>
      </c>
      <c r="C896" s="8" t="n">
        <f aca="false">+[2]data1cf!AB895</f>
        <v>-7539.90264781899</v>
      </c>
      <c r="D896" s="8" t="n">
        <f aca="false">+[2]data1cf!AC895</f>
        <v>-3598.57026952678</v>
      </c>
      <c r="E896" s="8" t="n">
        <f aca="false">+[2]data1cf!AD895</f>
        <v>-3116.73616877515</v>
      </c>
      <c r="F896" s="8" t="n">
        <f aca="false">+[2]data1cf!AE895</f>
        <v>-3481.18877571838</v>
      </c>
      <c r="G896" s="8" t="n">
        <f aca="false">+[2]data1cf!AF895</f>
        <v>-3697.43932036128</v>
      </c>
      <c r="H896" s="8" t="n">
        <f aca="false">+[2]data1cf!AG895</f>
        <v>-2406.71729472826</v>
      </c>
      <c r="I896" s="8" t="n">
        <f aca="false">+[2]data1cf!AH895</f>
        <v>-2523.98321590187</v>
      </c>
      <c r="J896" s="8" t="n">
        <f aca="false">+[2]data1cf!AI895</f>
        <v>-2536.41741843686</v>
      </c>
      <c r="K896" s="8" t="n">
        <f aca="false">+[2]data1cf!AJ895</f>
        <v>-2545.68861248191</v>
      </c>
      <c r="L896" s="8" t="n">
        <f aca="false">+[2]data1cf!AK895</f>
        <v>-2573.91135331727</v>
      </c>
      <c r="M896" s="8" t="n">
        <f aca="false">+[2]data1cf!AL895</f>
        <v>-2572.46724678473</v>
      </c>
      <c r="N896" s="8" t="n">
        <f aca="false">+[2]data1cf!AM895</f>
        <v>-2589.99808584917</v>
      </c>
      <c r="O896" s="8" t="n">
        <f aca="false">+[2]data1cf!AN895</f>
        <v>-2400.2675639166</v>
      </c>
      <c r="P896" s="8" t="n">
        <f aca="false">+[2]data1cf!AO895</f>
        <v>-2361.80657137499</v>
      </c>
      <c r="Q896" s="8" t="n">
        <f aca="false">+[2]data1cf!AP895</f>
        <v>-2362.80260874419</v>
      </c>
      <c r="R896" s="8" t="n">
        <f aca="false">+[2]data1cf!AQ895</f>
        <v>1043.13019696556</v>
      </c>
      <c r="S896" s="8" t="n">
        <f aca="false">+[2]data1cf!AR895</f>
        <v>0</v>
      </c>
      <c r="T896" s="8" t="n">
        <f aca="false">+[2]data1cf!AS895</f>
        <v>0</v>
      </c>
      <c r="U896" s="8" t="n">
        <f aca="false">+[2]data1cf!AT895</f>
        <v>0</v>
      </c>
      <c r="V896" s="8" t="n">
        <f aca="false">+[2]data1cf!AU895</f>
        <v>0</v>
      </c>
      <c r="W896" s="8" t="n">
        <f aca="false">+[2]data1cf!AV895</f>
        <v>0</v>
      </c>
      <c r="X896" s="8" t="n">
        <f aca="false">+[2]data1cf!AW895</f>
        <v>0</v>
      </c>
      <c r="Y896" s="8" t="n">
        <f aca="false">+[2]data1cf!AX895</f>
        <v>0</v>
      </c>
      <c r="Z896" s="8" t="n">
        <f aca="false">+[2]data1cf!AY895</f>
        <v>0</v>
      </c>
      <c r="AA896" s="8" t="n">
        <f aca="false">+[2]data1cf!AZ895</f>
        <v>0</v>
      </c>
      <c r="AB896" s="9"/>
      <c r="AC896" s="9"/>
      <c r="AD896" s="9"/>
      <c r="AE896" s="9"/>
      <c r="AF896" s="9"/>
      <c r="AG896" s="9"/>
      <c r="AH896" s="9"/>
      <c r="AI896" s="9"/>
      <c r="AJ896" s="9"/>
      <c r="AK896" s="1"/>
      <c r="AL896" s="1" t="e">
        <f aca="false">SUMPRODUCT(B896:AJ896,PVCapPrice)</f>
        <v>#DIV/0!</v>
      </c>
      <c r="AM896" s="1"/>
      <c r="AN896" s="1"/>
      <c r="AO896" s="1"/>
      <c r="AP896" s="1"/>
      <c r="AQ896" s="1"/>
    </row>
    <row r="897" customFormat="false" ht="11.25" hidden="false" customHeight="false" outlineLevel="0" collapsed="false">
      <c r="A897" s="1" t="n">
        <v>895</v>
      </c>
      <c r="B897" s="8" t="n">
        <f aca="false">+[2]data1cf!AA896</f>
        <v>-99467.873911377</v>
      </c>
      <c r="C897" s="8" t="n">
        <f aca="false">+[2]data1cf!AB896</f>
        <v>-7489.18048499747</v>
      </c>
      <c r="D897" s="8" t="n">
        <f aca="false">+[2]data1cf!AC896</f>
        <v>-3251.54662678732</v>
      </c>
      <c r="E897" s="8" t="n">
        <f aca="false">+[2]data1cf!AD896</f>
        <v>-2972.14785057183</v>
      </c>
      <c r="F897" s="8" t="n">
        <f aca="false">+[2]data1cf!AE896</f>
        <v>-3298.51584722145</v>
      </c>
      <c r="G897" s="8" t="n">
        <f aca="false">+[2]data1cf!AF896</f>
        <v>-3497.76972311198</v>
      </c>
      <c r="H897" s="8" t="n">
        <f aca="false">+[2]data1cf!AG896</f>
        <v>-2200.33211516577</v>
      </c>
      <c r="I897" s="8" t="n">
        <f aca="false">+[2]data1cf!AH896</f>
        <v>-2328.53015660513</v>
      </c>
      <c r="J897" s="8" t="n">
        <f aca="false">+[2]data1cf!AI896</f>
        <v>-2340.96435914012</v>
      </c>
      <c r="K897" s="8" t="n">
        <f aca="false">+[2]data1cf!AJ896</f>
        <v>-2349.90427681349</v>
      </c>
      <c r="L897" s="8" t="n">
        <f aca="false">+[2]data1cf!AK896</f>
        <v>-2378.45829402053</v>
      </c>
      <c r="M897" s="8" t="n">
        <f aca="false">+[2]data1cf!AL896</f>
        <v>-2376.68291111631</v>
      </c>
      <c r="N897" s="8" t="n">
        <f aca="false">+[2]data1cf!AM896</f>
        <v>-2394.54502655244</v>
      </c>
      <c r="O897" s="8" t="n">
        <f aca="false">+[2]data1cf!AN896</f>
        <v>-2204.48322824817</v>
      </c>
      <c r="P897" s="8" t="n">
        <f aca="false">+[2]data1cf!AO896</f>
        <v>-2166.35351207826</v>
      </c>
      <c r="Q897" s="8" t="n">
        <f aca="false">+[2]data1cf!AP896</f>
        <v>-2167.01827307577</v>
      </c>
      <c r="R897" s="8" t="n">
        <f aca="false">+[2]data1cf!AQ896</f>
        <v>1140.85672661393</v>
      </c>
      <c r="S897" s="8" t="n">
        <f aca="false">+[2]data1cf!AR896</f>
        <v>0</v>
      </c>
      <c r="T897" s="8" t="n">
        <f aca="false">+[2]data1cf!AS896</f>
        <v>0</v>
      </c>
      <c r="U897" s="8" t="n">
        <f aca="false">+[2]data1cf!AT896</f>
        <v>0</v>
      </c>
      <c r="V897" s="8" t="n">
        <f aca="false">+[2]data1cf!AU896</f>
        <v>0</v>
      </c>
      <c r="W897" s="8" t="n">
        <f aca="false">+[2]data1cf!AV896</f>
        <v>0</v>
      </c>
      <c r="X897" s="8" t="n">
        <f aca="false">+[2]data1cf!AW896</f>
        <v>0</v>
      </c>
      <c r="Y897" s="8" t="n">
        <f aca="false">+[2]data1cf!AX896</f>
        <v>0</v>
      </c>
      <c r="Z897" s="8" t="n">
        <f aca="false">+[2]data1cf!AY896</f>
        <v>0</v>
      </c>
      <c r="AA897" s="8" t="n">
        <f aca="false">+[2]data1cf!AZ896</f>
        <v>0</v>
      </c>
      <c r="AB897" s="9"/>
      <c r="AC897" s="9"/>
      <c r="AD897" s="9"/>
      <c r="AE897" s="9"/>
      <c r="AF897" s="9"/>
      <c r="AG897" s="9"/>
      <c r="AH897" s="9"/>
      <c r="AI897" s="9"/>
      <c r="AJ897" s="9"/>
      <c r="AK897" s="1"/>
      <c r="AL897" s="1" t="e">
        <f aca="false">SUMPRODUCT(B897:AJ897,PVCapPrice)</f>
        <v>#DIV/0!</v>
      </c>
      <c r="AM897" s="1"/>
      <c r="AN897" s="1"/>
      <c r="AO897" s="1"/>
      <c r="AP897" s="1"/>
      <c r="AQ897" s="1"/>
    </row>
    <row r="898" customFormat="false" ht="11.25" hidden="false" customHeight="false" outlineLevel="0" collapsed="false">
      <c r="A898" s="1" t="n">
        <v>896</v>
      </c>
      <c r="B898" s="8" t="n">
        <f aca="false">+[2]data1cf!AA897</f>
        <v>-97676.665062372</v>
      </c>
      <c r="C898" s="8" t="n">
        <f aca="false">+[2]data1cf!AB897</f>
        <v>-7432.38037388229</v>
      </c>
      <c r="D898" s="8" t="n">
        <f aca="false">+[2]data1cf!AC897</f>
        <v>-3267.20714574148</v>
      </c>
      <c r="E898" s="8" t="n">
        <f aca="false">+[2]data1cf!AD897</f>
        <v>-2947.54611593226</v>
      </c>
      <c r="F898" s="8" t="n">
        <f aca="false">+[2]data1cf!AE897</f>
        <v>-3198.53421250003</v>
      </c>
      <c r="G898" s="8" t="n">
        <f aca="false">+[2]data1cf!AF897</f>
        <v>-3598.49212030288</v>
      </c>
      <c r="H898" s="8" t="n">
        <f aca="false">+[2]data1cf!AG897</f>
        <v>-2243.7192057965</v>
      </c>
      <c r="I898" s="8" t="n">
        <f aca="false">+[2]data1cf!AH897</f>
        <v>-2369.61905463423</v>
      </c>
      <c r="J898" s="8" t="n">
        <f aca="false">+[2]data1cf!AI897</f>
        <v>-2382.05325716922</v>
      </c>
      <c r="K898" s="8" t="n">
        <f aca="false">+[2]data1cf!AJ897</f>
        <v>-2391.06281704263</v>
      </c>
      <c r="L898" s="8" t="n">
        <f aca="false">+[2]data1cf!AK897</f>
        <v>-2419.54719204963</v>
      </c>
      <c r="M898" s="8" t="n">
        <f aca="false">+[2]data1cf!AL897</f>
        <v>-2417.84145134546</v>
      </c>
      <c r="N898" s="8" t="n">
        <f aca="false">+[2]data1cf!AM897</f>
        <v>-2435.63392458154</v>
      </c>
      <c r="O898" s="8" t="n">
        <f aca="false">+[2]data1cf!AN897</f>
        <v>-2245.64176847732</v>
      </c>
      <c r="P898" s="8" t="n">
        <f aca="false">+[2]data1cf!AO897</f>
        <v>-2207.44241010736</v>
      </c>
      <c r="Q898" s="8" t="n">
        <f aca="false">+[2]data1cf!AP897</f>
        <v>-2208.17681330491</v>
      </c>
      <c r="R898" s="8" t="n">
        <f aca="false">+[2]data1cf!AQ897</f>
        <v>1120.31227759938</v>
      </c>
      <c r="S898" s="8" t="n">
        <f aca="false">+[2]data1cf!AR897</f>
        <v>0</v>
      </c>
      <c r="T898" s="8" t="n">
        <f aca="false">+[2]data1cf!AS897</f>
        <v>0</v>
      </c>
      <c r="U898" s="8" t="n">
        <f aca="false">+[2]data1cf!AT897</f>
        <v>0</v>
      </c>
      <c r="V898" s="8" t="n">
        <f aca="false">+[2]data1cf!AU897</f>
        <v>0</v>
      </c>
      <c r="W898" s="8" t="n">
        <f aca="false">+[2]data1cf!AV897</f>
        <v>0</v>
      </c>
      <c r="X898" s="8" t="n">
        <f aca="false">+[2]data1cf!AW897</f>
        <v>0</v>
      </c>
      <c r="Y898" s="8" t="n">
        <f aca="false">+[2]data1cf!AX897</f>
        <v>0</v>
      </c>
      <c r="Z898" s="8" t="n">
        <f aca="false">+[2]data1cf!AY897</f>
        <v>0</v>
      </c>
      <c r="AA898" s="8" t="n">
        <f aca="false">+[2]data1cf!AZ897</f>
        <v>0</v>
      </c>
      <c r="AB898" s="9"/>
      <c r="AC898" s="9"/>
      <c r="AD898" s="9"/>
      <c r="AE898" s="9"/>
      <c r="AF898" s="9"/>
      <c r="AG898" s="9"/>
      <c r="AH898" s="9"/>
      <c r="AI898" s="9"/>
      <c r="AJ898" s="9"/>
      <c r="AK898" s="1"/>
      <c r="AL898" s="1" t="e">
        <f aca="false">SUMPRODUCT(B898:AJ898,PVCapPrice)</f>
        <v>#DIV/0!</v>
      </c>
      <c r="AM898" s="1"/>
      <c r="AN898" s="1"/>
      <c r="AO898" s="1"/>
      <c r="AP898" s="1"/>
      <c r="AQ898" s="1"/>
    </row>
    <row r="899" customFormat="false" ht="11.25" hidden="false" customHeight="false" outlineLevel="0" collapsed="false">
      <c r="A899" s="1" t="n">
        <v>897</v>
      </c>
      <c r="B899" s="8" t="n">
        <f aca="false">+[2]data1cf!AA898</f>
        <v>-94219.4365790111</v>
      </c>
      <c r="C899" s="8" t="n">
        <f aca="false">+[2]data1cf!AB898</f>
        <v>-7491.09344649594</v>
      </c>
      <c r="D899" s="8" t="n">
        <f aca="false">+[2]data1cf!AC898</f>
        <v>-3376.18478902696</v>
      </c>
      <c r="E899" s="8" t="n">
        <f aca="false">+[2]data1cf!AD898</f>
        <v>-3094.87795851397</v>
      </c>
      <c r="F899" s="8" t="n">
        <f aca="false">+[2]data1cf!AE898</f>
        <v>-3324.32144419765</v>
      </c>
      <c r="G899" s="8" t="n">
        <f aca="false">+[2]data1cf!AF898</f>
        <v>-3641.0371596563</v>
      </c>
      <c r="H899" s="8" t="n">
        <f aca="false">+[2]data1cf!AG898</f>
        <v>-2327.4610238553</v>
      </c>
      <c r="I899" s="8" t="n">
        <f aca="false">+[2]data1cf!AH898</f>
        <v>-2448.92511025974</v>
      </c>
      <c r="J899" s="8" t="n">
        <f aca="false">+[2]data1cf!AI898</f>
        <v>-2461.35931279473</v>
      </c>
      <c r="K899" s="8" t="n">
        <f aca="false">+[2]data1cf!AJ898</f>
        <v>-2470.50328971158</v>
      </c>
      <c r="L899" s="8" t="n">
        <f aca="false">+[2]data1cf!AK898</f>
        <v>-2498.85324767514</v>
      </c>
      <c r="M899" s="8" t="n">
        <f aca="false">+[2]data1cf!AL898</f>
        <v>-2497.2819240144</v>
      </c>
      <c r="N899" s="8" t="n">
        <f aca="false">+[2]data1cf!AM898</f>
        <v>-2514.93998020705</v>
      </c>
      <c r="O899" s="8" t="n">
        <f aca="false">+[2]data1cf!AN898</f>
        <v>-2325.08224114626</v>
      </c>
      <c r="P899" s="8" t="n">
        <f aca="false">+[2]data1cf!AO898</f>
        <v>-2286.74846573287</v>
      </c>
      <c r="Q899" s="8" t="n">
        <f aca="false">+[2]data1cf!AP898</f>
        <v>-2287.61728597386</v>
      </c>
      <c r="R899" s="8" t="n">
        <f aca="false">+[2]data1cf!AQ898</f>
        <v>1080.65924978663</v>
      </c>
      <c r="S899" s="8" t="n">
        <f aca="false">+[2]data1cf!AR898</f>
        <v>0</v>
      </c>
      <c r="T899" s="8" t="n">
        <f aca="false">+[2]data1cf!AS898</f>
        <v>0</v>
      </c>
      <c r="U899" s="8" t="n">
        <f aca="false">+[2]data1cf!AT898</f>
        <v>0</v>
      </c>
      <c r="V899" s="8" t="n">
        <f aca="false">+[2]data1cf!AU898</f>
        <v>0</v>
      </c>
      <c r="W899" s="8" t="n">
        <f aca="false">+[2]data1cf!AV898</f>
        <v>0</v>
      </c>
      <c r="X899" s="8" t="n">
        <f aca="false">+[2]data1cf!AW898</f>
        <v>0</v>
      </c>
      <c r="Y899" s="8" t="n">
        <f aca="false">+[2]data1cf!AX898</f>
        <v>0</v>
      </c>
      <c r="Z899" s="8" t="n">
        <f aca="false">+[2]data1cf!AY898</f>
        <v>0</v>
      </c>
      <c r="AA899" s="8" t="n">
        <f aca="false">+[2]data1cf!AZ898</f>
        <v>0</v>
      </c>
      <c r="AB899" s="9"/>
      <c r="AC899" s="9"/>
      <c r="AD899" s="9"/>
      <c r="AE899" s="9"/>
      <c r="AF899" s="9"/>
      <c r="AG899" s="9"/>
      <c r="AH899" s="9"/>
      <c r="AI899" s="9"/>
      <c r="AJ899" s="9"/>
      <c r="AK899" s="1"/>
      <c r="AL899" s="1" t="e">
        <f aca="false">SUMPRODUCT(B899:AJ899,PVCapPrice)</f>
        <v>#DIV/0!</v>
      </c>
      <c r="AM899" s="1"/>
      <c r="AN899" s="1"/>
      <c r="AO899" s="1"/>
      <c r="AP899" s="1"/>
      <c r="AQ899" s="1"/>
    </row>
    <row r="900" customFormat="false" ht="11.25" hidden="false" customHeight="false" outlineLevel="0" collapsed="false">
      <c r="A900" s="1" t="n">
        <v>898</v>
      </c>
      <c r="B900" s="8" t="n">
        <f aca="false">+[2]data1cf!AA899</f>
        <v>-98387.2652433102</v>
      </c>
      <c r="C900" s="8" t="n">
        <f aca="false">+[2]data1cf!AB899</f>
        <v>-7446.05270186487</v>
      </c>
      <c r="D900" s="8" t="n">
        <f aca="false">+[2]data1cf!AC899</f>
        <v>-3291.94776259057</v>
      </c>
      <c r="E900" s="8" t="n">
        <f aca="false">+[2]data1cf!AD899</f>
        <v>-2926.76540935655</v>
      </c>
      <c r="F900" s="8" t="n">
        <f aca="false">+[2]data1cf!AE899</f>
        <v>-3186.31786490413</v>
      </c>
      <c r="G900" s="8" t="n">
        <f aca="false">+[2]data1cf!AF899</f>
        <v>-3562.94574830717</v>
      </c>
      <c r="H900" s="8" t="n">
        <f aca="false">+[2]data1cf!AG899</f>
        <v>-2226.50687766977</v>
      </c>
      <c r="I900" s="8" t="n">
        <f aca="false">+[2]data1cf!AH899</f>
        <v>-2353.31845496365</v>
      </c>
      <c r="J900" s="8" t="n">
        <f aca="false">+[2]data1cf!AI899</f>
        <v>-2365.75265749864</v>
      </c>
      <c r="K900" s="8" t="n">
        <f aca="false">+[2]data1cf!AJ899</f>
        <v>-2374.73458923702</v>
      </c>
      <c r="L900" s="8" t="n">
        <f aca="false">+[2]data1cf!AK899</f>
        <v>-2403.24659237905</v>
      </c>
      <c r="M900" s="8" t="n">
        <f aca="false">+[2]data1cf!AL899</f>
        <v>-2401.51322353984</v>
      </c>
      <c r="N900" s="8" t="n">
        <f aca="false">+[2]data1cf!AM899</f>
        <v>-2419.33332491096</v>
      </c>
      <c r="O900" s="8" t="n">
        <f aca="false">+[2]data1cf!AN899</f>
        <v>-2229.31354067171</v>
      </c>
      <c r="P900" s="8" t="n">
        <f aca="false">+[2]data1cf!AO899</f>
        <v>-2191.14181043678</v>
      </c>
      <c r="Q900" s="8" t="n">
        <f aca="false">+[2]data1cf!AP899</f>
        <v>-2191.8485854993</v>
      </c>
      <c r="R900" s="8" t="n">
        <f aca="false">+[2]data1cf!AQ899</f>
        <v>1128.46257743467</v>
      </c>
      <c r="S900" s="8" t="n">
        <f aca="false">+[2]data1cf!AR899</f>
        <v>0</v>
      </c>
      <c r="T900" s="8" t="n">
        <f aca="false">+[2]data1cf!AS899</f>
        <v>0</v>
      </c>
      <c r="U900" s="8" t="n">
        <f aca="false">+[2]data1cf!AT899</f>
        <v>0</v>
      </c>
      <c r="V900" s="8" t="n">
        <f aca="false">+[2]data1cf!AU899</f>
        <v>0</v>
      </c>
      <c r="W900" s="8" t="n">
        <f aca="false">+[2]data1cf!AV899</f>
        <v>0</v>
      </c>
      <c r="X900" s="8" t="n">
        <f aca="false">+[2]data1cf!AW899</f>
        <v>0</v>
      </c>
      <c r="Y900" s="8" t="n">
        <f aca="false">+[2]data1cf!AX899</f>
        <v>0</v>
      </c>
      <c r="Z900" s="8" t="n">
        <f aca="false">+[2]data1cf!AY899</f>
        <v>0</v>
      </c>
      <c r="AA900" s="8" t="n">
        <f aca="false">+[2]data1cf!AZ899</f>
        <v>0</v>
      </c>
      <c r="AB900" s="9"/>
      <c r="AC900" s="9"/>
      <c r="AD900" s="9"/>
      <c r="AE900" s="9"/>
      <c r="AF900" s="9"/>
      <c r="AG900" s="9"/>
      <c r="AH900" s="9"/>
      <c r="AI900" s="9"/>
      <c r="AJ900" s="9"/>
      <c r="AK900" s="1"/>
      <c r="AL900" s="1" t="e">
        <f aca="false">SUMPRODUCT(B900:AJ900,PVCapPrice)</f>
        <v>#DIV/0!</v>
      </c>
      <c r="AM900" s="1"/>
      <c r="AN900" s="1"/>
      <c r="AO900" s="1"/>
      <c r="AP900" s="1"/>
      <c r="AQ900" s="1"/>
    </row>
    <row r="901" customFormat="false" ht="11.25" hidden="false" customHeight="false" outlineLevel="0" collapsed="false">
      <c r="A901" s="1" t="n">
        <v>899</v>
      </c>
      <c r="B901" s="8" t="n">
        <f aca="false">+[2]data1cf!AA900</f>
        <v>-88219.1153994385</v>
      </c>
      <c r="C901" s="8" t="n">
        <f aca="false">+[2]data1cf!AB900</f>
        <v>-7603.71402096872</v>
      </c>
      <c r="D901" s="8" t="n">
        <f aca="false">+[2]data1cf!AC900</f>
        <v>-3688.92618393917</v>
      </c>
      <c r="E901" s="8" t="n">
        <f aca="false">+[2]data1cf!AD900</f>
        <v>-3279.01041923388</v>
      </c>
      <c r="F901" s="8" t="n">
        <f aca="false">+[2]data1cf!AE900</f>
        <v>-3518.49528836946</v>
      </c>
      <c r="G901" s="8" t="n">
        <f aca="false">+[2]data1cf!AF900</f>
        <v>-3783.13453682806</v>
      </c>
      <c r="H901" s="8" t="n">
        <f aca="false">+[2]data1cf!AG900</f>
        <v>-2472.80224354399</v>
      </c>
      <c r="I901" s="8" t="n">
        <f aca="false">+[2]data1cf!AH900</f>
        <v>-2586.56767786219</v>
      </c>
      <c r="J901" s="8" t="n">
        <f aca="false">+[2]data1cf!AI900</f>
        <v>-2599.00188039718</v>
      </c>
      <c r="K901" s="8" t="n">
        <f aca="false">+[2]data1cf!AJ900</f>
        <v>-2608.37914980149</v>
      </c>
      <c r="L901" s="8" t="n">
        <f aca="false">+[2]data1cf!AK900</f>
        <v>-2636.49581527759</v>
      </c>
      <c r="M901" s="8" t="n">
        <f aca="false">+[2]data1cf!AL900</f>
        <v>-2635.15778410431</v>
      </c>
      <c r="N901" s="8" t="n">
        <f aca="false">+[2]data1cf!AM900</f>
        <v>-2652.5825478095</v>
      </c>
      <c r="O901" s="8" t="n">
        <f aca="false">+[2]data1cf!AN900</f>
        <v>-2462.95810123618</v>
      </c>
      <c r="P901" s="8" t="n">
        <f aca="false">+[2]data1cf!AO900</f>
        <v>-2424.39103333532</v>
      </c>
      <c r="Q901" s="8" t="n">
        <f aca="false">+[2]data1cf!AP900</f>
        <v>-2425.49314606377</v>
      </c>
      <c r="R901" s="8" t="n">
        <f aca="false">+[2]data1cf!AQ900</f>
        <v>1011.8379659854</v>
      </c>
      <c r="S901" s="8" t="n">
        <f aca="false">+[2]data1cf!AR900</f>
        <v>0</v>
      </c>
      <c r="T901" s="8" t="n">
        <f aca="false">+[2]data1cf!AS900</f>
        <v>0</v>
      </c>
      <c r="U901" s="8" t="n">
        <f aca="false">+[2]data1cf!AT900</f>
        <v>0</v>
      </c>
      <c r="V901" s="8" t="n">
        <f aca="false">+[2]data1cf!AU900</f>
        <v>0</v>
      </c>
      <c r="W901" s="8" t="n">
        <f aca="false">+[2]data1cf!AV900</f>
        <v>0</v>
      </c>
      <c r="X901" s="8" t="n">
        <f aca="false">+[2]data1cf!AW900</f>
        <v>0</v>
      </c>
      <c r="Y901" s="8" t="n">
        <f aca="false">+[2]data1cf!AX900</f>
        <v>0</v>
      </c>
      <c r="Z901" s="8" t="n">
        <f aca="false">+[2]data1cf!AY900</f>
        <v>0</v>
      </c>
      <c r="AA901" s="8" t="n">
        <f aca="false">+[2]data1cf!AZ900</f>
        <v>0</v>
      </c>
      <c r="AB901" s="9"/>
      <c r="AC901" s="9"/>
      <c r="AD901" s="9"/>
      <c r="AE901" s="9"/>
      <c r="AF901" s="9"/>
      <c r="AG901" s="9"/>
      <c r="AH901" s="9"/>
      <c r="AI901" s="9"/>
      <c r="AJ901" s="9"/>
      <c r="AK901" s="1"/>
      <c r="AL901" s="1" t="e">
        <f aca="false">SUMPRODUCT(B901:AJ901,PVCapPrice)</f>
        <v>#DIV/0!</v>
      </c>
      <c r="AM901" s="1"/>
      <c r="AN901" s="1"/>
      <c r="AO901" s="1"/>
      <c r="AP901" s="1"/>
      <c r="AQ901" s="1"/>
    </row>
    <row r="902" customFormat="false" ht="11.25" hidden="false" customHeight="false" outlineLevel="0" collapsed="false">
      <c r="A902" s="1" t="n">
        <v>900</v>
      </c>
      <c r="B902" s="8" t="n">
        <f aca="false">+[2]data1cf!AA901</f>
        <v>-91017.8383781006</v>
      </c>
      <c r="C902" s="8" t="n">
        <f aca="false">+[2]data1cf!AB901</f>
        <v>-7624.21789179581</v>
      </c>
      <c r="D902" s="8" t="n">
        <f aca="false">+[2]data1cf!AC901</f>
        <v>-3547.08201986927</v>
      </c>
      <c r="E902" s="8" t="n">
        <f aca="false">+[2]data1cf!AD901</f>
        <v>-3147.02175883156</v>
      </c>
      <c r="F902" s="8" t="n">
        <f aca="false">+[2]data1cf!AE901</f>
        <v>-3431.44528452096</v>
      </c>
      <c r="G902" s="8" t="n">
        <f aca="false">+[2]data1cf!AF901</f>
        <v>-3822.08210460675</v>
      </c>
      <c r="H902" s="8" t="n">
        <f aca="false">+[2]data1cf!AG901</f>
        <v>-2405.01090386132</v>
      </c>
      <c r="I902" s="8" t="n">
        <f aca="false">+[2]data1cf!AH901</f>
        <v>-2522.36721171007</v>
      </c>
      <c r="J902" s="8" t="n">
        <f aca="false">+[2]data1cf!AI901</f>
        <v>-2534.80141424506</v>
      </c>
      <c r="K902" s="8" t="n">
        <f aca="false">+[2]data1cf!AJ901</f>
        <v>-2544.06986929996</v>
      </c>
      <c r="L902" s="8" t="n">
        <f aca="false">+[2]data1cf!AK901</f>
        <v>-2572.29534912547</v>
      </c>
      <c r="M902" s="8" t="n">
        <f aca="false">+[2]data1cf!AL901</f>
        <v>-2570.84850360278</v>
      </c>
      <c r="N902" s="8" t="n">
        <f aca="false">+[2]data1cf!AM901</f>
        <v>-2588.38208165737</v>
      </c>
      <c r="O902" s="8" t="n">
        <f aca="false">+[2]data1cf!AN901</f>
        <v>-2398.64882073464</v>
      </c>
      <c r="P902" s="8" t="n">
        <f aca="false">+[2]data1cf!AO901</f>
        <v>-2360.19056718319</v>
      </c>
      <c r="Q902" s="8" t="n">
        <f aca="false">+[2]data1cf!AP901</f>
        <v>-2361.18386556224</v>
      </c>
      <c r="R902" s="8" t="n">
        <f aca="false">+[2]data1cf!AQ901</f>
        <v>1043.93819906146</v>
      </c>
      <c r="S902" s="8" t="n">
        <f aca="false">+[2]data1cf!AR901</f>
        <v>0</v>
      </c>
      <c r="T902" s="8" t="n">
        <f aca="false">+[2]data1cf!AS901</f>
        <v>0</v>
      </c>
      <c r="U902" s="8" t="n">
        <f aca="false">+[2]data1cf!AT901</f>
        <v>0</v>
      </c>
      <c r="V902" s="8" t="n">
        <f aca="false">+[2]data1cf!AU901</f>
        <v>0</v>
      </c>
      <c r="W902" s="8" t="n">
        <f aca="false">+[2]data1cf!AV901</f>
        <v>0</v>
      </c>
      <c r="X902" s="8" t="n">
        <f aca="false">+[2]data1cf!AW901</f>
        <v>0</v>
      </c>
      <c r="Y902" s="8" t="n">
        <f aca="false">+[2]data1cf!AX901</f>
        <v>0</v>
      </c>
      <c r="Z902" s="8" t="n">
        <f aca="false">+[2]data1cf!AY901</f>
        <v>0</v>
      </c>
      <c r="AA902" s="8" t="n">
        <f aca="false">+[2]data1cf!AZ901</f>
        <v>0</v>
      </c>
      <c r="AB902" s="9"/>
      <c r="AC902" s="9"/>
      <c r="AD902" s="9"/>
      <c r="AE902" s="9"/>
      <c r="AF902" s="9"/>
      <c r="AG902" s="9"/>
      <c r="AH902" s="9"/>
      <c r="AI902" s="9"/>
      <c r="AJ902" s="9"/>
      <c r="AK902" s="1"/>
      <c r="AL902" s="1" t="e">
        <f aca="false">SUMPRODUCT(B902:AJ902,PVCapPrice)</f>
        <v>#DIV/0!</v>
      </c>
      <c r="AM902" s="1"/>
      <c r="AN902" s="1"/>
      <c r="AO902" s="1"/>
      <c r="AP902" s="1"/>
      <c r="AQ902" s="1"/>
    </row>
    <row r="903" customFormat="false" ht="11.25" hidden="false" customHeight="false" outlineLevel="0" collapsed="false">
      <c r="A903" s="1" t="n">
        <v>901</v>
      </c>
      <c r="B903" s="8" t="n">
        <f aca="false">+[2]data1cf!AA902</f>
        <v>-89456.78083103</v>
      </c>
      <c r="C903" s="8" t="n">
        <f aca="false">+[2]data1cf!AB902</f>
        <v>-7646.47788980662</v>
      </c>
      <c r="D903" s="8" t="n">
        <f aca="false">+[2]data1cf!AC902</f>
        <v>-3630.35527281098</v>
      </c>
      <c r="E903" s="8" t="n">
        <f aca="false">+[2]data1cf!AD902</f>
        <v>-3232.64603348221</v>
      </c>
      <c r="F903" s="8" t="n">
        <f aca="false">+[2]data1cf!AE902</f>
        <v>-3513.57799925907</v>
      </c>
      <c r="G903" s="8" t="n">
        <f aca="false">+[2]data1cf!AF902</f>
        <v>-3661.7594715163</v>
      </c>
      <c r="H903" s="8" t="n">
        <f aca="false">+[2]data1cf!AG902</f>
        <v>-2442.82321442028</v>
      </c>
      <c r="I903" s="8" t="n">
        <f aca="false">+[2]data1cf!AH902</f>
        <v>-2558.17662299383</v>
      </c>
      <c r="J903" s="8" t="n">
        <f aca="false">+[2]data1cf!AI902</f>
        <v>-2570.61082552882</v>
      </c>
      <c r="K903" s="8" t="n">
        <f aca="false">+[2]data1cf!AJ902</f>
        <v>-2579.93997450115</v>
      </c>
      <c r="L903" s="8" t="n">
        <f aca="false">+[2]data1cf!AK902</f>
        <v>-2608.10476040923</v>
      </c>
      <c r="M903" s="8" t="n">
        <f aca="false">+[2]data1cf!AL902</f>
        <v>-2606.71860880397</v>
      </c>
      <c r="N903" s="8" t="n">
        <f aca="false">+[2]data1cf!AM902</f>
        <v>-2624.19149294113</v>
      </c>
      <c r="O903" s="8" t="n">
        <f aca="false">+[2]data1cf!AN902</f>
        <v>-2434.51892593583</v>
      </c>
      <c r="P903" s="8" t="n">
        <f aca="false">+[2]data1cf!AO902</f>
        <v>-2395.99997846695</v>
      </c>
      <c r="Q903" s="8" t="n">
        <f aca="false">+[2]data1cf!AP902</f>
        <v>-2397.05397076343</v>
      </c>
      <c r="R903" s="8" t="n">
        <f aca="false">+[2]data1cf!AQ902</f>
        <v>1026.03349341958</v>
      </c>
      <c r="S903" s="8" t="n">
        <f aca="false">+[2]data1cf!AR902</f>
        <v>0</v>
      </c>
      <c r="T903" s="8" t="n">
        <f aca="false">+[2]data1cf!AS902</f>
        <v>0</v>
      </c>
      <c r="U903" s="8" t="n">
        <f aca="false">+[2]data1cf!AT902</f>
        <v>0</v>
      </c>
      <c r="V903" s="8" t="n">
        <f aca="false">+[2]data1cf!AU902</f>
        <v>0</v>
      </c>
      <c r="W903" s="8" t="n">
        <f aca="false">+[2]data1cf!AV902</f>
        <v>0</v>
      </c>
      <c r="X903" s="8" t="n">
        <f aca="false">+[2]data1cf!AW902</f>
        <v>0</v>
      </c>
      <c r="Y903" s="8" t="n">
        <f aca="false">+[2]data1cf!AX902</f>
        <v>0</v>
      </c>
      <c r="Z903" s="8" t="n">
        <f aca="false">+[2]data1cf!AY902</f>
        <v>0</v>
      </c>
      <c r="AA903" s="8" t="n">
        <f aca="false">+[2]data1cf!AZ902</f>
        <v>0</v>
      </c>
      <c r="AB903" s="9"/>
      <c r="AC903" s="9"/>
      <c r="AD903" s="9"/>
      <c r="AE903" s="9"/>
      <c r="AF903" s="9"/>
      <c r="AG903" s="9"/>
      <c r="AH903" s="9"/>
      <c r="AI903" s="9"/>
      <c r="AJ903" s="9"/>
      <c r="AK903" s="1"/>
      <c r="AL903" s="1" t="e">
        <f aca="false">SUMPRODUCT(B903:AJ903,PVCapPrice)</f>
        <v>#DIV/0!</v>
      </c>
      <c r="AM903" s="1"/>
      <c r="AN903" s="1"/>
      <c r="AO903" s="1"/>
      <c r="AP903" s="1"/>
      <c r="AQ903" s="1"/>
    </row>
    <row r="904" customFormat="false" ht="11.25" hidden="false" customHeight="false" outlineLevel="0" collapsed="false">
      <c r="A904" s="1" t="n">
        <v>902</v>
      </c>
      <c r="B904" s="8" t="n">
        <f aca="false">+[2]data1cf!AA903</f>
        <v>-90834.8302692058</v>
      </c>
      <c r="C904" s="8" t="n">
        <f aca="false">+[2]data1cf!AB903</f>
        <v>-7620.64559178033</v>
      </c>
      <c r="D904" s="8" t="n">
        <f aca="false">+[2]data1cf!AC903</f>
        <v>-3572.27772172027</v>
      </c>
      <c r="E904" s="8" t="n">
        <f aca="false">+[2]data1cf!AD903</f>
        <v>-3326.60016706638</v>
      </c>
      <c r="F904" s="8" t="n">
        <f aca="false">+[2]data1cf!AE903</f>
        <v>-3507.80848542876</v>
      </c>
      <c r="G904" s="8" t="n">
        <f aca="false">+[2]data1cf!AF903</f>
        <v>-3670.35006753879</v>
      </c>
      <c r="H904" s="8" t="n">
        <f aca="false">+[2]data1cf!AG903</f>
        <v>-2409.44377019692</v>
      </c>
      <c r="I904" s="8" t="n">
        <f aca="false">+[2]data1cf!AH903</f>
        <v>-2526.56527132163</v>
      </c>
      <c r="J904" s="8" t="n">
        <f aca="false">+[2]data1cf!AI903</f>
        <v>-2538.99947385662</v>
      </c>
      <c r="K904" s="8" t="n">
        <f aca="false">+[2]data1cf!AJ903</f>
        <v>-2548.27504426679</v>
      </c>
      <c r="L904" s="8" t="n">
        <f aca="false">+[2]data1cf!AK903</f>
        <v>-2576.49340873703</v>
      </c>
      <c r="M904" s="8" t="n">
        <f aca="false">+[2]data1cf!AL903</f>
        <v>-2575.05367856961</v>
      </c>
      <c r="N904" s="8" t="n">
        <f aca="false">+[2]data1cf!AM903</f>
        <v>-2592.58014126893</v>
      </c>
      <c r="O904" s="8" t="n">
        <f aca="false">+[2]data1cf!AN903</f>
        <v>-2402.85399570148</v>
      </c>
      <c r="P904" s="8" t="n">
        <f aca="false">+[2]data1cf!AO903</f>
        <v>-2364.38862679475</v>
      </c>
      <c r="Q904" s="8" t="n">
        <f aca="false">+[2]data1cf!AP903</f>
        <v>-2365.38904052907</v>
      </c>
      <c r="R904" s="8" t="n">
        <f aca="false">+[2]data1cf!AQ903</f>
        <v>1041.83916925568</v>
      </c>
      <c r="S904" s="8" t="n">
        <f aca="false">+[2]data1cf!AR903</f>
        <v>0</v>
      </c>
      <c r="T904" s="8" t="n">
        <f aca="false">+[2]data1cf!AS903</f>
        <v>0</v>
      </c>
      <c r="U904" s="8" t="n">
        <f aca="false">+[2]data1cf!AT903</f>
        <v>0</v>
      </c>
      <c r="V904" s="8" t="n">
        <f aca="false">+[2]data1cf!AU903</f>
        <v>0</v>
      </c>
      <c r="W904" s="8" t="n">
        <f aca="false">+[2]data1cf!AV903</f>
        <v>0</v>
      </c>
      <c r="X904" s="8" t="n">
        <f aca="false">+[2]data1cf!AW903</f>
        <v>0</v>
      </c>
      <c r="Y904" s="8" t="n">
        <f aca="false">+[2]data1cf!AX903</f>
        <v>0</v>
      </c>
      <c r="Z904" s="8" t="n">
        <f aca="false">+[2]data1cf!AY903</f>
        <v>0</v>
      </c>
      <c r="AA904" s="8" t="n">
        <f aca="false">+[2]data1cf!AZ903</f>
        <v>0</v>
      </c>
      <c r="AB904" s="9"/>
      <c r="AC904" s="9"/>
      <c r="AD904" s="9"/>
      <c r="AE904" s="9"/>
      <c r="AF904" s="9"/>
      <c r="AG904" s="9"/>
      <c r="AH904" s="9"/>
      <c r="AI904" s="9"/>
      <c r="AJ904" s="9"/>
      <c r="AK904" s="1"/>
      <c r="AL904" s="1" t="e">
        <f aca="false">SUMPRODUCT(B904:AJ904,PVCapPrice)</f>
        <v>#DIV/0!</v>
      </c>
      <c r="AM904" s="1"/>
      <c r="AN904" s="1"/>
      <c r="AO904" s="1"/>
      <c r="AP904" s="1"/>
      <c r="AQ904" s="1"/>
    </row>
    <row r="905" customFormat="false" ht="11.25" hidden="false" customHeight="false" outlineLevel="0" collapsed="false">
      <c r="A905" s="1" t="n">
        <v>903</v>
      </c>
      <c r="B905" s="8" t="n">
        <f aca="false">+[2]data1cf!AA904</f>
        <v>-85378.7997504505</v>
      </c>
      <c r="C905" s="8" t="n">
        <f aca="false">+[2]data1cf!AB904</f>
        <v>-7737.09623264968</v>
      </c>
      <c r="D905" s="8" t="n">
        <f aca="false">+[2]data1cf!AC904</f>
        <v>-3770.10903468138</v>
      </c>
      <c r="E905" s="8" t="n">
        <f aca="false">+[2]data1cf!AD904</f>
        <v>-3270.22020337253</v>
      </c>
      <c r="F905" s="8" t="n">
        <f aca="false">+[2]data1cf!AE904</f>
        <v>-3610.24371772311</v>
      </c>
      <c r="G905" s="8" t="n">
        <f aca="false">+[2]data1cf!AF904</f>
        <v>-3813.59355140103</v>
      </c>
      <c r="H905" s="8" t="n">
        <f aca="false">+[2]data1cf!AG904</f>
        <v>-2541.60105086953</v>
      </c>
      <c r="I905" s="8" t="n">
        <f aca="false">+[2]data1cf!AH904</f>
        <v>-2651.72224659746</v>
      </c>
      <c r="J905" s="8" t="n">
        <f aca="false">+[2]data1cf!AI904</f>
        <v>-2664.15644913245</v>
      </c>
      <c r="K905" s="8" t="n">
        <f aca="false">+[2]data1cf!AJ904</f>
        <v>-2673.64415000919</v>
      </c>
      <c r="L905" s="8" t="n">
        <f aca="false">+[2]data1cf!AK904</f>
        <v>-2701.65038401286</v>
      </c>
      <c r="M905" s="8" t="n">
        <f aca="false">+[2]data1cf!AL904</f>
        <v>-2700.42278431201</v>
      </c>
      <c r="N905" s="8" t="n">
        <f aca="false">+[2]data1cf!AM904</f>
        <v>-2717.73711654477</v>
      </c>
      <c r="O905" s="8" t="n">
        <f aca="false">+[2]data1cf!AN904</f>
        <v>-2528.22310144388</v>
      </c>
      <c r="P905" s="8" t="n">
        <f aca="false">+[2]data1cf!AO904</f>
        <v>-2489.54560207059</v>
      </c>
      <c r="Q905" s="8" t="n">
        <f aca="false">+[2]data1cf!AP904</f>
        <v>-2490.75814627147</v>
      </c>
      <c r="R905" s="8" t="n">
        <f aca="false">+[2]data1cf!AQ904</f>
        <v>979.260681617766</v>
      </c>
      <c r="S905" s="8" t="n">
        <f aca="false">+[2]data1cf!AR904</f>
        <v>0</v>
      </c>
      <c r="T905" s="8" t="n">
        <f aca="false">+[2]data1cf!AS904</f>
        <v>0</v>
      </c>
      <c r="U905" s="8" t="n">
        <f aca="false">+[2]data1cf!AT904</f>
        <v>0</v>
      </c>
      <c r="V905" s="8" t="n">
        <f aca="false">+[2]data1cf!AU904</f>
        <v>0</v>
      </c>
      <c r="W905" s="8" t="n">
        <f aca="false">+[2]data1cf!AV904</f>
        <v>0</v>
      </c>
      <c r="X905" s="8" t="n">
        <f aca="false">+[2]data1cf!AW904</f>
        <v>0</v>
      </c>
      <c r="Y905" s="8" t="n">
        <f aca="false">+[2]data1cf!AX904</f>
        <v>0</v>
      </c>
      <c r="Z905" s="8" t="n">
        <f aca="false">+[2]data1cf!AY904</f>
        <v>0</v>
      </c>
      <c r="AA905" s="8" t="n">
        <f aca="false">+[2]data1cf!AZ904</f>
        <v>0</v>
      </c>
      <c r="AB905" s="9"/>
      <c r="AC905" s="9"/>
      <c r="AD905" s="9"/>
      <c r="AE905" s="9"/>
      <c r="AF905" s="9"/>
      <c r="AG905" s="9"/>
      <c r="AH905" s="9"/>
      <c r="AI905" s="9"/>
      <c r="AJ905" s="9"/>
      <c r="AK905" s="1"/>
      <c r="AL905" s="1" t="e">
        <f aca="false">SUMPRODUCT(B905:AJ905,PVCapPrice)</f>
        <v>#DIV/0!</v>
      </c>
      <c r="AM905" s="1"/>
      <c r="AN905" s="1"/>
      <c r="AO905" s="1"/>
      <c r="AP905" s="1"/>
      <c r="AQ905" s="1"/>
    </row>
    <row r="906" customFormat="false" ht="11.25" hidden="false" customHeight="false" outlineLevel="0" collapsed="false">
      <c r="A906" s="1" t="n">
        <v>904</v>
      </c>
      <c r="B906" s="8" t="n">
        <f aca="false">+[2]data1cf!AA905</f>
        <v>-96219.7960572316</v>
      </c>
      <c r="C906" s="8" t="n">
        <f aca="false">+[2]data1cf!AB905</f>
        <v>-7545.169873993</v>
      </c>
      <c r="D906" s="8" t="n">
        <f aca="false">+[2]data1cf!AC905</f>
        <v>-3363.25851058203</v>
      </c>
      <c r="E906" s="8" t="n">
        <f aca="false">+[2]data1cf!AD905</f>
        <v>-3071.89111380338</v>
      </c>
      <c r="F906" s="8" t="n">
        <f aca="false">+[2]data1cf!AE905</f>
        <v>-3350.69301102648</v>
      </c>
      <c r="G906" s="8" t="n">
        <f aca="false">+[2]data1cf!AF905</f>
        <v>-3540.7302113215</v>
      </c>
      <c r="H906" s="8" t="n">
        <f aca="false">+[2]data1cf!AG905</f>
        <v>-2279.00783648757</v>
      </c>
      <c r="I906" s="8" t="n">
        <f aca="false">+[2]data1cf!AH905</f>
        <v>-2403.03846411694</v>
      </c>
      <c r="J906" s="8" t="n">
        <f aca="false">+[2]data1cf!AI905</f>
        <v>-2415.47266665193</v>
      </c>
      <c r="K906" s="8" t="n">
        <f aca="false">+[2]data1cf!AJ905</f>
        <v>-2424.53886959227</v>
      </c>
      <c r="L906" s="8" t="n">
        <f aca="false">+[2]data1cf!AK905</f>
        <v>-2452.96660153234</v>
      </c>
      <c r="M906" s="8" t="n">
        <f aca="false">+[2]data1cf!AL905</f>
        <v>-2451.31750389509</v>
      </c>
      <c r="N906" s="8" t="n">
        <f aca="false">+[2]data1cf!AM905</f>
        <v>-2469.05333406425</v>
      </c>
      <c r="O906" s="8" t="n">
        <f aca="false">+[2]data1cf!AN905</f>
        <v>-2279.11782102695</v>
      </c>
      <c r="P906" s="8" t="n">
        <f aca="false">+[2]data1cf!AO905</f>
        <v>-2240.86181959007</v>
      </c>
      <c r="Q906" s="8" t="n">
        <f aca="false">+[2]data1cf!AP905</f>
        <v>-2241.65286585455</v>
      </c>
      <c r="R906" s="8" t="n">
        <f aca="false">+[2]data1cf!AQ905</f>
        <v>1103.60257285802</v>
      </c>
      <c r="S906" s="8" t="n">
        <f aca="false">+[2]data1cf!AR905</f>
        <v>0</v>
      </c>
      <c r="T906" s="8" t="n">
        <f aca="false">+[2]data1cf!AS905</f>
        <v>0</v>
      </c>
      <c r="U906" s="8" t="n">
        <f aca="false">+[2]data1cf!AT905</f>
        <v>0</v>
      </c>
      <c r="V906" s="8" t="n">
        <f aca="false">+[2]data1cf!AU905</f>
        <v>0</v>
      </c>
      <c r="W906" s="8" t="n">
        <f aca="false">+[2]data1cf!AV905</f>
        <v>0</v>
      </c>
      <c r="X906" s="8" t="n">
        <f aca="false">+[2]data1cf!AW905</f>
        <v>0</v>
      </c>
      <c r="Y906" s="8" t="n">
        <f aca="false">+[2]data1cf!AX905</f>
        <v>0</v>
      </c>
      <c r="Z906" s="8" t="n">
        <f aca="false">+[2]data1cf!AY905</f>
        <v>0</v>
      </c>
      <c r="AA906" s="8" t="n">
        <f aca="false">+[2]data1cf!AZ905</f>
        <v>0</v>
      </c>
      <c r="AB906" s="9"/>
      <c r="AC906" s="9"/>
      <c r="AD906" s="9"/>
      <c r="AE906" s="9"/>
      <c r="AF906" s="9"/>
      <c r="AG906" s="9"/>
      <c r="AH906" s="9"/>
      <c r="AI906" s="9"/>
      <c r="AJ906" s="9"/>
      <c r="AK906" s="1"/>
      <c r="AL906" s="1" t="e">
        <f aca="false">SUMPRODUCT(B906:AJ906,PVCapPrice)</f>
        <v>#DIV/0!</v>
      </c>
      <c r="AM906" s="1"/>
      <c r="AN906" s="1"/>
      <c r="AO906" s="1"/>
      <c r="AP906" s="1"/>
      <c r="AQ906" s="1"/>
    </row>
    <row r="907" customFormat="false" ht="11.25" hidden="false" customHeight="false" outlineLevel="0" collapsed="false">
      <c r="A907" s="1" t="n">
        <v>905</v>
      </c>
      <c r="B907" s="8" t="n">
        <f aca="false">+[2]data1cf!AA906</f>
        <v>-93037.6530858584</v>
      </c>
      <c r="C907" s="8" t="n">
        <f aca="false">+[2]data1cf!AB906</f>
        <v>-7511.41710946966</v>
      </c>
      <c r="D907" s="8" t="n">
        <f aca="false">+[2]data1cf!AC906</f>
        <v>-3496.30839420764</v>
      </c>
      <c r="E907" s="8" t="n">
        <f aca="false">+[2]data1cf!AD906</f>
        <v>-3103.21412127098</v>
      </c>
      <c r="F907" s="8" t="n">
        <f aca="false">+[2]data1cf!AE906</f>
        <v>-3443.22384129877</v>
      </c>
      <c r="G907" s="8" t="n">
        <f aca="false">+[2]data1cf!AF906</f>
        <v>-3726.0232017913</v>
      </c>
      <c r="H907" s="8" t="n">
        <f aca="false">+[2]data1cf!AG906</f>
        <v>-2356.08646725448</v>
      </c>
      <c r="I907" s="8" t="n">
        <f aca="false">+[2]data1cf!AH906</f>
        <v>-2476.03427816587</v>
      </c>
      <c r="J907" s="8" t="n">
        <f aca="false">+[2]data1cf!AI906</f>
        <v>-2488.46848070086</v>
      </c>
      <c r="K907" s="8" t="n">
        <f aca="false">+[2]data1cf!AJ906</f>
        <v>-2497.65840535992</v>
      </c>
      <c r="L907" s="8" t="n">
        <f aca="false">+[2]data1cf!AK906</f>
        <v>-2525.96241558127</v>
      </c>
      <c r="M907" s="8" t="n">
        <f aca="false">+[2]data1cf!AL906</f>
        <v>-2524.43703966274</v>
      </c>
      <c r="N907" s="8" t="n">
        <f aca="false">+[2]data1cf!AM906</f>
        <v>-2542.04914811318</v>
      </c>
      <c r="O907" s="8" t="n">
        <f aca="false">+[2]data1cf!AN906</f>
        <v>-2352.23735679461</v>
      </c>
      <c r="P907" s="8" t="n">
        <f aca="false">+[2]data1cf!AO906</f>
        <v>-2313.857633639</v>
      </c>
      <c r="Q907" s="8" t="n">
        <f aca="false">+[2]data1cf!AP906</f>
        <v>-2314.7724016222</v>
      </c>
      <c r="R907" s="8" t="n">
        <f aca="false">+[2]data1cf!AQ906</f>
        <v>1067.10466583356</v>
      </c>
      <c r="S907" s="8" t="n">
        <f aca="false">+[2]data1cf!AR906</f>
        <v>0</v>
      </c>
      <c r="T907" s="8" t="n">
        <f aca="false">+[2]data1cf!AS906</f>
        <v>0</v>
      </c>
      <c r="U907" s="8" t="n">
        <f aca="false">+[2]data1cf!AT906</f>
        <v>0</v>
      </c>
      <c r="V907" s="8" t="n">
        <f aca="false">+[2]data1cf!AU906</f>
        <v>0</v>
      </c>
      <c r="W907" s="8" t="n">
        <f aca="false">+[2]data1cf!AV906</f>
        <v>0</v>
      </c>
      <c r="X907" s="8" t="n">
        <f aca="false">+[2]data1cf!AW906</f>
        <v>0</v>
      </c>
      <c r="Y907" s="8" t="n">
        <f aca="false">+[2]data1cf!AX906</f>
        <v>0</v>
      </c>
      <c r="Z907" s="8" t="n">
        <f aca="false">+[2]data1cf!AY906</f>
        <v>0</v>
      </c>
      <c r="AA907" s="8" t="n">
        <f aca="false">+[2]data1cf!AZ906</f>
        <v>0</v>
      </c>
      <c r="AB907" s="9"/>
      <c r="AC907" s="9"/>
      <c r="AD907" s="9"/>
      <c r="AE907" s="9"/>
      <c r="AF907" s="9"/>
      <c r="AG907" s="9"/>
      <c r="AH907" s="9"/>
      <c r="AI907" s="9"/>
      <c r="AJ907" s="9"/>
      <c r="AK907" s="1"/>
      <c r="AL907" s="1" t="e">
        <f aca="false">SUMPRODUCT(B907:AJ907,PVCapPrice)</f>
        <v>#DIV/0!</v>
      </c>
      <c r="AM907" s="1"/>
      <c r="AN907" s="1"/>
      <c r="AO907" s="1"/>
      <c r="AP907" s="1"/>
      <c r="AQ907" s="1"/>
    </row>
    <row r="908" customFormat="false" ht="11.25" hidden="false" customHeight="false" outlineLevel="0" collapsed="false">
      <c r="A908" s="1" t="n">
        <v>906</v>
      </c>
      <c r="B908" s="8" t="n">
        <f aca="false">+[2]data1cf!AA907</f>
        <v>-89894.65585293</v>
      </c>
      <c r="C908" s="8" t="n">
        <f aca="false">+[2]data1cf!AB907</f>
        <v>-7522.2814769009</v>
      </c>
      <c r="D908" s="8" t="n">
        <f aca="false">+[2]data1cf!AC907</f>
        <v>-3520.66208422174</v>
      </c>
      <c r="E908" s="8" t="n">
        <f aca="false">+[2]data1cf!AD907</f>
        <v>-3179.8210847969</v>
      </c>
      <c r="F908" s="8" t="n">
        <f aca="false">+[2]data1cf!AE907</f>
        <v>-3414.56727018079</v>
      </c>
      <c r="G908" s="8" t="n">
        <f aca="false">+[2]data1cf!AF907</f>
        <v>-3733.45416153341</v>
      </c>
      <c r="H908" s="8" t="n">
        <f aca="false">+[2]data1cf!AG907</f>
        <v>-2432.21690054981</v>
      </c>
      <c r="I908" s="8" t="n">
        <f aca="false">+[2]data1cf!AH907</f>
        <v>-2548.13212029146</v>
      </c>
      <c r="J908" s="8" t="n">
        <f aca="false">+[2]data1cf!AI907</f>
        <v>-2560.56632282645</v>
      </c>
      <c r="K908" s="8" t="n">
        <f aca="false">+[2]data1cf!AJ907</f>
        <v>-2569.87844721793</v>
      </c>
      <c r="L908" s="8" t="n">
        <f aca="false">+[2]data1cf!AK907</f>
        <v>-2598.06025770686</v>
      </c>
      <c r="M908" s="8" t="n">
        <f aca="false">+[2]data1cf!AL907</f>
        <v>-2596.65708152075</v>
      </c>
      <c r="N908" s="8" t="n">
        <f aca="false">+[2]data1cf!AM907</f>
        <v>-2614.14699023877</v>
      </c>
      <c r="O908" s="8" t="n">
        <f aca="false">+[2]data1cf!AN907</f>
        <v>-2424.45739865261</v>
      </c>
      <c r="P908" s="8" t="n">
        <f aca="false">+[2]data1cf!AO907</f>
        <v>-2385.95547576459</v>
      </c>
      <c r="Q908" s="8" t="n">
        <f aca="false">+[2]data1cf!AP907</f>
        <v>-2386.99244348021</v>
      </c>
      <c r="R908" s="8" t="n">
        <f aca="false">+[2]data1cf!AQ907</f>
        <v>1031.05574477077</v>
      </c>
      <c r="S908" s="8" t="n">
        <f aca="false">+[2]data1cf!AR907</f>
        <v>0</v>
      </c>
      <c r="T908" s="8" t="n">
        <f aca="false">+[2]data1cf!AS907</f>
        <v>0</v>
      </c>
      <c r="U908" s="8" t="n">
        <f aca="false">+[2]data1cf!AT907</f>
        <v>0</v>
      </c>
      <c r="V908" s="8" t="n">
        <f aca="false">+[2]data1cf!AU907</f>
        <v>0</v>
      </c>
      <c r="W908" s="8" t="n">
        <f aca="false">+[2]data1cf!AV907</f>
        <v>0</v>
      </c>
      <c r="X908" s="8" t="n">
        <f aca="false">+[2]data1cf!AW907</f>
        <v>0</v>
      </c>
      <c r="Y908" s="8" t="n">
        <f aca="false">+[2]data1cf!AX907</f>
        <v>0</v>
      </c>
      <c r="Z908" s="8" t="n">
        <f aca="false">+[2]data1cf!AY907</f>
        <v>0</v>
      </c>
      <c r="AA908" s="8" t="n">
        <f aca="false">+[2]data1cf!AZ907</f>
        <v>0</v>
      </c>
      <c r="AB908" s="9"/>
      <c r="AC908" s="9"/>
      <c r="AD908" s="9"/>
      <c r="AE908" s="9"/>
      <c r="AF908" s="9"/>
      <c r="AG908" s="9"/>
      <c r="AH908" s="9"/>
      <c r="AI908" s="9"/>
      <c r="AJ908" s="9"/>
      <c r="AK908" s="1"/>
      <c r="AL908" s="1" t="e">
        <f aca="false">SUMPRODUCT(B908:AJ908,PVCapPrice)</f>
        <v>#DIV/0!</v>
      </c>
      <c r="AM908" s="1"/>
      <c r="AN908" s="1"/>
      <c r="AO908" s="1"/>
      <c r="AP908" s="1"/>
      <c r="AQ908" s="1"/>
    </row>
    <row r="909" customFormat="false" ht="11.25" hidden="false" customHeight="false" outlineLevel="0" collapsed="false">
      <c r="A909" s="1" t="n">
        <v>907</v>
      </c>
      <c r="B909" s="8" t="n">
        <f aca="false">+[2]data1cf!AA908</f>
        <v>-89433.9971891297</v>
      </c>
      <c r="C909" s="8" t="n">
        <f aca="false">+[2]data1cf!AB908</f>
        <v>-7596.85916419348</v>
      </c>
      <c r="D909" s="8" t="n">
        <f aca="false">+[2]data1cf!AC908</f>
        <v>-3535.04324994567</v>
      </c>
      <c r="E909" s="8" t="n">
        <f aca="false">+[2]data1cf!AD908</f>
        <v>-3168.37281193605</v>
      </c>
      <c r="F909" s="8" t="n">
        <f aca="false">+[2]data1cf!AE908</f>
        <v>-3374.38409536185</v>
      </c>
      <c r="G909" s="8" t="n">
        <f aca="false">+[2]data1cf!AF908</f>
        <v>-3815.82887996762</v>
      </c>
      <c r="H909" s="8" t="n">
        <f aca="false">+[2]data1cf!AG908</f>
        <v>-2443.37508526246</v>
      </c>
      <c r="I909" s="8" t="n">
        <f aca="false">+[2]data1cf!AH908</f>
        <v>-2558.69926151211</v>
      </c>
      <c r="J909" s="8" t="n">
        <f aca="false">+[2]data1cf!AI908</f>
        <v>-2571.1334640471</v>
      </c>
      <c r="K909" s="8" t="n">
        <f aca="false">+[2]data1cf!AJ908</f>
        <v>-2580.46349884742</v>
      </c>
      <c r="L909" s="8" t="n">
        <f aca="false">+[2]data1cf!AK908</f>
        <v>-2608.62739892751</v>
      </c>
      <c r="M909" s="8" t="n">
        <f aca="false">+[2]data1cf!AL908</f>
        <v>-2607.24213315025</v>
      </c>
      <c r="N909" s="8" t="n">
        <f aca="false">+[2]data1cf!AM908</f>
        <v>-2624.71413145941</v>
      </c>
      <c r="O909" s="8" t="n">
        <f aca="false">+[2]data1cf!AN908</f>
        <v>-2435.04245028211</v>
      </c>
      <c r="P909" s="8" t="n">
        <f aca="false">+[2]data1cf!AO908</f>
        <v>-2396.52261698523</v>
      </c>
      <c r="Q909" s="8" t="n">
        <f aca="false">+[2]data1cf!AP908</f>
        <v>-2397.5774951097</v>
      </c>
      <c r="R909" s="8" t="n">
        <f aca="false">+[2]data1cf!AQ908</f>
        <v>1025.77217416044</v>
      </c>
      <c r="S909" s="8" t="n">
        <f aca="false">+[2]data1cf!AR908</f>
        <v>0</v>
      </c>
      <c r="T909" s="8" t="n">
        <f aca="false">+[2]data1cf!AS908</f>
        <v>0</v>
      </c>
      <c r="U909" s="8" t="n">
        <f aca="false">+[2]data1cf!AT908</f>
        <v>0</v>
      </c>
      <c r="V909" s="8" t="n">
        <f aca="false">+[2]data1cf!AU908</f>
        <v>0</v>
      </c>
      <c r="W909" s="8" t="n">
        <f aca="false">+[2]data1cf!AV908</f>
        <v>0</v>
      </c>
      <c r="X909" s="8" t="n">
        <f aca="false">+[2]data1cf!AW908</f>
        <v>0</v>
      </c>
      <c r="Y909" s="8" t="n">
        <f aca="false">+[2]data1cf!AX908</f>
        <v>0</v>
      </c>
      <c r="Z909" s="8" t="n">
        <f aca="false">+[2]data1cf!AY908</f>
        <v>0</v>
      </c>
      <c r="AA909" s="8" t="n">
        <f aca="false">+[2]data1cf!AZ908</f>
        <v>0</v>
      </c>
      <c r="AB909" s="9"/>
      <c r="AC909" s="9"/>
      <c r="AD909" s="9"/>
      <c r="AE909" s="9"/>
      <c r="AF909" s="9"/>
      <c r="AG909" s="9"/>
      <c r="AH909" s="9"/>
      <c r="AI909" s="9"/>
      <c r="AJ909" s="9"/>
      <c r="AK909" s="1"/>
      <c r="AL909" s="1" t="e">
        <f aca="false">SUMPRODUCT(B909:AJ909,PVCapPrice)</f>
        <v>#DIV/0!</v>
      </c>
      <c r="AM909" s="1"/>
      <c r="AN909" s="1"/>
      <c r="AO909" s="1"/>
      <c r="AP909" s="1"/>
      <c r="AQ909" s="1"/>
    </row>
    <row r="910" customFormat="false" ht="11.25" hidden="false" customHeight="false" outlineLevel="0" collapsed="false">
      <c r="A910" s="1" t="n">
        <v>908</v>
      </c>
      <c r="B910" s="8" t="n">
        <f aca="false">+[2]data1cf!AA909</f>
        <v>-92233.192162613</v>
      </c>
      <c r="C910" s="8" t="n">
        <f aca="false">+[2]data1cf!AB909</f>
        <v>-7524.03393808272</v>
      </c>
      <c r="D910" s="8" t="n">
        <f aca="false">+[2]data1cf!AC909</f>
        <v>-3464.32966713485</v>
      </c>
      <c r="E910" s="8" t="n">
        <f aca="false">+[2]data1cf!AD909</f>
        <v>-3163.45173807247</v>
      </c>
      <c r="F910" s="8" t="n">
        <f aca="false">+[2]data1cf!AE909</f>
        <v>-3329.08336983589</v>
      </c>
      <c r="G910" s="8" t="n">
        <f aca="false">+[2]data1cf!AF909</f>
        <v>-3614.30934887642</v>
      </c>
      <c r="H910" s="8" t="n">
        <f aca="false">+[2]data1cf!AG909</f>
        <v>-2375.57231280795</v>
      </c>
      <c r="I910" s="8" t="n">
        <f aca="false">+[2]data1cf!AH909</f>
        <v>-2494.48796817638</v>
      </c>
      <c r="J910" s="8" t="n">
        <f aca="false">+[2]data1cf!AI909</f>
        <v>-2506.92217071137</v>
      </c>
      <c r="K910" s="8" t="n">
        <f aca="false">+[2]data1cf!AJ909</f>
        <v>-2516.14337281113</v>
      </c>
      <c r="L910" s="8" t="n">
        <f aca="false">+[2]data1cf!AK909</f>
        <v>-2544.41610559178</v>
      </c>
      <c r="M910" s="8" t="n">
        <f aca="false">+[2]data1cf!AL909</f>
        <v>-2542.92200711395</v>
      </c>
      <c r="N910" s="8" t="n">
        <f aca="false">+[2]data1cf!AM909</f>
        <v>-2560.50283812369</v>
      </c>
      <c r="O910" s="8" t="n">
        <f aca="false">+[2]data1cf!AN909</f>
        <v>-2370.72232424581</v>
      </c>
      <c r="P910" s="8" t="n">
        <f aca="false">+[2]data1cf!AO909</f>
        <v>-2332.31132364951</v>
      </c>
      <c r="Q910" s="8" t="n">
        <f aca="false">+[2]data1cf!AP909</f>
        <v>-2333.25736907341</v>
      </c>
      <c r="R910" s="8" t="n">
        <f aca="false">+[2]data1cf!AQ909</f>
        <v>1057.87782082831</v>
      </c>
      <c r="S910" s="8" t="n">
        <f aca="false">+[2]data1cf!AR909</f>
        <v>0</v>
      </c>
      <c r="T910" s="8" t="n">
        <f aca="false">+[2]data1cf!AS909</f>
        <v>0</v>
      </c>
      <c r="U910" s="8" t="n">
        <f aca="false">+[2]data1cf!AT909</f>
        <v>0</v>
      </c>
      <c r="V910" s="8" t="n">
        <f aca="false">+[2]data1cf!AU909</f>
        <v>0</v>
      </c>
      <c r="W910" s="8" t="n">
        <f aca="false">+[2]data1cf!AV909</f>
        <v>0</v>
      </c>
      <c r="X910" s="8" t="n">
        <f aca="false">+[2]data1cf!AW909</f>
        <v>0</v>
      </c>
      <c r="Y910" s="8" t="n">
        <f aca="false">+[2]data1cf!AX909</f>
        <v>0</v>
      </c>
      <c r="Z910" s="8" t="n">
        <f aca="false">+[2]data1cf!AY909</f>
        <v>0</v>
      </c>
      <c r="AA910" s="8" t="n">
        <f aca="false">+[2]data1cf!AZ909</f>
        <v>0</v>
      </c>
      <c r="AB910" s="9"/>
      <c r="AC910" s="9"/>
      <c r="AD910" s="9"/>
      <c r="AE910" s="9"/>
      <c r="AF910" s="9"/>
      <c r="AG910" s="9"/>
      <c r="AH910" s="9"/>
      <c r="AI910" s="9"/>
      <c r="AJ910" s="9"/>
      <c r="AK910" s="1"/>
      <c r="AL910" s="1" t="e">
        <f aca="false">SUMPRODUCT(B910:AJ910,PVCapPrice)</f>
        <v>#DIV/0!</v>
      </c>
      <c r="AM910" s="1"/>
      <c r="AN910" s="1"/>
      <c r="AO910" s="1"/>
      <c r="AP910" s="1"/>
      <c r="AQ910" s="1"/>
    </row>
    <row r="911" customFormat="false" ht="11.25" hidden="false" customHeight="false" outlineLevel="0" collapsed="false">
      <c r="A911" s="1" t="n">
        <v>909</v>
      </c>
      <c r="B911" s="8" t="n">
        <f aca="false">+[2]data1cf!AA910</f>
        <v>-92536.0537147876</v>
      </c>
      <c r="C911" s="8" t="n">
        <f aca="false">+[2]data1cf!AB910</f>
        <v>-7637.30811886189</v>
      </c>
      <c r="D911" s="8" t="n">
        <f aca="false">+[2]data1cf!AC910</f>
        <v>-3551.14135890993</v>
      </c>
      <c r="E911" s="8" t="n">
        <f aca="false">+[2]data1cf!AD910</f>
        <v>-3109.82327159519</v>
      </c>
      <c r="F911" s="8" t="n">
        <f aca="false">+[2]data1cf!AE910</f>
        <v>-3462.23997442655</v>
      </c>
      <c r="G911" s="8" t="n">
        <f aca="false">+[2]data1cf!AF910</f>
        <v>-3646.9764330127</v>
      </c>
      <c r="H911" s="8" t="n">
        <f aca="false">+[2]data1cf!AG910</f>
        <v>-2368.23632760441</v>
      </c>
      <c r="I911" s="8" t="n">
        <f aca="false">+[2]data1cf!AH910</f>
        <v>-2487.54056645874</v>
      </c>
      <c r="J911" s="8" t="n">
        <f aca="false">+[2]data1cf!AI910</f>
        <v>-2499.97476899373</v>
      </c>
      <c r="K911" s="8" t="n">
        <f aca="false">+[2]data1cf!AJ910</f>
        <v>-2509.18419583633</v>
      </c>
      <c r="L911" s="8" t="n">
        <f aca="false">+[2]data1cf!AK910</f>
        <v>-2537.46870387414</v>
      </c>
      <c r="M911" s="8" t="n">
        <f aca="false">+[2]data1cf!AL910</f>
        <v>-2535.96283013916</v>
      </c>
      <c r="N911" s="8" t="n">
        <f aca="false">+[2]data1cf!AM910</f>
        <v>-2553.55543640604</v>
      </c>
      <c r="O911" s="8" t="n">
        <f aca="false">+[2]data1cf!AN910</f>
        <v>-2363.76314727102</v>
      </c>
      <c r="P911" s="8" t="n">
        <f aca="false">+[2]data1cf!AO910</f>
        <v>-2325.36392193186</v>
      </c>
      <c r="Q911" s="8" t="n">
        <f aca="false">+[2]data1cf!AP910</f>
        <v>-2326.29819209862</v>
      </c>
      <c r="R911" s="8" t="n">
        <f aca="false">+[2]data1cf!AQ910</f>
        <v>1061.35152168713</v>
      </c>
      <c r="S911" s="8" t="n">
        <f aca="false">+[2]data1cf!AR910</f>
        <v>0</v>
      </c>
      <c r="T911" s="8" t="n">
        <f aca="false">+[2]data1cf!AS910</f>
        <v>0</v>
      </c>
      <c r="U911" s="8" t="n">
        <f aca="false">+[2]data1cf!AT910</f>
        <v>0</v>
      </c>
      <c r="V911" s="8" t="n">
        <f aca="false">+[2]data1cf!AU910</f>
        <v>0</v>
      </c>
      <c r="W911" s="8" t="n">
        <f aca="false">+[2]data1cf!AV910</f>
        <v>0</v>
      </c>
      <c r="X911" s="8" t="n">
        <f aca="false">+[2]data1cf!AW910</f>
        <v>0</v>
      </c>
      <c r="Y911" s="8" t="n">
        <f aca="false">+[2]data1cf!AX910</f>
        <v>0</v>
      </c>
      <c r="Z911" s="8" t="n">
        <f aca="false">+[2]data1cf!AY910</f>
        <v>0</v>
      </c>
      <c r="AA911" s="8" t="n">
        <f aca="false">+[2]data1cf!AZ910</f>
        <v>0</v>
      </c>
      <c r="AB911" s="9"/>
      <c r="AC911" s="9"/>
      <c r="AD911" s="9"/>
      <c r="AE911" s="9"/>
      <c r="AF911" s="9"/>
      <c r="AG911" s="9"/>
      <c r="AH911" s="9"/>
      <c r="AI911" s="9"/>
      <c r="AJ911" s="9"/>
      <c r="AK911" s="1"/>
      <c r="AL911" s="1" t="e">
        <f aca="false">SUMPRODUCT(B911:AJ911,PVCapPrice)</f>
        <v>#DIV/0!</v>
      </c>
      <c r="AM911" s="1"/>
      <c r="AN911" s="1"/>
      <c r="AO911" s="1"/>
      <c r="AP911" s="1"/>
      <c r="AQ911" s="1"/>
    </row>
    <row r="912" customFormat="false" ht="11.25" hidden="false" customHeight="false" outlineLevel="0" collapsed="false">
      <c r="A912" s="1" t="n">
        <v>910</v>
      </c>
      <c r="B912" s="8" t="n">
        <f aca="false">+[2]data1cf!AA911</f>
        <v>-93954.4701944173</v>
      </c>
      <c r="C912" s="8" t="n">
        <f aca="false">+[2]data1cf!AB911</f>
        <v>-7532.92005853661</v>
      </c>
      <c r="D912" s="8" t="n">
        <f aca="false">+[2]data1cf!AC911</f>
        <v>-3431.62003869234</v>
      </c>
      <c r="E912" s="8" t="n">
        <f aca="false">+[2]data1cf!AD911</f>
        <v>-3045.15344276651</v>
      </c>
      <c r="F912" s="8" t="n">
        <f aca="false">+[2]data1cf!AE911</f>
        <v>-3451.74889501775</v>
      </c>
      <c r="G912" s="8" t="n">
        <f aca="false">+[2]data1cf!AF911</f>
        <v>-3609.28258322719</v>
      </c>
      <c r="H912" s="8" t="n">
        <f aca="false">+[2]data1cf!AG911</f>
        <v>-2333.87910321486</v>
      </c>
      <c r="I912" s="8" t="n">
        <f aca="false">+[2]data1cf!AH911</f>
        <v>-2455.00322714921</v>
      </c>
      <c r="J912" s="8" t="n">
        <f aca="false">+[2]data1cf!AI911</f>
        <v>-2467.4374296842</v>
      </c>
      <c r="K912" s="8" t="n">
        <f aca="false">+[2]data1cf!AJ911</f>
        <v>-2476.59170849408</v>
      </c>
      <c r="L912" s="8" t="n">
        <f aca="false">+[2]data1cf!AK911</f>
        <v>-2504.93136456462</v>
      </c>
      <c r="M912" s="8" t="n">
        <f aca="false">+[2]data1cf!AL911</f>
        <v>-2503.37034279691</v>
      </c>
      <c r="N912" s="8" t="n">
        <f aca="false">+[2]data1cf!AM911</f>
        <v>-2521.01809709652</v>
      </c>
      <c r="O912" s="8" t="n">
        <f aca="false">+[2]data1cf!AN911</f>
        <v>-2331.17065992877</v>
      </c>
      <c r="P912" s="8" t="n">
        <f aca="false">+[2]data1cf!AO911</f>
        <v>-2292.82658262234</v>
      </c>
      <c r="Q912" s="8" t="n">
        <f aca="false">+[2]data1cf!AP911</f>
        <v>-2293.70570475637</v>
      </c>
      <c r="R912" s="8" t="n">
        <f aca="false">+[2]data1cf!AQ911</f>
        <v>1077.62019134189</v>
      </c>
      <c r="S912" s="8" t="n">
        <f aca="false">+[2]data1cf!AR911</f>
        <v>0</v>
      </c>
      <c r="T912" s="8" t="n">
        <f aca="false">+[2]data1cf!AS911</f>
        <v>0</v>
      </c>
      <c r="U912" s="8" t="n">
        <f aca="false">+[2]data1cf!AT911</f>
        <v>0</v>
      </c>
      <c r="V912" s="8" t="n">
        <f aca="false">+[2]data1cf!AU911</f>
        <v>0</v>
      </c>
      <c r="W912" s="8" t="n">
        <f aca="false">+[2]data1cf!AV911</f>
        <v>0</v>
      </c>
      <c r="X912" s="8" t="n">
        <f aca="false">+[2]data1cf!AW911</f>
        <v>0</v>
      </c>
      <c r="Y912" s="8" t="n">
        <f aca="false">+[2]data1cf!AX911</f>
        <v>0</v>
      </c>
      <c r="Z912" s="8" t="n">
        <f aca="false">+[2]data1cf!AY911</f>
        <v>0</v>
      </c>
      <c r="AA912" s="8" t="n">
        <f aca="false">+[2]data1cf!AZ911</f>
        <v>0</v>
      </c>
      <c r="AB912" s="9"/>
      <c r="AC912" s="9"/>
      <c r="AD912" s="9"/>
      <c r="AE912" s="9"/>
      <c r="AF912" s="9"/>
      <c r="AG912" s="9"/>
      <c r="AH912" s="9"/>
      <c r="AI912" s="9"/>
      <c r="AJ912" s="9"/>
      <c r="AK912" s="1"/>
      <c r="AL912" s="1" t="e">
        <f aca="false">SUMPRODUCT(B912:AJ912,PVCapPrice)</f>
        <v>#DIV/0!</v>
      </c>
      <c r="AM912" s="1"/>
      <c r="AN912" s="1"/>
      <c r="AO912" s="1"/>
      <c r="AP912" s="1"/>
      <c r="AQ912" s="1"/>
    </row>
    <row r="913" customFormat="false" ht="11.25" hidden="false" customHeight="false" outlineLevel="0" collapsed="false">
      <c r="A913" s="1" t="n">
        <v>911</v>
      </c>
      <c r="B913" s="8" t="n">
        <f aca="false">+[2]data1cf!AA912</f>
        <v>-97014.4603545379</v>
      </c>
      <c r="C913" s="8" t="n">
        <f aca="false">+[2]data1cf!AB912</f>
        <v>-7425.39198309214</v>
      </c>
      <c r="D913" s="8" t="n">
        <f aca="false">+[2]data1cf!AC912</f>
        <v>-3292.66926029688</v>
      </c>
      <c r="E913" s="8" t="n">
        <f aca="false">+[2]data1cf!AD912</f>
        <v>-3022.30018627739</v>
      </c>
      <c r="F913" s="8" t="n">
        <f aca="false">+[2]data1cf!AE912</f>
        <v>-3338.38235954738</v>
      </c>
      <c r="G913" s="8" t="n">
        <f aca="false">+[2]data1cf!AF912</f>
        <v>-3559.26435867486</v>
      </c>
      <c r="H913" s="8" t="n">
        <f aca="false">+[2]data1cf!AG912</f>
        <v>-2259.75928715878</v>
      </c>
      <c r="I913" s="8" t="n">
        <f aca="false">+[2]data1cf!AH912</f>
        <v>-2384.80950086818</v>
      </c>
      <c r="J913" s="8" t="n">
        <f aca="false">+[2]data1cf!AI912</f>
        <v>-2397.24370340317</v>
      </c>
      <c r="K913" s="8" t="n">
        <f aca="false">+[2]data1cf!AJ912</f>
        <v>-2406.27900979562</v>
      </c>
      <c r="L913" s="8" t="n">
        <f aca="false">+[2]data1cf!AK912</f>
        <v>-2434.73763828358</v>
      </c>
      <c r="M913" s="8" t="n">
        <f aca="false">+[2]data1cf!AL912</f>
        <v>-2433.05764409844</v>
      </c>
      <c r="N913" s="8" t="n">
        <f aca="false">+[2]data1cf!AM912</f>
        <v>-2450.82437081548</v>
      </c>
      <c r="O913" s="8" t="n">
        <f aca="false">+[2]data1cf!AN912</f>
        <v>-2260.85796123031</v>
      </c>
      <c r="P913" s="8" t="n">
        <f aca="false">+[2]data1cf!AO912</f>
        <v>-2222.6328563413</v>
      </c>
      <c r="Q913" s="8" t="n">
        <f aca="false">+[2]data1cf!AP912</f>
        <v>-2223.3930060579</v>
      </c>
      <c r="R913" s="8" t="n">
        <f aca="false">+[2]data1cf!AQ912</f>
        <v>1112.71705448241</v>
      </c>
      <c r="S913" s="8" t="n">
        <f aca="false">+[2]data1cf!AR912</f>
        <v>0</v>
      </c>
      <c r="T913" s="8" t="n">
        <f aca="false">+[2]data1cf!AS912</f>
        <v>0</v>
      </c>
      <c r="U913" s="8" t="n">
        <f aca="false">+[2]data1cf!AT912</f>
        <v>0</v>
      </c>
      <c r="V913" s="8" t="n">
        <f aca="false">+[2]data1cf!AU912</f>
        <v>0</v>
      </c>
      <c r="W913" s="8" t="n">
        <f aca="false">+[2]data1cf!AV912</f>
        <v>0</v>
      </c>
      <c r="X913" s="8" t="n">
        <f aca="false">+[2]data1cf!AW912</f>
        <v>0</v>
      </c>
      <c r="Y913" s="8" t="n">
        <f aca="false">+[2]data1cf!AX912</f>
        <v>0</v>
      </c>
      <c r="Z913" s="8" t="n">
        <f aca="false">+[2]data1cf!AY912</f>
        <v>0</v>
      </c>
      <c r="AA913" s="8" t="n">
        <f aca="false">+[2]data1cf!AZ912</f>
        <v>0</v>
      </c>
      <c r="AB913" s="9"/>
      <c r="AC913" s="9"/>
      <c r="AD913" s="9"/>
      <c r="AE913" s="9"/>
      <c r="AF913" s="9"/>
      <c r="AG913" s="9"/>
      <c r="AH913" s="9"/>
      <c r="AI913" s="9"/>
      <c r="AJ913" s="9"/>
      <c r="AK913" s="1"/>
      <c r="AL913" s="1" t="e">
        <f aca="false">SUMPRODUCT(B913:AJ913,PVCapPrice)</f>
        <v>#DIV/0!</v>
      </c>
      <c r="AM913" s="1"/>
      <c r="AN913" s="1"/>
      <c r="AO913" s="1"/>
      <c r="AP913" s="1"/>
      <c r="AQ913" s="1"/>
    </row>
    <row r="914" customFormat="false" ht="11.25" hidden="false" customHeight="false" outlineLevel="0" collapsed="false">
      <c r="A914" s="1" t="n">
        <v>912</v>
      </c>
      <c r="B914" s="8" t="n">
        <f aca="false">+[2]data1cf!AA913</f>
        <v>-85385.904826208</v>
      </c>
      <c r="C914" s="8" t="n">
        <f aca="false">+[2]data1cf!AB913</f>
        <v>-7664.76786526806</v>
      </c>
      <c r="D914" s="8" t="n">
        <f aca="false">+[2]data1cf!AC913</f>
        <v>-3772.28201891233</v>
      </c>
      <c r="E914" s="8" t="n">
        <f aca="false">+[2]data1cf!AD913</f>
        <v>-3297.81327715509</v>
      </c>
      <c r="F914" s="8" t="n">
        <f aca="false">+[2]data1cf!AE913</f>
        <v>-3653.76925926971</v>
      </c>
      <c r="G914" s="8" t="n">
        <f aca="false">+[2]data1cf!AF913</f>
        <v>-3788.12459451894</v>
      </c>
      <c r="H914" s="8" t="n">
        <f aca="false">+[2]data1cf!AG913</f>
        <v>-2541.42895001932</v>
      </c>
      <c r="I914" s="8" t="n">
        <f aca="false">+[2]data1cf!AH913</f>
        <v>-2651.55926184364</v>
      </c>
      <c r="J914" s="8" t="n">
        <f aca="false">+[2]data1cf!AI913</f>
        <v>-2663.99346437863</v>
      </c>
      <c r="K914" s="8" t="n">
        <f aca="false">+[2]data1cf!AJ913</f>
        <v>-2673.48088901003</v>
      </c>
      <c r="L914" s="8" t="n">
        <f aca="false">+[2]data1cf!AK913</f>
        <v>-2701.48739925904</v>
      </c>
      <c r="M914" s="8" t="n">
        <f aca="false">+[2]data1cf!AL913</f>
        <v>-2700.25952331285</v>
      </c>
      <c r="N914" s="8" t="n">
        <f aca="false">+[2]data1cf!AM913</f>
        <v>-2717.57413179095</v>
      </c>
      <c r="O914" s="8" t="n">
        <f aca="false">+[2]data1cf!AN913</f>
        <v>-2528.05984044471</v>
      </c>
      <c r="P914" s="8" t="n">
        <f aca="false">+[2]data1cf!AO913</f>
        <v>-2489.38261731677</v>
      </c>
      <c r="Q914" s="8" t="n">
        <f aca="false">+[2]data1cf!AP913</f>
        <v>-2490.59488527231</v>
      </c>
      <c r="R914" s="8" t="n">
        <f aca="false">+[2]data1cf!AQ913</f>
        <v>979.342173994675</v>
      </c>
      <c r="S914" s="8" t="n">
        <f aca="false">+[2]data1cf!AR913</f>
        <v>0</v>
      </c>
      <c r="T914" s="8" t="n">
        <f aca="false">+[2]data1cf!AS913</f>
        <v>0</v>
      </c>
      <c r="U914" s="8" t="n">
        <f aca="false">+[2]data1cf!AT913</f>
        <v>0</v>
      </c>
      <c r="V914" s="8" t="n">
        <f aca="false">+[2]data1cf!AU913</f>
        <v>0</v>
      </c>
      <c r="W914" s="8" t="n">
        <f aca="false">+[2]data1cf!AV913</f>
        <v>0</v>
      </c>
      <c r="X914" s="8" t="n">
        <f aca="false">+[2]data1cf!AW913</f>
        <v>0</v>
      </c>
      <c r="Y914" s="8" t="n">
        <f aca="false">+[2]data1cf!AX913</f>
        <v>0</v>
      </c>
      <c r="Z914" s="8" t="n">
        <f aca="false">+[2]data1cf!AY913</f>
        <v>0</v>
      </c>
      <c r="AA914" s="8" t="n">
        <f aca="false">+[2]data1cf!AZ913</f>
        <v>0</v>
      </c>
      <c r="AB914" s="9"/>
      <c r="AC914" s="9"/>
      <c r="AD914" s="9"/>
      <c r="AE914" s="9"/>
      <c r="AF914" s="9"/>
      <c r="AG914" s="9"/>
      <c r="AH914" s="9"/>
      <c r="AI914" s="9"/>
      <c r="AJ914" s="9"/>
      <c r="AK914" s="1"/>
      <c r="AL914" s="1" t="e">
        <f aca="false">SUMPRODUCT(B914:AJ914,PVCapPrice)</f>
        <v>#DIV/0!</v>
      </c>
      <c r="AM914" s="1"/>
      <c r="AN914" s="1"/>
      <c r="AO914" s="1"/>
      <c r="AP914" s="1"/>
      <c r="AQ914" s="1"/>
    </row>
    <row r="915" customFormat="false" ht="11.25" hidden="false" customHeight="false" outlineLevel="0" collapsed="false">
      <c r="A915" s="1" t="n">
        <v>913</v>
      </c>
      <c r="B915" s="8" t="n">
        <f aca="false">+[2]data1cf!AA914</f>
        <v>-101378.788912873</v>
      </c>
      <c r="C915" s="8" t="n">
        <f aca="false">+[2]data1cf!AB914</f>
        <v>-7290.71454881671</v>
      </c>
      <c r="D915" s="8" t="n">
        <f aca="false">+[2]data1cf!AC914</f>
        <v>-3223.04392992723</v>
      </c>
      <c r="E915" s="8" t="n">
        <f aca="false">+[2]data1cf!AD914</f>
        <v>-2857.94888538612</v>
      </c>
      <c r="F915" s="8" t="n">
        <f aca="false">+[2]data1cf!AE914</f>
        <v>-3081.18031329954</v>
      </c>
      <c r="G915" s="8" t="n">
        <f aca="false">+[2]data1cf!AF914</f>
        <v>-3380.31511897243</v>
      </c>
      <c r="H915" s="8" t="n">
        <f aca="false">+[2]data1cf!AG914</f>
        <v>-2154.04547337993</v>
      </c>
      <c r="I915" s="8" t="n">
        <f aca="false">+[2]data1cf!AH914</f>
        <v>-2284.69529520281</v>
      </c>
      <c r="J915" s="8" t="n">
        <f aca="false">+[2]data1cf!AI914</f>
        <v>-2297.1294977378</v>
      </c>
      <c r="K915" s="8" t="n">
        <f aca="false">+[2]data1cf!AJ914</f>
        <v>-2305.99511903591</v>
      </c>
      <c r="L915" s="8" t="n">
        <f aca="false">+[2]data1cf!AK914</f>
        <v>-2334.62343261821</v>
      </c>
      <c r="M915" s="8" t="n">
        <f aca="false">+[2]data1cf!AL914</f>
        <v>-2332.77375333873</v>
      </c>
      <c r="N915" s="8" t="n">
        <f aca="false">+[2]data1cf!AM914</f>
        <v>-2350.71016515012</v>
      </c>
      <c r="O915" s="8" t="n">
        <f aca="false">+[2]data1cf!AN914</f>
        <v>-2160.57407047059</v>
      </c>
      <c r="P915" s="8" t="n">
        <f aca="false">+[2]data1cf!AO914</f>
        <v>-2122.51865067594</v>
      </c>
      <c r="Q915" s="8" t="n">
        <f aca="false">+[2]data1cf!AP914</f>
        <v>-2123.10911529819</v>
      </c>
      <c r="R915" s="8" t="n">
        <f aca="false">+[2]data1cf!AQ914</f>
        <v>1162.77415731509</v>
      </c>
      <c r="S915" s="8" t="n">
        <f aca="false">+[2]data1cf!AR914</f>
        <v>0</v>
      </c>
      <c r="T915" s="8" t="n">
        <f aca="false">+[2]data1cf!AS914</f>
        <v>0</v>
      </c>
      <c r="U915" s="8" t="n">
        <f aca="false">+[2]data1cf!AT914</f>
        <v>0</v>
      </c>
      <c r="V915" s="8" t="n">
        <f aca="false">+[2]data1cf!AU914</f>
        <v>0</v>
      </c>
      <c r="W915" s="8" t="n">
        <f aca="false">+[2]data1cf!AV914</f>
        <v>0</v>
      </c>
      <c r="X915" s="8" t="n">
        <f aca="false">+[2]data1cf!AW914</f>
        <v>0</v>
      </c>
      <c r="Y915" s="8" t="n">
        <f aca="false">+[2]data1cf!AX914</f>
        <v>0</v>
      </c>
      <c r="Z915" s="8" t="n">
        <f aca="false">+[2]data1cf!AY914</f>
        <v>0</v>
      </c>
      <c r="AA915" s="8" t="n">
        <f aca="false">+[2]data1cf!AZ914</f>
        <v>0</v>
      </c>
      <c r="AB915" s="9"/>
      <c r="AC915" s="9"/>
      <c r="AD915" s="9"/>
      <c r="AE915" s="9"/>
      <c r="AF915" s="9"/>
      <c r="AG915" s="9"/>
      <c r="AH915" s="9"/>
      <c r="AI915" s="9"/>
      <c r="AJ915" s="9"/>
      <c r="AK915" s="1"/>
      <c r="AL915" s="1" t="e">
        <f aca="false">SUMPRODUCT(B915:AJ915,PVCapPrice)</f>
        <v>#DIV/0!</v>
      </c>
      <c r="AM915" s="1"/>
      <c r="AN915" s="1"/>
      <c r="AO915" s="1"/>
      <c r="AP915" s="1"/>
      <c r="AQ915" s="1"/>
    </row>
    <row r="916" customFormat="false" ht="11.25" hidden="false" customHeight="false" outlineLevel="0" collapsed="false">
      <c r="A916" s="1" t="n">
        <v>914</v>
      </c>
      <c r="B916" s="8" t="n">
        <f aca="false">+[2]data1cf!AA915</f>
        <v>-103238.018274465</v>
      </c>
      <c r="C916" s="8" t="n">
        <f aca="false">+[2]data1cf!AB915</f>
        <v>-7330.75362046132</v>
      </c>
      <c r="D916" s="8" t="n">
        <f aca="false">+[2]data1cf!AC915</f>
        <v>-3098.9760628524</v>
      </c>
      <c r="E916" s="8" t="n">
        <f aca="false">+[2]data1cf!AD915</f>
        <v>-2720.31177702238</v>
      </c>
      <c r="F916" s="8" t="n">
        <f aca="false">+[2]data1cf!AE915</f>
        <v>-3110.08659041466</v>
      </c>
      <c r="G916" s="8" t="n">
        <f aca="false">+[2]data1cf!AF915</f>
        <v>-3338.27456626911</v>
      </c>
      <c r="H916" s="8" t="n">
        <f aca="false">+[2]data1cf!AG915</f>
        <v>-2109.01077356842</v>
      </c>
      <c r="I916" s="8" t="n">
        <f aca="false">+[2]data1cf!AH915</f>
        <v>-2242.04606103139</v>
      </c>
      <c r="J916" s="8" t="n">
        <f aca="false">+[2]data1cf!AI915</f>
        <v>-2254.48026356638</v>
      </c>
      <c r="K916" s="8" t="n">
        <f aca="false">+[2]data1cf!AJ915</f>
        <v>-2263.27359802691</v>
      </c>
      <c r="L916" s="8" t="n">
        <f aca="false">+[2]data1cf!AK915</f>
        <v>-2291.97419844679</v>
      </c>
      <c r="M916" s="8" t="n">
        <f aca="false">+[2]data1cf!AL915</f>
        <v>-2290.05223232973</v>
      </c>
      <c r="N916" s="8" t="n">
        <f aca="false">+[2]data1cf!AM915</f>
        <v>-2308.0609309787</v>
      </c>
      <c r="O916" s="8" t="n">
        <f aca="false">+[2]data1cf!AN915</f>
        <v>-2117.8525494616</v>
      </c>
      <c r="P916" s="8" t="n">
        <f aca="false">+[2]data1cf!AO915</f>
        <v>-2079.86941650452</v>
      </c>
      <c r="Q916" s="8" t="n">
        <f aca="false">+[2]data1cf!AP915</f>
        <v>-2080.38759428919</v>
      </c>
      <c r="R916" s="8" t="n">
        <f aca="false">+[2]data1cf!AQ915</f>
        <v>1184.0987744008</v>
      </c>
      <c r="S916" s="8" t="n">
        <f aca="false">+[2]data1cf!AR915</f>
        <v>0</v>
      </c>
      <c r="T916" s="8" t="n">
        <f aca="false">+[2]data1cf!AS915</f>
        <v>0</v>
      </c>
      <c r="U916" s="8" t="n">
        <f aca="false">+[2]data1cf!AT915</f>
        <v>0</v>
      </c>
      <c r="V916" s="8" t="n">
        <f aca="false">+[2]data1cf!AU915</f>
        <v>0</v>
      </c>
      <c r="W916" s="8" t="n">
        <f aca="false">+[2]data1cf!AV915</f>
        <v>0</v>
      </c>
      <c r="X916" s="8" t="n">
        <f aca="false">+[2]data1cf!AW915</f>
        <v>0</v>
      </c>
      <c r="Y916" s="8" t="n">
        <f aca="false">+[2]data1cf!AX915</f>
        <v>0</v>
      </c>
      <c r="Z916" s="8" t="n">
        <f aca="false">+[2]data1cf!AY915</f>
        <v>0</v>
      </c>
      <c r="AA916" s="8" t="n">
        <f aca="false">+[2]data1cf!AZ915</f>
        <v>0</v>
      </c>
      <c r="AB916" s="9"/>
      <c r="AC916" s="9"/>
      <c r="AD916" s="9"/>
      <c r="AE916" s="9"/>
      <c r="AF916" s="9"/>
      <c r="AG916" s="9"/>
      <c r="AH916" s="9"/>
      <c r="AI916" s="9"/>
      <c r="AJ916" s="9"/>
      <c r="AK916" s="1"/>
      <c r="AL916" s="1" t="e">
        <f aca="false">SUMPRODUCT(B916:AJ916,PVCapPrice)</f>
        <v>#DIV/0!</v>
      </c>
      <c r="AM916" s="1"/>
      <c r="AN916" s="1"/>
      <c r="AO916" s="1"/>
      <c r="AP916" s="1"/>
      <c r="AQ916" s="1"/>
    </row>
    <row r="917" customFormat="false" ht="11.25" hidden="false" customHeight="false" outlineLevel="0" collapsed="false">
      <c r="A917" s="1" t="n">
        <v>915</v>
      </c>
      <c r="B917" s="8" t="n">
        <f aca="false">+[2]data1cf!AA916</f>
        <v>-87631.8387351427</v>
      </c>
      <c r="C917" s="8" t="n">
        <f aca="false">+[2]data1cf!AB916</f>
        <v>-7617.6063600104</v>
      </c>
      <c r="D917" s="8" t="n">
        <f aca="false">+[2]data1cf!AC916</f>
        <v>-3652.29515716661</v>
      </c>
      <c r="E917" s="8" t="n">
        <f aca="false">+[2]data1cf!AD916</f>
        <v>-3298.87485512154</v>
      </c>
      <c r="F917" s="8" t="n">
        <f aca="false">+[2]data1cf!AE916</f>
        <v>-3643.61839878852</v>
      </c>
      <c r="G917" s="8" t="n">
        <f aca="false">+[2]data1cf!AF916</f>
        <v>-3802.53059410033</v>
      </c>
      <c r="H917" s="8" t="n">
        <f aca="false">+[2]data1cf!AG916</f>
        <v>-2487.02739985296</v>
      </c>
      <c r="I917" s="8" t="n">
        <f aca="false">+[2]data1cf!AH916</f>
        <v>-2600.03933471981</v>
      </c>
      <c r="J917" s="8" t="n">
        <f aca="false">+[2]data1cf!AI916</f>
        <v>-2612.4735372548</v>
      </c>
      <c r="K917" s="8" t="n">
        <f aca="false">+[2]data1cf!AJ916</f>
        <v>-2621.87363997581</v>
      </c>
      <c r="L917" s="8" t="n">
        <f aca="false">+[2]data1cf!AK916</f>
        <v>-2649.96747213521</v>
      </c>
      <c r="M917" s="8" t="n">
        <f aca="false">+[2]data1cf!AL916</f>
        <v>-2648.65227427864</v>
      </c>
      <c r="N917" s="8" t="n">
        <f aca="false">+[2]data1cf!AM916</f>
        <v>-2666.05420466711</v>
      </c>
      <c r="O917" s="8" t="n">
        <f aca="false">+[2]data1cf!AN916</f>
        <v>-2476.4525914105</v>
      </c>
      <c r="P917" s="8" t="n">
        <f aca="false">+[2]data1cf!AO916</f>
        <v>-2437.86269019293</v>
      </c>
      <c r="Q917" s="8" t="n">
        <f aca="false">+[2]data1cf!AP916</f>
        <v>-2438.9876362381</v>
      </c>
      <c r="R917" s="8" t="n">
        <f aca="false">+[2]data1cf!AQ916</f>
        <v>1005.10213755659</v>
      </c>
      <c r="S917" s="8" t="n">
        <f aca="false">+[2]data1cf!AR916</f>
        <v>0</v>
      </c>
      <c r="T917" s="8" t="n">
        <f aca="false">+[2]data1cf!AS916</f>
        <v>0</v>
      </c>
      <c r="U917" s="8" t="n">
        <f aca="false">+[2]data1cf!AT916</f>
        <v>0</v>
      </c>
      <c r="V917" s="8" t="n">
        <f aca="false">+[2]data1cf!AU916</f>
        <v>0</v>
      </c>
      <c r="W917" s="8" t="n">
        <f aca="false">+[2]data1cf!AV916</f>
        <v>0</v>
      </c>
      <c r="X917" s="8" t="n">
        <f aca="false">+[2]data1cf!AW916</f>
        <v>0</v>
      </c>
      <c r="Y917" s="8" t="n">
        <f aca="false">+[2]data1cf!AX916</f>
        <v>0</v>
      </c>
      <c r="Z917" s="8" t="n">
        <f aca="false">+[2]data1cf!AY916</f>
        <v>0</v>
      </c>
      <c r="AA917" s="8" t="n">
        <f aca="false">+[2]data1cf!AZ916</f>
        <v>0</v>
      </c>
      <c r="AB917" s="9"/>
      <c r="AC917" s="9"/>
      <c r="AD917" s="9"/>
      <c r="AE917" s="9"/>
      <c r="AF917" s="9"/>
      <c r="AG917" s="9"/>
      <c r="AH917" s="9"/>
      <c r="AI917" s="9"/>
      <c r="AJ917" s="9"/>
      <c r="AK917" s="1"/>
      <c r="AL917" s="1" t="e">
        <f aca="false">SUMPRODUCT(B917:AJ917,PVCapPrice)</f>
        <v>#DIV/0!</v>
      </c>
      <c r="AM917" s="1"/>
      <c r="AN917" s="1"/>
      <c r="AO917" s="1"/>
      <c r="AP917" s="1"/>
      <c r="AQ917" s="1"/>
    </row>
    <row r="918" customFormat="false" ht="11.25" hidden="false" customHeight="false" outlineLevel="0" collapsed="false">
      <c r="A918" s="1" t="n">
        <v>916</v>
      </c>
      <c r="B918" s="8" t="n">
        <f aca="false">+[2]data1cf!AA917</f>
        <v>-95930.9130775327</v>
      </c>
      <c r="C918" s="8" t="n">
        <f aca="false">+[2]data1cf!AB917</f>
        <v>-7479.96551051088</v>
      </c>
      <c r="D918" s="8" t="n">
        <f aca="false">+[2]data1cf!AC917</f>
        <v>-3384.74691269165</v>
      </c>
      <c r="E918" s="8" t="n">
        <f aca="false">+[2]data1cf!AD917</f>
        <v>-3116.18557774353</v>
      </c>
      <c r="F918" s="8" t="n">
        <f aca="false">+[2]data1cf!AE917</f>
        <v>-3254.31447985272</v>
      </c>
      <c r="G918" s="8" t="n">
        <f aca="false">+[2]data1cf!AF917</f>
        <v>-3612.24554189074</v>
      </c>
      <c r="H918" s="8" t="n">
        <f aca="false">+[2]data1cf!AG917</f>
        <v>-2286.00522935375</v>
      </c>
      <c r="I918" s="8" t="n">
        <f aca="false">+[2]data1cf!AH917</f>
        <v>-2409.66520856485</v>
      </c>
      <c r="J918" s="8" t="n">
        <f aca="false">+[2]data1cf!AI917</f>
        <v>-2422.09941109984</v>
      </c>
      <c r="K918" s="8" t="n">
        <f aca="false">+[2]data1cf!AJ917</f>
        <v>-2431.17684581043</v>
      </c>
      <c r="L918" s="8" t="n">
        <f aca="false">+[2]data1cf!AK917</f>
        <v>-2459.59334598025</v>
      </c>
      <c r="M918" s="8" t="n">
        <f aca="false">+[2]data1cf!AL917</f>
        <v>-2457.95548011325</v>
      </c>
      <c r="N918" s="8" t="n">
        <f aca="false">+[2]data1cf!AM917</f>
        <v>-2475.68007851216</v>
      </c>
      <c r="O918" s="8" t="n">
        <f aca="false">+[2]data1cf!AN917</f>
        <v>-2285.75579724511</v>
      </c>
      <c r="P918" s="8" t="n">
        <f aca="false">+[2]data1cf!AO917</f>
        <v>-2247.48856403798</v>
      </c>
      <c r="Q918" s="8" t="n">
        <f aca="false">+[2]data1cf!AP917</f>
        <v>-2248.29084207271</v>
      </c>
      <c r="R918" s="8" t="n">
        <f aca="false">+[2]data1cf!AQ917</f>
        <v>1100.28920063407</v>
      </c>
      <c r="S918" s="8" t="n">
        <f aca="false">+[2]data1cf!AR917</f>
        <v>0</v>
      </c>
      <c r="T918" s="8" t="n">
        <f aca="false">+[2]data1cf!AS917</f>
        <v>0</v>
      </c>
      <c r="U918" s="8" t="n">
        <f aca="false">+[2]data1cf!AT917</f>
        <v>0</v>
      </c>
      <c r="V918" s="8" t="n">
        <f aca="false">+[2]data1cf!AU917</f>
        <v>0</v>
      </c>
      <c r="W918" s="8" t="n">
        <f aca="false">+[2]data1cf!AV917</f>
        <v>0</v>
      </c>
      <c r="X918" s="8" t="n">
        <f aca="false">+[2]data1cf!AW917</f>
        <v>0</v>
      </c>
      <c r="Y918" s="8" t="n">
        <f aca="false">+[2]data1cf!AX917</f>
        <v>0</v>
      </c>
      <c r="Z918" s="8" t="n">
        <f aca="false">+[2]data1cf!AY917</f>
        <v>0</v>
      </c>
      <c r="AA918" s="8" t="n">
        <f aca="false">+[2]data1cf!AZ917</f>
        <v>0</v>
      </c>
      <c r="AB918" s="9"/>
      <c r="AC918" s="9"/>
      <c r="AD918" s="9"/>
      <c r="AE918" s="9"/>
      <c r="AF918" s="9"/>
      <c r="AG918" s="9"/>
      <c r="AH918" s="9"/>
      <c r="AI918" s="9"/>
      <c r="AJ918" s="9"/>
      <c r="AK918" s="1"/>
      <c r="AL918" s="1" t="e">
        <f aca="false">SUMPRODUCT(B918:AJ918,PVCapPrice)</f>
        <v>#DIV/0!</v>
      </c>
      <c r="AM918" s="1"/>
      <c r="AN918" s="1"/>
      <c r="AO918" s="1"/>
      <c r="AP918" s="1"/>
      <c r="AQ918" s="1"/>
    </row>
    <row r="919" customFormat="false" ht="11.25" hidden="false" customHeight="false" outlineLevel="0" collapsed="false">
      <c r="A919" s="1" t="n">
        <v>917</v>
      </c>
      <c r="B919" s="8" t="n">
        <f aca="false">+[2]data1cf!AA918</f>
        <v>-93384.682254067</v>
      </c>
      <c r="C919" s="8" t="n">
        <f aca="false">+[2]data1cf!AB918</f>
        <v>-7597.6679113676</v>
      </c>
      <c r="D919" s="8" t="n">
        <f aca="false">+[2]data1cf!AC918</f>
        <v>-3472.46649803164</v>
      </c>
      <c r="E919" s="8" t="n">
        <f aca="false">+[2]data1cf!AD918</f>
        <v>-3058.36224126826</v>
      </c>
      <c r="F919" s="8" t="n">
        <f aca="false">+[2]data1cf!AE918</f>
        <v>-3317.42130477175</v>
      </c>
      <c r="G919" s="8" t="n">
        <f aca="false">+[2]data1cf!AF918</f>
        <v>-3717.86834474595</v>
      </c>
      <c r="H919" s="8" t="n">
        <f aca="false">+[2]data1cf!AG918</f>
        <v>-2347.68064345513</v>
      </c>
      <c r="I919" s="8" t="n">
        <f aca="false">+[2]data1cf!AH918</f>
        <v>-2468.0737066705</v>
      </c>
      <c r="J919" s="8" t="n">
        <f aca="false">+[2]data1cf!AI918</f>
        <v>-2480.50790920549</v>
      </c>
      <c r="K919" s="8" t="n">
        <f aca="false">+[2]data1cf!AJ918</f>
        <v>-2489.68434137049</v>
      </c>
      <c r="L919" s="8" t="n">
        <f aca="false">+[2]data1cf!AK918</f>
        <v>-2518.0018440859</v>
      </c>
      <c r="M919" s="8" t="n">
        <f aca="false">+[2]data1cf!AL918</f>
        <v>-2516.46297567331</v>
      </c>
      <c r="N919" s="8" t="n">
        <f aca="false">+[2]data1cf!AM918</f>
        <v>-2534.0885766178</v>
      </c>
      <c r="O919" s="8" t="n">
        <f aca="false">+[2]data1cf!AN918</f>
        <v>-2344.26329280517</v>
      </c>
      <c r="P919" s="8" t="n">
        <f aca="false">+[2]data1cf!AO918</f>
        <v>-2305.89706214362</v>
      </c>
      <c r="Q919" s="8" t="n">
        <f aca="false">+[2]data1cf!AP918</f>
        <v>-2306.79833763277</v>
      </c>
      <c r="R919" s="8" t="n">
        <f aca="false">+[2]data1cf!AQ918</f>
        <v>1071.08495158125</v>
      </c>
      <c r="S919" s="8" t="n">
        <f aca="false">+[2]data1cf!AR918</f>
        <v>0</v>
      </c>
      <c r="T919" s="8" t="n">
        <f aca="false">+[2]data1cf!AS918</f>
        <v>0</v>
      </c>
      <c r="U919" s="8" t="n">
        <f aca="false">+[2]data1cf!AT918</f>
        <v>0</v>
      </c>
      <c r="V919" s="8" t="n">
        <f aca="false">+[2]data1cf!AU918</f>
        <v>0</v>
      </c>
      <c r="W919" s="8" t="n">
        <f aca="false">+[2]data1cf!AV918</f>
        <v>0</v>
      </c>
      <c r="X919" s="8" t="n">
        <f aca="false">+[2]data1cf!AW918</f>
        <v>0</v>
      </c>
      <c r="Y919" s="8" t="n">
        <f aca="false">+[2]data1cf!AX918</f>
        <v>0</v>
      </c>
      <c r="Z919" s="8" t="n">
        <f aca="false">+[2]data1cf!AY918</f>
        <v>0</v>
      </c>
      <c r="AA919" s="8" t="n">
        <f aca="false">+[2]data1cf!AZ918</f>
        <v>0</v>
      </c>
      <c r="AB919" s="9"/>
      <c r="AC919" s="9"/>
      <c r="AD919" s="9"/>
      <c r="AE919" s="9"/>
      <c r="AF919" s="9"/>
      <c r="AG919" s="9"/>
      <c r="AH919" s="9"/>
      <c r="AI919" s="9"/>
      <c r="AJ919" s="9"/>
      <c r="AK919" s="1"/>
      <c r="AL919" s="1" t="e">
        <f aca="false">SUMPRODUCT(B919:AJ919,PVCapPrice)</f>
        <v>#DIV/0!</v>
      </c>
      <c r="AM919" s="1"/>
      <c r="AN919" s="1"/>
      <c r="AO919" s="1"/>
      <c r="AP919" s="1"/>
      <c r="AQ919" s="1"/>
    </row>
    <row r="920" customFormat="false" ht="11.25" hidden="false" customHeight="false" outlineLevel="0" collapsed="false">
      <c r="A920" s="1" t="n">
        <v>918</v>
      </c>
      <c r="B920" s="8" t="n">
        <f aca="false">+[2]data1cf!AA919</f>
        <v>-95549.2688207372</v>
      </c>
      <c r="C920" s="8" t="n">
        <f aca="false">+[2]data1cf!AB919</f>
        <v>-7435.80730432218</v>
      </c>
      <c r="D920" s="8" t="n">
        <f aca="false">+[2]data1cf!AC919</f>
        <v>-3328.63327271293</v>
      </c>
      <c r="E920" s="8" t="n">
        <f aca="false">+[2]data1cf!AD919</f>
        <v>-2982.46751944179</v>
      </c>
      <c r="F920" s="8" t="n">
        <f aca="false">+[2]data1cf!AE919</f>
        <v>-3324.34628698658</v>
      </c>
      <c r="G920" s="8" t="n">
        <f aca="false">+[2]data1cf!AF919</f>
        <v>-3570.49764634981</v>
      </c>
      <c r="H920" s="8" t="n">
        <f aca="false">+[2]data1cf!AG919</f>
        <v>-2295.24950813647</v>
      </c>
      <c r="I920" s="8" t="n">
        <f aca="false">+[2]data1cf!AH919</f>
        <v>-2418.41982250034</v>
      </c>
      <c r="J920" s="8" t="n">
        <f aca="false">+[2]data1cf!AI919</f>
        <v>-2430.85402503533</v>
      </c>
      <c r="K920" s="8" t="n">
        <f aca="false">+[2]data1cf!AJ919</f>
        <v>-2439.94629807462</v>
      </c>
      <c r="L920" s="8" t="n">
        <f aca="false">+[2]data1cf!AK919</f>
        <v>-2468.34795991574</v>
      </c>
      <c r="M920" s="8" t="n">
        <f aca="false">+[2]data1cf!AL919</f>
        <v>-2466.72493237744</v>
      </c>
      <c r="N920" s="8" t="n">
        <f aca="false">+[2]data1cf!AM919</f>
        <v>-2484.43469244764</v>
      </c>
      <c r="O920" s="8" t="n">
        <f aca="false">+[2]data1cf!AN919</f>
        <v>-2294.5252495093</v>
      </c>
      <c r="P920" s="8" t="n">
        <f aca="false">+[2]data1cf!AO919</f>
        <v>-2256.24317797346</v>
      </c>
      <c r="Q920" s="8" t="n">
        <f aca="false">+[2]data1cf!AP919</f>
        <v>-2257.0602943369</v>
      </c>
      <c r="R920" s="8" t="n">
        <f aca="false">+[2]data1cf!AQ919</f>
        <v>1095.91189366633</v>
      </c>
      <c r="S920" s="8" t="n">
        <f aca="false">+[2]data1cf!AR919</f>
        <v>0</v>
      </c>
      <c r="T920" s="8" t="n">
        <f aca="false">+[2]data1cf!AS919</f>
        <v>0</v>
      </c>
      <c r="U920" s="8" t="n">
        <f aca="false">+[2]data1cf!AT919</f>
        <v>0</v>
      </c>
      <c r="V920" s="8" t="n">
        <f aca="false">+[2]data1cf!AU919</f>
        <v>0</v>
      </c>
      <c r="W920" s="8" t="n">
        <f aca="false">+[2]data1cf!AV919</f>
        <v>0</v>
      </c>
      <c r="X920" s="8" t="n">
        <f aca="false">+[2]data1cf!AW919</f>
        <v>0</v>
      </c>
      <c r="Y920" s="8" t="n">
        <f aca="false">+[2]data1cf!AX919</f>
        <v>0</v>
      </c>
      <c r="Z920" s="8" t="n">
        <f aca="false">+[2]data1cf!AY919</f>
        <v>0</v>
      </c>
      <c r="AA920" s="8" t="n">
        <f aca="false">+[2]data1cf!AZ919</f>
        <v>0</v>
      </c>
      <c r="AB920" s="9"/>
      <c r="AC920" s="9"/>
      <c r="AD920" s="9"/>
      <c r="AE920" s="9"/>
      <c r="AF920" s="9"/>
      <c r="AG920" s="9"/>
      <c r="AH920" s="9"/>
      <c r="AI920" s="9"/>
      <c r="AJ920" s="9"/>
      <c r="AK920" s="1"/>
      <c r="AL920" s="1" t="e">
        <f aca="false">SUMPRODUCT(B920:AJ920,PVCapPrice)</f>
        <v>#DIV/0!</v>
      </c>
      <c r="AM920" s="1"/>
      <c r="AN920" s="1"/>
      <c r="AO920" s="1"/>
      <c r="AP920" s="1"/>
      <c r="AQ920" s="1"/>
    </row>
    <row r="921" customFormat="false" ht="11.25" hidden="false" customHeight="false" outlineLevel="0" collapsed="false">
      <c r="A921" s="1" t="n">
        <v>919</v>
      </c>
      <c r="B921" s="8" t="n">
        <f aca="false">+[2]data1cf!AA920</f>
        <v>-100001.775426372</v>
      </c>
      <c r="C921" s="8" t="n">
        <f aca="false">+[2]data1cf!AB920</f>
        <v>-7408.06167857953</v>
      </c>
      <c r="D921" s="8" t="n">
        <f aca="false">+[2]data1cf!AC920</f>
        <v>-3267.88906729738</v>
      </c>
      <c r="E921" s="8" t="n">
        <f aca="false">+[2]data1cf!AD920</f>
        <v>-2789.78099467952</v>
      </c>
      <c r="F921" s="8" t="n">
        <f aca="false">+[2]data1cf!AE920</f>
        <v>-3078.63116247293</v>
      </c>
      <c r="G921" s="8" t="n">
        <f aca="false">+[2]data1cf!AF920</f>
        <v>-3425.39265407937</v>
      </c>
      <c r="H921" s="8" t="n">
        <f aca="false">+[2]data1cf!AG920</f>
        <v>-2187.3998245332</v>
      </c>
      <c r="I921" s="8" t="n">
        <f aca="false">+[2]data1cf!AH920</f>
        <v>-2316.28288297236</v>
      </c>
      <c r="J921" s="8" t="n">
        <f aca="false">+[2]data1cf!AI920</f>
        <v>-2328.71708550735</v>
      </c>
      <c r="K921" s="8" t="n">
        <f aca="false">+[2]data1cf!AJ920</f>
        <v>-2337.63624508981</v>
      </c>
      <c r="L921" s="8" t="n">
        <f aca="false">+[2]data1cf!AK920</f>
        <v>-2366.21102038776</v>
      </c>
      <c r="M921" s="8" t="n">
        <f aca="false">+[2]data1cf!AL920</f>
        <v>-2364.41487939264</v>
      </c>
      <c r="N921" s="8" t="n">
        <f aca="false">+[2]data1cf!AM920</f>
        <v>-2382.29775291967</v>
      </c>
      <c r="O921" s="8" t="n">
        <f aca="false">+[2]data1cf!AN920</f>
        <v>-2192.2151965245</v>
      </c>
      <c r="P921" s="8" t="n">
        <f aca="false">+[2]data1cf!AO920</f>
        <v>-2154.10623844549</v>
      </c>
      <c r="Q921" s="8" t="n">
        <f aca="false">+[2]data1cf!AP920</f>
        <v>-2154.7502413521</v>
      </c>
      <c r="R921" s="8" t="n">
        <f aca="false">+[2]data1cf!AQ920</f>
        <v>1146.98036343031</v>
      </c>
      <c r="S921" s="8" t="n">
        <f aca="false">+[2]data1cf!AR920</f>
        <v>0</v>
      </c>
      <c r="T921" s="8" t="n">
        <f aca="false">+[2]data1cf!AS920</f>
        <v>0</v>
      </c>
      <c r="U921" s="8" t="n">
        <f aca="false">+[2]data1cf!AT920</f>
        <v>0</v>
      </c>
      <c r="V921" s="8" t="n">
        <f aca="false">+[2]data1cf!AU920</f>
        <v>0</v>
      </c>
      <c r="W921" s="8" t="n">
        <f aca="false">+[2]data1cf!AV920</f>
        <v>0</v>
      </c>
      <c r="X921" s="8" t="n">
        <f aca="false">+[2]data1cf!AW920</f>
        <v>0</v>
      </c>
      <c r="Y921" s="8" t="n">
        <f aca="false">+[2]data1cf!AX920</f>
        <v>0</v>
      </c>
      <c r="Z921" s="8" t="n">
        <f aca="false">+[2]data1cf!AY920</f>
        <v>0</v>
      </c>
      <c r="AA921" s="8" t="n">
        <f aca="false">+[2]data1cf!AZ920</f>
        <v>0</v>
      </c>
      <c r="AB921" s="9"/>
      <c r="AC921" s="9"/>
      <c r="AD921" s="9"/>
      <c r="AE921" s="9"/>
      <c r="AF921" s="9"/>
      <c r="AG921" s="9"/>
      <c r="AH921" s="9"/>
      <c r="AI921" s="9"/>
      <c r="AJ921" s="9"/>
      <c r="AK921" s="1"/>
      <c r="AL921" s="1" t="e">
        <f aca="false">SUMPRODUCT(B921:AJ921,PVCapPrice)</f>
        <v>#DIV/0!</v>
      </c>
      <c r="AM921" s="1"/>
      <c r="AN921" s="1"/>
      <c r="AO921" s="1"/>
      <c r="AP921" s="1"/>
      <c r="AQ921" s="1"/>
    </row>
    <row r="922" customFormat="false" ht="11.25" hidden="false" customHeight="false" outlineLevel="0" collapsed="false">
      <c r="A922" s="1" t="n">
        <v>920</v>
      </c>
      <c r="B922" s="8" t="n">
        <f aca="false">+[2]data1cf!AA921</f>
        <v>-89041.826054911</v>
      </c>
      <c r="C922" s="8" t="n">
        <f aca="false">+[2]data1cf!AB921</f>
        <v>-7562.33636686843</v>
      </c>
      <c r="D922" s="8" t="n">
        <f aca="false">+[2]data1cf!AC921</f>
        <v>-3532.1523352541</v>
      </c>
      <c r="E922" s="8" t="n">
        <f aca="false">+[2]data1cf!AD921</f>
        <v>-3304.29956887081</v>
      </c>
      <c r="F922" s="8" t="n">
        <f aca="false">+[2]data1cf!AE921</f>
        <v>-3540.96557951303</v>
      </c>
      <c r="G922" s="8" t="n">
        <f aca="false">+[2]data1cf!AF921</f>
        <v>-3697.92193682737</v>
      </c>
      <c r="H922" s="8" t="n">
        <f aca="false">+[2]data1cf!AG921</f>
        <v>-2452.87434859658</v>
      </c>
      <c r="I922" s="8" t="n">
        <f aca="false">+[2]data1cf!AH921</f>
        <v>-2567.69535359418</v>
      </c>
      <c r="J922" s="8" t="n">
        <f aca="false">+[2]data1cf!AI921</f>
        <v>-2580.12955612917</v>
      </c>
      <c r="K922" s="8" t="n">
        <f aca="false">+[2]data1cf!AJ921</f>
        <v>-2589.47483854319</v>
      </c>
      <c r="L922" s="8" t="n">
        <f aca="false">+[2]data1cf!AK921</f>
        <v>-2617.62349100958</v>
      </c>
      <c r="M922" s="8" t="n">
        <f aca="false">+[2]data1cf!AL921</f>
        <v>-2616.25347284601</v>
      </c>
      <c r="N922" s="8" t="n">
        <f aca="false">+[2]data1cf!AM921</f>
        <v>-2633.71022354148</v>
      </c>
      <c r="O922" s="8" t="n">
        <f aca="false">+[2]data1cf!AN921</f>
        <v>-2444.05378997788</v>
      </c>
      <c r="P922" s="8" t="n">
        <f aca="false">+[2]data1cf!AO921</f>
        <v>-2405.5187090673</v>
      </c>
      <c r="Q922" s="8" t="n">
        <f aca="false">+[2]data1cf!AP921</f>
        <v>-2406.58883480547</v>
      </c>
      <c r="R922" s="8" t="n">
        <f aca="false">+[2]data1cf!AQ921</f>
        <v>1021.27412811941</v>
      </c>
      <c r="S922" s="8" t="n">
        <f aca="false">+[2]data1cf!AR921</f>
        <v>0</v>
      </c>
      <c r="T922" s="8" t="n">
        <f aca="false">+[2]data1cf!AS921</f>
        <v>0</v>
      </c>
      <c r="U922" s="8" t="n">
        <f aca="false">+[2]data1cf!AT921</f>
        <v>0</v>
      </c>
      <c r="V922" s="8" t="n">
        <f aca="false">+[2]data1cf!AU921</f>
        <v>0</v>
      </c>
      <c r="W922" s="8" t="n">
        <f aca="false">+[2]data1cf!AV921</f>
        <v>0</v>
      </c>
      <c r="X922" s="8" t="n">
        <f aca="false">+[2]data1cf!AW921</f>
        <v>0</v>
      </c>
      <c r="Y922" s="8" t="n">
        <f aca="false">+[2]data1cf!AX921</f>
        <v>0</v>
      </c>
      <c r="Z922" s="8" t="n">
        <f aca="false">+[2]data1cf!AY921</f>
        <v>0</v>
      </c>
      <c r="AA922" s="8" t="n">
        <f aca="false">+[2]data1cf!AZ921</f>
        <v>0</v>
      </c>
      <c r="AB922" s="9"/>
      <c r="AC922" s="9"/>
      <c r="AD922" s="9"/>
      <c r="AE922" s="9"/>
      <c r="AF922" s="9"/>
      <c r="AG922" s="9"/>
      <c r="AH922" s="9"/>
      <c r="AI922" s="9"/>
      <c r="AJ922" s="9"/>
      <c r="AK922" s="1"/>
      <c r="AL922" s="1" t="e">
        <f aca="false">SUMPRODUCT(B922:AJ922,PVCapPrice)</f>
        <v>#DIV/0!</v>
      </c>
      <c r="AM922" s="1"/>
      <c r="AN922" s="1"/>
      <c r="AO922" s="1"/>
      <c r="AP922" s="1"/>
      <c r="AQ922" s="1"/>
    </row>
    <row r="923" customFormat="false" ht="11.25" hidden="false" customHeight="false" outlineLevel="0" collapsed="false">
      <c r="A923" s="1" t="n">
        <v>921</v>
      </c>
      <c r="B923" s="8" t="n">
        <f aca="false">+[2]data1cf!AA922</f>
        <v>-92125.7721305572</v>
      </c>
      <c r="C923" s="8" t="n">
        <f aca="false">+[2]data1cf!AB922</f>
        <v>-7541.57849880986</v>
      </c>
      <c r="D923" s="8" t="n">
        <f aca="false">+[2]data1cf!AC922</f>
        <v>-3483.3485258876</v>
      </c>
      <c r="E923" s="8" t="n">
        <f aca="false">+[2]data1cf!AD922</f>
        <v>-3173.9380582886</v>
      </c>
      <c r="F923" s="8" t="n">
        <f aca="false">+[2]data1cf!AE922</f>
        <v>-3478.11654145104</v>
      </c>
      <c r="G923" s="8" t="n">
        <f aca="false">+[2]data1cf!AF922</f>
        <v>-3701.68078102306</v>
      </c>
      <c r="H923" s="8" t="n">
        <f aca="false">+[2]data1cf!AG922</f>
        <v>-2378.17426660522</v>
      </c>
      <c r="I923" s="8" t="n">
        <f aca="false">+[2]data1cf!AH922</f>
        <v>-2496.95209777571</v>
      </c>
      <c r="J923" s="8" t="n">
        <f aca="false">+[2]data1cf!AI922</f>
        <v>-2509.3863003107</v>
      </c>
      <c r="K923" s="8" t="n">
        <f aca="false">+[2]data1cf!AJ922</f>
        <v>-2518.61167890131</v>
      </c>
      <c r="L923" s="8" t="n">
        <f aca="false">+[2]data1cf!AK922</f>
        <v>-2546.88023519111</v>
      </c>
      <c r="M923" s="8" t="n">
        <f aca="false">+[2]data1cf!AL922</f>
        <v>-2545.39031320413</v>
      </c>
      <c r="N923" s="8" t="n">
        <f aca="false">+[2]data1cf!AM922</f>
        <v>-2562.96696772302</v>
      </c>
      <c r="O923" s="8" t="n">
        <f aca="false">+[2]data1cf!AN922</f>
        <v>-2373.19063033599</v>
      </c>
      <c r="P923" s="8" t="n">
        <f aca="false">+[2]data1cf!AO922</f>
        <v>-2334.77545324884</v>
      </c>
      <c r="Q923" s="8" t="n">
        <f aca="false">+[2]data1cf!AP922</f>
        <v>-2335.72567516359</v>
      </c>
      <c r="R923" s="8" t="n">
        <f aca="false">+[2]data1cf!AQ922</f>
        <v>1056.64575602864</v>
      </c>
      <c r="S923" s="8" t="n">
        <f aca="false">+[2]data1cf!AR922</f>
        <v>0</v>
      </c>
      <c r="T923" s="8" t="n">
        <f aca="false">+[2]data1cf!AS922</f>
        <v>0</v>
      </c>
      <c r="U923" s="8" t="n">
        <f aca="false">+[2]data1cf!AT922</f>
        <v>0</v>
      </c>
      <c r="V923" s="8" t="n">
        <f aca="false">+[2]data1cf!AU922</f>
        <v>0</v>
      </c>
      <c r="W923" s="8" t="n">
        <f aca="false">+[2]data1cf!AV922</f>
        <v>0</v>
      </c>
      <c r="X923" s="8" t="n">
        <f aca="false">+[2]data1cf!AW922</f>
        <v>0</v>
      </c>
      <c r="Y923" s="8" t="n">
        <f aca="false">+[2]data1cf!AX922</f>
        <v>0</v>
      </c>
      <c r="Z923" s="8" t="n">
        <f aca="false">+[2]data1cf!AY922</f>
        <v>0</v>
      </c>
      <c r="AA923" s="8" t="n">
        <f aca="false">+[2]data1cf!AZ922</f>
        <v>0</v>
      </c>
      <c r="AB923" s="9"/>
      <c r="AC923" s="9"/>
      <c r="AD923" s="9"/>
      <c r="AE923" s="9"/>
      <c r="AF923" s="9"/>
      <c r="AG923" s="9"/>
      <c r="AH923" s="9"/>
      <c r="AI923" s="9"/>
      <c r="AJ923" s="9"/>
      <c r="AK923" s="1"/>
      <c r="AL923" s="1" t="e">
        <f aca="false">SUMPRODUCT(B923:AJ923,PVCapPrice)</f>
        <v>#DIV/0!</v>
      </c>
      <c r="AM923" s="1"/>
      <c r="AN923" s="1"/>
      <c r="AO923" s="1"/>
      <c r="AP923" s="1"/>
      <c r="AQ923" s="1"/>
    </row>
    <row r="924" customFormat="false" ht="11.25" hidden="false" customHeight="false" outlineLevel="0" collapsed="false">
      <c r="A924" s="1" t="n">
        <v>922</v>
      </c>
      <c r="B924" s="8" t="n">
        <f aca="false">+[2]data1cf!AA923</f>
        <v>-89724.1575230398</v>
      </c>
      <c r="C924" s="8" t="n">
        <f aca="false">+[2]data1cf!AB923</f>
        <v>-7568.58655558603</v>
      </c>
      <c r="D924" s="8" t="n">
        <f aca="false">+[2]data1cf!AC923</f>
        <v>-3576.13055948418</v>
      </c>
      <c r="E924" s="8" t="n">
        <f aca="false">+[2]data1cf!AD923</f>
        <v>-3197.64261149568</v>
      </c>
      <c r="F924" s="8" t="n">
        <f aca="false">+[2]data1cf!AE923</f>
        <v>-3396.15392666195</v>
      </c>
      <c r="G924" s="8" t="n">
        <f aca="false">+[2]data1cf!AF923</f>
        <v>-3697.59391640965</v>
      </c>
      <c r="H924" s="8" t="n">
        <f aca="false">+[2]data1cf!AG923</f>
        <v>-2436.34675201601</v>
      </c>
      <c r="I924" s="8" t="n">
        <f aca="false">+[2]data1cf!AH923</f>
        <v>-2552.04321558048</v>
      </c>
      <c r="J924" s="8" t="n">
        <f aca="false">+[2]data1cf!AI923</f>
        <v>-2564.47741811547</v>
      </c>
      <c r="K924" s="8" t="n">
        <f aca="false">+[2]data1cf!AJ923</f>
        <v>-2573.79617148201</v>
      </c>
      <c r="L924" s="8" t="n">
        <f aca="false">+[2]data1cf!AK923</f>
        <v>-2601.97135299588</v>
      </c>
      <c r="M924" s="8" t="n">
        <f aca="false">+[2]data1cf!AL923</f>
        <v>-2600.57480578483</v>
      </c>
      <c r="N924" s="8" t="n">
        <f aca="false">+[2]data1cf!AM923</f>
        <v>-2618.05808552778</v>
      </c>
      <c r="O924" s="8" t="n">
        <f aca="false">+[2]data1cf!AN923</f>
        <v>-2428.3751229167</v>
      </c>
      <c r="P924" s="8" t="n">
        <f aca="false">+[2]data1cf!AO923</f>
        <v>-2389.8665710536</v>
      </c>
      <c r="Q924" s="8" t="n">
        <f aca="false">+[2]data1cf!AP923</f>
        <v>-2390.91016774429</v>
      </c>
      <c r="R924" s="8" t="n">
        <f aca="false">+[2]data1cf!AQ923</f>
        <v>1029.10019712626</v>
      </c>
      <c r="S924" s="8" t="n">
        <f aca="false">+[2]data1cf!AR923</f>
        <v>0</v>
      </c>
      <c r="T924" s="8" t="n">
        <f aca="false">+[2]data1cf!AS923</f>
        <v>0</v>
      </c>
      <c r="U924" s="8" t="n">
        <f aca="false">+[2]data1cf!AT923</f>
        <v>0</v>
      </c>
      <c r="V924" s="8" t="n">
        <f aca="false">+[2]data1cf!AU923</f>
        <v>0</v>
      </c>
      <c r="W924" s="8" t="n">
        <f aca="false">+[2]data1cf!AV923</f>
        <v>0</v>
      </c>
      <c r="X924" s="8" t="n">
        <f aca="false">+[2]data1cf!AW923</f>
        <v>0</v>
      </c>
      <c r="Y924" s="8" t="n">
        <f aca="false">+[2]data1cf!AX923</f>
        <v>0</v>
      </c>
      <c r="Z924" s="8" t="n">
        <f aca="false">+[2]data1cf!AY923</f>
        <v>0</v>
      </c>
      <c r="AA924" s="8" t="n">
        <f aca="false">+[2]data1cf!AZ923</f>
        <v>0</v>
      </c>
      <c r="AB924" s="9"/>
      <c r="AC924" s="9"/>
      <c r="AD924" s="9"/>
      <c r="AE924" s="9"/>
      <c r="AF924" s="9"/>
      <c r="AG924" s="9"/>
      <c r="AH924" s="9"/>
      <c r="AI924" s="9"/>
      <c r="AJ924" s="9"/>
      <c r="AK924" s="1"/>
      <c r="AL924" s="1" t="e">
        <f aca="false">SUMPRODUCT(B924:AJ924,PVCapPrice)</f>
        <v>#DIV/0!</v>
      </c>
      <c r="AM924" s="1"/>
      <c r="AN924" s="1"/>
      <c r="AO924" s="1"/>
      <c r="AP924" s="1"/>
      <c r="AQ924" s="1"/>
    </row>
    <row r="925" customFormat="false" ht="11.25" hidden="false" customHeight="false" outlineLevel="0" collapsed="false">
      <c r="A925" s="1" t="n">
        <v>923</v>
      </c>
      <c r="B925" s="8" t="n">
        <f aca="false">+[2]data1cf!AA924</f>
        <v>-88197.8596241483</v>
      </c>
      <c r="C925" s="8" t="n">
        <f aca="false">+[2]data1cf!AB924</f>
        <v>-7700.89582444645</v>
      </c>
      <c r="D925" s="8" t="n">
        <f aca="false">+[2]data1cf!AC924</f>
        <v>-3713.84157987954</v>
      </c>
      <c r="E925" s="8" t="n">
        <f aca="false">+[2]data1cf!AD924</f>
        <v>-3267.17822714131</v>
      </c>
      <c r="F925" s="8" t="n">
        <f aca="false">+[2]data1cf!AE924</f>
        <v>-3487.56442512137</v>
      </c>
      <c r="G925" s="8" t="n">
        <f aca="false">+[2]data1cf!AF924</f>
        <v>-3716.89406914046</v>
      </c>
      <c r="H925" s="8" t="n">
        <f aca="false">+[2]data1cf!AG924</f>
        <v>-2473.31710603446</v>
      </c>
      <c r="I925" s="8" t="n">
        <f aca="false">+[2]data1cf!AH924</f>
        <v>-2587.05526834273</v>
      </c>
      <c r="J925" s="8" t="n">
        <f aca="false">+[2]data1cf!AI924</f>
        <v>-2599.48947087772</v>
      </c>
      <c r="K925" s="8" t="n">
        <f aca="false">+[2]data1cf!AJ924</f>
        <v>-2608.86756670657</v>
      </c>
      <c r="L925" s="8" t="n">
        <f aca="false">+[2]data1cf!AK924</f>
        <v>-2636.98340575813</v>
      </c>
      <c r="M925" s="8" t="n">
        <f aca="false">+[2]data1cf!AL924</f>
        <v>-2635.64620100939</v>
      </c>
      <c r="N925" s="8" t="n">
        <f aca="false">+[2]data1cf!AM924</f>
        <v>-2653.07013829004</v>
      </c>
      <c r="O925" s="8" t="n">
        <f aca="false">+[2]data1cf!AN924</f>
        <v>-2463.44651814126</v>
      </c>
      <c r="P925" s="8" t="n">
        <f aca="false">+[2]data1cf!AO924</f>
        <v>-2424.87862381586</v>
      </c>
      <c r="Q925" s="8" t="n">
        <f aca="false">+[2]data1cf!AP924</f>
        <v>-2425.98156296885</v>
      </c>
      <c r="R925" s="8" t="n">
        <f aca="false">+[2]data1cf!AQ924</f>
        <v>1011.59417074513</v>
      </c>
      <c r="S925" s="8" t="n">
        <f aca="false">+[2]data1cf!AR924</f>
        <v>0</v>
      </c>
      <c r="T925" s="8" t="n">
        <f aca="false">+[2]data1cf!AS924</f>
        <v>0</v>
      </c>
      <c r="U925" s="8" t="n">
        <f aca="false">+[2]data1cf!AT924</f>
        <v>0</v>
      </c>
      <c r="V925" s="8" t="n">
        <f aca="false">+[2]data1cf!AU924</f>
        <v>0</v>
      </c>
      <c r="W925" s="8" t="n">
        <f aca="false">+[2]data1cf!AV924</f>
        <v>0</v>
      </c>
      <c r="X925" s="8" t="n">
        <f aca="false">+[2]data1cf!AW924</f>
        <v>0</v>
      </c>
      <c r="Y925" s="8" t="n">
        <f aca="false">+[2]data1cf!AX924</f>
        <v>0</v>
      </c>
      <c r="Z925" s="8" t="n">
        <f aca="false">+[2]data1cf!AY924</f>
        <v>0</v>
      </c>
      <c r="AA925" s="8" t="n">
        <f aca="false">+[2]data1cf!AZ924</f>
        <v>0</v>
      </c>
      <c r="AB925" s="9"/>
      <c r="AC925" s="9"/>
      <c r="AD925" s="9"/>
      <c r="AE925" s="9"/>
      <c r="AF925" s="9"/>
      <c r="AG925" s="9"/>
      <c r="AH925" s="9"/>
      <c r="AI925" s="9"/>
      <c r="AJ925" s="9"/>
      <c r="AK925" s="1"/>
      <c r="AL925" s="1" t="e">
        <f aca="false">SUMPRODUCT(B925:AJ925,PVCapPrice)</f>
        <v>#DIV/0!</v>
      </c>
      <c r="AM925" s="1"/>
      <c r="AN925" s="1"/>
      <c r="AO925" s="1"/>
      <c r="AP925" s="1"/>
      <c r="AQ925" s="1"/>
    </row>
    <row r="926" customFormat="false" ht="11.25" hidden="false" customHeight="false" outlineLevel="0" collapsed="false">
      <c r="A926" s="1" t="n">
        <v>924</v>
      </c>
      <c r="B926" s="8" t="n">
        <f aca="false">+[2]data1cf!AA925</f>
        <v>-86092.8660136801</v>
      </c>
      <c r="C926" s="8" t="n">
        <f aca="false">+[2]data1cf!AB925</f>
        <v>-7702.34454209859</v>
      </c>
      <c r="D926" s="8" t="n">
        <f aca="false">+[2]data1cf!AC925</f>
        <v>-3820.57346107628</v>
      </c>
      <c r="E926" s="8" t="n">
        <f aca="false">+[2]data1cf!AD925</f>
        <v>-3415.49424041803</v>
      </c>
      <c r="F926" s="8" t="n">
        <f aca="false">+[2]data1cf!AE925</f>
        <v>-3614.42490690496</v>
      </c>
      <c r="G926" s="8" t="n">
        <f aca="false">+[2]data1cf!AF925</f>
        <v>-3939.88465139506</v>
      </c>
      <c r="H926" s="8" t="n">
        <f aca="false">+[2]data1cf!AG925</f>
        <v>-2524.30476646568</v>
      </c>
      <c r="I926" s="8" t="n">
        <f aca="false">+[2]data1cf!AH925</f>
        <v>-2635.34213777198</v>
      </c>
      <c r="J926" s="8" t="n">
        <f aca="false">+[2]data1cf!AI925</f>
        <v>-2647.77634030697</v>
      </c>
      <c r="K926" s="8" t="n">
        <f aca="false">+[2]data1cf!AJ925</f>
        <v>-2657.2362782874</v>
      </c>
      <c r="L926" s="8" t="n">
        <f aca="false">+[2]data1cf!AK925</f>
        <v>-2685.27027518738</v>
      </c>
      <c r="M926" s="8" t="n">
        <f aca="false">+[2]data1cf!AL925</f>
        <v>-2684.01491259022</v>
      </c>
      <c r="N926" s="8" t="n">
        <f aca="false">+[2]data1cf!AM925</f>
        <v>-2701.35700771929</v>
      </c>
      <c r="O926" s="8" t="n">
        <f aca="false">+[2]data1cf!AN925</f>
        <v>-2511.81522972209</v>
      </c>
      <c r="P926" s="8" t="n">
        <f aca="false">+[2]data1cf!AO925</f>
        <v>-2473.16549324511</v>
      </c>
      <c r="Q926" s="8" t="n">
        <f aca="false">+[2]data1cf!AP925</f>
        <v>-2474.35027454968</v>
      </c>
      <c r="R926" s="8" t="n">
        <f aca="false">+[2]data1cf!AQ925</f>
        <v>987.450736030505</v>
      </c>
      <c r="S926" s="8" t="n">
        <f aca="false">+[2]data1cf!AR925</f>
        <v>0</v>
      </c>
      <c r="T926" s="8" t="n">
        <f aca="false">+[2]data1cf!AS925</f>
        <v>0</v>
      </c>
      <c r="U926" s="8" t="n">
        <f aca="false">+[2]data1cf!AT925</f>
        <v>0</v>
      </c>
      <c r="V926" s="8" t="n">
        <f aca="false">+[2]data1cf!AU925</f>
        <v>0</v>
      </c>
      <c r="W926" s="8" t="n">
        <f aca="false">+[2]data1cf!AV925</f>
        <v>0</v>
      </c>
      <c r="X926" s="8" t="n">
        <f aca="false">+[2]data1cf!AW925</f>
        <v>0</v>
      </c>
      <c r="Y926" s="8" t="n">
        <f aca="false">+[2]data1cf!AX925</f>
        <v>0</v>
      </c>
      <c r="Z926" s="8" t="n">
        <f aca="false">+[2]data1cf!AY925</f>
        <v>0</v>
      </c>
      <c r="AA926" s="8" t="n">
        <f aca="false">+[2]data1cf!AZ925</f>
        <v>0</v>
      </c>
      <c r="AB926" s="9"/>
      <c r="AC926" s="9"/>
      <c r="AD926" s="9"/>
      <c r="AE926" s="9"/>
      <c r="AF926" s="9"/>
      <c r="AG926" s="9"/>
      <c r="AH926" s="9"/>
      <c r="AI926" s="9"/>
      <c r="AJ926" s="9"/>
      <c r="AK926" s="1"/>
      <c r="AL926" s="1" t="e">
        <f aca="false">SUMPRODUCT(B926:AJ926,PVCapPrice)</f>
        <v>#DIV/0!</v>
      </c>
      <c r="AM926" s="1"/>
      <c r="AN926" s="1"/>
      <c r="AO926" s="1"/>
      <c r="AP926" s="1"/>
      <c r="AQ926" s="1"/>
    </row>
    <row r="927" customFormat="false" ht="11.25" hidden="false" customHeight="false" outlineLevel="0" collapsed="false">
      <c r="A927" s="1" t="n">
        <v>925</v>
      </c>
      <c r="B927" s="8" t="n">
        <f aca="false">+[2]data1cf!AA926</f>
        <v>-95495.6005876118</v>
      </c>
      <c r="C927" s="8" t="n">
        <f aca="false">+[2]data1cf!AB926</f>
        <v>-7477.41972399632</v>
      </c>
      <c r="D927" s="8" t="n">
        <f aca="false">+[2]data1cf!AC926</f>
        <v>-3365.75276331543</v>
      </c>
      <c r="E927" s="8" t="n">
        <f aca="false">+[2]data1cf!AD926</f>
        <v>-3145.6843207946</v>
      </c>
      <c r="F927" s="8" t="n">
        <f aca="false">+[2]data1cf!AE926</f>
        <v>-3465.5024771792</v>
      </c>
      <c r="G927" s="8" t="n">
        <f aca="false">+[2]data1cf!AF926</f>
        <v>-3665.42623091349</v>
      </c>
      <c r="H927" s="8" t="n">
        <f aca="false">+[2]data1cf!AG926</f>
        <v>-2296.54947295961</v>
      </c>
      <c r="I927" s="8" t="n">
        <f aca="false">+[2]data1cf!AH926</f>
        <v>-2419.65092883365</v>
      </c>
      <c r="J927" s="8" t="n">
        <f aca="false">+[2]data1cf!AI926</f>
        <v>-2432.08513136864</v>
      </c>
      <c r="K927" s="8" t="n">
        <f aca="false">+[2]data1cf!AJ926</f>
        <v>-2441.17949102883</v>
      </c>
      <c r="L927" s="8" t="n">
        <f aca="false">+[2]data1cf!AK926</f>
        <v>-2469.57906624905</v>
      </c>
      <c r="M927" s="8" t="n">
        <f aca="false">+[2]data1cf!AL926</f>
        <v>-2467.95812533165</v>
      </c>
      <c r="N927" s="8" t="n">
        <f aca="false">+[2]data1cf!AM926</f>
        <v>-2485.66579878095</v>
      </c>
      <c r="O927" s="8" t="n">
        <f aca="false">+[2]data1cf!AN926</f>
        <v>-2295.75844246352</v>
      </c>
      <c r="P927" s="8" t="n">
        <f aca="false">+[2]data1cf!AO926</f>
        <v>-2257.47428430677</v>
      </c>
      <c r="Q927" s="8" t="n">
        <f aca="false">+[2]data1cf!AP926</f>
        <v>-2258.29348729111</v>
      </c>
      <c r="R927" s="8" t="n">
        <f aca="false">+[2]data1cf!AQ926</f>
        <v>1095.29634049967</v>
      </c>
      <c r="S927" s="8" t="n">
        <f aca="false">+[2]data1cf!AR926</f>
        <v>0</v>
      </c>
      <c r="T927" s="8" t="n">
        <f aca="false">+[2]data1cf!AS926</f>
        <v>0</v>
      </c>
      <c r="U927" s="8" t="n">
        <f aca="false">+[2]data1cf!AT926</f>
        <v>0</v>
      </c>
      <c r="V927" s="8" t="n">
        <f aca="false">+[2]data1cf!AU926</f>
        <v>0</v>
      </c>
      <c r="W927" s="8" t="n">
        <f aca="false">+[2]data1cf!AV926</f>
        <v>0</v>
      </c>
      <c r="X927" s="8" t="n">
        <f aca="false">+[2]data1cf!AW926</f>
        <v>0</v>
      </c>
      <c r="Y927" s="8" t="n">
        <f aca="false">+[2]data1cf!AX926</f>
        <v>0</v>
      </c>
      <c r="Z927" s="8" t="n">
        <f aca="false">+[2]data1cf!AY926</f>
        <v>0</v>
      </c>
      <c r="AA927" s="8" t="n">
        <f aca="false">+[2]data1cf!AZ926</f>
        <v>0</v>
      </c>
      <c r="AB927" s="9"/>
      <c r="AC927" s="9"/>
      <c r="AD927" s="9"/>
      <c r="AE927" s="9"/>
      <c r="AF927" s="9"/>
      <c r="AG927" s="9"/>
      <c r="AH927" s="9"/>
      <c r="AI927" s="9"/>
      <c r="AJ927" s="9"/>
      <c r="AK927" s="1"/>
      <c r="AL927" s="1" t="e">
        <f aca="false">SUMPRODUCT(B927:AJ927,PVCapPrice)</f>
        <v>#DIV/0!</v>
      </c>
      <c r="AM927" s="1"/>
      <c r="AN927" s="1"/>
      <c r="AO927" s="1"/>
      <c r="AP927" s="1"/>
      <c r="AQ927" s="1"/>
    </row>
    <row r="928" customFormat="false" ht="11.25" hidden="false" customHeight="false" outlineLevel="0" collapsed="false">
      <c r="A928" s="1" t="n">
        <v>926</v>
      </c>
      <c r="B928" s="8" t="n">
        <f aca="false">+[2]data1cf!AA927</f>
        <v>-98184.2310583611</v>
      </c>
      <c r="C928" s="8" t="n">
        <f aca="false">+[2]data1cf!AB927</f>
        <v>-7457.04876363138</v>
      </c>
      <c r="D928" s="8" t="n">
        <f aca="false">+[2]data1cf!AC927</f>
        <v>-3260.80197380333</v>
      </c>
      <c r="E928" s="8" t="n">
        <f aca="false">+[2]data1cf!AD927</f>
        <v>-2853.31658754986</v>
      </c>
      <c r="F928" s="8" t="n">
        <f aca="false">+[2]data1cf!AE927</f>
        <v>-3173.06548584387</v>
      </c>
      <c r="G928" s="8" t="n">
        <f aca="false">+[2]data1cf!AF927</f>
        <v>-3465.62649479782</v>
      </c>
      <c r="H928" s="8" t="n">
        <f aca="false">+[2]data1cf!AG927</f>
        <v>-2231.42482042581</v>
      </c>
      <c r="I928" s="8" t="n">
        <f aca="false">+[2]data1cf!AH927</f>
        <v>-2357.97589673903</v>
      </c>
      <c r="J928" s="8" t="n">
        <f aca="false">+[2]data1cf!AI927</f>
        <v>-2370.41009927402</v>
      </c>
      <c r="K928" s="8" t="n">
        <f aca="false">+[2]data1cf!AJ927</f>
        <v>-2379.39992498151</v>
      </c>
      <c r="L928" s="8" t="n">
        <f aca="false">+[2]data1cf!AK927</f>
        <v>-2407.90403415443</v>
      </c>
      <c r="M928" s="8" t="n">
        <f aca="false">+[2]data1cf!AL927</f>
        <v>-2406.17855928434</v>
      </c>
      <c r="N928" s="8" t="n">
        <f aca="false">+[2]data1cf!AM927</f>
        <v>-2423.99076668634</v>
      </c>
      <c r="O928" s="8" t="n">
        <f aca="false">+[2]data1cf!AN927</f>
        <v>-2233.9788764162</v>
      </c>
      <c r="P928" s="8" t="n">
        <f aca="false">+[2]data1cf!AO927</f>
        <v>-2195.79925221216</v>
      </c>
      <c r="Q928" s="8" t="n">
        <f aca="false">+[2]data1cf!AP927</f>
        <v>-2196.5139212438</v>
      </c>
      <c r="R928" s="8" t="n">
        <f aca="false">+[2]data1cf!AQ927</f>
        <v>1126.13385654698</v>
      </c>
      <c r="S928" s="8" t="n">
        <f aca="false">+[2]data1cf!AR927</f>
        <v>0</v>
      </c>
      <c r="T928" s="8" t="n">
        <f aca="false">+[2]data1cf!AS927</f>
        <v>0</v>
      </c>
      <c r="U928" s="8" t="n">
        <f aca="false">+[2]data1cf!AT927</f>
        <v>0</v>
      </c>
      <c r="V928" s="8" t="n">
        <f aca="false">+[2]data1cf!AU927</f>
        <v>0</v>
      </c>
      <c r="W928" s="8" t="n">
        <f aca="false">+[2]data1cf!AV927</f>
        <v>0</v>
      </c>
      <c r="X928" s="8" t="n">
        <f aca="false">+[2]data1cf!AW927</f>
        <v>0</v>
      </c>
      <c r="Y928" s="8" t="n">
        <f aca="false">+[2]data1cf!AX927</f>
        <v>0</v>
      </c>
      <c r="Z928" s="8" t="n">
        <f aca="false">+[2]data1cf!AY927</f>
        <v>0</v>
      </c>
      <c r="AA928" s="8" t="n">
        <f aca="false">+[2]data1cf!AZ927</f>
        <v>0</v>
      </c>
      <c r="AB928" s="9"/>
      <c r="AC928" s="9"/>
      <c r="AD928" s="9"/>
      <c r="AE928" s="9"/>
      <c r="AF928" s="9"/>
      <c r="AG928" s="9"/>
      <c r="AH928" s="9"/>
      <c r="AI928" s="9"/>
      <c r="AJ928" s="9"/>
      <c r="AK928" s="1"/>
      <c r="AL928" s="1" t="e">
        <f aca="false">SUMPRODUCT(B928:AJ928,PVCapPrice)</f>
        <v>#DIV/0!</v>
      </c>
      <c r="AM928" s="1"/>
      <c r="AN928" s="1"/>
      <c r="AO928" s="1"/>
      <c r="AP928" s="1"/>
      <c r="AQ928" s="1"/>
    </row>
    <row r="929" customFormat="false" ht="11.25" hidden="false" customHeight="false" outlineLevel="0" collapsed="false">
      <c r="A929" s="1" t="n">
        <v>927</v>
      </c>
      <c r="B929" s="8" t="n">
        <f aca="false">+[2]data1cf!AA928</f>
        <v>-86443.2694166821</v>
      </c>
      <c r="C929" s="8" t="n">
        <f aca="false">+[2]data1cf!AB928</f>
        <v>-7704.13592183951</v>
      </c>
      <c r="D929" s="8" t="n">
        <f aca="false">+[2]data1cf!AC928</f>
        <v>-3596.41817026838</v>
      </c>
      <c r="E929" s="8" t="n">
        <f aca="false">+[2]data1cf!AD928</f>
        <v>-3266.53188527845</v>
      </c>
      <c r="F929" s="8" t="n">
        <f aca="false">+[2]data1cf!AE928</f>
        <v>-3667.59338634432</v>
      </c>
      <c r="G929" s="8" t="n">
        <f aca="false">+[2]data1cf!AF928</f>
        <v>-3803.67482276045</v>
      </c>
      <c r="H929" s="8" t="n">
        <f aca="false">+[2]data1cf!AG928</f>
        <v>-2515.81721114135</v>
      </c>
      <c r="I929" s="8" t="n">
        <f aca="false">+[2]data1cf!AH928</f>
        <v>-2627.30416402984</v>
      </c>
      <c r="J929" s="8" t="n">
        <f aca="false">+[2]data1cf!AI928</f>
        <v>-2639.73836656483</v>
      </c>
      <c r="K929" s="8" t="n">
        <f aca="false">+[2]data1cf!AJ928</f>
        <v>-2649.18468086095</v>
      </c>
      <c r="L929" s="8" t="n">
        <f aca="false">+[2]data1cf!AK928</f>
        <v>-2677.23230144524</v>
      </c>
      <c r="M929" s="8" t="n">
        <f aca="false">+[2]data1cf!AL928</f>
        <v>-2675.96331516377</v>
      </c>
      <c r="N929" s="8" t="n">
        <f aca="false">+[2]data1cf!AM928</f>
        <v>-2693.31903397714</v>
      </c>
      <c r="O929" s="8" t="n">
        <f aca="false">+[2]data1cf!AN928</f>
        <v>-2503.76363229563</v>
      </c>
      <c r="P929" s="8" t="n">
        <f aca="false">+[2]data1cf!AO928</f>
        <v>-2465.12751950296</v>
      </c>
      <c r="Q929" s="8" t="n">
        <f aca="false">+[2]data1cf!AP928</f>
        <v>-2466.29867712323</v>
      </c>
      <c r="R929" s="8" t="n">
        <f aca="false">+[2]data1cf!AQ928</f>
        <v>991.469722901577</v>
      </c>
      <c r="S929" s="8" t="n">
        <f aca="false">+[2]data1cf!AR928</f>
        <v>0</v>
      </c>
      <c r="T929" s="8" t="n">
        <f aca="false">+[2]data1cf!AS928</f>
        <v>0</v>
      </c>
      <c r="U929" s="8" t="n">
        <f aca="false">+[2]data1cf!AT928</f>
        <v>0</v>
      </c>
      <c r="V929" s="8" t="n">
        <f aca="false">+[2]data1cf!AU928</f>
        <v>0</v>
      </c>
      <c r="W929" s="8" t="n">
        <f aca="false">+[2]data1cf!AV928</f>
        <v>0</v>
      </c>
      <c r="X929" s="8" t="n">
        <f aca="false">+[2]data1cf!AW928</f>
        <v>0</v>
      </c>
      <c r="Y929" s="8" t="n">
        <f aca="false">+[2]data1cf!AX928</f>
        <v>0</v>
      </c>
      <c r="Z929" s="8" t="n">
        <f aca="false">+[2]data1cf!AY928</f>
        <v>0</v>
      </c>
      <c r="AA929" s="8" t="n">
        <f aca="false">+[2]data1cf!AZ928</f>
        <v>0</v>
      </c>
      <c r="AB929" s="9"/>
      <c r="AC929" s="9"/>
      <c r="AD929" s="9"/>
      <c r="AE929" s="9"/>
      <c r="AF929" s="9"/>
      <c r="AG929" s="9"/>
      <c r="AH929" s="9"/>
      <c r="AI929" s="9"/>
      <c r="AJ929" s="9"/>
      <c r="AK929" s="1"/>
      <c r="AL929" s="1" t="e">
        <f aca="false">SUMPRODUCT(B929:AJ929,PVCapPrice)</f>
        <v>#DIV/0!</v>
      </c>
      <c r="AM929" s="1"/>
      <c r="AN929" s="1"/>
      <c r="AO929" s="1"/>
      <c r="AP929" s="1"/>
      <c r="AQ929" s="1"/>
    </row>
    <row r="930" customFormat="false" ht="11.25" hidden="false" customHeight="false" outlineLevel="0" collapsed="false">
      <c r="A930" s="1" t="n">
        <v>928</v>
      </c>
      <c r="B930" s="8" t="n">
        <f aca="false">+[2]data1cf!AA929</f>
        <v>-86044.6457600522</v>
      </c>
      <c r="C930" s="8" t="n">
        <f aca="false">+[2]data1cf!AB929</f>
        <v>-7692.22793232169</v>
      </c>
      <c r="D930" s="8" t="n">
        <f aca="false">+[2]data1cf!AC929</f>
        <v>-3670.18928435892</v>
      </c>
      <c r="E930" s="8" t="n">
        <f aca="false">+[2]data1cf!AD929</f>
        <v>-3338.72831687917</v>
      </c>
      <c r="F930" s="8" t="n">
        <f aca="false">+[2]data1cf!AE929</f>
        <v>-3557.88134785242</v>
      </c>
      <c r="G930" s="8" t="n">
        <f aca="false">+[2]data1cf!AF929</f>
        <v>-3725.81697848369</v>
      </c>
      <c r="H930" s="8" t="n">
        <f aca="false">+[2]data1cf!AG929</f>
        <v>-2525.47276902192</v>
      </c>
      <c r="I930" s="8" t="n">
        <f aca="false">+[2]data1cf!AH929</f>
        <v>-2636.448271814</v>
      </c>
      <c r="J930" s="8" t="n">
        <f aca="false">+[2]data1cf!AI929</f>
        <v>-2648.88247434899</v>
      </c>
      <c r="K930" s="8" t="n">
        <f aca="false">+[2]data1cf!AJ929</f>
        <v>-2658.34428713288</v>
      </c>
      <c r="L930" s="8" t="n">
        <f aca="false">+[2]data1cf!AK929</f>
        <v>-2686.3764092294</v>
      </c>
      <c r="M930" s="8" t="n">
        <f aca="false">+[2]data1cf!AL929</f>
        <v>-2685.1229214357</v>
      </c>
      <c r="N930" s="8" t="n">
        <f aca="false">+[2]data1cf!AM929</f>
        <v>-2702.46314176131</v>
      </c>
      <c r="O930" s="8" t="n">
        <f aca="false">+[2]data1cf!AN929</f>
        <v>-2512.92323856757</v>
      </c>
      <c r="P930" s="8" t="n">
        <f aca="false">+[2]data1cf!AO929</f>
        <v>-2474.27162728713</v>
      </c>
      <c r="Q930" s="8" t="n">
        <f aca="false">+[2]data1cf!AP929</f>
        <v>-2475.45828339516</v>
      </c>
      <c r="R930" s="8" t="n">
        <f aca="false">+[2]data1cf!AQ929</f>
        <v>986.897669009495</v>
      </c>
      <c r="S930" s="8" t="n">
        <f aca="false">+[2]data1cf!AR929</f>
        <v>0</v>
      </c>
      <c r="T930" s="8" t="n">
        <f aca="false">+[2]data1cf!AS929</f>
        <v>0</v>
      </c>
      <c r="U930" s="8" t="n">
        <f aca="false">+[2]data1cf!AT929</f>
        <v>0</v>
      </c>
      <c r="V930" s="8" t="n">
        <f aca="false">+[2]data1cf!AU929</f>
        <v>0</v>
      </c>
      <c r="W930" s="8" t="n">
        <f aca="false">+[2]data1cf!AV929</f>
        <v>0</v>
      </c>
      <c r="X930" s="8" t="n">
        <f aca="false">+[2]data1cf!AW929</f>
        <v>0</v>
      </c>
      <c r="Y930" s="8" t="n">
        <f aca="false">+[2]data1cf!AX929</f>
        <v>0</v>
      </c>
      <c r="Z930" s="8" t="n">
        <f aca="false">+[2]data1cf!AY929</f>
        <v>0</v>
      </c>
      <c r="AA930" s="8" t="n">
        <f aca="false">+[2]data1cf!AZ929</f>
        <v>0</v>
      </c>
      <c r="AB930" s="9"/>
      <c r="AC930" s="9"/>
      <c r="AD930" s="9"/>
      <c r="AE930" s="9"/>
      <c r="AF930" s="9"/>
      <c r="AG930" s="9"/>
      <c r="AH930" s="9"/>
      <c r="AI930" s="9"/>
      <c r="AJ930" s="9"/>
      <c r="AK930" s="1"/>
      <c r="AL930" s="1" t="e">
        <f aca="false">SUMPRODUCT(B930:AJ930,PVCapPrice)</f>
        <v>#DIV/0!</v>
      </c>
      <c r="AM930" s="1"/>
      <c r="AN930" s="1"/>
      <c r="AO930" s="1"/>
      <c r="AP930" s="1"/>
      <c r="AQ930" s="1"/>
    </row>
    <row r="931" customFormat="false" ht="11.25" hidden="false" customHeight="false" outlineLevel="0" collapsed="false">
      <c r="A931" s="1" t="n">
        <v>929</v>
      </c>
      <c r="B931" s="8" t="n">
        <f aca="false">+[2]data1cf!AA930</f>
        <v>-103996.682546258</v>
      </c>
      <c r="C931" s="8" t="n">
        <f aca="false">+[2]data1cf!AB930</f>
        <v>-7244.68843862971</v>
      </c>
      <c r="D931" s="8" t="n">
        <f aca="false">+[2]data1cf!AC930</f>
        <v>-3007.53037390595</v>
      </c>
      <c r="E931" s="8" t="n">
        <f aca="false">+[2]data1cf!AD930</f>
        <v>-2652.38694394821</v>
      </c>
      <c r="F931" s="8" t="n">
        <f aca="false">+[2]data1cf!AE930</f>
        <v>-3117.14544412472</v>
      </c>
      <c r="G931" s="8" t="n">
        <f aca="false">+[2]data1cf!AF930</f>
        <v>-3348.8186595614</v>
      </c>
      <c r="H931" s="8" t="n">
        <f aca="false">+[2]data1cf!AG930</f>
        <v>-2090.63422549761</v>
      </c>
      <c r="I931" s="8" t="n">
        <f aca="false">+[2]data1cf!AH930</f>
        <v>-2224.64290956786</v>
      </c>
      <c r="J931" s="8" t="n">
        <f aca="false">+[2]data1cf!AI930</f>
        <v>-2237.07711210285</v>
      </c>
      <c r="K931" s="8" t="n">
        <f aca="false">+[2]data1cf!AJ930</f>
        <v>-2245.84094969649</v>
      </c>
      <c r="L931" s="8" t="n">
        <f aca="false">+[2]data1cf!AK930</f>
        <v>-2274.57104698326</v>
      </c>
      <c r="M931" s="8" t="n">
        <f aca="false">+[2]data1cf!AL930</f>
        <v>-2272.61958399932</v>
      </c>
      <c r="N931" s="8" t="n">
        <f aca="false">+[2]data1cf!AM930</f>
        <v>-2290.65777951517</v>
      </c>
      <c r="O931" s="8" t="n">
        <f aca="false">+[2]data1cf!AN930</f>
        <v>-2100.41990113118</v>
      </c>
      <c r="P931" s="8" t="n">
        <f aca="false">+[2]data1cf!AO930</f>
        <v>-2062.46626504099</v>
      </c>
      <c r="Q931" s="8" t="n">
        <f aca="false">+[2]data1cf!AP930</f>
        <v>-2062.95494595878</v>
      </c>
      <c r="R931" s="8" t="n">
        <f aca="false">+[2]data1cf!AQ930</f>
        <v>1192.80035013256</v>
      </c>
      <c r="S931" s="8" t="n">
        <f aca="false">+[2]data1cf!AR930</f>
        <v>0</v>
      </c>
      <c r="T931" s="8" t="n">
        <f aca="false">+[2]data1cf!AS930</f>
        <v>0</v>
      </c>
      <c r="U931" s="8" t="n">
        <f aca="false">+[2]data1cf!AT930</f>
        <v>0</v>
      </c>
      <c r="V931" s="8" t="n">
        <f aca="false">+[2]data1cf!AU930</f>
        <v>0</v>
      </c>
      <c r="W931" s="8" t="n">
        <f aca="false">+[2]data1cf!AV930</f>
        <v>0</v>
      </c>
      <c r="X931" s="8" t="n">
        <f aca="false">+[2]data1cf!AW930</f>
        <v>0</v>
      </c>
      <c r="Y931" s="8" t="n">
        <f aca="false">+[2]data1cf!AX930</f>
        <v>0</v>
      </c>
      <c r="Z931" s="8" t="n">
        <f aca="false">+[2]data1cf!AY930</f>
        <v>0</v>
      </c>
      <c r="AA931" s="8" t="n">
        <f aca="false">+[2]data1cf!AZ930</f>
        <v>0</v>
      </c>
      <c r="AB931" s="9"/>
      <c r="AC931" s="9"/>
      <c r="AD931" s="9"/>
      <c r="AE931" s="9"/>
      <c r="AF931" s="9"/>
      <c r="AG931" s="9"/>
      <c r="AH931" s="9"/>
      <c r="AI931" s="9"/>
      <c r="AJ931" s="9"/>
      <c r="AK931" s="1"/>
      <c r="AL931" s="1" t="e">
        <f aca="false">SUMPRODUCT(B931:AJ931,PVCapPrice)</f>
        <v>#DIV/0!</v>
      </c>
      <c r="AM931" s="1"/>
      <c r="AN931" s="1"/>
      <c r="AO931" s="1"/>
      <c r="AP931" s="1"/>
      <c r="AQ931" s="1"/>
    </row>
    <row r="932" customFormat="false" ht="11.25" hidden="false" customHeight="false" outlineLevel="0" collapsed="false">
      <c r="A932" s="1" t="n">
        <v>930</v>
      </c>
      <c r="B932" s="8" t="n">
        <f aca="false">+[2]data1cf!AA931</f>
        <v>-92904.9597147689</v>
      </c>
      <c r="C932" s="8" t="n">
        <f aca="false">+[2]data1cf!AB931</f>
        <v>-7578.78589816249</v>
      </c>
      <c r="D932" s="8" t="n">
        <f aca="false">+[2]data1cf!AC931</f>
        <v>-3576.72799538389</v>
      </c>
      <c r="E932" s="8" t="n">
        <f aca="false">+[2]data1cf!AD931</f>
        <v>-3079.67343467104</v>
      </c>
      <c r="F932" s="8" t="n">
        <f aca="false">+[2]data1cf!AE931</f>
        <v>-3497.72442901646</v>
      </c>
      <c r="G932" s="8" t="n">
        <f aca="false">+[2]data1cf!AF931</f>
        <v>-3642.8842836216</v>
      </c>
      <c r="H932" s="8" t="n">
        <f aca="false">+[2]data1cf!AG931</f>
        <v>-2359.30059793542</v>
      </c>
      <c r="I932" s="8" t="n">
        <f aca="false">+[2]data1cf!AH931</f>
        <v>-2479.07815794396</v>
      </c>
      <c r="J932" s="8" t="n">
        <f aca="false">+[2]data1cf!AI931</f>
        <v>-2491.51236047895</v>
      </c>
      <c r="K932" s="8" t="n">
        <f aca="false">+[2]data1cf!AJ931</f>
        <v>-2500.70744425628</v>
      </c>
      <c r="L932" s="8" t="n">
        <f aca="false">+[2]data1cf!AK931</f>
        <v>-2529.00629535936</v>
      </c>
      <c r="M932" s="8" t="n">
        <f aca="false">+[2]data1cf!AL931</f>
        <v>-2527.48607855911</v>
      </c>
      <c r="N932" s="8" t="n">
        <f aca="false">+[2]data1cf!AM931</f>
        <v>-2545.09302789127</v>
      </c>
      <c r="O932" s="8" t="n">
        <f aca="false">+[2]data1cf!AN931</f>
        <v>-2355.28639569097</v>
      </c>
      <c r="P932" s="8" t="n">
        <f aca="false">+[2]data1cf!AO931</f>
        <v>-2316.90151341709</v>
      </c>
      <c r="Q932" s="8" t="n">
        <f aca="false">+[2]data1cf!AP931</f>
        <v>-2317.82144051857</v>
      </c>
      <c r="R932" s="8" t="n">
        <f aca="false">+[2]data1cf!AQ931</f>
        <v>1065.58272594451</v>
      </c>
      <c r="S932" s="8" t="n">
        <f aca="false">+[2]data1cf!AR931</f>
        <v>0</v>
      </c>
      <c r="T932" s="8" t="n">
        <f aca="false">+[2]data1cf!AS931</f>
        <v>0</v>
      </c>
      <c r="U932" s="8" t="n">
        <f aca="false">+[2]data1cf!AT931</f>
        <v>0</v>
      </c>
      <c r="V932" s="8" t="n">
        <f aca="false">+[2]data1cf!AU931</f>
        <v>0</v>
      </c>
      <c r="W932" s="8" t="n">
        <f aca="false">+[2]data1cf!AV931</f>
        <v>0</v>
      </c>
      <c r="X932" s="8" t="n">
        <f aca="false">+[2]data1cf!AW931</f>
        <v>0</v>
      </c>
      <c r="Y932" s="8" t="n">
        <f aca="false">+[2]data1cf!AX931</f>
        <v>0</v>
      </c>
      <c r="Z932" s="8" t="n">
        <f aca="false">+[2]data1cf!AY931</f>
        <v>0</v>
      </c>
      <c r="AA932" s="8" t="n">
        <f aca="false">+[2]data1cf!AZ931</f>
        <v>0</v>
      </c>
      <c r="AB932" s="9"/>
      <c r="AC932" s="9"/>
      <c r="AD932" s="9"/>
      <c r="AE932" s="9"/>
      <c r="AF932" s="9"/>
      <c r="AG932" s="9"/>
      <c r="AH932" s="9"/>
      <c r="AI932" s="9"/>
      <c r="AJ932" s="9"/>
      <c r="AK932" s="1"/>
      <c r="AL932" s="1" t="e">
        <f aca="false">SUMPRODUCT(B932:AJ932,PVCapPrice)</f>
        <v>#DIV/0!</v>
      </c>
      <c r="AM932" s="1"/>
      <c r="AN932" s="1"/>
      <c r="AO932" s="1"/>
      <c r="AP932" s="1"/>
      <c r="AQ932" s="1"/>
    </row>
    <row r="933" customFormat="false" ht="11.25" hidden="false" customHeight="false" outlineLevel="0" collapsed="false">
      <c r="A933" s="1" t="n">
        <v>931</v>
      </c>
      <c r="B933" s="8" t="n">
        <f aca="false">+[2]data1cf!AA932</f>
        <v>-99827.7299152723</v>
      </c>
      <c r="C933" s="8" t="n">
        <f aca="false">+[2]data1cf!AB932</f>
        <v>-7371.77051341587</v>
      </c>
      <c r="D933" s="8" t="n">
        <f aca="false">+[2]data1cf!AC932</f>
        <v>-3261.49024193375</v>
      </c>
      <c r="E933" s="8" t="n">
        <f aca="false">+[2]data1cf!AD932</f>
        <v>-2923.70016476467</v>
      </c>
      <c r="F933" s="8" t="n">
        <f aca="false">+[2]data1cf!AE932</f>
        <v>-3091.6380844019</v>
      </c>
      <c r="G933" s="8" t="n">
        <f aca="false">+[2]data1cf!AF932</f>
        <v>-3460.37431751982</v>
      </c>
      <c r="H933" s="8" t="n">
        <f aca="false">+[2]data1cf!AG932</f>
        <v>-2191.61559667398</v>
      </c>
      <c r="I933" s="8" t="n">
        <f aca="false">+[2]data1cf!AH932</f>
        <v>-2320.27534776058</v>
      </c>
      <c r="J933" s="8" t="n">
        <f aca="false">+[2]data1cf!AI932</f>
        <v>-2332.70955029557</v>
      </c>
      <c r="K933" s="8" t="n">
        <f aca="false">+[2]data1cf!AJ932</f>
        <v>-2341.6354767675</v>
      </c>
      <c r="L933" s="8" t="n">
        <f aca="false">+[2]data1cf!AK932</f>
        <v>-2370.20348517598</v>
      </c>
      <c r="M933" s="8" t="n">
        <f aca="false">+[2]data1cf!AL932</f>
        <v>-2368.41411107032</v>
      </c>
      <c r="N933" s="8" t="n">
        <f aca="false">+[2]data1cf!AM932</f>
        <v>-2386.29021770788</v>
      </c>
      <c r="O933" s="8" t="n">
        <f aca="false">+[2]data1cf!AN932</f>
        <v>-2196.21442820219</v>
      </c>
      <c r="P933" s="8" t="n">
        <f aca="false">+[2]data1cf!AO932</f>
        <v>-2158.0987032337</v>
      </c>
      <c r="Q933" s="8" t="n">
        <f aca="false">+[2]data1cf!AP932</f>
        <v>-2158.74947302978</v>
      </c>
      <c r="R933" s="8" t="n">
        <f aca="false">+[2]data1cf!AQ932</f>
        <v>1144.98413103621</v>
      </c>
      <c r="S933" s="8" t="n">
        <f aca="false">+[2]data1cf!AR932</f>
        <v>0</v>
      </c>
      <c r="T933" s="8" t="n">
        <f aca="false">+[2]data1cf!AS932</f>
        <v>0</v>
      </c>
      <c r="U933" s="8" t="n">
        <f aca="false">+[2]data1cf!AT932</f>
        <v>0</v>
      </c>
      <c r="V933" s="8" t="n">
        <f aca="false">+[2]data1cf!AU932</f>
        <v>0</v>
      </c>
      <c r="W933" s="8" t="n">
        <f aca="false">+[2]data1cf!AV932</f>
        <v>0</v>
      </c>
      <c r="X933" s="8" t="n">
        <f aca="false">+[2]data1cf!AW932</f>
        <v>0</v>
      </c>
      <c r="Y933" s="8" t="n">
        <f aca="false">+[2]data1cf!AX932</f>
        <v>0</v>
      </c>
      <c r="Z933" s="8" t="n">
        <f aca="false">+[2]data1cf!AY932</f>
        <v>0</v>
      </c>
      <c r="AA933" s="8" t="n">
        <f aca="false">+[2]data1cf!AZ932</f>
        <v>0</v>
      </c>
      <c r="AB933" s="9"/>
      <c r="AC933" s="9"/>
      <c r="AD933" s="9"/>
      <c r="AE933" s="9"/>
      <c r="AF933" s="9"/>
      <c r="AG933" s="9"/>
      <c r="AH933" s="9"/>
      <c r="AI933" s="9"/>
      <c r="AJ933" s="9"/>
      <c r="AK933" s="1"/>
      <c r="AL933" s="1" t="e">
        <f aca="false">SUMPRODUCT(B933:AJ933,PVCapPrice)</f>
        <v>#DIV/0!</v>
      </c>
      <c r="AM933" s="1"/>
      <c r="AN933" s="1"/>
      <c r="AO933" s="1"/>
      <c r="AP933" s="1"/>
      <c r="AQ933" s="1"/>
    </row>
    <row r="934" customFormat="false" ht="11.25" hidden="false" customHeight="false" outlineLevel="0" collapsed="false">
      <c r="A934" s="1" t="n">
        <v>932</v>
      </c>
      <c r="B934" s="8" t="n">
        <f aca="false">+[2]data1cf!AA933</f>
        <v>-87829.1299537426</v>
      </c>
      <c r="C934" s="8" t="n">
        <f aca="false">+[2]data1cf!AB933</f>
        <v>-7636.25853639989</v>
      </c>
      <c r="D934" s="8" t="n">
        <f aca="false">+[2]data1cf!AC933</f>
        <v>-3618.57689799595</v>
      </c>
      <c r="E934" s="8" t="n">
        <f aca="false">+[2]data1cf!AD933</f>
        <v>-3355.71480741502</v>
      </c>
      <c r="F934" s="8" t="n">
        <f aca="false">+[2]data1cf!AE933</f>
        <v>-3525.14112490349</v>
      </c>
      <c r="G934" s="8" t="n">
        <f aca="false">+[2]data1cf!AF933</f>
        <v>-3842.79773841601</v>
      </c>
      <c r="H934" s="8" t="n">
        <f aca="false">+[2]data1cf!AG933</f>
        <v>-2482.24856460614</v>
      </c>
      <c r="I934" s="8" t="n">
        <f aca="false">+[2]data1cf!AH933</f>
        <v>-2595.5136319981</v>
      </c>
      <c r="J934" s="8" t="n">
        <f aca="false">+[2]data1cf!AI933</f>
        <v>-2607.94783453309</v>
      </c>
      <c r="K934" s="8" t="n">
        <f aca="false">+[2]data1cf!AJ933</f>
        <v>-2617.34026657153</v>
      </c>
      <c r="L934" s="8" t="n">
        <f aca="false">+[2]data1cf!AK933</f>
        <v>-2645.4417694135</v>
      </c>
      <c r="M934" s="8" t="n">
        <f aca="false">+[2]data1cf!AL933</f>
        <v>-2644.11890087435</v>
      </c>
      <c r="N934" s="8" t="n">
        <f aca="false">+[2]data1cf!AM933</f>
        <v>-2661.52850194541</v>
      </c>
      <c r="O934" s="8" t="n">
        <f aca="false">+[2]data1cf!AN933</f>
        <v>-2471.91921800621</v>
      </c>
      <c r="P934" s="8" t="n">
        <f aca="false">+[2]data1cf!AO933</f>
        <v>-2433.33698747123</v>
      </c>
      <c r="Q934" s="8" t="n">
        <f aca="false">+[2]data1cf!AP933</f>
        <v>-2434.45426283381</v>
      </c>
      <c r="R934" s="8" t="n">
        <f aca="false">+[2]data1cf!AQ933</f>
        <v>1007.36498891745</v>
      </c>
      <c r="S934" s="8" t="n">
        <f aca="false">+[2]data1cf!AR933</f>
        <v>0</v>
      </c>
      <c r="T934" s="8" t="n">
        <f aca="false">+[2]data1cf!AS933</f>
        <v>0</v>
      </c>
      <c r="U934" s="8" t="n">
        <f aca="false">+[2]data1cf!AT933</f>
        <v>0</v>
      </c>
      <c r="V934" s="8" t="n">
        <f aca="false">+[2]data1cf!AU933</f>
        <v>0</v>
      </c>
      <c r="W934" s="8" t="n">
        <f aca="false">+[2]data1cf!AV933</f>
        <v>0</v>
      </c>
      <c r="X934" s="8" t="n">
        <f aca="false">+[2]data1cf!AW933</f>
        <v>0</v>
      </c>
      <c r="Y934" s="8" t="n">
        <f aca="false">+[2]data1cf!AX933</f>
        <v>0</v>
      </c>
      <c r="Z934" s="8" t="n">
        <f aca="false">+[2]data1cf!AY933</f>
        <v>0</v>
      </c>
      <c r="AA934" s="8" t="n">
        <f aca="false">+[2]data1cf!AZ933</f>
        <v>0</v>
      </c>
      <c r="AB934" s="9"/>
      <c r="AC934" s="9"/>
      <c r="AD934" s="9"/>
      <c r="AE934" s="9"/>
      <c r="AF934" s="9"/>
      <c r="AG934" s="9"/>
      <c r="AH934" s="9"/>
      <c r="AI934" s="9"/>
      <c r="AJ934" s="9"/>
      <c r="AK934" s="1"/>
      <c r="AL934" s="1" t="e">
        <f aca="false">SUMPRODUCT(B934:AJ934,PVCapPrice)</f>
        <v>#DIV/0!</v>
      </c>
      <c r="AM934" s="1"/>
      <c r="AN934" s="1"/>
      <c r="AO934" s="1"/>
      <c r="AP934" s="1"/>
      <c r="AQ934" s="1"/>
    </row>
    <row r="935" customFormat="false" ht="11.25" hidden="false" customHeight="false" outlineLevel="0" collapsed="false">
      <c r="A935" s="1" t="n">
        <v>933</v>
      </c>
      <c r="B935" s="8" t="n">
        <f aca="false">+[2]data1cf!AA934</f>
        <v>-101293.360687156</v>
      </c>
      <c r="C935" s="8" t="n">
        <f aca="false">+[2]data1cf!AB934</f>
        <v>-7396.51515843024</v>
      </c>
      <c r="D935" s="8" t="n">
        <f aca="false">+[2]data1cf!AC934</f>
        <v>-3114.59913096752</v>
      </c>
      <c r="E935" s="8" t="n">
        <f aca="false">+[2]data1cf!AD934</f>
        <v>-2851.95740638529</v>
      </c>
      <c r="F935" s="8" t="n">
        <f aca="false">+[2]data1cf!AE934</f>
        <v>-3199.17652445049</v>
      </c>
      <c r="G935" s="8" t="n">
        <f aca="false">+[2]data1cf!AF934</f>
        <v>-3388.03511516241</v>
      </c>
      <c r="H935" s="8" t="n">
        <f aca="false">+[2]data1cf!AG934</f>
        <v>-2156.11473636603</v>
      </c>
      <c r="I935" s="8" t="n">
        <f aca="false">+[2]data1cf!AH934</f>
        <v>-2286.65495035818</v>
      </c>
      <c r="J935" s="8" t="n">
        <f aca="false">+[2]data1cf!AI934</f>
        <v>-2299.08915289317</v>
      </c>
      <c r="K935" s="8" t="n">
        <f aca="false">+[2]data1cf!AJ934</f>
        <v>-2307.9580956407</v>
      </c>
      <c r="L935" s="8" t="n">
        <f aca="false">+[2]data1cf!AK934</f>
        <v>-2336.58308777359</v>
      </c>
      <c r="M935" s="8" t="n">
        <f aca="false">+[2]data1cf!AL934</f>
        <v>-2334.73672994352</v>
      </c>
      <c r="N935" s="8" t="n">
        <f aca="false">+[2]data1cf!AM934</f>
        <v>-2352.66982030549</v>
      </c>
      <c r="O935" s="8" t="n">
        <f aca="false">+[2]data1cf!AN934</f>
        <v>-2162.53704707538</v>
      </c>
      <c r="P935" s="8" t="n">
        <f aca="false">+[2]data1cf!AO934</f>
        <v>-2124.47830583131</v>
      </c>
      <c r="Q935" s="8" t="n">
        <f aca="false">+[2]data1cf!AP934</f>
        <v>-2125.07209190298</v>
      </c>
      <c r="R935" s="8" t="n">
        <f aca="false">+[2]data1cf!AQ934</f>
        <v>1161.7943297374</v>
      </c>
      <c r="S935" s="8" t="n">
        <f aca="false">+[2]data1cf!AR934</f>
        <v>0</v>
      </c>
      <c r="T935" s="8" t="n">
        <f aca="false">+[2]data1cf!AS934</f>
        <v>0</v>
      </c>
      <c r="U935" s="8" t="n">
        <f aca="false">+[2]data1cf!AT934</f>
        <v>0</v>
      </c>
      <c r="V935" s="8" t="n">
        <f aca="false">+[2]data1cf!AU934</f>
        <v>0</v>
      </c>
      <c r="W935" s="8" t="n">
        <f aca="false">+[2]data1cf!AV934</f>
        <v>0</v>
      </c>
      <c r="X935" s="8" t="n">
        <f aca="false">+[2]data1cf!AW934</f>
        <v>0</v>
      </c>
      <c r="Y935" s="8" t="n">
        <f aca="false">+[2]data1cf!AX934</f>
        <v>0</v>
      </c>
      <c r="Z935" s="8" t="n">
        <f aca="false">+[2]data1cf!AY934</f>
        <v>0</v>
      </c>
      <c r="AA935" s="8" t="n">
        <f aca="false">+[2]data1cf!AZ934</f>
        <v>0</v>
      </c>
      <c r="AB935" s="9"/>
      <c r="AC935" s="9"/>
      <c r="AD935" s="9"/>
      <c r="AE935" s="9"/>
      <c r="AF935" s="9"/>
      <c r="AG935" s="9"/>
      <c r="AH935" s="9"/>
      <c r="AI935" s="9"/>
      <c r="AJ935" s="9"/>
      <c r="AK935" s="1"/>
      <c r="AL935" s="1" t="e">
        <f aca="false">SUMPRODUCT(B935:AJ935,PVCapPrice)</f>
        <v>#DIV/0!</v>
      </c>
      <c r="AM935" s="1"/>
      <c r="AN935" s="1"/>
      <c r="AO935" s="1"/>
      <c r="AP935" s="1"/>
      <c r="AQ935" s="1"/>
    </row>
    <row r="936" customFormat="false" ht="11.25" hidden="false" customHeight="false" outlineLevel="0" collapsed="false">
      <c r="A936" s="1" t="n">
        <v>934</v>
      </c>
      <c r="B936" s="8" t="n">
        <f aca="false">+[2]data1cf!AA935</f>
        <v>-102029.346864582</v>
      </c>
      <c r="C936" s="8" t="n">
        <f aca="false">+[2]data1cf!AB935</f>
        <v>-7475.6251684874</v>
      </c>
      <c r="D936" s="8" t="n">
        <f aca="false">+[2]data1cf!AC935</f>
        <v>-3166.92426321567</v>
      </c>
      <c r="E936" s="8" t="n">
        <f aca="false">+[2]data1cf!AD935</f>
        <v>-2864.8469524795</v>
      </c>
      <c r="F936" s="8" t="n">
        <f aca="false">+[2]data1cf!AE935</f>
        <v>-3118.45934166932</v>
      </c>
      <c r="G936" s="8" t="n">
        <f aca="false">+[2]data1cf!AF935</f>
        <v>-3545.67760386104</v>
      </c>
      <c r="H936" s="8" t="n">
        <f aca="false">+[2]data1cf!AG935</f>
        <v>-2138.28750253974</v>
      </c>
      <c r="I936" s="8" t="n">
        <f aca="false">+[2]data1cf!AH935</f>
        <v>-2269.77201623698</v>
      </c>
      <c r="J936" s="8" t="n">
        <f aca="false">+[2]data1cf!AI935</f>
        <v>-2282.20621877197</v>
      </c>
      <c r="K936" s="8" t="n">
        <f aca="false">+[2]data1cf!AJ935</f>
        <v>-2291.04654637691</v>
      </c>
      <c r="L936" s="8" t="n">
        <f aca="false">+[2]data1cf!AK935</f>
        <v>-2319.70015365238</v>
      </c>
      <c r="M936" s="8" t="n">
        <f aca="false">+[2]data1cf!AL935</f>
        <v>-2317.82518067974</v>
      </c>
      <c r="N936" s="8" t="n">
        <f aca="false">+[2]data1cf!AM935</f>
        <v>-2335.78688618428</v>
      </c>
      <c r="O936" s="8" t="n">
        <f aca="false">+[2]data1cf!AN935</f>
        <v>-2145.6254978116</v>
      </c>
      <c r="P936" s="8" t="n">
        <f aca="false">+[2]data1cf!AO935</f>
        <v>-2107.5953717101</v>
      </c>
      <c r="Q936" s="8" t="n">
        <f aca="false">+[2]data1cf!AP935</f>
        <v>-2108.16054263919</v>
      </c>
      <c r="R936" s="8" t="n">
        <f aca="false">+[2]data1cf!AQ935</f>
        <v>1170.23579679801</v>
      </c>
      <c r="S936" s="8" t="n">
        <f aca="false">+[2]data1cf!AR935</f>
        <v>0</v>
      </c>
      <c r="T936" s="8" t="n">
        <f aca="false">+[2]data1cf!AS935</f>
        <v>0</v>
      </c>
      <c r="U936" s="8" t="n">
        <f aca="false">+[2]data1cf!AT935</f>
        <v>0</v>
      </c>
      <c r="V936" s="8" t="n">
        <f aca="false">+[2]data1cf!AU935</f>
        <v>0</v>
      </c>
      <c r="W936" s="8" t="n">
        <f aca="false">+[2]data1cf!AV935</f>
        <v>0</v>
      </c>
      <c r="X936" s="8" t="n">
        <f aca="false">+[2]data1cf!AW935</f>
        <v>0</v>
      </c>
      <c r="Y936" s="8" t="n">
        <f aca="false">+[2]data1cf!AX935</f>
        <v>0</v>
      </c>
      <c r="Z936" s="8" t="n">
        <f aca="false">+[2]data1cf!AY935</f>
        <v>0</v>
      </c>
      <c r="AA936" s="8" t="n">
        <f aca="false">+[2]data1cf!AZ935</f>
        <v>0</v>
      </c>
      <c r="AB936" s="9"/>
      <c r="AC936" s="9"/>
      <c r="AD936" s="9"/>
      <c r="AE936" s="9"/>
      <c r="AF936" s="9"/>
      <c r="AG936" s="9"/>
      <c r="AH936" s="9"/>
      <c r="AI936" s="9"/>
      <c r="AJ936" s="9"/>
      <c r="AK936" s="1"/>
      <c r="AL936" s="1" t="e">
        <f aca="false">SUMPRODUCT(B936:AJ936,PVCapPrice)</f>
        <v>#DIV/0!</v>
      </c>
      <c r="AM936" s="1"/>
      <c r="AN936" s="1"/>
      <c r="AO936" s="1"/>
      <c r="AP936" s="1"/>
      <c r="AQ936" s="1"/>
    </row>
    <row r="937" customFormat="false" ht="11.25" hidden="false" customHeight="false" outlineLevel="0" collapsed="false">
      <c r="A937" s="1" t="n">
        <v>935</v>
      </c>
      <c r="B937" s="8" t="n">
        <f aca="false">+[2]data1cf!AA936</f>
        <v>-91779.623975884</v>
      </c>
      <c r="C937" s="8" t="n">
        <f aca="false">+[2]data1cf!AB936</f>
        <v>-7581.14122104704</v>
      </c>
      <c r="D937" s="8" t="n">
        <f aca="false">+[2]data1cf!AC936</f>
        <v>-3525.3048019809</v>
      </c>
      <c r="E937" s="8" t="n">
        <f aca="false">+[2]data1cf!AD936</f>
        <v>-3180.48867346979</v>
      </c>
      <c r="F937" s="8" t="n">
        <f aca="false">+[2]data1cf!AE936</f>
        <v>-3423.92026945556</v>
      </c>
      <c r="G937" s="8" t="n">
        <f aca="false">+[2]data1cf!AF936</f>
        <v>-3662.99282336219</v>
      </c>
      <c r="H937" s="8" t="n">
        <f aca="false">+[2]data1cf!AG936</f>
        <v>-2386.55875028327</v>
      </c>
      <c r="I937" s="8" t="n">
        <f aca="false">+[2]data1cf!AH936</f>
        <v>-2504.89245952539</v>
      </c>
      <c r="J937" s="8" t="n">
        <f aca="false">+[2]data1cf!AI936</f>
        <v>-2517.32666206038</v>
      </c>
      <c r="K937" s="8" t="n">
        <f aca="false">+[2]data1cf!AJ936</f>
        <v>-2526.56549889124</v>
      </c>
      <c r="L937" s="8" t="n">
        <f aca="false">+[2]data1cf!AK936</f>
        <v>-2554.82059694079</v>
      </c>
      <c r="M937" s="8" t="n">
        <f aca="false">+[2]data1cf!AL936</f>
        <v>-2553.34413319406</v>
      </c>
      <c r="N937" s="8" t="n">
        <f aca="false">+[2]data1cf!AM936</f>
        <v>-2570.9073294727</v>
      </c>
      <c r="O937" s="8" t="n">
        <f aca="false">+[2]data1cf!AN936</f>
        <v>-2381.14445032593</v>
      </c>
      <c r="P937" s="8" t="n">
        <f aca="false">+[2]data1cf!AO936</f>
        <v>-2342.71581499852</v>
      </c>
      <c r="Q937" s="8" t="n">
        <f aca="false">+[2]data1cf!AP936</f>
        <v>-2343.67949515352</v>
      </c>
      <c r="R937" s="8" t="n">
        <f aca="false">+[2]data1cf!AQ936</f>
        <v>1052.6755751538</v>
      </c>
      <c r="S937" s="8" t="n">
        <f aca="false">+[2]data1cf!AR936</f>
        <v>0</v>
      </c>
      <c r="T937" s="8" t="n">
        <f aca="false">+[2]data1cf!AS936</f>
        <v>0</v>
      </c>
      <c r="U937" s="8" t="n">
        <f aca="false">+[2]data1cf!AT936</f>
        <v>0</v>
      </c>
      <c r="V937" s="8" t="n">
        <f aca="false">+[2]data1cf!AU936</f>
        <v>0</v>
      </c>
      <c r="W937" s="8" t="n">
        <f aca="false">+[2]data1cf!AV936</f>
        <v>0</v>
      </c>
      <c r="X937" s="8" t="n">
        <f aca="false">+[2]data1cf!AW936</f>
        <v>0</v>
      </c>
      <c r="Y937" s="8" t="n">
        <f aca="false">+[2]data1cf!AX936</f>
        <v>0</v>
      </c>
      <c r="Z937" s="8" t="n">
        <f aca="false">+[2]data1cf!AY936</f>
        <v>0</v>
      </c>
      <c r="AA937" s="8" t="n">
        <f aca="false">+[2]data1cf!AZ936</f>
        <v>0</v>
      </c>
      <c r="AB937" s="9"/>
      <c r="AC937" s="9"/>
      <c r="AD937" s="9"/>
      <c r="AE937" s="9"/>
      <c r="AF937" s="9"/>
      <c r="AG937" s="9"/>
      <c r="AH937" s="9"/>
      <c r="AI937" s="9"/>
      <c r="AJ937" s="9"/>
      <c r="AK937" s="1"/>
      <c r="AL937" s="1" t="e">
        <f aca="false">SUMPRODUCT(B937:AJ937,PVCapPrice)</f>
        <v>#DIV/0!</v>
      </c>
      <c r="AM937" s="1"/>
      <c r="AN937" s="1"/>
      <c r="AO937" s="1"/>
      <c r="AP937" s="1"/>
      <c r="AQ937" s="1"/>
    </row>
    <row r="938" customFormat="false" ht="11.25" hidden="false" customHeight="false" outlineLevel="0" collapsed="false">
      <c r="A938" s="1" t="n">
        <v>936</v>
      </c>
      <c r="B938" s="8" t="n">
        <f aca="false">+[2]data1cf!AA937</f>
        <v>-96942.230468915</v>
      </c>
      <c r="C938" s="8" t="n">
        <f aca="false">+[2]data1cf!AB937</f>
        <v>-7549.14327559321</v>
      </c>
      <c r="D938" s="8" t="n">
        <f aca="false">+[2]data1cf!AC937</f>
        <v>-3293.03685213504</v>
      </c>
      <c r="E938" s="8" t="n">
        <f aca="false">+[2]data1cf!AD937</f>
        <v>-2932.72844258345</v>
      </c>
      <c r="F938" s="8" t="n">
        <f aca="false">+[2]data1cf!AE937</f>
        <v>-3130.80597568968</v>
      </c>
      <c r="G938" s="8" t="n">
        <f aca="false">+[2]data1cf!AF937</f>
        <v>-3528.70899709186</v>
      </c>
      <c r="H938" s="8" t="n">
        <f aca="false">+[2]data1cf!AG937</f>
        <v>-2261.50885678351</v>
      </c>
      <c r="I938" s="8" t="n">
        <f aca="false">+[2]data1cf!AH937</f>
        <v>-2386.46639666046</v>
      </c>
      <c r="J938" s="8" t="n">
        <f aca="false">+[2]data1cf!AI937</f>
        <v>-2398.90059919545</v>
      </c>
      <c r="K938" s="8" t="n">
        <f aca="false">+[2]data1cf!AJ937</f>
        <v>-2407.93871388586</v>
      </c>
      <c r="L938" s="8" t="n">
        <f aca="false">+[2]data1cf!AK937</f>
        <v>-2436.39453407586</v>
      </c>
      <c r="M938" s="8" t="n">
        <f aca="false">+[2]data1cf!AL937</f>
        <v>-2434.71734818868</v>
      </c>
      <c r="N938" s="8" t="n">
        <f aca="false">+[2]data1cf!AM937</f>
        <v>-2452.48126660776</v>
      </c>
      <c r="O938" s="8" t="n">
        <f aca="false">+[2]data1cf!AN937</f>
        <v>-2262.51766532054</v>
      </c>
      <c r="P938" s="8" t="n">
        <f aca="false">+[2]data1cf!AO937</f>
        <v>-2224.28975213358</v>
      </c>
      <c r="Q938" s="8" t="n">
        <f aca="false">+[2]data1cf!AP937</f>
        <v>-2225.05271014814</v>
      </c>
      <c r="R938" s="8" t="n">
        <f aca="false">+[2]data1cf!AQ937</f>
        <v>1111.88860658627</v>
      </c>
      <c r="S938" s="8" t="n">
        <f aca="false">+[2]data1cf!AR937</f>
        <v>0</v>
      </c>
      <c r="T938" s="8" t="n">
        <f aca="false">+[2]data1cf!AS937</f>
        <v>0</v>
      </c>
      <c r="U938" s="8" t="n">
        <f aca="false">+[2]data1cf!AT937</f>
        <v>0</v>
      </c>
      <c r="V938" s="8" t="n">
        <f aca="false">+[2]data1cf!AU937</f>
        <v>0</v>
      </c>
      <c r="W938" s="8" t="n">
        <f aca="false">+[2]data1cf!AV937</f>
        <v>0</v>
      </c>
      <c r="X938" s="8" t="n">
        <f aca="false">+[2]data1cf!AW937</f>
        <v>0</v>
      </c>
      <c r="Y938" s="8" t="n">
        <f aca="false">+[2]data1cf!AX937</f>
        <v>0</v>
      </c>
      <c r="Z938" s="8" t="n">
        <f aca="false">+[2]data1cf!AY937</f>
        <v>0</v>
      </c>
      <c r="AA938" s="8" t="n">
        <f aca="false">+[2]data1cf!AZ937</f>
        <v>0</v>
      </c>
      <c r="AB938" s="9"/>
      <c r="AC938" s="9"/>
      <c r="AD938" s="9"/>
      <c r="AE938" s="9"/>
      <c r="AF938" s="9"/>
      <c r="AG938" s="9"/>
      <c r="AH938" s="9"/>
      <c r="AI938" s="9"/>
      <c r="AJ938" s="9"/>
      <c r="AK938" s="1"/>
      <c r="AL938" s="1" t="e">
        <f aca="false">SUMPRODUCT(B938:AJ938,PVCapPrice)</f>
        <v>#DIV/0!</v>
      </c>
      <c r="AM938" s="1"/>
      <c r="AN938" s="1"/>
      <c r="AO938" s="1"/>
      <c r="AP938" s="1"/>
      <c r="AQ938" s="1"/>
    </row>
    <row r="939" customFormat="false" ht="11.25" hidden="false" customHeight="false" outlineLevel="0" collapsed="false">
      <c r="A939" s="1" t="n">
        <v>937</v>
      </c>
      <c r="B939" s="8" t="n">
        <f aca="false">+[2]data1cf!AA938</f>
        <v>-99018.2671843275</v>
      </c>
      <c r="C939" s="8" t="n">
        <f aca="false">+[2]data1cf!AB938</f>
        <v>-7485.51385198837</v>
      </c>
      <c r="D939" s="8" t="n">
        <f aca="false">+[2]data1cf!AC938</f>
        <v>-3235.99048754602</v>
      </c>
      <c r="E939" s="8" t="n">
        <f aca="false">+[2]data1cf!AD938</f>
        <v>-2779.62250492634</v>
      </c>
      <c r="F939" s="8" t="n">
        <f aca="false">+[2]data1cf!AE938</f>
        <v>-3110.32665000564</v>
      </c>
      <c r="G939" s="8" t="n">
        <f aca="false">+[2]data1cf!AF938</f>
        <v>-3544.44464907382</v>
      </c>
      <c r="H939" s="8" t="n">
        <f aca="false">+[2]data1cf!AG938</f>
        <v>-2211.22259721398</v>
      </c>
      <c r="I939" s="8" t="n">
        <f aca="false">+[2]data1cf!AH938</f>
        <v>-2338.84377523827</v>
      </c>
      <c r="J939" s="8" t="n">
        <f aca="false">+[2]data1cf!AI938</f>
        <v>-2351.27797777326</v>
      </c>
      <c r="K939" s="8" t="n">
        <f aca="false">+[2]data1cf!AJ938</f>
        <v>-2360.23537615617</v>
      </c>
      <c r="L939" s="8" t="n">
        <f aca="false">+[2]data1cf!AK938</f>
        <v>-2388.77191265367</v>
      </c>
      <c r="M939" s="8" t="n">
        <f aca="false">+[2]data1cf!AL938</f>
        <v>-2387.01401045899</v>
      </c>
      <c r="N939" s="8" t="n">
        <f aca="false">+[2]data1cf!AM938</f>
        <v>-2404.85864518557</v>
      </c>
      <c r="O939" s="8" t="n">
        <f aca="false">+[2]data1cf!AN938</f>
        <v>-2214.81432759086</v>
      </c>
      <c r="P939" s="8" t="n">
        <f aca="false">+[2]data1cf!AO938</f>
        <v>-2176.66713071139</v>
      </c>
      <c r="Q939" s="8" t="n">
        <f aca="false">+[2]data1cf!AP938</f>
        <v>-2177.34937241845</v>
      </c>
      <c r="R939" s="8" t="n">
        <f aca="false">+[2]data1cf!AQ938</f>
        <v>1135.69991729736</v>
      </c>
      <c r="S939" s="8" t="n">
        <f aca="false">+[2]data1cf!AR938</f>
        <v>0</v>
      </c>
      <c r="T939" s="8" t="n">
        <f aca="false">+[2]data1cf!AS938</f>
        <v>0</v>
      </c>
      <c r="U939" s="8" t="n">
        <f aca="false">+[2]data1cf!AT938</f>
        <v>0</v>
      </c>
      <c r="V939" s="8" t="n">
        <f aca="false">+[2]data1cf!AU938</f>
        <v>0</v>
      </c>
      <c r="W939" s="8" t="n">
        <f aca="false">+[2]data1cf!AV938</f>
        <v>0</v>
      </c>
      <c r="X939" s="8" t="n">
        <f aca="false">+[2]data1cf!AW938</f>
        <v>0</v>
      </c>
      <c r="Y939" s="8" t="n">
        <f aca="false">+[2]data1cf!AX938</f>
        <v>0</v>
      </c>
      <c r="Z939" s="8" t="n">
        <f aca="false">+[2]data1cf!AY938</f>
        <v>0</v>
      </c>
      <c r="AA939" s="8" t="n">
        <f aca="false">+[2]data1cf!AZ938</f>
        <v>0</v>
      </c>
      <c r="AB939" s="9"/>
      <c r="AC939" s="9"/>
      <c r="AD939" s="9"/>
      <c r="AE939" s="9"/>
      <c r="AF939" s="9"/>
      <c r="AG939" s="9"/>
      <c r="AH939" s="9"/>
      <c r="AI939" s="9"/>
      <c r="AJ939" s="9"/>
      <c r="AK939" s="1"/>
      <c r="AL939" s="1" t="e">
        <f aca="false">SUMPRODUCT(B939:AJ939,PVCapPrice)</f>
        <v>#DIV/0!</v>
      </c>
      <c r="AM939" s="1"/>
      <c r="AN939" s="1"/>
      <c r="AO939" s="1"/>
      <c r="AP939" s="1"/>
      <c r="AQ939" s="1"/>
    </row>
    <row r="940" customFormat="false" ht="11.25" hidden="false" customHeight="false" outlineLevel="0" collapsed="false">
      <c r="A940" s="1" t="n">
        <v>938</v>
      </c>
      <c r="B940" s="8" t="n">
        <f aca="false">+[2]data1cf!AA939</f>
        <v>-85432.0577137974</v>
      </c>
      <c r="C940" s="8" t="n">
        <f aca="false">+[2]data1cf!AB939</f>
        <v>-7744.00726075157</v>
      </c>
      <c r="D940" s="8" t="n">
        <f aca="false">+[2]data1cf!AC939</f>
        <v>-3805.78398556533</v>
      </c>
      <c r="E940" s="8" t="n">
        <f aca="false">+[2]data1cf!AD939</f>
        <v>-3327.42434158953</v>
      </c>
      <c r="F940" s="8" t="n">
        <f aca="false">+[2]data1cf!AE939</f>
        <v>-3549.21261698474</v>
      </c>
      <c r="G940" s="8" t="n">
        <f aca="false">+[2]data1cf!AF939</f>
        <v>-3756.81136157679</v>
      </c>
      <c r="H940" s="8" t="n">
        <f aca="false">+[2]data1cf!AG939</f>
        <v>-2540.31102369943</v>
      </c>
      <c r="I940" s="8" t="n">
        <f aca="false">+[2]data1cf!AH939</f>
        <v>-2650.50055152465</v>
      </c>
      <c r="J940" s="8" t="n">
        <f aca="false">+[2]data1cf!AI939</f>
        <v>-2662.93475405964</v>
      </c>
      <c r="K940" s="8" t="n">
        <f aca="false">+[2]data1cf!AJ939</f>
        <v>-2672.42038426677</v>
      </c>
      <c r="L940" s="8" t="n">
        <f aca="false">+[2]data1cf!AK939</f>
        <v>-2700.42868894005</v>
      </c>
      <c r="M940" s="8" t="n">
        <f aca="false">+[2]data1cf!AL939</f>
        <v>-2699.19901856959</v>
      </c>
      <c r="N940" s="8" t="n">
        <f aca="false">+[2]data1cf!AM939</f>
        <v>-2716.51542147196</v>
      </c>
      <c r="O940" s="8" t="n">
        <f aca="false">+[2]data1cf!AN939</f>
        <v>-2526.99933570145</v>
      </c>
      <c r="P940" s="8" t="n">
        <f aca="false">+[2]data1cf!AO939</f>
        <v>-2488.32390699778</v>
      </c>
      <c r="Q940" s="8" t="n">
        <f aca="false">+[2]data1cf!AP939</f>
        <v>-2489.53438052905</v>
      </c>
      <c r="R940" s="8" t="n">
        <f aca="false">+[2]data1cf!AQ939</f>
        <v>979.87152915417</v>
      </c>
      <c r="S940" s="8" t="n">
        <f aca="false">+[2]data1cf!AR939</f>
        <v>0</v>
      </c>
      <c r="T940" s="8" t="n">
        <f aca="false">+[2]data1cf!AS939</f>
        <v>0</v>
      </c>
      <c r="U940" s="8" t="n">
        <f aca="false">+[2]data1cf!AT939</f>
        <v>0</v>
      </c>
      <c r="V940" s="8" t="n">
        <f aca="false">+[2]data1cf!AU939</f>
        <v>0</v>
      </c>
      <c r="W940" s="8" t="n">
        <f aca="false">+[2]data1cf!AV939</f>
        <v>0</v>
      </c>
      <c r="X940" s="8" t="n">
        <f aca="false">+[2]data1cf!AW939</f>
        <v>0</v>
      </c>
      <c r="Y940" s="8" t="n">
        <f aca="false">+[2]data1cf!AX939</f>
        <v>0</v>
      </c>
      <c r="Z940" s="8" t="n">
        <f aca="false">+[2]data1cf!AY939</f>
        <v>0</v>
      </c>
      <c r="AA940" s="8" t="n">
        <f aca="false">+[2]data1cf!AZ939</f>
        <v>0</v>
      </c>
      <c r="AB940" s="9"/>
      <c r="AC940" s="9"/>
      <c r="AD940" s="9"/>
      <c r="AE940" s="9"/>
      <c r="AF940" s="9"/>
      <c r="AG940" s="9"/>
      <c r="AH940" s="9"/>
      <c r="AI940" s="9"/>
      <c r="AJ940" s="9"/>
      <c r="AK940" s="1"/>
      <c r="AL940" s="1" t="e">
        <f aca="false">SUMPRODUCT(B940:AJ940,PVCapPrice)</f>
        <v>#DIV/0!</v>
      </c>
      <c r="AM940" s="1"/>
      <c r="AN940" s="1"/>
      <c r="AO940" s="1"/>
      <c r="AP940" s="1"/>
      <c r="AQ940" s="1"/>
    </row>
    <row r="941" customFormat="false" ht="11.25" hidden="false" customHeight="false" outlineLevel="0" collapsed="false">
      <c r="A941" s="1" t="n">
        <v>939</v>
      </c>
      <c r="B941" s="8" t="n">
        <f aca="false">+[2]data1cf!AA940</f>
        <v>-102988.473362312</v>
      </c>
      <c r="C941" s="8" t="n">
        <f aca="false">+[2]data1cf!AB940</f>
        <v>-7343.80878935017</v>
      </c>
      <c r="D941" s="8" t="n">
        <f aca="false">+[2]data1cf!AC940</f>
        <v>-3102.99001785996</v>
      </c>
      <c r="E941" s="8" t="n">
        <f aca="false">+[2]data1cf!AD940</f>
        <v>-2739.91443031843</v>
      </c>
      <c r="F941" s="8" t="n">
        <f aca="false">+[2]data1cf!AE940</f>
        <v>-3057.31764659059</v>
      </c>
      <c r="G941" s="8" t="n">
        <f aca="false">+[2]data1cf!AF940</f>
        <v>-3358.81429672402</v>
      </c>
      <c r="H941" s="8" t="n">
        <f aca="false">+[2]data1cf!AG940</f>
        <v>-2115.05531032136</v>
      </c>
      <c r="I941" s="8" t="n">
        <f aca="false">+[2]data1cf!AH940</f>
        <v>-2247.77042168025</v>
      </c>
      <c r="J941" s="8" t="n">
        <f aca="false">+[2]data1cf!AI940</f>
        <v>-2260.20462421523</v>
      </c>
      <c r="K941" s="8" t="n">
        <f aca="false">+[2]data1cf!AJ940</f>
        <v>-2269.00766098195</v>
      </c>
      <c r="L941" s="8" t="n">
        <f aca="false">+[2]data1cf!AK940</f>
        <v>-2297.69855909565</v>
      </c>
      <c r="M941" s="8" t="n">
        <f aca="false">+[2]data1cf!AL940</f>
        <v>-2295.78629528477</v>
      </c>
      <c r="N941" s="8" t="n">
        <f aca="false">+[2]data1cf!AM940</f>
        <v>-2313.78529162755</v>
      </c>
      <c r="O941" s="8" t="n">
        <f aca="false">+[2]data1cf!AN940</f>
        <v>-2123.58661241663</v>
      </c>
      <c r="P941" s="8" t="n">
        <f aca="false">+[2]data1cf!AO940</f>
        <v>-2085.59377715337</v>
      </c>
      <c r="Q941" s="8" t="n">
        <f aca="false">+[2]data1cf!AP940</f>
        <v>-2086.12165724423</v>
      </c>
      <c r="R941" s="8" t="n">
        <f aca="false">+[2]data1cf!AQ940</f>
        <v>1181.23659407637</v>
      </c>
      <c r="S941" s="8" t="n">
        <f aca="false">+[2]data1cf!AR940</f>
        <v>0</v>
      </c>
      <c r="T941" s="8" t="n">
        <f aca="false">+[2]data1cf!AS940</f>
        <v>0</v>
      </c>
      <c r="U941" s="8" t="n">
        <f aca="false">+[2]data1cf!AT940</f>
        <v>0</v>
      </c>
      <c r="V941" s="8" t="n">
        <f aca="false">+[2]data1cf!AU940</f>
        <v>0</v>
      </c>
      <c r="W941" s="8" t="n">
        <f aca="false">+[2]data1cf!AV940</f>
        <v>0</v>
      </c>
      <c r="X941" s="8" t="n">
        <f aca="false">+[2]data1cf!AW940</f>
        <v>0</v>
      </c>
      <c r="Y941" s="8" t="n">
        <f aca="false">+[2]data1cf!AX940</f>
        <v>0</v>
      </c>
      <c r="Z941" s="8" t="n">
        <f aca="false">+[2]data1cf!AY940</f>
        <v>0</v>
      </c>
      <c r="AA941" s="8" t="n">
        <f aca="false">+[2]data1cf!AZ940</f>
        <v>0</v>
      </c>
      <c r="AB941" s="9"/>
      <c r="AC941" s="9"/>
      <c r="AD941" s="9"/>
      <c r="AE941" s="9"/>
      <c r="AF941" s="9"/>
      <c r="AG941" s="9"/>
      <c r="AH941" s="9"/>
      <c r="AI941" s="9"/>
      <c r="AJ941" s="9"/>
      <c r="AK941" s="1"/>
      <c r="AL941" s="1" t="e">
        <f aca="false">SUMPRODUCT(B941:AJ941,PVCapPrice)</f>
        <v>#DIV/0!</v>
      </c>
      <c r="AM941" s="1"/>
      <c r="AN941" s="1"/>
      <c r="AO941" s="1"/>
      <c r="AP941" s="1"/>
      <c r="AQ941" s="1"/>
    </row>
    <row r="942" customFormat="false" ht="11.25" hidden="false" customHeight="false" outlineLevel="0" collapsed="false">
      <c r="A942" s="1" t="n">
        <v>940</v>
      </c>
      <c r="B942" s="8" t="n">
        <f aca="false">+[2]data1cf!AA941</f>
        <v>-98387.7009572683</v>
      </c>
      <c r="C942" s="8" t="n">
        <f aca="false">+[2]data1cf!AB941</f>
        <v>-7412.89331366036</v>
      </c>
      <c r="D942" s="8" t="n">
        <f aca="false">+[2]data1cf!AC941</f>
        <v>-3249.2238747448</v>
      </c>
      <c r="E942" s="8" t="n">
        <f aca="false">+[2]data1cf!AD941</f>
        <v>-2911.59714449182</v>
      </c>
      <c r="F942" s="8" t="n">
        <f aca="false">+[2]data1cf!AE941</f>
        <v>-3170.22665722329</v>
      </c>
      <c r="G942" s="8" t="n">
        <f aca="false">+[2]data1cf!AF941</f>
        <v>-3560.94998291474</v>
      </c>
      <c r="H942" s="8" t="n">
        <f aca="false">+[2]data1cf!AG941</f>
        <v>-2226.4963237017</v>
      </c>
      <c r="I942" s="8" t="n">
        <f aca="false">+[2]data1cf!AH941</f>
        <v>-2353.30846003402</v>
      </c>
      <c r="J942" s="8" t="n">
        <f aca="false">+[2]data1cf!AI941</f>
        <v>-2365.74266256901</v>
      </c>
      <c r="K942" s="8" t="n">
        <f aca="false">+[2]data1cf!AJ941</f>
        <v>-2374.72457736683</v>
      </c>
      <c r="L942" s="8" t="n">
        <f aca="false">+[2]data1cf!AK941</f>
        <v>-2403.23659744942</v>
      </c>
      <c r="M942" s="8" t="n">
        <f aca="false">+[2]data1cf!AL941</f>
        <v>-2401.50321166966</v>
      </c>
      <c r="N942" s="8" t="n">
        <f aca="false">+[2]data1cf!AM941</f>
        <v>-2419.32332998133</v>
      </c>
      <c r="O942" s="8" t="n">
        <f aca="false">+[2]data1cf!AN941</f>
        <v>-2229.30352880152</v>
      </c>
      <c r="P942" s="8" t="n">
        <f aca="false">+[2]data1cf!AO941</f>
        <v>-2191.13181550715</v>
      </c>
      <c r="Q942" s="8" t="n">
        <f aca="false">+[2]data1cf!AP941</f>
        <v>-2191.83857362911</v>
      </c>
      <c r="R942" s="8" t="n">
        <f aca="false">+[2]data1cf!AQ941</f>
        <v>1128.46757489948</v>
      </c>
      <c r="S942" s="8" t="n">
        <f aca="false">+[2]data1cf!AR941</f>
        <v>0</v>
      </c>
      <c r="T942" s="8" t="n">
        <f aca="false">+[2]data1cf!AS941</f>
        <v>0</v>
      </c>
      <c r="U942" s="8" t="n">
        <f aca="false">+[2]data1cf!AT941</f>
        <v>0</v>
      </c>
      <c r="V942" s="8" t="n">
        <f aca="false">+[2]data1cf!AU941</f>
        <v>0</v>
      </c>
      <c r="W942" s="8" t="n">
        <f aca="false">+[2]data1cf!AV941</f>
        <v>0</v>
      </c>
      <c r="X942" s="8" t="n">
        <f aca="false">+[2]data1cf!AW941</f>
        <v>0</v>
      </c>
      <c r="Y942" s="8" t="n">
        <f aca="false">+[2]data1cf!AX941</f>
        <v>0</v>
      </c>
      <c r="Z942" s="8" t="n">
        <f aca="false">+[2]data1cf!AY941</f>
        <v>0</v>
      </c>
      <c r="AA942" s="8" t="n">
        <f aca="false">+[2]data1cf!AZ941</f>
        <v>0</v>
      </c>
      <c r="AB942" s="9"/>
      <c r="AC942" s="9"/>
      <c r="AD942" s="9"/>
      <c r="AE942" s="9"/>
      <c r="AF942" s="9"/>
      <c r="AG942" s="9"/>
      <c r="AH942" s="9"/>
      <c r="AI942" s="9"/>
      <c r="AJ942" s="9"/>
      <c r="AK942" s="1"/>
      <c r="AL942" s="1" t="e">
        <f aca="false">SUMPRODUCT(B942:AJ942,PVCapPrice)</f>
        <v>#DIV/0!</v>
      </c>
      <c r="AM942" s="1"/>
      <c r="AN942" s="1"/>
      <c r="AO942" s="1"/>
      <c r="AP942" s="1"/>
      <c r="AQ942" s="1"/>
    </row>
    <row r="943" customFormat="false" ht="11.25" hidden="false" customHeight="false" outlineLevel="0" collapsed="false">
      <c r="A943" s="1" t="n">
        <v>941</v>
      </c>
      <c r="B943" s="8" t="n">
        <f aca="false">+[2]data1cf!AA942</f>
        <v>-100154.605196237</v>
      </c>
      <c r="C943" s="8" t="n">
        <f aca="false">+[2]data1cf!AB942</f>
        <v>-7381.77713474611</v>
      </c>
      <c r="D943" s="8" t="n">
        <f aca="false">+[2]data1cf!AC942</f>
        <v>-3244.60644784202</v>
      </c>
      <c r="E943" s="8" t="n">
        <f aca="false">+[2]data1cf!AD942</f>
        <v>-2912.70058826347</v>
      </c>
      <c r="F943" s="8" t="n">
        <f aca="false">+[2]data1cf!AE942</f>
        <v>-3208.08492363638</v>
      </c>
      <c r="G943" s="8" t="n">
        <f aca="false">+[2]data1cf!AF942</f>
        <v>-3493.55010026099</v>
      </c>
      <c r="H943" s="8" t="n">
        <f aca="false">+[2]data1cf!AG942</f>
        <v>-2183.69794516839</v>
      </c>
      <c r="I943" s="8" t="n">
        <f aca="false">+[2]data1cf!AH942</f>
        <v>-2312.77709031547</v>
      </c>
      <c r="J943" s="8" t="n">
        <f aca="false">+[2]data1cf!AI942</f>
        <v>-2325.21129285046</v>
      </c>
      <c r="K943" s="8" t="n">
        <f aca="false">+[2]data1cf!AJ942</f>
        <v>-2334.12451041147</v>
      </c>
      <c r="L943" s="8" t="n">
        <f aca="false">+[2]data1cf!AK942</f>
        <v>-2362.70522773087</v>
      </c>
      <c r="M943" s="8" t="n">
        <f aca="false">+[2]data1cf!AL942</f>
        <v>-2360.9031447143</v>
      </c>
      <c r="N943" s="8" t="n">
        <f aca="false">+[2]data1cf!AM942</f>
        <v>-2378.79196026278</v>
      </c>
      <c r="O943" s="8" t="n">
        <f aca="false">+[2]data1cf!AN942</f>
        <v>-2188.70346184616</v>
      </c>
      <c r="P943" s="8" t="n">
        <f aca="false">+[2]data1cf!AO942</f>
        <v>-2150.6004457886</v>
      </c>
      <c r="Q943" s="8" t="n">
        <f aca="false">+[2]data1cf!AP942</f>
        <v>-2151.23850667375</v>
      </c>
      <c r="R943" s="8" t="n">
        <f aca="false">+[2]data1cf!AQ942</f>
        <v>1148.73325975876</v>
      </c>
      <c r="S943" s="8" t="n">
        <f aca="false">+[2]data1cf!AR942</f>
        <v>0</v>
      </c>
      <c r="T943" s="8" t="n">
        <f aca="false">+[2]data1cf!AS942</f>
        <v>0</v>
      </c>
      <c r="U943" s="8" t="n">
        <f aca="false">+[2]data1cf!AT942</f>
        <v>0</v>
      </c>
      <c r="V943" s="8" t="n">
        <f aca="false">+[2]data1cf!AU942</f>
        <v>0</v>
      </c>
      <c r="W943" s="8" t="n">
        <f aca="false">+[2]data1cf!AV942</f>
        <v>0</v>
      </c>
      <c r="X943" s="8" t="n">
        <f aca="false">+[2]data1cf!AW942</f>
        <v>0</v>
      </c>
      <c r="Y943" s="8" t="n">
        <f aca="false">+[2]data1cf!AX942</f>
        <v>0</v>
      </c>
      <c r="Z943" s="8" t="n">
        <f aca="false">+[2]data1cf!AY942</f>
        <v>0</v>
      </c>
      <c r="AA943" s="8" t="n">
        <f aca="false">+[2]data1cf!AZ942</f>
        <v>0</v>
      </c>
      <c r="AB943" s="9"/>
      <c r="AC943" s="9"/>
      <c r="AD943" s="9"/>
      <c r="AE943" s="9"/>
      <c r="AF943" s="9"/>
      <c r="AG943" s="9"/>
      <c r="AH943" s="9"/>
      <c r="AI943" s="9"/>
      <c r="AJ943" s="9"/>
      <c r="AK943" s="1"/>
      <c r="AL943" s="1" t="e">
        <f aca="false">SUMPRODUCT(B943:AJ943,PVCapPrice)</f>
        <v>#DIV/0!</v>
      </c>
      <c r="AM943" s="1"/>
      <c r="AN943" s="1"/>
      <c r="AO943" s="1"/>
      <c r="AP943" s="1"/>
      <c r="AQ943" s="1"/>
    </row>
    <row r="944" customFormat="false" ht="11.25" hidden="false" customHeight="false" outlineLevel="0" collapsed="false">
      <c r="A944" s="1" t="n">
        <v>942</v>
      </c>
      <c r="B944" s="8" t="n">
        <f aca="false">+[2]data1cf!AA943</f>
        <v>-89656.8357122116</v>
      </c>
      <c r="C944" s="8" t="n">
        <f aca="false">+[2]data1cf!AB943</f>
        <v>-7562.15446204342</v>
      </c>
      <c r="D944" s="8" t="n">
        <f aca="false">+[2]data1cf!AC943</f>
        <v>-3683.82684340769</v>
      </c>
      <c r="E944" s="8" t="n">
        <f aca="false">+[2]data1cf!AD943</f>
        <v>-3311.4533103786</v>
      </c>
      <c r="F944" s="8" t="n">
        <f aca="false">+[2]data1cf!AE943</f>
        <v>-3448.28419098099</v>
      </c>
      <c r="G944" s="8" t="n">
        <f aca="false">+[2]data1cf!AF943</f>
        <v>-3858.59342987938</v>
      </c>
      <c r="H944" s="8" t="n">
        <f aca="false">+[2]data1cf!AG943</f>
        <v>-2437.97743707512</v>
      </c>
      <c r="I944" s="8" t="n">
        <f aca="false">+[2]data1cf!AH943</f>
        <v>-2553.58752406343</v>
      </c>
      <c r="J944" s="8" t="n">
        <f aca="false">+[2]data1cf!AI943</f>
        <v>-2566.02172659842</v>
      </c>
      <c r="K944" s="8" t="n">
        <f aca="false">+[2]data1cf!AJ943</f>
        <v>-2575.34309743697</v>
      </c>
      <c r="L944" s="8" t="n">
        <f aca="false">+[2]data1cf!AK943</f>
        <v>-2603.51566147883</v>
      </c>
      <c r="M944" s="8" t="n">
        <f aca="false">+[2]data1cf!AL943</f>
        <v>-2602.12173173979</v>
      </c>
      <c r="N944" s="8" t="n">
        <f aca="false">+[2]data1cf!AM943</f>
        <v>-2619.60239401073</v>
      </c>
      <c r="O944" s="8" t="n">
        <f aca="false">+[2]data1cf!AN943</f>
        <v>-2429.92204887165</v>
      </c>
      <c r="P944" s="8" t="n">
        <f aca="false">+[2]data1cf!AO943</f>
        <v>-2391.41087953655</v>
      </c>
      <c r="Q944" s="8" t="n">
        <f aca="false">+[2]data1cf!AP943</f>
        <v>-2392.45709369925</v>
      </c>
      <c r="R944" s="8" t="n">
        <f aca="false">+[2]data1cf!AQ943</f>
        <v>1028.32804288478</v>
      </c>
      <c r="S944" s="8" t="n">
        <f aca="false">+[2]data1cf!AR943</f>
        <v>0</v>
      </c>
      <c r="T944" s="8" t="n">
        <f aca="false">+[2]data1cf!AS943</f>
        <v>0</v>
      </c>
      <c r="U944" s="8" t="n">
        <f aca="false">+[2]data1cf!AT943</f>
        <v>0</v>
      </c>
      <c r="V944" s="8" t="n">
        <f aca="false">+[2]data1cf!AU943</f>
        <v>0</v>
      </c>
      <c r="W944" s="8" t="n">
        <f aca="false">+[2]data1cf!AV943</f>
        <v>0</v>
      </c>
      <c r="X944" s="8" t="n">
        <f aca="false">+[2]data1cf!AW943</f>
        <v>0</v>
      </c>
      <c r="Y944" s="8" t="n">
        <f aca="false">+[2]data1cf!AX943</f>
        <v>0</v>
      </c>
      <c r="Z944" s="8" t="n">
        <f aca="false">+[2]data1cf!AY943</f>
        <v>0</v>
      </c>
      <c r="AA944" s="8" t="n">
        <f aca="false">+[2]data1cf!AZ943</f>
        <v>0</v>
      </c>
      <c r="AB944" s="9"/>
      <c r="AC944" s="9"/>
      <c r="AD944" s="9"/>
      <c r="AE944" s="9"/>
      <c r="AF944" s="9"/>
      <c r="AG944" s="9"/>
      <c r="AH944" s="9"/>
      <c r="AI944" s="9"/>
      <c r="AJ944" s="9"/>
      <c r="AK944" s="1"/>
      <c r="AL944" s="1" t="e">
        <f aca="false">SUMPRODUCT(B944:AJ944,PVCapPrice)</f>
        <v>#DIV/0!</v>
      </c>
      <c r="AM944" s="1"/>
      <c r="AN944" s="1"/>
      <c r="AO944" s="1"/>
      <c r="AP944" s="1"/>
      <c r="AQ944" s="1"/>
    </row>
    <row r="945" customFormat="false" ht="11.25" hidden="false" customHeight="false" outlineLevel="0" collapsed="false">
      <c r="A945" s="1" t="n">
        <v>943</v>
      </c>
      <c r="B945" s="8" t="n">
        <f aca="false">+[2]data1cf!AA944</f>
        <v>-86418.3064208731</v>
      </c>
      <c r="C945" s="8" t="n">
        <f aca="false">+[2]data1cf!AB944</f>
        <v>-7649.94670349517</v>
      </c>
      <c r="D945" s="8" t="n">
        <f aca="false">+[2]data1cf!AC944</f>
        <v>-3770.38927233224</v>
      </c>
      <c r="E945" s="8" t="n">
        <f aca="false">+[2]data1cf!AD944</f>
        <v>-3403.59288774536</v>
      </c>
      <c r="F945" s="8" t="n">
        <f aca="false">+[2]data1cf!AE944</f>
        <v>-3601.55112930262</v>
      </c>
      <c r="G945" s="8" t="n">
        <f aca="false">+[2]data1cf!AF944</f>
        <v>-3851.47918442788</v>
      </c>
      <c r="H945" s="8" t="n">
        <f aca="false">+[2]data1cf!AG944</f>
        <v>-2516.42187081696</v>
      </c>
      <c r="I945" s="8" t="n">
        <f aca="false">+[2]data1cf!AH944</f>
        <v>-2627.8767951833</v>
      </c>
      <c r="J945" s="8" t="n">
        <f aca="false">+[2]data1cf!AI944</f>
        <v>-2640.31099771829</v>
      </c>
      <c r="K945" s="8" t="n">
        <f aca="false">+[2]data1cf!AJ944</f>
        <v>-2649.75828257569</v>
      </c>
      <c r="L945" s="8" t="n">
        <f aca="false">+[2]data1cf!AK944</f>
        <v>-2677.8049325987</v>
      </c>
      <c r="M945" s="8" t="n">
        <f aca="false">+[2]data1cf!AL944</f>
        <v>-2676.53691687851</v>
      </c>
      <c r="N945" s="8" t="n">
        <f aca="false">+[2]data1cf!AM944</f>
        <v>-2693.89166513061</v>
      </c>
      <c r="O945" s="8" t="n">
        <f aca="false">+[2]data1cf!AN944</f>
        <v>-2504.33723401037</v>
      </c>
      <c r="P945" s="8" t="n">
        <f aca="false">+[2]data1cf!AO944</f>
        <v>-2465.70015065643</v>
      </c>
      <c r="Q945" s="8" t="n">
        <f aca="false">+[2]data1cf!AP944</f>
        <v>-2466.87227883797</v>
      </c>
      <c r="R945" s="8" t="n">
        <f aca="false">+[2]data1cf!AQ944</f>
        <v>991.183407324846</v>
      </c>
      <c r="S945" s="8" t="n">
        <f aca="false">+[2]data1cf!AR944</f>
        <v>0</v>
      </c>
      <c r="T945" s="8" t="n">
        <f aca="false">+[2]data1cf!AS944</f>
        <v>0</v>
      </c>
      <c r="U945" s="8" t="n">
        <f aca="false">+[2]data1cf!AT944</f>
        <v>0</v>
      </c>
      <c r="V945" s="8" t="n">
        <f aca="false">+[2]data1cf!AU944</f>
        <v>0</v>
      </c>
      <c r="W945" s="8" t="n">
        <f aca="false">+[2]data1cf!AV944</f>
        <v>0</v>
      </c>
      <c r="X945" s="8" t="n">
        <f aca="false">+[2]data1cf!AW944</f>
        <v>0</v>
      </c>
      <c r="Y945" s="8" t="n">
        <f aca="false">+[2]data1cf!AX944</f>
        <v>0</v>
      </c>
      <c r="Z945" s="8" t="n">
        <f aca="false">+[2]data1cf!AY944</f>
        <v>0</v>
      </c>
      <c r="AA945" s="8" t="n">
        <f aca="false">+[2]data1cf!AZ944</f>
        <v>0</v>
      </c>
      <c r="AB945" s="9"/>
      <c r="AC945" s="9"/>
      <c r="AD945" s="9"/>
      <c r="AE945" s="9"/>
      <c r="AF945" s="9"/>
      <c r="AG945" s="9"/>
      <c r="AH945" s="9"/>
      <c r="AI945" s="9"/>
      <c r="AJ945" s="9"/>
      <c r="AK945" s="1"/>
      <c r="AL945" s="1" t="e">
        <f aca="false">SUMPRODUCT(B945:AJ945,PVCapPrice)</f>
        <v>#DIV/0!</v>
      </c>
      <c r="AM945" s="1"/>
      <c r="AN945" s="1"/>
      <c r="AO945" s="1"/>
      <c r="AP945" s="1"/>
      <c r="AQ945" s="1"/>
    </row>
    <row r="946" customFormat="false" ht="11.25" hidden="false" customHeight="false" outlineLevel="0" collapsed="false">
      <c r="A946" s="1" t="n">
        <v>944</v>
      </c>
      <c r="B946" s="8" t="n">
        <f aca="false">+[2]data1cf!AA945</f>
        <v>-94801.3635604556</v>
      </c>
      <c r="C946" s="8" t="n">
        <f aca="false">+[2]data1cf!AB945</f>
        <v>-7533.69468631604</v>
      </c>
      <c r="D946" s="8" t="n">
        <f aca="false">+[2]data1cf!AC945</f>
        <v>-3368.31881678795</v>
      </c>
      <c r="E946" s="8" t="n">
        <f aca="false">+[2]data1cf!AD945</f>
        <v>-2980.7140672783</v>
      </c>
      <c r="F946" s="8" t="n">
        <f aca="false">+[2]data1cf!AE945</f>
        <v>-3342.05412677968</v>
      </c>
      <c r="G946" s="8" t="n">
        <f aca="false">+[2]data1cf!AF945</f>
        <v>-3597.55486777943</v>
      </c>
      <c r="H946" s="8" t="n">
        <f aca="false">+[2]data1cf!AG945</f>
        <v>-2313.36544884828</v>
      </c>
      <c r="I946" s="8" t="n">
        <f aca="false">+[2]data1cf!AH945</f>
        <v>-2435.57617084699</v>
      </c>
      <c r="J946" s="8" t="n">
        <f aca="false">+[2]data1cf!AI945</f>
        <v>-2448.01037338198</v>
      </c>
      <c r="K946" s="8" t="n">
        <f aca="false">+[2]data1cf!AJ945</f>
        <v>-2457.13172497779</v>
      </c>
      <c r="L946" s="8" t="n">
        <f aca="false">+[2]data1cf!AK945</f>
        <v>-2485.50430826239</v>
      </c>
      <c r="M946" s="8" t="n">
        <f aca="false">+[2]data1cf!AL945</f>
        <v>-2483.91035928061</v>
      </c>
      <c r="N946" s="8" t="n">
        <f aca="false">+[2]data1cf!AM945</f>
        <v>-2501.5910407943</v>
      </c>
      <c r="O946" s="8" t="n">
        <f aca="false">+[2]data1cf!AN945</f>
        <v>-2311.71067641247</v>
      </c>
      <c r="P946" s="8" t="n">
        <f aca="false">+[2]data1cf!AO945</f>
        <v>-2273.39952632012</v>
      </c>
      <c r="Q946" s="8" t="n">
        <f aca="false">+[2]data1cf!AP945</f>
        <v>-2274.24572124007</v>
      </c>
      <c r="R946" s="8" t="n">
        <f aca="false">+[2]data1cf!AQ945</f>
        <v>1087.333719493</v>
      </c>
      <c r="S946" s="8" t="n">
        <f aca="false">+[2]data1cf!AR945</f>
        <v>0</v>
      </c>
      <c r="T946" s="8" t="n">
        <f aca="false">+[2]data1cf!AS945</f>
        <v>0</v>
      </c>
      <c r="U946" s="8" t="n">
        <f aca="false">+[2]data1cf!AT945</f>
        <v>0</v>
      </c>
      <c r="V946" s="8" t="n">
        <f aca="false">+[2]data1cf!AU945</f>
        <v>0</v>
      </c>
      <c r="W946" s="8" t="n">
        <f aca="false">+[2]data1cf!AV945</f>
        <v>0</v>
      </c>
      <c r="X946" s="8" t="n">
        <f aca="false">+[2]data1cf!AW945</f>
        <v>0</v>
      </c>
      <c r="Y946" s="8" t="n">
        <f aca="false">+[2]data1cf!AX945</f>
        <v>0</v>
      </c>
      <c r="Z946" s="8" t="n">
        <f aca="false">+[2]data1cf!AY945</f>
        <v>0</v>
      </c>
      <c r="AA946" s="8" t="n">
        <f aca="false">+[2]data1cf!AZ945</f>
        <v>0</v>
      </c>
      <c r="AB946" s="9"/>
      <c r="AC946" s="9"/>
      <c r="AD946" s="9"/>
      <c r="AE946" s="9"/>
      <c r="AF946" s="9"/>
      <c r="AG946" s="9"/>
      <c r="AH946" s="9"/>
      <c r="AI946" s="9"/>
      <c r="AJ946" s="9"/>
      <c r="AK946" s="1"/>
      <c r="AL946" s="1" t="e">
        <f aca="false">SUMPRODUCT(B946:AJ946,PVCapPrice)</f>
        <v>#DIV/0!</v>
      </c>
      <c r="AM946" s="1"/>
      <c r="AN946" s="1"/>
      <c r="AO946" s="1"/>
      <c r="AP946" s="1"/>
      <c r="AQ946" s="1"/>
    </row>
    <row r="947" customFormat="false" ht="11.25" hidden="false" customHeight="false" outlineLevel="0" collapsed="false">
      <c r="A947" s="1" t="n">
        <v>945</v>
      </c>
      <c r="B947" s="8" t="n">
        <f aca="false">+[2]data1cf!AA946</f>
        <v>-97973.1534642322</v>
      </c>
      <c r="C947" s="8" t="n">
        <f aca="false">+[2]data1cf!AB946</f>
        <v>-7444.3854666684</v>
      </c>
      <c r="D947" s="8" t="n">
        <f aca="false">+[2]data1cf!AC946</f>
        <v>-3296.6192274639</v>
      </c>
      <c r="E947" s="8" t="n">
        <f aca="false">+[2]data1cf!AD946</f>
        <v>-3068.73294569292</v>
      </c>
      <c r="F947" s="8" t="n">
        <f aca="false">+[2]data1cf!AE946</f>
        <v>-3423.37023447333</v>
      </c>
      <c r="G947" s="8" t="n">
        <f aca="false">+[2]data1cf!AF946</f>
        <v>-3529.81131431565</v>
      </c>
      <c r="H947" s="8" t="n">
        <f aca="false">+[2]data1cf!AG946</f>
        <v>-2236.53759256942</v>
      </c>
      <c r="I947" s="8" t="n">
        <f aca="false">+[2]data1cf!AH946</f>
        <v>-2362.81784788628</v>
      </c>
      <c r="J947" s="8" t="n">
        <f aca="false">+[2]data1cf!AI946</f>
        <v>-2375.25205042127</v>
      </c>
      <c r="K947" s="8" t="n">
        <f aca="false">+[2]data1cf!AJ946</f>
        <v>-2384.25008282562</v>
      </c>
      <c r="L947" s="8" t="n">
        <f aca="false">+[2]data1cf!AK946</f>
        <v>-2412.74598530168</v>
      </c>
      <c r="M947" s="8" t="n">
        <f aca="false">+[2]data1cf!AL946</f>
        <v>-2411.02871712844</v>
      </c>
      <c r="N947" s="8" t="n">
        <f aca="false">+[2]data1cf!AM946</f>
        <v>-2428.83271783358</v>
      </c>
      <c r="O947" s="8" t="n">
        <f aca="false">+[2]data1cf!AN946</f>
        <v>-2238.8290342603</v>
      </c>
      <c r="P947" s="8" t="n">
        <f aca="false">+[2]data1cf!AO946</f>
        <v>-2200.6412033594</v>
      </c>
      <c r="Q947" s="8" t="n">
        <f aca="false">+[2]data1cf!AP946</f>
        <v>-2201.3640790879</v>
      </c>
      <c r="R947" s="8" t="n">
        <f aca="false">+[2]data1cf!AQ946</f>
        <v>1123.71288097336</v>
      </c>
      <c r="S947" s="8" t="n">
        <f aca="false">+[2]data1cf!AR946</f>
        <v>0</v>
      </c>
      <c r="T947" s="8" t="n">
        <f aca="false">+[2]data1cf!AS946</f>
        <v>0</v>
      </c>
      <c r="U947" s="8" t="n">
        <f aca="false">+[2]data1cf!AT946</f>
        <v>0</v>
      </c>
      <c r="V947" s="8" t="n">
        <f aca="false">+[2]data1cf!AU946</f>
        <v>0</v>
      </c>
      <c r="W947" s="8" t="n">
        <f aca="false">+[2]data1cf!AV946</f>
        <v>0</v>
      </c>
      <c r="X947" s="8" t="n">
        <f aca="false">+[2]data1cf!AW946</f>
        <v>0</v>
      </c>
      <c r="Y947" s="8" t="n">
        <f aca="false">+[2]data1cf!AX946</f>
        <v>0</v>
      </c>
      <c r="Z947" s="8" t="n">
        <f aca="false">+[2]data1cf!AY946</f>
        <v>0</v>
      </c>
      <c r="AA947" s="8" t="n">
        <f aca="false">+[2]data1cf!AZ946</f>
        <v>0</v>
      </c>
      <c r="AB947" s="9"/>
      <c r="AC947" s="9"/>
      <c r="AD947" s="9"/>
      <c r="AE947" s="9"/>
      <c r="AF947" s="9"/>
      <c r="AG947" s="9"/>
      <c r="AH947" s="9"/>
      <c r="AI947" s="9"/>
      <c r="AJ947" s="9"/>
      <c r="AK947" s="1"/>
      <c r="AL947" s="1" t="e">
        <f aca="false">SUMPRODUCT(B947:AJ947,PVCapPrice)</f>
        <v>#DIV/0!</v>
      </c>
      <c r="AM947" s="1"/>
      <c r="AN947" s="1"/>
      <c r="AO947" s="1"/>
      <c r="AP947" s="1"/>
      <c r="AQ947" s="1"/>
    </row>
    <row r="948" customFormat="false" ht="11.25" hidden="false" customHeight="false" outlineLevel="0" collapsed="false">
      <c r="A948" s="1" t="n">
        <v>946</v>
      </c>
      <c r="B948" s="8" t="n">
        <f aca="false">+[2]data1cf!AA947</f>
        <v>-102721.958979546</v>
      </c>
      <c r="C948" s="8" t="n">
        <f aca="false">+[2]data1cf!AB947</f>
        <v>-7315.87919763965</v>
      </c>
      <c r="D948" s="8" t="n">
        <f aca="false">+[2]data1cf!AC947</f>
        <v>-3081.24407156265</v>
      </c>
      <c r="E948" s="8" t="n">
        <f aca="false">+[2]data1cf!AD947</f>
        <v>-2881.04806970855</v>
      </c>
      <c r="F948" s="8" t="n">
        <f aca="false">+[2]data1cf!AE947</f>
        <v>-3091.15688665045</v>
      </c>
      <c r="G948" s="8" t="n">
        <f aca="false">+[2]data1cf!AF947</f>
        <v>-3507.48735606013</v>
      </c>
      <c r="H948" s="8" t="n">
        <f aca="false">+[2]data1cf!AG947</f>
        <v>-2121.51088566417</v>
      </c>
      <c r="I948" s="8" t="n">
        <f aca="false">+[2]data1cf!AH947</f>
        <v>-2253.88404840939</v>
      </c>
      <c r="J948" s="8" t="n">
        <f aca="false">+[2]data1cf!AI947</f>
        <v>-2266.31825094438</v>
      </c>
      <c r="K948" s="8" t="n">
        <f aca="false">+[2]data1cf!AJ947</f>
        <v>-2275.13164979029</v>
      </c>
      <c r="L948" s="8" t="n">
        <f aca="false">+[2]data1cf!AK947</f>
        <v>-2303.81218582479</v>
      </c>
      <c r="M948" s="8" t="n">
        <f aca="false">+[2]data1cf!AL947</f>
        <v>-2301.91028409312</v>
      </c>
      <c r="N948" s="8" t="n">
        <f aca="false">+[2]data1cf!AM947</f>
        <v>-2319.89891835669</v>
      </c>
      <c r="O948" s="8" t="n">
        <f aca="false">+[2]data1cf!AN947</f>
        <v>-2129.71060122498</v>
      </c>
      <c r="P948" s="8" t="n">
        <f aca="false">+[2]data1cf!AO947</f>
        <v>-2091.70740388252</v>
      </c>
      <c r="Q948" s="8" t="n">
        <f aca="false">+[2]data1cf!AP947</f>
        <v>-2092.24564605257</v>
      </c>
      <c r="R948" s="8" t="n">
        <f aca="false">+[2]data1cf!AQ947</f>
        <v>1178.1797807118</v>
      </c>
      <c r="S948" s="8" t="n">
        <f aca="false">+[2]data1cf!AR947</f>
        <v>0</v>
      </c>
      <c r="T948" s="8" t="n">
        <f aca="false">+[2]data1cf!AS947</f>
        <v>0</v>
      </c>
      <c r="U948" s="8" t="n">
        <f aca="false">+[2]data1cf!AT947</f>
        <v>0</v>
      </c>
      <c r="V948" s="8" t="n">
        <f aca="false">+[2]data1cf!AU947</f>
        <v>0</v>
      </c>
      <c r="W948" s="8" t="n">
        <f aca="false">+[2]data1cf!AV947</f>
        <v>0</v>
      </c>
      <c r="X948" s="8" t="n">
        <f aca="false">+[2]data1cf!AW947</f>
        <v>0</v>
      </c>
      <c r="Y948" s="8" t="n">
        <f aca="false">+[2]data1cf!AX947</f>
        <v>0</v>
      </c>
      <c r="Z948" s="8" t="n">
        <f aca="false">+[2]data1cf!AY947</f>
        <v>0</v>
      </c>
      <c r="AA948" s="8" t="n">
        <f aca="false">+[2]data1cf!AZ947</f>
        <v>0</v>
      </c>
      <c r="AB948" s="9"/>
      <c r="AC948" s="9"/>
      <c r="AD948" s="9"/>
      <c r="AE948" s="9"/>
      <c r="AF948" s="9"/>
      <c r="AG948" s="9"/>
      <c r="AH948" s="9"/>
      <c r="AI948" s="9"/>
      <c r="AJ948" s="9"/>
      <c r="AK948" s="1"/>
      <c r="AL948" s="1" t="e">
        <f aca="false">SUMPRODUCT(B948:AJ948,PVCapPrice)</f>
        <v>#DIV/0!</v>
      </c>
      <c r="AM948" s="1"/>
      <c r="AN948" s="1"/>
      <c r="AO948" s="1"/>
      <c r="AP948" s="1"/>
      <c r="AQ948" s="1"/>
    </row>
    <row r="949" customFormat="false" ht="11.25" hidden="false" customHeight="false" outlineLevel="0" collapsed="false">
      <c r="A949" s="1" t="n">
        <v>947</v>
      </c>
      <c r="B949" s="8" t="n">
        <f aca="false">+[2]data1cf!AA948</f>
        <v>-99374.8953896178</v>
      </c>
      <c r="C949" s="8" t="n">
        <f aca="false">+[2]data1cf!AB948</f>
        <v>-7487.30623635497</v>
      </c>
      <c r="D949" s="8" t="n">
        <f aca="false">+[2]data1cf!AC948</f>
        <v>-3243.31238590622</v>
      </c>
      <c r="E949" s="8" t="n">
        <f aca="false">+[2]data1cf!AD948</f>
        <v>-2846.44997478714</v>
      </c>
      <c r="F949" s="8" t="n">
        <f aca="false">+[2]data1cf!AE948</f>
        <v>-3295.4030205075</v>
      </c>
      <c r="G949" s="8" t="n">
        <f aca="false">+[2]data1cf!AF948</f>
        <v>-3528.54104438892</v>
      </c>
      <c r="H949" s="8" t="n">
        <f aca="false">+[2]data1cf!AG948</f>
        <v>-2202.58426323467</v>
      </c>
      <c r="I949" s="8" t="n">
        <f aca="false">+[2]data1cf!AH948</f>
        <v>-2330.66300951147</v>
      </c>
      <c r="J949" s="8" t="n">
        <f aca="false">+[2]data1cf!AI948</f>
        <v>-2343.09721204646</v>
      </c>
      <c r="K949" s="8" t="n">
        <f aca="false">+[2]data1cf!AJ948</f>
        <v>-2352.04074472475</v>
      </c>
      <c r="L949" s="8" t="n">
        <f aca="false">+[2]data1cf!AK948</f>
        <v>-2380.59114692687</v>
      </c>
      <c r="M949" s="8" t="n">
        <f aca="false">+[2]data1cf!AL948</f>
        <v>-2378.81937902757</v>
      </c>
      <c r="N949" s="8" t="n">
        <f aca="false">+[2]data1cf!AM948</f>
        <v>-2396.67787945878</v>
      </c>
      <c r="O949" s="8" t="n">
        <f aca="false">+[2]data1cf!AN948</f>
        <v>-2206.61969615944</v>
      </c>
      <c r="P949" s="8" t="n">
        <f aca="false">+[2]data1cf!AO948</f>
        <v>-2168.4863649846</v>
      </c>
      <c r="Q949" s="8" t="n">
        <f aca="false">+[2]data1cf!AP948</f>
        <v>-2169.15474098703</v>
      </c>
      <c r="R949" s="8" t="n">
        <f aca="false">+[2]data1cf!AQ948</f>
        <v>1139.79030016076</v>
      </c>
      <c r="S949" s="8" t="n">
        <f aca="false">+[2]data1cf!AR948</f>
        <v>0</v>
      </c>
      <c r="T949" s="8" t="n">
        <f aca="false">+[2]data1cf!AS948</f>
        <v>0</v>
      </c>
      <c r="U949" s="8" t="n">
        <f aca="false">+[2]data1cf!AT948</f>
        <v>0</v>
      </c>
      <c r="V949" s="8" t="n">
        <f aca="false">+[2]data1cf!AU948</f>
        <v>0</v>
      </c>
      <c r="W949" s="8" t="n">
        <f aca="false">+[2]data1cf!AV948</f>
        <v>0</v>
      </c>
      <c r="X949" s="8" t="n">
        <f aca="false">+[2]data1cf!AW948</f>
        <v>0</v>
      </c>
      <c r="Y949" s="8" t="n">
        <f aca="false">+[2]data1cf!AX948</f>
        <v>0</v>
      </c>
      <c r="Z949" s="8" t="n">
        <f aca="false">+[2]data1cf!AY948</f>
        <v>0</v>
      </c>
      <c r="AA949" s="8" t="n">
        <f aca="false">+[2]data1cf!AZ948</f>
        <v>0</v>
      </c>
      <c r="AB949" s="9"/>
      <c r="AC949" s="9"/>
      <c r="AD949" s="9"/>
      <c r="AE949" s="9"/>
      <c r="AF949" s="9"/>
      <c r="AG949" s="9"/>
      <c r="AH949" s="9"/>
      <c r="AI949" s="9"/>
      <c r="AJ949" s="9"/>
      <c r="AK949" s="1"/>
      <c r="AL949" s="1" t="e">
        <f aca="false">SUMPRODUCT(B949:AJ949,PVCapPrice)</f>
        <v>#DIV/0!</v>
      </c>
      <c r="AM949" s="1"/>
      <c r="AN949" s="1"/>
      <c r="AO949" s="1"/>
      <c r="AP949" s="1"/>
      <c r="AQ949" s="1"/>
    </row>
    <row r="950" customFormat="false" ht="11.25" hidden="false" customHeight="false" outlineLevel="0" collapsed="false">
      <c r="A950" s="1" t="n">
        <v>948</v>
      </c>
      <c r="B950" s="8" t="n">
        <f aca="false">+[2]data1cf!AA949</f>
        <v>-92054.8568667634</v>
      </c>
      <c r="C950" s="8" t="n">
        <f aca="false">+[2]data1cf!AB949</f>
        <v>-7589.81556559564</v>
      </c>
      <c r="D950" s="8" t="n">
        <f aca="false">+[2]data1cf!AC949</f>
        <v>-3484.99048130707</v>
      </c>
      <c r="E950" s="8" t="n">
        <f aca="false">+[2]data1cf!AD949</f>
        <v>-3079.86541642763</v>
      </c>
      <c r="F950" s="8" t="n">
        <f aca="false">+[2]data1cf!AE949</f>
        <v>-3458.51108513917</v>
      </c>
      <c r="G950" s="8" t="n">
        <f aca="false">+[2]data1cf!AF949</f>
        <v>-3657.900652713</v>
      </c>
      <c r="H950" s="8" t="n">
        <f aca="false">+[2]data1cf!AG949</f>
        <v>-2379.89199314449</v>
      </c>
      <c r="I950" s="8" t="n">
        <f aca="false">+[2]data1cf!AH949</f>
        <v>-2498.57883719493</v>
      </c>
      <c r="J950" s="8" t="n">
        <f aca="false">+[2]data1cf!AI949</f>
        <v>-2511.01303972992</v>
      </c>
      <c r="K950" s="8" t="n">
        <f aca="false">+[2]data1cf!AJ949</f>
        <v>-2520.24117550598</v>
      </c>
      <c r="L950" s="8" t="n">
        <f aca="false">+[2]data1cf!AK949</f>
        <v>-2548.50697461033</v>
      </c>
      <c r="M950" s="8" t="n">
        <f aca="false">+[2]data1cf!AL949</f>
        <v>-2547.01980980881</v>
      </c>
      <c r="N950" s="8" t="n">
        <f aca="false">+[2]data1cf!AM949</f>
        <v>-2564.59370714224</v>
      </c>
      <c r="O950" s="8" t="n">
        <f aca="false">+[2]data1cf!AN949</f>
        <v>-2374.82012694067</v>
      </c>
      <c r="P950" s="8" t="n">
        <f aca="false">+[2]data1cf!AO949</f>
        <v>-2336.40219266806</v>
      </c>
      <c r="Q950" s="8" t="n">
        <f aca="false">+[2]data1cf!AP949</f>
        <v>-2337.35517176826</v>
      </c>
      <c r="R950" s="8" t="n">
        <f aca="false">+[2]data1cf!AQ949</f>
        <v>1055.83238631903</v>
      </c>
      <c r="S950" s="8" t="n">
        <f aca="false">+[2]data1cf!AR949</f>
        <v>0</v>
      </c>
      <c r="T950" s="8" t="n">
        <f aca="false">+[2]data1cf!AS949</f>
        <v>0</v>
      </c>
      <c r="U950" s="8" t="n">
        <f aca="false">+[2]data1cf!AT949</f>
        <v>0</v>
      </c>
      <c r="V950" s="8" t="n">
        <f aca="false">+[2]data1cf!AU949</f>
        <v>0</v>
      </c>
      <c r="W950" s="8" t="n">
        <f aca="false">+[2]data1cf!AV949</f>
        <v>0</v>
      </c>
      <c r="X950" s="8" t="n">
        <f aca="false">+[2]data1cf!AW949</f>
        <v>0</v>
      </c>
      <c r="Y950" s="8" t="n">
        <f aca="false">+[2]data1cf!AX949</f>
        <v>0</v>
      </c>
      <c r="Z950" s="8" t="n">
        <f aca="false">+[2]data1cf!AY949</f>
        <v>0</v>
      </c>
      <c r="AA950" s="8" t="n">
        <f aca="false">+[2]data1cf!AZ949</f>
        <v>0</v>
      </c>
      <c r="AB950" s="9"/>
      <c r="AC950" s="9"/>
      <c r="AD950" s="9"/>
      <c r="AE950" s="9"/>
      <c r="AF950" s="9"/>
      <c r="AG950" s="9"/>
      <c r="AH950" s="9"/>
      <c r="AI950" s="9"/>
      <c r="AJ950" s="9"/>
      <c r="AK950" s="1"/>
      <c r="AL950" s="1" t="e">
        <f aca="false">SUMPRODUCT(B950:AJ950,PVCapPrice)</f>
        <v>#DIV/0!</v>
      </c>
      <c r="AM950" s="1"/>
      <c r="AN950" s="1"/>
      <c r="AO950" s="1"/>
      <c r="AP950" s="1"/>
      <c r="AQ950" s="1"/>
    </row>
    <row r="951" customFormat="false" ht="11.25" hidden="false" customHeight="false" outlineLevel="0" collapsed="false">
      <c r="A951" s="1" t="n">
        <v>949</v>
      </c>
      <c r="B951" s="8" t="n">
        <f aca="false">+[2]data1cf!AA950</f>
        <v>-90415.0633537746</v>
      </c>
      <c r="C951" s="8" t="n">
        <f aca="false">+[2]data1cf!AB950</f>
        <v>-7591.30366510244</v>
      </c>
      <c r="D951" s="8" t="n">
        <f aca="false">+[2]data1cf!AC950</f>
        <v>-3555.48539210034</v>
      </c>
      <c r="E951" s="8" t="n">
        <f aca="false">+[2]data1cf!AD950</f>
        <v>-3233.14252104486</v>
      </c>
      <c r="F951" s="8" t="n">
        <f aca="false">+[2]data1cf!AE950</f>
        <v>-3358.8884951299</v>
      </c>
      <c r="G951" s="8" t="n">
        <f aca="false">+[2]data1cf!AF950</f>
        <v>-3623.79638388806</v>
      </c>
      <c r="H951" s="8" t="n">
        <f aca="false">+[2]data1cf!AG950</f>
        <v>-2419.61146516655</v>
      </c>
      <c r="I951" s="8" t="n">
        <f aca="false">+[2]data1cf!AH950</f>
        <v>-2536.19438854808</v>
      </c>
      <c r="J951" s="8" t="n">
        <f aca="false">+[2]data1cf!AI950</f>
        <v>-2548.62859108307</v>
      </c>
      <c r="K951" s="8" t="n">
        <f aca="false">+[2]data1cf!AJ950</f>
        <v>-2557.92048203092</v>
      </c>
      <c r="L951" s="8" t="n">
        <f aca="false">+[2]data1cf!AK950</f>
        <v>-2586.12252596348</v>
      </c>
      <c r="M951" s="8" t="n">
        <f aca="false">+[2]data1cf!AL950</f>
        <v>-2584.69911633374</v>
      </c>
      <c r="N951" s="8" t="n">
        <f aca="false">+[2]data1cf!AM950</f>
        <v>-2602.20925849539</v>
      </c>
      <c r="O951" s="8" t="n">
        <f aca="false">+[2]data1cf!AN950</f>
        <v>-2412.49943346561</v>
      </c>
      <c r="P951" s="8" t="n">
        <f aca="false">+[2]data1cf!AO950</f>
        <v>-2374.01774402121</v>
      </c>
      <c r="Q951" s="8" t="n">
        <f aca="false">+[2]data1cf!AP950</f>
        <v>-2375.0344782932</v>
      </c>
      <c r="R951" s="8" t="n">
        <f aca="false">+[2]data1cf!AQ950</f>
        <v>1037.02461064245</v>
      </c>
      <c r="S951" s="8" t="n">
        <f aca="false">+[2]data1cf!AR950</f>
        <v>0</v>
      </c>
      <c r="T951" s="8" t="n">
        <f aca="false">+[2]data1cf!AS950</f>
        <v>0</v>
      </c>
      <c r="U951" s="8" t="n">
        <f aca="false">+[2]data1cf!AT950</f>
        <v>0</v>
      </c>
      <c r="V951" s="8" t="n">
        <f aca="false">+[2]data1cf!AU950</f>
        <v>0</v>
      </c>
      <c r="W951" s="8" t="n">
        <f aca="false">+[2]data1cf!AV950</f>
        <v>0</v>
      </c>
      <c r="X951" s="8" t="n">
        <f aca="false">+[2]data1cf!AW950</f>
        <v>0</v>
      </c>
      <c r="Y951" s="8" t="n">
        <f aca="false">+[2]data1cf!AX950</f>
        <v>0</v>
      </c>
      <c r="Z951" s="8" t="n">
        <f aca="false">+[2]data1cf!AY950</f>
        <v>0</v>
      </c>
      <c r="AA951" s="8" t="n">
        <f aca="false">+[2]data1cf!AZ950</f>
        <v>0</v>
      </c>
      <c r="AB951" s="9"/>
      <c r="AC951" s="9"/>
      <c r="AD951" s="9"/>
      <c r="AE951" s="9"/>
      <c r="AF951" s="9"/>
      <c r="AG951" s="9"/>
      <c r="AH951" s="9"/>
      <c r="AI951" s="9"/>
      <c r="AJ951" s="9"/>
      <c r="AK951" s="1"/>
      <c r="AL951" s="1" t="e">
        <f aca="false">SUMPRODUCT(B951:AJ951,PVCapPrice)</f>
        <v>#DIV/0!</v>
      </c>
      <c r="AM951" s="1"/>
      <c r="AN951" s="1"/>
      <c r="AO951" s="1"/>
      <c r="AP951" s="1"/>
      <c r="AQ951" s="1"/>
    </row>
    <row r="952" customFormat="false" ht="11.25" hidden="false" customHeight="false" outlineLevel="0" collapsed="false">
      <c r="A952" s="1" t="n">
        <v>950</v>
      </c>
      <c r="B952" s="8" t="n">
        <f aca="false">+[2]data1cf!AA951</f>
        <v>-95778.6103493155</v>
      </c>
      <c r="C952" s="8" t="n">
        <f aca="false">+[2]data1cf!AB951</f>
        <v>-7481.39331384386</v>
      </c>
      <c r="D952" s="8" t="n">
        <f aca="false">+[2]data1cf!AC951</f>
        <v>-3396.83601536904</v>
      </c>
      <c r="E952" s="8" t="n">
        <f aca="false">+[2]data1cf!AD951</f>
        <v>-3171.73006667536</v>
      </c>
      <c r="F952" s="8" t="n">
        <f aca="false">+[2]data1cf!AE951</f>
        <v>-3269.03440037869</v>
      </c>
      <c r="G952" s="8" t="n">
        <f aca="false">+[2]data1cf!AF951</f>
        <v>-3557.34745781743</v>
      </c>
      <c r="H952" s="8" t="n">
        <f aca="false">+[2]data1cf!AG951</f>
        <v>-2289.69434258928</v>
      </c>
      <c r="I952" s="8" t="n">
        <f aca="false">+[2]data1cf!AH951</f>
        <v>-2413.15891130797</v>
      </c>
      <c r="J952" s="8" t="n">
        <f aca="false">+[2]data1cf!AI951</f>
        <v>-2425.59311384296</v>
      </c>
      <c r="K952" s="8" t="n">
        <f aca="false">+[2]data1cf!AJ951</f>
        <v>-2434.67647008362</v>
      </c>
      <c r="L952" s="8" t="n">
        <f aca="false">+[2]data1cf!AK951</f>
        <v>-2463.08704872337</v>
      </c>
      <c r="M952" s="8" t="n">
        <f aca="false">+[2]data1cf!AL951</f>
        <v>-2461.45510438644</v>
      </c>
      <c r="N952" s="8" t="n">
        <f aca="false">+[2]data1cf!AM951</f>
        <v>-2479.17378125528</v>
      </c>
      <c r="O952" s="8" t="n">
        <f aca="false">+[2]data1cf!AN951</f>
        <v>-2289.25542151831</v>
      </c>
      <c r="P952" s="8" t="n">
        <f aca="false">+[2]data1cf!AO951</f>
        <v>-2250.9822667811</v>
      </c>
      <c r="Q952" s="8" t="n">
        <f aca="false">+[2]data1cf!AP951</f>
        <v>-2251.7904663459</v>
      </c>
      <c r="R952" s="8" t="n">
        <f aca="false">+[2]data1cf!AQ951</f>
        <v>1098.54234926251</v>
      </c>
      <c r="S952" s="8" t="n">
        <f aca="false">+[2]data1cf!AR951</f>
        <v>0</v>
      </c>
      <c r="T952" s="8" t="n">
        <f aca="false">+[2]data1cf!AS951</f>
        <v>0</v>
      </c>
      <c r="U952" s="8" t="n">
        <f aca="false">+[2]data1cf!AT951</f>
        <v>0</v>
      </c>
      <c r="V952" s="8" t="n">
        <f aca="false">+[2]data1cf!AU951</f>
        <v>0</v>
      </c>
      <c r="W952" s="8" t="n">
        <f aca="false">+[2]data1cf!AV951</f>
        <v>0</v>
      </c>
      <c r="X952" s="8" t="n">
        <f aca="false">+[2]data1cf!AW951</f>
        <v>0</v>
      </c>
      <c r="Y952" s="8" t="n">
        <f aca="false">+[2]data1cf!AX951</f>
        <v>0</v>
      </c>
      <c r="Z952" s="8" t="n">
        <f aca="false">+[2]data1cf!AY951</f>
        <v>0</v>
      </c>
      <c r="AA952" s="8" t="n">
        <f aca="false">+[2]data1cf!AZ951</f>
        <v>0</v>
      </c>
      <c r="AB952" s="9"/>
      <c r="AC952" s="9"/>
      <c r="AD952" s="9"/>
      <c r="AE952" s="9"/>
      <c r="AF952" s="9"/>
      <c r="AG952" s="9"/>
      <c r="AH952" s="9"/>
      <c r="AI952" s="9"/>
      <c r="AJ952" s="9"/>
      <c r="AK952" s="1"/>
      <c r="AL952" s="1" t="e">
        <f aca="false">SUMPRODUCT(B952:AJ952,PVCapPrice)</f>
        <v>#DIV/0!</v>
      </c>
      <c r="AM952" s="1"/>
      <c r="AN952" s="1"/>
      <c r="AO952" s="1"/>
      <c r="AP952" s="1"/>
      <c r="AQ952" s="1"/>
    </row>
    <row r="953" customFormat="false" ht="11.25" hidden="false" customHeight="false" outlineLevel="0" collapsed="false">
      <c r="A953" s="1" t="n">
        <v>951</v>
      </c>
      <c r="B953" s="8" t="n">
        <f aca="false">+[2]data1cf!AA952</f>
        <v>-103521.032177015</v>
      </c>
      <c r="C953" s="8" t="n">
        <f aca="false">+[2]data1cf!AB952</f>
        <v>-7297.91520416419</v>
      </c>
      <c r="D953" s="8" t="n">
        <f aca="false">+[2]data1cf!AC952</f>
        <v>-3024.49593167367</v>
      </c>
      <c r="E953" s="8" t="n">
        <f aca="false">+[2]data1cf!AD952</f>
        <v>-2688.73557532627</v>
      </c>
      <c r="F953" s="8" t="n">
        <f aca="false">+[2]data1cf!AE952</f>
        <v>-3070.73130528609</v>
      </c>
      <c r="G953" s="8" t="n">
        <f aca="false">+[2]data1cf!AF952</f>
        <v>-3489.79946413422</v>
      </c>
      <c r="H953" s="8" t="n">
        <f aca="false">+[2]data1cf!AG952</f>
        <v>-2102.15554289751</v>
      </c>
      <c r="I953" s="8" t="n">
        <f aca="false">+[2]data1cf!AH952</f>
        <v>-2235.55394851801</v>
      </c>
      <c r="J953" s="8" t="n">
        <f aca="false">+[2]data1cf!AI952</f>
        <v>-2247.988151053</v>
      </c>
      <c r="K953" s="8" t="n">
        <f aca="false">+[2]data1cf!AJ952</f>
        <v>-2256.770481933</v>
      </c>
      <c r="L953" s="8" t="n">
        <f aca="false">+[2]data1cf!AK952</f>
        <v>-2285.48208593341</v>
      </c>
      <c r="M953" s="8" t="n">
        <f aca="false">+[2]data1cf!AL952</f>
        <v>-2283.54911623582</v>
      </c>
      <c r="N953" s="8" t="n">
        <f aca="false">+[2]data1cf!AM952</f>
        <v>-2301.56881846532</v>
      </c>
      <c r="O953" s="8" t="n">
        <f aca="false">+[2]data1cf!AN952</f>
        <v>-2111.34943336769</v>
      </c>
      <c r="P953" s="8" t="n">
        <f aca="false">+[2]data1cf!AO952</f>
        <v>-2073.37730399114</v>
      </c>
      <c r="Q953" s="8" t="n">
        <f aca="false">+[2]data1cf!AP952</f>
        <v>-2073.88447819528</v>
      </c>
      <c r="R953" s="8" t="n">
        <f aca="false">+[2]data1cf!AQ952</f>
        <v>1187.34483065749</v>
      </c>
      <c r="S953" s="8" t="n">
        <f aca="false">+[2]data1cf!AR952</f>
        <v>0</v>
      </c>
      <c r="T953" s="8" t="n">
        <f aca="false">+[2]data1cf!AS952</f>
        <v>0</v>
      </c>
      <c r="U953" s="8" t="n">
        <f aca="false">+[2]data1cf!AT952</f>
        <v>0</v>
      </c>
      <c r="V953" s="8" t="n">
        <f aca="false">+[2]data1cf!AU952</f>
        <v>0</v>
      </c>
      <c r="W953" s="8" t="n">
        <f aca="false">+[2]data1cf!AV952</f>
        <v>0</v>
      </c>
      <c r="X953" s="8" t="n">
        <f aca="false">+[2]data1cf!AW952</f>
        <v>0</v>
      </c>
      <c r="Y953" s="8" t="n">
        <f aca="false">+[2]data1cf!AX952</f>
        <v>0</v>
      </c>
      <c r="Z953" s="8" t="n">
        <f aca="false">+[2]data1cf!AY952</f>
        <v>0</v>
      </c>
      <c r="AA953" s="8" t="n">
        <f aca="false">+[2]data1cf!AZ952</f>
        <v>0</v>
      </c>
      <c r="AB953" s="9"/>
      <c r="AC953" s="9"/>
      <c r="AD953" s="9"/>
      <c r="AE953" s="9"/>
      <c r="AF953" s="9"/>
      <c r="AG953" s="9"/>
      <c r="AH953" s="9"/>
      <c r="AI953" s="9"/>
      <c r="AJ953" s="9"/>
      <c r="AK953" s="1"/>
      <c r="AL953" s="1" t="e">
        <f aca="false">SUMPRODUCT(B953:AJ953,PVCapPrice)</f>
        <v>#DIV/0!</v>
      </c>
      <c r="AM953" s="1"/>
      <c r="AN953" s="1"/>
      <c r="AO953" s="1"/>
      <c r="AP953" s="1"/>
      <c r="AQ953" s="1"/>
    </row>
    <row r="954" customFormat="false" ht="11.25" hidden="false" customHeight="false" outlineLevel="0" collapsed="false">
      <c r="A954" s="1" t="n">
        <v>952</v>
      </c>
      <c r="B954" s="8" t="n">
        <f aca="false">+[2]data1cf!AA953</f>
        <v>-87164.3169091196</v>
      </c>
      <c r="C954" s="8" t="n">
        <f aca="false">+[2]data1cf!AB953</f>
        <v>-7699.56015862393</v>
      </c>
      <c r="D954" s="8" t="n">
        <f aca="false">+[2]data1cf!AC953</f>
        <v>-3769.03623889705</v>
      </c>
      <c r="E954" s="8" t="n">
        <f aca="false">+[2]data1cf!AD953</f>
        <v>-3416.96322047162</v>
      </c>
      <c r="F954" s="8" t="n">
        <f aca="false">+[2]data1cf!AE953</f>
        <v>-3503.20734276559</v>
      </c>
      <c r="G954" s="8" t="n">
        <f aca="false">+[2]data1cf!AF953</f>
        <v>-3764.6091433016</v>
      </c>
      <c r="H954" s="8" t="n">
        <f aca="false">+[2]data1cf!AG953</f>
        <v>-2498.35182572813</v>
      </c>
      <c r="I954" s="8" t="n">
        <f aca="false">+[2]data1cf!AH953</f>
        <v>-2610.76391139131</v>
      </c>
      <c r="J954" s="8" t="n">
        <f aca="false">+[2]data1cf!AI953</f>
        <v>-2623.1981139263</v>
      </c>
      <c r="K954" s="8" t="n">
        <f aca="false">+[2]data1cf!AJ953</f>
        <v>-2632.61639389592</v>
      </c>
      <c r="L954" s="8" t="n">
        <f aca="false">+[2]data1cf!AK953</f>
        <v>-2660.69204880671</v>
      </c>
      <c r="M954" s="8" t="n">
        <f aca="false">+[2]data1cf!AL953</f>
        <v>-2659.39502819874</v>
      </c>
      <c r="N954" s="8" t="n">
        <f aca="false">+[2]data1cf!AM953</f>
        <v>-2676.77878133862</v>
      </c>
      <c r="O954" s="8" t="n">
        <f aca="false">+[2]data1cf!AN953</f>
        <v>-2487.1953453306</v>
      </c>
      <c r="P954" s="8" t="n">
        <f aca="false">+[2]data1cf!AO953</f>
        <v>-2448.58726686444</v>
      </c>
      <c r="Q954" s="8" t="n">
        <f aca="false">+[2]data1cf!AP953</f>
        <v>-2449.7303901582</v>
      </c>
      <c r="R954" s="8" t="n">
        <f aca="false">+[2]data1cf!AQ953</f>
        <v>999.739849220838</v>
      </c>
      <c r="S954" s="8" t="n">
        <f aca="false">+[2]data1cf!AR953</f>
        <v>0</v>
      </c>
      <c r="T954" s="8" t="n">
        <f aca="false">+[2]data1cf!AS953</f>
        <v>0</v>
      </c>
      <c r="U954" s="8" t="n">
        <f aca="false">+[2]data1cf!AT953</f>
        <v>0</v>
      </c>
      <c r="V954" s="8" t="n">
        <f aca="false">+[2]data1cf!AU953</f>
        <v>0</v>
      </c>
      <c r="W954" s="8" t="n">
        <f aca="false">+[2]data1cf!AV953</f>
        <v>0</v>
      </c>
      <c r="X954" s="8" t="n">
        <f aca="false">+[2]data1cf!AW953</f>
        <v>0</v>
      </c>
      <c r="Y954" s="8" t="n">
        <f aca="false">+[2]data1cf!AX953</f>
        <v>0</v>
      </c>
      <c r="Z954" s="8" t="n">
        <f aca="false">+[2]data1cf!AY953</f>
        <v>0</v>
      </c>
      <c r="AA954" s="8" t="n">
        <f aca="false">+[2]data1cf!AZ953</f>
        <v>0</v>
      </c>
      <c r="AB954" s="9"/>
      <c r="AC954" s="9"/>
      <c r="AD954" s="9"/>
      <c r="AE954" s="9"/>
      <c r="AF954" s="9"/>
      <c r="AG954" s="9"/>
      <c r="AH954" s="9"/>
      <c r="AI954" s="9"/>
      <c r="AJ954" s="9"/>
      <c r="AK954" s="1"/>
      <c r="AL954" s="1" t="e">
        <f aca="false">SUMPRODUCT(B954:AJ954,PVCapPrice)</f>
        <v>#DIV/0!</v>
      </c>
      <c r="AM954" s="1"/>
      <c r="AN954" s="1"/>
      <c r="AO954" s="1"/>
      <c r="AP954" s="1"/>
      <c r="AQ954" s="1"/>
    </row>
    <row r="955" customFormat="false" ht="11.25" hidden="false" customHeight="false" outlineLevel="0" collapsed="false">
      <c r="A955" s="1" t="n">
        <v>953</v>
      </c>
      <c r="B955" s="8" t="n">
        <f aca="false">+[2]data1cf!AA954</f>
        <v>-102367.957700802</v>
      </c>
      <c r="C955" s="8" t="n">
        <f aca="false">+[2]data1cf!AB954</f>
        <v>-7316.81533112442</v>
      </c>
      <c r="D955" s="8" t="n">
        <f aca="false">+[2]data1cf!AC954</f>
        <v>-3163.36273601562</v>
      </c>
      <c r="E955" s="8" t="n">
        <f aca="false">+[2]data1cf!AD954</f>
        <v>-2744.387531562</v>
      </c>
      <c r="F955" s="8" t="n">
        <f aca="false">+[2]data1cf!AE954</f>
        <v>-3130.93522150872</v>
      </c>
      <c r="G955" s="8" t="n">
        <f aca="false">+[2]data1cf!AF954</f>
        <v>-3412.39442590721</v>
      </c>
      <c r="H955" s="8" t="n">
        <f aca="false">+[2]data1cf!AG954</f>
        <v>-2130.08558959821</v>
      </c>
      <c r="I955" s="8" t="n">
        <f aca="false">+[2]data1cf!AH954</f>
        <v>-2262.00455454275</v>
      </c>
      <c r="J955" s="8" t="n">
        <f aca="false">+[2]data1cf!AI954</f>
        <v>-2274.43875707774</v>
      </c>
      <c r="K955" s="8" t="n">
        <f aca="false">+[2]data1cf!AJ954</f>
        <v>-2283.26591949338</v>
      </c>
      <c r="L955" s="8" t="n">
        <f aca="false">+[2]data1cf!AK954</f>
        <v>-2311.93269195815</v>
      </c>
      <c r="M955" s="8" t="n">
        <f aca="false">+[2]data1cf!AL954</f>
        <v>-2310.0445537962</v>
      </c>
      <c r="N955" s="8" t="n">
        <f aca="false">+[2]data1cf!AM954</f>
        <v>-2328.01942449006</v>
      </c>
      <c r="O955" s="8" t="n">
        <f aca="false">+[2]data1cf!AN954</f>
        <v>-2137.84487092806</v>
      </c>
      <c r="P955" s="8" t="n">
        <f aca="false">+[2]data1cf!AO954</f>
        <v>-2099.82791001588</v>
      </c>
      <c r="Q955" s="8" t="n">
        <f aca="false">+[2]data1cf!AP954</f>
        <v>-2100.37991575566</v>
      </c>
      <c r="R955" s="8" t="n">
        <f aca="false">+[2]data1cf!AQ954</f>
        <v>1174.11952764512</v>
      </c>
      <c r="S955" s="8" t="n">
        <f aca="false">+[2]data1cf!AR954</f>
        <v>0</v>
      </c>
      <c r="T955" s="8" t="n">
        <f aca="false">+[2]data1cf!AS954</f>
        <v>0</v>
      </c>
      <c r="U955" s="8" t="n">
        <f aca="false">+[2]data1cf!AT954</f>
        <v>0</v>
      </c>
      <c r="V955" s="8" t="n">
        <f aca="false">+[2]data1cf!AU954</f>
        <v>0</v>
      </c>
      <c r="W955" s="8" t="n">
        <f aca="false">+[2]data1cf!AV954</f>
        <v>0</v>
      </c>
      <c r="X955" s="8" t="n">
        <f aca="false">+[2]data1cf!AW954</f>
        <v>0</v>
      </c>
      <c r="Y955" s="8" t="n">
        <f aca="false">+[2]data1cf!AX954</f>
        <v>0</v>
      </c>
      <c r="Z955" s="8" t="n">
        <f aca="false">+[2]data1cf!AY954</f>
        <v>0</v>
      </c>
      <c r="AA955" s="8" t="n">
        <f aca="false">+[2]data1cf!AZ954</f>
        <v>0</v>
      </c>
      <c r="AB955" s="9"/>
      <c r="AC955" s="9"/>
      <c r="AD955" s="9"/>
      <c r="AE955" s="9"/>
      <c r="AF955" s="9"/>
      <c r="AG955" s="9"/>
      <c r="AH955" s="9"/>
      <c r="AI955" s="9"/>
      <c r="AJ955" s="9"/>
      <c r="AK955" s="1"/>
      <c r="AL955" s="1" t="e">
        <f aca="false">SUMPRODUCT(B955:AJ955,PVCapPrice)</f>
        <v>#DIV/0!</v>
      </c>
      <c r="AM955" s="1"/>
      <c r="AN955" s="1"/>
      <c r="AO955" s="1"/>
      <c r="AP955" s="1"/>
      <c r="AQ955" s="1"/>
    </row>
    <row r="956" customFormat="false" ht="11.25" hidden="false" customHeight="false" outlineLevel="0" collapsed="false">
      <c r="A956" s="1" t="n">
        <v>954</v>
      </c>
      <c r="B956" s="8" t="n">
        <f aca="false">+[2]data1cf!AA955</f>
        <v>-88655.5822692418</v>
      </c>
      <c r="C956" s="8" t="n">
        <f aca="false">+[2]data1cf!AB955</f>
        <v>-7614.37474553793</v>
      </c>
      <c r="D956" s="8" t="n">
        <f aca="false">+[2]data1cf!AC955</f>
        <v>-3706.21742980773</v>
      </c>
      <c r="E956" s="8" t="n">
        <f aca="false">+[2]data1cf!AD955</f>
        <v>-3292.07946028667</v>
      </c>
      <c r="F956" s="8" t="n">
        <f aca="false">+[2]data1cf!AE955</f>
        <v>-3475.57233239795</v>
      </c>
      <c r="G956" s="8" t="n">
        <f aca="false">+[2]data1cf!AF955</f>
        <v>-3739.07367307804</v>
      </c>
      <c r="H956" s="8" t="n">
        <f aca="false">+[2]data1cf!AG955</f>
        <v>-2462.23003827157</v>
      </c>
      <c r="I956" s="8" t="n">
        <f aca="false">+[2]data1cf!AH955</f>
        <v>-2576.5554770424</v>
      </c>
      <c r="J956" s="8" t="n">
        <f aca="false">+[2]data1cf!AI955</f>
        <v>-2588.98967957739</v>
      </c>
      <c r="K956" s="8" t="n">
        <f aca="false">+[2]data1cf!AJ955</f>
        <v>-2598.3499791498</v>
      </c>
      <c r="L956" s="8" t="n">
        <f aca="false">+[2]data1cf!AK955</f>
        <v>-2626.4836144578</v>
      </c>
      <c r="M956" s="8" t="n">
        <f aca="false">+[2]data1cf!AL955</f>
        <v>-2625.12861345262</v>
      </c>
      <c r="N956" s="8" t="n">
        <f aca="false">+[2]data1cf!AM955</f>
        <v>-2642.57034698971</v>
      </c>
      <c r="O956" s="8" t="n">
        <f aca="false">+[2]data1cf!AN955</f>
        <v>-2452.92893058449</v>
      </c>
      <c r="P956" s="8" t="n">
        <f aca="false">+[2]data1cf!AO955</f>
        <v>-2414.37883251553</v>
      </c>
      <c r="Q956" s="8" t="n">
        <f aca="false">+[2]data1cf!AP955</f>
        <v>-2415.46397541208</v>
      </c>
      <c r="R956" s="8" t="n">
        <f aca="false">+[2]data1cf!AQ955</f>
        <v>1016.8440663953</v>
      </c>
      <c r="S956" s="8" t="n">
        <f aca="false">+[2]data1cf!AR955</f>
        <v>0</v>
      </c>
      <c r="T956" s="8" t="n">
        <f aca="false">+[2]data1cf!AS955</f>
        <v>0</v>
      </c>
      <c r="U956" s="8" t="n">
        <f aca="false">+[2]data1cf!AT955</f>
        <v>0</v>
      </c>
      <c r="V956" s="8" t="n">
        <f aca="false">+[2]data1cf!AU955</f>
        <v>0</v>
      </c>
      <c r="W956" s="8" t="n">
        <f aca="false">+[2]data1cf!AV955</f>
        <v>0</v>
      </c>
      <c r="X956" s="8" t="n">
        <f aca="false">+[2]data1cf!AW955</f>
        <v>0</v>
      </c>
      <c r="Y956" s="8" t="n">
        <f aca="false">+[2]data1cf!AX955</f>
        <v>0</v>
      </c>
      <c r="Z956" s="8" t="n">
        <f aca="false">+[2]data1cf!AY955</f>
        <v>0</v>
      </c>
      <c r="AA956" s="8" t="n">
        <f aca="false">+[2]data1cf!AZ955</f>
        <v>0</v>
      </c>
      <c r="AB956" s="9"/>
      <c r="AC956" s="9"/>
      <c r="AD956" s="9"/>
      <c r="AE956" s="9"/>
      <c r="AF956" s="9"/>
      <c r="AG956" s="9"/>
      <c r="AH956" s="9"/>
      <c r="AI956" s="9"/>
      <c r="AJ956" s="9"/>
      <c r="AK956" s="1"/>
      <c r="AL956" s="1" t="e">
        <f aca="false">SUMPRODUCT(B956:AJ956,PVCapPrice)</f>
        <v>#DIV/0!</v>
      </c>
      <c r="AM956" s="1"/>
      <c r="AN956" s="1"/>
      <c r="AO956" s="1"/>
      <c r="AP956" s="1"/>
      <c r="AQ956" s="1"/>
    </row>
    <row r="957" customFormat="false" ht="11.25" hidden="false" customHeight="false" outlineLevel="0" collapsed="false">
      <c r="A957" s="1" t="n">
        <v>955</v>
      </c>
      <c r="B957" s="8" t="n">
        <f aca="false">+[2]data1cf!AA956</f>
        <v>-87489.7561269206</v>
      </c>
      <c r="C957" s="8" t="n">
        <f aca="false">+[2]data1cf!AB956</f>
        <v>-7701.99177278926</v>
      </c>
      <c r="D957" s="8" t="n">
        <f aca="false">+[2]data1cf!AC956</f>
        <v>-3618.3061356121</v>
      </c>
      <c r="E957" s="8" t="n">
        <f aca="false">+[2]data1cf!AD956</f>
        <v>-3255.88859413067</v>
      </c>
      <c r="F957" s="8" t="n">
        <f aca="false">+[2]data1cf!AE956</f>
        <v>-3607.84244323818</v>
      </c>
      <c r="G957" s="8" t="n">
        <f aca="false">+[2]data1cf!AF956</f>
        <v>-3783.72036025714</v>
      </c>
      <c r="H957" s="8" t="n">
        <f aca="false">+[2]data1cf!AG956</f>
        <v>-2490.46895888914</v>
      </c>
      <c r="I957" s="8" t="n">
        <f aca="false">+[2]data1cf!AH956</f>
        <v>-2603.29859608633</v>
      </c>
      <c r="J957" s="8" t="n">
        <f aca="false">+[2]data1cf!AI956</f>
        <v>-2615.73279862132</v>
      </c>
      <c r="K957" s="8" t="n">
        <f aca="false">+[2]data1cf!AJ956</f>
        <v>-2625.13842551415</v>
      </c>
      <c r="L957" s="8" t="n">
        <f aca="false">+[2]data1cf!AK956</f>
        <v>-2653.22673350173</v>
      </c>
      <c r="M957" s="8" t="n">
        <f aca="false">+[2]data1cf!AL956</f>
        <v>-2651.91705981697</v>
      </c>
      <c r="N957" s="8" t="n">
        <f aca="false">+[2]data1cf!AM956</f>
        <v>-2669.31346603364</v>
      </c>
      <c r="O957" s="8" t="n">
        <f aca="false">+[2]data1cf!AN956</f>
        <v>-2479.71737694884</v>
      </c>
      <c r="P957" s="8" t="n">
        <f aca="false">+[2]data1cf!AO956</f>
        <v>-2441.12195155946</v>
      </c>
      <c r="Q957" s="8" t="n">
        <f aca="false">+[2]data1cf!AP956</f>
        <v>-2442.25242177643</v>
      </c>
      <c r="R957" s="8" t="n">
        <f aca="false">+[2]data1cf!AQ956</f>
        <v>1003.47250687333</v>
      </c>
      <c r="S957" s="8" t="n">
        <f aca="false">+[2]data1cf!AR956</f>
        <v>0</v>
      </c>
      <c r="T957" s="8" t="n">
        <f aca="false">+[2]data1cf!AS956</f>
        <v>0</v>
      </c>
      <c r="U957" s="8" t="n">
        <f aca="false">+[2]data1cf!AT956</f>
        <v>0</v>
      </c>
      <c r="V957" s="8" t="n">
        <f aca="false">+[2]data1cf!AU956</f>
        <v>0</v>
      </c>
      <c r="W957" s="8" t="n">
        <f aca="false">+[2]data1cf!AV956</f>
        <v>0</v>
      </c>
      <c r="X957" s="8" t="n">
        <f aca="false">+[2]data1cf!AW956</f>
        <v>0</v>
      </c>
      <c r="Y957" s="8" t="n">
        <f aca="false">+[2]data1cf!AX956</f>
        <v>0</v>
      </c>
      <c r="Z957" s="8" t="n">
        <f aca="false">+[2]data1cf!AY956</f>
        <v>0</v>
      </c>
      <c r="AA957" s="8" t="n">
        <f aca="false">+[2]data1cf!AZ956</f>
        <v>0</v>
      </c>
      <c r="AB957" s="9"/>
      <c r="AC957" s="9"/>
      <c r="AD957" s="9"/>
      <c r="AE957" s="9"/>
      <c r="AF957" s="9"/>
      <c r="AG957" s="9"/>
      <c r="AH957" s="9"/>
      <c r="AI957" s="9"/>
      <c r="AJ957" s="9"/>
      <c r="AK957" s="1"/>
      <c r="AL957" s="1" t="e">
        <f aca="false">SUMPRODUCT(B957:AJ957,PVCapPrice)</f>
        <v>#DIV/0!</v>
      </c>
      <c r="AM957" s="1"/>
      <c r="AN957" s="1"/>
      <c r="AO957" s="1"/>
      <c r="AP957" s="1"/>
      <c r="AQ957" s="1"/>
    </row>
    <row r="958" customFormat="false" ht="11.25" hidden="false" customHeight="false" outlineLevel="0" collapsed="false">
      <c r="A958" s="1" t="n">
        <v>956</v>
      </c>
      <c r="B958" s="8" t="n">
        <f aca="false">+[2]data1cf!AA957</f>
        <v>-88925.899605372</v>
      </c>
      <c r="C958" s="8" t="n">
        <f aca="false">+[2]data1cf!AB957</f>
        <v>-7619.75367209743</v>
      </c>
      <c r="D958" s="8" t="n">
        <f aca="false">+[2]data1cf!AC957</f>
        <v>-3687.22945139128</v>
      </c>
      <c r="E958" s="8" t="n">
        <f aca="false">+[2]data1cf!AD957</f>
        <v>-3232.15916895258</v>
      </c>
      <c r="F958" s="8" t="n">
        <f aca="false">+[2]data1cf!AE957</f>
        <v>-3404.6772097607</v>
      </c>
      <c r="G958" s="8" t="n">
        <f aca="false">+[2]data1cf!AF957</f>
        <v>-3775.08395549714</v>
      </c>
      <c r="H958" s="8" t="n">
        <f aca="false">+[2]data1cf!AG957</f>
        <v>-2455.68234687966</v>
      </c>
      <c r="I958" s="8" t="n">
        <f aca="false">+[2]data1cf!AH957</f>
        <v>-2570.35461360544</v>
      </c>
      <c r="J958" s="8" t="n">
        <f aca="false">+[2]data1cf!AI957</f>
        <v>-2582.78881614043</v>
      </c>
      <c r="K958" s="8" t="n">
        <f aca="false">+[2]data1cf!AJ957</f>
        <v>-2592.13860577482</v>
      </c>
      <c r="L958" s="8" t="n">
        <f aca="false">+[2]data1cf!AK957</f>
        <v>-2620.28275102084</v>
      </c>
      <c r="M958" s="8" t="n">
        <f aca="false">+[2]data1cf!AL957</f>
        <v>-2618.91724007764</v>
      </c>
      <c r="N958" s="8" t="n">
        <f aca="false">+[2]data1cf!AM957</f>
        <v>-2636.36948355275</v>
      </c>
      <c r="O958" s="8" t="n">
        <f aca="false">+[2]data1cf!AN957</f>
        <v>-2446.7175572095</v>
      </c>
      <c r="P958" s="8" t="n">
        <f aca="false">+[2]data1cf!AO957</f>
        <v>-2408.17796907857</v>
      </c>
      <c r="Q958" s="8" t="n">
        <f aca="false">+[2]data1cf!AP957</f>
        <v>-2409.2526020371</v>
      </c>
      <c r="R958" s="8" t="n">
        <f aca="false">+[2]data1cf!AQ957</f>
        <v>1019.94449811377</v>
      </c>
      <c r="S958" s="8" t="n">
        <f aca="false">+[2]data1cf!AR957</f>
        <v>0</v>
      </c>
      <c r="T958" s="8" t="n">
        <f aca="false">+[2]data1cf!AS957</f>
        <v>0</v>
      </c>
      <c r="U958" s="8" t="n">
        <f aca="false">+[2]data1cf!AT957</f>
        <v>0</v>
      </c>
      <c r="V958" s="8" t="n">
        <f aca="false">+[2]data1cf!AU957</f>
        <v>0</v>
      </c>
      <c r="W958" s="8" t="n">
        <f aca="false">+[2]data1cf!AV957</f>
        <v>0</v>
      </c>
      <c r="X958" s="8" t="n">
        <f aca="false">+[2]data1cf!AW957</f>
        <v>0</v>
      </c>
      <c r="Y958" s="8" t="n">
        <f aca="false">+[2]data1cf!AX957</f>
        <v>0</v>
      </c>
      <c r="Z958" s="8" t="n">
        <f aca="false">+[2]data1cf!AY957</f>
        <v>0</v>
      </c>
      <c r="AA958" s="8" t="n">
        <f aca="false">+[2]data1cf!AZ957</f>
        <v>0</v>
      </c>
      <c r="AB958" s="9"/>
      <c r="AC958" s="9"/>
      <c r="AD958" s="9"/>
      <c r="AE958" s="9"/>
      <c r="AF958" s="9"/>
      <c r="AG958" s="9"/>
      <c r="AH958" s="9"/>
      <c r="AI958" s="9"/>
      <c r="AJ958" s="9"/>
      <c r="AK958" s="1"/>
      <c r="AL958" s="1" t="e">
        <f aca="false">SUMPRODUCT(B958:AJ958,PVCapPrice)</f>
        <v>#DIV/0!</v>
      </c>
      <c r="AM958" s="1"/>
      <c r="AN958" s="1"/>
      <c r="AO958" s="1"/>
      <c r="AP958" s="1"/>
      <c r="AQ958" s="1"/>
    </row>
    <row r="959" customFormat="false" ht="11.25" hidden="false" customHeight="false" outlineLevel="0" collapsed="false">
      <c r="A959" s="1" t="n">
        <v>957</v>
      </c>
      <c r="B959" s="8" t="n">
        <f aca="false">+[2]data1cf!AA958</f>
        <v>-100129.470910351</v>
      </c>
      <c r="C959" s="8" t="n">
        <f aca="false">+[2]data1cf!AB958</f>
        <v>-7303.98604885027</v>
      </c>
      <c r="D959" s="8" t="n">
        <f aca="false">+[2]data1cf!AC958</f>
        <v>-3220.57841334433</v>
      </c>
      <c r="E959" s="8" t="n">
        <f aca="false">+[2]data1cf!AD958</f>
        <v>-2935.8371450187</v>
      </c>
      <c r="F959" s="8" t="n">
        <f aca="false">+[2]data1cf!AE958</f>
        <v>-3163.90860472385</v>
      </c>
      <c r="G959" s="8" t="n">
        <f aca="false">+[2]data1cf!AF958</f>
        <v>-3457.87421287784</v>
      </c>
      <c r="H959" s="8" t="n">
        <f aca="false">+[2]data1cf!AG958</f>
        <v>-2184.30675387336</v>
      </c>
      <c r="I959" s="8" t="n">
        <f aca="false">+[2]data1cf!AH958</f>
        <v>-2313.35365072628</v>
      </c>
      <c r="J959" s="8" t="n">
        <f aca="false">+[2]data1cf!AI958</f>
        <v>-2325.78785326127</v>
      </c>
      <c r="K959" s="8" t="n">
        <f aca="false">+[2]data1cf!AJ958</f>
        <v>-2334.70204804331</v>
      </c>
      <c r="L959" s="8" t="n">
        <f aca="false">+[2]data1cf!AK958</f>
        <v>-2363.28178814168</v>
      </c>
      <c r="M959" s="8" t="n">
        <f aca="false">+[2]data1cf!AL958</f>
        <v>-2361.48068234614</v>
      </c>
      <c r="N959" s="8" t="n">
        <f aca="false">+[2]data1cf!AM958</f>
        <v>-2379.36852067358</v>
      </c>
      <c r="O959" s="8" t="n">
        <f aca="false">+[2]data1cf!AN958</f>
        <v>-2189.280999478</v>
      </c>
      <c r="P959" s="8" t="n">
        <f aca="false">+[2]data1cf!AO958</f>
        <v>-2151.1770061994</v>
      </c>
      <c r="Q959" s="8" t="n">
        <f aca="false">+[2]data1cf!AP958</f>
        <v>-2151.81604430559</v>
      </c>
      <c r="R959" s="8" t="n">
        <f aca="false">+[2]data1cf!AQ958</f>
        <v>1148.44497955336</v>
      </c>
      <c r="S959" s="8" t="n">
        <f aca="false">+[2]data1cf!AR958</f>
        <v>0</v>
      </c>
      <c r="T959" s="8" t="n">
        <f aca="false">+[2]data1cf!AS958</f>
        <v>0</v>
      </c>
      <c r="U959" s="8" t="n">
        <f aca="false">+[2]data1cf!AT958</f>
        <v>0</v>
      </c>
      <c r="V959" s="8" t="n">
        <f aca="false">+[2]data1cf!AU958</f>
        <v>0</v>
      </c>
      <c r="W959" s="8" t="n">
        <f aca="false">+[2]data1cf!AV958</f>
        <v>0</v>
      </c>
      <c r="X959" s="8" t="n">
        <f aca="false">+[2]data1cf!AW958</f>
        <v>0</v>
      </c>
      <c r="Y959" s="8" t="n">
        <f aca="false">+[2]data1cf!AX958</f>
        <v>0</v>
      </c>
      <c r="Z959" s="8" t="n">
        <f aca="false">+[2]data1cf!AY958</f>
        <v>0</v>
      </c>
      <c r="AA959" s="8" t="n">
        <f aca="false">+[2]data1cf!AZ958</f>
        <v>0</v>
      </c>
      <c r="AB959" s="9"/>
      <c r="AC959" s="9"/>
      <c r="AD959" s="9"/>
      <c r="AE959" s="9"/>
      <c r="AF959" s="9"/>
      <c r="AG959" s="9"/>
      <c r="AH959" s="9"/>
      <c r="AI959" s="9"/>
      <c r="AJ959" s="9"/>
      <c r="AK959" s="1"/>
      <c r="AL959" s="1" t="e">
        <f aca="false">SUMPRODUCT(B959:AJ959,PVCapPrice)</f>
        <v>#DIV/0!</v>
      </c>
      <c r="AM959" s="1"/>
      <c r="AN959" s="1"/>
      <c r="AO959" s="1"/>
      <c r="AP959" s="1"/>
      <c r="AQ959" s="1"/>
    </row>
    <row r="960" customFormat="false" ht="11.25" hidden="false" customHeight="false" outlineLevel="0" collapsed="false">
      <c r="A960" s="1" t="n">
        <v>958</v>
      </c>
      <c r="B960" s="8" t="n">
        <f aca="false">+[2]data1cf!AA959</f>
        <v>-86734.3476529021</v>
      </c>
      <c r="C960" s="8" t="n">
        <f aca="false">+[2]data1cf!AB959</f>
        <v>-7731.64809629042</v>
      </c>
      <c r="D960" s="8" t="n">
        <f aca="false">+[2]data1cf!AC959</f>
        <v>-3680.59569157703</v>
      </c>
      <c r="E960" s="8" t="n">
        <f aca="false">+[2]data1cf!AD959</f>
        <v>-3336.83810367313</v>
      </c>
      <c r="F960" s="8" t="n">
        <f aca="false">+[2]data1cf!AE959</f>
        <v>-3490.3004545143</v>
      </c>
      <c r="G960" s="8" t="n">
        <f aca="false">+[2]data1cf!AF959</f>
        <v>-3865.07513041547</v>
      </c>
      <c r="H960" s="8" t="n">
        <f aca="false">+[2]data1cf!AG959</f>
        <v>-2508.76664424485</v>
      </c>
      <c r="I960" s="8" t="n">
        <f aca="false">+[2]data1cf!AH959</f>
        <v>-2620.62706215354</v>
      </c>
      <c r="J960" s="8" t="n">
        <f aca="false">+[2]data1cf!AI959</f>
        <v>-2633.06126468853</v>
      </c>
      <c r="K960" s="8" t="n">
        <f aca="false">+[2]data1cf!AJ959</f>
        <v>-2642.49626186282</v>
      </c>
      <c r="L960" s="8" t="n">
        <f aca="false">+[2]data1cf!AK959</f>
        <v>-2670.55519956894</v>
      </c>
      <c r="M960" s="8" t="n">
        <f aca="false">+[2]data1cf!AL959</f>
        <v>-2669.27489616565</v>
      </c>
      <c r="N960" s="8" t="n">
        <f aca="false">+[2]data1cf!AM959</f>
        <v>-2686.64193210085</v>
      </c>
      <c r="O960" s="8" t="n">
        <f aca="false">+[2]data1cf!AN959</f>
        <v>-2497.07521329751</v>
      </c>
      <c r="P960" s="8" t="n">
        <f aca="false">+[2]data1cf!AO959</f>
        <v>-2458.45041762667</v>
      </c>
      <c r="Q960" s="8" t="n">
        <f aca="false">+[2]data1cf!AP959</f>
        <v>-2459.61025812511</v>
      </c>
      <c r="R960" s="8" t="n">
        <f aca="false">+[2]data1cf!AQ959</f>
        <v>994.808273839725</v>
      </c>
      <c r="S960" s="8" t="n">
        <f aca="false">+[2]data1cf!AR959</f>
        <v>0</v>
      </c>
      <c r="T960" s="8" t="n">
        <f aca="false">+[2]data1cf!AS959</f>
        <v>0</v>
      </c>
      <c r="U960" s="8" t="n">
        <f aca="false">+[2]data1cf!AT959</f>
        <v>0</v>
      </c>
      <c r="V960" s="8" t="n">
        <f aca="false">+[2]data1cf!AU959</f>
        <v>0</v>
      </c>
      <c r="W960" s="8" t="n">
        <f aca="false">+[2]data1cf!AV959</f>
        <v>0</v>
      </c>
      <c r="X960" s="8" t="n">
        <f aca="false">+[2]data1cf!AW959</f>
        <v>0</v>
      </c>
      <c r="Y960" s="8" t="n">
        <f aca="false">+[2]data1cf!AX959</f>
        <v>0</v>
      </c>
      <c r="Z960" s="8" t="n">
        <f aca="false">+[2]data1cf!AY959</f>
        <v>0</v>
      </c>
      <c r="AA960" s="8" t="n">
        <f aca="false">+[2]data1cf!AZ959</f>
        <v>0</v>
      </c>
      <c r="AB960" s="9"/>
      <c r="AC960" s="9"/>
      <c r="AD960" s="9"/>
      <c r="AE960" s="9"/>
      <c r="AF960" s="9"/>
      <c r="AG960" s="9"/>
      <c r="AH960" s="9"/>
      <c r="AI960" s="9"/>
      <c r="AJ960" s="9"/>
      <c r="AK960" s="1"/>
      <c r="AL960" s="1" t="e">
        <f aca="false">SUMPRODUCT(B960:AJ960,PVCapPrice)</f>
        <v>#DIV/0!</v>
      </c>
      <c r="AM960" s="1"/>
      <c r="AN960" s="1"/>
      <c r="AO960" s="1"/>
      <c r="AP960" s="1"/>
      <c r="AQ960" s="1"/>
    </row>
    <row r="961" customFormat="false" ht="11.25" hidden="false" customHeight="false" outlineLevel="0" collapsed="false">
      <c r="A961" s="1" t="n">
        <v>959</v>
      </c>
      <c r="B961" s="8" t="n">
        <f aca="false">+[2]data1cf!AA960</f>
        <v>-93354.063505183</v>
      </c>
      <c r="C961" s="8" t="n">
        <f aca="false">+[2]data1cf!AB960</f>
        <v>-7544.92044563248</v>
      </c>
      <c r="D961" s="8" t="n">
        <f aca="false">+[2]data1cf!AC960</f>
        <v>-3424.83600998097</v>
      </c>
      <c r="E961" s="8" t="n">
        <f aca="false">+[2]data1cf!AD960</f>
        <v>-3068.30648901092</v>
      </c>
      <c r="F961" s="8" t="n">
        <f aca="false">+[2]data1cf!AE960</f>
        <v>-3242.93459287803</v>
      </c>
      <c r="G961" s="8" t="n">
        <f aca="false">+[2]data1cf!AF960</f>
        <v>-3673.36698710026</v>
      </c>
      <c r="H961" s="8" t="n">
        <f aca="false">+[2]data1cf!AG960</f>
        <v>-2348.4222981391</v>
      </c>
      <c r="I961" s="8" t="n">
        <f aca="false">+[2]data1cf!AH960</f>
        <v>-2468.7760762749</v>
      </c>
      <c r="J961" s="8" t="n">
        <f aca="false">+[2]data1cf!AI960</f>
        <v>-2481.21027880989</v>
      </c>
      <c r="K961" s="8" t="n">
        <f aca="false">+[2]data1cf!AJ960</f>
        <v>-2490.38790143185</v>
      </c>
      <c r="L961" s="8" t="n">
        <f aca="false">+[2]data1cf!AK960</f>
        <v>-2518.7042136903</v>
      </c>
      <c r="M961" s="8" t="n">
        <f aca="false">+[2]data1cf!AL960</f>
        <v>-2517.16653573467</v>
      </c>
      <c r="N961" s="8" t="n">
        <f aca="false">+[2]data1cf!AM960</f>
        <v>-2534.7909462222</v>
      </c>
      <c r="O961" s="8" t="n">
        <f aca="false">+[2]data1cf!AN960</f>
        <v>-2344.96685286653</v>
      </c>
      <c r="P961" s="8" t="n">
        <f aca="false">+[2]data1cf!AO960</f>
        <v>-2306.59943174802</v>
      </c>
      <c r="Q961" s="8" t="n">
        <f aca="false">+[2]data1cf!AP960</f>
        <v>-2307.50189769413</v>
      </c>
      <c r="R961" s="8" t="n">
        <f aca="false">+[2]data1cf!AQ960</f>
        <v>1070.73376677905</v>
      </c>
      <c r="S961" s="8" t="n">
        <f aca="false">+[2]data1cf!AR960</f>
        <v>0</v>
      </c>
      <c r="T961" s="8" t="n">
        <f aca="false">+[2]data1cf!AS960</f>
        <v>0</v>
      </c>
      <c r="U961" s="8" t="n">
        <f aca="false">+[2]data1cf!AT960</f>
        <v>0</v>
      </c>
      <c r="V961" s="8" t="n">
        <f aca="false">+[2]data1cf!AU960</f>
        <v>0</v>
      </c>
      <c r="W961" s="8" t="n">
        <f aca="false">+[2]data1cf!AV960</f>
        <v>0</v>
      </c>
      <c r="X961" s="8" t="n">
        <f aca="false">+[2]data1cf!AW960</f>
        <v>0</v>
      </c>
      <c r="Y961" s="8" t="n">
        <f aca="false">+[2]data1cf!AX960</f>
        <v>0</v>
      </c>
      <c r="Z961" s="8" t="n">
        <f aca="false">+[2]data1cf!AY960</f>
        <v>0</v>
      </c>
      <c r="AA961" s="8" t="n">
        <f aca="false">+[2]data1cf!AZ960</f>
        <v>0</v>
      </c>
      <c r="AB961" s="9"/>
      <c r="AC961" s="9"/>
      <c r="AD961" s="9"/>
      <c r="AE961" s="9"/>
      <c r="AF961" s="9"/>
      <c r="AG961" s="9"/>
      <c r="AH961" s="9"/>
      <c r="AI961" s="9"/>
      <c r="AJ961" s="9"/>
      <c r="AK961" s="1"/>
      <c r="AL961" s="1" t="e">
        <f aca="false">SUMPRODUCT(B961:AJ961,PVCapPrice)</f>
        <v>#DIV/0!</v>
      </c>
      <c r="AM961" s="1"/>
      <c r="AN961" s="1"/>
      <c r="AO961" s="1"/>
      <c r="AP961" s="1"/>
      <c r="AQ961" s="1"/>
    </row>
    <row r="962" customFormat="false" ht="11.25" hidden="false" customHeight="false" outlineLevel="0" collapsed="false">
      <c r="A962" s="1" t="n">
        <v>960</v>
      </c>
      <c r="B962" s="8" t="n">
        <f aca="false">+[2]data1cf!AA961</f>
        <v>-102395.674535695</v>
      </c>
      <c r="C962" s="8" t="n">
        <f aca="false">+[2]data1cf!AB961</f>
        <v>-7352.24280983379</v>
      </c>
      <c r="D962" s="8" t="n">
        <f aca="false">+[2]data1cf!AC961</f>
        <v>-3192.14413970965</v>
      </c>
      <c r="E962" s="8" t="n">
        <f aca="false">+[2]data1cf!AD961</f>
        <v>-2881.10659325008</v>
      </c>
      <c r="F962" s="8" t="n">
        <f aca="false">+[2]data1cf!AE961</f>
        <v>-3019.75804521969</v>
      </c>
      <c r="G962" s="8" t="n">
        <f aca="false">+[2]data1cf!AF961</f>
        <v>-3327.09842651842</v>
      </c>
      <c r="H962" s="8" t="n">
        <f aca="false">+[2]data1cf!AG961</f>
        <v>-2129.41422577138</v>
      </c>
      <c r="I962" s="8" t="n">
        <f aca="false">+[2]data1cf!AH961</f>
        <v>-2261.36875252377</v>
      </c>
      <c r="J962" s="8" t="n">
        <f aca="false">+[2]data1cf!AI961</f>
        <v>-2273.80295505876</v>
      </c>
      <c r="K962" s="8" t="n">
        <f aca="false">+[2]data1cf!AJ961</f>
        <v>-2282.62903984385</v>
      </c>
      <c r="L962" s="8" t="n">
        <f aca="false">+[2]data1cf!AK961</f>
        <v>-2311.29688993917</v>
      </c>
      <c r="M962" s="8" t="n">
        <f aca="false">+[2]data1cf!AL961</f>
        <v>-2309.40767414667</v>
      </c>
      <c r="N962" s="8" t="n">
        <f aca="false">+[2]data1cf!AM961</f>
        <v>-2327.38362247108</v>
      </c>
      <c r="O962" s="8" t="n">
        <f aca="false">+[2]data1cf!AN961</f>
        <v>-2137.20799127854</v>
      </c>
      <c r="P962" s="8" t="n">
        <f aca="false">+[2]data1cf!AO961</f>
        <v>-2099.1921079969</v>
      </c>
      <c r="Q962" s="8" t="n">
        <f aca="false">+[2]data1cf!AP961</f>
        <v>-2099.74303610613</v>
      </c>
      <c r="R962" s="8" t="n">
        <f aca="false">+[2]data1cf!AQ961</f>
        <v>1174.43742865461</v>
      </c>
      <c r="S962" s="8" t="n">
        <f aca="false">+[2]data1cf!AR961</f>
        <v>0</v>
      </c>
      <c r="T962" s="8" t="n">
        <f aca="false">+[2]data1cf!AS961</f>
        <v>0</v>
      </c>
      <c r="U962" s="8" t="n">
        <f aca="false">+[2]data1cf!AT961</f>
        <v>0</v>
      </c>
      <c r="V962" s="8" t="n">
        <f aca="false">+[2]data1cf!AU961</f>
        <v>0</v>
      </c>
      <c r="W962" s="8" t="n">
        <f aca="false">+[2]data1cf!AV961</f>
        <v>0</v>
      </c>
      <c r="X962" s="8" t="n">
        <f aca="false">+[2]data1cf!AW961</f>
        <v>0</v>
      </c>
      <c r="Y962" s="8" t="n">
        <f aca="false">+[2]data1cf!AX961</f>
        <v>0</v>
      </c>
      <c r="Z962" s="8" t="n">
        <f aca="false">+[2]data1cf!AY961</f>
        <v>0</v>
      </c>
      <c r="AA962" s="8" t="n">
        <f aca="false">+[2]data1cf!AZ961</f>
        <v>0</v>
      </c>
      <c r="AB962" s="9"/>
      <c r="AC962" s="9"/>
      <c r="AD962" s="9"/>
      <c r="AE962" s="9"/>
      <c r="AF962" s="9"/>
      <c r="AG962" s="9"/>
      <c r="AH962" s="9"/>
      <c r="AI962" s="9"/>
      <c r="AJ962" s="9"/>
      <c r="AK962" s="1"/>
      <c r="AL962" s="1" t="e">
        <f aca="false">SUMPRODUCT(B962:AJ962,PVCapPrice)</f>
        <v>#DIV/0!</v>
      </c>
      <c r="AM962" s="1"/>
      <c r="AN962" s="1"/>
      <c r="AO962" s="1"/>
      <c r="AP962" s="1"/>
      <c r="AQ962" s="1"/>
    </row>
    <row r="963" customFormat="false" ht="11.25" hidden="false" customHeight="false" outlineLevel="0" collapsed="false">
      <c r="A963" s="1" t="n">
        <v>961</v>
      </c>
      <c r="B963" s="8" t="n">
        <f aca="false">+[2]data1cf!AA962</f>
        <v>-90604.9830551748</v>
      </c>
      <c r="C963" s="8" t="n">
        <f aca="false">+[2]data1cf!AB962</f>
        <v>-7672.32732575621</v>
      </c>
      <c r="D963" s="8" t="n">
        <f aca="false">+[2]data1cf!AC962</f>
        <v>-3568.18843615113</v>
      </c>
      <c r="E963" s="8" t="n">
        <f aca="false">+[2]data1cf!AD962</f>
        <v>-3105.94625853456</v>
      </c>
      <c r="F963" s="8" t="n">
        <f aca="false">+[2]data1cf!AE962</f>
        <v>-3437.96246012802</v>
      </c>
      <c r="G963" s="8" t="n">
        <f aca="false">+[2]data1cf!AF962</f>
        <v>-3762.3710988181</v>
      </c>
      <c r="H963" s="8" t="n">
        <f aca="false">+[2]data1cf!AG962</f>
        <v>-2415.01118457851</v>
      </c>
      <c r="I963" s="8" t="n">
        <f aca="false">+[2]data1cf!AH962</f>
        <v>-2531.83778253372</v>
      </c>
      <c r="J963" s="8" t="n">
        <f aca="false">+[2]data1cf!AI962</f>
        <v>-2544.27198506872</v>
      </c>
      <c r="K963" s="8" t="n">
        <f aca="false">+[2]data1cf!AJ962</f>
        <v>-2553.55649193857</v>
      </c>
      <c r="L963" s="8" t="n">
        <f aca="false">+[2]data1cf!AK962</f>
        <v>-2581.76591994913</v>
      </c>
      <c r="M963" s="8" t="n">
        <f aca="false">+[2]data1cf!AL962</f>
        <v>-2580.33512624139</v>
      </c>
      <c r="N963" s="8" t="n">
        <f aca="false">+[2]data1cf!AM962</f>
        <v>-2597.85265248103</v>
      </c>
      <c r="O963" s="8" t="n">
        <f aca="false">+[2]data1cf!AN962</f>
        <v>-2408.13544337326</v>
      </c>
      <c r="P963" s="8" t="n">
        <f aca="false">+[2]data1cf!AO962</f>
        <v>-2369.66113800685</v>
      </c>
      <c r="Q963" s="8" t="n">
        <f aca="false">+[2]data1cf!AP962</f>
        <v>-2370.67048820085</v>
      </c>
      <c r="R963" s="8" t="n">
        <f aca="false">+[2]data1cf!AQ962</f>
        <v>1039.20291364963</v>
      </c>
      <c r="S963" s="8" t="n">
        <f aca="false">+[2]data1cf!AR962</f>
        <v>0</v>
      </c>
      <c r="T963" s="8" t="n">
        <f aca="false">+[2]data1cf!AS962</f>
        <v>0</v>
      </c>
      <c r="U963" s="8" t="n">
        <f aca="false">+[2]data1cf!AT962</f>
        <v>0</v>
      </c>
      <c r="V963" s="8" t="n">
        <f aca="false">+[2]data1cf!AU962</f>
        <v>0</v>
      </c>
      <c r="W963" s="8" t="n">
        <f aca="false">+[2]data1cf!AV962</f>
        <v>0</v>
      </c>
      <c r="X963" s="8" t="n">
        <f aca="false">+[2]data1cf!AW962</f>
        <v>0</v>
      </c>
      <c r="Y963" s="8" t="n">
        <f aca="false">+[2]data1cf!AX962</f>
        <v>0</v>
      </c>
      <c r="Z963" s="8" t="n">
        <f aca="false">+[2]data1cf!AY962</f>
        <v>0</v>
      </c>
      <c r="AA963" s="8" t="n">
        <f aca="false">+[2]data1cf!AZ962</f>
        <v>0</v>
      </c>
      <c r="AB963" s="9"/>
      <c r="AC963" s="9"/>
      <c r="AD963" s="9"/>
      <c r="AE963" s="9"/>
      <c r="AF963" s="9"/>
      <c r="AG963" s="9"/>
      <c r="AH963" s="9"/>
      <c r="AI963" s="9"/>
      <c r="AJ963" s="9"/>
      <c r="AK963" s="1"/>
      <c r="AL963" s="1" t="e">
        <f aca="false">SUMPRODUCT(B963:AJ963,PVCapPrice)</f>
        <v>#DIV/0!</v>
      </c>
      <c r="AM963" s="1"/>
      <c r="AN963" s="1"/>
      <c r="AO963" s="1"/>
      <c r="AP963" s="1"/>
      <c r="AQ963" s="1"/>
    </row>
    <row r="964" customFormat="false" ht="11.25" hidden="false" customHeight="false" outlineLevel="0" collapsed="false">
      <c r="A964" s="1" t="n">
        <v>962</v>
      </c>
      <c r="B964" s="8" t="n">
        <f aca="false">+[2]data1cf!AA963</f>
        <v>-86538.6714613245</v>
      </c>
      <c r="C964" s="8" t="n">
        <f aca="false">+[2]data1cf!AB963</f>
        <v>-7674.07200505555</v>
      </c>
      <c r="D964" s="8" t="n">
        <f aca="false">+[2]data1cf!AC963</f>
        <v>-3617.65314465276</v>
      </c>
      <c r="E964" s="8" t="n">
        <f aca="false">+[2]data1cf!AD963</f>
        <v>-3318.94907422711</v>
      </c>
      <c r="F964" s="8" t="n">
        <f aca="false">+[2]data1cf!AE963</f>
        <v>-3507.30855258628</v>
      </c>
      <c r="G964" s="8" t="n">
        <f aca="false">+[2]data1cf!AF963</f>
        <v>-3828.62007604135</v>
      </c>
      <c r="H964" s="8" t="n">
        <f aca="false">+[2]data1cf!AG963</f>
        <v>-2513.50635991953</v>
      </c>
      <c r="I964" s="8" t="n">
        <f aca="false">+[2]data1cf!AH963</f>
        <v>-2625.11571744738</v>
      </c>
      <c r="J964" s="8" t="n">
        <f aca="false">+[2]data1cf!AI963</f>
        <v>-2637.54991998237</v>
      </c>
      <c r="K964" s="8" t="n">
        <f aca="false">+[2]data1cf!AJ963</f>
        <v>-2646.99252504699</v>
      </c>
      <c r="L964" s="8" t="n">
        <f aca="false">+[2]data1cf!AK963</f>
        <v>-2675.04385486278</v>
      </c>
      <c r="M964" s="8" t="n">
        <f aca="false">+[2]data1cf!AL963</f>
        <v>-2673.77115934981</v>
      </c>
      <c r="N964" s="8" t="n">
        <f aca="false">+[2]data1cf!AM963</f>
        <v>-2691.13058739468</v>
      </c>
      <c r="O964" s="8" t="n">
        <f aca="false">+[2]data1cf!AN963</f>
        <v>-2501.57147648168</v>
      </c>
      <c r="P964" s="8" t="n">
        <f aca="false">+[2]data1cf!AO963</f>
        <v>-2462.9390729205</v>
      </c>
      <c r="Q964" s="8" t="n">
        <f aca="false">+[2]data1cf!AP963</f>
        <v>-2464.10652130927</v>
      </c>
      <c r="R964" s="8" t="n">
        <f aca="false">+[2]data1cf!AQ963</f>
        <v>992.563946192808</v>
      </c>
      <c r="S964" s="8" t="n">
        <f aca="false">+[2]data1cf!AR963</f>
        <v>0</v>
      </c>
      <c r="T964" s="8" t="n">
        <f aca="false">+[2]data1cf!AS963</f>
        <v>0</v>
      </c>
      <c r="U964" s="8" t="n">
        <f aca="false">+[2]data1cf!AT963</f>
        <v>0</v>
      </c>
      <c r="V964" s="8" t="n">
        <f aca="false">+[2]data1cf!AU963</f>
        <v>0</v>
      </c>
      <c r="W964" s="8" t="n">
        <f aca="false">+[2]data1cf!AV963</f>
        <v>0</v>
      </c>
      <c r="X964" s="8" t="n">
        <f aca="false">+[2]data1cf!AW963</f>
        <v>0</v>
      </c>
      <c r="Y964" s="8" t="n">
        <f aca="false">+[2]data1cf!AX963</f>
        <v>0</v>
      </c>
      <c r="Z964" s="8" t="n">
        <f aca="false">+[2]data1cf!AY963</f>
        <v>0</v>
      </c>
      <c r="AA964" s="8" t="n">
        <f aca="false">+[2]data1cf!AZ963</f>
        <v>0</v>
      </c>
      <c r="AB964" s="9"/>
      <c r="AC964" s="9"/>
      <c r="AD964" s="9"/>
      <c r="AE964" s="9"/>
      <c r="AF964" s="9"/>
      <c r="AG964" s="9"/>
      <c r="AH964" s="9"/>
      <c r="AI964" s="9"/>
      <c r="AJ964" s="9"/>
      <c r="AK964" s="1"/>
      <c r="AL964" s="1" t="e">
        <f aca="false">SUMPRODUCT(B964:AJ964,PVCapPrice)</f>
        <v>#DIV/0!</v>
      </c>
      <c r="AM964" s="1"/>
      <c r="AN964" s="1"/>
      <c r="AO964" s="1"/>
      <c r="AP964" s="1"/>
      <c r="AQ964" s="1"/>
    </row>
    <row r="965" customFormat="false" ht="11.25" hidden="false" customHeight="false" outlineLevel="0" collapsed="false">
      <c r="A965" s="1" t="n">
        <v>963</v>
      </c>
      <c r="B965" s="8" t="n">
        <f aca="false">+[2]data1cf!AA964</f>
        <v>-95425.8424789486</v>
      </c>
      <c r="C965" s="8" t="n">
        <f aca="false">+[2]data1cf!AB964</f>
        <v>-7474.78089267832</v>
      </c>
      <c r="D965" s="8" t="n">
        <f aca="false">+[2]data1cf!AC964</f>
        <v>-3322.27965967617</v>
      </c>
      <c r="E965" s="8" t="n">
        <f aca="false">+[2]data1cf!AD964</f>
        <v>-2923.94357410076</v>
      </c>
      <c r="F965" s="8" t="n">
        <f aca="false">+[2]data1cf!AE964</f>
        <v>-3251.17090109093</v>
      </c>
      <c r="G965" s="8" t="n">
        <f aca="false">+[2]data1cf!AF964</f>
        <v>-3539.75362978686</v>
      </c>
      <c r="H965" s="8" t="n">
        <f aca="false">+[2]data1cf!AG964</f>
        <v>-2298.2391706096</v>
      </c>
      <c r="I965" s="8" t="n">
        <f aca="false">+[2]data1cf!AH964</f>
        <v>-2421.25112403989</v>
      </c>
      <c r="J965" s="8" t="n">
        <f aca="false">+[2]data1cf!AI964</f>
        <v>-2433.68532657488</v>
      </c>
      <c r="K965" s="8" t="n">
        <f aca="false">+[2]data1cf!AJ964</f>
        <v>-2442.78239843034</v>
      </c>
      <c r="L965" s="8" t="n">
        <f aca="false">+[2]data1cf!AK964</f>
        <v>-2471.17926145529</v>
      </c>
      <c r="M965" s="8" t="n">
        <f aca="false">+[2]data1cf!AL964</f>
        <v>-2469.56103273316</v>
      </c>
      <c r="N965" s="8" t="n">
        <f aca="false">+[2]data1cf!AM964</f>
        <v>-2487.2659939872</v>
      </c>
      <c r="O965" s="8" t="n">
        <f aca="false">+[2]data1cf!AN964</f>
        <v>-2297.36134986503</v>
      </c>
      <c r="P965" s="8" t="n">
        <f aca="false">+[2]data1cf!AO964</f>
        <v>-2259.07447951302</v>
      </c>
      <c r="Q965" s="8" t="n">
        <f aca="false">+[2]data1cf!AP964</f>
        <v>-2259.89639469262</v>
      </c>
      <c r="R965" s="8" t="n">
        <f aca="false">+[2]data1cf!AQ964</f>
        <v>1094.49624289655</v>
      </c>
      <c r="S965" s="8" t="n">
        <f aca="false">+[2]data1cf!AR964</f>
        <v>0</v>
      </c>
      <c r="T965" s="8" t="n">
        <f aca="false">+[2]data1cf!AS964</f>
        <v>0</v>
      </c>
      <c r="U965" s="8" t="n">
        <f aca="false">+[2]data1cf!AT964</f>
        <v>0</v>
      </c>
      <c r="V965" s="8" t="n">
        <f aca="false">+[2]data1cf!AU964</f>
        <v>0</v>
      </c>
      <c r="W965" s="8" t="n">
        <f aca="false">+[2]data1cf!AV964</f>
        <v>0</v>
      </c>
      <c r="X965" s="8" t="n">
        <f aca="false">+[2]data1cf!AW964</f>
        <v>0</v>
      </c>
      <c r="Y965" s="8" t="n">
        <f aca="false">+[2]data1cf!AX964</f>
        <v>0</v>
      </c>
      <c r="Z965" s="8" t="n">
        <f aca="false">+[2]data1cf!AY964</f>
        <v>0</v>
      </c>
      <c r="AA965" s="8" t="n">
        <f aca="false">+[2]data1cf!AZ964</f>
        <v>0</v>
      </c>
      <c r="AB965" s="9"/>
      <c r="AC965" s="9"/>
      <c r="AD965" s="9"/>
      <c r="AE965" s="9"/>
      <c r="AF965" s="9"/>
      <c r="AG965" s="9"/>
      <c r="AH965" s="9"/>
      <c r="AI965" s="9"/>
      <c r="AJ965" s="9"/>
      <c r="AK965" s="1"/>
      <c r="AL965" s="1" t="e">
        <f aca="false">SUMPRODUCT(B965:AJ965,PVCapPrice)</f>
        <v>#DIV/0!</v>
      </c>
      <c r="AM965" s="1"/>
      <c r="AN965" s="1"/>
      <c r="AO965" s="1"/>
      <c r="AP965" s="1"/>
      <c r="AQ965" s="1"/>
    </row>
    <row r="966" customFormat="false" ht="11.25" hidden="false" customHeight="false" outlineLevel="0" collapsed="false">
      <c r="A966" s="1" t="n">
        <v>964</v>
      </c>
      <c r="B966" s="8" t="n">
        <f aca="false">+[2]data1cf!AA965</f>
        <v>-96892.5614828954</v>
      </c>
      <c r="C966" s="8" t="n">
        <f aca="false">+[2]data1cf!AB965</f>
        <v>-7512.55064165051</v>
      </c>
      <c r="D966" s="8" t="n">
        <f aca="false">+[2]data1cf!AC965</f>
        <v>-3247.25598801153</v>
      </c>
      <c r="E966" s="8" t="n">
        <f aca="false">+[2]data1cf!AD965</f>
        <v>-2954.37619886355</v>
      </c>
      <c r="F966" s="8" t="n">
        <f aca="false">+[2]data1cf!AE965</f>
        <v>-3237.9210221631</v>
      </c>
      <c r="G966" s="8" t="n">
        <f aca="false">+[2]data1cf!AF965</f>
        <v>-3603.47014661321</v>
      </c>
      <c r="H966" s="8" t="n">
        <f aca="false">+[2]data1cf!AG965</f>
        <v>-2262.71195088344</v>
      </c>
      <c r="I966" s="8" t="n">
        <f aca="false">+[2]data1cf!AH965</f>
        <v>-2387.60576346456</v>
      </c>
      <c r="J966" s="8" t="n">
        <f aca="false">+[2]data1cf!AI965</f>
        <v>-2400.03996599955</v>
      </c>
      <c r="K966" s="8" t="n">
        <f aca="false">+[2]data1cf!AJ965</f>
        <v>-2409.08001182013</v>
      </c>
      <c r="L966" s="8" t="n">
        <f aca="false">+[2]data1cf!AK965</f>
        <v>-2437.53390087996</v>
      </c>
      <c r="M966" s="8" t="n">
        <f aca="false">+[2]data1cf!AL965</f>
        <v>-2435.85864612295</v>
      </c>
      <c r="N966" s="8" t="n">
        <f aca="false">+[2]data1cf!AM965</f>
        <v>-2453.62063341186</v>
      </c>
      <c r="O966" s="8" t="n">
        <f aca="false">+[2]data1cf!AN965</f>
        <v>-2263.65896325482</v>
      </c>
      <c r="P966" s="8" t="n">
        <f aca="false">+[2]data1cf!AO965</f>
        <v>-2225.42911893768</v>
      </c>
      <c r="Q966" s="8" t="n">
        <f aca="false">+[2]data1cf!AP965</f>
        <v>-2226.19400808241</v>
      </c>
      <c r="R966" s="8" t="n">
        <f aca="false">+[2]data1cf!AQ965</f>
        <v>1111.31892318422</v>
      </c>
      <c r="S966" s="8" t="n">
        <f aca="false">+[2]data1cf!AR965</f>
        <v>0</v>
      </c>
      <c r="T966" s="8" t="n">
        <f aca="false">+[2]data1cf!AS965</f>
        <v>0</v>
      </c>
      <c r="U966" s="8" t="n">
        <f aca="false">+[2]data1cf!AT965</f>
        <v>0</v>
      </c>
      <c r="V966" s="8" t="n">
        <f aca="false">+[2]data1cf!AU965</f>
        <v>0</v>
      </c>
      <c r="W966" s="8" t="n">
        <f aca="false">+[2]data1cf!AV965</f>
        <v>0</v>
      </c>
      <c r="X966" s="8" t="n">
        <f aca="false">+[2]data1cf!AW965</f>
        <v>0</v>
      </c>
      <c r="Y966" s="8" t="n">
        <f aca="false">+[2]data1cf!AX965</f>
        <v>0</v>
      </c>
      <c r="Z966" s="8" t="n">
        <f aca="false">+[2]data1cf!AY965</f>
        <v>0</v>
      </c>
      <c r="AA966" s="8" t="n">
        <f aca="false">+[2]data1cf!AZ965</f>
        <v>0</v>
      </c>
      <c r="AB966" s="9"/>
      <c r="AC966" s="9"/>
      <c r="AD966" s="9"/>
      <c r="AE966" s="9"/>
      <c r="AF966" s="9"/>
      <c r="AG966" s="9"/>
      <c r="AH966" s="9"/>
      <c r="AI966" s="9"/>
      <c r="AJ966" s="9"/>
      <c r="AK966" s="1"/>
      <c r="AL966" s="1" t="e">
        <f aca="false">SUMPRODUCT(B966:AJ966,PVCapPrice)</f>
        <v>#DIV/0!</v>
      </c>
      <c r="AM966" s="1"/>
      <c r="AN966" s="1"/>
      <c r="AO966" s="1"/>
      <c r="AP966" s="1"/>
      <c r="AQ966" s="1"/>
    </row>
    <row r="967" customFormat="false" ht="11.25" hidden="false" customHeight="false" outlineLevel="0" collapsed="false">
      <c r="A967" s="1" t="n">
        <v>965</v>
      </c>
      <c r="B967" s="8" t="n">
        <f aca="false">+[2]data1cf!AA966</f>
        <v>-93713.2130101944</v>
      </c>
      <c r="C967" s="8" t="n">
        <f aca="false">+[2]data1cf!AB966</f>
        <v>-7481.22494049681</v>
      </c>
      <c r="D967" s="8" t="n">
        <f aca="false">+[2]data1cf!AC966</f>
        <v>-3514.50160980807</v>
      </c>
      <c r="E967" s="8" t="n">
        <f aca="false">+[2]data1cf!AD966</f>
        <v>-3144.49213283587</v>
      </c>
      <c r="F967" s="8" t="n">
        <f aca="false">+[2]data1cf!AE966</f>
        <v>-3415.26541919345</v>
      </c>
      <c r="G967" s="8" t="n">
        <f aca="false">+[2]data1cf!AF966</f>
        <v>-3614.99367033212</v>
      </c>
      <c r="H967" s="8" t="n">
        <f aca="false">+[2]data1cf!AG966</f>
        <v>-2339.72289263284</v>
      </c>
      <c r="I967" s="8" t="n">
        <f aca="false">+[2]data1cf!AH966</f>
        <v>-2460.53747394954</v>
      </c>
      <c r="J967" s="8" t="n">
        <f aca="false">+[2]data1cf!AI966</f>
        <v>-2472.97167648453</v>
      </c>
      <c r="K967" s="8" t="n">
        <f aca="false">+[2]data1cf!AJ966</f>
        <v>-2482.13533537373</v>
      </c>
      <c r="L967" s="8" t="n">
        <f aca="false">+[2]data1cf!AK966</f>
        <v>-2510.46561136494</v>
      </c>
      <c r="M967" s="8" t="n">
        <f aca="false">+[2]data1cf!AL966</f>
        <v>-2508.91396967656</v>
      </c>
      <c r="N967" s="8" t="n">
        <f aca="false">+[2]data1cf!AM966</f>
        <v>-2526.55234389685</v>
      </c>
      <c r="O967" s="8" t="n">
        <f aca="false">+[2]data1cf!AN966</f>
        <v>-2336.71428680842</v>
      </c>
      <c r="P967" s="8" t="n">
        <f aca="false">+[2]data1cf!AO966</f>
        <v>-2298.36082942267</v>
      </c>
      <c r="Q967" s="8" t="n">
        <f aca="false">+[2]data1cf!AP966</f>
        <v>-2299.24933163602</v>
      </c>
      <c r="R967" s="8" t="n">
        <f aca="false">+[2]data1cf!AQ966</f>
        <v>1074.85306794173</v>
      </c>
      <c r="S967" s="8" t="n">
        <f aca="false">+[2]data1cf!AR966</f>
        <v>0</v>
      </c>
      <c r="T967" s="8" t="n">
        <f aca="false">+[2]data1cf!AS966</f>
        <v>0</v>
      </c>
      <c r="U967" s="8" t="n">
        <f aca="false">+[2]data1cf!AT966</f>
        <v>0</v>
      </c>
      <c r="V967" s="8" t="n">
        <f aca="false">+[2]data1cf!AU966</f>
        <v>0</v>
      </c>
      <c r="W967" s="8" t="n">
        <f aca="false">+[2]data1cf!AV966</f>
        <v>0</v>
      </c>
      <c r="X967" s="8" t="n">
        <f aca="false">+[2]data1cf!AW966</f>
        <v>0</v>
      </c>
      <c r="Y967" s="8" t="n">
        <f aca="false">+[2]data1cf!AX966</f>
        <v>0</v>
      </c>
      <c r="Z967" s="8" t="n">
        <f aca="false">+[2]data1cf!AY966</f>
        <v>0</v>
      </c>
      <c r="AA967" s="8" t="n">
        <f aca="false">+[2]data1cf!AZ966</f>
        <v>0</v>
      </c>
      <c r="AB967" s="9"/>
      <c r="AC967" s="9"/>
      <c r="AD967" s="9"/>
      <c r="AE967" s="9"/>
      <c r="AF967" s="9"/>
      <c r="AG967" s="9"/>
      <c r="AH967" s="9"/>
      <c r="AI967" s="9"/>
      <c r="AJ967" s="9"/>
      <c r="AK967" s="1"/>
      <c r="AL967" s="1" t="e">
        <f aca="false">SUMPRODUCT(B967:AJ967,PVCapPrice)</f>
        <v>#DIV/0!</v>
      </c>
      <c r="AM967" s="1"/>
      <c r="AN967" s="1"/>
      <c r="AO967" s="1"/>
      <c r="AP967" s="1"/>
      <c r="AQ967" s="1"/>
    </row>
    <row r="968" customFormat="false" ht="11.25" hidden="false" customHeight="false" outlineLevel="0" collapsed="false">
      <c r="A968" s="1" t="n">
        <v>966</v>
      </c>
      <c r="B968" s="8" t="n">
        <f aca="false">+[2]data1cf!AA967</f>
        <v>-98678.6593027686</v>
      </c>
      <c r="C968" s="8" t="n">
        <f aca="false">+[2]data1cf!AB967</f>
        <v>-7381.5600906305</v>
      </c>
      <c r="D968" s="8" t="n">
        <f aca="false">+[2]data1cf!AC967</f>
        <v>-3280.17169124691</v>
      </c>
      <c r="E968" s="8" t="n">
        <f aca="false">+[2]data1cf!AD967</f>
        <v>-2947.32834836555</v>
      </c>
      <c r="F968" s="8" t="n">
        <f aca="false">+[2]data1cf!AE967</f>
        <v>-3237.57067848632</v>
      </c>
      <c r="G968" s="8" t="n">
        <f aca="false">+[2]data1cf!AF967</f>
        <v>-3480.26024054485</v>
      </c>
      <c r="H968" s="8" t="n">
        <f aca="false">+[2]data1cf!AG967</f>
        <v>-2219.44866082699</v>
      </c>
      <c r="I968" s="8" t="n">
        <f aca="false">+[2]data1cf!AH967</f>
        <v>-2346.63410835492</v>
      </c>
      <c r="J968" s="8" t="n">
        <f aca="false">+[2]data1cf!AI967</f>
        <v>-2359.06831088991</v>
      </c>
      <c r="K968" s="8" t="n">
        <f aca="false">+[2]data1cf!AJ967</f>
        <v>-2368.03891322726</v>
      </c>
      <c r="L968" s="8" t="n">
        <f aca="false">+[2]data1cf!AK967</f>
        <v>-2396.56224577032</v>
      </c>
      <c r="M968" s="8" t="n">
        <f aca="false">+[2]data1cf!AL967</f>
        <v>-2394.81754753008</v>
      </c>
      <c r="N968" s="8" t="n">
        <f aca="false">+[2]data1cf!AM967</f>
        <v>-2412.64897830223</v>
      </c>
      <c r="O968" s="8" t="n">
        <f aca="false">+[2]data1cf!AN967</f>
        <v>-2222.61786466195</v>
      </c>
      <c r="P968" s="8" t="n">
        <f aca="false">+[2]data1cf!AO967</f>
        <v>-2184.45746382805</v>
      </c>
      <c r="Q968" s="8" t="n">
        <f aca="false">+[2]data1cf!AP967</f>
        <v>-2185.15290948954</v>
      </c>
      <c r="R968" s="8" t="n">
        <f aca="false">+[2]data1cf!AQ967</f>
        <v>1131.80475073903</v>
      </c>
      <c r="S968" s="8" t="n">
        <f aca="false">+[2]data1cf!AR967</f>
        <v>0</v>
      </c>
      <c r="T968" s="8" t="n">
        <f aca="false">+[2]data1cf!AS967</f>
        <v>0</v>
      </c>
      <c r="U968" s="8" t="n">
        <f aca="false">+[2]data1cf!AT967</f>
        <v>0</v>
      </c>
      <c r="V968" s="8" t="n">
        <f aca="false">+[2]data1cf!AU967</f>
        <v>0</v>
      </c>
      <c r="W968" s="8" t="n">
        <f aca="false">+[2]data1cf!AV967</f>
        <v>0</v>
      </c>
      <c r="X968" s="8" t="n">
        <f aca="false">+[2]data1cf!AW967</f>
        <v>0</v>
      </c>
      <c r="Y968" s="8" t="n">
        <f aca="false">+[2]data1cf!AX967</f>
        <v>0</v>
      </c>
      <c r="Z968" s="8" t="n">
        <f aca="false">+[2]data1cf!AY967</f>
        <v>0</v>
      </c>
      <c r="AA968" s="8" t="n">
        <f aca="false">+[2]data1cf!AZ967</f>
        <v>0</v>
      </c>
      <c r="AB968" s="9"/>
      <c r="AC968" s="9"/>
      <c r="AD968" s="9"/>
      <c r="AE968" s="9"/>
      <c r="AF968" s="9"/>
      <c r="AG968" s="9"/>
      <c r="AH968" s="9"/>
      <c r="AI968" s="9"/>
      <c r="AJ968" s="9"/>
      <c r="AK968" s="1"/>
      <c r="AL968" s="1" t="e">
        <f aca="false">SUMPRODUCT(B968:AJ968,PVCapPrice)</f>
        <v>#DIV/0!</v>
      </c>
      <c r="AM968" s="1"/>
      <c r="AN968" s="1"/>
      <c r="AO968" s="1"/>
      <c r="AP968" s="1"/>
      <c r="AQ968" s="1"/>
    </row>
    <row r="969" customFormat="false" ht="11.25" hidden="false" customHeight="false" outlineLevel="0" collapsed="false">
      <c r="A969" s="1" t="n">
        <v>967</v>
      </c>
      <c r="B969" s="8" t="n">
        <f aca="false">+[2]data1cf!AA968</f>
        <v>-85702.9000563933</v>
      </c>
      <c r="C969" s="8" t="n">
        <f aca="false">+[2]data1cf!AB968</f>
        <v>-7718.56514438507</v>
      </c>
      <c r="D969" s="8" t="n">
        <f aca="false">+[2]data1cf!AC968</f>
        <v>-3863.92539931698</v>
      </c>
      <c r="E969" s="8" t="n">
        <f aca="false">+[2]data1cf!AD968</f>
        <v>-3379.05047179287</v>
      </c>
      <c r="F969" s="8" t="n">
        <f aca="false">+[2]data1cf!AE968</f>
        <v>-3647.49319304548</v>
      </c>
      <c r="G969" s="8" t="n">
        <f aca="false">+[2]data1cf!AF968</f>
        <v>-3911.44342601195</v>
      </c>
      <c r="H969" s="8" t="n">
        <f aca="false">+[2]data1cf!AG968</f>
        <v>-2533.75061547491</v>
      </c>
      <c r="I969" s="8" t="n">
        <f aca="false">+[2]data1cf!AH968</f>
        <v>-2644.28764485937</v>
      </c>
      <c r="J969" s="8" t="n">
        <f aca="false">+[2]data1cf!AI968</f>
        <v>-2656.72184739436</v>
      </c>
      <c r="K969" s="8" t="n">
        <f aca="false">+[2]data1cf!AJ968</f>
        <v>-2666.19694725121</v>
      </c>
      <c r="L969" s="8" t="n">
        <f aca="false">+[2]data1cf!AK968</f>
        <v>-2694.21578227477</v>
      </c>
      <c r="M969" s="8" t="n">
        <f aca="false">+[2]data1cf!AL968</f>
        <v>-2692.97558155403</v>
      </c>
      <c r="N969" s="8" t="n">
        <f aca="false">+[2]data1cf!AM968</f>
        <v>-2710.30251480668</v>
      </c>
      <c r="O969" s="8" t="n">
        <f aca="false">+[2]data1cf!AN968</f>
        <v>-2520.7758986859</v>
      </c>
      <c r="P969" s="8" t="n">
        <f aca="false">+[2]data1cf!AO968</f>
        <v>-2482.1110003325</v>
      </c>
      <c r="Q969" s="8" t="n">
        <f aca="false">+[2]data1cf!AP968</f>
        <v>-2483.31094351349</v>
      </c>
      <c r="R969" s="8" t="n">
        <f aca="false">+[2]data1cf!AQ968</f>
        <v>982.977982486809</v>
      </c>
      <c r="S969" s="8" t="n">
        <f aca="false">+[2]data1cf!AR968</f>
        <v>0</v>
      </c>
      <c r="T969" s="8" t="n">
        <f aca="false">+[2]data1cf!AS968</f>
        <v>0</v>
      </c>
      <c r="U969" s="8" t="n">
        <f aca="false">+[2]data1cf!AT968</f>
        <v>0</v>
      </c>
      <c r="V969" s="8" t="n">
        <f aca="false">+[2]data1cf!AU968</f>
        <v>0</v>
      </c>
      <c r="W969" s="8" t="n">
        <f aca="false">+[2]data1cf!AV968</f>
        <v>0</v>
      </c>
      <c r="X969" s="8" t="n">
        <f aca="false">+[2]data1cf!AW968</f>
        <v>0</v>
      </c>
      <c r="Y969" s="8" t="n">
        <f aca="false">+[2]data1cf!AX968</f>
        <v>0</v>
      </c>
      <c r="Z969" s="8" t="n">
        <f aca="false">+[2]data1cf!AY968</f>
        <v>0</v>
      </c>
      <c r="AA969" s="8" t="n">
        <f aca="false">+[2]data1cf!AZ968</f>
        <v>0</v>
      </c>
      <c r="AB969" s="9"/>
      <c r="AC969" s="9"/>
      <c r="AD969" s="9"/>
      <c r="AE969" s="9"/>
      <c r="AF969" s="9"/>
      <c r="AG969" s="9"/>
      <c r="AH969" s="9"/>
      <c r="AI969" s="9"/>
      <c r="AJ969" s="9"/>
      <c r="AK969" s="1"/>
      <c r="AL969" s="1" t="e">
        <f aca="false">SUMPRODUCT(B969:AJ969,PVCapPrice)</f>
        <v>#DIV/0!</v>
      </c>
      <c r="AM969" s="1"/>
      <c r="AN969" s="1"/>
      <c r="AO969" s="1"/>
      <c r="AP969" s="1"/>
      <c r="AQ969" s="1"/>
    </row>
    <row r="970" customFormat="false" ht="11.25" hidden="false" customHeight="false" outlineLevel="0" collapsed="false">
      <c r="A970" s="1" t="n">
        <v>968</v>
      </c>
      <c r="B970" s="8" t="n">
        <f aca="false">+[2]data1cf!AA969</f>
        <v>-87798.0186115289</v>
      </c>
      <c r="C970" s="8" t="n">
        <f aca="false">+[2]data1cf!AB969</f>
        <v>-7631.09401703133</v>
      </c>
      <c r="D970" s="8" t="n">
        <f aca="false">+[2]data1cf!AC969</f>
        <v>-3761.55488017952</v>
      </c>
      <c r="E970" s="8" t="n">
        <f aca="false">+[2]data1cf!AD969</f>
        <v>-3254.53381535822</v>
      </c>
      <c r="F970" s="8" t="n">
        <f aca="false">+[2]data1cf!AE969</f>
        <v>-3469.92278288949</v>
      </c>
      <c r="G970" s="8" t="n">
        <f aca="false">+[2]data1cf!AF969</f>
        <v>-3739.99399715552</v>
      </c>
      <c r="H970" s="8" t="n">
        <f aca="false">+[2]data1cf!AG969</f>
        <v>-2483.00215100397</v>
      </c>
      <c r="I970" s="8" t="n">
        <f aca="false">+[2]data1cf!AH969</f>
        <v>-2596.22730129941</v>
      </c>
      <c r="J970" s="8" t="n">
        <f aca="false">+[2]data1cf!AI969</f>
        <v>-2608.6615038344</v>
      </c>
      <c r="K970" s="8" t="n">
        <f aca="false">+[2]data1cf!AJ969</f>
        <v>-2618.05514548182</v>
      </c>
      <c r="L970" s="8" t="n">
        <f aca="false">+[2]data1cf!AK969</f>
        <v>-2646.15543871481</v>
      </c>
      <c r="M970" s="8" t="n">
        <f aca="false">+[2]data1cf!AL969</f>
        <v>-2644.83377978464</v>
      </c>
      <c r="N970" s="8" t="n">
        <f aca="false">+[2]data1cf!AM969</f>
        <v>-2662.24217124671</v>
      </c>
      <c r="O970" s="8" t="n">
        <f aca="false">+[2]data1cf!AN969</f>
        <v>-2472.63409691651</v>
      </c>
      <c r="P970" s="8" t="n">
        <f aca="false">+[2]data1cf!AO969</f>
        <v>-2434.05065677253</v>
      </c>
      <c r="Q970" s="8" t="n">
        <f aca="false">+[2]data1cf!AP969</f>
        <v>-2435.1691417441</v>
      </c>
      <c r="R970" s="8" t="n">
        <f aca="false">+[2]data1cf!AQ969</f>
        <v>1007.00815426679</v>
      </c>
      <c r="S970" s="8" t="n">
        <f aca="false">+[2]data1cf!AR969</f>
        <v>0</v>
      </c>
      <c r="T970" s="8" t="n">
        <f aca="false">+[2]data1cf!AS969</f>
        <v>0</v>
      </c>
      <c r="U970" s="8" t="n">
        <f aca="false">+[2]data1cf!AT969</f>
        <v>0</v>
      </c>
      <c r="V970" s="8" t="n">
        <f aca="false">+[2]data1cf!AU969</f>
        <v>0</v>
      </c>
      <c r="W970" s="8" t="n">
        <f aca="false">+[2]data1cf!AV969</f>
        <v>0</v>
      </c>
      <c r="X970" s="8" t="n">
        <f aca="false">+[2]data1cf!AW969</f>
        <v>0</v>
      </c>
      <c r="Y970" s="8" t="n">
        <f aca="false">+[2]data1cf!AX969</f>
        <v>0</v>
      </c>
      <c r="Z970" s="8" t="n">
        <f aca="false">+[2]data1cf!AY969</f>
        <v>0</v>
      </c>
      <c r="AA970" s="8" t="n">
        <f aca="false">+[2]data1cf!AZ969</f>
        <v>0</v>
      </c>
      <c r="AB970" s="9"/>
      <c r="AC970" s="9"/>
      <c r="AD970" s="9"/>
      <c r="AE970" s="9"/>
      <c r="AF970" s="9"/>
      <c r="AG970" s="9"/>
      <c r="AH970" s="9"/>
      <c r="AI970" s="9"/>
      <c r="AJ970" s="9"/>
      <c r="AK970" s="1"/>
      <c r="AL970" s="1" t="e">
        <f aca="false">SUMPRODUCT(B970:AJ970,PVCapPrice)</f>
        <v>#DIV/0!</v>
      </c>
      <c r="AM970" s="1"/>
      <c r="AN970" s="1"/>
      <c r="AO970" s="1"/>
      <c r="AP970" s="1"/>
      <c r="AQ970" s="1"/>
    </row>
    <row r="971" customFormat="false" ht="11.25" hidden="false" customHeight="false" outlineLevel="0" collapsed="false">
      <c r="A971" s="1" t="n">
        <v>969</v>
      </c>
      <c r="B971" s="8" t="n">
        <f aca="false">+[2]data1cf!AA970</f>
        <v>-87159.2569357433</v>
      </c>
      <c r="C971" s="8" t="n">
        <f aca="false">+[2]data1cf!AB970</f>
        <v>-7639.51814635764</v>
      </c>
      <c r="D971" s="8" t="n">
        <f aca="false">+[2]data1cf!AC970</f>
        <v>-3618.29831148112</v>
      </c>
      <c r="E971" s="8" t="n">
        <f aca="false">+[2]data1cf!AD970</f>
        <v>-3330.08120953736</v>
      </c>
      <c r="F971" s="8" t="n">
        <f aca="false">+[2]data1cf!AE970</f>
        <v>-3503.62292228334</v>
      </c>
      <c r="G971" s="8" t="n">
        <f aca="false">+[2]data1cf!AF970</f>
        <v>-3819.92366795748</v>
      </c>
      <c r="H971" s="8" t="n">
        <f aca="false">+[2]data1cf!AG970</f>
        <v>-2498.47438961765</v>
      </c>
      <c r="I971" s="8" t="n">
        <f aca="false">+[2]data1cf!AH970</f>
        <v>-2610.87998313259</v>
      </c>
      <c r="J971" s="8" t="n">
        <f aca="false">+[2]data1cf!AI970</f>
        <v>-2623.31418566758</v>
      </c>
      <c r="K971" s="8" t="n">
        <f aca="false">+[2]data1cf!AJ970</f>
        <v>-2632.73266236896</v>
      </c>
      <c r="L971" s="8" t="n">
        <f aca="false">+[2]data1cf!AK970</f>
        <v>-2660.80812054799</v>
      </c>
      <c r="M971" s="8" t="n">
        <f aca="false">+[2]data1cf!AL970</f>
        <v>-2659.51129667178</v>
      </c>
      <c r="N971" s="8" t="n">
        <f aca="false">+[2]data1cf!AM970</f>
        <v>-2676.8948530799</v>
      </c>
      <c r="O971" s="8" t="n">
        <f aca="false">+[2]data1cf!AN970</f>
        <v>-2487.31161380364</v>
      </c>
      <c r="P971" s="8" t="n">
        <f aca="false">+[2]data1cf!AO970</f>
        <v>-2448.70333860572</v>
      </c>
      <c r="Q971" s="8" t="n">
        <f aca="false">+[2]data1cf!AP970</f>
        <v>-2449.84665863124</v>
      </c>
      <c r="R971" s="8" t="n">
        <f aca="false">+[2]data1cf!AQ970</f>
        <v>999.681813350201</v>
      </c>
      <c r="S971" s="8" t="n">
        <f aca="false">+[2]data1cf!AR970</f>
        <v>0</v>
      </c>
      <c r="T971" s="8" t="n">
        <f aca="false">+[2]data1cf!AS970</f>
        <v>0</v>
      </c>
      <c r="U971" s="8" t="n">
        <f aca="false">+[2]data1cf!AT970</f>
        <v>0</v>
      </c>
      <c r="V971" s="8" t="n">
        <f aca="false">+[2]data1cf!AU970</f>
        <v>0</v>
      </c>
      <c r="W971" s="8" t="n">
        <f aca="false">+[2]data1cf!AV970</f>
        <v>0</v>
      </c>
      <c r="X971" s="8" t="n">
        <f aca="false">+[2]data1cf!AW970</f>
        <v>0</v>
      </c>
      <c r="Y971" s="8" t="n">
        <f aca="false">+[2]data1cf!AX970</f>
        <v>0</v>
      </c>
      <c r="Z971" s="8" t="n">
        <f aca="false">+[2]data1cf!AY970</f>
        <v>0</v>
      </c>
      <c r="AA971" s="8" t="n">
        <f aca="false">+[2]data1cf!AZ970</f>
        <v>0</v>
      </c>
      <c r="AB971" s="9"/>
      <c r="AC971" s="9"/>
      <c r="AD971" s="9"/>
      <c r="AE971" s="9"/>
      <c r="AF971" s="9"/>
      <c r="AG971" s="9"/>
      <c r="AH971" s="9"/>
      <c r="AI971" s="9"/>
      <c r="AJ971" s="9"/>
      <c r="AK971" s="1"/>
      <c r="AL971" s="1" t="e">
        <f aca="false">SUMPRODUCT(B971:AJ971,PVCapPrice)</f>
        <v>#DIV/0!</v>
      </c>
      <c r="AM971" s="1"/>
      <c r="AN971" s="1"/>
      <c r="AO971" s="1"/>
      <c r="AP971" s="1"/>
      <c r="AQ971" s="1"/>
    </row>
    <row r="972" customFormat="false" ht="11.25" hidden="false" customHeight="false" outlineLevel="0" collapsed="false">
      <c r="A972" s="1" t="n">
        <v>970</v>
      </c>
      <c r="B972" s="8" t="n">
        <f aca="false">+[2]data1cf!AA971</f>
        <v>-101673.410268749</v>
      </c>
      <c r="C972" s="8" t="n">
        <f aca="false">+[2]data1cf!AB971</f>
        <v>-7307.25027493063</v>
      </c>
      <c r="D972" s="8" t="n">
        <f aca="false">+[2]data1cf!AC971</f>
        <v>-3189.4885909698</v>
      </c>
      <c r="E972" s="8" t="n">
        <f aca="false">+[2]data1cf!AD971</f>
        <v>-2825.09372129302</v>
      </c>
      <c r="F972" s="8" t="n">
        <f aca="false">+[2]data1cf!AE971</f>
        <v>-3141.2874097572</v>
      </c>
      <c r="G972" s="8" t="n">
        <f aca="false">+[2]data1cf!AF971</f>
        <v>-3451.61603142982</v>
      </c>
      <c r="H972" s="8" t="n">
        <f aca="false">+[2]data1cf!AG971</f>
        <v>-2146.90908418879</v>
      </c>
      <c r="I972" s="8" t="n">
        <f aca="false">+[2]data1cf!AH971</f>
        <v>-2277.93691699611</v>
      </c>
      <c r="J972" s="8" t="n">
        <f aca="false">+[2]data1cf!AI971</f>
        <v>-2290.3711195311</v>
      </c>
      <c r="K972" s="8" t="n">
        <f aca="false">+[2]data1cf!AJ971</f>
        <v>-2299.22528595089</v>
      </c>
      <c r="L972" s="8" t="n">
        <f aca="false">+[2]data1cf!AK971</f>
        <v>-2327.86505441151</v>
      </c>
      <c r="M972" s="8" t="n">
        <f aca="false">+[2]data1cf!AL971</f>
        <v>-2326.00392025371</v>
      </c>
      <c r="N972" s="8" t="n">
        <f aca="false">+[2]data1cf!AM971</f>
        <v>-2343.95178694341</v>
      </c>
      <c r="O972" s="8" t="n">
        <f aca="false">+[2]data1cf!AN971</f>
        <v>-2153.80423738557</v>
      </c>
      <c r="P972" s="8" t="n">
        <f aca="false">+[2]data1cf!AO971</f>
        <v>-2115.76027246923</v>
      </c>
      <c r="Q972" s="8" t="n">
        <f aca="false">+[2]data1cf!AP971</f>
        <v>-2116.33928221317</v>
      </c>
      <c r="R972" s="8" t="n">
        <f aca="false">+[2]data1cf!AQ971</f>
        <v>1166.15334641844</v>
      </c>
      <c r="S972" s="8" t="n">
        <f aca="false">+[2]data1cf!AR971</f>
        <v>0</v>
      </c>
      <c r="T972" s="8" t="n">
        <f aca="false">+[2]data1cf!AS971</f>
        <v>0</v>
      </c>
      <c r="U972" s="8" t="n">
        <f aca="false">+[2]data1cf!AT971</f>
        <v>0</v>
      </c>
      <c r="V972" s="8" t="n">
        <f aca="false">+[2]data1cf!AU971</f>
        <v>0</v>
      </c>
      <c r="W972" s="8" t="n">
        <f aca="false">+[2]data1cf!AV971</f>
        <v>0</v>
      </c>
      <c r="X972" s="8" t="n">
        <f aca="false">+[2]data1cf!AW971</f>
        <v>0</v>
      </c>
      <c r="Y972" s="8" t="n">
        <f aca="false">+[2]data1cf!AX971</f>
        <v>0</v>
      </c>
      <c r="Z972" s="8" t="n">
        <f aca="false">+[2]data1cf!AY971</f>
        <v>0</v>
      </c>
      <c r="AA972" s="8" t="n">
        <f aca="false">+[2]data1cf!AZ971</f>
        <v>0</v>
      </c>
      <c r="AB972" s="9"/>
      <c r="AC972" s="9"/>
      <c r="AD972" s="9"/>
      <c r="AE972" s="9"/>
      <c r="AF972" s="9"/>
      <c r="AG972" s="9"/>
      <c r="AH972" s="9"/>
      <c r="AI972" s="9"/>
      <c r="AJ972" s="9"/>
      <c r="AK972" s="1"/>
      <c r="AL972" s="1" t="e">
        <f aca="false">SUMPRODUCT(B972:AJ972,PVCapPrice)</f>
        <v>#DIV/0!</v>
      </c>
      <c r="AM972" s="1"/>
      <c r="AN972" s="1"/>
      <c r="AO972" s="1"/>
      <c r="AP972" s="1"/>
      <c r="AQ972" s="1"/>
    </row>
    <row r="973" customFormat="false" ht="11.25" hidden="false" customHeight="false" outlineLevel="0" collapsed="false">
      <c r="A973" s="1" t="n">
        <v>971</v>
      </c>
      <c r="B973" s="8" t="n">
        <f aca="false">+[2]data1cf!AA972</f>
        <v>-94812.93817775</v>
      </c>
      <c r="C973" s="8" t="n">
        <f aca="false">+[2]data1cf!AB972</f>
        <v>-7448.97913882706</v>
      </c>
      <c r="D973" s="8" t="n">
        <f aca="false">+[2]data1cf!AC972</f>
        <v>-3402.09889716462</v>
      </c>
      <c r="E973" s="8" t="n">
        <f aca="false">+[2]data1cf!AD972</f>
        <v>-3059.71684588685</v>
      </c>
      <c r="F973" s="8" t="n">
        <f aca="false">+[2]data1cf!AE972</f>
        <v>-3256.99643021954</v>
      </c>
      <c r="G973" s="8" t="n">
        <f aca="false">+[2]data1cf!AF972</f>
        <v>-3623.93243476182</v>
      </c>
      <c r="H973" s="8" t="n">
        <f aca="false">+[2]data1cf!AG972</f>
        <v>-2313.08508569026</v>
      </c>
      <c r="I973" s="8" t="n">
        <f aca="false">+[2]data1cf!AH972</f>
        <v>-2435.31065838595</v>
      </c>
      <c r="J973" s="8" t="n">
        <f aca="false">+[2]data1cf!AI972</f>
        <v>-2447.74486092094</v>
      </c>
      <c r="K973" s="8" t="n">
        <f aca="false">+[2]data1cf!AJ972</f>
        <v>-2456.86576249563</v>
      </c>
      <c r="L973" s="8" t="n">
        <f aca="false">+[2]data1cf!AK972</f>
        <v>-2485.23879580135</v>
      </c>
      <c r="M973" s="8" t="n">
        <f aca="false">+[2]data1cf!AL972</f>
        <v>-2483.64439679845</v>
      </c>
      <c r="N973" s="8" t="n">
        <f aca="false">+[2]data1cf!AM972</f>
        <v>-2501.32552833326</v>
      </c>
      <c r="O973" s="8" t="n">
        <f aca="false">+[2]data1cf!AN972</f>
        <v>-2311.44471393031</v>
      </c>
      <c r="P973" s="8" t="n">
        <f aca="false">+[2]data1cf!AO972</f>
        <v>-2273.13401385908</v>
      </c>
      <c r="Q973" s="8" t="n">
        <f aca="false">+[2]data1cf!AP972</f>
        <v>-2273.97975875791</v>
      </c>
      <c r="R973" s="8" t="n">
        <f aca="false">+[2]data1cf!AQ972</f>
        <v>1087.46647572352</v>
      </c>
      <c r="S973" s="8" t="n">
        <f aca="false">+[2]data1cf!AR972</f>
        <v>0</v>
      </c>
      <c r="T973" s="8" t="n">
        <f aca="false">+[2]data1cf!AS972</f>
        <v>0</v>
      </c>
      <c r="U973" s="8" t="n">
        <f aca="false">+[2]data1cf!AT972</f>
        <v>0</v>
      </c>
      <c r="V973" s="8" t="n">
        <f aca="false">+[2]data1cf!AU972</f>
        <v>0</v>
      </c>
      <c r="W973" s="8" t="n">
        <f aca="false">+[2]data1cf!AV972</f>
        <v>0</v>
      </c>
      <c r="X973" s="8" t="n">
        <f aca="false">+[2]data1cf!AW972</f>
        <v>0</v>
      </c>
      <c r="Y973" s="8" t="n">
        <f aca="false">+[2]data1cf!AX972</f>
        <v>0</v>
      </c>
      <c r="Z973" s="8" t="n">
        <f aca="false">+[2]data1cf!AY972</f>
        <v>0</v>
      </c>
      <c r="AA973" s="8" t="n">
        <f aca="false">+[2]data1cf!AZ972</f>
        <v>0</v>
      </c>
      <c r="AB973" s="9"/>
      <c r="AC973" s="9"/>
      <c r="AD973" s="9"/>
      <c r="AE973" s="9"/>
      <c r="AF973" s="9"/>
      <c r="AG973" s="9"/>
      <c r="AH973" s="9"/>
      <c r="AI973" s="9"/>
      <c r="AJ973" s="9"/>
      <c r="AK973" s="1"/>
      <c r="AL973" s="1" t="e">
        <f aca="false">SUMPRODUCT(B973:AJ973,PVCapPrice)</f>
        <v>#DIV/0!</v>
      </c>
      <c r="AM973" s="1"/>
      <c r="AN973" s="1"/>
      <c r="AO973" s="1"/>
      <c r="AP973" s="1"/>
      <c r="AQ973" s="1"/>
    </row>
    <row r="974" customFormat="false" ht="11.25" hidden="false" customHeight="false" outlineLevel="0" collapsed="false">
      <c r="A974" s="1" t="n">
        <v>972</v>
      </c>
      <c r="B974" s="8" t="n">
        <f aca="false">+[2]data1cf!AA973</f>
        <v>-94135.073308514</v>
      </c>
      <c r="C974" s="8" t="n">
        <f aca="false">+[2]data1cf!AB973</f>
        <v>-7525.37892914103</v>
      </c>
      <c r="D974" s="8" t="n">
        <f aca="false">+[2]data1cf!AC973</f>
        <v>-3433.91062439545</v>
      </c>
      <c r="E974" s="8" t="n">
        <f aca="false">+[2]data1cf!AD973</f>
        <v>-3038.40498941895</v>
      </c>
      <c r="F974" s="8" t="n">
        <f aca="false">+[2]data1cf!AE973</f>
        <v>-3329.94447305819</v>
      </c>
      <c r="G974" s="8" t="n">
        <f aca="false">+[2]data1cf!AF973</f>
        <v>-3797.75399714283</v>
      </c>
      <c r="H974" s="8" t="n">
        <f aca="false">+[2]data1cf!AG973</f>
        <v>-2329.50449124046</v>
      </c>
      <c r="I974" s="8" t="n">
        <f aca="false">+[2]data1cf!AH973</f>
        <v>-2450.86033619433</v>
      </c>
      <c r="J974" s="8" t="n">
        <f aca="false">+[2]data1cf!AI973</f>
        <v>-2463.29453872932</v>
      </c>
      <c r="K974" s="8" t="n">
        <f aca="false">+[2]data1cf!AJ973</f>
        <v>-2472.44179569012</v>
      </c>
      <c r="L974" s="8" t="n">
        <f aca="false">+[2]data1cf!AK973</f>
        <v>-2500.78847360973</v>
      </c>
      <c r="M974" s="8" t="n">
        <f aca="false">+[2]data1cf!AL973</f>
        <v>-2499.22042999294</v>
      </c>
      <c r="N974" s="8" t="n">
        <f aca="false">+[2]data1cf!AM973</f>
        <v>-2516.87520614163</v>
      </c>
      <c r="O974" s="8" t="n">
        <f aca="false">+[2]data1cf!AN973</f>
        <v>-2327.02074712481</v>
      </c>
      <c r="P974" s="8" t="n">
        <f aca="false">+[2]data1cf!AO973</f>
        <v>-2288.68369166745</v>
      </c>
      <c r="Q974" s="8" t="n">
        <f aca="false">+[2]data1cf!AP973</f>
        <v>-2289.5557919524</v>
      </c>
      <c r="R974" s="8" t="n">
        <f aca="false">+[2]data1cf!AQ973</f>
        <v>1079.69163681933</v>
      </c>
      <c r="S974" s="8" t="n">
        <f aca="false">+[2]data1cf!AR973</f>
        <v>0</v>
      </c>
      <c r="T974" s="8" t="n">
        <f aca="false">+[2]data1cf!AS973</f>
        <v>0</v>
      </c>
      <c r="U974" s="8" t="n">
        <f aca="false">+[2]data1cf!AT973</f>
        <v>0</v>
      </c>
      <c r="V974" s="8" t="n">
        <f aca="false">+[2]data1cf!AU973</f>
        <v>0</v>
      </c>
      <c r="W974" s="8" t="n">
        <f aca="false">+[2]data1cf!AV973</f>
        <v>0</v>
      </c>
      <c r="X974" s="8" t="n">
        <f aca="false">+[2]data1cf!AW973</f>
        <v>0</v>
      </c>
      <c r="Y974" s="8" t="n">
        <f aca="false">+[2]data1cf!AX973</f>
        <v>0</v>
      </c>
      <c r="Z974" s="8" t="n">
        <f aca="false">+[2]data1cf!AY973</f>
        <v>0</v>
      </c>
      <c r="AA974" s="8" t="n">
        <f aca="false">+[2]data1cf!AZ973</f>
        <v>0</v>
      </c>
      <c r="AB974" s="9"/>
      <c r="AC974" s="9"/>
      <c r="AD974" s="9"/>
      <c r="AE974" s="9"/>
      <c r="AF974" s="9"/>
      <c r="AG974" s="9"/>
      <c r="AH974" s="9"/>
      <c r="AI974" s="9"/>
      <c r="AJ974" s="9"/>
      <c r="AK974" s="1"/>
      <c r="AL974" s="1" t="e">
        <f aca="false">SUMPRODUCT(B974:AJ974,PVCapPrice)</f>
        <v>#DIV/0!</v>
      </c>
      <c r="AM974" s="1"/>
      <c r="AN974" s="1"/>
      <c r="AO974" s="1"/>
      <c r="AP974" s="1"/>
      <c r="AQ974" s="1"/>
    </row>
    <row r="975" customFormat="false" ht="11.25" hidden="false" customHeight="false" outlineLevel="0" collapsed="false">
      <c r="A975" s="1" t="n">
        <v>973</v>
      </c>
      <c r="B975" s="8" t="n">
        <f aca="false">+[2]data1cf!AA974</f>
        <v>-102720.640304974</v>
      </c>
      <c r="C975" s="8" t="n">
        <f aca="false">+[2]data1cf!AB974</f>
        <v>-7399.2008446995</v>
      </c>
      <c r="D975" s="8" t="n">
        <f aca="false">+[2]data1cf!AC974</f>
        <v>-3132.14508214277</v>
      </c>
      <c r="E975" s="8" t="n">
        <f aca="false">+[2]data1cf!AD974</f>
        <v>-2860.51989813485</v>
      </c>
      <c r="F975" s="8" t="n">
        <f aca="false">+[2]data1cf!AE974</f>
        <v>-3136.5969455247</v>
      </c>
      <c r="G975" s="8" t="n">
        <f aca="false">+[2]data1cf!AF974</f>
        <v>-3488.18855135308</v>
      </c>
      <c r="H975" s="8" t="n">
        <f aca="false">+[2]data1cf!AG974</f>
        <v>-2121.54282691614</v>
      </c>
      <c r="I975" s="8" t="n">
        <f aca="false">+[2]data1cf!AH974</f>
        <v>-2253.91429774914</v>
      </c>
      <c r="J975" s="8" t="n">
        <f aca="false">+[2]data1cf!AI974</f>
        <v>-2266.34850028413</v>
      </c>
      <c r="K975" s="8" t="n">
        <f aca="false">+[2]data1cf!AJ974</f>
        <v>-2275.16195040011</v>
      </c>
      <c r="L975" s="8" t="n">
        <f aca="false">+[2]data1cf!AK974</f>
        <v>-2303.84243516454</v>
      </c>
      <c r="M975" s="8" t="n">
        <f aca="false">+[2]data1cf!AL974</f>
        <v>-2301.94058470293</v>
      </c>
      <c r="N975" s="8" t="n">
        <f aca="false">+[2]data1cf!AM974</f>
        <v>-2319.92916769645</v>
      </c>
      <c r="O975" s="8" t="n">
        <f aca="false">+[2]data1cf!AN974</f>
        <v>-2129.7409018348</v>
      </c>
      <c r="P975" s="8" t="n">
        <f aca="false">+[2]data1cf!AO974</f>
        <v>-2091.73765322227</v>
      </c>
      <c r="Q975" s="8" t="n">
        <f aca="false">+[2]data1cf!AP974</f>
        <v>-2092.27594666239</v>
      </c>
      <c r="R975" s="8" t="n">
        <f aca="false">+[2]data1cf!AQ974</f>
        <v>1178.16465604193</v>
      </c>
      <c r="S975" s="8" t="n">
        <f aca="false">+[2]data1cf!AR974</f>
        <v>0</v>
      </c>
      <c r="T975" s="8" t="n">
        <f aca="false">+[2]data1cf!AS974</f>
        <v>0</v>
      </c>
      <c r="U975" s="8" t="n">
        <f aca="false">+[2]data1cf!AT974</f>
        <v>0</v>
      </c>
      <c r="V975" s="8" t="n">
        <f aca="false">+[2]data1cf!AU974</f>
        <v>0</v>
      </c>
      <c r="W975" s="8" t="n">
        <f aca="false">+[2]data1cf!AV974</f>
        <v>0</v>
      </c>
      <c r="X975" s="8" t="n">
        <f aca="false">+[2]data1cf!AW974</f>
        <v>0</v>
      </c>
      <c r="Y975" s="8" t="n">
        <f aca="false">+[2]data1cf!AX974</f>
        <v>0</v>
      </c>
      <c r="Z975" s="8" t="n">
        <f aca="false">+[2]data1cf!AY974</f>
        <v>0</v>
      </c>
      <c r="AA975" s="8" t="n">
        <f aca="false">+[2]data1cf!AZ974</f>
        <v>0</v>
      </c>
      <c r="AB975" s="9"/>
      <c r="AC975" s="9"/>
      <c r="AD975" s="9"/>
      <c r="AE975" s="9"/>
      <c r="AF975" s="9"/>
      <c r="AG975" s="9"/>
      <c r="AH975" s="9"/>
      <c r="AI975" s="9"/>
      <c r="AJ975" s="9"/>
      <c r="AK975" s="1"/>
      <c r="AL975" s="1" t="e">
        <f aca="false">SUMPRODUCT(B975:AJ975,PVCapPrice)</f>
        <v>#DIV/0!</v>
      </c>
      <c r="AM975" s="1"/>
      <c r="AN975" s="1"/>
      <c r="AO975" s="1"/>
      <c r="AP975" s="1"/>
      <c r="AQ975" s="1"/>
    </row>
    <row r="976" customFormat="false" ht="11.25" hidden="false" customHeight="false" outlineLevel="0" collapsed="false">
      <c r="A976" s="1" t="n">
        <v>974</v>
      </c>
      <c r="B976" s="8" t="n">
        <f aca="false">+[2]data1cf!AA975</f>
        <v>-92363.0310632396</v>
      </c>
      <c r="C976" s="8" t="n">
        <f aca="false">+[2]data1cf!AB975</f>
        <v>-7531.06526347021</v>
      </c>
      <c r="D976" s="8" t="n">
        <f aca="false">+[2]data1cf!AC975</f>
        <v>-3450.59190030078</v>
      </c>
      <c r="E976" s="8" t="n">
        <f aca="false">+[2]data1cf!AD975</f>
        <v>-3168.03160541765</v>
      </c>
      <c r="F976" s="8" t="n">
        <f aca="false">+[2]data1cf!AE975</f>
        <v>-3474.12525226418</v>
      </c>
      <c r="G976" s="8" t="n">
        <f aca="false">+[2]data1cf!AF975</f>
        <v>-3599.39942793647</v>
      </c>
      <c r="H976" s="8" t="n">
        <f aca="false">+[2]data1cf!AG975</f>
        <v>-2372.42732379564</v>
      </c>
      <c r="I976" s="8" t="n">
        <f aca="false">+[2]data1cf!AH975</f>
        <v>-2491.50956766713</v>
      </c>
      <c r="J976" s="8" t="n">
        <f aca="false">+[2]data1cf!AI975</f>
        <v>-2503.94377020212</v>
      </c>
      <c r="K976" s="8" t="n">
        <f aca="false">+[2]data1cf!AJ975</f>
        <v>-2513.15992416542</v>
      </c>
      <c r="L976" s="8" t="n">
        <f aca="false">+[2]data1cf!AK975</f>
        <v>-2541.43770508253</v>
      </c>
      <c r="M976" s="8" t="n">
        <f aca="false">+[2]data1cf!AL975</f>
        <v>-2539.93855846824</v>
      </c>
      <c r="N976" s="8" t="n">
        <f aca="false">+[2]data1cf!AM975</f>
        <v>-2557.52443761443</v>
      </c>
      <c r="O976" s="8" t="n">
        <f aca="false">+[2]data1cf!AN975</f>
        <v>-2367.7388756001</v>
      </c>
      <c r="P976" s="8" t="n">
        <f aca="false">+[2]data1cf!AO975</f>
        <v>-2329.33292314025</v>
      </c>
      <c r="Q976" s="8" t="n">
        <f aca="false">+[2]data1cf!AP975</f>
        <v>-2330.2739204277</v>
      </c>
      <c r="R976" s="8" t="n">
        <f aca="false">+[2]data1cf!AQ975</f>
        <v>1059.36702108293</v>
      </c>
      <c r="S976" s="8" t="n">
        <f aca="false">+[2]data1cf!AR975</f>
        <v>0</v>
      </c>
      <c r="T976" s="8" t="n">
        <f aca="false">+[2]data1cf!AS975</f>
        <v>0</v>
      </c>
      <c r="U976" s="8" t="n">
        <f aca="false">+[2]data1cf!AT975</f>
        <v>0</v>
      </c>
      <c r="V976" s="8" t="n">
        <f aca="false">+[2]data1cf!AU975</f>
        <v>0</v>
      </c>
      <c r="W976" s="8" t="n">
        <f aca="false">+[2]data1cf!AV975</f>
        <v>0</v>
      </c>
      <c r="X976" s="8" t="n">
        <f aca="false">+[2]data1cf!AW975</f>
        <v>0</v>
      </c>
      <c r="Y976" s="8" t="n">
        <f aca="false">+[2]data1cf!AX975</f>
        <v>0</v>
      </c>
      <c r="Z976" s="8" t="n">
        <f aca="false">+[2]data1cf!AY975</f>
        <v>0</v>
      </c>
      <c r="AA976" s="8" t="n">
        <f aca="false">+[2]data1cf!AZ975</f>
        <v>0</v>
      </c>
      <c r="AB976" s="9"/>
      <c r="AC976" s="9"/>
      <c r="AD976" s="9"/>
      <c r="AE976" s="9"/>
      <c r="AF976" s="9"/>
      <c r="AG976" s="9"/>
      <c r="AH976" s="9"/>
      <c r="AI976" s="9"/>
      <c r="AJ976" s="9"/>
      <c r="AK976" s="1"/>
      <c r="AL976" s="1" t="e">
        <f aca="false">SUMPRODUCT(B976:AJ976,PVCapPrice)</f>
        <v>#DIV/0!</v>
      </c>
      <c r="AM976" s="1"/>
      <c r="AN976" s="1"/>
      <c r="AO976" s="1"/>
      <c r="AP976" s="1"/>
      <c r="AQ976" s="1"/>
    </row>
    <row r="977" customFormat="false" ht="11.25" hidden="false" customHeight="false" outlineLevel="0" collapsed="false">
      <c r="A977" s="1" t="n">
        <v>975</v>
      </c>
      <c r="B977" s="8" t="n">
        <f aca="false">+[2]data1cf!AA976</f>
        <v>-88080.9122533262</v>
      </c>
      <c r="C977" s="8" t="n">
        <f aca="false">+[2]data1cf!AB976</f>
        <v>-7655.60693927387</v>
      </c>
      <c r="D977" s="8" t="n">
        <f aca="false">+[2]data1cf!AC976</f>
        <v>-3576.03997534036</v>
      </c>
      <c r="E977" s="8" t="n">
        <f aca="false">+[2]data1cf!AD976</f>
        <v>-3278.3056831222</v>
      </c>
      <c r="F977" s="8" t="n">
        <f aca="false">+[2]data1cf!AE976</f>
        <v>-3599.13544395944</v>
      </c>
      <c r="G977" s="8" t="n">
        <f aca="false">+[2]data1cf!AF976</f>
        <v>-3791.80789807837</v>
      </c>
      <c r="H977" s="8" t="n">
        <f aca="false">+[2]data1cf!AG976</f>
        <v>-2476.14983331788</v>
      </c>
      <c r="I977" s="8" t="n">
        <f aca="false">+[2]data1cf!AH976</f>
        <v>-2589.73794747149</v>
      </c>
      <c r="J977" s="8" t="n">
        <f aca="false">+[2]data1cf!AI976</f>
        <v>-2602.17215000648</v>
      </c>
      <c r="K977" s="8" t="n">
        <f aca="false">+[2]data1cf!AJ976</f>
        <v>-2611.55479274911</v>
      </c>
      <c r="L977" s="8" t="n">
        <f aca="false">+[2]data1cf!AK976</f>
        <v>-2639.66608488689</v>
      </c>
      <c r="M977" s="8" t="n">
        <f aca="false">+[2]data1cf!AL976</f>
        <v>-2638.33342705193</v>
      </c>
      <c r="N977" s="8" t="n">
        <f aca="false">+[2]data1cf!AM976</f>
        <v>-2655.7528174188</v>
      </c>
      <c r="O977" s="8" t="n">
        <f aca="false">+[2]data1cf!AN976</f>
        <v>-2466.1337441838</v>
      </c>
      <c r="P977" s="8" t="n">
        <f aca="false">+[2]data1cf!AO976</f>
        <v>-2427.56130294462</v>
      </c>
      <c r="Q977" s="8" t="n">
        <f aca="false">+[2]data1cf!AP976</f>
        <v>-2428.66878901139</v>
      </c>
      <c r="R977" s="8" t="n">
        <f aca="false">+[2]data1cf!AQ976</f>
        <v>1010.25283118075</v>
      </c>
      <c r="S977" s="8" t="n">
        <f aca="false">+[2]data1cf!AR976</f>
        <v>0</v>
      </c>
      <c r="T977" s="8" t="n">
        <f aca="false">+[2]data1cf!AS976</f>
        <v>0</v>
      </c>
      <c r="U977" s="8" t="n">
        <f aca="false">+[2]data1cf!AT976</f>
        <v>0</v>
      </c>
      <c r="V977" s="8" t="n">
        <f aca="false">+[2]data1cf!AU976</f>
        <v>0</v>
      </c>
      <c r="W977" s="8" t="n">
        <f aca="false">+[2]data1cf!AV976</f>
        <v>0</v>
      </c>
      <c r="X977" s="8" t="n">
        <f aca="false">+[2]data1cf!AW976</f>
        <v>0</v>
      </c>
      <c r="Y977" s="8" t="n">
        <f aca="false">+[2]data1cf!AX976</f>
        <v>0</v>
      </c>
      <c r="Z977" s="8" t="n">
        <f aca="false">+[2]data1cf!AY976</f>
        <v>0</v>
      </c>
      <c r="AA977" s="8" t="n">
        <f aca="false">+[2]data1cf!AZ976</f>
        <v>0</v>
      </c>
      <c r="AB977" s="9"/>
      <c r="AC977" s="9"/>
      <c r="AD977" s="9"/>
      <c r="AE977" s="9"/>
      <c r="AF977" s="9"/>
      <c r="AG977" s="9"/>
      <c r="AH977" s="9"/>
      <c r="AI977" s="9"/>
      <c r="AJ977" s="9"/>
      <c r="AK977" s="1"/>
      <c r="AL977" s="1" t="e">
        <f aca="false">SUMPRODUCT(B977:AJ977,PVCapPrice)</f>
        <v>#DIV/0!</v>
      </c>
      <c r="AM977" s="1"/>
      <c r="AN977" s="1"/>
      <c r="AO977" s="1"/>
      <c r="AP977" s="1"/>
      <c r="AQ977" s="1"/>
    </row>
    <row r="978" customFormat="false" ht="11.25" hidden="false" customHeight="false" outlineLevel="0" collapsed="false">
      <c r="A978" s="1" t="n">
        <v>976</v>
      </c>
      <c r="B978" s="8" t="n">
        <f aca="false">+[2]data1cf!AA977</f>
        <v>-95752.4861368223</v>
      </c>
      <c r="C978" s="8" t="n">
        <f aca="false">+[2]data1cf!AB977</f>
        <v>-7472.93061432488</v>
      </c>
      <c r="D978" s="8" t="n">
        <f aca="false">+[2]data1cf!AC977</f>
        <v>-3367.83646080623</v>
      </c>
      <c r="E978" s="8" t="n">
        <f aca="false">+[2]data1cf!AD977</f>
        <v>-3123.78372159612</v>
      </c>
      <c r="F978" s="8" t="n">
        <f aca="false">+[2]data1cf!AE977</f>
        <v>-3472.7807863126</v>
      </c>
      <c r="G978" s="8" t="n">
        <f aca="false">+[2]data1cf!AF977</f>
        <v>-3602.28753942616</v>
      </c>
      <c r="H978" s="8" t="n">
        <f aca="false">+[2]data1cf!AG977</f>
        <v>-2290.3271295341</v>
      </c>
      <c r="I978" s="8" t="n">
        <f aca="false">+[2]data1cf!AH977</f>
        <v>-2413.7581798432</v>
      </c>
      <c r="J978" s="8" t="n">
        <f aca="false">+[2]data1cf!AI977</f>
        <v>-2426.19238237819</v>
      </c>
      <c r="K978" s="8" t="n">
        <f aca="false">+[2]data1cf!AJ977</f>
        <v>-2435.27675432823</v>
      </c>
      <c r="L978" s="8" t="n">
        <f aca="false">+[2]data1cf!AK977</f>
        <v>-2463.6863172586</v>
      </c>
      <c r="M978" s="8" t="n">
        <f aca="false">+[2]data1cf!AL977</f>
        <v>-2462.05538863105</v>
      </c>
      <c r="N978" s="8" t="n">
        <f aca="false">+[2]data1cf!AM977</f>
        <v>-2479.77304979051</v>
      </c>
      <c r="O978" s="8" t="n">
        <f aca="false">+[2]data1cf!AN977</f>
        <v>-2289.85570576291</v>
      </c>
      <c r="P978" s="8" t="n">
        <f aca="false">+[2]data1cf!AO977</f>
        <v>-2251.58153531633</v>
      </c>
      <c r="Q978" s="8" t="n">
        <f aca="false">+[2]data1cf!AP977</f>
        <v>-2252.39075059051</v>
      </c>
      <c r="R978" s="8" t="n">
        <f aca="false">+[2]data1cf!AQ977</f>
        <v>1098.2427149949</v>
      </c>
      <c r="S978" s="8" t="n">
        <f aca="false">+[2]data1cf!AR977</f>
        <v>0</v>
      </c>
      <c r="T978" s="8" t="n">
        <f aca="false">+[2]data1cf!AS977</f>
        <v>0</v>
      </c>
      <c r="U978" s="8" t="n">
        <f aca="false">+[2]data1cf!AT977</f>
        <v>0</v>
      </c>
      <c r="V978" s="8" t="n">
        <f aca="false">+[2]data1cf!AU977</f>
        <v>0</v>
      </c>
      <c r="W978" s="8" t="n">
        <f aca="false">+[2]data1cf!AV977</f>
        <v>0</v>
      </c>
      <c r="X978" s="8" t="n">
        <f aca="false">+[2]data1cf!AW977</f>
        <v>0</v>
      </c>
      <c r="Y978" s="8" t="n">
        <f aca="false">+[2]data1cf!AX977</f>
        <v>0</v>
      </c>
      <c r="Z978" s="8" t="n">
        <f aca="false">+[2]data1cf!AY977</f>
        <v>0</v>
      </c>
      <c r="AA978" s="8" t="n">
        <f aca="false">+[2]data1cf!AZ977</f>
        <v>0</v>
      </c>
      <c r="AB978" s="9"/>
      <c r="AC978" s="9"/>
      <c r="AD978" s="9"/>
      <c r="AE978" s="9"/>
      <c r="AF978" s="9"/>
      <c r="AG978" s="9"/>
      <c r="AH978" s="9"/>
      <c r="AI978" s="9"/>
      <c r="AJ978" s="9"/>
      <c r="AK978" s="1"/>
      <c r="AL978" s="1" t="e">
        <f aca="false">SUMPRODUCT(B978:AJ978,PVCapPrice)</f>
        <v>#DIV/0!</v>
      </c>
      <c r="AM978" s="1"/>
      <c r="AN978" s="1"/>
      <c r="AO978" s="1"/>
      <c r="AP978" s="1"/>
      <c r="AQ978" s="1"/>
    </row>
    <row r="979" customFormat="false" ht="11.25" hidden="false" customHeight="false" outlineLevel="0" collapsed="false">
      <c r="A979" s="1" t="n">
        <v>977</v>
      </c>
      <c r="B979" s="8" t="n">
        <f aca="false">+[2]data1cf!AA978</f>
        <v>-103492.764354047</v>
      </c>
      <c r="C979" s="8" t="n">
        <f aca="false">+[2]data1cf!AB978</f>
        <v>-7341.23941945289</v>
      </c>
      <c r="D979" s="8" t="n">
        <f aca="false">+[2]data1cf!AC978</f>
        <v>-3099.27143541627</v>
      </c>
      <c r="E979" s="8" t="n">
        <f aca="false">+[2]data1cf!AD978</f>
        <v>-2860.05835524888</v>
      </c>
      <c r="F979" s="8" t="n">
        <f aca="false">+[2]data1cf!AE978</f>
        <v>-3001.32237429914</v>
      </c>
      <c r="G979" s="8" t="n">
        <f aca="false">+[2]data1cf!AF978</f>
        <v>-3291.19461384645</v>
      </c>
      <c r="H979" s="8" t="n">
        <f aca="false">+[2]data1cf!AG978</f>
        <v>-2102.84025288972</v>
      </c>
      <c r="I979" s="8" t="n">
        <f aca="false">+[2]data1cf!AH978</f>
        <v>-2236.20238976264</v>
      </c>
      <c r="J979" s="8" t="n">
        <f aca="false">+[2]data1cf!AI978</f>
        <v>-2248.63659229763</v>
      </c>
      <c r="K979" s="8" t="n">
        <f aca="false">+[2]data1cf!AJ978</f>
        <v>-2257.42002223059</v>
      </c>
      <c r="L979" s="8" t="n">
        <f aca="false">+[2]data1cf!AK978</f>
        <v>-2286.13052717804</v>
      </c>
      <c r="M979" s="8" t="n">
        <f aca="false">+[2]data1cf!AL978</f>
        <v>-2284.19865653341</v>
      </c>
      <c r="N979" s="8" t="n">
        <f aca="false">+[2]data1cf!AM978</f>
        <v>-2302.21725970995</v>
      </c>
      <c r="O979" s="8" t="n">
        <f aca="false">+[2]data1cf!AN978</f>
        <v>-2111.99897366527</v>
      </c>
      <c r="P979" s="8" t="n">
        <f aca="false">+[2]data1cf!AO978</f>
        <v>-2074.02574523577</v>
      </c>
      <c r="Q979" s="8" t="n">
        <f aca="false">+[2]data1cf!AP978</f>
        <v>-2074.53401849287</v>
      </c>
      <c r="R979" s="8" t="n">
        <f aca="false">+[2]data1cf!AQ978</f>
        <v>1187.02061003518</v>
      </c>
      <c r="S979" s="8" t="n">
        <f aca="false">+[2]data1cf!AR978</f>
        <v>0</v>
      </c>
      <c r="T979" s="8" t="n">
        <f aca="false">+[2]data1cf!AS978</f>
        <v>0</v>
      </c>
      <c r="U979" s="8" t="n">
        <f aca="false">+[2]data1cf!AT978</f>
        <v>0</v>
      </c>
      <c r="V979" s="8" t="n">
        <f aca="false">+[2]data1cf!AU978</f>
        <v>0</v>
      </c>
      <c r="W979" s="8" t="n">
        <f aca="false">+[2]data1cf!AV978</f>
        <v>0</v>
      </c>
      <c r="X979" s="8" t="n">
        <f aca="false">+[2]data1cf!AW978</f>
        <v>0</v>
      </c>
      <c r="Y979" s="8" t="n">
        <f aca="false">+[2]data1cf!AX978</f>
        <v>0</v>
      </c>
      <c r="Z979" s="8" t="n">
        <f aca="false">+[2]data1cf!AY978</f>
        <v>0</v>
      </c>
      <c r="AA979" s="8" t="n">
        <f aca="false">+[2]data1cf!AZ978</f>
        <v>0</v>
      </c>
      <c r="AB979" s="9"/>
      <c r="AC979" s="9"/>
      <c r="AD979" s="9"/>
      <c r="AE979" s="9"/>
      <c r="AF979" s="9"/>
      <c r="AG979" s="9"/>
      <c r="AH979" s="9"/>
      <c r="AI979" s="9"/>
      <c r="AJ979" s="9"/>
      <c r="AK979" s="1"/>
      <c r="AL979" s="1" t="e">
        <f aca="false">SUMPRODUCT(B979:AJ979,PVCapPrice)</f>
        <v>#DIV/0!</v>
      </c>
      <c r="AM979" s="1"/>
      <c r="AN979" s="1"/>
      <c r="AO979" s="1"/>
      <c r="AP979" s="1"/>
      <c r="AQ979" s="1"/>
    </row>
    <row r="980" customFormat="false" ht="11.25" hidden="false" customHeight="false" outlineLevel="0" collapsed="false">
      <c r="A980" s="1" t="n">
        <v>978</v>
      </c>
      <c r="B980" s="8" t="n">
        <f aca="false">+[2]data1cf!AA979</f>
        <v>-85197.1736534579</v>
      </c>
      <c r="C980" s="8" t="n">
        <f aca="false">+[2]data1cf!AB979</f>
        <v>-7689.52705231274</v>
      </c>
      <c r="D980" s="8" t="n">
        <f aca="false">+[2]data1cf!AC979</f>
        <v>-3762.81074684944</v>
      </c>
      <c r="E980" s="8" t="n">
        <f aca="false">+[2]data1cf!AD979</f>
        <v>-3326.77274736337</v>
      </c>
      <c r="F980" s="8" t="n">
        <f aca="false">+[2]data1cf!AE979</f>
        <v>-3721.3562174307</v>
      </c>
      <c r="G980" s="8" t="n">
        <f aca="false">+[2]data1cf!AF979</f>
        <v>-3858.75350233274</v>
      </c>
      <c r="H980" s="8" t="n">
        <f aca="false">+[2]data1cf!AG979</f>
        <v>-2546.00044178115</v>
      </c>
      <c r="I980" s="8" t="n">
        <f aca="false">+[2]data1cf!AH979</f>
        <v>-2655.88860396159</v>
      </c>
      <c r="J980" s="8" t="n">
        <f aca="false">+[2]data1cf!AI979</f>
        <v>-2668.32280649658</v>
      </c>
      <c r="K980" s="8" t="n">
        <f aca="false">+[2]data1cf!AJ979</f>
        <v>-2677.81756899597</v>
      </c>
      <c r="L980" s="8" t="n">
        <f aca="false">+[2]data1cf!AK979</f>
        <v>-2705.81674137699</v>
      </c>
      <c r="M980" s="8" t="n">
        <f aca="false">+[2]data1cf!AL979</f>
        <v>-2704.5962032988</v>
      </c>
      <c r="N980" s="8" t="n">
        <f aca="false">+[2]data1cf!AM979</f>
        <v>-2721.9034739089</v>
      </c>
      <c r="O980" s="8" t="n">
        <f aca="false">+[2]data1cf!AN979</f>
        <v>-2532.39652043066</v>
      </c>
      <c r="P980" s="8" t="n">
        <f aca="false">+[2]data1cf!AO979</f>
        <v>-2493.71195943472</v>
      </c>
      <c r="Q980" s="8" t="n">
        <f aca="false">+[2]data1cf!AP979</f>
        <v>-2494.93156525826</v>
      </c>
      <c r="R980" s="8" t="n">
        <f aca="false">+[2]data1cf!AQ979</f>
        <v>977.1775029357</v>
      </c>
      <c r="S980" s="8" t="n">
        <f aca="false">+[2]data1cf!AR979</f>
        <v>0</v>
      </c>
      <c r="T980" s="8" t="n">
        <f aca="false">+[2]data1cf!AS979</f>
        <v>0</v>
      </c>
      <c r="U980" s="8" t="n">
        <f aca="false">+[2]data1cf!AT979</f>
        <v>0</v>
      </c>
      <c r="V980" s="8" t="n">
        <f aca="false">+[2]data1cf!AU979</f>
        <v>0</v>
      </c>
      <c r="W980" s="8" t="n">
        <f aca="false">+[2]data1cf!AV979</f>
        <v>0</v>
      </c>
      <c r="X980" s="8" t="n">
        <f aca="false">+[2]data1cf!AW979</f>
        <v>0</v>
      </c>
      <c r="Y980" s="8" t="n">
        <f aca="false">+[2]data1cf!AX979</f>
        <v>0</v>
      </c>
      <c r="Z980" s="8" t="n">
        <f aca="false">+[2]data1cf!AY979</f>
        <v>0</v>
      </c>
      <c r="AA980" s="8" t="n">
        <f aca="false">+[2]data1cf!AZ979</f>
        <v>0</v>
      </c>
      <c r="AB980" s="9"/>
      <c r="AC980" s="9"/>
      <c r="AD980" s="9"/>
      <c r="AE980" s="9"/>
      <c r="AF980" s="9"/>
      <c r="AG980" s="9"/>
      <c r="AH980" s="9"/>
      <c r="AI980" s="9"/>
      <c r="AJ980" s="9"/>
      <c r="AK980" s="1"/>
      <c r="AL980" s="1" t="e">
        <f aca="false">SUMPRODUCT(B980:AJ980,PVCapPrice)</f>
        <v>#DIV/0!</v>
      </c>
      <c r="AM980" s="1"/>
      <c r="AN980" s="1"/>
      <c r="AO980" s="1"/>
      <c r="AP980" s="1"/>
      <c r="AQ980" s="1"/>
    </row>
    <row r="981" customFormat="false" ht="11.25" hidden="false" customHeight="false" outlineLevel="0" collapsed="false">
      <c r="A981" s="1" t="n">
        <v>979</v>
      </c>
      <c r="B981" s="8" t="n">
        <f aca="false">+[2]data1cf!AA980</f>
        <v>-89920.337646818</v>
      </c>
      <c r="C981" s="8" t="n">
        <f aca="false">+[2]data1cf!AB980</f>
        <v>-7532.44192486281</v>
      </c>
      <c r="D981" s="8" t="n">
        <f aca="false">+[2]data1cf!AC980</f>
        <v>-3583.37738044906</v>
      </c>
      <c r="E981" s="8" t="n">
        <f aca="false">+[2]data1cf!AD980</f>
        <v>-3261.50289212242</v>
      </c>
      <c r="F981" s="8" t="n">
        <f aca="false">+[2]data1cf!AE980</f>
        <v>-3390.98408349225</v>
      </c>
      <c r="G981" s="8" t="n">
        <f aca="false">+[2]data1cf!AF980</f>
        <v>-3777.59118038876</v>
      </c>
      <c r="H981" s="8" t="n">
        <f aca="false">+[2]data1cf!AG980</f>
        <v>-2431.59482997463</v>
      </c>
      <c r="I981" s="8" t="n">
        <f aca="false">+[2]data1cf!AH980</f>
        <v>-2547.5430004851</v>
      </c>
      <c r="J981" s="8" t="n">
        <f aca="false">+[2]data1cf!AI980</f>
        <v>-2559.97720302009</v>
      </c>
      <c r="K981" s="8" t="n">
        <f aca="false">+[2]data1cf!AJ980</f>
        <v>-2569.28832890343</v>
      </c>
      <c r="L981" s="8" t="n">
        <f aca="false">+[2]data1cf!AK980</f>
        <v>-2597.47113790051</v>
      </c>
      <c r="M981" s="8" t="n">
        <f aca="false">+[2]data1cf!AL980</f>
        <v>-2596.06696320625</v>
      </c>
      <c r="N981" s="8" t="n">
        <f aca="false">+[2]data1cf!AM980</f>
        <v>-2613.55787043241</v>
      </c>
      <c r="O981" s="8" t="n">
        <f aca="false">+[2]data1cf!AN980</f>
        <v>-2423.86728033811</v>
      </c>
      <c r="P981" s="8" t="n">
        <f aca="false">+[2]data1cf!AO980</f>
        <v>-2385.36635595823</v>
      </c>
      <c r="Q981" s="8" t="n">
        <f aca="false">+[2]data1cf!AP980</f>
        <v>-2386.40232516571</v>
      </c>
      <c r="R981" s="8" t="n">
        <f aca="false">+[2]data1cf!AQ980</f>
        <v>1031.35030467394</v>
      </c>
      <c r="S981" s="8" t="n">
        <f aca="false">+[2]data1cf!AR980</f>
        <v>0</v>
      </c>
      <c r="T981" s="8" t="n">
        <f aca="false">+[2]data1cf!AS980</f>
        <v>0</v>
      </c>
      <c r="U981" s="8" t="n">
        <f aca="false">+[2]data1cf!AT980</f>
        <v>0</v>
      </c>
      <c r="V981" s="8" t="n">
        <f aca="false">+[2]data1cf!AU980</f>
        <v>0</v>
      </c>
      <c r="W981" s="8" t="n">
        <f aca="false">+[2]data1cf!AV980</f>
        <v>0</v>
      </c>
      <c r="X981" s="8" t="n">
        <f aca="false">+[2]data1cf!AW980</f>
        <v>0</v>
      </c>
      <c r="Y981" s="8" t="n">
        <f aca="false">+[2]data1cf!AX980</f>
        <v>0</v>
      </c>
      <c r="Z981" s="8" t="n">
        <f aca="false">+[2]data1cf!AY980</f>
        <v>0</v>
      </c>
      <c r="AA981" s="8" t="n">
        <f aca="false">+[2]data1cf!AZ980</f>
        <v>0</v>
      </c>
      <c r="AB981" s="9"/>
      <c r="AC981" s="9"/>
      <c r="AD981" s="9"/>
      <c r="AE981" s="9"/>
      <c r="AF981" s="9"/>
      <c r="AG981" s="9"/>
      <c r="AH981" s="9"/>
      <c r="AI981" s="9"/>
      <c r="AJ981" s="9"/>
      <c r="AK981" s="1"/>
      <c r="AL981" s="1" t="e">
        <f aca="false">SUMPRODUCT(B981:AJ981,PVCapPrice)</f>
        <v>#DIV/0!</v>
      </c>
      <c r="AM981" s="1"/>
      <c r="AN981" s="1"/>
      <c r="AO981" s="1"/>
      <c r="AP981" s="1"/>
      <c r="AQ981" s="1"/>
    </row>
    <row r="982" customFormat="false" ht="11.25" hidden="false" customHeight="false" outlineLevel="0" collapsed="false">
      <c r="A982" s="1" t="n">
        <v>980</v>
      </c>
      <c r="B982" s="8" t="n">
        <f aca="false">+[2]data1cf!AA981</f>
        <v>-95475.1664355468</v>
      </c>
      <c r="C982" s="8" t="n">
        <f aca="false">+[2]data1cf!AB981</f>
        <v>-7420.72669004532</v>
      </c>
      <c r="D982" s="8" t="n">
        <f aca="false">+[2]data1cf!AC981</f>
        <v>-3346.4588565902</v>
      </c>
      <c r="E982" s="8" t="n">
        <f aca="false">+[2]data1cf!AD981</f>
        <v>-3127.5868696912</v>
      </c>
      <c r="F982" s="8" t="n">
        <f aca="false">+[2]data1cf!AE981</f>
        <v>-3356.09417201778</v>
      </c>
      <c r="G982" s="8" t="n">
        <f aca="false">+[2]data1cf!AF981</f>
        <v>-3517.97947024094</v>
      </c>
      <c r="H982" s="8" t="n">
        <f aca="false">+[2]data1cf!AG981</f>
        <v>-2297.04443389513</v>
      </c>
      <c r="I982" s="8" t="n">
        <f aca="false">+[2]data1cf!AH981</f>
        <v>-2420.1196719347</v>
      </c>
      <c r="J982" s="8" t="n">
        <f aca="false">+[2]data1cf!AI981</f>
        <v>-2432.55387446969</v>
      </c>
      <c r="K982" s="8" t="n">
        <f aca="false">+[2]data1cf!AJ981</f>
        <v>-2441.64902860971</v>
      </c>
      <c r="L982" s="8" t="n">
        <f aca="false">+[2]data1cf!AK981</f>
        <v>-2470.0478093501</v>
      </c>
      <c r="M982" s="8" t="n">
        <f aca="false">+[2]data1cf!AL981</f>
        <v>-2468.42766291253</v>
      </c>
      <c r="N982" s="8" t="n">
        <f aca="false">+[2]data1cf!AM981</f>
        <v>-2486.134541882</v>
      </c>
      <c r="O982" s="8" t="n">
        <f aca="false">+[2]data1cf!AN981</f>
        <v>-2296.2279800444</v>
      </c>
      <c r="P982" s="8" t="n">
        <f aca="false">+[2]data1cf!AO981</f>
        <v>-2257.94302740782</v>
      </c>
      <c r="Q982" s="8" t="n">
        <f aca="false">+[2]data1cf!AP981</f>
        <v>-2258.76302487199</v>
      </c>
      <c r="R982" s="8" t="n">
        <f aca="false">+[2]data1cf!AQ981</f>
        <v>1095.06196894915</v>
      </c>
      <c r="S982" s="8" t="n">
        <f aca="false">+[2]data1cf!AR981</f>
        <v>0</v>
      </c>
      <c r="T982" s="8" t="n">
        <f aca="false">+[2]data1cf!AS981</f>
        <v>0</v>
      </c>
      <c r="U982" s="8" t="n">
        <f aca="false">+[2]data1cf!AT981</f>
        <v>0</v>
      </c>
      <c r="V982" s="8" t="n">
        <f aca="false">+[2]data1cf!AU981</f>
        <v>0</v>
      </c>
      <c r="W982" s="8" t="n">
        <f aca="false">+[2]data1cf!AV981</f>
        <v>0</v>
      </c>
      <c r="X982" s="8" t="n">
        <f aca="false">+[2]data1cf!AW981</f>
        <v>0</v>
      </c>
      <c r="Y982" s="8" t="n">
        <f aca="false">+[2]data1cf!AX981</f>
        <v>0</v>
      </c>
      <c r="Z982" s="8" t="n">
        <f aca="false">+[2]data1cf!AY981</f>
        <v>0</v>
      </c>
      <c r="AA982" s="8" t="n">
        <f aca="false">+[2]data1cf!AZ981</f>
        <v>0</v>
      </c>
      <c r="AB982" s="9"/>
      <c r="AC982" s="9"/>
      <c r="AD982" s="9"/>
      <c r="AE982" s="9"/>
      <c r="AF982" s="9"/>
      <c r="AG982" s="9"/>
      <c r="AH982" s="9"/>
      <c r="AI982" s="9"/>
      <c r="AJ982" s="9"/>
      <c r="AK982" s="1"/>
      <c r="AL982" s="1" t="e">
        <f aca="false">SUMPRODUCT(B982:AJ982,PVCapPrice)</f>
        <v>#DIV/0!</v>
      </c>
      <c r="AM982" s="1"/>
      <c r="AN982" s="1"/>
      <c r="AO982" s="1"/>
      <c r="AP982" s="1"/>
      <c r="AQ982" s="1"/>
    </row>
    <row r="983" customFormat="false" ht="11.25" hidden="false" customHeight="false" outlineLevel="0" collapsed="false">
      <c r="A983" s="1" t="n">
        <v>981</v>
      </c>
      <c r="B983" s="8" t="n">
        <f aca="false">+[2]data1cf!AA982</f>
        <v>-93103.3128402211</v>
      </c>
      <c r="C983" s="8" t="n">
        <f aca="false">+[2]data1cf!AB982</f>
        <v>-7493.09652494789</v>
      </c>
      <c r="D983" s="8" t="n">
        <f aca="false">+[2]data1cf!AC982</f>
        <v>-3474.66836443202</v>
      </c>
      <c r="E983" s="8" t="n">
        <f aca="false">+[2]data1cf!AD982</f>
        <v>-3132.71055540117</v>
      </c>
      <c r="F983" s="8" t="n">
        <f aca="false">+[2]data1cf!AE982</f>
        <v>-3402.10234682831</v>
      </c>
      <c r="G983" s="8" t="n">
        <f aca="false">+[2]data1cf!AF982</f>
        <v>-3715.1539375373</v>
      </c>
      <c r="H983" s="8" t="n">
        <f aca="false">+[2]data1cf!AG982</f>
        <v>-2354.49604092597</v>
      </c>
      <c r="I983" s="8" t="n">
        <f aca="false">+[2]data1cf!AH982</f>
        <v>-2474.52809592859</v>
      </c>
      <c r="J983" s="8" t="n">
        <f aca="false">+[2]data1cf!AI982</f>
        <v>-2486.96229846358</v>
      </c>
      <c r="K983" s="8" t="n">
        <f aca="false">+[2]data1cf!AJ982</f>
        <v>-2496.14967027139</v>
      </c>
      <c r="L983" s="8" t="n">
        <f aca="false">+[2]data1cf!AK982</f>
        <v>-2524.45623334399</v>
      </c>
      <c r="M983" s="8" t="n">
        <f aca="false">+[2]data1cf!AL982</f>
        <v>-2522.92830457421</v>
      </c>
      <c r="N983" s="8" t="n">
        <f aca="false">+[2]data1cf!AM982</f>
        <v>-2540.5429658759</v>
      </c>
      <c r="O983" s="8" t="n">
        <f aca="false">+[2]data1cf!AN982</f>
        <v>-2350.72862170608</v>
      </c>
      <c r="P983" s="8" t="n">
        <f aca="false">+[2]data1cf!AO982</f>
        <v>-2312.35145140172</v>
      </c>
      <c r="Q983" s="8" t="n">
        <f aca="false">+[2]data1cf!AP982</f>
        <v>-2313.26366653367</v>
      </c>
      <c r="R983" s="8" t="n">
        <f aca="false">+[2]data1cf!AQ982</f>
        <v>1067.8577569522</v>
      </c>
      <c r="S983" s="8" t="n">
        <f aca="false">+[2]data1cf!AR982</f>
        <v>0</v>
      </c>
      <c r="T983" s="8" t="n">
        <f aca="false">+[2]data1cf!AS982</f>
        <v>0</v>
      </c>
      <c r="U983" s="8" t="n">
        <f aca="false">+[2]data1cf!AT982</f>
        <v>0</v>
      </c>
      <c r="V983" s="8" t="n">
        <f aca="false">+[2]data1cf!AU982</f>
        <v>0</v>
      </c>
      <c r="W983" s="8" t="n">
        <f aca="false">+[2]data1cf!AV982</f>
        <v>0</v>
      </c>
      <c r="X983" s="8" t="n">
        <f aca="false">+[2]data1cf!AW982</f>
        <v>0</v>
      </c>
      <c r="Y983" s="8" t="n">
        <f aca="false">+[2]data1cf!AX982</f>
        <v>0</v>
      </c>
      <c r="Z983" s="8" t="n">
        <f aca="false">+[2]data1cf!AY982</f>
        <v>0</v>
      </c>
      <c r="AA983" s="8" t="n">
        <f aca="false">+[2]data1cf!AZ982</f>
        <v>0</v>
      </c>
      <c r="AB983" s="9"/>
      <c r="AC983" s="9"/>
      <c r="AD983" s="9"/>
      <c r="AE983" s="9"/>
      <c r="AF983" s="9"/>
      <c r="AG983" s="9"/>
      <c r="AH983" s="9"/>
      <c r="AI983" s="9"/>
      <c r="AJ983" s="9"/>
      <c r="AK983" s="1"/>
      <c r="AL983" s="1" t="e">
        <f aca="false">SUMPRODUCT(B983:AJ983,PVCapPrice)</f>
        <v>#DIV/0!</v>
      </c>
      <c r="AM983" s="1"/>
      <c r="AN983" s="1"/>
      <c r="AO983" s="1"/>
      <c r="AP983" s="1"/>
      <c r="AQ983" s="1"/>
    </row>
    <row r="984" customFormat="false" ht="11.25" hidden="false" customHeight="false" outlineLevel="0" collapsed="false">
      <c r="A984" s="1" t="n">
        <v>982</v>
      </c>
      <c r="B984" s="8" t="n">
        <f aca="false">+[2]data1cf!AA983</f>
        <v>-92688.5355302079</v>
      </c>
      <c r="C984" s="8" t="n">
        <f aca="false">+[2]data1cf!AB983</f>
        <v>-7595.17426706581</v>
      </c>
      <c r="D984" s="8" t="n">
        <f aca="false">+[2]data1cf!AC983</f>
        <v>-3543.57961311563</v>
      </c>
      <c r="E984" s="8" t="n">
        <f aca="false">+[2]data1cf!AD983</f>
        <v>-3139.57949676399</v>
      </c>
      <c r="F984" s="8" t="n">
        <f aca="false">+[2]data1cf!AE983</f>
        <v>-3477.14426647534</v>
      </c>
      <c r="G984" s="8" t="n">
        <f aca="false">+[2]data1cf!AF983</f>
        <v>-3755.51354453636</v>
      </c>
      <c r="H984" s="8" t="n">
        <f aca="false">+[2]data1cf!AG983</f>
        <v>-2364.54287647566</v>
      </c>
      <c r="I984" s="8" t="n">
        <f aca="false">+[2]data1cf!AH983</f>
        <v>-2484.04275559845</v>
      </c>
      <c r="J984" s="8" t="n">
        <f aca="false">+[2]data1cf!AI983</f>
        <v>-2496.47695813344</v>
      </c>
      <c r="K984" s="8" t="n">
        <f aca="false">+[2]data1cf!AJ983</f>
        <v>-2505.68045648306</v>
      </c>
      <c r="L984" s="8" t="n">
        <f aca="false">+[2]data1cf!AK983</f>
        <v>-2533.97089301385</v>
      </c>
      <c r="M984" s="8" t="n">
        <f aca="false">+[2]data1cf!AL983</f>
        <v>-2532.45909078588</v>
      </c>
      <c r="N984" s="8" t="n">
        <f aca="false">+[2]data1cf!AM983</f>
        <v>-2550.05762554575</v>
      </c>
      <c r="O984" s="8" t="n">
        <f aca="false">+[2]data1cf!AN983</f>
        <v>-2360.25940791775</v>
      </c>
      <c r="P984" s="8" t="n">
        <f aca="false">+[2]data1cf!AO983</f>
        <v>-2321.86611107157</v>
      </c>
      <c r="Q984" s="8" t="n">
        <f aca="false">+[2]data1cf!AP983</f>
        <v>-2322.79445274534</v>
      </c>
      <c r="R984" s="8" t="n">
        <f aca="false">+[2]data1cf!AQ983</f>
        <v>1063.10042711727</v>
      </c>
      <c r="S984" s="8" t="n">
        <f aca="false">+[2]data1cf!AR983</f>
        <v>0</v>
      </c>
      <c r="T984" s="8" t="n">
        <f aca="false">+[2]data1cf!AS983</f>
        <v>0</v>
      </c>
      <c r="U984" s="8" t="n">
        <f aca="false">+[2]data1cf!AT983</f>
        <v>0</v>
      </c>
      <c r="V984" s="8" t="n">
        <f aca="false">+[2]data1cf!AU983</f>
        <v>0</v>
      </c>
      <c r="W984" s="8" t="n">
        <f aca="false">+[2]data1cf!AV983</f>
        <v>0</v>
      </c>
      <c r="X984" s="8" t="n">
        <f aca="false">+[2]data1cf!AW983</f>
        <v>0</v>
      </c>
      <c r="Y984" s="8" t="n">
        <f aca="false">+[2]data1cf!AX983</f>
        <v>0</v>
      </c>
      <c r="Z984" s="8" t="n">
        <f aca="false">+[2]data1cf!AY983</f>
        <v>0</v>
      </c>
      <c r="AA984" s="8" t="n">
        <f aca="false">+[2]data1cf!AZ983</f>
        <v>0</v>
      </c>
      <c r="AB984" s="9"/>
      <c r="AC984" s="9"/>
      <c r="AD984" s="9"/>
      <c r="AE984" s="9"/>
      <c r="AF984" s="9"/>
      <c r="AG984" s="9"/>
      <c r="AH984" s="9"/>
      <c r="AI984" s="9"/>
      <c r="AJ984" s="9"/>
      <c r="AK984" s="1"/>
      <c r="AL984" s="1" t="e">
        <f aca="false">SUMPRODUCT(B984:AJ984,PVCapPrice)</f>
        <v>#DIV/0!</v>
      </c>
      <c r="AM984" s="1"/>
      <c r="AN984" s="1"/>
      <c r="AO984" s="1"/>
      <c r="AP984" s="1"/>
      <c r="AQ984" s="1"/>
    </row>
    <row r="985" customFormat="false" ht="11.25" hidden="false" customHeight="false" outlineLevel="0" collapsed="false">
      <c r="A985" s="1" t="n">
        <v>983</v>
      </c>
      <c r="B985" s="8" t="n">
        <f aca="false">+[2]data1cf!AA984</f>
        <v>-91172.9719210942</v>
      </c>
      <c r="C985" s="8" t="n">
        <f aca="false">+[2]data1cf!AB984</f>
        <v>-7580.09412947834</v>
      </c>
      <c r="D985" s="8" t="n">
        <f aca="false">+[2]data1cf!AC984</f>
        <v>-3535.27672676112</v>
      </c>
      <c r="E985" s="8" t="n">
        <f aca="false">+[2]data1cf!AD984</f>
        <v>-3197.72050954987</v>
      </c>
      <c r="F985" s="8" t="n">
        <f aca="false">+[2]data1cf!AE984</f>
        <v>-3447.37991864171</v>
      </c>
      <c r="G985" s="8" t="n">
        <f aca="false">+[2]data1cf!AF984</f>
        <v>-3754.93143330512</v>
      </c>
      <c r="H985" s="8" t="n">
        <f aca="false">+[2]data1cf!AG984</f>
        <v>-2401.25322195088</v>
      </c>
      <c r="I985" s="8" t="n">
        <f aca="false">+[2]data1cf!AH984</f>
        <v>-2518.80857234063</v>
      </c>
      <c r="J985" s="8" t="n">
        <f aca="false">+[2]data1cf!AI984</f>
        <v>-2531.24277487562</v>
      </c>
      <c r="K985" s="8" t="n">
        <f aca="false">+[2]data1cf!AJ984</f>
        <v>-2540.50519833836</v>
      </c>
      <c r="L985" s="8" t="n">
        <f aca="false">+[2]data1cf!AK984</f>
        <v>-2568.73670975603</v>
      </c>
      <c r="M985" s="8" t="n">
        <f aca="false">+[2]data1cf!AL984</f>
        <v>-2567.28383264119</v>
      </c>
      <c r="N985" s="8" t="n">
        <f aca="false">+[2]data1cf!AM984</f>
        <v>-2584.82344228793</v>
      </c>
      <c r="O985" s="8" t="n">
        <f aca="false">+[2]data1cf!AN984</f>
        <v>-2395.08414977305</v>
      </c>
      <c r="P985" s="8" t="n">
        <f aca="false">+[2]data1cf!AO984</f>
        <v>-2356.63192781375</v>
      </c>
      <c r="Q985" s="8" t="n">
        <f aca="false">+[2]data1cf!AP984</f>
        <v>-2357.61919460065</v>
      </c>
      <c r="R985" s="8" t="n">
        <f aca="false">+[2]data1cf!AQ984</f>
        <v>1045.71751874618</v>
      </c>
      <c r="S985" s="8" t="n">
        <f aca="false">+[2]data1cf!AR984</f>
        <v>0</v>
      </c>
      <c r="T985" s="8" t="n">
        <f aca="false">+[2]data1cf!AS984</f>
        <v>0</v>
      </c>
      <c r="U985" s="8" t="n">
        <f aca="false">+[2]data1cf!AT984</f>
        <v>0</v>
      </c>
      <c r="V985" s="8" t="n">
        <f aca="false">+[2]data1cf!AU984</f>
        <v>0</v>
      </c>
      <c r="W985" s="8" t="n">
        <f aca="false">+[2]data1cf!AV984</f>
        <v>0</v>
      </c>
      <c r="X985" s="8" t="n">
        <f aca="false">+[2]data1cf!AW984</f>
        <v>0</v>
      </c>
      <c r="Y985" s="8" t="n">
        <f aca="false">+[2]data1cf!AX984</f>
        <v>0</v>
      </c>
      <c r="Z985" s="8" t="n">
        <f aca="false">+[2]data1cf!AY984</f>
        <v>0</v>
      </c>
      <c r="AA985" s="8" t="n">
        <f aca="false">+[2]data1cf!AZ984</f>
        <v>0</v>
      </c>
      <c r="AB985" s="9"/>
      <c r="AC985" s="9"/>
      <c r="AD985" s="9"/>
      <c r="AE985" s="9"/>
      <c r="AF985" s="9"/>
      <c r="AG985" s="9"/>
      <c r="AH985" s="9"/>
      <c r="AI985" s="9"/>
      <c r="AJ985" s="9"/>
      <c r="AK985" s="1"/>
      <c r="AL985" s="1" t="e">
        <f aca="false">SUMPRODUCT(B985:AJ985,PVCapPrice)</f>
        <v>#DIV/0!</v>
      </c>
      <c r="AM985" s="1"/>
      <c r="AN985" s="1"/>
      <c r="AO985" s="1"/>
      <c r="AP985" s="1"/>
      <c r="AQ985" s="1"/>
    </row>
    <row r="986" customFormat="false" ht="11.25" hidden="false" customHeight="false" outlineLevel="0" collapsed="false">
      <c r="A986" s="1" t="n">
        <v>984</v>
      </c>
      <c r="B986" s="8" t="n">
        <f aca="false">+[2]data1cf!AA985</f>
        <v>-88287.7869411874</v>
      </c>
      <c r="C986" s="8" t="n">
        <f aca="false">+[2]data1cf!AB985</f>
        <v>-7590.40453004423</v>
      </c>
      <c r="D986" s="8" t="n">
        <f aca="false">+[2]data1cf!AC985</f>
        <v>-3650.70198039686</v>
      </c>
      <c r="E986" s="8" t="n">
        <f aca="false">+[2]data1cf!AD985</f>
        <v>-3305.36725992584</v>
      </c>
      <c r="F986" s="8" t="n">
        <f aca="false">+[2]data1cf!AE985</f>
        <v>-3470.07768691741</v>
      </c>
      <c r="G986" s="8" t="n">
        <f aca="false">+[2]data1cf!AF985</f>
        <v>-3768.63814232375</v>
      </c>
      <c r="H986" s="8" t="n">
        <f aca="false">+[2]data1cf!AG985</f>
        <v>-2471.13886497858</v>
      </c>
      <c r="I986" s="8" t="n">
        <f aca="false">+[2]data1cf!AH985</f>
        <v>-2584.99240763171</v>
      </c>
      <c r="J986" s="8" t="n">
        <f aca="false">+[2]data1cf!AI985</f>
        <v>-2597.4266101667</v>
      </c>
      <c r="K986" s="8" t="n">
        <f aca="false">+[2]data1cf!AJ985</f>
        <v>-2606.80120962146</v>
      </c>
      <c r="L986" s="8" t="n">
        <f aca="false">+[2]data1cf!AK985</f>
        <v>-2634.92054504711</v>
      </c>
      <c r="M986" s="8" t="n">
        <f aca="false">+[2]data1cf!AL985</f>
        <v>-2633.57984392428</v>
      </c>
      <c r="N986" s="8" t="n">
        <f aca="false">+[2]data1cf!AM985</f>
        <v>-2651.00727757901</v>
      </c>
      <c r="O986" s="8" t="n">
        <f aca="false">+[2]data1cf!AN985</f>
        <v>-2461.38016105615</v>
      </c>
      <c r="P986" s="8" t="n">
        <f aca="false">+[2]data1cf!AO985</f>
        <v>-2422.81576310483</v>
      </c>
      <c r="Q986" s="8" t="n">
        <f aca="false">+[2]data1cf!AP985</f>
        <v>-2423.91520588374</v>
      </c>
      <c r="R986" s="8" t="n">
        <f aca="false">+[2]data1cf!AQ985</f>
        <v>1012.62560110064</v>
      </c>
      <c r="S986" s="8" t="n">
        <f aca="false">+[2]data1cf!AR985</f>
        <v>0</v>
      </c>
      <c r="T986" s="8" t="n">
        <f aca="false">+[2]data1cf!AS985</f>
        <v>0</v>
      </c>
      <c r="U986" s="8" t="n">
        <f aca="false">+[2]data1cf!AT985</f>
        <v>0</v>
      </c>
      <c r="V986" s="8" t="n">
        <f aca="false">+[2]data1cf!AU985</f>
        <v>0</v>
      </c>
      <c r="W986" s="8" t="n">
        <f aca="false">+[2]data1cf!AV985</f>
        <v>0</v>
      </c>
      <c r="X986" s="8" t="n">
        <f aca="false">+[2]data1cf!AW985</f>
        <v>0</v>
      </c>
      <c r="Y986" s="8" t="n">
        <f aca="false">+[2]data1cf!AX985</f>
        <v>0</v>
      </c>
      <c r="Z986" s="8" t="n">
        <f aca="false">+[2]data1cf!AY985</f>
        <v>0</v>
      </c>
      <c r="AA986" s="8" t="n">
        <f aca="false">+[2]data1cf!AZ985</f>
        <v>0</v>
      </c>
      <c r="AB986" s="9"/>
      <c r="AC986" s="9"/>
      <c r="AD986" s="9"/>
      <c r="AE986" s="9"/>
      <c r="AF986" s="9"/>
      <c r="AG986" s="9"/>
      <c r="AH986" s="9"/>
      <c r="AI986" s="9"/>
      <c r="AJ986" s="9"/>
      <c r="AK986" s="1"/>
      <c r="AL986" s="1" t="e">
        <f aca="false">SUMPRODUCT(B986:AJ986,PVCapPrice)</f>
        <v>#DIV/0!</v>
      </c>
      <c r="AM986" s="1"/>
      <c r="AN986" s="1"/>
      <c r="AO986" s="1"/>
      <c r="AP986" s="1"/>
      <c r="AQ986" s="1"/>
    </row>
    <row r="987" customFormat="false" ht="11.25" hidden="false" customHeight="false" outlineLevel="0" collapsed="false">
      <c r="A987" s="1" t="n">
        <v>985</v>
      </c>
      <c r="B987" s="8" t="n">
        <f aca="false">+[2]data1cf!AA986</f>
        <v>-88833.9428506857</v>
      </c>
      <c r="C987" s="8" t="n">
        <f aca="false">+[2]data1cf!AB986</f>
        <v>-7666.17746261711</v>
      </c>
      <c r="D987" s="8" t="n">
        <f aca="false">+[2]data1cf!AC986</f>
        <v>-3605.70330676848</v>
      </c>
      <c r="E987" s="8" t="n">
        <f aca="false">+[2]data1cf!AD986</f>
        <v>-3222.51595602176</v>
      </c>
      <c r="F987" s="8" t="n">
        <f aca="false">+[2]data1cf!AE986</f>
        <v>-3508.17730879667</v>
      </c>
      <c r="G987" s="8" t="n">
        <f aca="false">+[2]data1cf!AF986</f>
        <v>-3780.1026110644</v>
      </c>
      <c r="H987" s="8" t="n">
        <f aca="false">+[2]data1cf!AG986</f>
        <v>-2457.90974546129</v>
      </c>
      <c r="I987" s="8" t="n">
        <f aca="false">+[2]data1cf!AH986</f>
        <v>-2572.46402799254</v>
      </c>
      <c r="J987" s="8" t="n">
        <f aca="false">+[2]data1cf!AI986</f>
        <v>-2584.89823052753</v>
      </c>
      <c r="K987" s="8" t="n">
        <f aca="false">+[2]data1cf!AJ986</f>
        <v>-2594.25159544054</v>
      </c>
      <c r="L987" s="8" t="n">
        <f aca="false">+[2]data1cf!AK986</f>
        <v>-2622.39216540794</v>
      </c>
      <c r="M987" s="8" t="n">
        <f aca="false">+[2]data1cf!AL986</f>
        <v>-2621.03022974336</v>
      </c>
      <c r="N987" s="8" t="n">
        <f aca="false">+[2]data1cf!AM986</f>
        <v>-2638.47889793985</v>
      </c>
      <c r="O987" s="8" t="n">
        <f aca="false">+[2]data1cf!AN986</f>
        <v>-2448.83054687522</v>
      </c>
      <c r="P987" s="8" t="n">
        <f aca="false">+[2]data1cf!AO986</f>
        <v>-2410.28738346567</v>
      </c>
      <c r="Q987" s="8" t="n">
        <f aca="false">+[2]data1cf!AP986</f>
        <v>-2411.36559170282</v>
      </c>
      <c r="R987" s="8" t="n">
        <f aca="false">+[2]data1cf!AQ986</f>
        <v>1018.88979092022</v>
      </c>
      <c r="S987" s="8" t="n">
        <f aca="false">+[2]data1cf!AR986</f>
        <v>0</v>
      </c>
      <c r="T987" s="8" t="n">
        <f aca="false">+[2]data1cf!AS986</f>
        <v>0</v>
      </c>
      <c r="U987" s="8" t="n">
        <f aca="false">+[2]data1cf!AT986</f>
        <v>0</v>
      </c>
      <c r="V987" s="8" t="n">
        <f aca="false">+[2]data1cf!AU986</f>
        <v>0</v>
      </c>
      <c r="W987" s="8" t="n">
        <f aca="false">+[2]data1cf!AV986</f>
        <v>0</v>
      </c>
      <c r="X987" s="8" t="n">
        <f aca="false">+[2]data1cf!AW986</f>
        <v>0</v>
      </c>
      <c r="Y987" s="8" t="n">
        <f aca="false">+[2]data1cf!AX986</f>
        <v>0</v>
      </c>
      <c r="Z987" s="8" t="n">
        <f aca="false">+[2]data1cf!AY986</f>
        <v>0</v>
      </c>
      <c r="AA987" s="8" t="n">
        <f aca="false">+[2]data1cf!AZ986</f>
        <v>0</v>
      </c>
      <c r="AB987" s="9"/>
      <c r="AC987" s="9"/>
      <c r="AD987" s="9"/>
      <c r="AE987" s="9"/>
      <c r="AF987" s="9"/>
      <c r="AG987" s="9"/>
      <c r="AH987" s="9"/>
      <c r="AI987" s="9"/>
      <c r="AJ987" s="9"/>
      <c r="AK987" s="1"/>
      <c r="AL987" s="1" t="e">
        <f aca="false">SUMPRODUCT(B987:AJ987,PVCapPrice)</f>
        <v>#DIV/0!</v>
      </c>
      <c r="AM987" s="1"/>
      <c r="AN987" s="1"/>
      <c r="AO987" s="1"/>
      <c r="AP987" s="1"/>
      <c r="AQ987" s="1"/>
    </row>
    <row r="988" customFormat="false" ht="11.25" hidden="false" customHeight="false" outlineLevel="0" collapsed="false">
      <c r="A988" s="1" t="n">
        <v>986</v>
      </c>
      <c r="B988" s="8" t="n">
        <f aca="false">+[2]data1cf!AA987</f>
        <v>-95963.9253325686</v>
      </c>
      <c r="C988" s="8" t="n">
        <f aca="false">+[2]data1cf!AB987</f>
        <v>-7422.28149569729</v>
      </c>
      <c r="D988" s="8" t="n">
        <f aca="false">+[2]data1cf!AC987</f>
        <v>-3292.7566499425</v>
      </c>
      <c r="E988" s="8" t="n">
        <f aca="false">+[2]data1cf!AD987</f>
        <v>-2974.03372445125</v>
      </c>
      <c r="F988" s="8" t="n">
        <f aca="false">+[2]data1cf!AE987</f>
        <v>-3213.9374300954</v>
      </c>
      <c r="G988" s="8" t="n">
        <f aca="false">+[2]data1cf!AF987</f>
        <v>-3424.69514365296</v>
      </c>
      <c r="H988" s="8" t="n">
        <f aca="false">+[2]data1cf!AG987</f>
        <v>-2285.20559858933</v>
      </c>
      <c r="I988" s="8" t="n">
        <f aca="false">+[2]data1cf!AH987</f>
        <v>-2408.90793384413</v>
      </c>
      <c r="J988" s="8" t="n">
        <f aca="false">+[2]data1cf!AI987</f>
        <v>-2421.34213637912</v>
      </c>
      <c r="K988" s="8" t="n">
        <f aca="false">+[2]data1cf!AJ987</f>
        <v>-2430.41828757323</v>
      </c>
      <c r="L988" s="8" t="n">
        <f aca="false">+[2]data1cf!AK987</f>
        <v>-2458.83607125954</v>
      </c>
      <c r="M988" s="8" t="n">
        <f aca="false">+[2]data1cf!AL987</f>
        <v>-2457.19692187606</v>
      </c>
      <c r="N988" s="8" t="n">
        <f aca="false">+[2]data1cf!AM987</f>
        <v>-2474.92280379144</v>
      </c>
      <c r="O988" s="8" t="n">
        <f aca="false">+[2]data1cf!AN987</f>
        <v>-2284.99723900792</v>
      </c>
      <c r="P988" s="8" t="n">
        <f aca="false">+[2]data1cf!AO987</f>
        <v>-2246.73128931726</v>
      </c>
      <c r="Q988" s="8" t="n">
        <f aca="false">+[2]data1cf!AP987</f>
        <v>-2247.53228383552</v>
      </c>
      <c r="R988" s="8" t="n">
        <f aca="false">+[2]data1cf!AQ987</f>
        <v>1100.66783799443</v>
      </c>
      <c r="S988" s="8" t="n">
        <f aca="false">+[2]data1cf!AR987</f>
        <v>0</v>
      </c>
      <c r="T988" s="8" t="n">
        <f aca="false">+[2]data1cf!AS987</f>
        <v>0</v>
      </c>
      <c r="U988" s="8" t="n">
        <f aca="false">+[2]data1cf!AT987</f>
        <v>0</v>
      </c>
      <c r="V988" s="8" t="n">
        <f aca="false">+[2]data1cf!AU987</f>
        <v>0</v>
      </c>
      <c r="W988" s="8" t="n">
        <f aca="false">+[2]data1cf!AV987</f>
        <v>0</v>
      </c>
      <c r="X988" s="8" t="n">
        <f aca="false">+[2]data1cf!AW987</f>
        <v>0</v>
      </c>
      <c r="Y988" s="8" t="n">
        <f aca="false">+[2]data1cf!AX987</f>
        <v>0</v>
      </c>
      <c r="Z988" s="8" t="n">
        <f aca="false">+[2]data1cf!AY987</f>
        <v>0</v>
      </c>
      <c r="AA988" s="8" t="n">
        <f aca="false">+[2]data1cf!AZ987</f>
        <v>0</v>
      </c>
      <c r="AB988" s="9"/>
      <c r="AC988" s="9"/>
      <c r="AD988" s="9"/>
      <c r="AE988" s="9"/>
      <c r="AF988" s="9"/>
      <c r="AG988" s="9"/>
      <c r="AH988" s="9"/>
      <c r="AI988" s="9"/>
      <c r="AJ988" s="9"/>
      <c r="AK988" s="1"/>
      <c r="AL988" s="1" t="e">
        <f aca="false">SUMPRODUCT(B988:AJ988,PVCapPrice)</f>
        <v>#DIV/0!</v>
      </c>
      <c r="AM988" s="1"/>
      <c r="AN988" s="1"/>
      <c r="AO988" s="1"/>
      <c r="AP988" s="1"/>
      <c r="AQ988" s="1"/>
    </row>
    <row r="989" customFormat="false" ht="11.25" hidden="false" customHeight="false" outlineLevel="0" collapsed="false">
      <c r="A989" s="1" t="n">
        <v>987</v>
      </c>
      <c r="B989" s="8" t="n">
        <f aca="false">+[2]data1cf!AA988</f>
        <v>-101326.891931215</v>
      </c>
      <c r="C989" s="8" t="n">
        <f aca="false">+[2]data1cf!AB988</f>
        <v>-7345.44952395169</v>
      </c>
      <c r="D989" s="8" t="n">
        <f aca="false">+[2]data1cf!AC988</f>
        <v>-3223.81948067279</v>
      </c>
      <c r="E989" s="8" t="n">
        <f aca="false">+[2]data1cf!AD988</f>
        <v>-2816.19273088411</v>
      </c>
      <c r="F989" s="8" t="n">
        <f aca="false">+[2]data1cf!AE988</f>
        <v>-3189.46383609411</v>
      </c>
      <c r="G989" s="8" t="n">
        <f aca="false">+[2]data1cf!AF988</f>
        <v>-3483.75897215599</v>
      </c>
      <c r="H989" s="8" t="n">
        <f aca="false">+[2]data1cf!AG988</f>
        <v>-2155.30253452494</v>
      </c>
      <c r="I989" s="8" t="n">
        <f aca="false">+[2]data1cf!AH988</f>
        <v>-2285.88577044447</v>
      </c>
      <c r="J989" s="8" t="n">
        <f aca="false">+[2]data1cf!AI988</f>
        <v>-2298.31997297946</v>
      </c>
      <c r="K989" s="8" t="n">
        <f aca="false">+[2]data1cf!AJ988</f>
        <v>-2307.18761203221</v>
      </c>
      <c r="L989" s="8" t="n">
        <f aca="false">+[2]data1cf!AK988</f>
        <v>-2335.81390785987</v>
      </c>
      <c r="M989" s="8" t="n">
        <f aca="false">+[2]data1cf!AL988</f>
        <v>-2333.96624633504</v>
      </c>
      <c r="N989" s="8" t="n">
        <f aca="false">+[2]data1cf!AM988</f>
        <v>-2351.90064039178</v>
      </c>
      <c r="O989" s="8" t="n">
        <f aca="false">+[2]data1cf!AN988</f>
        <v>-2161.7665634669</v>
      </c>
      <c r="P989" s="8" t="n">
        <f aca="false">+[2]data1cf!AO988</f>
        <v>-2123.7091259176</v>
      </c>
      <c r="Q989" s="8" t="n">
        <f aca="false">+[2]data1cf!AP988</f>
        <v>-2124.30160829449</v>
      </c>
      <c r="R989" s="8" t="n">
        <f aca="false">+[2]data1cf!AQ988</f>
        <v>1162.17891969426</v>
      </c>
      <c r="S989" s="8" t="n">
        <f aca="false">+[2]data1cf!AR988</f>
        <v>0</v>
      </c>
      <c r="T989" s="8" t="n">
        <f aca="false">+[2]data1cf!AS988</f>
        <v>0</v>
      </c>
      <c r="U989" s="8" t="n">
        <f aca="false">+[2]data1cf!AT988</f>
        <v>0</v>
      </c>
      <c r="V989" s="8" t="n">
        <f aca="false">+[2]data1cf!AU988</f>
        <v>0</v>
      </c>
      <c r="W989" s="8" t="n">
        <f aca="false">+[2]data1cf!AV988</f>
        <v>0</v>
      </c>
      <c r="X989" s="8" t="n">
        <f aca="false">+[2]data1cf!AW988</f>
        <v>0</v>
      </c>
      <c r="Y989" s="8" t="n">
        <f aca="false">+[2]data1cf!AX988</f>
        <v>0</v>
      </c>
      <c r="Z989" s="8" t="n">
        <f aca="false">+[2]data1cf!AY988</f>
        <v>0</v>
      </c>
      <c r="AA989" s="8" t="n">
        <f aca="false">+[2]data1cf!AZ988</f>
        <v>0</v>
      </c>
      <c r="AB989" s="9"/>
      <c r="AC989" s="9"/>
      <c r="AD989" s="9"/>
      <c r="AE989" s="9"/>
      <c r="AF989" s="9"/>
      <c r="AG989" s="9"/>
      <c r="AH989" s="9"/>
      <c r="AI989" s="9"/>
      <c r="AJ989" s="9"/>
      <c r="AK989" s="1"/>
      <c r="AL989" s="1" t="e">
        <f aca="false">SUMPRODUCT(B989:AJ989,PVCapPrice)</f>
        <v>#DIV/0!</v>
      </c>
      <c r="AM989" s="1"/>
      <c r="AN989" s="1"/>
      <c r="AO989" s="1"/>
      <c r="AP989" s="1"/>
      <c r="AQ989" s="1"/>
    </row>
    <row r="990" customFormat="false" ht="11.25" hidden="false" customHeight="false" outlineLevel="0" collapsed="false">
      <c r="A990" s="1" t="n">
        <v>988</v>
      </c>
      <c r="B990" s="8" t="n">
        <f aca="false">+[2]data1cf!AA989</f>
        <v>-87709.9466403806</v>
      </c>
      <c r="C990" s="8" t="n">
        <f aca="false">+[2]data1cf!AB989</f>
        <v>-7655.99671283439</v>
      </c>
      <c r="D990" s="8" t="n">
        <f aca="false">+[2]data1cf!AC989</f>
        <v>-3645.65391429026</v>
      </c>
      <c r="E990" s="8" t="n">
        <f aca="false">+[2]data1cf!AD989</f>
        <v>-3318.38363960139</v>
      </c>
      <c r="F990" s="8" t="n">
        <f aca="false">+[2]data1cf!AE989</f>
        <v>-3623.92374373604</v>
      </c>
      <c r="G990" s="8" t="n">
        <f aca="false">+[2]data1cf!AF989</f>
        <v>-3782.16352386505</v>
      </c>
      <c r="H990" s="8" t="n">
        <f aca="false">+[2]data1cf!AG989</f>
        <v>-2485.13545142639</v>
      </c>
      <c r="I990" s="8" t="n">
        <f aca="false">+[2]data1cf!AH989</f>
        <v>-2598.24760185997</v>
      </c>
      <c r="J990" s="8" t="n">
        <f aca="false">+[2]data1cf!AI989</f>
        <v>-2610.68180439496</v>
      </c>
      <c r="K990" s="8" t="n">
        <f aca="false">+[2]data1cf!AJ989</f>
        <v>-2620.07887028062</v>
      </c>
      <c r="L990" s="8" t="n">
        <f aca="false">+[2]data1cf!AK989</f>
        <v>-2648.17573927537</v>
      </c>
      <c r="M990" s="8" t="n">
        <f aca="false">+[2]data1cf!AL989</f>
        <v>-2646.85750458345</v>
      </c>
      <c r="N990" s="8" t="n">
        <f aca="false">+[2]data1cf!AM989</f>
        <v>-2664.26247180728</v>
      </c>
      <c r="O990" s="8" t="n">
        <f aca="false">+[2]data1cf!AN989</f>
        <v>-2474.65782171531</v>
      </c>
      <c r="P990" s="8" t="n">
        <f aca="false">+[2]data1cf!AO989</f>
        <v>-2436.0709573331</v>
      </c>
      <c r="Q990" s="8" t="n">
        <f aca="false">+[2]data1cf!AP989</f>
        <v>-2437.1928665429</v>
      </c>
      <c r="R990" s="8" t="n">
        <f aca="false">+[2]data1cf!AQ989</f>
        <v>1005.99800398651</v>
      </c>
      <c r="S990" s="8" t="n">
        <f aca="false">+[2]data1cf!AR989</f>
        <v>0</v>
      </c>
      <c r="T990" s="8" t="n">
        <f aca="false">+[2]data1cf!AS989</f>
        <v>0</v>
      </c>
      <c r="U990" s="8" t="n">
        <f aca="false">+[2]data1cf!AT989</f>
        <v>0</v>
      </c>
      <c r="V990" s="8" t="n">
        <f aca="false">+[2]data1cf!AU989</f>
        <v>0</v>
      </c>
      <c r="W990" s="8" t="n">
        <f aca="false">+[2]data1cf!AV989</f>
        <v>0</v>
      </c>
      <c r="X990" s="8" t="n">
        <f aca="false">+[2]data1cf!AW989</f>
        <v>0</v>
      </c>
      <c r="Y990" s="8" t="n">
        <f aca="false">+[2]data1cf!AX989</f>
        <v>0</v>
      </c>
      <c r="Z990" s="8" t="n">
        <f aca="false">+[2]data1cf!AY989</f>
        <v>0</v>
      </c>
      <c r="AA990" s="8" t="n">
        <f aca="false">+[2]data1cf!AZ989</f>
        <v>0</v>
      </c>
      <c r="AB990" s="9"/>
      <c r="AC990" s="9"/>
      <c r="AD990" s="9"/>
      <c r="AE990" s="9"/>
      <c r="AF990" s="9"/>
      <c r="AG990" s="9"/>
      <c r="AH990" s="9"/>
      <c r="AI990" s="9"/>
      <c r="AJ990" s="9"/>
      <c r="AK990" s="1"/>
      <c r="AL990" s="1" t="e">
        <f aca="false">SUMPRODUCT(B990:AJ990,PVCapPrice)</f>
        <v>#DIV/0!</v>
      </c>
      <c r="AM990" s="1"/>
      <c r="AN990" s="1"/>
      <c r="AO990" s="1"/>
      <c r="AP990" s="1"/>
      <c r="AQ990" s="1"/>
    </row>
    <row r="991" customFormat="false" ht="11.25" hidden="false" customHeight="false" outlineLevel="0" collapsed="false">
      <c r="A991" s="1" t="n">
        <v>989</v>
      </c>
      <c r="B991" s="8" t="n">
        <f aca="false">+[2]data1cf!AA990</f>
        <v>-86071.1707712389</v>
      </c>
      <c r="C991" s="8" t="n">
        <f aca="false">+[2]data1cf!AB990</f>
        <v>-7604.41271593236</v>
      </c>
      <c r="D991" s="8" t="n">
        <f aca="false">+[2]data1cf!AC990</f>
        <v>-3740.44875419978</v>
      </c>
      <c r="E991" s="8" t="n">
        <f aca="false">+[2]data1cf!AD990</f>
        <v>-3269.36234852486</v>
      </c>
      <c r="F991" s="8" t="n">
        <f aca="false">+[2]data1cf!AE990</f>
        <v>-3637.3695112951</v>
      </c>
      <c r="G991" s="8" t="n">
        <f aca="false">+[2]data1cf!AF990</f>
        <v>-3888.71422733172</v>
      </c>
      <c r="H991" s="8" t="n">
        <f aca="false">+[2]data1cf!AG990</f>
        <v>-2524.83027383495</v>
      </c>
      <c r="I991" s="8" t="n">
        <f aca="false">+[2]data1cf!AH990</f>
        <v>-2635.83980927739</v>
      </c>
      <c r="J991" s="8" t="n">
        <f aca="false">+[2]data1cf!AI990</f>
        <v>-2648.27401181238</v>
      </c>
      <c r="K991" s="8" t="n">
        <f aca="false">+[2]data1cf!AJ990</f>
        <v>-2657.73479330383</v>
      </c>
      <c r="L991" s="8" t="n">
        <f aca="false">+[2]data1cf!AK990</f>
        <v>-2685.76794669279</v>
      </c>
      <c r="M991" s="8" t="n">
        <f aca="false">+[2]data1cf!AL990</f>
        <v>-2684.51342760665</v>
      </c>
      <c r="N991" s="8" t="n">
        <f aca="false">+[2]data1cf!AM990</f>
        <v>-2701.85467922469</v>
      </c>
      <c r="O991" s="8" t="n">
        <f aca="false">+[2]data1cf!AN990</f>
        <v>-2512.31374473852</v>
      </c>
      <c r="P991" s="8" t="n">
        <f aca="false">+[2]data1cf!AO990</f>
        <v>-2473.66316475051</v>
      </c>
      <c r="Q991" s="8" t="n">
        <f aca="false">+[2]data1cf!AP990</f>
        <v>-2474.84878956611</v>
      </c>
      <c r="R991" s="8" t="n">
        <f aca="false">+[2]data1cf!AQ990</f>
        <v>987.201900277802</v>
      </c>
      <c r="S991" s="8" t="n">
        <f aca="false">+[2]data1cf!AR990</f>
        <v>0</v>
      </c>
      <c r="T991" s="8" t="n">
        <f aca="false">+[2]data1cf!AS990</f>
        <v>0</v>
      </c>
      <c r="U991" s="8" t="n">
        <f aca="false">+[2]data1cf!AT990</f>
        <v>0</v>
      </c>
      <c r="V991" s="8" t="n">
        <f aca="false">+[2]data1cf!AU990</f>
        <v>0</v>
      </c>
      <c r="W991" s="8" t="n">
        <f aca="false">+[2]data1cf!AV990</f>
        <v>0</v>
      </c>
      <c r="X991" s="8" t="n">
        <f aca="false">+[2]data1cf!AW990</f>
        <v>0</v>
      </c>
      <c r="Y991" s="8" t="n">
        <f aca="false">+[2]data1cf!AX990</f>
        <v>0</v>
      </c>
      <c r="Z991" s="8" t="n">
        <f aca="false">+[2]data1cf!AY990</f>
        <v>0</v>
      </c>
      <c r="AA991" s="8" t="n">
        <f aca="false">+[2]data1cf!AZ990</f>
        <v>0</v>
      </c>
      <c r="AB991" s="9"/>
      <c r="AC991" s="9"/>
      <c r="AD991" s="9"/>
      <c r="AE991" s="9"/>
      <c r="AF991" s="9"/>
      <c r="AG991" s="9"/>
      <c r="AH991" s="9"/>
      <c r="AI991" s="9"/>
      <c r="AJ991" s="9"/>
      <c r="AK991" s="1"/>
      <c r="AL991" s="1" t="e">
        <f aca="false">SUMPRODUCT(B991:AJ991,PVCapPrice)</f>
        <v>#DIV/0!</v>
      </c>
      <c r="AM991" s="1"/>
      <c r="AN991" s="1"/>
      <c r="AO991" s="1"/>
      <c r="AP991" s="1"/>
      <c r="AQ991" s="1"/>
    </row>
    <row r="992" customFormat="false" ht="11.25" hidden="false" customHeight="false" outlineLevel="0" collapsed="false">
      <c r="A992" s="1" t="n">
        <v>990</v>
      </c>
      <c r="B992" s="8" t="n">
        <f aca="false">+[2]data1cf!AA991</f>
        <v>-92732.3734555731</v>
      </c>
      <c r="C992" s="8" t="n">
        <f aca="false">+[2]data1cf!AB991</f>
        <v>-7623.5341152916</v>
      </c>
      <c r="D992" s="8" t="n">
        <f aca="false">+[2]data1cf!AC991</f>
        <v>-3606.56783969684</v>
      </c>
      <c r="E992" s="8" t="n">
        <f aca="false">+[2]data1cf!AD991</f>
        <v>-3082.97108162719</v>
      </c>
      <c r="F992" s="8" t="n">
        <f aca="false">+[2]data1cf!AE991</f>
        <v>-3324.27710787134</v>
      </c>
      <c r="G992" s="8" t="n">
        <f aca="false">+[2]data1cf!AF991</f>
        <v>-3690.43198902886</v>
      </c>
      <c r="H992" s="8" t="n">
        <f aca="false">+[2]data1cf!AG991</f>
        <v>-2363.48102372637</v>
      </c>
      <c r="I992" s="8" t="n">
        <f aca="false">+[2]data1cf!AH991</f>
        <v>-2483.03714866091</v>
      </c>
      <c r="J992" s="8" t="n">
        <f aca="false">+[2]data1cf!AI991</f>
        <v>-2495.4713511959</v>
      </c>
      <c r="K992" s="8" t="n">
        <f aca="false">+[2]data1cf!AJ991</f>
        <v>-2504.67314512699</v>
      </c>
      <c r="L992" s="8" t="n">
        <f aca="false">+[2]data1cf!AK991</f>
        <v>-2532.96528607631</v>
      </c>
      <c r="M992" s="8" t="n">
        <f aca="false">+[2]data1cf!AL991</f>
        <v>-2531.45177942981</v>
      </c>
      <c r="N992" s="8" t="n">
        <f aca="false">+[2]data1cf!AM991</f>
        <v>-2549.05201860822</v>
      </c>
      <c r="O992" s="8" t="n">
        <f aca="false">+[2]data1cf!AN991</f>
        <v>-2359.25209656167</v>
      </c>
      <c r="P992" s="8" t="n">
        <f aca="false">+[2]data1cf!AO991</f>
        <v>-2320.86050413404</v>
      </c>
      <c r="Q992" s="8" t="n">
        <f aca="false">+[2]data1cf!AP991</f>
        <v>-2321.78714138927</v>
      </c>
      <c r="R992" s="8" t="n">
        <f aca="false">+[2]data1cf!AQ991</f>
        <v>1063.60323058604</v>
      </c>
      <c r="S992" s="8" t="n">
        <f aca="false">+[2]data1cf!AR991</f>
        <v>0</v>
      </c>
      <c r="T992" s="8" t="n">
        <f aca="false">+[2]data1cf!AS991</f>
        <v>0</v>
      </c>
      <c r="U992" s="8" t="n">
        <f aca="false">+[2]data1cf!AT991</f>
        <v>0</v>
      </c>
      <c r="V992" s="8" t="n">
        <f aca="false">+[2]data1cf!AU991</f>
        <v>0</v>
      </c>
      <c r="W992" s="8" t="n">
        <f aca="false">+[2]data1cf!AV991</f>
        <v>0</v>
      </c>
      <c r="X992" s="8" t="n">
        <f aca="false">+[2]data1cf!AW991</f>
        <v>0</v>
      </c>
      <c r="Y992" s="8" t="n">
        <f aca="false">+[2]data1cf!AX991</f>
        <v>0</v>
      </c>
      <c r="Z992" s="8" t="n">
        <f aca="false">+[2]data1cf!AY991</f>
        <v>0</v>
      </c>
      <c r="AA992" s="8" t="n">
        <f aca="false">+[2]data1cf!AZ991</f>
        <v>0</v>
      </c>
      <c r="AB992" s="9"/>
      <c r="AC992" s="9"/>
      <c r="AD992" s="9"/>
      <c r="AE992" s="9"/>
      <c r="AF992" s="9"/>
      <c r="AG992" s="9"/>
      <c r="AH992" s="9"/>
      <c r="AI992" s="9"/>
      <c r="AJ992" s="9"/>
      <c r="AK992" s="1"/>
      <c r="AL992" s="1" t="e">
        <f aca="false">SUMPRODUCT(B992:AJ992,PVCapPrice)</f>
        <v>#DIV/0!</v>
      </c>
      <c r="AM992" s="1"/>
      <c r="AN992" s="1"/>
      <c r="AO992" s="1"/>
      <c r="AP992" s="1"/>
      <c r="AQ992" s="1"/>
    </row>
    <row r="993" customFormat="false" ht="11.25" hidden="false" customHeight="false" outlineLevel="0" collapsed="false">
      <c r="A993" s="1" t="n">
        <v>991</v>
      </c>
      <c r="B993" s="8" t="n">
        <f aca="false">+[2]data1cf!AA992</f>
        <v>-97072.0492115487</v>
      </c>
      <c r="C993" s="8" t="n">
        <f aca="false">+[2]data1cf!AB992</f>
        <v>-7487.80496533701</v>
      </c>
      <c r="D993" s="8" t="n">
        <f aca="false">+[2]data1cf!AC992</f>
        <v>-3402.48439145484</v>
      </c>
      <c r="E993" s="8" t="n">
        <f aca="false">+[2]data1cf!AD992</f>
        <v>-2946.7111605634</v>
      </c>
      <c r="F993" s="8" t="n">
        <f aca="false">+[2]data1cf!AE992</f>
        <v>-3215.38975484951</v>
      </c>
      <c r="G993" s="8" t="n">
        <f aca="false">+[2]data1cf!AF992</f>
        <v>-3614.32206734815</v>
      </c>
      <c r="H993" s="8" t="n">
        <f aca="false">+[2]data1cf!AG992</f>
        <v>-2258.36435604294</v>
      </c>
      <c r="I993" s="8" t="n">
        <f aca="false">+[2]data1cf!AH992</f>
        <v>-2383.48845855943</v>
      </c>
      <c r="J993" s="8" t="n">
        <f aca="false">+[2]data1cf!AI992</f>
        <v>-2395.92266109442</v>
      </c>
      <c r="K993" s="8" t="n">
        <f aca="false">+[2]data1cf!AJ992</f>
        <v>-2404.95572843212</v>
      </c>
      <c r="L993" s="8" t="n">
        <f aca="false">+[2]data1cf!AK992</f>
        <v>-2433.41659597483</v>
      </c>
      <c r="M993" s="8" t="n">
        <f aca="false">+[2]data1cf!AL992</f>
        <v>-2431.73436273494</v>
      </c>
      <c r="N993" s="8" t="n">
        <f aca="false">+[2]data1cf!AM992</f>
        <v>-2449.50332850674</v>
      </c>
      <c r="O993" s="8" t="n">
        <f aca="false">+[2]data1cf!AN992</f>
        <v>-2259.5346798668</v>
      </c>
      <c r="P993" s="8" t="n">
        <f aca="false">+[2]data1cf!AO992</f>
        <v>-2221.31181403256</v>
      </c>
      <c r="Q993" s="8" t="n">
        <f aca="false">+[2]data1cf!AP992</f>
        <v>-2222.0697246944</v>
      </c>
      <c r="R993" s="8" t="n">
        <f aca="false">+[2]data1cf!AQ992</f>
        <v>1113.37757563678</v>
      </c>
      <c r="S993" s="8" t="n">
        <f aca="false">+[2]data1cf!AR992</f>
        <v>0</v>
      </c>
      <c r="T993" s="8" t="n">
        <f aca="false">+[2]data1cf!AS992</f>
        <v>0</v>
      </c>
      <c r="U993" s="8" t="n">
        <f aca="false">+[2]data1cf!AT992</f>
        <v>0</v>
      </c>
      <c r="V993" s="8" t="n">
        <f aca="false">+[2]data1cf!AU992</f>
        <v>0</v>
      </c>
      <c r="W993" s="8" t="n">
        <f aca="false">+[2]data1cf!AV992</f>
        <v>0</v>
      </c>
      <c r="X993" s="8" t="n">
        <f aca="false">+[2]data1cf!AW992</f>
        <v>0</v>
      </c>
      <c r="Y993" s="8" t="n">
        <f aca="false">+[2]data1cf!AX992</f>
        <v>0</v>
      </c>
      <c r="Z993" s="8" t="n">
        <f aca="false">+[2]data1cf!AY992</f>
        <v>0</v>
      </c>
      <c r="AA993" s="8" t="n">
        <f aca="false">+[2]data1cf!AZ992</f>
        <v>0</v>
      </c>
      <c r="AB993" s="9"/>
      <c r="AC993" s="9"/>
      <c r="AD993" s="9"/>
      <c r="AE993" s="9"/>
      <c r="AF993" s="9"/>
      <c r="AG993" s="9"/>
      <c r="AH993" s="9"/>
      <c r="AI993" s="9"/>
      <c r="AJ993" s="9"/>
      <c r="AK993" s="1"/>
      <c r="AL993" s="1" t="e">
        <f aca="false">SUMPRODUCT(B993:AJ993,PVCapPrice)</f>
        <v>#DIV/0!</v>
      </c>
      <c r="AM993" s="1"/>
      <c r="AN993" s="1"/>
      <c r="AO993" s="1"/>
      <c r="AP993" s="1"/>
      <c r="AQ993" s="1"/>
    </row>
    <row r="994" customFormat="false" ht="11.25" hidden="false" customHeight="false" outlineLevel="0" collapsed="false">
      <c r="A994" s="1" t="n">
        <v>992</v>
      </c>
      <c r="B994" s="8" t="n">
        <f aca="false">+[2]data1cf!AA993</f>
        <v>-102103.17745166</v>
      </c>
      <c r="C994" s="8" t="n">
        <f aca="false">+[2]data1cf!AB993</f>
        <v>-7363.58989503136</v>
      </c>
      <c r="D994" s="8" t="n">
        <f aca="false">+[2]data1cf!AC993</f>
        <v>-3133.89707997295</v>
      </c>
      <c r="E994" s="8" t="n">
        <f aca="false">+[2]data1cf!AD993</f>
        <v>-2836.68405331009</v>
      </c>
      <c r="F994" s="8" t="n">
        <f aca="false">+[2]data1cf!AE993</f>
        <v>-3037.64554890512</v>
      </c>
      <c r="G994" s="8" t="n">
        <f aca="false">+[2]data1cf!AF993</f>
        <v>-3496.1997360081</v>
      </c>
      <c r="H994" s="8" t="n">
        <f aca="false">+[2]data1cf!AG993</f>
        <v>-2136.49916034018</v>
      </c>
      <c r="I994" s="8" t="n">
        <f aca="false">+[2]data1cf!AH993</f>
        <v>-2268.07840163386</v>
      </c>
      <c r="J994" s="8" t="n">
        <f aca="false">+[2]data1cf!AI993</f>
        <v>-2280.51260416885</v>
      </c>
      <c r="K994" s="8" t="n">
        <f aca="false">+[2]data1cf!AJ993</f>
        <v>-2289.35006124057</v>
      </c>
      <c r="L994" s="8" t="n">
        <f aca="false">+[2]data1cf!AK993</f>
        <v>-2318.00653904926</v>
      </c>
      <c r="M994" s="8" t="n">
        <f aca="false">+[2]data1cf!AL993</f>
        <v>-2316.12869554339</v>
      </c>
      <c r="N994" s="8" t="n">
        <f aca="false">+[2]data1cf!AM993</f>
        <v>-2334.09327158117</v>
      </c>
      <c r="O994" s="8" t="n">
        <f aca="false">+[2]data1cf!AN993</f>
        <v>-2143.92901267526</v>
      </c>
      <c r="P994" s="8" t="n">
        <f aca="false">+[2]data1cf!AO993</f>
        <v>-2105.90175710699</v>
      </c>
      <c r="Q994" s="8" t="n">
        <f aca="false">+[2]data1cf!AP993</f>
        <v>-2106.46405750285</v>
      </c>
      <c r="R994" s="8" t="n">
        <f aca="false">+[2]data1cf!AQ993</f>
        <v>1171.08260409956</v>
      </c>
      <c r="S994" s="8" t="n">
        <f aca="false">+[2]data1cf!AR993</f>
        <v>0</v>
      </c>
      <c r="T994" s="8" t="n">
        <f aca="false">+[2]data1cf!AS993</f>
        <v>0</v>
      </c>
      <c r="U994" s="8" t="n">
        <f aca="false">+[2]data1cf!AT993</f>
        <v>0</v>
      </c>
      <c r="V994" s="8" t="n">
        <f aca="false">+[2]data1cf!AU993</f>
        <v>0</v>
      </c>
      <c r="W994" s="8" t="n">
        <f aca="false">+[2]data1cf!AV993</f>
        <v>0</v>
      </c>
      <c r="X994" s="8" t="n">
        <f aca="false">+[2]data1cf!AW993</f>
        <v>0</v>
      </c>
      <c r="Y994" s="8" t="n">
        <f aca="false">+[2]data1cf!AX993</f>
        <v>0</v>
      </c>
      <c r="Z994" s="8" t="n">
        <f aca="false">+[2]data1cf!AY993</f>
        <v>0</v>
      </c>
      <c r="AA994" s="8" t="n">
        <f aca="false">+[2]data1cf!AZ993</f>
        <v>0</v>
      </c>
      <c r="AB994" s="9"/>
      <c r="AC994" s="9"/>
      <c r="AD994" s="9"/>
      <c r="AE994" s="9"/>
      <c r="AF994" s="9"/>
      <c r="AG994" s="9"/>
      <c r="AH994" s="9"/>
      <c r="AI994" s="9"/>
      <c r="AJ994" s="9"/>
      <c r="AK994" s="1"/>
      <c r="AL994" s="1" t="e">
        <f aca="false">SUMPRODUCT(B994:AJ994,PVCapPrice)</f>
        <v>#DIV/0!</v>
      </c>
      <c r="AM994" s="1"/>
      <c r="AN994" s="1"/>
      <c r="AO994" s="1"/>
      <c r="AP994" s="1"/>
      <c r="AQ994" s="1"/>
    </row>
    <row r="995" customFormat="false" ht="11.25" hidden="false" customHeight="false" outlineLevel="0" collapsed="false">
      <c r="A995" s="1" t="n">
        <v>993</v>
      </c>
      <c r="B995" s="8" t="n">
        <f aca="false">+[2]data1cf!AA994</f>
        <v>-102326.804629782</v>
      </c>
      <c r="C995" s="8" t="n">
        <f aca="false">+[2]data1cf!AB994</f>
        <v>-7411.81684165284</v>
      </c>
      <c r="D995" s="8" t="n">
        <f aca="false">+[2]data1cf!AC994</f>
        <v>-3180.48366461447</v>
      </c>
      <c r="E995" s="8" t="n">
        <f aca="false">+[2]data1cf!AD994</f>
        <v>-2940.21998264151</v>
      </c>
      <c r="F995" s="8" t="n">
        <f aca="false">+[2]data1cf!AE994</f>
        <v>-3131.07235743022</v>
      </c>
      <c r="G995" s="8" t="n">
        <f aca="false">+[2]data1cf!AF994</f>
        <v>-3400.87280837048</v>
      </c>
      <c r="H995" s="8" t="n">
        <f aca="false">+[2]data1cf!AG994</f>
        <v>-2131.0824091612</v>
      </c>
      <c r="I995" s="8" t="n">
        <f aca="false">+[2]data1cf!AH994</f>
        <v>-2262.9485730695</v>
      </c>
      <c r="J995" s="8" t="n">
        <f aca="false">+[2]data1cf!AI994</f>
        <v>-2275.38277560449</v>
      </c>
      <c r="K995" s="8" t="n">
        <f aca="false">+[2]data1cf!AJ994</f>
        <v>-2284.21153805153</v>
      </c>
      <c r="L995" s="8" t="n">
        <f aca="false">+[2]data1cf!AK994</f>
        <v>-2312.8767104849</v>
      </c>
      <c r="M995" s="8" t="n">
        <f aca="false">+[2]data1cf!AL994</f>
        <v>-2310.99017235435</v>
      </c>
      <c r="N995" s="8" t="n">
        <f aca="false">+[2]data1cf!AM994</f>
        <v>-2328.96344301681</v>
      </c>
      <c r="O995" s="8" t="n">
        <f aca="false">+[2]data1cf!AN994</f>
        <v>-2138.79048948621</v>
      </c>
      <c r="P995" s="8" t="n">
        <f aca="false">+[2]data1cf!AO994</f>
        <v>-2100.77192854263</v>
      </c>
      <c r="Q995" s="8" t="n">
        <f aca="false">+[2]data1cf!AP994</f>
        <v>-2101.32553431381</v>
      </c>
      <c r="R995" s="8" t="n">
        <f aca="false">+[2]data1cf!AQ994</f>
        <v>1173.64751838174</v>
      </c>
      <c r="S995" s="8" t="n">
        <f aca="false">+[2]data1cf!AR994</f>
        <v>0</v>
      </c>
      <c r="T995" s="8" t="n">
        <f aca="false">+[2]data1cf!AS994</f>
        <v>0</v>
      </c>
      <c r="U995" s="8" t="n">
        <f aca="false">+[2]data1cf!AT994</f>
        <v>0</v>
      </c>
      <c r="V995" s="8" t="n">
        <f aca="false">+[2]data1cf!AU994</f>
        <v>0</v>
      </c>
      <c r="W995" s="8" t="n">
        <f aca="false">+[2]data1cf!AV994</f>
        <v>0</v>
      </c>
      <c r="X995" s="8" t="n">
        <f aca="false">+[2]data1cf!AW994</f>
        <v>0</v>
      </c>
      <c r="Y995" s="8" t="n">
        <f aca="false">+[2]data1cf!AX994</f>
        <v>0</v>
      </c>
      <c r="Z995" s="8" t="n">
        <f aca="false">+[2]data1cf!AY994</f>
        <v>0</v>
      </c>
      <c r="AA995" s="8" t="n">
        <f aca="false">+[2]data1cf!AZ994</f>
        <v>0</v>
      </c>
      <c r="AB995" s="9"/>
      <c r="AC995" s="9"/>
      <c r="AD995" s="9"/>
      <c r="AE995" s="9"/>
      <c r="AF995" s="9"/>
      <c r="AG995" s="9"/>
      <c r="AH995" s="9"/>
      <c r="AI995" s="9"/>
      <c r="AJ995" s="9"/>
      <c r="AK995" s="1"/>
      <c r="AL995" s="1" t="e">
        <f aca="false">SUMPRODUCT(B995:AJ995,PVCapPrice)</f>
        <v>#DIV/0!</v>
      </c>
      <c r="AM995" s="1"/>
      <c r="AN995" s="1"/>
      <c r="AO995" s="1"/>
      <c r="AP995" s="1"/>
      <c r="AQ995" s="1"/>
    </row>
    <row r="996" customFormat="false" ht="11.25" hidden="false" customHeight="false" outlineLevel="0" collapsed="false">
      <c r="A996" s="1" t="n">
        <v>994</v>
      </c>
      <c r="B996" s="8" t="n">
        <f aca="false">+[2]data1cf!AA995</f>
        <v>-91771.8941785544</v>
      </c>
      <c r="C996" s="8" t="n">
        <f aca="false">+[2]data1cf!AB995</f>
        <v>-7485.67377549864</v>
      </c>
      <c r="D996" s="8" t="n">
        <f aca="false">+[2]data1cf!AC995</f>
        <v>-3615.64300996932</v>
      </c>
      <c r="E996" s="8" t="n">
        <f aca="false">+[2]data1cf!AD995</f>
        <v>-3082.06328990301</v>
      </c>
      <c r="F996" s="8" t="n">
        <f aca="false">+[2]data1cf!AE995</f>
        <v>-3443.39503054063</v>
      </c>
      <c r="G996" s="8" t="n">
        <f aca="false">+[2]data1cf!AF995</f>
        <v>-3648.19491041572</v>
      </c>
      <c r="H996" s="8" t="n">
        <f aca="false">+[2]data1cf!AG995</f>
        <v>-2386.74598328934</v>
      </c>
      <c r="I996" s="8" t="n">
        <f aca="false">+[2]data1cf!AH995</f>
        <v>-2505.0697748923</v>
      </c>
      <c r="J996" s="8" t="n">
        <f aca="false">+[2]data1cf!AI995</f>
        <v>-2517.50397742729</v>
      </c>
      <c r="K996" s="8" t="n">
        <f aca="false">+[2]data1cf!AJ995</f>
        <v>-2526.74311479266</v>
      </c>
      <c r="L996" s="8" t="n">
        <f aca="false">+[2]data1cf!AK995</f>
        <v>-2554.9979123077</v>
      </c>
      <c r="M996" s="8" t="n">
        <f aca="false">+[2]data1cf!AL995</f>
        <v>-2553.52174909549</v>
      </c>
      <c r="N996" s="8" t="n">
        <f aca="false">+[2]data1cf!AM995</f>
        <v>-2571.0846448396</v>
      </c>
      <c r="O996" s="8" t="n">
        <f aca="false">+[2]data1cf!AN995</f>
        <v>-2381.32206622735</v>
      </c>
      <c r="P996" s="8" t="n">
        <f aca="false">+[2]data1cf!AO995</f>
        <v>-2342.89313036542</v>
      </c>
      <c r="Q996" s="8" t="n">
        <f aca="false">+[2]data1cf!AP995</f>
        <v>-2343.85711105495</v>
      </c>
      <c r="R996" s="8" t="n">
        <f aca="false">+[2]data1cf!AQ995</f>
        <v>1052.58691747035</v>
      </c>
      <c r="S996" s="8" t="n">
        <f aca="false">+[2]data1cf!AR995</f>
        <v>0</v>
      </c>
      <c r="T996" s="8" t="n">
        <f aca="false">+[2]data1cf!AS995</f>
        <v>0</v>
      </c>
      <c r="U996" s="8" t="n">
        <f aca="false">+[2]data1cf!AT995</f>
        <v>0</v>
      </c>
      <c r="V996" s="8" t="n">
        <f aca="false">+[2]data1cf!AU995</f>
        <v>0</v>
      </c>
      <c r="W996" s="8" t="n">
        <f aca="false">+[2]data1cf!AV995</f>
        <v>0</v>
      </c>
      <c r="X996" s="8" t="n">
        <f aca="false">+[2]data1cf!AW995</f>
        <v>0</v>
      </c>
      <c r="Y996" s="8" t="n">
        <f aca="false">+[2]data1cf!AX995</f>
        <v>0</v>
      </c>
      <c r="Z996" s="8" t="n">
        <f aca="false">+[2]data1cf!AY995</f>
        <v>0</v>
      </c>
      <c r="AA996" s="8" t="n">
        <f aca="false">+[2]data1cf!AZ995</f>
        <v>0</v>
      </c>
      <c r="AB996" s="9"/>
      <c r="AC996" s="9"/>
      <c r="AD996" s="9"/>
      <c r="AE996" s="9"/>
      <c r="AF996" s="9"/>
      <c r="AG996" s="9"/>
      <c r="AH996" s="9"/>
      <c r="AI996" s="9"/>
      <c r="AJ996" s="9"/>
      <c r="AK996" s="1"/>
      <c r="AL996" s="1" t="e">
        <f aca="false">SUMPRODUCT(B996:AJ996,PVCapPrice)</f>
        <v>#DIV/0!</v>
      </c>
      <c r="AM996" s="1"/>
      <c r="AN996" s="1"/>
      <c r="AO996" s="1"/>
      <c r="AP996" s="1"/>
      <c r="AQ996" s="1"/>
    </row>
    <row r="997" customFormat="false" ht="11.25" hidden="false" customHeight="false" outlineLevel="0" collapsed="false">
      <c r="A997" s="1" t="n">
        <v>995</v>
      </c>
      <c r="B997" s="8" t="n">
        <f aca="false">+[2]data1cf!AA996</f>
        <v>-101615.919787677</v>
      </c>
      <c r="C997" s="8" t="n">
        <f aca="false">+[2]data1cf!AB996</f>
        <v>-7380.70574775647</v>
      </c>
      <c r="D997" s="8" t="n">
        <f aca="false">+[2]data1cf!AC996</f>
        <v>-3143.15369548552</v>
      </c>
      <c r="E997" s="8" t="n">
        <f aca="false">+[2]data1cf!AD996</f>
        <v>-2799.33857412864</v>
      </c>
      <c r="F997" s="8" t="n">
        <f aca="false">+[2]data1cf!AE996</f>
        <v>-3028.88464887272</v>
      </c>
      <c r="G997" s="8" t="n">
        <f aca="false">+[2]data1cf!AF996</f>
        <v>-3375.04102968751</v>
      </c>
      <c r="H997" s="8" t="n">
        <f aca="false">+[2]data1cf!AG996</f>
        <v>-2148.30163241902</v>
      </c>
      <c r="I997" s="8" t="n">
        <f aca="false">+[2]data1cf!AH996</f>
        <v>-2279.25570263951</v>
      </c>
      <c r="J997" s="8" t="n">
        <f aca="false">+[2]data1cf!AI996</f>
        <v>-2291.6899051745</v>
      </c>
      <c r="K997" s="8" t="n">
        <f aca="false">+[2]data1cf!AJ996</f>
        <v>-2300.5463068242</v>
      </c>
      <c r="L997" s="8" t="n">
        <f aca="false">+[2]data1cf!AK996</f>
        <v>-2329.18384005491</v>
      </c>
      <c r="M997" s="8" t="n">
        <f aca="false">+[2]data1cf!AL996</f>
        <v>-2327.32494112702</v>
      </c>
      <c r="N997" s="8" t="n">
        <f aca="false">+[2]data1cf!AM996</f>
        <v>-2345.27057258682</v>
      </c>
      <c r="O997" s="8" t="n">
        <f aca="false">+[2]data1cf!AN996</f>
        <v>-2155.12525825888</v>
      </c>
      <c r="P997" s="8" t="n">
        <f aca="false">+[2]data1cf!AO996</f>
        <v>-2117.07905811264</v>
      </c>
      <c r="Q997" s="8" t="n">
        <f aca="false">+[2]data1cf!AP996</f>
        <v>-2117.66030308648</v>
      </c>
      <c r="R997" s="8" t="n">
        <f aca="false">+[2]data1cf!AQ996</f>
        <v>1165.49395359674</v>
      </c>
      <c r="S997" s="8" t="n">
        <f aca="false">+[2]data1cf!AR996</f>
        <v>0</v>
      </c>
      <c r="T997" s="8" t="n">
        <f aca="false">+[2]data1cf!AS996</f>
        <v>0</v>
      </c>
      <c r="U997" s="8" t="n">
        <f aca="false">+[2]data1cf!AT996</f>
        <v>0</v>
      </c>
      <c r="V997" s="8" t="n">
        <f aca="false">+[2]data1cf!AU996</f>
        <v>0</v>
      </c>
      <c r="W997" s="8" t="n">
        <f aca="false">+[2]data1cf!AV996</f>
        <v>0</v>
      </c>
      <c r="X997" s="8" t="n">
        <f aca="false">+[2]data1cf!AW996</f>
        <v>0</v>
      </c>
      <c r="Y997" s="8" t="n">
        <f aca="false">+[2]data1cf!AX996</f>
        <v>0</v>
      </c>
      <c r="Z997" s="8" t="n">
        <f aca="false">+[2]data1cf!AY996</f>
        <v>0</v>
      </c>
      <c r="AA997" s="8" t="n">
        <f aca="false">+[2]data1cf!AZ996</f>
        <v>0</v>
      </c>
      <c r="AB997" s="9"/>
      <c r="AC997" s="9"/>
      <c r="AD997" s="9"/>
      <c r="AE997" s="9"/>
      <c r="AF997" s="9"/>
      <c r="AG997" s="9"/>
      <c r="AH997" s="9"/>
      <c r="AI997" s="9"/>
      <c r="AJ997" s="9"/>
      <c r="AK997" s="1"/>
      <c r="AL997" s="1" t="e">
        <f aca="false">SUMPRODUCT(B997:AJ997,PVCapPrice)</f>
        <v>#DIV/0!</v>
      </c>
      <c r="AM997" s="1"/>
      <c r="AN997" s="1"/>
      <c r="AO997" s="1"/>
      <c r="AP997" s="1"/>
      <c r="AQ997" s="1"/>
    </row>
    <row r="998" customFormat="false" ht="11.25" hidden="false" customHeight="false" outlineLevel="0" collapsed="false">
      <c r="A998" s="1" t="n">
        <v>996</v>
      </c>
      <c r="B998" s="8" t="n">
        <f aca="false">+[2]data1cf!AA997</f>
        <v>-88899.1528915051</v>
      </c>
      <c r="C998" s="8" t="n">
        <f aca="false">+[2]data1cf!AB997</f>
        <v>-7587.31129399674</v>
      </c>
      <c r="D998" s="8" t="n">
        <f aca="false">+[2]data1cf!AC997</f>
        <v>-3598.20881143701</v>
      </c>
      <c r="E998" s="8" t="n">
        <f aca="false">+[2]data1cf!AD997</f>
        <v>-3154.92896547783</v>
      </c>
      <c r="F998" s="8" t="n">
        <f aca="false">+[2]data1cf!AE997</f>
        <v>-3419.04649982215</v>
      </c>
      <c r="G998" s="8" t="n">
        <f aca="false">+[2]data1cf!AF997</f>
        <v>-3829.59054191304</v>
      </c>
      <c r="H998" s="8" t="n">
        <f aca="false">+[2]data1cf!AG997</f>
        <v>-2456.33021220215</v>
      </c>
      <c r="I998" s="8" t="n">
        <f aca="false">+[2]data1cf!AH997</f>
        <v>-2570.96816182418</v>
      </c>
      <c r="J998" s="8" t="n">
        <f aca="false">+[2]data1cf!AI997</f>
        <v>-2583.40236435917</v>
      </c>
      <c r="K998" s="8" t="n">
        <f aca="false">+[2]data1cf!AJ997</f>
        <v>-2592.75319390578</v>
      </c>
      <c r="L998" s="8" t="n">
        <f aca="false">+[2]data1cf!AK997</f>
        <v>-2620.89629923958</v>
      </c>
      <c r="M998" s="8" t="n">
        <f aca="false">+[2]data1cf!AL997</f>
        <v>-2619.53182820861</v>
      </c>
      <c r="N998" s="8" t="n">
        <f aca="false">+[2]data1cf!AM997</f>
        <v>-2636.98303177148</v>
      </c>
      <c r="O998" s="8" t="n">
        <f aca="false">+[2]data1cf!AN997</f>
        <v>-2447.33214534047</v>
      </c>
      <c r="P998" s="8" t="n">
        <f aca="false">+[2]data1cf!AO997</f>
        <v>-2408.7915172973</v>
      </c>
      <c r="Q998" s="8" t="n">
        <f aca="false">+[2]data1cf!AP997</f>
        <v>-2409.86719016807</v>
      </c>
      <c r="R998" s="8" t="n">
        <f aca="false">+[2]data1cf!AQ997</f>
        <v>1019.63772400441</v>
      </c>
      <c r="S998" s="8" t="n">
        <f aca="false">+[2]data1cf!AR997</f>
        <v>0</v>
      </c>
      <c r="T998" s="8" t="n">
        <f aca="false">+[2]data1cf!AS997</f>
        <v>0</v>
      </c>
      <c r="U998" s="8" t="n">
        <f aca="false">+[2]data1cf!AT997</f>
        <v>0</v>
      </c>
      <c r="V998" s="8" t="n">
        <f aca="false">+[2]data1cf!AU997</f>
        <v>0</v>
      </c>
      <c r="W998" s="8" t="n">
        <f aca="false">+[2]data1cf!AV997</f>
        <v>0</v>
      </c>
      <c r="X998" s="8" t="n">
        <f aca="false">+[2]data1cf!AW997</f>
        <v>0</v>
      </c>
      <c r="Y998" s="8" t="n">
        <f aca="false">+[2]data1cf!AX997</f>
        <v>0</v>
      </c>
      <c r="Z998" s="8" t="n">
        <f aca="false">+[2]data1cf!AY997</f>
        <v>0</v>
      </c>
      <c r="AA998" s="8" t="n">
        <f aca="false">+[2]data1cf!AZ997</f>
        <v>0</v>
      </c>
      <c r="AB998" s="9"/>
      <c r="AC998" s="9"/>
      <c r="AD998" s="9"/>
      <c r="AE998" s="9"/>
      <c r="AF998" s="9"/>
      <c r="AG998" s="9"/>
      <c r="AH998" s="9"/>
      <c r="AI998" s="9"/>
      <c r="AJ998" s="9"/>
      <c r="AK998" s="1"/>
      <c r="AL998" s="1" t="e">
        <f aca="false">SUMPRODUCT(B998:AJ998,PVCapPrice)</f>
        <v>#DIV/0!</v>
      </c>
      <c r="AM998" s="1"/>
      <c r="AN998" s="1"/>
      <c r="AO998" s="1"/>
      <c r="AP998" s="1"/>
      <c r="AQ998" s="1"/>
    </row>
    <row r="999" customFormat="false" ht="11.25" hidden="false" customHeight="false" outlineLevel="0" collapsed="false">
      <c r="A999" s="1" t="n">
        <v>997</v>
      </c>
      <c r="B999" s="8" t="n">
        <f aca="false">+[2]data1cf!AA998</f>
        <v>-98460.6678430739</v>
      </c>
      <c r="C999" s="8" t="n">
        <f aca="false">+[2]data1cf!AB998</f>
        <v>-7445.00167056925</v>
      </c>
      <c r="D999" s="8" t="n">
        <f aca="false">+[2]data1cf!AC998</f>
        <v>-3300.44672916161</v>
      </c>
      <c r="E999" s="8" t="n">
        <f aca="false">+[2]data1cf!AD998</f>
        <v>-2899.89241858809</v>
      </c>
      <c r="F999" s="8" t="n">
        <f aca="false">+[2]data1cf!AE998</f>
        <v>-3162.71196351976</v>
      </c>
      <c r="G999" s="8" t="n">
        <f aca="false">+[2]data1cf!AF998</f>
        <v>-3441.86586172314</v>
      </c>
      <c r="H999" s="8" t="n">
        <f aca="false">+[2]data1cf!AG998</f>
        <v>-2224.72890228167</v>
      </c>
      <c r="I999" s="8" t="n">
        <f aca="false">+[2]data1cf!AH998</f>
        <v>-2351.63465804715</v>
      </c>
      <c r="J999" s="8" t="n">
        <f aca="false">+[2]data1cf!AI998</f>
        <v>-2364.06886058214</v>
      </c>
      <c r="K999" s="8" t="n">
        <f aca="false">+[2]data1cf!AJ998</f>
        <v>-2373.04793842744</v>
      </c>
      <c r="L999" s="8" t="n">
        <f aca="false">+[2]data1cf!AK998</f>
        <v>-2401.56279546255</v>
      </c>
      <c r="M999" s="8" t="n">
        <f aca="false">+[2]data1cf!AL998</f>
        <v>-2399.82657273026</v>
      </c>
      <c r="N999" s="8" t="n">
        <f aca="false">+[2]data1cf!AM998</f>
        <v>-2417.64952799446</v>
      </c>
      <c r="O999" s="8" t="n">
        <f aca="false">+[2]data1cf!AN998</f>
        <v>-2227.62688986213</v>
      </c>
      <c r="P999" s="8" t="n">
        <f aca="false">+[2]data1cf!AO998</f>
        <v>-2189.45801352028</v>
      </c>
      <c r="Q999" s="8" t="n">
        <f aca="false">+[2]data1cf!AP998</f>
        <v>-2190.16193468972</v>
      </c>
      <c r="R999" s="8" t="n">
        <f aca="false">+[2]data1cf!AQ998</f>
        <v>1129.30447589292</v>
      </c>
      <c r="S999" s="8" t="n">
        <f aca="false">+[2]data1cf!AR998</f>
        <v>0</v>
      </c>
      <c r="T999" s="8" t="n">
        <f aca="false">+[2]data1cf!AS998</f>
        <v>0</v>
      </c>
      <c r="U999" s="8" t="n">
        <f aca="false">+[2]data1cf!AT998</f>
        <v>0</v>
      </c>
      <c r="V999" s="8" t="n">
        <f aca="false">+[2]data1cf!AU998</f>
        <v>0</v>
      </c>
      <c r="W999" s="8" t="n">
        <f aca="false">+[2]data1cf!AV998</f>
        <v>0</v>
      </c>
      <c r="X999" s="8" t="n">
        <f aca="false">+[2]data1cf!AW998</f>
        <v>0</v>
      </c>
      <c r="Y999" s="8" t="n">
        <f aca="false">+[2]data1cf!AX998</f>
        <v>0</v>
      </c>
      <c r="Z999" s="8" t="n">
        <f aca="false">+[2]data1cf!AY998</f>
        <v>0</v>
      </c>
      <c r="AA999" s="8" t="n">
        <f aca="false">+[2]data1cf!AZ998</f>
        <v>0</v>
      </c>
      <c r="AB999" s="9"/>
      <c r="AC999" s="9"/>
      <c r="AD999" s="9"/>
      <c r="AE999" s="9"/>
      <c r="AF999" s="9"/>
      <c r="AG999" s="9"/>
      <c r="AH999" s="9"/>
      <c r="AI999" s="9"/>
      <c r="AJ999" s="9"/>
      <c r="AK999" s="1"/>
      <c r="AL999" s="1" t="e">
        <f aca="false">SUMPRODUCT(B999:AJ999,PVCapPrice)</f>
        <v>#DIV/0!</v>
      </c>
      <c r="AM999" s="1"/>
      <c r="AN999" s="1"/>
      <c r="AO999" s="1"/>
      <c r="AP999" s="1"/>
      <c r="AQ999" s="1"/>
    </row>
    <row r="1000" customFormat="false" ht="11.25" hidden="false" customHeight="false" outlineLevel="0" collapsed="false">
      <c r="A1000" s="1" t="n">
        <v>998</v>
      </c>
      <c r="B1000" s="8" t="n">
        <f aca="false">+[2]data1cf!AA999</f>
        <v>-87194.467099204</v>
      </c>
      <c r="C1000" s="8" t="n">
        <f aca="false">+[2]data1cf!AB999</f>
        <v>-7593.9623836097</v>
      </c>
      <c r="D1000" s="8" t="n">
        <f aca="false">+[2]data1cf!AC999</f>
        <v>-3596.52498163756</v>
      </c>
      <c r="E1000" s="8" t="n">
        <f aca="false">+[2]data1cf!AD999</f>
        <v>-3408.52670295474</v>
      </c>
      <c r="F1000" s="8" t="n">
        <f aca="false">+[2]data1cf!AE999</f>
        <v>-3571.81968957788</v>
      </c>
      <c r="G1000" s="8" t="n">
        <f aca="false">+[2]data1cf!AF999</f>
        <v>-3763.08110957923</v>
      </c>
      <c r="H1000" s="8" t="n">
        <f aca="false">+[2]data1cf!AG999</f>
        <v>-2497.62152058786</v>
      </c>
      <c r="I1000" s="8" t="n">
        <f aca="false">+[2]data1cf!AH999</f>
        <v>-2610.07229015093</v>
      </c>
      <c r="J1000" s="8" t="n">
        <f aca="false">+[2]data1cf!AI999</f>
        <v>-2622.50649268592</v>
      </c>
      <c r="K1000" s="8" t="n">
        <f aca="false">+[2]data1cf!AJ999</f>
        <v>-2631.92360041614</v>
      </c>
      <c r="L1000" s="8" t="n">
        <f aca="false">+[2]data1cf!AK999</f>
        <v>-2660.00042756633</v>
      </c>
      <c r="M1000" s="8" t="n">
        <f aca="false">+[2]data1cf!AL999</f>
        <v>-2658.70223471897</v>
      </c>
      <c r="N1000" s="8" t="n">
        <f aca="false">+[2]data1cf!AM999</f>
        <v>-2676.08716009824</v>
      </c>
      <c r="O1000" s="8" t="n">
        <f aca="false">+[2]data1cf!AN999</f>
        <v>-2486.50255185083</v>
      </c>
      <c r="P1000" s="8" t="n">
        <f aca="false">+[2]data1cf!AO999</f>
        <v>-2447.89564562406</v>
      </c>
      <c r="Q1000" s="8" t="n">
        <f aca="false">+[2]data1cf!AP999</f>
        <v>-2449.03759667843</v>
      </c>
      <c r="R1000" s="8" t="n">
        <f aca="false">+[2]data1cf!AQ999</f>
        <v>1000.08565984103</v>
      </c>
      <c r="S1000" s="8" t="n">
        <f aca="false">+[2]data1cf!AR999</f>
        <v>0</v>
      </c>
      <c r="T1000" s="8" t="n">
        <f aca="false">+[2]data1cf!AS999</f>
        <v>0</v>
      </c>
      <c r="U1000" s="8" t="n">
        <f aca="false">+[2]data1cf!AT999</f>
        <v>0</v>
      </c>
      <c r="V1000" s="8" t="n">
        <f aca="false">+[2]data1cf!AU999</f>
        <v>0</v>
      </c>
      <c r="W1000" s="8" t="n">
        <f aca="false">+[2]data1cf!AV999</f>
        <v>0</v>
      </c>
      <c r="X1000" s="8" t="n">
        <f aca="false">+[2]data1cf!AW999</f>
        <v>0</v>
      </c>
      <c r="Y1000" s="8" t="n">
        <f aca="false">+[2]data1cf!AX999</f>
        <v>0</v>
      </c>
      <c r="Z1000" s="8" t="n">
        <f aca="false">+[2]data1cf!AY999</f>
        <v>0</v>
      </c>
      <c r="AA1000" s="8" t="n">
        <f aca="false">+[2]data1cf!AZ999</f>
        <v>0</v>
      </c>
      <c r="AB1000" s="9"/>
      <c r="AC1000" s="9"/>
      <c r="AD1000" s="9"/>
      <c r="AE1000" s="9"/>
      <c r="AF1000" s="9"/>
      <c r="AG1000" s="9"/>
      <c r="AH1000" s="9"/>
      <c r="AI1000" s="9"/>
      <c r="AJ1000" s="9"/>
      <c r="AK1000" s="1"/>
      <c r="AL1000" s="1" t="e">
        <f aca="false">SUMPRODUCT(B1000:AJ1000,PVCapPrice)</f>
        <v>#DIV/0!</v>
      </c>
      <c r="AM1000" s="1"/>
      <c r="AN1000" s="1"/>
      <c r="AO1000" s="1"/>
      <c r="AP1000" s="1"/>
      <c r="AQ1000" s="1"/>
    </row>
    <row r="1001" customFormat="false" ht="11.25" hidden="false" customHeight="false" outlineLevel="0" collapsed="false">
      <c r="A1001" s="1" t="n">
        <v>999</v>
      </c>
      <c r="B1001" s="8" t="n">
        <f aca="false">+[2]data1cf!AA1000</f>
        <v>-94152.4673920928</v>
      </c>
      <c r="C1001" s="8" t="n">
        <f aca="false">+[2]data1cf!AB1000</f>
        <v>-7546.27640124635</v>
      </c>
      <c r="D1001" s="8" t="n">
        <f aca="false">+[2]data1cf!AC1000</f>
        <v>-3491.75543265688</v>
      </c>
      <c r="E1001" s="8" t="n">
        <f aca="false">+[2]data1cf!AD1000</f>
        <v>-3120.47134514333</v>
      </c>
      <c r="F1001" s="8" t="n">
        <f aca="false">+[2]data1cf!AE1000</f>
        <v>-3371.01226674055</v>
      </c>
      <c r="G1001" s="8" t="n">
        <f aca="false">+[2]data1cf!AF1000</f>
        <v>-3726.9400820361</v>
      </c>
      <c r="H1001" s="8" t="n">
        <f aca="false">+[2]data1cf!AG1000</f>
        <v>-2329.08316757344</v>
      </c>
      <c r="I1001" s="8" t="n">
        <f aca="false">+[2]data1cf!AH1000</f>
        <v>-2450.4613298323</v>
      </c>
      <c r="J1001" s="8" t="n">
        <f aca="false">+[2]data1cf!AI1000</f>
        <v>-2462.89553236729</v>
      </c>
      <c r="K1001" s="8" t="n">
        <f aca="false">+[2]data1cf!AJ1000</f>
        <v>-2472.04211304612</v>
      </c>
      <c r="L1001" s="8" t="n">
        <f aca="false">+[2]data1cf!AK1000</f>
        <v>-2500.3894672477</v>
      </c>
      <c r="M1001" s="8" t="n">
        <f aca="false">+[2]data1cf!AL1000</f>
        <v>-2498.82074734894</v>
      </c>
      <c r="N1001" s="8" t="n">
        <f aca="false">+[2]data1cf!AM1000</f>
        <v>-2516.4761997796</v>
      </c>
      <c r="O1001" s="8" t="n">
        <f aca="false">+[2]data1cf!AN1000</f>
        <v>-2326.62106448081</v>
      </c>
      <c r="P1001" s="8" t="n">
        <f aca="false">+[2]data1cf!AO1000</f>
        <v>-2288.28468530542</v>
      </c>
      <c r="Q1001" s="8" t="n">
        <f aca="false">+[2]data1cf!AP1000</f>
        <v>-2289.1561093084</v>
      </c>
      <c r="R1001" s="8" t="n">
        <f aca="false">+[2]data1cf!AQ1000</f>
        <v>1079.89114000035</v>
      </c>
      <c r="S1001" s="8" t="n">
        <f aca="false">+[2]data1cf!AR1000</f>
        <v>0</v>
      </c>
      <c r="T1001" s="8" t="n">
        <f aca="false">+[2]data1cf!AS1000</f>
        <v>0</v>
      </c>
      <c r="U1001" s="8" t="n">
        <f aca="false">+[2]data1cf!AT1000</f>
        <v>0</v>
      </c>
      <c r="V1001" s="8" t="n">
        <f aca="false">+[2]data1cf!AU1000</f>
        <v>0</v>
      </c>
      <c r="W1001" s="8" t="n">
        <f aca="false">+[2]data1cf!AV1000</f>
        <v>0</v>
      </c>
      <c r="X1001" s="8" t="n">
        <f aca="false">+[2]data1cf!AW1000</f>
        <v>0</v>
      </c>
      <c r="Y1001" s="8" t="n">
        <f aca="false">+[2]data1cf!AX1000</f>
        <v>0</v>
      </c>
      <c r="Z1001" s="8" t="n">
        <f aca="false">+[2]data1cf!AY1000</f>
        <v>0</v>
      </c>
      <c r="AA1001" s="8" t="n">
        <f aca="false">+[2]data1cf!AZ1000</f>
        <v>0</v>
      </c>
      <c r="AB1001" s="9"/>
      <c r="AC1001" s="9"/>
      <c r="AD1001" s="9"/>
      <c r="AE1001" s="9"/>
      <c r="AF1001" s="9"/>
      <c r="AG1001" s="9"/>
      <c r="AH1001" s="9"/>
      <c r="AI1001" s="9"/>
      <c r="AJ1001" s="9"/>
      <c r="AK1001" s="1"/>
      <c r="AL1001" s="1" t="e">
        <f aca="false">SUMPRODUCT(B1001:AJ1001,PVCapPrice)</f>
        <v>#DIV/0!</v>
      </c>
      <c r="AM1001" s="1"/>
      <c r="AN1001" s="1"/>
      <c r="AO1001" s="1"/>
      <c r="AP1001" s="1"/>
      <c r="AQ1001" s="1"/>
    </row>
    <row r="1002" customFormat="false" ht="11.25" hidden="false" customHeight="false" outlineLevel="0" collapsed="false">
      <c r="A1002" s="1" t="n">
        <v>1000</v>
      </c>
      <c r="B1002" s="8" t="n">
        <f aca="false">+[2]data1cf!AA1001</f>
        <v>-96073.8309473423</v>
      </c>
      <c r="C1002" s="8" t="n">
        <f aca="false">+[2]data1cf!AB1001</f>
        <v>-7514.1080984008</v>
      </c>
      <c r="D1002" s="8" t="n">
        <f aca="false">+[2]data1cf!AC1001</f>
        <v>-3436.22021783576</v>
      </c>
      <c r="E1002" s="8" t="n">
        <f aca="false">+[2]data1cf!AD1001</f>
        <v>-3019.12133918326</v>
      </c>
      <c r="F1002" s="8" t="n">
        <f aca="false">+[2]data1cf!AE1001</f>
        <v>-3264.26070122288</v>
      </c>
      <c r="G1002" s="8" t="n">
        <f aca="false">+[2]data1cf!AF1001</f>
        <v>-3558.70037415638</v>
      </c>
      <c r="H1002" s="8" t="n">
        <f aca="false">+[2]data1cf!AG1001</f>
        <v>-2282.54343841093</v>
      </c>
      <c r="I1002" s="8" t="n">
        <f aca="false">+[2]data1cf!AH1001</f>
        <v>-2406.38678696572</v>
      </c>
      <c r="J1002" s="8" t="n">
        <f aca="false">+[2]data1cf!AI1001</f>
        <v>-2418.82098950071</v>
      </c>
      <c r="K1002" s="8" t="n">
        <f aca="false">+[2]data1cf!AJ1001</f>
        <v>-2427.89286756451</v>
      </c>
      <c r="L1002" s="8" t="n">
        <f aca="false">+[2]data1cf!AK1001</f>
        <v>-2456.31492438112</v>
      </c>
      <c r="M1002" s="8" t="n">
        <f aca="false">+[2]data1cf!AL1001</f>
        <v>-2454.67150186734</v>
      </c>
      <c r="N1002" s="8" t="n">
        <f aca="false">+[2]data1cf!AM1001</f>
        <v>-2472.40165691302</v>
      </c>
      <c r="O1002" s="8" t="n">
        <f aca="false">+[2]data1cf!AN1001</f>
        <v>-2282.4718189992</v>
      </c>
      <c r="P1002" s="8" t="n">
        <f aca="false">+[2]data1cf!AO1001</f>
        <v>-2244.21014243884</v>
      </c>
      <c r="Q1002" s="8" t="n">
        <f aca="false">+[2]data1cf!AP1001</f>
        <v>-2245.0068638268</v>
      </c>
      <c r="R1002" s="8" t="n">
        <f aca="false">+[2]data1cf!AQ1001</f>
        <v>1101.92841143364</v>
      </c>
      <c r="S1002" s="8" t="n">
        <f aca="false">+[2]data1cf!AR1001</f>
        <v>0</v>
      </c>
      <c r="T1002" s="8" t="n">
        <f aca="false">+[2]data1cf!AS1001</f>
        <v>0</v>
      </c>
      <c r="U1002" s="8" t="n">
        <f aca="false">+[2]data1cf!AT1001</f>
        <v>0</v>
      </c>
      <c r="V1002" s="8" t="n">
        <f aca="false">+[2]data1cf!AU1001</f>
        <v>0</v>
      </c>
      <c r="W1002" s="8" t="n">
        <f aca="false">+[2]data1cf!AV1001</f>
        <v>0</v>
      </c>
      <c r="X1002" s="8" t="n">
        <f aca="false">+[2]data1cf!AW1001</f>
        <v>0</v>
      </c>
      <c r="Y1002" s="8" t="n">
        <f aca="false">+[2]data1cf!AX1001</f>
        <v>0</v>
      </c>
      <c r="Z1002" s="8" t="n">
        <f aca="false">+[2]data1cf!AY1001</f>
        <v>0</v>
      </c>
      <c r="AA1002" s="8" t="n">
        <f aca="false">+[2]data1cf!AZ1001</f>
        <v>0</v>
      </c>
      <c r="AB1002" s="9"/>
      <c r="AC1002" s="9"/>
      <c r="AD1002" s="9"/>
      <c r="AE1002" s="9"/>
      <c r="AF1002" s="9"/>
      <c r="AG1002" s="9"/>
      <c r="AH1002" s="9"/>
      <c r="AI1002" s="9"/>
      <c r="AJ1002" s="9"/>
      <c r="AK1002" s="1"/>
      <c r="AL1002" s="1" t="e">
        <f aca="false">SUMPRODUCT(B1002:AJ1002,PVCapPrice)</f>
        <v>#DIV/0!</v>
      </c>
      <c r="AM1002" s="1"/>
      <c r="AN1002" s="1"/>
      <c r="AO1002" s="1"/>
      <c r="AP1002" s="1"/>
      <c r="AQ1002" s="1"/>
    </row>
    <row r="1003" customFormat="false" ht="11.25" hidden="false" customHeight="false" outlineLevel="0" collapsed="false">
      <c r="A1003" s="1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1"/>
      <c r="AL1003" s="1"/>
      <c r="AM1003" s="1"/>
      <c r="AN1003" s="1"/>
      <c r="AO1003" s="1"/>
      <c r="AP1003" s="1"/>
      <c r="AQ1003" s="1"/>
    </row>
    <row r="1004" customFormat="false" ht="11.25" hidden="false" customHeight="false" outlineLevel="0" collapsed="false">
      <c r="A1004" s="10" t="s">
        <v>3</v>
      </c>
      <c r="B1004" s="9" t="n">
        <f aca="false">IF(ISERR(AVERAGE(B$3:B1002)),0,AVERAGE(B3:B1002))</f>
        <v>-94315.5549250047</v>
      </c>
      <c r="C1004" s="9" t="n">
        <f aca="false">IF(ISERR(AVERAGE(C$3:C1002)),0,AVERAGE(C3:C1002))</f>
        <v>-7516.06218458194</v>
      </c>
      <c r="D1004" s="9" t="n">
        <f aca="false">IF(ISERR(AVERAGE(D$3:D1002)),0,AVERAGE(D3:D1002))</f>
        <v>-3422.60480161209</v>
      </c>
      <c r="E1004" s="9" t="n">
        <f aca="false">IF(ISERR(AVERAGE(E$3:E1002)),0,AVERAGE(E3:E1002))</f>
        <v>-3078.18136634626</v>
      </c>
      <c r="F1004" s="9" t="n">
        <f aca="false">IF(ISERR(AVERAGE(F$3:F1002)),0,AVERAGE(F3:F1002))</f>
        <v>-3339.22653235715</v>
      </c>
      <c r="G1004" s="9" t="n">
        <f aca="false">IF(ISERR(AVERAGE(G$3:G1002)),0,AVERAGE(G3:G1002))</f>
        <v>-3634.27101878651</v>
      </c>
      <c r="H1004" s="9" t="n">
        <f aca="false">IF(ISERR(AVERAGE(H$3:H1002)),0,AVERAGE(H3:H1002))</f>
        <v>-2325.13282221024</v>
      </c>
      <c r="I1004" s="9" t="n">
        <f aca="false">IF(ISERR(AVERAGE(I$3:I1002)),0,AVERAGE(I3:I1002))</f>
        <v>-2446.72023229732</v>
      </c>
      <c r="J1004" s="9" t="n">
        <f aca="false">IF(ISERR(AVERAGE(J$3:J1002)),0,AVERAGE(J3:J1002))</f>
        <v>-2459.15443483231</v>
      </c>
      <c r="K1004" s="9" t="n">
        <f aca="false">IF(ISERR(AVERAGE(K$3:K1002)),0,AVERAGE(K3:K1002))</f>
        <v>-2468.29467466787</v>
      </c>
      <c r="L1004" s="9" t="n">
        <f aca="false">IF(ISERR(AVERAGE(L$3:L1002)),0,AVERAGE(L3:L1002))</f>
        <v>-2496.64836971272</v>
      </c>
      <c r="M1004" s="9" t="n">
        <f aca="false">IF(ISERR(AVERAGE(M$3:M1002)),0,AVERAGE(M3:M1002))</f>
        <v>-2495.07330897069</v>
      </c>
      <c r="N1004" s="9" t="n">
        <f aca="false">IF(ISERR(AVERAGE(N$3:N1002)),0,AVERAGE(N3:N1002))</f>
        <v>-2512.73510224463</v>
      </c>
      <c r="O1004" s="9" t="n">
        <f aca="false">IF(ISERR(AVERAGE(O$3:O1002)),0,AVERAGE(O3:O1002))</f>
        <v>-2322.87362610255</v>
      </c>
      <c r="P1004" s="9" t="n">
        <f aca="false">IF(ISERR(AVERAGE(P$3:P1002)),0,AVERAGE(P3:P1002))</f>
        <v>-2284.54358777045</v>
      </c>
      <c r="Q1004" s="9" t="n">
        <f aca="false">IF(ISERR(AVERAGE(Q$3:Q1002)),0,AVERAGE(Q3:Q1002))</f>
        <v>-2285.40867093015</v>
      </c>
      <c r="R1004" s="9" t="n">
        <f aca="false">IF(ISERR(AVERAGE(R$3:R1002)),0,AVERAGE(R3:R1002))</f>
        <v>1081.76168876783</v>
      </c>
      <c r="S1004" s="9" t="n">
        <f aca="false">IF(ISERR(AVERAGE(S$3:S1002)),0,AVERAGE(S3:S1002))</f>
        <v>0</v>
      </c>
      <c r="T1004" s="9" t="n">
        <f aca="false">IF(ISERR(AVERAGE(T$3:T1002)),0,AVERAGE(T3:T1002))</f>
        <v>0</v>
      </c>
      <c r="U1004" s="9" t="n">
        <f aca="false">IF(ISERR(AVERAGE(U$3:U1002)),0,AVERAGE(U3:U1002))</f>
        <v>0</v>
      </c>
      <c r="V1004" s="9" t="n">
        <f aca="false">IF(ISERR(AVERAGE(V$3:V1002)),0,AVERAGE(V3:V1002))</f>
        <v>0</v>
      </c>
      <c r="W1004" s="9" t="n">
        <f aca="false">IF(ISERR(AVERAGE(W$3:W1002)),0,AVERAGE(W3:W1002))</f>
        <v>0</v>
      </c>
      <c r="X1004" s="9" t="n">
        <f aca="false">IF(ISERR(AVERAGE(X$3:X1002)),0,AVERAGE(X3:X1002))</f>
        <v>0</v>
      </c>
      <c r="Y1004" s="9" t="n">
        <f aca="false">IF(ISERR(AVERAGE(Y$3:Y1002)),0,AVERAGE(Y3:Y1002))</f>
        <v>0</v>
      </c>
      <c r="Z1004" s="9" t="n">
        <f aca="false">IF(ISERR(AVERAGE(Z$3:Z1002)),0,AVERAGE(Z3:Z1002))</f>
        <v>0</v>
      </c>
      <c r="AA1004" s="9" t="n">
        <f aca="false">IF(ISERR(AVERAGE(AA$3:AA1002)),0,AVERAGE(AA3:AA1002))</f>
        <v>0</v>
      </c>
      <c r="AB1004" s="9" t="n">
        <f aca="false">IF(ISERR(AVERAGE(AB$3:AB1002)),0,AVERAGE(AB3:AB1002))</f>
        <v>0</v>
      </c>
      <c r="AC1004" s="9" t="n">
        <f aca="false">IF(ISERR(AVERAGE(AC$3:AC1002)),0,AVERAGE(AC3:AC1002))</f>
        <v>0</v>
      </c>
      <c r="AD1004" s="9" t="n">
        <f aca="false">IF(ISERR(AVERAGE(AD$3:AD1002)),0,AVERAGE(AD3:AD1002))</f>
        <v>0</v>
      </c>
      <c r="AE1004" s="9" t="n">
        <f aca="false">IF(ISERR(AVERAGE(AE$3:AE1002)),0,AVERAGE(AE3:AE1002))</f>
        <v>0</v>
      </c>
      <c r="AF1004" s="9" t="n">
        <f aca="false">IF(ISERR(AVERAGE(AF$3:AF1002)),0,AVERAGE(AF3:AF1002))</f>
        <v>0</v>
      </c>
      <c r="AG1004" s="9" t="n">
        <f aca="false">IF(ISERR(AVERAGE(AG$3:AG1002)),0,AVERAGE(AG3:AG1002))</f>
        <v>0</v>
      </c>
      <c r="AH1004" s="9" t="n">
        <f aca="false">IF(ISERR(AVERAGE(AH$3:AH1002)),0,AVERAGE(AH3:AH1002))</f>
        <v>0</v>
      </c>
      <c r="AI1004" s="9" t="n">
        <f aca="false">IF(ISERR(AVERAGE(AI$3:AI1002)),0,AVERAGE(AI3:AI1002))</f>
        <v>0</v>
      </c>
      <c r="AJ1004" s="9" t="n">
        <f aca="false">IF(ISERR(AVERAGE(AJ$3:AJ1002)),0,AVERAGE(AJ3:AJ1002))</f>
        <v>0</v>
      </c>
      <c r="AK1004" s="1"/>
      <c r="AL1004" s="9" t="n">
        <f aca="false">IF(ISERR(AVERAGE(AL$3:AL1002)),0,AVERAGE(AL3:AL1002))</f>
        <v>0</v>
      </c>
      <c r="AM1004" s="1"/>
      <c r="AN1004" s="1"/>
      <c r="AO1004" s="1"/>
      <c r="AP1004" s="1"/>
      <c r="AQ1004" s="1"/>
    </row>
    <row r="1005" customFormat="false" ht="11.25" hidden="false" customHeight="false" outlineLevel="0" collapsed="false">
      <c r="A1005" s="11" t="s">
        <v>4</v>
      </c>
      <c r="B1005" s="12" t="n">
        <f aca="false">IF(ISERR(STDEV(B3:B1002)/B1004),0,STDEV(B3:B1002)/B1004)</f>
        <v>-0.0576664045851505</v>
      </c>
      <c r="C1005" s="12" t="n">
        <f aca="false">IF(ISERR(STDEV(C3:C1002)/C1004),0,STDEV(C3:C1002)/C1004)</f>
        <v>-0.0156502939216686</v>
      </c>
      <c r="D1005" s="12" t="n">
        <f aca="false">IF(ISERR(STDEV(D3:D1002)/D1004),0,STDEV(D3:D1002)/D1004)</f>
        <v>-0.060659581712663</v>
      </c>
      <c r="E1005" s="12" t="n">
        <f aca="false">IF(ISERR(STDEV(E3:E1002)/E1004),0,STDEV(E3:E1002)/E1004)</f>
        <v>-0.0621163406072109</v>
      </c>
      <c r="F1005" s="12" t="n">
        <f aca="false">IF(ISERR(STDEV(F3:F1002)/F1004),0,STDEV(F3:F1002)/F1004)</f>
        <v>-0.0523899045827521</v>
      </c>
      <c r="G1005" s="12" t="n">
        <f aca="false">IF(ISERR(STDEV(G3:G1002)/G1004),0,STDEV(G3:G1002)/G1004)</f>
        <v>-0.0437903302702248</v>
      </c>
      <c r="H1005" s="12" t="n">
        <f aca="false">IF(ISERR(STDEV(H3:H1002)/H1004),0,STDEV(H3:H1002)/H1004)</f>
        <v>-0.0566594996574301</v>
      </c>
      <c r="I1005" s="12" t="n">
        <f aca="false">IF(ISERR(STDEV(I3:I1002)/I1004),0,STDEV(I3:I1002)/I1004)</f>
        <v>-0.0509917777976841</v>
      </c>
      <c r="J1005" s="12" t="n">
        <f aca="false">IF(ISERR(STDEV(J3:J1002)/J1004),0,STDEV(J3:J1002)/J1004)</f>
        <v>-0.0507339484870175</v>
      </c>
      <c r="K1005" s="12" t="n">
        <f aca="false">IF(ISERR(STDEV(K3:K1002)/K1004),0,STDEV(K3:K1002)/K1004)</f>
        <v>-0.0506317490206293</v>
      </c>
      <c r="L1005" s="12" t="n">
        <f aca="false">IF(ISERR(STDEV(L3:L1002)/L1004),0,STDEV(L3:L1002)/L1004)</f>
        <v>-0.0499720408896664</v>
      </c>
      <c r="M1005" s="12" t="n">
        <f aca="false">IF(ISERR(STDEV(M3:M1002)/M1004),0,STDEV(M3:M1002)/M1004)</f>
        <v>-0.050088338497876</v>
      </c>
      <c r="N1005" s="12" t="n">
        <f aca="false">IF(ISERR(STDEV(N3:N1002)/N1004),0,STDEV(N3:N1002)/N1004)</f>
        <v>-0.0496521158585131</v>
      </c>
      <c r="O1005" s="12" t="n">
        <f aca="false">IF(ISERR(STDEV(O3:O1002)/O1004),0,STDEV(O3:O1002)/O1004)</f>
        <v>-0.0538014961607825</v>
      </c>
      <c r="P1005" s="12" t="n">
        <f aca="false">IF(ISERR(STDEV(P3:P1002)/P1004),0,STDEV(P3:P1002)/P1004)</f>
        <v>-0.0546116148040592</v>
      </c>
      <c r="Q1005" s="12" t="n">
        <f aca="false">IF(ISERR(STDEV(Q3:Q1002)/Q1004),0,STDEV(Q3:Q1002)/Q1004)</f>
        <v>-0.0546834699922074</v>
      </c>
      <c r="R1005" s="12" t="n">
        <f aca="false">IF(ISERR(STDEV(R3:R1002)/R1004),0,STDEV(R3:R1002)/R1004)</f>
        <v>0.0576664045851505</v>
      </c>
      <c r="S1005" s="12" t="n">
        <f aca="false">IF(ISERR(STDEV(S3:S1002)/S1004),0,STDEV(S3:S1002)/S1004)</f>
        <v>0</v>
      </c>
      <c r="T1005" s="12" t="n">
        <f aca="false">IF(ISERR(STDEV(T3:T1002)/T1004),0,STDEV(T3:T1002)/T1004)</f>
        <v>0</v>
      </c>
      <c r="U1005" s="12" t="n">
        <f aca="false">IF(ISERR(STDEV(U3:U1002)/U1004),0,STDEV(U3:U1002)/U1004)</f>
        <v>0</v>
      </c>
      <c r="V1005" s="12" t="n">
        <f aca="false">IF(ISERR(STDEV(V3:V1002)/V1004),0,STDEV(V3:V1002)/V1004)</f>
        <v>0</v>
      </c>
      <c r="W1005" s="12" t="n">
        <f aca="false">IF(ISERR(STDEV(W3:W1002)/W1004),0,STDEV(W3:W1002)/W1004)</f>
        <v>0</v>
      </c>
      <c r="X1005" s="12" t="n">
        <f aca="false">IF(ISERR(STDEV(X3:X1002)/X1004),0,STDEV(X3:X1002)/X1004)</f>
        <v>0</v>
      </c>
      <c r="Y1005" s="12" t="n">
        <f aca="false">IF(ISERR(STDEV(Y3:Y1002)/Y1004),0,STDEV(Y3:Y1002)/Y1004)</f>
        <v>0</v>
      </c>
      <c r="Z1005" s="12" t="n">
        <f aca="false">IF(ISERR(STDEV(Z3:Z1002)/Z1004),0,STDEV(Z3:Z1002)/Z1004)</f>
        <v>0</v>
      </c>
      <c r="AA1005" s="12" t="n">
        <f aca="false">IF(ISERR(STDEV(AA3:AA1002)/AA1004),0,STDEV(AA3:AA1002)/AA1004)</f>
        <v>0</v>
      </c>
      <c r="AB1005" s="12" t="n">
        <f aca="false">IF(ISERR(STDEV(AB3:AB1002)/AB1004),0,STDEV(AB3:AB1002)/AB1004)</f>
        <v>0</v>
      </c>
      <c r="AC1005" s="12" t="n">
        <f aca="false">IF(ISERR(STDEV(AC3:AC1002)/AC1004),0,STDEV(AC3:AC1002)/AC1004)</f>
        <v>0</v>
      </c>
      <c r="AD1005" s="12" t="n">
        <f aca="false">IF(ISERR(STDEV(AD3:AD1002)/AD1004),0,STDEV(AD3:AD1002)/AD1004)</f>
        <v>0</v>
      </c>
      <c r="AE1005" s="12" t="n">
        <f aca="false">IF(ISERR(STDEV(AE3:AE1002)/AE1004),0,STDEV(AE3:AE1002)/AE1004)</f>
        <v>0</v>
      </c>
      <c r="AF1005" s="12" t="n">
        <f aca="false">IF(ISERR(STDEV(AF3:AF1002)/AF1004),0,STDEV(AF3:AF1002)/AF1004)</f>
        <v>0</v>
      </c>
      <c r="AG1005" s="12" t="n">
        <f aca="false">IF(ISERR(STDEV(AG3:AG1002)/AG1004),0,STDEV(AG3:AG1002)/AG1004)</f>
        <v>0</v>
      </c>
      <c r="AH1005" s="12" t="n">
        <f aca="false">IF(ISERR(STDEV(AH3:AH1002)/AH1004),0,STDEV(AH3:AH1002)/AH1004)</f>
        <v>0</v>
      </c>
      <c r="AI1005" s="12" t="n">
        <f aca="false">IF(ISERR(STDEV(AI3:AI1002)/AI1004),0,STDEV(AI3:AI1002)/AI1004)</f>
        <v>0</v>
      </c>
      <c r="AJ1005" s="12" t="n">
        <f aca="false">IF(ISERR(STDEV(AJ3:AJ1002)/AJ1004),0,STDEV(AJ3:AJ1002)/AJ1004)</f>
        <v>0</v>
      </c>
      <c r="AK1005" s="1"/>
      <c r="AL1005" s="12" t="n">
        <f aca="false">IF(ISERR(STDEV(AL3:AL1002)/AL1004),0,STDEV(AL3:AL1002)/AL1004)</f>
        <v>0</v>
      </c>
      <c r="AM1005" s="1"/>
      <c r="AN1005" s="1"/>
      <c r="AO1005" s="1"/>
      <c r="AP1005" s="1"/>
      <c r="AQ1005" s="1"/>
    </row>
    <row r="1006" customFormat="false" ht="11.25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</row>
    <row r="1007" customFormat="false" ht="11.25" hidden="false" customHeight="false" outlineLevel="0" collapsed="false">
      <c r="A1007" s="1"/>
      <c r="B1007" s="1"/>
      <c r="C1007" s="13" t="n">
        <f aca="false">PERCENTILE(C3:C1002,0.05)</f>
        <v>-7699.62536389284</v>
      </c>
      <c r="D1007" s="13" t="n">
        <f aca="false">PERCENTILE(D3:D1002,0.05)</f>
        <v>-3740.23263473643</v>
      </c>
      <c r="E1007" s="13" t="n">
        <f aca="false">PERCENTILE(E3:E1002,0.05)</f>
        <v>-3376.9550921681</v>
      </c>
      <c r="F1007" s="13" t="n">
        <f aca="false">PERCENTILE(F3:F1002,0.05)</f>
        <v>-3607.92110328901</v>
      </c>
      <c r="G1007" s="13" t="n">
        <f aca="false">PERCENTILE(G3:G1002,0.05)</f>
        <v>-3886.05190842959</v>
      </c>
      <c r="H1007" s="13" t="n">
        <f aca="false">PERCENTILE(H3:H1002,0.05)</f>
        <v>-2527.10898973385</v>
      </c>
      <c r="I1007" s="13" t="n">
        <f aca="false">PERCENTILE(I3:I1002,0.05)</f>
        <v>-2637.99782272899</v>
      </c>
      <c r="J1007" s="13" t="n">
        <f aca="false">PERCENTILE(J3:J1002,0.05)</f>
        <v>-2650.43202526398</v>
      </c>
      <c r="K1007" s="13" t="n">
        <f aca="false">PERCENTILE(K3:K1002,0.05)</f>
        <v>-2659.89646440536</v>
      </c>
      <c r="L1007" s="13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 t="e">
        <f aca="false">PERCENTILE(AL3:AL1002,0.05)</f>
        <v>#DIV/0!</v>
      </c>
      <c r="AM1007" s="1"/>
      <c r="AN1007" s="1"/>
      <c r="AO1007" s="1"/>
      <c r="AP1007" s="1"/>
      <c r="AQ1007" s="1"/>
    </row>
    <row r="1008" customFormat="false" ht="11.25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</row>
    <row r="1009" customFormat="false" ht="11.25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customFormat="false" ht="11.25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customFormat="false" ht="11.25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</row>
    <row r="1012" customFormat="false" ht="11.25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</row>
    <row r="1013" customFormat="false" ht="11.25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</row>
    <row r="1014" customFormat="false" ht="11.25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</row>
    <row r="1015" customFormat="false" ht="11.25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</row>
    <row r="1016" customFormat="false" ht="11.25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</row>
    <row r="1017" customFormat="false" ht="11.25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</row>
    <row r="1018" customFormat="false" ht="11.25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</row>
    <row r="1019" customFormat="false" ht="11.25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</row>
    <row r="1020" customFormat="false" ht="11.25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</row>
    <row r="1021" customFormat="false" ht="11.25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</row>
    <row r="1022" customFormat="false" ht="11.25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</row>
    <row r="1023" customFormat="false" ht="11.25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</row>
    <row r="1024" customFormat="false" ht="11.25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</row>
    <row r="1025" customFormat="false" ht="11.25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</row>
    <row r="1026" customFormat="false" ht="11.25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</row>
    <row r="1027" customFormat="false" ht="11.25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</row>
    <row r="1028" customFormat="false" ht="11.25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</row>
    <row r="1029" customFormat="false" ht="11.25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</row>
    <row r="1030" customFormat="false" ht="11.25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</row>
    <row r="1031" customFormat="false" ht="11.25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</row>
    <row r="1032" customFormat="false" ht="11.25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</row>
    <row r="1033" customFormat="false" ht="11.25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</row>
    <row r="1034" customFormat="false" ht="11.25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</row>
    <row r="1035" customFormat="false" ht="11.25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</row>
    <row r="1036" customFormat="false" ht="11.25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</row>
    <row r="1037" customFormat="false" ht="11.25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</row>
    <row r="1038" customFormat="false" ht="11.25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</row>
    <row r="1039" customFormat="false" ht="11.25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</row>
    <row r="1040" customFormat="false" ht="11.25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</row>
    <row r="1041" customFormat="false" ht="11.25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</row>
    <row r="1042" customFormat="false" ht="11.25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4"/>
      <c r="AO1042" s="1"/>
      <c r="AP1042" s="1"/>
      <c r="AQ1042" s="1"/>
    </row>
    <row r="1043" customFormat="false" ht="11.25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</row>
    <row r="1044" customFormat="false" ht="11.25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</row>
    <row r="1045" customFormat="false" ht="11.25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</row>
    <row r="1046" customFormat="false" ht="11.25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</row>
    <row r="1047" customFormat="false" ht="11.25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</row>
    <row r="1048" customFormat="false" ht="11.25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</row>
    <row r="1049" customFormat="false" ht="11.25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</row>
    <row r="1050" customFormat="false" ht="11.25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</row>
    <row r="1051" customFormat="false" ht="11.25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</row>
    <row r="1052" customFormat="false" ht="11.25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</row>
    <row r="1053" customFormat="false" ht="11.25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</row>
    <row r="1054" customFormat="false" ht="11.25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1" t="s">
        <v>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19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BM969" activePane="bottomLeft" state="frozen"/>
      <selection pane="topLeft" activeCell="A1" activeCellId="0" sqref="A1"/>
      <selection pane="bottomLeft" activeCell="A2" activeCellId="0" sqref="A2"/>
    </sheetView>
  </sheetViews>
  <sheetFormatPr defaultColWidth="10.328125" defaultRowHeight="11.25" customHeight="true" zeroHeight="false" outlineLevelRow="0" outlineLevelCol="0"/>
  <cols>
    <col collapsed="false" customWidth="true" hidden="false" outlineLevel="0" max="1" min="1" style="0" width="9.33"/>
    <col collapsed="false" customWidth="true" hidden="false" outlineLevel="0" max="11" min="2" style="0" width="10.82"/>
    <col collapsed="false" customWidth="true" hidden="false" outlineLevel="0" max="12" min="12" style="0" width="10.16"/>
    <col collapsed="false" customWidth="true" hidden="false" outlineLevel="0" max="13" min="13" style="0" width="9.16"/>
    <col collapsed="false" customWidth="true" hidden="false" outlineLevel="0" max="14" min="14" style="0" width="10.16"/>
    <col collapsed="false" customWidth="true" hidden="false" outlineLevel="0" max="15" min="15" style="0" width="9.16"/>
    <col collapsed="false" customWidth="true" hidden="false" outlineLevel="0" max="16" min="16" style="0" width="10.16"/>
    <col collapsed="false" customWidth="true" hidden="false" outlineLevel="0" max="17" min="17" style="0" width="9.16"/>
    <col collapsed="false" customWidth="true" hidden="false" outlineLevel="0" max="18" min="18" style="0" width="10.16"/>
    <col collapsed="false" customWidth="true" hidden="false" outlineLevel="0" max="19" min="19" style="0" width="9.16"/>
    <col collapsed="false" customWidth="true" hidden="false" outlineLevel="0" max="36" min="20" style="0" width="10.16"/>
    <col collapsed="false" customWidth="true" hidden="false" outlineLevel="0" max="43" min="43" style="0" width="14.16"/>
  </cols>
  <sheetData>
    <row r="1" customFormat="false" ht="11.2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5" t="s">
        <v>0</v>
      </c>
      <c r="AM1" s="1"/>
      <c r="AN1" s="1"/>
      <c r="AO1" s="1"/>
      <c r="AP1" s="1"/>
      <c r="AQ1" s="1"/>
    </row>
    <row r="2" customFormat="false" ht="11.25" hidden="false" customHeight="false" outlineLevel="0" collapsed="false">
      <c r="A2" s="1" t="s">
        <v>1</v>
      </c>
      <c r="B2" s="15" t="n">
        <f aca="false">+Outflows!B2</f>
        <v>37437</v>
      </c>
      <c r="C2" s="15" t="n">
        <f aca="false">+Outflows!C2</f>
        <v>37802</v>
      </c>
      <c r="D2" s="15" t="n">
        <f aca="false">+Outflows!D2</f>
        <v>38168</v>
      </c>
      <c r="E2" s="15" t="n">
        <f aca="false">+Outflows!E2</f>
        <v>38533</v>
      </c>
      <c r="F2" s="15" t="n">
        <f aca="false">+Outflows!F2</f>
        <v>38898</v>
      </c>
      <c r="G2" s="15" t="n">
        <f aca="false">+Outflows!G2</f>
        <v>39263</v>
      </c>
      <c r="H2" s="15" t="n">
        <f aca="false">+Outflows!H2</f>
        <v>39629</v>
      </c>
      <c r="I2" s="15" t="n">
        <f aca="false">+Outflows!I2</f>
        <v>39994</v>
      </c>
      <c r="J2" s="15" t="n">
        <f aca="false">+Outflows!J2</f>
        <v>40359</v>
      </c>
      <c r="K2" s="15" t="n">
        <f aca="false">+Outflows!K2</f>
        <v>40724</v>
      </c>
      <c r="L2" s="15" t="n">
        <f aca="false">+Outflows!L2</f>
        <v>41090</v>
      </c>
      <c r="M2" s="15" t="n">
        <f aca="false">+Outflows!M2</f>
        <v>41455</v>
      </c>
      <c r="N2" s="15" t="n">
        <f aca="false">+Outflows!N2</f>
        <v>41820</v>
      </c>
      <c r="O2" s="15" t="n">
        <f aca="false">+Outflows!O2</f>
        <v>42185</v>
      </c>
      <c r="P2" s="15" t="n">
        <f aca="false">+Outflows!P2</f>
        <v>42551</v>
      </c>
      <c r="Q2" s="15" t="n">
        <f aca="false">+Outflows!Q2</f>
        <v>42916</v>
      </c>
      <c r="R2" s="15" t="n">
        <f aca="false">+Outflows!R2</f>
        <v>43281</v>
      </c>
      <c r="S2" s="15" t="n">
        <f aca="false">+Outflows!S2</f>
        <v>43646</v>
      </c>
      <c r="T2" s="15" t="n">
        <f aca="false">+Outflows!T2</f>
        <v>44012</v>
      </c>
      <c r="U2" s="15" t="n">
        <f aca="false">+Outflows!U2</f>
        <v>44377</v>
      </c>
      <c r="V2" s="15" t="n">
        <f aca="false">+Outflows!V2</f>
        <v>44742</v>
      </c>
      <c r="W2" s="15" t="n">
        <f aca="false">+Outflows!W2</f>
        <v>45107</v>
      </c>
      <c r="X2" s="15" t="n">
        <f aca="false">+Outflows!X2</f>
        <v>45473</v>
      </c>
      <c r="Y2" s="15" t="n">
        <f aca="false">+Outflows!Y2</f>
        <v>45838</v>
      </c>
      <c r="Z2" s="15" t="n">
        <f aca="false">+Outflows!Z2</f>
        <v>46203</v>
      </c>
      <c r="AA2" s="15" t="n">
        <f aca="false">+Outflows!AA2</f>
        <v>46568</v>
      </c>
      <c r="AB2" s="15" t="n">
        <f aca="false">+Outflows!AB2</f>
        <v>46934</v>
      </c>
      <c r="AC2" s="15" t="n">
        <f aca="false">+Outflows!AC2</f>
        <v>47299</v>
      </c>
      <c r="AD2" s="15" t="n">
        <f aca="false">+Outflows!AD2</f>
        <v>11139</v>
      </c>
      <c r="AE2" s="15" t="n">
        <f aca="false">+Outflows!AE2</f>
        <v>11504</v>
      </c>
      <c r="AF2" s="15" t="n">
        <f aca="false">+Outflows!AF2</f>
        <v>11870</v>
      </c>
      <c r="AG2" s="15" t="n">
        <f aca="false">+Outflows!AG2</f>
        <v>12235</v>
      </c>
      <c r="AH2" s="15" t="n">
        <f aca="false">+Outflows!AH2</f>
        <v>12600</v>
      </c>
      <c r="AI2" s="15" t="n">
        <f aca="false">+Outflows!AI2</f>
        <v>12965</v>
      </c>
      <c r="AJ2" s="15" t="n">
        <f aca="false">+Outflows!AJ2</f>
        <v>13331</v>
      </c>
      <c r="AK2" s="1"/>
      <c r="AL2" s="7" t="s">
        <v>2</v>
      </c>
      <c r="AM2" s="1"/>
      <c r="AN2" s="1"/>
      <c r="AO2" s="1"/>
      <c r="AP2" s="1"/>
      <c r="AQ2" s="1"/>
    </row>
    <row r="3" customFormat="false" ht="11.25" hidden="false" customHeight="false" outlineLevel="0" collapsed="false">
      <c r="A3" s="1" t="n">
        <v>1</v>
      </c>
      <c r="B3" s="8"/>
      <c r="C3" s="8" t="n">
        <f aca="false">+[3]data1rev!A2</f>
        <v>21687.04</v>
      </c>
      <c r="D3" s="8" t="n">
        <f aca="false">+[3]data1rev!B2</f>
        <v>15575.226</v>
      </c>
      <c r="E3" s="8" t="n">
        <f aca="false">+[3]data1rev!C2</f>
        <v>13222.39</v>
      </c>
      <c r="F3" s="8" t="n">
        <f aca="false">+[3]data1rev!D2</f>
        <v>13061.89</v>
      </c>
      <c r="G3" s="8" t="n">
        <f aca="false">+[3]data1rev!E2</f>
        <v>13061.89</v>
      </c>
      <c r="H3" s="8" t="n">
        <f aca="false">+[3]data1rev!F2</f>
        <v>10821.156</v>
      </c>
      <c r="I3" s="8" t="n">
        <f aca="false">+[3]data1rev!G2</f>
        <v>10791.59</v>
      </c>
      <c r="J3" s="8" t="n">
        <f aca="false">+[3]data1rev!H2</f>
        <v>10791.59</v>
      </c>
      <c r="K3" s="8" t="n">
        <f aca="false">+[3]data1rev!I2</f>
        <v>10791.59</v>
      </c>
      <c r="L3" s="8" t="n">
        <f aca="false">+[3]data1rev!J2</f>
        <v>10821.156</v>
      </c>
      <c r="M3" s="8" t="n">
        <f aca="false">+[3]data1rev!K2</f>
        <v>10791.59</v>
      </c>
      <c r="N3" s="8" t="n">
        <f aca="false">+[3]data1rev!L2</f>
        <v>10791.59</v>
      </c>
      <c r="O3" s="8" t="n">
        <f aca="false">+[3]data1rev!M2</f>
        <v>10275.62</v>
      </c>
      <c r="P3" s="8" t="n">
        <f aca="false">+[3]data1rev!N2</f>
        <v>10129.416</v>
      </c>
      <c r="Q3" s="8" t="n">
        <f aca="false">+[3]data1rev!O2</f>
        <v>10101.74</v>
      </c>
      <c r="R3" s="8" t="n">
        <f aca="false">+[3]data1rev!P2</f>
        <v>0</v>
      </c>
      <c r="S3" s="8" t="n">
        <f aca="false">+[3]data1rev!Q2</f>
        <v>0</v>
      </c>
      <c r="T3" s="8" t="n">
        <f aca="false">+[3]data1rev!R2</f>
        <v>0</v>
      </c>
      <c r="U3" s="8" t="n">
        <f aca="false">+[3]data1rev!S2</f>
        <v>0</v>
      </c>
      <c r="V3" s="8" t="n">
        <f aca="false">+[3]data1rev!T2</f>
        <v>0</v>
      </c>
      <c r="W3" s="8" t="n">
        <f aca="false">+[3]data1rev!U2</f>
        <v>0</v>
      </c>
      <c r="X3" s="8" t="n">
        <f aca="false">+[3]data1rev!V2</f>
        <v>0</v>
      </c>
      <c r="Y3" s="8" t="n">
        <f aca="false">+[3]data1rev!W2</f>
        <v>0</v>
      </c>
      <c r="Z3" s="8" t="n">
        <f aca="false">+[3]data1rev!X2</f>
        <v>0</v>
      </c>
      <c r="AA3" s="8" t="n">
        <f aca="false">+[3]data1rev!Y2</f>
        <v>0</v>
      </c>
      <c r="AB3" s="9"/>
      <c r="AC3" s="9"/>
      <c r="AD3" s="9"/>
      <c r="AE3" s="9"/>
      <c r="AF3" s="9"/>
      <c r="AG3" s="9"/>
      <c r="AH3" s="9"/>
      <c r="AI3" s="9"/>
      <c r="AJ3" s="9"/>
      <c r="AK3" s="1"/>
      <c r="AL3" s="1" t="e">
        <f aca="false">SUMPRODUCT(B3:AJ3,PVCapPrice)</f>
        <v>#DIV/0!</v>
      </c>
      <c r="AM3" s="1"/>
      <c r="AN3" s="1"/>
      <c r="AO3" s="1"/>
      <c r="AP3" s="1"/>
      <c r="AQ3" s="1"/>
    </row>
    <row r="4" customFormat="false" ht="11.25" hidden="false" customHeight="false" outlineLevel="0" collapsed="false">
      <c r="A4" s="1" t="n">
        <v>2</v>
      </c>
      <c r="B4" s="16"/>
      <c r="C4" s="8" t="n">
        <f aca="false">+[3]data1rev!A3</f>
        <v>21687.04</v>
      </c>
      <c r="D4" s="8" t="n">
        <f aca="false">+[3]data1rev!B3</f>
        <v>15575.226</v>
      </c>
      <c r="E4" s="8" t="n">
        <f aca="false">+[3]data1rev!C3</f>
        <v>13222.39</v>
      </c>
      <c r="F4" s="8" t="n">
        <f aca="false">+[3]data1rev!D3</f>
        <v>13061.89</v>
      </c>
      <c r="G4" s="8" t="n">
        <f aca="false">+[3]data1rev!E3</f>
        <v>13061.89</v>
      </c>
      <c r="H4" s="8" t="n">
        <f aca="false">+[3]data1rev!F3</f>
        <v>10821.156</v>
      </c>
      <c r="I4" s="8" t="n">
        <f aca="false">+[3]data1rev!G3</f>
        <v>10791.59</v>
      </c>
      <c r="J4" s="8" t="n">
        <f aca="false">+[3]data1rev!H3</f>
        <v>10791.59</v>
      </c>
      <c r="K4" s="8" t="n">
        <f aca="false">+[3]data1rev!I3</f>
        <v>10791.59</v>
      </c>
      <c r="L4" s="8" t="n">
        <f aca="false">+[3]data1rev!J3</f>
        <v>10821.156</v>
      </c>
      <c r="M4" s="8" t="n">
        <f aca="false">+[3]data1rev!K3</f>
        <v>10791.59</v>
      </c>
      <c r="N4" s="8" t="n">
        <f aca="false">+[3]data1rev!L3</f>
        <v>10791.59</v>
      </c>
      <c r="O4" s="8" t="n">
        <f aca="false">+[3]data1rev!M3</f>
        <v>10275.62</v>
      </c>
      <c r="P4" s="8" t="n">
        <f aca="false">+[3]data1rev!N3</f>
        <v>10129.416</v>
      </c>
      <c r="Q4" s="8" t="n">
        <f aca="false">+[3]data1rev!O3</f>
        <v>10101.74</v>
      </c>
      <c r="R4" s="8" t="n">
        <f aca="false">+[3]data1rev!P3</f>
        <v>0</v>
      </c>
      <c r="S4" s="8" t="n">
        <f aca="false">+[3]data1rev!Q3</f>
        <v>0</v>
      </c>
      <c r="T4" s="8" t="n">
        <f aca="false">+[3]data1rev!R3</f>
        <v>0</v>
      </c>
      <c r="U4" s="8" t="n">
        <f aca="false">+[3]data1rev!S3</f>
        <v>0</v>
      </c>
      <c r="V4" s="8" t="n">
        <f aca="false">+[3]data1rev!T3</f>
        <v>0</v>
      </c>
      <c r="W4" s="8" t="n">
        <f aca="false">+[3]data1rev!U3</f>
        <v>0</v>
      </c>
      <c r="X4" s="8" t="n">
        <f aca="false">+[3]data1rev!V3</f>
        <v>0</v>
      </c>
      <c r="Y4" s="8" t="n">
        <f aca="false">+[3]data1rev!W3</f>
        <v>0</v>
      </c>
      <c r="Z4" s="8" t="n">
        <f aca="false">+[3]data1rev!X3</f>
        <v>0</v>
      </c>
      <c r="AA4" s="8" t="n">
        <f aca="false">+[3]data1rev!Y3</f>
        <v>0</v>
      </c>
      <c r="AB4" s="9"/>
      <c r="AC4" s="9"/>
      <c r="AD4" s="9"/>
      <c r="AE4" s="9"/>
      <c r="AF4" s="9"/>
      <c r="AG4" s="9"/>
      <c r="AH4" s="9"/>
      <c r="AI4" s="9"/>
      <c r="AJ4" s="9"/>
      <c r="AK4" s="1"/>
      <c r="AL4" s="1" t="e">
        <f aca="false">SUMPRODUCT(B4:AJ4,PVCapPrice)</f>
        <v>#DIV/0!</v>
      </c>
      <c r="AM4" s="1"/>
      <c r="AN4" s="1"/>
      <c r="AO4" s="1"/>
      <c r="AP4" s="1"/>
      <c r="AQ4" s="1"/>
    </row>
    <row r="5" customFormat="false" ht="11.25" hidden="false" customHeight="false" outlineLevel="0" collapsed="false">
      <c r="A5" s="1" t="n">
        <v>3</v>
      </c>
      <c r="B5" s="16"/>
      <c r="C5" s="8" t="n">
        <f aca="false">+[3]data1rev!A4</f>
        <v>21687.04</v>
      </c>
      <c r="D5" s="8" t="n">
        <f aca="false">+[3]data1rev!B4</f>
        <v>15575.226</v>
      </c>
      <c r="E5" s="8" t="n">
        <f aca="false">+[3]data1rev!C4</f>
        <v>13222.39</v>
      </c>
      <c r="F5" s="8" t="n">
        <f aca="false">+[3]data1rev!D4</f>
        <v>13061.89</v>
      </c>
      <c r="G5" s="8" t="n">
        <f aca="false">+[3]data1rev!E4</f>
        <v>13061.89</v>
      </c>
      <c r="H5" s="8" t="n">
        <f aca="false">+[3]data1rev!F4</f>
        <v>10821.156</v>
      </c>
      <c r="I5" s="8" t="n">
        <f aca="false">+[3]data1rev!G4</f>
        <v>10791.59</v>
      </c>
      <c r="J5" s="8" t="n">
        <f aca="false">+[3]data1rev!H4</f>
        <v>10791.59</v>
      </c>
      <c r="K5" s="8" t="n">
        <f aca="false">+[3]data1rev!I4</f>
        <v>10791.59</v>
      </c>
      <c r="L5" s="8" t="n">
        <f aca="false">+[3]data1rev!J4</f>
        <v>10821.156</v>
      </c>
      <c r="M5" s="8" t="n">
        <f aca="false">+[3]data1rev!K4</f>
        <v>10791.59</v>
      </c>
      <c r="N5" s="8" t="n">
        <f aca="false">+[3]data1rev!L4</f>
        <v>10791.59</v>
      </c>
      <c r="O5" s="8" t="n">
        <f aca="false">+[3]data1rev!M4</f>
        <v>10275.62</v>
      </c>
      <c r="P5" s="8" t="n">
        <f aca="false">+[3]data1rev!N4</f>
        <v>10129.416</v>
      </c>
      <c r="Q5" s="8" t="n">
        <f aca="false">+[3]data1rev!O4</f>
        <v>10101.74</v>
      </c>
      <c r="R5" s="8" t="n">
        <f aca="false">+[3]data1rev!P4</f>
        <v>0</v>
      </c>
      <c r="S5" s="8" t="n">
        <f aca="false">+[3]data1rev!Q4</f>
        <v>0</v>
      </c>
      <c r="T5" s="8" t="n">
        <f aca="false">+[3]data1rev!R4</f>
        <v>0</v>
      </c>
      <c r="U5" s="8" t="n">
        <f aca="false">+[3]data1rev!S4</f>
        <v>0</v>
      </c>
      <c r="V5" s="8" t="n">
        <f aca="false">+[3]data1rev!T4</f>
        <v>0</v>
      </c>
      <c r="W5" s="8" t="n">
        <f aca="false">+[3]data1rev!U4</f>
        <v>0</v>
      </c>
      <c r="X5" s="8" t="n">
        <f aca="false">+[3]data1rev!V4</f>
        <v>0</v>
      </c>
      <c r="Y5" s="8" t="n">
        <f aca="false">+[3]data1rev!W4</f>
        <v>0</v>
      </c>
      <c r="Z5" s="8" t="n">
        <f aca="false">+[3]data1rev!X4</f>
        <v>0</v>
      </c>
      <c r="AA5" s="8" t="n">
        <f aca="false">+[3]data1rev!Y4</f>
        <v>0</v>
      </c>
      <c r="AB5" s="9"/>
      <c r="AC5" s="9"/>
      <c r="AD5" s="9"/>
      <c r="AE5" s="9"/>
      <c r="AF5" s="9"/>
      <c r="AG5" s="9"/>
      <c r="AH5" s="9"/>
      <c r="AI5" s="9"/>
      <c r="AJ5" s="9"/>
      <c r="AK5" s="1"/>
      <c r="AL5" s="1" t="e">
        <f aca="false">SUMPRODUCT(B5:AJ5,PVCapPrice)</f>
        <v>#DIV/0!</v>
      </c>
      <c r="AM5" s="1"/>
      <c r="AN5" s="1"/>
      <c r="AO5" s="1"/>
      <c r="AP5" s="1"/>
      <c r="AQ5" s="1"/>
    </row>
    <row r="6" customFormat="false" ht="11.25" hidden="false" customHeight="false" outlineLevel="0" collapsed="false">
      <c r="A6" s="1" t="n">
        <v>4</v>
      </c>
      <c r="B6" s="16"/>
      <c r="C6" s="8" t="n">
        <f aca="false">+[3]data1rev!A5</f>
        <v>21687.04</v>
      </c>
      <c r="D6" s="8" t="n">
        <f aca="false">+[3]data1rev!B5</f>
        <v>15575.226</v>
      </c>
      <c r="E6" s="8" t="n">
        <f aca="false">+[3]data1rev!C5</f>
        <v>13222.39</v>
      </c>
      <c r="F6" s="8" t="n">
        <f aca="false">+[3]data1rev!D5</f>
        <v>13061.89</v>
      </c>
      <c r="G6" s="8" t="n">
        <f aca="false">+[3]data1rev!E5</f>
        <v>13061.89</v>
      </c>
      <c r="H6" s="8" t="n">
        <f aca="false">+[3]data1rev!F5</f>
        <v>10821.156</v>
      </c>
      <c r="I6" s="8" t="n">
        <f aca="false">+[3]data1rev!G5</f>
        <v>10791.59</v>
      </c>
      <c r="J6" s="8" t="n">
        <f aca="false">+[3]data1rev!H5</f>
        <v>10791.59</v>
      </c>
      <c r="K6" s="8" t="n">
        <f aca="false">+[3]data1rev!I5</f>
        <v>10791.59</v>
      </c>
      <c r="L6" s="8" t="n">
        <f aca="false">+[3]data1rev!J5</f>
        <v>10821.156</v>
      </c>
      <c r="M6" s="8" t="n">
        <f aca="false">+[3]data1rev!K5</f>
        <v>10791.59</v>
      </c>
      <c r="N6" s="8" t="n">
        <f aca="false">+[3]data1rev!L5</f>
        <v>10791.59</v>
      </c>
      <c r="O6" s="8" t="n">
        <f aca="false">+[3]data1rev!M5</f>
        <v>10275.62</v>
      </c>
      <c r="P6" s="8" t="n">
        <f aca="false">+[3]data1rev!N5</f>
        <v>10129.416</v>
      </c>
      <c r="Q6" s="8" t="n">
        <f aca="false">+[3]data1rev!O5</f>
        <v>10101.74</v>
      </c>
      <c r="R6" s="8" t="n">
        <f aca="false">+[3]data1rev!P5</f>
        <v>0</v>
      </c>
      <c r="S6" s="8" t="n">
        <f aca="false">+[3]data1rev!Q5</f>
        <v>0</v>
      </c>
      <c r="T6" s="8" t="n">
        <f aca="false">+[3]data1rev!R5</f>
        <v>0</v>
      </c>
      <c r="U6" s="8" t="n">
        <f aca="false">+[3]data1rev!S5</f>
        <v>0</v>
      </c>
      <c r="V6" s="8" t="n">
        <f aca="false">+[3]data1rev!T5</f>
        <v>0</v>
      </c>
      <c r="W6" s="8" t="n">
        <f aca="false">+[3]data1rev!U5</f>
        <v>0</v>
      </c>
      <c r="X6" s="8" t="n">
        <f aca="false">+[3]data1rev!V5</f>
        <v>0</v>
      </c>
      <c r="Y6" s="8" t="n">
        <f aca="false">+[3]data1rev!W5</f>
        <v>0</v>
      </c>
      <c r="Z6" s="8" t="n">
        <f aca="false">+[3]data1rev!X5</f>
        <v>0</v>
      </c>
      <c r="AA6" s="8" t="n">
        <f aca="false">+[3]data1rev!Y5</f>
        <v>0</v>
      </c>
      <c r="AB6" s="9"/>
      <c r="AC6" s="9"/>
      <c r="AD6" s="9"/>
      <c r="AE6" s="9"/>
      <c r="AF6" s="9"/>
      <c r="AG6" s="9"/>
      <c r="AH6" s="9"/>
      <c r="AI6" s="9"/>
      <c r="AJ6" s="9"/>
      <c r="AK6" s="1"/>
      <c r="AL6" s="1" t="e">
        <f aca="false">SUMPRODUCT(B6:AJ6,PVCapPrice)</f>
        <v>#DIV/0!</v>
      </c>
      <c r="AM6" s="1"/>
      <c r="AN6" s="1"/>
      <c r="AO6" s="1"/>
      <c r="AP6" s="1"/>
      <c r="AQ6" s="1"/>
    </row>
    <row r="7" customFormat="false" ht="11.25" hidden="false" customHeight="false" outlineLevel="0" collapsed="false">
      <c r="A7" s="1" t="n">
        <v>5</v>
      </c>
      <c r="B7" s="16"/>
      <c r="C7" s="8" t="n">
        <f aca="false">+[3]data1rev!A6</f>
        <v>21687.04</v>
      </c>
      <c r="D7" s="8" t="n">
        <f aca="false">+[3]data1rev!B6</f>
        <v>15575.226</v>
      </c>
      <c r="E7" s="8" t="n">
        <f aca="false">+[3]data1rev!C6</f>
        <v>13222.39</v>
      </c>
      <c r="F7" s="8" t="n">
        <f aca="false">+[3]data1rev!D6</f>
        <v>13061.89</v>
      </c>
      <c r="G7" s="8" t="n">
        <f aca="false">+[3]data1rev!E6</f>
        <v>13061.89</v>
      </c>
      <c r="H7" s="8" t="n">
        <f aca="false">+[3]data1rev!F6</f>
        <v>10821.156</v>
      </c>
      <c r="I7" s="8" t="n">
        <f aca="false">+[3]data1rev!G6</f>
        <v>10791.59</v>
      </c>
      <c r="J7" s="8" t="n">
        <f aca="false">+[3]data1rev!H6</f>
        <v>10791.59</v>
      </c>
      <c r="K7" s="8" t="n">
        <f aca="false">+[3]data1rev!I6</f>
        <v>10791.59</v>
      </c>
      <c r="L7" s="8" t="n">
        <f aca="false">+[3]data1rev!J6</f>
        <v>10821.156</v>
      </c>
      <c r="M7" s="8" t="n">
        <f aca="false">+[3]data1rev!K6</f>
        <v>10791.59</v>
      </c>
      <c r="N7" s="8" t="n">
        <f aca="false">+[3]data1rev!L6</f>
        <v>10791.59</v>
      </c>
      <c r="O7" s="8" t="n">
        <f aca="false">+[3]data1rev!M6</f>
        <v>10275.62</v>
      </c>
      <c r="P7" s="8" t="n">
        <f aca="false">+[3]data1rev!N6</f>
        <v>10129.416</v>
      </c>
      <c r="Q7" s="8" t="n">
        <f aca="false">+[3]data1rev!O6</f>
        <v>10101.74</v>
      </c>
      <c r="R7" s="8" t="n">
        <f aca="false">+[3]data1rev!P6</f>
        <v>0</v>
      </c>
      <c r="S7" s="8" t="n">
        <f aca="false">+[3]data1rev!Q6</f>
        <v>0</v>
      </c>
      <c r="T7" s="8" t="n">
        <f aca="false">+[3]data1rev!R6</f>
        <v>0</v>
      </c>
      <c r="U7" s="8" t="n">
        <f aca="false">+[3]data1rev!S6</f>
        <v>0</v>
      </c>
      <c r="V7" s="8" t="n">
        <f aca="false">+[3]data1rev!T6</f>
        <v>0</v>
      </c>
      <c r="W7" s="8" t="n">
        <f aca="false">+[3]data1rev!U6</f>
        <v>0</v>
      </c>
      <c r="X7" s="8" t="n">
        <f aca="false">+[3]data1rev!V6</f>
        <v>0</v>
      </c>
      <c r="Y7" s="8" t="n">
        <f aca="false">+[3]data1rev!W6</f>
        <v>0</v>
      </c>
      <c r="Z7" s="8" t="n">
        <f aca="false">+[3]data1rev!X6</f>
        <v>0</v>
      </c>
      <c r="AA7" s="8" t="n">
        <f aca="false">+[3]data1rev!Y6</f>
        <v>0</v>
      </c>
      <c r="AB7" s="9"/>
      <c r="AC7" s="9"/>
      <c r="AD7" s="9"/>
      <c r="AE7" s="9"/>
      <c r="AF7" s="9"/>
      <c r="AG7" s="9"/>
      <c r="AH7" s="9"/>
      <c r="AI7" s="9"/>
      <c r="AJ7" s="9"/>
      <c r="AK7" s="1"/>
      <c r="AL7" s="1" t="e">
        <f aca="false">SUMPRODUCT(B7:AJ7,PVCapPrice)</f>
        <v>#DIV/0!</v>
      </c>
      <c r="AM7" s="1"/>
      <c r="AN7" s="1"/>
      <c r="AO7" s="1"/>
      <c r="AP7" s="1"/>
      <c r="AQ7" s="1"/>
    </row>
    <row r="8" customFormat="false" ht="11.25" hidden="false" customHeight="false" outlineLevel="0" collapsed="false">
      <c r="A8" s="1" t="n">
        <v>6</v>
      </c>
      <c r="B8" s="16"/>
      <c r="C8" s="8" t="n">
        <f aca="false">+[3]data1rev!A7</f>
        <v>21687.04</v>
      </c>
      <c r="D8" s="8" t="n">
        <f aca="false">+[3]data1rev!B7</f>
        <v>15575.226</v>
      </c>
      <c r="E8" s="8" t="n">
        <f aca="false">+[3]data1rev!C7</f>
        <v>13222.39</v>
      </c>
      <c r="F8" s="8" t="n">
        <f aca="false">+[3]data1rev!D7</f>
        <v>13061.89</v>
      </c>
      <c r="G8" s="8" t="n">
        <f aca="false">+[3]data1rev!E7</f>
        <v>13061.89</v>
      </c>
      <c r="H8" s="8" t="n">
        <f aca="false">+[3]data1rev!F7</f>
        <v>10821.156</v>
      </c>
      <c r="I8" s="8" t="n">
        <f aca="false">+[3]data1rev!G7</f>
        <v>10791.59</v>
      </c>
      <c r="J8" s="8" t="n">
        <f aca="false">+[3]data1rev!H7</f>
        <v>10791.59</v>
      </c>
      <c r="K8" s="8" t="n">
        <f aca="false">+[3]data1rev!I7</f>
        <v>10791.59</v>
      </c>
      <c r="L8" s="8" t="n">
        <f aca="false">+[3]data1rev!J7</f>
        <v>10821.156</v>
      </c>
      <c r="M8" s="8" t="n">
        <f aca="false">+[3]data1rev!K7</f>
        <v>10791.59</v>
      </c>
      <c r="N8" s="8" t="n">
        <f aca="false">+[3]data1rev!L7</f>
        <v>10791.59</v>
      </c>
      <c r="O8" s="8" t="n">
        <f aca="false">+[3]data1rev!M7</f>
        <v>10275.62</v>
      </c>
      <c r="P8" s="8" t="n">
        <f aca="false">+[3]data1rev!N7</f>
        <v>10129.416</v>
      </c>
      <c r="Q8" s="8" t="n">
        <f aca="false">+[3]data1rev!O7</f>
        <v>10101.74</v>
      </c>
      <c r="R8" s="8" t="n">
        <f aca="false">+[3]data1rev!P7</f>
        <v>0</v>
      </c>
      <c r="S8" s="8" t="n">
        <f aca="false">+[3]data1rev!Q7</f>
        <v>0</v>
      </c>
      <c r="T8" s="8" t="n">
        <f aca="false">+[3]data1rev!R7</f>
        <v>0</v>
      </c>
      <c r="U8" s="8" t="n">
        <f aca="false">+[3]data1rev!S7</f>
        <v>0</v>
      </c>
      <c r="V8" s="8" t="n">
        <f aca="false">+[3]data1rev!T7</f>
        <v>0</v>
      </c>
      <c r="W8" s="8" t="n">
        <f aca="false">+[3]data1rev!U7</f>
        <v>0</v>
      </c>
      <c r="X8" s="8" t="n">
        <f aca="false">+[3]data1rev!V7</f>
        <v>0</v>
      </c>
      <c r="Y8" s="8" t="n">
        <f aca="false">+[3]data1rev!W7</f>
        <v>0</v>
      </c>
      <c r="Z8" s="8" t="n">
        <f aca="false">+[3]data1rev!X7</f>
        <v>0</v>
      </c>
      <c r="AA8" s="8" t="n">
        <f aca="false">+[3]data1rev!Y7</f>
        <v>0</v>
      </c>
      <c r="AB8" s="9"/>
      <c r="AC8" s="9"/>
      <c r="AD8" s="9"/>
      <c r="AE8" s="9"/>
      <c r="AF8" s="9"/>
      <c r="AG8" s="9"/>
      <c r="AH8" s="9"/>
      <c r="AI8" s="9"/>
      <c r="AJ8" s="9"/>
      <c r="AK8" s="1"/>
      <c r="AL8" s="1" t="e">
        <f aca="false">SUMPRODUCT(B8:AJ8,PVCapPrice)</f>
        <v>#DIV/0!</v>
      </c>
      <c r="AM8" s="1"/>
      <c r="AN8" s="1"/>
      <c r="AO8" s="1"/>
      <c r="AP8" s="1"/>
      <c r="AQ8" s="1"/>
    </row>
    <row r="9" customFormat="false" ht="11.25" hidden="false" customHeight="false" outlineLevel="0" collapsed="false">
      <c r="A9" s="1" t="n">
        <v>7</v>
      </c>
      <c r="B9" s="16"/>
      <c r="C9" s="8" t="n">
        <f aca="false">+[3]data1rev!A8</f>
        <v>21687.04</v>
      </c>
      <c r="D9" s="8" t="n">
        <f aca="false">+[3]data1rev!B8</f>
        <v>15575.226</v>
      </c>
      <c r="E9" s="8" t="n">
        <f aca="false">+[3]data1rev!C8</f>
        <v>13222.39</v>
      </c>
      <c r="F9" s="8" t="n">
        <f aca="false">+[3]data1rev!D8</f>
        <v>13061.89</v>
      </c>
      <c r="G9" s="8" t="n">
        <f aca="false">+[3]data1rev!E8</f>
        <v>13061.89</v>
      </c>
      <c r="H9" s="8" t="n">
        <f aca="false">+[3]data1rev!F8</f>
        <v>10821.156</v>
      </c>
      <c r="I9" s="8" t="n">
        <f aca="false">+[3]data1rev!G8</f>
        <v>10791.59</v>
      </c>
      <c r="J9" s="8" t="n">
        <f aca="false">+[3]data1rev!H8</f>
        <v>10791.59</v>
      </c>
      <c r="K9" s="8" t="n">
        <f aca="false">+[3]data1rev!I8</f>
        <v>10791.59</v>
      </c>
      <c r="L9" s="8" t="n">
        <f aca="false">+[3]data1rev!J8</f>
        <v>10821.156</v>
      </c>
      <c r="M9" s="8" t="n">
        <f aca="false">+[3]data1rev!K8</f>
        <v>10791.59</v>
      </c>
      <c r="N9" s="8" t="n">
        <f aca="false">+[3]data1rev!L8</f>
        <v>10791.59</v>
      </c>
      <c r="O9" s="8" t="n">
        <f aca="false">+[3]data1rev!M8</f>
        <v>10275.62</v>
      </c>
      <c r="P9" s="8" t="n">
        <f aca="false">+[3]data1rev!N8</f>
        <v>10129.416</v>
      </c>
      <c r="Q9" s="8" t="n">
        <f aca="false">+[3]data1rev!O8</f>
        <v>10101.74</v>
      </c>
      <c r="R9" s="8" t="n">
        <f aca="false">+[3]data1rev!P8</f>
        <v>0</v>
      </c>
      <c r="S9" s="8" t="n">
        <f aca="false">+[3]data1rev!Q8</f>
        <v>0</v>
      </c>
      <c r="T9" s="8" t="n">
        <f aca="false">+[3]data1rev!R8</f>
        <v>0</v>
      </c>
      <c r="U9" s="8" t="n">
        <f aca="false">+[3]data1rev!S8</f>
        <v>0</v>
      </c>
      <c r="V9" s="8" t="n">
        <f aca="false">+[3]data1rev!T8</f>
        <v>0</v>
      </c>
      <c r="W9" s="8" t="n">
        <f aca="false">+[3]data1rev!U8</f>
        <v>0</v>
      </c>
      <c r="X9" s="8" t="n">
        <f aca="false">+[3]data1rev!V8</f>
        <v>0</v>
      </c>
      <c r="Y9" s="8" t="n">
        <f aca="false">+[3]data1rev!W8</f>
        <v>0</v>
      </c>
      <c r="Z9" s="8" t="n">
        <f aca="false">+[3]data1rev!X8</f>
        <v>0</v>
      </c>
      <c r="AA9" s="8" t="n">
        <f aca="false">+[3]data1rev!Y8</f>
        <v>0</v>
      </c>
      <c r="AB9" s="9"/>
      <c r="AC9" s="9"/>
      <c r="AD9" s="9"/>
      <c r="AE9" s="9"/>
      <c r="AF9" s="9"/>
      <c r="AG9" s="9"/>
      <c r="AH9" s="9"/>
      <c r="AI9" s="9"/>
      <c r="AJ9" s="9"/>
      <c r="AK9" s="1"/>
      <c r="AL9" s="1" t="e">
        <f aca="false">SUMPRODUCT(B9:AJ9,PVCapPrice)</f>
        <v>#DIV/0!</v>
      </c>
      <c r="AM9" s="1"/>
      <c r="AN9" s="1"/>
      <c r="AO9" s="1"/>
      <c r="AP9" s="1"/>
      <c r="AQ9" s="1"/>
    </row>
    <row r="10" customFormat="false" ht="11.25" hidden="false" customHeight="false" outlineLevel="0" collapsed="false">
      <c r="A10" s="1" t="n">
        <v>8</v>
      </c>
      <c r="B10" s="16"/>
      <c r="C10" s="8" t="n">
        <f aca="false">+[3]data1rev!A9</f>
        <v>21687.04</v>
      </c>
      <c r="D10" s="8" t="n">
        <f aca="false">+[3]data1rev!B9</f>
        <v>15575.226</v>
      </c>
      <c r="E10" s="8" t="n">
        <f aca="false">+[3]data1rev!C9</f>
        <v>13222.39</v>
      </c>
      <c r="F10" s="8" t="n">
        <f aca="false">+[3]data1rev!D9</f>
        <v>13061.89</v>
      </c>
      <c r="G10" s="8" t="n">
        <f aca="false">+[3]data1rev!E9</f>
        <v>13061.89</v>
      </c>
      <c r="H10" s="8" t="n">
        <f aca="false">+[3]data1rev!F9</f>
        <v>10821.156</v>
      </c>
      <c r="I10" s="8" t="n">
        <f aca="false">+[3]data1rev!G9</f>
        <v>10791.59</v>
      </c>
      <c r="J10" s="8" t="n">
        <f aca="false">+[3]data1rev!H9</f>
        <v>10791.59</v>
      </c>
      <c r="K10" s="8" t="n">
        <f aca="false">+[3]data1rev!I9</f>
        <v>10791.59</v>
      </c>
      <c r="L10" s="8" t="n">
        <f aca="false">+[3]data1rev!J9</f>
        <v>10821.156</v>
      </c>
      <c r="M10" s="8" t="n">
        <f aca="false">+[3]data1rev!K9</f>
        <v>10791.59</v>
      </c>
      <c r="N10" s="8" t="n">
        <f aca="false">+[3]data1rev!L9</f>
        <v>10791.59</v>
      </c>
      <c r="O10" s="8" t="n">
        <f aca="false">+[3]data1rev!M9</f>
        <v>10275.62</v>
      </c>
      <c r="P10" s="8" t="n">
        <f aca="false">+[3]data1rev!N9</f>
        <v>10129.416</v>
      </c>
      <c r="Q10" s="8" t="n">
        <f aca="false">+[3]data1rev!O9</f>
        <v>10101.74</v>
      </c>
      <c r="R10" s="8" t="n">
        <f aca="false">+[3]data1rev!P9</f>
        <v>0</v>
      </c>
      <c r="S10" s="8" t="n">
        <f aca="false">+[3]data1rev!Q9</f>
        <v>0</v>
      </c>
      <c r="T10" s="8" t="n">
        <f aca="false">+[3]data1rev!R9</f>
        <v>0</v>
      </c>
      <c r="U10" s="8" t="n">
        <f aca="false">+[3]data1rev!S9</f>
        <v>0</v>
      </c>
      <c r="V10" s="8" t="n">
        <f aca="false">+[3]data1rev!T9</f>
        <v>0</v>
      </c>
      <c r="W10" s="8" t="n">
        <f aca="false">+[3]data1rev!U9</f>
        <v>0</v>
      </c>
      <c r="X10" s="8" t="n">
        <f aca="false">+[3]data1rev!V9</f>
        <v>0</v>
      </c>
      <c r="Y10" s="8" t="n">
        <f aca="false">+[3]data1rev!W9</f>
        <v>0</v>
      </c>
      <c r="Z10" s="8" t="n">
        <f aca="false">+[3]data1rev!X9</f>
        <v>0</v>
      </c>
      <c r="AA10" s="8" t="n">
        <f aca="false">+[3]data1rev!Y9</f>
        <v>0</v>
      </c>
      <c r="AB10" s="9"/>
      <c r="AC10" s="9"/>
      <c r="AD10" s="9"/>
      <c r="AE10" s="9"/>
      <c r="AF10" s="9"/>
      <c r="AG10" s="9"/>
      <c r="AH10" s="9"/>
      <c r="AI10" s="9"/>
      <c r="AJ10" s="9"/>
      <c r="AK10" s="1"/>
      <c r="AL10" s="1" t="e">
        <f aca="false">SUMPRODUCT(B10:AJ10,PVCapPrice)</f>
        <v>#DIV/0!</v>
      </c>
      <c r="AM10" s="1"/>
      <c r="AN10" s="1"/>
      <c r="AO10" s="1"/>
      <c r="AP10" s="1"/>
      <c r="AQ10" s="1"/>
    </row>
    <row r="11" customFormat="false" ht="11.25" hidden="false" customHeight="false" outlineLevel="0" collapsed="false">
      <c r="A11" s="1" t="n">
        <v>9</v>
      </c>
      <c r="B11" s="16"/>
      <c r="C11" s="8" t="n">
        <f aca="false">+[3]data1rev!A10</f>
        <v>21687.04</v>
      </c>
      <c r="D11" s="8" t="n">
        <f aca="false">+[3]data1rev!B10</f>
        <v>15575.226</v>
      </c>
      <c r="E11" s="8" t="n">
        <f aca="false">+[3]data1rev!C10</f>
        <v>13222.39</v>
      </c>
      <c r="F11" s="8" t="n">
        <f aca="false">+[3]data1rev!D10</f>
        <v>13061.89</v>
      </c>
      <c r="G11" s="8" t="n">
        <f aca="false">+[3]data1rev!E10</f>
        <v>13061.89</v>
      </c>
      <c r="H11" s="8" t="n">
        <f aca="false">+[3]data1rev!F10</f>
        <v>10821.156</v>
      </c>
      <c r="I11" s="8" t="n">
        <f aca="false">+[3]data1rev!G10</f>
        <v>10791.59</v>
      </c>
      <c r="J11" s="8" t="n">
        <f aca="false">+[3]data1rev!H10</f>
        <v>10791.59</v>
      </c>
      <c r="K11" s="8" t="n">
        <f aca="false">+[3]data1rev!I10</f>
        <v>10791.59</v>
      </c>
      <c r="L11" s="8" t="n">
        <f aca="false">+[3]data1rev!J10</f>
        <v>10821.156</v>
      </c>
      <c r="M11" s="8" t="n">
        <f aca="false">+[3]data1rev!K10</f>
        <v>10791.59</v>
      </c>
      <c r="N11" s="8" t="n">
        <f aca="false">+[3]data1rev!L10</f>
        <v>10791.59</v>
      </c>
      <c r="O11" s="8" t="n">
        <f aca="false">+[3]data1rev!M10</f>
        <v>10275.62</v>
      </c>
      <c r="P11" s="8" t="n">
        <f aca="false">+[3]data1rev!N10</f>
        <v>10129.416</v>
      </c>
      <c r="Q11" s="8" t="n">
        <f aca="false">+[3]data1rev!O10</f>
        <v>10101.74</v>
      </c>
      <c r="R11" s="8" t="n">
        <f aca="false">+[3]data1rev!P10</f>
        <v>0</v>
      </c>
      <c r="S11" s="8" t="n">
        <f aca="false">+[3]data1rev!Q10</f>
        <v>0</v>
      </c>
      <c r="T11" s="8" t="n">
        <f aca="false">+[3]data1rev!R10</f>
        <v>0</v>
      </c>
      <c r="U11" s="8" t="n">
        <f aca="false">+[3]data1rev!S10</f>
        <v>0</v>
      </c>
      <c r="V11" s="8" t="n">
        <f aca="false">+[3]data1rev!T10</f>
        <v>0</v>
      </c>
      <c r="W11" s="8" t="n">
        <f aca="false">+[3]data1rev!U10</f>
        <v>0</v>
      </c>
      <c r="X11" s="8" t="n">
        <f aca="false">+[3]data1rev!V10</f>
        <v>0</v>
      </c>
      <c r="Y11" s="8" t="n">
        <f aca="false">+[3]data1rev!W10</f>
        <v>0</v>
      </c>
      <c r="Z11" s="8" t="n">
        <f aca="false">+[3]data1rev!X10</f>
        <v>0</v>
      </c>
      <c r="AA11" s="8" t="n">
        <f aca="false">+[3]data1rev!Y10</f>
        <v>0</v>
      </c>
      <c r="AB11" s="9"/>
      <c r="AC11" s="9"/>
      <c r="AD11" s="9"/>
      <c r="AE11" s="9"/>
      <c r="AF11" s="9"/>
      <c r="AG11" s="9"/>
      <c r="AH11" s="9"/>
      <c r="AI11" s="9"/>
      <c r="AJ11" s="9"/>
      <c r="AK11" s="1"/>
      <c r="AL11" s="1" t="e">
        <f aca="false">SUMPRODUCT(B11:AJ11,PVCapPrice)</f>
        <v>#DIV/0!</v>
      </c>
      <c r="AM11" s="1"/>
      <c r="AN11" s="1"/>
      <c r="AO11" s="1"/>
      <c r="AP11" s="1"/>
      <c r="AQ11" s="1"/>
    </row>
    <row r="12" customFormat="false" ht="11.25" hidden="false" customHeight="false" outlineLevel="0" collapsed="false">
      <c r="A12" s="1" t="n">
        <v>10</v>
      </c>
      <c r="B12" s="16"/>
      <c r="C12" s="8" t="n">
        <f aca="false">+[3]data1rev!A11</f>
        <v>21687.04</v>
      </c>
      <c r="D12" s="8" t="n">
        <f aca="false">+[3]data1rev!B11</f>
        <v>15575.226</v>
      </c>
      <c r="E12" s="8" t="n">
        <f aca="false">+[3]data1rev!C11</f>
        <v>13222.39</v>
      </c>
      <c r="F12" s="8" t="n">
        <f aca="false">+[3]data1rev!D11</f>
        <v>13061.89</v>
      </c>
      <c r="G12" s="8" t="n">
        <f aca="false">+[3]data1rev!E11</f>
        <v>13061.89</v>
      </c>
      <c r="H12" s="8" t="n">
        <f aca="false">+[3]data1rev!F11</f>
        <v>10821.156</v>
      </c>
      <c r="I12" s="8" t="n">
        <f aca="false">+[3]data1rev!G11</f>
        <v>10791.59</v>
      </c>
      <c r="J12" s="8" t="n">
        <f aca="false">+[3]data1rev!H11</f>
        <v>10791.59</v>
      </c>
      <c r="K12" s="8" t="n">
        <f aca="false">+[3]data1rev!I11</f>
        <v>10791.59</v>
      </c>
      <c r="L12" s="8" t="n">
        <f aca="false">+[3]data1rev!J11</f>
        <v>10821.156</v>
      </c>
      <c r="M12" s="8" t="n">
        <f aca="false">+[3]data1rev!K11</f>
        <v>10791.59</v>
      </c>
      <c r="N12" s="8" t="n">
        <f aca="false">+[3]data1rev!L11</f>
        <v>10791.59</v>
      </c>
      <c r="O12" s="8" t="n">
        <f aca="false">+[3]data1rev!M11</f>
        <v>10275.62</v>
      </c>
      <c r="P12" s="8" t="n">
        <f aca="false">+[3]data1rev!N11</f>
        <v>10129.416</v>
      </c>
      <c r="Q12" s="8" t="n">
        <f aca="false">+[3]data1rev!O11</f>
        <v>10101.74</v>
      </c>
      <c r="R12" s="8" t="n">
        <f aca="false">+[3]data1rev!P11</f>
        <v>0</v>
      </c>
      <c r="S12" s="8" t="n">
        <f aca="false">+[3]data1rev!Q11</f>
        <v>0</v>
      </c>
      <c r="T12" s="8" t="n">
        <f aca="false">+[3]data1rev!R11</f>
        <v>0</v>
      </c>
      <c r="U12" s="8" t="n">
        <f aca="false">+[3]data1rev!S11</f>
        <v>0</v>
      </c>
      <c r="V12" s="8" t="n">
        <f aca="false">+[3]data1rev!T11</f>
        <v>0</v>
      </c>
      <c r="W12" s="8" t="n">
        <f aca="false">+[3]data1rev!U11</f>
        <v>0</v>
      </c>
      <c r="X12" s="8" t="n">
        <f aca="false">+[3]data1rev!V11</f>
        <v>0</v>
      </c>
      <c r="Y12" s="8" t="n">
        <f aca="false">+[3]data1rev!W11</f>
        <v>0</v>
      </c>
      <c r="Z12" s="8" t="n">
        <f aca="false">+[3]data1rev!X11</f>
        <v>0</v>
      </c>
      <c r="AA12" s="8" t="n">
        <f aca="false">+[3]data1rev!Y11</f>
        <v>0</v>
      </c>
      <c r="AB12" s="9"/>
      <c r="AC12" s="9"/>
      <c r="AD12" s="9"/>
      <c r="AE12" s="9"/>
      <c r="AF12" s="9"/>
      <c r="AG12" s="9"/>
      <c r="AH12" s="9"/>
      <c r="AI12" s="9"/>
      <c r="AJ12" s="9"/>
      <c r="AK12" s="1"/>
      <c r="AL12" s="1" t="e">
        <f aca="false">SUMPRODUCT(B12:AJ12,PVCapPrice)</f>
        <v>#DIV/0!</v>
      </c>
      <c r="AM12" s="1"/>
      <c r="AN12" s="1"/>
      <c r="AO12" s="1"/>
      <c r="AP12" s="1"/>
      <c r="AQ12" s="1"/>
    </row>
    <row r="13" customFormat="false" ht="11.25" hidden="false" customHeight="false" outlineLevel="0" collapsed="false">
      <c r="A13" s="1" t="n">
        <v>11</v>
      </c>
      <c r="B13" s="16"/>
      <c r="C13" s="8" t="n">
        <f aca="false">+[3]data1rev!A12</f>
        <v>21687.04</v>
      </c>
      <c r="D13" s="8" t="n">
        <f aca="false">+[3]data1rev!B12</f>
        <v>15575.226</v>
      </c>
      <c r="E13" s="8" t="n">
        <f aca="false">+[3]data1rev!C12</f>
        <v>13222.39</v>
      </c>
      <c r="F13" s="8" t="n">
        <f aca="false">+[3]data1rev!D12</f>
        <v>13061.89</v>
      </c>
      <c r="G13" s="8" t="n">
        <f aca="false">+[3]data1rev!E12</f>
        <v>13061.89</v>
      </c>
      <c r="H13" s="8" t="n">
        <f aca="false">+[3]data1rev!F12</f>
        <v>10821.156</v>
      </c>
      <c r="I13" s="8" t="n">
        <f aca="false">+[3]data1rev!G12</f>
        <v>10791.59</v>
      </c>
      <c r="J13" s="8" t="n">
        <f aca="false">+[3]data1rev!H12</f>
        <v>10791.59</v>
      </c>
      <c r="K13" s="8" t="n">
        <f aca="false">+[3]data1rev!I12</f>
        <v>10791.59</v>
      </c>
      <c r="L13" s="8" t="n">
        <f aca="false">+[3]data1rev!J12</f>
        <v>10821.156</v>
      </c>
      <c r="M13" s="8" t="n">
        <f aca="false">+[3]data1rev!K12</f>
        <v>10791.59</v>
      </c>
      <c r="N13" s="8" t="n">
        <f aca="false">+[3]data1rev!L12</f>
        <v>10791.59</v>
      </c>
      <c r="O13" s="8" t="n">
        <f aca="false">+[3]data1rev!M12</f>
        <v>10275.62</v>
      </c>
      <c r="P13" s="8" t="n">
        <f aca="false">+[3]data1rev!N12</f>
        <v>10129.416</v>
      </c>
      <c r="Q13" s="8" t="n">
        <f aca="false">+[3]data1rev!O12</f>
        <v>10101.74</v>
      </c>
      <c r="R13" s="8" t="n">
        <f aca="false">+[3]data1rev!P12</f>
        <v>0</v>
      </c>
      <c r="S13" s="8" t="n">
        <f aca="false">+[3]data1rev!Q12</f>
        <v>0</v>
      </c>
      <c r="T13" s="8" t="n">
        <f aca="false">+[3]data1rev!R12</f>
        <v>0</v>
      </c>
      <c r="U13" s="8" t="n">
        <f aca="false">+[3]data1rev!S12</f>
        <v>0</v>
      </c>
      <c r="V13" s="8" t="n">
        <f aca="false">+[3]data1rev!T12</f>
        <v>0</v>
      </c>
      <c r="W13" s="8" t="n">
        <f aca="false">+[3]data1rev!U12</f>
        <v>0</v>
      </c>
      <c r="X13" s="8" t="n">
        <f aca="false">+[3]data1rev!V12</f>
        <v>0</v>
      </c>
      <c r="Y13" s="8" t="n">
        <f aca="false">+[3]data1rev!W12</f>
        <v>0</v>
      </c>
      <c r="Z13" s="8" t="n">
        <f aca="false">+[3]data1rev!X12</f>
        <v>0</v>
      </c>
      <c r="AA13" s="8" t="n">
        <f aca="false">+[3]data1rev!Y12</f>
        <v>0</v>
      </c>
      <c r="AB13" s="9"/>
      <c r="AC13" s="9"/>
      <c r="AD13" s="9"/>
      <c r="AE13" s="9"/>
      <c r="AF13" s="9"/>
      <c r="AG13" s="9"/>
      <c r="AH13" s="9"/>
      <c r="AI13" s="9"/>
      <c r="AJ13" s="9"/>
      <c r="AK13" s="1"/>
      <c r="AL13" s="1" t="e">
        <f aca="false">SUMPRODUCT(B13:AJ13,PVCapPrice)</f>
        <v>#DIV/0!</v>
      </c>
      <c r="AM13" s="1"/>
      <c r="AN13" s="1"/>
      <c r="AO13" s="1"/>
      <c r="AP13" s="1"/>
      <c r="AQ13" s="1"/>
    </row>
    <row r="14" customFormat="false" ht="11.25" hidden="false" customHeight="false" outlineLevel="0" collapsed="false">
      <c r="A14" s="1" t="n">
        <v>12</v>
      </c>
      <c r="B14" s="16"/>
      <c r="C14" s="8" t="n">
        <f aca="false">+[3]data1rev!A13</f>
        <v>21687.04</v>
      </c>
      <c r="D14" s="8" t="n">
        <f aca="false">+[3]data1rev!B13</f>
        <v>15575.226</v>
      </c>
      <c r="E14" s="8" t="n">
        <f aca="false">+[3]data1rev!C13</f>
        <v>13222.39</v>
      </c>
      <c r="F14" s="8" t="n">
        <f aca="false">+[3]data1rev!D13</f>
        <v>13061.89</v>
      </c>
      <c r="G14" s="8" t="n">
        <f aca="false">+[3]data1rev!E13</f>
        <v>13061.89</v>
      </c>
      <c r="H14" s="8" t="n">
        <f aca="false">+[3]data1rev!F13</f>
        <v>10821.156</v>
      </c>
      <c r="I14" s="8" t="n">
        <f aca="false">+[3]data1rev!G13</f>
        <v>10791.59</v>
      </c>
      <c r="J14" s="8" t="n">
        <f aca="false">+[3]data1rev!H13</f>
        <v>10791.59</v>
      </c>
      <c r="K14" s="8" t="n">
        <f aca="false">+[3]data1rev!I13</f>
        <v>10791.59</v>
      </c>
      <c r="L14" s="8" t="n">
        <f aca="false">+[3]data1rev!J13</f>
        <v>10821.156</v>
      </c>
      <c r="M14" s="8" t="n">
        <f aca="false">+[3]data1rev!K13</f>
        <v>10791.59</v>
      </c>
      <c r="N14" s="8" t="n">
        <f aca="false">+[3]data1rev!L13</f>
        <v>10791.59</v>
      </c>
      <c r="O14" s="8" t="n">
        <f aca="false">+[3]data1rev!M13</f>
        <v>10275.62</v>
      </c>
      <c r="P14" s="8" t="n">
        <f aca="false">+[3]data1rev!N13</f>
        <v>10129.416</v>
      </c>
      <c r="Q14" s="8" t="n">
        <f aca="false">+[3]data1rev!O13</f>
        <v>10101.74</v>
      </c>
      <c r="R14" s="8" t="n">
        <f aca="false">+[3]data1rev!P13</f>
        <v>0</v>
      </c>
      <c r="S14" s="8" t="n">
        <f aca="false">+[3]data1rev!Q13</f>
        <v>0</v>
      </c>
      <c r="T14" s="8" t="n">
        <f aca="false">+[3]data1rev!R13</f>
        <v>0</v>
      </c>
      <c r="U14" s="8" t="n">
        <f aca="false">+[3]data1rev!S13</f>
        <v>0</v>
      </c>
      <c r="V14" s="8" t="n">
        <f aca="false">+[3]data1rev!T13</f>
        <v>0</v>
      </c>
      <c r="W14" s="8" t="n">
        <f aca="false">+[3]data1rev!U13</f>
        <v>0</v>
      </c>
      <c r="X14" s="8" t="n">
        <f aca="false">+[3]data1rev!V13</f>
        <v>0</v>
      </c>
      <c r="Y14" s="8" t="n">
        <f aca="false">+[3]data1rev!W13</f>
        <v>0</v>
      </c>
      <c r="Z14" s="8" t="n">
        <f aca="false">+[3]data1rev!X13</f>
        <v>0</v>
      </c>
      <c r="AA14" s="8" t="n">
        <f aca="false">+[3]data1rev!Y13</f>
        <v>0</v>
      </c>
      <c r="AB14" s="9"/>
      <c r="AC14" s="9"/>
      <c r="AD14" s="9"/>
      <c r="AE14" s="9"/>
      <c r="AF14" s="9"/>
      <c r="AG14" s="9"/>
      <c r="AH14" s="9"/>
      <c r="AI14" s="9"/>
      <c r="AJ14" s="9"/>
      <c r="AK14" s="1"/>
      <c r="AL14" s="1" t="e">
        <f aca="false">SUMPRODUCT(B14:AJ14,PVCapPrice)</f>
        <v>#DIV/0!</v>
      </c>
      <c r="AM14" s="1"/>
      <c r="AN14" s="1"/>
      <c r="AO14" s="1"/>
      <c r="AP14" s="1"/>
      <c r="AQ14" s="1"/>
    </row>
    <row r="15" customFormat="false" ht="11.25" hidden="false" customHeight="false" outlineLevel="0" collapsed="false">
      <c r="A15" s="1" t="n">
        <v>13</v>
      </c>
      <c r="B15" s="16"/>
      <c r="C15" s="8" t="n">
        <f aca="false">+[3]data1rev!A14</f>
        <v>21687.04</v>
      </c>
      <c r="D15" s="8" t="n">
        <f aca="false">+[3]data1rev!B14</f>
        <v>15575.226</v>
      </c>
      <c r="E15" s="8" t="n">
        <f aca="false">+[3]data1rev!C14</f>
        <v>13222.39</v>
      </c>
      <c r="F15" s="8" t="n">
        <f aca="false">+[3]data1rev!D14</f>
        <v>13061.89</v>
      </c>
      <c r="G15" s="8" t="n">
        <f aca="false">+[3]data1rev!E14</f>
        <v>13061.89</v>
      </c>
      <c r="H15" s="8" t="n">
        <f aca="false">+[3]data1rev!F14</f>
        <v>10821.156</v>
      </c>
      <c r="I15" s="8" t="n">
        <f aca="false">+[3]data1rev!G14</f>
        <v>10791.59</v>
      </c>
      <c r="J15" s="8" t="n">
        <f aca="false">+[3]data1rev!H14</f>
        <v>10791.59</v>
      </c>
      <c r="K15" s="8" t="n">
        <f aca="false">+[3]data1rev!I14</f>
        <v>10791.59</v>
      </c>
      <c r="L15" s="8" t="n">
        <f aca="false">+[3]data1rev!J14</f>
        <v>10821.156</v>
      </c>
      <c r="M15" s="8" t="n">
        <f aca="false">+[3]data1rev!K14</f>
        <v>10791.59</v>
      </c>
      <c r="N15" s="8" t="n">
        <f aca="false">+[3]data1rev!L14</f>
        <v>10791.59</v>
      </c>
      <c r="O15" s="8" t="n">
        <f aca="false">+[3]data1rev!M14</f>
        <v>10275.62</v>
      </c>
      <c r="P15" s="8" t="n">
        <f aca="false">+[3]data1rev!N14</f>
        <v>10129.416</v>
      </c>
      <c r="Q15" s="8" t="n">
        <f aca="false">+[3]data1rev!O14</f>
        <v>10101.74</v>
      </c>
      <c r="R15" s="8" t="n">
        <f aca="false">+[3]data1rev!P14</f>
        <v>0</v>
      </c>
      <c r="S15" s="8" t="n">
        <f aca="false">+[3]data1rev!Q14</f>
        <v>0</v>
      </c>
      <c r="T15" s="8" t="n">
        <f aca="false">+[3]data1rev!R14</f>
        <v>0</v>
      </c>
      <c r="U15" s="8" t="n">
        <f aca="false">+[3]data1rev!S14</f>
        <v>0</v>
      </c>
      <c r="V15" s="8" t="n">
        <f aca="false">+[3]data1rev!T14</f>
        <v>0</v>
      </c>
      <c r="W15" s="8" t="n">
        <f aca="false">+[3]data1rev!U14</f>
        <v>0</v>
      </c>
      <c r="X15" s="8" t="n">
        <f aca="false">+[3]data1rev!V14</f>
        <v>0</v>
      </c>
      <c r="Y15" s="8" t="n">
        <f aca="false">+[3]data1rev!W14</f>
        <v>0</v>
      </c>
      <c r="Z15" s="8" t="n">
        <f aca="false">+[3]data1rev!X14</f>
        <v>0</v>
      </c>
      <c r="AA15" s="8" t="n">
        <f aca="false">+[3]data1rev!Y14</f>
        <v>0</v>
      </c>
      <c r="AB15" s="9"/>
      <c r="AC15" s="9"/>
      <c r="AD15" s="9"/>
      <c r="AE15" s="9"/>
      <c r="AF15" s="9"/>
      <c r="AG15" s="9"/>
      <c r="AH15" s="9"/>
      <c r="AI15" s="9"/>
      <c r="AJ15" s="9"/>
      <c r="AK15" s="1"/>
      <c r="AL15" s="1" t="e">
        <f aca="false">SUMPRODUCT(B15:AJ15,PVCapPrice)</f>
        <v>#DIV/0!</v>
      </c>
      <c r="AM15" s="1"/>
      <c r="AN15" s="1"/>
      <c r="AO15" s="1"/>
      <c r="AP15" s="1"/>
      <c r="AQ15" s="1"/>
    </row>
    <row r="16" customFormat="false" ht="11.25" hidden="false" customHeight="false" outlineLevel="0" collapsed="false">
      <c r="A16" s="1" t="n">
        <v>14</v>
      </c>
      <c r="B16" s="16"/>
      <c r="C16" s="8" t="n">
        <f aca="false">+[3]data1rev!A15</f>
        <v>21687.04</v>
      </c>
      <c r="D16" s="8" t="n">
        <f aca="false">+[3]data1rev!B15</f>
        <v>15575.226</v>
      </c>
      <c r="E16" s="8" t="n">
        <f aca="false">+[3]data1rev!C15</f>
        <v>13222.39</v>
      </c>
      <c r="F16" s="8" t="n">
        <f aca="false">+[3]data1rev!D15</f>
        <v>13061.89</v>
      </c>
      <c r="G16" s="8" t="n">
        <f aca="false">+[3]data1rev!E15</f>
        <v>13061.89</v>
      </c>
      <c r="H16" s="8" t="n">
        <f aca="false">+[3]data1rev!F15</f>
        <v>10821.156</v>
      </c>
      <c r="I16" s="8" t="n">
        <f aca="false">+[3]data1rev!G15</f>
        <v>10791.59</v>
      </c>
      <c r="J16" s="8" t="n">
        <f aca="false">+[3]data1rev!H15</f>
        <v>10791.59</v>
      </c>
      <c r="K16" s="8" t="n">
        <f aca="false">+[3]data1rev!I15</f>
        <v>10791.59</v>
      </c>
      <c r="L16" s="8" t="n">
        <f aca="false">+[3]data1rev!J15</f>
        <v>10821.156</v>
      </c>
      <c r="M16" s="8" t="n">
        <f aca="false">+[3]data1rev!K15</f>
        <v>10791.59</v>
      </c>
      <c r="N16" s="8" t="n">
        <f aca="false">+[3]data1rev!L15</f>
        <v>10791.59</v>
      </c>
      <c r="O16" s="8" t="n">
        <f aca="false">+[3]data1rev!M15</f>
        <v>10275.62</v>
      </c>
      <c r="P16" s="8" t="n">
        <f aca="false">+[3]data1rev!N15</f>
        <v>10129.416</v>
      </c>
      <c r="Q16" s="8" t="n">
        <f aca="false">+[3]data1rev!O15</f>
        <v>10101.74</v>
      </c>
      <c r="R16" s="8" t="n">
        <f aca="false">+[3]data1rev!P15</f>
        <v>0</v>
      </c>
      <c r="S16" s="8" t="n">
        <f aca="false">+[3]data1rev!Q15</f>
        <v>0</v>
      </c>
      <c r="T16" s="8" t="n">
        <f aca="false">+[3]data1rev!R15</f>
        <v>0</v>
      </c>
      <c r="U16" s="8" t="n">
        <f aca="false">+[3]data1rev!S15</f>
        <v>0</v>
      </c>
      <c r="V16" s="8" t="n">
        <f aca="false">+[3]data1rev!T15</f>
        <v>0</v>
      </c>
      <c r="W16" s="8" t="n">
        <f aca="false">+[3]data1rev!U15</f>
        <v>0</v>
      </c>
      <c r="X16" s="8" t="n">
        <f aca="false">+[3]data1rev!V15</f>
        <v>0</v>
      </c>
      <c r="Y16" s="8" t="n">
        <f aca="false">+[3]data1rev!W15</f>
        <v>0</v>
      </c>
      <c r="Z16" s="8" t="n">
        <f aca="false">+[3]data1rev!X15</f>
        <v>0</v>
      </c>
      <c r="AA16" s="8" t="n">
        <f aca="false">+[3]data1rev!Y15</f>
        <v>0</v>
      </c>
      <c r="AB16" s="9"/>
      <c r="AC16" s="9"/>
      <c r="AD16" s="9"/>
      <c r="AE16" s="9"/>
      <c r="AF16" s="9"/>
      <c r="AG16" s="9"/>
      <c r="AH16" s="9"/>
      <c r="AI16" s="9"/>
      <c r="AJ16" s="9"/>
      <c r="AK16" s="1"/>
      <c r="AL16" s="1" t="e">
        <f aca="false">SUMPRODUCT(B16:AJ16,PVCapPrice)</f>
        <v>#DIV/0!</v>
      </c>
      <c r="AM16" s="1"/>
      <c r="AN16" s="1"/>
      <c r="AO16" s="1"/>
      <c r="AP16" s="1"/>
      <c r="AQ16" s="1"/>
    </row>
    <row r="17" customFormat="false" ht="11.25" hidden="false" customHeight="false" outlineLevel="0" collapsed="false">
      <c r="A17" s="1" t="n">
        <v>15</v>
      </c>
      <c r="B17" s="16"/>
      <c r="C17" s="8" t="n">
        <f aca="false">+[3]data1rev!A16</f>
        <v>21687.04</v>
      </c>
      <c r="D17" s="8" t="n">
        <f aca="false">+[3]data1rev!B16</f>
        <v>15575.226</v>
      </c>
      <c r="E17" s="8" t="n">
        <f aca="false">+[3]data1rev!C16</f>
        <v>13222.39</v>
      </c>
      <c r="F17" s="8" t="n">
        <f aca="false">+[3]data1rev!D16</f>
        <v>13061.89</v>
      </c>
      <c r="G17" s="8" t="n">
        <f aca="false">+[3]data1rev!E16</f>
        <v>13061.89</v>
      </c>
      <c r="H17" s="8" t="n">
        <f aca="false">+[3]data1rev!F16</f>
        <v>10821.156</v>
      </c>
      <c r="I17" s="8" t="n">
        <f aca="false">+[3]data1rev!G16</f>
        <v>10791.59</v>
      </c>
      <c r="J17" s="8" t="n">
        <f aca="false">+[3]data1rev!H16</f>
        <v>10791.59</v>
      </c>
      <c r="K17" s="8" t="n">
        <f aca="false">+[3]data1rev!I16</f>
        <v>10791.59</v>
      </c>
      <c r="L17" s="8" t="n">
        <f aca="false">+[3]data1rev!J16</f>
        <v>10821.156</v>
      </c>
      <c r="M17" s="8" t="n">
        <f aca="false">+[3]data1rev!K16</f>
        <v>10791.59</v>
      </c>
      <c r="N17" s="8" t="n">
        <f aca="false">+[3]data1rev!L16</f>
        <v>10791.59</v>
      </c>
      <c r="O17" s="8" t="n">
        <f aca="false">+[3]data1rev!M16</f>
        <v>10275.62</v>
      </c>
      <c r="P17" s="8" t="n">
        <f aca="false">+[3]data1rev!N16</f>
        <v>10129.416</v>
      </c>
      <c r="Q17" s="8" t="n">
        <f aca="false">+[3]data1rev!O16</f>
        <v>10101.74</v>
      </c>
      <c r="R17" s="8" t="n">
        <f aca="false">+[3]data1rev!P16</f>
        <v>0</v>
      </c>
      <c r="S17" s="8" t="n">
        <f aca="false">+[3]data1rev!Q16</f>
        <v>0</v>
      </c>
      <c r="T17" s="8" t="n">
        <f aca="false">+[3]data1rev!R16</f>
        <v>0</v>
      </c>
      <c r="U17" s="8" t="n">
        <f aca="false">+[3]data1rev!S16</f>
        <v>0</v>
      </c>
      <c r="V17" s="8" t="n">
        <f aca="false">+[3]data1rev!T16</f>
        <v>0</v>
      </c>
      <c r="W17" s="8" t="n">
        <f aca="false">+[3]data1rev!U16</f>
        <v>0</v>
      </c>
      <c r="X17" s="8" t="n">
        <f aca="false">+[3]data1rev!V16</f>
        <v>0</v>
      </c>
      <c r="Y17" s="8" t="n">
        <f aca="false">+[3]data1rev!W16</f>
        <v>0</v>
      </c>
      <c r="Z17" s="8" t="n">
        <f aca="false">+[3]data1rev!X16</f>
        <v>0</v>
      </c>
      <c r="AA17" s="8" t="n">
        <f aca="false">+[3]data1rev!Y16</f>
        <v>0</v>
      </c>
      <c r="AB17" s="9"/>
      <c r="AC17" s="9"/>
      <c r="AD17" s="9"/>
      <c r="AE17" s="9"/>
      <c r="AF17" s="9"/>
      <c r="AG17" s="9"/>
      <c r="AH17" s="9"/>
      <c r="AI17" s="9"/>
      <c r="AJ17" s="9"/>
      <c r="AK17" s="1"/>
      <c r="AL17" s="1" t="e">
        <f aca="false">SUMPRODUCT(B17:AJ17,PVCapPrice)</f>
        <v>#DIV/0!</v>
      </c>
      <c r="AM17" s="1"/>
      <c r="AN17" s="1"/>
      <c r="AO17" s="1"/>
      <c r="AP17" s="1"/>
      <c r="AQ17" s="1"/>
    </row>
    <row r="18" customFormat="false" ht="11.25" hidden="false" customHeight="false" outlineLevel="0" collapsed="false">
      <c r="A18" s="1" t="n">
        <v>16</v>
      </c>
      <c r="B18" s="16"/>
      <c r="C18" s="8" t="n">
        <f aca="false">+[3]data1rev!A17</f>
        <v>21687.04</v>
      </c>
      <c r="D18" s="8" t="n">
        <f aca="false">+[3]data1rev!B17</f>
        <v>15575.226</v>
      </c>
      <c r="E18" s="8" t="n">
        <f aca="false">+[3]data1rev!C17</f>
        <v>13222.39</v>
      </c>
      <c r="F18" s="8" t="n">
        <f aca="false">+[3]data1rev!D17</f>
        <v>13061.89</v>
      </c>
      <c r="G18" s="8" t="n">
        <f aca="false">+[3]data1rev!E17</f>
        <v>13061.89</v>
      </c>
      <c r="H18" s="8" t="n">
        <f aca="false">+[3]data1rev!F17</f>
        <v>10821.156</v>
      </c>
      <c r="I18" s="8" t="n">
        <f aca="false">+[3]data1rev!G17</f>
        <v>10791.59</v>
      </c>
      <c r="J18" s="8" t="n">
        <f aca="false">+[3]data1rev!H17</f>
        <v>10791.59</v>
      </c>
      <c r="K18" s="8" t="n">
        <f aca="false">+[3]data1rev!I17</f>
        <v>10791.59</v>
      </c>
      <c r="L18" s="8" t="n">
        <f aca="false">+[3]data1rev!J17</f>
        <v>10821.156</v>
      </c>
      <c r="M18" s="8" t="n">
        <f aca="false">+[3]data1rev!K17</f>
        <v>10791.59</v>
      </c>
      <c r="N18" s="8" t="n">
        <f aca="false">+[3]data1rev!L17</f>
        <v>10791.59</v>
      </c>
      <c r="O18" s="8" t="n">
        <f aca="false">+[3]data1rev!M17</f>
        <v>10275.62</v>
      </c>
      <c r="P18" s="8" t="n">
        <f aca="false">+[3]data1rev!N17</f>
        <v>10129.416</v>
      </c>
      <c r="Q18" s="8" t="n">
        <f aca="false">+[3]data1rev!O17</f>
        <v>10101.74</v>
      </c>
      <c r="R18" s="8" t="n">
        <f aca="false">+[3]data1rev!P17</f>
        <v>0</v>
      </c>
      <c r="S18" s="8" t="n">
        <f aca="false">+[3]data1rev!Q17</f>
        <v>0</v>
      </c>
      <c r="T18" s="8" t="n">
        <f aca="false">+[3]data1rev!R17</f>
        <v>0</v>
      </c>
      <c r="U18" s="8" t="n">
        <f aca="false">+[3]data1rev!S17</f>
        <v>0</v>
      </c>
      <c r="V18" s="8" t="n">
        <f aca="false">+[3]data1rev!T17</f>
        <v>0</v>
      </c>
      <c r="W18" s="8" t="n">
        <f aca="false">+[3]data1rev!U17</f>
        <v>0</v>
      </c>
      <c r="X18" s="8" t="n">
        <f aca="false">+[3]data1rev!V17</f>
        <v>0</v>
      </c>
      <c r="Y18" s="8" t="n">
        <f aca="false">+[3]data1rev!W17</f>
        <v>0</v>
      </c>
      <c r="Z18" s="8" t="n">
        <f aca="false">+[3]data1rev!X17</f>
        <v>0</v>
      </c>
      <c r="AA18" s="8" t="n">
        <f aca="false">+[3]data1rev!Y17</f>
        <v>0</v>
      </c>
      <c r="AB18" s="9"/>
      <c r="AC18" s="9"/>
      <c r="AD18" s="9"/>
      <c r="AE18" s="9"/>
      <c r="AF18" s="9"/>
      <c r="AG18" s="9"/>
      <c r="AH18" s="9"/>
      <c r="AI18" s="9"/>
      <c r="AJ18" s="9"/>
      <c r="AK18" s="1"/>
      <c r="AL18" s="1" t="e">
        <f aca="false">SUMPRODUCT(B18:AJ18,PVCapPrice)</f>
        <v>#DIV/0!</v>
      </c>
      <c r="AM18" s="1"/>
      <c r="AN18" s="1"/>
      <c r="AO18" s="1"/>
      <c r="AP18" s="1"/>
      <c r="AQ18" s="1"/>
    </row>
    <row r="19" customFormat="false" ht="11.25" hidden="false" customHeight="false" outlineLevel="0" collapsed="false">
      <c r="A19" s="1" t="n">
        <v>17</v>
      </c>
      <c r="B19" s="16"/>
      <c r="C19" s="8" t="n">
        <f aca="false">+[3]data1rev!A18</f>
        <v>21687.04</v>
      </c>
      <c r="D19" s="8" t="n">
        <f aca="false">+[3]data1rev!B18</f>
        <v>15575.226</v>
      </c>
      <c r="E19" s="8" t="n">
        <f aca="false">+[3]data1rev!C18</f>
        <v>13222.39</v>
      </c>
      <c r="F19" s="8" t="n">
        <f aca="false">+[3]data1rev!D18</f>
        <v>13061.89</v>
      </c>
      <c r="G19" s="8" t="n">
        <f aca="false">+[3]data1rev!E18</f>
        <v>13061.89</v>
      </c>
      <c r="H19" s="8" t="n">
        <f aca="false">+[3]data1rev!F18</f>
        <v>10821.156</v>
      </c>
      <c r="I19" s="8" t="n">
        <f aca="false">+[3]data1rev!G18</f>
        <v>10791.59</v>
      </c>
      <c r="J19" s="8" t="n">
        <f aca="false">+[3]data1rev!H18</f>
        <v>10791.59</v>
      </c>
      <c r="K19" s="8" t="n">
        <f aca="false">+[3]data1rev!I18</f>
        <v>10791.59</v>
      </c>
      <c r="L19" s="8" t="n">
        <f aca="false">+[3]data1rev!J18</f>
        <v>10821.156</v>
      </c>
      <c r="M19" s="8" t="n">
        <f aca="false">+[3]data1rev!K18</f>
        <v>10791.59</v>
      </c>
      <c r="N19" s="8" t="n">
        <f aca="false">+[3]data1rev!L18</f>
        <v>10791.59</v>
      </c>
      <c r="O19" s="8" t="n">
        <f aca="false">+[3]data1rev!M18</f>
        <v>10275.62</v>
      </c>
      <c r="P19" s="8" t="n">
        <f aca="false">+[3]data1rev!N18</f>
        <v>10129.416</v>
      </c>
      <c r="Q19" s="8" t="n">
        <f aca="false">+[3]data1rev!O18</f>
        <v>10101.74</v>
      </c>
      <c r="R19" s="8" t="n">
        <f aca="false">+[3]data1rev!P18</f>
        <v>0</v>
      </c>
      <c r="S19" s="8" t="n">
        <f aca="false">+[3]data1rev!Q18</f>
        <v>0</v>
      </c>
      <c r="T19" s="8" t="n">
        <f aca="false">+[3]data1rev!R18</f>
        <v>0</v>
      </c>
      <c r="U19" s="8" t="n">
        <f aca="false">+[3]data1rev!S18</f>
        <v>0</v>
      </c>
      <c r="V19" s="8" t="n">
        <f aca="false">+[3]data1rev!T18</f>
        <v>0</v>
      </c>
      <c r="W19" s="8" t="n">
        <f aca="false">+[3]data1rev!U18</f>
        <v>0</v>
      </c>
      <c r="X19" s="8" t="n">
        <f aca="false">+[3]data1rev!V18</f>
        <v>0</v>
      </c>
      <c r="Y19" s="8" t="n">
        <f aca="false">+[3]data1rev!W18</f>
        <v>0</v>
      </c>
      <c r="Z19" s="8" t="n">
        <f aca="false">+[3]data1rev!X18</f>
        <v>0</v>
      </c>
      <c r="AA19" s="8" t="n">
        <f aca="false">+[3]data1rev!Y18</f>
        <v>0</v>
      </c>
      <c r="AB19" s="9"/>
      <c r="AC19" s="9"/>
      <c r="AD19" s="9"/>
      <c r="AE19" s="9"/>
      <c r="AF19" s="9"/>
      <c r="AG19" s="9"/>
      <c r="AH19" s="9"/>
      <c r="AI19" s="9"/>
      <c r="AJ19" s="9"/>
      <c r="AK19" s="1"/>
      <c r="AL19" s="1" t="e">
        <f aca="false">SUMPRODUCT(B19:AJ19,PVCapPrice)</f>
        <v>#DIV/0!</v>
      </c>
      <c r="AM19" s="1"/>
      <c r="AN19" s="1"/>
      <c r="AO19" s="1"/>
      <c r="AP19" s="1"/>
      <c r="AQ19" s="1"/>
    </row>
    <row r="20" customFormat="false" ht="11.25" hidden="false" customHeight="false" outlineLevel="0" collapsed="false">
      <c r="A20" s="1" t="n">
        <v>18</v>
      </c>
      <c r="B20" s="16"/>
      <c r="C20" s="8" t="n">
        <f aca="false">+[3]data1rev!A19</f>
        <v>21687.04</v>
      </c>
      <c r="D20" s="8" t="n">
        <f aca="false">+[3]data1rev!B19</f>
        <v>15575.226</v>
      </c>
      <c r="E20" s="8" t="n">
        <f aca="false">+[3]data1rev!C19</f>
        <v>13222.39</v>
      </c>
      <c r="F20" s="8" t="n">
        <f aca="false">+[3]data1rev!D19</f>
        <v>13061.89</v>
      </c>
      <c r="G20" s="8" t="n">
        <f aca="false">+[3]data1rev!E19</f>
        <v>13061.89</v>
      </c>
      <c r="H20" s="8" t="n">
        <f aca="false">+[3]data1rev!F19</f>
        <v>10821.156</v>
      </c>
      <c r="I20" s="8" t="n">
        <f aca="false">+[3]data1rev!G19</f>
        <v>10791.59</v>
      </c>
      <c r="J20" s="8" t="n">
        <f aca="false">+[3]data1rev!H19</f>
        <v>10791.59</v>
      </c>
      <c r="K20" s="8" t="n">
        <f aca="false">+[3]data1rev!I19</f>
        <v>10791.59</v>
      </c>
      <c r="L20" s="8" t="n">
        <f aca="false">+[3]data1rev!J19</f>
        <v>10821.156</v>
      </c>
      <c r="M20" s="8" t="n">
        <f aca="false">+[3]data1rev!K19</f>
        <v>10791.59</v>
      </c>
      <c r="N20" s="8" t="n">
        <f aca="false">+[3]data1rev!L19</f>
        <v>10791.59</v>
      </c>
      <c r="O20" s="8" t="n">
        <f aca="false">+[3]data1rev!M19</f>
        <v>10275.62</v>
      </c>
      <c r="P20" s="8" t="n">
        <f aca="false">+[3]data1rev!N19</f>
        <v>10129.416</v>
      </c>
      <c r="Q20" s="8" t="n">
        <f aca="false">+[3]data1rev!O19</f>
        <v>10101.74</v>
      </c>
      <c r="R20" s="8" t="n">
        <f aca="false">+[3]data1rev!P19</f>
        <v>0</v>
      </c>
      <c r="S20" s="8" t="n">
        <f aca="false">+[3]data1rev!Q19</f>
        <v>0</v>
      </c>
      <c r="T20" s="8" t="n">
        <f aca="false">+[3]data1rev!R19</f>
        <v>0</v>
      </c>
      <c r="U20" s="8" t="n">
        <f aca="false">+[3]data1rev!S19</f>
        <v>0</v>
      </c>
      <c r="V20" s="8" t="n">
        <f aca="false">+[3]data1rev!T19</f>
        <v>0</v>
      </c>
      <c r="W20" s="8" t="n">
        <f aca="false">+[3]data1rev!U19</f>
        <v>0</v>
      </c>
      <c r="X20" s="8" t="n">
        <f aca="false">+[3]data1rev!V19</f>
        <v>0</v>
      </c>
      <c r="Y20" s="8" t="n">
        <f aca="false">+[3]data1rev!W19</f>
        <v>0</v>
      </c>
      <c r="Z20" s="8" t="n">
        <f aca="false">+[3]data1rev!X19</f>
        <v>0</v>
      </c>
      <c r="AA20" s="8" t="n">
        <f aca="false">+[3]data1rev!Y19</f>
        <v>0</v>
      </c>
      <c r="AB20" s="9"/>
      <c r="AC20" s="9"/>
      <c r="AD20" s="9"/>
      <c r="AE20" s="9"/>
      <c r="AF20" s="9"/>
      <c r="AG20" s="9"/>
      <c r="AH20" s="9"/>
      <c r="AI20" s="9"/>
      <c r="AJ20" s="9"/>
      <c r="AK20" s="1"/>
      <c r="AL20" s="1" t="e">
        <f aca="false">SUMPRODUCT(B20:AJ20,PVCapPrice)</f>
        <v>#DIV/0!</v>
      </c>
      <c r="AM20" s="1"/>
      <c r="AN20" s="1"/>
      <c r="AO20" s="1"/>
      <c r="AP20" s="1"/>
      <c r="AQ20" s="1"/>
    </row>
    <row r="21" customFormat="false" ht="11.25" hidden="false" customHeight="false" outlineLevel="0" collapsed="false">
      <c r="A21" s="1" t="n">
        <v>19</v>
      </c>
      <c r="B21" s="16"/>
      <c r="C21" s="8" t="n">
        <f aca="false">+[3]data1rev!A20</f>
        <v>21687.04</v>
      </c>
      <c r="D21" s="8" t="n">
        <f aca="false">+[3]data1rev!B20</f>
        <v>15575.226</v>
      </c>
      <c r="E21" s="8" t="n">
        <f aca="false">+[3]data1rev!C20</f>
        <v>13222.39</v>
      </c>
      <c r="F21" s="8" t="n">
        <f aca="false">+[3]data1rev!D20</f>
        <v>13061.89</v>
      </c>
      <c r="G21" s="8" t="n">
        <f aca="false">+[3]data1rev!E20</f>
        <v>13061.89</v>
      </c>
      <c r="H21" s="8" t="n">
        <f aca="false">+[3]data1rev!F20</f>
        <v>10821.156</v>
      </c>
      <c r="I21" s="8" t="n">
        <f aca="false">+[3]data1rev!G20</f>
        <v>10791.59</v>
      </c>
      <c r="J21" s="8" t="n">
        <f aca="false">+[3]data1rev!H20</f>
        <v>10791.59</v>
      </c>
      <c r="K21" s="8" t="n">
        <f aca="false">+[3]data1rev!I20</f>
        <v>10791.59</v>
      </c>
      <c r="L21" s="8" t="n">
        <f aca="false">+[3]data1rev!J20</f>
        <v>10821.156</v>
      </c>
      <c r="M21" s="8" t="n">
        <f aca="false">+[3]data1rev!K20</f>
        <v>10791.59</v>
      </c>
      <c r="N21" s="8" t="n">
        <f aca="false">+[3]data1rev!L20</f>
        <v>10791.59</v>
      </c>
      <c r="O21" s="8" t="n">
        <f aca="false">+[3]data1rev!M20</f>
        <v>10275.62</v>
      </c>
      <c r="P21" s="8" t="n">
        <f aca="false">+[3]data1rev!N20</f>
        <v>10129.416</v>
      </c>
      <c r="Q21" s="8" t="n">
        <f aca="false">+[3]data1rev!O20</f>
        <v>10101.74</v>
      </c>
      <c r="R21" s="8" t="n">
        <f aca="false">+[3]data1rev!P20</f>
        <v>0</v>
      </c>
      <c r="S21" s="8" t="n">
        <f aca="false">+[3]data1rev!Q20</f>
        <v>0</v>
      </c>
      <c r="T21" s="8" t="n">
        <f aca="false">+[3]data1rev!R20</f>
        <v>0</v>
      </c>
      <c r="U21" s="8" t="n">
        <f aca="false">+[3]data1rev!S20</f>
        <v>0</v>
      </c>
      <c r="V21" s="8" t="n">
        <f aca="false">+[3]data1rev!T20</f>
        <v>0</v>
      </c>
      <c r="W21" s="8" t="n">
        <f aca="false">+[3]data1rev!U20</f>
        <v>0</v>
      </c>
      <c r="X21" s="8" t="n">
        <f aca="false">+[3]data1rev!V20</f>
        <v>0</v>
      </c>
      <c r="Y21" s="8" t="n">
        <f aca="false">+[3]data1rev!W20</f>
        <v>0</v>
      </c>
      <c r="Z21" s="8" t="n">
        <f aca="false">+[3]data1rev!X20</f>
        <v>0</v>
      </c>
      <c r="AA21" s="8" t="n">
        <f aca="false">+[3]data1rev!Y20</f>
        <v>0</v>
      </c>
      <c r="AB21" s="9"/>
      <c r="AC21" s="9"/>
      <c r="AD21" s="9"/>
      <c r="AE21" s="9"/>
      <c r="AF21" s="9"/>
      <c r="AG21" s="9"/>
      <c r="AH21" s="9"/>
      <c r="AI21" s="9"/>
      <c r="AJ21" s="9"/>
      <c r="AK21" s="1"/>
      <c r="AL21" s="1" t="e">
        <f aca="false">SUMPRODUCT(B21:AJ21,PVCapPrice)</f>
        <v>#DIV/0!</v>
      </c>
      <c r="AM21" s="1"/>
      <c r="AN21" s="1"/>
      <c r="AO21" s="1"/>
      <c r="AP21" s="1"/>
      <c r="AQ21" s="1"/>
    </row>
    <row r="22" customFormat="false" ht="11.25" hidden="false" customHeight="false" outlineLevel="0" collapsed="false">
      <c r="A22" s="1" t="n">
        <v>20</v>
      </c>
      <c r="B22" s="16"/>
      <c r="C22" s="8" t="n">
        <f aca="false">+[3]data1rev!A21</f>
        <v>21687.04</v>
      </c>
      <c r="D22" s="8" t="n">
        <f aca="false">+[3]data1rev!B21</f>
        <v>15575.226</v>
      </c>
      <c r="E22" s="8" t="n">
        <f aca="false">+[3]data1rev!C21</f>
        <v>13222.39</v>
      </c>
      <c r="F22" s="8" t="n">
        <f aca="false">+[3]data1rev!D21</f>
        <v>13061.89</v>
      </c>
      <c r="G22" s="8" t="n">
        <f aca="false">+[3]data1rev!E21</f>
        <v>13061.89</v>
      </c>
      <c r="H22" s="8" t="n">
        <f aca="false">+[3]data1rev!F21</f>
        <v>10821.156</v>
      </c>
      <c r="I22" s="8" t="n">
        <f aca="false">+[3]data1rev!G21</f>
        <v>10791.59</v>
      </c>
      <c r="J22" s="8" t="n">
        <f aca="false">+[3]data1rev!H21</f>
        <v>10791.59</v>
      </c>
      <c r="K22" s="8" t="n">
        <f aca="false">+[3]data1rev!I21</f>
        <v>10791.59</v>
      </c>
      <c r="L22" s="8" t="n">
        <f aca="false">+[3]data1rev!J21</f>
        <v>10821.156</v>
      </c>
      <c r="M22" s="8" t="n">
        <f aca="false">+[3]data1rev!K21</f>
        <v>10791.59</v>
      </c>
      <c r="N22" s="8" t="n">
        <f aca="false">+[3]data1rev!L21</f>
        <v>10791.59</v>
      </c>
      <c r="O22" s="8" t="n">
        <f aca="false">+[3]data1rev!M21</f>
        <v>10275.62</v>
      </c>
      <c r="P22" s="8" t="n">
        <f aca="false">+[3]data1rev!N21</f>
        <v>10129.416</v>
      </c>
      <c r="Q22" s="8" t="n">
        <f aca="false">+[3]data1rev!O21</f>
        <v>10101.74</v>
      </c>
      <c r="R22" s="8" t="n">
        <f aca="false">+[3]data1rev!P21</f>
        <v>0</v>
      </c>
      <c r="S22" s="8" t="n">
        <f aca="false">+[3]data1rev!Q21</f>
        <v>0</v>
      </c>
      <c r="T22" s="8" t="n">
        <f aca="false">+[3]data1rev!R21</f>
        <v>0</v>
      </c>
      <c r="U22" s="8" t="n">
        <f aca="false">+[3]data1rev!S21</f>
        <v>0</v>
      </c>
      <c r="V22" s="8" t="n">
        <f aca="false">+[3]data1rev!T21</f>
        <v>0</v>
      </c>
      <c r="W22" s="8" t="n">
        <f aca="false">+[3]data1rev!U21</f>
        <v>0</v>
      </c>
      <c r="X22" s="8" t="n">
        <f aca="false">+[3]data1rev!V21</f>
        <v>0</v>
      </c>
      <c r="Y22" s="8" t="n">
        <f aca="false">+[3]data1rev!W21</f>
        <v>0</v>
      </c>
      <c r="Z22" s="8" t="n">
        <f aca="false">+[3]data1rev!X21</f>
        <v>0</v>
      </c>
      <c r="AA22" s="8" t="n">
        <f aca="false">+[3]data1rev!Y21</f>
        <v>0</v>
      </c>
      <c r="AB22" s="9"/>
      <c r="AC22" s="9"/>
      <c r="AD22" s="9"/>
      <c r="AE22" s="9"/>
      <c r="AF22" s="9"/>
      <c r="AG22" s="9"/>
      <c r="AH22" s="9"/>
      <c r="AI22" s="9"/>
      <c r="AJ22" s="9"/>
      <c r="AK22" s="1"/>
      <c r="AL22" s="1" t="e">
        <f aca="false">SUMPRODUCT(B22:AJ22,PVCapPrice)</f>
        <v>#DIV/0!</v>
      </c>
      <c r="AM22" s="1"/>
      <c r="AN22" s="1"/>
      <c r="AO22" s="1"/>
      <c r="AP22" s="1"/>
      <c r="AQ22" s="1"/>
    </row>
    <row r="23" customFormat="false" ht="11.25" hidden="false" customHeight="false" outlineLevel="0" collapsed="false">
      <c r="A23" s="1" t="n">
        <v>21</v>
      </c>
      <c r="B23" s="16"/>
      <c r="C23" s="8" t="n">
        <f aca="false">+[3]data1rev!A22</f>
        <v>21687.04</v>
      </c>
      <c r="D23" s="8" t="n">
        <f aca="false">+[3]data1rev!B22</f>
        <v>15575.226</v>
      </c>
      <c r="E23" s="8" t="n">
        <f aca="false">+[3]data1rev!C22</f>
        <v>13222.39</v>
      </c>
      <c r="F23" s="8" t="n">
        <f aca="false">+[3]data1rev!D22</f>
        <v>13061.89</v>
      </c>
      <c r="G23" s="8" t="n">
        <f aca="false">+[3]data1rev!E22</f>
        <v>13061.89</v>
      </c>
      <c r="H23" s="8" t="n">
        <f aca="false">+[3]data1rev!F22</f>
        <v>10821.156</v>
      </c>
      <c r="I23" s="8" t="n">
        <f aca="false">+[3]data1rev!G22</f>
        <v>10791.59</v>
      </c>
      <c r="J23" s="8" t="n">
        <f aca="false">+[3]data1rev!H22</f>
        <v>10791.59</v>
      </c>
      <c r="K23" s="8" t="n">
        <f aca="false">+[3]data1rev!I22</f>
        <v>10791.59</v>
      </c>
      <c r="L23" s="8" t="n">
        <f aca="false">+[3]data1rev!J22</f>
        <v>10821.156</v>
      </c>
      <c r="M23" s="8" t="n">
        <f aca="false">+[3]data1rev!K22</f>
        <v>10791.59</v>
      </c>
      <c r="N23" s="8" t="n">
        <f aca="false">+[3]data1rev!L22</f>
        <v>10791.59</v>
      </c>
      <c r="O23" s="8" t="n">
        <f aca="false">+[3]data1rev!M22</f>
        <v>10275.62</v>
      </c>
      <c r="P23" s="8" t="n">
        <f aca="false">+[3]data1rev!N22</f>
        <v>10129.416</v>
      </c>
      <c r="Q23" s="8" t="n">
        <f aca="false">+[3]data1rev!O22</f>
        <v>10101.74</v>
      </c>
      <c r="R23" s="8" t="n">
        <f aca="false">+[3]data1rev!P22</f>
        <v>0</v>
      </c>
      <c r="S23" s="8" t="n">
        <f aca="false">+[3]data1rev!Q22</f>
        <v>0</v>
      </c>
      <c r="T23" s="8" t="n">
        <f aca="false">+[3]data1rev!R22</f>
        <v>0</v>
      </c>
      <c r="U23" s="8" t="n">
        <f aca="false">+[3]data1rev!S22</f>
        <v>0</v>
      </c>
      <c r="V23" s="8" t="n">
        <f aca="false">+[3]data1rev!T22</f>
        <v>0</v>
      </c>
      <c r="W23" s="8" t="n">
        <f aca="false">+[3]data1rev!U22</f>
        <v>0</v>
      </c>
      <c r="X23" s="8" t="n">
        <f aca="false">+[3]data1rev!V22</f>
        <v>0</v>
      </c>
      <c r="Y23" s="8" t="n">
        <f aca="false">+[3]data1rev!W22</f>
        <v>0</v>
      </c>
      <c r="Z23" s="8" t="n">
        <f aca="false">+[3]data1rev!X22</f>
        <v>0</v>
      </c>
      <c r="AA23" s="8" t="n">
        <f aca="false">+[3]data1rev!Y22</f>
        <v>0</v>
      </c>
      <c r="AB23" s="9"/>
      <c r="AC23" s="9"/>
      <c r="AD23" s="9"/>
      <c r="AE23" s="9"/>
      <c r="AF23" s="9"/>
      <c r="AG23" s="9"/>
      <c r="AH23" s="9"/>
      <c r="AI23" s="9"/>
      <c r="AJ23" s="9"/>
      <c r="AK23" s="1"/>
      <c r="AL23" s="1" t="e">
        <f aca="false">SUMPRODUCT(B23:AJ23,PVCapPrice)</f>
        <v>#DIV/0!</v>
      </c>
      <c r="AM23" s="1"/>
      <c r="AN23" s="1"/>
      <c r="AO23" s="1"/>
      <c r="AP23" s="1"/>
      <c r="AQ23" s="1"/>
    </row>
    <row r="24" customFormat="false" ht="11.25" hidden="false" customHeight="false" outlineLevel="0" collapsed="false">
      <c r="A24" s="1" t="n">
        <v>22</v>
      </c>
      <c r="B24" s="16"/>
      <c r="C24" s="8" t="n">
        <f aca="false">+[3]data1rev!A23</f>
        <v>21687.04</v>
      </c>
      <c r="D24" s="8" t="n">
        <f aca="false">+[3]data1rev!B23</f>
        <v>15575.226</v>
      </c>
      <c r="E24" s="8" t="n">
        <f aca="false">+[3]data1rev!C23</f>
        <v>13222.39</v>
      </c>
      <c r="F24" s="8" t="n">
        <f aca="false">+[3]data1rev!D23</f>
        <v>13061.89</v>
      </c>
      <c r="G24" s="8" t="n">
        <f aca="false">+[3]data1rev!E23</f>
        <v>13061.89</v>
      </c>
      <c r="H24" s="8" t="n">
        <f aca="false">+[3]data1rev!F23</f>
        <v>10821.156</v>
      </c>
      <c r="I24" s="8" t="n">
        <f aca="false">+[3]data1rev!G23</f>
        <v>10791.59</v>
      </c>
      <c r="J24" s="8" t="n">
        <f aca="false">+[3]data1rev!H23</f>
        <v>10791.59</v>
      </c>
      <c r="K24" s="8" t="n">
        <f aca="false">+[3]data1rev!I23</f>
        <v>10791.59</v>
      </c>
      <c r="L24" s="8" t="n">
        <f aca="false">+[3]data1rev!J23</f>
        <v>10821.156</v>
      </c>
      <c r="M24" s="8" t="n">
        <f aca="false">+[3]data1rev!K23</f>
        <v>10791.59</v>
      </c>
      <c r="N24" s="8" t="n">
        <f aca="false">+[3]data1rev!L23</f>
        <v>10791.59</v>
      </c>
      <c r="O24" s="8" t="n">
        <f aca="false">+[3]data1rev!M23</f>
        <v>10275.62</v>
      </c>
      <c r="P24" s="8" t="n">
        <f aca="false">+[3]data1rev!N23</f>
        <v>10129.416</v>
      </c>
      <c r="Q24" s="8" t="n">
        <f aca="false">+[3]data1rev!O23</f>
        <v>10101.74</v>
      </c>
      <c r="R24" s="8" t="n">
        <f aca="false">+[3]data1rev!P23</f>
        <v>0</v>
      </c>
      <c r="S24" s="8" t="n">
        <f aca="false">+[3]data1rev!Q23</f>
        <v>0</v>
      </c>
      <c r="T24" s="8" t="n">
        <f aca="false">+[3]data1rev!R23</f>
        <v>0</v>
      </c>
      <c r="U24" s="8" t="n">
        <f aca="false">+[3]data1rev!S23</f>
        <v>0</v>
      </c>
      <c r="V24" s="8" t="n">
        <f aca="false">+[3]data1rev!T23</f>
        <v>0</v>
      </c>
      <c r="W24" s="8" t="n">
        <f aca="false">+[3]data1rev!U23</f>
        <v>0</v>
      </c>
      <c r="X24" s="8" t="n">
        <f aca="false">+[3]data1rev!V23</f>
        <v>0</v>
      </c>
      <c r="Y24" s="8" t="n">
        <f aca="false">+[3]data1rev!W23</f>
        <v>0</v>
      </c>
      <c r="Z24" s="8" t="n">
        <f aca="false">+[3]data1rev!X23</f>
        <v>0</v>
      </c>
      <c r="AA24" s="8" t="n">
        <f aca="false">+[3]data1rev!Y23</f>
        <v>0</v>
      </c>
      <c r="AB24" s="9"/>
      <c r="AC24" s="9"/>
      <c r="AD24" s="9"/>
      <c r="AE24" s="9"/>
      <c r="AF24" s="9"/>
      <c r="AG24" s="9"/>
      <c r="AH24" s="9"/>
      <c r="AI24" s="9"/>
      <c r="AJ24" s="9"/>
      <c r="AK24" s="1"/>
      <c r="AL24" s="1" t="e">
        <f aca="false">SUMPRODUCT(B24:AJ24,PVCapPrice)</f>
        <v>#DIV/0!</v>
      </c>
      <c r="AM24" s="1"/>
      <c r="AN24" s="1"/>
      <c r="AO24" s="1"/>
      <c r="AP24" s="1"/>
      <c r="AQ24" s="1"/>
    </row>
    <row r="25" customFormat="false" ht="11.25" hidden="false" customHeight="false" outlineLevel="0" collapsed="false">
      <c r="A25" s="1" t="n">
        <v>23</v>
      </c>
      <c r="B25" s="16"/>
      <c r="C25" s="8" t="n">
        <f aca="false">+[3]data1rev!A24</f>
        <v>21687.04</v>
      </c>
      <c r="D25" s="8" t="n">
        <f aca="false">+[3]data1rev!B24</f>
        <v>15575.226</v>
      </c>
      <c r="E25" s="8" t="n">
        <f aca="false">+[3]data1rev!C24</f>
        <v>13222.39</v>
      </c>
      <c r="F25" s="8" t="n">
        <f aca="false">+[3]data1rev!D24</f>
        <v>13061.89</v>
      </c>
      <c r="G25" s="8" t="n">
        <f aca="false">+[3]data1rev!E24</f>
        <v>13061.89</v>
      </c>
      <c r="H25" s="8" t="n">
        <f aca="false">+[3]data1rev!F24</f>
        <v>10821.156</v>
      </c>
      <c r="I25" s="8" t="n">
        <f aca="false">+[3]data1rev!G24</f>
        <v>10791.59</v>
      </c>
      <c r="J25" s="8" t="n">
        <f aca="false">+[3]data1rev!H24</f>
        <v>10791.59</v>
      </c>
      <c r="K25" s="8" t="n">
        <f aca="false">+[3]data1rev!I24</f>
        <v>10791.59</v>
      </c>
      <c r="L25" s="8" t="n">
        <f aca="false">+[3]data1rev!J24</f>
        <v>10821.156</v>
      </c>
      <c r="M25" s="8" t="n">
        <f aca="false">+[3]data1rev!K24</f>
        <v>10791.59</v>
      </c>
      <c r="N25" s="8" t="n">
        <f aca="false">+[3]data1rev!L24</f>
        <v>10791.59</v>
      </c>
      <c r="O25" s="8" t="n">
        <f aca="false">+[3]data1rev!M24</f>
        <v>10275.62</v>
      </c>
      <c r="P25" s="8" t="n">
        <f aca="false">+[3]data1rev!N24</f>
        <v>10129.416</v>
      </c>
      <c r="Q25" s="8" t="n">
        <f aca="false">+[3]data1rev!O24</f>
        <v>10101.74</v>
      </c>
      <c r="R25" s="8" t="n">
        <f aca="false">+[3]data1rev!P24</f>
        <v>0</v>
      </c>
      <c r="S25" s="8" t="n">
        <f aca="false">+[3]data1rev!Q24</f>
        <v>0</v>
      </c>
      <c r="T25" s="8" t="n">
        <f aca="false">+[3]data1rev!R24</f>
        <v>0</v>
      </c>
      <c r="U25" s="8" t="n">
        <f aca="false">+[3]data1rev!S24</f>
        <v>0</v>
      </c>
      <c r="V25" s="8" t="n">
        <f aca="false">+[3]data1rev!T24</f>
        <v>0</v>
      </c>
      <c r="W25" s="8" t="n">
        <f aca="false">+[3]data1rev!U24</f>
        <v>0</v>
      </c>
      <c r="X25" s="8" t="n">
        <f aca="false">+[3]data1rev!V24</f>
        <v>0</v>
      </c>
      <c r="Y25" s="8" t="n">
        <f aca="false">+[3]data1rev!W24</f>
        <v>0</v>
      </c>
      <c r="Z25" s="8" t="n">
        <f aca="false">+[3]data1rev!X24</f>
        <v>0</v>
      </c>
      <c r="AA25" s="8" t="n">
        <f aca="false">+[3]data1rev!Y24</f>
        <v>0</v>
      </c>
      <c r="AB25" s="9"/>
      <c r="AC25" s="9"/>
      <c r="AD25" s="9"/>
      <c r="AE25" s="9"/>
      <c r="AF25" s="9"/>
      <c r="AG25" s="9"/>
      <c r="AH25" s="9"/>
      <c r="AI25" s="9"/>
      <c r="AJ25" s="9"/>
      <c r="AK25" s="1"/>
      <c r="AL25" s="1" t="e">
        <f aca="false">SUMPRODUCT(B25:AJ25,PVCapPrice)</f>
        <v>#DIV/0!</v>
      </c>
      <c r="AM25" s="1"/>
      <c r="AN25" s="1"/>
      <c r="AO25" s="1"/>
      <c r="AP25" s="1"/>
      <c r="AQ25" s="1"/>
    </row>
    <row r="26" customFormat="false" ht="11.25" hidden="false" customHeight="false" outlineLevel="0" collapsed="false">
      <c r="A26" s="1" t="n">
        <v>24</v>
      </c>
      <c r="B26" s="16"/>
      <c r="C26" s="8" t="n">
        <f aca="false">+[3]data1rev!A25</f>
        <v>21687.04</v>
      </c>
      <c r="D26" s="8" t="n">
        <f aca="false">+[3]data1rev!B25</f>
        <v>15575.226</v>
      </c>
      <c r="E26" s="8" t="n">
        <f aca="false">+[3]data1rev!C25</f>
        <v>13222.39</v>
      </c>
      <c r="F26" s="8" t="n">
        <f aca="false">+[3]data1rev!D25</f>
        <v>13061.89</v>
      </c>
      <c r="G26" s="8" t="n">
        <f aca="false">+[3]data1rev!E25</f>
        <v>13061.89</v>
      </c>
      <c r="H26" s="8" t="n">
        <f aca="false">+[3]data1rev!F25</f>
        <v>10821.156</v>
      </c>
      <c r="I26" s="8" t="n">
        <f aca="false">+[3]data1rev!G25</f>
        <v>10791.59</v>
      </c>
      <c r="J26" s="8" t="n">
        <f aca="false">+[3]data1rev!H25</f>
        <v>10791.59</v>
      </c>
      <c r="K26" s="8" t="n">
        <f aca="false">+[3]data1rev!I25</f>
        <v>10791.59</v>
      </c>
      <c r="L26" s="8" t="n">
        <f aca="false">+[3]data1rev!J25</f>
        <v>10821.156</v>
      </c>
      <c r="M26" s="8" t="n">
        <f aca="false">+[3]data1rev!K25</f>
        <v>10791.59</v>
      </c>
      <c r="N26" s="8" t="n">
        <f aca="false">+[3]data1rev!L25</f>
        <v>10791.59</v>
      </c>
      <c r="O26" s="8" t="n">
        <f aca="false">+[3]data1rev!M25</f>
        <v>10275.62</v>
      </c>
      <c r="P26" s="8" t="n">
        <f aca="false">+[3]data1rev!N25</f>
        <v>10129.416</v>
      </c>
      <c r="Q26" s="8" t="n">
        <f aca="false">+[3]data1rev!O25</f>
        <v>10101.74</v>
      </c>
      <c r="R26" s="8" t="n">
        <f aca="false">+[3]data1rev!P25</f>
        <v>0</v>
      </c>
      <c r="S26" s="8" t="n">
        <f aca="false">+[3]data1rev!Q25</f>
        <v>0</v>
      </c>
      <c r="T26" s="8" t="n">
        <f aca="false">+[3]data1rev!R25</f>
        <v>0</v>
      </c>
      <c r="U26" s="8" t="n">
        <f aca="false">+[3]data1rev!S25</f>
        <v>0</v>
      </c>
      <c r="V26" s="8" t="n">
        <f aca="false">+[3]data1rev!T25</f>
        <v>0</v>
      </c>
      <c r="W26" s="8" t="n">
        <f aca="false">+[3]data1rev!U25</f>
        <v>0</v>
      </c>
      <c r="X26" s="8" t="n">
        <f aca="false">+[3]data1rev!V25</f>
        <v>0</v>
      </c>
      <c r="Y26" s="8" t="n">
        <f aca="false">+[3]data1rev!W25</f>
        <v>0</v>
      </c>
      <c r="Z26" s="8" t="n">
        <f aca="false">+[3]data1rev!X25</f>
        <v>0</v>
      </c>
      <c r="AA26" s="8" t="n">
        <f aca="false">+[3]data1rev!Y25</f>
        <v>0</v>
      </c>
      <c r="AB26" s="9"/>
      <c r="AC26" s="9"/>
      <c r="AD26" s="9"/>
      <c r="AE26" s="9"/>
      <c r="AF26" s="9"/>
      <c r="AG26" s="9"/>
      <c r="AH26" s="9"/>
      <c r="AI26" s="9"/>
      <c r="AJ26" s="9"/>
      <c r="AK26" s="1"/>
      <c r="AL26" s="1" t="e">
        <f aca="false">SUMPRODUCT(B26:AJ26,PVCapPrice)</f>
        <v>#DIV/0!</v>
      </c>
      <c r="AM26" s="1"/>
      <c r="AN26" s="1"/>
      <c r="AO26" s="1"/>
      <c r="AP26" s="1"/>
      <c r="AQ26" s="1"/>
    </row>
    <row r="27" customFormat="false" ht="11.25" hidden="false" customHeight="false" outlineLevel="0" collapsed="false">
      <c r="A27" s="1" t="n">
        <v>25</v>
      </c>
      <c r="B27" s="16"/>
      <c r="C27" s="8" t="n">
        <f aca="false">+[3]data1rev!A26</f>
        <v>21687.04</v>
      </c>
      <c r="D27" s="8" t="n">
        <f aca="false">+[3]data1rev!B26</f>
        <v>15575.226</v>
      </c>
      <c r="E27" s="8" t="n">
        <f aca="false">+[3]data1rev!C26</f>
        <v>13222.39</v>
      </c>
      <c r="F27" s="8" t="n">
        <f aca="false">+[3]data1rev!D26</f>
        <v>13061.89</v>
      </c>
      <c r="G27" s="8" t="n">
        <f aca="false">+[3]data1rev!E26</f>
        <v>13061.89</v>
      </c>
      <c r="H27" s="8" t="n">
        <f aca="false">+[3]data1rev!F26</f>
        <v>10821.156</v>
      </c>
      <c r="I27" s="8" t="n">
        <f aca="false">+[3]data1rev!G26</f>
        <v>10791.59</v>
      </c>
      <c r="J27" s="8" t="n">
        <f aca="false">+[3]data1rev!H26</f>
        <v>10791.59</v>
      </c>
      <c r="K27" s="8" t="n">
        <f aca="false">+[3]data1rev!I26</f>
        <v>10791.59</v>
      </c>
      <c r="L27" s="8" t="n">
        <f aca="false">+[3]data1rev!J26</f>
        <v>10821.156</v>
      </c>
      <c r="M27" s="8" t="n">
        <f aca="false">+[3]data1rev!K26</f>
        <v>10791.59</v>
      </c>
      <c r="N27" s="8" t="n">
        <f aca="false">+[3]data1rev!L26</f>
        <v>10791.59</v>
      </c>
      <c r="O27" s="8" t="n">
        <f aca="false">+[3]data1rev!M26</f>
        <v>10275.62</v>
      </c>
      <c r="P27" s="8" t="n">
        <f aca="false">+[3]data1rev!N26</f>
        <v>10129.416</v>
      </c>
      <c r="Q27" s="8" t="n">
        <f aca="false">+[3]data1rev!O26</f>
        <v>10101.74</v>
      </c>
      <c r="R27" s="8" t="n">
        <f aca="false">+[3]data1rev!P26</f>
        <v>0</v>
      </c>
      <c r="S27" s="8" t="n">
        <f aca="false">+[3]data1rev!Q26</f>
        <v>0</v>
      </c>
      <c r="T27" s="8" t="n">
        <f aca="false">+[3]data1rev!R26</f>
        <v>0</v>
      </c>
      <c r="U27" s="8" t="n">
        <f aca="false">+[3]data1rev!S26</f>
        <v>0</v>
      </c>
      <c r="V27" s="8" t="n">
        <f aca="false">+[3]data1rev!T26</f>
        <v>0</v>
      </c>
      <c r="W27" s="8" t="n">
        <f aca="false">+[3]data1rev!U26</f>
        <v>0</v>
      </c>
      <c r="X27" s="8" t="n">
        <f aca="false">+[3]data1rev!V26</f>
        <v>0</v>
      </c>
      <c r="Y27" s="8" t="n">
        <f aca="false">+[3]data1rev!W26</f>
        <v>0</v>
      </c>
      <c r="Z27" s="8" t="n">
        <f aca="false">+[3]data1rev!X26</f>
        <v>0</v>
      </c>
      <c r="AA27" s="8" t="n">
        <f aca="false">+[3]data1rev!Y26</f>
        <v>0</v>
      </c>
      <c r="AB27" s="9"/>
      <c r="AC27" s="9"/>
      <c r="AD27" s="9"/>
      <c r="AE27" s="9"/>
      <c r="AF27" s="9"/>
      <c r="AG27" s="9"/>
      <c r="AH27" s="9"/>
      <c r="AI27" s="9"/>
      <c r="AJ27" s="9"/>
      <c r="AK27" s="1"/>
      <c r="AL27" s="1" t="e">
        <f aca="false">SUMPRODUCT(B27:AJ27,PVCapPrice)</f>
        <v>#DIV/0!</v>
      </c>
      <c r="AM27" s="1"/>
      <c r="AN27" s="1"/>
      <c r="AO27" s="1"/>
      <c r="AP27" s="1"/>
      <c r="AQ27" s="1"/>
    </row>
    <row r="28" customFormat="false" ht="11.25" hidden="false" customHeight="false" outlineLevel="0" collapsed="false">
      <c r="A28" s="1" t="n">
        <v>26</v>
      </c>
      <c r="B28" s="16"/>
      <c r="C28" s="8" t="n">
        <f aca="false">+[3]data1rev!A27</f>
        <v>21687.04</v>
      </c>
      <c r="D28" s="8" t="n">
        <f aca="false">+[3]data1rev!B27</f>
        <v>15575.226</v>
      </c>
      <c r="E28" s="8" t="n">
        <f aca="false">+[3]data1rev!C27</f>
        <v>13222.39</v>
      </c>
      <c r="F28" s="8" t="n">
        <f aca="false">+[3]data1rev!D27</f>
        <v>13061.89</v>
      </c>
      <c r="G28" s="8" t="n">
        <f aca="false">+[3]data1rev!E27</f>
        <v>13061.89</v>
      </c>
      <c r="H28" s="8" t="n">
        <f aca="false">+[3]data1rev!F27</f>
        <v>10821.156</v>
      </c>
      <c r="I28" s="8" t="n">
        <f aca="false">+[3]data1rev!G27</f>
        <v>10791.59</v>
      </c>
      <c r="J28" s="8" t="n">
        <f aca="false">+[3]data1rev!H27</f>
        <v>10791.59</v>
      </c>
      <c r="K28" s="8" t="n">
        <f aca="false">+[3]data1rev!I27</f>
        <v>10791.59</v>
      </c>
      <c r="L28" s="8" t="n">
        <f aca="false">+[3]data1rev!J27</f>
        <v>10821.156</v>
      </c>
      <c r="M28" s="8" t="n">
        <f aca="false">+[3]data1rev!K27</f>
        <v>10791.59</v>
      </c>
      <c r="N28" s="8" t="n">
        <f aca="false">+[3]data1rev!L27</f>
        <v>10791.59</v>
      </c>
      <c r="O28" s="8" t="n">
        <f aca="false">+[3]data1rev!M27</f>
        <v>10275.62</v>
      </c>
      <c r="P28" s="8" t="n">
        <f aca="false">+[3]data1rev!N27</f>
        <v>10129.416</v>
      </c>
      <c r="Q28" s="8" t="n">
        <f aca="false">+[3]data1rev!O27</f>
        <v>10101.74</v>
      </c>
      <c r="R28" s="8" t="n">
        <f aca="false">+[3]data1rev!P27</f>
        <v>0</v>
      </c>
      <c r="S28" s="8" t="n">
        <f aca="false">+[3]data1rev!Q27</f>
        <v>0</v>
      </c>
      <c r="T28" s="8" t="n">
        <f aca="false">+[3]data1rev!R27</f>
        <v>0</v>
      </c>
      <c r="U28" s="8" t="n">
        <f aca="false">+[3]data1rev!S27</f>
        <v>0</v>
      </c>
      <c r="V28" s="8" t="n">
        <f aca="false">+[3]data1rev!T27</f>
        <v>0</v>
      </c>
      <c r="W28" s="8" t="n">
        <f aca="false">+[3]data1rev!U27</f>
        <v>0</v>
      </c>
      <c r="X28" s="8" t="n">
        <f aca="false">+[3]data1rev!V27</f>
        <v>0</v>
      </c>
      <c r="Y28" s="8" t="n">
        <f aca="false">+[3]data1rev!W27</f>
        <v>0</v>
      </c>
      <c r="Z28" s="8" t="n">
        <f aca="false">+[3]data1rev!X27</f>
        <v>0</v>
      </c>
      <c r="AA28" s="8" t="n">
        <f aca="false">+[3]data1rev!Y27</f>
        <v>0</v>
      </c>
      <c r="AB28" s="9"/>
      <c r="AC28" s="9"/>
      <c r="AD28" s="9"/>
      <c r="AE28" s="9"/>
      <c r="AF28" s="9"/>
      <c r="AG28" s="9"/>
      <c r="AH28" s="9"/>
      <c r="AI28" s="9"/>
      <c r="AJ28" s="9"/>
      <c r="AK28" s="1"/>
      <c r="AL28" s="1" t="e">
        <f aca="false">SUMPRODUCT(B28:AJ28,PVCapPrice)</f>
        <v>#DIV/0!</v>
      </c>
      <c r="AM28" s="1"/>
      <c r="AN28" s="1"/>
      <c r="AO28" s="1"/>
      <c r="AP28" s="1"/>
      <c r="AQ28" s="1"/>
    </row>
    <row r="29" customFormat="false" ht="11.25" hidden="false" customHeight="false" outlineLevel="0" collapsed="false">
      <c r="A29" s="1" t="n">
        <v>27</v>
      </c>
      <c r="B29" s="16"/>
      <c r="C29" s="8" t="n">
        <f aca="false">+[3]data1rev!A28</f>
        <v>21687.04</v>
      </c>
      <c r="D29" s="8" t="n">
        <f aca="false">+[3]data1rev!B28</f>
        <v>15575.226</v>
      </c>
      <c r="E29" s="8" t="n">
        <f aca="false">+[3]data1rev!C28</f>
        <v>13222.39</v>
      </c>
      <c r="F29" s="8" t="n">
        <f aca="false">+[3]data1rev!D28</f>
        <v>13061.89</v>
      </c>
      <c r="G29" s="8" t="n">
        <f aca="false">+[3]data1rev!E28</f>
        <v>13061.89</v>
      </c>
      <c r="H29" s="8" t="n">
        <f aca="false">+[3]data1rev!F28</f>
        <v>10821.156</v>
      </c>
      <c r="I29" s="8" t="n">
        <f aca="false">+[3]data1rev!G28</f>
        <v>10791.59</v>
      </c>
      <c r="J29" s="8" t="n">
        <f aca="false">+[3]data1rev!H28</f>
        <v>10791.59</v>
      </c>
      <c r="K29" s="8" t="n">
        <f aca="false">+[3]data1rev!I28</f>
        <v>10791.59</v>
      </c>
      <c r="L29" s="8" t="n">
        <f aca="false">+[3]data1rev!J28</f>
        <v>10821.156</v>
      </c>
      <c r="M29" s="8" t="n">
        <f aca="false">+[3]data1rev!K28</f>
        <v>10791.59</v>
      </c>
      <c r="N29" s="8" t="n">
        <f aca="false">+[3]data1rev!L28</f>
        <v>10791.59</v>
      </c>
      <c r="O29" s="8" t="n">
        <f aca="false">+[3]data1rev!M28</f>
        <v>10275.62</v>
      </c>
      <c r="P29" s="8" t="n">
        <f aca="false">+[3]data1rev!N28</f>
        <v>10129.416</v>
      </c>
      <c r="Q29" s="8" t="n">
        <f aca="false">+[3]data1rev!O28</f>
        <v>10101.74</v>
      </c>
      <c r="R29" s="8" t="n">
        <f aca="false">+[3]data1rev!P28</f>
        <v>0</v>
      </c>
      <c r="S29" s="8" t="n">
        <f aca="false">+[3]data1rev!Q28</f>
        <v>0</v>
      </c>
      <c r="T29" s="8" t="n">
        <f aca="false">+[3]data1rev!R28</f>
        <v>0</v>
      </c>
      <c r="U29" s="8" t="n">
        <f aca="false">+[3]data1rev!S28</f>
        <v>0</v>
      </c>
      <c r="V29" s="8" t="n">
        <f aca="false">+[3]data1rev!T28</f>
        <v>0</v>
      </c>
      <c r="W29" s="8" t="n">
        <f aca="false">+[3]data1rev!U28</f>
        <v>0</v>
      </c>
      <c r="X29" s="8" t="n">
        <f aca="false">+[3]data1rev!V28</f>
        <v>0</v>
      </c>
      <c r="Y29" s="8" t="n">
        <f aca="false">+[3]data1rev!W28</f>
        <v>0</v>
      </c>
      <c r="Z29" s="8" t="n">
        <f aca="false">+[3]data1rev!X28</f>
        <v>0</v>
      </c>
      <c r="AA29" s="8" t="n">
        <f aca="false">+[3]data1rev!Y28</f>
        <v>0</v>
      </c>
      <c r="AB29" s="9"/>
      <c r="AC29" s="9"/>
      <c r="AD29" s="9"/>
      <c r="AE29" s="9"/>
      <c r="AF29" s="9"/>
      <c r="AG29" s="9"/>
      <c r="AH29" s="9"/>
      <c r="AI29" s="9"/>
      <c r="AJ29" s="9"/>
      <c r="AK29" s="1"/>
      <c r="AL29" s="1" t="e">
        <f aca="false">SUMPRODUCT(B29:AJ29,PVCapPrice)</f>
        <v>#DIV/0!</v>
      </c>
      <c r="AM29" s="1"/>
      <c r="AN29" s="1"/>
      <c r="AO29" s="1"/>
      <c r="AP29" s="1"/>
      <c r="AQ29" s="1"/>
    </row>
    <row r="30" customFormat="false" ht="11.25" hidden="false" customHeight="false" outlineLevel="0" collapsed="false">
      <c r="A30" s="1" t="n">
        <v>28</v>
      </c>
      <c r="B30" s="16"/>
      <c r="C30" s="8" t="n">
        <f aca="false">+[3]data1rev!A29</f>
        <v>21687.04</v>
      </c>
      <c r="D30" s="8" t="n">
        <f aca="false">+[3]data1rev!B29</f>
        <v>15575.226</v>
      </c>
      <c r="E30" s="8" t="n">
        <f aca="false">+[3]data1rev!C29</f>
        <v>13222.39</v>
      </c>
      <c r="F30" s="8" t="n">
        <f aca="false">+[3]data1rev!D29</f>
        <v>13061.89</v>
      </c>
      <c r="G30" s="8" t="n">
        <f aca="false">+[3]data1rev!E29</f>
        <v>13061.89</v>
      </c>
      <c r="H30" s="8" t="n">
        <f aca="false">+[3]data1rev!F29</f>
        <v>10821.156</v>
      </c>
      <c r="I30" s="8" t="n">
        <f aca="false">+[3]data1rev!G29</f>
        <v>10791.59</v>
      </c>
      <c r="J30" s="8" t="n">
        <f aca="false">+[3]data1rev!H29</f>
        <v>10791.59</v>
      </c>
      <c r="K30" s="8" t="n">
        <f aca="false">+[3]data1rev!I29</f>
        <v>10791.59</v>
      </c>
      <c r="L30" s="8" t="n">
        <f aca="false">+[3]data1rev!J29</f>
        <v>10821.156</v>
      </c>
      <c r="M30" s="8" t="n">
        <f aca="false">+[3]data1rev!K29</f>
        <v>10791.59</v>
      </c>
      <c r="N30" s="8" t="n">
        <f aca="false">+[3]data1rev!L29</f>
        <v>10791.59</v>
      </c>
      <c r="O30" s="8" t="n">
        <f aca="false">+[3]data1rev!M29</f>
        <v>10275.62</v>
      </c>
      <c r="P30" s="8" t="n">
        <f aca="false">+[3]data1rev!N29</f>
        <v>10129.416</v>
      </c>
      <c r="Q30" s="8" t="n">
        <f aca="false">+[3]data1rev!O29</f>
        <v>10101.74</v>
      </c>
      <c r="R30" s="8" t="n">
        <f aca="false">+[3]data1rev!P29</f>
        <v>0</v>
      </c>
      <c r="S30" s="8" t="n">
        <f aca="false">+[3]data1rev!Q29</f>
        <v>0</v>
      </c>
      <c r="T30" s="8" t="n">
        <f aca="false">+[3]data1rev!R29</f>
        <v>0</v>
      </c>
      <c r="U30" s="8" t="n">
        <f aca="false">+[3]data1rev!S29</f>
        <v>0</v>
      </c>
      <c r="V30" s="8" t="n">
        <f aca="false">+[3]data1rev!T29</f>
        <v>0</v>
      </c>
      <c r="W30" s="8" t="n">
        <f aca="false">+[3]data1rev!U29</f>
        <v>0</v>
      </c>
      <c r="X30" s="8" t="n">
        <f aca="false">+[3]data1rev!V29</f>
        <v>0</v>
      </c>
      <c r="Y30" s="8" t="n">
        <f aca="false">+[3]data1rev!W29</f>
        <v>0</v>
      </c>
      <c r="Z30" s="8" t="n">
        <f aca="false">+[3]data1rev!X29</f>
        <v>0</v>
      </c>
      <c r="AA30" s="8" t="n">
        <f aca="false">+[3]data1rev!Y29</f>
        <v>0</v>
      </c>
      <c r="AB30" s="9"/>
      <c r="AC30" s="9"/>
      <c r="AD30" s="9"/>
      <c r="AE30" s="9"/>
      <c r="AF30" s="9"/>
      <c r="AG30" s="9"/>
      <c r="AH30" s="9"/>
      <c r="AI30" s="9"/>
      <c r="AJ30" s="9"/>
      <c r="AK30" s="1"/>
      <c r="AL30" s="1" t="e">
        <f aca="false">SUMPRODUCT(B30:AJ30,PVCapPrice)</f>
        <v>#DIV/0!</v>
      </c>
      <c r="AM30" s="1"/>
      <c r="AN30" s="1"/>
      <c r="AO30" s="1"/>
      <c r="AP30" s="1"/>
      <c r="AQ30" s="1"/>
    </row>
    <row r="31" customFormat="false" ht="11.25" hidden="false" customHeight="false" outlineLevel="0" collapsed="false">
      <c r="A31" s="1" t="n">
        <v>29</v>
      </c>
      <c r="B31" s="16"/>
      <c r="C31" s="8" t="n">
        <f aca="false">+[3]data1rev!A30</f>
        <v>21687.04</v>
      </c>
      <c r="D31" s="8" t="n">
        <f aca="false">+[3]data1rev!B30</f>
        <v>15575.226</v>
      </c>
      <c r="E31" s="8" t="n">
        <f aca="false">+[3]data1rev!C30</f>
        <v>13222.39</v>
      </c>
      <c r="F31" s="8" t="n">
        <f aca="false">+[3]data1rev!D30</f>
        <v>13061.89</v>
      </c>
      <c r="G31" s="8" t="n">
        <f aca="false">+[3]data1rev!E30</f>
        <v>13061.89</v>
      </c>
      <c r="H31" s="8" t="n">
        <f aca="false">+[3]data1rev!F30</f>
        <v>10821.156</v>
      </c>
      <c r="I31" s="8" t="n">
        <f aca="false">+[3]data1rev!G30</f>
        <v>10791.59</v>
      </c>
      <c r="J31" s="8" t="n">
        <f aca="false">+[3]data1rev!H30</f>
        <v>10791.59</v>
      </c>
      <c r="K31" s="8" t="n">
        <f aca="false">+[3]data1rev!I30</f>
        <v>10791.59</v>
      </c>
      <c r="L31" s="8" t="n">
        <f aca="false">+[3]data1rev!J30</f>
        <v>10821.156</v>
      </c>
      <c r="M31" s="8" t="n">
        <f aca="false">+[3]data1rev!K30</f>
        <v>10791.59</v>
      </c>
      <c r="N31" s="8" t="n">
        <f aca="false">+[3]data1rev!L30</f>
        <v>10791.59</v>
      </c>
      <c r="O31" s="8" t="n">
        <f aca="false">+[3]data1rev!M30</f>
        <v>10275.62</v>
      </c>
      <c r="P31" s="8" t="n">
        <f aca="false">+[3]data1rev!N30</f>
        <v>10129.416</v>
      </c>
      <c r="Q31" s="8" t="n">
        <f aca="false">+[3]data1rev!O30</f>
        <v>10101.74</v>
      </c>
      <c r="R31" s="8" t="n">
        <f aca="false">+[3]data1rev!P30</f>
        <v>0</v>
      </c>
      <c r="S31" s="8" t="n">
        <f aca="false">+[3]data1rev!Q30</f>
        <v>0</v>
      </c>
      <c r="T31" s="8" t="n">
        <f aca="false">+[3]data1rev!R30</f>
        <v>0</v>
      </c>
      <c r="U31" s="8" t="n">
        <f aca="false">+[3]data1rev!S30</f>
        <v>0</v>
      </c>
      <c r="V31" s="8" t="n">
        <f aca="false">+[3]data1rev!T30</f>
        <v>0</v>
      </c>
      <c r="W31" s="8" t="n">
        <f aca="false">+[3]data1rev!U30</f>
        <v>0</v>
      </c>
      <c r="X31" s="8" t="n">
        <f aca="false">+[3]data1rev!V30</f>
        <v>0</v>
      </c>
      <c r="Y31" s="8" t="n">
        <f aca="false">+[3]data1rev!W30</f>
        <v>0</v>
      </c>
      <c r="Z31" s="8" t="n">
        <f aca="false">+[3]data1rev!X30</f>
        <v>0</v>
      </c>
      <c r="AA31" s="8" t="n">
        <f aca="false">+[3]data1rev!Y30</f>
        <v>0</v>
      </c>
      <c r="AB31" s="9"/>
      <c r="AC31" s="9"/>
      <c r="AD31" s="9"/>
      <c r="AE31" s="9"/>
      <c r="AF31" s="9"/>
      <c r="AG31" s="9"/>
      <c r="AH31" s="9"/>
      <c r="AI31" s="9"/>
      <c r="AJ31" s="9"/>
      <c r="AK31" s="1"/>
      <c r="AL31" s="1" t="e">
        <f aca="false">SUMPRODUCT(B31:AJ31,PVCapPrice)</f>
        <v>#DIV/0!</v>
      </c>
      <c r="AM31" s="1"/>
      <c r="AN31" s="1"/>
      <c r="AO31" s="1"/>
      <c r="AP31" s="1"/>
      <c r="AQ31" s="1"/>
    </row>
    <row r="32" customFormat="false" ht="11.25" hidden="false" customHeight="false" outlineLevel="0" collapsed="false">
      <c r="A32" s="1" t="n">
        <v>30</v>
      </c>
      <c r="B32" s="16"/>
      <c r="C32" s="8" t="n">
        <f aca="false">+[3]data1rev!A31</f>
        <v>21687.04</v>
      </c>
      <c r="D32" s="8" t="n">
        <f aca="false">+[3]data1rev!B31</f>
        <v>15575.226</v>
      </c>
      <c r="E32" s="8" t="n">
        <f aca="false">+[3]data1rev!C31</f>
        <v>13222.39</v>
      </c>
      <c r="F32" s="8" t="n">
        <f aca="false">+[3]data1rev!D31</f>
        <v>13061.89</v>
      </c>
      <c r="G32" s="8" t="n">
        <f aca="false">+[3]data1rev!E31</f>
        <v>13061.89</v>
      </c>
      <c r="H32" s="8" t="n">
        <f aca="false">+[3]data1rev!F31</f>
        <v>10821.156</v>
      </c>
      <c r="I32" s="8" t="n">
        <f aca="false">+[3]data1rev!G31</f>
        <v>10791.59</v>
      </c>
      <c r="J32" s="8" t="n">
        <f aca="false">+[3]data1rev!H31</f>
        <v>10791.59</v>
      </c>
      <c r="K32" s="8" t="n">
        <f aca="false">+[3]data1rev!I31</f>
        <v>10791.59</v>
      </c>
      <c r="L32" s="8" t="n">
        <f aca="false">+[3]data1rev!J31</f>
        <v>10821.156</v>
      </c>
      <c r="M32" s="8" t="n">
        <f aca="false">+[3]data1rev!K31</f>
        <v>10791.59</v>
      </c>
      <c r="N32" s="8" t="n">
        <f aca="false">+[3]data1rev!L31</f>
        <v>10791.59</v>
      </c>
      <c r="O32" s="8" t="n">
        <f aca="false">+[3]data1rev!M31</f>
        <v>10275.62</v>
      </c>
      <c r="P32" s="8" t="n">
        <f aca="false">+[3]data1rev!N31</f>
        <v>10129.416</v>
      </c>
      <c r="Q32" s="8" t="n">
        <f aca="false">+[3]data1rev!O31</f>
        <v>10101.74</v>
      </c>
      <c r="R32" s="8" t="n">
        <f aca="false">+[3]data1rev!P31</f>
        <v>0</v>
      </c>
      <c r="S32" s="8" t="n">
        <f aca="false">+[3]data1rev!Q31</f>
        <v>0</v>
      </c>
      <c r="T32" s="8" t="n">
        <f aca="false">+[3]data1rev!R31</f>
        <v>0</v>
      </c>
      <c r="U32" s="8" t="n">
        <f aca="false">+[3]data1rev!S31</f>
        <v>0</v>
      </c>
      <c r="V32" s="8" t="n">
        <f aca="false">+[3]data1rev!T31</f>
        <v>0</v>
      </c>
      <c r="W32" s="8" t="n">
        <f aca="false">+[3]data1rev!U31</f>
        <v>0</v>
      </c>
      <c r="X32" s="8" t="n">
        <f aca="false">+[3]data1rev!V31</f>
        <v>0</v>
      </c>
      <c r="Y32" s="8" t="n">
        <f aca="false">+[3]data1rev!W31</f>
        <v>0</v>
      </c>
      <c r="Z32" s="8" t="n">
        <f aca="false">+[3]data1rev!X31</f>
        <v>0</v>
      </c>
      <c r="AA32" s="8" t="n">
        <f aca="false">+[3]data1rev!Y31</f>
        <v>0</v>
      </c>
      <c r="AB32" s="9"/>
      <c r="AC32" s="9"/>
      <c r="AD32" s="9"/>
      <c r="AE32" s="9"/>
      <c r="AF32" s="9"/>
      <c r="AG32" s="9"/>
      <c r="AH32" s="9"/>
      <c r="AI32" s="9"/>
      <c r="AJ32" s="9"/>
      <c r="AK32" s="1"/>
      <c r="AL32" s="1" t="e">
        <f aca="false">SUMPRODUCT(B32:AJ32,PVCapPrice)</f>
        <v>#DIV/0!</v>
      </c>
      <c r="AM32" s="1"/>
      <c r="AN32" s="1"/>
      <c r="AO32" s="1"/>
      <c r="AP32" s="1"/>
      <c r="AQ32" s="1"/>
    </row>
    <row r="33" customFormat="false" ht="11.25" hidden="false" customHeight="false" outlineLevel="0" collapsed="false">
      <c r="A33" s="1" t="n">
        <v>31</v>
      </c>
      <c r="B33" s="16"/>
      <c r="C33" s="8" t="n">
        <f aca="false">+[3]data1rev!A32</f>
        <v>21687.04</v>
      </c>
      <c r="D33" s="8" t="n">
        <f aca="false">+[3]data1rev!B32</f>
        <v>15575.226</v>
      </c>
      <c r="E33" s="8" t="n">
        <f aca="false">+[3]data1rev!C32</f>
        <v>13222.39</v>
      </c>
      <c r="F33" s="8" t="n">
        <f aca="false">+[3]data1rev!D32</f>
        <v>13061.89</v>
      </c>
      <c r="G33" s="8" t="n">
        <f aca="false">+[3]data1rev!E32</f>
        <v>13061.89</v>
      </c>
      <c r="H33" s="8" t="n">
        <f aca="false">+[3]data1rev!F32</f>
        <v>10821.156</v>
      </c>
      <c r="I33" s="8" t="n">
        <f aca="false">+[3]data1rev!G32</f>
        <v>10791.59</v>
      </c>
      <c r="J33" s="8" t="n">
        <f aca="false">+[3]data1rev!H32</f>
        <v>10791.59</v>
      </c>
      <c r="K33" s="8" t="n">
        <f aca="false">+[3]data1rev!I32</f>
        <v>10791.59</v>
      </c>
      <c r="L33" s="8" t="n">
        <f aca="false">+[3]data1rev!J32</f>
        <v>10821.156</v>
      </c>
      <c r="M33" s="8" t="n">
        <f aca="false">+[3]data1rev!K32</f>
        <v>10791.59</v>
      </c>
      <c r="N33" s="8" t="n">
        <f aca="false">+[3]data1rev!L32</f>
        <v>10791.59</v>
      </c>
      <c r="O33" s="8" t="n">
        <f aca="false">+[3]data1rev!M32</f>
        <v>10275.62</v>
      </c>
      <c r="P33" s="8" t="n">
        <f aca="false">+[3]data1rev!N32</f>
        <v>10129.416</v>
      </c>
      <c r="Q33" s="8" t="n">
        <f aca="false">+[3]data1rev!O32</f>
        <v>10101.74</v>
      </c>
      <c r="R33" s="8" t="n">
        <f aca="false">+[3]data1rev!P32</f>
        <v>0</v>
      </c>
      <c r="S33" s="8" t="n">
        <f aca="false">+[3]data1rev!Q32</f>
        <v>0</v>
      </c>
      <c r="T33" s="8" t="n">
        <f aca="false">+[3]data1rev!R32</f>
        <v>0</v>
      </c>
      <c r="U33" s="8" t="n">
        <f aca="false">+[3]data1rev!S32</f>
        <v>0</v>
      </c>
      <c r="V33" s="8" t="n">
        <f aca="false">+[3]data1rev!T32</f>
        <v>0</v>
      </c>
      <c r="W33" s="8" t="n">
        <f aca="false">+[3]data1rev!U32</f>
        <v>0</v>
      </c>
      <c r="X33" s="8" t="n">
        <f aca="false">+[3]data1rev!V32</f>
        <v>0</v>
      </c>
      <c r="Y33" s="8" t="n">
        <f aca="false">+[3]data1rev!W32</f>
        <v>0</v>
      </c>
      <c r="Z33" s="8" t="n">
        <f aca="false">+[3]data1rev!X32</f>
        <v>0</v>
      </c>
      <c r="AA33" s="8" t="n">
        <f aca="false">+[3]data1rev!Y32</f>
        <v>0</v>
      </c>
      <c r="AB33" s="9"/>
      <c r="AC33" s="9"/>
      <c r="AD33" s="9"/>
      <c r="AE33" s="9"/>
      <c r="AF33" s="9"/>
      <c r="AG33" s="9"/>
      <c r="AH33" s="9"/>
      <c r="AI33" s="9"/>
      <c r="AJ33" s="9"/>
      <c r="AK33" s="1"/>
      <c r="AL33" s="1" t="e">
        <f aca="false">SUMPRODUCT(B33:AJ33,PVCapPrice)</f>
        <v>#DIV/0!</v>
      </c>
      <c r="AM33" s="1"/>
      <c r="AN33" s="1"/>
      <c r="AO33" s="1"/>
      <c r="AP33" s="1"/>
      <c r="AQ33" s="1"/>
    </row>
    <row r="34" customFormat="false" ht="11.25" hidden="false" customHeight="false" outlineLevel="0" collapsed="false">
      <c r="A34" s="1" t="n">
        <v>32</v>
      </c>
      <c r="B34" s="16"/>
      <c r="C34" s="8" t="n">
        <f aca="false">+[3]data1rev!A33</f>
        <v>21687.04</v>
      </c>
      <c r="D34" s="8" t="n">
        <f aca="false">+[3]data1rev!B33</f>
        <v>15575.226</v>
      </c>
      <c r="E34" s="8" t="n">
        <f aca="false">+[3]data1rev!C33</f>
        <v>13222.39</v>
      </c>
      <c r="F34" s="8" t="n">
        <f aca="false">+[3]data1rev!D33</f>
        <v>13061.89</v>
      </c>
      <c r="G34" s="8" t="n">
        <f aca="false">+[3]data1rev!E33</f>
        <v>13061.89</v>
      </c>
      <c r="H34" s="8" t="n">
        <f aca="false">+[3]data1rev!F33</f>
        <v>10821.156</v>
      </c>
      <c r="I34" s="8" t="n">
        <f aca="false">+[3]data1rev!G33</f>
        <v>10791.59</v>
      </c>
      <c r="J34" s="8" t="n">
        <f aca="false">+[3]data1rev!H33</f>
        <v>10791.59</v>
      </c>
      <c r="K34" s="8" t="n">
        <f aca="false">+[3]data1rev!I33</f>
        <v>10791.59</v>
      </c>
      <c r="L34" s="8" t="n">
        <f aca="false">+[3]data1rev!J33</f>
        <v>10821.156</v>
      </c>
      <c r="M34" s="8" t="n">
        <f aca="false">+[3]data1rev!K33</f>
        <v>10791.59</v>
      </c>
      <c r="N34" s="8" t="n">
        <f aca="false">+[3]data1rev!L33</f>
        <v>10791.59</v>
      </c>
      <c r="O34" s="8" t="n">
        <f aca="false">+[3]data1rev!M33</f>
        <v>10275.62</v>
      </c>
      <c r="P34" s="8" t="n">
        <f aca="false">+[3]data1rev!N33</f>
        <v>10129.416</v>
      </c>
      <c r="Q34" s="8" t="n">
        <f aca="false">+[3]data1rev!O33</f>
        <v>10101.74</v>
      </c>
      <c r="R34" s="8" t="n">
        <f aca="false">+[3]data1rev!P33</f>
        <v>0</v>
      </c>
      <c r="S34" s="8" t="n">
        <f aca="false">+[3]data1rev!Q33</f>
        <v>0</v>
      </c>
      <c r="T34" s="8" t="n">
        <f aca="false">+[3]data1rev!R33</f>
        <v>0</v>
      </c>
      <c r="U34" s="8" t="n">
        <f aca="false">+[3]data1rev!S33</f>
        <v>0</v>
      </c>
      <c r="V34" s="8" t="n">
        <f aca="false">+[3]data1rev!T33</f>
        <v>0</v>
      </c>
      <c r="W34" s="8" t="n">
        <f aca="false">+[3]data1rev!U33</f>
        <v>0</v>
      </c>
      <c r="X34" s="8" t="n">
        <f aca="false">+[3]data1rev!V33</f>
        <v>0</v>
      </c>
      <c r="Y34" s="8" t="n">
        <f aca="false">+[3]data1rev!W33</f>
        <v>0</v>
      </c>
      <c r="Z34" s="8" t="n">
        <f aca="false">+[3]data1rev!X33</f>
        <v>0</v>
      </c>
      <c r="AA34" s="8" t="n">
        <f aca="false">+[3]data1rev!Y33</f>
        <v>0</v>
      </c>
      <c r="AB34" s="9"/>
      <c r="AC34" s="9"/>
      <c r="AD34" s="9"/>
      <c r="AE34" s="9"/>
      <c r="AF34" s="9"/>
      <c r="AG34" s="9"/>
      <c r="AH34" s="9"/>
      <c r="AI34" s="9"/>
      <c r="AJ34" s="9"/>
      <c r="AK34" s="1"/>
      <c r="AL34" s="1" t="e">
        <f aca="false">SUMPRODUCT(B34:AJ34,PVCapPrice)</f>
        <v>#DIV/0!</v>
      </c>
      <c r="AM34" s="1"/>
      <c r="AN34" s="1"/>
      <c r="AO34" s="1"/>
      <c r="AP34" s="1"/>
      <c r="AQ34" s="1"/>
    </row>
    <row r="35" customFormat="false" ht="11.25" hidden="false" customHeight="false" outlineLevel="0" collapsed="false">
      <c r="A35" s="1" t="n">
        <v>33</v>
      </c>
      <c r="B35" s="16"/>
      <c r="C35" s="8" t="n">
        <f aca="false">+[3]data1rev!A34</f>
        <v>21687.04</v>
      </c>
      <c r="D35" s="8" t="n">
        <f aca="false">+[3]data1rev!B34</f>
        <v>15575.226</v>
      </c>
      <c r="E35" s="8" t="n">
        <f aca="false">+[3]data1rev!C34</f>
        <v>13222.39</v>
      </c>
      <c r="F35" s="8" t="n">
        <f aca="false">+[3]data1rev!D34</f>
        <v>13061.89</v>
      </c>
      <c r="G35" s="8" t="n">
        <f aca="false">+[3]data1rev!E34</f>
        <v>13061.89</v>
      </c>
      <c r="H35" s="8" t="n">
        <f aca="false">+[3]data1rev!F34</f>
        <v>10821.156</v>
      </c>
      <c r="I35" s="8" t="n">
        <f aca="false">+[3]data1rev!G34</f>
        <v>10791.59</v>
      </c>
      <c r="J35" s="8" t="n">
        <f aca="false">+[3]data1rev!H34</f>
        <v>10791.59</v>
      </c>
      <c r="K35" s="8" t="n">
        <f aca="false">+[3]data1rev!I34</f>
        <v>10791.59</v>
      </c>
      <c r="L35" s="8" t="n">
        <f aca="false">+[3]data1rev!J34</f>
        <v>10821.156</v>
      </c>
      <c r="M35" s="8" t="n">
        <f aca="false">+[3]data1rev!K34</f>
        <v>10791.59</v>
      </c>
      <c r="N35" s="8" t="n">
        <f aca="false">+[3]data1rev!L34</f>
        <v>10791.59</v>
      </c>
      <c r="O35" s="8" t="n">
        <f aca="false">+[3]data1rev!M34</f>
        <v>10275.62</v>
      </c>
      <c r="P35" s="8" t="n">
        <f aca="false">+[3]data1rev!N34</f>
        <v>10129.416</v>
      </c>
      <c r="Q35" s="8" t="n">
        <f aca="false">+[3]data1rev!O34</f>
        <v>10101.74</v>
      </c>
      <c r="R35" s="8" t="n">
        <f aca="false">+[3]data1rev!P34</f>
        <v>0</v>
      </c>
      <c r="S35" s="8" t="n">
        <f aca="false">+[3]data1rev!Q34</f>
        <v>0</v>
      </c>
      <c r="T35" s="8" t="n">
        <f aca="false">+[3]data1rev!R34</f>
        <v>0</v>
      </c>
      <c r="U35" s="8" t="n">
        <f aca="false">+[3]data1rev!S34</f>
        <v>0</v>
      </c>
      <c r="V35" s="8" t="n">
        <f aca="false">+[3]data1rev!T34</f>
        <v>0</v>
      </c>
      <c r="W35" s="8" t="n">
        <f aca="false">+[3]data1rev!U34</f>
        <v>0</v>
      </c>
      <c r="X35" s="8" t="n">
        <f aca="false">+[3]data1rev!V34</f>
        <v>0</v>
      </c>
      <c r="Y35" s="8" t="n">
        <f aca="false">+[3]data1rev!W34</f>
        <v>0</v>
      </c>
      <c r="Z35" s="8" t="n">
        <f aca="false">+[3]data1rev!X34</f>
        <v>0</v>
      </c>
      <c r="AA35" s="8" t="n">
        <f aca="false">+[3]data1rev!Y34</f>
        <v>0</v>
      </c>
      <c r="AB35" s="9"/>
      <c r="AC35" s="9"/>
      <c r="AD35" s="9"/>
      <c r="AE35" s="9"/>
      <c r="AF35" s="9"/>
      <c r="AG35" s="9"/>
      <c r="AH35" s="9"/>
      <c r="AI35" s="9"/>
      <c r="AJ35" s="9"/>
      <c r="AK35" s="1"/>
      <c r="AL35" s="1" t="e">
        <f aca="false">SUMPRODUCT(B35:AJ35,PVCapPrice)</f>
        <v>#DIV/0!</v>
      </c>
      <c r="AM35" s="1"/>
      <c r="AN35" s="1"/>
      <c r="AO35" s="1"/>
      <c r="AP35" s="1"/>
      <c r="AQ35" s="1"/>
    </row>
    <row r="36" customFormat="false" ht="11.25" hidden="false" customHeight="false" outlineLevel="0" collapsed="false">
      <c r="A36" s="1" t="n">
        <v>34</v>
      </c>
      <c r="B36" s="16"/>
      <c r="C36" s="8" t="n">
        <f aca="false">+[3]data1rev!A35</f>
        <v>21687.04</v>
      </c>
      <c r="D36" s="8" t="n">
        <f aca="false">+[3]data1rev!B35</f>
        <v>15575.226</v>
      </c>
      <c r="E36" s="8" t="n">
        <f aca="false">+[3]data1rev!C35</f>
        <v>13222.39</v>
      </c>
      <c r="F36" s="8" t="n">
        <f aca="false">+[3]data1rev!D35</f>
        <v>13061.89</v>
      </c>
      <c r="G36" s="8" t="n">
        <f aca="false">+[3]data1rev!E35</f>
        <v>13061.89</v>
      </c>
      <c r="H36" s="8" t="n">
        <f aca="false">+[3]data1rev!F35</f>
        <v>10821.156</v>
      </c>
      <c r="I36" s="8" t="n">
        <f aca="false">+[3]data1rev!G35</f>
        <v>10791.59</v>
      </c>
      <c r="J36" s="8" t="n">
        <f aca="false">+[3]data1rev!H35</f>
        <v>10791.59</v>
      </c>
      <c r="K36" s="8" t="n">
        <f aca="false">+[3]data1rev!I35</f>
        <v>10791.59</v>
      </c>
      <c r="L36" s="8" t="n">
        <f aca="false">+[3]data1rev!J35</f>
        <v>10821.156</v>
      </c>
      <c r="M36" s="8" t="n">
        <f aca="false">+[3]data1rev!K35</f>
        <v>10791.59</v>
      </c>
      <c r="N36" s="8" t="n">
        <f aca="false">+[3]data1rev!L35</f>
        <v>10791.59</v>
      </c>
      <c r="O36" s="8" t="n">
        <f aca="false">+[3]data1rev!M35</f>
        <v>10275.62</v>
      </c>
      <c r="P36" s="8" t="n">
        <f aca="false">+[3]data1rev!N35</f>
        <v>10129.416</v>
      </c>
      <c r="Q36" s="8" t="n">
        <f aca="false">+[3]data1rev!O35</f>
        <v>10101.74</v>
      </c>
      <c r="R36" s="8" t="n">
        <f aca="false">+[3]data1rev!P35</f>
        <v>0</v>
      </c>
      <c r="S36" s="8" t="n">
        <f aca="false">+[3]data1rev!Q35</f>
        <v>0</v>
      </c>
      <c r="T36" s="8" t="n">
        <f aca="false">+[3]data1rev!R35</f>
        <v>0</v>
      </c>
      <c r="U36" s="8" t="n">
        <f aca="false">+[3]data1rev!S35</f>
        <v>0</v>
      </c>
      <c r="V36" s="8" t="n">
        <f aca="false">+[3]data1rev!T35</f>
        <v>0</v>
      </c>
      <c r="W36" s="8" t="n">
        <f aca="false">+[3]data1rev!U35</f>
        <v>0</v>
      </c>
      <c r="X36" s="8" t="n">
        <f aca="false">+[3]data1rev!V35</f>
        <v>0</v>
      </c>
      <c r="Y36" s="8" t="n">
        <f aca="false">+[3]data1rev!W35</f>
        <v>0</v>
      </c>
      <c r="Z36" s="8" t="n">
        <f aca="false">+[3]data1rev!X35</f>
        <v>0</v>
      </c>
      <c r="AA36" s="8" t="n">
        <f aca="false">+[3]data1rev!Y35</f>
        <v>0</v>
      </c>
      <c r="AB36" s="9"/>
      <c r="AC36" s="9"/>
      <c r="AD36" s="9"/>
      <c r="AE36" s="9"/>
      <c r="AF36" s="9"/>
      <c r="AG36" s="9"/>
      <c r="AH36" s="9"/>
      <c r="AI36" s="9"/>
      <c r="AJ36" s="9"/>
      <c r="AK36" s="1"/>
      <c r="AL36" s="1" t="e">
        <f aca="false">SUMPRODUCT(B36:AJ36,PVCapPrice)</f>
        <v>#DIV/0!</v>
      </c>
      <c r="AM36" s="1"/>
      <c r="AN36" s="1"/>
      <c r="AO36" s="1"/>
      <c r="AP36" s="1"/>
      <c r="AQ36" s="1"/>
    </row>
    <row r="37" customFormat="false" ht="11.25" hidden="false" customHeight="false" outlineLevel="0" collapsed="false">
      <c r="A37" s="1" t="n">
        <v>35</v>
      </c>
      <c r="B37" s="16"/>
      <c r="C37" s="8" t="n">
        <f aca="false">+[3]data1rev!A36</f>
        <v>21687.04</v>
      </c>
      <c r="D37" s="8" t="n">
        <f aca="false">+[3]data1rev!B36</f>
        <v>15575.226</v>
      </c>
      <c r="E37" s="8" t="n">
        <f aca="false">+[3]data1rev!C36</f>
        <v>13222.39</v>
      </c>
      <c r="F37" s="8" t="n">
        <f aca="false">+[3]data1rev!D36</f>
        <v>13061.89</v>
      </c>
      <c r="G37" s="8" t="n">
        <f aca="false">+[3]data1rev!E36</f>
        <v>13061.89</v>
      </c>
      <c r="H37" s="8" t="n">
        <f aca="false">+[3]data1rev!F36</f>
        <v>10821.156</v>
      </c>
      <c r="I37" s="8" t="n">
        <f aca="false">+[3]data1rev!G36</f>
        <v>10791.59</v>
      </c>
      <c r="J37" s="8" t="n">
        <f aca="false">+[3]data1rev!H36</f>
        <v>10791.59</v>
      </c>
      <c r="K37" s="8" t="n">
        <f aca="false">+[3]data1rev!I36</f>
        <v>10791.59</v>
      </c>
      <c r="L37" s="8" t="n">
        <f aca="false">+[3]data1rev!J36</f>
        <v>10821.156</v>
      </c>
      <c r="M37" s="8" t="n">
        <f aca="false">+[3]data1rev!K36</f>
        <v>10791.59</v>
      </c>
      <c r="N37" s="8" t="n">
        <f aca="false">+[3]data1rev!L36</f>
        <v>10791.59</v>
      </c>
      <c r="O37" s="8" t="n">
        <f aca="false">+[3]data1rev!M36</f>
        <v>10275.62</v>
      </c>
      <c r="P37" s="8" t="n">
        <f aca="false">+[3]data1rev!N36</f>
        <v>10129.416</v>
      </c>
      <c r="Q37" s="8" t="n">
        <f aca="false">+[3]data1rev!O36</f>
        <v>10101.74</v>
      </c>
      <c r="R37" s="8" t="n">
        <f aca="false">+[3]data1rev!P36</f>
        <v>0</v>
      </c>
      <c r="S37" s="8" t="n">
        <f aca="false">+[3]data1rev!Q36</f>
        <v>0</v>
      </c>
      <c r="T37" s="8" t="n">
        <f aca="false">+[3]data1rev!R36</f>
        <v>0</v>
      </c>
      <c r="U37" s="8" t="n">
        <f aca="false">+[3]data1rev!S36</f>
        <v>0</v>
      </c>
      <c r="V37" s="8" t="n">
        <f aca="false">+[3]data1rev!T36</f>
        <v>0</v>
      </c>
      <c r="W37" s="8" t="n">
        <f aca="false">+[3]data1rev!U36</f>
        <v>0</v>
      </c>
      <c r="X37" s="8" t="n">
        <f aca="false">+[3]data1rev!V36</f>
        <v>0</v>
      </c>
      <c r="Y37" s="8" t="n">
        <f aca="false">+[3]data1rev!W36</f>
        <v>0</v>
      </c>
      <c r="Z37" s="8" t="n">
        <f aca="false">+[3]data1rev!X36</f>
        <v>0</v>
      </c>
      <c r="AA37" s="8" t="n">
        <f aca="false">+[3]data1rev!Y36</f>
        <v>0</v>
      </c>
      <c r="AB37" s="9"/>
      <c r="AC37" s="9"/>
      <c r="AD37" s="9"/>
      <c r="AE37" s="9"/>
      <c r="AF37" s="9"/>
      <c r="AG37" s="9"/>
      <c r="AH37" s="9"/>
      <c r="AI37" s="9"/>
      <c r="AJ37" s="9"/>
      <c r="AK37" s="1"/>
      <c r="AL37" s="1" t="e">
        <f aca="false">SUMPRODUCT(B37:AJ37,PVCapPrice)</f>
        <v>#DIV/0!</v>
      </c>
      <c r="AM37" s="1"/>
      <c r="AN37" s="1"/>
      <c r="AO37" s="1"/>
      <c r="AP37" s="1"/>
      <c r="AQ37" s="1"/>
    </row>
    <row r="38" customFormat="false" ht="11.25" hidden="false" customHeight="false" outlineLevel="0" collapsed="false">
      <c r="A38" s="1" t="n">
        <v>36</v>
      </c>
      <c r="B38" s="16"/>
      <c r="C38" s="8" t="n">
        <f aca="false">+[3]data1rev!A37</f>
        <v>21687.04</v>
      </c>
      <c r="D38" s="8" t="n">
        <f aca="false">+[3]data1rev!B37</f>
        <v>15575.226</v>
      </c>
      <c r="E38" s="8" t="n">
        <f aca="false">+[3]data1rev!C37</f>
        <v>13222.39</v>
      </c>
      <c r="F38" s="8" t="n">
        <f aca="false">+[3]data1rev!D37</f>
        <v>13061.89</v>
      </c>
      <c r="G38" s="8" t="n">
        <f aca="false">+[3]data1rev!E37</f>
        <v>13061.89</v>
      </c>
      <c r="H38" s="8" t="n">
        <f aca="false">+[3]data1rev!F37</f>
        <v>10821.156</v>
      </c>
      <c r="I38" s="8" t="n">
        <f aca="false">+[3]data1rev!G37</f>
        <v>10791.59</v>
      </c>
      <c r="J38" s="8" t="n">
        <f aca="false">+[3]data1rev!H37</f>
        <v>10791.59</v>
      </c>
      <c r="K38" s="8" t="n">
        <f aca="false">+[3]data1rev!I37</f>
        <v>10791.59</v>
      </c>
      <c r="L38" s="8" t="n">
        <f aca="false">+[3]data1rev!J37</f>
        <v>10821.156</v>
      </c>
      <c r="M38" s="8" t="n">
        <f aca="false">+[3]data1rev!K37</f>
        <v>10791.59</v>
      </c>
      <c r="N38" s="8" t="n">
        <f aca="false">+[3]data1rev!L37</f>
        <v>10791.59</v>
      </c>
      <c r="O38" s="8" t="n">
        <f aca="false">+[3]data1rev!M37</f>
        <v>10275.62</v>
      </c>
      <c r="P38" s="8" t="n">
        <f aca="false">+[3]data1rev!N37</f>
        <v>10129.416</v>
      </c>
      <c r="Q38" s="8" t="n">
        <f aca="false">+[3]data1rev!O37</f>
        <v>10101.74</v>
      </c>
      <c r="R38" s="8" t="n">
        <f aca="false">+[3]data1rev!P37</f>
        <v>0</v>
      </c>
      <c r="S38" s="8" t="n">
        <f aca="false">+[3]data1rev!Q37</f>
        <v>0</v>
      </c>
      <c r="T38" s="8" t="n">
        <f aca="false">+[3]data1rev!R37</f>
        <v>0</v>
      </c>
      <c r="U38" s="8" t="n">
        <f aca="false">+[3]data1rev!S37</f>
        <v>0</v>
      </c>
      <c r="V38" s="8" t="n">
        <f aca="false">+[3]data1rev!T37</f>
        <v>0</v>
      </c>
      <c r="W38" s="8" t="n">
        <f aca="false">+[3]data1rev!U37</f>
        <v>0</v>
      </c>
      <c r="X38" s="8" t="n">
        <f aca="false">+[3]data1rev!V37</f>
        <v>0</v>
      </c>
      <c r="Y38" s="8" t="n">
        <f aca="false">+[3]data1rev!W37</f>
        <v>0</v>
      </c>
      <c r="Z38" s="8" t="n">
        <f aca="false">+[3]data1rev!X37</f>
        <v>0</v>
      </c>
      <c r="AA38" s="8" t="n">
        <f aca="false">+[3]data1rev!Y37</f>
        <v>0</v>
      </c>
      <c r="AB38" s="9"/>
      <c r="AC38" s="9"/>
      <c r="AD38" s="9"/>
      <c r="AE38" s="9"/>
      <c r="AF38" s="9"/>
      <c r="AG38" s="9"/>
      <c r="AH38" s="9"/>
      <c r="AI38" s="9"/>
      <c r="AJ38" s="9"/>
      <c r="AK38" s="1"/>
      <c r="AL38" s="1" t="e">
        <f aca="false">SUMPRODUCT(B38:AJ38,PVCapPrice)</f>
        <v>#DIV/0!</v>
      </c>
      <c r="AM38" s="1"/>
      <c r="AN38" s="1"/>
      <c r="AO38" s="1"/>
      <c r="AP38" s="1"/>
      <c r="AQ38" s="1"/>
    </row>
    <row r="39" customFormat="false" ht="11.25" hidden="false" customHeight="false" outlineLevel="0" collapsed="false">
      <c r="A39" s="1" t="n">
        <v>37</v>
      </c>
      <c r="B39" s="16"/>
      <c r="C39" s="8" t="n">
        <f aca="false">+[3]data1rev!A38</f>
        <v>21687.04</v>
      </c>
      <c r="D39" s="8" t="n">
        <f aca="false">+[3]data1rev!B38</f>
        <v>15575.226</v>
      </c>
      <c r="E39" s="8" t="n">
        <f aca="false">+[3]data1rev!C38</f>
        <v>13222.39</v>
      </c>
      <c r="F39" s="8" t="n">
        <f aca="false">+[3]data1rev!D38</f>
        <v>13061.89</v>
      </c>
      <c r="G39" s="8" t="n">
        <f aca="false">+[3]data1rev!E38</f>
        <v>13061.89</v>
      </c>
      <c r="H39" s="8" t="n">
        <f aca="false">+[3]data1rev!F38</f>
        <v>10821.156</v>
      </c>
      <c r="I39" s="8" t="n">
        <f aca="false">+[3]data1rev!G38</f>
        <v>10791.59</v>
      </c>
      <c r="J39" s="8" t="n">
        <f aca="false">+[3]data1rev!H38</f>
        <v>10791.59</v>
      </c>
      <c r="K39" s="8" t="n">
        <f aca="false">+[3]data1rev!I38</f>
        <v>10791.59</v>
      </c>
      <c r="L39" s="8" t="n">
        <f aca="false">+[3]data1rev!J38</f>
        <v>10821.156</v>
      </c>
      <c r="M39" s="8" t="n">
        <f aca="false">+[3]data1rev!K38</f>
        <v>10791.59</v>
      </c>
      <c r="N39" s="8" t="n">
        <f aca="false">+[3]data1rev!L38</f>
        <v>10791.59</v>
      </c>
      <c r="O39" s="8" t="n">
        <f aca="false">+[3]data1rev!M38</f>
        <v>10275.62</v>
      </c>
      <c r="P39" s="8" t="n">
        <f aca="false">+[3]data1rev!N38</f>
        <v>10129.416</v>
      </c>
      <c r="Q39" s="8" t="n">
        <f aca="false">+[3]data1rev!O38</f>
        <v>10101.74</v>
      </c>
      <c r="R39" s="8" t="n">
        <f aca="false">+[3]data1rev!P38</f>
        <v>0</v>
      </c>
      <c r="S39" s="8" t="n">
        <f aca="false">+[3]data1rev!Q38</f>
        <v>0</v>
      </c>
      <c r="T39" s="8" t="n">
        <f aca="false">+[3]data1rev!R38</f>
        <v>0</v>
      </c>
      <c r="U39" s="8" t="n">
        <f aca="false">+[3]data1rev!S38</f>
        <v>0</v>
      </c>
      <c r="V39" s="8" t="n">
        <f aca="false">+[3]data1rev!T38</f>
        <v>0</v>
      </c>
      <c r="W39" s="8" t="n">
        <f aca="false">+[3]data1rev!U38</f>
        <v>0</v>
      </c>
      <c r="X39" s="8" t="n">
        <f aca="false">+[3]data1rev!V38</f>
        <v>0</v>
      </c>
      <c r="Y39" s="8" t="n">
        <f aca="false">+[3]data1rev!W38</f>
        <v>0</v>
      </c>
      <c r="Z39" s="8" t="n">
        <f aca="false">+[3]data1rev!X38</f>
        <v>0</v>
      </c>
      <c r="AA39" s="8" t="n">
        <f aca="false">+[3]data1rev!Y38</f>
        <v>0</v>
      </c>
      <c r="AB39" s="9"/>
      <c r="AC39" s="9"/>
      <c r="AD39" s="9"/>
      <c r="AE39" s="9"/>
      <c r="AF39" s="9"/>
      <c r="AG39" s="9"/>
      <c r="AH39" s="9"/>
      <c r="AI39" s="9"/>
      <c r="AJ39" s="9"/>
      <c r="AK39" s="1"/>
      <c r="AL39" s="1" t="e">
        <f aca="false">SUMPRODUCT(B39:AJ39,PVCapPrice)</f>
        <v>#DIV/0!</v>
      </c>
      <c r="AM39" s="1"/>
      <c r="AN39" s="1"/>
      <c r="AO39" s="1"/>
      <c r="AP39" s="1"/>
      <c r="AQ39" s="1"/>
    </row>
    <row r="40" customFormat="false" ht="11.25" hidden="false" customHeight="false" outlineLevel="0" collapsed="false">
      <c r="A40" s="1" t="n">
        <v>38</v>
      </c>
      <c r="B40" s="16"/>
      <c r="C40" s="8" t="n">
        <f aca="false">+[3]data1rev!A39</f>
        <v>21687.04</v>
      </c>
      <c r="D40" s="8" t="n">
        <f aca="false">+[3]data1rev!B39</f>
        <v>15575.226</v>
      </c>
      <c r="E40" s="8" t="n">
        <f aca="false">+[3]data1rev!C39</f>
        <v>13222.39</v>
      </c>
      <c r="F40" s="8" t="n">
        <f aca="false">+[3]data1rev!D39</f>
        <v>13061.89</v>
      </c>
      <c r="G40" s="8" t="n">
        <f aca="false">+[3]data1rev!E39</f>
        <v>13061.89</v>
      </c>
      <c r="H40" s="8" t="n">
        <f aca="false">+[3]data1rev!F39</f>
        <v>10821.156</v>
      </c>
      <c r="I40" s="8" t="n">
        <f aca="false">+[3]data1rev!G39</f>
        <v>10791.59</v>
      </c>
      <c r="J40" s="8" t="n">
        <f aca="false">+[3]data1rev!H39</f>
        <v>10791.59</v>
      </c>
      <c r="K40" s="8" t="n">
        <f aca="false">+[3]data1rev!I39</f>
        <v>10791.59</v>
      </c>
      <c r="L40" s="8" t="n">
        <f aca="false">+[3]data1rev!J39</f>
        <v>10821.156</v>
      </c>
      <c r="M40" s="8" t="n">
        <f aca="false">+[3]data1rev!K39</f>
        <v>10791.59</v>
      </c>
      <c r="N40" s="8" t="n">
        <f aca="false">+[3]data1rev!L39</f>
        <v>10791.59</v>
      </c>
      <c r="O40" s="8" t="n">
        <f aca="false">+[3]data1rev!M39</f>
        <v>10275.62</v>
      </c>
      <c r="P40" s="8" t="n">
        <f aca="false">+[3]data1rev!N39</f>
        <v>10129.416</v>
      </c>
      <c r="Q40" s="8" t="n">
        <f aca="false">+[3]data1rev!O39</f>
        <v>10101.74</v>
      </c>
      <c r="R40" s="8" t="n">
        <f aca="false">+[3]data1rev!P39</f>
        <v>0</v>
      </c>
      <c r="S40" s="8" t="n">
        <f aca="false">+[3]data1rev!Q39</f>
        <v>0</v>
      </c>
      <c r="T40" s="8" t="n">
        <f aca="false">+[3]data1rev!R39</f>
        <v>0</v>
      </c>
      <c r="U40" s="8" t="n">
        <f aca="false">+[3]data1rev!S39</f>
        <v>0</v>
      </c>
      <c r="V40" s="8" t="n">
        <f aca="false">+[3]data1rev!T39</f>
        <v>0</v>
      </c>
      <c r="W40" s="8" t="n">
        <f aca="false">+[3]data1rev!U39</f>
        <v>0</v>
      </c>
      <c r="X40" s="8" t="n">
        <f aca="false">+[3]data1rev!V39</f>
        <v>0</v>
      </c>
      <c r="Y40" s="8" t="n">
        <f aca="false">+[3]data1rev!W39</f>
        <v>0</v>
      </c>
      <c r="Z40" s="8" t="n">
        <f aca="false">+[3]data1rev!X39</f>
        <v>0</v>
      </c>
      <c r="AA40" s="8" t="n">
        <f aca="false">+[3]data1rev!Y39</f>
        <v>0</v>
      </c>
      <c r="AB40" s="9"/>
      <c r="AC40" s="9"/>
      <c r="AD40" s="9"/>
      <c r="AE40" s="9"/>
      <c r="AF40" s="9"/>
      <c r="AG40" s="9"/>
      <c r="AH40" s="9"/>
      <c r="AI40" s="9"/>
      <c r="AJ40" s="9"/>
      <c r="AK40" s="1"/>
      <c r="AL40" s="1" t="e">
        <f aca="false">SUMPRODUCT(B40:AJ40,PVCapPrice)</f>
        <v>#DIV/0!</v>
      </c>
      <c r="AM40" s="1"/>
      <c r="AN40" s="1"/>
      <c r="AO40" s="1"/>
      <c r="AP40" s="1"/>
      <c r="AQ40" s="1"/>
    </row>
    <row r="41" customFormat="false" ht="11.25" hidden="false" customHeight="false" outlineLevel="0" collapsed="false">
      <c r="A41" s="1" t="n">
        <v>39</v>
      </c>
      <c r="B41" s="16"/>
      <c r="C41" s="8" t="n">
        <f aca="false">+[3]data1rev!A40</f>
        <v>21687.04</v>
      </c>
      <c r="D41" s="8" t="n">
        <f aca="false">+[3]data1rev!B40</f>
        <v>15575.226</v>
      </c>
      <c r="E41" s="8" t="n">
        <f aca="false">+[3]data1rev!C40</f>
        <v>13222.39</v>
      </c>
      <c r="F41" s="8" t="n">
        <f aca="false">+[3]data1rev!D40</f>
        <v>13061.89</v>
      </c>
      <c r="G41" s="8" t="n">
        <f aca="false">+[3]data1rev!E40</f>
        <v>13061.89</v>
      </c>
      <c r="H41" s="8" t="n">
        <f aca="false">+[3]data1rev!F40</f>
        <v>10821.156</v>
      </c>
      <c r="I41" s="8" t="n">
        <f aca="false">+[3]data1rev!G40</f>
        <v>10791.59</v>
      </c>
      <c r="J41" s="8" t="n">
        <f aca="false">+[3]data1rev!H40</f>
        <v>10791.59</v>
      </c>
      <c r="K41" s="8" t="n">
        <f aca="false">+[3]data1rev!I40</f>
        <v>10791.59</v>
      </c>
      <c r="L41" s="8" t="n">
        <f aca="false">+[3]data1rev!J40</f>
        <v>10821.156</v>
      </c>
      <c r="M41" s="8" t="n">
        <f aca="false">+[3]data1rev!K40</f>
        <v>10791.59</v>
      </c>
      <c r="N41" s="8" t="n">
        <f aca="false">+[3]data1rev!L40</f>
        <v>10791.59</v>
      </c>
      <c r="O41" s="8" t="n">
        <f aca="false">+[3]data1rev!M40</f>
        <v>10275.62</v>
      </c>
      <c r="P41" s="8" t="n">
        <f aca="false">+[3]data1rev!N40</f>
        <v>10129.416</v>
      </c>
      <c r="Q41" s="8" t="n">
        <f aca="false">+[3]data1rev!O40</f>
        <v>10101.74</v>
      </c>
      <c r="R41" s="8" t="n">
        <f aca="false">+[3]data1rev!P40</f>
        <v>0</v>
      </c>
      <c r="S41" s="8" t="n">
        <f aca="false">+[3]data1rev!Q40</f>
        <v>0</v>
      </c>
      <c r="T41" s="8" t="n">
        <f aca="false">+[3]data1rev!R40</f>
        <v>0</v>
      </c>
      <c r="U41" s="8" t="n">
        <f aca="false">+[3]data1rev!S40</f>
        <v>0</v>
      </c>
      <c r="V41" s="8" t="n">
        <f aca="false">+[3]data1rev!T40</f>
        <v>0</v>
      </c>
      <c r="W41" s="8" t="n">
        <f aca="false">+[3]data1rev!U40</f>
        <v>0</v>
      </c>
      <c r="X41" s="8" t="n">
        <f aca="false">+[3]data1rev!V40</f>
        <v>0</v>
      </c>
      <c r="Y41" s="8" t="n">
        <f aca="false">+[3]data1rev!W40</f>
        <v>0</v>
      </c>
      <c r="Z41" s="8" t="n">
        <f aca="false">+[3]data1rev!X40</f>
        <v>0</v>
      </c>
      <c r="AA41" s="8" t="n">
        <f aca="false">+[3]data1rev!Y40</f>
        <v>0</v>
      </c>
      <c r="AB41" s="9"/>
      <c r="AC41" s="9"/>
      <c r="AD41" s="9"/>
      <c r="AE41" s="9"/>
      <c r="AF41" s="9"/>
      <c r="AG41" s="9"/>
      <c r="AH41" s="9"/>
      <c r="AI41" s="9"/>
      <c r="AJ41" s="9"/>
      <c r="AK41" s="1"/>
      <c r="AL41" s="1" t="e">
        <f aca="false">SUMPRODUCT(B41:AJ41,PVCapPrice)</f>
        <v>#DIV/0!</v>
      </c>
      <c r="AM41" s="1"/>
      <c r="AN41" s="1"/>
      <c r="AO41" s="1"/>
      <c r="AP41" s="1"/>
      <c r="AQ41" s="1"/>
    </row>
    <row r="42" customFormat="false" ht="11.25" hidden="false" customHeight="false" outlineLevel="0" collapsed="false">
      <c r="A42" s="1" t="n">
        <v>40</v>
      </c>
      <c r="B42" s="16"/>
      <c r="C42" s="8" t="n">
        <f aca="false">+[3]data1rev!A41</f>
        <v>21687.04</v>
      </c>
      <c r="D42" s="8" t="n">
        <f aca="false">+[3]data1rev!B41</f>
        <v>15575.226</v>
      </c>
      <c r="E42" s="8" t="n">
        <f aca="false">+[3]data1rev!C41</f>
        <v>13222.39</v>
      </c>
      <c r="F42" s="8" t="n">
        <f aca="false">+[3]data1rev!D41</f>
        <v>13061.89</v>
      </c>
      <c r="G42" s="8" t="n">
        <f aca="false">+[3]data1rev!E41</f>
        <v>13061.89</v>
      </c>
      <c r="H42" s="8" t="n">
        <f aca="false">+[3]data1rev!F41</f>
        <v>10821.156</v>
      </c>
      <c r="I42" s="8" t="n">
        <f aca="false">+[3]data1rev!G41</f>
        <v>10791.59</v>
      </c>
      <c r="J42" s="8" t="n">
        <f aca="false">+[3]data1rev!H41</f>
        <v>10791.59</v>
      </c>
      <c r="K42" s="8" t="n">
        <f aca="false">+[3]data1rev!I41</f>
        <v>10791.59</v>
      </c>
      <c r="L42" s="8" t="n">
        <f aca="false">+[3]data1rev!J41</f>
        <v>10821.156</v>
      </c>
      <c r="M42" s="8" t="n">
        <f aca="false">+[3]data1rev!K41</f>
        <v>10791.59</v>
      </c>
      <c r="N42" s="8" t="n">
        <f aca="false">+[3]data1rev!L41</f>
        <v>10791.59</v>
      </c>
      <c r="O42" s="8" t="n">
        <f aca="false">+[3]data1rev!M41</f>
        <v>10275.62</v>
      </c>
      <c r="P42" s="8" t="n">
        <f aca="false">+[3]data1rev!N41</f>
        <v>10129.416</v>
      </c>
      <c r="Q42" s="8" t="n">
        <f aca="false">+[3]data1rev!O41</f>
        <v>10101.74</v>
      </c>
      <c r="R42" s="8" t="n">
        <f aca="false">+[3]data1rev!P41</f>
        <v>0</v>
      </c>
      <c r="S42" s="8" t="n">
        <f aca="false">+[3]data1rev!Q41</f>
        <v>0</v>
      </c>
      <c r="T42" s="8" t="n">
        <f aca="false">+[3]data1rev!R41</f>
        <v>0</v>
      </c>
      <c r="U42" s="8" t="n">
        <f aca="false">+[3]data1rev!S41</f>
        <v>0</v>
      </c>
      <c r="V42" s="8" t="n">
        <f aca="false">+[3]data1rev!T41</f>
        <v>0</v>
      </c>
      <c r="W42" s="8" t="n">
        <f aca="false">+[3]data1rev!U41</f>
        <v>0</v>
      </c>
      <c r="X42" s="8" t="n">
        <f aca="false">+[3]data1rev!V41</f>
        <v>0</v>
      </c>
      <c r="Y42" s="8" t="n">
        <f aca="false">+[3]data1rev!W41</f>
        <v>0</v>
      </c>
      <c r="Z42" s="8" t="n">
        <f aca="false">+[3]data1rev!X41</f>
        <v>0</v>
      </c>
      <c r="AA42" s="8" t="n">
        <f aca="false">+[3]data1rev!Y41</f>
        <v>0</v>
      </c>
      <c r="AB42" s="9"/>
      <c r="AC42" s="9"/>
      <c r="AD42" s="9"/>
      <c r="AE42" s="9"/>
      <c r="AF42" s="9"/>
      <c r="AG42" s="9"/>
      <c r="AH42" s="9"/>
      <c r="AI42" s="9"/>
      <c r="AJ42" s="9"/>
      <c r="AK42" s="1"/>
      <c r="AL42" s="1" t="e">
        <f aca="false">SUMPRODUCT(B42:AJ42,PVCapPrice)</f>
        <v>#DIV/0!</v>
      </c>
      <c r="AM42" s="1"/>
      <c r="AN42" s="1"/>
      <c r="AO42" s="1"/>
      <c r="AP42" s="1"/>
      <c r="AQ42" s="1"/>
    </row>
    <row r="43" customFormat="false" ht="11.25" hidden="false" customHeight="false" outlineLevel="0" collapsed="false">
      <c r="A43" s="1" t="n">
        <v>41</v>
      </c>
      <c r="B43" s="16"/>
      <c r="C43" s="8" t="n">
        <f aca="false">+[3]data1rev!A42</f>
        <v>21687.04</v>
      </c>
      <c r="D43" s="8" t="n">
        <f aca="false">+[3]data1rev!B42</f>
        <v>15575.226</v>
      </c>
      <c r="E43" s="8" t="n">
        <f aca="false">+[3]data1rev!C42</f>
        <v>13222.39</v>
      </c>
      <c r="F43" s="8" t="n">
        <f aca="false">+[3]data1rev!D42</f>
        <v>13061.89</v>
      </c>
      <c r="G43" s="8" t="n">
        <f aca="false">+[3]data1rev!E42</f>
        <v>13061.89</v>
      </c>
      <c r="H43" s="8" t="n">
        <f aca="false">+[3]data1rev!F42</f>
        <v>10821.156</v>
      </c>
      <c r="I43" s="8" t="n">
        <f aca="false">+[3]data1rev!G42</f>
        <v>10791.59</v>
      </c>
      <c r="J43" s="8" t="n">
        <f aca="false">+[3]data1rev!H42</f>
        <v>10791.59</v>
      </c>
      <c r="K43" s="8" t="n">
        <f aca="false">+[3]data1rev!I42</f>
        <v>10791.59</v>
      </c>
      <c r="L43" s="8" t="n">
        <f aca="false">+[3]data1rev!J42</f>
        <v>10821.156</v>
      </c>
      <c r="M43" s="8" t="n">
        <f aca="false">+[3]data1rev!K42</f>
        <v>10791.59</v>
      </c>
      <c r="N43" s="8" t="n">
        <f aca="false">+[3]data1rev!L42</f>
        <v>10791.59</v>
      </c>
      <c r="O43" s="8" t="n">
        <f aca="false">+[3]data1rev!M42</f>
        <v>10275.62</v>
      </c>
      <c r="P43" s="8" t="n">
        <f aca="false">+[3]data1rev!N42</f>
        <v>10129.416</v>
      </c>
      <c r="Q43" s="8" t="n">
        <f aca="false">+[3]data1rev!O42</f>
        <v>10101.74</v>
      </c>
      <c r="R43" s="8" t="n">
        <f aca="false">+[3]data1rev!P42</f>
        <v>0</v>
      </c>
      <c r="S43" s="8" t="n">
        <f aca="false">+[3]data1rev!Q42</f>
        <v>0</v>
      </c>
      <c r="T43" s="8" t="n">
        <f aca="false">+[3]data1rev!R42</f>
        <v>0</v>
      </c>
      <c r="U43" s="8" t="n">
        <f aca="false">+[3]data1rev!S42</f>
        <v>0</v>
      </c>
      <c r="V43" s="8" t="n">
        <f aca="false">+[3]data1rev!T42</f>
        <v>0</v>
      </c>
      <c r="W43" s="8" t="n">
        <f aca="false">+[3]data1rev!U42</f>
        <v>0</v>
      </c>
      <c r="X43" s="8" t="n">
        <f aca="false">+[3]data1rev!V42</f>
        <v>0</v>
      </c>
      <c r="Y43" s="8" t="n">
        <f aca="false">+[3]data1rev!W42</f>
        <v>0</v>
      </c>
      <c r="Z43" s="8" t="n">
        <f aca="false">+[3]data1rev!X42</f>
        <v>0</v>
      </c>
      <c r="AA43" s="8" t="n">
        <f aca="false">+[3]data1rev!Y42</f>
        <v>0</v>
      </c>
      <c r="AB43" s="9"/>
      <c r="AC43" s="9"/>
      <c r="AD43" s="9"/>
      <c r="AE43" s="9"/>
      <c r="AF43" s="9"/>
      <c r="AG43" s="9"/>
      <c r="AH43" s="9"/>
      <c r="AI43" s="9"/>
      <c r="AJ43" s="9"/>
      <c r="AK43" s="1"/>
      <c r="AL43" s="1" t="e">
        <f aca="false">SUMPRODUCT(B43:AJ43,PVCapPrice)</f>
        <v>#DIV/0!</v>
      </c>
      <c r="AM43" s="1"/>
      <c r="AN43" s="1"/>
      <c r="AO43" s="1"/>
      <c r="AP43" s="1"/>
      <c r="AQ43" s="1"/>
    </row>
    <row r="44" customFormat="false" ht="11.25" hidden="false" customHeight="false" outlineLevel="0" collapsed="false">
      <c r="A44" s="1" t="n">
        <v>42</v>
      </c>
      <c r="B44" s="16"/>
      <c r="C44" s="8" t="n">
        <f aca="false">+[3]data1rev!A43</f>
        <v>21687.04</v>
      </c>
      <c r="D44" s="8" t="n">
        <f aca="false">+[3]data1rev!B43</f>
        <v>15575.226</v>
      </c>
      <c r="E44" s="8" t="n">
        <f aca="false">+[3]data1rev!C43</f>
        <v>13222.39</v>
      </c>
      <c r="F44" s="8" t="n">
        <f aca="false">+[3]data1rev!D43</f>
        <v>13061.89</v>
      </c>
      <c r="G44" s="8" t="n">
        <f aca="false">+[3]data1rev!E43</f>
        <v>13061.89</v>
      </c>
      <c r="H44" s="8" t="n">
        <f aca="false">+[3]data1rev!F43</f>
        <v>10821.156</v>
      </c>
      <c r="I44" s="8" t="n">
        <f aca="false">+[3]data1rev!G43</f>
        <v>10791.59</v>
      </c>
      <c r="J44" s="8" t="n">
        <f aca="false">+[3]data1rev!H43</f>
        <v>10791.59</v>
      </c>
      <c r="K44" s="8" t="n">
        <f aca="false">+[3]data1rev!I43</f>
        <v>10791.59</v>
      </c>
      <c r="L44" s="8" t="n">
        <f aca="false">+[3]data1rev!J43</f>
        <v>10821.156</v>
      </c>
      <c r="M44" s="8" t="n">
        <f aca="false">+[3]data1rev!K43</f>
        <v>10791.59</v>
      </c>
      <c r="N44" s="8" t="n">
        <f aca="false">+[3]data1rev!L43</f>
        <v>10791.59</v>
      </c>
      <c r="O44" s="8" t="n">
        <f aca="false">+[3]data1rev!M43</f>
        <v>10275.62</v>
      </c>
      <c r="P44" s="8" t="n">
        <f aca="false">+[3]data1rev!N43</f>
        <v>10129.416</v>
      </c>
      <c r="Q44" s="8" t="n">
        <f aca="false">+[3]data1rev!O43</f>
        <v>10101.74</v>
      </c>
      <c r="R44" s="8" t="n">
        <f aca="false">+[3]data1rev!P43</f>
        <v>0</v>
      </c>
      <c r="S44" s="8" t="n">
        <f aca="false">+[3]data1rev!Q43</f>
        <v>0</v>
      </c>
      <c r="T44" s="8" t="n">
        <f aca="false">+[3]data1rev!R43</f>
        <v>0</v>
      </c>
      <c r="U44" s="8" t="n">
        <f aca="false">+[3]data1rev!S43</f>
        <v>0</v>
      </c>
      <c r="V44" s="8" t="n">
        <f aca="false">+[3]data1rev!T43</f>
        <v>0</v>
      </c>
      <c r="W44" s="8" t="n">
        <f aca="false">+[3]data1rev!U43</f>
        <v>0</v>
      </c>
      <c r="X44" s="8" t="n">
        <f aca="false">+[3]data1rev!V43</f>
        <v>0</v>
      </c>
      <c r="Y44" s="8" t="n">
        <f aca="false">+[3]data1rev!W43</f>
        <v>0</v>
      </c>
      <c r="Z44" s="8" t="n">
        <f aca="false">+[3]data1rev!X43</f>
        <v>0</v>
      </c>
      <c r="AA44" s="8" t="n">
        <f aca="false">+[3]data1rev!Y43</f>
        <v>0</v>
      </c>
      <c r="AB44" s="9"/>
      <c r="AC44" s="9"/>
      <c r="AD44" s="9"/>
      <c r="AE44" s="9"/>
      <c r="AF44" s="9"/>
      <c r="AG44" s="9"/>
      <c r="AH44" s="9"/>
      <c r="AI44" s="9"/>
      <c r="AJ44" s="9"/>
      <c r="AK44" s="1"/>
      <c r="AL44" s="1" t="e">
        <f aca="false">SUMPRODUCT(B44:AJ44,PVCapPrice)</f>
        <v>#DIV/0!</v>
      </c>
      <c r="AM44" s="1"/>
      <c r="AN44" s="1"/>
      <c r="AO44" s="1"/>
      <c r="AP44" s="1"/>
      <c r="AQ44" s="1"/>
    </row>
    <row r="45" customFormat="false" ht="11.25" hidden="false" customHeight="false" outlineLevel="0" collapsed="false">
      <c r="A45" s="1" t="n">
        <v>43</v>
      </c>
      <c r="B45" s="16"/>
      <c r="C45" s="8" t="n">
        <f aca="false">+[3]data1rev!A44</f>
        <v>21687.04</v>
      </c>
      <c r="D45" s="8" t="n">
        <f aca="false">+[3]data1rev!B44</f>
        <v>15575.226</v>
      </c>
      <c r="E45" s="8" t="n">
        <f aca="false">+[3]data1rev!C44</f>
        <v>13222.39</v>
      </c>
      <c r="F45" s="8" t="n">
        <f aca="false">+[3]data1rev!D44</f>
        <v>13061.89</v>
      </c>
      <c r="G45" s="8" t="n">
        <f aca="false">+[3]data1rev!E44</f>
        <v>13061.89</v>
      </c>
      <c r="H45" s="8" t="n">
        <f aca="false">+[3]data1rev!F44</f>
        <v>10821.156</v>
      </c>
      <c r="I45" s="8" t="n">
        <f aca="false">+[3]data1rev!G44</f>
        <v>10791.59</v>
      </c>
      <c r="J45" s="8" t="n">
        <f aca="false">+[3]data1rev!H44</f>
        <v>10791.59</v>
      </c>
      <c r="K45" s="8" t="n">
        <f aca="false">+[3]data1rev!I44</f>
        <v>10791.59</v>
      </c>
      <c r="L45" s="8" t="n">
        <f aca="false">+[3]data1rev!J44</f>
        <v>10821.156</v>
      </c>
      <c r="M45" s="8" t="n">
        <f aca="false">+[3]data1rev!K44</f>
        <v>10791.59</v>
      </c>
      <c r="N45" s="8" t="n">
        <f aca="false">+[3]data1rev!L44</f>
        <v>10791.59</v>
      </c>
      <c r="O45" s="8" t="n">
        <f aca="false">+[3]data1rev!M44</f>
        <v>10275.62</v>
      </c>
      <c r="P45" s="8" t="n">
        <f aca="false">+[3]data1rev!N44</f>
        <v>10129.416</v>
      </c>
      <c r="Q45" s="8" t="n">
        <f aca="false">+[3]data1rev!O44</f>
        <v>10101.74</v>
      </c>
      <c r="R45" s="8" t="n">
        <f aca="false">+[3]data1rev!P44</f>
        <v>0</v>
      </c>
      <c r="S45" s="8" t="n">
        <f aca="false">+[3]data1rev!Q44</f>
        <v>0</v>
      </c>
      <c r="T45" s="8" t="n">
        <f aca="false">+[3]data1rev!R44</f>
        <v>0</v>
      </c>
      <c r="U45" s="8" t="n">
        <f aca="false">+[3]data1rev!S44</f>
        <v>0</v>
      </c>
      <c r="V45" s="8" t="n">
        <f aca="false">+[3]data1rev!T44</f>
        <v>0</v>
      </c>
      <c r="W45" s="8" t="n">
        <f aca="false">+[3]data1rev!U44</f>
        <v>0</v>
      </c>
      <c r="X45" s="8" t="n">
        <f aca="false">+[3]data1rev!V44</f>
        <v>0</v>
      </c>
      <c r="Y45" s="8" t="n">
        <f aca="false">+[3]data1rev!W44</f>
        <v>0</v>
      </c>
      <c r="Z45" s="8" t="n">
        <f aca="false">+[3]data1rev!X44</f>
        <v>0</v>
      </c>
      <c r="AA45" s="8" t="n">
        <f aca="false">+[3]data1rev!Y44</f>
        <v>0</v>
      </c>
      <c r="AB45" s="9"/>
      <c r="AC45" s="9"/>
      <c r="AD45" s="9"/>
      <c r="AE45" s="9"/>
      <c r="AF45" s="9"/>
      <c r="AG45" s="9"/>
      <c r="AH45" s="9"/>
      <c r="AI45" s="9"/>
      <c r="AJ45" s="9"/>
      <c r="AK45" s="1"/>
      <c r="AL45" s="1" t="e">
        <f aca="false">SUMPRODUCT(B45:AJ45,PVCapPrice)</f>
        <v>#DIV/0!</v>
      </c>
      <c r="AM45" s="1"/>
      <c r="AN45" s="1"/>
      <c r="AO45" s="1"/>
      <c r="AP45" s="1"/>
      <c r="AQ45" s="1"/>
    </row>
    <row r="46" customFormat="false" ht="11.25" hidden="false" customHeight="false" outlineLevel="0" collapsed="false">
      <c r="A46" s="1" t="n">
        <v>44</v>
      </c>
      <c r="B46" s="16"/>
      <c r="C46" s="8" t="n">
        <f aca="false">+[3]data1rev!A45</f>
        <v>21687.04</v>
      </c>
      <c r="D46" s="8" t="n">
        <f aca="false">+[3]data1rev!B45</f>
        <v>15575.226</v>
      </c>
      <c r="E46" s="8" t="n">
        <f aca="false">+[3]data1rev!C45</f>
        <v>13222.39</v>
      </c>
      <c r="F46" s="8" t="n">
        <f aca="false">+[3]data1rev!D45</f>
        <v>13061.89</v>
      </c>
      <c r="G46" s="8" t="n">
        <f aca="false">+[3]data1rev!E45</f>
        <v>13061.89</v>
      </c>
      <c r="H46" s="8" t="n">
        <f aca="false">+[3]data1rev!F45</f>
        <v>10821.156</v>
      </c>
      <c r="I46" s="8" t="n">
        <f aca="false">+[3]data1rev!G45</f>
        <v>10791.59</v>
      </c>
      <c r="J46" s="8" t="n">
        <f aca="false">+[3]data1rev!H45</f>
        <v>10791.59</v>
      </c>
      <c r="K46" s="8" t="n">
        <f aca="false">+[3]data1rev!I45</f>
        <v>10791.59</v>
      </c>
      <c r="L46" s="8" t="n">
        <f aca="false">+[3]data1rev!J45</f>
        <v>10821.156</v>
      </c>
      <c r="M46" s="8" t="n">
        <f aca="false">+[3]data1rev!K45</f>
        <v>10791.59</v>
      </c>
      <c r="N46" s="8" t="n">
        <f aca="false">+[3]data1rev!L45</f>
        <v>10791.59</v>
      </c>
      <c r="O46" s="8" t="n">
        <f aca="false">+[3]data1rev!M45</f>
        <v>10275.62</v>
      </c>
      <c r="P46" s="8" t="n">
        <f aca="false">+[3]data1rev!N45</f>
        <v>10129.416</v>
      </c>
      <c r="Q46" s="8" t="n">
        <f aca="false">+[3]data1rev!O45</f>
        <v>10101.74</v>
      </c>
      <c r="R46" s="8" t="n">
        <f aca="false">+[3]data1rev!P45</f>
        <v>0</v>
      </c>
      <c r="S46" s="8" t="n">
        <f aca="false">+[3]data1rev!Q45</f>
        <v>0</v>
      </c>
      <c r="T46" s="8" t="n">
        <f aca="false">+[3]data1rev!R45</f>
        <v>0</v>
      </c>
      <c r="U46" s="8" t="n">
        <f aca="false">+[3]data1rev!S45</f>
        <v>0</v>
      </c>
      <c r="V46" s="8" t="n">
        <f aca="false">+[3]data1rev!T45</f>
        <v>0</v>
      </c>
      <c r="W46" s="8" t="n">
        <f aca="false">+[3]data1rev!U45</f>
        <v>0</v>
      </c>
      <c r="X46" s="8" t="n">
        <f aca="false">+[3]data1rev!V45</f>
        <v>0</v>
      </c>
      <c r="Y46" s="8" t="n">
        <f aca="false">+[3]data1rev!W45</f>
        <v>0</v>
      </c>
      <c r="Z46" s="8" t="n">
        <f aca="false">+[3]data1rev!X45</f>
        <v>0</v>
      </c>
      <c r="AA46" s="8" t="n">
        <f aca="false">+[3]data1rev!Y45</f>
        <v>0</v>
      </c>
      <c r="AB46" s="9"/>
      <c r="AC46" s="9"/>
      <c r="AD46" s="9"/>
      <c r="AE46" s="9"/>
      <c r="AF46" s="9"/>
      <c r="AG46" s="9"/>
      <c r="AH46" s="9"/>
      <c r="AI46" s="9"/>
      <c r="AJ46" s="9"/>
      <c r="AK46" s="1"/>
      <c r="AL46" s="1" t="e">
        <f aca="false">SUMPRODUCT(B46:AJ46,PVCapPrice)</f>
        <v>#DIV/0!</v>
      </c>
      <c r="AM46" s="1"/>
      <c r="AN46" s="1"/>
      <c r="AO46" s="1"/>
      <c r="AP46" s="1"/>
      <c r="AQ46" s="1"/>
    </row>
    <row r="47" customFormat="false" ht="11.25" hidden="false" customHeight="false" outlineLevel="0" collapsed="false">
      <c r="A47" s="1" t="n">
        <v>45</v>
      </c>
      <c r="B47" s="16"/>
      <c r="C47" s="8" t="n">
        <f aca="false">+[3]data1rev!A46</f>
        <v>21687.04</v>
      </c>
      <c r="D47" s="8" t="n">
        <f aca="false">+[3]data1rev!B46</f>
        <v>15575.226</v>
      </c>
      <c r="E47" s="8" t="n">
        <f aca="false">+[3]data1rev!C46</f>
        <v>13222.39</v>
      </c>
      <c r="F47" s="8" t="n">
        <f aca="false">+[3]data1rev!D46</f>
        <v>13061.89</v>
      </c>
      <c r="G47" s="8" t="n">
        <f aca="false">+[3]data1rev!E46</f>
        <v>13061.89</v>
      </c>
      <c r="H47" s="8" t="n">
        <f aca="false">+[3]data1rev!F46</f>
        <v>10821.156</v>
      </c>
      <c r="I47" s="8" t="n">
        <f aca="false">+[3]data1rev!G46</f>
        <v>10791.59</v>
      </c>
      <c r="J47" s="8" t="n">
        <f aca="false">+[3]data1rev!H46</f>
        <v>10791.59</v>
      </c>
      <c r="K47" s="8" t="n">
        <f aca="false">+[3]data1rev!I46</f>
        <v>10791.59</v>
      </c>
      <c r="L47" s="8" t="n">
        <f aca="false">+[3]data1rev!J46</f>
        <v>10821.156</v>
      </c>
      <c r="M47" s="8" t="n">
        <f aca="false">+[3]data1rev!K46</f>
        <v>10791.59</v>
      </c>
      <c r="N47" s="8" t="n">
        <f aca="false">+[3]data1rev!L46</f>
        <v>10791.59</v>
      </c>
      <c r="O47" s="8" t="n">
        <f aca="false">+[3]data1rev!M46</f>
        <v>10275.62</v>
      </c>
      <c r="P47" s="8" t="n">
        <f aca="false">+[3]data1rev!N46</f>
        <v>10129.416</v>
      </c>
      <c r="Q47" s="8" t="n">
        <f aca="false">+[3]data1rev!O46</f>
        <v>10101.74</v>
      </c>
      <c r="R47" s="8" t="n">
        <f aca="false">+[3]data1rev!P46</f>
        <v>0</v>
      </c>
      <c r="S47" s="8" t="n">
        <f aca="false">+[3]data1rev!Q46</f>
        <v>0</v>
      </c>
      <c r="T47" s="8" t="n">
        <f aca="false">+[3]data1rev!R46</f>
        <v>0</v>
      </c>
      <c r="U47" s="8" t="n">
        <f aca="false">+[3]data1rev!S46</f>
        <v>0</v>
      </c>
      <c r="V47" s="8" t="n">
        <f aca="false">+[3]data1rev!T46</f>
        <v>0</v>
      </c>
      <c r="W47" s="8" t="n">
        <f aca="false">+[3]data1rev!U46</f>
        <v>0</v>
      </c>
      <c r="X47" s="8" t="n">
        <f aca="false">+[3]data1rev!V46</f>
        <v>0</v>
      </c>
      <c r="Y47" s="8" t="n">
        <f aca="false">+[3]data1rev!W46</f>
        <v>0</v>
      </c>
      <c r="Z47" s="8" t="n">
        <f aca="false">+[3]data1rev!X46</f>
        <v>0</v>
      </c>
      <c r="AA47" s="8" t="n">
        <f aca="false">+[3]data1rev!Y46</f>
        <v>0</v>
      </c>
      <c r="AB47" s="9"/>
      <c r="AC47" s="9"/>
      <c r="AD47" s="9"/>
      <c r="AE47" s="9"/>
      <c r="AF47" s="9"/>
      <c r="AG47" s="9"/>
      <c r="AH47" s="9"/>
      <c r="AI47" s="9"/>
      <c r="AJ47" s="9"/>
      <c r="AK47" s="1"/>
      <c r="AL47" s="1" t="e">
        <f aca="false">SUMPRODUCT(B47:AJ47,PVCapPrice)</f>
        <v>#DIV/0!</v>
      </c>
      <c r="AM47" s="1"/>
      <c r="AN47" s="1"/>
      <c r="AO47" s="1"/>
      <c r="AP47" s="1"/>
      <c r="AQ47" s="1"/>
    </row>
    <row r="48" customFormat="false" ht="11.25" hidden="false" customHeight="false" outlineLevel="0" collapsed="false">
      <c r="A48" s="1" t="n">
        <v>46</v>
      </c>
      <c r="B48" s="16"/>
      <c r="C48" s="8" t="n">
        <f aca="false">+[3]data1rev!A47</f>
        <v>21687.04</v>
      </c>
      <c r="D48" s="8" t="n">
        <f aca="false">+[3]data1rev!B47</f>
        <v>15575.226</v>
      </c>
      <c r="E48" s="8" t="n">
        <f aca="false">+[3]data1rev!C47</f>
        <v>13222.39</v>
      </c>
      <c r="F48" s="8" t="n">
        <f aca="false">+[3]data1rev!D47</f>
        <v>13061.89</v>
      </c>
      <c r="G48" s="8" t="n">
        <f aca="false">+[3]data1rev!E47</f>
        <v>13061.89</v>
      </c>
      <c r="H48" s="8" t="n">
        <f aca="false">+[3]data1rev!F47</f>
        <v>10821.156</v>
      </c>
      <c r="I48" s="8" t="n">
        <f aca="false">+[3]data1rev!G47</f>
        <v>10791.59</v>
      </c>
      <c r="J48" s="8" t="n">
        <f aca="false">+[3]data1rev!H47</f>
        <v>10791.59</v>
      </c>
      <c r="K48" s="8" t="n">
        <f aca="false">+[3]data1rev!I47</f>
        <v>10791.59</v>
      </c>
      <c r="L48" s="8" t="n">
        <f aca="false">+[3]data1rev!J47</f>
        <v>10821.156</v>
      </c>
      <c r="M48" s="8" t="n">
        <f aca="false">+[3]data1rev!K47</f>
        <v>10791.59</v>
      </c>
      <c r="N48" s="8" t="n">
        <f aca="false">+[3]data1rev!L47</f>
        <v>10791.59</v>
      </c>
      <c r="O48" s="8" t="n">
        <f aca="false">+[3]data1rev!M47</f>
        <v>10275.62</v>
      </c>
      <c r="P48" s="8" t="n">
        <f aca="false">+[3]data1rev!N47</f>
        <v>10129.416</v>
      </c>
      <c r="Q48" s="8" t="n">
        <f aca="false">+[3]data1rev!O47</f>
        <v>10101.74</v>
      </c>
      <c r="R48" s="8" t="n">
        <f aca="false">+[3]data1rev!P47</f>
        <v>0</v>
      </c>
      <c r="S48" s="8" t="n">
        <f aca="false">+[3]data1rev!Q47</f>
        <v>0</v>
      </c>
      <c r="T48" s="8" t="n">
        <f aca="false">+[3]data1rev!R47</f>
        <v>0</v>
      </c>
      <c r="U48" s="8" t="n">
        <f aca="false">+[3]data1rev!S47</f>
        <v>0</v>
      </c>
      <c r="V48" s="8" t="n">
        <f aca="false">+[3]data1rev!T47</f>
        <v>0</v>
      </c>
      <c r="W48" s="8" t="n">
        <f aca="false">+[3]data1rev!U47</f>
        <v>0</v>
      </c>
      <c r="X48" s="8" t="n">
        <f aca="false">+[3]data1rev!V47</f>
        <v>0</v>
      </c>
      <c r="Y48" s="8" t="n">
        <f aca="false">+[3]data1rev!W47</f>
        <v>0</v>
      </c>
      <c r="Z48" s="8" t="n">
        <f aca="false">+[3]data1rev!X47</f>
        <v>0</v>
      </c>
      <c r="AA48" s="8" t="n">
        <f aca="false">+[3]data1rev!Y47</f>
        <v>0</v>
      </c>
      <c r="AB48" s="9"/>
      <c r="AC48" s="9"/>
      <c r="AD48" s="9"/>
      <c r="AE48" s="9"/>
      <c r="AF48" s="9"/>
      <c r="AG48" s="9"/>
      <c r="AH48" s="9"/>
      <c r="AI48" s="9"/>
      <c r="AJ48" s="9"/>
      <c r="AK48" s="1"/>
      <c r="AL48" s="1" t="e">
        <f aca="false">SUMPRODUCT(B48:AJ48,PVCapPrice)</f>
        <v>#DIV/0!</v>
      </c>
      <c r="AM48" s="1"/>
      <c r="AN48" s="1"/>
      <c r="AO48" s="1"/>
      <c r="AP48" s="1"/>
      <c r="AQ48" s="1"/>
    </row>
    <row r="49" customFormat="false" ht="11.25" hidden="false" customHeight="false" outlineLevel="0" collapsed="false">
      <c r="A49" s="1" t="n">
        <v>47</v>
      </c>
      <c r="B49" s="16"/>
      <c r="C49" s="8" t="n">
        <f aca="false">+[3]data1rev!A48</f>
        <v>21687.04</v>
      </c>
      <c r="D49" s="8" t="n">
        <f aca="false">+[3]data1rev!B48</f>
        <v>15575.226</v>
      </c>
      <c r="E49" s="8" t="n">
        <f aca="false">+[3]data1rev!C48</f>
        <v>13222.39</v>
      </c>
      <c r="F49" s="8" t="n">
        <f aca="false">+[3]data1rev!D48</f>
        <v>13061.89</v>
      </c>
      <c r="G49" s="8" t="n">
        <f aca="false">+[3]data1rev!E48</f>
        <v>13061.89</v>
      </c>
      <c r="H49" s="8" t="n">
        <f aca="false">+[3]data1rev!F48</f>
        <v>10821.156</v>
      </c>
      <c r="I49" s="8" t="n">
        <f aca="false">+[3]data1rev!G48</f>
        <v>10791.59</v>
      </c>
      <c r="J49" s="8" t="n">
        <f aca="false">+[3]data1rev!H48</f>
        <v>10791.59</v>
      </c>
      <c r="K49" s="8" t="n">
        <f aca="false">+[3]data1rev!I48</f>
        <v>10791.59</v>
      </c>
      <c r="L49" s="8" t="n">
        <f aca="false">+[3]data1rev!J48</f>
        <v>10821.156</v>
      </c>
      <c r="M49" s="8" t="n">
        <f aca="false">+[3]data1rev!K48</f>
        <v>10791.59</v>
      </c>
      <c r="N49" s="8" t="n">
        <f aca="false">+[3]data1rev!L48</f>
        <v>10791.59</v>
      </c>
      <c r="O49" s="8" t="n">
        <f aca="false">+[3]data1rev!M48</f>
        <v>10275.62</v>
      </c>
      <c r="P49" s="8" t="n">
        <f aca="false">+[3]data1rev!N48</f>
        <v>10129.416</v>
      </c>
      <c r="Q49" s="8" t="n">
        <f aca="false">+[3]data1rev!O48</f>
        <v>10101.74</v>
      </c>
      <c r="R49" s="8" t="n">
        <f aca="false">+[3]data1rev!P48</f>
        <v>0</v>
      </c>
      <c r="S49" s="8" t="n">
        <f aca="false">+[3]data1rev!Q48</f>
        <v>0</v>
      </c>
      <c r="T49" s="8" t="n">
        <f aca="false">+[3]data1rev!R48</f>
        <v>0</v>
      </c>
      <c r="U49" s="8" t="n">
        <f aca="false">+[3]data1rev!S48</f>
        <v>0</v>
      </c>
      <c r="V49" s="8" t="n">
        <f aca="false">+[3]data1rev!T48</f>
        <v>0</v>
      </c>
      <c r="W49" s="8" t="n">
        <f aca="false">+[3]data1rev!U48</f>
        <v>0</v>
      </c>
      <c r="X49" s="8" t="n">
        <f aca="false">+[3]data1rev!V48</f>
        <v>0</v>
      </c>
      <c r="Y49" s="8" t="n">
        <f aca="false">+[3]data1rev!W48</f>
        <v>0</v>
      </c>
      <c r="Z49" s="8" t="n">
        <f aca="false">+[3]data1rev!X48</f>
        <v>0</v>
      </c>
      <c r="AA49" s="8" t="n">
        <f aca="false">+[3]data1rev!Y48</f>
        <v>0</v>
      </c>
      <c r="AB49" s="9"/>
      <c r="AC49" s="9"/>
      <c r="AD49" s="9"/>
      <c r="AE49" s="9"/>
      <c r="AF49" s="9"/>
      <c r="AG49" s="9"/>
      <c r="AH49" s="9"/>
      <c r="AI49" s="9"/>
      <c r="AJ49" s="9"/>
      <c r="AK49" s="1"/>
      <c r="AL49" s="1" t="e">
        <f aca="false">SUMPRODUCT(B49:AJ49,PVCapPrice)</f>
        <v>#DIV/0!</v>
      </c>
      <c r="AM49" s="1"/>
      <c r="AN49" s="1"/>
      <c r="AO49" s="1"/>
      <c r="AP49" s="1"/>
      <c r="AQ49" s="1"/>
    </row>
    <row r="50" customFormat="false" ht="11.25" hidden="false" customHeight="false" outlineLevel="0" collapsed="false">
      <c r="A50" s="1" t="n">
        <v>48</v>
      </c>
      <c r="B50" s="16"/>
      <c r="C50" s="8" t="n">
        <f aca="false">+[3]data1rev!A49</f>
        <v>21687.04</v>
      </c>
      <c r="D50" s="8" t="n">
        <f aca="false">+[3]data1rev!B49</f>
        <v>15575.226</v>
      </c>
      <c r="E50" s="8" t="n">
        <f aca="false">+[3]data1rev!C49</f>
        <v>13222.39</v>
      </c>
      <c r="F50" s="8" t="n">
        <f aca="false">+[3]data1rev!D49</f>
        <v>13061.89</v>
      </c>
      <c r="G50" s="8" t="n">
        <f aca="false">+[3]data1rev!E49</f>
        <v>13061.89</v>
      </c>
      <c r="H50" s="8" t="n">
        <f aca="false">+[3]data1rev!F49</f>
        <v>10821.156</v>
      </c>
      <c r="I50" s="8" t="n">
        <f aca="false">+[3]data1rev!G49</f>
        <v>10791.59</v>
      </c>
      <c r="J50" s="8" t="n">
        <f aca="false">+[3]data1rev!H49</f>
        <v>10791.59</v>
      </c>
      <c r="K50" s="8" t="n">
        <f aca="false">+[3]data1rev!I49</f>
        <v>10791.59</v>
      </c>
      <c r="L50" s="8" t="n">
        <f aca="false">+[3]data1rev!J49</f>
        <v>10821.156</v>
      </c>
      <c r="M50" s="8" t="n">
        <f aca="false">+[3]data1rev!K49</f>
        <v>10791.59</v>
      </c>
      <c r="N50" s="8" t="n">
        <f aca="false">+[3]data1rev!L49</f>
        <v>10791.59</v>
      </c>
      <c r="O50" s="8" t="n">
        <f aca="false">+[3]data1rev!M49</f>
        <v>10275.62</v>
      </c>
      <c r="P50" s="8" t="n">
        <f aca="false">+[3]data1rev!N49</f>
        <v>10129.416</v>
      </c>
      <c r="Q50" s="8" t="n">
        <f aca="false">+[3]data1rev!O49</f>
        <v>10101.74</v>
      </c>
      <c r="R50" s="8" t="n">
        <f aca="false">+[3]data1rev!P49</f>
        <v>0</v>
      </c>
      <c r="S50" s="8" t="n">
        <f aca="false">+[3]data1rev!Q49</f>
        <v>0</v>
      </c>
      <c r="T50" s="8" t="n">
        <f aca="false">+[3]data1rev!R49</f>
        <v>0</v>
      </c>
      <c r="U50" s="8" t="n">
        <f aca="false">+[3]data1rev!S49</f>
        <v>0</v>
      </c>
      <c r="V50" s="8" t="n">
        <f aca="false">+[3]data1rev!T49</f>
        <v>0</v>
      </c>
      <c r="W50" s="8" t="n">
        <f aca="false">+[3]data1rev!U49</f>
        <v>0</v>
      </c>
      <c r="X50" s="8" t="n">
        <f aca="false">+[3]data1rev!V49</f>
        <v>0</v>
      </c>
      <c r="Y50" s="8" t="n">
        <f aca="false">+[3]data1rev!W49</f>
        <v>0</v>
      </c>
      <c r="Z50" s="8" t="n">
        <f aca="false">+[3]data1rev!X49</f>
        <v>0</v>
      </c>
      <c r="AA50" s="8" t="n">
        <f aca="false">+[3]data1rev!Y49</f>
        <v>0</v>
      </c>
      <c r="AB50" s="9"/>
      <c r="AC50" s="9"/>
      <c r="AD50" s="9"/>
      <c r="AE50" s="9"/>
      <c r="AF50" s="9"/>
      <c r="AG50" s="9"/>
      <c r="AH50" s="9"/>
      <c r="AI50" s="9"/>
      <c r="AJ50" s="9"/>
      <c r="AK50" s="1"/>
      <c r="AL50" s="1" t="e">
        <f aca="false">SUMPRODUCT(B50:AJ50,PVCapPrice)</f>
        <v>#DIV/0!</v>
      </c>
      <c r="AM50" s="1"/>
      <c r="AN50" s="1"/>
      <c r="AO50" s="1"/>
      <c r="AP50" s="1"/>
      <c r="AQ50" s="1"/>
    </row>
    <row r="51" customFormat="false" ht="11.25" hidden="false" customHeight="false" outlineLevel="0" collapsed="false">
      <c r="A51" s="1" t="n">
        <v>49</v>
      </c>
      <c r="B51" s="16"/>
      <c r="C51" s="8" t="n">
        <f aca="false">+[3]data1rev!A50</f>
        <v>21687.04</v>
      </c>
      <c r="D51" s="8" t="n">
        <f aca="false">+[3]data1rev!B50</f>
        <v>15575.226</v>
      </c>
      <c r="E51" s="8" t="n">
        <f aca="false">+[3]data1rev!C50</f>
        <v>13222.39</v>
      </c>
      <c r="F51" s="8" t="n">
        <f aca="false">+[3]data1rev!D50</f>
        <v>13061.89</v>
      </c>
      <c r="G51" s="8" t="n">
        <f aca="false">+[3]data1rev!E50</f>
        <v>13061.89</v>
      </c>
      <c r="H51" s="8" t="n">
        <f aca="false">+[3]data1rev!F50</f>
        <v>10821.156</v>
      </c>
      <c r="I51" s="8" t="n">
        <f aca="false">+[3]data1rev!G50</f>
        <v>10791.59</v>
      </c>
      <c r="J51" s="8" t="n">
        <f aca="false">+[3]data1rev!H50</f>
        <v>10791.59</v>
      </c>
      <c r="K51" s="8" t="n">
        <f aca="false">+[3]data1rev!I50</f>
        <v>10791.59</v>
      </c>
      <c r="L51" s="8" t="n">
        <f aca="false">+[3]data1rev!J50</f>
        <v>10821.156</v>
      </c>
      <c r="M51" s="8" t="n">
        <f aca="false">+[3]data1rev!K50</f>
        <v>10791.59</v>
      </c>
      <c r="N51" s="8" t="n">
        <f aca="false">+[3]data1rev!L50</f>
        <v>10791.59</v>
      </c>
      <c r="O51" s="8" t="n">
        <f aca="false">+[3]data1rev!M50</f>
        <v>10275.62</v>
      </c>
      <c r="P51" s="8" t="n">
        <f aca="false">+[3]data1rev!N50</f>
        <v>10129.416</v>
      </c>
      <c r="Q51" s="8" t="n">
        <f aca="false">+[3]data1rev!O50</f>
        <v>10101.74</v>
      </c>
      <c r="R51" s="8" t="n">
        <f aca="false">+[3]data1rev!P50</f>
        <v>0</v>
      </c>
      <c r="S51" s="8" t="n">
        <f aca="false">+[3]data1rev!Q50</f>
        <v>0</v>
      </c>
      <c r="T51" s="8" t="n">
        <f aca="false">+[3]data1rev!R50</f>
        <v>0</v>
      </c>
      <c r="U51" s="8" t="n">
        <f aca="false">+[3]data1rev!S50</f>
        <v>0</v>
      </c>
      <c r="V51" s="8" t="n">
        <f aca="false">+[3]data1rev!T50</f>
        <v>0</v>
      </c>
      <c r="W51" s="8" t="n">
        <f aca="false">+[3]data1rev!U50</f>
        <v>0</v>
      </c>
      <c r="X51" s="8" t="n">
        <f aca="false">+[3]data1rev!V50</f>
        <v>0</v>
      </c>
      <c r="Y51" s="8" t="n">
        <f aca="false">+[3]data1rev!W50</f>
        <v>0</v>
      </c>
      <c r="Z51" s="8" t="n">
        <f aca="false">+[3]data1rev!X50</f>
        <v>0</v>
      </c>
      <c r="AA51" s="8" t="n">
        <f aca="false">+[3]data1rev!Y50</f>
        <v>0</v>
      </c>
      <c r="AB51" s="9"/>
      <c r="AC51" s="9"/>
      <c r="AD51" s="9"/>
      <c r="AE51" s="9"/>
      <c r="AF51" s="9"/>
      <c r="AG51" s="9"/>
      <c r="AH51" s="9"/>
      <c r="AI51" s="9"/>
      <c r="AJ51" s="9"/>
      <c r="AK51" s="1"/>
      <c r="AL51" s="1" t="e">
        <f aca="false">SUMPRODUCT(B51:AJ51,PVCapPrice)</f>
        <v>#DIV/0!</v>
      </c>
      <c r="AM51" s="1"/>
      <c r="AN51" s="1"/>
      <c r="AO51" s="1"/>
      <c r="AP51" s="1"/>
      <c r="AQ51" s="1"/>
    </row>
    <row r="52" customFormat="false" ht="11.25" hidden="false" customHeight="false" outlineLevel="0" collapsed="false">
      <c r="A52" s="1" t="n">
        <v>50</v>
      </c>
      <c r="B52" s="16"/>
      <c r="C52" s="8" t="n">
        <f aca="false">+[3]data1rev!A51</f>
        <v>21687.04</v>
      </c>
      <c r="D52" s="8" t="n">
        <f aca="false">+[3]data1rev!B51</f>
        <v>15575.226</v>
      </c>
      <c r="E52" s="8" t="n">
        <f aca="false">+[3]data1rev!C51</f>
        <v>13222.39</v>
      </c>
      <c r="F52" s="8" t="n">
        <f aca="false">+[3]data1rev!D51</f>
        <v>13061.89</v>
      </c>
      <c r="G52" s="8" t="n">
        <f aca="false">+[3]data1rev!E51</f>
        <v>13061.89</v>
      </c>
      <c r="H52" s="8" t="n">
        <f aca="false">+[3]data1rev!F51</f>
        <v>10821.156</v>
      </c>
      <c r="I52" s="8" t="n">
        <f aca="false">+[3]data1rev!G51</f>
        <v>10791.59</v>
      </c>
      <c r="J52" s="8" t="n">
        <f aca="false">+[3]data1rev!H51</f>
        <v>10791.59</v>
      </c>
      <c r="K52" s="8" t="n">
        <f aca="false">+[3]data1rev!I51</f>
        <v>10791.59</v>
      </c>
      <c r="L52" s="8" t="n">
        <f aca="false">+[3]data1rev!J51</f>
        <v>10821.156</v>
      </c>
      <c r="M52" s="8" t="n">
        <f aca="false">+[3]data1rev!K51</f>
        <v>10791.59</v>
      </c>
      <c r="N52" s="8" t="n">
        <f aca="false">+[3]data1rev!L51</f>
        <v>10791.59</v>
      </c>
      <c r="O52" s="8" t="n">
        <f aca="false">+[3]data1rev!M51</f>
        <v>10275.62</v>
      </c>
      <c r="P52" s="8" t="n">
        <f aca="false">+[3]data1rev!N51</f>
        <v>10129.416</v>
      </c>
      <c r="Q52" s="8" t="n">
        <f aca="false">+[3]data1rev!O51</f>
        <v>10101.74</v>
      </c>
      <c r="R52" s="8" t="n">
        <f aca="false">+[3]data1rev!P51</f>
        <v>0</v>
      </c>
      <c r="S52" s="8" t="n">
        <f aca="false">+[3]data1rev!Q51</f>
        <v>0</v>
      </c>
      <c r="T52" s="8" t="n">
        <f aca="false">+[3]data1rev!R51</f>
        <v>0</v>
      </c>
      <c r="U52" s="8" t="n">
        <f aca="false">+[3]data1rev!S51</f>
        <v>0</v>
      </c>
      <c r="V52" s="8" t="n">
        <f aca="false">+[3]data1rev!T51</f>
        <v>0</v>
      </c>
      <c r="W52" s="8" t="n">
        <f aca="false">+[3]data1rev!U51</f>
        <v>0</v>
      </c>
      <c r="X52" s="8" t="n">
        <f aca="false">+[3]data1rev!V51</f>
        <v>0</v>
      </c>
      <c r="Y52" s="8" t="n">
        <f aca="false">+[3]data1rev!W51</f>
        <v>0</v>
      </c>
      <c r="Z52" s="8" t="n">
        <f aca="false">+[3]data1rev!X51</f>
        <v>0</v>
      </c>
      <c r="AA52" s="8" t="n">
        <f aca="false">+[3]data1rev!Y51</f>
        <v>0</v>
      </c>
      <c r="AB52" s="9"/>
      <c r="AC52" s="9"/>
      <c r="AD52" s="9"/>
      <c r="AE52" s="9"/>
      <c r="AF52" s="9"/>
      <c r="AG52" s="9"/>
      <c r="AH52" s="9"/>
      <c r="AI52" s="9"/>
      <c r="AJ52" s="9"/>
      <c r="AK52" s="1"/>
      <c r="AL52" s="1" t="e">
        <f aca="false">SUMPRODUCT(B52:AJ52,PVCapPrice)</f>
        <v>#DIV/0!</v>
      </c>
      <c r="AM52" s="1"/>
      <c r="AN52" s="1"/>
      <c r="AO52" s="1"/>
      <c r="AP52" s="1"/>
      <c r="AQ52" s="1"/>
    </row>
    <row r="53" customFormat="false" ht="11.25" hidden="false" customHeight="false" outlineLevel="0" collapsed="false">
      <c r="A53" s="1" t="n">
        <v>51</v>
      </c>
      <c r="B53" s="16"/>
      <c r="C53" s="8" t="n">
        <f aca="false">+[3]data1rev!A52</f>
        <v>21687.04</v>
      </c>
      <c r="D53" s="8" t="n">
        <f aca="false">+[3]data1rev!B52</f>
        <v>15575.226</v>
      </c>
      <c r="E53" s="8" t="n">
        <f aca="false">+[3]data1rev!C52</f>
        <v>13222.39</v>
      </c>
      <c r="F53" s="8" t="n">
        <f aca="false">+[3]data1rev!D52</f>
        <v>13061.89</v>
      </c>
      <c r="G53" s="8" t="n">
        <f aca="false">+[3]data1rev!E52</f>
        <v>13061.89</v>
      </c>
      <c r="H53" s="8" t="n">
        <f aca="false">+[3]data1rev!F52</f>
        <v>10821.156</v>
      </c>
      <c r="I53" s="8" t="n">
        <f aca="false">+[3]data1rev!G52</f>
        <v>10791.59</v>
      </c>
      <c r="J53" s="8" t="n">
        <f aca="false">+[3]data1rev!H52</f>
        <v>10791.59</v>
      </c>
      <c r="K53" s="8" t="n">
        <f aca="false">+[3]data1rev!I52</f>
        <v>10791.59</v>
      </c>
      <c r="L53" s="8" t="n">
        <f aca="false">+[3]data1rev!J52</f>
        <v>10821.156</v>
      </c>
      <c r="M53" s="8" t="n">
        <f aca="false">+[3]data1rev!K52</f>
        <v>10791.59</v>
      </c>
      <c r="N53" s="8" t="n">
        <f aca="false">+[3]data1rev!L52</f>
        <v>10791.59</v>
      </c>
      <c r="O53" s="8" t="n">
        <f aca="false">+[3]data1rev!M52</f>
        <v>10275.62</v>
      </c>
      <c r="P53" s="8" t="n">
        <f aca="false">+[3]data1rev!N52</f>
        <v>10129.416</v>
      </c>
      <c r="Q53" s="8" t="n">
        <f aca="false">+[3]data1rev!O52</f>
        <v>10101.74</v>
      </c>
      <c r="R53" s="8" t="n">
        <f aca="false">+[3]data1rev!P52</f>
        <v>0</v>
      </c>
      <c r="S53" s="8" t="n">
        <f aca="false">+[3]data1rev!Q52</f>
        <v>0</v>
      </c>
      <c r="T53" s="8" t="n">
        <f aca="false">+[3]data1rev!R52</f>
        <v>0</v>
      </c>
      <c r="U53" s="8" t="n">
        <f aca="false">+[3]data1rev!S52</f>
        <v>0</v>
      </c>
      <c r="V53" s="8" t="n">
        <f aca="false">+[3]data1rev!T52</f>
        <v>0</v>
      </c>
      <c r="W53" s="8" t="n">
        <f aca="false">+[3]data1rev!U52</f>
        <v>0</v>
      </c>
      <c r="X53" s="8" t="n">
        <f aca="false">+[3]data1rev!V52</f>
        <v>0</v>
      </c>
      <c r="Y53" s="8" t="n">
        <f aca="false">+[3]data1rev!W52</f>
        <v>0</v>
      </c>
      <c r="Z53" s="8" t="n">
        <f aca="false">+[3]data1rev!X52</f>
        <v>0</v>
      </c>
      <c r="AA53" s="8" t="n">
        <f aca="false">+[3]data1rev!Y52</f>
        <v>0</v>
      </c>
      <c r="AB53" s="9"/>
      <c r="AC53" s="9"/>
      <c r="AD53" s="9"/>
      <c r="AE53" s="9"/>
      <c r="AF53" s="9"/>
      <c r="AG53" s="9"/>
      <c r="AH53" s="9"/>
      <c r="AI53" s="9"/>
      <c r="AJ53" s="9"/>
      <c r="AK53" s="1"/>
      <c r="AL53" s="1" t="e">
        <f aca="false">SUMPRODUCT(B53:AJ53,PVCapPrice)</f>
        <v>#DIV/0!</v>
      </c>
      <c r="AM53" s="1"/>
      <c r="AN53" s="1"/>
      <c r="AO53" s="1"/>
      <c r="AP53" s="1"/>
      <c r="AQ53" s="1"/>
    </row>
    <row r="54" customFormat="false" ht="11.25" hidden="false" customHeight="false" outlineLevel="0" collapsed="false">
      <c r="A54" s="1" t="n">
        <v>52</v>
      </c>
      <c r="B54" s="16"/>
      <c r="C54" s="8" t="n">
        <f aca="false">+[3]data1rev!A53</f>
        <v>21687.04</v>
      </c>
      <c r="D54" s="8" t="n">
        <f aca="false">+[3]data1rev!B53</f>
        <v>15575.226</v>
      </c>
      <c r="E54" s="8" t="n">
        <f aca="false">+[3]data1rev!C53</f>
        <v>13222.39</v>
      </c>
      <c r="F54" s="8" t="n">
        <f aca="false">+[3]data1rev!D53</f>
        <v>13061.89</v>
      </c>
      <c r="G54" s="8" t="n">
        <f aca="false">+[3]data1rev!E53</f>
        <v>13061.89</v>
      </c>
      <c r="H54" s="8" t="n">
        <f aca="false">+[3]data1rev!F53</f>
        <v>10821.156</v>
      </c>
      <c r="I54" s="8" t="n">
        <f aca="false">+[3]data1rev!G53</f>
        <v>10791.59</v>
      </c>
      <c r="J54" s="8" t="n">
        <f aca="false">+[3]data1rev!H53</f>
        <v>10791.59</v>
      </c>
      <c r="K54" s="8" t="n">
        <f aca="false">+[3]data1rev!I53</f>
        <v>10791.59</v>
      </c>
      <c r="L54" s="8" t="n">
        <f aca="false">+[3]data1rev!J53</f>
        <v>10821.156</v>
      </c>
      <c r="M54" s="8" t="n">
        <f aca="false">+[3]data1rev!K53</f>
        <v>10791.59</v>
      </c>
      <c r="N54" s="8" t="n">
        <f aca="false">+[3]data1rev!L53</f>
        <v>10791.59</v>
      </c>
      <c r="O54" s="8" t="n">
        <f aca="false">+[3]data1rev!M53</f>
        <v>10275.62</v>
      </c>
      <c r="P54" s="8" t="n">
        <f aca="false">+[3]data1rev!N53</f>
        <v>10129.416</v>
      </c>
      <c r="Q54" s="8" t="n">
        <f aca="false">+[3]data1rev!O53</f>
        <v>10101.74</v>
      </c>
      <c r="R54" s="8" t="n">
        <f aca="false">+[3]data1rev!P53</f>
        <v>0</v>
      </c>
      <c r="S54" s="8" t="n">
        <f aca="false">+[3]data1rev!Q53</f>
        <v>0</v>
      </c>
      <c r="T54" s="8" t="n">
        <f aca="false">+[3]data1rev!R53</f>
        <v>0</v>
      </c>
      <c r="U54" s="8" t="n">
        <f aca="false">+[3]data1rev!S53</f>
        <v>0</v>
      </c>
      <c r="V54" s="8" t="n">
        <f aca="false">+[3]data1rev!T53</f>
        <v>0</v>
      </c>
      <c r="W54" s="8" t="n">
        <f aca="false">+[3]data1rev!U53</f>
        <v>0</v>
      </c>
      <c r="X54" s="8" t="n">
        <f aca="false">+[3]data1rev!V53</f>
        <v>0</v>
      </c>
      <c r="Y54" s="8" t="n">
        <f aca="false">+[3]data1rev!W53</f>
        <v>0</v>
      </c>
      <c r="Z54" s="8" t="n">
        <f aca="false">+[3]data1rev!X53</f>
        <v>0</v>
      </c>
      <c r="AA54" s="8" t="n">
        <f aca="false">+[3]data1rev!Y53</f>
        <v>0</v>
      </c>
      <c r="AB54" s="9"/>
      <c r="AC54" s="9"/>
      <c r="AD54" s="9"/>
      <c r="AE54" s="9"/>
      <c r="AF54" s="9"/>
      <c r="AG54" s="9"/>
      <c r="AH54" s="9"/>
      <c r="AI54" s="9"/>
      <c r="AJ54" s="9"/>
      <c r="AK54" s="1"/>
      <c r="AL54" s="1" t="e">
        <f aca="false">SUMPRODUCT(B54:AJ54,PVCapPrice)</f>
        <v>#DIV/0!</v>
      </c>
      <c r="AM54" s="1"/>
      <c r="AN54" s="1"/>
      <c r="AO54" s="1"/>
      <c r="AP54" s="1"/>
      <c r="AQ54" s="1"/>
    </row>
    <row r="55" customFormat="false" ht="11.25" hidden="false" customHeight="false" outlineLevel="0" collapsed="false">
      <c r="A55" s="1" t="n">
        <v>53</v>
      </c>
      <c r="B55" s="16"/>
      <c r="C55" s="8" t="n">
        <f aca="false">+[3]data1rev!A54</f>
        <v>21687.04</v>
      </c>
      <c r="D55" s="8" t="n">
        <f aca="false">+[3]data1rev!B54</f>
        <v>15575.226</v>
      </c>
      <c r="E55" s="8" t="n">
        <f aca="false">+[3]data1rev!C54</f>
        <v>13222.39</v>
      </c>
      <c r="F55" s="8" t="n">
        <f aca="false">+[3]data1rev!D54</f>
        <v>13061.89</v>
      </c>
      <c r="G55" s="8" t="n">
        <f aca="false">+[3]data1rev!E54</f>
        <v>13061.89</v>
      </c>
      <c r="H55" s="8" t="n">
        <f aca="false">+[3]data1rev!F54</f>
        <v>10821.156</v>
      </c>
      <c r="I55" s="8" t="n">
        <f aca="false">+[3]data1rev!G54</f>
        <v>10791.59</v>
      </c>
      <c r="J55" s="8" t="n">
        <f aca="false">+[3]data1rev!H54</f>
        <v>10791.59</v>
      </c>
      <c r="K55" s="8" t="n">
        <f aca="false">+[3]data1rev!I54</f>
        <v>10791.59</v>
      </c>
      <c r="L55" s="8" t="n">
        <f aca="false">+[3]data1rev!J54</f>
        <v>10821.156</v>
      </c>
      <c r="M55" s="8" t="n">
        <f aca="false">+[3]data1rev!K54</f>
        <v>10791.59</v>
      </c>
      <c r="N55" s="8" t="n">
        <f aca="false">+[3]data1rev!L54</f>
        <v>10791.59</v>
      </c>
      <c r="O55" s="8" t="n">
        <f aca="false">+[3]data1rev!M54</f>
        <v>10275.62</v>
      </c>
      <c r="P55" s="8" t="n">
        <f aca="false">+[3]data1rev!N54</f>
        <v>10129.416</v>
      </c>
      <c r="Q55" s="8" t="n">
        <f aca="false">+[3]data1rev!O54</f>
        <v>10101.74</v>
      </c>
      <c r="R55" s="8" t="n">
        <f aca="false">+[3]data1rev!P54</f>
        <v>0</v>
      </c>
      <c r="S55" s="8" t="n">
        <f aca="false">+[3]data1rev!Q54</f>
        <v>0</v>
      </c>
      <c r="T55" s="8" t="n">
        <f aca="false">+[3]data1rev!R54</f>
        <v>0</v>
      </c>
      <c r="U55" s="8" t="n">
        <f aca="false">+[3]data1rev!S54</f>
        <v>0</v>
      </c>
      <c r="V55" s="8" t="n">
        <f aca="false">+[3]data1rev!T54</f>
        <v>0</v>
      </c>
      <c r="W55" s="8" t="n">
        <f aca="false">+[3]data1rev!U54</f>
        <v>0</v>
      </c>
      <c r="X55" s="8" t="n">
        <f aca="false">+[3]data1rev!V54</f>
        <v>0</v>
      </c>
      <c r="Y55" s="8" t="n">
        <f aca="false">+[3]data1rev!W54</f>
        <v>0</v>
      </c>
      <c r="Z55" s="8" t="n">
        <f aca="false">+[3]data1rev!X54</f>
        <v>0</v>
      </c>
      <c r="AA55" s="8" t="n">
        <f aca="false">+[3]data1rev!Y54</f>
        <v>0</v>
      </c>
      <c r="AB55" s="9"/>
      <c r="AC55" s="9"/>
      <c r="AD55" s="9"/>
      <c r="AE55" s="9"/>
      <c r="AF55" s="9"/>
      <c r="AG55" s="9"/>
      <c r="AH55" s="9"/>
      <c r="AI55" s="9"/>
      <c r="AJ55" s="9"/>
      <c r="AK55" s="1"/>
      <c r="AL55" s="1" t="e">
        <f aca="false">SUMPRODUCT(B55:AJ55,PVCapPrice)</f>
        <v>#DIV/0!</v>
      </c>
      <c r="AM55" s="1"/>
      <c r="AN55" s="1"/>
      <c r="AO55" s="1"/>
      <c r="AP55" s="1"/>
      <c r="AQ55" s="1"/>
    </row>
    <row r="56" customFormat="false" ht="11.25" hidden="false" customHeight="false" outlineLevel="0" collapsed="false">
      <c r="A56" s="1" t="n">
        <v>54</v>
      </c>
      <c r="B56" s="16"/>
      <c r="C56" s="8" t="n">
        <f aca="false">+[3]data1rev!A55</f>
        <v>21687.04</v>
      </c>
      <c r="D56" s="8" t="n">
        <f aca="false">+[3]data1rev!B55</f>
        <v>15575.226</v>
      </c>
      <c r="E56" s="8" t="n">
        <f aca="false">+[3]data1rev!C55</f>
        <v>13222.39</v>
      </c>
      <c r="F56" s="8" t="n">
        <f aca="false">+[3]data1rev!D55</f>
        <v>13061.89</v>
      </c>
      <c r="G56" s="8" t="n">
        <f aca="false">+[3]data1rev!E55</f>
        <v>13061.89</v>
      </c>
      <c r="H56" s="8" t="n">
        <f aca="false">+[3]data1rev!F55</f>
        <v>10821.156</v>
      </c>
      <c r="I56" s="8" t="n">
        <f aca="false">+[3]data1rev!G55</f>
        <v>10791.59</v>
      </c>
      <c r="J56" s="8" t="n">
        <f aca="false">+[3]data1rev!H55</f>
        <v>10791.59</v>
      </c>
      <c r="K56" s="8" t="n">
        <f aca="false">+[3]data1rev!I55</f>
        <v>10791.59</v>
      </c>
      <c r="L56" s="8" t="n">
        <f aca="false">+[3]data1rev!J55</f>
        <v>10821.156</v>
      </c>
      <c r="M56" s="8" t="n">
        <f aca="false">+[3]data1rev!K55</f>
        <v>10791.59</v>
      </c>
      <c r="N56" s="8" t="n">
        <f aca="false">+[3]data1rev!L55</f>
        <v>10791.59</v>
      </c>
      <c r="O56" s="8" t="n">
        <f aca="false">+[3]data1rev!M55</f>
        <v>10275.62</v>
      </c>
      <c r="P56" s="8" t="n">
        <f aca="false">+[3]data1rev!N55</f>
        <v>10129.416</v>
      </c>
      <c r="Q56" s="8" t="n">
        <f aca="false">+[3]data1rev!O55</f>
        <v>10101.74</v>
      </c>
      <c r="R56" s="8" t="n">
        <f aca="false">+[3]data1rev!P55</f>
        <v>0</v>
      </c>
      <c r="S56" s="8" t="n">
        <f aca="false">+[3]data1rev!Q55</f>
        <v>0</v>
      </c>
      <c r="T56" s="8" t="n">
        <f aca="false">+[3]data1rev!R55</f>
        <v>0</v>
      </c>
      <c r="U56" s="8" t="n">
        <f aca="false">+[3]data1rev!S55</f>
        <v>0</v>
      </c>
      <c r="V56" s="8" t="n">
        <f aca="false">+[3]data1rev!T55</f>
        <v>0</v>
      </c>
      <c r="W56" s="8" t="n">
        <f aca="false">+[3]data1rev!U55</f>
        <v>0</v>
      </c>
      <c r="X56" s="8" t="n">
        <f aca="false">+[3]data1rev!V55</f>
        <v>0</v>
      </c>
      <c r="Y56" s="8" t="n">
        <f aca="false">+[3]data1rev!W55</f>
        <v>0</v>
      </c>
      <c r="Z56" s="8" t="n">
        <f aca="false">+[3]data1rev!X55</f>
        <v>0</v>
      </c>
      <c r="AA56" s="8" t="n">
        <f aca="false">+[3]data1rev!Y55</f>
        <v>0</v>
      </c>
      <c r="AB56" s="9"/>
      <c r="AC56" s="9"/>
      <c r="AD56" s="9"/>
      <c r="AE56" s="9"/>
      <c r="AF56" s="9"/>
      <c r="AG56" s="9"/>
      <c r="AH56" s="9"/>
      <c r="AI56" s="9"/>
      <c r="AJ56" s="9"/>
      <c r="AK56" s="1"/>
      <c r="AL56" s="1" t="e">
        <f aca="false">SUMPRODUCT(B56:AJ56,PVCapPrice)</f>
        <v>#DIV/0!</v>
      </c>
      <c r="AM56" s="1"/>
      <c r="AN56" s="1"/>
      <c r="AO56" s="1"/>
      <c r="AP56" s="1"/>
      <c r="AQ56" s="1"/>
    </row>
    <row r="57" customFormat="false" ht="11.25" hidden="false" customHeight="false" outlineLevel="0" collapsed="false">
      <c r="A57" s="1" t="n">
        <v>55</v>
      </c>
      <c r="B57" s="16"/>
      <c r="C57" s="8" t="n">
        <f aca="false">+[3]data1rev!A56</f>
        <v>21687.04</v>
      </c>
      <c r="D57" s="8" t="n">
        <f aca="false">+[3]data1rev!B56</f>
        <v>15575.226</v>
      </c>
      <c r="E57" s="8" t="n">
        <f aca="false">+[3]data1rev!C56</f>
        <v>13222.39</v>
      </c>
      <c r="F57" s="8" t="n">
        <f aca="false">+[3]data1rev!D56</f>
        <v>13061.89</v>
      </c>
      <c r="G57" s="8" t="n">
        <f aca="false">+[3]data1rev!E56</f>
        <v>13061.89</v>
      </c>
      <c r="H57" s="8" t="n">
        <f aca="false">+[3]data1rev!F56</f>
        <v>10821.156</v>
      </c>
      <c r="I57" s="8" t="n">
        <f aca="false">+[3]data1rev!G56</f>
        <v>10791.59</v>
      </c>
      <c r="J57" s="8" t="n">
        <f aca="false">+[3]data1rev!H56</f>
        <v>10791.59</v>
      </c>
      <c r="K57" s="8" t="n">
        <f aca="false">+[3]data1rev!I56</f>
        <v>10791.59</v>
      </c>
      <c r="L57" s="8" t="n">
        <f aca="false">+[3]data1rev!J56</f>
        <v>10821.156</v>
      </c>
      <c r="M57" s="8" t="n">
        <f aca="false">+[3]data1rev!K56</f>
        <v>10791.59</v>
      </c>
      <c r="N57" s="8" t="n">
        <f aca="false">+[3]data1rev!L56</f>
        <v>10791.59</v>
      </c>
      <c r="O57" s="8" t="n">
        <f aca="false">+[3]data1rev!M56</f>
        <v>10275.62</v>
      </c>
      <c r="P57" s="8" t="n">
        <f aca="false">+[3]data1rev!N56</f>
        <v>10129.416</v>
      </c>
      <c r="Q57" s="8" t="n">
        <f aca="false">+[3]data1rev!O56</f>
        <v>10101.74</v>
      </c>
      <c r="R57" s="8" t="n">
        <f aca="false">+[3]data1rev!P56</f>
        <v>0</v>
      </c>
      <c r="S57" s="8" t="n">
        <f aca="false">+[3]data1rev!Q56</f>
        <v>0</v>
      </c>
      <c r="T57" s="8" t="n">
        <f aca="false">+[3]data1rev!R56</f>
        <v>0</v>
      </c>
      <c r="U57" s="8" t="n">
        <f aca="false">+[3]data1rev!S56</f>
        <v>0</v>
      </c>
      <c r="V57" s="8" t="n">
        <f aca="false">+[3]data1rev!T56</f>
        <v>0</v>
      </c>
      <c r="W57" s="8" t="n">
        <f aca="false">+[3]data1rev!U56</f>
        <v>0</v>
      </c>
      <c r="X57" s="8" t="n">
        <f aca="false">+[3]data1rev!V56</f>
        <v>0</v>
      </c>
      <c r="Y57" s="8" t="n">
        <f aca="false">+[3]data1rev!W56</f>
        <v>0</v>
      </c>
      <c r="Z57" s="8" t="n">
        <f aca="false">+[3]data1rev!X56</f>
        <v>0</v>
      </c>
      <c r="AA57" s="8" t="n">
        <f aca="false">+[3]data1rev!Y56</f>
        <v>0</v>
      </c>
      <c r="AB57" s="9"/>
      <c r="AC57" s="9"/>
      <c r="AD57" s="9"/>
      <c r="AE57" s="9"/>
      <c r="AF57" s="9"/>
      <c r="AG57" s="9"/>
      <c r="AH57" s="9"/>
      <c r="AI57" s="9"/>
      <c r="AJ57" s="9"/>
      <c r="AK57" s="1"/>
      <c r="AL57" s="1" t="e">
        <f aca="false">SUMPRODUCT(B57:AJ57,PVCapPrice)</f>
        <v>#DIV/0!</v>
      </c>
      <c r="AM57" s="1"/>
      <c r="AN57" s="1"/>
      <c r="AO57" s="1"/>
      <c r="AP57" s="1"/>
      <c r="AQ57" s="1"/>
    </row>
    <row r="58" customFormat="false" ht="11.25" hidden="false" customHeight="false" outlineLevel="0" collapsed="false">
      <c r="A58" s="1" t="n">
        <v>56</v>
      </c>
      <c r="B58" s="16"/>
      <c r="C58" s="8" t="n">
        <f aca="false">+[3]data1rev!A57</f>
        <v>21687.04</v>
      </c>
      <c r="D58" s="8" t="n">
        <f aca="false">+[3]data1rev!B57</f>
        <v>15575.226</v>
      </c>
      <c r="E58" s="8" t="n">
        <f aca="false">+[3]data1rev!C57</f>
        <v>13222.39</v>
      </c>
      <c r="F58" s="8" t="n">
        <f aca="false">+[3]data1rev!D57</f>
        <v>13061.89</v>
      </c>
      <c r="G58" s="8" t="n">
        <f aca="false">+[3]data1rev!E57</f>
        <v>13061.89</v>
      </c>
      <c r="H58" s="8" t="n">
        <f aca="false">+[3]data1rev!F57</f>
        <v>10821.156</v>
      </c>
      <c r="I58" s="8" t="n">
        <f aca="false">+[3]data1rev!G57</f>
        <v>10791.59</v>
      </c>
      <c r="J58" s="8" t="n">
        <f aca="false">+[3]data1rev!H57</f>
        <v>10791.59</v>
      </c>
      <c r="K58" s="8" t="n">
        <f aca="false">+[3]data1rev!I57</f>
        <v>10791.59</v>
      </c>
      <c r="L58" s="8" t="n">
        <f aca="false">+[3]data1rev!J57</f>
        <v>10821.156</v>
      </c>
      <c r="M58" s="8" t="n">
        <f aca="false">+[3]data1rev!K57</f>
        <v>10791.59</v>
      </c>
      <c r="N58" s="8" t="n">
        <f aca="false">+[3]data1rev!L57</f>
        <v>10791.59</v>
      </c>
      <c r="O58" s="8" t="n">
        <f aca="false">+[3]data1rev!M57</f>
        <v>10275.62</v>
      </c>
      <c r="P58" s="8" t="n">
        <f aca="false">+[3]data1rev!N57</f>
        <v>10129.416</v>
      </c>
      <c r="Q58" s="8" t="n">
        <f aca="false">+[3]data1rev!O57</f>
        <v>10101.74</v>
      </c>
      <c r="R58" s="8" t="n">
        <f aca="false">+[3]data1rev!P57</f>
        <v>0</v>
      </c>
      <c r="S58" s="8" t="n">
        <f aca="false">+[3]data1rev!Q57</f>
        <v>0</v>
      </c>
      <c r="T58" s="8" t="n">
        <f aca="false">+[3]data1rev!R57</f>
        <v>0</v>
      </c>
      <c r="U58" s="8" t="n">
        <f aca="false">+[3]data1rev!S57</f>
        <v>0</v>
      </c>
      <c r="V58" s="8" t="n">
        <f aca="false">+[3]data1rev!T57</f>
        <v>0</v>
      </c>
      <c r="W58" s="8" t="n">
        <f aca="false">+[3]data1rev!U57</f>
        <v>0</v>
      </c>
      <c r="X58" s="8" t="n">
        <f aca="false">+[3]data1rev!V57</f>
        <v>0</v>
      </c>
      <c r="Y58" s="8" t="n">
        <f aca="false">+[3]data1rev!W57</f>
        <v>0</v>
      </c>
      <c r="Z58" s="8" t="n">
        <f aca="false">+[3]data1rev!X57</f>
        <v>0</v>
      </c>
      <c r="AA58" s="8" t="n">
        <f aca="false">+[3]data1rev!Y57</f>
        <v>0</v>
      </c>
      <c r="AB58" s="9"/>
      <c r="AC58" s="9"/>
      <c r="AD58" s="9"/>
      <c r="AE58" s="9"/>
      <c r="AF58" s="9"/>
      <c r="AG58" s="9"/>
      <c r="AH58" s="9"/>
      <c r="AI58" s="9"/>
      <c r="AJ58" s="9"/>
      <c r="AK58" s="1"/>
      <c r="AL58" s="1" t="e">
        <f aca="false">SUMPRODUCT(B58:AJ58,PVCapPrice)</f>
        <v>#DIV/0!</v>
      </c>
      <c r="AM58" s="1"/>
      <c r="AN58" s="1"/>
      <c r="AO58" s="1"/>
      <c r="AP58" s="1"/>
      <c r="AQ58" s="1"/>
    </row>
    <row r="59" customFormat="false" ht="11.25" hidden="false" customHeight="false" outlineLevel="0" collapsed="false">
      <c r="A59" s="1" t="n">
        <v>57</v>
      </c>
      <c r="B59" s="16"/>
      <c r="C59" s="8" t="n">
        <f aca="false">+[3]data1rev!A58</f>
        <v>21687.04</v>
      </c>
      <c r="D59" s="8" t="n">
        <f aca="false">+[3]data1rev!B58</f>
        <v>15575.226</v>
      </c>
      <c r="E59" s="8" t="n">
        <f aca="false">+[3]data1rev!C58</f>
        <v>13222.39</v>
      </c>
      <c r="F59" s="8" t="n">
        <f aca="false">+[3]data1rev!D58</f>
        <v>13061.89</v>
      </c>
      <c r="G59" s="8" t="n">
        <f aca="false">+[3]data1rev!E58</f>
        <v>13061.89</v>
      </c>
      <c r="H59" s="8" t="n">
        <f aca="false">+[3]data1rev!F58</f>
        <v>10821.156</v>
      </c>
      <c r="I59" s="8" t="n">
        <f aca="false">+[3]data1rev!G58</f>
        <v>10791.59</v>
      </c>
      <c r="J59" s="8" t="n">
        <f aca="false">+[3]data1rev!H58</f>
        <v>10791.59</v>
      </c>
      <c r="K59" s="8" t="n">
        <f aca="false">+[3]data1rev!I58</f>
        <v>10791.59</v>
      </c>
      <c r="L59" s="8" t="n">
        <f aca="false">+[3]data1rev!J58</f>
        <v>10821.156</v>
      </c>
      <c r="M59" s="8" t="n">
        <f aca="false">+[3]data1rev!K58</f>
        <v>10791.59</v>
      </c>
      <c r="N59" s="8" t="n">
        <f aca="false">+[3]data1rev!L58</f>
        <v>10791.59</v>
      </c>
      <c r="O59" s="8" t="n">
        <f aca="false">+[3]data1rev!M58</f>
        <v>10275.62</v>
      </c>
      <c r="P59" s="8" t="n">
        <f aca="false">+[3]data1rev!N58</f>
        <v>10129.416</v>
      </c>
      <c r="Q59" s="8" t="n">
        <f aca="false">+[3]data1rev!O58</f>
        <v>10101.74</v>
      </c>
      <c r="R59" s="8" t="n">
        <f aca="false">+[3]data1rev!P58</f>
        <v>0</v>
      </c>
      <c r="S59" s="8" t="n">
        <f aca="false">+[3]data1rev!Q58</f>
        <v>0</v>
      </c>
      <c r="T59" s="8" t="n">
        <f aca="false">+[3]data1rev!R58</f>
        <v>0</v>
      </c>
      <c r="U59" s="8" t="n">
        <f aca="false">+[3]data1rev!S58</f>
        <v>0</v>
      </c>
      <c r="V59" s="8" t="n">
        <f aca="false">+[3]data1rev!T58</f>
        <v>0</v>
      </c>
      <c r="W59" s="8" t="n">
        <f aca="false">+[3]data1rev!U58</f>
        <v>0</v>
      </c>
      <c r="X59" s="8" t="n">
        <f aca="false">+[3]data1rev!V58</f>
        <v>0</v>
      </c>
      <c r="Y59" s="8" t="n">
        <f aca="false">+[3]data1rev!W58</f>
        <v>0</v>
      </c>
      <c r="Z59" s="8" t="n">
        <f aca="false">+[3]data1rev!X58</f>
        <v>0</v>
      </c>
      <c r="AA59" s="8" t="n">
        <f aca="false">+[3]data1rev!Y58</f>
        <v>0</v>
      </c>
      <c r="AB59" s="9"/>
      <c r="AC59" s="9"/>
      <c r="AD59" s="9"/>
      <c r="AE59" s="9"/>
      <c r="AF59" s="9"/>
      <c r="AG59" s="9"/>
      <c r="AH59" s="9"/>
      <c r="AI59" s="9"/>
      <c r="AJ59" s="9"/>
      <c r="AK59" s="1"/>
      <c r="AL59" s="1" t="e">
        <f aca="false">SUMPRODUCT(B59:AJ59,PVCapPrice)</f>
        <v>#DIV/0!</v>
      </c>
      <c r="AM59" s="1"/>
      <c r="AN59" s="1"/>
      <c r="AO59" s="1"/>
      <c r="AP59" s="1"/>
      <c r="AQ59" s="1"/>
    </row>
    <row r="60" customFormat="false" ht="11.25" hidden="false" customHeight="false" outlineLevel="0" collapsed="false">
      <c r="A60" s="1" t="n">
        <v>58</v>
      </c>
      <c r="B60" s="16"/>
      <c r="C60" s="8" t="n">
        <f aca="false">+[3]data1rev!A59</f>
        <v>21687.04</v>
      </c>
      <c r="D60" s="8" t="n">
        <f aca="false">+[3]data1rev!B59</f>
        <v>15575.226</v>
      </c>
      <c r="E60" s="8" t="n">
        <f aca="false">+[3]data1rev!C59</f>
        <v>13222.39</v>
      </c>
      <c r="F60" s="8" t="n">
        <f aca="false">+[3]data1rev!D59</f>
        <v>13061.89</v>
      </c>
      <c r="G60" s="8" t="n">
        <f aca="false">+[3]data1rev!E59</f>
        <v>13061.89</v>
      </c>
      <c r="H60" s="8" t="n">
        <f aca="false">+[3]data1rev!F59</f>
        <v>10821.156</v>
      </c>
      <c r="I60" s="8" t="n">
        <f aca="false">+[3]data1rev!G59</f>
        <v>10791.59</v>
      </c>
      <c r="J60" s="8" t="n">
        <f aca="false">+[3]data1rev!H59</f>
        <v>10791.59</v>
      </c>
      <c r="K60" s="8" t="n">
        <f aca="false">+[3]data1rev!I59</f>
        <v>10791.59</v>
      </c>
      <c r="L60" s="8" t="n">
        <f aca="false">+[3]data1rev!J59</f>
        <v>10821.156</v>
      </c>
      <c r="M60" s="8" t="n">
        <f aca="false">+[3]data1rev!K59</f>
        <v>10791.59</v>
      </c>
      <c r="N60" s="8" t="n">
        <f aca="false">+[3]data1rev!L59</f>
        <v>10791.59</v>
      </c>
      <c r="O60" s="8" t="n">
        <f aca="false">+[3]data1rev!M59</f>
        <v>10275.62</v>
      </c>
      <c r="P60" s="8" t="n">
        <f aca="false">+[3]data1rev!N59</f>
        <v>10129.416</v>
      </c>
      <c r="Q60" s="8" t="n">
        <f aca="false">+[3]data1rev!O59</f>
        <v>10101.74</v>
      </c>
      <c r="R60" s="8" t="n">
        <f aca="false">+[3]data1rev!P59</f>
        <v>0</v>
      </c>
      <c r="S60" s="8" t="n">
        <f aca="false">+[3]data1rev!Q59</f>
        <v>0</v>
      </c>
      <c r="T60" s="8" t="n">
        <f aca="false">+[3]data1rev!R59</f>
        <v>0</v>
      </c>
      <c r="U60" s="8" t="n">
        <f aca="false">+[3]data1rev!S59</f>
        <v>0</v>
      </c>
      <c r="V60" s="8" t="n">
        <f aca="false">+[3]data1rev!T59</f>
        <v>0</v>
      </c>
      <c r="W60" s="8" t="n">
        <f aca="false">+[3]data1rev!U59</f>
        <v>0</v>
      </c>
      <c r="X60" s="8" t="n">
        <f aca="false">+[3]data1rev!V59</f>
        <v>0</v>
      </c>
      <c r="Y60" s="8" t="n">
        <f aca="false">+[3]data1rev!W59</f>
        <v>0</v>
      </c>
      <c r="Z60" s="8" t="n">
        <f aca="false">+[3]data1rev!X59</f>
        <v>0</v>
      </c>
      <c r="AA60" s="8" t="n">
        <f aca="false">+[3]data1rev!Y59</f>
        <v>0</v>
      </c>
      <c r="AB60" s="9"/>
      <c r="AC60" s="9"/>
      <c r="AD60" s="9"/>
      <c r="AE60" s="9"/>
      <c r="AF60" s="9"/>
      <c r="AG60" s="9"/>
      <c r="AH60" s="9"/>
      <c r="AI60" s="9"/>
      <c r="AJ60" s="9"/>
      <c r="AK60" s="1"/>
      <c r="AL60" s="1" t="e">
        <f aca="false">SUMPRODUCT(B60:AJ60,PVCapPrice)</f>
        <v>#DIV/0!</v>
      </c>
      <c r="AM60" s="1"/>
      <c r="AN60" s="1"/>
      <c r="AO60" s="1"/>
      <c r="AP60" s="1"/>
      <c r="AQ60" s="1"/>
    </row>
    <row r="61" customFormat="false" ht="11.25" hidden="false" customHeight="false" outlineLevel="0" collapsed="false">
      <c r="A61" s="1" t="n">
        <v>59</v>
      </c>
      <c r="B61" s="16"/>
      <c r="C61" s="8" t="n">
        <f aca="false">+[3]data1rev!A60</f>
        <v>21687.04</v>
      </c>
      <c r="D61" s="8" t="n">
        <f aca="false">+[3]data1rev!B60</f>
        <v>15575.226</v>
      </c>
      <c r="E61" s="8" t="n">
        <f aca="false">+[3]data1rev!C60</f>
        <v>13222.39</v>
      </c>
      <c r="F61" s="8" t="n">
        <f aca="false">+[3]data1rev!D60</f>
        <v>13061.89</v>
      </c>
      <c r="G61" s="8" t="n">
        <f aca="false">+[3]data1rev!E60</f>
        <v>13061.89</v>
      </c>
      <c r="H61" s="8" t="n">
        <f aca="false">+[3]data1rev!F60</f>
        <v>10821.156</v>
      </c>
      <c r="I61" s="8" t="n">
        <f aca="false">+[3]data1rev!G60</f>
        <v>10791.59</v>
      </c>
      <c r="J61" s="8" t="n">
        <f aca="false">+[3]data1rev!H60</f>
        <v>10791.59</v>
      </c>
      <c r="K61" s="8" t="n">
        <f aca="false">+[3]data1rev!I60</f>
        <v>10791.59</v>
      </c>
      <c r="L61" s="8" t="n">
        <f aca="false">+[3]data1rev!J60</f>
        <v>10821.156</v>
      </c>
      <c r="M61" s="8" t="n">
        <f aca="false">+[3]data1rev!K60</f>
        <v>10791.59</v>
      </c>
      <c r="N61" s="8" t="n">
        <f aca="false">+[3]data1rev!L60</f>
        <v>10791.59</v>
      </c>
      <c r="O61" s="8" t="n">
        <f aca="false">+[3]data1rev!M60</f>
        <v>10275.62</v>
      </c>
      <c r="P61" s="8" t="n">
        <f aca="false">+[3]data1rev!N60</f>
        <v>10129.416</v>
      </c>
      <c r="Q61" s="8" t="n">
        <f aca="false">+[3]data1rev!O60</f>
        <v>10101.74</v>
      </c>
      <c r="R61" s="8" t="n">
        <f aca="false">+[3]data1rev!P60</f>
        <v>0</v>
      </c>
      <c r="S61" s="8" t="n">
        <f aca="false">+[3]data1rev!Q60</f>
        <v>0</v>
      </c>
      <c r="T61" s="8" t="n">
        <f aca="false">+[3]data1rev!R60</f>
        <v>0</v>
      </c>
      <c r="U61" s="8" t="n">
        <f aca="false">+[3]data1rev!S60</f>
        <v>0</v>
      </c>
      <c r="V61" s="8" t="n">
        <f aca="false">+[3]data1rev!T60</f>
        <v>0</v>
      </c>
      <c r="W61" s="8" t="n">
        <f aca="false">+[3]data1rev!U60</f>
        <v>0</v>
      </c>
      <c r="X61" s="8" t="n">
        <f aca="false">+[3]data1rev!V60</f>
        <v>0</v>
      </c>
      <c r="Y61" s="8" t="n">
        <f aca="false">+[3]data1rev!W60</f>
        <v>0</v>
      </c>
      <c r="Z61" s="8" t="n">
        <f aca="false">+[3]data1rev!X60</f>
        <v>0</v>
      </c>
      <c r="AA61" s="8" t="n">
        <f aca="false">+[3]data1rev!Y60</f>
        <v>0</v>
      </c>
      <c r="AB61" s="9"/>
      <c r="AC61" s="9"/>
      <c r="AD61" s="9"/>
      <c r="AE61" s="9"/>
      <c r="AF61" s="9"/>
      <c r="AG61" s="9"/>
      <c r="AH61" s="9"/>
      <c r="AI61" s="9"/>
      <c r="AJ61" s="9"/>
      <c r="AK61" s="1"/>
      <c r="AL61" s="1" t="e">
        <f aca="false">SUMPRODUCT(B61:AJ61,PVCapPrice)</f>
        <v>#DIV/0!</v>
      </c>
      <c r="AM61" s="1"/>
      <c r="AN61" s="1"/>
      <c r="AO61" s="1"/>
      <c r="AP61" s="1"/>
      <c r="AQ61" s="1"/>
    </row>
    <row r="62" customFormat="false" ht="11.25" hidden="false" customHeight="false" outlineLevel="0" collapsed="false">
      <c r="A62" s="1" t="n">
        <v>60</v>
      </c>
      <c r="B62" s="16"/>
      <c r="C62" s="8" t="n">
        <f aca="false">+[3]data1rev!A61</f>
        <v>21687.04</v>
      </c>
      <c r="D62" s="8" t="n">
        <f aca="false">+[3]data1rev!B61</f>
        <v>15575.226</v>
      </c>
      <c r="E62" s="8" t="n">
        <f aca="false">+[3]data1rev!C61</f>
        <v>13222.39</v>
      </c>
      <c r="F62" s="8" t="n">
        <f aca="false">+[3]data1rev!D61</f>
        <v>13061.89</v>
      </c>
      <c r="G62" s="8" t="n">
        <f aca="false">+[3]data1rev!E61</f>
        <v>13061.89</v>
      </c>
      <c r="H62" s="8" t="n">
        <f aca="false">+[3]data1rev!F61</f>
        <v>10821.156</v>
      </c>
      <c r="I62" s="8" t="n">
        <f aca="false">+[3]data1rev!G61</f>
        <v>10791.59</v>
      </c>
      <c r="J62" s="8" t="n">
        <f aca="false">+[3]data1rev!H61</f>
        <v>10791.59</v>
      </c>
      <c r="K62" s="8" t="n">
        <f aca="false">+[3]data1rev!I61</f>
        <v>10791.59</v>
      </c>
      <c r="L62" s="8" t="n">
        <f aca="false">+[3]data1rev!J61</f>
        <v>10821.156</v>
      </c>
      <c r="M62" s="8" t="n">
        <f aca="false">+[3]data1rev!K61</f>
        <v>10791.59</v>
      </c>
      <c r="N62" s="8" t="n">
        <f aca="false">+[3]data1rev!L61</f>
        <v>10791.59</v>
      </c>
      <c r="O62" s="8" t="n">
        <f aca="false">+[3]data1rev!M61</f>
        <v>10275.62</v>
      </c>
      <c r="P62" s="8" t="n">
        <f aca="false">+[3]data1rev!N61</f>
        <v>10129.416</v>
      </c>
      <c r="Q62" s="8" t="n">
        <f aca="false">+[3]data1rev!O61</f>
        <v>10101.74</v>
      </c>
      <c r="R62" s="8" t="n">
        <f aca="false">+[3]data1rev!P61</f>
        <v>0</v>
      </c>
      <c r="S62" s="8" t="n">
        <f aca="false">+[3]data1rev!Q61</f>
        <v>0</v>
      </c>
      <c r="T62" s="8" t="n">
        <f aca="false">+[3]data1rev!R61</f>
        <v>0</v>
      </c>
      <c r="U62" s="8" t="n">
        <f aca="false">+[3]data1rev!S61</f>
        <v>0</v>
      </c>
      <c r="V62" s="8" t="n">
        <f aca="false">+[3]data1rev!T61</f>
        <v>0</v>
      </c>
      <c r="W62" s="8" t="n">
        <f aca="false">+[3]data1rev!U61</f>
        <v>0</v>
      </c>
      <c r="X62" s="8" t="n">
        <f aca="false">+[3]data1rev!V61</f>
        <v>0</v>
      </c>
      <c r="Y62" s="8" t="n">
        <f aca="false">+[3]data1rev!W61</f>
        <v>0</v>
      </c>
      <c r="Z62" s="8" t="n">
        <f aca="false">+[3]data1rev!X61</f>
        <v>0</v>
      </c>
      <c r="AA62" s="8" t="n">
        <f aca="false">+[3]data1rev!Y61</f>
        <v>0</v>
      </c>
      <c r="AB62" s="9"/>
      <c r="AC62" s="9"/>
      <c r="AD62" s="9"/>
      <c r="AE62" s="9"/>
      <c r="AF62" s="9"/>
      <c r="AG62" s="9"/>
      <c r="AH62" s="9"/>
      <c r="AI62" s="9"/>
      <c r="AJ62" s="9"/>
      <c r="AK62" s="1"/>
      <c r="AL62" s="1" t="e">
        <f aca="false">SUMPRODUCT(B62:AJ62,PVCapPrice)</f>
        <v>#DIV/0!</v>
      </c>
      <c r="AM62" s="1"/>
      <c r="AN62" s="1"/>
      <c r="AO62" s="1"/>
      <c r="AP62" s="1"/>
      <c r="AQ62" s="1"/>
    </row>
    <row r="63" customFormat="false" ht="11.25" hidden="false" customHeight="false" outlineLevel="0" collapsed="false">
      <c r="A63" s="1" t="n">
        <v>61</v>
      </c>
      <c r="B63" s="16"/>
      <c r="C63" s="8" t="n">
        <f aca="false">+[3]data1rev!A62</f>
        <v>21687.04</v>
      </c>
      <c r="D63" s="8" t="n">
        <f aca="false">+[3]data1rev!B62</f>
        <v>15575.226</v>
      </c>
      <c r="E63" s="8" t="n">
        <f aca="false">+[3]data1rev!C62</f>
        <v>13222.39</v>
      </c>
      <c r="F63" s="8" t="n">
        <f aca="false">+[3]data1rev!D62</f>
        <v>13061.89</v>
      </c>
      <c r="G63" s="8" t="n">
        <f aca="false">+[3]data1rev!E62</f>
        <v>13061.89</v>
      </c>
      <c r="H63" s="8" t="n">
        <f aca="false">+[3]data1rev!F62</f>
        <v>10821.156</v>
      </c>
      <c r="I63" s="8" t="n">
        <f aca="false">+[3]data1rev!G62</f>
        <v>10791.59</v>
      </c>
      <c r="J63" s="8" t="n">
        <f aca="false">+[3]data1rev!H62</f>
        <v>10791.59</v>
      </c>
      <c r="K63" s="8" t="n">
        <f aca="false">+[3]data1rev!I62</f>
        <v>10791.59</v>
      </c>
      <c r="L63" s="8" t="n">
        <f aca="false">+[3]data1rev!J62</f>
        <v>10821.156</v>
      </c>
      <c r="M63" s="8" t="n">
        <f aca="false">+[3]data1rev!K62</f>
        <v>10791.59</v>
      </c>
      <c r="N63" s="8" t="n">
        <f aca="false">+[3]data1rev!L62</f>
        <v>10791.59</v>
      </c>
      <c r="O63" s="8" t="n">
        <f aca="false">+[3]data1rev!M62</f>
        <v>10275.62</v>
      </c>
      <c r="P63" s="8" t="n">
        <f aca="false">+[3]data1rev!N62</f>
        <v>10129.416</v>
      </c>
      <c r="Q63" s="8" t="n">
        <f aca="false">+[3]data1rev!O62</f>
        <v>10101.74</v>
      </c>
      <c r="R63" s="8" t="n">
        <f aca="false">+[3]data1rev!P62</f>
        <v>0</v>
      </c>
      <c r="S63" s="8" t="n">
        <f aca="false">+[3]data1rev!Q62</f>
        <v>0</v>
      </c>
      <c r="T63" s="8" t="n">
        <f aca="false">+[3]data1rev!R62</f>
        <v>0</v>
      </c>
      <c r="U63" s="8" t="n">
        <f aca="false">+[3]data1rev!S62</f>
        <v>0</v>
      </c>
      <c r="V63" s="8" t="n">
        <f aca="false">+[3]data1rev!T62</f>
        <v>0</v>
      </c>
      <c r="W63" s="8" t="n">
        <f aca="false">+[3]data1rev!U62</f>
        <v>0</v>
      </c>
      <c r="X63" s="8" t="n">
        <f aca="false">+[3]data1rev!V62</f>
        <v>0</v>
      </c>
      <c r="Y63" s="8" t="n">
        <f aca="false">+[3]data1rev!W62</f>
        <v>0</v>
      </c>
      <c r="Z63" s="8" t="n">
        <f aca="false">+[3]data1rev!X62</f>
        <v>0</v>
      </c>
      <c r="AA63" s="8" t="n">
        <f aca="false">+[3]data1rev!Y62</f>
        <v>0</v>
      </c>
      <c r="AB63" s="9"/>
      <c r="AC63" s="9"/>
      <c r="AD63" s="9"/>
      <c r="AE63" s="9"/>
      <c r="AF63" s="9"/>
      <c r="AG63" s="9"/>
      <c r="AH63" s="9"/>
      <c r="AI63" s="9"/>
      <c r="AJ63" s="9"/>
      <c r="AK63" s="1"/>
      <c r="AL63" s="1" t="e">
        <f aca="false">SUMPRODUCT(B63:AJ63,PVCapPrice)</f>
        <v>#DIV/0!</v>
      </c>
      <c r="AM63" s="1"/>
      <c r="AN63" s="1"/>
      <c r="AO63" s="1"/>
      <c r="AP63" s="1"/>
      <c r="AQ63" s="1"/>
    </row>
    <row r="64" customFormat="false" ht="11.25" hidden="false" customHeight="false" outlineLevel="0" collapsed="false">
      <c r="A64" s="1" t="n">
        <v>62</v>
      </c>
      <c r="B64" s="16"/>
      <c r="C64" s="8" t="n">
        <f aca="false">+[3]data1rev!A63</f>
        <v>21687.04</v>
      </c>
      <c r="D64" s="8" t="n">
        <f aca="false">+[3]data1rev!B63</f>
        <v>15575.226</v>
      </c>
      <c r="E64" s="8" t="n">
        <f aca="false">+[3]data1rev!C63</f>
        <v>13222.39</v>
      </c>
      <c r="F64" s="8" t="n">
        <f aca="false">+[3]data1rev!D63</f>
        <v>13061.89</v>
      </c>
      <c r="G64" s="8" t="n">
        <f aca="false">+[3]data1rev!E63</f>
        <v>13061.89</v>
      </c>
      <c r="H64" s="8" t="n">
        <f aca="false">+[3]data1rev!F63</f>
        <v>10821.156</v>
      </c>
      <c r="I64" s="8" t="n">
        <f aca="false">+[3]data1rev!G63</f>
        <v>10791.59</v>
      </c>
      <c r="J64" s="8" t="n">
        <f aca="false">+[3]data1rev!H63</f>
        <v>10791.59</v>
      </c>
      <c r="K64" s="8" t="n">
        <f aca="false">+[3]data1rev!I63</f>
        <v>10791.59</v>
      </c>
      <c r="L64" s="8" t="n">
        <f aca="false">+[3]data1rev!J63</f>
        <v>10821.156</v>
      </c>
      <c r="M64" s="8" t="n">
        <f aca="false">+[3]data1rev!K63</f>
        <v>10791.59</v>
      </c>
      <c r="N64" s="8" t="n">
        <f aca="false">+[3]data1rev!L63</f>
        <v>10791.59</v>
      </c>
      <c r="O64" s="8" t="n">
        <f aca="false">+[3]data1rev!M63</f>
        <v>10275.62</v>
      </c>
      <c r="P64" s="8" t="n">
        <f aca="false">+[3]data1rev!N63</f>
        <v>10129.416</v>
      </c>
      <c r="Q64" s="8" t="n">
        <f aca="false">+[3]data1rev!O63</f>
        <v>10101.74</v>
      </c>
      <c r="R64" s="8" t="n">
        <f aca="false">+[3]data1rev!P63</f>
        <v>0</v>
      </c>
      <c r="S64" s="8" t="n">
        <f aca="false">+[3]data1rev!Q63</f>
        <v>0</v>
      </c>
      <c r="T64" s="8" t="n">
        <f aca="false">+[3]data1rev!R63</f>
        <v>0</v>
      </c>
      <c r="U64" s="8" t="n">
        <f aca="false">+[3]data1rev!S63</f>
        <v>0</v>
      </c>
      <c r="V64" s="8" t="n">
        <f aca="false">+[3]data1rev!T63</f>
        <v>0</v>
      </c>
      <c r="W64" s="8" t="n">
        <f aca="false">+[3]data1rev!U63</f>
        <v>0</v>
      </c>
      <c r="X64" s="8" t="n">
        <f aca="false">+[3]data1rev!V63</f>
        <v>0</v>
      </c>
      <c r="Y64" s="8" t="n">
        <f aca="false">+[3]data1rev!W63</f>
        <v>0</v>
      </c>
      <c r="Z64" s="8" t="n">
        <f aca="false">+[3]data1rev!X63</f>
        <v>0</v>
      </c>
      <c r="AA64" s="8" t="n">
        <f aca="false">+[3]data1rev!Y63</f>
        <v>0</v>
      </c>
      <c r="AB64" s="9"/>
      <c r="AC64" s="9"/>
      <c r="AD64" s="9"/>
      <c r="AE64" s="9"/>
      <c r="AF64" s="9"/>
      <c r="AG64" s="9"/>
      <c r="AH64" s="9"/>
      <c r="AI64" s="9"/>
      <c r="AJ64" s="9"/>
      <c r="AK64" s="1"/>
      <c r="AL64" s="1" t="e">
        <f aca="false">SUMPRODUCT(B64:AJ64,PVCapPrice)</f>
        <v>#DIV/0!</v>
      </c>
      <c r="AM64" s="1"/>
      <c r="AN64" s="1"/>
      <c r="AO64" s="1"/>
      <c r="AP64" s="1"/>
      <c r="AQ64" s="1"/>
    </row>
    <row r="65" customFormat="false" ht="11.25" hidden="false" customHeight="false" outlineLevel="0" collapsed="false">
      <c r="A65" s="1" t="n">
        <v>63</v>
      </c>
      <c r="B65" s="16"/>
      <c r="C65" s="8" t="n">
        <f aca="false">+[3]data1rev!A64</f>
        <v>21687.04</v>
      </c>
      <c r="D65" s="8" t="n">
        <f aca="false">+[3]data1rev!B64</f>
        <v>15575.226</v>
      </c>
      <c r="E65" s="8" t="n">
        <f aca="false">+[3]data1rev!C64</f>
        <v>13222.39</v>
      </c>
      <c r="F65" s="8" t="n">
        <f aca="false">+[3]data1rev!D64</f>
        <v>13061.89</v>
      </c>
      <c r="G65" s="8" t="n">
        <f aca="false">+[3]data1rev!E64</f>
        <v>13061.89</v>
      </c>
      <c r="H65" s="8" t="n">
        <f aca="false">+[3]data1rev!F64</f>
        <v>10821.156</v>
      </c>
      <c r="I65" s="8" t="n">
        <f aca="false">+[3]data1rev!G64</f>
        <v>10791.59</v>
      </c>
      <c r="J65" s="8" t="n">
        <f aca="false">+[3]data1rev!H64</f>
        <v>10791.59</v>
      </c>
      <c r="K65" s="8" t="n">
        <f aca="false">+[3]data1rev!I64</f>
        <v>10791.59</v>
      </c>
      <c r="L65" s="8" t="n">
        <f aca="false">+[3]data1rev!J64</f>
        <v>10821.156</v>
      </c>
      <c r="M65" s="8" t="n">
        <f aca="false">+[3]data1rev!K64</f>
        <v>10791.59</v>
      </c>
      <c r="N65" s="8" t="n">
        <f aca="false">+[3]data1rev!L64</f>
        <v>10791.59</v>
      </c>
      <c r="O65" s="8" t="n">
        <f aca="false">+[3]data1rev!M64</f>
        <v>10275.62</v>
      </c>
      <c r="P65" s="8" t="n">
        <f aca="false">+[3]data1rev!N64</f>
        <v>10129.416</v>
      </c>
      <c r="Q65" s="8" t="n">
        <f aca="false">+[3]data1rev!O64</f>
        <v>10101.74</v>
      </c>
      <c r="R65" s="8" t="n">
        <f aca="false">+[3]data1rev!P64</f>
        <v>0</v>
      </c>
      <c r="S65" s="8" t="n">
        <f aca="false">+[3]data1rev!Q64</f>
        <v>0</v>
      </c>
      <c r="T65" s="8" t="n">
        <f aca="false">+[3]data1rev!R64</f>
        <v>0</v>
      </c>
      <c r="U65" s="8" t="n">
        <f aca="false">+[3]data1rev!S64</f>
        <v>0</v>
      </c>
      <c r="V65" s="8" t="n">
        <f aca="false">+[3]data1rev!T64</f>
        <v>0</v>
      </c>
      <c r="W65" s="8" t="n">
        <f aca="false">+[3]data1rev!U64</f>
        <v>0</v>
      </c>
      <c r="X65" s="8" t="n">
        <f aca="false">+[3]data1rev!V64</f>
        <v>0</v>
      </c>
      <c r="Y65" s="8" t="n">
        <f aca="false">+[3]data1rev!W64</f>
        <v>0</v>
      </c>
      <c r="Z65" s="8" t="n">
        <f aca="false">+[3]data1rev!X64</f>
        <v>0</v>
      </c>
      <c r="AA65" s="8" t="n">
        <f aca="false">+[3]data1rev!Y64</f>
        <v>0</v>
      </c>
      <c r="AB65" s="9"/>
      <c r="AC65" s="9"/>
      <c r="AD65" s="9"/>
      <c r="AE65" s="9"/>
      <c r="AF65" s="9"/>
      <c r="AG65" s="9"/>
      <c r="AH65" s="9"/>
      <c r="AI65" s="9"/>
      <c r="AJ65" s="9"/>
      <c r="AK65" s="1"/>
      <c r="AL65" s="1" t="e">
        <f aca="false">SUMPRODUCT(B65:AJ65,PVCapPrice)</f>
        <v>#DIV/0!</v>
      </c>
      <c r="AM65" s="1"/>
      <c r="AN65" s="1"/>
      <c r="AO65" s="1"/>
      <c r="AP65" s="1"/>
      <c r="AQ65" s="1"/>
    </row>
    <row r="66" customFormat="false" ht="11.25" hidden="false" customHeight="false" outlineLevel="0" collapsed="false">
      <c r="A66" s="1" t="n">
        <v>64</v>
      </c>
      <c r="B66" s="16"/>
      <c r="C66" s="8" t="n">
        <f aca="false">+[3]data1rev!A65</f>
        <v>21687.04</v>
      </c>
      <c r="D66" s="8" t="n">
        <f aca="false">+[3]data1rev!B65</f>
        <v>15575.226</v>
      </c>
      <c r="E66" s="8" t="n">
        <f aca="false">+[3]data1rev!C65</f>
        <v>13222.39</v>
      </c>
      <c r="F66" s="8" t="n">
        <f aca="false">+[3]data1rev!D65</f>
        <v>13061.89</v>
      </c>
      <c r="G66" s="8" t="n">
        <f aca="false">+[3]data1rev!E65</f>
        <v>13061.89</v>
      </c>
      <c r="H66" s="8" t="n">
        <f aca="false">+[3]data1rev!F65</f>
        <v>10821.156</v>
      </c>
      <c r="I66" s="8" t="n">
        <f aca="false">+[3]data1rev!G65</f>
        <v>10791.59</v>
      </c>
      <c r="J66" s="8" t="n">
        <f aca="false">+[3]data1rev!H65</f>
        <v>10791.59</v>
      </c>
      <c r="K66" s="8" t="n">
        <f aca="false">+[3]data1rev!I65</f>
        <v>10791.59</v>
      </c>
      <c r="L66" s="8" t="n">
        <f aca="false">+[3]data1rev!J65</f>
        <v>10821.156</v>
      </c>
      <c r="M66" s="8" t="n">
        <f aca="false">+[3]data1rev!K65</f>
        <v>10791.59</v>
      </c>
      <c r="N66" s="8" t="n">
        <f aca="false">+[3]data1rev!L65</f>
        <v>10791.59</v>
      </c>
      <c r="O66" s="8" t="n">
        <f aca="false">+[3]data1rev!M65</f>
        <v>10275.62</v>
      </c>
      <c r="P66" s="8" t="n">
        <f aca="false">+[3]data1rev!N65</f>
        <v>10129.416</v>
      </c>
      <c r="Q66" s="8" t="n">
        <f aca="false">+[3]data1rev!O65</f>
        <v>10101.74</v>
      </c>
      <c r="R66" s="8" t="n">
        <f aca="false">+[3]data1rev!P65</f>
        <v>0</v>
      </c>
      <c r="S66" s="8" t="n">
        <f aca="false">+[3]data1rev!Q65</f>
        <v>0</v>
      </c>
      <c r="T66" s="8" t="n">
        <f aca="false">+[3]data1rev!R65</f>
        <v>0</v>
      </c>
      <c r="U66" s="8" t="n">
        <f aca="false">+[3]data1rev!S65</f>
        <v>0</v>
      </c>
      <c r="V66" s="8" t="n">
        <f aca="false">+[3]data1rev!T65</f>
        <v>0</v>
      </c>
      <c r="W66" s="8" t="n">
        <f aca="false">+[3]data1rev!U65</f>
        <v>0</v>
      </c>
      <c r="X66" s="8" t="n">
        <f aca="false">+[3]data1rev!V65</f>
        <v>0</v>
      </c>
      <c r="Y66" s="8" t="n">
        <f aca="false">+[3]data1rev!W65</f>
        <v>0</v>
      </c>
      <c r="Z66" s="8" t="n">
        <f aca="false">+[3]data1rev!X65</f>
        <v>0</v>
      </c>
      <c r="AA66" s="8" t="n">
        <f aca="false">+[3]data1rev!Y65</f>
        <v>0</v>
      </c>
      <c r="AB66" s="9"/>
      <c r="AC66" s="9"/>
      <c r="AD66" s="9"/>
      <c r="AE66" s="9"/>
      <c r="AF66" s="9"/>
      <c r="AG66" s="9"/>
      <c r="AH66" s="9"/>
      <c r="AI66" s="9"/>
      <c r="AJ66" s="9"/>
      <c r="AK66" s="1"/>
      <c r="AL66" s="1" t="e">
        <f aca="false">SUMPRODUCT(B66:AJ66,PVCapPrice)</f>
        <v>#DIV/0!</v>
      </c>
      <c r="AM66" s="1"/>
      <c r="AN66" s="1"/>
      <c r="AO66" s="1"/>
      <c r="AP66" s="1"/>
      <c r="AQ66" s="1"/>
    </row>
    <row r="67" customFormat="false" ht="11.25" hidden="false" customHeight="false" outlineLevel="0" collapsed="false">
      <c r="A67" s="1" t="n">
        <v>65</v>
      </c>
      <c r="B67" s="16"/>
      <c r="C67" s="8" t="n">
        <f aca="false">+[3]data1rev!A66</f>
        <v>21687.04</v>
      </c>
      <c r="D67" s="8" t="n">
        <f aca="false">+[3]data1rev!B66</f>
        <v>15575.226</v>
      </c>
      <c r="E67" s="8" t="n">
        <f aca="false">+[3]data1rev!C66</f>
        <v>13222.39</v>
      </c>
      <c r="F67" s="8" t="n">
        <f aca="false">+[3]data1rev!D66</f>
        <v>13061.89</v>
      </c>
      <c r="G67" s="8" t="n">
        <f aca="false">+[3]data1rev!E66</f>
        <v>13061.89</v>
      </c>
      <c r="H67" s="8" t="n">
        <f aca="false">+[3]data1rev!F66</f>
        <v>10821.156</v>
      </c>
      <c r="I67" s="8" t="n">
        <f aca="false">+[3]data1rev!G66</f>
        <v>10791.59</v>
      </c>
      <c r="J67" s="8" t="n">
        <f aca="false">+[3]data1rev!H66</f>
        <v>10791.59</v>
      </c>
      <c r="K67" s="8" t="n">
        <f aca="false">+[3]data1rev!I66</f>
        <v>10791.59</v>
      </c>
      <c r="L67" s="8" t="n">
        <f aca="false">+[3]data1rev!J66</f>
        <v>10821.156</v>
      </c>
      <c r="M67" s="8" t="n">
        <f aca="false">+[3]data1rev!K66</f>
        <v>10791.59</v>
      </c>
      <c r="N67" s="8" t="n">
        <f aca="false">+[3]data1rev!L66</f>
        <v>10791.59</v>
      </c>
      <c r="O67" s="8" t="n">
        <f aca="false">+[3]data1rev!M66</f>
        <v>10275.62</v>
      </c>
      <c r="P67" s="8" t="n">
        <f aca="false">+[3]data1rev!N66</f>
        <v>10129.416</v>
      </c>
      <c r="Q67" s="8" t="n">
        <f aca="false">+[3]data1rev!O66</f>
        <v>10101.74</v>
      </c>
      <c r="R67" s="8" t="n">
        <f aca="false">+[3]data1rev!P66</f>
        <v>0</v>
      </c>
      <c r="S67" s="8" t="n">
        <f aca="false">+[3]data1rev!Q66</f>
        <v>0</v>
      </c>
      <c r="T67" s="8" t="n">
        <f aca="false">+[3]data1rev!R66</f>
        <v>0</v>
      </c>
      <c r="U67" s="8" t="n">
        <f aca="false">+[3]data1rev!S66</f>
        <v>0</v>
      </c>
      <c r="V67" s="8" t="n">
        <f aca="false">+[3]data1rev!T66</f>
        <v>0</v>
      </c>
      <c r="W67" s="8" t="n">
        <f aca="false">+[3]data1rev!U66</f>
        <v>0</v>
      </c>
      <c r="X67" s="8" t="n">
        <f aca="false">+[3]data1rev!V66</f>
        <v>0</v>
      </c>
      <c r="Y67" s="8" t="n">
        <f aca="false">+[3]data1rev!W66</f>
        <v>0</v>
      </c>
      <c r="Z67" s="8" t="n">
        <f aca="false">+[3]data1rev!X66</f>
        <v>0</v>
      </c>
      <c r="AA67" s="8" t="n">
        <f aca="false">+[3]data1rev!Y66</f>
        <v>0</v>
      </c>
      <c r="AB67" s="9"/>
      <c r="AC67" s="9"/>
      <c r="AD67" s="9"/>
      <c r="AE67" s="9"/>
      <c r="AF67" s="9"/>
      <c r="AG67" s="9"/>
      <c r="AH67" s="9"/>
      <c r="AI67" s="9"/>
      <c r="AJ67" s="9"/>
      <c r="AK67" s="1"/>
      <c r="AL67" s="1" t="e">
        <f aca="false">SUMPRODUCT(B67:AJ67,PVCapPrice)</f>
        <v>#DIV/0!</v>
      </c>
      <c r="AM67" s="1"/>
      <c r="AN67" s="1"/>
      <c r="AO67" s="1"/>
      <c r="AP67" s="1"/>
      <c r="AQ67" s="1"/>
    </row>
    <row r="68" customFormat="false" ht="11.25" hidden="false" customHeight="false" outlineLevel="0" collapsed="false">
      <c r="A68" s="1" t="n">
        <v>66</v>
      </c>
      <c r="B68" s="16"/>
      <c r="C68" s="8" t="n">
        <f aca="false">+[3]data1rev!A67</f>
        <v>21687.04</v>
      </c>
      <c r="D68" s="8" t="n">
        <f aca="false">+[3]data1rev!B67</f>
        <v>15575.226</v>
      </c>
      <c r="E68" s="8" t="n">
        <f aca="false">+[3]data1rev!C67</f>
        <v>13222.39</v>
      </c>
      <c r="F68" s="8" t="n">
        <f aca="false">+[3]data1rev!D67</f>
        <v>13061.89</v>
      </c>
      <c r="G68" s="8" t="n">
        <f aca="false">+[3]data1rev!E67</f>
        <v>13061.89</v>
      </c>
      <c r="H68" s="8" t="n">
        <f aca="false">+[3]data1rev!F67</f>
        <v>10821.156</v>
      </c>
      <c r="I68" s="8" t="n">
        <f aca="false">+[3]data1rev!G67</f>
        <v>10791.59</v>
      </c>
      <c r="J68" s="8" t="n">
        <f aca="false">+[3]data1rev!H67</f>
        <v>10791.59</v>
      </c>
      <c r="K68" s="8" t="n">
        <f aca="false">+[3]data1rev!I67</f>
        <v>10791.59</v>
      </c>
      <c r="L68" s="8" t="n">
        <f aca="false">+[3]data1rev!J67</f>
        <v>10821.156</v>
      </c>
      <c r="M68" s="8" t="n">
        <f aca="false">+[3]data1rev!K67</f>
        <v>10791.59</v>
      </c>
      <c r="N68" s="8" t="n">
        <f aca="false">+[3]data1rev!L67</f>
        <v>10791.59</v>
      </c>
      <c r="O68" s="8" t="n">
        <f aca="false">+[3]data1rev!M67</f>
        <v>10275.62</v>
      </c>
      <c r="P68" s="8" t="n">
        <f aca="false">+[3]data1rev!N67</f>
        <v>10129.416</v>
      </c>
      <c r="Q68" s="8" t="n">
        <f aca="false">+[3]data1rev!O67</f>
        <v>10101.74</v>
      </c>
      <c r="R68" s="8" t="n">
        <f aca="false">+[3]data1rev!P67</f>
        <v>0</v>
      </c>
      <c r="S68" s="8" t="n">
        <f aca="false">+[3]data1rev!Q67</f>
        <v>0</v>
      </c>
      <c r="T68" s="8" t="n">
        <f aca="false">+[3]data1rev!R67</f>
        <v>0</v>
      </c>
      <c r="U68" s="8" t="n">
        <f aca="false">+[3]data1rev!S67</f>
        <v>0</v>
      </c>
      <c r="V68" s="8" t="n">
        <f aca="false">+[3]data1rev!T67</f>
        <v>0</v>
      </c>
      <c r="W68" s="8" t="n">
        <f aca="false">+[3]data1rev!U67</f>
        <v>0</v>
      </c>
      <c r="X68" s="8" t="n">
        <f aca="false">+[3]data1rev!V67</f>
        <v>0</v>
      </c>
      <c r="Y68" s="8" t="n">
        <f aca="false">+[3]data1rev!W67</f>
        <v>0</v>
      </c>
      <c r="Z68" s="8" t="n">
        <f aca="false">+[3]data1rev!X67</f>
        <v>0</v>
      </c>
      <c r="AA68" s="8" t="n">
        <f aca="false">+[3]data1rev!Y67</f>
        <v>0</v>
      </c>
      <c r="AB68" s="9"/>
      <c r="AC68" s="9"/>
      <c r="AD68" s="9"/>
      <c r="AE68" s="9"/>
      <c r="AF68" s="9"/>
      <c r="AG68" s="9"/>
      <c r="AH68" s="9"/>
      <c r="AI68" s="9"/>
      <c r="AJ68" s="9"/>
      <c r="AK68" s="1"/>
      <c r="AL68" s="1" t="e">
        <f aca="false">SUMPRODUCT(B68:AJ68,PVCapPrice)</f>
        <v>#DIV/0!</v>
      </c>
      <c r="AM68" s="1"/>
      <c r="AN68" s="1"/>
      <c r="AO68" s="1"/>
      <c r="AP68" s="1"/>
      <c r="AQ68" s="1"/>
    </row>
    <row r="69" customFormat="false" ht="11.25" hidden="false" customHeight="false" outlineLevel="0" collapsed="false">
      <c r="A69" s="1" t="n">
        <v>67</v>
      </c>
      <c r="B69" s="16"/>
      <c r="C69" s="8" t="n">
        <f aca="false">+[3]data1rev!A68</f>
        <v>21687.04</v>
      </c>
      <c r="D69" s="8" t="n">
        <f aca="false">+[3]data1rev!B68</f>
        <v>15575.226</v>
      </c>
      <c r="E69" s="8" t="n">
        <f aca="false">+[3]data1rev!C68</f>
        <v>13222.39</v>
      </c>
      <c r="F69" s="8" t="n">
        <f aca="false">+[3]data1rev!D68</f>
        <v>13061.89</v>
      </c>
      <c r="G69" s="8" t="n">
        <f aca="false">+[3]data1rev!E68</f>
        <v>13061.89</v>
      </c>
      <c r="H69" s="8" t="n">
        <f aca="false">+[3]data1rev!F68</f>
        <v>10821.156</v>
      </c>
      <c r="I69" s="8" t="n">
        <f aca="false">+[3]data1rev!G68</f>
        <v>10791.59</v>
      </c>
      <c r="J69" s="8" t="n">
        <f aca="false">+[3]data1rev!H68</f>
        <v>10791.59</v>
      </c>
      <c r="K69" s="8" t="n">
        <f aca="false">+[3]data1rev!I68</f>
        <v>10791.59</v>
      </c>
      <c r="L69" s="8" t="n">
        <f aca="false">+[3]data1rev!J68</f>
        <v>10821.156</v>
      </c>
      <c r="M69" s="8" t="n">
        <f aca="false">+[3]data1rev!K68</f>
        <v>10791.59</v>
      </c>
      <c r="N69" s="8" t="n">
        <f aca="false">+[3]data1rev!L68</f>
        <v>10791.59</v>
      </c>
      <c r="O69" s="8" t="n">
        <f aca="false">+[3]data1rev!M68</f>
        <v>10275.62</v>
      </c>
      <c r="P69" s="8" t="n">
        <f aca="false">+[3]data1rev!N68</f>
        <v>10129.416</v>
      </c>
      <c r="Q69" s="8" t="n">
        <f aca="false">+[3]data1rev!O68</f>
        <v>10101.74</v>
      </c>
      <c r="R69" s="8" t="n">
        <f aca="false">+[3]data1rev!P68</f>
        <v>0</v>
      </c>
      <c r="S69" s="8" t="n">
        <f aca="false">+[3]data1rev!Q68</f>
        <v>0</v>
      </c>
      <c r="T69" s="8" t="n">
        <f aca="false">+[3]data1rev!R68</f>
        <v>0</v>
      </c>
      <c r="U69" s="8" t="n">
        <f aca="false">+[3]data1rev!S68</f>
        <v>0</v>
      </c>
      <c r="V69" s="8" t="n">
        <f aca="false">+[3]data1rev!T68</f>
        <v>0</v>
      </c>
      <c r="W69" s="8" t="n">
        <f aca="false">+[3]data1rev!U68</f>
        <v>0</v>
      </c>
      <c r="X69" s="8" t="n">
        <f aca="false">+[3]data1rev!V68</f>
        <v>0</v>
      </c>
      <c r="Y69" s="8" t="n">
        <f aca="false">+[3]data1rev!W68</f>
        <v>0</v>
      </c>
      <c r="Z69" s="8" t="n">
        <f aca="false">+[3]data1rev!X68</f>
        <v>0</v>
      </c>
      <c r="AA69" s="8" t="n">
        <f aca="false">+[3]data1rev!Y68</f>
        <v>0</v>
      </c>
      <c r="AB69" s="9"/>
      <c r="AC69" s="9"/>
      <c r="AD69" s="9"/>
      <c r="AE69" s="9"/>
      <c r="AF69" s="9"/>
      <c r="AG69" s="9"/>
      <c r="AH69" s="9"/>
      <c r="AI69" s="9"/>
      <c r="AJ69" s="9"/>
      <c r="AK69" s="1"/>
      <c r="AL69" s="1" t="e">
        <f aca="false">SUMPRODUCT(B69:AJ69,PVCapPrice)</f>
        <v>#DIV/0!</v>
      </c>
      <c r="AM69" s="1"/>
      <c r="AN69" s="1"/>
      <c r="AO69" s="1"/>
      <c r="AP69" s="1"/>
      <c r="AQ69" s="1"/>
    </row>
    <row r="70" customFormat="false" ht="11.25" hidden="false" customHeight="false" outlineLevel="0" collapsed="false">
      <c r="A70" s="1" t="n">
        <v>68</v>
      </c>
      <c r="B70" s="16"/>
      <c r="C70" s="8" t="n">
        <f aca="false">+[3]data1rev!A69</f>
        <v>21687.04</v>
      </c>
      <c r="D70" s="8" t="n">
        <f aca="false">+[3]data1rev!B69</f>
        <v>15575.226</v>
      </c>
      <c r="E70" s="8" t="n">
        <f aca="false">+[3]data1rev!C69</f>
        <v>13222.39</v>
      </c>
      <c r="F70" s="8" t="n">
        <f aca="false">+[3]data1rev!D69</f>
        <v>13061.89</v>
      </c>
      <c r="G70" s="8" t="n">
        <f aca="false">+[3]data1rev!E69</f>
        <v>13061.89</v>
      </c>
      <c r="H70" s="8" t="n">
        <f aca="false">+[3]data1rev!F69</f>
        <v>10821.156</v>
      </c>
      <c r="I70" s="8" t="n">
        <f aca="false">+[3]data1rev!G69</f>
        <v>10791.59</v>
      </c>
      <c r="J70" s="8" t="n">
        <f aca="false">+[3]data1rev!H69</f>
        <v>10791.59</v>
      </c>
      <c r="K70" s="8" t="n">
        <f aca="false">+[3]data1rev!I69</f>
        <v>10791.59</v>
      </c>
      <c r="L70" s="8" t="n">
        <f aca="false">+[3]data1rev!J69</f>
        <v>10821.156</v>
      </c>
      <c r="M70" s="8" t="n">
        <f aca="false">+[3]data1rev!K69</f>
        <v>10791.59</v>
      </c>
      <c r="N70" s="8" t="n">
        <f aca="false">+[3]data1rev!L69</f>
        <v>10791.59</v>
      </c>
      <c r="O70" s="8" t="n">
        <f aca="false">+[3]data1rev!M69</f>
        <v>10275.62</v>
      </c>
      <c r="P70" s="8" t="n">
        <f aca="false">+[3]data1rev!N69</f>
        <v>10129.416</v>
      </c>
      <c r="Q70" s="8" t="n">
        <f aca="false">+[3]data1rev!O69</f>
        <v>10101.74</v>
      </c>
      <c r="R70" s="8" t="n">
        <f aca="false">+[3]data1rev!P69</f>
        <v>0</v>
      </c>
      <c r="S70" s="8" t="n">
        <f aca="false">+[3]data1rev!Q69</f>
        <v>0</v>
      </c>
      <c r="T70" s="8" t="n">
        <f aca="false">+[3]data1rev!R69</f>
        <v>0</v>
      </c>
      <c r="U70" s="8" t="n">
        <f aca="false">+[3]data1rev!S69</f>
        <v>0</v>
      </c>
      <c r="V70" s="8" t="n">
        <f aca="false">+[3]data1rev!T69</f>
        <v>0</v>
      </c>
      <c r="W70" s="8" t="n">
        <f aca="false">+[3]data1rev!U69</f>
        <v>0</v>
      </c>
      <c r="X70" s="8" t="n">
        <f aca="false">+[3]data1rev!V69</f>
        <v>0</v>
      </c>
      <c r="Y70" s="8" t="n">
        <f aca="false">+[3]data1rev!W69</f>
        <v>0</v>
      </c>
      <c r="Z70" s="8" t="n">
        <f aca="false">+[3]data1rev!X69</f>
        <v>0</v>
      </c>
      <c r="AA70" s="8" t="n">
        <f aca="false">+[3]data1rev!Y69</f>
        <v>0</v>
      </c>
      <c r="AB70" s="9"/>
      <c r="AC70" s="9"/>
      <c r="AD70" s="9"/>
      <c r="AE70" s="9"/>
      <c r="AF70" s="9"/>
      <c r="AG70" s="9"/>
      <c r="AH70" s="9"/>
      <c r="AI70" s="9"/>
      <c r="AJ70" s="9"/>
      <c r="AK70" s="1"/>
      <c r="AL70" s="1" t="e">
        <f aca="false">SUMPRODUCT(B70:AJ70,PVCapPrice)</f>
        <v>#DIV/0!</v>
      </c>
      <c r="AM70" s="1"/>
      <c r="AN70" s="1"/>
      <c r="AO70" s="1"/>
      <c r="AP70" s="1"/>
      <c r="AQ70" s="1"/>
    </row>
    <row r="71" customFormat="false" ht="11.25" hidden="false" customHeight="false" outlineLevel="0" collapsed="false">
      <c r="A71" s="1" t="n">
        <v>69</v>
      </c>
      <c r="B71" s="16"/>
      <c r="C71" s="8" t="n">
        <f aca="false">+[3]data1rev!A70</f>
        <v>21687.04</v>
      </c>
      <c r="D71" s="8" t="n">
        <f aca="false">+[3]data1rev!B70</f>
        <v>15575.226</v>
      </c>
      <c r="E71" s="8" t="n">
        <f aca="false">+[3]data1rev!C70</f>
        <v>13222.39</v>
      </c>
      <c r="F71" s="8" t="n">
        <f aca="false">+[3]data1rev!D70</f>
        <v>13061.89</v>
      </c>
      <c r="G71" s="8" t="n">
        <f aca="false">+[3]data1rev!E70</f>
        <v>13061.89</v>
      </c>
      <c r="H71" s="8" t="n">
        <f aca="false">+[3]data1rev!F70</f>
        <v>10821.156</v>
      </c>
      <c r="I71" s="8" t="n">
        <f aca="false">+[3]data1rev!G70</f>
        <v>10791.59</v>
      </c>
      <c r="J71" s="8" t="n">
        <f aca="false">+[3]data1rev!H70</f>
        <v>10791.59</v>
      </c>
      <c r="K71" s="8" t="n">
        <f aca="false">+[3]data1rev!I70</f>
        <v>10791.59</v>
      </c>
      <c r="L71" s="8" t="n">
        <f aca="false">+[3]data1rev!J70</f>
        <v>10821.156</v>
      </c>
      <c r="M71" s="8" t="n">
        <f aca="false">+[3]data1rev!K70</f>
        <v>10791.59</v>
      </c>
      <c r="N71" s="8" t="n">
        <f aca="false">+[3]data1rev!L70</f>
        <v>10791.59</v>
      </c>
      <c r="O71" s="8" t="n">
        <f aca="false">+[3]data1rev!M70</f>
        <v>10275.62</v>
      </c>
      <c r="P71" s="8" t="n">
        <f aca="false">+[3]data1rev!N70</f>
        <v>10129.416</v>
      </c>
      <c r="Q71" s="8" t="n">
        <f aca="false">+[3]data1rev!O70</f>
        <v>10101.74</v>
      </c>
      <c r="R71" s="8" t="n">
        <f aca="false">+[3]data1rev!P70</f>
        <v>0</v>
      </c>
      <c r="S71" s="8" t="n">
        <f aca="false">+[3]data1rev!Q70</f>
        <v>0</v>
      </c>
      <c r="T71" s="8" t="n">
        <f aca="false">+[3]data1rev!R70</f>
        <v>0</v>
      </c>
      <c r="U71" s="8" t="n">
        <f aca="false">+[3]data1rev!S70</f>
        <v>0</v>
      </c>
      <c r="V71" s="8" t="n">
        <f aca="false">+[3]data1rev!T70</f>
        <v>0</v>
      </c>
      <c r="W71" s="8" t="n">
        <f aca="false">+[3]data1rev!U70</f>
        <v>0</v>
      </c>
      <c r="X71" s="8" t="n">
        <f aca="false">+[3]data1rev!V70</f>
        <v>0</v>
      </c>
      <c r="Y71" s="8" t="n">
        <f aca="false">+[3]data1rev!W70</f>
        <v>0</v>
      </c>
      <c r="Z71" s="8" t="n">
        <f aca="false">+[3]data1rev!X70</f>
        <v>0</v>
      </c>
      <c r="AA71" s="8" t="n">
        <f aca="false">+[3]data1rev!Y70</f>
        <v>0</v>
      </c>
      <c r="AB71" s="9"/>
      <c r="AC71" s="9"/>
      <c r="AD71" s="9"/>
      <c r="AE71" s="9"/>
      <c r="AF71" s="9"/>
      <c r="AG71" s="9"/>
      <c r="AH71" s="9"/>
      <c r="AI71" s="9"/>
      <c r="AJ71" s="9"/>
      <c r="AK71" s="1"/>
      <c r="AL71" s="1" t="e">
        <f aca="false">SUMPRODUCT(B71:AJ71,PVCapPrice)</f>
        <v>#DIV/0!</v>
      </c>
      <c r="AM71" s="1"/>
      <c r="AN71" s="1"/>
      <c r="AO71" s="1"/>
      <c r="AP71" s="1"/>
      <c r="AQ71" s="1"/>
    </row>
    <row r="72" customFormat="false" ht="11.25" hidden="false" customHeight="false" outlineLevel="0" collapsed="false">
      <c r="A72" s="1" t="n">
        <v>70</v>
      </c>
      <c r="B72" s="16"/>
      <c r="C72" s="8" t="n">
        <f aca="false">+[3]data1rev!A71</f>
        <v>21687.04</v>
      </c>
      <c r="D72" s="8" t="n">
        <f aca="false">+[3]data1rev!B71</f>
        <v>15575.226</v>
      </c>
      <c r="E72" s="8" t="n">
        <f aca="false">+[3]data1rev!C71</f>
        <v>13222.39</v>
      </c>
      <c r="F72" s="8" t="n">
        <f aca="false">+[3]data1rev!D71</f>
        <v>13061.89</v>
      </c>
      <c r="G72" s="8" t="n">
        <f aca="false">+[3]data1rev!E71</f>
        <v>13061.89</v>
      </c>
      <c r="H72" s="8" t="n">
        <f aca="false">+[3]data1rev!F71</f>
        <v>10821.156</v>
      </c>
      <c r="I72" s="8" t="n">
        <f aca="false">+[3]data1rev!G71</f>
        <v>10791.59</v>
      </c>
      <c r="J72" s="8" t="n">
        <f aca="false">+[3]data1rev!H71</f>
        <v>10791.59</v>
      </c>
      <c r="K72" s="8" t="n">
        <f aca="false">+[3]data1rev!I71</f>
        <v>10791.59</v>
      </c>
      <c r="L72" s="8" t="n">
        <f aca="false">+[3]data1rev!J71</f>
        <v>10821.156</v>
      </c>
      <c r="M72" s="8" t="n">
        <f aca="false">+[3]data1rev!K71</f>
        <v>10791.59</v>
      </c>
      <c r="N72" s="8" t="n">
        <f aca="false">+[3]data1rev!L71</f>
        <v>10791.59</v>
      </c>
      <c r="O72" s="8" t="n">
        <f aca="false">+[3]data1rev!M71</f>
        <v>10275.62</v>
      </c>
      <c r="P72" s="8" t="n">
        <f aca="false">+[3]data1rev!N71</f>
        <v>10129.416</v>
      </c>
      <c r="Q72" s="8" t="n">
        <f aca="false">+[3]data1rev!O71</f>
        <v>10101.74</v>
      </c>
      <c r="R72" s="8" t="n">
        <f aca="false">+[3]data1rev!P71</f>
        <v>0</v>
      </c>
      <c r="S72" s="8" t="n">
        <f aca="false">+[3]data1rev!Q71</f>
        <v>0</v>
      </c>
      <c r="T72" s="8" t="n">
        <f aca="false">+[3]data1rev!R71</f>
        <v>0</v>
      </c>
      <c r="U72" s="8" t="n">
        <f aca="false">+[3]data1rev!S71</f>
        <v>0</v>
      </c>
      <c r="V72" s="8" t="n">
        <f aca="false">+[3]data1rev!T71</f>
        <v>0</v>
      </c>
      <c r="W72" s="8" t="n">
        <f aca="false">+[3]data1rev!U71</f>
        <v>0</v>
      </c>
      <c r="X72" s="8" t="n">
        <f aca="false">+[3]data1rev!V71</f>
        <v>0</v>
      </c>
      <c r="Y72" s="8" t="n">
        <f aca="false">+[3]data1rev!W71</f>
        <v>0</v>
      </c>
      <c r="Z72" s="8" t="n">
        <f aca="false">+[3]data1rev!X71</f>
        <v>0</v>
      </c>
      <c r="AA72" s="8" t="n">
        <f aca="false">+[3]data1rev!Y71</f>
        <v>0</v>
      </c>
      <c r="AB72" s="9"/>
      <c r="AC72" s="9"/>
      <c r="AD72" s="9"/>
      <c r="AE72" s="9"/>
      <c r="AF72" s="9"/>
      <c r="AG72" s="9"/>
      <c r="AH72" s="9"/>
      <c r="AI72" s="9"/>
      <c r="AJ72" s="9"/>
      <c r="AK72" s="1"/>
      <c r="AL72" s="1" t="e">
        <f aca="false">SUMPRODUCT(B72:AJ72,PVCapPrice)</f>
        <v>#DIV/0!</v>
      </c>
      <c r="AM72" s="1"/>
      <c r="AN72" s="1"/>
      <c r="AO72" s="1"/>
      <c r="AP72" s="1"/>
      <c r="AQ72" s="1"/>
    </row>
    <row r="73" customFormat="false" ht="11.25" hidden="false" customHeight="false" outlineLevel="0" collapsed="false">
      <c r="A73" s="1" t="n">
        <v>71</v>
      </c>
      <c r="B73" s="16"/>
      <c r="C73" s="8" t="n">
        <f aca="false">+[3]data1rev!A72</f>
        <v>21687.04</v>
      </c>
      <c r="D73" s="8" t="n">
        <f aca="false">+[3]data1rev!B72</f>
        <v>15575.226</v>
      </c>
      <c r="E73" s="8" t="n">
        <f aca="false">+[3]data1rev!C72</f>
        <v>13222.39</v>
      </c>
      <c r="F73" s="8" t="n">
        <f aca="false">+[3]data1rev!D72</f>
        <v>13061.89</v>
      </c>
      <c r="G73" s="8" t="n">
        <f aca="false">+[3]data1rev!E72</f>
        <v>13061.89</v>
      </c>
      <c r="H73" s="8" t="n">
        <f aca="false">+[3]data1rev!F72</f>
        <v>10821.156</v>
      </c>
      <c r="I73" s="8" t="n">
        <f aca="false">+[3]data1rev!G72</f>
        <v>10791.59</v>
      </c>
      <c r="J73" s="8" t="n">
        <f aca="false">+[3]data1rev!H72</f>
        <v>10791.59</v>
      </c>
      <c r="K73" s="8" t="n">
        <f aca="false">+[3]data1rev!I72</f>
        <v>10791.59</v>
      </c>
      <c r="L73" s="8" t="n">
        <f aca="false">+[3]data1rev!J72</f>
        <v>10821.156</v>
      </c>
      <c r="M73" s="8" t="n">
        <f aca="false">+[3]data1rev!K72</f>
        <v>10791.59</v>
      </c>
      <c r="N73" s="8" t="n">
        <f aca="false">+[3]data1rev!L72</f>
        <v>10791.59</v>
      </c>
      <c r="O73" s="8" t="n">
        <f aca="false">+[3]data1rev!M72</f>
        <v>10275.62</v>
      </c>
      <c r="P73" s="8" t="n">
        <f aca="false">+[3]data1rev!N72</f>
        <v>10129.416</v>
      </c>
      <c r="Q73" s="8" t="n">
        <f aca="false">+[3]data1rev!O72</f>
        <v>10101.74</v>
      </c>
      <c r="R73" s="8" t="n">
        <f aca="false">+[3]data1rev!P72</f>
        <v>0</v>
      </c>
      <c r="S73" s="8" t="n">
        <f aca="false">+[3]data1rev!Q72</f>
        <v>0</v>
      </c>
      <c r="T73" s="8" t="n">
        <f aca="false">+[3]data1rev!R72</f>
        <v>0</v>
      </c>
      <c r="U73" s="8" t="n">
        <f aca="false">+[3]data1rev!S72</f>
        <v>0</v>
      </c>
      <c r="V73" s="8" t="n">
        <f aca="false">+[3]data1rev!T72</f>
        <v>0</v>
      </c>
      <c r="W73" s="8" t="n">
        <f aca="false">+[3]data1rev!U72</f>
        <v>0</v>
      </c>
      <c r="X73" s="8" t="n">
        <f aca="false">+[3]data1rev!V72</f>
        <v>0</v>
      </c>
      <c r="Y73" s="8" t="n">
        <f aca="false">+[3]data1rev!W72</f>
        <v>0</v>
      </c>
      <c r="Z73" s="8" t="n">
        <f aca="false">+[3]data1rev!X72</f>
        <v>0</v>
      </c>
      <c r="AA73" s="8" t="n">
        <f aca="false">+[3]data1rev!Y72</f>
        <v>0</v>
      </c>
      <c r="AB73" s="9"/>
      <c r="AC73" s="9"/>
      <c r="AD73" s="9"/>
      <c r="AE73" s="9"/>
      <c r="AF73" s="9"/>
      <c r="AG73" s="9"/>
      <c r="AH73" s="9"/>
      <c r="AI73" s="9"/>
      <c r="AJ73" s="9"/>
      <c r="AK73" s="1"/>
      <c r="AL73" s="1" t="e">
        <f aca="false">SUMPRODUCT(B73:AJ73,PVCapPrice)</f>
        <v>#DIV/0!</v>
      </c>
      <c r="AM73" s="1"/>
      <c r="AN73" s="1"/>
      <c r="AO73" s="1"/>
      <c r="AP73" s="1"/>
      <c r="AQ73" s="1"/>
    </row>
    <row r="74" customFormat="false" ht="11.25" hidden="false" customHeight="false" outlineLevel="0" collapsed="false">
      <c r="A74" s="1" t="n">
        <v>72</v>
      </c>
      <c r="B74" s="16"/>
      <c r="C74" s="8" t="n">
        <f aca="false">+[3]data1rev!A73</f>
        <v>21687.04</v>
      </c>
      <c r="D74" s="8" t="n">
        <f aca="false">+[3]data1rev!B73</f>
        <v>15575.226</v>
      </c>
      <c r="E74" s="8" t="n">
        <f aca="false">+[3]data1rev!C73</f>
        <v>13222.39</v>
      </c>
      <c r="F74" s="8" t="n">
        <f aca="false">+[3]data1rev!D73</f>
        <v>13061.89</v>
      </c>
      <c r="G74" s="8" t="n">
        <f aca="false">+[3]data1rev!E73</f>
        <v>13061.89</v>
      </c>
      <c r="H74" s="8" t="n">
        <f aca="false">+[3]data1rev!F73</f>
        <v>10821.156</v>
      </c>
      <c r="I74" s="8" t="n">
        <f aca="false">+[3]data1rev!G73</f>
        <v>10791.59</v>
      </c>
      <c r="J74" s="8" t="n">
        <f aca="false">+[3]data1rev!H73</f>
        <v>10791.59</v>
      </c>
      <c r="K74" s="8" t="n">
        <f aca="false">+[3]data1rev!I73</f>
        <v>10791.59</v>
      </c>
      <c r="L74" s="8" t="n">
        <f aca="false">+[3]data1rev!J73</f>
        <v>10821.156</v>
      </c>
      <c r="M74" s="8" t="n">
        <f aca="false">+[3]data1rev!K73</f>
        <v>10791.59</v>
      </c>
      <c r="N74" s="8" t="n">
        <f aca="false">+[3]data1rev!L73</f>
        <v>10791.59</v>
      </c>
      <c r="O74" s="8" t="n">
        <f aca="false">+[3]data1rev!M73</f>
        <v>10275.62</v>
      </c>
      <c r="P74" s="8" t="n">
        <f aca="false">+[3]data1rev!N73</f>
        <v>10129.416</v>
      </c>
      <c r="Q74" s="8" t="n">
        <f aca="false">+[3]data1rev!O73</f>
        <v>10101.74</v>
      </c>
      <c r="R74" s="8" t="n">
        <f aca="false">+[3]data1rev!P73</f>
        <v>0</v>
      </c>
      <c r="S74" s="8" t="n">
        <f aca="false">+[3]data1rev!Q73</f>
        <v>0</v>
      </c>
      <c r="T74" s="8" t="n">
        <f aca="false">+[3]data1rev!R73</f>
        <v>0</v>
      </c>
      <c r="U74" s="8" t="n">
        <f aca="false">+[3]data1rev!S73</f>
        <v>0</v>
      </c>
      <c r="V74" s="8" t="n">
        <f aca="false">+[3]data1rev!T73</f>
        <v>0</v>
      </c>
      <c r="W74" s="8" t="n">
        <f aca="false">+[3]data1rev!U73</f>
        <v>0</v>
      </c>
      <c r="X74" s="8" t="n">
        <f aca="false">+[3]data1rev!V73</f>
        <v>0</v>
      </c>
      <c r="Y74" s="8" t="n">
        <f aca="false">+[3]data1rev!W73</f>
        <v>0</v>
      </c>
      <c r="Z74" s="8" t="n">
        <f aca="false">+[3]data1rev!X73</f>
        <v>0</v>
      </c>
      <c r="AA74" s="8" t="n">
        <f aca="false">+[3]data1rev!Y73</f>
        <v>0</v>
      </c>
      <c r="AB74" s="9"/>
      <c r="AC74" s="9"/>
      <c r="AD74" s="9"/>
      <c r="AE74" s="9"/>
      <c r="AF74" s="9"/>
      <c r="AG74" s="9"/>
      <c r="AH74" s="9"/>
      <c r="AI74" s="9"/>
      <c r="AJ74" s="9"/>
      <c r="AK74" s="1"/>
      <c r="AL74" s="1" t="e">
        <f aca="false">SUMPRODUCT(B74:AJ74,PVCapPrice)</f>
        <v>#DIV/0!</v>
      </c>
      <c r="AM74" s="1"/>
      <c r="AN74" s="1"/>
      <c r="AO74" s="1"/>
      <c r="AP74" s="1"/>
      <c r="AQ74" s="1"/>
    </row>
    <row r="75" customFormat="false" ht="11.25" hidden="false" customHeight="false" outlineLevel="0" collapsed="false">
      <c r="A75" s="1" t="n">
        <v>73</v>
      </c>
      <c r="B75" s="16"/>
      <c r="C75" s="8" t="n">
        <f aca="false">+[3]data1rev!A74</f>
        <v>21687.04</v>
      </c>
      <c r="D75" s="8" t="n">
        <f aca="false">+[3]data1rev!B74</f>
        <v>15575.226</v>
      </c>
      <c r="E75" s="8" t="n">
        <f aca="false">+[3]data1rev!C74</f>
        <v>13222.39</v>
      </c>
      <c r="F75" s="8" t="n">
        <f aca="false">+[3]data1rev!D74</f>
        <v>13061.89</v>
      </c>
      <c r="G75" s="8" t="n">
        <f aca="false">+[3]data1rev!E74</f>
        <v>13061.89</v>
      </c>
      <c r="H75" s="8" t="n">
        <f aca="false">+[3]data1rev!F74</f>
        <v>10821.156</v>
      </c>
      <c r="I75" s="8" t="n">
        <f aca="false">+[3]data1rev!G74</f>
        <v>10791.59</v>
      </c>
      <c r="J75" s="8" t="n">
        <f aca="false">+[3]data1rev!H74</f>
        <v>10791.59</v>
      </c>
      <c r="K75" s="8" t="n">
        <f aca="false">+[3]data1rev!I74</f>
        <v>10791.59</v>
      </c>
      <c r="L75" s="8" t="n">
        <f aca="false">+[3]data1rev!J74</f>
        <v>10821.156</v>
      </c>
      <c r="M75" s="8" t="n">
        <f aca="false">+[3]data1rev!K74</f>
        <v>10791.59</v>
      </c>
      <c r="N75" s="8" t="n">
        <f aca="false">+[3]data1rev!L74</f>
        <v>10791.59</v>
      </c>
      <c r="O75" s="8" t="n">
        <f aca="false">+[3]data1rev!M74</f>
        <v>10275.62</v>
      </c>
      <c r="P75" s="8" t="n">
        <f aca="false">+[3]data1rev!N74</f>
        <v>10129.416</v>
      </c>
      <c r="Q75" s="8" t="n">
        <f aca="false">+[3]data1rev!O74</f>
        <v>10101.74</v>
      </c>
      <c r="R75" s="8" t="n">
        <f aca="false">+[3]data1rev!P74</f>
        <v>0</v>
      </c>
      <c r="S75" s="8" t="n">
        <f aca="false">+[3]data1rev!Q74</f>
        <v>0</v>
      </c>
      <c r="T75" s="8" t="n">
        <f aca="false">+[3]data1rev!R74</f>
        <v>0</v>
      </c>
      <c r="U75" s="8" t="n">
        <f aca="false">+[3]data1rev!S74</f>
        <v>0</v>
      </c>
      <c r="V75" s="8" t="n">
        <f aca="false">+[3]data1rev!T74</f>
        <v>0</v>
      </c>
      <c r="W75" s="8" t="n">
        <f aca="false">+[3]data1rev!U74</f>
        <v>0</v>
      </c>
      <c r="X75" s="8" t="n">
        <f aca="false">+[3]data1rev!V74</f>
        <v>0</v>
      </c>
      <c r="Y75" s="8" t="n">
        <f aca="false">+[3]data1rev!W74</f>
        <v>0</v>
      </c>
      <c r="Z75" s="8" t="n">
        <f aca="false">+[3]data1rev!X74</f>
        <v>0</v>
      </c>
      <c r="AA75" s="8" t="n">
        <f aca="false">+[3]data1rev!Y74</f>
        <v>0</v>
      </c>
      <c r="AB75" s="9"/>
      <c r="AC75" s="9"/>
      <c r="AD75" s="9"/>
      <c r="AE75" s="9"/>
      <c r="AF75" s="9"/>
      <c r="AG75" s="9"/>
      <c r="AH75" s="9"/>
      <c r="AI75" s="9"/>
      <c r="AJ75" s="9"/>
      <c r="AK75" s="1"/>
      <c r="AL75" s="1" t="e">
        <f aca="false">SUMPRODUCT(B75:AJ75,PVCapPrice)</f>
        <v>#DIV/0!</v>
      </c>
      <c r="AM75" s="1"/>
      <c r="AN75" s="1"/>
      <c r="AO75" s="1"/>
      <c r="AP75" s="1"/>
      <c r="AQ75" s="1"/>
    </row>
    <row r="76" customFormat="false" ht="11.25" hidden="false" customHeight="false" outlineLevel="0" collapsed="false">
      <c r="A76" s="1" t="n">
        <v>74</v>
      </c>
      <c r="B76" s="16"/>
      <c r="C76" s="8" t="n">
        <f aca="false">+[3]data1rev!A75</f>
        <v>21687.04</v>
      </c>
      <c r="D76" s="8" t="n">
        <f aca="false">+[3]data1rev!B75</f>
        <v>15575.226</v>
      </c>
      <c r="E76" s="8" t="n">
        <f aca="false">+[3]data1rev!C75</f>
        <v>13222.39</v>
      </c>
      <c r="F76" s="8" t="n">
        <f aca="false">+[3]data1rev!D75</f>
        <v>13061.89</v>
      </c>
      <c r="G76" s="8" t="n">
        <f aca="false">+[3]data1rev!E75</f>
        <v>13061.89</v>
      </c>
      <c r="H76" s="8" t="n">
        <f aca="false">+[3]data1rev!F75</f>
        <v>10821.156</v>
      </c>
      <c r="I76" s="8" t="n">
        <f aca="false">+[3]data1rev!G75</f>
        <v>10791.59</v>
      </c>
      <c r="J76" s="8" t="n">
        <f aca="false">+[3]data1rev!H75</f>
        <v>10791.59</v>
      </c>
      <c r="K76" s="8" t="n">
        <f aca="false">+[3]data1rev!I75</f>
        <v>10791.59</v>
      </c>
      <c r="L76" s="8" t="n">
        <f aca="false">+[3]data1rev!J75</f>
        <v>10821.156</v>
      </c>
      <c r="M76" s="8" t="n">
        <f aca="false">+[3]data1rev!K75</f>
        <v>10791.59</v>
      </c>
      <c r="N76" s="8" t="n">
        <f aca="false">+[3]data1rev!L75</f>
        <v>10791.59</v>
      </c>
      <c r="O76" s="8" t="n">
        <f aca="false">+[3]data1rev!M75</f>
        <v>10275.62</v>
      </c>
      <c r="P76" s="8" t="n">
        <f aca="false">+[3]data1rev!N75</f>
        <v>10129.416</v>
      </c>
      <c r="Q76" s="8" t="n">
        <f aca="false">+[3]data1rev!O75</f>
        <v>10101.74</v>
      </c>
      <c r="R76" s="8" t="n">
        <f aca="false">+[3]data1rev!P75</f>
        <v>0</v>
      </c>
      <c r="S76" s="8" t="n">
        <f aca="false">+[3]data1rev!Q75</f>
        <v>0</v>
      </c>
      <c r="T76" s="8" t="n">
        <f aca="false">+[3]data1rev!R75</f>
        <v>0</v>
      </c>
      <c r="U76" s="8" t="n">
        <f aca="false">+[3]data1rev!S75</f>
        <v>0</v>
      </c>
      <c r="V76" s="8" t="n">
        <f aca="false">+[3]data1rev!T75</f>
        <v>0</v>
      </c>
      <c r="W76" s="8" t="n">
        <f aca="false">+[3]data1rev!U75</f>
        <v>0</v>
      </c>
      <c r="X76" s="8" t="n">
        <f aca="false">+[3]data1rev!V75</f>
        <v>0</v>
      </c>
      <c r="Y76" s="8" t="n">
        <f aca="false">+[3]data1rev!W75</f>
        <v>0</v>
      </c>
      <c r="Z76" s="8" t="n">
        <f aca="false">+[3]data1rev!X75</f>
        <v>0</v>
      </c>
      <c r="AA76" s="8" t="n">
        <f aca="false">+[3]data1rev!Y75</f>
        <v>0</v>
      </c>
      <c r="AB76" s="9"/>
      <c r="AC76" s="9"/>
      <c r="AD76" s="9"/>
      <c r="AE76" s="9"/>
      <c r="AF76" s="9"/>
      <c r="AG76" s="9"/>
      <c r="AH76" s="9"/>
      <c r="AI76" s="9"/>
      <c r="AJ76" s="9"/>
      <c r="AK76" s="1"/>
      <c r="AL76" s="1" t="e">
        <f aca="false">SUMPRODUCT(B76:AJ76,PVCapPrice)</f>
        <v>#DIV/0!</v>
      </c>
      <c r="AM76" s="1"/>
      <c r="AN76" s="1"/>
      <c r="AO76" s="1"/>
      <c r="AP76" s="1"/>
      <c r="AQ76" s="1"/>
    </row>
    <row r="77" customFormat="false" ht="11.25" hidden="false" customHeight="false" outlineLevel="0" collapsed="false">
      <c r="A77" s="1" t="n">
        <v>75</v>
      </c>
      <c r="B77" s="16"/>
      <c r="C77" s="8" t="n">
        <f aca="false">+[3]data1rev!A76</f>
        <v>21687.04</v>
      </c>
      <c r="D77" s="8" t="n">
        <f aca="false">+[3]data1rev!B76</f>
        <v>15575.226</v>
      </c>
      <c r="E77" s="8" t="n">
        <f aca="false">+[3]data1rev!C76</f>
        <v>13222.39</v>
      </c>
      <c r="F77" s="8" t="n">
        <f aca="false">+[3]data1rev!D76</f>
        <v>13061.89</v>
      </c>
      <c r="G77" s="8" t="n">
        <f aca="false">+[3]data1rev!E76</f>
        <v>13061.89</v>
      </c>
      <c r="H77" s="8" t="n">
        <f aca="false">+[3]data1rev!F76</f>
        <v>10821.156</v>
      </c>
      <c r="I77" s="8" t="n">
        <f aca="false">+[3]data1rev!G76</f>
        <v>10791.59</v>
      </c>
      <c r="J77" s="8" t="n">
        <f aca="false">+[3]data1rev!H76</f>
        <v>10791.59</v>
      </c>
      <c r="K77" s="8" t="n">
        <f aca="false">+[3]data1rev!I76</f>
        <v>10791.59</v>
      </c>
      <c r="L77" s="8" t="n">
        <f aca="false">+[3]data1rev!J76</f>
        <v>10821.156</v>
      </c>
      <c r="M77" s="8" t="n">
        <f aca="false">+[3]data1rev!K76</f>
        <v>10791.59</v>
      </c>
      <c r="N77" s="8" t="n">
        <f aca="false">+[3]data1rev!L76</f>
        <v>10791.59</v>
      </c>
      <c r="O77" s="8" t="n">
        <f aca="false">+[3]data1rev!M76</f>
        <v>10275.62</v>
      </c>
      <c r="P77" s="8" t="n">
        <f aca="false">+[3]data1rev!N76</f>
        <v>10129.416</v>
      </c>
      <c r="Q77" s="8" t="n">
        <f aca="false">+[3]data1rev!O76</f>
        <v>10101.74</v>
      </c>
      <c r="R77" s="8" t="n">
        <f aca="false">+[3]data1rev!P76</f>
        <v>0</v>
      </c>
      <c r="S77" s="8" t="n">
        <f aca="false">+[3]data1rev!Q76</f>
        <v>0</v>
      </c>
      <c r="T77" s="8" t="n">
        <f aca="false">+[3]data1rev!R76</f>
        <v>0</v>
      </c>
      <c r="U77" s="8" t="n">
        <f aca="false">+[3]data1rev!S76</f>
        <v>0</v>
      </c>
      <c r="V77" s="8" t="n">
        <f aca="false">+[3]data1rev!T76</f>
        <v>0</v>
      </c>
      <c r="W77" s="8" t="n">
        <f aca="false">+[3]data1rev!U76</f>
        <v>0</v>
      </c>
      <c r="X77" s="8" t="n">
        <f aca="false">+[3]data1rev!V76</f>
        <v>0</v>
      </c>
      <c r="Y77" s="8" t="n">
        <f aca="false">+[3]data1rev!W76</f>
        <v>0</v>
      </c>
      <c r="Z77" s="8" t="n">
        <f aca="false">+[3]data1rev!X76</f>
        <v>0</v>
      </c>
      <c r="AA77" s="8" t="n">
        <f aca="false">+[3]data1rev!Y76</f>
        <v>0</v>
      </c>
      <c r="AB77" s="9"/>
      <c r="AC77" s="9"/>
      <c r="AD77" s="9"/>
      <c r="AE77" s="9"/>
      <c r="AF77" s="9"/>
      <c r="AG77" s="9"/>
      <c r="AH77" s="9"/>
      <c r="AI77" s="9"/>
      <c r="AJ77" s="9"/>
      <c r="AK77" s="1"/>
      <c r="AL77" s="1" t="e">
        <f aca="false">SUMPRODUCT(B77:AJ77,PVCapPrice)</f>
        <v>#DIV/0!</v>
      </c>
      <c r="AM77" s="1"/>
      <c r="AN77" s="1"/>
      <c r="AO77" s="1"/>
      <c r="AP77" s="1"/>
      <c r="AQ77" s="1"/>
    </row>
    <row r="78" customFormat="false" ht="11.25" hidden="false" customHeight="false" outlineLevel="0" collapsed="false">
      <c r="A78" s="1" t="n">
        <v>76</v>
      </c>
      <c r="B78" s="16"/>
      <c r="C78" s="8" t="n">
        <f aca="false">+[3]data1rev!A77</f>
        <v>21687.04</v>
      </c>
      <c r="D78" s="8" t="n">
        <f aca="false">+[3]data1rev!B77</f>
        <v>15575.226</v>
      </c>
      <c r="E78" s="8" t="n">
        <f aca="false">+[3]data1rev!C77</f>
        <v>13222.39</v>
      </c>
      <c r="F78" s="8" t="n">
        <f aca="false">+[3]data1rev!D77</f>
        <v>13061.89</v>
      </c>
      <c r="G78" s="8" t="n">
        <f aca="false">+[3]data1rev!E77</f>
        <v>13061.89</v>
      </c>
      <c r="H78" s="8" t="n">
        <f aca="false">+[3]data1rev!F77</f>
        <v>10821.156</v>
      </c>
      <c r="I78" s="8" t="n">
        <f aca="false">+[3]data1rev!G77</f>
        <v>10791.59</v>
      </c>
      <c r="J78" s="8" t="n">
        <f aca="false">+[3]data1rev!H77</f>
        <v>10791.59</v>
      </c>
      <c r="K78" s="8" t="n">
        <f aca="false">+[3]data1rev!I77</f>
        <v>10791.59</v>
      </c>
      <c r="L78" s="8" t="n">
        <f aca="false">+[3]data1rev!J77</f>
        <v>10821.156</v>
      </c>
      <c r="M78" s="8" t="n">
        <f aca="false">+[3]data1rev!K77</f>
        <v>10791.59</v>
      </c>
      <c r="N78" s="8" t="n">
        <f aca="false">+[3]data1rev!L77</f>
        <v>10791.59</v>
      </c>
      <c r="O78" s="8" t="n">
        <f aca="false">+[3]data1rev!M77</f>
        <v>10275.62</v>
      </c>
      <c r="P78" s="8" t="n">
        <f aca="false">+[3]data1rev!N77</f>
        <v>10129.416</v>
      </c>
      <c r="Q78" s="8" t="n">
        <f aca="false">+[3]data1rev!O77</f>
        <v>10101.74</v>
      </c>
      <c r="R78" s="8" t="n">
        <f aca="false">+[3]data1rev!P77</f>
        <v>0</v>
      </c>
      <c r="S78" s="8" t="n">
        <f aca="false">+[3]data1rev!Q77</f>
        <v>0</v>
      </c>
      <c r="T78" s="8" t="n">
        <f aca="false">+[3]data1rev!R77</f>
        <v>0</v>
      </c>
      <c r="U78" s="8" t="n">
        <f aca="false">+[3]data1rev!S77</f>
        <v>0</v>
      </c>
      <c r="V78" s="8" t="n">
        <f aca="false">+[3]data1rev!T77</f>
        <v>0</v>
      </c>
      <c r="W78" s="8" t="n">
        <f aca="false">+[3]data1rev!U77</f>
        <v>0</v>
      </c>
      <c r="X78" s="8" t="n">
        <f aca="false">+[3]data1rev!V77</f>
        <v>0</v>
      </c>
      <c r="Y78" s="8" t="n">
        <f aca="false">+[3]data1rev!W77</f>
        <v>0</v>
      </c>
      <c r="Z78" s="8" t="n">
        <f aca="false">+[3]data1rev!X77</f>
        <v>0</v>
      </c>
      <c r="AA78" s="8" t="n">
        <f aca="false">+[3]data1rev!Y77</f>
        <v>0</v>
      </c>
      <c r="AB78" s="9"/>
      <c r="AC78" s="9"/>
      <c r="AD78" s="9"/>
      <c r="AE78" s="9"/>
      <c r="AF78" s="9"/>
      <c r="AG78" s="9"/>
      <c r="AH78" s="9"/>
      <c r="AI78" s="9"/>
      <c r="AJ78" s="9"/>
      <c r="AK78" s="1"/>
      <c r="AL78" s="1" t="e">
        <f aca="false">SUMPRODUCT(B78:AJ78,PVCapPrice)</f>
        <v>#DIV/0!</v>
      </c>
      <c r="AM78" s="1"/>
      <c r="AN78" s="1"/>
      <c r="AO78" s="1"/>
      <c r="AP78" s="1"/>
      <c r="AQ78" s="1"/>
    </row>
    <row r="79" customFormat="false" ht="11.25" hidden="false" customHeight="false" outlineLevel="0" collapsed="false">
      <c r="A79" s="1" t="n">
        <v>77</v>
      </c>
      <c r="B79" s="16"/>
      <c r="C79" s="8" t="n">
        <f aca="false">+[3]data1rev!A78</f>
        <v>21687.04</v>
      </c>
      <c r="D79" s="8" t="n">
        <f aca="false">+[3]data1rev!B78</f>
        <v>15575.226</v>
      </c>
      <c r="E79" s="8" t="n">
        <f aca="false">+[3]data1rev!C78</f>
        <v>13222.39</v>
      </c>
      <c r="F79" s="8" t="n">
        <f aca="false">+[3]data1rev!D78</f>
        <v>13061.89</v>
      </c>
      <c r="G79" s="8" t="n">
        <f aca="false">+[3]data1rev!E78</f>
        <v>13061.89</v>
      </c>
      <c r="H79" s="8" t="n">
        <f aca="false">+[3]data1rev!F78</f>
        <v>10821.156</v>
      </c>
      <c r="I79" s="8" t="n">
        <f aca="false">+[3]data1rev!G78</f>
        <v>10791.59</v>
      </c>
      <c r="J79" s="8" t="n">
        <f aca="false">+[3]data1rev!H78</f>
        <v>10791.59</v>
      </c>
      <c r="K79" s="8" t="n">
        <f aca="false">+[3]data1rev!I78</f>
        <v>10791.59</v>
      </c>
      <c r="L79" s="8" t="n">
        <f aca="false">+[3]data1rev!J78</f>
        <v>10821.156</v>
      </c>
      <c r="M79" s="8" t="n">
        <f aca="false">+[3]data1rev!K78</f>
        <v>10791.59</v>
      </c>
      <c r="N79" s="8" t="n">
        <f aca="false">+[3]data1rev!L78</f>
        <v>10791.59</v>
      </c>
      <c r="O79" s="8" t="n">
        <f aca="false">+[3]data1rev!M78</f>
        <v>10275.62</v>
      </c>
      <c r="P79" s="8" t="n">
        <f aca="false">+[3]data1rev!N78</f>
        <v>10129.416</v>
      </c>
      <c r="Q79" s="8" t="n">
        <f aca="false">+[3]data1rev!O78</f>
        <v>10101.74</v>
      </c>
      <c r="R79" s="8" t="n">
        <f aca="false">+[3]data1rev!P78</f>
        <v>0</v>
      </c>
      <c r="S79" s="8" t="n">
        <f aca="false">+[3]data1rev!Q78</f>
        <v>0</v>
      </c>
      <c r="T79" s="8" t="n">
        <f aca="false">+[3]data1rev!R78</f>
        <v>0</v>
      </c>
      <c r="U79" s="8" t="n">
        <f aca="false">+[3]data1rev!S78</f>
        <v>0</v>
      </c>
      <c r="V79" s="8" t="n">
        <f aca="false">+[3]data1rev!T78</f>
        <v>0</v>
      </c>
      <c r="W79" s="8" t="n">
        <f aca="false">+[3]data1rev!U78</f>
        <v>0</v>
      </c>
      <c r="X79" s="8" t="n">
        <f aca="false">+[3]data1rev!V78</f>
        <v>0</v>
      </c>
      <c r="Y79" s="8" t="n">
        <f aca="false">+[3]data1rev!W78</f>
        <v>0</v>
      </c>
      <c r="Z79" s="8" t="n">
        <f aca="false">+[3]data1rev!X78</f>
        <v>0</v>
      </c>
      <c r="AA79" s="8" t="n">
        <f aca="false">+[3]data1rev!Y78</f>
        <v>0</v>
      </c>
      <c r="AB79" s="9"/>
      <c r="AC79" s="9"/>
      <c r="AD79" s="9"/>
      <c r="AE79" s="9"/>
      <c r="AF79" s="9"/>
      <c r="AG79" s="9"/>
      <c r="AH79" s="9"/>
      <c r="AI79" s="9"/>
      <c r="AJ79" s="9"/>
      <c r="AK79" s="1"/>
      <c r="AL79" s="1" t="e">
        <f aca="false">SUMPRODUCT(B79:AJ79,PVCapPrice)</f>
        <v>#DIV/0!</v>
      </c>
      <c r="AM79" s="1"/>
      <c r="AN79" s="1"/>
      <c r="AO79" s="1"/>
      <c r="AP79" s="1"/>
      <c r="AQ79" s="1"/>
    </row>
    <row r="80" customFormat="false" ht="11.25" hidden="false" customHeight="false" outlineLevel="0" collapsed="false">
      <c r="A80" s="1" t="n">
        <v>78</v>
      </c>
      <c r="B80" s="16"/>
      <c r="C80" s="8" t="n">
        <f aca="false">+[3]data1rev!A79</f>
        <v>21687.04</v>
      </c>
      <c r="D80" s="8" t="n">
        <f aca="false">+[3]data1rev!B79</f>
        <v>15575.226</v>
      </c>
      <c r="E80" s="8" t="n">
        <f aca="false">+[3]data1rev!C79</f>
        <v>13222.39</v>
      </c>
      <c r="F80" s="8" t="n">
        <f aca="false">+[3]data1rev!D79</f>
        <v>13061.89</v>
      </c>
      <c r="G80" s="8" t="n">
        <f aca="false">+[3]data1rev!E79</f>
        <v>13061.89</v>
      </c>
      <c r="H80" s="8" t="n">
        <f aca="false">+[3]data1rev!F79</f>
        <v>10821.156</v>
      </c>
      <c r="I80" s="8" t="n">
        <f aca="false">+[3]data1rev!G79</f>
        <v>10791.59</v>
      </c>
      <c r="J80" s="8" t="n">
        <f aca="false">+[3]data1rev!H79</f>
        <v>10791.59</v>
      </c>
      <c r="K80" s="8" t="n">
        <f aca="false">+[3]data1rev!I79</f>
        <v>10791.59</v>
      </c>
      <c r="L80" s="8" t="n">
        <f aca="false">+[3]data1rev!J79</f>
        <v>10821.156</v>
      </c>
      <c r="M80" s="8" t="n">
        <f aca="false">+[3]data1rev!K79</f>
        <v>10791.59</v>
      </c>
      <c r="N80" s="8" t="n">
        <f aca="false">+[3]data1rev!L79</f>
        <v>10791.59</v>
      </c>
      <c r="O80" s="8" t="n">
        <f aca="false">+[3]data1rev!M79</f>
        <v>10275.62</v>
      </c>
      <c r="P80" s="8" t="n">
        <f aca="false">+[3]data1rev!N79</f>
        <v>10129.416</v>
      </c>
      <c r="Q80" s="8" t="n">
        <f aca="false">+[3]data1rev!O79</f>
        <v>10101.74</v>
      </c>
      <c r="R80" s="8" t="n">
        <f aca="false">+[3]data1rev!P79</f>
        <v>0</v>
      </c>
      <c r="S80" s="8" t="n">
        <f aca="false">+[3]data1rev!Q79</f>
        <v>0</v>
      </c>
      <c r="T80" s="8" t="n">
        <f aca="false">+[3]data1rev!R79</f>
        <v>0</v>
      </c>
      <c r="U80" s="8" t="n">
        <f aca="false">+[3]data1rev!S79</f>
        <v>0</v>
      </c>
      <c r="V80" s="8" t="n">
        <f aca="false">+[3]data1rev!T79</f>
        <v>0</v>
      </c>
      <c r="W80" s="8" t="n">
        <f aca="false">+[3]data1rev!U79</f>
        <v>0</v>
      </c>
      <c r="X80" s="8" t="n">
        <f aca="false">+[3]data1rev!V79</f>
        <v>0</v>
      </c>
      <c r="Y80" s="8" t="n">
        <f aca="false">+[3]data1rev!W79</f>
        <v>0</v>
      </c>
      <c r="Z80" s="8" t="n">
        <f aca="false">+[3]data1rev!X79</f>
        <v>0</v>
      </c>
      <c r="AA80" s="8" t="n">
        <f aca="false">+[3]data1rev!Y79</f>
        <v>0</v>
      </c>
      <c r="AB80" s="9"/>
      <c r="AC80" s="9"/>
      <c r="AD80" s="9"/>
      <c r="AE80" s="9"/>
      <c r="AF80" s="9"/>
      <c r="AG80" s="9"/>
      <c r="AH80" s="9"/>
      <c r="AI80" s="9"/>
      <c r="AJ80" s="9"/>
      <c r="AK80" s="1"/>
      <c r="AL80" s="1" t="e">
        <f aca="false">SUMPRODUCT(B80:AJ80,PVCapPrice)</f>
        <v>#DIV/0!</v>
      </c>
      <c r="AM80" s="1"/>
      <c r="AN80" s="1"/>
      <c r="AO80" s="1"/>
      <c r="AP80" s="1"/>
      <c r="AQ80" s="1"/>
    </row>
    <row r="81" customFormat="false" ht="11.25" hidden="false" customHeight="false" outlineLevel="0" collapsed="false">
      <c r="A81" s="1" t="n">
        <v>79</v>
      </c>
      <c r="B81" s="16"/>
      <c r="C81" s="8" t="n">
        <f aca="false">+[3]data1rev!A80</f>
        <v>21687.04</v>
      </c>
      <c r="D81" s="8" t="n">
        <f aca="false">+[3]data1rev!B80</f>
        <v>15575.226</v>
      </c>
      <c r="E81" s="8" t="n">
        <f aca="false">+[3]data1rev!C80</f>
        <v>13222.39</v>
      </c>
      <c r="F81" s="8" t="n">
        <f aca="false">+[3]data1rev!D80</f>
        <v>13061.89</v>
      </c>
      <c r="G81" s="8" t="n">
        <f aca="false">+[3]data1rev!E80</f>
        <v>13061.89</v>
      </c>
      <c r="H81" s="8" t="n">
        <f aca="false">+[3]data1rev!F80</f>
        <v>10821.156</v>
      </c>
      <c r="I81" s="8" t="n">
        <f aca="false">+[3]data1rev!G80</f>
        <v>10791.59</v>
      </c>
      <c r="J81" s="8" t="n">
        <f aca="false">+[3]data1rev!H80</f>
        <v>10791.59</v>
      </c>
      <c r="K81" s="8" t="n">
        <f aca="false">+[3]data1rev!I80</f>
        <v>10791.59</v>
      </c>
      <c r="L81" s="8" t="n">
        <f aca="false">+[3]data1rev!J80</f>
        <v>10821.156</v>
      </c>
      <c r="M81" s="8" t="n">
        <f aca="false">+[3]data1rev!K80</f>
        <v>10791.59</v>
      </c>
      <c r="N81" s="8" t="n">
        <f aca="false">+[3]data1rev!L80</f>
        <v>10791.59</v>
      </c>
      <c r="O81" s="8" t="n">
        <f aca="false">+[3]data1rev!M80</f>
        <v>10275.62</v>
      </c>
      <c r="P81" s="8" t="n">
        <f aca="false">+[3]data1rev!N80</f>
        <v>10129.416</v>
      </c>
      <c r="Q81" s="8" t="n">
        <f aca="false">+[3]data1rev!O80</f>
        <v>10101.74</v>
      </c>
      <c r="R81" s="8" t="n">
        <f aca="false">+[3]data1rev!P80</f>
        <v>0</v>
      </c>
      <c r="S81" s="8" t="n">
        <f aca="false">+[3]data1rev!Q80</f>
        <v>0</v>
      </c>
      <c r="T81" s="8" t="n">
        <f aca="false">+[3]data1rev!R80</f>
        <v>0</v>
      </c>
      <c r="U81" s="8" t="n">
        <f aca="false">+[3]data1rev!S80</f>
        <v>0</v>
      </c>
      <c r="V81" s="8" t="n">
        <f aca="false">+[3]data1rev!T80</f>
        <v>0</v>
      </c>
      <c r="W81" s="8" t="n">
        <f aca="false">+[3]data1rev!U80</f>
        <v>0</v>
      </c>
      <c r="X81" s="8" t="n">
        <f aca="false">+[3]data1rev!V80</f>
        <v>0</v>
      </c>
      <c r="Y81" s="8" t="n">
        <f aca="false">+[3]data1rev!W80</f>
        <v>0</v>
      </c>
      <c r="Z81" s="8" t="n">
        <f aca="false">+[3]data1rev!X80</f>
        <v>0</v>
      </c>
      <c r="AA81" s="8" t="n">
        <f aca="false">+[3]data1rev!Y80</f>
        <v>0</v>
      </c>
      <c r="AB81" s="9"/>
      <c r="AC81" s="9"/>
      <c r="AD81" s="9"/>
      <c r="AE81" s="9"/>
      <c r="AF81" s="9"/>
      <c r="AG81" s="9"/>
      <c r="AH81" s="9"/>
      <c r="AI81" s="9"/>
      <c r="AJ81" s="9"/>
      <c r="AK81" s="1"/>
      <c r="AL81" s="1" t="e">
        <f aca="false">SUMPRODUCT(B81:AJ81,PVCapPrice)</f>
        <v>#DIV/0!</v>
      </c>
      <c r="AM81" s="1"/>
      <c r="AN81" s="1"/>
      <c r="AO81" s="1"/>
      <c r="AP81" s="1"/>
      <c r="AQ81" s="1"/>
    </row>
    <row r="82" customFormat="false" ht="11.25" hidden="false" customHeight="false" outlineLevel="0" collapsed="false">
      <c r="A82" s="1" t="n">
        <v>80</v>
      </c>
      <c r="B82" s="16"/>
      <c r="C82" s="8" t="n">
        <f aca="false">+[3]data1rev!A81</f>
        <v>21687.04</v>
      </c>
      <c r="D82" s="8" t="n">
        <f aca="false">+[3]data1rev!B81</f>
        <v>15575.226</v>
      </c>
      <c r="E82" s="8" t="n">
        <f aca="false">+[3]data1rev!C81</f>
        <v>13222.39</v>
      </c>
      <c r="F82" s="8" t="n">
        <f aca="false">+[3]data1rev!D81</f>
        <v>13061.89</v>
      </c>
      <c r="G82" s="8" t="n">
        <f aca="false">+[3]data1rev!E81</f>
        <v>13061.89</v>
      </c>
      <c r="H82" s="8" t="n">
        <f aca="false">+[3]data1rev!F81</f>
        <v>10821.156</v>
      </c>
      <c r="I82" s="8" t="n">
        <f aca="false">+[3]data1rev!G81</f>
        <v>10791.59</v>
      </c>
      <c r="J82" s="8" t="n">
        <f aca="false">+[3]data1rev!H81</f>
        <v>10791.59</v>
      </c>
      <c r="K82" s="8" t="n">
        <f aca="false">+[3]data1rev!I81</f>
        <v>10791.59</v>
      </c>
      <c r="L82" s="8" t="n">
        <f aca="false">+[3]data1rev!J81</f>
        <v>10821.156</v>
      </c>
      <c r="M82" s="8" t="n">
        <f aca="false">+[3]data1rev!K81</f>
        <v>10791.59</v>
      </c>
      <c r="N82" s="8" t="n">
        <f aca="false">+[3]data1rev!L81</f>
        <v>10791.59</v>
      </c>
      <c r="O82" s="8" t="n">
        <f aca="false">+[3]data1rev!M81</f>
        <v>10275.62</v>
      </c>
      <c r="P82" s="8" t="n">
        <f aca="false">+[3]data1rev!N81</f>
        <v>10129.416</v>
      </c>
      <c r="Q82" s="8" t="n">
        <f aca="false">+[3]data1rev!O81</f>
        <v>10101.74</v>
      </c>
      <c r="R82" s="8" t="n">
        <f aca="false">+[3]data1rev!P81</f>
        <v>0</v>
      </c>
      <c r="S82" s="8" t="n">
        <f aca="false">+[3]data1rev!Q81</f>
        <v>0</v>
      </c>
      <c r="T82" s="8" t="n">
        <f aca="false">+[3]data1rev!R81</f>
        <v>0</v>
      </c>
      <c r="U82" s="8" t="n">
        <f aca="false">+[3]data1rev!S81</f>
        <v>0</v>
      </c>
      <c r="V82" s="8" t="n">
        <f aca="false">+[3]data1rev!T81</f>
        <v>0</v>
      </c>
      <c r="W82" s="8" t="n">
        <f aca="false">+[3]data1rev!U81</f>
        <v>0</v>
      </c>
      <c r="X82" s="8" t="n">
        <f aca="false">+[3]data1rev!V81</f>
        <v>0</v>
      </c>
      <c r="Y82" s="8" t="n">
        <f aca="false">+[3]data1rev!W81</f>
        <v>0</v>
      </c>
      <c r="Z82" s="8" t="n">
        <f aca="false">+[3]data1rev!X81</f>
        <v>0</v>
      </c>
      <c r="AA82" s="8" t="n">
        <f aca="false">+[3]data1rev!Y81</f>
        <v>0</v>
      </c>
      <c r="AB82" s="9"/>
      <c r="AC82" s="9"/>
      <c r="AD82" s="9"/>
      <c r="AE82" s="9"/>
      <c r="AF82" s="9"/>
      <c r="AG82" s="9"/>
      <c r="AH82" s="9"/>
      <c r="AI82" s="9"/>
      <c r="AJ82" s="9"/>
      <c r="AK82" s="1"/>
      <c r="AL82" s="1" t="e">
        <f aca="false">SUMPRODUCT(B82:AJ82,PVCapPrice)</f>
        <v>#DIV/0!</v>
      </c>
      <c r="AM82" s="1"/>
      <c r="AN82" s="1"/>
      <c r="AO82" s="1"/>
      <c r="AP82" s="1"/>
      <c r="AQ82" s="1"/>
    </row>
    <row r="83" customFormat="false" ht="11.25" hidden="false" customHeight="false" outlineLevel="0" collapsed="false">
      <c r="A83" s="1" t="n">
        <v>81</v>
      </c>
      <c r="B83" s="16"/>
      <c r="C83" s="8" t="n">
        <f aca="false">+[3]data1rev!A82</f>
        <v>21687.04</v>
      </c>
      <c r="D83" s="8" t="n">
        <f aca="false">+[3]data1rev!B82</f>
        <v>15575.226</v>
      </c>
      <c r="E83" s="8" t="n">
        <f aca="false">+[3]data1rev!C82</f>
        <v>13222.39</v>
      </c>
      <c r="F83" s="8" t="n">
        <f aca="false">+[3]data1rev!D82</f>
        <v>13061.89</v>
      </c>
      <c r="G83" s="8" t="n">
        <f aca="false">+[3]data1rev!E82</f>
        <v>13061.89</v>
      </c>
      <c r="H83" s="8" t="n">
        <f aca="false">+[3]data1rev!F82</f>
        <v>10821.156</v>
      </c>
      <c r="I83" s="8" t="n">
        <f aca="false">+[3]data1rev!G82</f>
        <v>10791.59</v>
      </c>
      <c r="J83" s="8" t="n">
        <f aca="false">+[3]data1rev!H82</f>
        <v>10791.59</v>
      </c>
      <c r="K83" s="8" t="n">
        <f aca="false">+[3]data1rev!I82</f>
        <v>10791.59</v>
      </c>
      <c r="L83" s="8" t="n">
        <f aca="false">+[3]data1rev!J82</f>
        <v>10821.156</v>
      </c>
      <c r="M83" s="8" t="n">
        <f aca="false">+[3]data1rev!K82</f>
        <v>10791.59</v>
      </c>
      <c r="N83" s="8" t="n">
        <f aca="false">+[3]data1rev!L82</f>
        <v>10791.59</v>
      </c>
      <c r="O83" s="8" t="n">
        <f aca="false">+[3]data1rev!M82</f>
        <v>10275.62</v>
      </c>
      <c r="P83" s="8" t="n">
        <f aca="false">+[3]data1rev!N82</f>
        <v>10129.416</v>
      </c>
      <c r="Q83" s="8" t="n">
        <f aca="false">+[3]data1rev!O82</f>
        <v>10101.74</v>
      </c>
      <c r="R83" s="8" t="n">
        <f aca="false">+[3]data1rev!P82</f>
        <v>0</v>
      </c>
      <c r="S83" s="8" t="n">
        <f aca="false">+[3]data1rev!Q82</f>
        <v>0</v>
      </c>
      <c r="T83" s="8" t="n">
        <f aca="false">+[3]data1rev!R82</f>
        <v>0</v>
      </c>
      <c r="U83" s="8" t="n">
        <f aca="false">+[3]data1rev!S82</f>
        <v>0</v>
      </c>
      <c r="V83" s="8" t="n">
        <f aca="false">+[3]data1rev!T82</f>
        <v>0</v>
      </c>
      <c r="W83" s="8" t="n">
        <f aca="false">+[3]data1rev!U82</f>
        <v>0</v>
      </c>
      <c r="X83" s="8" t="n">
        <f aca="false">+[3]data1rev!V82</f>
        <v>0</v>
      </c>
      <c r="Y83" s="8" t="n">
        <f aca="false">+[3]data1rev!W82</f>
        <v>0</v>
      </c>
      <c r="Z83" s="8" t="n">
        <f aca="false">+[3]data1rev!X82</f>
        <v>0</v>
      </c>
      <c r="AA83" s="8" t="n">
        <f aca="false">+[3]data1rev!Y82</f>
        <v>0</v>
      </c>
      <c r="AB83" s="9"/>
      <c r="AC83" s="9"/>
      <c r="AD83" s="9"/>
      <c r="AE83" s="9"/>
      <c r="AF83" s="9"/>
      <c r="AG83" s="9"/>
      <c r="AH83" s="9"/>
      <c r="AI83" s="9"/>
      <c r="AJ83" s="9"/>
      <c r="AK83" s="1"/>
      <c r="AL83" s="1" t="e">
        <f aca="false">SUMPRODUCT(B83:AJ83,PVCapPrice)</f>
        <v>#DIV/0!</v>
      </c>
      <c r="AM83" s="1"/>
      <c r="AN83" s="1"/>
      <c r="AO83" s="1"/>
      <c r="AP83" s="1"/>
      <c r="AQ83" s="1"/>
    </row>
    <row r="84" customFormat="false" ht="11.25" hidden="false" customHeight="false" outlineLevel="0" collapsed="false">
      <c r="A84" s="1" t="n">
        <v>82</v>
      </c>
      <c r="B84" s="16"/>
      <c r="C84" s="8" t="n">
        <f aca="false">+[3]data1rev!A83</f>
        <v>21687.04</v>
      </c>
      <c r="D84" s="8" t="n">
        <f aca="false">+[3]data1rev!B83</f>
        <v>15575.226</v>
      </c>
      <c r="E84" s="8" t="n">
        <f aca="false">+[3]data1rev!C83</f>
        <v>13222.39</v>
      </c>
      <c r="F84" s="8" t="n">
        <f aca="false">+[3]data1rev!D83</f>
        <v>13061.89</v>
      </c>
      <c r="G84" s="8" t="n">
        <f aca="false">+[3]data1rev!E83</f>
        <v>13061.89</v>
      </c>
      <c r="H84" s="8" t="n">
        <f aca="false">+[3]data1rev!F83</f>
        <v>10821.156</v>
      </c>
      <c r="I84" s="8" t="n">
        <f aca="false">+[3]data1rev!G83</f>
        <v>10791.59</v>
      </c>
      <c r="J84" s="8" t="n">
        <f aca="false">+[3]data1rev!H83</f>
        <v>10791.59</v>
      </c>
      <c r="K84" s="8" t="n">
        <f aca="false">+[3]data1rev!I83</f>
        <v>10791.59</v>
      </c>
      <c r="L84" s="8" t="n">
        <f aca="false">+[3]data1rev!J83</f>
        <v>10821.156</v>
      </c>
      <c r="M84" s="8" t="n">
        <f aca="false">+[3]data1rev!K83</f>
        <v>10791.59</v>
      </c>
      <c r="N84" s="8" t="n">
        <f aca="false">+[3]data1rev!L83</f>
        <v>10791.59</v>
      </c>
      <c r="O84" s="8" t="n">
        <f aca="false">+[3]data1rev!M83</f>
        <v>10275.62</v>
      </c>
      <c r="P84" s="8" t="n">
        <f aca="false">+[3]data1rev!N83</f>
        <v>10129.416</v>
      </c>
      <c r="Q84" s="8" t="n">
        <f aca="false">+[3]data1rev!O83</f>
        <v>10101.74</v>
      </c>
      <c r="R84" s="8" t="n">
        <f aca="false">+[3]data1rev!P83</f>
        <v>0</v>
      </c>
      <c r="S84" s="8" t="n">
        <f aca="false">+[3]data1rev!Q83</f>
        <v>0</v>
      </c>
      <c r="T84" s="8" t="n">
        <f aca="false">+[3]data1rev!R83</f>
        <v>0</v>
      </c>
      <c r="U84" s="8" t="n">
        <f aca="false">+[3]data1rev!S83</f>
        <v>0</v>
      </c>
      <c r="V84" s="8" t="n">
        <f aca="false">+[3]data1rev!T83</f>
        <v>0</v>
      </c>
      <c r="W84" s="8" t="n">
        <f aca="false">+[3]data1rev!U83</f>
        <v>0</v>
      </c>
      <c r="X84" s="8" t="n">
        <f aca="false">+[3]data1rev!V83</f>
        <v>0</v>
      </c>
      <c r="Y84" s="8" t="n">
        <f aca="false">+[3]data1rev!W83</f>
        <v>0</v>
      </c>
      <c r="Z84" s="8" t="n">
        <f aca="false">+[3]data1rev!X83</f>
        <v>0</v>
      </c>
      <c r="AA84" s="8" t="n">
        <f aca="false">+[3]data1rev!Y83</f>
        <v>0</v>
      </c>
      <c r="AB84" s="9"/>
      <c r="AC84" s="9"/>
      <c r="AD84" s="9"/>
      <c r="AE84" s="9"/>
      <c r="AF84" s="9"/>
      <c r="AG84" s="9"/>
      <c r="AH84" s="9"/>
      <c r="AI84" s="9"/>
      <c r="AJ84" s="9"/>
      <c r="AK84" s="1"/>
      <c r="AL84" s="1" t="e">
        <f aca="false">SUMPRODUCT(B84:AJ84,PVCapPrice)</f>
        <v>#DIV/0!</v>
      </c>
      <c r="AM84" s="1"/>
      <c r="AN84" s="1"/>
      <c r="AO84" s="1"/>
      <c r="AP84" s="1"/>
      <c r="AQ84" s="1"/>
    </row>
    <row r="85" customFormat="false" ht="11.25" hidden="false" customHeight="false" outlineLevel="0" collapsed="false">
      <c r="A85" s="1" t="n">
        <v>83</v>
      </c>
      <c r="B85" s="16"/>
      <c r="C85" s="8" t="n">
        <f aca="false">+[3]data1rev!A84</f>
        <v>21687.04</v>
      </c>
      <c r="D85" s="8" t="n">
        <f aca="false">+[3]data1rev!B84</f>
        <v>15575.226</v>
      </c>
      <c r="E85" s="8" t="n">
        <f aca="false">+[3]data1rev!C84</f>
        <v>13222.39</v>
      </c>
      <c r="F85" s="8" t="n">
        <f aca="false">+[3]data1rev!D84</f>
        <v>13061.89</v>
      </c>
      <c r="G85" s="8" t="n">
        <f aca="false">+[3]data1rev!E84</f>
        <v>13061.89</v>
      </c>
      <c r="H85" s="8" t="n">
        <f aca="false">+[3]data1rev!F84</f>
        <v>10821.156</v>
      </c>
      <c r="I85" s="8" t="n">
        <f aca="false">+[3]data1rev!G84</f>
        <v>10791.59</v>
      </c>
      <c r="J85" s="8" t="n">
        <f aca="false">+[3]data1rev!H84</f>
        <v>10791.59</v>
      </c>
      <c r="K85" s="8" t="n">
        <f aca="false">+[3]data1rev!I84</f>
        <v>10791.59</v>
      </c>
      <c r="L85" s="8" t="n">
        <f aca="false">+[3]data1rev!J84</f>
        <v>10821.156</v>
      </c>
      <c r="M85" s="8" t="n">
        <f aca="false">+[3]data1rev!K84</f>
        <v>10791.59</v>
      </c>
      <c r="N85" s="8" t="n">
        <f aca="false">+[3]data1rev!L84</f>
        <v>10791.59</v>
      </c>
      <c r="O85" s="8" t="n">
        <f aca="false">+[3]data1rev!M84</f>
        <v>10275.62</v>
      </c>
      <c r="P85" s="8" t="n">
        <f aca="false">+[3]data1rev!N84</f>
        <v>10129.416</v>
      </c>
      <c r="Q85" s="8" t="n">
        <f aca="false">+[3]data1rev!O84</f>
        <v>10101.74</v>
      </c>
      <c r="R85" s="8" t="n">
        <f aca="false">+[3]data1rev!P84</f>
        <v>0</v>
      </c>
      <c r="S85" s="8" t="n">
        <f aca="false">+[3]data1rev!Q84</f>
        <v>0</v>
      </c>
      <c r="T85" s="8" t="n">
        <f aca="false">+[3]data1rev!R84</f>
        <v>0</v>
      </c>
      <c r="U85" s="8" t="n">
        <f aca="false">+[3]data1rev!S84</f>
        <v>0</v>
      </c>
      <c r="V85" s="8" t="n">
        <f aca="false">+[3]data1rev!T84</f>
        <v>0</v>
      </c>
      <c r="W85" s="8" t="n">
        <f aca="false">+[3]data1rev!U84</f>
        <v>0</v>
      </c>
      <c r="X85" s="8" t="n">
        <f aca="false">+[3]data1rev!V84</f>
        <v>0</v>
      </c>
      <c r="Y85" s="8" t="n">
        <f aca="false">+[3]data1rev!W84</f>
        <v>0</v>
      </c>
      <c r="Z85" s="8" t="n">
        <f aca="false">+[3]data1rev!X84</f>
        <v>0</v>
      </c>
      <c r="AA85" s="8" t="n">
        <f aca="false">+[3]data1rev!Y84</f>
        <v>0</v>
      </c>
      <c r="AB85" s="9"/>
      <c r="AC85" s="9"/>
      <c r="AD85" s="9"/>
      <c r="AE85" s="9"/>
      <c r="AF85" s="9"/>
      <c r="AG85" s="9"/>
      <c r="AH85" s="9"/>
      <c r="AI85" s="9"/>
      <c r="AJ85" s="9"/>
      <c r="AK85" s="1"/>
      <c r="AL85" s="1" t="e">
        <f aca="false">SUMPRODUCT(B85:AJ85,PVCapPrice)</f>
        <v>#DIV/0!</v>
      </c>
      <c r="AM85" s="1"/>
      <c r="AN85" s="1"/>
      <c r="AO85" s="1"/>
      <c r="AP85" s="1"/>
      <c r="AQ85" s="1"/>
    </row>
    <row r="86" customFormat="false" ht="11.25" hidden="false" customHeight="false" outlineLevel="0" collapsed="false">
      <c r="A86" s="1" t="n">
        <v>84</v>
      </c>
      <c r="B86" s="16"/>
      <c r="C86" s="8" t="n">
        <f aca="false">+[3]data1rev!A85</f>
        <v>21687.04</v>
      </c>
      <c r="D86" s="8" t="n">
        <f aca="false">+[3]data1rev!B85</f>
        <v>15575.226</v>
      </c>
      <c r="E86" s="8" t="n">
        <f aca="false">+[3]data1rev!C85</f>
        <v>13222.39</v>
      </c>
      <c r="F86" s="8" t="n">
        <f aca="false">+[3]data1rev!D85</f>
        <v>13061.89</v>
      </c>
      <c r="G86" s="8" t="n">
        <f aca="false">+[3]data1rev!E85</f>
        <v>13061.89</v>
      </c>
      <c r="H86" s="8" t="n">
        <f aca="false">+[3]data1rev!F85</f>
        <v>10821.156</v>
      </c>
      <c r="I86" s="8" t="n">
        <f aca="false">+[3]data1rev!G85</f>
        <v>10791.59</v>
      </c>
      <c r="J86" s="8" t="n">
        <f aca="false">+[3]data1rev!H85</f>
        <v>10791.59</v>
      </c>
      <c r="K86" s="8" t="n">
        <f aca="false">+[3]data1rev!I85</f>
        <v>10791.59</v>
      </c>
      <c r="L86" s="8" t="n">
        <f aca="false">+[3]data1rev!J85</f>
        <v>10821.156</v>
      </c>
      <c r="M86" s="8" t="n">
        <f aca="false">+[3]data1rev!K85</f>
        <v>10791.59</v>
      </c>
      <c r="N86" s="8" t="n">
        <f aca="false">+[3]data1rev!L85</f>
        <v>10791.59</v>
      </c>
      <c r="O86" s="8" t="n">
        <f aca="false">+[3]data1rev!M85</f>
        <v>10275.62</v>
      </c>
      <c r="P86" s="8" t="n">
        <f aca="false">+[3]data1rev!N85</f>
        <v>10129.416</v>
      </c>
      <c r="Q86" s="8" t="n">
        <f aca="false">+[3]data1rev!O85</f>
        <v>10101.74</v>
      </c>
      <c r="R86" s="8" t="n">
        <f aca="false">+[3]data1rev!P85</f>
        <v>0</v>
      </c>
      <c r="S86" s="8" t="n">
        <f aca="false">+[3]data1rev!Q85</f>
        <v>0</v>
      </c>
      <c r="T86" s="8" t="n">
        <f aca="false">+[3]data1rev!R85</f>
        <v>0</v>
      </c>
      <c r="U86" s="8" t="n">
        <f aca="false">+[3]data1rev!S85</f>
        <v>0</v>
      </c>
      <c r="V86" s="8" t="n">
        <f aca="false">+[3]data1rev!T85</f>
        <v>0</v>
      </c>
      <c r="W86" s="8" t="n">
        <f aca="false">+[3]data1rev!U85</f>
        <v>0</v>
      </c>
      <c r="X86" s="8" t="n">
        <f aca="false">+[3]data1rev!V85</f>
        <v>0</v>
      </c>
      <c r="Y86" s="8" t="n">
        <f aca="false">+[3]data1rev!W85</f>
        <v>0</v>
      </c>
      <c r="Z86" s="8" t="n">
        <f aca="false">+[3]data1rev!X85</f>
        <v>0</v>
      </c>
      <c r="AA86" s="8" t="n">
        <f aca="false">+[3]data1rev!Y85</f>
        <v>0</v>
      </c>
      <c r="AB86" s="9"/>
      <c r="AC86" s="9"/>
      <c r="AD86" s="9"/>
      <c r="AE86" s="9"/>
      <c r="AF86" s="9"/>
      <c r="AG86" s="9"/>
      <c r="AH86" s="9"/>
      <c r="AI86" s="9"/>
      <c r="AJ86" s="9"/>
      <c r="AK86" s="1"/>
      <c r="AL86" s="1" t="e">
        <f aca="false">SUMPRODUCT(B86:AJ86,PVCapPrice)</f>
        <v>#DIV/0!</v>
      </c>
      <c r="AM86" s="1"/>
      <c r="AN86" s="1"/>
      <c r="AO86" s="1"/>
      <c r="AP86" s="1"/>
      <c r="AQ86" s="1"/>
    </row>
    <row r="87" customFormat="false" ht="11.25" hidden="false" customHeight="false" outlineLevel="0" collapsed="false">
      <c r="A87" s="1" t="n">
        <v>85</v>
      </c>
      <c r="B87" s="16"/>
      <c r="C87" s="8" t="n">
        <f aca="false">+[3]data1rev!A86</f>
        <v>21687.04</v>
      </c>
      <c r="D87" s="8" t="n">
        <f aca="false">+[3]data1rev!B86</f>
        <v>15575.226</v>
      </c>
      <c r="E87" s="8" t="n">
        <f aca="false">+[3]data1rev!C86</f>
        <v>13222.39</v>
      </c>
      <c r="F87" s="8" t="n">
        <f aca="false">+[3]data1rev!D86</f>
        <v>13061.89</v>
      </c>
      <c r="G87" s="8" t="n">
        <f aca="false">+[3]data1rev!E86</f>
        <v>13061.89</v>
      </c>
      <c r="H87" s="8" t="n">
        <f aca="false">+[3]data1rev!F86</f>
        <v>10821.156</v>
      </c>
      <c r="I87" s="8" t="n">
        <f aca="false">+[3]data1rev!G86</f>
        <v>10791.59</v>
      </c>
      <c r="J87" s="8" t="n">
        <f aca="false">+[3]data1rev!H86</f>
        <v>10791.59</v>
      </c>
      <c r="K87" s="8" t="n">
        <f aca="false">+[3]data1rev!I86</f>
        <v>10791.59</v>
      </c>
      <c r="L87" s="8" t="n">
        <f aca="false">+[3]data1rev!J86</f>
        <v>10821.156</v>
      </c>
      <c r="M87" s="8" t="n">
        <f aca="false">+[3]data1rev!K86</f>
        <v>10791.59</v>
      </c>
      <c r="N87" s="8" t="n">
        <f aca="false">+[3]data1rev!L86</f>
        <v>10791.59</v>
      </c>
      <c r="O87" s="8" t="n">
        <f aca="false">+[3]data1rev!M86</f>
        <v>10275.62</v>
      </c>
      <c r="P87" s="8" t="n">
        <f aca="false">+[3]data1rev!N86</f>
        <v>10129.416</v>
      </c>
      <c r="Q87" s="8" t="n">
        <f aca="false">+[3]data1rev!O86</f>
        <v>10101.74</v>
      </c>
      <c r="R87" s="8" t="n">
        <f aca="false">+[3]data1rev!P86</f>
        <v>0</v>
      </c>
      <c r="S87" s="8" t="n">
        <f aca="false">+[3]data1rev!Q86</f>
        <v>0</v>
      </c>
      <c r="T87" s="8" t="n">
        <f aca="false">+[3]data1rev!R86</f>
        <v>0</v>
      </c>
      <c r="U87" s="8" t="n">
        <f aca="false">+[3]data1rev!S86</f>
        <v>0</v>
      </c>
      <c r="V87" s="8" t="n">
        <f aca="false">+[3]data1rev!T86</f>
        <v>0</v>
      </c>
      <c r="W87" s="8" t="n">
        <f aca="false">+[3]data1rev!U86</f>
        <v>0</v>
      </c>
      <c r="X87" s="8" t="n">
        <f aca="false">+[3]data1rev!V86</f>
        <v>0</v>
      </c>
      <c r="Y87" s="8" t="n">
        <f aca="false">+[3]data1rev!W86</f>
        <v>0</v>
      </c>
      <c r="Z87" s="8" t="n">
        <f aca="false">+[3]data1rev!X86</f>
        <v>0</v>
      </c>
      <c r="AA87" s="8" t="n">
        <f aca="false">+[3]data1rev!Y86</f>
        <v>0</v>
      </c>
      <c r="AB87" s="9"/>
      <c r="AC87" s="9"/>
      <c r="AD87" s="9"/>
      <c r="AE87" s="9"/>
      <c r="AF87" s="9"/>
      <c r="AG87" s="9"/>
      <c r="AH87" s="9"/>
      <c r="AI87" s="9"/>
      <c r="AJ87" s="9"/>
      <c r="AK87" s="1"/>
      <c r="AL87" s="1" t="e">
        <f aca="false">SUMPRODUCT(B87:AJ87,PVCapPrice)</f>
        <v>#DIV/0!</v>
      </c>
      <c r="AM87" s="1"/>
      <c r="AN87" s="1"/>
      <c r="AO87" s="1"/>
      <c r="AP87" s="1"/>
      <c r="AQ87" s="1"/>
    </row>
    <row r="88" customFormat="false" ht="11.25" hidden="false" customHeight="false" outlineLevel="0" collapsed="false">
      <c r="A88" s="1" t="n">
        <v>86</v>
      </c>
      <c r="B88" s="16"/>
      <c r="C88" s="8" t="n">
        <f aca="false">+[3]data1rev!A87</f>
        <v>21687.04</v>
      </c>
      <c r="D88" s="8" t="n">
        <f aca="false">+[3]data1rev!B87</f>
        <v>15575.226</v>
      </c>
      <c r="E88" s="8" t="n">
        <f aca="false">+[3]data1rev!C87</f>
        <v>13222.39</v>
      </c>
      <c r="F88" s="8" t="n">
        <f aca="false">+[3]data1rev!D87</f>
        <v>13061.89</v>
      </c>
      <c r="G88" s="8" t="n">
        <f aca="false">+[3]data1rev!E87</f>
        <v>13061.89</v>
      </c>
      <c r="H88" s="8" t="n">
        <f aca="false">+[3]data1rev!F87</f>
        <v>10821.156</v>
      </c>
      <c r="I88" s="8" t="n">
        <f aca="false">+[3]data1rev!G87</f>
        <v>10791.59</v>
      </c>
      <c r="J88" s="8" t="n">
        <f aca="false">+[3]data1rev!H87</f>
        <v>10791.59</v>
      </c>
      <c r="K88" s="8" t="n">
        <f aca="false">+[3]data1rev!I87</f>
        <v>10791.59</v>
      </c>
      <c r="L88" s="8" t="n">
        <f aca="false">+[3]data1rev!J87</f>
        <v>10821.156</v>
      </c>
      <c r="M88" s="8" t="n">
        <f aca="false">+[3]data1rev!K87</f>
        <v>10791.59</v>
      </c>
      <c r="N88" s="8" t="n">
        <f aca="false">+[3]data1rev!L87</f>
        <v>10791.59</v>
      </c>
      <c r="O88" s="8" t="n">
        <f aca="false">+[3]data1rev!M87</f>
        <v>10275.62</v>
      </c>
      <c r="P88" s="8" t="n">
        <f aca="false">+[3]data1rev!N87</f>
        <v>10129.416</v>
      </c>
      <c r="Q88" s="8" t="n">
        <f aca="false">+[3]data1rev!O87</f>
        <v>10101.74</v>
      </c>
      <c r="R88" s="8" t="n">
        <f aca="false">+[3]data1rev!P87</f>
        <v>0</v>
      </c>
      <c r="S88" s="8" t="n">
        <f aca="false">+[3]data1rev!Q87</f>
        <v>0</v>
      </c>
      <c r="T88" s="8" t="n">
        <f aca="false">+[3]data1rev!R87</f>
        <v>0</v>
      </c>
      <c r="U88" s="8" t="n">
        <f aca="false">+[3]data1rev!S87</f>
        <v>0</v>
      </c>
      <c r="V88" s="8" t="n">
        <f aca="false">+[3]data1rev!T87</f>
        <v>0</v>
      </c>
      <c r="W88" s="8" t="n">
        <f aca="false">+[3]data1rev!U87</f>
        <v>0</v>
      </c>
      <c r="X88" s="8" t="n">
        <f aca="false">+[3]data1rev!V87</f>
        <v>0</v>
      </c>
      <c r="Y88" s="8" t="n">
        <f aca="false">+[3]data1rev!W87</f>
        <v>0</v>
      </c>
      <c r="Z88" s="8" t="n">
        <f aca="false">+[3]data1rev!X87</f>
        <v>0</v>
      </c>
      <c r="AA88" s="8" t="n">
        <f aca="false">+[3]data1rev!Y87</f>
        <v>0</v>
      </c>
      <c r="AB88" s="9"/>
      <c r="AC88" s="9"/>
      <c r="AD88" s="9"/>
      <c r="AE88" s="9"/>
      <c r="AF88" s="9"/>
      <c r="AG88" s="9"/>
      <c r="AH88" s="9"/>
      <c r="AI88" s="9"/>
      <c r="AJ88" s="9"/>
      <c r="AK88" s="1"/>
      <c r="AL88" s="1" t="e">
        <f aca="false">SUMPRODUCT(B88:AJ88,PVCapPrice)</f>
        <v>#DIV/0!</v>
      </c>
      <c r="AM88" s="1"/>
      <c r="AN88" s="1"/>
      <c r="AO88" s="1"/>
      <c r="AP88" s="1"/>
      <c r="AQ88" s="1"/>
    </row>
    <row r="89" customFormat="false" ht="11.25" hidden="false" customHeight="false" outlineLevel="0" collapsed="false">
      <c r="A89" s="1" t="n">
        <v>87</v>
      </c>
      <c r="B89" s="16"/>
      <c r="C89" s="8" t="n">
        <f aca="false">+[3]data1rev!A88</f>
        <v>21687.04</v>
      </c>
      <c r="D89" s="8" t="n">
        <f aca="false">+[3]data1rev!B88</f>
        <v>15575.226</v>
      </c>
      <c r="E89" s="8" t="n">
        <f aca="false">+[3]data1rev!C88</f>
        <v>13222.39</v>
      </c>
      <c r="F89" s="8" t="n">
        <f aca="false">+[3]data1rev!D88</f>
        <v>13061.89</v>
      </c>
      <c r="G89" s="8" t="n">
        <f aca="false">+[3]data1rev!E88</f>
        <v>13061.89</v>
      </c>
      <c r="H89" s="8" t="n">
        <f aca="false">+[3]data1rev!F88</f>
        <v>10821.156</v>
      </c>
      <c r="I89" s="8" t="n">
        <f aca="false">+[3]data1rev!G88</f>
        <v>10791.59</v>
      </c>
      <c r="J89" s="8" t="n">
        <f aca="false">+[3]data1rev!H88</f>
        <v>10791.59</v>
      </c>
      <c r="K89" s="8" t="n">
        <f aca="false">+[3]data1rev!I88</f>
        <v>10791.59</v>
      </c>
      <c r="L89" s="8" t="n">
        <f aca="false">+[3]data1rev!J88</f>
        <v>10821.156</v>
      </c>
      <c r="M89" s="8" t="n">
        <f aca="false">+[3]data1rev!K88</f>
        <v>10791.59</v>
      </c>
      <c r="N89" s="8" t="n">
        <f aca="false">+[3]data1rev!L88</f>
        <v>10791.59</v>
      </c>
      <c r="O89" s="8" t="n">
        <f aca="false">+[3]data1rev!M88</f>
        <v>10275.62</v>
      </c>
      <c r="P89" s="8" t="n">
        <f aca="false">+[3]data1rev!N88</f>
        <v>10129.416</v>
      </c>
      <c r="Q89" s="8" t="n">
        <f aca="false">+[3]data1rev!O88</f>
        <v>10101.74</v>
      </c>
      <c r="R89" s="8" t="n">
        <f aca="false">+[3]data1rev!P88</f>
        <v>0</v>
      </c>
      <c r="S89" s="8" t="n">
        <f aca="false">+[3]data1rev!Q88</f>
        <v>0</v>
      </c>
      <c r="T89" s="8" t="n">
        <f aca="false">+[3]data1rev!R88</f>
        <v>0</v>
      </c>
      <c r="U89" s="8" t="n">
        <f aca="false">+[3]data1rev!S88</f>
        <v>0</v>
      </c>
      <c r="V89" s="8" t="n">
        <f aca="false">+[3]data1rev!T88</f>
        <v>0</v>
      </c>
      <c r="W89" s="8" t="n">
        <f aca="false">+[3]data1rev!U88</f>
        <v>0</v>
      </c>
      <c r="X89" s="8" t="n">
        <f aca="false">+[3]data1rev!V88</f>
        <v>0</v>
      </c>
      <c r="Y89" s="8" t="n">
        <f aca="false">+[3]data1rev!W88</f>
        <v>0</v>
      </c>
      <c r="Z89" s="8" t="n">
        <f aca="false">+[3]data1rev!X88</f>
        <v>0</v>
      </c>
      <c r="AA89" s="8" t="n">
        <f aca="false">+[3]data1rev!Y88</f>
        <v>0</v>
      </c>
      <c r="AB89" s="9"/>
      <c r="AC89" s="9"/>
      <c r="AD89" s="9"/>
      <c r="AE89" s="9"/>
      <c r="AF89" s="9"/>
      <c r="AG89" s="9"/>
      <c r="AH89" s="9"/>
      <c r="AI89" s="9"/>
      <c r="AJ89" s="9"/>
      <c r="AK89" s="1"/>
      <c r="AL89" s="1" t="e">
        <f aca="false">SUMPRODUCT(B89:AJ89,PVCapPrice)</f>
        <v>#DIV/0!</v>
      </c>
      <c r="AM89" s="1"/>
      <c r="AN89" s="1"/>
      <c r="AO89" s="1"/>
      <c r="AP89" s="1"/>
      <c r="AQ89" s="1"/>
    </row>
    <row r="90" customFormat="false" ht="11.25" hidden="false" customHeight="false" outlineLevel="0" collapsed="false">
      <c r="A90" s="1" t="n">
        <v>88</v>
      </c>
      <c r="B90" s="16"/>
      <c r="C90" s="8" t="n">
        <f aca="false">+[3]data1rev!A89</f>
        <v>21687.04</v>
      </c>
      <c r="D90" s="8" t="n">
        <f aca="false">+[3]data1rev!B89</f>
        <v>15575.226</v>
      </c>
      <c r="E90" s="8" t="n">
        <f aca="false">+[3]data1rev!C89</f>
        <v>13222.39</v>
      </c>
      <c r="F90" s="8" t="n">
        <f aca="false">+[3]data1rev!D89</f>
        <v>13061.89</v>
      </c>
      <c r="G90" s="8" t="n">
        <f aca="false">+[3]data1rev!E89</f>
        <v>13061.89</v>
      </c>
      <c r="H90" s="8" t="n">
        <f aca="false">+[3]data1rev!F89</f>
        <v>10821.156</v>
      </c>
      <c r="I90" s="8" t="n">
        <f aca="false">+[3]data1rev!G89</f>
        <v>10791.59</v>
      </c>
      <c r="J90" s="8" t="n">
        <f aca="false">+[3]data1rev!H89</f>
        <v>10791.59</v>
      </c>
      <c r="K90" s="8" t="n">
        <f aca="false">+[3]data1rev!I89</f>
        <v>10791.59</v>
      </c>
      <c r="L90" s="8" t="n">
        <f aca="false">+[3]data1rev!J89</f>
        <v>10821.156</v>
      </c>
      <c r="M90" s="8" t="n">
        <f aca="false">+[3]data1rev!K89</f>
        <v>10791.59</v>
      </c>
      <c r="N90" s="8" t="n">
        <f aca="false">+[3]data1rev!L89</f>
        <v>10791.59</v>
      </c>
      <c r="O90" s="8" t="n">
        <f aca="false">+[3]data1rev!M89</f>
        <v>10275.62</v>
      </c>
      <c r="P90" s="8" t="n">
        <f aca="false">+[3]data1rev!N89</f>
        <v>10129.416</v>
      </c>
      <c r="Q90" s="8" t="n">
        <f aca="false">+[3]data1rev!O89</f>
        <v>10101.74</v>
      </c>
      <c r="R90" s="8" t="n">
        <f aca="false">+[3]data1rev!P89</f>
        <v>0</v>
      </c>
      <c r="S90" s="8" t="n">
        <f aca="false">+[3]data1rev!Q89</f>
        <v>0</v>
      </c>
      <c r="T90" s="8" t="n">
        <f aca="false">+[3]data1rev!R89</f>
        <v>0</v>
      </c>
      <c r="U90" s="8" t="n">
        <f aca="false">+[3]data1rev!S89</f>
        <v>0</v>
      </c>
      <c r="V90" s="8" t="n">
        <f aca="false">+[3]data1rev!T89</f>
        <v>0</v>
      </c>
      <c r="W90" s="8" t="n">
        <f aca="false">+[3]data1rev!U89</f>
        <v>0</v>
      </c>
      <c r="X90" s="8" t="n">
        <f aca="false">+[3]data1rev!V89</f>
        <v>0</v>
      </c>
      <c r="Y90" s="8" t="n">
        <f aca="false">+[3]data1rev!W89</f>
        <v>0</v>
      </c>
      <c r="Z90" s="8" t="n">
        <f aca="false">+[3]data1rev!X89</f>
        <v>0</v>
      </c>
      <c r="AA90" s="8" t="n">
        <f aca="false">+[3]data1rev!Y89</f>
        <v>0</v>
      </c>
      <c r="AB90" s="9"/>
      <c r="AC90" s="9"/>
      <c r="AD90" s="9"/>
      <c r="AE90" s="9"/>
      <c r="AF90" s="9"/>
      <c r="AG90" s="9"/>
      <c r="AH90" s="9"/>
      <c r="AI90" s="9"/>
      <c r="AJ90" s="9"/>
      <c r="AK90" s="1"/>
      <c r="AL90" s="1" t="e">
        <f aca="false">SUMPRODUCT(B90:AJ90,PVCapPrice)</f>
        <v>#DIV/0!</v>
      </c>
      <c r="AM90" s="1"/>
      <c r="AN90" s="1"/>
      <c r="AO90" s="1"/>
      <c r="AP90" s="1"/>
      <c r="AQ90" s="1"/>
    </row>
    <row r="91" customFormat="false" ht="11.25" hidden="false" customHeight="false" outlineLevel="0" collapsed="false">
      <c r="A91" s="1" t="n">
        <v>89</v>
      </c>
      <c r="B91" s="16"/>
      <c r="C91" s="8" t="n">
        <f aca="false">+[3]data1rev!A90</f>
        <v>21687.04</v>
      </c>
      <c r="D91" s="8" t="n">
        <f aca="false">+[3]data1rev!B90</f>
        <v>15575.226</v>
      </c>
      <c r="E91" s="8" t="n">
        <f aca="false">+[3]data1rev!C90</f>
        <v>13222.39</v>
      </c>
      <c r="F91" s="8" t="n">
        <f aca="false">+[3]data1rev!D90</f>
        <v>13061.89</v>
      </c>
      <c r="G91" s="8" t="n">
        <f aca="false">+[3]data1rev!E90</f>
        <v>13061.89</v>
      </c>
      <c r="H91" s="8" t="n">
        <f aca="false">+[3]data1rev!F90</f>
        <v>10821.156</v>
      </c>
      <c r="I91" s="8" t="n">
        <f aca="false">+[3]data1rev!G90</f>
        <v>10791.59</v>
      </c>
      <c r="J91" s="8" t="n">
        <f aca="false">+[3]data1rev!H90</f>
        <v>10791.59</v>
      </c>
      <c r="K91" s="8" t="n">
        <f aca="false">+[3]data1rev!I90</f>
        <v>10791.59</v>
      </c>
      <c r="L91" s="8" t="n">
        <f aca="false">+[3]data1rev!J90</f>
        <v>10821.156</v>
      </c>
      <c r="M91" s="8" t="n">
        <f aca="false">+[3]data1rev!K90</f>
        <v>10791.59</v>
      </c>
      <c r="N91" s="8" t="n">
        <f aca="false">+[3]data1rev!L90</f>
        <v>10791.59</v>
      </c>
      <c r="O91" s="8" t="n">
        <f aca="false">+[3]data1rev!M90</f>
        <v>10275.62</v>
      </c>
      <c r="P91" s="8" t="n">
        <f aca="false">+[3]data1rev!N90</f>
        <v>10129.416</v>
      </c>
      <c r="Q91" s="8" t="n">
        <f aca="false">+[3]data1rev!O90</f>
        <v>10101.74</v>
      </c>
      <c r="R91" s="8" t="n">
        <f aca="false">+[3]data1rev!P90</f>
        <v>0</v>
      </c>
      <c r="S91" s="8" t="n">
        <f aca="false">+[3]data1rev!Q90</f>
        <v>0</v>
      </c>
      <c r="T91" s="8" t="n">
        <f aca="false">+[3]data1rev!R90</f>
        <v>0</v>
      </c>
      <c r="U91" s="8" t="n">
        <f aca="false">+[3]data1rev!S90</f>
        <v>0</v>
      </c>
      <c r="V91" s="8" t="n">
        <f aca="false">+[3]data1rev!T90</f>
        <v>0</v>
      </c>
      <c r="W91" s="8" t="n">
        <f aca="false">+[3]data1rev!U90</f>
        <v>0</v>
      </c>
      <c r="X91" s="8" t="n">
        <f aca="false">+[3]data1rev!V90</f>
        <v>0</v>
      </c>
      <c r="Y91" s="8" t="n">
        <f aca="false">+[3]data1rev!W90</f>
        <v>0</v>
      </c>
      <c r="Z91" s="8" t="n">
        <f aca="false">+[3]data1rev!X90</f>
        <v>0</v>
      </c>
      <c r="AA91" s="8" t="n">
        <f aca="false">+[3]data1rev!Y90</f>
        <v>0</v>
      </c>
      <c r="AB91" s="9"/>
      <c r="AC91" s="9"/>
      <c r="AD91" s="9"/>
      <c r="AE91" s="9"/>
      <c r="AF91" s="9"/>
      <c r="AG91" s="9"/>
      <c r="AH91" s="9"/>
      <c r="AI91" s="9"/>
      <c r="AJ91" s="9"/>
      <c r="AK91" s="1"/>
      <c r="AL91" s="1" t="e">
        <f aca="false">SUMPRODUCT(B91:AJ91,PVCapPrice)</f>
        <v>#DIV/0!</v>
      </c>
      <c r="AM91" s="1"/>
      <c r="AN91" s="1"/>
      <c r="AO91" s="1"/>
      <c r="AP91" s="1"/>
      <c r="AQ91" s="1"/>
    </row>
    <row r="92" customFormat="false" ht="11.25" hidden="false" customHeight="false" outlineLevel="0" collapsed="false">
      <c r="A92" s="1" t="n">
        <v>90</v>
      </c>
      <c r="B92" s="16"/>
      <c r="C92" s="8" t="n">
        <f aca="false">+[3]data1rev!A91</f>
        <v>21687.04</v>
      </c>
      <c r="D92" s="8" t="n">
        <f aca="false">+[3]data1rev!B91</f>
        <v>15575.226</v>
      </c>
      <c r="E92" s="8" t="n">
        <f aca="false">+[3]data1rev!C91</f>
        <v>13222.39</v>
      </c>
      <c r="F92" s="8" t="n">
        <f aca="false">+[3]data1rev!D91</f>
        <v>13061.89</v>
      </c>
      <c r="G92" s="8" t="n">
        <f aca="false">+[3]data1rev!E91</f>
        <v>13061.89</v>
      </c>
      <c r="H92" s="8" t="n">
        <f aca="false">+[3]data1rev!F91</f>
        <v>10821.156</v>
      </c>
      <c r="I92" s="8" t="n">
        <f aca="false">+[3]data1rev!G91</f>
        <v>10791.59</v>
      </c>
      <c r="J92" s="8" t="n">
        <f aca="false">+[3]data1rev!H91</f>
        <v>10791.59</v>
      </c>
      <c r="K92" s="8" t="n">
        <f aca="false">+[3]data1rev!I91</f>
        <v>10791.59</v>
      </c>
      <c r="L92" s="8" t="n">
        <f aca="false">+[3]data1rev!J91</f>
        <v>10821.156</v>
      </c>
      <c r="M92" s="8" t="n">
        <f aca="false">+[3]data1rev!K91</f>
        <v>10791.59</v>
      </c>
      <c r="N92" s="8" t="n">
        <f aca="false">+[3]data1rev!L91</f>
        <v>10791.59</v>
      </c>
      <c r="O92" s="8" t="n">
        <f aca="false">+[3]data1rev!M91</f>
        <v>10275.62</v>
      </c>
      <c r="P92" s="8" t="n">
        <f aca="false">+[3]data1rev!N91</f>
        <v>10129.416</v>
      </c>
      <c r="Q92" s="8" t="n">
        <f aca="false">+[3]data1rev!O91</f>
        <v>10101.74</v>
      </c>
      <c r="R92" s="8" t="n">
        <f aca="false">+[3]data1rev!P91</f>
        <v>0</v>
      </c>
      <c r="S92" s="8" t="n">
        <f aca="false">+[3]data1rev!Q91</f>
        <v>0</v>
      </c>
      <c r="T92" s="8" t="n">
        <f aca="false">+[3]data1rev!R91</f>
        <v>0</v>
      </c>
      <c r="U92" s="8" t="n">
        <f aca="false">+[3]data1rev!S91</f>
        <v>0</v>
      </c>
      <c r="V92" s="8" t="n">
        <f aca="false">+[3]data1rev!T91</f>
        <v>0</v>
      </c>
      <c r="W92" s="8" t="n">
        <f aca="false">+[3]data1rev!U91</f>
        <v>0</v>
      </c>
      <c r="X92" s="8" t="n">
        <f aca="false">+[3]data1rev!V91</f>
        <v>0</v>
      </c>
      <c r="Y92" s="8" t="n">
        <f aca="false">+[3]data1rev!W91</f>
        <v>0</v>
      </c>
      <c r="Z92" s="8" t="n">
        <f aca="false">+[3]data1rev!X91</f>
        <v>0</v>
      </c>
      <c r="AA92" s="8" t="n">
        <f aca="false">+[3]data1rev!Y91</f>
        <v>0</v>
      </c>
      <c r="AB92" s="9"/>
      <c r="AC92" s="9"/>
      <c r="AD92" s="9"/>
      <c r="AE92" s="9"/>
      <c r="AF92" s="9"/>
      <c r="AG92" s="9"/>
      <c r="AH92" s="9"/>
      <c r="AI92" s="9"/>
      <c r="AJ92" s="9"/>
      <c r="AK92" s="1"/>
      <c r="AL92" s="1" t="e">
        <f aca="false">SUMPRODUCT(B92:AJ92,PVCapPrice)</f>
        <v>#DIV/0!</v>
      </c>
      <c r="AM92" s="1"/>
      <c r="AN92" s="1"/>
      <c r="AO92" s="1"/>
      <c r="AP92" s="1"/>
      <c r="AQ92" s="1"/>
    </row>
    <row r="93" customFormat="false" ht="11.25" hidden="false" customHeight="false" outlineLevel="0" collapsed="false">
      <c r="A93" s="1" t="n">
        <v>91</v>
      </c>
      <c r="B93" s="16"/>
      <c r="C93" s="8" t="n">
        <f aca="false">+[3]data1rev!A92</f>
        <v>21687.04</v>
      </c>
      <c r="D93" s="8" t="n">
        <f aca="false">+[3]data1rev!B92</f>
        <v>15575.226</v>
      </c>
      <c r="E93" s="8" t="n">
        <f aca="false">+[3]data1rev!C92</f>
        <v>13222.39</v>
      </c>
      <c r="F93" s="8" t="n">
        <f aca="false">+[3]data1rev!D92</f>
        <v>13061.89</v>
      </c>
      <c r="G93" s="8" t="n">
        <f aca="false">+[3]data1rev!E92</f>
        <v>13061.89</v>
      </c>
      <c r="H93" s="8" t="n">
        <f aca="false">+[3]data1rev!F92</f>
        <v>10821.156</v>
      </c>
      <c r="I93" s="8" t="n">
        <f aca="false">+[3]data1rev!G92</f>
        <v>10791.59</v>
      </c>
      <c r="J93" s="8" t="n">
        <f aca="false">+[3]data1rev!H92</f>
        <v>10791.59</v>
      </c>
      <c r="K93" s="8" t="n">
        <f aca="false">+[3]data1rev!I92</f>
        <v>10791.59</v>
      </c>
      <c r="L93" s="8" t="n">
        <f aca="false">+[3]data1rev!J92</f>
        <v>10821.156</v>
      </c>
      <c r="M93" s="8" t="n">
        <f aca="false">+[3]data1rev!K92</f>
        <v>10791.59</v>
      </c>
      <c r="N93" s="8" t="n">
        <f aca="false">+[3]data1rev!L92</f>
        <v>10791.59</v>
      </c>
      <c r="O93" s="8" t="n">
        <f aca="false">+[3]data1rev!M92</f>
        <v>10275.62</v>
      </c>
      <c r="P93" s="8" t="n">
        <f aca="false">+[3]data1rev!N92</f>
        <v>10129.416</v>
      </c>
      <c r="Q93" s="8" t="n">
        <f aca="false">+[3]data1rev!O92</f>
        <v>10101.74</v>
      </c>
      <c r="R93" s="8" t="n">
        <f aca="false">+[3]data1rev!P92</f>
        <v>0</v>
      </c>
      <c r="S93" s="8" t="n">
        <f aca="false">+[3]data1rev!Q92</f>
        <v>0</v>
      </c>
      <c r="T93" s="8" t="n">
        <f aca="false">+[3]data1rev!R92</f>
        <v>0</v>
      </c>
      <c r="U93" s="8" t="n">
        <f aca="false">+[3]data1rev!S92</f>
        <v>0</v>
      </c>
      <c r="V93" s="8" t="n">
        <f aca="false">+[3]data1rev!T92</f>
        <v>0</v>
      </c>
      <c r="W93" s="8" t="n">
        <f aca="false">+[3]data1rev!U92</f>
        <v>0</v>
      </c>
      <c r="X93" s="8" t="n">
        <f aca="false">+[3]data1rev!V92</f>
        <v>0</v>
      </c>
      <c r="Y93" s="8" t="n">
        <f aca="false">+[3]data1rev!W92</f>
        <v>0</v>
      </c>
      <c r="Z93" s="8" t="n">
        <f aca="false">+[3]data1rev!X92</f>
        <v>0</v>
      </c>
      <c r="AA93" s="8" t="n">
        <f aca="false">+[3]data1rev!Y92</f>
        <v>0</v>
      </c>
      <c r="AB93" s="9"/>
      <c r="AC93" s="9"/>
      <c r="AD93" s="9"/>
      <c r="AE93" s="9"/>
      <c r="AF93" s="9"/>
      <c r="AG93" s="9"/>
      <c r="AH93" s="9"/>
      <c r="AI93" s="9"/>
      <c r="AJ93" s="9"/>
      <c r="AK93" s="1"/>
      <c r="AL93" s="1" t="e">
        <f aca="false">SUMPRODUCT(B93:AJ93,PVCapPrice)</f>
        <v>#DIV/0!</v>
      </c>
      <c r="AM93" s="1"/>
      <c r="AN93" s="1"/>
      <c r="AO93" s="1"/>
      <c r="AP93" s="1"/>
      <c r="AQ93" s="1"/>
    </row>
    <row r="94" customFormat="false" ht="11.25" hidden="false" customHeight="false" outlineLevel="0" collapsed="false">
      <c r="A94" s="1" t="n">
        <v>92</v>
      </c>
      <c r="B94" s="16"/>
      <c r="C94" s="8" t="n">
        <f aca="false">+[3]data1rev!A93</f>
        <v>21687.04</v>
      </c>
      <c r="D94" s="8" t="n">
        <f aca="false">+[3]data1rev!B93</f>
        <v>15575.226</v>
      </c>
      <c r="E94" s="8" t="n">
        <f aca="false">+[3]data1rev!C93</f>
        <v>13222.39</v>
      </c>
      <c r="F94" s="8" t="n">
        <f aca="false">+[3]data1rev!D93</f>
        <v>13061.89</v>
      </c>
      <c r="G94" s="8" t="n">
        <f aca="false">+[3]data1rev!E93</f>
        <v>13061.89</v>
      </c>
      <c r="H94" s="8" t="n">
        <f aca="false">+[3]data1rev!F93</f>
        <v>10821.156</v>
      </c>
      <c r="I94" s="8" t="n">
        <f aca="false">+[3]data1rev!G93</f>
        <v>10791.59</v>
      </c>
      <c r="J94" s="8" t="n">
        <f aca="false">+[3]data1rev!H93</f>
        <v>10791.59</v>
      </c>
      <c r="K94" s="8" t="n">
        <f aca="false">+[3]data1rev!I93</f>
        <v>10791.59</v>
      </c>
      <c r="L94" s="8" t="n">
        <f aca="false">+[3]data1rev!J93</f>
        <v>10821.156</v>
      </c>
      <c r="M94" s="8" t="n">
        <f aca="false">+[3]data1rev!K93</f>
        <v>10791.59</v>
      </c>
      <c r="N94" s="8" t="n">
        <f aca="false">+[3]data1rev!L93</f>
        <v>10791.59</v>
      </c>
      <c r="O94" s="8" t="n">
        <f aca="false">+[3]data1rev!M93</f>
        <v>10275.62</v>
      </c>
      <c r="P94" s="8" t="n">
        <f aca="false">+[3]data1rev!N93</f>
        <v>10129.416</v>
      </c>
      <c r="Q94" s="8" t="n">
        <f aca="false">+[3]data1rev!O93</f>
        <v>10101.74</v>
      </c>
      <c r="R94" s="8" t="n">
        <f aca="false">+[3]data1rev!P93</f>
        <v>0</v>
      </c>
      <c r="S94" s="8" t="n">
        <f aca="false">+[3]data1rev!Q93</f>
        <v>0</v>
      </c>
      <c r="T94" s="8" t="n">
        <f aca="false">+[3]data1rev!R93</f>
        <v>0</v>
      </c>
      <c r="U94" s="8" t="n">
        <f aca="false">+[3]data1rev!S93</f>
        <v>0</v>
      </c>
      <c r="V94" s="8" t="n">
        <f aca="false">+[3]data1rev!T93</f>
        <v>0</v>
      </c>
      <c r="W94" s="8" t="n">
        <f aca="false">+[3]data1rev!U93</f>
        <v>0</v>
      </c>
      <c r="X94" s="8" t="n">
        <f aca="false">+[3]data1rev!V93</f>
        <v>0</v>
      </c>
      <c r="Y94" s="8" t="n">
        <f aca="false">+[3]data1rev!W93</f>
        <v>0</v>
      </c>
      <c r="Z94" s="8" t="n">
        <f aca="false">+[3]data1rev!X93</f>
        <v>0</v>
      </c>
      <c r="AA94" s="8" t="n">
        <f aca="false">+[3]data1rev!Y93</f>
        <v>0</v>
      </c>
      <c r="AB94" s="9"/>
      <c r="AC94" s="9"/>
      <c r="AD94" s="9"/>
      <c r="AE94" s="9"/>
      <c r="AF94" s="9"/>
      <c r="AG94" s="9"/>
      <c r="AH94" s="9"/>
      <c r="AI94" s="9"/>
      <c r="AJ94" s="9"/>
      <c r="AK94" s="1"/>
      <c r="AL94" s="1" t="e">
        <f aca="false">SUMPRODUCT(B94:AJ94,PVCapPrice)</f>
        <v>#DIV/0!</v>
      </c>
      <c r="AM94" s="1"/>
      <c r="AN94" s="1"/>
      <c r="AO94" s="1"/>
      <c r="AP94" s="1"/>
      <c r="AQ94" s="1"/>
    </row>
    <row r="95" customFormat="false" ht="11.25" hidden="false" customHeight="false" outlineLevel="0" collapsed="false">
      <c r="A95" s="1" t="n">
        <v>93</v>
      </c>
      <c r="B95" s="16"/>
      <c r="C95" s="8" t="n">
        <f aca="false">+[3]data1rev!A94</f>
        <v>21687.04</v>
      </c>
      <c r="D95" s="8" t="n">
        <f aca="false">+[3]data1rev!B94</f>
        <v>15575.226</v>
      </c>
      <c r="E95" s="8" t="n">
        <f aca="false">+[3]data1rev!C94</f>
        <v>13222.39</v>
      </c>
      <c r="F95" s="8" t="n">
        <f aca="false">+[3]data1rev!D94</f>
        <v>13061.89</v>
      </c>
      <c r="G95" s="8" t="n">
        <f aca="false">+[3]data1rev!E94</f>
        <v>13061.89</v>
      </c>
      <c r="H95" s="8" t="n">
        <f aca="false">+[3]data1rev!F94</f>
        <v>10821.156</v>
      </c>
      <c r="I95" s="8" t="n">
        <f aca="false">+[3]data1rev!G94</f>
        <v>10791.59</v>
      </c>
      <c r="J95" s="8" t="n">
        <f aca="false">+[3]data1rev!H94</f>
        <v>10791.59</v>
      </c>
      <c r="K95" s="8" t="n">
        <f aca="false">+[3]data1rev!I94</f>
        <v>10791.59</v>
      </c>
      <c r="L95" s="8" t="n">
        <f aca="false">+[3]data1rev!J94</f>
        <v>10821.156</v>
      </c>
      <c r="M95" s="8" t="n">
        <f aca="false">+[3]data1rev!K94</f>
        <v>10791.59</v>
      </c>
      <c r="N95" s="8" t="n">
        <f aca="false">+[3]data1rev!L94</f>
        <v>10791.59</v>
      </c>
      <c r="O95" s="8" t="n">
        <f aca="false">+[3]data1rev!M94</f>
        <v>10275.62</v>
      </c>
      <c r="P95" s="8" t="n">
        <f aca="false">+[3]data1rev!N94</f>
        <v>10129.416</v>
      </c>
      <c r="Q95" s="8" t="n">
        <f aca="false">+[3]data1rev!O94</f>
        <v>10101.74</v>
      </c>
      <c r="R95" s="8" t="n">
        <f aca="false">+[3]data1rev!P94</f>
        <v>0</v>
      </c>
      <c r="S95" s="8" t="n">
        <f aca="false">+[3]data1rev!Q94</f>
        <v>0</v>
      </c>
      <c r="T95" s="8" t="n">
        <f aca="false">+[3]data1rev!R94</f>
        <v>0</v>
      </c>
      <c r="U95" s="8" t="n">
        <f aca="false">+[3]data1rev!S94</f>
        <v>0</v>
      </c>
      <c r="V95" s="8" t="n">
        <f aca="false">+[3]data1rev!T94</f>
        <v>0</v>
      </c>
      <c r="W95" s="8" t="n">
        <f aca="false">+[3]data1rev!U94</f>
        <v>0</v>
      </c>
      <c r="X95" s="8" t="n">
        <f aca="false">+[3]data1rev!V94</f>
        <v>0</v>
      </c>
      <c r="Y95" s="8" t="n">
        <f aca="false">+[3]data1rev!W94</f>
        <v>0</v>
      </c>
      <c r="Z95" s="8" t="n">
        <f aca="false">+[3]data1rev!X94</f>
        <v>0</v>
      </c>
      <c r="AA95" s="8" t="n">
        <f aca="false">+[3]data1rev!Y94</f>
        <v>0</v>
      </c>
      <c r="AB95" s="9"/>
      <c r="AC95" s="9"/>
      <c r="AD95" s="9"/>
      <c r="AE95" s="9"/>
      <c r="AF95" s="9"/>
      <c r="AG95" s="9"/>
      <c r="AH95" s="9"/>
      <c r="AI95" s="9"/>
      <c r="AJ95" s="9"/>
      <c r="AK95" s="1"/>
      <c r="AL95" s="1" t="e">
        <f aca="false">SUMPRODUCT(B95:AJ95,PVCapPrice)</f>
        <v>#DIV/0!</v>
      </c>
      <c r="AM95" s="1"/>
      <c r="AN95" s="1"/>
      <c r="AO95" s="1"/>
      <c r="AP95" s="1"/>
      <c r="AQ95" s="1"/>
    </row>
    <row r="96" customFormat="false" ht="11.25" hidden="false" customHeight="false" outlineLevel="0" collapsed="false">
      <c r="A96" s="1" t="n">
        <v>94</v>
      </c>
      <c r="B96" s="16"/>
      <c r="C96" s="8" t="n">
        <f aca="false">+[3]data1rev!A95</f>
        <v>21687.04</v>
      </c>
      <c r="D96" s="8" t="n">
        <f aca="false">+[3]data1rev!B95</f>
        <v>15575.226</v>
      </c>
      <c r="E96" s="8" t="n">
        <f aca="false">+[3]data1rev!C95</f>
        <v>13222.39</v>
      </c>
      <c r="F96" s="8" t="n">
        <f aca="false">+[3]data1rev!D95</f>
        <v>13061.89</v>
      </c>
      <c r="G96" s="8" t="n">
        <f aca="false">+[3]data1rev!E95</f>
        <v>13061.89</v>
      </c>
      <c r="H96" s="8" t="n">
        <f aca="false">+[3]data1rev!F95</f>
        <v>10821.156</v>
      </c>
      <c r="I96" s="8" t="n">
        <f aca="false">+[3]data1rev!G95</f>
        <v>10791.59</v>
      </c>
      <c r="J96" s="8" t="n">
        <f aca="false">+[3]data1rev!H95</f>
        <v>10791.59</v>
      </c>
      <c r="K96" s="8" t="n">
        <f aca="false">+[3]data1rev!I95</f>
        <v>10791.59</v>
      </c>
      <c r="L96" s="8" t="n">
        <f aca="false">+[3]data1rev!J95</f>
        <v>10821.156</v>
      </c>
      <c r="M96" s="8" t="n">
        <f aca="false">+[3]data1rev!K95</f>
        <v>10791.59</v>
      </c>
      <c r="N96" s="8" t="n">
        <f aca="false">+[3]data1rev!L95</f>
        <v>10791.59</v>
      </c>
      <c r="O96" s="8" t="n">
        <f aca="false">+[3]data1rev!M95</f>
        <v>10275.62</v>
      </c>
      <c r="P96" s="8" t="n">
        <f aca="false">+[3]data1rev!N95</f>
        <v>10129.416</v>
      </c>
      <c r="Q96" s="8" t="n">
        <f aca="false">+[3]data1rev!O95</f>
        <v>10101.74</v>
      </c>
      <c r="R96" s="8" t="n">
        <f aca="false">+[3]data1rev!P95</f>
        <v>0</v>
      </c>
      <c r="S96" s="8" t="n">
        <f aca="false">+[3]data1rev!Q95</f>
        <v>0</v>
      </c>
      <c r="T96" s="8" t="n">
        <f aca="false">+[3]data1rev!R95</f>
        <v>0</v>
      </c>
      <c r="U96" s="8" t="n">
        <f aca="false">+[3]data1rev!S95</f>
        <v>0</v>
      </c>
      <c r="V96" s="8" t="n">
        <f aca="false">+[3]data1rev!T95</f>
        <v>0</v>
      </c>
      <c r="W96" s="8" t="n">
        <f aca="false">+[3]data1rev!U95</f>
        <v>0</v>
      </c>
      <c r="X96" s="8" t="n">
        <f aca="false">+[3]data1rev!V95</f>
        <v>0</v>
      </c>
      <c r="Y96" s="8" t="n">
        <f aca="false">+[3]data1rev!W95</f>
        <v>0</v>
      </c>
      <c r="Z96" s="8" t="n">
        <f aca="false">+[3]data1rev!X95</f>
        <v>0</v>
      </c>
      <c r="AA96" s="8" t="n">
        <f aca="false">+[3]data1rev!Y95</f>
        <v>0</v>
      </c>
      <c r="AB96" s="9"/>
      <c r="AC96" s="9"/>
      <c r="AD96" s="9"/>
      <c r="AE96" s="9"/>
      <c r="AF96" s="9"/>
      <c r="AG96" s="9"/>
      <c r="AH96" s="9"/>
      <c r="AI96" s="9"/>
      <c r="AJ96" s="9"/>
      <c r="AK96" s="1"/>
      <c r="AL96" s="1" t="e">
        <f aca="false">SUMPRODUCT(B96:AJ96,PVCapPrice)</f>
        <v>#DIV/0!</v>
      </c>
      <c r="AM96" s="1"/>
      <c r="AN96" s="1"/>
      <c r="AO96" s="1"/>
      <c r="AP96" s="1"/>
      <c r="AQ96" s="1"/>
    </row>
    <row r="97" customFormat="false" ht="11.25" hidden="false" customHeight="false" outlineLevel="0" collapsed="false">
      <c r="A97" s="1" t="n">
        <v>95</v>
      </c>
      <c r="B97" s="16"/>
      <c r="C97" s="8" t="n">
        <f aca="false">+[3]data1rev!A96</f>
        <v>21687.04</v>
      </c>
      <c r="D97" s="8" t="n">
        <f aca="false">+[3]data1rev!B96</f>
        <v>15575.226</v>
      </c>
      <c r="E97" s="8" t="n">
        <f aca="false">+[3]data1rev!C96</f>
        <v>13222.39</v>
      </c>
      <c r="F97" s="8" t="n">
        <f aca="false">+[3]data1rev!D96</f>
        <v>13061.89</v>
      </c>
      <c r="G97" s="8" t="n">
        <f aca="false">+[3]data1rev!E96</f>
        <v>13061.89</v>
      </c>
      <c r="H97" s="8" t="n">
        <f aca="false">+[3]data1rev!F96</f>
        <v>10821.156</v>
      </c>
      <c r="I97" s="8" t="n">
        <f aca="false">+[3]data1rev!G96</f>
        <v>10791.59</v>
      </c>
      <c r="J97" s="8" t="n">
        <f aca="false">+[3]data1rev!H96</f>
        <v>10791.59</v>
      </c>
      <c r="K97" s="8" t="n">
        <f aca="false">+[3]data1rev!I96</f>
        <v>10791.59</v>
      </c>
      <c r="L97" s="8" t="n">
        <f aca="false">+[3]data1rev!J96</f>
        <v>10821.156</v>
      </c>
      <c r="M97" s="8" t="n">
        <f aca="false">+[3]data1rev!K96</f>
        <v>10791.59</v>
      </c>
      <c r="N97" s="8" t="n">
        <f aca="false">+[3]data1rev!L96</f>
        <v>10791.59</v>
      </c>
      <c r="O97" s="8" t="n">
        <f aca="false">+[3]data1rev!M96</f>
        <v>10275.62</v>
      </c>
      <c r="P97" s="8" t="n">
        <f aca="false">+[3]data1rev!N96</f>
        <v>10129.416</v>
      </c>
      <c r="Q97" s="8" t="n">
        <f aca="false">+[3]data1rev!O96</f>
        <v>10101.74</v>
      </c>
      <c r="R97" s="8" t="n">
        <f aca="false">+[3]data1rev!P96</f>
        <v>0</v>
      </c>
      <c r="S97" s="8" t="n">
        <f aca="false">+[3]data1rev!Q96</f>
        <v>0</v>
      </c>
      <c r="T97" s="8" t="n">
        <f aca="false">+[3]data1rev!R96</f>
        <v>0</v>
      </c>
      <c r="U97" s="8" t="n">
        <f aca="false">+[3]data1rev!S96</f>
        <v>0</v>
      </c>
      <c r="V97" s="8" t="n">
        <f aca="false">+[3]data1rev!T96</f>
        <v>0</v>
      </c>
      <c r="W97" s="8" t="n">
        <f aca="false">+[3]data1rev!U96</f>
        <v>0</v>
      </c>
      <c r="X97" s="8" t="n">
        <f aca="false">+[3]data1rev!V96</f>
        <v>0</v>
      </c>
      <c r="Y97" s="8" t="n">
        <f aca="false">+[3]data1rev!W96</f>
        <v>0</v>
      </c>
      <c r="Z97" s="8" t="n">
        <f aca="false">+[3]data1rev!X96</f>
        <v>0</v>
      </c>
      <c r="AA97" s="8" t="n">
        <f aca="false">+[3]data1rev!Y96</f>
        <v>0</v>
      </c>
      <c r="AB97" s="9"/>
      <c r="AC97" s="9"/>
      <c r="AD97" s="9"/>
      <c r="AE97" s="9"/>
      <c r="AF97" s="9"/>
      <c r="AG97" s="9"/>
      <c r="AH97" s="9"/>
      <c r="AI97" s="9"/>
      <c r="AJ97" s="9"/>
      <c r="AK97" s="1"/>
      <c r="AL97" s="1" t="e">
        <f aca="false">SUMPRODUCT(B97:AJ97,PVCapPrice)</f>
        <v>#DIV/0!</v>
      </c>
      <c r="AM97" s="1"/>
      <c r="AN97" s="1"/>
      <c r="AO97" s="1"/>
      <c r="AP97" s="1"/>
      <c r="AQ97" s="1"/>
    </row>
    <row r="98" customFormat="false" ht="11.25" hidden="false" customHeight="false" outlineLevel="0" collapsed="false">
      <c r="A98" s="1" t="n">
        <v>96</v>
      </c>
      <c r="B98" s="16"/>
      <c r="C98" s="8" t="n">
        <f aca="false">+[3]data1rev!A97</f>
        <v>21687.04</v>
      </c>
      <c r="D98" s="8" t="n">
        <f aca="false">+[3]data1rev!B97</f>
        <v>15575.226</v>
      </c>
      <c r="E98" s="8" t="n">
        <f aca="false">+[3]data1rev!C97</f>
        <v>13222.39</v>
      </c>
      <c r="F98" s="8" t="n">
        <f aca="false">+[3]data1rev!D97</f>
        <v>13061.89</v>
      </c>
      <c r="G98" s="8" t="n">
        <f aca="false">+[3]data1rev!E97</f>
        <v>13061.89</v>
      </c>
      <c r="H98" s="8" t="n">
        <f aca="false">+[3]data1rev!F97</f>
        <v>10821.156</v>
      </c>
      <c r="I98" s="8" t="n">
        <f aca="false">+[3]data1rev!G97</f>
        <v>10791.59</v>
      </c>
      <c r="J98" s="8" t="n">
        <f aca="false">+[3]data1rev!H97</f>
        <v>10791.59</v>
      </c>
      <c r="K98" s="8" t="n">
        <f aca="false">+[3]data1rev!I97</f>
        <v>10791.59</v>
      </c>
      <c r="L98" s="8" t="n">
        <f aca="false">+[3]data1rev!J97</f>
        <v>10821.156</v>
      </c>
      <c r="M98" s="8" t="n">
        <f aca="false">+[3]data1rev!K97</f>
        <v>10791.59</v>
      </c>
      <c r="N98" s="8" t="n">
        <f aca="false">+[3]data1rev!L97</f>
        <v>10791.59</v>
      </c>
      <c r="O98" s="8" t="n">
        <f aca="false">+[3]data1rev!M97</f>
        <v>10275.62</v>
      </c>
      <c r="P98" s="8" t="n">
        <f aca="false">+[3]data1rev!N97</f>
        <v>10129.416</v>
      </c>
      <c r="Q98" s="8" t="n">
        <f aca="false">+[3]data1rev!O97</f>
        <v>10101.74</v>
      </c>
      <c r="R98" s="8" t="n">
        <f aca="false">+[3]data1rev!P97</f>
        <v>0</v>
      </c>
      <c r="S98" s="8" t="n">
        <f aca="false">+[3]data1rev!Q97</f>
        <v>0</v>
      </c>
      <c r="T98" s="8" t="n">
        <f aca="false">+[3]data1rev!R97</f>
        <v>0</v>
      </c>
      <c r="U98" s="8" t="n">
        <f aca="false">+[3]data1rev!S97</f>
        <v>0</v>
      </c>
      <c r="V98" s="8" t="n">
        <f aca="false">+[3]data1rev!T97</f>
        <v>0</v>
      </c>
      <c r="W98" s="8" t="n">
        <f aca="false">+[3]data1rev!U97</f>
        <v>0</v>
      </c>
      <c r="X98" s="8" t="n">
        <f aca="false">+[3]data1rev!V97</f>
        <v>0</v>
      </c>
      <c r="Y98" s="8" t="n">
        <f aca="false">+[3]data1rev!W97</f>
        <v>0</v>
      </c>
      <c r="Z98" s="8" t="n">
        <f aca="false">+[3]data1rev!X97</f>
        <v>0</v>
      </c>
      <c r="AA98" s="8" t="n">
        <f aca="false">+[3]data1rev!Y97</f>
        <v>0</v>
      </c>
      <c r="AB98" s="9"/>
      <c r="AC98" s="9"/>
      <c r="AD98" s="9"/>
      <c r="AE98" s="9"/>
      <c r="AF98" s="9"/>
      <c r="AG98" s="9"/>
      <c r="AH98" s="9"/>
      <c r="AI98" s="9"/>
      <c r="AJ98" s="9"/>
      <c r="AK98" s="1"/>
      <c r="AL98" s="1" t="e">
        <f aca="false">SUMPRODUCT(B98:AJ98,PVCapPrice)</f>
        <v>#DIV/0!</v>
      </c>
      <c r="AM98" s="1"/>
      <c r="AN98" s="1"/>
      <c r="AO98" s="1"/>
      <c r="AP98" s="1"/>
      <c r="AQ98" s="1"/>
    </row>
    <row r="99" customFormat="false" ht="11.25" hidden="false" customHeight="false" outlineLevel="0" collapsed="false">
      <c r="A99" s="1" t="n">
        <v>97</v>
      </c>
      <c r="B99" s="16"/>
      <c r="C99" s="8" t="n">
        <f aca="false">+[3]data1rev!A98</f>
        <v>21687.04</v>
      </c>
      <c r="D99" s="8" t="n">
        <f aca="false">+[3]data1rev!B98</f>
        <v>15575.226</v>
      </c>
      <c r="E99" s="8" t="n">
        <f aca="false">+[3]data1rev!C98</f>
        <v>13222.39</v>
      </c>
      <c r="F99" s="8" t="n">
        <f aca="false">+[3]data1rev!D98</f>
        <v>13061.89</v>
      </c>
      <c r="G99" s="8" t="n">
        <f aca="false">+[3]data1rev!E98</f>
        <v>13061.89</v>
      </c>
      <c r="H99" s="8" t="n">
        <f aca="false">+[3]data1rev!F98</f>
        <v>10821.156</v>
      </c>
      <c r="I99" s="8" t="n">
        <f aca="false">+[3]data1rev!G98</f>
        <v>10791.59</v>
      </c>
      <c r="J99" s="8" t="n">
        <f aca="false">+[3]data1rev!H98</f>
        <v>10791.59</v>
      </c>
      <c r="K99" s="8" t="n">
        <f aca="false">+[3]data1rev!I98</f>
        <v>10791.59</v>
      </c>
      <c r="L99" s="8" t="n">
        <f aca="false">+[3]data1rev!J98</f>
        <v>10821.156</v>
      </c>
      <c r="M99" s="8" t="n">
        <f aca="false">+[3]data1rev!K98</f>
        <v>10791.59</v>
      </c>
      <c r="N99" s="8" t="n">
        <f aca="false">+[3]data1rev!L98</f>
        <v>10791.59</v>
      </c>
      <c r="O99" s="8" t="n">
        <f aca="false">+[3]data1rev!M98</f>
        <v>10275.62</v>
      </c>
      <c r="P99" s="8" t="n">
        <f aca="false">+[3]data1rev!N98</f>
        <v>10129.416</v>
      </c>
      <c r="Q99" s="8" t="n">
        <f aca="false">+[3]data1rev!O98</f>
        <v>10101.74</v>
      </c>
      <c r="R99" s="8" t="n">
        <f aca="false">+[3]data1rev!P98</f>
        <v>0</v>
      </c>
      <c r="S99" s="8" t="n">
        <f aca="false">+[3]data1rev!Q98</f>
        <v>0</v>
      </c>
      <c r="T99" s="8" t="n">
        <f aca="false">+[3]data1rev!R98</f>
        <v>0</v>
      </c>
      <c r="U99" s="8" t="n">
        <f aca="false">+[3]data1rev!S98</f>
        <v>0</v>
      </c>
      <c r="V99" s="8" t="n">
        <f aca="false">+[3]data1rev!T98</f>
        <v>0</v>
      </c>
      <c r="W99" s="8" t="n">
        <f aca="false">+[3]data1rev!U98</f>
        <v>0</v>
      </c>
      <c r="X99" s="8" t="n">
        <f aca="false">+[3]data1rev!V98</f>
        <v>0</v>
      </c>
      <c r="Y99" s="8" t="n">
        <f aca="false">+[3]data1rev!W98</f>
        <v>0</v>
      </c>
      <c r="Z99" s="8" t="n">
        <f aca="false">+[3]data1rev!X98</f>
        <v>0</v>
      </c>
      <c r="AA99" s="8" t="n">
        <f aca="false">+[3]data1rev!Y98</f>
        <v>0</v>
      </c>
      <c r="AB99" s="9"/>
      <c r="AC99" s="9"/>
      <c r="AD99" s="9"/>
      <c r="AE99" s="9"/>
      <c r="AF99" s="9"/>
      <c r="AG99" s="9"/>
      <c r="AH99" s="9"/>
      <c r="AI99" s="9"/>
      <c r="AJ99" s="9"/>
      <c r="AK99" s="1"/>
      <c r="AL99" s="1" t="e">
        <f aca="false">SUMPRODUCT(B99:AJ99,PVCapPrice)</f>
        <v>#DIV/0!</v>
      </c>
      <c r="AM99" s="1"/>
      <c r="AN99" s="1"/>
      <c r="AO99" s="1"/>
      <c r="AP99" s="1"/>
      <c r="AQ99" s="1"/>
    </row>
    <row r="100" customFormat="false" ht="11.25" hidden="false" customHeight="false" outlineLevel="0" collapsed="false">
      <c r="A100" s="1" t="n">
        <v>98</v>
      </c>
      <c r="B100" s="16"/>
      <c r="C100" s="8" t="n">
        <f aca="false">+[3]data1rev!A99</f>
        <v>21687.04</v>
      </c>
      <c r="D100" s="8" t="n">
        <f aca="false">+[3]data1rev!B99</f>
        <v>15575.226</v>
      </c>
      <c r="E100" s="8" t="n">
        <f aca="false">+[3]data1rev!C99</f>
        <v>13222.39</v>
      </c>
      <c r="F100" s="8" t="n">
        <f aca="false">+[3]data1rev!D99</f>
        <v>13061.89</v>
      </c>
      <c r="G100" s="8" t="n">
        <f aca="false">+[3]data1rev!E99</f>
        <v>13061.89</v>
      </c>
      <c r="H100" s="8" t="n">
        <f aca="false">+[3]data1rev!F99</f>
        <v>10821.156</v>
      </c>
      <c r="I100" s="8" t="n">
        <f aca="false">+[3]data1rev!G99</f>
        <v>10791.59</v>
      </c>
      <c r="J100" s="8" t="n">
        <f aca="false">+[3]data1rev!H99</f>
        <v>10791.59</v>
      </c>
      <c r="K100" s="8" t="n">
        <f aca="false">+[3]data1rev!I99</f>
        <v>10791.59</v>
      </c>
      <c r="L100" s="8" t="n">
        <f aca="false">+[3]data1rev!J99</f>
        <v>10821.156</v>
      </c>
      <c r="M100" s="8" t="n">
        <f aca="false">+[3]data1rev!K99</f>
        <v>10791.59</v>
      </c>
      <c r="N100" s="8" t="n">
        <f aca="false">+[3]data1rev!L99</f>
        <v>10791.59</v>
      </c>
      <c r="O100" s="8" t="n">
        <f aca="false">+[3]data1rev!M99</f>
        <v>10275.62</v>
      </c>
      <c r="P100" s="8" t="n">
        <f aca="false">+[3]data1rev!N99</f>
        <v>10129.416</v>
      </c>
      <c r="Q100" s="8" t="n">
        <f aca="false">+[3]data1rev!O99</f>
        <v>10101.74</v>
      </c>
      <c r="R100" s="8" t="n">
        <f aca="false">+[3]data1rev!P99</f>
        <v>0</v>
      </c>
      <c r="S100" s="8" t="n">
        <f aca="false">+[3]data1rev!Q99</f>
        <v>0</v>
      </c>
      <c r="T100" s="8" t="n">
        <f aca="false">+[3]data1rev!R99</f>
        <v>0</v>
      </c>
      <c r="U100" s="8" t="n">
        <f aca="false">+[3]data1rev!S99</f>
        <v>0</v>
      </c>
      <c r="V100" s="8" t="n">
        <f aca="false">+[3]data1rev!T99</f>
        <v>0</v>
      </c>
      <c r="W100" s="8" t="n">
        <f aca="false">+[3]data1rev!U99</f>
        <v>0</v>
      </c>
      <c r="X100" s="8" t="n">
        <f aca="false">+[3]data1rev!V99</f>
        <v>0</v>
      </c>
      <c r="Y100" s="8" t="n">
        <f aca="false">+[3]data1rev!W99</f>
        <v>0</v>
      </c>
      <c r="Z100" s="8" t="n">
        <f aca="false">+[3]data1rev!X99</f>
        <v>0</v>
      </c>
      <c r="AA100" s="8" t="n">
        <f aca="false">+[3]data1rev!Y99</f>
        <v>0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1"/>
      <c r="AL100" s="1" t="e">
        <f aca="false">SUMPRODUCT(B100:AJ100,PVCapPrice)</f>
        <v>#DIV/0!</v>
      </c>
      <c r="AM100" s="1"/>
      <c r="AN100" s="1"/>
      <c r="AO100" s="1"/>
      <c r="AP100" s="1"/>
      <c r="AQ100" s="1"/>
    </row>
    <row r="101" customFormat="false" ht="11.25" hidden="false" customHeight="false" outlineLevel="0" collapsed="false">
      <c r="A101" s="1" t="n">
        <v>99</v>
      </c>
      <c r="B101" s="16"/>
      <c r="C101" s="8" t="n">
        <f aca="false">+[3]data1rev!A100</f>
        <v>21687.04</v>
      </c>
      <c r="D101" s="8" t="n">
        <f aca="false">+[3]data1rev!B100</f>
        <v>15575.226</v>
      </c>
      <c r="E101" s="8" t="n">
        <f aca="false">+[3]data1rev!C100</f>
        <v>13222.39</v>
      </c>
      <c r="F101" s="8" t="n">
        <f aca="false">+[3]data1rev!D100</f>
        <v>13061.89</v>
      </c>
      <c r="G101" s="8" t="n">
        <f aca="false">+[3]data1rev!E100</f>
        <v>13061.89</v>
      </c>
      <c r="H101" s="8" t="n">
        <f aca="false">+[3]data1rev!F100</f>
        <v>10821.156</v>
      </c>
      <c r="I101" s="8" t="n">
        <f aca="false">+[3]data1rev!G100</f>
        <v>10791.59</v>
      </c>
      <c r="J101" s="8" t="n">
        <f aca="false">+[3]data1rev!H100</f>
        <v>10791.59</v>
      </c>
      <c r="K101" s="8" t="n">
        <f aca="false">+[3]data1rev!I100</f>
        <v>10791.59</v>
      </c>
      <c r="L101" s="8" t="n">
        <f aca="false">+[3]data1rev!J100</f>
        <v>10821.156</v>
      </c>
      <c r="M101" s="8" t="n">
        <f aca="false">+[3]data1rev!K100</f>
        <v>10791.59</v>
      </c>
      <c r="N101" s="8" t="n">
        <f aca="false">+[3]data1rev!L100</f>
        <v>10791.59</v>
      </c>
      <c r="O101" s="8" t="n">
        <f aca="false">+[3]data1rev!M100</f>
        <v>10275.62</v>
      </c>
      <c r="P101" s="8" t="n">
        <f aca="false">+[3]data1rev!N100</f>
        <v>10129.416</v>
      </c>
      <c r="Q101" s="8" t="n">
        <f aca="false">+[3]data1rev!O100</f>
        <v>10101.74</v>
      </c>
      <c r="R101" s="8" t="n">
        <f aca="false">+[3]data1rev!P100</f>
        <v>0</v>
      </c>
      <c r="S101" s="8" t="n">
        <f aca="false">+[3]data1rev!Q100</f>
        <v>0</v>
      </c>
      <c r="T101" s="8" t="n">
        <f aca="false">+[3]data1rev!R100</f>
        <v>0</v>
      </c>
      <c r="U101" s="8" t="n">
        <f aca="false">+[3]data1rev!S100</f>
        <v>0</v>
      </c>
      <c r="V101" s="8" t="n">
        <f aca="false">+[3]data1rev!T100</f>
        <v>0</v>
      </c>
      <c r="W101" s="8" t="n">
        <f aca="false">+[3]data1rev!U100</f>
        <v>0</v>
      </c>
      <c r="X101" s="8" t="n">
        <f aca="false">+[3]data1rev!V100</f>
        <v>0</v>
      </c>
      <c r="Y101" s="8" t="n">
        <f aca="false">+[3]data1rev!W100</f>
        <v>0</v>
      </c>
      <c r="Z101" s="8" t="n">
        <f aca="false">+[3]data1rev!X100</f>
        <v>0</v>
      </c>
      <c r="AA101" s="8" t="n">
        <f aca="false">+[3]data1rev!Y100</f>
        <v>0</v>
      </c>
      <c r="AB101" s="9"/>
      <c r="AC101" s="9"/>
      <c r="AD101" s="9"/>
      <c r="AE101" s="9"/>
      <c r="AF101" s="9"/>
      <c r="AG101" s="9"/>
      <c r="AH101" s="9"/>
      <c r="AI101" s="9"/>
      <c r="AJ101" s="9"/>
      <c r="AK101" s="1"/>
      <c r="AL101" s="1" t="e">
        <f aca="false">SUMPRODUCT(B101:AJ101,PVCapPrice)</f>
        <v>#DIV/0!</v>
      </c>
      <c r="AM101" s="1"/>
      <c r="AN101" s="1"/>
      <c r="AO101" s="1"/>
      <c r="AP101" s="1"/>
      <c r="AQ101" s="1"/>
    </row>
    <row r="102" customFormat="false" ht="11.25" hidden="false" customHeight="false" outlineLevel="0" collapsed="false">
      <c r="A102" s="1" t="n">
        <v>100</v>
      </c>
      <c r="B102" s="16"/>
      <c r="C102" s="8" t="n">
        <f aca="false">+[3]data1rev!A101</f>
        <v>21687.04</v>
      </c>
      <c r="D102" s="8" t="n">
        <f aca="false">+[3]data1rev!B101</f>
        <v>15575.226</v>
      </c>
      <c r="E102" s="8" t="n">
        <f aca="false">+[3]data1rev!C101</f>
        <v>13222.39</v>
      </c>
      <c r="F102" s="8" t="n">
        <f aca="false">+[3]data1rev!D101</f>
        <v>13061.89</v>
      </c>
      <c r="G102" s="8" t="n">
        <f aca="false">+[3]data1rev!E101</f>
        <v>13061.89</v>
      </c>
      <c r="H102" s="8" t="n">
        <f aca="false">+[3]data1rev!F101</f>
        <v>10821.156</v>
      </c>
      <c r="I102" s="8" t="n">
        <f aca="false">+[3]data1rev!G101</f>
        <v>10791.59</v>
      </c>
      <c r="J102" s="8" t="n">
        <f aca="false">+[3]data1rev!H101</f>
        <v>10791.59</v>
      </c>
      <c r="K102" s="8" t="n">
        <f aca="false">+[3]data1rev!I101</f>
        <v>10791.59</v>
      </c>
      <c r="L102" s="8" t="n">
        <f aca="false">+[3]data1rev!J101</f>
        <v>10821.156</v>
      </c>
      <c r="M102" s="8" t="n">
        <f aca="false">+[3]data1rev!K101</f>
        <v>10791.59</v>
      </c>
      <c r="N102" s="8" t="n">
        <f aca="false">+[3]data1rev!L101</f>
        <v>10791.59</v>
      </c>
      <c r="O102" s="8" t="n">
        <f aca="false">+[3]data1rev!M101</f>
        <v>10275.62</v>
      </c>
      <c r="P102" s="8" t="n">
        <f aca="false">+[3]data1rev!N101</f>
        <v>10129.416</v>
      </c>
      <c r="Q102" s="8" t="n">
        <f aca="false">+[3]data1rev!O101</f>
        <v>10101.74</v>
      </c>
      <c r="R102" s="8" t="n">
        <f aca="false">+[3]data1rev!P101</f>
        <v>0</v>
      </c>
      <c r="S102" s="8" t="n">
        <f aca="false">+[3]data1rev!Q101</f>
        <v>0</v>
      </c>
      <c r="T102" s="8" t="n">
        <f aca="false">+[3]data1rev!R101</f>
        <v>0</v>
      </c>
      <c r="U102" s="8" t="n">
        <f aca="false">+[3]data1rev!S101</f>
        <v>0</v>
      </c>
      <c r="V102" s="8" t="n">
        <f aca="false">+[3]data1rev!T101</f>
        <v>0</v>
      </c>
      <c r="W102" s="8" t="n">
        <f aca="false">+[3]data1rev!U101</f>
        <v>0</v>
      </c>
      <c r="X102" s="8" t="n">
        <f aca="false">+[3]data1rev!V101</f>
        <v>0</v>
      </c>
      <c r="Y102" s="8" t="n">
        <f aca="false">+[3]data1rev!W101</f>
        <v>0</v>
      </c>
      <c r="Z102" s="8" t="n">
        <f aca="false">+[3]data1rev!X101</f>
        <v>0</v>
      </c>
      <c r="AA102" s="8" t="n">
        <f aca="false">+[3]data1rev!Y101</f>
        <v>0</v>
      </c>
      <c r="AB102" s="9"/>
      <c r="AC102" s="9"/>
      <c r="AD102" s="9"/>
      <c r="AE102" s="9"/>
      <c r="AF102" s="9"/>
      <c r="AG102" s="9"/>
      <c r="AH102" s="9"/>
      <c r="AI102" s="9"/>
      <c r="AJ102" s="9"/>
      <c r="AK102" s="1"/>
      <c r="AL102" s="1" t="e">
        <f aca="false">SUMPRODUCT(B102:AJ102,PVCapPrice)</f>
        <v>#DIV/0!</v>
      </c>
      <c r="AM102" s="1"/>
      <c r="AN102" s="1"/>
      <c r="AO102" s="1"/>
      <c r="AP102" s="1"/>
      <c r="AQ102" s="1"/>
    </row>
    <row r="103" customFormat="false" ht="11.25" hidden="false" customHeight="false" outlineLevel="0" collapsed="false">
      <c r="A103" s="1" t="n">
        <v>101</v>
      </c>
      <c r="B103" s="16"/>
      <c r="C103" s="8" t="n">
        <f aca="false">+[3]data1rev!A102</f>
        <v>21687.04</v>
      </c>
      <c r="D103" s="8" t="n">
        <f aca="false">+[3]data1rev!B102</f>
        <v>15575.226</v>
      </c>
      <c r="E103" s="8" t="n">
        <f aca="false">+[3]data1rev!C102</f>
        <v>13222.39</v>
      </c>
      <c r="F103" s="8" t="n">
        <f aca="false">+[3]data1rev!D102</f>
        <v>13061.89</v>
      </c>
      <c r="G103" s="8" t="n">
        <f aca="false">+[3]data1rev!E102</f>
        <v>13061.89</v>
      </c>
      <c r="H103" s="8" t="n">
        <f aca="false">+[3]data1rev!F102</f>
        <v>10821.156</v>
      </c>
      <c r="I103" s="8" t="n">
        <f aca="false">+[3]data1rev!G102</f>
        <v>10791.59</v>
      </c>
      <c r="J103" s="8" t="n">
        <f aca="false">+[3]data1rev!H102</f>
        <v>10791.59</v>
      </c>
      <c r="K103" s="8" t="n">
        <f aca="false">+[3]data1rev!I102</f>
        <v>10791.59</v>
      </c>
      <c r="L103" s="8" t="n">
        <f aca="false">+[3]data1rev!J102</f>
        <v>10821.156</v>
      </c>
      <c r="M103" s="8" t="n">
        <f aca="false">+[3]data1rev!K102</f>
        <v>10791.59</v>
      </c>
      <c r="N103" s="8" t="n">
        <f aca="false">+[3]data1rev!L102</f>
        <v>10791.59</v>
      </c>
      <c r="O103" s="8" t="n">
        <f aca="false">+[3]data1rev!M102</f>
        <v>10275.62</v>
      </c>
      <c r="P103" s="8" t="n">
        <f aca="false">+[3]data1rev!N102</f>
        <v>10129.416</v>
      </c>
      <c r="Q103" s="8" t="n">
        <f aca="false">+[3]data1rev!O102</f>
        <v>10101.74</v>
      </c>
      <c r="R103" s="8" t="n">
        <f aca="false">+[3]data1rev!P102</f>
        <v>0</v>
      </c>
      <c r="S103" s="8" t="n">
        <f aca="false">+[3]data1rev!Q102</f>
        <v>0</v>
      </c>
      <c r="T103" s="8" t="n">
        <f aca="false">+[3]data1rev!R102</f>
        <v>0</v>
      </c>
      <c r="U103" s="8" t="n">
        <f aca="false">+[3]data1rev!S102</f>
        <v>0</v>
      </c>
      <c r="V103" s="8" t="n">
        <f aca="false">+[3]data1rev!T102</f>
        <v>0</v>
      </c>
      <c r="W103" s="8" t="n">
        <f aca="false">+[3]data1rev!U102</f>
        <v>0</v>
      </c>
      <c r="X103" s="8" t="n">
        <f aca="false">+[3]data1rev!V102</f>
        <v>0</v>
      </c>
      <c r="Y103" s="8" t="n">
        <f aca="false">+[3]data1rev!W102</f>
        <v>0</v>
      </c>
      <c r="Z103" s="8" t="n">
        <f aca="false">+[3]data1rev!X102</f>
        <v>0</v>
      </c>
      <c r="AA103" s="8" t="n">
        <f aca="false">+[3]data1rev!Y102</f>
        <v>0</v>
      </c>
      <c r="AB103" s="9"/>
      <c r="AC103" s="9"/>
      <c r="AD103" s="9"/>
      <c r="AE103" s="9"/>
      <c r="AF103" s="9"/>
      <c r="AG103" s="9"/>
      <c r="AH103" s="9"/>
      <c r="AI103" s="9"/>
      <c r="AJ103" s="9"/>
      <c r="AK103" s="1"/>
      <c r="AL103" s="1" t="e">
        <f aca="false">SUMPRODUCT(B103:AJ103,PVCapPrice)</f>
        <v>#DIV/0!</v>
      </c>
      <c r="AM103" s="1"/>
      <c r="AN103" s="1"/>
      <c r="AO103" s="1"/>
      <c r="AP103" s="1"/>
      <c r="AQ103" s="1"/>
    </row>
    <row r="104" customFormat="false" ht="11.25" hidden="false" customHeight="false" outlineLevel="0" collapsed="false">
      <c r="A104" s="1" t="n">
        <v>102</v>
      </c>
      <c r="B104" s="16"/>
      <c r="C104" s="8" t="n">
        <f aca="false">+[3]data1rev!A103</f>
        <v>21687.04</v>
      </c>
      <c r="D104" s="8" t="n">
        <f aca="false">+[3]data1rev!B103</f>
        <v>15575.226</v>
      </c>
      <c r="E104" s="8" t="n">
        <f aca="false">+[3]data1rev!C103</f>
        <v>13222.39</v>
      </c>
      <c r="F104" s="8" t="n">
        <f aca="false">+[3]data1rev!D103</f>
        <v>13061.89</v>
      </c>
      <c r="G104" s="8" t="n">
        <f aca="false">+[3]data1rev!E103</f>
        <v>13061.89</v>
      </c>
      <c r="H104" s="8" t="n">
        <f aca="false">+[3]data1rev!F103</f>
        <v>10821.156</v>
      </c>
      <c r="I104" s="8" t="n">
        <f aca="false">+[3]data1rev!G103</f>
        <v>10791.59</v>
      </c>
      <c r="J104" s="8" t="n">
        <f aca="false">+[3]data1rev!H103</f>
        <v>10791.59</v>
      </c>
      <c r="K104" s="8" t="n">
        <f aca="false">+[3]data1rev!I103</f>
        <v>10791.59</v>
      </c>
      <c r="L104" s="8" t="n">
        <f aca="false">+[3]data1rev!J103</f>
        <v>10821.156</v>
      </c>
      <c r="M104" s="8" t="n">
        <f aca="false">+[3]data1rev!K103</f>
        <v>10791.59</v>
      </c>
      <c r="N104" s="8" t="n">
        <f aca="false">+[3]data1rev!L103</f>
        <v>10791.59</v>
      </c>
      <c r="O104" s="8" t="n">
        <f aca="false">+[3]data1rev!M103</f>
        <v>10275.62</v>
      </c>
      <c r="P104" s="8" t="n">
        <f aca="false">+[3]data1rev!N103</f>
        <v>10129.416</v>
      </c>
      <c r="Q104" s="8" t="n">
        <f aca="false">+[3]data1rev!O103</f>
        <v>10101.74</v>
      </c>
      <c r="R104" s="8" t="n">
        <f aca="false">+[3]data1rev!P103</f>
        <v>0</v>
      </c>
      <c r="S104" s="8" t="n">
        <f aca="false">+[3]data1rev!Q103</f>
        <v>0</v>
      </c>
      <c r="T104" s="8" t="n">
        <f aca="false">+[3]data1rev!R103</f>
        <v>0</v>
      </c>
      <c r="U104" s="8" t="n">
        <f aca="false">+[3]data1rev!S103</f>
        <v>0</v>
      </c>
      <c r="V104" s="8" t="n">
        <f aca="false">+[3]data1rev!T103</f>
        <v>0</v>
      </c>
      <c r="W104" s="8" t="n">
        <f aca="false">+[3]data1rev!U103</f>
        <v>0</v>
      </c>
      <c r="X104" s="8" t="n">
        <f aca="false">+[3]data1rev!V103</f>
        <v>0</v>
      </c>
      <c r="Y104" s="8" t="n">
        <f aca="false">+[3]data1rev!W103</f>
        <v>0</v>
      </c>
      <c r="Z104" s="8" t="n">
        <f aca="false">+[3]data1rev!X103</f>
        <v>0</v>
      </c>
      <c r="AA104" s="8" t="n">
        <f aca="false">+[3]data1rev!Y103</f>
        <v>0</v>
      </c>
      <c r="AB104" s="9"/>
      <c r="AC104" s="9"/>
      <c r="AD104" s="9"/>
      <c r="AE104" s="9"/>
      <c r="AF104" s="9"/>
      <c r="AG104" s="9"/>
      <c r="AH104" s="9"/>
      <c r="AI104" s="9"/>
      <c r="AJ104" s="9"/>
      <c r="AK104" s="1"/>
      <c r="AL104" s="1" t="e">
        <f aca="false">SUMPRODUCT(B104:AJ104,PVCapPrice)</f>
        <v>#DIV/0!</v>
      </c>
      <c r="AM104" s="1"/>
      <c r="AN104" s="1"/>
      <c r="AO104" s="1"/>
      <c r="AP104" s="1"/>
      <c r="AQ104" s="1"/>
    </row>
    <row r="105" customFormat="false" ht="11.25" hidden="false" customHeight="false" outlineLevel="0" collapsed="false">
      <c r="A105" s="1" t="n">
        <v>103</v>
      </c>
      <c r="B105" s="16"/>
      <c r="C105" s="8" t="n">
        <f aca="false">+[3]data1rev!A104</f>
        <v>21687.04</v>
      </c>
      <c r="D105" s="8" t="n">
        <f aca="false">+[3]data1rev!B104</f>
        <v>15575.226</v>
      </c>
      <c r="E105" s="8" t="n">
        <f aca="false">+[3]data1rev!C104</f>
        <v>13222.39</v>
      </c>
      <c r="F105" s="8" t="n">
        <f aca="false">+[3]data1rev!D104</f>
        <v>13061.89</v>
      </c>
      <c r="G105" s="8" t="n">
        <f aca="false">+[3]data1rev!E104</f>
        <v>13061.89</v>
      </c>
      <c r="H105" s="8" t="n">
        <f aca="false">+[3]data1rev!F104</f>
        <v>10821.156</v>
      </c>
      <c r="I105" s="8" t="n">
        <f aca="false">+[3]data1rev!G104</f>
        <v>10791.59</v>
      </c>
      <c r="J105" s="8" t="n">
        <f aca="false">+[3]data1rev!H104</f>
        <v>10791.59</v>
      </c>
      <c r="K105" s="8" t="n">
        <f aca="false">+[3]data1rev!I104</f>
        <v>10791.59</v>
      </c>
      <c r="L105" s="8" t="n">
        <f aca="false">+[3]data1rev!J104</f>
        <v>10821.156</v>
      </c>
      <c r="M105" s="8" t="n">
        <f aca="false">+[3]data1rev!K104</f>
        <v>10791.59</v>
      </c>
      <c r="N105" s="8" t="n">
        <f aca="false">+[3]data1rev!L104</f>
        <v>10791.59</v>
      </c>
      <c r="O105" s="8" t="n">
        <f aca="false">+[3]data1rev!M104</f>
        <v>10275.62</v>
      </c>
      <c r="P105" s="8" t="n">
        <f aca="false">+[3]data1rev!N104</f>
        <v>10129.416</v>
      </c>
      <c r="Q105" s="8" t="n">
        <f aca="false">+[3]data1rev!O104</f>
        <v>10101.74</v>
      </c>
      <c r="R105" s="8" t="n">
        <f aca="false">+[3]data1rev!P104</f>
        <v>0</v>
      </c>
      <c r="S105" s="8" t="n">
        <f aca="false">+[3]data1rev!Q104</f>
        <v>0</v>
      </c>
      <c r="T105" s="8" t="n">
        <f aca="false">+[3]data1rev!R104</f>
        <v>0</v>
      </c>
      <c r="U105" s="8" t="n">
        <f aca="false">+[3]data1rev!S104</f>
        <v>0</v>
      </c>
      <c r="V105" s="8" t="n">
        <f aca="false">+[3]data1rev!T104</f>
        <v>0</v>
      </c>
      <c r="W105" s="8" t="n">
        <f aca="false">+[3]data1rev!U104</f>
        <v>0</v>
      </c>
      <c r="X105" s="8" t="n">
        <f aca="false">+[3]data1rev!V104</f>
        <v>0</v>
      </c>
      <c r="Y105" s="8" t="n">
        <f aca="false">+[3]data1rev!W104</f>
        <v>0</v>
      </c>
      <c r="Z105" s="8" t="n">
        <f aca="false">+[3]data1rev!X104</f>
        <v>0</v>
      </c>
      <c r="AA105" s="8" t="n">
        <f aca="false">+[3]data1rev!Y104</f>
        <v>0</v>
      </c>
      <c r="AB105" s="9"/>
      <c r="AC105" s="9"/>
      <c r="AD105" s="9"/>
      <c r="AE105" s="9"/>
      <c r="AF105" s="9"/>
      <c r="AG105" s="9"/>
      <c r="AH105" s="9"/>
      <c r="AI105" s="9"/>
      <c r="AJ105" s="9"/>
      <c r="AK105" s="1"/>
      <c r="AL105" s="1" t="e">
        <f aca="false">SUMPRODUCT(B105:AJ105,PVCapPrice)</f>
        <v>#DIV/0!</v>
      </c>
      <c r="AM105" s="1"/>
      <c r="AN105" s="1"/>
      <c r="AO105" s="1"/>
      <c r="AP105" s="1"/>
      <c r="AQ105" s="1"/>
    </row>
    <row r="106" customFormat="false" ht="11.25" hidden="false" customHeight="false" outlineLevel="0" collapsed="false">
      <c r="A106" s="1" t="n">
        <v>104</v>
      </c>
      <c r="B106" s="16"/>
      <c r="C106" s="8" t="n">
        <f aca="false">+[3]data1rev!A105</f>
        <v>21687.04</v>
      </c>
      <c r="D106" s="8" t="n">
        <f aca="false">+[3]data1rev!B105</f>
        <v>15575.226</v>
      </c>
      <c r="E106" s="8" t="n">
        <f aca="false">+[3]data1rev!C105</f>
        <v>13222.39</v>
      </c>
      <c r="F106" s="8" t="n">
        <f aca="false">+[3]data1rev!D105</f>
        <v>13061.89</v>
      </c>
      <c r="G106" s="8" t="n">
        <f aca="false">+[3]data1rev!E105</f>
        <v>13061.89</v>
      </c>
      <c r="H106" s="8" t="n">
        <f aca="false">+[3]data1rev!F105</f>
        <v>10821.156</v>
      </c>
      <c r="I106" s="8" t="n">
        <f aca="false">+[3]data1rev!G105</f>
        <v>10791.59</v>
      </c>
      <c r="J106" s="8" t="n">
        <f aca="false">+[3]data1rev!H105</f>
        <v>10791.59</v>
      </c>
      <c r="K106" s="8" t="n">
        <f aca="false">+[3]data1rev!I105</f>
        <v>10791.59</v>
      </c>
      <c r="L106" s="8" t="n">
        <f aca="false">+[3]data1rev!J105</f>
        <v>10821.156</v>
      </c>
      <c r="M106" s="8" t="n">
        <f aca="false">+[3]data1rev!K105</f>
        <v>10791.59</v>
      </c>
      <c r="N106" s="8" t="n">
        <f aca="false">+[3]data1rev!L105</f>
        <v>10791.59</v>
      </c>
      <c r="O106" s="8" t="n">
        <f aca="false">+[3]data1rev!M105</f>
        <v>10275.62</v>
      </c>
      <c r="P106" s="8" t="n">
        <f aca="false">+[3]data1rev!N105</f>
        <v>10129.416</v>
      </c>
      <c r="Q106" s="8" t="n">
        <f aca="false">+[3]data1rev!O105</f>
        <v>10101.74</v>
      </c>
      <c r="R106" s="8" t="n">
        <f aca="false">+[3]data1rev!P105</f>
        <v>0</v>
      </c>
      <c r="S106" s="8" t="n">
        <f aca="false">+[3]data1rev!Q105</f>
        <v>0</v>
      </c>
      <c r="T106" s="8" t="n">
        <f aca="false">+[3]data1rev!R105</f>
        <v>0</v>
      </c>
      <c r="U106" s="8" t="n">
        <f aca="false">+[3]data1rev!S105</f>
        <v>0</v>
      </c>
      <c r="V106" s="8" t="n">
        <f aca="false">+[3]data1rev!T105</f>
        <v>0</v>
      </c>
      <c r="W106" s="8" t="n">
        <f aca="false">+[3]data1rev!U105</f>
        <v>0</v>
      </c>
      <c r="X106" s="8" t="n">
        <f aca="false">+[3]data1rev!V105</f>
        <v>0</v>
      </c>
      <c r="Y106" s="8" t="n">
        <f aca="false">+[3]data1rev!W105</f>
        <v>0</v>
      </c>
      <c r="Z106" s="8" t="n">
        <f aca="false">+[3]data1rev!X105</f>
        <v>0</v>
      </c>
      <c r="AA106" s="8" t="n">
        <f aca="false">+[3]data1rev!Y105</f>
        <v>0</v>
      </c>
      <c r="AB106" s="9"/>
      <c r="AC106" s="9"/>
      <c r="AD106" s="9"/>
      <c r="AE106" s="9"/>
      <c r="AF106" s="9"/>
      <c r="AG106" s="9"/>
      <c r="AH106" s="9"/>
      <c r="AI106" s="9"/>
      <c r="AJ106" s="9"/>
      <c r="AK106" s="1"/>
      <c r="AL106" s="1" t="e">
        <f aca="false">SUMPRODUCT(B106:AJ106,PVCapPrice)</f>
        <v>#DIV/0!</v>
      </c>
      <c r="AM106" s="1"/>
      <c r="AN106" s="1"/>
      <c r="AO106" s="1"/>
      <c r="AP106" s="1"/>
      <c r="AQ106" s="1"/>
    </row>
    <row r="107" customFormat="false" ht="11.25" hidden="false" customHeight="false" outlineLevel="0" collapsed="false">
      <c r="A107" s="1" t="n">
        <v>105</v>
      </c>
      <c r="B107" s="16"/>
      <c r="C107" s="8" t="n">
        <f aca="false">+[3]data1rev!A106</f>
        <v>21687.04</v>
      </c>
      <c r="D107" s="8" t="n">
        <f aca="false">+[3]data1rev!B106</f>
        <v>15575.226</v>
      </c>
      <c r="E107" s="8" t="n">
        <f aca="false">+[3]data1rev!C106</f>
        <v>13222.39</v>
      </c>
      <c r="F107" s="8" t="n">
        <f aca="false">+[3]data1rev!D106</f>
        <v>13061.89</v>
      </c>
      <c r="G107" s="8" t="n">
        <f aca="false">+[3]data1rev!E106</f>
        <v>13061.89</v>
      </c>
      <c r="H107" s="8" t="n">
        <f aca="false">+[3]data1rev!F106</f>
        <v>10821.156</v>
      </c>
      <c r="I107" s="8" t="n">
        <f aca="false">+[3]data1rev!G106</f>
        <v>10791.59</v>
      </c>
      <c r="J107" s="8" t="n">
        <f aca="false">+[3]data1rev!H106</f>
        <v>10791.59</v>
      </c>
      <c r="K107" s="8" t="n">
        <f aca="false">+[3]data1rev!I106</f>
        <v>10791.59</v>
      </c>
      <c r="L107" s="8" t="n">
        <f aca="false">+[3]data1rev!J106</f>
        <v>10821.156</v>
      </c>
      <c r="M107" s="8" t="n">
        <f aca="false">+[3]data1rev!K106</f>
        <v>10791.59</v>
      </c>
      <c r="N107" s="8" t="n">
        <f aca="false">+[3]data1rev!L106</f>
        <v>10791.59</v>
      </c>
      <c r="O107" s="8" t="n">
        <f aca="false">+[3]data1rev!M106</f>
        <v>10275.62</v>
      </c>
      <c r="P107" s="8" t="n">
        <f aca="false">+[3]data1rev!N106</f>
        <v>10129.416</v>
      </c>
      <c r="Q107" s="8" t="n">
        <f aca="false">+[3]data1rev!O106</f>
        <v>10101.74</v>
      </c>
      <c r="R107" s="8" t="n">
        <f aca="false">+[3]data1rev!P106</f>
        <v>0</v>
      </c>
      <c r="S107" s="8" t="n">
        <f aca="false">+[3]data1rev!Q106</f>
        <v>0</v>
      </c>
      <c r="T107" s="8" t="n">
        <f aca="false">+[3]data1rev!R106</f>
        <v>0</v>
      </c>
      <c r="U107" s="8" t="n">
        <f aca="false">+[3]data1rev!S106</f>
        <v>0</v>
      </c>
      <c r="V107" s="8" t="n">
        <f aca="false">+[3]data1rev!T106</f>
        <v>0</v>
      </c>
      <c r="W107" s="8" t="n">
        <f aca="false">+[3]data1rev!U106</f>
        <v>0</v>
      </c>
      <c r="X107" s="8" t="n">
        <f aca="false">+[3]data1rev!V106</f>
        <v>0</v>
      </c>
      <c r="Y107" s="8" t="n">
        <f aca="false">+[3]data1rev!W106</f>
        <v>0</v>
      </c>
      <c r="Z107" s="8" t="n">
        <f aca="false">+[3]data1rev!X106</f>
        <v>0</v>
      </c>
      <c r="AA107" s="8" t="n">
        <f aca="false">+[3]data1rev!Y106</f>
        <v>0</v>
      </c>
      <c r="AB107" s="9"/>
      <c r="AC107" s="9"/>
      <c r="AD107" s="9"/>
      <c r="AE107" s="9"/>
      <c r="AF107" s="9"/>
      <c r="AG107" s="9"/>
      <c r="AH107" s="9"/>
      <c r="AI107" s="9"/>
      <c r="AJ107" s="9"/>
      <c r="AK107" s="1"/>
      <c r="AL107" s="1" t="e">
        <f aca="false">SUMPRODUCT(B107:AJ107,PVCapPrice)</f>
        <v>#DIV/0!</v>
      </c>
      <c r="AM107" s="1"/>
      <c r="AN107" s="1"/>
      <c r="AO107" s="1"/>
      <c r="AP107" s="1"/>
      <c r="AQ107" s="1"/>
    </row>
    <row r="108" customFormat="false" ht="11.25" hidden="false" customHeight="false" outlineLevel="0" collapsed="false">
      <c r="A108" s="1" t="n">
        <v>106</v>
      </c>
      <c r="B108" s="16"/>
      <c r="C108" s="8" t="n">
        <f aca="false">+[3]data1rev!A107</f>
        <v>21687.04</v>
      </c>
      <c r="D108" s="8" t="n">
        <f aca="false">+[3]data1rev!B107</f>
        <v>15575.226</v>
      </c>
      <c r="E108" s="8" t="n">
        <f aca="false">+[3]data1rev!C107</f>
        <v>13222.39</v>
      </c>
      <c r="F108" s="8" t="n">
        <f aca="false">+[3]data1rev!D107</f>
        <v>13061.89</v>
      </c>
      <c r="G108" s="8" t="n">
        <f aca="false">+[3]data1rev!E107</f>
        <v>13061.89</v>
      </c>
      <c r="H108" s="8" t="n">
        <f aca="false">+[3]data1rev!F107</f>
        <v>10821.156</v>
      </c>
      <c r="I108" s="8" t="n">
        <f aca="false">+[3]data1rev!G107</f>
        <v>10791.59</v>
      </c>
      <c r="J108" s="8" t="n">
        <f aca="false">+[3]data1rev!H107</f>
        <v>10791.59</v>
      </c>
      <c r="K108" s="8" t="n">
        <f aca="false">+[3]data1rev!I107</f>
        <v>10791.59</v>
      </c>
      <c r="L108" s="8" t="n">
        <f aca="false">+[3]data1rev!J107</f>
        <v>10821.156</v>
      </c>
      <c r="M108" s="8" t="n">
        <f aca="false">+[3]data1rev!K107</f>
        <v>10791.59</v>
      </c>
      <c r="N108" s="8" t="n">
        <f aca="false">+[3]data1rev!L107</f>
        <v>10791.59</v>
      </c>
      <c r="O108" s="8" t="n">
        <f aca="false">+[3]data1rev!M107</f>
        <v>10275.62</v>
      </c>
      <c r="P108" s="8" t="n">
        <f aca="false">+[3]data1rev!N107</f>
        <v>10129.416</v>
      </c>
      <c r="Q108" s="8" t="n">
        <f aca="false">+[3]data1rev!O107</f>
        <v>10101.74</v>
      </c>
      <c r="R108" s="8" t="n">
        <f aca="false">+[3]data1rev!P107</f>
        <v>0</v>
      </c>
      <c r="S108" s="8" t="n">
        <f aca="false">+[3]data1rev!Q107</f>
        <v>0</v>
      </c>
      <c r="T108" s="8" t="n">
        <f aca="false">+[3]data1rev!R107</f>
        <v>0</v>
      </c>
      <c r="U108" s="8" t="n">
        <f aca="false">+[3]data1rev!S107</f>
        <v>0</v>
      </c>
      <c r="V108" s="8" t="n">
        <f aca="false">+[3]data1rev!T107</f>
        <v>0</v>
      </c>
      <c r="W108" s="8" t="n">
        <f aca="false">+[3]data1rev!U107</f>
        <v>0</v>
      </c>
      <c r="X108" s="8" t="n">
        <f aca="false">+[3]data1rev!V107</f>
        <v>0</v>
      </c>
      <c r="Y108" s="8" t="n">
        <f aca="false">+[3]data1rev!W107</f>
        <v>0</v>
      </c>
      <c r="Z108" s="8" t="n">
        <f aca="false">+[3]data1rev!X107</f>
        <v>0</v>
      </c>
      <c r="AA108" s="8" t="n">
        <f aca="false">+[3]data1rev!Y107</f>
        <v>0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1"/>
      <c r="AL108" s="1" t="e">
        <f aca="false">SUMPRODUCT(B108:AJ108,PVCapPrice)</f>
        <v>#DIV/0!</v>
      </c>
      <c r="AM108" s="1"/>
      <c r="AN108" s="1"/>
      <c r="AO108" s="1"/>
      <c r="AP108" s="1"/>
      <c r="AQ108" s="1"/>
    </row>
    <row r="109" customFormat="false" ht="11.25" hidden="false" customHeight="false" outlineLevel="0" collapsed="false">
      <c r="A109" s="1" t="n">
        <v>107</v>
      </c>
      <c r="B109" s="16"/>
      <c r="C109" s="8" t="n">
        <f aca="false">+[3]data1rev!A108</f>
        <v>21687.04</v>
      </c>
      <c r="D109" s="8" t="n">
        <f aca="false">+[3]data1rev!B108</f>
        <v>15575.226</v>
      </c>
      <c r="E109" s="8" t="n">
        <f aca="false">+[3]data1rev!C108</f>
        <v>13222.39</v>
      </c>
      <c r="F109" s="8" t="n">
        <f aca="false">+[3]data1rev!D108</f>
        <v>13061.89</v>
      </c>
      <c r="G109" s="8" t="n">
        <f aca="false">+[3]data1rev!E108</f>
        <v>13061.89</v>
      </c>
      <c r="H109" s="8" t="n">
        <f aca="false">+[3]data1rev!F108</f>
        <v>10821.156</v>
      </c>
      <c r="I109" s="8" t="n">
        <f aca="false">+[3]data1rev!G108</f>
        <v>10791.59</v>
      </c>
      <c r="J109" s="8" t="n">
        <f aca="false">+[3]data1rev!H108</f>
        <v>10791.59</v>
      </c>
      <c r="K109" s="8" t="n">
        <f aca="false">+[3]data1rev!I108</f>
        <v>10791.59</v>
      </c>
      <c r="L109" s="8" t="n">
        <f aca="false">+[3]data1rev!J108</f>
        <v>10821.156</v>
      </c>
      <c r="M109" s="8" t="n">
        <f aca="false">+[3]data1rev!K108</f>
        <v>10791.59</v>
      </c>
      <c r="N109" s="8" t="n">
        <f aca="false">+[3]data1rev!L108</f>
        <v>10791.59</v>
      </c>
      <c r="O109" s="8" t="n">
        <f aca="false">+[3]data1rev!M108</f>
        <v>10275.62</v>
      </c>
      <c r="P109" s="8" t="n">
        <f aca="false">+[3]data1rev!N108</f>
        <v>10129.416</v>
      </c>
      <c r="Q109" s="8" t="n">
        <f aca="false">+[3]data1rev!O108</f>
        <v>10101.74</v>
      </c>
      <c r="R109" s="8" t="n">
        <f aca="false">+[3]data1rev!P108</f>
        <v>0</v>
      </c>
      <c r="S109" s="8" t="n">
        <f aca="false">+[3]data1rev!Q108</f>
        <v>0</v>
      </c>
      <c r="T109" s="8" t="n">
        <f aca="false">+[3]data1rev!R108</f>
        <v>0</v>
      </c>
      <c r="U109" s="8" t="n">
        <f aca="false">+[3]data1rev!S108</f>
        <v>0</v>
      </c>
      <c r="V109" s="8" t="n">
        <f aca="false">+[3]data1rev!T108</f>
        <v>0</v>
      </c>
      <c r="W109" s="8" t="n">
        <f aca="false">+[3]data1rev!U108</f>
        <v>0</v>
      </c>
      <c r="X109" s="8" t="n">
        <f aca="false">+[3]data1rev!V108</f>
        <v>0</v>
      </c>
      <c r="Y109" s="8" t="n">
        <f aca="false">+[3]data1rev!W108</f>
        <v>0</v>
      </c>
      <c r="Z109" s="8" t="n">
        <f aca="false">+[3]data1rev!X108</f>
        <v>0</v>
      </c>
      <c r="AA109" s="8" t="n">
        <f aca="false">+[3]data1rev!Y108</f>
        <v>0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1"/>
      <c r="AL109" s="1" t="e">
        <f aca="false">SUMPRODUCT(B109:AJ109,PVCapPrice)</f>
        <v>#DIV/0!</v>
      </c>
      <c r="AM109" s="1"/>
      <c r="AN109" s="1"/>
      <c r="AO109" s="1"/>
      <c r="AP109" s="1"/>
      <c r="AQ109" s="1"/>
    </row>
    <row r="110" customFormat="false" ht="11.25" hidden="false" customHeight="false" outlineLevel="0" collapsed="false">
      <c r="A110" s="1" t="n">
        <v>108</v>
      </c>
      <c r="B110" s="16"/>
      <c r="C110" s="8" t="n">
        <f aca="false">+[3]data1rev!A109</f>
        <v>21687.04</v>
      </c>
      <c r="D110" s="8" t="n">
        <f aca="false">+[3]data1rev!B109</f>
        <v>15575.226</v>
      </c>
      <c r="E110" s="8" t="n">
        <f aca="false">+[3]data1rev!C109</f>
        <v>13222.39</v>
      </c>
      <c r="F110" s="8" t="n">
        <f aca="false">+[3]data1rev!D109</f>
        <v>13061.89</v>
      </c>
      <c r="G110" s="8" t="n">
        <f aca="false">+[3]data1rev!E109</f>
        <v>13061.89</v>
      </c>
      <c r="H110" s="8" t="n">
        <f aca="false">+[3]data1rev!F109</f>
        <v>10821.156</v>
      </c>
      <c r="I110" s="8" t="n">
        <f aca="false">+[3]data1rev!G109</f>
        <v>10791.59</v>
      </c>
      <c r="J110" s="8" t="n">
        <f aca="false">+[3]data1rev!H109</f>
        <v>10791.59</v>
      </c>
      <c r="K110" s="8" t="n">
        <f aca="false">+[3]data1rev!I109</f>
        <v>10791.59</v>
      </c>
      <c r="L110" s="8" t="n">
        <f aca="false">+[3]data1rev!J109</f>
        <v>10821.156</v>
      </c>
      <c r="M110" s="8" t="n">
        <f aca="false">+[3]data1rev!K109</f>
        <v>10791.59</v>
      </c>
      <c r="N110" s="8" t="n">
        <f aca="false">+[3]data1rev!L109</f>
        <v>10791.59</v>
      </c>
      <c r="O110" s="8" t="n">
        <f aca="false">+[3]data1rev!M109</f>
        <v>10275.62</v>
      </c>
      <c r="P110" s="8" t="n">
        <f aca="false">+[3]data1rev!N109</f>
        <v>10129.416</v>
      </c>
      <c r="Q110" s="8" t="n">
        <f aca="false">+[3]data1rev!O109</f>
        <v>10101.74</v>
      </c>
      <c r="R110" s="8" t="n">
        <f aca="false">+[3]data1rev!P109</f>
        <v>0</v>
      </c>
      <c r="S110" s="8" t="n">
        <f aca="false">+[3]data1rev!Q109</f>
        <v>0</v>
      </c>
      <c r="T110" s="8" t="n">
        <f aca="false">+[3]data1rev!R109</f>
        <v>0</v>
      </c>
      <c r="U110" s="8" t="n">
        <f aca="false">+[3]data1rev!S109</f>
        <v>0</v>
      </c>
      <c r="V110" s="8" t="n">
        <f aca="false">+[3]data1rev!T109</f>
        <v>0</v>
      </c>
      <c r="W110" s="8" t="n">
        <f aca="false">+[3]data1rev!U109</f>
        <v>0</v>
      </c>
      <c r="X110" s="8" t="n">
        <f aca="false">+[3]data1rev!V109</f>
        <v>0</v>
      </c>
      <c r="Y110" s="8" t="n">
        <f aca="false">+[3]data1rev!W109</f>
        <v>0</v>
      </c>
      <c r="Z110" s="8" t="n">
        <f aca="false">+[3]data1rev!X109</f>
        <v>0</v>
      </c>
      <c r="AA110" s="8" t="n">
        <f aca="false">+[3]data1rev!Y109</f>
        <v>0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1"/>
      <c r="AL110" s="1" t="e">
        <f aca="false">SUMPRODUCT(B110:AJ110,PVCapPrice)</f>
        <v>#DIV/0!</v>
      </c>
      <c r="AM110" s="1"/>
      <c r="AN110" s="1"/>
      <c r="AO110" s="1"/>
      <c r="AP110" s="1"/>
      <c r="AQ110" s="1"/>
    </row>
    <row r="111" customFormat="false" ht="11.25" hidden="false" customHeight="false" outlineLevel="0" collapsed="false">
      <c r="A111" s="1" t="n">
        <v>109</v>
      </c>
      <c r="B111" s="16"/>
      <c r="C111" s="8" t="n">
        <f aca="false">+[3]data1rev!A110</f>
        <v>21687.04</v>
      </c>
      <c r="D111" s="8" t="n">
        <f aca="false">+[3]data1rev!B110</f>
        <v>15575.226</v>
      </c>
      <c r="E111" s="8" t="n">
        <f aca="false">+[3]data1rev!C110</f>
        <v>13222.39</v>
      </c>
      <c r="F111" s="8" t="n">
        <f aca="false">+[3]data1rev!D110</f>
        <v>13061.89</v>
      </c>
      <c r="G111" s="8" t="n">
        <f aca="false">+[3]data1rev!E110</f>
        <v>13061.89</v>
      </c>
      <c r="H111" s="8" t="n">
        <f aca="false">+[3]data1rev!F110</f>
        <v>10821.156</v>
      </c>
      <c r="I111" s="8" t="n">
        <f aca="false">+[3]data1rev!G110</f>
        <v>10791.59</v>
      </c>
      <c r="J111" s="8" t="n">
        <f aca="false">+[3]data1rev!H110</f>
        <v>10791.59</v>
      </c>
      <c r="K111" s="8" t="n">
        <f aca="false">+[3]data1rev!I110</f>
        <v>10791.59</v>
      </c>
      <c r="L111" s="8" t="n">
        <f aca="false">+[3]data1rev!J110</f>
        <v>10821.156</v>
      </c>
      <c r="M111" s="8" t="n">
        <f aca="false">+[3]data1rev!K110</f>
        <v>10791.59</v>
      </c>
      <c r="N111" s="8" t="n">
        <f aca="false">+[3]data1rev!L110</f>
        <v>10791.59</v>
      </c>
      <c r="O111" s="8" t="n">
        <f aca="false">+[3]data1rev!M110</f>
        <v>10275.62</v>
      </c>
      <c r="P111" s="8" t="n">
        <f aca="false">+[3]data1rev!N110</f>
        <v>10129.416</v>
      </c>
      <c r="Q111" s="8" t="n">
        <f aca="false">+[3]data1rev!O110</f>
        <v>10101.74</v>
      </c>
      <c r="R111" s="8" t="n">
        <f aca="false">+[3]data1rev!P110</f>
        <v>0</v>
      </c>
      <c r="S111" s="8" t="n">
        <f aca="false">+[3]data1rev!Q110</f>
        <v>0</v>
      </c>
      <c r="T111" s="8" t="n">
        <f aca="false">+[3]data1rev!R110</f>
        <v>0</v>
      </c>
      <c r="U111" s="8" t="n">
        <f aca="false">+[3]data1rev!S110</f>
        <v>0</v>
      </c>
      <c r="V111" s="8" t="n">
        <f aca="false">+[3]data1rev!T110</f>
        <v>0</v>
      </c>
      <c r="W111" s="8" t="n">
        <f aca="false">+[3]data1rev!U110</f>
        <v>0</v>
      </c>
      <c r="X111" s="8" t="n">
        <f aca="false">+[3]data1rev!V110</f>
        <v>0</v>
      </c>
      <c r="Y111" s="8" t="n">
        <f aca="false">+[3]data1rev!W110</f>
        <v>0</v>
      </c>
      <c r="Z111" s="8" t="n">
        <f aca="false">+[3]data1rev!X110</f>
        <v>0</v>
      </c>
      <c r="AA111" s="8" t="n">
        <f aca="false">+[3]data1rev!Y110</f>
        <v>0</v>
      </c>
      <c r="AB111" s="9"/>
      <c r="AC111" s="9"/>
      <c r="AD111" s="9"/>
      <c r="AE111" s="9"/>
      <c r="AF111" s="9"/>
      <c r="AG111" s="9"/>
      <c r="AH111" s="9"/>
      <c r="AI111" s="9"/>
      <c r="AJ111" s="9"/>
      <c r="AK111" s="1"/>
      <c r="AL111" s="1" t="e">
        <f aca="false">SUMPRODUCT(B111:AJ111,PVCapPrice)</f>
        <v>#DIV/0!</v>
      </c>
      <c r="AM111" s="1"/>
      <c r="AN111" s="1"/>
      <c r="AO111" s="1"/>
      <c r="AP111" s="1"/>
      <c r="AQ111" s="1"/>
    </row>
    <row r="112" customFormat="false" ht="11.25" hidden="false" customHeight="false" outlineLevel="0" collapsed="false">
      <c r="A112" s="1" t="n">
        <v>110</v>
      </c>
      <c r="B112" s="16"/>
      <c r="C112" s="8" t="n">
        <f aca="false">+[3]data1rev!A111</f>
        <v>21687.04</v>
      </c>
      <c r="D112" s="8" t="n">
        <f aca="false">+[3]data1rev!B111</f>
        <v>15575.226</v>
      </c>
      <c r="E112" s="8" t="n">
        <f aca="false">+[3]data1rev!C111</f>
        <v>13222.39</v>
      </c>
      <c r="F112" s="8" t="n">
        <f aca="false">+[3]data1rev!D111</f>
        <v>13061.89</v>
      </c>
      <c r="G112" s="8" t="n">
        <f aca="false">+[3]data1rev!E111</f>
        <v>13061.89</v>
      </c>
      <c r="H112" s="8" t="n">
        <f aca="false">+[3]data1rev!F111</f>
        <v>10821.156</v>
      </c>
      <c r="I112" s="8" t="n">
        <f aca="false">+[3]data1rev!G111</f>
        <v>10791.59</v>
      </c>
      <c r="J112" s="8" t="n">
        <f aca="false">+[3]data1rev!H111</f>
        <v>10791.59</v>
      </c>
      <c r="K112" s="8" t="n">
        <f aca="false">+[3]data1rev!I111</f>
        <v>10791.59</v>
      </c>
      <c r="L112" s="8" t="n">
        <f aca="false">+[3]data1rev!J111</f>
        <v>10821.156</v>
      </c>
      <c r="M112" s="8" t="n">
        <f aca="false">+[3]data1rev!K111</f>
        <v>10791.59</v>
      </c>
      <c r="N112" s="8" t="n">
        <f aca="false">+[3]data1rev!L111</f>
        <v>10791.59</v>
      </c>
      <c r="O112" s="8" t="n">
        <f aca="false">+[3]data1rev!M111</f>
        <v>10275.62</v>
      </c>
      <c r="P112" s="8" t="n">
        <f aca="false">+[3]data1rev!N111</f>
        <v>10129.416</v>
      </c>
      <c r="Q112" s="8" t="n">
        <f aca="false">+[3]data1rev!O111</f>
        <v>10101.74</v>
      </c>
      <c r="R112" s="8" t="n">
        <f aca="false">+[3]data1rev!P111</f>
        <v>0</v>
      </c>
      <c r="S112" s="8" t="n">
        <f aca="false">+[3]data1rev!Q111</f>
        <v>0</v>
      </c>
      <c r="T112" s="8" t="n">
        <f aca="false">+[3]data1rev!R111</f>
        <v>0</v>
      </c>
      <c r="U112" s="8" t="n">
        <f aca="false">+[3]data1rev!S111</f>
        <v>0</v>
      </c>
      <c r="V112" s="8" t="n">
        <f aca="false">+[3]data1rev!T111</f>
        <v>0</v>
      </c>
      <c r="W112" s="8" t="n">
        <f aca="false">+[3]data1rev!U111</f>
        <v>0</v>
      </c>
      <c r="X112" s="8" t="n">
        <f aca="false">+[3]data1rev!V111</f>
        <v>0</v>
      </c>
      <c r="Y112" s="8" t="n">
        <f aca="false">+[3]data1rev!W111</f>
        <v>0</v>
      </c>
      <c r="Z112" s="8" t="n">
        <f aca="false">+[3]data1rev!X111</f>
        <v>0</v>
      </c>
      <c r="AA112" s="8" t="n">
        <f aca="false">+[3]data1rev!Y111</f>
        <v>0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1"/>
      <c r="AL112" s="1" t="e">
        <f aca="false">SUMPRODUCT(B112:AJ112,PVCapPrice)</f>
        <v>#DIV/0!</v>
      </c>
      <c r="AM112" s="1"/>
      <c r="AN112" s="1"/>
      <c r="AO112" s="1"/>
      <c r="AP112" s="1"/>
      <c r="AQ112" s="1"/>
    </row>
    <row r="113" customFormat="false" ht="11.25" hidden="false" customHeight="false" outlineLevel="0" collapsed="false">
      <c r="A113" s="1" t="n">
        <v>111</v>
      </c>
      <c r="B113" s="16"/>
      <c r="C113" s="8" t="n">
        <f aca="false">+[3]data1rev!A112</f>
        <v>21687.04</v>
      </c>
      <c r="D113" s="8" t="n">
        <f aca="false">+[3]data1rev!B112</f>
        <v>15575.226</v>
      </c>
      <c r="E113" s="8" t="n">
        <f aca="false">+[3]data1rev!C112</f>
        <v>13222.39</v>
      </c>
      <c r="F113" s="8" t="n">
        <f aca="false">+[3]data1rev!D112</f>
        <v>13061.89</v>
      </c>
      <c r="G113" s="8" t="n">
        <f aca="false">+[3]data1rev!E112</f>
        <v>13061.89</v>
      </c>
      <c r="H113" s="8" t="n">
        <f aca="false">+[3]data1rev!F112</f>
        <v>10821.156</v>
      </c>
      <c r="I113" s="8" t="n">
        <f aca="false">+[3]data1rev!G112</f>
        <v>10791.59</v>
      </c>
      <c r="J113" s="8" t="n">
        <f aca="false">+[3]data1rev!H112</f>
        <v>10791.59</v>
      </c>
      <c r="K113" s="8" t="n">
        <f aca="false">+[3]data1rev!I112</f>
        <v>10791.59</v>
      </c>
      <c r="L113" s="8" t="n">
        <f aca="false">+[3]data1rev!J112</f>
        <v>10821.156</v>
      </c>
      <c r="M113" s="8" t="n">
        <f aca="false">+[3]data1rev!K112</f>
        <v>10791.59</v>
      </c>
      <c r="N113" s="8" t="n">
        <f aca="false">+[3]data1rev!L112</f>
        <v>10791.59</v>
      </c>
      <c r="O113" s="8" t="n">
        <f aca="false">+[3]data1rev!M112</f>
        <v>10275.62</v>
      </c>
      <c r="P113" s="8" t="n">
        <f aca="false">+[3]data1rev!N112</f>
        <v>10129.416</v>
      </c>
      <c r="Q113" s="8" t="n">
        <f aca="false">+[3]data1rev!O112</f>
        <v>10101.74</v>
      </c>
      <c r="R113" s="8" t="n">
        <f aca="false">+[3]data1rev!P112</f>
        <v>0</v>
      </c>
      <c r="S113" s="8" t="n">
        <f aca="false">+[3]data1rev!Q112</f>
        <v>0</v>
      </c>
      <c r="T113" s="8" t="n">
        <f aca="false">+[3]data1rev!R112</f>
        <v>0</v>
      </c>
      <c r="U113" s="8" t="n">
        <f aca="false">+[3]data1rev!S112</f>
        <v>0</v>
      </c>
      <c r="V113" s="8" t="n">
        <f aca="false">+[3]data1rev!T112</f>
        <v>0</v>
      </c>
      <c r="W113" s="8" t="n">
        <f aca="false">+[3]data1rev!U112</f>
        <v>0</v>
      </c>
      <c r="X113" s="8" t="n">
        <f aca="false">+[3]data1rev!V112</f>
        <v>0</v>
      </c>
      <c r="Y113" s="8" t="n">
        <f aca="false">+[3]data1rev!W112</f>
        <v>0</v>
      </c>
      <c r="Z113" s="8" t="n">
        <f aca="false">+[3]data1rev!X112</f>
        <v>0</v>
      </c>
      <c r="AA113" s="8" t="n">
        <f aca="false">+[3]data1rev!Y112</f>
        <v>0</v>
      </c>
      <c r="AB113" s="9"/>
      <c r="AC113" s="9"/>
      <c r="AD113" s="9"/>
      <c r="AE113" s="9"/>
      <c r="AF113" s="9"/>
      <c r="AG113" s="9"/>
      <c r="AH113" s="9"/>
      <c r="AI113" s="9"/>
      <c r="AJ113" s="9"/>
      <c r="AK113" s="1"/>
      <c r="AL113" s="1" t="e">
        <f aca="false">SUMPRODUCT(B113:AJ113,PVCapPrice)</f>
        <v>#DIV/0!</v>
      </c>
      <c r="AM113" s="1"/>
      <c r="AN113" s="1"/>
      <c r="AO113" s="1"/>
      <c r="AP113" s="1"/>
      <c r="AQ113" s="1"/>
    </row>
    <row r="114" customFormat="false" ht="11.25" hidden="false" customHeight="false" outlineLevel="0" collapsed="false">
      <c r="A114" s="1" t="n">
        <v>112</v>
      </c>
      <c r="B114" s="16"/>
      <c r="C114" s="8" t="n">
        <f aca="false">+[3]data1rev!A113</f>
        <v>21687.04</v>
      </c>
      <c r="D114" s="8" t="n">
        <f aca="false">+[3]data1rev!B113</f>
        <v>15575.226</v>
      </c>
      <c r="E114" s="8" t="n">
        <f aca="false">+[3]data1rev!C113</f>
        <v>13222.39</v>
      </c>
      <c r="F114" s="8" t="n">
        <f aca="false">+[3]data1rev!D113</f>
        <v>13061.89</v>
      </c>
      <c r="G114" s="8" t="n">
        <f aca="false">+[3]data1rev!E113</f>
        <v>13061.89</v>
      </c>
      <c r="H114" s="8" t="n">
        <f aca="false">+[3]data1rev!F113</f>
        <v>10821.156</v>
      </c>
      <c r="I114" s="8" t="n">
        <f aca="false">+[3]data1rev!G113</f>
        <v>10791.59</v>
      </c>
      <c r="J114" s="8" t="n">
        <f aca="false">+[3]data1rev!H113</f>
        <v>10791.59</v>
      </c>
      <c r="K114" s="8" t="n">
        <f aca="false">+[3]data1rev!I113</f>
        <v>10791.59</v>
      </c>
      <c r="L114" s="8" t="n">
        <f aca="false">+[3]data1rev!J113</f>
        <v>10821.156</v>
      </c>
      <c r="M114" s="8" t="n">
        <f aca="false">+[3]data1rev!K113</f>
        <v>10791.59</v>
      </c>
      <c r="N114" s="8" t="n">
        <f aca="false">+[3]data1rev!L113</f>
        <v>10791.59</v>
      </c>
      <c r="O114" s="8" t="n">
        <f aca="false">+[3]data1rev!M113</f>
        <v>10275.62</v>
      </c>
      <c r="P114" s="8" t="n">
        <f aca="false">+[3]data1rev!N113</f>
        <v>10129.416</v>
      </c>
      <c r="Q114" s="8" t="n">
        <f aca="false">+[3]data1rev!O113</f>
        <v>10101.74</v>
      </c>
      <c r="R114" s="8" t="n">
        <f aca="false">+[3]data1rev!P113</f>
        <v>0</v>
      </c>
      <c r="S114" s="8" t="n">
        <f aca="false">+[3]data1rev!Q113</f>
        <v>0</v>
      </c>
      <c r="T114" s="8" t="n">
        <f aca="false">+[3]data1rev!R113</f>
        <v>0</v>
      </c>
      <c r="U114" s="8" t="n">
        <f aca="false">+[3]data1rev!S113</f>
        <v>0</v>
      </c>
      <c r="V114" s="8" t="n">
        <f aca="false">+[3]data1rev!T113</f>
        <v>0</v>
      </c>
      <c r="W114" s="8" t="n">
        <f aca="false">+[3]data1rev!U113</f>
        <v>0</v>
      </c>
      <c r="X114" s="8" t="n">
        <f aca="false">+[3]data1rev!V113</f>
        <v>0</v>
      </c>
      <c r="Y114" s="8" t="n">
        <f aca="false">+[3]data1rev!W113</f>
        <v>0</v>
      </c>
      <c r="Z114" s="8" t="n">
        <f aca="false">+[3]data1rev!X113</f>
        <v>0</v>
      </c>
      <c r="AA114" s="8" t="n">
        <f aca="false">+[3]data1rev!Y113</f>
        <v>0</v>
      </c>
      <c r="AB114" s="9"/>
      <c r="AC114" s="9"/>
      <c r="AD114" s="9"/>
      <c r="AE114" s="9"/>
      <c r="AF114" s="9"/>
      <c r="AG114" s="9"/>
      <c r="AH114" s="9"/>
      <c r="AI114" s="9"/>
      <c r="AJ114" s="9"/>
      <c r="AK114" s="1"/>
      <c r="AL114" s="1" t="e">
        <f aca="false">SUMPRODUCT(B114:AJ114,PVCapPrice)</f>
        <v>#DIV/0!</v>
      </c>
      <c r="AM114" s="1"/>
      <c r="AN114" s="1"/>
      <c r="AO114" s="1"/>
      <c r="AP114" s="1"/>
      <c r="AQ114" s="1"/>
    </row>
    <row r="115" customFormat="false" ht="11.25" hidden="false" customHeight="false" outlineLevel="0" collapsed="false">
      <c r="A115" s="1" t="n">
        <v>113</v>
      </c>
      <c r="B115" s="16"/>
      <c r="C115" s="8" t="n">
        <f aca="false">+[3]data1rev!A114</f>
        <v>21687.04</v>
      </c>
      <c r="D115" s="8" t="n">
        <f aca="false">+[3]data1rev!B114</f>
        <v>15575.226</v>
      </c>
      <c r="E115" s="8" t="n">
        <f aca="false">+[3]data1rev!C114</f>
        <v>13222.39</v>
      </c>
      <c r="F115" s="8" t="n">
        <f aca="false">+[3]data1rev!D114</f>
        <v>13061.89</v>
      </c>
      <c r="G115" s="8" t="n">
        <f aca="false">+[3]data1rev!E114</f>
        <v>13061.89</v>
      </c>
      <c r="H115" s="8" t="n">
        <f aca="false">+[3]data1rev!F114</f>
        <v>10821.156</v>
      </c>
      <c r="I115" s="8" t="n">
        <f aca="false">+[3]data1rev!G114</f>
        <v>10791.59</v>
      </c>
      <c r="J115" s="8" t="n">
        <f aca="false">+[3]data1rev!H114</f>
        <v>10791.59</v>
      </c>
      <c r="K115" s="8" t="n">
        <f aca="false">+[3]data1rev!I114</f>
        <v>10791.59</v>
      </c>
      <c r="L115" s="8" t="n">
        <f aca="false">+[3]data1rev!J114</f>
        <v>10821.156</v>
      </c>
      <c r="M115" s="8" t="n">
        <f aca="false">+[3]data1rev!K114</f>
        <v>10791.59</v>
      </c>
      <c r="N115" s="8" t="n">
        <f aca="false">+[3]data1rev!L114</f>
        <v>10791.59</v>
      </c>
      <c r="O115" s="8" t="n">
        <f aca="false">+[3]data1rev!M114</f>
        <v>10275.62</v>
      </c>
      <c r="P115" s="8" t="n">
        <f aca="false">+[3]data1rev!N114</f>
        <v>10129.416</v>
      </c>
      <c r="Q115" s="8" t="n">
        <f aca="false">+[3]data1rev!O114</f>
        <v>10101.74</v>
      </c>
      <c r="R115" s="8" t="n">
        <f aca="false">+[3]data1rev!P114</f>
        <v>0</v>
      </c>
      <c r="S115" s="8" t="n">
        <f aca="false">+[3]data1rev!Q114</f>
        <v>0</v>
      </c>
      <c r="T115" s="8" t="n">
        <f aca="false">+[3]data1rev!R114</f>
        <v>0</v>
      </c>
      <c r="U115" s="8" t="n">
        <f aca="false">+[3]data1rev!S114</f>
        <v>0</v>
      </c>
      <c r="V115" s="8" t="n">
        <f aca="false">+[3]data1rev!T114</f>
        <v>0</v>
      </c>
      <c r="W115" s="8" t="n">
        <f aca="false">+[3]data1rev!U114</f>
        <v>0</v>
      </c>
      <c r="X115" s="8" t="n">
        <f aca="false">+[3]data1rev!V114</f>
        <v>0</v>
      </c>
      <c r="Y115" s="8" t="n">
        <f aca="false">+[3]data1rev!W114</f>
        <v>0</v>
      </c>
      <c r="Z115" s="8" t="n">
        <f aca="false">+[3]data1rev!X114</f>
        <v>0</v>
      </c>
      <c r="AA115" s="8" t="n">
        <f aca="false">+[3]data1rev!Y114</f>
        <v>0</v>
      </c>
      <c r="AB115" s="9"/>
      <c r="AC115" s="9"/>
      <c r="AD115" s="9"/>
      <c r="AE115" s="9"/>
      <c r="AF115" s="9"/>
      <c r="AG115" s="9"/>
      <c r="AH115" s="9"/>
      <c r="AI115" s="9"/>
      <c r="AJ115" s="9"/>
      <c r="AK115" s="1"/>
      <c r="AL115" s="1" t="e">
        <f aca="false">SUMPRODUCT(B115:AJ115,PVCapPrice)</f>
        <v>#DIV/0!</v>
      </c>
      <c r="AM115" s="1"/>
      <c r="AN115" s="1"/>
      <c r="AO115" s="1"/>
      <c r="AP115" s="1"/>
      <c r="AQ115" s="1"/>
    </row>
    <row r="116" customFormat="false" ht="11.25" hidden="false" customHeight="false" outlineLevel="0" collapsed="false">
      <c r="A116" s="1" t="n">
        <v>114</v>
      </c>
      <c r="B116" s="16"/>
      <c r="C116" s="8" t="n">
        <f aca="false">+[3]data1rev!A115</f>
        <v>21687.04</v>
      </c>
      <c r="D116" s="8" t="n">
        <f aca="false">+[3]data1rev!B115</f>
        <v>15575.226</v>
      </c>
      <c r="E116" s="8" t="n">
        <f aca="false">+[3]data1rev!C115</f>
        <v>13222.39</v>
      </c>
      <c r="F116" s="8" t="n">
        <f aca="false">+[3]data1rev!D115</f>
        <v>13061.89</v>
      </c>
      <c r="G116" s="8" t="n">
        <f aca="false">+[3]data1rev!E115</f>
        <v>13061.89</v>
      </c>
      <c r="H116" s="8" t="n">
        <f aca="false">+[3]data1rev!F115</f>
        <v>10821.156</v>
      </c>
      <c r="I116" s="8" t="n">
        <f aca="false">+[3]data1rev!G115</f>
        <v>10791.59</v>
      </c>
      <c r="J116" s="8" t="n">
        <f aca="false">+[3]data1rev!H115</f>
        <v>10791.59</v>
      </c>
      <c r="K116" s="8" t="n">
        <f aca="false">+[3]data1rev!I115</f>
        <v>10791.59</v>
      </c>
      <c r="L116" s="8" t="n">
        <f aca="false">+[3]data1rev!J115</f>
        <v>10821.156</v>
      </c>
      <c r="M116" s="8" t="n">
        <f aca="false">+[3]data1rev!K115</f>
        <v>10791.59</v>
      </c>
      <c r="N116" s="8" t="n">
        <f aca="false">+[3]data1rev!L115</f>
        <v>10791.59</v>
      </c>
      <c r="O116" s="8" t="n">
        <f aca="false">+[3]data1rev!M115</f>
        <v>10275.62</v>
      </c>
      <c r="P116" s="8" t="n">
        <f aca="false">+[3]data1rev!N115</f>
        <v>10129.416</v>
      </c>
      <c r="Q116" s="8" t="n">
        <f aca="false">+[3]data1rev!O115</f>
        <v>10101.74</v>
      </c>
      <c r="R116" s="8" t="n">
        <f aca="false">+[3]data1rev!P115</f>
        <v>0</v>
      </c>
      <c r="S116" s="8" t="n">
        <f aca="false">+[3]data1rev!Q115</f>
        <v>0</v>
      </c>
      <c r="T116" s="8" t="n">
        <f aca="false">+[3]data1rev!R115</f>
        <v>0</v>
      </c>
      <c r="U116" s="8" t="n">
        <f aca="false">+[3]data1rev!S115</f>
        <v>0</v>
      </c>
      <c r="V116" s="8" t="n">
        <f aca="false">+[3]data1rev!T115</f>
        <v>0</v>
      </c>
      <c r="W116" s="8" t="n">
        <f aca="false">+[3]data1rev!U115</f>
        <v>0</v>
      </c>
      <c r="X116" s="8" t="n">
        <f aca="false">+[3]data1rev!V115</f>
        <v>0</v>
      </c>
      <c r="Y116" s="8" t="n">
        <f aca="false">+[3]data1rev!W115</f>
        <v>0</v>
      </c>
      <c r="Z116" s="8" t="n">
        <f aca="false">+[3]data1rev!X115</f>
        <v>0</v>
      </c>
      <c r="AA116" s="8" t="n">
        <f aca="false">+[3]data1rev!Y115</f>
        <v>0</v>
      </c>
      <c r="AB116" s="9"/>
      <c r="AC116" s="9"/>
      <c r="AD116" s="9"/>
      <c r="AE116" s="9"/>
      <c r="AF116" s="9"/>
      <c r="AG116" s="9"/>
      <c r="AH116" s="9"/>
      <c r="AI116" s="9"/>
      <c r="AJ116" s="9"/>
      <c r="AK116" s="1"/>
      <c r="AL116" s="1" t="e">
        <f aca="false">SUMPRODUCT(B116:AJ116,PVCapPrice)</f>
        <v>#DIV/0!</v>
      </c>
      <c r="AM116" s="1"/>
      <c r="AN116" s="1"/>
      <c r="AO116" s="1"/>
      <c r="AP116" s="1"/>
      <c r="AQ116" s="1"/>
    </row>
    <row r="117" customFormat="false" ht="11.25" hidden="false" customHeight="false" outlineLevel="0" collapsed="false">
      <c r="A117" s="1" t="n">
        <v>115</v>
      </c>
      <c r="B117" s="16"/>
      <c r="C117" s="8" t="n">
        <f aca="false">+[3]data1rev!A116</f>
        <v>21687.04</v>
      </c>
      <c r="D117" s="8" t="n">
        <f aca="false">+[3]data1rev!B116</f>
        <v>15575.226</v>
      </c>
      <c r="E117" s="8" t="n">
        <f aca="false">+[3]data1rev!C116</f>
        <v>13222.39</v>
      </c>
      <c r="F117" s="8" t="n">
        <f aca="false">+[3]data1rev!D116</f>
        <v>13061.89</v>
      </c>
      <c r="G117" s="8" t="n">
        <f aca="false">+[3]data1rev!E116</f>
        <v>13061.89</v>
      </c>
      <c r="H117" s="8" t="n">
        <f aca="false">+[3]data1rev!F116</f>
        <v>10821.156</v>
      </c>
      <c r="I117" s="8" t="n">
        <f aca="false">+[3]data1rev!G116</f>
        <v>10791.59</v>
      </c>
      <c r="J117" s="8" t="n">
        <f aca="false">+[3]data1rev!H116</f>
        <v>10791.59</v>
      </c>
      <c r="K117" s="8" t="n">
        <f aca="false">+[3]data1rev!I116</f>
        <v>10791.59</v>
      </c>
      <c r="L117" s="8" t="n">
        <f aca="false">+[3]data1rev!J116</f>
        <v>10821.156</v>
      </c>
      <c r="M117" s="8" t="n">
        <f aca="false">+[3]data1rev!K116</f>
        <v>10791.59</v>
      </c>
      <c r="N117" s="8" t="n">
        <f aca="false">+[3]data1rev!L116</f>
        <v>10791.59</v>
      </c>
      <c r="O117" s="8" t="n">
        <f aca="false">+[3]data1rev!M116</f>
        <v>10275.62</v>
      </c>
      <c r="P117" s="8" t="n">
        <f aca="false">+[3]data1rev!N116</f>
        <v>10129.416</v>
      </c>
      <c r="Q117" s="8" t="n">
        <f aca="false">+[3]data1rev!O116</f>
        <v>10101.74</v>
      </c>
      <c r="R117" s="8" t="n">
        <f aca="false">+[3]data1rev!P116</f>
        <v>0</v>
      </c>
      <c r="S117" s="8" t="n">
        <f aca="false">+[3]data1rev!Q116</f>
        <v>0</v>
      </c>
      <c r="T117" s="8" t="n">
        <f aca="false">+[3]data1rev!R116</f>
        <v>0</v>
      </c>
      <c r="U117" s="8" t="n">
        <f aca="false">+[3]data1rev!S116</f>
        <v>0</v>
      </c>
      <c r="V117" s="8" t="n">
        <f aca="false">+[3]data1rev!T116</f>
        <v>0</v>
      </c>
      <c r="W117" s="8" t="n">
        <f aca="false">+[3]data1rev!U116</f>
        <v>0</v>
      </c>
      <c r="X117" s="8" t="n">
        <f aca="false">+[3]data1rev!V116</f>
        <v>0</v>
      </c>
      <c r="Y117" s="8" t="n">
        <f aca="false">+[3]data1rev!W116</f>
        <v>0</v>
      </c>
      <c r="Z117" s="8" t="n">
        <f aca="false">+[3]data1rev!X116</f>
        <v>0</v>
      </c>
      <c r="AA117" s="8" t="n">
        <f aca="false">+[3]data1rev!Y116</f>
        <v>0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1"/>
      <c r="AL117" s="1" t="e">
        <f aca="false">SUMPRODUCT(B117:AJ117,PVCapPrice)</f>
        <v>#DIV/0!</v>
      </c>
      <c r="AM117" s="1"/>
      <c r="AN117" s="1"/>
      <c r="AO117" s="1"/>
      <c r="AP117" s="1"/>
      <c r="AQ117" s="1"/>
    </row>
    <row r="118" customFormat="false" ht="11.25" hidden="false" customHeight="false" outlineLevel="0" collapsed="false">
      <c r="A118" s="1" t="n">
        <v>116</v>
      </c>
      <c r="B118" s="16"/>
      <c r="C118" s="8" t="n">
        <f aca="false">+[3]data1rev!A117</f>
        <v>21687.04</v>
      </c>
      <c r="D118" s="8" t="n">
        <f aca="false">+[3]data1rev!B117</f>
        <v>15575.226</v>
      </c>
      <c r="E118" s="8" t="n">
        <f aca="false">+[3]data1rev!C117</f>
        <v>13222.39</v>
      </c>
      <c r="F118" s="8" t="n">
        <f aca="false">+[3]data1rev!D117</f>
        <v>13061.89</v>
      </c>
      <c r="G118" s="8" t="n">
        <f aca="false">+[3]data1rev!E117</f>
        <v>13061.89</v>
      </c>
      <c r="H118" s="8" t="n">
        <f aca="false">+[3]data1rev!F117</f>
        <v>10821.156</v>
      </c>
      <c r="I118" s="8" t="n">
        <f aca="false">+[3]data1rev!G117</f>
        <v>10791.59</v>
      </c>
      <c r="J118" s="8" t="n">
        <f aca="false">+[3]data1rev!H117</f>
        <v>10791.59</v>
      </c>
      <c r="K118" s="8" t="n">
        <f aca="false">+[3]data1rev!I117</f>
        <v>10791.59</v>
      </c>
      <c r="L118" s="8" t="n">
        <f aca="false">+[3]data1rev!J117</f>
        <v>10821.156</v>
      </c>
      <c r="M118" s="8" t="n">
        <f aca="false">+[3]data1rev!K117</f>
        <v>10791.59</v>
      </c>
      <c r="N118" s="8" t="n">
        <f aca="false">+[3]data1rev!L117</f>
        <v>10791.59</v>
      </c>
      <c r="O118" s="8" t="n">
        <f aca="false">+[3]data1rev!M117</f>
        <v>10275.62</v>
      </c>
      <c r="P118" s="8" t="n">
        <f aca="false">+[3]data1rev!N117</f>
        <v>10129.416</v>
      </c>
      <c r="Q118" s="8" t="n">
        <f aca="false">+[3]data1rev!O117</f>
        <v>10101.74</v>
      </c>
      <c r="R118" s="8" t="n">
        <f aca="false">+[3]data1rev!P117</f>
        <v>0</v>
      </c>
      <c r="S118" s="8" t="n">
        <f aca="false">+[3]data1rev!Q117</f>
        <v>0</v>
      </c>
      <c r="T118" s="8" t="n">
        <f aca="false">+[3]data1rev!R117</f>
        <v>0</v>
      </c>
      <c r="U118" s="8" t="n">
        <f aca="false">+[3]data1rev!S117</f>
        <v>0</v>
      </c>
      <c r="V118" s="8" t="n">
        <f aca="false">+[3]data1rev!T117</f>
        <v>0</v>
      </c>
      <c r="W118" s="8" t="n">
        <f aca="false">+[3]data1rev!U117</f>
        <v>0</v>
      </c>
      <c r="X118" s="8" t="n">
        <f aca="false">+[3]data1rev!V117</f>
        <v>0</v>
      </c>
      <c r="Y118" s="8" t="n">
        <f aca="false">+[3]data1rev!W117</f>
        <v>0</v>
      </c>
      <c r="Z118" s="8" t="n">
        <f aca="false">+[3]data1rev!X117</f>
        <v>0</v>
      </c>
      <c r="AA118" s="8" t="n">
        <f aca="false">+[3]data1rev!Y117</f>
        <v>0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1"/>
      <c r="AL118" s="1" t="e">
        <f aca="false">SUMPRODUCT(B118:AJ118,PVCapPrice)</f>
        <v>#DIV/0!</v>
      </c>
      <c r="AM118" s="1"/>
      <c r="AN118" s="1"/>
      <c r="AO118" s="1"/>
      <c r="AP118" s="1"/>
      <c r="AQ118" s="1"/>
    </row>
    <row r="119" customFormat="false" ht="11.25" hidden="false" customHeight="false" outlineLevel="0" collapsed="false">
      <c r="A119" s="1" t="n">
        <v>117</v>
      </c>
      <c r="B119" s="16"/>
      <c r="C119" s="8" t="n">
        <f aca="false">+[3]data1rev!A118</f>
        <v>21687.04</v>
      </c>
      <c r="D119" s="8" t="n">
        <f aca="false">+[3]data1rev!B118</f>
        <v>15575.226</v>
      </c>
      <c r="E119" s="8" t="n">
        <f aca="false">+[3]data1rev!C118</f>
        <v>13222.39</v>
      </c>
      <c r="F119" s="8" t="n">
        <f aca="false">+[3]data1rev!D118</f>
        <v>13061.89</v>
      </c>
      <c r="G119" s="8" t="n">
        <f aca="false">+[3]data1rev!E118</f>
        <v>13061.89</v>
      </c>
      <c r="H119" s="8" t="n">
        <f aca="false">+[3]data1rev!F118</f>
        <v>10821.156</v>
      </c>
      <c r="I119" s="8" t="n">
        <f aca="false">+[3]data1rev!G118</f>
        <v>10791.59</v>
      </c>
      <c r="J119" s="8" t="n">
        <f aca="false">+[3]data1rev!H118</f>
        <v>10791.59</v>
      </c>
      <c r="K119" s="8" t="n">
        <f aca="false">+[3]data1rev!I118</f>
        <v>10791.59</v>
      </c>
      <c r="L119" s="8" t="n">
        <f aca="false">+[3]data1rev!J118</f>
        <v>10821.156</v>
      </c>
      <c r="M119" s="8" t="n">
        <f aca="false">+[3]data1rev!K118</f>
        <v>10791.59</v>
      </c>
      <c r="N119" s="8" t="n">
        <f aca="false">+[3]data1rev!L118</f>
        <v>10791.59</v>
      </c>
      <c r="O119" s="8" t="n">
        <f aca="false">+[3]data1rev!M118</f>
        <v>10275.62</v>
      </c>
      <c r="P119" s="8" t="n">
        <f aca="false">+[3]data1rev!N118</f>
        <v>10129.416</v>
      </c>
      <c r="Q119" s="8" t="n">
        <f aca="false">+[3]data1rev!O118</f>
        <v>10101.74</v>
      </c>
      <c r="R119" s="8" t="n">
        <f aca="false">+[3]data1rev!P118</f>
        <v>0</v>
      </c>
      <c r="S119" s="8" t="n">
        <f aca="false">+[3]data1rev!Q118</f>
        <v>0</v>
      </c>
      <c r="T119" s="8" t="n">
        <f aca="false">+[3]data1rev!R118</f>
        <v>0</v>
      </c>
      <c r="U119" s="8" t="n">
        <f aca="false">+[3]data1rev!S118</f>
        <v>0</v>
      </c>
      <c r="V119" s="8" t="n">
        <f aca="false">+[3]data1rev!T118</f>
        <v>0</v>
      </c>
      <c r="W119" s="8" t="n">
        <f aca="false">+[3]data1rev!U118</f>
        <v>0</v>
      </c>
      <c r="X119" s="8" t="n">
        <f aca="false">+[3]data1rev!V118</f>
        <v>0</v>
      </c>
      <c r="Y119" s="8" t="n">
        <f aca="false">+[3]data1rev!W118</f>
        <v>0</v>
      </c>
      <c r="Z119" s="8" t="n">
        <f aca="false">+[3]data1rev!X118</f>
        <v>0</v>
      </c>
      <c r="AA119" s="8" t="n">
        <f aca="false">+[3]data1rev!Y118</f>
        <v>0</v>
      </c>
      <c r="AB119" s="9"/>
      <c r="AC119" s="9"/>
      <c r="AD119" s="9"/>
      <c r="AE119" s="9"/>
      <c r="AF119" s="9"/>
      <c r="AG119" s="9"/>
      <c r="AH119" s="9"/>
      <c r="AI119" s="9"/>
      <c r="AJ119" s="9"/>
      <c r="AK119" s="1"/>
      <c r="AL119" s="1" t="e">
        <f aca="false">SUMPRODUCT(B119:AJ119,PVCapPrice)</f>
        <v>#DIV/0!</v>
      </c>
      <c r="AM119" s="1"/>
      <c r="AN119" s="1"/>
      <c r="AO119" s="1"/>
      <c r="AP119" s="1"/>
      <c r="AQ119" s="1"/>
    </row>
    <row r="120" customFormat="false" ht="11.25" hidden="false" customHeight="false" outlineLevel="0" collapsed="false">
      <c r="A120" s="1" t="n">
        <v>118</v>
      </c>
      <c r="B120" s="16"/>
      <c r="C120" s="8" t="n">
        <f aca="false">+[3]data1rev!A119</f>
        <v>21687.04</v>
      </c>
      <c r="D120" s="8" t="n">
        <f aca="false">+[3]data1rev!B119</f>
        <v>15575.226</v>
      </c>
      <c r="E120" s="8" t="n">
        <f aca="false">+[3]data1rev!C119</f>
        <v>13222.39</v>
      </c>
      <c r="F120" s="8" t="n">
        <f aca="false">+[3]data1rev!D119</f>
        <v>13061.89</v>
      </c>
      <c r="G120" s="8" t="n">
        <f aca="false">+[3]data1rev!E119</f>
        <v>13061.89</v>
      </c>
      <c r="H120" s="8" t="n">
        <f aca="false">+[3]data1rev!F119</f>
        <v>10821.156</v>
      </c>
      <c r="I120" s="8" t="n">
        <f aca="false">+[3]data1rev!G119</f>
        <v>10791.59</v>
      </c>
      <c r="J120" s="8" t="n">
        <f aca="false">+[3]data1rev!H119</f>
        <v>10791.59</v>
      </c>
      <c r="K120" s="8" t="n">
        <f aca="false">+[3]data1rev!I119</f>
        <v>10791.59</v>
      </c>
      <c r="L120" s="8" t="n">
        <f aca="false">+[3]data1rev!J119</f>
        <v>10821.156</v>
      </c>
      <c r="M120" s="8" t="n">
        <f aca="false">+[3]data1rev!K119</f>
        <v>10791.59</v>
      </c>
      <c r="N120" s="8" t="n">
        <f aca="false">+[3]data1rev!L119</f>
        <v>10791.59</v>
      </c>
      <c r="O120" s="8" t="n">
        <f aca="false">+[3]data1rev!M119</f>
        <v>10275.62</v>
      </c>
      <c r="P120" s="8" t="n">
        <f aca="false">+[3]data1rev!N119</f>
        <v>10129.416</v>
      </c>
      <c r="Q120" s="8" t="n">
        <f aca="false">+[3]data1rev!O119</f>
        <v>10101.74</v>
      </c>
      <c r="R120" s="8" t="n">
        <f aca="false">+[3]data1rev!P119</f>
        <v>0</v>
      </c>
      <c r="S120" s="8" t="n">
        <f aca="false">+[3]data1rev!Q119</f>
        <v>0</v>
      </c>
      <c r="T120" s="8" t="n">
        <f aca="false">+[3]data1rev!R119</f>
        <v>0</v>
      </c>
      <c r="U120" s="8" t="n">
        <f aca="false">+[3]data1rev!S119</f>
        <v>0</v>
      </c>
      <c r="V120" s="8" t="n">
        <f aca="false">+[3]data1rev!T119</f>
        <v>0</v>
      </c>
      <c r="W120" s="8" t="n">
        <f aca="false">+[3]data1rev!U119</f>
        <v>0</v>
      </c>
      <c r="X120" s="8" t="n">
        <f aca="false">+[3]data1rev!V119</f>
        <v>0</v>
      </c>
      <c r="Y120" s="8" t="n">
        <f aca="false">+[3]data1rev!W119</f>
        <v>0</v>
      </c>
      <c r="Z120" s="8" t="n">
        <f aca="false">+[3]data1rev!X119</f>
        <v>0</v>
      </c>
      <c r="AA120" s="8" t="n">
        <f aca="false">+[3]data1rev!Y119</f>
        <v>0</v>
      </c>
      <c r="AB120" s="9"/>
      <c r="AC120" s="9"/>
      <c r="AD120" s="9"/>
      <c r="AE120" s="9"/>
      <c r="AF120" s="9"/>
      <c r="AG120" s="9"/>
      <c r="AH120" s="9"/>
      <c r="AI120" s="9"/>
      <c r="AJ120" s="9"/>
      <c r="AK120" s="1"/>
      <c r="AL120" s="1" t="e">
        <f aca="false">SUMPRODUCT(B120:AJ120,PVCapPrice)</f>
        <v>#DIV/0!</v>
      </c>
      <c r="AM120" s="1"/>
      <c r="AN120" s="1"/>
      <c r="AO120" s="1"/>
      <c r="AP120" s="1"/>
      <c r="AQ120" s="1"/>
    </row>
    <row r="121" customFormat="false" ht="11.25" hidden="false" customHeight="false" outlineLevel="0" collapsed="false">
      <c r="A121" s="1" t="n">
        <v>119</v>
      </c>
      <c r="B121" s="16"/>
      <c r="C121" s="8" t="n">
        <f aca="false">+[3]data1rev!A120</f>
        <v>21687.04</v>
      </c>
      <c r="D121" s="8" t="n">
        <f aca="false">+[3]data1rev!B120</f>
        <v>15575.226</v>
      </c>
      <c r="E121" s="8" t="n">
        <f aca="false">+[3]data1rev!C120</f>
        <v>13222.39</v>
      </c>
      <c r="F121" s="8" t="n">
        <f aca="false">+[3]data1rev!D120</f>
        <v>13061.89</v>
      </c>
      <c r="G121" s="8" t="n">
        <f aca="false">+[3]data1rev!E120</f>
        <v>13061.89</v>
      </c>
      <c r="H121" s="8" t="n">
        <f aca="false">+[3]data1rev!F120</f>
        <v>10821.156</v>
      </c>
      <c r="I121" s="8" t="n">
        <f aca="false">+[3]data1rev!G120</f>
        <v>10791.59</v>
      </c>
      <c r="J121" s="8" t="n">
        <f aca="false">+[3]data1rev!H120</f>
        <v>10791.59</v>
      </c>
      <c r="K121" s="8" t="n">
        <f aca="false">+[3]data1rev!I120</f>
        <v>10791.59</v>
      </c>
      <c r="L121" s="8" t="n">
        <f aca="false">+[3]data1rev!J120</f>
        <v>10821.156</v>
      </c>
      <c r="M121" s="8" t="n">
        <f aca="false">+[3]data1rev!K120</f>
        <v>10791.59</v>
      </c>
      <c r="N121" s="8" t="n">
        <f aca="false">+[3]data1rev!L120</f>
        <v>10791.59</v>
      </c>
      <c r="O121" s="8" t="n">
        <f aca="false">+[3]data1rev!M120</f>
        <v>10275.62</v>
      </c>
      <c r="P121" s="8" t="n">
        <f aca="false">+[3]data1rev!N120</f>
        <v>10129.416</v>
      </c>
      <c r="Q121" s="8" t="n">
        <f aca="false">+[3]data1rev!O120</f>
        <v>10101.74</v>
      </c>
      <c r="R121" s="8" t="n">
        <f aca="false">+[3]data1rev!P120</f>
        <v>0</v>
      </c>
      <c r="S121" s="8" t="n">
        <f aca="false">+[3]data1rev!Q120</f>
        <v>0</v>
      </c>
      <c r="T121" s="8" t="n">
        <f aca="false">+[3]data1rev!R120</f>
        <v>0</v>
      </c>
      <c r="U121" s="8" t="n">
        <f aca="false">+[3]data1rev!S120</f>
        <v>0</v>
      </c>
      <c r="V121" s="8" t="n">
        <f aca="false">+[3]data1rev!T120</f>
        <v>0</v>
      </c>
      <c r="W121" s="8" t="n">
        <f aca="false">+[3]data1rev!U120</f>
        <v>0</v>
      </c>
      <c r="X121" s="8" t="n">
        <f aca="false">+[3]data1rev!V120</f>
        <v>0</v>
      </c>
      <c r="Y121" s="8" t="n">
        <f aca="false">+[3]data1rev!W120</f>
        <v>0</v>
      </c>
      <c r="Z121" s="8" t="n">
        <f aca="false">+[3]data1rev!X120</f>
        <v>0</v>
      </c>
      <c r="AA121" s="8" t="n">
        <f aca="false">+[3]data1rev!Y120</f>
        <v>0</v>
      </c>
      <c r="AB121" s="9"/>
      <c r="AC121" s="9"/>
      <c r="AD121" s="9"/>
      <c r="AE121" s="9"/>
      <c r="AF121" s="9"/>
      <c r="AG121" s="9"/>
      <c r="AH121" s="9"/>
      <c r="AI121" s="9"/>
      <c r="AJ121" s="9"/>
      <c r="AK121" s="1"/>
      <c r="AL121" s="1" t="e">
        <f aca="false">SUMPRODUCT(B121:AJ121,PVCapPrice)</f>
        <v>#DIV/0!</v>
      </c>
      <c r="AM121" s="1"/>
      <c r="AN121" s="1"/>
      <c r="AO121" s="1"/>
      <c r="AP121" s="1"/>
      <c r="AQ121" s="1"/>
    </row>
    <row r="122" customFormat="false" ht="11.25" hidden="false" customHeight="false" outlineLevel="0" collapsed="false">
      <c r="A122" s="1" t="n">
        <v>120</v>
      </c>
      <c r="B122" s="16"/>
      <c r="C122" s="8" t="n">
        <f aca="false">+[3]data1rev!A121</f>
        <v>21687.04</v>
      </c>
      <c r="D122" s="8" t="n">
        <f aca="false">+[3]data1rev!B121</f>
        <v>15575.226</v>
      </c>
      <c r="E122" s="8" t="n">
        <f aca="false">+[3]data1rev!C121</f>
        <v>13222.39</v>
      </c>
      <c r="F122" s="8" t="n">
        <f aca="false">+[3]data1rev!D121</f>
        <v>13061.89</v>
      </c>
      <c r="G122" s="8" t="n">
        <f aca="false">+[3]data1rev!E121</f>
        <v>13061.89</v>
      </c>
      <c r="H122" s="8" t="n">
        <f aca="false">+[3]data1rev!F121</f>
        <v>10821.156</v>
      </c>
      <c r="I122" s="8" t="n">
        <f aca="false">+[3]data1rev!G121</f>
        <v>10791.59</v>
      </c>
      <c r="J122" s="8" t="n">
        <f aca="false">+[3]data1rev!H121</f>
        <v>10791.59</v>
      </c>
      <c r="K122" s="8" t="n">
        <f aca="false">+[3]data1rev!I121</f>
        <v>10791.59</v>
      </c>
      <c r="L122" s="8" t="n">
        <f aca="false">+[3]data1rev!J121</f>
        <v>10821.156</v>
      </c>
      <c r="M122" s="8" t="n">
        <f aca="false">+[3]data1rev!K121</f>
        <v>10791.59</v>
      </c>
      <c r="N122" s="8" t="n">
        <f aca="false">+[3]data1rev!L121</f>
        <v>10791.59</v>
      </c>
      <c r="O122" s="8" t="n">
        <f aca="false">+[3]data1rev!M121</f>
        <v>10275.62</v>
      </c>
      <c r="P122" s="8" t="n">
        <f aca="false">+[3]data1rev!N121</f>
        <v>10129.416</v>
      </c>
      <c r="Q122" s="8" t="n">
        <f aca="false">+[3]data1rev!O121</f>
        <v>10101.74</v>
      </c>
      <c r="R122" s="8" t="n">
        <f aca="false">+[3]data1rev!P121</f>
        <v>0</v>
      </c>
      <c r="S122" s="8" t="n">
        <f aca="false">+[3]data1rev!Q121</f>
        <v>0</v>
      </c>
      <c r="T122" s="8" t="n">
        <f aca="false">+[3]data1rev!R121</f>
        <v>0</v>
      </c>
      <c r="U122" s="8" t="n">
        <f aca="false">+[3]data1rev!S121</f>
        <v>0</v>
      </c>
      <c r="V122" s="8" t="n">
        <f aca="false">+[3]data1rev!T121</f>
        <v>0</v>
      </c>
      <c r="W122" s="8" t="n">
        <f aca="false">+[3]data1rev!U121</f>
        <v>0</v>
      </c>
      <c r="X122" s="8" t="n">
        <f aca="false">+[3]data1rev!V121</f>
        <v>0</v>
      </c>
      <c r="Y122" s="8" t="n">
        <f aca="false">+[3]data1rev!W121</f>
        <v>0</v>
      </c>
      <c r="Z122" s="8" t="n">
        <f aca="false">+[3]data1rev!X121</f>
        <v>0</v>
      </c>
      <c r="AA122" s="8" t="n">
        <f aca="false">+[3]data1rev!Y121</f>
        <v>0</v>
      </c>
      <c r="AB122" s="9"/>
      <c r="AC122" s="9"/>
      <c r="AD122" s="9"/>
      <c r="AE122" s="9"/>
      <c r="AF122" s="9"/>
      <c r="AG122" s="9"/>
      <c r="AH122" s="9"/>
      <c r="AI122" s="9"/>
      <c r="AJ122" s="9"/>
      <c r="AK122" s="1"/>
      <c r="AL122" s="1" t="e">
        <f aca="false">SUMPRODUCT(B122:AJ122,PVCapPrice)</f>
        <v>#DIV/0!</v>
      </c>
      <c r="AM122" s="1"/>
      <c r="AN122" s="1"/>
      <c r="AO122" s="1"/>
      <c r="AP122" s="1"/>
      <c r="AQ122" s="1"/>
    </row>
    <row r="123" customFormat="false" ht="11.25" hidden="false" customHeight="false" outlineLevel="0" collapsed="false">
      <c r="A123" s="1" t="n">
        <v>121</v>
      </c>
      <c r="B123" s="16"/>
      <c r="C123" s="8" t="n">
        <f aca="false">+[3]data1rev!A122</f>
        <v>21687.04</v>
      </c>
      <c r="D123" s="8" t="n">
        <f aca="false">+[3]data1rev!B122</f>
        <v>15575.226</v>
      </c>
      <c r="E123" s="8" t="n">
        <f aca="false">+[3]data1rev!C122</f>
        <v>13222.39</v>
      </c>
      <c r="F123" s="8" t="n">
        <f aca="false">+[3]data1rev!D122</f>
        <v>13061.89</v>
      </c>
      <c r="G123" s="8" t="n">
        <f aca="false">+[3]data1rev!E122</f>
        <v>13061.89</v>
      </c>
      <c r="H123" s="8" t="n">
        <f aca="false">+[3]data1rev!F122</f>
        <v>10821.156</v>
      </c>
      <c r="I123" s="8" t="n">
        <f aca="false">+[3]data1rev!G122</f>
        <v>10791.59</v>
      </c>
      <c r="J123" s="8" t="n">
        <f aca="false">+[3]data1rev!H122</f>
        <v>10791.59</v>
      </c>
      <c r="K123" s="8" t="n">
        <f aca="false">+[3]data1rev!I122</f>
        <v>10791.59</v>
      </c>
      <c r="L123" s="8" t="n">
        <f aca="false">+[3]data1rev!J122</f>
        <v>10821.156</v>
      </c>
      <c r="M123" s="8" t="n">
        <f aca="false">+[3]data1rev!K122</f>
        <v>10791.59</v>
      </c>
      <c r="N123" s="8" t="n">
        <f aca="false">+[3]data1rev!L122</f>
        <v>10791.59</v>
      </c>
      <c r="O123" s="8" t="n">
        <f aca="false">+[3]data1rev!M122</f>
        <v>10275.62</v>
      </c>
      <c r="P123" s="8" t="n">
        <f aca="false">+[3]data1rev!N122</f>
        <v>10129.416</v>
      </c>
      <c r="Q123" s="8" t="n">
        <f aca="false">+[3]data1rev!O122</f>
        <v>10101.74</v>
      </c>
      <c r="R123" s="8" t="n">
        <f aca="false">+[3]data1rev!P122</f>
        <v>0</v>
      </c>
      <c r="S123" s="8" t="n">
        <f aca="false">+[3]data1rev!Q122</f>
        <v>0</v>
      </c>
      <c r="T123" s="8" t="n">
        <f aca="false">+[3]data1rev!R122</f>
        <v>0</v>
      </c>
      <c r="U123" s="8" t="n">
        <f aca="false">+[3]data1rev!S122</f>
        <v>0</v>
      </c>
      <c r="V123" s="8" t="n">
        <f aca="false">+[3]data1rev!T122</f>
        <v>0</v>
      </c>
      <c r="W123" s="8" t="n">
        <f aca="false">+[3]data1rev!U122</f>
        <v>0</v>
      </c>
      <c r="X123" s="8" t="n">
        <f aca="false">+[3]data1rev!V122</f>
        <v>0</v>
      </c>
      <c r="Y123" s="8" t="n">
        <f aca="false">+[3]data1rev!W122</f>
        <v>0</v>
      </c>
      <c r="Z123" s="8" t="n">
        <f aca="false">+[3]data1rev!X122</f>
        <v>0</v>
      </c>
      <c r="AA123" s="8" t="n">
        <f aca="false">+[3]data1rev!Y122</f>
        <v>0</v>
      </c>
      <c r="AB123" s="9"/>
      <c r="AC123" s="9"/>
      <c r="AD123" s="9"/>
      <c r="AE123" s="9"/>
      <c r="AF123" s="9"/>
      <c r="AG123" s="9"/>
      <c r="AH123" s="9"/>
      <c r="AI123" s="9"/>
      <c r="AJ123" s="9"/>
      <c r="AK123" s="1"/>
      <c r="AL123" s="1" t="e">
        <f aca="false">SUMPRODUCT(B123:AJ123,PVCapPrice)</f>
        <v>#DIV/0!</v>
      </c>
      <c r="AM123" s="1"/>
      <c r="AN123" s="1"/>
      <c r="AO123" s="1"/>
      <c r="AP123" s="1"/>
      <c r="AQ123" s="1"/>
    </row>
    <row r="124" customFormat="false" ht="11.25" hidden="false" customHeight="false" outlineLevel="0" collapsed="false">
      <c r="A124" s="1" t="n">
        <v>122</v>
      </c>
      <c r="B124" s="16"/>
      <c r="C124" s="8" t="n">
        <f aca="false">+[3]data1rev!A123</f>
        <v>21687.04</v>
      </c>
      <c r="D124" s="8" t="n">
        <f aca="false">+[3]data1rev!B123</f>
        <v>15575.226</v>
      </c>
      <c r="E124" s="8" t="n">
        <f aca="false">+[3]data1rev!C123</f>
        <v>13222.39</v>
      </c>
      <c r="F124" s="8" t="n">
        <f aca="false">+[3]data1rev!D123</f>
        <v>13061.89</v>
      </c>
      <c r="G124" s="8" t="n">
        <f aca="false">+[3]data1rev!E123</f>
        <v>13061.89</v>
      </c>
      <c r="H124" s="8" t="n">
        <f aca="false">+[3]data1rev!F123</f>
        <v>10821.156</v>
      </c>
      <c r="I124" s="8" t="n">
        <f aca="false">+[3]data1rev!G123</f>
        <v>10791.59</v>
      </c>
      <c r="J124" s="8" t="n">
        <f aca="false">+[3]data1rev!H123</f>
        <v>10791.59</v>
      </c>
      <c r="K124" s="8" t="n">
        <f aca="false">+[3]data1rev!I123</f>
        <v>10791.59</v>
      </c>
      <c r="L124" s="8" t="n">
        <f aca="false">+[3]data1rev!J123</f>
        <v>10821.156</v>
      </c>
      <c r="M124" s="8" t="n">
        <f aca="false">+[3]data1rev!K123</f>
        <v>10791.59</v>
      </c>
      <c r="N124" s="8" t="n">
        <f aca="false">+[3]data1rev!L123</f>
        <v>10791.59</v>
      </c>
      <c r="O124" s="8" t="n">
        <f aca="false">+[3]data1rev!M123</f>
        <v>10275.62</v>
      </c>
      <c r="P124" s="8" t="n">
        <f aca="false">+[3]data1rev!N123</f>
        <v>10129.416</v>
      </c>
      <c r="Q124" s="8" t="n">
        <f aca="false">+[3]data1rev!O123</f>
        <v>10101.74</v>
      </c>
      <c r="R124" s="8" t="n">
        <f aca="false">+[3]data1rev!P123</f>
        <v>0</v>
      </c>
      <c r="S124" s="8" t="n">
        <f aca="false">+[3]data1rev!Q123</f>
        <v>0</v>
      </c>
      <c r="T124" s="8" t="n">
        <f aca="false">+[3]data1rev!R123</f>
        <v>0</v>
      </c>
      <c r="U124" s="8" t="n">
        <f aca="false">+[3]data1rev!S123</f>
        <v>0</v>
      </c>
      <c r="V124" s="8" t="n">
        <f aca="false">+[3]data1rev!T123</f>
        <v>0</v>
      </c>
      <c r="W124" s="8" t="n">
        <f aca="false">+[3]data1rev!U123</f>
        <v>0</v>
      </c>
      <c r="X124" s="8" t="n">
        <f aca="false">+[3]data1rev!V123</f>
        <v>0</v>
      </c>
      <c r="Y124" s="8" t="n">
        <f aca="false">+[3]data1rev!W123</f>
        <v>0</v>
      </c>
      <c r="Z124" s="8" t="n">
        <f aca="false">+[3]data1rev!X123</f>
        <v>0</v>
      </c>
      <c r="AA124" s="8" t="n">
        <f aca="false">+[3]data1rev!Y123</f>
        <v>0</v>
      </c>
      <c r="AB124" s="9"/>
      <c r="AC124" s="9"/>
      <c r="AD124" s="9"/>
      <c r="AE124" s="9"/>
      <c r="AF124" s="9"/>
      <c r="AG124" s="9"/>
      <c r="AH124" s="9"/>
      <c r="AI124" s="9"/>
      <c r="AJ124" s="9"/>
      <c r="AK124" s="1"/>
      <c r="AL124" s="1" t="e">
        <f aca="false">SUMPRODUCT(B124:AJ124,PVCapPrice)</f>
        <v>#DIV/0!</v>
      </c>
      <c r="AM124" s="1"/>
      <c r="AN124" s="1"/>
      <c r="AO124" s="1"/>
      <c r="AP124" s="1"/>
      <c r="AQ124" s="1"/>
    </row>
    <row r="125" customFormat="false" ht="11.25" hidden="false" customHeight="false" outlineLevel="0" collapsed="false">
      <c r="A125" s="1" t="n">
        <v>123</v>
      </c>
      <c r="B125" s="16"/>
      <c r="C125" s="8" t="n">
        <f aca="false">+[3]data1rev!A124</f>
        <v>21687.04</v>
      </c>
      <c r="D125" s="8" t="n">
        <f aca="false">+[3]data1rev!B124</f>
        <v>15575.226</v>
      </c>
      <c r="E125" s="8" t="n">
        <f aca="false">+[3]data1rev!C124</f>
        <v>13222.39</v>
      </c>
      <c r="F125" s="8" t="n">
        <f aca="false">+[3]data1rev!D124</f>
        <v>13061.89</v>
      </c>
      <c r="G125" s="8" t="n">
        <f aca="false">+[3]data1rev!E124</f>
        <v>13061.89</v>
      </c>
      <c r="H125" s="8" t="n">
        <f aca="false">+[3]data1rev!F124</f>
        <v>10821.156</v>
      </c>
      <c r="I125" s="8" t="n">
        <f aca="false">+[3]data1rev!G124</f>
        <v>10791.59</v>
      </c>
      <c r="J125" s="8" t="n">
        <f aca="false">+[3]data1rev!H124</f>
        <v>10791.59</v>
      </c>
      <c r="K125" s="8" t="n">
        <f aca="false">+[3]data1rev!I124</f>
        <v>10791.59</v>
      </c>
      <c r="L125" s="8" t="n">
        <f aca="false">+[3]data1rev!J124</f>
        <v>10821.156</v>
      </c>
      <c r="M125" s="8" t="n">
        <f aca="false">+[3]data1rev!K124</f>
        <v>10791.59</v>
      </c>
      <c r="N125" s="8" t="n">
        <f aca="false">+[3]data1rev!L124</f>
        <v>10791.59</v>
      </c>
      <c r="O125" s="8" t="n">
        <f aca="false">+[3]data1rev!M124</f>
        <v>10275.62</v>
      </c>
      <c r="P125" s="8" t="n">
        <f aca="false">+[3]data1rev!N124</f>
        <v>10129.416</v>
      </c>
      <c r="Q125" s="8" t="n">
        <f aca="false">+[3]data1rev!O124</f>
        <v>10101.74</v>
      </c>
      <c r="R125" s="8" t="n">
        <f aca="false">+[3]data1rev!P124</f>
        <v>0</v>
      </c>
      <c r="S125" s="8" t="n">
        <f aca="false">+[3]data1rev!Q124</f>
        <v>0</v>
      </c>
      <c r="T125" s="8" t="n">
        <f aca="false">+[3]data1rev!R124</f>
        <v>0</v>
      </c>
      <c r="U125" s="8" t="n">
        <f aca="false">+[3]data1rev!S124</f>
        <v>0</v>
      </c>
      <c r="V125" s="8" t="n">
        <f aca="false">+[3]data1rev!T124</f>
        <v>0</v>
      </c>
      <c r="W125" s="8" t="n">
        <f aca="false">+[3]data1rev!U124</f>
        <v>0</v>
      </c>
      <c r="X125" s="8" t="n">
        <f aca="false">+[3]data1rev!V124</f>
        <v>0</v>
      </c>
      <c r="Y125" s="8" t="n">
        <f aca="false">+[3]data1rev!W124</f>
        <v>0</v>
      </c>
      <c r="Z125" s="8" t="n">
        <f aca="false">+[3]data1rev!X124</f>
        <v>0</v>
      </c>
      <c r="AA125" s="8" t="n">
        <f aca="false">+[3]data1rev!Y124</f>
        <v>0</v>
      </c>
      <c r="AB125" s="9"/>
      <c r="AC125" s="9"/>
      <c r="AD125" s="9"/>
      <c r="AE125" s="9"/>
      <c r="AF125" s="9"/>
      <c r="AG125" s="9"/>
      <c r="AH125" s="9"/>
      <c r="AI125" s="9"/>
      <c r="AJ125" s="9"/>
      <c r="AK125" s="1"/>
      <c r="AL125" s="1" t="e">
        <f aca="false">SUMPRODUCT(B125:AJ125,PVCapPrice)</f>
        <v>#DIV/0!</v>
      </c>
      <c r="AM125" s="1"/>
      <c r="AN125" s="1"/>
      <c r="AO125" s="1"/>
      <c r="AP125" s="1"/>
      <c r="AQ125" s="1"/>
    </row>
    <row r="126" customFormat="false" ht="11.25" hidden="false" customHeight="false" outlineLevel="0" collapsed="false">
      <c r="A126" s="1" t="n">
        <v>124</v>
      </c>
      <c r="B126" s="16"/>
      <c r="C126" s="8" t="n">
        <f aca="false">+[3]data1rev!A125</f>
        <v>21687.04</v>
      </c>
      <c r="D126" s="8" t="n">
        <f aca="false">+[3]data1rev!B125</f>
        <v>15575.226</v>
      </c>
      <c r="E126" s="8" t="n">
        <f aca="false">+[3]data1rev!C125</f>
        <v>13222.39</v>
      </c>
      <c r="F126" s="8" t="n">
        <f aca="false">+[3]data1rev!D125</f>
        <v>13061.89</v>
      </c>
      <c r="G126" s="8" t="n">
        <f aca="false">+[3]data1rev!E125</f>
        <v>13061.89</v>
      </c>
      <c r="H126" s="8" t="n">
        <f aca="false">+[3]data1rev!F125</f>
        <v>10821.156</v>
      </c>
      <c r="I126" s="8" t="n">
        <f aca="false">+[3]data1rev!G125</f>
        <v>10791.59</v>
      </c>
      <c r="J126" s="8" t="n">
        <f aca="false">+[3]data1rev!H125</f>
        <v>10791.59</v>
      </c>
      <c r="K126" s="8" t="n">
        <f aca="false">+[3]data1rev!I125</f>
        <v>10791.59</v>
      </c>
      <c r="L126" s="8" t="n">
        <f aca="false">+[3]data1rev!J125</f>
        <v>10821.156</v>
      </c>
      <c r="M126" s="8" t="n">
        <f aca="false">+[3]data1rev!K125</f>
        <v>10791.59</v>
      </c>
      <c r="N126" s="8" t="n">
        <f aca="false">+[3]data1rev!L125</f>
        <v>10791.59</v>
      </c>
      <c r="O126" s="8" t="n">
        <f aca="false">+[3]data1rev!M125</f>
        <v>10275.62</v>
      </c>
      <c r="P126" s="8" t="n">
        <f aca="false">+[3]data1rev!N125</f>
        <v>10129.416</v>
      </c>
      <c r="Q126" s="8" t="n">
        <f aca="false">+[3]data1rev!O125</f>
        <v>10101.74</v>
      </c>
      <c r="R126" s="8" t="n">
        <f aca="false">+[3]data1rev!P125</f>
        <v>0</v>
      </c>
      <c r="S126" s="8" t="n">
        <f aca="false">+[3]data1rev!Q125</f>
        <v>0</v>
      </c>
      <c r="T126" s="8" t="n">
        <f aca="false">+[3]data1rev!R125</f>
        <v>0</v>
      </c>
      <c r="U126" s="8" t="n">
        <f aca="false">+[3]data1rev!S125</f>
        <v>0</v>
      </c>
      <c r="V126" s="8" t="n">
        <f aca="false">+[3]data1rev!T125</f>
        <v>0</v>
      </c>
      <c r="W126" s="8" t="n">
        <f aca="false">+[3]data1rev!U125</f>
        <v>0</v>
      </c>
      <c r="X126" s="8" t="n">
        <f aca="false">+[3]data1rev!V125</f>
        <v>0</v>
      </c>
      <c r="Y126" s="8" t="n">
        <f aca="false">+[3]data1rev!W125</f>
        <v>0</v>
      </c>
      <c r="Z126" s="8" t="n">
        <f aca="false">+[3]data1rev!X125</f>
        <v>0</v>
      </c>
      <c r="AA126" s="8" t="n">
        <f aca="false">+[3]data1rev!Y125</f>
        <v>0</v>
      </c>
      <c r="AB126" s="9"/>
      <c r="AC126" s="9"/>
      <c r="AD126" s="9"/>
      <c r="AE126" s="9"/>
      <c r="AF126" s="9"/>
      <c r="AG126" s="9"/>
      <c r="AH126" s="9"/>
      <c r="AI126" s="9"/>
      <c r="AJ126" s="9"/>
      <c r="AK126" s="1"/>
      <c r="AL126" s="1" t="e">
        <f aca="false">SUMPRODUCT(B126:AJ126,PVCapPrice)</f>
        <v>#DIV/0!</v>
      </c>
      <c r="AM126" s="1"/>
      <c r="AN126" s="1"/>
      <c r="AO126" s="1"/>
      <c r="AP126" s="1"/>
      <c r="AQ126" s="1"/>
    </row>
    <row r="127" customFormat="false" ht="11.25" hidden="false" customHeight="false" outlineLevel="0" collapsed="false">
      <c r="A127" s="1" t="n">
        <v>125</v>
      </c>
      <c r="B127" s="16"/>
      <c r="C127" s="8" t="n">
        <f aca="false">+[3]data1rev!A126</f>
        <v>21687.04</v>
      </c>
      <c r="D127" s="8" t="n">
        <f aca="false">+[3]data1rev!B126</f>
        <v>15575.226</v>
      </c>
      <c r="E127" s="8" t="n">
        <f aca="false">+[3]data1rev!C126</f>
        <v>13222.39</v>
      </c>
      <c r="F127" s="8" t="n">
        <f aca="false">+[3]data1rev!D126</f>
        <v>13061.89</v>
      </c>
      <c r="G127" s="8" t="n">
        <f aca="false">+[3]data1rev!E126</f>
        <v>13061.89</v>
      </c>
      <c r="H127" s="8" t="n">
        <f aca="false">+[3]data1rev!F126</f>
        <v>10821.156</v>
      </c>
      <c r="I127" s="8" t="n">
        <f aca="false">+[3]data1rev!G126</f>
        <v>10791.59</v>
      </c>
      <c r="J127" s="8" t="n">
        <f aca="false">+[3]data1rev!H126</f>
        <v>10791.59</v>
      </c>
      <c r="K127" s="8" t="n">
        <f aca="false">+[3]data1rev!I126</f>
        <v>10791.59</v>
      </c>
      <c r="L127" s="8" t="n">
        <f aca="false">+[3]data1rev!J126</f>
        <v>10821.156</v>
      </c>
      <c r="M127" s="8" t="n">
        <f aca="false">+[3]data1rev!K126</f>
        <v>10791.59</v>
      </c>
      <c r="N127" s="8" t="n">
        <f aca="false">+[3]data1rev!L126</f>
        <v>10791.59</v>
      </c>
      <c r="O127" s="8" t="n">
        <f aca="false">+[3]data1rev!M126</f>
        <v>10275.62</v>
      </c>
      <c r="P127" s="8" t="n">
        <f aca="false">+[3]data1rev!N126</f>
        <v>10129.416</v>
      </c>
      <c r="Q127" s="8" t="n">
        <f aca="false">+[3]data1rev!O126</f>
        <v>10101.74</v>
      </c>
      <c r="R127" s="8" t="n">
        <f aca="false">+[3]data1rev!P126</f>
        <v>0</v>
      </c>
      <c r="S127" s="8" t="n">
        <f aca="false">+[3]data1rev!Q126</f>
        <v>0</v>
      </c>
      <c r="T127" s="8" t="n">
        <f aca="false">+[3]data1rev!R126</f>
        <v>0</v>
      </c>
      <c r="U127" s="8" t="n">
        <f aca="false">+[3]data1rev!S126</f>
        <v>0</v>
      </c>
      <c r="V127" s="8" t="n">
        <f aca="false">+[3]data1rev!T126</f>
        <v>0</v>
      </c>
      <c r="W127" s="8" t="n">
        <f aca="false">+[3]data1rev!U126</f>
        <v>0</v>
      </c>
      <c r="X127" s="8" t="n">
        <f aca="false">+[3]data1rev!V126</f>
        <v>0</v>
      </c>
      <c r="Y127" s="8" t="n">
        <f aca="false">+[3]data1rev!W126</f>
        <v>0</v>
      </c>
      <c r="Z127" s="8" t="n">
        <f aca="false">+[3]data1rev!X126</f>
        <v>0</v>
      </c>
      <c r="AA127" s="8" t="n">
        <f aca="false">+[3]data1rev!Y126</f>
        <v>0</v>
      </c>
      <c r="AB127" s="9"/>
      <c r="AC127" s="9"/>
      <c r="AD127" s="9"/>
      <c r="AE127" s="9"/>
      <c r="AF127" s="9"/>
      <c r="AG127" s="9"/>
      <c r="AH127" s="9"/>
      <c r="AI127" s="9"/>
      <c r="AJ127" s="9"/>
      <c r="AK127" s="1"/>
      <c r="AL127" s="1" t="e">
        <f aca="false">SUMPRODUCT(B127:AJ127,PVCapPrice)</f>
        <v>#DIV/0!</v>
      </c>
      <c r="AM127" s="1"/>
      <c r="AN127" s="1"/>
      <c r="AO127" s="1"/>
      <c r="AP127" s="1"/>
      <c r="AQ127" s="1"/>
    </row>
    <row r="128" customFormat="false" ht="11.25" hidden="false" customHeight="false" outlineLevel="0" collapsed="false">
      <c r="A128" s="1" t="n">
        <v>126</v>
      </c>
      <c r="B128" s="16"/>
      <c r="C128" s="8" t="n">
        <f aca="false">+[3]data1rev!A127</f>
        <v>21687.04</v>
      </c>
      <c r="D128" s="8" t="n">
        <f aca="false">+[3]data1rev!B127</f>
        <v>15575.226</v>
      </c>
      <c r="E128" s="8" t="n">
        <f aca="false">+[3]data1rev!C127</f>
        <v>13222.39</v>
      </c>
      <c r="F128" s="8" t="n">
        <f aca="false">+[3]data1rev!D127</f>
        <v>13061.89</v>
      </c>
      <c r="G128" s="8" t="n">
        <f aca="false">+[3]data1rev!E127</f>
        <v>13061.89</v>
      </c>
      <c r="H128" s="8" t="n">
        <f aca="false">+[3]data1rev!F127</f>
        <v>10821.156</v>
      </c>
      <c r="I128" s="8" t="n">
        <f aca="false">+[3]data1rev!G127</f>
        <v>10791.59</v>
      </c>
      <c r="J128" s="8" t="n">
        <f aca="false">+[3]data1rev!H127</f>
        <v>10791.59</v>
      </c>
      <c r="K128" s="8" t="n">
        <f aca="false">+[3]data1rev!I127</f>
        <v>10791.59</v>
      </c>
      <c r="L128" s="8" t="n">
        <f aca="false">+[3]data1rev!J127</f>
        <v>10821.156</v>
      </c>
      <c r="M128" s="8" t="n">
        <f aca="false">+[3]data1rev!K127</f>
        <v>10791.59</v>
      </c>
      <c r="N128" s="8" t="n">
        <f aca="false">+[3]data1rev!L127</f>
        <v>10791.59</v>
      </c>
      <c r="O128" s="8" t="n">
        <f aca="false">+[3]data1rev!M127</f>
        <v>10275.62</v>
      </c>
      <c r="P128" s="8" t="n">
        <f aca="false">+[3]data1rev!N127</f>
        <v>10129.416</v>
      </c>
      <c r="Q128" s="8" t="n">
        <f aca="false">+[3]data1rev!O127</f>
        <v>10101.74</v>
      </c>
      <c r="R128" s="8" t="n">
        <f aca="false">+[3]data1rev!P127</f>
        <v>0</v>
      </c>
      <c r="S128" s="8" t="n">
        <f aca="false">+[3]data1rev!Q127</f>
        <v>0</v>
      </c>
      <c r="T128" s="8" t="n">
        <f aca="false">+[3]data1rev!R127</f>
        <v>0</v>
      </c>
      <c r="U128" s="8" t="n">
        <f aca="false">+[3]data1rev!S127</f>
        <v>0</v>
      </c>
      <c r="V128" s="8" t="n">
        <f aca="false">+[3]data1rev!T127</f>
        <v>0</v>
      </c>
      <c r="W128" s="8" t="n">
        <f aca="false">+[3]data1rev!U127</f>
        <v>0</v>
      </c>
      <c r="X128" s="8" t="n">
        <f aca="false">+[3]data1rev!V127</f>
        <v>0</v>
      </c>
      <c r="Y128" s="8" t="n">
        <f aca="false">+[3]data1rev!W127</f>
        <v>0</v>
      </c>
      <c r="Z128" s="8" t="n">
        <f aca="false">+[3]data1rev!X127</f>
        <v>0</v>
      </c>
      <c r="AA128" s="8" t="n">
        <f aca="false">+[3]data1rev!Y127</f>
        <v>0</v>
      </c>
      <c r="AB128" s="9"/>
      <c r="AC128" s="9"/>
      <c r="AD128" s="9"/>
      <c r="AE128" s="9"/>
      <c r="AF128" s="9"/>
      <c r="AG128" s="9"/>
      <c r="AH128" s="9"/>
      <c r="AI128" s="9"/>
      <c r="AJ128" s="9"/>
      <c r="AK128" s="1"/>
      <c r="AL128" s="1" t="e">
        <f aca="false">SUMPRODUCT(B128:AJ128,PVCapPrice)</f>
        <v>#DIV/0!</v>
      </c>
      <c r="AM128" s="1"/>
      <c r="AN128" s="1"/>
      <c r="AO128" s="1"/>
      <c r="AP128" s="1"/>
      <c r="AQ128" s="1"/>
    </row>
    <row r="129" customFormat="false" ht="11.25" hidden="false" customHeight="false" outlineLevel="0" collapsed="false">
      <c r="A129" s="1" t="n">
        <v>127</v>
      </c>
      <c r="B129" s="16"/>
      <c r="C129" s="8" t="n">
        <f aca="false">+[3]data1rev!A128</f>
        <v>21687.04</v>
      </c>
      <c r="D129" s="8" t="n">
        <f aca="false">+[3]data1rev!B128</f>
        <v>15575.226</v>
      </c>
      <c r="E129" s="8" t="n">
        <f aca="false">+[3]data1rev!C128</f>
        <v>13222.39</v>
      </c>
      <c r="F129" s="8" t="n">
        <f aca="false">+[3]data1rev!D128</f>
        <v>13061.89</v>
      </c>
      <c r="G129" s="8" t="n">
        <f aca="false">+[3]data1rev!E128</f>
        <v>13061.89</v>
      </c>
      <c r="H129" s="8" t="n">
        <f aca="false">+[3]data1rev!F128</f>
        <v>10821.156</v>
      </c>
      <c r="I129" s="8" t="n">
        <f aca="false">+[3]data1rev!G128</f>
        <v>10791.59</v>
      </c>
      <c r="J129" s="8" t="n">
        <f aca="false">+[3]data1rev!H128</f>
        <v>10791.59</v>
      </c>
      <c r="K129" s="8" t="n">
        <f aca="false">+[3]data1rev!I128</f>
        <v>10791.59</v>
      </c>
      <c r="L129" s="8" t="n">
        <f aca="false">+[3]data1rev!J128</f>
        <v>10821.156</v>
      </c>
      <c r="M129" s="8" t="n">
        <f aca="false">+[3]data1rev!K128</f>
        <v>10791.59</v>
      </c>
      <c r="N129" s="8" t="n">
        <f aca="false">+[3]data1rev!L128</f>
        <v>10791.59</v>
      </c>
      <c r="O129" s="8" t="n">
        <f aca="false">+[3]data1rev!M128</f>
        <v>10275.62</v>
      </c>
      <c r="P129" s="8" t="n">
        <f aca="false">+[3]data1rev!N128</f>
        <v>10129.416</v>
      </c>
      <c r="Q129" s="8" t="n">
        <f aca="false">+[3]data1rev!O128</f>
        <v>10101.74</v>
      </c>
      <c r="R129" s="8" t="n">
        <f aca="false">+[3]data1rev!P128</f>
        <v>0</v>
      </c>
      <c r="S129" s="8" t="n">
        <f aca="false">+[3]data1rev!Q128</f>
        <v>0</v>
      </c>
      <c r="T129" s="8" t="n">
        <f aca="false">+[3]data1rev!R128</f>
        <v>0</v>
      </c>
      <c r="U129" s="8" t="n">
        <f aca="false">+[3]data1rev!S128</f>
        <v>0</v>
      </c>
      <c r="V129" s="8" t="n">
        <f aca="false">+[3]data1rev!T128</f>
        <v>0</v>
      </c>
      <c r="W129" s="8" t="n">
        <f aca="false">+[3]data1rev!U128</f>
        <v>0</v>
      </c>
      <c r="X129" s="8" t="n">
        <f aca="false">+[3]data1rev!V128</f>
        <v>0</v>
      </c>
      <c r="Y129" s="8" t="n">
        <f aca="false">+[3]data1rev!W128</f>
        <v>0</v>
      </c>
      <c r="Z129" s="8" t="n">
        <f aca="false">+[3]data1rev!X128</f>
        <v>0</v>
      </c>
      <c r="AA129" s="8" t="n">
        <f aca="false">+[3]data1rev!Y128</f>
        <v>0</v>
      </c>
      <c r="AB129" s="9"/>
      <c r="AC129" s="9"/>
      <c r="AD129" s="9"/>
      <c r="AE129" s="9"/>
      <c r="AF129" s="9"/>
      <c r="AG129" s="9"/>
      <c r="AH129" s="9"/>
      <c r="AI129" s="9"/>
      <c r="AJ129" s="9"/>
      <c r="AK129" s="1"/>
      <c r="AL129" s="1" t="e">
        <f aca="false">SUMPRODUCT(B129:AJ129,PVCapPrice)</f>
        <v>#DIV/0!</v>
      </c>
      <c r="AM129" s="1"/>
      <c r="AN129" s="1"/>
      <c r="AO129" s="1"/>
      <c r="AP129" s="1"/>
      <c r="AQ129" s="1"/>
    </row>
    <row r="130" customFormat="false" ht="11.25" hidden="false" customHeight="false" outlineLevel="0" collapsed="false">
      <c r="A130" s="1" t="n">
        <v>128</v>
      </c>
      <c r="B130" s="16"/>
      <c r="C130" s="8" t="n">
        <f aca="false">+[3]data1rev!A129</f>
        <v>21687.04</v>
      </c>
      <c r="D130" s="8" t="n">
        <f aca="false">+[3]data1rev!B129</f>
        <v>15575.226</v>
      </c>
      <c r="E130" s="8" t="n">
        <f aca="false">+[3]data1rev!C129</f>
        <v>13222.39</v>
      </c>
      <c r="F130" s="8" t="n">
        <f aca="false">+[3]data1rev!D129</f>
        <v>13061.89</v>
      </c>
      <c r="G130" s="8" t="n">
        <f aca="false">+[3]data1rev!E129</f>
        <v>13061.89</v>
      </c>
      <c r="H130" s="8" t="n">
        <f aca="false">+[3]data1rev!F129</f>
        <v>10821.156</v>
      </c>
      <c r="I130" s="8" t="n">
        <f aca="false">+[3]data1rev!G129</f>
        <v>10791.59</v>
      </c>
      <c r="J130" s="8" t="n">
        <f aca="false">+[3]data1rev!H129</f>
        <v>10791.59</v>
      </c>
      <c r="K130" s="8" t="n">
        <f aca="false">+[3]data1rev!I129</f>
        <v>10791.59</v>
      </c>
      <c r="L130" s="8" t="n">
        <f aca="false">+[3]data1rev!J129</f>
        <v>10821.156</v>
      </c>
      <c r="M130" s="8" t="n">
        <f aca="false">+[3]data1rev!K129</f>
        <v>10791.59</v>
      </c>
      <c r="N130" s="8" t="n">
        <f aca="false">+[3]data1rev!L129</f>
        <v>10791.59</v>
      </c>
      <c r="O130" s="8" t="n">
        <f aca="false">+[3]data1rev!M129</f>
        <v>10275.62</v>
      </c>
      <c r="P130" s="8" t="n">
        <f aca="false">+[3]data1rev!N129</f>
        <v>10129.416</v>
      </c>
      <c r="Q130" s="8" t="n">
        <f aca="false">+[3]data1rev!O129</f>
        <v>10101.74</v>
      </c>
      <c r="R130" s="8" t="n">
        <f aca="false">+[3]data1rev!P129</f>
        <v>0</v>
      </c>
      <c r="S130" s="8" t="n">
        <f aca="false">+[3]data1rev!Q129</f>
        <v>0</v>
      </c>
      <c r="T130" s="8" t="n">
        <f aca="false">+[3]data1rev!R129</f>
        <v>0</v>
      </c>
      <c r="U130" s="8" t="n">
        <f aca="false">+[3]data1rev!S129</f>
        <v>0</v>
      </c>
      <c r="V130" s="8" t="n">
        <f aca="false">+[3]data1rev!T129</f>
        <v>0</v>
      </c>
      <c r="W130" s="8" t="n">
        <f aca="false">+[3]data1rev!U129</f>
        <v>0</v>
      </c>
      <c r="X130" s="8" t="n">
        <f aca="false">+[3]data1rev!V129</f>
        <v>0</v>
      </c>
      <c r="Y130" s="8" t="n">
        <f aca="false">+[3]data1rev!W129</f>
        <v>0</v>
      </c>
      <c r="Z130" s="8" t="n">
        <f aca="false">+[3]data1rev!X129</f>
        <v>0</v>
      </c>
      <c r="AA130" s="8" t="n">
        <f aca="false">+[3]data1rev!Y129</f>
        <v>0</v>
      </c>
      <c r="AB130" s="9"/>
      <c r="AC130" s="9"/>
      <c r="AD130" s="9"/>
      <c r="AE130" s="9"/>
      <c r="AF130" s="9"/>
      <c r="AG130" s="9"/>
      <c r="AH130" s="9"/>
      <c r="AI130" s="9"/>
      <c r="AJ130" s="9"/>
      <c r="AK130" s="1"/>
      <c r="AL130" s="1" t="e">
        <f aca="false">SUMPRODUCT(B130:AJ130,PVCapPrice)</f>
        <v>#DIV/0!</v>
      </c>
      <c r="AM130" s="1"/>
      <c r="AN130" s="1"/>
      <c r="AO130" s="1"/>
      <c r="AP130" s="1"/>
      <c r="AQ130" s="1"/>
    </row>
    <row r="131" customFormat="false" ht="11.25" hidden="false" customHeight="false" outlineLevel="0" collapsed="false">
      <c r="A131" s="1" t="n">
        <v>129</v>
      </c>
      <c r="B131" s="16"/>
      <c r="C131" s="8" t="n">
        <f aca="false">+[3]data1rev!A130</f>
        <v>21687.04</v>
      </c>
      <c r="D131" s="8" t="n">
        <f aca="false">+[3]data1rev!B130</f>
        <v>15575.226</v>
      </c>
      <c r="E131" s="8" t="n">
        <f aca="false">+[3]data1rev!C130</f>
        <v>13222.39</v>
      </c>
      <c r="F131" s="8" t="n">
        <f aca="false">+[3]data1rev!D130</f>
        <v>13061.89</v>
      </c>
      <c r="G131" s="8" t="n">
        <f aca="false">+[3]data1rev!E130</f>
        <v>13061.89</v>
      </c>
      <c r="H131" s="8" t="n">
        <f aca="false">+[3]data1rev!F130</f>
        <v>10821.156</v>
      </c>
      <c r="I131" s="8" t="n">
        <f aca="false">+[3]data1rev!G130</f>
        <v>10791.59</v>
      </c>
      <c r="J131" s="8" t="n">
        <f aca="false">+[3]data1rev!H130</f>
        <v>10791.59</v>
      </c>
      <c r="K131" s="8" t="n">
        <f aca="false">+[3]data1rev!I130</f>
        <v>10791.59</v>
      </c>
      <c r="L131" s="8" t="n">
        <f aca="false">+[3]data1rev!J130</f>
        <v>10821.156</v>
      </c>
      <c r="M131" s="8" t="n">
        <f aca="false">+[3]data1rev!K130</f>
        <v>10791.59</v>
      </c>
      <c r="N131" s="8" t="n">
        <f aca="false">+[3]data1rev!L130</f>
        <v>10791.59</v>
      </c>
      <c r="O131" s="8" t="n">
        <f aca="false">+[3]data1rev!M130</f>
        <v>10275.62</v>
      </c>
      <c r="P131" s="8" t="n">
        <f aca="false">+[3]data1rev!N130</f>
        <v>10129.416</v>
      </c>
      <c r="Q131" s="8" t="n">
        <f aca="false">+[3]data1rev!O130</f>
        <v>10101.74</v>
      </c>
      <c r="R131" s="8" t="n">
        <f aca="false">+[3]data1rev!P130</f>
        <v>0</v>
      </c>
      <c r="S131" s="8" t="n">
        <f aca="false">+[3]data1rev!Q130</f>
        <v>0</v>
      </c>
      <c r="T131" s="8" t="n">
        <f aca="false">+[3]data1rev!R130</f>
        <v>0</v>
      </c>
      <c r="U131" s="8" t="n">
        <f aca="false">+[3]data1rev!S130</f>
        <v>0</v>
      </c>
      <c r="V131" s="8" t="n">
        <f aca="false">+[3]data1rev!T130</f>
        <v>0</v>
      </c>
      <c r="W131" s="8" t="n">
        <f aca="false">+[3]data1rev!U130</f>
        <v>0</v>
      </c>
      <c r="X131" s="8" t="n">
        <f aca="false">+[3]data1rev!V130</f>
        <v>0</v>
      </c>
      <c r="Y131" s="8" t="n">
        <f aca="false">+[3]data1rev!W130</f>
        <v>0</v>
      </c>
      <c r="Z131" s="8" t="n">
        <f aca="false">+[3]data1rev!X130</f>
        <v>0</v>
      </c>
      <c r="AA131" s="8" t="n">
        <f aca="false">+[3]data1rev!Y130</f>
        <v>0</v>
      </c>
      <c r="AB131" s="9"/>
      <c r="AC131" s="9"/>
      <c r="AD131" s="9"/>
      <c r="AE131" s="9"/>
      <c r="AF131" s="9"/>
      <c r="AG131" s="9"/>
      <c r="AH131" s="9"/>
      <c r="AI131" s="9"/>
      <c r="AJ131" s="9"/>
      <c r="AK131" s="1"/>
      <c r="AL131" s="1" t="e">
        <f aca="false">SUMPRODUCT(B131:AJ131,PVCapPrice)</f>
        <v>#DIV/0!</v>
      </c>
      <c r="AM131" s="1"/>
      <c r="AN131" s="1"/>
      <c r="AO131" s="1"/>
      <c r="AP131" s="1"/>
      <c r="AQ131" s="1"/>
    </row>
    <row r="132" customFormat="false" ht="11.25" hidden="false" customHeight="false" outlineLevel="0" collapsed="false">
      <c r="A132" s="1" t="n">
        <v>130</v>
      </c>
      <c r="B132" s="16"/>
      <c r="C132" s="8" t="n">
        <f aca="false">+[3]data1rev!A131</f>
        <v>21687.04</v>
      </c>
      <c r="D132" s="8" t="n">
        <f aca="false">+[3]data1rev!B131</f>
        <v>15575.226</v>
      </c>
      <c r="E132" s="8" t="n">
        <f aca="false">+[3]data1rev!C131</f>
        <v>13222.39</v>
      </c>
      <c r="F132" s="8" t="n">
        <f aca="false">+[3]data1rev!D131</f>
        <v>13061.89</v>
      </c>
      <c r="G132" s="8" t="n">
        <f aca="false">+[3]data1rev!E131</f>
        <v>13061.89</v>
      </c>
      <c r="H132" s="8" t="n">
        <f aca="false">+[3]data1rev!F131</f>
        <v>10821.156</v>
      </c>
      <c r="I132" s="8" t="n">
        <f aca="false">+[3]data1rev!G131</f>
        <v>10791.59</v>
      </c>
      <c r="J132" s="8" t="n">
        <f aca="false">+[3]data1rev!H131</f>
        <v>10791.59</v>
      </c>
      <c r="K132" s="8" t="n">
        <f aca="false">+[3]data1rev!I131</f>
        <v>10791.59</v>
      </c>
      <c r="L132" s="8" t="n">
        <f aca="false">+[3]data1rev!J131</f>
        <v>10821.156</v>
      </c>
      <c r="M132" s="8" t="n">
        <f aca="false">+[3]data1rev!K131</f>
        <v>10791.59</v>
      </c>
      <c r="N132" s="8" t="n">
        <f aca="false">+[3]data1rev!L131</f>
        <v>10791.59</v>
      </c>
      <c r="O132" s="8" t="n">
        <f aca="false">+[3]data1rev!M131</f>
        <v>10275.62</v>
      </c>
      <c r="P132" s="8" t="n">
        <f aca="false">+[3]data1rev!N131</f>
        <v>10129.416</v>
      </c>
      <c r="Q132" s="8" t="n">
        <f aca="false">+[3]data1rev!O131</f>
        <v>10101.74</v>
      </c>
      <c r="R132" s="8" t="n">
        <f aca="false">+[3]data1rev!P131</f>
        <v>0</v>
      </c>
      <c r="S132" s="8" t="n">
        <f aca="false">+[3]data1rev!Q131</f>
        <v>0</v>
      </c>
      <c r="T132" s="8" t="n">
        <f aca="false">+[3]data1rev!R131</f>
        <v>0</v>
      </c>
      <c r="U132" s="8" t="n">
        <f aca="false">+[3]data1rev!S131</f>
        <v>0</v>
      </c>
      <c r="V132" s="8" t="n">
        <f aca="false">+[3]data1rev!T131</f>
        <v>0</v>
      </c>
      <c r="W132" s="8" t="n">
        <f aca="false">+[3]data1rev!U131</f>
        <v>0</v>
      </c>
      <c r="X132" s="8" t="n">
        <f aca="false">+[3]data1rev!V131</f>
        <v>0</v>
      </c>
      <c r="Y132" s="8" t="n">
        <f aca="false">+[3]data1rev!W131</f>
        <v>0</v>
      </c>
      <c r="Z132" s="8" t="n">
        <f aca="false">+[3]data1rev!X131</f>
        <v>0</v>
      </c>
      <c r="AA132" s="8" t="n">
        <f aca="false">+[3]data1rev!Y131</f>
        <v>0</v>
      </c>
      <c r="AB132" s="9"/>
      <c r="AC132" s="9"/>
      <c r="AD132" s="9"/>
      <c r="AE132" s="9"/>
      <c r="AF132" s="9"/>
      <c r="AG132" s="9"/>
      <c r="AH132" s="9"/>
      <c r="AI132" s="9"/>
      <c r="AJ132" s="9"/>
      <c r="AK132" s="1"/>
      <c r="AL132" s="1" t="e">
        <f aca="false">SUMPRODUCT(B132:AJ132,PVCapPrice)</f>
        <v>#DIV/0!</v>
      </c>
      <c r="AM132" s="1"/>
      <c r="AN132" s="1"/>
      <c r="AO132" s="1"/>
      <c r="AP132" s="1"/>
      <c r="AQ132" s="1"/>
    </row>
    <row r="133" customFormat="false" ht="11.25" hidden="false" customHeight="false" outlineLevel="0" collapsed="false">
      <c r="A133" s="1" t="n">
        <v>131</v>
      </c>
      <c r="B133" s="16"/>
      <c r="C133" s="8" t="n">
        <f aca="false">+[3]data1rev!A132</f>
        <v>21687.04</v>
      </c>
      <c r="D133" s="8" t="n">
        <f aca="false">+[3]data1rev!B132</f>
        <v>15575.226</v>
      </c>
      <c r="E133" s="8" t="n">
        <f aca="false">+[3]data1rev!C132</f>
        <v>13222.39</v>
      </c>
      <c r="F133" s="8" t="n">
        <f aca="false">+[3]data1rev!D132</f>
        <v>13061.89</v>
      </c>
      <c r="G133" s="8" t="n">
        <f aca="false">+[3]data1rev!E132</f>
        <v>13061.89</v>
      </c>
      <c r="H133" s="8" t="n">
        <f aca="false">+[3]data1rev!F132</f>
        <v>10821.156</v>
      </c>
      <c r="I133" s="8" t="n">
        <f aca="false">+[3]data1rev!G132</f>
        <v>10791.59</v>
      </c>
      <c r="J133" s="8" t="n">
        <f aca="false">+[3]data1rev!H132</f>
        <v>10791.59</v>
      </c>
      <c r="K133" s="8" t="n">
        <f aca="false">+[3]data1rev!I132</f>
        <v>10791.59</v>
      </c>
      <c r="L133" s="8" t="n">
        <f aca="false">+[3]data1rev!J132</f>
        <v>10821.156</v>
      </c>
      <c r="M133" s="8" t="n">
        <f aca="false">+[3]data1rev!K132</f>
        <v>10791.59</v>
      </c>
      <c r="N133" s="8" t="n">
        <f aca="false">+[3]data1rev!L132</f>
        <v>10791.59</v>
      </c>
      <c r="O133" s="8" t="n">
        <f aca="false">+[3]data1rev!M132</f>
        <v>10275.62</v>
      </c>
      <c r="P133" s="8" t="n">
        <f aca="false">+[3]data1rev!N132</f>
        <v>10129.416</v>
      </c>
      <c r="Q133" s="8" t="n">
        <f aca="false">+[3]data1rev!O132</f>
        <v>10101.74</v>
      </c>
      <c r="R133" s="8" t="n">
        <f aca="false">+[3]data1rev!P132</f>
        <v>0</v>
      </c>
      <c r="S133" s="8" t="n">
        <f aca="false">+[3]data1rev!Q132</f>
        <v>0</v>
      </c>
      <c r="T133" s="8" t="n">
        <f aca="false">+[3]data1rev!R132</f>
        <v>0</v>
      </c>
      <c r="U133" s="8" t="n">
        <f aca="false">+[3]data1rev!S132</f>
        <v>0</v>
      </c>
      <c r="V133" s="8" t="n">
        <f aca="false">+[3]data1rev!T132</f>
        <v>0</v>
      </c>
      <c r="W133" s="8" t="n">
        <f aca="false">+[3]data1rev!U132</f>
        <v>0</v>
      </c>
      <c r="X133" s="8" t="n">
        <f aca="false">+[3]data1rev!V132</f>
        <v>0</v>
      </c>
      <c r="Y133" s="8" t="n">
        <f aca="false">+[3]data1rev!W132</f>
        <v>0</v>
      </c>
      <c r="Z133" s="8" t="n">
        <f aca="false">+[3]data1rev!X132</f>
        <v>0</v>
      </c>
      <c r="AA133" s="8" t="n">
        <f aca="false">+[3]data1rev!Y132</f>
        <v>0</v>
      </c>
      <c r="AB133" s="9"/>
      <c r="AC133" s="9"/>
      <c r="AD133" s="9"/>
      <c r="AE133" s="9"/>
      <c r="AF133" s="9"/>
      <c r="AG133" s="9"/>
      <c r="AH133" s="9"/>
      <c r="AI133" s="9"/>
      <c r="AJ133" s="9"/>
      <c r="AK133" s="1"/>
      <c r="AL133" s="1" t="e">
        <f aca="false">SUMPRODUCT(B133:AJ133,PVCapPrice)</f>
        <v>#DIV/0!</v>
      </c>
      <c r="AM133" s="1"/>
      <c r="AN133" s="1"/>
      <c r="AO133" s="1"/>
      <c r="AP133" s="1"/>
      <c r="AQ133" s="1"/>
    </row>
    <row r="134" customFormat="false" ht="11.25" hidden="false" customHeight="false" outlineLevel="0" collapsed="false">
      <c r="A134" s="1" t="n">
        <v>132</v>
      </c>
      <c r="B134" s="16"/>
      <c r="C134" s="8" t="n">
        <f aca="false">+[3]data1rev!A133</f>
        <v>21687.04</v>
      </c>
      <c r="D134" s="8" t="n">
        <f aca="false">+[3]data1rev!B133</f>
        <v>15575.226</v>
      </c>
      <c r="E134" s="8" t="n">
        <f aca="false">+[3]data1rev!C133</f>
        <v>13222.39</v>
      </c>
      <c r="F134" s="8" t="n">
        <f aca="false">+[3]data1rev!D133</f>
        <v>13061.89</v>
      </c>
      <c r="G134" s="8" t="n">
        <f aca="false">+[3]data1rev!E133</f>
        <v>13061.89</v>
      </c>
      <c r="H134" s="8" t="n">
        <f aca="false">+[3]data1rev!F133</f>
        <v>10821.156</v>
      </c>
      <c r="I134" s="8" t="n">
        <f aca="false">+[3]data1rev!G133</f>
        <v>10791.59</v>
      </c>
      <c r="J134" s="8" t="n">
        <f aca="false">+[3]data1rev!H133</f>
        <v>10791.59</v>
      </c>
      <c r="K134" s="8" t="n">
        <f aca="false">+[3]data1rev!I133</f>
        <v>10791.59</v>
      </c>
      <c r="L134" s="8" t="n">
        <f aca="false">+[3]data1rev!J133</f>
        <v>10821.156</v>
      </c>
      <c r="M134" s="8" t="n">
        <f aca="false">+[3]data1rev!K133</f>
        <v>10791.59</v>
      </c>
      <c r="N134" s="8" t="n">
        <f aca="false">+[3]data1rev!L133</f>
        <v>10791.59</v>
      </c>
      <c r="O134" s="8" t="n">
        <f aca="false">+[3]data1rev!M133</f>
        <v>10275.62</v>
      </c>
      <c r="P134" s="8" t="n">
        <f aca="false">+[3]data1rev!N133</f>
        <v>10129.416</v>
      </c>
      <c r="Q134" s="8" t="n">
        <f aca="false">+[3]data1rev!O133</f>
        <v>10101.74</v>
      </c>
      <c r="R134" s="8" t="n">
        <f aca="false">+[3]data1rev!P133</f>
        <v>0</v>
      </c>
      <c r="S134" s="8" t="n">
        <f aca="false">+[3]data1rev!Q133</f>
        <v>0</v>
      </c>
      <c r="T134" s="8" t="n">
        <f aca="false">+[3]data1rev!R133</f>
        <v>0</v>
      </c>
      <c r="U134" s="8" t="n">
        <f aca="false">+[3]data1rev!S133</f>
        <v>0</v>
      </c>
      <c r="V134" s="8" t="n">
        <f aca="false">+[3]data1rev!T133</f>
        <v>0</v>
      </c>
      <c r="W134" s="8" t="n">
        <f aca="false">+[3]data1rev!U133</f>
        <v>0</v>
      </c>
      <c r="X134" s="8" t="n">
        <f aca="false">+[3]data1rev!V133</f>
        <v>0</v>
      </c>
      <c r="Y134" s="8" t="n">
        <f aca="false">+[3]data1rev!W133</f>
        <v>0</v>
      </c>
      <c r="Z134" s="8" t="n">
        <f aca="false">+[3]data1rev!X133</f>
        <v>0</v>
      </c>
      <c r="AA134" s="8" t="n">
        <f aca="false">+[3]data1rev!Y133</f>
        <v>0</v>
      </c>
      <c r="AB134" s="9"/>
      <c r="AC134" s="9"/>
      <c r="AD134" s="9"/>
      <c r="AE134" s="9"/>
      <c r="AF134" s="9"/>
      <c r="AG134" s="9"/>
      <c r="AH134" s="9"/>
      <c r="AI134" s="9"/>
      <c r="AJ134" s="9"/>
      <c r="AK134" s="1"/>
      <c r="AL134" s="1" t="e">
        <f aca="false">SUMPRODUCT(B134:AJ134,PVCapPrice)</f>
        <v>#DIV/0!</v>
      </c>
      <c r="AM134" s="1"/>
      <c r="AN134" s="1"/>
      <c r="AO134" s="1"/>
      <c r="AP134" s="1"/>
      <c r="AQ134" s="1"/>
    </row>
    <row r="135" customFormat="false" ht="11.25" hidden="false" customHeight="false" outlineLevel="0" collapsed="false">
      <c r="A135" s="1" t="n">
        <v>133</v>
      </c>
      <c r="B135" s="16"/>
      <c r="C135" s="8" t="n">
        <f aca="false">+[3]data1rev!A134</f>
        <v>21687.04</v>
      </c>
      <c r="D135" s="8" t="n">
        <f aca="false">+[3]data1rev!B134</f>
        <v>15575.226</v>
      </c>
      <c r="E135" s="8" t="n">
        <f aca="false">+[3]data1rev!C134</f>
        <v>13222.39</v>
      </c>
      <c r="F135" s="8" t="n">
        <f aca="false">+[3]data1rev!D134</f>
        <v>13061.89</v>
      </c>
      <c r="G135" s="8" t="n">
        <f aca="false">+[3]data1rev!E134</f>
        <v>13061.89</v>
      </c>
      <c r="H135" s="8" t="n">
        <f aca="false">+[3]data1rev!F134</f>
        <v>10821.156</v>
      </c>
      <c r="I135" s="8" t="n">
        <f aca="false">+[3]data1rev!G134</f>
        <v>10791.59</v>
      </c>
      <c r="J135" s="8" t="n">
        <f aca="false">+[3]data1rev!H134</f>
        <v>10791.59</v>
      </c>
      <c r="K135" s="8" t="n">
        <f aca="false">+[3]data1rev!I134</f>
        <v>10791.59</v>
      </c>
      <c r="L135" s="8" t="n">
        <f aca="false">+[3]data1rev!J134</f>
        <v>10821.156</v>
      </c>
      <c r="M135" s="8" t="n">
        <f aca="false">+[3]data1rev!K134</f>
        <v>10791.59</v>
      </c>
      <c r="N135" s="8" t="n">
        <f aca="false">+[3]data1rev!L134</f>
        <v>10791.59</v>
      </c>
      <c r="O135" s="8" t="n">
        <f aca="false">+[3]data1rev!M134</f>
        <v>10275.62</v>
      </c>
      <c r="P135" s="8" t="n">
        <f aca="false">+[3]data1rev!N134</f>
        <v>10129.416</v>
      </c>
      <c r="Q135" s="8" t="n">
        <f aca="false">+[3]data1rev!O134</f>
        <v>10101.74</v>
      </c>
      <c r="R135" s="8" t="n">
        <f aca="false">+[3]data1rev!P134</f>
        <v>0</v>
      </c>
      <c r="S135" s="8" t="n">
        <f aca="false">+[3]data1rev!Q134</f>
        <v>0</v>
      </c>
      <c r="T135" s="8" t="n">
        <f aca="false">+[3]data1rev!R134</f>
        <v>0</v>
      </c>
      <c r="U135" s="8" t="n">
        <f aca="false">+[3]data1rev!S134</f>
        <v>0</v>
      </c>
      <c r="V135" s="8" t="n">
        <f aca="false">+[3]data1rev!T134</f>
        <v>0</v>
      </c>
      <c r="W135" s="8" t="n">
        <f aca="false">+[3]data1rev!U134</f>
        <v>0</v>
      </c>
      <c r="X135" s="8" t="n">
        <f aca="false">+[3]data1rev!V134</f>
        <v>0</v>
      </c>
      <c r="Y135" s="8" t="n">
        <f aca="false">+[3]data1rev!W134</f>
        <v>0</v>
      </c>
      <c r="Z135" s="8" t="n">
        <f aca="false">+[3]data1rev!X134</f>
        <v>0</v>
      </c>
      <c r="AA135" s="8" t="n">
        <f aca="false">+[3]data1rev!Y134</f>
        <v>0</v>
      </c>
      <c r="AB135" s="9"/>
      <c r="AC135" s="9"/>
      <c r="AD135" s="9"/>
      <c r="AE135" s="9"/>
      <c r="AF135" s="9"/>
      <c r="AG135" s="9"/>
      <c r="AH135" s="9"/>
      <c r="AI135" s="9"/>
      <c r="AJ135" s="9"/>
      <c r="AK135" s="1"/>
      <c r="AL135" s="1" t="e">
        <f aca="false">SUMPRODUCT(B135:AJ135,PVCapPrice)</f>
        <v>#DIV/0!</v>
      </c>
      <c r="AM135" s="1"/>
      <c r="AN135" s="1"/>
      <c r="AO135" s="1"/>
      <c r="AP135" s="1"/>
      <c r="AQ135" s="1"/>
    </row>
    <row r="136" customFormat="false" ht="11.25" hidden="false" customHeight="false" outlineLevel="0" collapsed="false">
      <c r="A136" s="1" t="n">
        <v>134</v>
      </c>
      <c r="B136" s="16"/>
      <c r="C136" s="8" t="n">
        <f aca="false">+[3]data1rev!A135</f>
        <v>21687.04</v>
      </c>
      <c r="D136" s="8" t="n">
        <f aca="false">+[3]data1rev!B135</f>
        <v>15575.226</v>
      </c>
      <c r="E136" s="8" t="n">
        <f aca="false">+[3]data1rev!C135</f>
        <v>13222.39</v>
      </c>
      <c r="F136" s="8" t="n">
        <f aca="false">+[3]data1rev!D135</f>
        <v>13061.89</v>
      </c>
      <c r="G136" s="8" t="n">
        <f aca="false">+[3]data1rev!E135</f>
        <v>13061.89</v>
      </c>
      <c r="H136" s="8" t="n">
        <f aca="false">+[3]data1rev!F135</f>
        <v>10821.156</v>
      </c>
      <c r="I136" s="8" t="n">
        <f aca="false">+[3]data1rev!G135</f>
        <v>10791.59</v>
      </c>
      <c r="J136" s="8" t="n">
        <f aca="false">+[3]data1rev!H135</f>
        <v>10791.59</v>
      </c>
      <c r="K136" s="8" t="n">
        <f aca="false">+[3]data1rev!I135</f>
        <v>10791.59</v>
      </c>
      <c r="L136" s="8" t="n">
        <f aca="false">+[3]data1rev!J135</f>
        <v>10821.156</v>
      </c>
      <c r="M136" s="8" t="n">
        <f aca="false">+[3]data1rev!K135</f>
        <v>10791.59</v>
      </c>
      <c r="N136" s="8" t="n">
        <f aca="false">+[3]data1rev!L135</f>
        <v>10791.59</v>
      </c>
      <c r="O136" s="8" t="n">
        <f aca="false">+[3]data1rev!M135</f>
        <v>10275.62</v>
      </c>
      <c r="P136" s="8" t="n">
        <f aca="false">+[3]data1rev!N135</f>
        <v>10129.416</v>
      </c>
      <c r="Q136" s="8" t="n">
        <f aca="false">+[3]data1rev!O135</f>
        <v>10101.74</v>
      </c>
      <c r="R136" s="8" t="n">
        <f aca="false">+[3]data1rev!P135</f>
        <v>0</v>
      </c>
      <c r="S136" s="8" t="n">
        <f aca="false">+[3]data1rev!Q135</f>
        <v>0</v>
      </c>
      <c r="T136" s="8" t="n">
        <f aca="false">+[3]data1rev!R135</f>
        <v>0</v>
      </c>
      <c r="U136" s="8" t="n">
        <f aca="false">+[3]data1rev!S135</f>
        <v>0</v>
      </c>
      <c r="V136" s="8" t="n">
        <f aca="false">+[3]data1rev!T135</f>
        <v>0</v>
      </c>
      <c r="W136" s="8" t="n">
        <f aca="false">+[3]data1rev!U135</f>
        <v>0</v>
      </c>
      <c r="X136" s="8" t="n">
        <f aca="false">+[3]data1rev!V135</f>
        <v>0</v>
      </c>
      <c r="Y136" s="8" t="n">
        <f aca="false">+[3]data1rev!W135</f>
        <v>0</v>
      </c>
      <c r="Z136" s="8" t="n">
        <f aca="false">+[3]data1rev!X135</f>
        <v>0</v>
      </c>
      <c r="AA136" s="8" t="n">
        <f aca="false">+[3]data1rev!Y135</f>
        <v>0</v>
      </c>
      <c r="AB136" s="9"/>
      <c r="AC136" s="9"/>
      <c r="AD136" s="9"/>
      <c r="AE136" s="9"/>
      <c r="AF136" s="9"/>
      <c r="AG136" s="9"/>
      <c r="AH136" s="9"/>
      <c r="AI136" s="9"/>
      <c r="AJ136" s="9"/>
      <c r="AK136" s="1"/>
      <c r="AL136" s="1" t="e">
        <f aca="false">SUMPRODUCT(B136:AJ136,PVCapPrice)</f>
        <v>#DIV/0!</v>
      </c>
      <c r="AM136" s="1"/>
      <c r="AN136" s="1"/>
      <c r="AO136" s="1"/>
      <c r="AP136" s="1"/>
      <c r="AQ136" s="1"/>
    </row>
    <row r="137" customFormat="false" ht="11.25" hidden="false" customHeight="false" outlineLevel="0" collapsed="false">
      <c r="A137" s="1" t="n">
        <v>135</v>
      </c>
      <c r="B137" s="16"/>
      <c r="C137" s="8" t="n">
        <f aca="false">+[3]data1rev!A136</f>
        <v>21687.04</v>
      </c>
      <c r="D137" s="8" t="n">
        <f aca="false">+[3]data1rev!B136</f>
        <v>15575.226</v>
      </c>
      <c r="E137" s="8" t="n">
        <f aca="false">+[3]data1rev!C136</f>
        <v>13222.39</v>
      </c>
      <c r="F137" s="8" t="n">
        <f aca="false">+[3]data1rev!D136</f>
        <v>13061.89</v>
      </c>
      <c r="G137" s="8" t="n">
        <f aca="false">+[3]data1rev!E136</f>
        <v>13061.89</v>
      </c>
      <c r="H137" s="8" t="n">
        <f aca="false">+[3]data1rev!F136</f>
        <v>10821.156</v>
      </c>
      <c r="I137" s="8" t="n">
        <f aca="false">+[3]data1rev!G136</f>
        <v>10791.59</v>
      </c>
      <c r="J137" s="8" t="n">
        <f aca="false">+[3]data1rev!H136</f>
        <v>10791.59</v>
      </c>
      <c r="K137" s="8" t="n">
        <f aca="false">+[3]data1rev!I136</f>
        <v>10791.59</v>
      </c>
      <c r="L137" s="8" t="n">
        <f aca="false">+[3]data1rev!J136</f>
        <v>10821.156</v>
      </c>
      <c r="M137" s="8" t="n">
        <f aca="false">+[3]data1rev!K136</f>
        <v>10791.59</v>
      </c>
      <c r="N137" s="8" t="n">
        <f aca="false">+[3]data1rev!L136</f>
        <v>10791.59</v>
      </c>
      <c r="O137" s="8" t="n">
        <f aca="false">+[3]data1rev!M136</f>
        <v>10275.62</v>
      </c>
      <c r="P137" s="8" t="n">
        <f aca="false">+[3]data1rev!N136</f>
        <v>10129.416</v>
      </c>
      <c r="Q137" s="8" t="n">
        <f aca="false">+[3]data1rev!O136</f>
        <v>10101.74</v>
      </c>
      <c r="R137" s="8" t="n">
        <f aca="false">+[3]data1rev!P136</f>
        <v>0</v>
      </c>
      <c r="S137" s="8" t="n">
        <f aca="false">+[3]data1rev!Q136</f>
        <v>0</v>
      </c>
      <c r="T137" s="8" t="n">
        <f aca="false">+[3]data1rev!R136</f>
        <v>0</v>
      </c>
      <c r="U137" s="8" t="n">
        <f aca="false">+[3]data1rev!S136</f>
        <v>0</v>
      </c>
      <c r="V137" s="8" t="n">
        <f aca="false">+[3]data1rev!T136</f>
        <v>0</v>
      </c>
      <c r="W137" s="8" t="n">
        <f aca="false">+[3]data1rev!U136</f>
        <v>0</v>
      </c>
      <c r="X137" s="8" t="n">
        <f aca="false">+[3]data1rev!V136</f>
        <v>0</v>
      </c>
      <c r="Y137" s="8" t="n">
        <f aca="false">+[3]data1rev!W136</f>
        <v>0</v>
      </c>
      <c r="Z137" s="8" t="n">
        <f aca="false">+[3]data1rev!X136</f>
        <v>0</v>
      </c>
      <c r="AA137" s="8" t="n">
        <f aca="false">+[3]data1rev!Y136</f>
        <v>0</v>
      </c>
      <c r="AB137" s="9"/>
      <c r="AC137" s="9"/>
      <c r="AD137" s="9"/>
      <c r="AE137" s="9"/>
      <c r="AF137" s="9"/>
      <c r="AG137" s="9"/>
      <c r="AH137" s="9"/>
      <c r="AI137" s="9"/>
      <c r="AJ137" s="9"/>
      <c r="AK137" s="1"/>
      <c r="AL137" s="1" t="e">
        <f aca="false">SUMPRODUCT(B137:AJ137,PVCapPrice)</f>
        <v>#DIV/0!</v>
      </c>
      <c r="AM137" s="1"/>
      <c r="AN137" s="1"/>
      <c r="AO137" s="1"/>
      <c r="AP137" s="1"/>
      <c r="AQ137" s="1"/>
    </row>
    <row r="138" customFormat="false" ht="11.25" hidden="false" customHeight="false" outlineLevel="0" collapsed="false">
      <c r="A138" s="1" t="n">
        <v>136</v>
      </c>
      <c r="B138" s="16"/>
      <c r="C138" s="8" t="n">
        <f aca="false">+[3]data1rev!A137</f>
        <v>21687.04</v>
      </c>
      <c r="D138" s="8" t="n">
        <f aca="false">+[3]data1rev!B137</f>
        <v>15575.226</v>
      </c>
      <c r="E138" s="8" t="n">
        <f aca="false">+[3]data1rev!C137</f>
        <v>13222.39</v>
      </c>
      <c r="F138" s="8" t="n">
        <f aca="false">+[3]data1rev!D137</f>
        <v>13061.89</v>
      </c>
      <c r="G138" s="8" t="n">
        <f aca="false">+[3]data1rev!E137</f>
        <v>13061.89</v>
      </c>
      <c r="H138" s="8" t="n">
        <f aca="false">+[3]data1rev!F137</f>
        <v>10821.156</v>
      </c>
      <c r="I138" s="8" t="n">
        <f aca="false">+[3]data1rev!G137</f>
        <v>10791.59</v>
      </c>
      <c r="J138" s="8" t="n">
        <f aca="false">+[3]data1rev!H137</f>
        <v>10791.59</v>
      </c>
      <c r="K138" s="8" t="n">
        <f aca="false">+[3]data1rev!I137</f>
        <v>10791.59</v>
      </c>
      <c r="L138" s="8" t="n">
        <f aca="false">+[3]data1rev!J137</f>
        <v>10821.156</v>
      </c>
      <c r="M138" s="8" t="n">
        <f aca="false">+[3]data1rev!K137</f>
        <v>10791.59</v>
      </c>
      <c r="N138" s="8" t="n">
        <f aca="false">+[3]data1rev!L137</f>
        <v>10791.59</v>
      </c>
      <c r="O138" s="8" t="n">
        <f aca="false">+[3]data1rev!M137</f>
        <v>10275.62</v>
      </c>
      <c r="P138" s="8" t="n">
        <f aca="false">+[3]data1rev!N137</f>
        <v>10129.416</v>
      </c>
      <c r="Q138" s="8" t="n">
        <f aca="false">+[3]data1rev!O137</f>
        <v>10101.74</v>
      </c>
      <c r="R138" s="8" t="n">
        <f aca="false">+[3]data1rev!P137</f>
        <v>0</v>
      </c>
      <c r="S138" s="8" t="n">
        <f aca="false">+[3]data1rev!Q137</f>
        <v>0</v>
      </c>
      <c r="T138" s="8" t="n">
        <f aca="false">+[3]data1rev!R137</f>
        <v>0</v>
      </c>
      <c r="U138" s="8" t="n">
        <f aca="false">+[3]data1rev!S137</f>
        <v>0</v>
      </c>
      <c r="V138" s="8" t="n">
        <f aca="false">+[3]data1rev!T137</f>
        <v>0</v>
      </c>
      <c r="W138" s="8" t="n">
        <f aca="false">+[3]data1rev!U137</f>
        <v>0</v>
      </c>
      <c r="X138" s="8" t="n">
        <f aca="false">+[3]data1rev!V137</f>
        <v>0</v>
      </c>
      <c r="Y138" s="8" t="n">
        <f aca="false">+[3]data1rev!W137</f>
        <v>0</v>
      </c>
      <c r="Z138" s="8" t="n">
        <f aca="false">+[3]data1rev!X137</f>
        <v>0</v>
      </c>
      <c r="AA138" s="8" t="n">
        <f aca="false">+[3]data1rev!Y137</f>
        <v>0</v>
      </c>
      <c r="AB138" s="9"/>
      <c r="AC138" s="9"/>
      <c r="AD138" s="9"/>
      <c r="AE138" s="9"/>
      <c r="AF138" s="9"/>
      <c r="AG138" s="9"/>
      <c r="AH138" s="9"/>
      <c r="AI138" s="9"/>
      <c r="AJ138" s="9"/>
      <c r="AK138" s="1"/>
      <c r="AL138" s="1" t="e">
        <f aca="false">SUMPRODUCT(B138:AJ138,PVCapPrice)</f>
        <v>#DIV/0!</v>
      </c>
      <c r="AM138" s="1"/>
      <c r="AN138" s="1"/>
      <c r="AO138" s="1"/>
      <c r="AP138" s="1"/>
      <c r="AQ138" s="1"/>
    </row>
    <row r="139" customFormat="false" ht="11.25" hidden="false" customHeight="false" outlineLevel="0" collapsed="false">
      <c r="A139" s="1" t="n">
        <v>137</v>
      </c>
      <c r="B139" s="16"/>
      <c r="C139" s="8" t="n">
        <f aca="false">+[3]data1rev!A138</f>
        <v>21687.04</v>
      </c>
      <c r="D139" s="8" t="n">
        <f aca="false">+[3]data1rev!B138</f>
        <v>15575.226</v>
      </c>
      <c r="E139" s="8" t="n">
        <f aca="false">+[3]data1rev!C138</f>
        <v>13222.39</v>
      </c>
      <c r="F139" s="8" t="n">
        <f aca="false">+[3]data1rev!D138</f>
        <v>13061.89</v>
      </c>
      <c r="G139" s="8" t="n">
        <f aca="false">+[3]data1rev!E138</f>
        <v>13061.89</v>
      </c>
      <c r="H139" s="8" t="n">
        <f aca="false">+[3]data1rev!F138</f>
        <v>10821.156</v>
      </c>
      <c r="I139" s="8" t="n">
        <f aca="false">+[3]data1rev!G138</f>
        <v>10791.59</v>
      </c>
      <c r="J139" s="8" t="n">
        <f aca="false">+[3]data1rev!H138</f>
        <v>10791.59</v>
      </c>
      <c r="K139" s="8" t="n">
        <f aca="false">+[3]data1rev!I138</f>
        <v>10791.59</v>
      </c>
      <c r="L139" s="8" t="n">
        <f aca="false">+[3]data1rev!J138</f>
        <v>10821.156</v>
      </c>
      <c r="M139" s="8" t="n">
        <f aca="false">+[3]data1rev!K138</f>
        <v>10791.59</v>
      </c>
      <c r="N139" s="8" t="n">
        <f aca="false">+[3]data1rev!L138</f>
        <v>10791.59</v>
      </c>
      <c r="O139" s="8" t="n">
        <f aca="false">+[3]data1rev!M138</f>
        <v>10275.62</v>
      </c>
      <c r="P139" s="8" t="n">
        <f aca="false">+[3]data1rev!N138</f>
        <v>10129.416</v>
      </c>
      <c r="Q139" s="8" t="n">
        <f aca="false">+[3]data1rev!O138</f>
        <v>10101.74</v>
      </c>
      <c r="R139" s="8" t="n">
        <f aca="false">+[3]data1rev!P138</f>
        <v>0</v>
      </c>
      <c r="S139" s="8" t="n">
        <f aca="false">+[3]data1rev!Q138</f>
        <v>0</v>
      </c>
      <c r="T139" s="8" t="n">
        <f aca="false">+[3]data1rev!R138</f>
        <v>0</v>
      </c>
      <c r="U139" s="8" t="n">
        <f aca="false">+[3]data1rev!S138</f>
        <v>0</v>
      </c>
      <c r="V139" s="8" t="n">
        <f aca="false">+[3]data1rev!T138</f>
        <v>0</v>
      </c>
      <c r="W139" s="8" t="n">
        <f aca="false">+[3]data1rev!U138</f>
        <v>0</v>
      </c>
      <c r="X139" s="8" t="n">
        <f aca="false">+[3]data1rev!V138</f>
        <v>0</v>
      </c>
      <c r="Y139" s="8" t="n">
        <f aca="false">+[3]data1rev!W138</f>
        <v>0</v>
      </c>
      <c r="Z139" s="8" t="n">
        <f aca="false">+[3]data1rev!X138</f>
        <v>0</v>
      </c>
      <c r="AA139" s="8" t="n">
        <f aca="false">+[3]data1rev!Y138</f>
        <v>0</v>
      </c>
      <c r="AB139" s="9"/>
      <c r="AC139" s="9"/>
      <c r="AD139" s="9"/>
      <c r="AE139" s="9"/>
      <c r="AF139" s="9"/>
      <c r="AG139" s="9"/>
      <c r="AH139" s="9"/>
      <c r="AI139" s="9"/>
      <c r="AJ139" s="9"/>
      <c r="AK139" s="1"/>
      <c r="AL139" s="1" t="e">
        <f aca="false">SUMPRODUCT(B139:AJ139,PVCapPrice)</f>
        <v>#DIV/0!</v>
      </c>
      <c r="AM139" s="1"/>
      <c r="AN139" s="1"/>
      <c r="AO139" s="1"/>
      <c r="AP139" s="1"/>
      <c r="AQ139" s="1"/>
    </row>
    <row r="140" customFormat="false" ht="11.25" hidden="false" customHeight="false" outlineLevel="0" collapsed="false">
      <c r="A140" s="1" t="n">
        <v>138</v>
      </c>
      <c r="B140" s="16"/>
      <c r="C140" s="8" t="n">
        <f aca="false">+[3]data1rev!A139</f>
        <v>21687.04</v>
      </c>
      <c r="D140" s="8" t="n">
        <f aca="false">+[3]data1rev!B139</f>
        <v>15575.226</v>
      </c>
      <c r="E140" s="8" t="n">
        <f aca="false">+[3]data1rev!C139</f>
        <v>13222.39</v>
      </c>
      <c r="F140" s="8" t="n">
        <f aca="false">+[3]data1rev!D139</f>
        <v>13061.89</v>
      </c>
      <c r="G140" s="8" t="n">
        <f aca="false">+[3]data1rev!E139</f>
        <v>13061.89</v>
      </c>
      <c r="H140" s="8" t="n">
        <f aca="false">+[3]data1rev!F139</f>
        <v>10821.156</v>
      </c>
      <c r="I140" s="8" t="n">
        <f aca="false">+[3]data1rev!G139</f>
        <v>10791.59</v>
      </c>
      <c r="J140" s="8" t="n">
        <f aca="false">+[3]data1rev!H139</f>
        <v>10791.59</v>
      </c>
      <c r="K140" s="8" t="n">
        <f aca="false">+[3]data1rev!I139</f>
        <v>10791.59</v>
      </c>
      <c r="L140" s="8" t="n">
        <f aca="false">+[3]data1rev!J139</f>
        <v>10821.156</v>
      </c>
      <c r="M140" s="8" t="n">
        <f aca="false">+[3]data1rev!K139</f>
        <v>10791.59</v>
      </c>
      <c r="N140" s="8" t="n">
        <f aca="false">+[3]data1rev!L139</f>
        <v>10791.59</v>
      </c>
      <c r="O140" s="8" t="n">
        <f aca="false">+[3]data1rev!M139</f>
        <v>10275.62</v>
      </c>
      <c r="P140" s="8" t="n">
        <f aca="false">+[3]data1rev!N139</f>
        <v>10129.416</v>
      </c>
      <c r="Q140" s="8" t="n">
        <f aca="false">+[3]data1rev!O139</f>
        <v>10101.74</v>
      </c>
      <c r="R140" s="8" t="n">
        <f aca="false">+[3]data1rev!P139</f>
        <v>0</v>
      </c>
      <c r="S140" s="8" t="n">
        <f aca="false">+[3]data1rev!Q139</f>
        <v>0</v>
      </c>
      <c r="T140" s="8" t="n">
        <f aca="false">+[3]data1rev!R139</f>
        <v>0</v>
      </c>
      <c r="U140" s="8" t="n">
        <f aca="false">+[3]data1rev!S139</f>
        <v>0</v>
      </c>
      <c r="V140" s="8" t="n">
        <f aca="false">+[3]data1rev!T139</f>
        <v>0</v>
      </c>
      <c r="W140" s="8" t="n">
        <f aca="false">+[3]data1rev!U139</f>
        <v>0</v>
      </c>
      <c r="X140" s="8" t="n">
        <f aca="false">+[3]data1rev!V139</f>
        <v>0</v>
      </c>
      <c r="Y140" s="8" t="n">
        <f aca="false">+[3]data1rev!W139</f>
        <v>0</v>
      </c>
      <c r="Z140" s="8" t="n">
        <f aca="false">+[3]data1rev!X139</f>
        <v>0</v>
      </c>
      <c r="AA140" s="8" t="n">
        <f aca="false">+[3]data1rev!Y139</f>
        <v>0</v>
      </c>
      <c r="AB140" s="9"/>
      <c r="AC140" s="9"/>
      <c r="AD140" s="9"/>
      <c r="AE140" s="9"/>
      <c r="AF140" s="9"/>
      <c r="AG140" s="9"/>
      <c r="AH140" s="9"/>
      <c r="AI140" s="9"/>
      <c r="AJ140" s="9"/>
      <c r="AK140" s="1"/>
      <c r="AL140" s="1" t="e">
        <f aca="false">SUMPRODUCT(B140:AJ140,PVCapPrice)</f>
        <v>#DIV/0!</v>
      </c>
      <c r="AM140" s="1"/>
      <c r="AN140" s="1"/>
      <c r="AO140" s="1"/>
      <c r="AP140" s="1"/>
      <c r="AQ140" s="1"/>
    </row>
    <row r="141" customFormat="false" ht="11.25" hidden="false" customHeight="false" outlineLevel="0" collapsed="false">
      <c r="A141" s="1" t="n">
        <v>139</v>
      </c>
      <c r="B141" s="16"/>
      <c r="C141" s="8" t="n">
        <f aca="false">+[3]data1rev!A140</f>
        <v>21687.04</v>
      </c>
      <c r="D141" s="8" t="n">
        <f aca="false">+[3]data1rev!B140</f>
        <v>15575.226</v>
      </c>
      <c r="E141" s="8" t="n">
        <f aca="false">+[3]data1rev!C140</f>
        <v>13222.39</v>
      </c>
      <c r="F141" s="8" t="n">
        <f aca="false">+[3]data1rev!D140</f>
        <v>13061.89</v>
      </c>
      <c r="G141" s="8" t="n">
        <f aca="false">+[3]data1rev!E140</f>
        <v>13061.89</v>
      </c>
      <c r="H141" s="8" t="n">
        <f aca="false">+[3]data1rev!F140</f>
        <v>10821.156</v>
      </c>
      <c r="I141" s="8" t="n">
        <f aca="false">+[3]data1rev!G140</f>
        <v>10791.59</v>
      </c>
      <c r="J141" s="8" t="n">
        <f aca="false">+[3]data1rev!H140</f>
        <v>10791.59</v>
      </c>
      <c r="K141" s="8" t="n">
        <f aca="false">+[3]data1rev!I140</f>
        <v>10791.59</v>
      </c>
      <c r="L141" s="8" t="n">
        <f aca="false">+[3]data1rev!J140</f>
        <v>10821.156</v>
      </c>
      <c r="M141" s="8" t="n">
        <f aca="false">+[3]data1rev!K140</f>
        <v>10791.59</v>
      </c>
      <c r="N141" s="8" t="n">
        <f aca="false">+[3]data1rev!L140</f>
        <v>10791.59</v>
      </c>
      <c r="O141" s="8" t="n">
        <f aca="false">+[3]data1rev!M140</f>
        <v>10275.62</v>
      </c>
      <c r="P141" s="8" t="n">
        <f aca="false">+[3]data1rev!N140</f>
        <v>10129.416</v>
      </c>
      <c r="Q141" s="8" t="n">
        <f aca="false">+[3]data1rev!O140</f>
        <v>10101.74</v>
      </c>
      <c r="R141" s="8" t="n">
        <f aca="false">+[3]data1rev!P140</f>
        <v>0</v>
      </c>
      <c r="S141" s="8" t="n">
        <f aca="false">+[3]data1rev!Q140</f>
        <v>0</v>
      </c>
      <c r="T141" s="8" t="n">
        <f aca="false">+[3]data1rev!R140</f>
        <v>0</v>
      </c>
      <c r="U141" s="8" t="n">
        <f aca="false">+[3]data1rev!S140</f>
        <v>0</v>
      </c>
      <c r="V141" s="8" t="n">
        <f aca="false">+[3]data1rev!T140</f>
        <v>0</v>
      </c>
      <c r="W141" s="8" t="n">
        <f aca="false">+[3]data1rev!U140</f>
        <v>0</v>
      </c>
      <c r="X141" s="8" t="n">
        <f aca="false">+[3]data1rev!V140</f>
        <v>0</v>
      </c>
      <c r="Y141" s="8" t="n">
        <f aca="false">+[3]data1rev!W140</f>
        <v>0</v>
      </c>
      <c r="Z141" s="8" t="n">
        <f aca="false">+[3]data1rev!X140</f>
        <v>0</v>
      </c>
      <c r="AA141" s="8" t="n">
        <f aca="false">+[3]data1rev!Y140</f>
        <v>0</v>
      </c>
      <c r="AB141" s="9"/>
      <c r="AC141" s="9"/>
      <c r="AD141" s="9"/>
      <c r="AE141" s="9"/>
      <c r="AF141" s="9"/>
      <c r="AG141" s="9"/>
      <c r="AH141" s="9"/>
      <c r="AI141" s="9"/>
      <c r="AJ141" s="9"/>
      <c r="AK141" s="1"/>
      <c r="AL141" s="1" t="e">
        <f aca="false">SUMPRODUCT(B141:AJ141,PVCapPrice)</f>
        <v>#DIV/0!</v>
      </c>
      <c r="AM141" s="1"/>
      <c r="AN141" s="1"/>
      <c r="AO141" s="1"/>
      <c r="AP141" s="1"/>
      <c r="AQ141" s="1"/>
    </row>
    <row r="142" customFormat="false" ht="11.25" hidden="false" customHeight="false" outlineLevel="0" collapsed="false">
      <c r="A142" s="1" t="n">
        <v>140</v>
      </c>
      <c r="B142" s="16"/>
      <c r="C142" s="8" t="n">
        <f aca="false">+[3]data1rev!A141</f>
        <v>21687.04</v>
      </c>
      <c r="D142" s="8" t="n">
        <f aca="false">+[3]data1rev!B141</f>
        <v>15575.226</v>
      </c>
      <c r="E142" s="8" t="n">
        <f aca="false">+[3]data1rev!C141</f>
        <v>13222.39</v>
      </c>
      <c r="F142" s="8" t="n">
        <f aca="false">+[3]data1rev!D141</f>
        <v>13061.89</v>
      </c>
      <c r="G142" s="8" t="n">
        <f aca="false">+[3]data1rev!E141</f>
        <v>13061.89</v>
      </c>
      <c r="H142" s="8" t="n">
        <f aca="false">+[3]data1rev!F141</f>
        <v>10821.156</v>
      </c>
      <c r="I142" s="8" t="n">
        <f aca="false">+[3]data1rev!G141</f>
        <v>10791.59</v>
      </c>
      <c r="J142" s="8" t="n">
        <f aca="false">+[3]data1rev!H141</f>
        <v>10791.59</v>
      </c>
      <c r="K142" s="8" t="n">
        <f aca="false">+[3]data1rev!I141</f>
        <v>10791.59</v>
      </c>
      <c r="L142" s="8" t="n">
        <f aca="false">+[3]data1rev!J141</f>
        <v>10821.156</v>
      </c>
      <c r="M142" s="8" t="n">
        <f aca="false">+[3]data1rev!K141</f>
        <v>10791.59</v>
      </c>
      <c r="N142" s="8" t="n">
        <f aca="false">+[3]data1rev!L141</f>
        <v>10791.59</v>
      </c>
      <c r="O142" s="8" t="n">
        <f aca="false">+[3]data1rev!M141</f>
        <v>10275.62</v>
      </c>
      <c r="P142" s="8" t="n">
        <f aca="false">+[3]data1rev!N141</f>
        <v>10129.416</v>
      </c>
      <c r="Q142" s="8" t="n">
        <f aca="false">+[3]data1rev!O141</f>
        <v>10101.74</v>
      </c>
      <c r="R142" s="8" t="n">
        <f aca="false">+[3]data1rev!P141</f>
        <v>0</v>
      </c>
      <c r="S142" s="8" t="n">
        <f aca="false">+[3]data1rev!Q141</f>
        <v>0</v>
      </c>
      <c r="T142" s="8" t="n">
        <f aca="false">+[3]data1rev!R141</f>
        <v>0</v>
      </c>
      <c r="U142" s="8" t="n">
        <f aca="false">+[3]data1rev!S141</f>
        <v>0</v>
      </c>
      <c r="V142" s="8" t="n">
        <f aca="false">+[3]data1rev!T141</f>
        <v>0</v>
      </c>
      <c r="W142" s="8" t="n">
        <f aca="false">+[3]data1rev!U141</f>
        <v>0</v>
      </c>
      <c r="X142" s="8" t="n">
        <f aca="false">+[3]data1rev!V141</f>
        <v>0</v>
      </c>
      <c r="Y142" s="8" t="n">
        <f aca="false">+[3]data1rev!W141</f>
        <v>0</v>
      </c>
      <c r="Z142" s="8" t="n">
        <f aca="false">+[3]data1rev!X141</f>
        <v>0</v>
      </c>
      <c r="AA142" s="8" t="n">
        <f aca="false">+[3]data1rev!Y141</f>
        <v>0</v>
      </c>
      <c r="AB142" s="9"/>
      <c r="AC142" s="9"/>
      <c r="AD142" s="9"/>
      <c r="AE142" s="9"/>
      <c r="AF142" s="9"/>
      <c r="AG142" s="9"/>
      <c r="AH142" s="9"/>
      <c r="AI142" s="9"/>
      <c r="AJ142" s="9"/>
      <c r="AK142" s="1"/>
      <c r="AL142" s="1" t="e">
        <f aca="false">SUMPRODUCT(B142:AJ142,PVCapPrice)</f>
        <v>#DIV/0!</v>
      </c>
      <c r="AM142" s="1"/>
      <c r="AN142" s="1"/>
      <c r="AO142" s="1"/>
      <c r="AP142" s="1"/>
      <c r="AQ142" s="1"/>
    </row>
    <row r="143" customFormat="false" ht="11.25" hidden="false" customHeight="false" outlineLevel="0" collapsed="false">
      <c r="A143" s="1" t="n">
        <v>141</v>
      </c>
      <c r="B143" s="16"/>
      <c r="C143" s="8" t="n">
        <f aca="false">+[3]data1rev!A142</f>
        <v>21687.04</v>
      </c>
      <c r="D143" s="8" t="n">
        <f aca="false">+[3]data1rev!B142</f>
        <v>15575.226</v>
      </c>
      <c r="E143" s="8" t="n">
        <f aca="false">+[3]data1rev!C142</f>
        <v>13222.39</v>
      </c>
      <c r="F143" s="8" t="n">
        <f aca="false">+[3]data1rev!D142</f>
        <v>13061.89</v>
      </c>
      <c r="G143" s="8" t="n">
        <f aca="false">+[3]data1rev!E142</f>
        <v>13061.89</v>
      </c>
      <c r="H143" s="8" t="n">
        <f aca="false">+[3]data1rev!F142</f>
        <v>10821.156</v>
      </c>
      <c r="I143" s="8" t="n">
        <f aca="false">+[3]data1rev!G142</f>
        <v>10791.59</v>
      </c>
      <c r="J143" s="8" t="n">
        <f aca="false">+[3]data1rev!H142</f>
        <v>10791.59</v>
      </c>
      <c r="K143" s="8" t="n">
        <f aca="false">+[3]data1rev!I142</f>
        <v>10791.59</v>
      </c>
      <c r="L143" s="8" t="n">
        <f aca="false">+[3]data1rev!J142</f>
        <v>10821.156</v>
      </c>
      <c r="M143" s="8" t="n">
        <f aca="false">+[3]data1rev!K142</f>
        <v>10791.59</v>
      </c>
      <c r="N143" s="8" t="n">
        <f aca="false">+[3]data1rev!L142</f>
        <v>10791.59</v>
      </c>
      <c r="O143" s="8" t="n">
        <f aca="false">+[3]data1rev!M142</f>
        <v>10275.62</v>
      </c>
      <c r="P143" s="8" t="n">
        <f aca="false">+[3]data1rev!N142</f>
        <v>10129.416</v>
      </c>
      <c r="Q143" s="8" t="n">
        <f aca="false">+[3]data1rev!O142</f>
        <v>10101.74</v>
      </c>
      <c r="R143" s="8" t="n">
        <f aca="false">+[3]data1rev!P142</f>
        <v>0</v>
      </c>
      <c r="S143" s="8" t="n">
        <f aca="false">+[3]data1rev!Q142</f>
        <v>0</v>
      </c>
      <c r="T143" s="8" t="n">
        <f aca="false">+[3]data1rev!R142</f>
        <v>0</v>
      </c>
      <c r="U143" s="8" t="n">
        <f aca="false">+[3]data1rev!S142</f>
        <v>0</v>
      </c>
      <c r="V143" s="8" t="n">
        <f aca="false">+[3]data1rev!T142</f>
        <v>0</v>
      </c>
      <c r="W143" s="8" t="n">
        <f aca="false">+[3]data1rev!U142</f>
        <v>0</v>
      </c>
      <c r="X143" s="8" t="n">
        <f aca="false">+[3]data1rev!V142</f>
        <v>0</v>
      </c>
      <c r="Y143" s="8" t="n">
        <f aca="false">+[3]data1rev!W142</f>
        <v>0</v>
      </c>
      <c r="Z143" s="8" t="n">
        <f aca="false">+[3]data1rev!X142</f>
        <v>0</v>
      </c>
      <c r="AA143" s="8" t="n">
        <f aca="false">+[3]data1rev!Y142</f>
        <v>0</v>
      </c>
      <c r="AB143" s="9"/>
      <c r="AC143" s="9"/>
      <c r="AD143" s="9"/>
      <c r="AE143" s="9"/>
      <c r="AF143" s="9"/>
      <c r="AG143" s="9"/>
      <c r="AH143" s="9"/>
      <c r="AI143" s="9"/>
      <c r="AJ143" s="9"/>
      <c r="AK143" s="1"/>
      <c r="AL143" s="1" t="e">
        <f aca="false">SUMPRODUCT(B143:AJ143,PVCapPrice)</f>
        <v>#DIV/0!</v>
      </c>
      <c r="AM143" s="1"/>
      <c r="AN143" s="1"/>
      <c r="AO143" s="1"/>
      <c r="AP143" s="1"/>
      <c r="AQ143" s="1"/>
    </row>
    <row r="144" customFormat="false" ht="11.25" hidden="false" customHeight="false" outlineLevel="0" collapsed="false">
      <c r="A144" s="1" t="n">
        <v>142</v>
      </c>
      <c r="B144" s="16"/>
      <c r="C144" s="8" t="n">
        <f aca="false">+[3]data1rev!A143</f>
        <v>21687.04</v>
      </c>
      <c r="D144" s="8" t="n">
        <f aca="false">+[3]data1rev!B143</f>
        <v>15575.226</v>
      </c>
      <c r="E144" s="8" t="n">
        <f aca="false">+[3]data1rev!C143</f>
        <v>13222.39</v>
      </c>
      <c r="F144" s="8" t="n">
        <f aca="false">+[3]data1rev!D143</f>
        <v>13061.89</v>
      </c>
      <c r="G144" s="8" t="n">
        <f aca="false">+[3]data1rev!E143</f>
        <v>13061.89</v>
      </c>
      <c r="H144" s="8" t="n">
        <f aca="false">+[3]data1rev!F143</f>
        <v>10821.156</v>
      </c>
      <c r="I144" s="8" t="n">
        <f aca="false">+[3]data1rev!G143</f>
        <v>10791.59</v>
      </c>
      <c r="J144" s="8" t="n">
        <f aca="false">+[3]data1rev!H143</f>
        <v>10791.59</v>
      </c>
      <c r="K144" s="8" t="n">
        <f aca="false">+[3]data1rev!I143</f>
        <v>10791.59</v>
      </c>
      <c r="L144" s="8" t="n">
        <f aca="false">+[3]data1rev!J143</f>
        <v>10821.156</v>
      </c>
      <c r="M144" s="8" t="n">
        <f aca="false">+[3]data1rev!K143</f>
        <v>10791.59</v>
      </c>
      <c r="N144" s="8" t="n">
        <f aca="false">+[3]data1rev!L143</f>
        <v>10791.59</v>
      </c>
      <c r="O144" s="8" t="n">
        <f aca="false">+[3]data1rev!M143</f>
        <v>10275.62</v>
      </c>
      <c r="P144" s="8" t="n">
        <f aca="false">+[3]data1rev!N143</f>
        <v>10129.416</v>
      </c>
      <c r="Q144" s="8" t="n">
        <f aca="false">+[3]data1rev!O143</f>
        <v>10101.74</v>
      </c>
      <c r="R144" s="8" t="n">
        <f aca="false">+[3]data1rev!P143</f>
        <v>0</v>
      </c>
      <c r="S144" s="8" t="n">
        <f aca="false">+[3]data1rev!Q143</f>
        <v>0</v>
      </c>
      <c r="T144" s="8" t="n">
        <f aca="false">+[3]data1rev!R143</f>
        <v>0</v>
      </c>
      <c r="U144" s="8" t="n">
        <f aca="false">+[3]data1rev!S143</f>
        <v>0</v>
      </c>
      <c r="V144" s="8" t="n">
        <f aca="false">+[3]data1rev!T143</f>
        <v>0</v>
      </c>
      <c r="W144" s="8" t="n">
        <f aca="false">+[3]data1rev!U143</f>
        <v>0</v>
      </c>
      <c r="X144" s="8" t="n">
        <f aca="false">+[3]data1rev!V143</f>
        <v>0</v>
      </c>
      <c r="Y144" s="8" t="n">
        <f aca="false">+[3]data1rev!W143</f>
        <v>0</v>
      </c>
      <c r="Z144" s="8" t="n">
        <f aca="false">+[3]data1rev!X143</f>
        <v>0</v>
      </c>
      <c r="AA144" s="8" t="n">
        <f aca="false">+[3]data1rev!Y143</f>
        <v>0</v>
      </c>
      <c r="AB144" s="9"/>
      <c r="AC144" s="9"/>
      <c r="AD144" s="9"/>
      <c r="AE144" s="9"/>
      <c r="AF144" s="9"/>
      <c r="AG144" s="9"/>
      <c r="AH144" s="9"/>
      <c r="AI144" s="9"/>
      <c r="AJ144" s="9"/>
      <c r="AK144" s="1"/>
      <c r="AL144" s="1" t="e">
        <f aca="false">SUMPRODUCT(B144:AJ144,PVCapPrice)</f>
        <v>#DIV/0!</v>
      </c>
      <c r="AM144" s="1"/>
      <c r="AN144" s="1"/>
      <c r="AO144" s="1"/>
      <c r="AP144" s="1"/>
      <c r="AQ144" s="1"/>
    </row>
    <row r="145" customFormat="false" ht="11.25" hidden="false" customHeight="false" outlineLevel="0" collapsed="false">
      <c r="A145" s="1" t="n">
        <v>143</v>
      </c>
      <c r="B145" s="16"/>
      <c r="C145" s="8" t="n">
        <f aca="false">+[3]data1rev!A144</f>
        <v>21687.04</v>
      </c>
      <c r="D145" s="8" t="n">
        <f aca="false">+[3]data1rev!B144</f>
        <v>15575.226</v>
      </c>
      <c r="E145" s="8" t="n">
        <f aca="false">+[3]data1rev!C144</f>
        <v>13222.39</v>
      </c>
      <c r="F145" s="8" t="n">
        <f aca="false">+[3]data1rev!D144</f>
        <v>13061.89</v>
      </c>
      <c r="G145" s="8" t="n">
        <f aca="false">+[3]data1rev!E144</f>
        <v>13061.89</v>
      </c>
      <c r="H145" s="8" t="n">
        <f aca="false">+[3]data1rev!F144</f>
        <v>10821.156</v>
      </c>
      <c r="I145" s="8" t="n">
        <f aca="false">+[3]data1rev!G144</f>
        <v>10791.59</v>
      </c>
      <c r="J145" s="8" t="n">
        <f aca="false">+[3]data1rev!H144</f>
        <v>10791.59</v>
      </c>
      <c r="K145" s="8" t="n">
        <f aca="false">+[3]data1rev!I144</f>
        <v>10791.59</v>
      </c>
      <c r="L145" s="8" t="n">
        <f aca="false">+[3]data1rev!J144</f>
        <v>10821.156</v>
      </c>
      <c r="M145" s="8" t="n">
        <f aca="false">+[3]data1rev!K144</f>
        <v>10791.59</v>
      </c>
      <c r="N145" s="8" t="n">
        <f aca="false">+[3]data1rev!L144</f>
        <v>10791.59</v>
      </c>
      <c r="O145" s="8" t="n">
        <f aca="false">+[3]data1rev!M144</f>
        <v>10275.62</v>
      </c>
      <c r="P145" s="8" t="n">
        <f aca="false">+[3]data1rev!N144</f>
        <v>10129.416</v>
      </c>
      <c r="Q145" s="8" t="n">
        <f aca="false">+[3]data1rev!O144</f>
        <v>10101.74</v>
      </c>
      <c r="R145" s="8" t="n">
        <f aca="false">+[3]data1rev!P144</f>
        <v>0</v>
      </c>
      <c r="S145" s="8" t="n">
        <f aca="false">+[3]data1rev!Q144</f>
        <v>0</v>
      </c>
      <c r="T145" s="8" t="n">
        <f aca="false">+[3]data1rev!R144</f>
        <v>0</v>
      </c>
      <c r="U145" s="8" t="n">
        <f aca="false">+[3]data1rev!S144</f>
        <v>0</v>
      </c>
      <c r="V145" s="8" t="n">
        <f aca="false">+[3]data1rev!T144</f>
        <v>0</v>
      </c>
      <c r="W145" s="8" t="n">
        <f aca="false">+[3]data1rev!U144</f>
        <v>0</v>
      </c>
      <c r="X145" s="8" t="n">
        <f aca="false">+[3]data1rev!V144</f>
        <v>0</v>
      </c>
      <c r="Y145" s="8" t="n">
        <f aca="false">+[3]data1rev!W144</f>
        <v>0</v>
      </c>
      <c r="Z145" s="8" t="n">
        <f aca="false">+[3]data1rev!X144</f>
        <v>0</v>
      </c>
      <c r="AA145" s="8" t="n">
        <f aca="false">+[3]data1rev!Y144</f>
        <v>0</v>
      </c>
      <c r="AB145" s="9"/>
      <c r="AC145" s="9"/>
      <c r="AD145" s="9"/>
      <c r="AE145" s="9"/>
      <c r="AF145" s="9"/>
      <c r="AG145" s="9"/>
      <c r="AH145" s="9"/>
      <c r="AI145" s="9"/>
      <c r="AJ145" s="9"/>
      <c r="AK145" s="1"/>
      <c r="AL145" s="1" t="e">
        <f aca="false">SUMPRODUCT(B145:AJ145,PVCapPrice)</f>
        <v>#DIV/0!</v>
      </c>
      <c r="AM145" s="1"/>
      <c r="AN145" s="1"/>
      <c r="AO145" s="1"/>
      <c r="AP145" s="1"/>
      <c r="AQ145" s="1"/>
    </row>
    <row r="146" customFormat="false" ht="11.25" hidden="false" customHeight="false" outlineLevel="0" collapsed="false">
      <c r="A146" s="1" t="n">
        <v>144</v>
      </c>
      <c r="B146" s="16"/>
      <c r="C146" s="8" t="n">
        <f aca="false">+[3]data1rev!A145</f>
        <v>21687.04</v>
      </c>
      <c r="D146" s="8" t="n">
        <f aca="false">+[3]data1rev!B145</f>
        <v>15575.226</v>
      </c>
      <c r="E146" s="8" t="n">
        <f aca="false">+[3]data1rev!C145</f>
        <v>13222.39</v>
      </c>
      <c r="F146" s="8" t="n">
        <f aca="false">+[3]data1rev!D145</f>
        <v>13061.89</v>
      </c>
      <c r="G146" s="8" t="n">
        <f aca="false">+[3]data1rev!E145</f>
        <v>13061.89</v>
      </c>
      <c r="H146" s="8" t="n">
        <f aca="false">+[3]data1rev!F145</f>
        <v>10821.156</v>
      </c>
      <c r="I146" s="8" t="n">
        <f aca="false">+[3]data1rev!G145</f>
        <v>10791.59</v>
      </c>
      <c r="J146" s="8" t="n">
        <f aca="false">+[3]data1rev!H145</f>
        <v>10791.59</v>
      </c>
      <c r="K146" s="8" t="n">
        <f aca="false">+[3]data1rev!I145</f>
        <v>10791.59</v>
      </c>
      <c r="L146" s="8" t="n">
        <f aca="false">+[3]data1rev!J145</f>
        <v>10821.156</v>
      </c>
      <c r="M146" s="8" t="n">
        <f aca="false">+[3]data1rev!K145</f>
        <v>10791.59</v>
      </c>
      <c r="N146" s="8" t="n">
        <f aca="false">+[3]data1rev!L145</f>
        <v>10791.59</v>
      </c>
      <c r="O146" s="8" t="n">
        <f aca="false">+[3]data1rev!M145</f>
        <v>10275.62</v>
      </c>
      <c r="P146" s="8" t="n">
        <f aca="false">+[3]data1rev!N145</f>
        <v>10129.416</v>
      </c>
      <c r="Q146" s="8" t="n">
        <f aca="false">+[3]data1rev!O145</f>
        <v>10101.74</v>
      </c>
      <c r="R146" s="8" t="n">
        <f aca="false">+[3]data1rev!P145</f>
        <v>0</v>
      </c>
      <c r="S146" s="8" t="n">
        <f aca="false">+[3]data1rev!Q145</f>
        <v>0</v>
      </c>
      <c r="T146" s="8" t="n">
        <f aca="false">+[3]data1rev!R145</f>
        <v>0</v>
      </c>
      <c r="U146" s="8" t="n">
        <f aca="false">+[3]data1rev!S145</f>
        <v>0</v>
      </c>
      <c r="V146" s="8" t="n">
        <f aca="false">+[3]data1rev!T145</f>
        <v>0</v>
      </c>
      <c r="W146" s="8" t="n">
        <f aca="false">+[3]data1rev!U145</f>
        <v>0</v>
      </c>
      <c r="X146" s="8" t="n">
        <f aca="false">+[3]data1rev!V145</f>
        <v>0</v>
      </c>
      <c r="Y146" s="8" t="n">
        <f aca="false">+[3]data1rev!W145</f>
        <v>0</v>
      </c>
      <c r="Z146" s="8" t="n">
        <f aca="false">+[3]data1rev!X145</f>
        <v>0</v>
      </c>
      <c r="AA146" s="8" t="n">
        <f aca="false">+[3]data1rev!Y145</f>
        <v>0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1"/>
      <c r="AL146" s="1" t="e">
        <f aca="false">SUMPRODUCT(B146:AJ146,PVCapPrice)</f>
        <v>#DIV/0!</v>
      </c>
      <c r="AM146" s="1"/>
      <c r="AN146" s="1"/>
      <c r="AO146" s="1"/>
      <c r="AP146" s="1"/>
      <c r="AQ146" s="1"/>
    </row>
    <row r="147" customFormat="false" ht="11.25" hidden="false" customHeight="false" outlineLevel="0" collapsed="false">
      <c r="A147" s="1" t="n">
        <v>145</v>
      </c>
      <c r="B147" s="16"/>
      <c r="C147" s="8" t="n">
        <f aca="false">+[3]data1rev!A146</f>
        <v>21687.04</v>
      </c>
      <c r="D147" s="8" t="n">
        <f aca="false">+[3]data1rev!B146</f>
        <v>15575.226</v>
      </c>
      <c r="E147" s="8" t="n">
        <f aca="false">+[3]data1rev!C146</f>
        <v>13222.39</v>
      </c>
      <c r="F147" s="8" t="n">
        <f aca="false">+[3]data1rev!D146</f>
        <v>13061.89</v>
      </c>
      <c r="G147" s="8" t="n">
        <f aca="false">+[3]data1rev!E146</f>
        <v>13061.89</v>
      </c>
      <c r="H147" s="8" t="n">
        <f aca="false">+[3]data1rev!F146</f>
        <v>10821.156</v>
      </c>
      <c r="I147" s="8" t="n">
        <f aca="false">+[3]data1rev!G146</f>
        <v>10791.59</v>
      </c>
      <c r="J147" s="8" t="n">
        <f aca="false">+[3]data1rev!H146</f>
        <v>10791.59</v>
      </c>
      <c r="K147" s="8" t="n">
        <f aca="false">+[3]data1rev!I146</f>
        <v>10791.59</v>
      </c>
      <c r="L147" s="8" t="n">
        <f aca="false">+[3]data1rev!J146</f>
        <v>10821.156</v>
      </c>
      <c r="M147" s="8" t="n">
        <f aca="false">+[3]data1rev!K146</f>
        <v>10791.59</v>
      </c>
      <c r="N147" s="8" t="n">
        <f aca="false">+[3]data1rev!L146</f>
        <v>10791.59</v>
      </c>
      <c r="O147" s="8" t="n">
        <f aca="false">+[3]data1rev!M146</f>
        <v>10275.62</v>
      </c>
      <c r="P147" s="8" t="n">
        <f aca="false">+[3]data1rev!N146</f>
        <v>10129.416</v>
      </c>
      <c r="Q147" s="8" t="n">
        <f aca="false">+[3]data1rev!O146</f>
        <v>10101.74</v>
      </c>
      <c r="R147" s="8" t="n">
        <f aca="false">+[3]data1rev!P146</f>
        <v>0</v>
      </c>
      <c r="S147" s="8" t="n">
        <f aca="false">+[3]data1rev!Q146</f>
        <v>0</v>
      </c>
      <c r="T147" s="8" t="n">
        <f aca="false">+[3]data1rev!R146</f>
        <v>0</v>
      </c>
      <c r="U147" s="8" t="n">
        <f aca="false">+[3]data1rev!S146</f>
        <v>0</v>
      </c>
      <c r="V147" s="8" t="n">
        <f aca="false">+[3]data1rev!T146</f>
        <v>0</v>
      </c>
      <c r="W147" s="8" t="n">
        <f aca="false">+[3]data1rev!U146</f>
        <v>0</v>
      </c>
      <c r="X147" s="8" t="n">
        <f aca="false">+[3]data1rev!V146</f>
        <v>0</v>
      </c>
      <c r="Y147" s="8" t="n">
        <f aca="false">+[3]data1rev!W146</f>
        <v>0</v>
      </c>
      <c r="Z147" s="8" t="n">
        <f aca="false">+[3]data1rev!X146</f>
        <v>0</v>
      </c>
      <c r="AA147" s="8" t="n">
        <f aca="false">+[3]data1rev!Y146</f>
        <v>0</v>
      </c>
      <c r="AB147" s="9"/>
      <c r="AC147" s="9"/>
      <c r="AD147" s="9"/>
      <c r="AE147" s="9"/>
      <c r="AF147" s="9"/>
      <c r="AG147" s="9"/>
      <c r="AH147" s="9"/>
      <c r="AI147" s="9"/>
      <c r="AJ147" s="9"/>
      <c r="AK147" s="1"/>
      <c r="AL147" s="1" t="e">
        <f aca="false">SUMPRODUCT(B147:AJ147,PVCapPrice)</f>
        <v>#DIV/0!</v>
      </c>
      <c r="AM147" s="1"/>
      <c r="AN147" s="1"/>
      <c r="AO147" s="1"/>
      <c r="AP147" s="1"/>
      <c r="AQ147" s="1"/>
    </row>
    <row r="148" customFormat="false" ht="11.25" hidden="false" customHeight="false" outlineLevel="0" collapsed="false">
      <c r="A148" s="1" t="n">
        <v>146</v>
      </c>
      <c r="B148" s="16"/>
      <c r="C148" s="8" t="n">
        <f aca="false">+[3]data1rev!A147</f>
        <v>21687.04</v>
      </c>
      <c r="D148" s="8" t="n">
        <f aca="false">+[3]data1rev!B147</f>
        <v>15575.226</v>
      </c>
      <c r="E148" s="8" t="n">
        <f aca="false">+[3]data1rev!C147</f>
        <v>13222.39</v>
      </c>
      <c r="F148" s="8" t="n">
        <f aca="false">+[3]data1rev!D147</f>
        <v>13061.89</v>
      </c>
      <c r="G148" s="8" t="n">
        <f aca="false">+[3]data1rev!E147</f>
        <v>13061.89</v>
      </c>
      <c r="H148" s="8" t="n">
        <f aca="false">+[3]data1rev!F147</f>
        <v>10821.156</v>
      </c>
      <c r="I148" s="8" t="n">
        <f aca="false">+[3]data1rev!G147</f>
        <v>10791.59</v>
      </c>
      <c r="J148" s="8" t="n">
        <f aca="false">+[3]data1rev!H147</f>
        <v>10791.59</v>
      </c>
      <c r="K148" s="8" t="n">
        <f aca="false">+[3]data1rev!I147</f>
        <v>10791.59</v>
      </c>
      <c r="L148" s="8" t="n">
        <f aca="false">+[3]data1rev!J147</f>
        <v>10821.156</v>
      </c>
      <c r="M148" s="8" t="n">
        <f aca="false">+[3]data1rev!K147</f>
        <v>10791.59</v>
      </c>
      <c r="N148" s="8" t="n">
        <f aca="false">+[3]data1rev!L147</f>
        <v>10791.59</v>
      </c>
      <c r="O148" s="8" t="n">
        <f aca="false">+[3]data1rev!M147</f>
        <v>10275.62</v>
      </c>
      <c r="P148" s="8" t="n">
        <f aca="false">+[3]data1rev!N147</f>
        <v>10129.416</v>
      </c>
      <c r="Q148" s="8" t="n">
        <f aca="false">+[3]data1rev!O147</f>
        <v>10101.74</v>
      </c>
      <c r="R148" s="8" t="n">
        <f aca="false">+[3]data1rev!P147</f>
        <v>0</v>
      </c>
      <c r="S148" s="8" t="n">
        <f aca="false">+[3]data1rev!Q147</f>
        <v>0</v>
      </c>
      <c r="T148" s="8" t="n">
        <f aca="false">+[3]data1rev!R147</f>
        <v>0</v>
      </c>
      <c r="U148" s="8" t="n">
        <f aca="false">+[3]data1rev!S147</f>
        <v>0</v>
      </c>
      <c r="V148" s="8" t="n">
        <f aca="false">+[3]data1rev!T147</f>
        <v>0</v>
      </c>
      <c r="W148" s="8" t="n">
        <f aca="false">+[3]data1rev!U147</f>
        <v>0</v>
      </c>
      <c r="X148" s="8" t="n">
        <f aca="false">+[3]data1rev!V147</f>
        <v>0</v>
      </c>
      <c r="Y148" s="8" t="n">
        <f aca="false">+[3]data1rev!W147</f>
        <v>0</v>
      </c>
      <c r="Z148" s="8" t="n">
        <f aca="false">+[3]data1rev!X147</f>
        <v>0</v>
      </c>
      <c r="AA148" s="8" t="n">
        <f aca="false">+[3]data1rev!Y147</f>
        <v>0</v>
      </c>
      <c r="AB148" s="9"/>
      <c r="AC148" s="9"/>
      <c r="AD148" s="9"/>
      <c r="AE148" s="9"/>
      <c r="AF148" s="9"/>
      <c r="AG148" s="9"/>
      <c r="AH148" s="9"/>
      <c r="AI148" s="9"/>
      <c r="AJ148" s="9"/>
      <c r="AK148" s="1"/>
      <c r="AL148" s="1" t="e">
        <f aca="false">SUMPRODUCT(B148:AJ148,PVCapPrice)</f>
        <v>#DIV/0!</v>
      </c>
      <c r="AM148" s="1"/>
      <c r="AN148" s="1"/>
      <c r="AO148" s="1"/>
      <c r="AP148" s="1"/>
      <c r="AQ148" s="1"/>
    </row>
    <row r="149" customFormat="false" ht="11.25" hidden="false" customHeight="false" outlineLevel="0" collapsed="false">
      <c r="A149" s="1" t="n">
        <v>147</v>
      </c>
      <c r="B149" s="16"/>
      <c r="C149" s="8" t="n">
        <f aca="false">+[3]data1rev!A148</f>
        <v>21687.04</v>
      </c>
      <c r="D149" s="8" t="n">
        <f aca="false">+[3]data1rev!B148</f>
        <v>15575.226</v>
      </c>
      <c r="E149" s="8" t="n">
        <f aca="false">+[3]data1rev!C148</f>
        <v>13222.39</v>
      </c>
      <c r="F149" s="8" t="n">
        <f aca="false">+[3]data1rev!D148</f>
        <v>13061.89</v>
      </c>
      <c r="G149" s="8" t="n">
        <f aca="false">+[3]data1rev!E148</f>
        <v>13061.89</v>
      </c>
      <c r="H149" s="8" t="n">
        <f aca="false">+[3]data1rev!F148</f>
        <v>10821.156</v>
      </c>
      <c r="I149" s="8" t="n">
        <f aca="false">+[3]data1rev!G148</f>
        <v>10791.59</v>
      </c>
      <c r="J149" s="8" t="n">
        <f aca="false">+[3]data1rev!H148</f>
        <v>10791.59</v>
      </c>
      <c r="K149" s="8" t="n">
        <f aca="false">+[3]data1rev!I148</f>
        <v>10791.59</v>
      </c>
      <c r="L149" s="8" t="n">
        <f aca="false">+[3]data1rev!J148</f>
        <v>10821.156</v>
      </c>
      <c r="M149" s="8" t="n">
        <f aca="false">+[3]data1rev!K148</f>
        <v>10791.59</v>
      </c>
      <c r="N149" s="8" t="n">
        <f aca="false">+[3]data1rev!L148</f>
        <v>10791.59</v>
      </c>
      <c r="O149" s="8" t="n">
        <f aca="false">+[3]data1rev!M148</f>
        <v>10275.62</v>
      </c>
      <c r="P149" s="8" t="n">
        <f aca="false">+[3]data1rev!N148</f>
        <v>10129.416</v>
      </c>
      <c r="Q149" s="8" t="n">
        <f aca="false">+[3]data1rev!O148</f>
        <v>10101.74</v>
      </c>
      <c r="R149" s="8" t="n">
        <f aca="false">+[3]data1rev!P148</f>
        <v>0</v>
      </c>
      <c r="S149" s="8" t="n">
        <f aca="false">+[3]data1rev!Q148</f>
        <v>0</v>
      </c>
      <c r="T149" s="8" t="n">
        <f aca="false">+[3]data1rev!R148</f>
        <v>0</v>
      </c>
      <c r="U149" s="8" t="n">
        <f aca="false">+[3]data1rev!S148</f>
        <v>0</v>
      </c>
      <c r="V149" s="8" t="n">
        <f aca="false">+[3]data1rev!T148</f>
        <v>0</v>
      </c>
      <c r="W149" s="8" t="n">
        <f aca="false">+[3]data1rev!U148</f>
        <v>0</v>
      </c>
      <c r="X149" s="8" t="n">
        <f aca="false">+[3]data1rev!V148</f>
        <v>0</v>
      </c>
      <c r="Y149" s="8" t="n">
        <f aca="false">+[3]data1rev!W148</f>
        <v>0</v>
      </c>
      <c r="Z149" s="8" t="n">
        <f aca="false">+[3]data1rev!X148</f>
        <v>0</v>
      </c>
      <c r="AA149" s="8" t="n">
        <f aca="false">+[3]data1rev!Y148</f>
        <v>0</v>
      </c>
      <c r="AB149" s="9"/>
      <c r="AC149" s="9"/>
      <c r="AD149" s="9"/>
      <c r="AE149" s="9"/>
      <c r="AF149" s="9"/>
      <c r="AG149" s="9"/>
      <c r="AH149" s="9"/>
      <c r="AI149" s="9"/>
      <c r="AJ149" s="9"/>
      <c r="AK149" s="1"/>
      <c r="AL149" s="1" t="e">
        <f aca="false">SUMPRODUCT(B149:AJ149,PVCapPrice)</f>
        <v>#DIV/0!</v>
      </c>
      <c r="AM149" s="1"/>
      <c r="AN149" s="1"/>
      <c r="AO149" s="1"/>
      <c r="AP149" s="1"/>
      <c r="AQ149" s="1"/>
    </row>
    <row r="150" customFormat="false" ht="11.25" hidden="false" customHeight="false" outlineLevel="0" collapsed="false">
      <c r="A150" s="1" t="n">
        <v>148</v>
      </c>
      <c r="B150" s="16"/>
      <c r="C150" s="8" t="n">
        <f aca="false">+[3]data1rev!A149</f>
        <v>21687.04</v>
      </c>
      <c r="D150" s="8" t="n">
        <f aca="false">+[3]data1rev!B149</f>
        <v>15575.226</v>
      </c>
      <c r="E150" s="8" t="n">
        <f aca="false">+[3]data1rev!C149</f>
        <v>13222.39</v>
      </c>
      <c r="F150" s="8" t="n">
        <f aca="false">+[3]data1rev!D149</f>
        <v>13061.89</v>
      </c>
      <c r="G150" s="8" t="n">
        <f aca="false">+[3]data1rev!E149</f>
        <v>13061.89</v>
      </c>
      <c r="H150" s="8" t="n">
        <f aca="false">+[3]data1rev!F149</f>
        <v>10821.156</v>
      </c>
      <c r="I150" s="8" t="n">
        <f aca="false">+[3]data1rev!G149</f>
        <v>10791.59</v>
      </c>
      <c r="J150" s="8" t="n">
        <f aca="false">+[3]data1rev!H149</f>
        <v>10791.59</v>
      </c>
      <c r="K150" s="8" t="n">
        <f aca="false">+[3]data1rev!I149</f>
        <v>10791.59</v>
      </c>
      <c r="L150" s="8" t="n">
        <f aca="false">+[3]data1rev!J149</f>
        <v>10821.156</v>
      </c>
      <c r="M150" s="8" t="n">
        <f aca="false">+[3]data1rev!K149</f>
        <v>10791.59</v>
      </c>
      <c r="N150" s="8" t="n">
        <f aca="false">+[3]data1rev!L149</f>
        <v>10791.59</v>
      </c>
      <c r="O150" s="8" t="n">
        <f aca="false">+[3]data1rev!M149</f>
        <v>10275.62</v>
      </c>
      <c r="P150" s="8" t="n">
        <f aca="false">+[3]data1rev!N149</f>
        <v>10129.416</v>
      </c>
      <c r="Q150" s="8" t="n">
        <f aca="false">+[3]data1rev!O149</f>
        <v>10101.74</v>
      </c>
      <c r="R150" s="8" t="n">
        <f aca="false">+[3]data1rev!P149</f>
        <v>0</v>
      </c>
      <c r="S150" s="8" t="n">
        <f aca="false">+[3]data1rev!Q149</f>
        <v>0</v>
      </c>
      <c r="T150" s="8" t="n">
        <f aca="false">+[3]data1rev!R149</f>
        <v>0</v>
      </c>
      <c r="U150" s="8" t="n">
        <f aca="false">+[3]data1rev!S149</f>
        <v>0</v>
      </c>
      <c r="V150" s="8" t="n">
        <f aca="false">+[3]data1rev!T149</f>
        <v>0</v>
      </c>
      <c r="W150" s="8" t="n">
        <f aca="false">+[3]data1rev!U149</f>
        <v>0</v>
      </c>
      <c r="X150" s="8" t="n">
        <f aca="false">+[3]data1rev!V149</f>
        <v>0</v>
      </c>
      <c r="Y150" s="8" t="n">
        <f aca="false">+[3]data1rev!W149</f>
        <v>0</v>
      </c>
      <c r="Z150" s="8" t="n">
        <f aca="false">+[3]data1rev!X149</f>
        <v>0</v>
      </c>
      <c r="AA150" s="8" t="n">
        <f aca="false">+[3]data1rev!Y149</f>
        <v>0</v>
      </c>
      <c r="AB150" s="9"/>
      <c r="AC150" s="9"/>
      <c r="AD150" s="9"/>
      <c r="AE150" s="9"/>
      <c r="AF150" s="9"/>
      <c r="AG150" s="9"/>
      <c r="AH150" s="9"/>
      <c r="AI150" s="9"/>
      <c r="AJ150" s="9"/>
      <c r="AK150" s="1"/>
      <c r="AL150" s="1" t="e">
        <f aca="false">SUMPRODUCT(B150:AJ150,PVCapPrice)</f>
        <v>#DIV/0!</v>
      </c>
      <c r="AM150" s="1"/>
      <c r="AN150" s="1"/>
      <c r="AO150" s="1"/>
      <c r="AP150" s="1"/>
      <c r="AQ150" s="1"/>
    </row>
    <row r="151" customFormat="false" ht="11.25" hidden="false" customHeight="false" outlineLevel="0" collapsed="false">
      <c r="A151" s="1" t="n">
        <v>149</v>
      </c>
      <c r="B151" s="16"/>
      <c r="C151" s="8" t="n">
        <f aca="false">+[3]data1rev!A150</f>
        <v>21687.04</v>
      </c>
      <c r="D151" s="8" t="n">
        <f aca="false">+[3]data1rev!B150</f>
        <v>15575.226</v>
      </c>
      <c r="E151" s="8" t="n">
        <f aca="false">+[3]data1rev!C150</f>
        <v>13222.39</v>
      </c>
      <c r="F151" s="8" t="n">
        <f aca="false">+[3]data1rev!D150</f>
        <v>13061.89</v>
      </c>
      <c r="G151" s="8" t="n">
        <f aca="false">+[3]data1rev!E150</f>
        <v>13061.89</v>
      </c>
      <c r="H151" s="8" t="n">
        <f aca="false">+[3]data1rev!F150</f>
        <v>10821.156</v>
      </c>
      <c r="I151" s="8" t="n">
        <f aca="false">+[3]data1rev!G150</f>
        <v>10791.59</v>
      </c>
      <c r="J151" s="8" t="n">
        <f aca="false">+[3]data1rev!H150</f>
        <v>10791.59</v>
      </c>
      <c r="K151" s="8" t="n">
        <f aca="false">+[3]data1rev!I150</f>
        <v>10791.59</v>
      </c>
      <c r="L151" s="8" t="n">
        <f aca="false">+[3]data1rev!J150</f>
        <v>10821.156</v>
      </c>
      <c r="M151" s="8" t="n">
        <f aca="false">+[3]data1rev!K150</f>
        <v>10791.59</v>
      </c>
      <c r="N151" s="8" t="n">
        <f aca="false">+[3]data1rev!L150</f>
        <v>10791.59</v>
      </c>
      <c r="O151" s="8" t="n">
        <f aca="false">+[3]data1rev!M150</f>
        <v>10275.62</v>
      </c>
      <c r="P151" s="8" t="n">
        <f aca="false">+[3]data1rev!N150</f>
        <v>10129.416</v>
      </c>
      <c r="Q151" s="8" t="n">
        <f aca="false">+[3]data1rev!O150</f>
        <v>10101.74</v>
      </c>
      <c r="R151" s="8" t="n">
        <f aca="false">+[3]data1rev!P150</f>
        <v>0</v>
      </c>
      <c r="S151" s="8" t="n">
        <f aca="false">+[3]data1rev!Q150</f>
        <v>0</v>
      </c>
      <c r="T151" s="8" t="n">
        <f aca="false">+[3]data1rev!R150</f>
        <v>0</v>
      </c>
      <c r="U151" s="8" t="n">
        <f aca="false">+[3]data1rev!S150</f>
        <v>0</v>
      </c>
      <c r="V151" s="8" t="n">
        <f aca="false">+[3]data1rev!T150</f>
        <v>0</v>
      </c>
      <c r="W151" s="8" t="n">
        <f aca="false">+[3]data1rev!U150</f>
        <v>0</v>
      </c>
      <c r="X151" s="8" t="n">
        <f aca="false">+[3]data1rev!V150</f>
        <v>0</v>
      </c>
      <c r="Y151" s="8" t="n">
        <f aca="false">+[3]data1rev!W150</f>
        <v>0</v>
      </c>
      <c r="Z151" s="8" t="n">
        <f aca="false">+[3]data1rev!X150</f>
        <v>0</v>
      </c>
      <c r="AA151" s="8" t="n">
        <f aca="false">+[3]data1rev!Y150</f>
        <v>0</v>
      </c>
      <c r="AB151" s="9"/>
      <c r="AC151" s="9"/>
      <c r="AD151" s="9"/>
      <c r="AE151" s="9"/>
      <c r="AF151" s="9"/>
      <c r="AG151" s="9"/>
      <c r="AH151" s="9"/>
      <c r="AI151" s="9"/>
      <c r="AJ151" s="9"/>
      <c r="AK151" s="1"/>
      <c r="AL151" s="1" t="e">
        <f aca="false">SUMPRODUCT(B151:AJ151,PVCapPrice)</f>
        <v>#DIV/0!</v>
      </c>
      <c r="AM151" s="1"/>
      <c r="AN151" s="1"/>
      <c r="AO151" s="1"/>
      <c r="AP151" s="1"/>
      <c r="AQ151" s="1"/>
    </row>
    <row r="152" customFormat="false" ht="11.25" hidden="false" customHeight="false" outlineLevel="0" collapsed="false">
      <c r="A152" s="1" t="n">
        <v>150</v>
      </c>
      <c r="B152" s="16"/>
      <c r="C152" s="8" t="n">
        <f aca="false">+[3]data1rev!A151</f>
        <v>21687.04</v>
      </c>
      <c r="D152" s="8" t="n">
        <f aca="false">+[3]data1rev!B151</f>
        <v>15575.226</v>
      </c>
      <c r="E152" s="8" t="n">
        <f aca="false">+[3]data1rev!C151</f>
        <v>13222.39</v>
      </c>
      <c r="F152" s="8" t="n">
        <f aca="false">+[3]data1rev!D151</f>
        <v>13061.89</v>
      </c>
      <c r="G152" s="8" t="n">
        <f aca="false">+[3]data1rev!E151</f>
        <v>13061.89</v>
      </c>
      <c r="H152" s="8" t="n">
        <f aca="false">+[3]data1rev!F151</f>
        <v>10821.156</v>
      </c>
      <c r="I152" s="8" t="n">
        <f aca="false">+[3]data1rev!G151</f>
        <v>10791.59</v>
      </c>
      <c r="J152" s="8" t="n">
        <f aca="false">+[3]data1rev!H151</f>
        <v>10791.59</v>
      </c>
      <c r="K152" s="8" t="n">
        <f aca="false">+[3]data1rev!I151</f>
        <v>10791.59</v>
      </c>
      <c r="L152" s="8" t="n">
        <f aca="false">+[3]data1rev!J151</f>
        <v>10821.156</v>
      </c>
      <c r="M152" s="8" t="n">
        <f aca="false">+[3]data1rev!K151</f>
        <v>10791.59</v>
      </c>
      <c r="N152" s="8" t="n">
        <f aca="false">+[3]data1rev!L151</f>
        <v>10791.59</v>
      </c>
      <c r="O152" s="8" t="n">
        <f aca="false">+[3]data1rev!M151</f>
        <v>10275.62</v>
      </c>
      <c r="P152" s="8" t="n">
        <f aca="false">+[3]data1rev!N151</f>
        <v>10129.416</v>
      </c>
      <c r="Q152" s="8" t="n">
        <f aca="false">+[3]data1rev!O151</f>
        <v>10101.74</v>
      </c>
      <c r="R152" s="8" t="n">
        <f aca="false">+[3]data1rev!P151</f>
        <v>0</v>
      </c>
      <c r="S152" s="8" t="n">
        <f aca="false">+[3]data1rev!Q151</f>
        <v>0</v>
      </c>
      <c r="T152" s="8" t="n">
        <f aca="false">+[3]data1rev!R151</f>
        <v>0</v>
      </c>
      <c r="U152" s="8" t="n">
        <f aca="false">+[3]data1rev!S151</f>
        <v>0</v>
      </c>
      <c r="V152" s="8" t="n">
        <f aca="false">+[3]data1rev!T151</f>
        <v>0</v>
      </c>
      <c r="W152" s="8" t="n">
        <f aca="false">+[3]data1rev!U151</f>
        <v>0</v>
      </c>
      <c r="X152" s="8" t="n">
        <f aca="false">+[3]data1rev!V151</f>
        <v>0</v>
      </c>
      <c r="Y152" s="8" t="n">
        <f aca="false">+[3]data1rev!W151</f>
        <v>0</v>
      </c>
      <c r="Z152" s="8" t="n">
        <f aca="false">+[3]data1rev!X151</f>
        <v>0</v>
      </c>
      <c r="AA152" s="8" t="n">
        <f aca="false">+[3]data1rev!Y151</f>
        <v>0</v>
      </c>
      <c r="AB152" s="9"/>
      <c r="AC152" s="9"/>
      <c r="AD152" s="9"/>
      <c r="AE152" s="9"/>
      <c r="AF152" s="9"/>
      <c r="AG152" s="9"/>
      <c r="AH152" s="9"/>
      <c r="AI152" s="9"/>
      <c r="AJ152" s="9"/>
      <c r="AK152" s="1"/>
      <c r="AL152" s="1" t="e">
        <f aca="false">SUMPRODUCT(B152:AJ152,PVCapPrice)</f>
        <v>#DIV/0!</v>
      </c>
      <c r="AM152" s="1"/>
      <c r="AN152" s="1"/>
      <c r="AO152" s="1"/>
      <c r="AP152" s="1"/>
      <c r="AQ152" s="1"/>
    </row>
    <row r="153" customFormat="false" ht="11.25" hidden="false" customHeight="false" outlineLevel="0" collapsed="false">
      <c r="A153" s="1" t="n">
        <v>151</v>
      </c>
      <c r="B153" s="16"/>
      <c r="C153" s="8" t="n">
        <f aca="false">+[3]data1rev!A152</f>
        <v>21687.04</v>
      </c>
      <c r="D153" s="8" t="n">
        <f aca="false">+[3]data1rev!B152</f>
        <v>15575.226</v>
      </c>
      <c r="E153" s="8" t="n">
        <f aca="false">+[3]data1rev!C152</f>
        <v>13222.39</v>
      </c>
      <c r="F153" s="8" t="n">
        <f aca="false">+[3]data1rev!D152</f>
        <v>13061.89</v>
      </c>
      <c r="G153" s="8" t="n">
        <f aca="false">+[3]data1rev!E152</f>
        <v>13061.89</v>
      </c>
      <c r="H153" s="8" t="n">
        <f aca="false">+[3]data1rev!F152</f>
        <v>10821.156</v>
      </c>
      <c r="I153" s="8" t="n">
        <f aca="false">+[3]data1rev!G152</f>
        <v>10791.59</v>
      </c>
      <c r="J153" s="8" t="n">
        <f aca="false">+[3]data1rev!H152</f>
        <v>10791.59</v>
      </c>
      <c r="K153" s="8" t="n">
        <f aca="false">+[3]data1rev!I152</f>
        <v>10791.59</v>
      </c>
      <c r="L153" s="8" t="n">
        <f aca="false">+[3]data1rev!J152</f>
        <v>10821.156</v>
      </c>
      <c r="M153" s="8" t="n">
        <f aca="false">+[3]data1rev!K152</f>
        <v>10791.59</v>
      </c>
      <c r="N153" s="8" t="n">
        <f aca="false">+[3]data1rev!L152</f>
        <v>10791.59</v>
      </c>
      <c r="O153" s="8" t="n">
        <f aca="false">+[3]data1rev!M152</f>
        <v>10275.62</v>
      </c>
      <c r="P153" s="8" t="n">
        <f aca="false">+[3]data1rev!N152</f>
        <v>10129.416</v>
      </c>
      <c r="Q153" s="8" t="n">
        <f aca="false">+[3]data1rev!O152</f>
        <v>10101.74</v>
      </c>
      <c r="R153" s="8" t="n">
        <f aca="false">+[3]data1rev!P152</f>
        <v>0</v>
      </c>
      <c r="S153" s="8" t="n">
        <f aca="false">+[3]data1rev!Q152</f>
        <v>0</v>
      </c>
      <c r="T153" s="8" t="n">
        <f aca="false">+[3]data1rev!R152</f>
        <v>0</v>
      </c>
      <c r="U153" s="8" t="n">
        <f aca="false">+[3]data1rev!S152</f>
        <v>0</v>
      </c>
      <c r="V153" s="8" t="n">
        <f aca="false">+[3]data1rev!T152</f>
        <v>0</v>
      </c>
      <c r="W153" s="8" t="n">
        <f aca="false">+[3]data1rev!U152</f>
        <v>0</v>
      </c>
      <c r="X153" s="8" t="n">
        <f aca="false">+[3]data1rev!V152</f>
        <v>0</v>
      </c>
      <c r="Y153" s="8" t="n">
        <f aca="false">+[3]data1rev!W152</f>
        <v>0</v>
      </c>
      <c r="Z153" s="8" t="n">
        <f aca="false">+[3]data1rev!X152</f>
        <v>0</v>
      </c>
      <c r="AA153" s="8" t="n">
        <f aca="false">+[3]data1rev!Y152</f>
        <v>0</v>
      </c>
      <c r="AB153" s="9"/>
      <c r="AC153" s="9"/>
      <c r="AD153" s="9"/>
      <c r="AE153" s="9"/>
      <c r="AF153" s="9"/>
      <c r="AG153" s="9"/>
      <c r="AH153" s="9"/>
      <c r="AI153" s="9"/>
      <c r="AJ153" s="9"/>
      <c r="AK153" s="1"/>
      <c r="AL153" s="1" t="e">
        <f aca="false">SUMPRODUCT(B153:AJ153,PVCapPrice)</f>
        <v>#DIV/0!</v>
      </c>
      <c r="AM153" s="1"/>
      <c r="AN153" s="1"/>
      <c r="AO153" s="1"/>
      <c r="AP153" s="1"/>
      <c r="AQ153" s="1"/>
    </row>
    <row r="154" customFormat="false" ht="11.25" hidden="false" customHeight="false" outlineLevel="0" collapsed="false">
      <c r="A154" s="1" t="n">
        <v>152</v>
      </c>
      <c r="B154" s="16"/>
      <c r="C154" s="8" t="n">
        <f aca="false">+[3]data1rev!A153</f>
        <v>21687.04</v>
      </c>
      <c r="D154" s="8" t="n">
        <f aca="false">+[3]data1rev!B153</f>
        <v>15575.226</v>
      </c>
      <c r="E154" s="8" t="n">
        <f aca="false">+[3]data1rev!C153</f>
        <v>13222.39</v>
      </c>
      <c r="F154" s="8" t="n">
        <f aca="false">+[3]data1rev!D153</f>
        <v>13061.89</v>
      </c>
      <c r="G154" s="8" t="n">
        <f aca="false">+[3]data1rev!E153</f>
        <v>13061.89</v>
      </c>
      <c r="H154" s="8" t="n">
        <f aca="false">+[3]data1rev!F153</f>
        <v>10821.156</v>
      </c>
      <c r="I154" s="8" t="n">
        <f aca="false">+[3]data1rev!G153</f>
        <v>10791.59</v>
      </c>
      <c r="J154" s="8" t="n">
        <f aca="false">+[3]data1rev!H153</f>
        <v>10791.59</v>
      </c>
      <c r="K154" s="8" t="n">
        <f aca="false">+[3]data1rev!I153</f>
        <v>10791.59</v>
      </c>
      <c r="L154" s="8" t="n">
        <f aca="false">+[3]data1rev!J153</f>
        <v>10821.156</v>
      </c>
      <c r="M154" s="8" t="n">
        <f aca="false">+[3]data1rev!K153</f>
        <v>10791.59</v>
      </c>
      <c r="N154" s="8" t="n">
        <f aca="false">+[3]data1rev!L153</f>
        <v>10791.59</v>
      </c>
      <c r="O154" s="8" t="n">
        <f aca="false">+[3]data1rev!M153</f>
        <v>10275.62</v>
      </c>
      <c r="P154" s="8" t="n">
        <f aca="false">+[3]data1rev!N153</f>
        <v>10129.416</v>
      </c>
      <c r="Q154" s="8" t="n">
        <f aca="false">+[3]data1rev!O153</f>
        <v>10101.74</v>
      </c>
      <c r="R154" s="8" t="n">
        <f aca="false">+[3]data1rev!P153</f>
        <v>0</v>
      </c>
      <c r="S154" s="8" t="n">
        <f aca="false">+[3]data1rev!Q153</f>
        <v>0</v>
      </c>
      <c r="T154" s="8" t="n">
        <f aca="false">+[3]data1rev!R153</f>
        <v>0</v>
      </c>
      <c r="U154" s="8" t="n">
        <f aca="false">+[3]data1rev!S153</f>
        <v>0</v>
      </c>
      <c r="V154" s="8" t="n">
        <f aca="false">+[3]data1rev!T153</f>
        <v>0</v>
      </c>
      <c r="W154" s="8" t="n">
        <f aca="false">+[3]data1rev!U153</f>
        <v>0</v>
      </c>
      <c r="X154" s="8" t="n">
        <f aca="false">+[3]data1rev!V153</f>
        <v>0</v>
      </c>
      <c r="Y154" s="8" t="n">
        <f aca="false">+[3]data1rev!W153</f>
        <v>0</v>
      </c>
      <c r="Z154" s="8" t="n">
        <f aca="false">+[3]data1rev!X153</f>
        <v>0</v>
      </c>
      <c r="AA154" s="8" t="n">
        <f aca="false">+[3]data1rev!Y153</f>
        <v>0</v>
      </c>
      <c r="AB154" s="9"/>
      <c r="AC154" s="9"/>
      <c r="AD154" s="9"/>
      <c r="AE154" s="9"/>
      <c r="AF154" s="9"/>
      <c r="AG154" s="9"/>
      <c r="AH154" s="9"/>
      <c r="AI154" s="9"/>
      <c r="AJ154" s="9"/>
      <c r="AK154" s="1"/>
      <c r="AL154" s="1" t="e">
        <f aca="false">SUMPRODUCT(B154:AJ154,PVCapPrice)</f>
        <v>#DIV/0!</v>
      </c>
      <c r="AM154" s="1"/>
      <c r="AN154" s="1"/>
      <c r="AO154" s="1"/>
      <c r="AP154" s="1"/>
      <c r="AQ154" s="1"/>
    </row>
    <row r="155" customFormat="false" ht="11.25" hidden="false" customHeight="false" outlineLevel="0" collapsed="false">
      <c r="A155" s="1" t="n">
        <v>153</v>
      </c>
      <c r="B155" s="16"/>
      <c r="C155" s="8" t="n">
        <f aca="false">+[3]data1rev!A154</f>
        <v>21687.04</v>
      </c>
      <c r="D155" s="8" t="n">
        <f aca="false">+[3]data1rev!B154</f>
        <v>15575.226</v>
      </c>
      <c r="E155" s="8" t="n">
        <f aca="false">+[3]data1rev!C154</f>
        <v>13222.39</v>
      </c>
      <c r="F155" s="8" t="n">
        <f aca="false">+[3]data1rev!D154</f>
        <v>13061.89</v>
      </c>
      <c r="G155" s="8" t="n">
        <f aca="false">+[3]data1rev!E154</f>
        <v>13061.89</v>
      </c>
      <c r="H155" s="8" t="n">
        <f aca="false">+[3]data1rev!F154</f>
        <v>10821.156</v>
      </c>
      <c r="I155" s="8" t="n">
        <f aca="false">+[3]data1rev!G154</f>
        <v>10791.59</v>
      </c>
      <c r="J155" s="8" t="n">
        <f aca="false">+[3]data1rev!H154</f>
        <v>10791.59</v>
      </c>
      <c r="K155" s="8" t="n">
        <f aca="false">+[3]data1rev!I154</f>
        <v>10791.59</v>
      </c>
      <c r="L155" s="8" t="n">
        <f aca="false">+[3]data1rev!J154</f>
        <v>10821.156</v>
      </c>
      <c r="M155" s="8" t="n">
        <f aca="false">+[3]data1rev!K154</f>
        <v>10791.59</v>
      </c>
      <c r="N155" s="8" t="n">
        <f aca="false">+[3]data1rev!L154</f>
        <v>10791.59</v>
      </c>
      <c r="O155" s="8" t="n">
        <f aca="false">+[3]data1rev!M154</f>
        <v>10275.62</v>
      </c>
      <c r="P155" s="8" t="n">
        <f aca="false">+[3]data1rev!N154</f>
        <v>10129.416</v>
      </c>
      <c r="Q155" s="8" t="n">
        <f aca="false">+[3]data1rev!O154</f>
        <v>10101.74</v>
      </c>
      <c r="R155" s="8" t="n">
        <f aca="false">+[3]data1rev!P154</f>
        <v>0</v>
      </c>
      <c r="S155" s="8" t="n">
        <f aca="false">+[3]data1rev!Q154</f>
        <v>0</v>
      </c>
      <c r="T155" s="8" t="n">
        <f aca="false">+[3]data1rev!R154</f>
        <v>0</v>
      </c>
      <c r="U155" s="8" t="n">
        <f aca="false">+[3]data1rev!S154</f>
        <v>0</v>
      </c>
      <c r="V155" s="8" t="n">
        <f aca="false">+[3]data1rev!T154</f>
        <v>0</v>
      </c>
      <c r="W155" s="8" t="n">
        <f aca="false">+[3]data1rev!U154</f>
        <v>0</v>
      </c>
      <c r="X155" s="8" t="n">
        <f aca="false">+[3]data1rev!V154</f>
        <v>0</v>
      </c>
      <c r="Y155" s="8" t="n">
        <f aca="false">+[3]data1rev!W154</f>
        <v>0</v>
      </c>
      <c r="Z155" s="8" t="n">
        <f aca="false">+[3]data1rev!X154</f>
        <v>0</v>
      </c>
      <c r="AA155" s="8" t="n">
        <f aca="false">+[3]data1rev!Y154</f>
        <v>0</v>
      </c>
      <c r="AB155" s="9"/>
      <c r="AC155" s="9"/>
      <c r="AD155" s="9"/>
      <c r="AE155" s="9"/>
      <c r="AF155" s="9"/>
      <c r="AG155" s="9"/>
      <c r="AH155" s="9"/>
      <c r="AI155" s="9"/>
      <c r="AJ155" s="9"/>
      <c r="AK155" s="1"/>
      <c r="AL155" s="1" t="e">
        <f aca="false">SUMPRODUCT(B155:AJ155,PVCapPrice)</f>
        <v>#DIV/0!</v>
      </c>
      <c r="AM155" s="1"/>
      <c r="AN155" s="1"/>
      <c r="AO155" s="1"/>
      <c r="AP155" s="1"/>
      <c r="AQ155" s="1"/>
    </row>
    <row r="156" customFormat="false" ht="11.25" hidden="false" customHeight="false" outlineLevel="0" collapsed="false">
      <c r="A156" s="1" t="n">
        <v>154</v>
      </c>
      <c r="B156" s="16"/>
      <c r="C156" s="8" t="n">
        <f aca="false">+[3]data1rev!A155</f>
        <v>21687.04</v>
      </c>
      <c r="D156" s="8" t="n">
        <f aca="false">+[3]data1rev!B155</f>
        <v>15575.226</v>
      </c>
      <c r="E156" s="8" t="n">
        <f aca="false">+[3]data1rev!C155</f>
        <v>13222.39</v>
      </c>
      <c r="F156" s="8" t="n">
        <f aca="false">+[3]data1rev!D155</f>
        <v>13061.89</v>
      </c>
      <c r="G156" s="8" t="n">
        <f aca="false">+[3]data1rev!E155</f>
        <v>13061.89</v>
      </c>
      <c r="H156" s="8" t="n">
        <f aca="false">+[3]data1rev!F155</f>
        <v>10821.156</v>
      </c>
      <c r="I156" s="8" t="n">
        <f aca="false">+[3]data1rev!G155</f>
        <v>10791.59</v>
      </c>
      <c r="J156" s="8" t="n">
        <f aca="false">+[3]data1rev!H155</f>
        <v>10791.59</v>
      </c>
      <c r="K156" s="8" t="n">
        <f aca="false">+[3]data1rev!I155</f>
        <v>10791.59</v>
      </c>
      <c r="L156" s="8" t="n">
        <f aca="false">+[3]data1rev!J155</f>
        <v>10821.156</v>
      </c>
      <c r="M156" s="8" t="n">
        <f aca="false">+[3]data1rev!K155</f>
        <v>10791.59</v>
      </c>
      <c r="N156" s="8" t="n">
        <f aca="false">+[3]data1rev!L155</f>
        <v>10791.59</v>
      </c>
      <c r="O156" s="8" t="n">
        <f aca="false">+[3]data1rev!M155</f>
        <v>10275.62</v>
      </c>
      <c r="P156" s="8" t="n">
        <f aca="false">+[3]data1rev!N155</f>
        <v>10129.416</v>
      </c>
      <c r="Q156" s="8" t="n">
        <f aca="false">+[3]data1rev!O155</f>
        <v>10101.74</v>
      </c>
      <c r="R156" s="8" t="n">
        <f aca="false">+[3]data1rev!P155</f>
        <v>0</v>
      </c>
      <c r="S156" s="8" t="n">
        <f aca="false">+[3]data1rev!Q155</f>
        <v>0</v>
      </c>
      <c r="T156" s="8" t="n">
        <f aca="false">+[3]data1rev!R155</f>
        <v>0</v>
      </c>
      <c r="U156" s="8" t="n">
        <f aca="false">+[3]data1rev!S155</f>
        <v>0</v>
      </c>
      <c r="V156" s="8" t="n">
        <f aca="false">+[3]data1rev!T155</f>
        <v>0</v>
      </c>
      <c r="W156" s="8" t="n">
        <f aca="false">+[3]data1rev!U155</f>
        <v>0</v>
      </c>
      <c r="X156" s="8" t="n">
        <f aca="false">+[3]data1rev!V155</f>
        <v>0</v>
      </c>
      <c r="Y156" s="8" t="n">
        <f aca="false">+[3]data1rev!W155</f>
        <v>0</v>
      </c>
      <c r="Z156" s="8" t="n">
        <f aca="false">+[3]data1rev!X155</f>
        <v>0</v>
      </c>
      <c r="AA156" s="8" t="n">
        <f aca="false">+[3]data1rev!Y155</f>
        <v>0</v>
      </c>
      <c r="AB156" s="9"/>
      <c r="AC156" s="9"/>
      <c r="AD156" s="9"/>
      <c r="AE156" s="9"/>
      <c r="AF156" s="9"/>
      <c r="AG156" s="9"/>
      <c r="AH156" s="9"/>
      <c r="AI156" s="9"/>
      <c r="AJ156" s="9"/>
      <c r="AK156" s="1"/>
      <c r="AL156" s="1" t="e">
        <f aca="false">SUMPRODUCT(B156:AJ156,PVCapPrice)</f>
        <v>#DIV/0!</v>
      </c>
      <c r="AM156" s="1"/>
      <c r="AN156" s="1"/>
      <c r="AO156" s="1"/>
      <c r="AP156" s="1"/>
      <c r="AQ156" s="1"/>
    </row>
    <row r="157" customFormat="false" ht="11.25" hidden="false" customHeight="false" outlineLevel="0" collapsed="false">
      <c r="A157" s="1" t="n">
        <v>155</v>
      </c>
      <c r="B157" s="16"/>
      <c r="C157" s="8" t="n">
        <f aca="false">+[3]data1rev!A156</f>
        <v>21687.04</v>
      </c>
      <c r="D157" s="8" t="n">
        <f aca="false">+[3]data1rev!B156</f>
        <v>15575.226</v>
      </c>
      <c r="E157" s="8" t="n">
        <f aca="false">+[3]data1rev!C156</f>
        <v>13222.39</v>
      </c>
      <c r="F157" s="8" t="n">
        <f aca="false">+[3]data1rev!D156</f>
        <v>13061.89</v>
      </c>
      <c r="G157" s="8" t="n">
        <f aca="false">+[3]data1rev!E156</f>
        <v>13061.89</v>
      </c>
      <c r="H157" s="8" t="n">
        <f aca="false">+[3]data1rev!F156</f>
        <v>10821.156</v>
      </c>
      <c r="I157" s="8" t="n">
        <f aca="false">+[3]data1rev!G156</f>
        <v>10791.59</v>
      </c>
      <c r="J157" s="8" t="n">
        <f aca="false">+[3]data1rev!H156</f>
        <v>10791.59</v>
      </c>
      <c r="K157" s="8" t="n">
        <f aca="false">+[3]data1rev!I156</f>
        <v>10791.59</v>
      </c>
      <c r="L157" s="8" t="n">
        <f aca="false">+[3]data1rev!J156</f>
        <v>10821.156</v>
      </c>
      <c r="M157" s="8" t="n">
        <f aca="false">+[3]data1rev!K156</f>
        <v>10791.59</v>
      </c>
      <c r="N157" s="8" t="n">
        <f aca="false">+[3]data1rev!L156</f>
        <v>10791.59</v>
      </c>
      <c r="O157" s="8" t="n">
        <f aca="false">+[3]data1rev!M156</f>
        <v>10275.62</v>
      </c>
      <c r="P157" s="8" t="n">
        <f aca="false">+[3]data1rev!N156</f>
        <v>10129.416</v>
      </c>
      <c r="Q157" s="8" t="n">
        <f aca="false">+[3]data1rev!O156</f>
        <v>10101.74</v>
      </c>
      <c r="R157" s="8" t="n">
        <f aca="false">+[3]data1rev!P156</f>
        <v>0</v>
      </c>
      <c r="S157" s="8" t="n">
        <f aca="false">+[3]data1rev!Q156</f>
        <v>0</v>
      </c>
      <c r="T157" s="8" t="n">
        <f aca="false">+[3]data1rev!R156</f>
        <v>0</v>
      </c>
      <c r="U157" s="8" t="n">
        <f aca="false">+[3]data1rev!S156</f>
        <v>0</v>
      </c>
      <c r="V157" s="8" t="n">
        <f aca="false">+[3]data1rev!T156</f>
        <v>0</v>
      </c>
      <c r="W157" s="8" t="n">
        <f aca="false">+[3]data1rev!U156</f>
        <v>0</v>
      </c>
      <c r="X157" s="8" t="n">
        <f aca="false">+[3]data1rev!V156</f>
        <v>0</v>
      </c>
      <c r="Y157" s="8" t="n">
        <f aca="false">+[3]data1rev!W156</f>
        <v>0</v>
      </c>
      <c r="Z157" s="8" t="n">
        <f aca="false">+[3]data1rev!X156</f>
        <v>0</v>
      </c>
      <c r="AA157" s="8" t="n">
        <f aca="false">+[3]data1rev!Y156</f>
        <v>0</v>
      </c>
      <c r="AB157" s="9"/>
      <c r="AC157" s="9"/>
      <c r="AD157" s="9"/>
      <c r="AE157" s="9"/>
      <c r="AF157" s="9"/>
      <c r="AG157" s="9"/>
      <c r="AH157" s="9"/>
      <c r="AI157" s="9"/>
      <c r="AJ157" s="9"/>
      <c r="AK157" s="1"/>
      <c r="AL157" s="1" t="e">
        <f aca="false">SUMPRODUCT(B157:AJ157,PVCapPrice)</f>
        <v>#DIV/0!</v>
      </c>
      <c r="AM157" s="1"/>
      <c r="AN157" s="1"/>
      <c r="AO157" s="1"/>
      <c r="AP157" s="1"/>
      <c r="AQ157" s="1"/>
    </row>
    <row r="158" customFormat="false" ht="11.25" hidden="false" customHeight="false" outlineLevel="0" collapsed="false">
      <c r="A158" s="1" t="n">
        <v>156</v>
      </c>
      <c r="B158" s="16"/>
      <c r="C158" s="8" t="n">
        <f aca="false">+[3]data1rev!A157</f>
        <v>21687.04</v>
      </c>
      <c r="D158" s="8" t="n">
        <f aca="false">+[3]data1rev!B157</f>
        <v>15575.226</v>
      </c>
      <c r="E158" s="8" t="n">
        <f aca="false">+[3]data1rev!C157</f>
        <v>13222.39</v>
      </c>
      <c r="F158" s="8" t="n">
        <f aca="false">+[3]data1rev!D157</f>
        <v>13061.89</v>
      </c>
      <c r="G158" s="8" t="n">
        <f aca="false">+[3]data1rev!E157</f>
        <v>13061.89</v>
      </c>
      <c r="H158" s="8" t="n">
        <f aca="false">+[3]data1rev!F157</f>
        <v>10821.156</v>
      </c>
      <c r="I158" s="8" t="n">
        <f aca="false">+[3]data1rev!G157</f>
        <v>10791.59</v>
      </c>
      <c r="J158" s="8" t="n">
        <f aca="false">+[3]data1rev!H157</f>
        <v>10791.59</v>
      </c>
      <c r="K158" s="8" t="n">
        <f aca="false">+[3]data1rev!I157</f>
        <v>10791.59</v>
      </c>
      <c r="L158" s="8" t="n">
        <f aca="false">+[3]data1rev!J157</f>
        <v>10821.156</v>
      </c>
      <c r="M158" s="8" t="n">
        <f aca="false">+[3]data1rev!K157</f>
        <v>10791.59</v>
      </c>
      <c r="N158" s="8" t="n">
        <f aca="false">+[3]data1rev!L157</f>
        <v>10791.59</v>
      </c>
      <c r="O158" s="8" t="n">
        <f aca="false">+[3]data1rev!M157</f>
        <v>10275.62</v>
      </c>
      <c r="P158" s="8" t="n">
        <f aca="false">+[3]data1rev!N157</f>
        <v>10129.416</v>
      </c>
      <c r="Q158" s="8" t="n">
        <f aca="false">+[3]data1rev!O157</f>
        <v>10101.74</v>
      </c>
      <c r="R158" s="8" t="n">
        <f aca="false">+[3]data1rev!P157</f>
        <v>0</v>
      </c>
      <c r="S158" s="8" t="n">
        <f aca="false">+[3]data1rev!Q157</f>
        <v>0</v>
      </c>
      <c r="T158" s="8" t="n">
        <f aca="false">+[3]data1rev!R157</f>
        <v>0</v>
      </c>
      <c r="U158" s="8" t="n">
        <f aca="false">+[3]data1rev!S157</f>
        <v>0</v>
      </c>
      <c r="V158" s="8" t="n">
        <f aca="false">+[3]data1rev!T157</f>
        <v>0</v>
      </c>
      <c r="W158" s="8" t="n">
        <f aca="false">+[3]data1rev!U157</f>
        <v>0</v>
      </c>
      <c r="X158" s="8" t="n">
        <f aca="false">+[3]data1rev!V157</f>
        <v>0</v>
      </c>
      <c r="Y158" s="8" t="n">
        <f aca="false">+[3]data1rev!W157</f>
        <v>0</v>
      </c>
      <c r="Z158" s="8" t="n">
        <f aca="false">+[3]data1rev!X157</f>
        <v>0</v>
      </c>
      <c r="AA158" s="8" t="n">
        <f aca="false">+[3]data1rev!Y157</f>
        <v>0</v>
      </c>
      <c r="AB158" s="9"/>
      <c r="AC158" s="9"/>
      <c r="AD158" s="9"/>
      <c r="AE158" s="9"/>
      <c r="AF158" s="9"/>
      <c r="AG158" s="9"/>
      <c r="AH158" s="9"/>
      <c r="AI158" s="9"/>
      <c r="AJ158" s="9"/>
      <c r="AK158" s="1"/>
      <c r="AL158" s="1" t="e">
        <f aca="false">SUMPRODUCT(B158:AJ158,PVCapPrice)</f>
        <v>#DIV/0!</v>
      </c>
      <c r="AM158" s="1"/>
      <c r="AN158" s="1"/>
      <c r="AO158" s="1"/>
      <c r="AP158" s="1"/>
      <c r="AQ158" s="1"/>
    </row>
    <row r="159" customFormat="false" ht="11.25" hidden="false" customHeight="false" outlineLevel="0" collapsed="false">
      <c r="A159" s="1" t="n">
        <v>157</v>
      </c>
      <c r="B159" s="16"/>
      <c r="C159" s="8" t="n">
        <f aca="false">+[3]data1rev!A158</f>
        <v>21687.04</v>
      </c>
      <c r="D159" s="8" t="n">
        <f aca="false">+[3]data1rev!B158</f>
        <v>15575.226</v>
      </c>
      <c r="E159" s="8" t="n">
        <f aca="false">+[3]data1rev!C158</f>
        <v>13222.39</v>
      </c>
      <c r="F159" s="8" t="n">
        <f aca="false">+[3]data1rev!D158</f>
        <v>13061.89</v>
      </c>
      <c r="G159" s="8" t="n">
        <f aca="false">+[3]data1rev!E158</f>
        <v>13061.89</v>
      </c>
      <c r="H159" s="8" t="n">
        <f aca="false">+[3]data1rev!F158</f>
        <v>10821.156</v>
      </c>
      <c r="I159" s="8" t="n">
        <f aca="false">+[3]data1rev!G158</f>
        <v>10791.59</v>
      </c>
      <c r="J159" s="8" t="n">
        <f aca="false">+[3]data1rev!H158</f>
        <v>10791.59</v>
      </c>
      <c r="K159" s="8" t="n">
        <f aca="false">+[3]data1rev!I158</f>
        <v>10791.59</v>
      </c>
      <c r="L159" s="8" t="n">
        <f aca="false">+[3]data1rev!J158</f>
        <v>10821.156</v>
      </c>
      <c r="M159" s="8" t="n">
        <f aca="false">+[3]data1rev!K158</f>
        <v>10791.59</v>
      </c>
      <c r="N159" s="8" t="n">
        <f aca="false">+[3]data1rev!L158</f>
        <v>10791.59</v>
      </c>
      <c r="O159" s="8" t="n">
        <f aca="false">+[3]data1rev!M158</f>
        <v>10275.62</v>
      </c>
      <c r="P159" s="8" t="n">
        <f aca="false">+[3]data1rev!N158</f>
        <v>10129.416</v>
      </c>
      <c r="Q159" s="8" t="n">
        <f aca="false">+[3]data1rev!O158</f>
        <v>10101.74</v>
      </c>
      <c r="R159" s="8" t="n">
        <f aca="false">+[3]data1rev!P158</f>
        <v>0</v>
      </c>
      <c r="S159" s="8" t="n">
        <f aca="false">+[3]data1rev!Q158</f>
        <v>0</v>
      </c>
      <c r="T159" s="8" t="n">
        <f aca="false">+[3]data1rev!R158</f>
        <v>0</v>
      </c>
      <c r="U159" s="8" t="n">
        <f aca="false">+[3]data1rev!S158</f>
        <v>0</v>
      </c>
      <c r="V159" s="8" t="n">
        <f aca="false">+[3]data1rev!T158</f>
        <v>0</v>
      </c>
      <c r="W159" s="8" t="n">
        <f aca="false">+[3]data1rev!U158</f>
        <v>0</v>
      </c>
      <c r="X159" s="8" t="n">
        <f aca="false">+[3]data1rev!V158</f>
        <v>0</v>
      </c>
      <c r="Y159" s="8" t="n">
        <f aca="false">+[3]data1rev!W158</f>
        <v>0</v>
      </c>
      <c r="Z159" s="8" t="n">
        <f aca="false">+[3]data1rev!X158</f>
        <v>0</v>
      </c>
      <c r="AA159" s="8" t="n">
        <f aca="false">+[3]data1rev!Y158</f>
        <v>0</v>
      </c>
      <c r="AB159" s="9"/>
      <c r="AC159" s="9"/>
      <c r="AD159" s="9"/>
      <c r="AE159" s="9"/>
      <c r="AF159" s="9"/>
      <c r="AG159" s="9"/>
      <c r="AH159" s="9"/>
      <c r="AI159" s="9"/>
      <c r="AJ159" s="9"/>
      <c r="AK159" s="1"/>
      <c r="AL159" s="1" t="e">
        <f aca="false">SUMPRODUCT(B159:AJ159,PVCapPrice)</f>
        <v>#DIV/0!</v>
      </c>
      <c r="AM159" s="1"/>
      <c r="AN159" s="1"/>
      <c r="AO159" s="1"/>
      <c r="AP159" s="1"/>
      <c r="AQ159" s="1"/>
    </row>
    <row r="160" customFormat="false" ht="11.25" hidden="false" customHeight="false" outlineLevel="0" collapsed="false">
      <c r="A160" s="1" t="n">
        <v>158</v>
      </c>
      <c r="B160" s="16"/>
      <c r="C160" s="8" t="n">
        <f aca="false">+[3]data1rev!A159</f>
        <v>21687.04</v>
      </c>
      <c r="D160" s="8" t="n">
        <f aca="false">+[3]data1rev!B159</f>
        <v>15575.226</v>
      </c>
      <c r="E160" s="8" t="n">
        <f aca="false">+[3]data1rev!C159</f>
        <v>13222.39</v>
      </c>
      <c r="F160" s="8" t="n">
        <f aca="false">+[3]data1rev!D159</f>
        <v>13061.89</v>
      </c>
      <c r="G160" s="8" t="n">
        <f aca="false">+[3]data1rev!E159</f>
        <v>13061.89</v>
      </c>
      <c r="H160" s="8" t="n">
        <f aca="false">+[3]data1rev!F159</f>
        <v>10821.156</v>
      </c>
      <c r="I160" s="8" t="n">
        <f aca="false">+[3]data1rev!G159</f>
        <v>10791.59</v>
      </c>
      <c r="J160" s="8" t="n">
        <f aca="false">+[3]data1rev!H159</f>
        <v>10791.59</v>
      </c>
      <c r="K160" s="8" t="n">
        <f aca="false">+[3]data1rev!I159</f>
        <v>10791.59</v>
      </c>
      <c r="L160" s="8" t="n">
        <f aca="false">+[3]data1rev!J159</f>
        <v>10821.156</v>
      </c>
      <c r="M160" s="8" t="n">
        <f aca="false">+[3]data1rev!K159</f>
        <v>10791.59</v>
      </c>
      <c r="N160" s="8" t="n">
        <f aca="false">+[3]data1rev!L159</f>
        <v>10791.59</v>
      </c>
      <c r="O160" s="8" t="n">
        <f aca="false">+[3]data1rev!M159</f>
        <v>10275.62</v>
      </c>
      <c r="P160" s="8" t="n">
        <f aca="false">+[3]data1rev!N159</f>
        <v>10129.416</v>
      </c>
      <c r="Q160" s="8" t="n">
        <f aca="false">+[3]data1rev!O159</f>
        <v>10101.74</v>
      </c>
      <c r="R160" s="8" t="n">
        <f aca="false">+[3]data1rev!P159</f>
        <v>0</v>
      </c>
      <c r="S160" s="8" t="n">
        <f aca="false">+[3]data1rev!Q159</f>
        <v>0</v>
      </c>
      <c r="T160" s="8" t="n">
        <f aca="false">+[3]data1rev!R159</f>
        <v>0</v>
      </c>
      <c r="U160" s="8" t="n">
        <f aca="false">+[3]data1rev!S159</f>
        <v>0</v>
      </c>
      <c r="V160" s="8" t="n">
        <f aca="false">+[3]data1rev!T159</f>
        <v>0</v>
      </c>
      <c r="W160" s="8" t="n">
        <f aca="false">+[3]data1rev!U159</f>
        <v>0</v>
      </c>
      <c r="X160" s="8" t="n">
        <f aca="false">+[3]data1rev!V159</f>
        <v>0</v>
      </c>
      <c r="Y160" s="8" t="n">
        <f aca="false">+[3]data1rev!W159</f>
        <v>0</v>
      </c>
      <c r="Z160" s="8" t="n">
        <f aca="false">+[3]data1rev!X159</f>
        <v>0</v>
      </c>
      <c r="AA160" s="8" t="n">
        <f aca="false">+[3]data1rev!Y159</f>
        <v>0</v>
      </c>
      <c r="AB160" s="9"/>
      <c r="AC160" s="9"/>
      <c r="AD160" s="9"/>
      <c r="AE160" s="9"/>
      <c r="AF160" s="9"/>
      <c r="AG160" s="9"/>
      <c r="AH160" s="9"/>
      <c r="AI160" s="9"/>
      <c r="AJ160" s="9"/>
      <c r="AK160" s="1"/>
      <c r="AL160" s="1" t="e">
        <f aca="false">SUMPRODUCT(B160:AJ160,PVCapPrice)</f>
        <v>#DIV/0!</v>
      </c>
      <c r="AM160" s="1"/>
      <c r="AN160" s="1"/>
      <c r="AO160" s="1"/>
      <c r="AP160" s="1"/>
      <c r="AQ160" s="1"/>
    </row>
    <row r="161" customFormat="false" ht="11.25" hidden="false" customHeight="false" outlineLevel="0" collapsed="false">
      <c r="A161" s="1" t="n">
        <v>159</v>
      </c>
      <c r="B161" s="16"/>
      <c r="C161" s="8" t="n">
        <f aca="false">+[3]data1rev!A160</f>
        <v>21687.04</v>
      </c>
      <c r="D161" s="8" t="n">
        <f aca="false">+[3]data1rev!B160</f>
        <v>15575.226</v>
      </c>
      <c r="E161" s="8" t="n">
        <f aca="false">+[3]data1rev!C160</f>
        <v>13222.39</v>
      </c>
      <c r="F161" s="8" t="n">
        <f aca="false">+[3]data1rev!D160</f>
        <v>13061.89</v>
      </c>
      <c r="G161" s="8" t="n">
        <f aca="false">+[3]data1rev!E160</f>
        <v>13061.89</v>
      </c>
      <c r="H161" s="8" t="n">
        <f aca="false">+[3]data1rev!F160</f>
        <v>10821.156</v>
      </c>
      <c r="I161" s="8" t="n">
        <f aca="false">+[3]data1rev!G160</f>
        <v>10791.59</v>
      </c>
      <c r="J161" s="8" t="n">
        <f aca="false">+[3]data1rev!H160</f>
        <v>10791.59</v>
      </c>
      <c r="K161" s="8" t="n">
        <f aca="false">+[3]data1rev!I160</f>
        <v>10791.59</v>
      </c>
      <c r="L161" s="8" t="n">
        <f aca="false">+[3]data1rev!J160</f>
        <v>10821.156</v>
      </c>
      <c r="M161" s="8" t="n">
        <f aca="false">+[3]data1rev!K160</f>
        <v>10791.59</v>
      </c>
      <c r="N161" s="8" t="n">
        <f aca="false">+[3]data1rev!L160</f>
        <v>10791.59</v>
      </c>
      <c r="O161" s="8" t="n">
        <f aca="false">+[3]data1rev!M160</f>
        <v>10275.62</v>
      </c>
      <c r="P161" s="8" t="n">
        <f aca="false">+[3]data1rev!N160</f>
        <v>10129.416</v>
      </c>
      <c r="Q161" s="8" t="n">
        <f aca="false">+[3]data1rev!O160</f>
        <v>10101.74</v>
      </c>
      <c r="R161" s="8" t="n">
        <f aca="false">+[3]data1rev!P160</f>
        <v>0</v>
      </c>
      <c r="S161" s="8" t="n">
        <f aca="false">+[3]data1rev!Q160</f>
        <v>0</v>
      </c>
      <c r="T161" s="8" t="n">
        <f aca="false">+[3]data1rev!R160</f>
        <v>0</v>
      </c>
      <c r="U161" s="8" t="n">
        <f aca="false">+[3]data1rev!S160</f>
        <v>0</v>
      </c>
      <c r="V161" s="8" t="n">
        <f aca="false">+[3]data1rev!T160</f>
        <v>0</v>
      </c>
      <c r="W161" s="8" t="n">
        <f aca="false">+[3]data1rev!U160</f>
        <v>0</v>
      </c>
      <c r="X161" s="8" t="n">
        <f aca="false">+[3]data1rev!V160</f>
        <v>0</v>
      </c>
      <c r="Y161" s="8" t="n">
        <f aca="false">+[3]data1rev!W160</f>
        <v>0</v>
      </c>
      <c r="Z161" s="8" t="n">
        <f aca="false">+[3]data1rev!X160</f>
        <v>0</v>
      </c>
      <c r="AA161" s="8" t="n">
        <f aca="false">+[3]data1rev!Y160</f>
        <v>0</v>
      </c>
      <c r="AB161" s="9"/>
      <c r="AC161" s="9"/>
      <c r="AD161" s="9"/>
      <c r="AE161" s="9"/>
      <c r="AF161" s="9"/>
      <c r="AG161" s="9"/>
      <c r="AH161" s="9"/>
      <c r="AI161" s="9"/>
      <c r="AJ161" s="9"/>
      <c r="AK161" s="1"/>
      <c r="AL161" s="1" t="e">
        <f aca="false">SUMPRODUCT(B161:AJ161,PVCapPrice)</f>
        <v>#DIV/0!</v>
      </c>
      <c r="AM161" s="1"/>
      <c r="AN161" s="1"/>
      <c r="AO161" s="1"/>
      <c r="AP161" s="1"/>
      <c r="AQ161" s="1"/>
    </row>
    <row r="162" customFormat="false" ht="11.25" hidden="false" customHeight="false" outlineLevel="0" collapsed="false">
      <c r="A162" s="1" t="n">
        <v>160</v>
      </c>
      <c r="B162" s="16"/>
      <c r="C162" s="8" t="n">
        <f aca="false">+[3]data1rev!A161</f>
        <v>21687.04</v>
      </c>
      <c r="D162" s="8" t="n">
        <f aca="false">+[3]data1rev!B161</f>
        <v>15575.226</v>
      </c>
      <c r="E162" s="8" t="n">
        <f aca="false">+[3]data1rev!C161</f>
        <v>13222.39</v>
      </c>
      <c r="F162" s="8" t="n">
        <f aca="false">+[3]data1rev!D161</f>
        <v>13061.89</v>
      </c>
      <c r="G162" s="8" t="n">
        <f aca="false">+[3]data1rev!E161</f>
        <v>13061.89</v>
      </c>
      <c r="H162" s="8" t="n">
        <f aca="false">+[3]data1rev!F161</f>
        <v>10821.156</v>
      </c>
      <c r="I162" s="8" t="n">
        <f aca="false">+[3]data1rev!G161</f>
        <v>10791.59</v>
      </c>
      <c r="J162" s="8" t="n">
        <f aca="false">+[3]data1rev!H161</f>
        <v>10791.59</v>
      </c>
      <c r="K162" s="8" t="n">
        <f aca="false">+[3]data1rev!I161</f>
        <v>10791.59</v>
      </c>
      <c r="L162" s="8" t="n">
        <f aca="false">+[3]data1rev!J161</f>
        <v>10821.156</v>
      </c>
      <c r="M162" s="8" t="n">
        <f aca="false">+[3]data1rev!K161</f>
        <v>10791.59</v>
      </c>
      <c r="N162" s="8" t="n">
        <f aca="false">+[3]data1rev!L161</f>
        <v>10791.59</v>
      </c>
      <c r="O162" s="8" t="n">
        <f aca="false">+[3]data1rev!M161</f>
        <v>10275.62</v>
      </c>
      <c r="P162" s="8" t="n">
        <f aca="false">+[3]data1rev!N161</f>
        <v>10129.416</v>
      </c>
      <c r="Q162" s="8" t="n">
        <f aca="false">+[3]data1rev!O161</f>
        <v>10101.74</v>
      </c>
      <c r="R162" s="8" t="n">
        <f aca="false">+[3]data1rev!P161</f>
        <v>0</v>
      </c>
      <c r="S162" s="8" t="n">
        <f aca="false">+[3]data1rev!Q161</f>
        <v>0</v>
      </c>
      <c r="T162" s="8" t="n">
        <f aca="false">+[3]data1rev!R161</f>
        <v>0</v>
      </c>
      <c r="U162" s="8" t="n">
        <f aca="false">+[3]data1rev!S161</f>
        <v>0</v>
      </c>
      <c r="V162" s="8" t="n">
        <f aca="false">+[3]data1rev!T161</f>
        <v>0</v>
      </c>
      <c r="W162" s="8" t="n">
        <f aca="false">+[3]data1rev!U161</f>
        <v>0</v>
      </c>
      <c r="X162" s="8" t="n">
        <f aca="false">+[3]data1rev!V161</f>
        <v>0</v>
      </c>
      <c r="Y162" s="8" t="n">
        <f aca="false">+[3]data1rev!W161</f>
        <v>0</v>
      </c>
      <c r="Z162" s="8" t="n">
        <f aca="false">+[3]data1rev!X161</f>
        <v>0</v>
      </c>
      <c r="AA162" s="8" t="n">
        <f aca="false">+[3]data1rev!Y161</f>
        <v>0</v>
      </c>
      <c r="AB162" s="9"/>
      <c r="AC162" s="9"/>
      <c r="AD162" s="9"/>
      <c r="AE162" s="9"/>
      <c r="AF162" s="9"/>
      <c r="AG162" s="9"/>
      <c r="AH162" s="9"/>
      <c r="AI162" s="9"/>
      <c r="AJ162" s="9"/>
      <c r="AK162" s="1"/>
      <c r="AL162" s="1" t="e">
        <f aca="false">SUMPRODUCT(B162:AJ162,PVCapPrice)</f>
        <v>#DIV/0!</v>
      </c>
      <c r="AM162" s="1"/>
      <c r="AN162" s="1"/>
      <c r="AO162" s="1"/>
      <c r="AP162" s="1"/>
      <c r="AQ162" s="1"/>
    </row>
    <row r="163" customFormat="false" ht="11.25" hidden="false" customHeight="false" outlineLevel="0" collapsed="false">
      <c r="A163" s="1" t="n">
        <v>161</v>
      </c>
      <c r="B163" s="16"/>
      <c r="C163" s="8" t="n">
        <f aca="false">+[3]data1rev!A162</f>
        <v>21687.04</v>
      </c>
      <c r="D163" s="8" t="n">
        <f aca="false">+[3]data1rev!B162</f>
        <v>15575.226</v>
      </c>
      <c r="E163" s="8" t="n">
        <f aca="false">+[3]data1rev!C162</f>
        <v>13222.39</v>
      </c>
      <c r="F163" s="8" t="n">
        <f aca="false">+[3]data1rev!D162</f>
        <v>13061.89</v>
      </c>
      <c r="G163" s="8" t="n">
        <f aca="false">+[3]data1rev!E162</f>
        <v>13061.89</v>
      </c>
      <c r="H163" s="8" t="n">
        <f aca="false">+[3]data1rev!F162</f>
        <v>10821.156</v>
      </c>
      <c r="I163" s="8" t="n">
        <f aca="false">+[3]data1rev!G162</f>
        <v>10791.59</v>
      </c>
      <c r="J163" s="8" t="n">
        <f aca="false">+[3]data1rev!H162</f>
        <v>10791.59</v>
      </c>
      <c r="K163" s="8" t="n">
        <f aca="false">+[3]data1rev!I162</f>
        <v>10791.59</v>
      </c>
      <c r="L163" s="8" t="n">
        <f aca="false">+[3]data1rev!J162</f>
        <v>10821.156</v>
      </c>
      <c r="M163" s="8" t="n">
        <f aca="false">+[3]data1rev!K162</f>
        <v>10791.59</v>
      </c>
      <c r="N163" s="8" t="n">
        <f aca="false">+[3]data1rev!L162</f>
        <v>10791.59</v>
      </c>
      <c r="O163" s="8" t="n">
        <f aca="false">+[3]data1rev!M162</f>
        <v>10275.62</v>
      </c>
      <c r="P163" s="8" t="n">
        <f aca="false">+[3]data1rev!N162</f>
        <v>10129.416</v>
      </c>
      <c r="Q163" s="8" t="n">
        <f aca="false">+[3]data1rev!O162</f>
        <v>10101.74</v>
      </c>
      <c r="R163" s="8" t="n">
        <f aca="false">+[3]data1rev!P162</f>
        <v>0</v>
      </c>
      <c r="S163" s="8" t="n">
        <f aca="false">+[3]data1rev!Q162</f>
        <v>0</v>
      </c>
      <c r="T163" s="8" t="n">
        <f aca="false">+[3]data1rev!R162</f>
        <v>0</v>
      </c>
      <c r="U163" s="8" t="n">
        <f aca="false">+[3]data1rev!S162</f>
        <v>0</v>
      </c>
      <c r="V163" s="8" t="n">
        <f aca="false">+[3]data1rev!T162</f>
        <v>0</v>
      </c>
      <c r="W163" s="8" t="n">
        <f aca="false">+[3]data1rev!U162</f>
        <v>0</v>
      </c>
      <c r="X163" s="8" t="n">
        <f aca="false">+[3]data1rev!V162</f>
        <v>0</v>
      </c>
      <c r="Y163" s="8" t="n">
        <f aca="false">+[3]data1rev!W162</f>
        <v>0</v>
      </c>
      <c r="Z163" s="8" t="n">
        <f aca="false">+[3]data1rev!X162</f>
        <v>0</v>
      </c>
      <c r="AA163" s="8" t="n">
        <f aca="false">+[3]data1rev!Y162</f>
        <v>0</v>
      </c>
      <c r="AB163" s="9"/>
      <c r="AC163" s="9"/>
      <c r="AD163" s="9"/>
      <c r="AE163" s="9"/>
      <c r="AF163" s="9"/>
      <c r="AG163" s="9"/>
      <c r="AH163" s="9"/>
      <c r="AI163" s="9"/>
      <c r="AJ163" s="9"/>
      <c r="AK163" s="1"/>
      <c r="AL163" s="1" t="e">
        <f aca="false">SUMPRODUCT(B163:AJ163,PVCapPrice)</f>
        <v>#DIV/0!</v>
      </c>
      <c r="AM163" s="1"/>
      <c r="AN163" s="1"/>
      <c r="AO163" s="1"/>
      <c r="AP163" s="1"/>
      <c r="AQ163" s="1"/>
    </row>
    <row r="164" customFormat="false" ht="11.25" hidden="false" customHeight="false" outlineLevel="0" collapsed="false">
      <c r="A164" s="1" t="n">
        <v>162</v>
      </c>
      <c r="B164" s="16"/>
      <c r="C164" s="8" t="n">
        <f aca="false">+[3]data1rev!A163</f>
        <v>21687.04</v>
      </c>
      <c r="D164" s="8" t="n">
        <f aca="false">+[3]data1rev!B163</f>
        <v>15575.226</v>
      </c>
      <c r="E164" s="8" t="n">
        <f aca="false">+[3]data1rev!C163</f>
        <v>13222.39</v>
      </c>
      <c r="F164" s="8" t="n">
        <f aca="false">+[3]data1rev!D163</f>
        <v>13061.89</v>
      </c>
      <c r="G164" s="8" t="n">
        <f aca="false">+[3]data1rev!E163</f>
        <v>13061.89</v>
      </c>
      <c r="H164" s="8" t="n">
        <f aca="false">+[3]data1rev!F163</f>
        <v>10821.156</v>
      </c>
      <c r="I164" s="8" t="n">
        <f aca="false">+[3]data1rev!G163</f>
        <v>10791.59</v>
      </c>
      <c r="J164" s="8" t="n">
        <f aca="false">+[3]data1rev!H163</f>
        <v>10791.59</v>
      </c>
      <c r="K164" s="8" t="n">
        <f aca="false">+[3]data1rev!I163</f>
        <v>10791.59</v>
      </c>
      <c r="L164" s="8" t="n">
        <f aca="false">+[3]data1rev!J163</f>
        <v>10821.156</v>
      </c>
      <c r="M164" s="8" t="n">
        <f aca="false">+[3]data1rev!K163</f>
        <v>10791.59</v>
      </c>
      <c r="N164" s="8" t="n">
        <f aca="false">+[3]data1rev!L163</f>
        <v>10791.59</v>
      </c>
      <c r="O164" s="8" t="n">
        <f aca="false">+[3]data1rev!M163</f>
        <v>10275.62</v>
      </c>
      <c r="P164" s="8" t="n">
        <f aca="false">+[3]data1rev!N163</f>
        <v>10129.416</v>
      </c>
      <c r="Q164" s="8" t="n">
        <f aca="false">+[3]data1rev!O163</f>
        <v>10101.74</v>
      </c>
      <c r="R164" s="8" t="n">
        <f aca="false">+[3]data1rev!P163</f>
        <v>0</v>
      </c>
      <c r="S164" s="8" t="n">
        <f aca="false">+[3]data1rev!Q163</f>
        <v>0</v>
      </c>
      <c r="T164" s="8" t="n">
        <f aca="false">+[3]data1rev!R163</f>
        <v>0</v>
      </c>
      <c r="U164" s="8" t="n">
        <f aca="false">+[3]data1rev!S163</f>
        <v>0</v>
      </c>
      <c r="V164" s="8" t="n">
        <f aca="false">+[3]data1rev!T163</f>
        <v>0</v>
      </c>
      <c r="W164" s="8" t="n">
        <f aca="false">+[3]data1rev!U163</f>
        <v>0</v>
      </c>
      <c r="X164" s="8" t="n">
        <f aca="false">+[3]data1rev!V163</f>
        <v>0</v>
      </c>
      <c r="Y164" s="8" t="n">
        <f aca="false">+[3]data1rev!W163</f>
        <v>0</v>
      </c>
      <c r="Z164" s="8" t="n">
        <f aca="false">+[3]data1rev!X163</f>
        <v>0</v>
      </c>
      <c r="AA164" s="8" t="n">
        <f aca="false">+[3]data1rev!Y163</f>
        <v>0</v>
      </c>
      <c r="AB164" s="9"/>
      <c r="AC164" s="9"/>
      <c r="AD164" s="9"/>
      <c r="AE164" s="9"/>
      <c r="AF164" s="9"/>
      <c r="AG164" s="9"/>
      <c r="AH164" s="9"/>
      <c r="AI164" s="9"/>
      <c r="AJ164" s="9"/>
      <c r="AK164" s="1"/>
      <c r="AL164" s="1" t="e">
        <f aca="false">SUMPRODUCT(B164:AJ164,PVCapPrice)</f>
        <v>#DIV/0!</v>
      </c>
      <c r="AM164" s="1"/>
      <c r="AN164" s="1"/>
      <c r="AO164" s="1"/>
      <c r="AP164" s="1"/>
      <c r="AQ164" s="1"/>
    </row>
    <row r="165" customFormat="false" ht="11.25" hidden="false" customHeight="false" outlineLevel="0" collapsed="false">
      <c r="A165" s="1" t="n">
        <v>163</v>
      </c>
      <c r="B165" s="16"/>
      <c r="C165" s="8" t="n">
        <f aca="false">+[3]data1rev!A164</f>
        <v>21687.04</v>
      </c>
      <c r="D165" s="8" t="n">
        <f aca="false">+[3]data1rev!B164</f>
        <v>15575.226</v>
      </c>
      <c r="E165" s="8" t="n">
        <f aca="false">+[3]data1rev!C164</f>
        <v>13222.39</v>
      </c>
      <c r="F165" s="8" t="n">
        <f aca="false">+[3]data1rev!D164</f>
        <v>13061.89</v>
      </c>
      <c r="G165" s="8" t="n">
        <f aca="false">+[3]data1rev!E164</f>
        <v>13061.89</v>
      </c>
      <c r="H165" s="8" t="n">
        <f aca="false">+[3]data1rev!F164</f>
        <v>10821.156</v>
      </c>
      <c r="I165" s="8" t="n">
        <f aca="false">+[3]data1rev!G164</f>
        <v>10791.59</v>
      </c>
      <c r="J165" s="8" t="n">
        <f aca="false">+[3]data1rev!H164</f>
        <v>10791.59</v>
      </c>
      <c r="K165" s="8" t="n">
        <f aca="false">+[3]data1rev!I164</f>
        <v>10791.59</v>
      </c>
      <c r="L165" s="8" t="n">
        <f aca="false">+[3]data1rev!J164</f>
        <v>10821.156</v>
      </c>
      <c r="M165" s="8" t="n">
        <f aca="false">+[3]data1rev!K164</f>
        <v>10791.59</v>
      </c>
      <c r="N165" s="8" t="n">
        <f aca="false">+[3]data1rev!L164</f>
        <v>10791.59</v>
      </c>
      <c r="O165" s="8" t="n">
        <f aca="false">+[3]data1rev!M164</f>
        <v>10275.62</v>
      </c>
      <c r="P165" s="8" t="n">
        <f aca="false">+[3]data1rev!N164</f>
        <v>10129.416</v>
      </c>
      <c r="Q165" s="8" t="n">
        <f aca="false">+[3]data1rev!O164</f>
        <v>10101.74</v>
      </c>
      <c r="R165" s="8" t="n">
        <f aca="false">+[3]data1rev!P164</f>
        <v>0</v>
      </c>
      <c r="S165" s="8" t="n">
        <f aca="false">+[3]data1rev!Q164</f>
        <v>0</v>
      </c>
      <c r="T165" s="8" t="n">
        <f aca="false">+[3]data1rev!R164</f>
        <v>0</v>
      </c>
      <c r="U165" s="8" t="n">
        <f aca="false">+[3]data1rev!S164</f>
        <v>0</v>
      </c>
      <c r="V165" s="8" t="n">
        <f aca="false">+[3]data1rev!T164</f>
        <v>0</v>
      </c>
      <c r="W165" s="8" t="n">
        <f aca="false">+[3]data1rev!U164</f>
        <v>0</v>
      </c>
      <c r="X165" s="8" t="n">
        <f aca="false">+[3]data1rev!V164</f>
        <v>0</v>
      </c>
      <c r="Y165" s="8" t="n">
        <f aca="false">+[3]data1rev!W164</f>
        <v>0</v>
      </c>
      <c r="Z165" s="8" t="n">
        <f aca="false">+[3]data1rev!X164</f>
        <v>0</v>
      </c>
      <c r="AA165" s="8" t="n">
        <f aca="false">+[3]data1rev!Y164</f>
        <v>0</v>
      </c>
      <c r="AB165" s="9"/>
      <c r="AC165" s="9"/>
      <c r="AD165" s="9"/>
      <c r="AE165" s="9"/>
      <c r="AF165" s="9"/>
      <c r="AG165" s="9"/>
      <c r="AH165" s="9"/>
      <c r="AI165" s="9"/>
      <c r="AJ165" s="9"/>
      <c r="AK165" s="1"/>
      <c r="AL165" s="1" t="e">
        <f aca="false">SUMPRODUCT(B165:AJ165,PVCapPrice)</f>
        <v>#DIV/0!</v>
      </c>
      <c r="AM165" s="1"/>
      <c r="AN165" s="1"/>
      <c r="AO165" s="1"/>
      <c r="AP165" s="1"/>
      <c r="AQ165" s="1"/>
    </row>
    <row r="166" customFormat="false" ht="11.25" hidden="false" customHeight="false" outlineLevel="0" collapsed="false">
      <c r="A166" s="1" t="n">
        <v>164</v>
      </c>
      <c r="B166" s="16"/>
      <c r="C166" s="8" t="n">
        <f aca="false">+[3]data1rev!A165</f>
        <v>21687.04</v>
      </c>
      <c r="D166" s="8" t="n">
        <f aca="false">+[3]data1rev!B165</f>
        <v>15575.226</v>
      </c>
      <c r="E166" s="8" t="n">
        <f aca="false">+[3]data1rev!C165</f>
        <v>13222.39</v>
      </c>
      <c r="F166" s="8" t="n">
        <f aca="false">+[3]data1rev!D165</f>
        <v>13061.89</v>
      </c>
      <c r="G166" s="8" t="n">
        <f aca="false">+[3]data1rev!E165</f>
        <v>13061.89</v>
      </c>
      <c r="H166" s="8" t="n">
        <f aca="false">+[3]data1rev!F165</f>
        <v>10821.156</v>
      </c>
      <c r="I166" s="8" t="n">
        <f aca="false">+[3]data1rev!G165</f>
        <v>10791.59</v>
      </c>
      <c r="J166" s="8" t="n">
        <f aca="false">+[3]data1rev!H165</f>
        <v>10791.59</v>
      </c>
      <c r="K166" s="8" t="n">
        <f aca="false">+[3]data1rev!I165</f>
        <v>10791.59</v>
      </c>
      <c r="L166" s="8" t="n">
        <f aca="false">+[3]data1rev!J165</f>
        <v>10821.156</v>
      </c>
      <c r="M166" s="8" t="n">
        <f aca="false">+[3]data1rev!K165</f>
        <v>10791.59</v>
      </c>
      <c r="N166" s="8" t="n">
        <f aca="false">+[3]data1rev!L165</f>
        <v>10791.59</v>
      </c>
      <c r="O166" s="8" t="n">
        <f aca="false">+[3]data1rev!M165</f>
        <v>10275.62</v>
      </c>
      <c r="P166" s="8" t="n">
        <f aca="false">+[3]data1rev!N165</f>
        <v>10129.416</v>
      </c>
      <c r="Q166" s="8" t="n">
        <f aca="false">+[3]data1rev!O165</f>
        <v>10101.74</v>
      </c>
      <c r="R166" s="8" t="n">
        <f aca="false">+[3]data1rev!P165</f>
        <v>0</v>
      </c>
      <c r="S166" s="8" t="n">
        <f aca="false">+[3]data1rev!Q165</f>
        <v>0</v>
      </c>
      <c r="T166" s="8" t="n">
        <f aca="false">+[3]data1rev!R165</f>
        <v>0</v>
      </c>
      <c r="U166" s="8" t="n">
        <f aca="false">+[3]data1rev!S165</f>
        <v>0</v>
      </c>
      <c r="V166" s="8" t="n">
        <f aca="false">+[3]data1rev!T165</f>
        <v>0</v>
      </c>
      <c r="W166" s="8" t="n">
        <f aca="false">+[3]data1rev!U165</f>
        <v>0</v>
      </c>
      <c r="X166" s="8" t="n">
        <f aca="false">+[3]data1rev!V165</f>
        <v>0</v>
      </c>
      <c r="Y166" s="8" t="n">
        <f aca="false">+[3]data1rev!W165</f>
        <v>0</v>
      </c>
      <c r="Z166" s="8" t="n">
        <f aca="false">+[3]data1rev!X165</f>
        <v>0</v>
      </c>
      <c r="AA166" s="8" t="n">
        <f aca="false">+[3]data1rev!Y165</f>
        <v>0</v>
      </c>
      <c r="AB166" s="9"/>
      <c r="AC166" s="9"/>
      <c r="AD166" s="9"/>
      <c r="AE166" s="9"/>
      <c r="AF166" s="9"/>
      <c r="AG166" s="9"/>
      <c r="AH166" s="9"/>
      <c r="AI166" s="9"/>
      <c r="AJ166" s="9"/>
      <c r="AK166" s="1"/>
      <c r="AL166" s="1" t="e">
        <f aca="false">SUMPRODUCT(B166:AJ166,PVCapPrice)</f>
        <v>#DIV/0!</v>
      </c>
      <c r="AM166" s="1"/>
      <c r="AN166" s="1"/>
      <c r="AO166" s="1"/>
      <c r="AP166" s="1"/>
      <c r="AQ166" s="1"/>
    </row>
    <row r="167" customFormat="false" ht="11.25" hidden="false" customHeight="false" outlineLevel="0" collapsed="false">
      <c r="A167" s="1" t="n">
        <v>165</v>
      </c>
      <c r="B167" s="16"/>
      <c r="C167" s="8" t="n">
        <f aca="false">+[3]data1rev!A166</f>
        <v>21687.04</v>
      </c>
      <c r="D167" s="8" t="n">
        <f aca="false">+[3]data1rev!B166</f>
        <v>15575.226</v>
      </c>
      <c r="E167" s="8" t="n">
        <f aca="false">+[3]data1rev!C166</f>
        <v>13222.39</v>
      </c>
      <c r="F167" s="8" t="n">
        <f aca="false">+[3]data1rev!D166</f>
        <v>13061.89</v>
      </c>
      <c r="G167" s="8" t="n">
        <f aca="false">+[3]data1rev!E166</f>
        <v>13061.89</v>
      </c>
      <c r="H167" s="8" t="n">
        <f aca="false">+[3]data1rev!F166</f>
        <v>10821.156</v>
      </c>
      <c r="I167" s="8" t="n">
        <f aca="false">+[3]data1rev!G166</f>
        <v>10791.59</v>
      </c>
      <c r="J167" s="8" t="n">
        <f aca="false">+[3]data1rev!H166</f>
        <v>10791.59</v>
      </c>
      <c r="K167" s="8" t="n">
        <f aca="false">+[3]data1rev!I166</f>
        <v>10791.59</v>
      </c>
      <c r="L167" s="8" t="n">
        <f aca="false">+[3]data1rev!J166</f>
        <v>10821.156</v>
      </c>
      <c r="M167" s="8" t="n">
        <f aca="false">+[3]data1rev!K166</f>
        <v>10791.59</v>
      </c>
      <c r="N167" s="8" t="n">
        <f aca="false">+[3]data1rev!L166</f>
        <v>10791.59</v>
      </c>
      <c r="O167" s="8" t="n">
        <f aca="false">+[3]data1rev!M166</f>
        <v>10275.62</v>
      </c>
      <c r="P167" s="8" t="n">
        <f aca="false">+[3]data1rev!N166</f>
        <v>10129.416</v>
      </c>
      <c r="Q167" s="8" t="n">
        <f aca="false">+[3]data1rev!O166</f>
        <v>10101.74</v>
      </c>
      <c r="R167" s="8" t="n">
        <f aca="false">+[3]data1rev!P166</f>
        <v>0</v>
      </c>
      <c r="S167" s="8" t="n">
        <f aca="false">+[3]data1rev!Q166</f>
        <v>0</v>
      </c>
      <c r="T167" s="8" t="n">
        <f aca="false">+[3]data1rev!R166</f>
        <v>0</v>
      </c>
      <c r="U167" s="8" t="n">
        <f aca="false">+[3]data1rev!S166</f>
        <v>0</v>
      </c>
      <c r="V167" s="8" t="n">
        <f aca="false">+[3]data1rev!T166</f>
        <v>0</v>
      </c>
      <c r="W167" s="8" t="n">
        <f aca="false">+[3]data1rev!U166</f>
        <v>0</v>
      </c>
      <c r="X167" s="8" t="n">
        <f aca="false">+[3]data1rev!V166</f>
        <v>0</v>
      </c>
      <c r="Y167" s="8" t="n">
        <f aca="false">+[3]data1rev!W166</f>
        <v>0</v>
      </c>
      <c r="Z167" s="8" t="n">
        <f aca="false">+[3]data1rev!X166</f>
        <v>0</v>
      </c>
      <c r="AA167" s="8" t="n">
        <f aca="false">+[3]data1rev!Y166</f>
        <v>0</v>
      </c>
      <c r="AB167" s="9"/>
      <c r="AC167" s="9"/>
      <c r="AD167" s="9"/>
      <c r="AE167" s="9"/>
      <c r="AF167" s="9"/>
      <c r="AG167" s="9"/>
      <c r="AH167" s="9"/>
      <c r="AI167" s="9"/>
      <c r="AJ167" s="9"/>
      <c r="AK167" s="1"/>
      <c r="AL167" s="1" t="e">
        <f aca="false">SUMPRODUCT(B167:AJ167,PVCapPrice)</f>
        <v>#DIV/0!</v>
      </c>
      <c r="AM167" s="1"/>
      <c r="AN167" s="1"/>
      <c r="AO167" s="1"/>
      <c r="AP167" s="1"/>
      <c r="AQ167" s="1"/>
    </row>
    <row r="168" customFormat="false" ht="11.25" hidden="false" customHeight="false" outlineLevel="0" collapsed="false">
      <c r="A168" s="1" t="n">
        <v>166</v>
      </c>
      <c r="B168" s="16"/>
      <c r="C168" s="8" t="n">
        <f aca="false">+[3]data1rev!A167</f>
        <v>21687.04</v>
      </c>
      <c r="D168" s="8" t="n">
        <f aca="false">+[3]data1rev!B167</f>
        <v>15575.226</v>
      </c>
      <c r="E168" s="8" t="n">
        <f aca="false">+[3]data1rev!C167</f>
        <v>13222.39</v>
      </c>
      <c r="F168" s="8" t="n">
        <f aca="false">+[3]data1rev!D167</f>
        <v>13061.89</v>
      </c>
      <c r="G168" s="8" t="n">
        <f aca="false">+[3]data1rev!E167</f>
        <v>13061.89</v>
      </c>
      <c r="H168" s="8" t="n">
        <f aca="false">+[3]data1rev!F167</f>
        <v>10821.156</v>
      </c>
      <c r="I168" s="8" t="n">
        <f aca="false">+[3]data1rev!G167</f>
        <v>10791.59</v>
      </c>
      <c r="J168" s="8" t="n">
        <f aca="false">+[3]data1rev!H167</f>
        <v>10791.59</v>
      </c>
      <c r="K168" s="8" t="n">
        <f aca="false">+[3]data1rev!I167</f>
        <v>10791.59</v>
      </c>
      <c r="L168" s="8" t="n">
        <f aca="false">+[3]data1rev!J167</f>
        <v>10821.156</v>
      </c>
      <c r="M168" s="8" t="n">
        <f aca="false">+[3]data1rev!K167</f>
        <v>10791.59</v>
      </c>
      <c r="N168" s="8" t="n">
        <f aca="false">+[3]data1rev!L167</f>
        <v>10791.59</v>
      </c>
      <c r="O168" s="8" t="n">
        <f aca="false">+[3]data1rev!M167</f>
        <v>10275.62</v>
      </c>
      <c r="P168" s="8" t="n">
        <f aca="false">+[3]data1rev!N167</f>
        <v>10129.416</v>
      </c>
      <c r="Q168" s="8" t="n">
        <f aca="false">+[3]data1rev!O167</f>
        <v>10101.74</v>
      </c>
      <c r="R168" s="8" t="n">
        <f aca="false">+[3]data1rev!P167</f>
        <v>0</v>
      </c>
      <c r="S168" s="8" t="n">
        <f aca="false">+[3]data1rev!Q167</f>
        <v>0</v>
      </c>
      <c r="T168" s="8" t="n">
        <f aca="false">+[3]data1rev!R167</f>
        <v>0</v>
      </c>
      <c r="U168" s="8" t="n">
        <f aca="false">+[3]data1rev!S167</f>
        <v>0</v>
      </c>
      <c r="V168" s="8" t="n">
        <f aca="false">+[3]data1rev!T167</f>
        <v>0</v>
      </c>
      <c r="W168" s="8" t="n">
        <f aca="false">+[3]data1rev!U167</f>
        <v>0</v>
      </c>
      <c r="X168" s="8" t="n">
        <f aca="false">+[3]data1rev!V167</f>
        <v>0</v>
      </c>
      <c r="Y168" s="8" t="n">
        <f aca="false">+[3]data1rev!W167</f>
        <v>0</v>
      </c>
      <c r="Z168" s="8" t="n">
        <f aca="false">+[3]data1rev!X167</f>
        <v>0</v>
      </c>
      <c r="AA168" s="8" t="n">
        <f aca="false">+[3]data1rev!Y167</f>
        <v>0</v>
      </c>
      <c r="AB168" s="9"/>
      <c r="AC168" s="9"/>
      <c r="AD168" s="9"/>
      <c r="AE168" s="9"/>
      <c r="AF168" s="9"/>
      <c r="AG168" s="9"/>
      <c r="AH168" s="9"/>
      <c r="AI168" s="9"/>
      <c r="AJ168" s="9"/>
      <c r="AK168" s="1"/>
      <c r="AL168" s="1" t="e">
        <f aca="false">SUMPRODUCT(B168:AJ168,PVCapPrice)</f>
        <v>#DIV/0!</v>
      </c>
      <c r="AM168" s="1"/>
      <c r="AN168" s="1"/>
      <c r="AO168" s="1"/>
      <c r="AP168" s="1"/>
      <c r="AQ168" s="1"/>
    </row>
    <row r="169" customFormat="false" ht="11.25" hidden="false" customHeight="false" outlineLevel="0" collapsed="false">
      <c r="A169" s="1" t="n">
        <v>167</v>
      </c>
      <c r="B169" s="16"/>
      <c r="C169" s="8" t="n">
        <f aca="false">+[3]data1rev!A168</f>
        <v>21687.04</v>
      </c>
      <c r="D169" s="8" t="n">
        <f aca="false">+[3]data1rev!B168</f>
        <v>15575.226</v>
      </c>
      <c r="E169" s="8" t="n">
        <f aca="false">+[3]data1rev!C168</f>
        <v>13222.39</v>
      </c>
      <c r="F169" s="8" t="n">
        <f aca="false">+[3]data1rev!D168</f>
        <v>13061.89</v>
      </c>
      <c r="G169" s="8" t="n">
        <f aca="false">+[3]data1rev!E168</f>
        <v>13061.89</v>
      </c>
      <c r="H169" s="8" t="n">
        <f aca="false">+[3]data1rev!F168</f>
        <v>10821.156</v>
      </c>
      <c r="I169" s="8" t="n">
        <f aca="false">+[3]data1rev!G168</f>
        <v>10791.59</v>
      </c>
      <c r="J169" s="8" t="n">
        <f aca="false">+[3]data1rev!H168</f>
        <v>10791.59</v>
      </c>
      <c r="K169" s="8" t="n">
        <f aca="false">+[3]data1rev!I168</f>
        <v>10791.59</v>
      </c>
      <c r="L169" s="8" t="n">
        <f aca="false">+[3]data1rev!J168</f>
        <v>10821.156</v>
      </c>
      <c r="M169" s="8" t="n">
        <f aca="false">+[3]data1rev!K168</f>
        <v>10791.59</v>
      </c>
      <c r="N169" s="8" t="n">
        <f aca="false">+[3]data1rev!L168</f>
        <v>10791.59</v>
      </c>
      <c r="O169" s="8" t="n">
        <f aca="false">+[3]data1rev!M168</f>
        <v>10275.62</v>
      </c>
      <c r="P169" s="8" t="n">
        <f aca="false">+[3]data1rev!N168</f>
        <v>10129.416</v>
      </c>
      <c r="Q169" s="8" t="n">
        <f aca="false">+[3]data1rev!O168</f>
        <v>10101.74</v>
      </c>
      <c r="R169" s="8" t="n">
        <f aca="false">+[3]data1rev!P168</f>
        <v>0</v>
      </c>
      <c r="S169" s="8" t="n">
        <f aca="false">+[3]data1rev!Q168</f>
        <v>0</v>
      </c>
      <c r="T169" s="8" t="n">
        <f aca="false">+[3]data1rev!R168</f>
        <v>0</v>
      </c>
      <c r="U169" s="8" t="n">
        <f aca="false">+[3]data1rev!S168</f>
        <v>0</v>
      </c>
      <c r="V169" s="8" t="n">
        <f aca="false">+[3]data1rev!T168</f>
        <v>0</v>
      </c>
      <c r="W169" s="8" t="n">
        <f aca="false">+[3]data1rev!U168</f>
        <v>0</v>
      </c>
      <c r="X169" s="8" t="n">
        <f aca="false">+[3]data1rev!V168</f>
        <v>0</v>
      </c>
      <c r="Y169" s="8" t="n">
        <f aca="false">+[3]data1rev!W168</f>
        <v>0</v>
      </c>
      <c r="Z169" s="8" t="n">
        <f aca="false">+[3]data1rev!X168</f>
        <v>0</v>
      </c>
      <c r="AA169" s="8" t="n">
        <f aca="false">+[3]data1rev!Y168</f>
        <v>0</v>
      </c>
      <c r="AB169" s="9"/>
      <c r="AC169" s="9"/>
      <c r="AD169" s="9"/>
      <c r="AE169" s="9"/>
      <c r="AF169" s="9"/>
      <c r="AG169" s="9"/>
      <c r="AH169" s="9"/>
      <c r="AI169" s="9"/>
      <c r="AJ169" s="9"/>
      <c r="AK169" s="1"/>
      <c r="AL169" s="1" t="e">
        <f aca="false">SUMPRODUCT(B169:AJ169,PVCapPrice)</f>
        <v>#DIV/0!</v>
      </c>
      <c r="AM169" s="1"/>
      <c r="AN169" s="1"/>
      <c r="AO169" s="1"/>
      <c r="AP169" s="1"/>
      <c r="AQ169" s="1"/>
    </row>
    <row r="170" customFormat="false" ht="11.25" hidden="false" customHeight="false" outlineLevel="0" collapsed="false">
      <c r="A170" s="1" t="n">
        <v>168</v>
      </c>
      <c r="B170" s="16"/>
      <c r="C170" s="8" t="n">
        <f aca="false">+[3]data1rev!A169</f>
        <v>21687.04</v>
      </c>
      <c r="D170" s="8" t="n">
        <f aca="false">+[3]data1rev!B169</f>
        <v>15575.226</v>
      </c>
      <c r="E170" s="8" t="n">
        <f aca="false">+[3]data1rev!C169</f>
        <v>13222.39</v>
      </c>
      <c r="F170" s="8" t="n">
        <f aca="false">+[3]data1rev!D169</f>
        <v>13061.89</v>
      </c>
      <c r="G170" s="8" t="n">
        <f aca="false">+[3]data1rev!E169</f>
        <v>13061.89</v>
      </c>
      <c r="H170" s="8" t="n">
        <f aca="false">+[3]data1rev!F169</f>
        <v>10821.156</v>
      </c>
      <c r="I170" s="8" t="n">
        <f aca="false">+[3]data1rev!G169</f>
        <v>10791.59</v>
      </c>
      <c r="J170" s="8" t="n">
        <f aca="false">+[3]data1rev!H169</f>
        <v>10791.59</v>
      </c>
      <c r="K170" s="8" t="n">
        <f aca="false">+[3]data1rev!I169</f>
        <v>10791.59</v>
      </c>
      <c r="L170" s="8" t="n">
        <f aca="false">+[3]data1rev!J169</f>
        <v>10821.156</v>
      </c>
      <c r="M170" s="8" t="n">
        <f aca="false">+[3]data1rev!K169</f>
        <v>10791.59</v>
      </c>
      <c r="N170" s="8" t="n">
        <f aca="false">+[3]data1rev!L169</f>
        <v>10791.59</v>
      </c>
      <c r="O170" s="8" t="n">
        <f aca="false">+[3]data1rev!M169</f>
        <v>10275.62</v>
      </c>
      <c r="P170" s="8" t="n">
        <f aca="false">+[3]data1rev!N169</f>
        <v>10129.416</v>
      </c>
      <c r="Q170" s="8" t="n">
        <f aca="false">+[3]data1rev!O169</f>
        <v>10101.74</v>
      </c>
      <c r="R170" s="8" t="n">
        <f aca="false">+[3]data1rev!P169</f>
        <v>0</v>
      </c>
      <c r="S170" s="8" t="n">
        <f aca="false">+[3]data1rev!Q169</f>
        <v>0</v>
      </c>
      <c r="T170" s="8" t="n">
        <f aca="false">+[3]data1rev!R169</f>
        <v>0</v>
      </c>
      <c r="U170" s="8" t="n">
        <f aca="false">+[3]data1rev!S169</f>
        <v>0</v>
      </c>
      <c r="V170" s="8" t="n">
        <f aca="false">+[3]data1rev!T169</f>
        <v>0</v>
      </c>
      <c r="W170" s="8" t="n">
        <f aca="false">+[3]data1rev!U169</f>
        <v>0</v>
      </c>
      <c r="X170" s="8" t="n">
        <f aca="false">+[3]data1rev!V169</f>
        <v>0</v>
      </c>
      <c r="Y170" s="8" t="n">
        <f aca="false">+[3]data1rev!W169</f>
        <v>0</v>
      </c>
      <c r="Z170" s="8" t="n">
        <f aca="false">+[3]data1rev!X169</f>
        <v>0</v>
      </c>
      <c r="AA170" s="8" t="n">
        <f aca="false">+[3]data1rev!Y169</f>
        <v>0</v>
      </c>
      <c r="AB170" s="9"/>
      <c r="AC170" s="9"/>
      <c r="AD170" s="9"/>
      <c r="AE170" s="9"/>
      <c r="AF170" s="9"/>
      <c r="AG170" s="9"/>
      <c r="AH170" s="9"/>
      <c r="AI170" s="9"/>
      <c r="AJ170" s="9"/>
      <c r="AK170" s="1"/>
      <c r="AL170" s="1" t="e">
        <f aca="false">SUMPRODUCT(B170:AJ170,PVCapPrice)</f>
        <v>#DIV/0!</v>
      </c>
      <c r="AM170" s="1"/>
      <c r="AN170" s="1"/>
      <c r="AO170" s="1"/>
      <c r="AP170" s="1"/>
      <c r="AQ170" s="1"/>
    </row>
    <row r="171" customFormat="false" ht="11.25" hidden="false" customHeight="false" outlineLevel="0" collapsed="false">
      <c r="A171" s="1" t="n">
        <v>169</v>
      </c>
      <c r="B171" s="16"/>
      <c r="C171" s="8" t="n">
        <f aca="false">+[3]data1rev!A170</f>
        <v>21687.04</v>
      </c>
      <c r="D171" s="8" t="n">
        <f aca="false">+[3]data1rev!B170</f>
        <v>15575.226</v>
      </c>
      <c r="E171" s="8" t="n">
        <f aca="false">+[3]data1rev!C170</f>
        <v>13222.39</v>
      </c>
      <c r="F171" s="8" t="n">
        <f aca="false">+[3]data1rev!D170</f>
        <v>13061.89</v>
      </c>
      <c r="G171" s="8" t="n">
        <f aca="false">+[3]data1rev!E170</f>
        <v>13061.89</v>
      </c>
      <c r="H171" s="8" t="n">
        <f aca="false">+[3]data1rev!F170</f>
        <v>10821.156</v>
      </c>
      <c r="I171" s="8" t="n">
        <f aca="false">+[3]data1rev!G170</f>
        <v>10791.59</v>
      </c>
      <c r="J171" s="8" t="n">
        <f aca="false">+[3]data1rev!H170</f>
        <v>10791.59</v>
      </c>
      <c r="K171" s="8" t="n">
        <f aca="false">+[3]data1rev!I170</f>
        <v>10791.59</v>
      </c>
      <c r="L171" s="8" t="n">
        <f aca="false">+[3]data1rev!J170</f>
        <v>10821.156</v>
      </c>
      <c r="M171" s="8" t="n">
        <f aca="false">+[3]data1rev!K170</f>
        <v>10791.59</v>
      </c>
      <c r="N171" s="8" t="n">
        <f aca="false">+[3]data1rev!L170</f>
        <v>10791.59</v>
      </c>
      <c r="O171" s="8" t="n">
        <f aca="false">+[3]data1rev!M170</f>
        <v>10275.62</v>
      </c>
      <c r="P171" s="8" t="n">
        <f aca="false">+[3]data1rev!N170</f>
        <v>10129.416</v>
      </c>
      <c r="Q171" s="8" t="n">
        <f aca="false">+[3]data1rev!O170</f>
        <v>10101.74</v>
      </c>
      <c r="R171" s="8" t="n">
        <f aca="false">+[3]data1rev!P170</f>
        <v>0</v>
      </c>
      <c r="S171" s="8" t="n">
        <f aca="false">+[3]data1rev!Q170</f>
        <v>0</v>
      </c>
      <c r="T171" s="8" t="n">
        <f aca="false">+[3]data1rev!R170</f>
        <v>0</v>
      </c>
      <c r="U171" s="8" t="n">
        <f aca="false">+[3]data1rev!S170</f>
        <v>0</v>
      </c>
      <c r="V171" s="8" t="n">
        <f aca="false">+[3]data1rev!T170</f>
        <v>0</v>
      </c>
      <c r="W171" s="8" t="n">
        <f aca="false">+[3]data1rev!U170</f>
        <v>0</v>
      </c>
      <c r="X171" s="8" t="n">
        <f aca="false">+[3]data1rev!V170</f>
        <v>0</v>
      </c>
      <c r="Y171" s="8" t="n">
        <f aca="false">+[3]data1rev!W170</f>
        <v>0</v>
      </c>
      <c r="Z171" s="8" t="n">
        <f aca="false">+[3]data1rev!X170</f>
        <v>0</v>
      </c>
      <c r="AA171" s="8" t="n">
        <f aca="false">+[3]data1rev!Y170</f>
        <v>0</v>
      </c>
      <c r="AB171" s="9"/>
      <c r="AC171" s="9"/>
      <c r="AD171" s="9"/>
      <c r="AE171" s="9"/>
      <c r="AF171" s="9"/>
      <c r="AG171" s="9"/>
      <c r="AH171" s="9"/>
      <c r="AI171" s="9"/>
      <c r="AJ171" s="9"/>
      <c r="AK171" s="1"/>
      <c r="AL171" s="1" t="e">
        <f aca="false">SUMPRODUCT(B171:AJ171,PVCapPrice)</f>
        <v>#DIV/0!</v>
      </c>
      <c r="AM171" s="1"/>
      <c r="AN171" s="1"/>
      <c r="AO171" s="1"/>
      <c r="AP171" s="1"/>
      <c r="AQ171" s="1"/>
    </row>
    <row r="172" customFormat="false" ht="11.25" hidden="false" customHeight="false" outlineLevel="0" collapsed="false">
      <c r="A172" s="1" t="n">
        <v>170</v>
      </c>
      <c r="B172" s="16"/>
      <c r="C172" s="8" t="n">
        <f aca="false">+[3]data1rev!A171</f>
        <v>21687.04</v>
      </c>
      <c r="D172" s="8" t="n">
        <f aca="false">+[3]data1rev!B171</f>
        <v>15575.226</v>
      </c>
      <c r="E172" s="8" t="n">
        <f aca="false">+[3]data1rev!C171</f>
        <v>13222.39</v>
      </c>
      <c r="F172" s="8" t="n">
        <f aca="false">+[3]data1rev!D171</f>
        <v>13061.89</v>
      </c>
      <c r="G172" s="8" t="n">
        <f aca="false">+[3]data1rev!E171</f>
        <v>13061.89</v>
      </c>
      <c r="H172" s="8" t="n">
        <f aca="false">+[3]data1rev!F171</f>
        <v>10821.156</v>
      </c>
      <c r="I172" s="8" t="n">
        <f aca="false">+[3]data1rev!G171</f>
        <v>10791.59</v>
      </c>
      <c r="J172" s="8" t="n">
        <f aca="false">+[3]data1rev!H171</f>
        <v>10791.59</v>
      </c>
      <c r="K172" s="8" t="n">
        <f aca="false">+[3]data1rev!I171</f>
        <v>10791.59</v>
      </c>
      <c r="L172" s="8" t="n">
        <f aca="false">+[3]data1rev!J171</f>
        <v>10821.156</v>
      </c>
      <c r="M172" s="8" t="n">
        <f aca="false">+[3]data1rev!K171</f>
        <v>10791.59</v>
      </c>
      <c r="N172" s="8" t="n">
        <f aca="false">+[3]data1rev!L171</f>
        <v>10791.59</v>
      </c>
      <c r="O172" s="8" t="n">
        <f aca="false">+[3]data1rev!M171</f>
        <v>10275.62</v>
      </c>
      <c r="P172" s="8" t="n">
        <f aca="false">+[3]data1rev!N171</f>
        <v>10129.416</v>
      </c>
      <c r="Q172" s="8" t="n">
        <f aca="false">+[3]data1rev!O171</f>
        <v>10101.74</v>
      </c>
      <c r="R172" s="8" t="n">
        <f aca="false">+[3]data1rev!P171</f>
        <v>0</v>
      </c>
      <c r="S172" s="8" t="n">
        <f aca="false">+[3]data1rev!Q171</f>
        <v>0</v>
      </c>
      <c r="T172" s="8" t="n">
        <f aca="false">+[3]data1rev!R171</f>
        <v>0</v>
      </c>
      <c r="U172" s="8" t="n">
        <f aca="false">+[3]data1rev!S171</f>
        <v>0</v>
      </c>
      <c r="V172" s="8" t="n">
        <f aca="false">+[3]data1rev!T171</f>
        <v>0</v>
      </c>
      <c r="W172" s="8" t="n">
        <f aca="false">+[3]data1rev!U171</f>
        <v>0</v>
      </c>
      <c r="X172" s="8" t="n">
        <f aca="false">+[3]data1rev!V171</f>
        <v>0</v>
      </c>
      <c r="Y172" s="8" t="n">
        <f aca="false">+[3]data1rev!W171</f>
        <v>0</v>
      </c>
      <c r="Z172" s="8" t="n">
        <f aca="false">+[3]data1rev!X171</f>
        <v>0</v>
      </c>
      <c r="AA172" s="8" t="n">
        <f aca="false">+[3]data1rev!Y171</f>
        <v>0</v>
      </c>
      <c r="AB172" s="9"/>
      <c r="AC172" s="9"/>
      <c r="AD172" s="9"/>
      <c r="AE172" s="9"/>
      <c r="AF172" s="9"/>
      <c r="AG172" s="9"/>
      <c r="AH172" s="9"/>
      <c r="AI172" s="9"/>
      <c r="AJ172" s="9"/>
      <c r="AK172" s="1"/>
      <c r="AL172" s="1" t="e">
        <f aca="false">SUMPRODUCT(B172:AJ172,PVCapPrice)</f>
        <v>#DIV/0!</v>
      </c>
      <c r="AM172" s="1"/>
      <c r="AN172" s="1"/>
      <c r="AO172" s="1"/>
      <c r="AP172" s="1"/>
      <c r="AQ172" s="1"/>
    </row>
    <row r="173" customFormat="false" ht="11.25" hidden="false" customHeight="false" outlineLevel="0" collapsed="false">
      <c r="A173" s="1" t="n">
        <v>171</v>
      </c>
      <c r="B173" s="16"/>
      <c r="C173" s="8" t="n">
        <f aca="false">+[3]data1rev!A172</f>
        <v>21687.04</v>
      </c>
      <c r="D173" s="8" t="n">
        <f aca="false">+[3]data1rev!B172</f>
        <v>15575.226</v>
      </c>
      <c r="E173" s="8" t="n">
        <f aca="false">+[3]data1rev!C172</f>
        <v>13222.39</v>
      </c>
      <c r="F173" s="8" t="n">
        <f aca="false">+[3]data1rev!D172</f>
        <v>13061.89</v>
      </c>
      <c r="G173" s="8" t="n">
        <f aca="false">+[3]data1rev!E172</f>
        <v>13061.89</v>
      </c>
      <c r="H173" s="8" t="n">
        <f aca="false">+[3]data1rev!F172</f>
        <v>10821.156</v>
      </c>
      <c r="I173" s="8" t="n">
        <f aca="false">+[3]data1rev!G172</f>
        <v>10791.59</v>
      </c>
      <c r="J173" s="8" t="n">
        <f aca="false">+[3]data1rev!H172</f>
        <v>10791.59</v>
      </c>
      <c r="K173" s="8" t="n">
        <f aca="false">+[3]data1rev!I172</f>
        <v>10791.59</v>
      </c>
      <c r="L173" s="8" t="n">
        <f aca="false">+[3]data1rev!J172</f>
        <v>10821.156</v>
      </c>
      <c r="M173" s="8" t="n">
        <f aca="false">+[3]data1rev!K172</f>
        <v>10791.59</v>
      </c>
      <c r="N173" s="8" t="n">
        <f aca="false">+[3]data1rev!L172</f>
        <v>10791.59</v>
      </c>
      <c r="O173" s="8" t="n">
        <f aca="false">+[3]data1rev!M172</f>
        <v>10275.62</v>
      </c>
      <c r="P173" s="8" t="n">
        <f aca="false">+[3]data1rev!N172</f>
        <v>10129.416</v>
      </c>
      <c r="Q173" s="8" t="n">
        <f aca="false">+[3]data1rev!O172</f>
        <v>10101.74</v>
      </c>
      <c r="R173" s="8" t="n">
        <f aca="false">+[3]data1rev!P172</f>
        <v>0</v>
      </c>
      <c r="S173" s="8" t="n">
        <f aca="false">+[3]data1rev!Q172</f>
        <v>0</v>
      </c>
      <c r="T173" s="8" t="n">
        <f aca="false">+[3]data1rev!R172</f>
        <v>0</v>
      </c>
      <c r="U173" s="8" t="n">
        <f aca="false">+[3]data1rev!S172</f>
        <v>0</v>
      </c>
      <c r="V173" s="8" t="n">
        <f aca="false">+[3]data1rev!T172</f>
        <v>0</v>
      </c>
      <c r="W173" s="8" t="n">
        <f aca="false">+[3]data1rev!U172</f>
        <v>0</v>
      </c>
      <c r="X173" s="8" t="n">
        <f aca="false">+[3]data1rev!V172</f>
        <v>0</v>
      </c>
      <c r="Y173" s="8" t="n">
        <f aca="false">+[3]data1rev!W172</f>
        <v>0</v>
      </c>
      <c r="Z173" s="8" t="n">
        <f aca="false">+[3]data1rev!X172</f>
        <v>0</v>
      </c>
      <c r="AA173" s="8" t="n">
        <f aca="false">+[3]data1rev!Y172</f>
        <v>0</v>
      </c>
      <c r="AB173" s="9"/>
      <c r="AC173" s="9"/>
      <c r="AD173" s="9"/>
      <c r="AE173" s="9"/>
      <c r="AF173" s="9"/>
      <c r="AG173" s="9"/>
      <c r="AH173" s="9"/>
      <c r="AI173" s="9"/>
      <c r="AJ173" s="9"/>
      <c r="AK173" s="1"/>
      <c r="AL173" s="1" t="e">
        <f aca="false">SUMPRODUCT(B173:AJ173,PVCapPrice)</f>
        <v>#DIV/0!</v>
      </c>
      <c r="AM173" s="1"/>
      <c r="AN173" s="1"/>
      <c r="AO173" s="1"/>
      <c r="AP173" s="1"/>
      <c r="AQ173" s="1"/>
    </row>
    <row r="174" customFormat="false" ht="11.25" hidden="false" customHeight="false" outlineLevel="0" collapsed="false">
      <c r="A174" s="1" t="n">
        <v>172</v>
      </c>
      <c r="B174" s="16"/>
      <c r="C174" s="8" t="n">
        <f aca="false">+[3]data1rev!A173</f>
        <v>21687.04</v>
      </c>
      <c r="D174" s="8" t="n">
        <f aca="false">+[3]data1rev!B173</f>
        <v>15575.226</v>
      </c>
      <c r="E174" s="8" t="n">
        <f aca="false">+[3]data1rev!C173</f>
        <v>13222.39</v>
      </c>
      <c r="F174" s="8" t="n">
        <f aca="false">+[3]data1rev!D173</f>
        <v>13061.89</v>
      </c>
      <c r="G174" s="8" t="n">
        <f aca="false">+[3]data1rev!E173</f>
        <v>13061.89</v>
      </c>
      <c r="H174" s="8" t="n">
        <f aca="false">+[3]data1rev!F173</f>
        <v>10821.156</v>
      </c>
      <c r="I174" s="8" t="n">
        <f aca="false">+[3]data1rev!G173</f>
        <v>10791.59</v>
      </c>
      <c r="J174" s="8" t="n">
        <f aca="false">+[3]data1rev!H173</f>
        <v>10791.59</v>
      </c>
      <c r="K174" s="8" t="n">
        <f aca="false">+[3]data1rev!I173</f>
        <v>10791.59</v>
      </c>
      <c r="L174" s="8" t="n">
        <f aca="false">+[3]data1rev!J173</f>
        <v>10821.156</v>
      </c>
      <c r="M174" s="8" t="n">
        <f aca="false">+[3]data1rev!K173</f>
        <v>10791.59</v>
      </c>
      <c r="N174" s="8" t="n">
        <f aca="false">+[3]data1rev!L173</f>
        <v>10791.59</v>
      </c>
      <c r="O174" s="8" t="n">
        <f aca="false">+[3]data1rev!M173</f>
        <v>10275.62</v>
      </c>
      <c r="P174" s="8" t="n">
        <f aca="false">+[3]data1rev!N173</f>
        <v>10129.416</v>
      </c>
      <c r="Q174" s="8" t="n">
        <f aca="false">+[3]data1rev!O173</f>
        <v>10101.74</v>
      </c>
      <c r="R174" s="8" t="n">
        <f aca="false">+[3]data1rev!P173</f>
        <v>0</v>
      </c>
      <c r="S174" s="8" t="n">
        <f aca="false">+[3]data1rev!Q173</f>
        <v>0</v>
      </c>
      <c r="T174" s="8" t="n">
        <f aca="false">+[3]data1rev!R173</f>
        <v>0</v>
      </c>
      <c r="U174" s="8" t="n">
        <f aca="false">+[3]data1rev!S173</f>
        <v>0</v>
      </c>
      <c r="V174" s="8" t="n">
        <f aca="false">+[3]data1rev!T173</f>
        <v>0</v>
      </c>
      <c r="W174" s="8" t="n">
        <f aca="false">+[3]data1rev!U173</f>
        <v>0</v>
      </c>
      <c r="X174" s="8" t="n">
        <f aca="false">+[3]data1rev!V173</f>
        <v>0</v>
      </c>
      <c r="Y174" s="8" t="n">
        <f aca="false">+[3]data1rev!W173</f>
        <v>0</v>
      </c>
      <c r="Z174" s="8" t="n">
        <f aca="false">+[3]data1rev!X173</f>
        <v>0</v>
      </c>
      <c r="AA174" s="8" t="n">
        <f aca="false">+[3]data1rev!Y173</f>
        <v>0</v>
      </c>
      <c r="AB174" s="9"/>
      <c r="AC174" s="9"/>
      <c r="AD174" s="9"/>
      <c r="AE174" s="9"/>
      <c r="AF174" s="9"/>
      <c r="AG174" s="9"/>
      <c r="AH174" s="9"/>
      <c r="AI174" s="9"/>
      <c r="AJ174" s="9"/>
      <c r="AK174" s="1"/>
      <c r="AL174" s="1" t="e">
        <f aca="false">SUMPRODUCT(B174:AJ174,PVCapPrice)</f>
        <v>#DIV/0!</v>
      </c>
      <c r="AM174" s="1"/>
      <c r="AN174" s="1"/>
      <c r="AO174" s="1"/>
      <c r="AP174" s="1"/>
      <c r="AQ174" s="1"/>
    </row>
    <row r="175" customFormat="false" ht="11.25" hidden="false" customHeight="false" outlineLevel="0" collapsed="false">
      <c r="A175" s="1" t="n">
        <v>173</v>
      </c>
      <c r="B175" s="16"/>
      <c r="C175" s="8" t="n">
        <f aca="false">+[3]data1rev!A174</f>
        <v>21687.04</v>
      </c>
      <c r="D175" s="8" t="n">
        <f aca="false">+[3]data1rev!B174</f>
        <v>15575.226</v>
      </c>
      <c r="E175" s="8" t="n">
        <f aca="false">+[3]data1rev!C174</f>
        <v>13222.39</v>
      </c>
      <c r="F175" s="8" t="n">
        <f aca="false">+[3]data1rev!D174</f>
        <v>13061.89</v>
      </c>
      <c r="G175" s="8" t="n">
        <f aca="false">+[3]data1rev!E174</f>
        <v>13061.89</v>
      </c>
      <c r="H175" s="8" t="n">
        <f aca="false">+[3]data1rev!F174</f>
        <v>10821.156</v>
      </c>
      <c r="I175" s="8" t="n">
        <f aca="false">+[3]data1rev!G174</f>
        <v>10791.59</v>
      </c>
      <c r="J175" s="8" t="n">
        <f aca="false">+[3]data1rev!H174</f>
        <v>10791.59</v>
      </c>
      <c r="K175" s="8" t="n">
        <f aca="false">+[3]data1rev!I174</f>
        <v>10791.59</v>
      </c>
      <c r="L175" s="8" t="n">
        <f aca="false">+[3]data1rev!J174</f>
        <v>10821.156</v>
      </c>
      <c r="M175" s="8" t="n">
        <f aca="false">+[3]data1rev!K174</f>
        <v>10791.59</v>
      </c>
      <c r="N175" s="8" t="n">
        <f aca="false">+[3]data1rev!L174</f>
        <v>10791.59</v>
      </c>
      <c r="O175" s="8" t="n">
        <f aca="false">+[3]data1rev!M174</f>
        <v>10275.62</v>
      </c>
      <c r="P175" s="8" t="n">
        <f aca="false">+[3]data1rev!N174</f>
        <v>10129.416</v>
      </c>
      <c r="Q175" s="8" t="n">
        <f aca="false">+[3]data1rev!O174</f>
        <v>10101.74</v>
      </c>
      <c r="R175" s="8" t="n">
        <f aca="false">+[3]data1rev!P174</f>
        <v>0</v>
      </c>
      <c r="S175" s="8" t="n">
        <f aca="false">+[3]data1rev!Q174</f>
        <v>0</v>
      </c>
      <c r="T175" s="8" t="n">
        <f aca="false">+[3]data1rev!R174</f>
        <v>0</v>
      </c>
      <c r="U175" s="8" t="n">
        <f aca="false">+[3]data1rev!S174</f>
        <v>0</v>
      </c>
      <c r="V175" s="8" t="n">
        <f aca="false">+[3]data1rev!T174</f>
        <v>0</v>
      </c>
      <c r="W175" s="8" t="n">
        <f aca="false">+[3]data1rev!U174</f>
        <v>0</v>
      </c>
      <c r="X175" s="8" t="n">
        <f aca="false">+[3]data1rev!V174</f>
        <v>0</v>
      </c>
      <c r="Y175" s="8" t="n">
        <f aca="false">+[3]data1rev!W174</f>
        <v>0</v>
      </c>
      <c r="Z175" s="8" t="n">
        <f aca="false">+[3]data1rev!X174</f>
        <v>0</v>
      </c>
      <c r="AA175" s="8" t="n">
        <f aca="false">+[3]data1rev!Y174</f>
        <v>0</v>
      </c>
      <c r="AB175" s="9"/>
      <c r="AC175" s="9"/>
      <c r="AD175" s="9"/>
      <c r="AE175" s="9"/>
      <c r="AF175" s="9"/>
      <c r="AG175" s="9"/>
      <c r="AH175" s="9"/>
      <c r="AI175" s="9"/>
      <c r="AJ175" s="9"/>
      <c r="AK175" s="1"/>
      <c r="AL175" s="1" t="e">
        <f aca="false">SUMPRODUCT(B175:AJ175,PVCapPrice)</f>
        <v>#DIV/0!</v>
      </c>
      <c r="AM175" s="1"/>
      <c r="AN175" s="1"/>
      <c r="AO175" s="1"/>
      <c r="AP175" s="1"/>
      <c r="AQ175" s="1"/>
    </row>
    <row r="176" customFormat="false" ht="11.25" hidden="false" customHeight="false" outlineLevel="0" collapsed="false">
      <c r="A176" s="1" t="n">
        <v>174</v>
      </c>
      <c r="B176" s="16"/>
      <c r="C176" s="8" t="n">
        <f aca="false">+[3]data1rev!A175</f>
        <v>21687.04</v>
      </c>
      <c r="D176" s="8" t="n">
        <f aca="false">+[3]data1rev!B175</f>
        <v>15575.226</v>
      </c>
      <c r="E176" s="8" t="n">
        <f aca="false">+[3]data1rev!C175</f>
        <v>13222.39</v>
      </c>
      <c r="F176" s="8" t="n">
        <f aca="false">+[3]data1rev!D175</f>
        <v>13061.89</v>
      </c>
      <c r="G176" s="8" t="n">
        <f aca="false">+[3]data1rev!E175</f>
        <v>13061.89</v>
      </c>
      <c r="H176" s="8" t="n">
        <f aca="false">+[3]data1rev!F175</f>
        <v>10821.156</v>
      </c>
      <c r="I176" s="8" t="n">
        <f aca="false">+[3]data1rev!G175</f>
        <v>10791.59</v>
      </c>
      <c r="J176" s="8" t="n">
        <f aca="false">+[3]data1rev!H175</f>
        <v>10791.59</v>
      </c>
      <c r="K176" s="8" t="n">
        <f aca="false">+[3]data1rev!I175</f>
        <v>10791.59</v>
      </c>
      <c r="L176" s="8" t="n">
        <f aca="false">+[3]data1rev!J175</f>
        <v>10821.156</v>
      </c>
      <c r="M176" s="8" t="n">
        <f aca="false">+[3]data1rev!K175</f>
        <v>10791.59</v>
      </c>
      <c r="N176" s="8" t="n">
        <f aca="false">+[3]data1rev!L175</f>
        <v>10791.59</v>
      </c>
      <c r="O176" s="8" t="n">
        <f aca="false">+[3]data1rev!M175</f>
        <v>10275.62</v>
      </c>
      <c r="P176" s="8" t="n">
        <f aca="false">+[3]data1rev!N175</f>
        <v>10129.416</v>
      </c>
      <c r="Q176" s="8" t="n">
        <f aca="false">+[3]data1rev!O175</f>
        <v>10101.74</v>
      </c>
      <c r="R176" s="8" t="n">
        <f aca="false">+[3]data1rev!P175</f>
        <v>0</v>
      </c>
      <c r="S176" s="8" t="n">
        <f aca="false">+[3]data1rev!Q175</f>
        <v>0</v>
      </c>
      <c r="T176" s="8" t="n">
        <f aca="false">+[3]data1rev!R175</f>
        <v>0</v>
      </c>
      <c r="U176" s="8" t="n">
        <f aca="false">+[3]data1rev!S175</f>
        <v>0</v>
      </c>
      <c r="V176" s="8" t="n">
        <f aca="false">+[3]data1rev!T175</f>
        <v>0</v>
      </c>
      <c r="W176" s="8" t="n">
        <f aca="false">+[3]data1rev!U175</f>
        <v>0</v>
      </c>
      <c r="X176" s="8" t="n">
        <f aca="false">+[3]data1rev!V175</f>
        <v>0</v>
      </c>
      <c r="Y176" s="8" t="n">
        <f aca="false">+[3]data1rev!W175</f>
        <v>0</v>
      </c>
      <c r="Z176" s="8" t="n">
        <f aca="false">+[3]data1rev!X175</f>
        <v>0</v>
      </c>
      <c r="AA176" s="8" t="n">
        <f aca="false">+[3]data1rev!Y175</f>
        <v>0</v>
      </c>
      <c r="AB176" s="9"/>
      <c r="AC176" s="9"/>
      <c r="AD176" s="9"/>
      <c r="AE176" s="9"/>
      <c r="AF176" s="9"/>
      <c r="AG176" s="9"/>
      <c r="AH176" s="9"/>
      <c r="AI176" s="9"/>
      <c r="AJ176" s="9"/>
      <c r="AK176" s="1"/>
      <c r="AL176" s="1" t="e">
        <f aca="false">SUMPRODUCT(B176:AJ176,PVCapPrice)</f>
        <v>#DIV/0!</v>
      </c>
      <c r="AM176" s="1"/>
      <c r="AN176" s="1"/>
      <c r="AO176" s="1"/>
      <c r="AP176" s="1"/>
      <c r="AQ176" s="1"/>
    </row>
    <row r="177" customFormat="false" ht="11.25" hidden="false" customHeight="false" outlineLevel="0" collapsed="false">
      <c r="A177" s="1" t="n">
        <v>175</v>
      </c>
      <c r="B177" s="16"/>
      <c r="C177" s="8" t="n">
        <f aca="false">+[3]data1rev!A176</f>
        <v>21687.04</v>
      </c>
      <c r="D177" s="8" t="n">
        <f aca="false">+[3]data1rev!B176</f>
        <v>15575.226</v>
      </c>
      <c r="E177" s="8" t="n">
        <f aca="false">+[3]data1rev!C176</f>
        <v>13222.39</v>
      </c>
      <c r="F177" s="8" t="n">
        <f aca="false">+[3]data1rev!D176</f>
        <v>13061.89</v>
      </c>
      <c r="G177" s="8" t="n">
        <f aca="false">+[3]data1rev!E176</f>
        <v>13061.89</v>
      </c>
      <c r="H177" s="8" t="n">
        <f aca="false">+[3]data1rev!F176</f>
        <v>10821.156</v>
      </c>
      <c r="I177" s="8" t="n">
        <f aca="false">+[3]data1rev!G176</f>
        <v>10791.59</v>
      </c>
      <c r="J177" s="8" t="n">
        <f aca="false">+[3]data1rev!H176</f>
        <v>10791.59</v>
      </c>
      <c r="K177" s="8" t="n">
        <f aca="false">+[3]data1rev!I176</f>
        <v>10791.59</v>
      </c>
      <c r="L177" s="8" t="n">
        <f aca="false">+[3]data1rev!J176</f>
        <v>10821.156</v>
      </c>
      <c r="M177" s="8" t="n">
        <f aca="false">+[3]data1rev!K176</f>
        <v>10791.59</v>
      </c>
      <c r="N177" s="8" t="n">
        <f aca="false">+[3]data1rev!L176</f>
        <v>10791.59</v>
      </c>
      <c r="O177" s="8" t="n">
        <f aca="false">+[3]data1rev!M176</f>
        <v>10275.62</v>
      </c>
      <c r="P177" s="8" t="n">
        <f aca="false">+[3]data1rev!N176</f>
        <v>10129.416</v>
      </c>
      <c r="Q177" s="8" t="n">
        <f aca="false">+[3]data1rev!O176</f>
        <v>10101.74</v>
      </c>
      <c r="R177" s="8" t="n">
        <f aca="false">+[3]data1rev!P176</f>
        <v>0</v>
      </c>
      <c r="S177" s="8" t="n">
        <f aca="false">+[3]data1rev!Q176</f>
        <v>0</v>
      </c>
      <c r="T177" s="8" t="n">
        <f aca="false">+[3]data1rev!R176</f>
        <v>0</v>
      </c>
      <c r="U177" s="8" t="n">
        <f aca="false">+[3]data1rev!S176</f>
        <v>0</v>
      </c>
      <c r="V177" s="8" t="n">
        <f aca="false">+[3]data1rev!T176</f>
        <v>0</v>
      </c>
      <c r="W177" s="8" t="n">
        <f aca="false">+[3]data1rev!U176</f>
        <v>0</v>
      </c>
      <c r="X177" s="8" t="n">
        <f aca="false">+[3]data1rev!V176</f>
        <v>0</v>
      </c>
      <c r="Y177" s="8" t="n">
        <f aca="false">+[3]data1rev!W176</f>
        <v>0</v>
      </c>
      <c r="Z177" s="8" t="n">
        <f aca="false">+[3]data1rev!X176</f>
        <v>0</v>
      </c>
      <c r="AA177" s="8" t="n">
        <f aca="false">+[3]data1rev!Y176</f>
        <v>0</v>
      </c>
      <c r="AB177" s="9"/>
      <c r="AC177" s="9"/>
      <c r="AD177" s="9"/>
      <c r="AE177" s="9"/>
      <c r="AF177" s="9"/>
      <c r="AG177" s="9"/>
      <c r="AH177" s="9"/>
      <c r="AI177" s="9"/>
      <c r="AJ177" s="9"/>
      <c r="AK177" s="1"/>
      <c r="AL177" s="1" t="e">
        <f aca="false">SUMPRODUCT(B177:AJ177,PVCapPrice)</f>
        <v>#DIV/0!</v>
      </c>
      <c r="AM177" s="1"/>
      <c r="AN177" s="1"/>
      <c r="AO177" s="1"/>
      <c r="AP177" s="1"/>
      <c r="AQ177" s="1"/>
    </row>
    <row r="178" customFormat="false" ht="11.25" hidden="false" customHeight="false" outlineLevel="0" collapsed="false">
      <c r="A178" s="1" t="n">
        <v>176</v>
      </c>
      <c r="B178" s="16"/>
      <c r="C178" s="8" t="n">
        <f aca="false">+[3]data1rev!A177</f>
        <v>21687.04</v>
      </c>
      <c r="D178" s="8" t="n">
        <f aca="false">+[3]data1rev!B177</f>
        <v>15575.226</v>
      </c>
      <c r="E178" s="8" t="n">
        <f aca="false">+[3]data1rev!C177</f>
        <v>13222.39</v>
      </c>
      <c r="F178" s="8" t="n">
        <f aca="false">+[3]data1rev!D177</f>
        <v>13061.89</v>
      </c>
      <c r="G178" s="8" t="n">
        <f aca="false">+[3]data1rev!E177</f>
        <v>13061.89</v>
      </c>
      <c r="H178" s="8" t="n">
        <f aca="false">+[3]data1rev!F177</f>
        <v>10821.156</v>
      </c>
      <c r="I178" s="8" t="n">
        <f aca="false">+[3]data1rev!G177</f>
        <v>10791.59</v>
      </c>
      <c r="J178" s="8" t="n">
        <f aca="false">+[3]data1rev!H177</f>
        <v>10791.59</v>
      </c>
      <c r="K178" s="8" t="n">
        <f aca="false">+[3]data1rev!I177</f>
        <v>10791.59</v>
      </c>
      <c r="L178" s="8" t="n">
        <f aca="false">+[3]data1rev!J177</f>
        <v>10821.156</v>
      </c>
      <c r="M178" s="8" t="n">
        <f aca="false">+[3]data1rev!K177</f>
        <v>10791.59</v>
      </c>
      <c r="N178" s="8" t="n">
        <f aca="false">+[3]data1rev!L177</f>
        <v>10791.59</v>
      </c>
      <c r="O178" s="8" t="n">
        <f aca="false">+[3]data1rev!M177</f>
        <v>10275.62</v>
      </c>
      <c r="P178" s="8" t="n">
        <f aca="false">+[3]data1rev!N177</f>
        <v>10129.416</v>
      </c>
      <c r="Q178" s="8" t="n">
        <f aca="false">+[3]data1rev!O177</f>
        <v>10101.74</v>
      </c>
      <c r="R178" s="8" t="n">
        <f aca="false">+[3]data1rev!P177</f>
        <v>0</v>
      </c>
      <c r="S178" s="8" t="n">
        <f aca="false">+[3]data1rev!Q177</f>
        <v>0</v>
      </c>
      <c r="T178" s="8" t="n">
        <f aca="false">+[3]data1rev!R177</f>
        <v>0</v>
      </c>
      <c r="U178" s="8" t="n">
        <f aca="false">+[3]data1rev!S177</f>
        <v>0</v>
      </c>
      <c r="V178" s="8" t="n">
        <f aca="false">+[3]data1rev!T177</f>
        <v>0</v>
      </c>
      <c r="W178" s="8" t="n">
        <f aca="false">+[3]data1rev!U177</f>
        <v>0</v>
      </c>
      <c r="X178" s="8" t="n">
        <f aca="false">+[3]data1rev!V177</f>
        <v>0</v>
      </c>
      <c r="Y178" s="8" t="n">
        <f aca="false">+[3]data1rev!W177</f>
        <v>0</v>
      </c>
      <c r="Z178" s="8" t="n">
        <f aca="false">+[3]data1rev!X177</f>
        <v>0</v>
      </c>
      <c r="AA178" s="8" t="n">
        <f aca="false">+[3]data1rev!Y177</f>
        <v>0</v>
      </c>
      <c r="AB178" s="9"/>
      <c r="AC178" s="9"/>
      <c r="AD178" s="9"/>
      <c r="AE178" s="9"/>
      <c r="AF178" s="9"/>
      <c r="AG178" s="9"/>
      <c r="AH178" s="9"/>
      <c r="AI178" s="9"/>
      <c r="AJ178" s="9"/>
      <c r="AK178" s="1"/>
      <c r="AL178" s="1" t="e">
        <f aca="false">SUMPRODUCT(B178:AJ178,PVCapPrice)</f>
        <v>#DIV/0!</v>
      </c>
      <c r="AM178" s="1"/>
      <c r="AN178" s="1"/>
      <c r="AO178" s="1"/>
      <c r="AP178" s="1"/>
      <c r="AQ178" s="1"/>
    </row>
    <row r="179" customFormat="false" ht="11.25" hidden="false" customHeight="false" outlineLevel="0" collapsed="false">
      <c r="A179" s="1" t="n">
        <v>177</v>
      </c>
      <c r="B179" s="16"/>
      <c r="C179" s="8" t="n">
        <f aca="false">+[3]data1rev!A178</f>
        <v>21687.04</v>
      </c>
      <c r="D179" s="8" t="n">
        <f aca="false">+[3]data1rev!B178</f>
        <v>15575.226</v>
      </c>
      <c r="E179" s="8" t="n">
        <f aca="false">+[3]data1rev!C178</f>
        <v>13222.39</v>
      </c>
      <c r="F179" s="8" t="n">
        <f aca="false">+[3]data1rev!D178</f>
        <v>13061.89</v>
      </c>
      <c r="G179" s="8" t="n">
        <f aca="false">+[3]data1rev!E178</f>
        <v>13061.89</v>
      </c>
      <c r="H179" s="8" t="n">
        <f aca="false">+[3]data1rev!F178</f>
        <v>10821.156</v>
      </c>
      <c r="I179" s="8" t="n">
        <f aca="false">+[3]data1rev!G178</f>
        <v>10791.59</v>
      </c>
      <c r="J179" s="8" t="n">
        <f aca="false">+[3]data1rev!H178</f>
        <v>10791.59</v>
      </c>
      <c r="K179" s="8" t="n">
        <f aca="false">+[3]data1rev!I178</f>
        <v>10791.59</v>
      </c>
      <c r="L179" s="8" t="n">
        <f aca="false">+[3]data1rev!J178</f>
        <v>10821.156</v>
      </c>
      <c r="M179" s="8" t="n">
        <f aca="false">+[3]data1rev!K178</f>
        <v>10791.59</v>
      </c>
      <c r="N179" s="8" t="n">
        <f aca="false">+[3]data1rev!L178</f>
        <v>10791.59</v>
      </c>
      <c r="O179" s="8" t="n">
        <f aca="false">+[3]data1rev!M178</f>
        <v>10275.62</v>
      </c>
      <c r="P179" s="8" t="n">
        <f aca="false">+[3]data1rev!N178</f>
        <v>10129.416</v>
      </c>
      <c r="Q179" s="8" t="n">
        <f aca="false">+[3]data1rev!O178</f>
        <v>10101.74</v>
      </c>
      <c r="R179" s="8" t="n">
        <f aca="false">+[3]data1rev!P178</f>
        <v>0</v>
      </c>
      <c r="S179" s="8" t="n">
        <f aca="false">+[3]data1rev!Q178</f>
        <v>0</v>
      </c>
      <c r="T179" s="8" t="n">
        <f aca="false">+[3]data1rev!R178</f>
        <v>0</v>
      </c>
      <c r="U179" s="8" t="n">
        <f aca="false">+[3]data1rev!S178</f>
        <v>0</v>
      </c>
      <c r="V179" s="8" t="n">
        <f aca="false">+[3]data1rev!T178</f>
        <v>0</v>
      </c>
      <c r="W179" s="8" t="n">
        <f aca="false">+[3]data1rev!U178</f>
        <v>0</v>
      </c>
      <c r="X179" s="8" t="n">
        <f aca="false">+[3]data1rev!V178</f>
        <v>0</v>
      </c>
      <c r="Y179" s="8" t="n">
        <f aca="false">+[3]data1rev!W178</f>
        <v>0</v>
      </c>
      <c r="Z179" s="8" t="n">
        <f aca="false">+[3]data1rev!X178</f>
        <v>0</v>
      </c>
      <c r="AA179" s="8" t="n">
        <f aca="false">+[3]data1rev!Y178</f>
        <v>0</v>
      </c>
      <c r="AB179" s="9"/>
      <c r="AC179" s="9"/>
      <c r="AD179" s="9"/>
      <c r="AE179" s="9"/>
      <c r="AF179" s="9"/>
      <c r="AG179" s="9"/>
      <c r="AH179" s="9"/>
      <c r="AI179" s="9"/>
      <c r="AJ179" s="9"/>
      <c r="AK179" s="1"/>
      <c r="AL179" s="1" t="e">
        <f aca="false">SUMPRODUCT(B179:AJ179,PVCapPrice)</f>
        <v>#DIV/0!</v>
      </c>
      <c r="AM179" s="1"/>
      <c r="AN179" s="1"/>
      <c r="AO179" s="1"/>
      <c r="AP179" s="1"/>
      <c r="AQ179" s="1"/>
    </row>
    <row r="180" customFormat="false" ht="11.25" hidden="false" customHeight="false" outlineLevel="0" collapsed="false">
      <c r="A180" s="1" t="n">
        <v>178</v>
      </c>
      <c r="B180" s="16"/>
      <c r="C180" s="8" t="n">
        <f aca="false">+[3]data1rev!A179</f>
        <v>21687.04</v>
      </c>
      <c r="D180" s="8" t="n">
        <f aca="false">+[3]data1rev!B179</f>
        <v>15575.226</v>
      </c>
      <c r="E180" s="8" t="n">
        <f aca="false">+[3]data1rev!C179</f>
        <v>13222.39</v>
      </c>
      <c r="F180" s="8" t="n">
        <f aca="false">+[3]data1rev!D179</f>
        <v>13061.89</v>
      </c>
      <c r="G180" s="8" t="n">
        <f aca="false">+[3]data1rev!E179</f>
        <v>13061.89</v>
      </c>
      <c r="H180" s="8" t="n">
        <f aca="false">+[3]data1rev!F179</f>
        <v>10821.156</v>
      </c>
      <c r="I180" s="8" t="n">
        <f aca="false">+[3]data1rev!G179</f>
        <v>10791.59</v>
      </c>
      <c r="J180" s="8" t="n">
        <f aca="false">+[3]data1rev!H179</f>
        <v>10791.59</v>
      </c>
      <c r="K180" s="8" t="n">
        <f aca="false">+[3]data1rev!I179</f>
        <v>10791.59</v>
      </c>
      <c r="L180" s="8" t="n">
        <f aca="false">+[3]data1rev!J179</f>
        <v>10821.156</v>
      </c>
      <c r="M180" s="8" t="n">
        <f aca="false">+[3]data1rev!K179</f>
        <v>10791.59</v>
      </c>
      <c r="N180" s="8" t="n">
        <f aca="false">+[3]data1rev!L179</f>
        <v>10791.59</v>
      </c>
      <c r="O180" s="8" t="n">
        <f aca="false">+[3]data1rev!M179</f>
        <v>10275.62</v>
      </c>
      <c r="P180" s="8" t="n">
        <f aca="false">+[3]data1rev!N179</f>
        <v>10129.416</v>
      </c>
      <c r="Q180" s="8" t="n">
        <f aca="false">+[3]data1rev!O179</f>
        <v>10101.74</v>
      </c>
      <c r="R180" s="8" t="n">
        <f aca="false">+[3]data1rev!P179</f>
        <v>0</v>
      </c>
      <c r="S180" s="8" t="n">
        <f aca="false">+[3]data1rev!Q179</f>
        <v>0</v>
      </c>
      <c r="T180" s="8" t="n">
        <f aca="false">+[3]data1rev!R179</f>
        <v>0</v>
      </c>
      <c r="U180" s="8" t="n">
        <f aca="false">+[3]data1rev!S179</f>
        <v>0</v>
      </c>
      <c r="V180" s="8" t="n">
        <f aca="false">+[3]data1rev!T179</f>
        <v>0</v>
      </c>
      <c r="W180" s="8" t="n">
        <f aca="false">+[3]data1rev!U179</f>
        <v>0</v>
      </c>
      <c r="X180" s="8" t="n">
        <f aca="false">+[3]data1rev!V179</f>
        <v>0</v>
      </c>
      <c r="Y180" s="8" t="n">
        <f aca="false">+[3]data1rev!W179</f>
        <v>0</v>
      </c>
      <c r="Z180" s="8" t="n">
        <f aca="false">+[3]data1rev!X179</f>
        <v>0</v>
      </c>
      <c r="AA180" s="8" t="n">
        <f aca="false">+[3]data1rev!Y179</f>
        <v>0</v>
      </c>
      <c r="AB180" s="9"/>
      <c r="AC180" s="9"/>
      <c r="AD180" s="9"/>
      <c r="AE180" s="9"/>
      <c r="AF180" s="9"/>
      <c r="AG180" s="9"/>
      <c r="AH180" s="9"/>
      <c r="AI180" s="9"/>
      <c r="AJ180" s="9"/>
      <c r="AK180" s="1"/>
      <c r="AL180" s="1" t="e">
        <f aca="false">SUMPRODUCT(B180:AJ180,PVCapPrice)</f>
        <v>#DIV/0!</v>
      </c>
      <c r="AM180" s="1"/>
      <c r="AN180" s="1"/>
      <c r="AO180" s="1"/>
      <c r="AP180" s="1"/>
      <c r="AQ180" s="1"/>
    </row>
    <row r="181" customFormat="false" ht="11.25" hidden="false" customHeight="false" outlineLevel="0" collapsed="false">
      <c r="A181" s="1" t="n">
        <v>179</v>
      </c>
      <c r="B181" s="16"/>
      <c r="C181" s="8" t="n">
        <f aca="false">+[3]data1rev!A180</f>
        <v>21687.04</v>
      </c>
      <c r="D181" s="8" t="n">
        <f aca="false">+[3]data1rev!B180</f>
        <v>15575.226</v>
      </c>
      <c r="E181" s="8" t="n">
        <f aca="false">+[3]data1rev!C180</f>
        <v>13222.39</v>
      </c>
      <c r="F181" s="8" t="n">
        <f aca="false">+[3]data1rev!D180</f>
        <v>13061.89</v>
      </c>
      <c r="G181" s="8" t="n">
        <f aca="false">+[3]data1rev!E180</f>
        <v>13061.89</v>
      </c>
      <c r="H181" s="8" t="n">
        <f aca="false">+[3]data1rev!F180</f>
        <v>10821.156</v>
      </c>
      <c r="I181" s="8" t="n">
        <f aca="false">+[3]data1rev!G180</f>
        <v>10791.59</v>
      </c>
      <c r="J181" s="8" t="n">
        <f aca="false">+[3]data1rev!H180</f>
        <v>10791.59</v>
      </c>
      <c r="K181" s="8" t="n">
        <f aca="false">+[3]data1rev!I180</f>
        <v>10791.59</v>
      </c>
      <c r="L181" s="8" t="n">
        <f aca="false">+[3]data1rev!J180</f>
        <v>10821.156</v>
      </c>
      <c r="M181" s="8" t="n">
        <f aca="false">+[3]data1rev!K180</f>
        <v>10791.59</v>
      </c>
      <c r="N181" s="8" t="n">
        <f aca="false">+[3]data1rev!L180</f>
        <v>10791.59</v>
      </c>
      <c r="O181" s="8" t="n">
        <f aca="false">+[3]data1rev!M180</f>
        <v>10275.62</v>
      </c>
      <c r="P181" s="8" t="n">
        <f aca="false">+[3]data1rev!N180</f>
        <v>10129.416</v>
      </c>
      <c r="Q181" s="8" t="n">
        <f aca="false">+[3]data1rev!O180</f>
        <v>10101.74</v>
      </c>
      <c r="R181" s="8" t="n">
        <f aca="false">+[3]data1rev!P180</f>
        <v>0</v>
      </c>
      <c r="S181" s="8" t="n">
        <f aca="false">+[3]data1rev!Q180</f>
        <v>0</v>
      </c>
      <c r="T181" s="8" t="n">
        <f aca="false">+[3]data1rev!R180</f>
        <v>0</v>
      </c>
      <c r="U181" s="8" t="n">
        <f aca="false">+[3]data1rev!S180</f>
        <v>0</v>
      </c>
      <c r="V181" s="8" t="n">
        <f aca="false">+[3]data1rev!T180</f>
        <v>0</v>
      </c>
      <c r="W181" s="8" t="n">
        <f aca="false">+[3]data1rev!U180</f>
        <v>0</v>
      </c>
      <c r="X181" s="8" t="n">
        <f aca="false">+[3]data1rev!V180</f>
        <v>0</v>
      </c>
      <c r="Y181" s="8" t="n">
        <f aca="false">+[3]data1rev!W180</f>
        <v>0</v>
      </c>
      <c r="Z181" s="8" t="n">
        <f aca="false">+[3]data1rev!X180</f>
        <v>0</v>
      </c>
      <c r="AA181" s="8" t="n">
        <f aca="false">+[3]data1rev!Y180</f>
        <v>0</v>
      </c>
      <c r="AB181" s="9"/>
      <c r="AC181" s="9"/>
      <c r="AD181" s="9"/>
      <c r="AE181" s="9"/>
      <c r="AF181" s="9"/>
      <c r="AG181" s="9"/>
      <c r="AH181" s="9"/>
      <c r="AI181" s="9"/>
      <c r="AJ181" s="9"/>
      <c r="AK181" s="1"/>
      <c r="AL181" s="1" t="e">
        <f aca="false">SUMPRODUCT(B181:AJ181,PVCapPrice)</f>
        <v>#DIV/0!</v>
      </c>
      <c r="AM181" s="1"/>
      <c r="AN181" s="1"/>
      <c r="AO181" s="1"/>
      <c r="AP181" s="1"/>
      <c r="AQ181" s="1"/>
    </row>
    <row r="182" customFormat="false" ht="11.25" hidden="false" customHeight="false" outlineLevel="0" collapsed="false">
      <c r="A182" s="1" t="n">
        <v>180</v>
      </c>
      <c r="B182" s="16"/>
      <c r="C182" s="8" t="n">
        <f aca="false">+[3]data1rev!A181</f>
        <v>21687.04</v>
      </c>
      <c r="D182" s="8" t="n">
        <f aca="false">+[3]data1rev!B181</f>
        <v>15575.226</v>
      </c>
      <c r="E182" s="8" t="n">
        <f aca="false">+[3]data1rev!C181</f>
        <v>13222.39</v>
      </c>
      <c r="F182" s="8" t="n">
        <f aca="false">+[3]data1rev!D181</f>
        <v>13061.89</v>
      </c>
      <c r="G182" s="8" t="n">
        <f aca="false">+[3]data1rev!E181</f>
        <v>13061.89</v>
      </c>
      <c r="H182" s="8" t="n">
        <f aca="false">+[3]data1rev!F181</f>
        <v>10821.156</v>
      </c>
      <c r="I182" s="8" t="n">
        <f aca="false">+[3]data1rev!G181</f>
        <v>10791.59</v>
      </c>
      <c r="J182" s="8" t="n">
        <f aca="false">+[3]data1rev!H181</f>
        <v>10791.59</v>
      </c>
      <c r="K182" s="8" t="n">
        <f aca="false">+[3]data1rev!I181</f>
        <v>10791.59</v>
      </c>
      <c r="L182" s="8" t="n">
        <f aca="false">+[3]data1rev!J181</f>
        <v>10821.156</v>
      </c>
      <c r="M182" s="8" t="n">
        <f aca="false">+[3]data1rev!K181</f>
        <v>10791.59</v>
      </c>
      <c r="N182" s="8" t="n">
        <f aca="false">+[3]data1rev!L181</f>
        <v>10791.59</v>
      </c>
      <c r="O182" s="8" t="n">
        <f aca="false">+[3]data1rev!M181</f>
        <v>10275.62</v>
      </c>
      <c r="P182" s="8" t="n">
        <f aca="false">+[3]data1rev!N181</f>
        <v>10129.416</v>
      </c>
      <c r="Q182" s="8" t="n">
        <f aca="false">+[3]data1rev!O181</f>
        <v>10101.74</v>
      </c>
      <c r="R182" s="8" t="n">
        <f aca="false">+[3]data1rev!P181</f>
        <v>0</v>
      </c>
      <c r="S182" s="8" t="n">
        <f aca="false">+[3]data1rev!Q181</f>
        <v>0</v>
      </c>
      <c r="T182" s="8" t="n">
        <f aca="false">+[3]data1rev!R181</f>
        <v>0</v>
      </c>
      <c r="U182" s="8" t="n">
        <f aca="false">+[3]data1rev!S181</f>
        <v>0</v>
      </c>
      <c r="V182" s="8" t="n">
        <f aca="false">+[3]data1rev!T181</f>
        <v>0</v>
      </c>
      <c r="W182" s="8" t="n">
        <f aca="false">+[3]data1rev!U181</f>
        <v>0</v>
      </c>
      <c r="X182" s="8" t="n">
        <f aca="false">+[3]data1rev!V181</f>
        <v>0</v>
      </c>
      <c r="Y182" s="8" t="n">
        <f aca="false">+[3]data1rev!W181</f>
        <v>0</v>
      </c>
      <c r="Z182" s="8" t="n">
        <f aca="false">+[3]data1rev!X181</f>
        <v>0</v>
      </c>
      <c r="AA182" s="8" t="n">
        <f aca="false">+[3]data1rev!Y181</f>
        <v>0</v>
      </c>
      <c r="AB182" s="9"/>
      <c r="AC182" s="9"/>
      <c r="AD182" s="9"/>
      <c r="AE182" s="9"/>
      <c r="AF182" s="9"/>
      <c r="AG182" s="9"/>
      <c r="AH182" s="9"/>
      <c r="AI182" s="9"/>
      <c r="AJ182" s="9"/>
      <c r="AK182" s="1"/>
      <c r="AL182" s="1" t="e">
        <f aca="false">SUMPRODUCT(B182:AJ182,PVCapPrice)</f>
        <v>#DIV/0!</v>
      </c>
      <c r="AM182" s="1"/>
      <c r="AN182" s="1"/>
      <c r="AO182" s="1"/>
      <c r="AP182" s="1"/>
      <c r="AQ182" s="1"/>
    </row>
    <row r="183" customFormat="false" ht="11.25" hidden="false" customHeight="false" outlineLevel="0" collapsed="false">
      <c r="A183" s="1" t="n">
        <v>181</v>
      </c>
      <c r="B183" s="16"/>
      <c r="C183" s="8" t="n">
        <f aca="false">+[3]data1rev!A182</f>
        <v>21687.04</v>
      </c>
      <c r="D183" s="8" t="n">
        <f aca="false">+[3]data1rev!B182</f>
        <v>15575.226</v>
      </c>
      <c r="E183" s="8" t="n">
        <f aca="false">+[3]data1rev!C182</f>
        <v>13222.39</v>
      </c>
      <c r="F183" s="8" t="n">
        <f aca="false">+[3]data1rev!D182</f>
        <v>13061.89</v>
      </c>
      <c r="G183" s="8" t="n">
        <f aca="false">+[3]data1rev!E182</f>
        <v>13061.89</v>
      </c>
      <c r="H183" s="8" t="n">
        <f aca="false">+[3]data1rev!F182</f>
        <v>10821.156</v>
      </c>
      <c r="I183" s="8" t="n">
        <f aca="false">+[3]data1rev!G182</f>
        <v>10791.59</v>
      </c>
      <c r="J183" s="8" t="n">
        <f aca="false">+[3]data1rev!H182</f>
        <v>10791.59</v>
      </c>
      <c r="K183" s="8" t="n">
        <f aca="false">+[3]data1rev!I182</f>
        <v>10791.59</v>
      </c>
      <c r="L183" s="8" t="n">
        <f aca="false">+[3]data1rev!J182</f>
        <v>10821.156</v>
      </c>
      <c r="M183" s="8" t="n">
        <f aca="false">+[3]data1rev!K182</f>
        <v>10791.59</v>
      </c>
      <c r="N183" s="8" t="n">
        <f aca="false">+[3]data1rev!L182</f>
        <v>10791.59</v>
      </c>
      <c r="O183" s="8" t="n">
        <f aca="false">+[3]data1rev!M182</f>
        <v>10275.62</v>
      </c>
      <c r="P183" s="8" t="n">
        <f aca="false">+[3]data1rev!N182</f>
        <v>10129.416</v>
      </c>
      <c r="Q183" s="8" t="n">
        <f aca="false">+[3]data1rev!O182</f>
        <v>10101.74</v>
      </c>
      <c r="R183" s="8" t="n">
        <f aca="false">+[3]data1rev!P182</f>
        <v>0</v>
      </c>
      <c r="S183" s="8" t="n">
        <f aca="false">+[3]data1rev!Q182</f>
        <v>0</v>
      </c>
      <c r="T183" s="8" t="n">
        <f aca="false">+[3]data1rev!R182</f>
        <v>0</v>
      </c>
      <c r="U183" s="8" t="n">
        <f aca="false">+[3]data1rev!S182</f>
        <v>0</v>
      </c>
      <c r="V183" s="8" t="n">
        <f aca="false">+[3]data1rev!T182</f>
        <v>0</v>
      </c>
      <c r="W183" s="8" t="n">
        <f aca="false">+[3]data1rev!U182</f>
        <v>0</v>
      </c>
      <c r="X183" s="8" t="n">
        <f aca="false">+[3]data1rev!V182</f>
        <v>0</v>
      </c>
      <c r="Y183" s="8" t="n">
        <f aca="false">+[3]data1rev!W182</f>
        <v>0</v>
      </c>
      <c r="Z183" s="8" t="n">
        <f aca="false">+[3]data1rev!X182</f>
        <v>0</v>
      </c>
      <c r="AA183" s="8" t="n">
        <f aca="false">+[3]data1rev!Y182</f>
        <v>0</v>
      </c>
      <c r="AB183" s="9"/>
      <c r="AC183" s="9"/>
      <c r="AD183" s="9"/>
      <c r="AE183" s="9"/>
      <c r="AF183" s="9"/>
      <c r="AG183" s="9"/>
      <c r="AH183" s="9"/>
      <c r="AI183" s="9"/>
      <c r="AJ183" s="9"/>
      <c r="AK183" s="1"/>
      <c r="AL183" s="1" t="e">
        <f aca="false">SUMPRODUCT(B183:AJ183,PVCapPrice)</f>
        <v>#DIV/0!</v>
      </c>
      <c r="AM183" s="1"/>
      <c r="AN183" s="1"/>
      <c r="AO183" s="1"/>
      <c r="AP183" s="1"/>
      <c r="AQ183" s="1"/>
    </row>
    <row r="184" customFormat="false" ht="11.25" hidden="false" customHeight="false" outlineLevel="0" collapsed="false">
      <c r="A184" s="1" t="n">
        <v>182</v>
      </c>
      <c r="B184" s="16"/>
      <c r="C184" s="8" t="n">
        <f aca="false">+[3]data1rev!A183</f>
        <v>21687.04</v>
      </c>
      <c r="D184" s="8" t="n">
        <f aca="false">+[3]data1rev!B183</f>
        <v>15575.226</v>
      </c>
      <c r="E184" s="8" t="n">
        <f aca="false">+[3]data1rev!C183</f>
        <v>13222.39</v>
      </c>
      <c r="F184" s="8" t="n">
        <f aca="false">+[3]data1rev!D183</f>
        <v>13061.89</v>
      </c>
      <c r="G184" s="8" t="n">
        <f aca="false">+[3]data1rev!E183</f>
        <v>13061.89</v>
      </c>
      <c r="H184" s="8" t="n">
        <f aca="false">+[3]data1rev!F183</f>
        <v>10821.156</v>
      </c>
      <c r="I184" s="8" t="n">
        <f aca="false">+[3]data1rev!G183</f>
        <v>10791.59</v>
      </c>
      <c r="J184" s="8" t="n">
        <f aca="false">+[3]data1rev!H183</f>
        <v>10791.59</v>
      </c>
      <c r="K184" s="8" t="n">
        <f aca="false">+[3]data1rev!I183</f>
        <v>10791.59</v>
      </c>
      <c r="L184" s="8" t="n">
        <f aca="false">+[3]data1rev!J183</f>
        <v>10821.156</v>
      </c>
      <c r="M184" s="8" t="n">
        <f aca="false">+[3]data1rev!K183</f>
        <v>10791.59</v>
      </c>
      <c r="N184" s="8" t="n">
        <f aca="false">+[3]data1rev!L183</f>
        <v>10791.59</v>
      </c>
      <c r="O184" s="8" t="n">
        <f aca="false">+[3]data1rev!M183</f>
        <v>10275.62</v>
      </c>
      <c r="P184" s="8" t="n">
        <f aca="false">+[3]data1rev!N183</f>
        <v>10129.416</v>
      </c>
      <c r="Q184" s="8" t="n">
        <f aca="false">+[3]data1rev!O183</f>
        <v>10101.74</v>
      </c>
      <c r="R184" s="8" t="n">
        <f aca="false">+[3]data1rev!P183</f>
        <v>0</v>
      </c>
      <c r="S184" s="8" t="n">
        <f aca="false">+[3]data1rev!Q183</f>
        <v>0</v>
      </c>
      <c r="T184" s="8" t="n">
        <f aca="false">+[3]data1rev!R183</f>
        <v>0</v>
      </c>
      <c r="U184" s="8" t="n">
        <f aca="false">+[3]data1rev!S183</f>
        <v>0</v>
      </c>
      <c r="V184" s="8" t="n">
        <f aca="false">+[3]data1rev!T183</f>
        <v>0</v>
      </c>
      <c r="W184" s="8" t="n">
        <f aca="false">+[3]data1rev!U183</f>
        <v>0</v>
      </c>
      <c r="X184" s="8" t="n">
        <f aca="false">+[3]data1rev!V183</f>
        <v>0</v>
      </c>
      <c r="Y184" s="8" t="n">
        <f aca="false">+[3]data1rev!W183</f>
        <v>0</v>
      </c>
      <c r="Z184" s="8" t="n">
        <f aca="false">+[3]data1rev!X183</f>
        <v>0</v>
      </c>
      <c r="AA184" s="8" t="n">
        <f aca="false">+[3]data1rev!Y183</f>
        <v>0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1"/>
      <c r="AL184" s="1" t="e">
        <f aca="false">SUMPRODUCT(B184:AJ184,PVCapPrice)</f>
        <v>#DIV/0!</v>
      </c>
      <c r="AM184" s="1"/>
      <c r="AN184" s="1"/>
      <c r="AO184" s="1"/>
      <c r="AP184" s="1"/>
      <c r="AQ184" s="1"/>
    </row>
    <row r="185" customFormat="false" ht="11.25" hidden="false" customHeight="false" outlineLevel="0" collapsed="false">
      <c r="A185" s="1" t="n">
        <v>183</v>
      </c>
      <c r="B185" s="16"/>
      <c r="C185" s="8" t="n">
        <f aca="false">+[3]data1rev!A184</f>
        <v>21687.04</v>
      </c>
      <c r="D185" s="8" t="n">
        <f aca="false">+[3]data1rev!B184</f>
        <v>15575.226</v>
      </c>
      <c r="E185" s="8" t="n">
        <f aca="false">+[3]data1rev!C184</f>
        <v>13222.39</v>
      </c>
      <c r="F185" s="8" t="n">
        <f aca="false">+[3]data1rev!D184</f>
        <v>13061.89</v>
      </c>
      <c r="G185" s="8" t="n">
        <f aca="false">+[3]data1rev!E184</f>
        <v>13061.89</v>
      </c>
      <c r="H185" s="8" t="n">
        <f aca="false">+[3]data1rev!F184</f>
        <v>10821.156</v>
      </c>
      <c r="I185" s="8" t="n">
        <f aca="false">+[3]data1rev!G184</f>
        <v>10791.59</v>
      </c>
      <c r="J185" s="8" t="n">
        <f aca="false">+[3]data1rev!H184</f>
        <v>10791.59</v>
      </c>
      <c r="K185" s="8" t="n">
        <f aca="false">+[3]data1rev!I184</f>
        <v>10791.59</v>
      </c>
      <c r="L185" s="8" t="n">
        <f aca="false">+[3]data1rev!J184</f>
        <v>10821.156</v>
      </c>
      <c r="M185" s="8" t="n">
        <f aca="false">+[3]data1rev!K184</f>
        <v>10791.59</v>
      </c>
      <c r="N185" s="8" t="n">
        <f aca="false">+[3]data1rev!L184</f>
        <v>10791.59</v>
      </c>
      <c r="O185" s="8" t="n">
        <f aca="false">+[3]data1rev!M184</f>
        <v>10275.62</v>
      </c>
      <c r="P185" s="8" t="n">
        <f aca="false">+[3]data1rev!N184</f>
        <v>10129.416</v>
      </c>
      <c r="Q185" s="8" t="n">
        <f aca="false">+[3]data1rev!O184</f>
        <v>10101.74</v>
      </c>
      <c r="R185" s="8" t="n">
        <f aca="false">+[3]data1rev!P184</f>
        <v>0</v>
      </c>
      <c r="S185" s="8" t="n">
        <f aca="false">+[3]data1rev!Q184</f>
        <v>0</v>
      </c>
      <c r="T185" s="8" t="n">
        <f aca="false">+[3]data1rev!R184</f>
        <v>0</v>
      </c>
      <c r="U185" s="8" t="n">
        <f aca="false">+[3]data1rev!S184</f>
        <v>0</v>
      </c>
      <c r="V185" s="8" t="n">
        <f aca="false">+[3]data1rev!T184</f>
        <v>0</v>
      </c>
      <c r="W185" s="8" t="n">
        <f aca="false">+[3]data1rev!U184</f>
        <v>0</v>
      </c>
      <c r="X185" s="8" t="n">
        <f aca="false">+[3]data1rev!V184</f>
        <v>0</v>
      </c>
      <c r="Y185" s="8" t="n">
        <f aca="false">+[3]data1rev!W184</f>
        <v>0</v>
      </c>
      <c r="Z185" s="8" t="n">
        <f aca="false">+[3]data1rev!X184</f>
        <v>0</v>
      </c>
      <c r="AA185" s="8" t="n">
        <f aca="false">+[3]data1rev!Y184</f>
        <v>0</v>
      </c>
      <c r="AB185" s="9"/>
      <c r="AC185" s="9"/>
      <c r="AD185" s="9"/>
      <c r="AE185" s="9"/>
      <c r="AF185" s="9"/>
      <c r="AG185" s="9"/>
      <c r="AH185" s="9"/>
      <c r="AI185" s="9"/>
      <c r="AJ185" s="9"/>
      <c r="AK185" s="1"/>
      <c r="AL185" s="1" t="e">
        <f aca="false">SUMPRODUCT(B185:AJ185,PVCapPrice)</f>
        <v>#DIV/0!</v>
      </c>
      <c r="AM185" s="1"/>
      <c r="AN185" s="1"/>
      <c r="AO185" s="1"/>
      <c r="AP185" s="1"/>
      <c r="AQ185" s="1"/>
    </row>
    <row r="186" customFormat="false" ht="11.25" hidden="false" customHeight="false" outlineLevel="0" collapsed="false">
      <c r="A186" s="1" t="n">
        <v>184</v>
      </c>
      <c r="B186" s="16"/>
      <c r="C186" s="8" t="n">
        <f aca="false">+[3]data1rev!A185</f>
        <v>21687.04</v>
      </c>
      <c r="D186" s="8" t="n">
        <f aca="false">+[3]data1rev!B185</f>
        <v>15575.226</v>
      </c>
      <c r="E186" s="8" t="n">
        <f aca="false">+[3]data1rev!C185</f>
        <v>13222.39</v>
      </c>
      <c r="F186" s="8" t="n">
        <f aca="false">+[3]data1rev!D185</f>
        <v>13061.89</v>
      </c>
      <c r="G186" s="8" t="n">
        <f aca="false">+[3]data1rev!E185</f>
        <v>13061.89</v>
      </c>
      <c r="H186" s="8" t="n">
        <f aca="false">+[3]data1rev!F185</f>
        <v>10821.156</v>
      </c>
      <c r="I186" s="8" t="n">
        <f aca="false">+[3]data1rev!G185</f>
        <v>10791.59</v>
      </c>
      <c r="J186" s="8" t="n">
        <f aca="false">+[3]data1rev!H185</f>
        <v>10791.59</v>
      </c>
      <c r="K186" s="8" t="n">
        <f aca="false">+[3]data1rev!I185</f>
        <v>10791.59</v>
      </c>
      <c r="L186" s="8" t="n">
        <f aca="false">+[3]data1rev!J185</f>
        <v>10821.156</v>
      </c>
      <c r="M186" s="8" t="n">
        <f aca="false">+[3]data1rev!K185</f>
        <v>10791.59</v>
      </c>
      <c r="N186" s="8" t="n">
        <f aca="false">+[3]data1rev!L185</f>
        <v>10791.59</v>
      </c>
      <c r="O186" s="8" t="n">
        <f aca="false">+[3]data1rev!M185</f>
        <v>10275.62</v>
      </c>
      <c r="P186" s="8" t="n">
        <f aca="false">+[3]data1rev!N185</f>
        <v>10129.416</v>
      </c>
      <c r="Q186" s="8" t="n">
        <f aca="false">+[3]data1rev!O185</f>
        <v>10101.74</v>
      </c>
      <c r="R186" s="8" t="n">
        <f aca="false">+[3]data1rev!P185</f>
        <v>0</v>
      </c>
      <c r="S186" s="8" t="n">
        <f aca="false">+[3]data1rev!Q185</f>
        <v>0</v>
      </c>
      <c r="T186" s="8" t="n">
        <f aca="false">+[3]data1rev!R185</f>
        <v>0</v>
      </c>
      <c r="U186" s="8" t="n">
        <f aca="false">+[3]data1rev!S185</f>
        <v>0</v>
      </c>
      <c r="V186" s="8" t="n">
        <f aca="false">+[3]data1rev!T185</f>
        <v>0</v>
      </c>
      <c r="W186" s="8" t="n">
        <f aca="false">+[3]data1rev!U185</f>
        <v>0</v>
      </c>
      <c r="X186" s="8" t="n">
        <f aca="false">+[3]data1rev!V185</f>
        <v>0</v>
      </c>
      <c r="Y186" s="8" t="n">
        <f aca="false">+[3]data1rev!W185</f>
        <v>0</v>
      </c>
      <c r="Z186" s="8" t="n">
        <f aca="false">+[3]data1rev!X185</f>
        <v>0</v>
      </c>
      <c r="AA186" s="8" t="n">
        <f aca="false">+[3]data1rev!Y185</f>
        <v>0</v>
      </c>
      <c r="AB186" s="9"/>
      <c r="AC186" s="9"/>
      <c r="AD186" s="9"/>
      <c r="AE186" s="9"/>
      <c r="AF186" s="9"/>
      <c r="AG186" s="9"/>
      <c r="AH186" s="9"/>
      <c r="AI186" s="9"/>
      <c r="AJ186" s="9"/>
      <c r="AK186" s="1"/>
      <c r="AL186" s="1" t="e">
        <f aca="false">SUMPRODUCT(B186:AJ186,PVCapPrice)</f>
        <v>#DIV/0!</v>
      </c>
      <c r="AM186" s="1"/>
      <c r="AN186" s="1"/>
      <c r="AO186" s="1"/>
      <c r="AP186" s="1"/>
      <c r="AQ186" s="1"/>
    </row>
    <row r="187" customFormat="false" ht="11.25" hidden="false" customHeight="false" outlineLevel="0" collapsed="false">
      <c r="A187" s="1" t="n">
        <v>185</v>
      </c>
      <c r="B187" s="16"/>
      <c r="C187" s="8" t="n">
        <f aca="false">+[3]data1rev!A186</f>
        <v>21687.04</v>
      </c>
      <c r="D187" s="8" t="n">
        <f aca="false">+[3]data1rev!B186</f>
        <v>15575.226</v>
      </c>
      <c r="E187" s="8" t="n">
        <f aca="false">+[3]data1rev!C186</f>
        <v>13222.39</v>
      </c>
      <c r="F187" s="8" t="n">
        <f aca="false">+[3]data1rev!D186</f>
        <v>13061.89</v>
      </c>
      <c r="G187" s="8" t="n">
        <f aca="false">+[3]data1rev!E186</f>
        <v>13061.89</v>
      </c>
      <c r="H187" s="8" t="n">
        <f aca="false">+[3]data1rev!F186</f>
        <v>10821.156</v>
      </c>
      <c r="I187" s="8" t="n">
        <f aca="false">+[3]data1rev!G186</f>
        <v>10791.59</v>
      </c>
      <c r="J187" s="8" t="n">
        <f aca="false">+[3]data1rev!H186</f>
        <v>10791.59</v>
      </c>
      <c r="K187" s="8" t="n">
        <f aca="false">+[3]data1rev!I186</f>
        <v>10791.59</v>
      </c>
      <c r="L187" s="8" t="n">
        <f aca="false">+[3]data1rev!J186</f>
        <v>10821.156</v>
      </c>
      <c r="M187" s="8" t="n">
        <f aca="false">+[3]data1rev!K186</f>
        <v>10791.59</v>
      </c>
      <c r="N187" s="8" t="n">
        <f aca="false">+[3]data1rev!L186</f>
        <v>10791.59</v>
      </c>
      <c r="O187" s="8" t="n">
        <f aca="false">+[3]data1rev!M186</f>
        <v>10275.62</v>
      </c>
      <c r="P187" s="8" t="n">
        <f aca="false">+[3]data1rev!N186</f>
        <v>10129.416</v>
      </c>
      <c r="Q187" s="8" t="n">
        <f aca="false">+[3]data1rev!O186</f>
        <v>10101.74</v>
      </c>
      <c r="R187" s="8" t="n">
        <f aca="false">+[3]data1rev!P186</f>
        <v>0</v>
      </c>
      <c r="S187" s="8" t="n">
        <f aca="false">+[3]data1rev!Q186</f>
        <v>0</v>
      </c>
      <c r="T187" s="8" t="n">
        <f aca="false">+[3]data1rev!R186</f>
        <v>0</v>
      </c>
      <c r="U187" s="8" t="n">
        <f aca="false">+[3]data1rev!S186</f>
        <v>0</v>
      </c>
      <c r="V187" s="8" t="n">
        <f aca="false">+[3]data1rev!T186</f>
        <v>0</v>
      </c>
      <c r="W187" s="8" t="n">
        <f aca="false">+[3]data1rev!U186</f>
        <v>0</v>
      </c>
      <c r="X187" s="8" t="n">
        <f aca="false">+[3]data1rev!V186</f>
        <v>0</v>
      </c>
      <c r="Y187" s="8" t="n">
        <f aca="false">+[3]data1rev!W186</f>
        <v>0</v>
      </c>
      <c r="Z187" s="8" t="n">
        <f aca="false">+[3]data1rev!X186</f>
        <v>0</v>
      </c>
      <c r="AA187" s="8" t="n">
        <f aca="false">+[3]data1rev!Y186</f>
        <v>0</v>
      </c>
      <c r="AB187" s="9"/>
      <c r="AC187" s="9"/>
      <c r="AD187" s="9"/>
      <c r="AE187" s="9"/>
      <c r="AF187" s="9"/>
      <c r="AG187" s="9"/>
      <c r="AH187" s="9"/>
      <c r="AI187" s="9"/>
      <c r="AJ187" s="9"/>
      <c r="AK187" s="1"/>
      <c r="AL187" s="1" t="e">
        <f aca="false">SUMPRODUCT(B187:AJ187,PVCapPrice)</f>
        <v>#DIV/0!</v>
      </c>
      <c r="AM187" s="1"/>
      <c r="AN187" s="1"/>
      <c r="AO187" s="1"/>
      <c r="AP187" s="1"/>
      <c r="AQ187" s="1"/>
    </row>
    <row r="188" customFormat="false" ht="11.25" hidden="false" customHeight="false" outlineLevel="0" collapsed="false">
      <c r="A188" s="1" t="n">
        <v>186</v>
      </c>
      <c r="B188" s="16"/>
      <c r="C188" s="8" t="n">
        <f aca="false">+[3]data1rev!A187</f>
        <v>21687.04</v>
      </c>
      <c r="D188" s="8" t="n">
        <f aca="false">+[3]data1rev!B187</f>
        <v>15575.226</v>
      </c>
      <c r="E188" s="8" t="n">
        <f aca="false">+[3]data1rev!C187</f>
        <v>13222.39</v>
      </c>
      <c r="F188" s="8" t="n">
        <f aca="false">+[3]data1rev!D187</f>
        <v>13061.89</v>
      </c>
      <c r="G188" s="8" t="n">
        <f aca="false">+[3]data1rev!E187</f>
        <v>13061.89</v>
      </c>
      <c r="H188" s="8" t="n">
        <f aca="false">+[3]data1rev!F187</f>
        <v>10821.156</v>
      </c>
      <c r="I188" s="8" t="n">
        <f aca="false">+[3]data1rev!G187</f>
        <v>10791.59</v>
      </c>
      <c r="J188" s="8" t="n">
        <f aca="false">+[3]data1rev!H187</f>
        <v>10791.59</v>
      </c>
      <c r="K188" s="8" t="n">
        <f aca="false">+[3]data1rev!I187</f>
        <v>10791.59</v>
      </c>
      <c r="L188" s="8" t="n">
        <f aca="false">+[3]data1rev!J187</f>
        <v>10821.156</v>
      </c>
      <c r="M188" s="8" t="n">
        <f aca="false">+[3]data1rev!K187</f>
        <v>10791.59</v>
      </c>
      <c r="N188" s="8" t="n">
        <f aca="false">+[3]data1rev!L187</f>
        <v>10791.59</v>
      </c>
      <c r="O188" s="8" t="n">
        <f aca="false">+[3]data1rev!M187</f>
        <v>10275.62</v>
      </c>
      <c r="P188" s="8" t="n">
        <f aca="false">+[3]data1rev!N187</f>
        <v>10129.416</v>
      </c>
      <c r="Q188" s="8" t="n">
        <f aca="false">+[3]data1rev!O187</f>
        <v>10101.74</v>
      </c>
      <c r="R188" s="8" t="n">
        <f aca="false">+[3]data1rev!P187</f>
        <v>0</v>
      </c>
      <c r="S188" s="8" t="n">
        <f aca="false">+[3]data1rev!Q187</f>
        <v>0</v>
      </c>
      <c r="T188" s="8" t="n">
        <f aca="false">+[3]data1rev!R187</f>
        <v>0</v>
      </c>
      <c r="U188" s="8" t="n">
        <f aca="false">+[3]data1rev!S187</f>
        <v>0</v>
      </c>
      <c r="V188" s="8" t="n">
        <f aca="false">+[3]data1rev!T187</f>
        <v>0</v>
      </c>
      <c r="W188" s="8" t="n">
        <f aca="false">+[3]data1rev!U187</f>
        <v>0</v>
      </c>
      <c r="X188" s="8" t="n">
        <f aca="false">+[3]data1rev!V187</f>
        <v>0</v>
      </c>
      <c r="Y188" s="8" t="n">
        <f aca="false">+[3]data1rev!W187</f>
        <v>0</v>
      </c>
      <c r="Z188" s="8" t="n">
        <f aca="false">+[3]data1rev!X187</f>
        <v>0</v>
      </c>
      <c r="AA188" s="8" t="n">
        <f aca="false">+[3]data1rev!Y187</f>
        <v>0</v>
      </c>
      <c r="AB188" s="9"/>
      <c r="AC188" s="9"/>
      <c r="AD188" s="9"/>
      <c r="AE188" s="9"/>
      <c r="AF188" s="9"/>
      <c r="AG188" s="9"/>
      <c r="AH188" s="9"/>
      <c r="AI188" s="9"/>
      <c r="AJ188" s="9"/>
      <c r="AK188" s="1"/>
      <c r="AL188" s="1" t="e">
        <f aca="false">SUMPRODUCT(B188:AJ188,PVCapPrice)</f>
        <v>#DIV/0!</v>
      </c>
      <c r="AM188" s="1"/>
      <c r="AN188" s="1"/>
      <c r="AO188" s="1"/>
      <c r="AP188" s="1"/>
      <c r="AQ188" s="1"/>
    </row>
    <row r="189" customFormat="false" ht="11.25" hidden="false" customHeight="false" outlineLevel="0" collapsed="false">
      <c r="A189" s="1" t="n">
        <v>187</v>
      </c>
      <c r="B189" s="16"/>
      <c r="C189" s="8" t="n">
        <f aca="false">+[3]data1rev!A188</f>
        <v>21687.04</v>
      </c>
      <c r="D189" s="8" t="n">
        <f aca="false">+[3]data1rev!B188</f>
        <v>15575.226</v>
      </c>
      <c r="E189" s="8" t="n">
        <f aca="false">+[3]data1rev!C188</f>
        <v>13222.39</v>
      </c>
      <c r="F189" s="8" t="n">
        <f aca="false">+[3]data1rev!D188</f>
        <v>13061.89</v>
      </c>
      <c r="G189" s="8" t="n">
        <f aca="false">+[3]data1rev!E188</f>
        <v>13061.89</v>
      </c>
      <c r="H189" s="8" t="n">
        <f aca="false">+[3]data1rev!F188</f>
        <v>10821.156</v>
      </c>
      <c r="I189" s="8" t="n">
        <f aca="false">+[3]data1rev!G188</f>
        <v>10791.59</v>
      </c>
      <c r="J189" s="8" t="n">
        <f aca="false">+[3]data1rev!H188</f>
        <v>10791.59</v>
      </c>
      <c r="K189" s="8" t="n">
        <f aca="false">+[3]data1rev!I188</f>
        <v>10791.59</v>
      </c>
      <c r="L189" s="8" t="n">
        <f aca="false">+[3]data1rev!J188</f>
        <v>10821.156</v>
      </c>
      <c r="M189" s="8" t="n">
        <f aca="false">+[3]data1rev!K188</f>
        <v>10791.59</v>
      </c>
      <c r="N189" s="8" t="n">
        <f aca="false">+[3]data1rev!L188</f>
        <v>10791.59</v>
      </c>
      <c r="O189" s="8" t="n">
        <f aca="false">+[3]data1rev!M188</f>
        <v>10275.62</v>
      </c>
      <c r="P189" s="8" t="n">
        <f aca="false">+[3]data1rev!N188</f>
        <v>10129.416</v>
      </c>
      <c r="Q189" s="8" t="n">
        <f aca="false">+[3]data1rev!O188</f>
        <v>10101.74</v>
      </c>
      <c r="R189" s="8" t="n">
        <f aca="false">+[3]data1rev!P188</f>
        <v>0</v>
      </c>
      <c r="S189" s="8" t="n">
        <f aca="false">+[3]data1rev!Q188</f>
        <v>0</v>
      </c>
      <c r="T189" s="8" t="n">
        <f aca="false">+[3]data1rev!R188</f>
        <v>0</v>
      </c>
      <c r="U189" s="8" t="n">
        <f aca="false">+[3]data1rev!S188</f>
        <v>0</v>
      </c>
      <c r="V189" s="8" t="n">
        <f aca="false">+[3]data1rev!T188</f>
        <v>0</v>
      </c>
      <c r="W189" s="8" t="n">
        <f aca="false">+[3]data1rev!U188</f>
        <v>0</v>
      </c>
      <c r="X189" s="8" t="n">
        <f aca="false">+[3]data1rev!V188</f>
        <v>0</v>
      </c>
      <c r="Y189" s="8" t="n">
        <f aca="false">+[3]data1rev!W188</f>
        <v>0</v>
      </c>
      <c r="Z189" s="8" t="n">
        <f aca="false">+[3]data1rev!X188</f>
        <v>0</v>
      </c>
      <c r="AA189" s="8" t="n">
        <f aca="false">+[3]data1rev!Y188</f>
        <v>0</v>
      </c>
      <c r="AB189" s="9"/>
      <c r="AC189" s="9"/>
      <c r="AD189" s="9"/>
      <c r="AE189" s="9"/>
      <c r="AF189" s="9"/>
      <c r="AG189" s="9"/>
      <c r="AH189" s="9"/>
      <c r="AI189" s="9"/>
      <c r="AJ189" s="9"/>
      <c r="AK189" s="1"/>
      <c r="AL189" s="1" t="e">
        <f aca="false">SUMPRODUCT(B189:AJ189,PVCapPrice)</f>
        <v>#DIV/0!</v>
      </c>
      <c r="AM189" s="1"/>
      <c r="AN189" s="1"/>
      <c r="AO189" s="1"/>
      <c r="AP189" s="1"/>
      <c r="AQ189" s="1"/>
    </row>
    <row r="190" customFormat="false" ht="11.25" hidden="false" customHeight="false" outlineLevel="0" collapsed="false">
      <c r="A190" s="1" t="n">
        <v>188</v>
      </c>
      <c r="B190" s="16"/>
      <c r="C190" s="8" t="n">
        <f aca="false">+[3]data1rev!A189</f>
        <v>21687.04</v>
      </c>
      <c r="D190" s="8" t="n">
        <f aca="false">+[3]data1rev!B189</f>
        <v>15575.226</v>
      </c>
      <c r="E190" s="8" t="n">
        <f aca="false">+[3]data1rev!C189</f>
        <v>13222.39</v>
      </c>
      <c r="F190" s="8" t="n">
        <f aca="false">+[3]data1rev!D189</f>
        <v>13061.89</v>
      </c>
      <c r="G190" s="8" t="n">
        <f aca="false">+[3]data1rev!E189</f>
        <v>13061.89</v>
      </c>
      <c r="H190" s="8" t="n">
        <f aca="false">+[3]data1rev!F189</f>
        <v>10821.156</v>
      </c>
      <c r="I190" s="8" t="n">
        <f aca="false">+[3]data1rev!G189</f>
        <v>10791.59</v>
      </c>
      <c r="J190" s="8" t="n">
        <f aca="false">+[3]data1rev!H189</f>
        <v>10791.59</v>
      </c>
      <c r="K190" s="8" t="n">
        <f aca="false">+[3]data1rev!I189</f>
        <v>10791.59</v>
      </c>
      <c r="L190" s="8" t="n">
        <f aca="false">+[3]data1rev!J189</f>
        <v>10821.156</v>
      </c>
      <c r="M190" s="8" t="n">
        <f aca="false">+[3]data1rev!K189</f>
        <v>10791.59</v>
      </c>
      <c r="N190" s="8" t="n">
        <f aca="false">+[3]data1rev!L189</f>
        <v>10791.59</v>
      </c>
      <c r="O190" s="8" t="n">
        <f aca="false">+[3]data1rev!M189</f>
        <v>10275.62</v>
      </c>
      <c r="P190" s="8" t="n">
        <f aca="false">+[3]data1rev!N189</f>
        <v>10129.416</v>
      </c>
      <c r="Q190" s="8" t="n">
        <f aca="false">+[3]data1rev!O189</f>
        <v>10101.74</v>
      </c>
      <c r="R190" s="8" t="n">
        <f aca="false">+[3]data1rev!P189</f>
        <v>0</v>
      </c>
      <c r="S190" s="8" t="n">
        <f aca="false">+[3]data1rev!Q189</f>
        <v>0</v>
      </c>
      <c r="T190" s="8" t="n">
        <f aca="false">+[3]data1rev!R189</f>
        <v>0</v>
      </c>
      <c r="U190" s="8" t="n">
        <f aca="false">+[3]data1rev!S189</f>
        <v>0</v>
      </c>
      <c r="V190" s="8" t="n">
        <f aca="false">+[3]data1rev!T189</f>
        <v>0</v>
      </c>
      <c r="W190" s="8" t="n">
        <f aca="false">+[3]data1rev!U189</f>
        <v>0</v>
      </c>
      <c r="X190" s="8" t="n">
        <f aca="false">+[3]data1rev!V189</f>
        <v>0</v>
      </c>
      <c r="Y190" s="8" t="n">
        <f aca="false">+[3]data1rev!W189</f>
        <v>0</v>
      </c>
      <c r="Z190" s="8" t="n">
        <f aca="false">+[3]data1rev!X189</f>
        <v>0</v>
      </c>
      <c r="AA190" s="8" t="n">
        <f aca="false">+[3]data1rev!Y189</f>
        <v>0</v>
      </c>
      <c r="AB190" s="9"/>
      <c r="AC190" s="9"/>
      <c r="AD190" s="9"/>
      <c r="AE190" s="9"/>
      <c r="AF190" s="9"/>
      <c r="AG190" s="9"/>
      <c r="AH190" s="9"/>
      <c r="AI190" s="9"/>
      <c r="AJ190" s="9"/>
      <c r="AK190" s="1"/>
      <c r="AL190" s="1" t="e">
        <f aca="false">SUMPRODUCT(B190:AJ190,PVCapPrice)</f>
        <v>#DIV/0!</v>
      </c>
      <c r="AM190" s="1"/>
      <c r="AN190" s="1"/>
      <c r="AO190" s="1"/>
      <c r="AP190" s="1"/>
      <c r="AQ190" s="1"/>
    </row>
    <row r="191" customFormat="false" ht="11.25" hidden="false" customHeight="false" outlineLevel="0" collapsed="false">
      <c r="A191" s="1" t="n">
        <v>189</v>
      </c>
      <c r="B191" s="16"/>
      <c r="C191" s="8" t="n">
        <f aca="false">+[3]data1rev!A190</f>
        <v>21687.04</v>
      </c>
      <c r="D191" s="8" t="n">
        <f aca="false">+[3]data1rev!B190</f>
        <v>15575.226</v>
      </c>
      <c r="E191" s="8" t="n">
        <f aca="false">+[3]data1rev!C190</f>
        <v>13222.39</v>
      </c>
      <c r="F191" s="8" t="n">
        <f aca="false">+[3]data1rev!D190</f>
        <v>13061.89</v>
      </c>
      <c r="G191" s="8" t="n">
        <f aca="false">+[3]data1rev!E190</f>
        <v>13061.89</v>
      </c>
      <c r="H191" s="8" t="n">
        <f aca="false">+[3]data1rev!F190</f>
        <v>10821.156</v>
      </c>
      <c r="I191" s="8" t="n">
        <f aca="false">+[3]data1rev!G190</f>
        <v>10791.59</v>
      </c>
      <c r="J191" s="8" t="n">
        <f aca="false">+[3]data1rev!H190</f>
        <v>10791.59</v>
      </c>
      <c r="K191" s="8" t="n">
        <f aca="false">+[3]data1rev!I190</f>
        <v>10791.59</v>
      </c>
      <c r="L191" s="8" t="n">
        <f aca="false">+[3]data1rev!J190</f>
        <v>10821.156</v>
      </c>
      <c r="M191" s="8" t="n">
        <f aca="false">+[3]data1rev!K190</f>
        <v>10791.59</v>
      </c>
      <c r="N191" s="8" t="n">
        <f aca="false">+[3]data1rev!L190</f>
        <v>10791.59</v>
      </c>
      <c r="O191" s="8" t="n">
        <f aca="false">+[3]data1rev!M190</f>
        <v>10275.62</v>
      </c>
      <c r="P191" s="8" t="n">
        <f aca="false">+[3]data1rev!N190</f>
        <v>10129.416</v>
      </c>
      <c r="Q191" s="8" t="n">
        <f aca="false">+[3]data1rev!O190</f>
        <v>10101.74</v>
      </c>
      <c r="R191" s="8" t="n">
        <f aca="false">+[3]data1rev!P190</f>
        <v>0</v>
      </c>
      <c r="S191" s="8" t="n">
        <f aca="false">+[3]data1rev!Q190</f>
        <v>0</v>
      </c>
      <c r="T191" s="8" t="n">
        <f aca="false">+[3]data1rev!R190</f>
        <v>0</v>
      </c>
      <c r="U191" s="8" t="n">
        <f aca="false">+[3]data1rev!S190</f>
        <v>0</v>
      </c>
      <c r="V191" s="8" t="n">
        <f aca="false">+[3]data1rev!T190</f>
        <v>0</v>
      </c>
      <c r="W191" s="8" t="n">
        <f aca="false">+[3]data1rev!U190</f>
        <v>0</v>
      </c>
      <c r="X191" s="8" t="n">
        <f aca="false">+[3]data1rev!V190</f>
        <v>0</v>
      </c>
      <c r="Y191" s="8" t="n">
        <f aca="false">+[3]data1rev!W190</f>
        <v>0</v>
      </c>
      <c r="Z191" s="8" t="n">
        <f aca="false">+[3]data1rev!X190</f>
        <v>0</v>
      </c>
      <c r="AA191" s="8" t="n">
        <f aca="false">+[3]data1rev!Y190</f>
        <v>0</v>
      </c>
      <c r="AB191" s="9"/>
      <c r="AC191" s="9"/>
      <c r="AD191" s="9"/>
      <c r="AE191" s="9"/>
      <c r="AF191" s="9"/>
      <c r="AG191" s="9"/>
      <c r="AH191" s="9"/>
      <c r="AI191" s="9"/>
      <c r="AJ191" s="9"/>
      <c r="AK191" s="1"/>
      <c r="AL191" s="1" t="e">
        <f aca="false">SUMPRODUCT(B191:AJ191,PVCapPrice)</f>
        <v>#DIV/0!</v>
      </c>
      <c r="AM191" s="1"/>
      <c r="AN191" s="1"/>
      <c r="AO191" s="1"/>
      <c r="AP191" s="1"/>
      <c r="AQ191" s="1"/>
    </row>
    <row r="192" customFormat="false" ht="11.25" hidden="false" customHeight="false" outlineLevel="0" collapsed="false">
      <c r="A192" s="1" t="n">
        <v>190</v>
      </c>
      <c r="B192" s="16"/>
      <c r="C192" s="8" t="n">
        <f aca="false">+[3]data1rev!A191</f>
        <v>21687.04</v>
      </c>
      <c r="D192" s="8" t="n">
        <f aca="false">+[3]data1rev!B191</f>
        <v>15575.226</v>
      </c>
      <c r="E192" s="8" t="n">
        <f aca="false">+[3]data1rev!C191</f>
        <v>13222.39</v>
      </c>
      <c r="F192" s="8" t="n">
        <f aca="false">+[3]data1rev!D191</f>
        <v>13061.89</v>
      </c>
      <c r="G192" s="8" t="n">
        <f aca="false">+[3]data1rev!E191</f>
        <v>13061.89</v>
      </c>
      <c r="H192" s="8" t="n">
        <f aca="false">+[3]data1rev!F191</f>
        <v>10821.156</v>
      </c>
      <c r="I192" s="8" t="n">
        <f aca="false">+[3]data1rev!G191</f>
        <v>10791.59</v>
      </c>
      <c r="J192" s="8" t="n">
        <f aca="false">+[3]data1rev!H191</f>
        <v>10791.59</v>
      </c>
      <c r="K192" s="8" t="n">
        <f aca="false">+[3]data1rev!I191</f>
        <v>10791.59</v>
      </c>
      <c r="L192" s="8" t="n">
        <f aca="false">+[3]data1rev!J191</f>
        <v>10821.156</v>
      </c>
      <c r="M192" s="8" t="n">
        <f aca="false">+[3]data1rev!K191</f>
        <v>10791.59</v>
      </c>
      <c r="N192" s="8" t="n">
        <f aca="false">+[3]data1rev!L191</f>
        <v>10791.59</v>
      </c>
      <c r="O192" s="8" t="n">
        <f aca="false">+[3]data1rev!M191</f>
        <v>10275.62</v>
      </c>
      <c r="P192" s="8" t="n">
        <f aca="false">+[3]data1rev!N191</f>
        <v>10129.416</v>
      </c>
      <c r="Q192" s="8" t="n">
        <f aca="false">+[3]data1rev!O191</f>
        <v>10101.74</v>
      </c>
      <c r="R192" s="8" t="n">
        <f aca="false">+[3]data1rev!P191</f>
        <v>0</v>
      </c>
      <c r="S192" s="8" t="n">
        <f aca="false">+[3]data1rev!Q191</f>
        <v>0</v>
      </c>
      <c r="T192" s="8" t="n">
        <f aca="false">+[3]data1rev!R191</f>
        <v>0</v>
      </c>
      <c r="U192" s="8" t="n">
        <f aca="false">+[3]data1rev!S191</f>
        <v>0</v>
      </c>
      <c r="V192" s="8" t="n">
        <f aca="false">+[3]data1rev!T191</f>
        <v>0</v>
      </c>
      <c r="W192" s="8" t="n">
        <f aca="false">+[3]data1rev!U191</f>
        <v>0</v>
      </c>
      <c r="X192" s="8" t="n">
        <f aca="false">+[3]data1rev!V191</f>
        <v>0</v>
      </c>
      <c r="Y192" s="8" t="n">
        <f aca="false">+[3]data1rev!W191</f>
        <v>0</v>
      </c>
      <c r="Z192" s="8" t="n">
        <f aca="false">+[3]data1rev!X191</f>
        <v>0</v>
      </c>
      <c r="AA192" s="8" t="n">
        <f aca="false">+[3]data1rev!Y191</f>
        <v>0</v>
      </c>
      <c r="AB192" s="9"/>
      <c r="AC192" s="9"/>
      <c r="AD192" s="9"/>
      <c r="AE192" s="9"/>
      <c r="AF192" s="9"/>
      <c r="AG192" s="9"/>
      <c r="AH192" s="9"/>
      <c r="AI192" s="9"/>
      <c r="AJ192" s="9"/>
      <c r="AK192" s="1"/>
      <c r="AL192" s="1" t="e">
        <f aca="false">SUMPRODUCT(B192:AJ192,PVCapPrice)</f>
        <v>#DIV/0!</v>
      </c>
      <c r="AM192" s="1"/>
      <c r="AN192" s="1"/>
      <c r="AO192" s="1"/>
      <c r="AP192" s="1"/>
      <c r="AQ192" s="1"/>
    </row>
    <row r="193" customFormat="false" ht="11.25" hidden="false" customHeight="false" outlineLevel="0" collapsed="false">
      <c r="A193" s="1" t="n">
        <v>191</v>
      </c>
      <c r="B193" s="16"/>
      <c r="C193" s="8" t="n">
        <f aca="false">+[3]data1rev!A192</f>
        <v>21687.04</v>
      </c>
      <c r="D193" s="8" t="n">
        <f aca="false">+[3]data1rev!B192</f>
        <v>15575.226</v>
      </c>
      <c r="E193" s="8" t="n">
        <f aca="false">+[3]data1rev!C192</f>
        <v>13222.39</v>
      </c>
      <c r="F193" s="8" t="n">
        <f aca="false">+[3]data1rev!D192</f>
        <v>13061.89</v>
      </c>
      <c r="G193" s="8" t="n">
        <f aca="false">+[3]data1rev!E192</f>
        <v>13061.89</v>
      </c>
      <c r="H193" s="8" t="n">
        <f aca="false">+[3]data1rev!F192</f>
        <v>10821.156</v>
      </c>
      <c r="I193" s="8" t="n">
        <f aca="false">+[3]data1rev!G192</f>
        <v>10791.59</v>
      </c>
      <c r="J193" s="8" t="n">
        <f aca="false">+[3]data1rev!H192</f>
        <v>10791.59</v>
      </c>
      <c r="K193" s="8" t="n">
        <f aca="false">+[3]data1rev!I192</f>
        <v>10791.59</v>
      </c>
      <c r="L193" s="8" t="n">
        <f aca="false">+[3]data1rev!J192</f>
        <v>10821.156</v>
      </c>
      <c r="M193" s="8" t="n">
        <f aca="false">+[3]data1rev!K192</f>
        <v>10791.59</v>
      </c>
      <c r="N193" s="8" t="n">
        <f aca="false">+[3]data1rev!L192</f>
        <v>10791.59</v>
      </c>
      <c r="O193" s="8" t="n">
        <f aca="false">+[3]data1rev!M192</f>
        <v>10275.62</v>
      </c>
      <c r="P193" s="8" t="n">
        <f aca="false">+[3]data1rev!N192</f>
        <v>10129.416</v>
      </c>
      <c r="Q193" s="8" t="n">
        <f aca="false">+[3]data1rev!O192</f>
        <v>10101.74</v>
      </c>
      <c r="R193" s="8" t="n">
        <f aca="false">+[3]data1rev!P192</f>
        <v>0</v>
      </c>
      <c r="S193" s="8" t="n">
        <f aca="false">+[3]data1rev!Q192</f>
        <v>0</v>
      </c>
      <c r="T193" s="8" t="n">
        <f aca="false">+[3]data1rev!R192</f>
        <v>0</v>
      </c>
      <c r="U193" s="8" t="n">
        <f aca="false">+[3]data1rev!S192</f>
        <v>0</v>
      </c>
      <c r="V193" s="8" t="n">
        <f aca="false">+[3]data1rev!T192</f>
        <v>0</v>
      </c>
      <c r="W193" s="8" t="n">
        <f aca="false">+[3]data1rev!U192</f>
        <v>0</v>
      </c>
      <c r="X193" s="8" t="n">
        <f aca="false">+[3]data1rev!V192</f>
        <v>0</v>
      </c>
      <c r="Y193" s="8" t="n">
        <f aca="false">+[3]data1rev!W192</f>
        <v>0</v>
      </c>
      <c r="Z193" s="8" t="n">
        <f aca="false">+[3]data1rev!X192</f>
        <v>0</v>
      </c>
      <c r="AA193" s="8" t="n">
        <f aca="false">+[3]data1rev!Y192</f>
        <v>0</v>
      </c>
      <c r="AB193" s="9"/>
      <c r="AC193" s="9"/>
      <c r="AD193" s="9"/>
      <c r="AE193" s="9"/>
      <c r="AF193" s="9"/>
      <c r="AG193" s="9"/>
      <c r="AH193" s="9"/>
      <c r="AI193" s="9"/>
      <c r="AJ193" s="9"/>
      <c r="AK193" s="1"/>
      <c r="AL193" s="1" t="e">
        <f aca="false">SUMPRODUCT(B193:AJ193,PVCapPrice)</f>
        <v>#DIV/0!</v>
      </c>
      <c r="AM193" s="1"/>
      <c r="AN193" s="1"/>
      <c r="AO193" s="1"/>
      <c r="AP193" s="1"/>
      <c r="AQ193" s="1"/>
    </row>
    <row r="194" customFormat="false" ht="11.25" hidden="false" customHeight="false" outlineLevel="0" collapsed="false">
      <c r="A194" s="1" t="n">
        <v>192</v>
      </c>
      <c r="B194" s="16"/>
      <c r="C194" s="8" t="n">
        <f aca="false">+[3]data1rev!A193</f>
        <v>21687.04</v>
      </c>
      <c r="D194" s="8" t="n">
        <f aca="false">+[3]data1rev!B193</f>
        <v>15575.226</v>
      </c>
      <c r="E194" s="8" t="n">
        <f aca="false">+[3]data1rev!C193</f>
        <v>13222.39</v>
      </c>
      <c r="F194" s="8" t="n">
        <f aca="false">+[3]data1rev!D193</f>
        <v>13061.89</v>
      </c>
      <c r="G194" s="8" t="n">
        <f aca="false">+[3]data1rev!E193</f>
        <v>13061.89</v>
      </c>
      <c r="H194" s="8" t="n">
        <f aca="false">+[3]data1rev!F193</f>
        <v>10821.156</v>
      </c>
      <c r="I194" s="8" t="n">
        <f aca="false">+[3]data1rev!G193</f>
        <v>10791.59</v>
      </c>
      <c r="J194" s="8" t="n">
        <f aca="false">+[3]data1rev!H193</f>
        <v>10791.59</v>
      </c>
      <c r="K194" s="8" t="n">
        <f aca="false">+[3]data1rev!I193</f>
        <v>10791.59</v>
      </c>
      <c r="L194" s="8" t="n">
        <f aca="false">+[3]data1rev!J193</f>
        <v>10821.156</v>
      </c>
      <c r="M194" s="8" t="n">
        <f aca="false">+[3]data1rev!K193</f>
        <v>10791.59</v>
      </c>
      <c r="N194" s="8" t="n">
        <f aca="false">+[3]data1rev!L193</f>
        <v>10791.59</v>
      </c>
      <c r="O194" s="8" t="n">
        <f aca="false">+[3]data1rev!M193</f>
        <v>10275.62</v>
      </c>
      <c r="P194" s="8" t="n">
        <f aca="false">+[3]data1rev!N193</f>
        <v>10129.416</v>
      </c>
      <c r="Q194" s="8" t="n">
        <f aca="false">+[3]data1rev!O193</f>
        <v>10101.74</v>
      </c>
      <c r="R194" s="8" t="n">
        <f aca="false">+[3]data1rev!P193</f>
        <v>0</v>
      </c>
      <c r="S194" s="8" t="n">
        <f aca="false">+[3]data1rev!Q193</f>
        <v>0</v>
      </c>
      <c r="T194" s="8" t="n">
        <f aca="false">+[3]data1rev!R193</f>
        <v>0</v>
      </c>
      <c r="U194" s="8" t="n">
        <f aca="false">+[3]data1rev!S193</f>
        <v>0</v>
      </c>
      <c r="V194" s="8" t="n">
        <f aca="false">+[3]data1rev!T193</f>
        <v>0</v>
      </c>
      <c r="W194" s="8" t="n">
        <f aca="false">+[3]data1rev!U193</f>
        <v>0</v>
      </c>
      <c r="X194" s="8" t="n">
        <f aca="false">+[3]data1rev!V193</f>
        <v>0</v>
      </c>
      <c r="Y194" s="8" t="n">
        <f aca="false">+[3]data1rev!W193</f>
        <v>0</v>
      </c>
      <c r="Z194" s="8" t="n">
        <f aca="false">+[3]data1rev!X193</f>
        <v>0</v>
      </c>
      <c r="AA194" s="8" t="n">
        <f aca="false">+[3]data1rev!Y193</f>
        <v>0</v>
      </c>
      <c r="AB194" s="9"/>
      <c r="AC194" s="9"/>
      <c r="AD194" s="9"/>
      <c r="AE194" s="9"/>
      <c r="AF194" s="9"/>
      <c r="AG194" s="9"/>
      <c r="AH194" s="9"/>
      <c r="AI194" s="9"/>
      <c r="AJ194" s="9"/>
      <c r="AK194" s="1"/>
      <c r="AL194" s="1" t="e">
        <f aca="false">SUMPRODUCT(B194:AJ194,PVCapPrice)</f>
        <v>#DIV/0!</v>
      </c>
      <c r="AM194" s="1"/>
      <c r="AN194" s="1"/>
      <c r="AO194" s="1"/>
      <c r="AP194" s="1"/>
      <c r="AQ194" s="1"/>
    </row>
    <row r="195" customFormat="false" ht="11.25" hidden="false" customHeight="false" outlineLevel="0" collapsed="false">
      <c r="A195" s="1" t="n">
        <v>193</v>
      </c>
      <c r="B195" s="16"/>
      <c r="C195" s="8" t="n">
        <f aca="false">+[3]data1rev!A194</f>
        <v>21687.04</v>
      </c>
      <c r="D195" s="8" t="n">
        <f aca="false">+[3]data1rev!B194</f>
        <v>15575.226</v>
      </c>
      <c r="E195" s="8" t="n">
        <f aca="false">+[3]data1rev!C194</f>
        <v>13222.39</v>
      </c>
      <c r="F195" s="8" t="n">
        <f aca="false">+[3]data1rev!D194</f>
        <v>13061.89</v>
      </c>
      <c r="G195" s="8" t="n">
        <f aca="false">+[3]data1rev!E194</f>
        <v>13061.89</v>
      </c>
      <c r="H195" s="8" t="n">
        <f aca="false">+[3]data1rev!F194</f>
        <v>10821.156</v>
      </c>
      <c r="I195" s="8" t="n">
        <f aca="false">+[3]data1rev!G194</f>
        <v>10791.59</v>
      </c>
      <c r="J195" s="8" t="n">
        <f aca="false">+[3]data1rev!H194</f>
        <v>10791.59</v>
      </c>
      <c r="K195" s="8" t="n">
        <f aca="false">+[3]data1rev!I194</f>
        <v>10791.59</v>
      </c>
      <c r="L195" s="8" t="n">
        <f aca="false">+[3]data1rev!J194</f>
        <v>10821.156</v>
      </c>
      <c r="M195" s="8" t="n">
        <f aca="false">+[3]data1rev!K194</f>
        <v>10791.59</v>
      </c>
      <c r="N195" s="8" t="n">
        <f aca="false">+[3]data1rev!L194</f>
        <v>10791.59</v>
      </c>
      <c r="O195" s="8" t="n">
        <f aca="false">+[3]data1rev!M194</f>
        <v>10275.62</v>
      </c>
      <c r="P195" s="8" t="n">
        <f aca="false">+[3]data1rev!N194</f>
        <v>10129.416</v>
      </c>
      <c r="Q195" s="8" t="n">
        <f aca="false">+[3]data1rev!O194</f>
        <v>10101.74</v>
      </c>
      <c r="R195" s="8" t="n">
        <f aca="false">+[3]data1rev!P194</f>
        <v>0</v>
      </c>
      <c r="S195" s="8" t="n">
        <f aca="false">+[3]data1rev!Q194</f>
        <v>0</v>
      </c>
      <c r="T195" s="8" t="n">
        <f aca="false">+[3]data1rev!R194</f>
        <v>0</v>
      </c>
      <c r="U195" s="8" t="n">
        <f aca="false">+[3]data1rev!S194</f>
        <v>0</v>
      </c>
      <c r="V195" s="8" t="n">
        <f aca="false">+[3]data1rev!T194</f>
        <v>0</v>
      </c>
      <c r="W195" s="8" t="n">
        <f aca="false">+[3]data1rev!U194</f>
        <v>0</v>
      </c>
      <c r="X195" s="8" t="n">
        <f aca="false">+[3]data1rev!V194</f>
        <v>0</v>
      </c>
      <c r="Y195" s="8" t="n">
        <f aca="false">+[3]data1rev!W194</f>
        <v>0</v>
      </c>
      <c r="Z195" s="8" t="n">
        <f aca="false">+[3]data1rev!X194</f>
        <v>0</v>
      </c>
      <c r="AA195" s="8" t="n">
        <f aca="false">+[3]data1rev!Y194</f>
        <v>0</v>
      </c>
      <c r="AB195" s="9"/>
      <c r="AC195" s="9"/>
      <c r="AD195" s="9"/>
      <c r="AE195" s="9"/>
      <c r="AF195" s="9"/>
      <c r="AG195" s="9"/>
      <c r="AH195" s="9"/>
      <c r="AI195" s="9"/>
      <c r="AJ195" s="9"/>
      <c r="AK195" s="1"/>
      <c r="AL195" s="1" t="e">
        <f aca="false">SUMPRODUCT(B195:AJ195,PVCapPrice)</f>
        <v>#DIV/0!</v>
      </c>
      <c r="AM195" s="1"/>
      <c r="AN195" s="1"/>
      <c r="AO195" s="1"/>
      <c r="AP195" s="1"/>
      <c r="AQ195" s="1"/>
    </row>
    <row r="196" customFormat="false" ht="11.25" hidden="false" customHeight="false" outlineLevel="0" collapsed="false">
      <c r="A196" s="1" t="n">
        <v>194</v>
      </c>
      <c r="B196" s="16"/>
      <c r="C196" s="8" t="n">
        <f aca="false">+[3]data1rev!A195</f>
        <v>21687.04</v>
      </c>
      <c r="D196" s="8" t="n">
        <f aca="false">+[3]data1rev!B195</f>
        <v>15575.226</v>
      </c>
      <c r="E196" s="8" t="n">
        <f aca="false">+[3]data1rev!C195</f>
        <v>13222.39</v>
      </c>
      <c r="F196" s="8" t="n">
        <f aca="false">+[3]data1rev!D195</f>
        <v>13061.89</v>
      </c>
      <c r="G196" s="8" t="n">
        <f aca="false">+[3]data1rev!E195</f>
        <v>13061.89</v>
      </c>
      <c r="H196" s="8" t="n">
        <f aca="false">+[3]data1rev!F195</f>
        <v>10821.156</v>
      </c>
      <c r="I196" s="8" t="n">
        <f aca="false">+[3]data1rev!G195</f>
        <v>10791.59</v>
      </c>
      <c r="J196" s="8" t="n">
        <f aca="false">+[3]data1rev!H195</f>
        <v>10791.59</v>
      </c>
      <c r="K196" s="8" t="n">
        <f aca="false">+[3]data1rev!I195</f>
        <v>10791.59</v>
      </c>
      <c r="L196" s="8" t="n">
        <f aca="false">+[3]data1rev!J195</f>
        <v>10821.156</v>
      </c>
      <c r="M196" s="8" t="n">
        <f aca="false">+[3]data1rev!K195</f>
        <v>10791.59</v>
      </c>
      <c r="N196" s="8" t="n">
        <f aca="false">+[3]data1rev!L195</f>
        <v>10791.59</v>
      </c>
      <c r="O196" s="8" t="n">
        <f aca="false">+[3]data1rev!M195</f>
        <v>10275.62</v>
      </c>
      <c r="P196" s="8" t="n">
        <f aca="false">+[3]data1rev!N195</f>
        <v>10129.416</v>
      </c>
      <c r="Q196" s="8" t="n">
        <f aca="false">+[3]data1rev!O195</f>
        <v>10101.74</v>
      </c>
      <c r="R196" s="8" t="n">
        <f aca="false">+[3]data1rev!P195</f>
        <v>0</v>
      </c>
      <c r="S196" s="8" t="n">
        <f aca="false">+[3]data1rev!Q195</f>
        <v>0</v>
      </c>
      <c r="T196" s="8" t="n">
        <f aca="false">+[3]data1rev!R195</f>
        <v>0</v>
      </c>
      <c r="U196" s="8" t="n">
        <f aca="false">+[3]data1rev!S195</f>
        <v>0</v>
      </c>
      <c r="V196" s="8" t="n">
        <f aca="false">+[3]data1rev!T195</f>
        <v>0</v>
      </c>
      <c r="W196" s="8" t="n">
        <f aca="false">+[3]data1rev!U195</f>
        <v>0</v>
      </c>
      <c r="X196" s="8" t="n">
        <f aca="false">+[3]data1rev!V195</f>
        <v>0</v>
      </c>
      <c r="Y196" s="8" t="n">
        <f aca="false">+[3]data1rev!W195</f>
        <v>0</v>
      </c>
      <c r="Z196" s="8" t="n">
        <f aca="false">+[3]data1rev!X195</f>
        <v>0</v>
      </c>
      <c r="AA196" s="8" t="n">
        <f aca="false">+[3]data1rev!Y195</f>
        <v>0</v>
      </c>
      <c r="AB196" s="9"/>
      <c r="AC196" s="9"/>
      <c r="AD196" s="9"/>
      <c r="AE196" s="9"/>
      <c r="AF196" s="9"/>
      <c r="AG196" s="9"/>
      <c r="AH196" s="9"/>
      <c r="AI196" s="9"/>
      <c r="AJ196" s="9"/>
      <c r="AK196" s="1"/>
      <c r="AL196" s="1" t="e">
        <f aca="false">SUMPRODUCT(B196:AJ196,PVCapPrice)</f>
        <v>#DIV/0!</v>
      </c>
      <c r="AM196" s="1"/>
      <c r="AN196" s="1"/>
      <c r="AO196" s="1"/>
      <c r="AP196" s="1"/>
      <c r="AQ196" s="1"/>
    </row>
    <row r="197" customFormat="false" ht="11.25" hidden="false" customHeight="false" outlineLevel="0" collapsed="false">
      <c r="A197" s="1" t="n">
        <v>195</v>
      </c>
      <c r="B197" s="16"/>
      <c r="C197" s="8" t="n">
        <f aca="false">+[3]data1rev!A196</f>
        <v>21687.04</v>
      </c>
      <c r="D197" s="8" t="n">
        <f aca="false">+[3]data1rev!B196</f>
        <v>15575.226</v>
      </c>
      <c r="E197" s="8" t="n">
        <f aca="false">+[3]data1rev!C196</f>
        <v>13222.39</v>
      </c>
      <c r="F197" s="8" t="n">
        <f aca="false">+[3]data1rev!D196</f>
        <v>13061.89</v>
      </c>
      <c r="G197" s="8" t="n">
        <f aca="false">+[3]data1rev!E196</f>
        <v>13061.89</v>
      </c>
      <c r="H197" s="8" t="n">
        <f aca="false">+[3]data1rev!F196</f>
        <v>10821.156</v>
      </c>
      <c r="I197" s="8" t="n">
        <f aca="false">+[3]data1rev!G196</f>
        <v>10791.59</v>
      </c>
      <c r="J197" s="8" t="n">
        <f aca="false">+[3]data1rev!H196</f>
        <v>10791.59</v>
      </c>
      <c r="K197" s="8" t="n">
        <f aca="false">+[3]data1rev!I196</f>
        <v>10791.59</v>
      </c>
      <c r="L197" s="8" t="n">
        <f aca="false">+[3]data1rev!J196</f>
        <v>10821.156</v>
      </c>
      <c r="M197" s="8" t="n">
        <f aca="false">+[3]data1rev!K196</f>
        <v>10791.59</v>
      </c>
      <c r="N197" s="8" t="n">
        <f aca="false">+[3]data1rev!L196</f>
        <v>10791.59</v>
      </c>
      <c r="O197" s="8" t="n">
        <f aca="false">+[3]data1rev!M196</f>
        <v>10275.62</v>
      </c>
      <c r="P197" s="8" t="n">
        <f aca="false">+[3]data1rev!N196</f>
        <v>10129.416</v>
      </c>
      <c r="Q197" s="8" t="n">
        <f aca="false">+[3]data1rev!O196</f>
        <v>10101.74</v>
      </c>
      <c r="R197" s="8" t="n">
        <f aca="false">+[3]data1rev!P196</f>
        <v>0</v>
      </c>
      <c r="S197" s="8" t="n">
        <f aca="false">+[3]data1rev!Q196</f>
        <v>0</v>
      </c>
      <c r="T197" s="8" t="n">
        <f aca="false">+[3]data1rev!R196</f>
        <v>0</v>
      </c>
      <c r="U197" s="8" t="n">
        <f aca="false">+[3]data1rev!S196</f>
        <v>0</v>
      </c>
      <c r="V197" s="8" t="n">
        <f aca="false">+[3]data1rev!T196</f>
        <v>0</v>
      </c>
      <c r="W197" s="8" t="n">
        <f aca="false">+[3]data1rev!U196</f>
        <v>0</v>
      </c>
      <c r="X197" s="8" t="n">
        <f aca="false">+[3]data1rev!V196</f>
        <v>0</v>
      </c>
      <c r="Y197" s="8" t="n">
        <f aca="false">+[3]data1rev!W196</f>
        <v>0</v>
      </c>
      <c r="Z197" s="8" t="n">
        <f aca="false">+[3]data1rev!X196</f>
        <v>0</v>
      </c>
      <c r="AA197" s="8" t="n">
        <f aca="false">+[3]data1rev!Y196</f>
        <v>0</v>
      </c>
      <c r="AB197" s="9"/>
      <c r="AC197" s="9"/>
      <c r="AD197" s="9"/>
      <c r="AE197" s="9"/>
      <c r="AF197" s="9"/>
      <c r="AG197" s="9"/>
      <c r="AH197" s="9"/>
      <c r="AI197" s="9"/>
      <c r="AJ197" s="9"/>
      <c r="AK197" s="1"/>
      <c r="AL197" s="1" t="e">
        <f aca="false">SUMPRODUCT(B197:AJ197,PVCapPrice)</f>
        <v>#DIV/0!</v>
      </c>
      <c r="AM197" s="1"/>
      <c r="AN197" s="1"/>
      <c r="AO197" s="1"/>
      <c r="AP197" s="1"/>
      <c r="AQ197" s="1"/>
    </row>
    <row r="198" customFormat="false" ht="11.25" hidden="false" customHeight="false" outlineLevel="0" collapsed="false">
      <c r="A198" s="1" t="n">
        <v>196</v>
      </c>
      <c r="B198" s="16"/>
      <c r="C198" s="8" t="n">
        <f aca="false">+[3]data1rev!A197</f>
        <v>21687.04</v>
      </c>
      <c r="D198" s="8" t="n">
        <f aca="false">+[3]data1rev!B197</f>
        <v>15575.226</v>
      </c>
      <c r="E198" s="8" t="n">
        <f aca="false">+[3]data1rev!C197</f>
        <v>13222.39</v>
      </c>
      <c r="F198" s="8" t="n">
        <f aca="false">+[3]data1rev!D197</f>
        <v>13061.89</v>
      </c>
      <c r="G198" s="8" t="n">
        <f aca="false">+[3]data1rev!E197</f>
        <v>13061.89</v>
      </c>
      <c r="H198" s="8" t="n">
        <f aca="false">+[3]data1rev!F197</f>
        <v>10821.156</v>
      </c>
      <c r="I198" s="8" t="n">
        <f aca="false">+[3]data1rev!G197</f>
        <v>10791.59</v>
      </c>
      <c r="J198" s="8" t="n">
        <f aca="false">+[3]data1rev!H197</f>
        <v>10791.59</v>
      </c>
      <c r="K198" s="8" t="n">
        <f aca="false">+[3]data1rev!I197</f>
        <v>10791.59</v>
      </c>
      <c r="L198" s="8" t="n">
        <f aca="false">+[3]data1rev!J197</f>
        <v>10821.156</v>
      </c>
      <c r="M198" s="8" t="n">
        <f aca="false">+[3]data1rev!K197</f>
        <v>10791.59</v>
      </c>
      <c r="N198" s="8" t="n">
        <f aca="false">+[3]data1rev!L197</f>
        <v>10791.59</v>
      </c>
      <c r="O198" s="8" t="n">
        <f aca="false">+[3]data1rev!M197</f>
        <v>10275.62</v>
      </c>
      <c r="P198" s="8" t="n">
        <f aca="false">+[3]data1rev!N197</f>
        <v>10129.416</v>
      </c>
      <c r="Q198" s="8" t="n">
        <f aca="false">+[3]data1rev!O197</f>
        <v>10101.74</v>
      </c>
      <c r="R198" s="8" t="n">
        <f aca="false">+[3]data1rev!P197</f>
        <v>0</v>
      </c>
      <c r="S198" s="8" t="n">
        <f aca="false">+[3]data1rev!Q197</f>
        <v>0</v>
      </c>
      <c r="T198" s="8" t="n">
        <f aca="false">+[3]data1rev!R197</f>
        <v>0</v>
      </c>
      <c r="U198" s="8" t="n">
        <f aca="false">+[3]data1rev!S197</f>
        <v>0</v>
      </c>
      <c r="V198" s="8" t="n">
        <f aca="false">+[3]data1rev!T197</f>
        <v>0</v>
      </c>
      <c r="W198" s="8" t="n">
        <f aca="false">+[3]data1rev!U197</f>
        <v>0</v>
      </c>
      <c r="X198" s="8" t="n">
        <f aca="false">+[3]data1rev!V197</f>
        <v>0</v>
      </c>
      <c r="Y198" s="8" t="n">
        <f aca="false">+[3]data1rev!W197</f>
        <v>0</v>
      </c>
      <c r="Z198" s="8" t="n">
        <f aca="false">+[3]data1rev!X197</f>
        <v>0</v>
      </c>
      <c r="AA198" s="8" t="n">
        <f aca="false">+[3]data1rev!Y197</f>
        <v>0</v>
      </c>
      <c r="AB198" s="9"/>
      <c r="AC198" s="9"/>
      <c r="AD198" s="9"/>
      <c r="AE198" s="9"/>
      <c r="AF198" s="9"/>
      <c r="AG198" s="9"/>
      <c r="AH198" s="9"/>
      <c r="AI198" s="9"/>
      <c r="AJ198" s="9"/>
      <c r="AK198" s="1"/>
      <c r="AL198" s="1" t="e">
        <f aca="false">SUMPRODUCT(B198:AJ198,PVCapPrice)</f>
        <v>#DIV/0!</v>
      </c>
      <c r="AM198" s="1"/>
      <c r="AN198" s="1"/>
      <c r="AO198" s="1"/>
      <c r="AP198" s="1"/>
      <c r="AQ198" s="1"/>
    </row>
    <row r="199" customFormat="false" ht="11.25" hidden="false" customHeight="false" outlineLevel="0" collapsed="false">
      <c r="A199" s="1" t="n">
        <v>197</v>
      </c>
      <c r="B199" s="16"/>
      <c r="C199" s="8" t="n">
        <f aca="false">+[3]data1rev!A198</f>
        <v>21687.04</v>
      </c>
      <c r="D199" s="8" t="n">
        <f aca="false">+[3]data1rev!B198</f>
        <v>15575.226</v>
      </c>
      <c r="E199" s="8" t="n">
        <f aca="false">+[3]data1rev!C198</f>
        <v>13222.39</v>
      </c>
      <c r="F199" s="8" t="n">
        <f aca="false">+[3]data1rev!D198</f>
        <v>13061.89</v>
      </c>
      <c r="G199" s="8" t="n">
        <f aca="false">+[3]data1rev!E198</f>
        <v>13061.89</v>
      </c>
      <c r="H199" s="8" t="n">
        <f aca="false">+[3]data1rev!F198</f>
        <v>10821.156</v>
      </c>
      <c r="I199" s="8" t="n">
        <f aca="false">+[3]data1rev!G198</f>
        <v>10791.59</v>
      </c>
      <c r="J199" s="8" t="n">
        <f aca="false">+[3]data1rev!H198</f>
        <v>10791.59</v>
      </c>
      <c r="K199" s="8" t="n">
        <f aca="false">+[3]data1rev!I198</f>
        <v>10791.59</v>
      </c>
      <c r="L199" s="8" t="n">
        <f aca="false">+[3]data1rev!J198</f>
        <v>10821.156</v>
      </c>
      <c r="M199" s="8" t="n">
        <f aca="false">+[3]data1rev!K198</f>
        <v>10791.59</v>
      </c>
      <c r="N199" s="8" t="n">
        <f aca="false">+[3]data1rev!L198</f>
        <v>10791.59</v>
      </c>
      <c r="O199" s="8" t="n">
        <f aca="false">+[3]data1rev!M198</f>
        <v>10275.62</v>
      </c>
      <c r="P199" s="8" t="n">
        <f aca="false">+[3]data1rev!N198</f>
        <v>10129.416</v>
      </c>
      <c r="Q199" s="8" t="n">
        <f aca="false">+[3]data1rev!O198</f>
        <v>10101.74</v>
      </c>
      <c r="R199" s="8" t="n">
        <f aca="false">+[3]data1rev!P198</f>
        <v>0</v>
      </c>
      <c r="S199" s="8" t="n">
        <f aca="false">+[3]data1rev!Q198</f>
        <v>0</v>
      </c>
      <c r="T199" s="8" t="n">
        <f aca="false">+[3]data1rev!R198</f>
        <v>0</v>
      </c>
      <c r="U199" s="8" t="n">
        <f aca="false">+[3]data1rev!S198</f>
        <v>0</v>
      </c>
      <c r="V199" s="8" t="n">
        <f aca="false">+[3]data1rev!T198</f>
        <v>0</v>
      </c>
      <c r="W199" s="8" t="n">
        <f aca="false">+[3]data1rev!U198</f>
        <v>0</v>
      </c>
      <c r="X199" s="8" t="n">
        <f aca="false">+[3]data1rev!V198</f>
        <v>0</v>
      </c>
      <c r="Y199" s="8" t="n">
        <f aca="false">+[3]data1rev!W198</f>
        <v>0</v>
      </c>
      <c r="Z199" s="8" t="n">
        <f aca="false">+[3]data1rev!X198</f>
        <v>0</v>
      </c>
      <c r="AA199" s="8" t="n">
        <f aca="false">+[3]data1rev!Y198</f>
        <v>0</v>
      </c>
      <c r="AB199" s="9"/>
      <c r="AC199" s="9"/>
      <c r="AD199" s="9"/>
      <c r="AE199" s="9"/>
      <c r="AF199" s="9"/>
      <c r="AG199" s="9"/>
      <c r="AH199" s="9"/>
      <c r="AI199" s="9"/>
      <c r="AJ199" s="9"/>
      <c r="AK199" s="1"/>
      <c r="AL199" s="1" t="e">
        <f aca="false">SUMPRODUCT(B199:AJ199,PVCapPrice)</f>
        <v>#DIV/0!</v>
      </c>
      <c r="AM199" s="1"/>
      <c r="AN199" s="1"/>
      <c r="AO199" s="1"/>
      <c r="AP199" s="1"/>
      <c r="AQ199" s="1"/>
    </row>
    <row r="200" customFormat="false" ht="11.25" hidden="false" customHeight="false" outlineLevel="0" collapsed="false">
      <c r="A200" s="1" t="n">
        <v>198</v>
      </c>
      <c r="B200" s="16"/>
      <c r="C200" s="8" t="n">
        <f aca="false">+[3]data1rev!A199</f>
        <v>21687.04</v>
      </c>
      <c r="D200" s="8" t="n">
        <f aca="false">+[3]data1rev!B199</f>
        <v>15575.226</v>
      </c>
      <c r="E200" s="8" t="n">
        <f aca="false">+[3]data1rev!C199</f>
        <v>13222.39</v>
      </c>
      <c r="F200" s="8" t="n">
        <f aca="false">+[3]data1rev!D199</f>
        <v>13061.89</v>
      </c>
      <c r="G200" s="8" t="n">
        <f aca="false">+[3]data1rev!E199</f>
        <v>13061.89</v>
      </c>
      <c r="H200" s="8" t="n">
        <f aca="false">+[3]data1rev!F199</f>
        <v>10821.156</v>
      </c>
      <c r="I200" s="8" t="n">
        <f aca="false">+[3]data1rev!G199</f>
        <v>10791.59</v>
      </c>
      <c r="J200" s="8" t="n">
        <f aca="false">+[3]data1rev!H199</f>
        <v>10791.59</v>
      </c>
      <c r="K200" s="8" t="n">
        <f aca="false">+[3]data1rev!I199</f>
        <v>10791.59</v>
      </c>
      <c r="L200" s="8" t="n">
        <f aca="false">+[3]data1rev!J199</f>
        <v>10821.156</v>
      </c>
      <c r="M200" s="8" t="n">
        <f aca="false">+[3]data1rev!K199</f>
        <v>10791.59</v>
      </c>
      <c r="N200" s="8" t="n">
        <f aca="false">+[3]data1rev!L199</f>
        <v>10791.59</v>
      </c>
      <c r="O200" s="8" t="n">
        <f aca="false">+[3]data1rev!M199</f>
        <v>10275.62</v>
      </c>
      <c r="P200" s="8" t="n">
        <f aca="false">+[3]data1rev!N199</f>
        <v>10129.416</v>
      </c>
      <c r="Q200" s="8" t="n">
        <f aca="false">+[3]data1rev!O199</f>
        <v>10101.74</v>
      </c>
      <c r="R200" s="8" t="n">
        <f aca="false">+[3]data1rev!P199</f>
        <v>0</v>
      </c>
      <c r="S200" s="8" t="n">
        <f aca="false">+[3]data1rev!Q199</f>
        <v>0</v>
      </c>
      <c r="T200" s="8" t="n">
        <f aca="false">+[3]data1rev!R199</f>
        <v>0</v>
      </c>
      <c r="U200" s="8" t="n">
        <f aca="false">+[3]data1rev!S199</f>
        <v>0</v>
      </c>
      <c r="V200" s="8" t="n">
        <f aca="false">+[3]data1rev!T199</f>
        <v>0</v>
      </c>
      <c r="W200" s="8" t="n">
        <f aca="false">+[3]data1rev!U199</f>
        <v>0</v>
      </c>
      <c r="X200" s="8" t="n">
        <f aca="false">+[3]data1rev!V199</f>
        <v>0</v>
      </c>
      <c r="Y200" s="8" t="n">
        <f aca="false">+[3]data1rev!W199</f>
        <v>0</v>
      </c>
      <c r="Z200" s="8" t="n">
        <f aca="false">+[3]data1rev!X199</f>
        <v>0</v>
      </c>
      <c r="AA200" s="8" t="n">
        <f aca="false">+[3]data1rev!Y199</f>
        <v>0</v>
      </c>
      <c r="AB200" s="9"/>
      <c r="AC200" s="9"/>
      <c r="AD200" s="9"/>
      <c r="AE200" s="9"/>
      <c r="AF200" s="9"/>
      <c r="AG200" s="9"/>
      <c r="AH200" s="9"/>
      <c r="AI200" s="9"/>
      <c r="AJ200" s="9"/>
      <c r="AK200" s="1"/>
      <c r="AL200" s="1" t="e">
        <f aca="false">SUMPRODUCT(B200:AJ200,PVCapPrice)</f>
        <v>#DIV/0!</v>
      </c>
      <c r="AM200" s="1"/>
      <c r="AN200" s="1"/>
      <c r="AO200" s="1"/>
      <c r="AP200" s="1"/>
      <c r="AQ200" s="1"/>
    </row>
    <row r="201" customFormat="false" ht="11.25" hidden="false" customHeight="false" outlineLevel="0" collapsed="false">
      <c r="A201" s="1" t="n">
        <v>199</v>
      </c>
      <c r="B201" s="16"/>
      <c r="C201" s="8" t="n">
        <f aca="false">+[3]data1rev!A200</f>
        <v>21687.04</v>
      </c>
      <c r="D201" s="8" t="n">
        <f aca="false">+[3]data1rev!B200</f>
        <v>15575.226</v>
      </c>
      <c r="E201" s="8" t="n">
        <f aca="false">+[3]data1rev!C200</f>
        <v>13222.39</v>
      </c>
      <c r="F201" s="8" t="n">
        <f aca="false">+[3]data1rev!D200</f>
        <v>13061.89</v>
      </c>
      <c r="G201" s="8" t="n">
        <f aca="false">+[3]data1rev!E200</f>
        <v>13061.89</v>
      </c>
      <c r="H201" s="8" t="n">
        <f aca="false">+[3]data1rev!F200</f>
        <v>10821.156</v>
      </c>
      <c r="I201" s="8" t="n">
        <f aca="false">+[3]data1rev!G200</f>
        <v>10791.59</v>
      </c>
      <c r="J201" s="8" t="n">
        <f aca="false">+[3]data1rev!H200</f>
        <v>10791.59</v>
      </c>
      <c r="K201" s="8" t="n">
        <f aca="false">+[3]data1rev!I200</f>
        <v>10791.59</v>
      </c>
      <c r="L201" s="8" t="n">
        <f aca="false">+[3]data1rev!J200</f>
        <v>10821.156</v>
      </c>
      <c r="M201" s="8" t="n">
        <f aca="false">+[3]data1rev!K200</f>
        <v>10791.59</v>
      </c>
      <c r="N201" s="8" t="n">
        <f aca="false">+[3]data1rev!L200</f>
        <v>10791.59</v>
      </c>
      <c r="O201" s="8" t="n">
        <f aca="false">+[3]data1rev!M200</f>
        <v>10275.62</v>
      </c>
      <c r="P201" s="8" t="n">
        <f aca="false">+[3]data1rev!N200</f>
        <v>10129.416</v>
      </c>
      <c r="Q201" s="8" t="n">
        <f aca="false">+[3]data1rev!O200</f>
        <v>10101.74</v>
      </c>
      <c r="R201" s="8" t="n">
        <f aca="false">+[3]data1rev!P200</f>
        <v>0</v>
      </c>
      <c r="S201" s="8" t="n">
        <f aca="false">+[3]data1rev!Q200</f>
        <v>0</v>
      </c>
      <c r="T201" s="8" t="n">
        <f aca="false">+[3]data1rev!R200</f>
        <v>0</v>
      </c>
      <c r="U201" s="8" t="n">
        <f aca="false">+[3]data1rev!S200</f>
        <v>0</v>
      </c>
      <c r="V201" s="8" t="n">
        <f aca="false">+[3]data1rev!T200</f>
        <v>0</v>
      </c>
      <c r="W201" s="8" t="n">
        <f aca="false">+[3]data1rev!U200</f>
        <v>0</v>
      </c>
      <c r="X201" s="8" t="n">
        <f aca="false">+[3]data1rev!V200</f>
        <v>0</v>
      </c>
      <c r="Y201" s="8" t="n">
        <f aca="false">+[3]data1rev!W200</f>
        <v>0</v>
      </c>
      <c r="Z201" s="8" t="n">
        <f aca="false">+[3]data1rev!X200</f>
        <v>0</v>
      </c>
      <c r="AA201" s="8" t="n">
        <f aca="false">+[3]data1rev!Y200</f>
        <v>0</v>
      </c>
      <c r="AB201" s="9"/>
      <c r="AC201" s="9"/>
      <c r="AD201" s="9"/>
      <c r="AE201" s="9"/>
      <c r="AF201" s="9"/>
      <c r="AG201" s="9"/>
      <c r="AH201" s="9"/>
      <c r="AI201" s="9"/>
      <c r="AJ201" s="9"/>
      <c r="AK201" s="1"/>
      <c r="AL201" s="1" t="e">
        <f aca="false">SUMPRODUCT(B201:AJ201,PVCapPrice)</f>
        <v>#DIV/0!</v>
      </c>
      <c r="AM201" s="1"/>
      <c r="AN201" s="1"/>
      <c r="AO201" s="1"/>
      <c r="AP201" s="1"/>
      <c r="AQ201" s="1"/>
    </row>
    <row r="202" customFormat="false" ht="11.25" hidden="false" customHeight="false" outlineLevel="0" collapsed="false">
      <c r="A202" s="1" t="n">
        <v>200</v>
      </c>
      <c r="B202" s="16"/>
      <c r="C202" s="8" t="n">
        <f aca="false">+[3]data1rev!A201</f>
        <v>21687.04</v>
      </c>
      <c r="D202" s="8" t="n">
        <f aca="false">+[3]data1rev!B201</f>
        <v>15575.226</v>
      </c>
      <c r="E202" s="8" t="n">
        <f aca="false">+[3]data1rev!C201</f>
        <v>13222.39</v>
      </c>
      <c r="F202" s="8" t="n">
        <f aca="false">+[3]data1rev!D201</f>
        <v>13061.89</v>
      </c>
      <c r="G202" s="8" t="n">
        <f aca="false">+[3]data1rev!E201</f>
        <v>13061.89</v>
      </c>
      <c r="H202" s="8" t="n">
        <f aca="false">+[3]data1rev!F201</f>
        <v>10821.156</v>
      </c>
      <c r="I202" s="8" t="n">
        <f aca="false">+[3]data1rev!G201</f>
        <v>10791.59</v>
      </c>
      <c r="J202" s="8" t="n">
        <f aca="false">+[3]data1rev!H201</f>
        <v>10791.59</v>
      </c>
      <c r="K202" s="8" t="n">
        <f aca="false">+[3]data1rev!I201</f>
        <v>10791.59</v>
      </c>
      <c r="L202" s="8" t="n">
        <f aca="false">+[3]data1rev!J201</f>
        <v>10821.156</v>
      </c>
      <c r="M202" s="8" t="n">
        <f aca="false">+[3]data1rev!K201</f>
        <v>10791.59</v>
      </c>
      <c r="N202" s="8" t="n">
        <f aca="false">+[3]data1rev!L201</f>
        <v>10791.59</v>
      </c>
      <c r="O202" s="8" t="n">
        <f aca="false">+[3]data1rev!M201</f>
        <v>10275.62</v>
      </c>
      <c r="P202" s="8" t="n">
        <f aca="false">+[3]data1rev!N201</f>
        <v>10129.416</v>
      </c>
      <c r="Q202" s="8" t="n">
        <f aca="false">+[3]data1rev!O201</f>
        <v>10101.74</v>
      </c>
      <c r="R202" s="8" t="n">
        <f aca="false">+[3]data1rev!P201</f>
        <v>0</v>
      </c>
      <c r="S202" s="8" t="n">
        <f aca="false">+[3]data1rev!Q201</f>
        <v>0</v>
      </c>
      <c r="T202" s="8" t="n">
        <f aca="false">+[3]data1rev!R201</f>
        <v>0</v>
      </c>
      <c r="U202" s="8" t="n">
        <f aca="false">+[3]data1rev!S201</f>
        <v>0</v>
      </c>
      <c r="V202" s="8" t="n">
        <f aca="false">+[3]data1rev!T201</f>
        <v>0</v>
      </c>
      <c r="W202" s="8" t="n">
        <f aca="false">+[3]data1rev!U201</f>
        <v>0</v>
      </c>
      <c r="X202" s="8" t="n">
        <f aca="false">+[3]data1rev!V201</f>
        <v>0</v>
      </c>
      <c r="Y202" s="8" t="n">
        <f aca="false">+[3]data1rev!W201</f>
        <v>0</v>
      </c>
      <c r="Z202" s="8" t="n">
        <f aca="false">+[3]data1rev!X201</f>
        <v>0</v>
      </c>
      <c r="AA202" s="8" t="n">
        <f aca="false">+[3]data1rev!Y201</f>
        <v>0</v>
      </c>
      <c r="AB202" s="9"/>
      <c r="AC202" s="9"/>
      <c r="AD202" s="9"/>
      <c r="AE202" s="9"/>
      <c r="AF202" s="9"/>
      <c r="AG202" s="9"/>
      <c r="AH202" s="9"/>
      <c r="AI202" s="9"/>
      <c r="AJ202" s="9"/>
      <c r="AK202" s="1"/>
      <c r="AL202" s="1" t="e">
        <f aca="false">SUMPRODUCT(B202:AJ202,PVCapPrice)</f>
        <v>#DIV/0!</v>
      </c>
      <c r="AM202" s="1"/>
      <c r="AN202" s="1"/>
      <c r="AO202" s="1"/>
      <c r="AP202" s="1"/>
      <c r="AQ202" s="1"/>
    </row>
    <row r="203" customFormat="false" ht="11.25" hidden="false" customHeight="false" outlineLevel="0" collapsed="false">
      <c r="A203" s="1" t="n">
        <v>201</v>
      </c>
      <c r="B203" s="16"/>
      <c r="C203" s="8" t="n">
        <f aca="false">+[3]data1rev!A202</f>
        <v>21687.04</v>
      </c>
      <c r="D203" s="8" t="n">
        <f aca="false">+[3]data1rev!B202</f>
        <v>15575.226</v>
      </c>
      <c r="E203" s="8" t="n">
        <f aca="false">+[3]data1rev!C202</f>
        <v>13222.39</v>
      </c>
      <c r="F203" s="8" t="n">
        <f aca="false">+[3]data1rev!D202</f>
        <v>13061.89</v>
      </c>
      <c r="G203" s="8" t="n">
        <f aca="false">+[3]data1rev!E202</f>
        <v>13061.89</v>
      </c>
      <c r="H203" s="8" t="n">
        <f aca="false">+[3]data1rev!F202</f>
        <v>10821.156</v>
      </c>
      <c r="I203" s="8" t="n">
        <f aca="false">+[3]data1rev!G202</f>
        <v>10791.59</v>
      </c>
      <c r="J203" s="8" t="n">
        <f aca="false">+[3]data1rev!H202</f>
        <v>10791.59</v>
      </c>
      <c r="K203" s="8" t="n">
        <f aca="false">+[3]data1rev!I202</f>
        <v>10791.59</v>
      </c>
      <c r="L203" s="8" t="n">
        <f aca="false">+[3]data1rev!J202</f>
        <v>10821.156</v>
      </c>
      <c r="M203" s="8" t="n">
        <f aca="false">+[3]data1rev!K202</f>
        <v>10791.59</v>
      </c>
      <c r="N203" s="8" t="n">
        <f aca="false">+[3]data1rev!L202</f>
        <v>10791.59</v>
      </c>
      <c r="O203" s="8" t="n">
        <f aca="false">+[3]data1rev!M202</f>
        <v>10275.62</v>
      </c>
      <c r="P203" s="8" t="n">
        <f aca="false">+[3]data1rev!N202</f>
        <v>10129.416</v>
      </c>
      <c r="Q203" s="8" t="n">
        <f aca="false">+[3]data1rev!O202</f>
        <v>10101.74</v>
      </c>
      <c r="R203" s="8" t="n">
        <f aca="false">+[3]data1rev!P202</f>
        <v>0</v>
      </c>
      <c r="S203" s="8" t="n">
        <f aca="false">+[3]data1rev!Q202</f>
        <v>0</v>
      </c>
      <c r="T203" s="8" t="n">
        <f aca="false">+[3]data1rev!R202</f>
        <v>0</v>
      </c>
      <c r="U203" s="8" t="n">
        <f aca="false">+[3]data1rev!S202</f>
        <v>0</v>
      </c>
      <c r="V203" s="8" t="n">
        <f aca="false">+[3]data1rev!T202</f>
        <v>0</v>
      </c>
      <c r="W203" s="8" t="n">
        <f aca="false">+[3]data1rev!U202</f>
        <v>0</v>
      </c>
      <c r="X203" s="8" t="n">
        <f aca="false">+[3]data1rev!V202</f>
        <v>0</v>
      </c>
      <c r="Y203" s="8" t="n">
        <f aca="false">+[3]data1rev!W202</f>
        <v>0</v>
      </c>
      <c r="Z203" s="8" t="n">
        <f aca="false">+[3]data1rev!X202</f>
        <v>0</v>
      </c>
      <c r="AA203" s="8" t="n">
        <f aca="false">+[3]data1rev!Y202</f>
        <v>0</v>
      </c>
      <c r="AB203" s="9"/>
      <c r="AC203" s="9"/>
      <c r="AD203" s="9"/>
      <c r="AE203" s="9"/>
      <c r="AF203" s="9"/>
      <c r="AG203" s="9"/>
      <c r="AH203" s="9"/>
      <c r="AI203" s="9"/>
      <c r="AJ203" s="9"/>
      <c r="AK203" s="1"/>
      <c r="AL203" s="1" t="e">
        <f aca="false">SUMPRODUCT(B203:AJ203,PVCapPrice)</f>
        <v>#DIV/0!</v>
      </c>
      <c r="AM203" s="1"/>
      <c r="AN203" s="1"/>
      <c r="AO203" s="1"/>
      <c r="AP203" s="1"/>
      <c r="AQ203" s="1"/>
    </row>
    <row r="204" customFormat="false" ht="11.25" hidden="false" customHeight="false" outlineLevel="0" collapsed="false">
      <c r="A204" s="1" t="n">
        <v>202</v>
      </c>
      <c r="B204" s="16"/>
      <c r="C204" s="8" t="n">
        <f aca="false">+[3]data1rev!A203</f>
        <v>21687.04</v>
      </c>
      <c r="D204" s="8" t="n">
        <f aca="false">+[3]data1rev!B203</f>
        <v>15575.226</v>
      </c>
      <c r="E204" s="8" t="n">
        <f aca="false">+[3]data1rev!C203</f>
        <v>13222.39</v>
      </c>
      <c r="F204" s="8" t="n">
        <f aca="false">+[3]data1rev!D203</f>
        <v>13061.89</v>
      </c>
      <c r="G204" s="8" t="n">
        <f aca="false">+[3]data1rev!E203</f>
        <v>13061.89</v>
      </c>
      <c r="H204" s="8" t="n">
        <f aca="false">+[3]data1rev!F203</f>
        <v>10821.156</v>
      </c>
      <c r="I204" s="8" t="n">
        <f aca="false">+[3]data1rev!G203</f>
        <v>10791.59</v>
      </c>
      <c r="J204" s="8" t="n">
        <f aca="false">+[3]data1rev!H203</f>
        <v>10791.59</v>
      </c>
      <c r="K204" s="8" t="n">
        <f aca="false">+[3]data1rev!I203</f>
        <v>10791.59</v>
      </c>
      <c r="L204" s="8" t="n">
        <f aca="false">+[3]data1rev!J203</f>
        <v>10821.156</v>
      </c>
      <c r="M204" s="8" t="n">
        <f aca="false">+[3]data1rev!K203</f>
        <v>10791.59</v>
      </c>
      <c r="N204" s="8" t="n">
        <f aca="false">+[3]data1rev!L203</f>
        <v>10791.59</v>
      </c>
      <c r="O204" s="8" t="n">
        <f aca="false">+[3]data1rev!M203</f>
        <v>10275.62</v>
      </c>
      <c r="P204" s="8" t="n">
        <f aca="false">+[3]data1rev!N203</f>
        <v>10129.416</v>
      </c>
      <c r="Q204" s="8" t="n">
        <f aca="false">+[3]data1rev!O203</f>
        <v>10101.74</v>
      </c>
      <c r="R204" s="8" t="n">
        <f aca="false">+[3]data1rev!P203</f>
        <v>0</v>
      </c>
      <c r="S204" s="8" t="n">
        <f aca="false">+[3]data1rev!Q203</f>
        <v>0</v>
      </c>
      <c r="T204" s="8" t="n">
        <f aca="false">+[3]data1rev!R203</f>
        <v>0</v>
      </c>
      <c r="U204" s="8" t="n">
        <f aca="false">+[3]data1rev!S203</f>
        <v>0</v>
      </c>
      <c r="V204" s="8" t="n">
        <f aca="false">+[3]data1rev!T203</f>
        <v>0</v>
      </c>
      <c r="W204" s="8" t="n">
        <f aca="false">+[3]data1rev!U203</f>
        <v>0</v>
      </c>
      <c r="X204" s="8" t="n">
        <f aca="false">+[3]data1rev!V203</f>
        <v>0</v>
      </c>
      <c r="Y204" s="8" t="n">
        <f aca="false">+[3]data1rev!W203</f>
        <v>0</v>
      </c>
      <c r="Z204" s="8" t="n">
        <f aca="false">+[3]data1rev!X203</f>
        <v>0</v>
      </c>
      <c r="AA204" s="8" t="n">
        <f aca="false">+[3]data1rev!Y203</f>
        <v>0</v>
      </c>
      <c r="AB204" s="9"/>
      <c r="AC204" s="9"/>
      <c r="AD204" s="9"/>
      <c r="AE204" s="9"/>
      <c r="AF204" s="9"/>
      <c r="AG204" s="9"/>
      <c r="AH204" s="9"/>
      <c r="AI204" s="9"/>
      <c r="AJ204" s="9"/>
      <c r="AK204" s="1"/>
      <c r="AL204" s="1" t="e">
        <f aca="false">SUMPRODUCT(B204:AJ204,PVCapPrice)</f>
        <v>#DIV/0!</v>
      </c>
      <c r="AM204" s="1"/>
      <c r="AN204" s="1"/>
      <c r="AO204" s="1"/>
      <c r="AP204" s="1"/>
      <c r="AQ204" s="1"/>
    </row>
    <row r="205" customFormat="false" ht="11.25" hidden="false" customHeight="false" outlineLevel="0" collapsed="false">
      <c r="A205" s="1" t="n">
        <v>203</v>
      </c>
      <c r="B205" s="16"/>
      <c r="C205" s="8" t="n">
        <f aca="false">+[3]data1rev!A204</f>
        <v>21687.04</v>
      </c>
      <c r="D205" s="8" t="n">
        <f aca="false">+[3]data1rev!B204</f>
        <v>15575.226</v>
      </c>
      <c r="E205" s="8" t="n">
        <f aca="false">+[3]data1rev!C204</f>
        <v>13222.39</v>
      </c>
      <c r="F205" s="8" t="n">
        <f aca="false">+[3]data1rev!D204</f>
        <v>13061.89</v>
      </c>
      <c r="G205" s="8" t="n">
        <f aca="false">+[3]data1rev!E204</f>
        <v>13061.89</v>
      </c>
      <c r="H205" s="8" t="n">
        <f aca="false">+[3]data1rev!F204</f>
        <v>10821.156</v>
      </c>
      <c r="I205" s="8" t="n">
        <f aca="false">+[3]data1rev!G204</f>
        <v>10791.59</v>
      </c>
      <c r="J205" s="8" t="n">
        <f aca="false">+[3]data1rev!H204</f>
        <v>10791.59</v>
      </c>
      <c r="K205" s="8" t="n">
        <f aca="false">+[3]data1rev!I204</f>
        <v>10791.59</v>
      </c>
      <c r="L205" s="8" t="n">
        <f aca="false">+[3]data1rev!J204</f>
        <v>10821.156</v>
      </c>
      <c r="M205" s="8" t="n">
        <f aca="false">+[3]data1rev!K204</f>
        <v>10791.59</v>
      </c>
      <c r="N205" s="8" t="n">
        <f aca="false">+[3]data1rev!L204</f>
        <v>10791.59</v>
      </c>
      <c r="O205" s="8" t="n">
        <f aca="false">+[3]data1rev!M204</f>
        <v>10275.62</v>
      </c>
      <c r="P205" s="8" t="n">
        <f aca="false">+[3]data1rev!N204</f>
        <v>10129.416</v>
      </c>
      <c r="Q205" s="8" t="n">
        <f aca="false">+[3]data1rev!O204</f>
        <v>10101.74</v>
      </c>
      <c r="R205" s="8" t="n">
        <f aca="false">+[3]data1rev!P204</f>
        <v>0</v>
      </c>
      <c r="S205" s="8" t="n">
        <f aca="false">+[3]data1rev!Q204</f>
        <v>0</v>
      </c>
      <c r="T205" s="8" t="n">
        <f aca="false">+[3]data1rev!R204</f>
        <v>0</v>
      </c>
      <c r="U205" s="8" t="n">
        <f aca="false">+[3]data1rev!S204</f>
        <v>0</v>
      </c>
      <c r="V205" s="8" t="n">
        <f aca="false">+[3]data1rev!T204</f>
        <v>0</v>
      </c>
      <c r="W205" s="8" t="n">
        <f aca="false">+[3]data1rev!U204</f>
        <v>0</v>
      </c>
      <c r="X205" s="8" t="n">
        <f aca="false">+[3]data1rev!V204</f>
        <v>0</v>
      </c>
      <c r="Y205" s="8" t="n">
        <f aca="false">+[3]data1rev!W204</f>
        <v>0</v>
      </c>
      <c r="Z205" s="8" t="n">
        <f aca="false">+[3]data1rev!X204</f>
        <v>0</v>
      </c>
      <c r="AA205" s="8" t="n">
        <f aca="false">+[3]data1rev!Y204</f>
        <v>0</v>
      </c>
      <c r="AB205" s="9"/>
      <c r="AC205" s="9"/>
      <c r="AD205" s="9"/>
      <c r="AE205" s="9"/>
      <c r="AF205" s="9"/>
      <c r="AG205" s="9"/>
      <c r="AH205" s="9"/>
      <c r="AI205" s="9"/>
      <c r="AJ205" s="9"/>
      <c r="AK205" s="1"/>
      <c r="AL205" s="1" t="e">
        <f aca="false">SUMPRODUCT(B205:AJ205,PVCapPrice)</f>
        <v>#DIV/0!</v>
      </c>
      <c r="AM205" s="1"/>
      <c r="AN205" s="1"/>
      <c r="AO205" s="1"/>
      <c r="AP205" s="1"/>
      <c r="AQ205" s="1"/>
    </row>
    <row r="206" customFormat="false" ht="11.25" hidden="false" customHeight="false" outlineLevel="0" collapsed="false">
      <c r="A206" s="1" t="n">
        <v>204</v>
      </c>
      <c r="B206" s="16"/>
      <c r="C206" s="8" t="n">
        <f aca="false">+[3]data1rev!A205</f>
        <v>21687.04</v>
      </c>
      <c r="D206" s="8" t="n">
        <f aca="false">+[3]data1rev!B205</f>
        <v>15575.226</v>
      </c>
      <c r="E206" s="8" t="n">
        <f aca="false">+[3]data1rev!C205</f>
        <v>13222.39</v>
      </c>
      <c r="F206" s="8" t="n">
        <f aca="false">+[3]data1rev!D205</f>
        <v>13061.89</v>
      </c>
      <c r="G206" s="8" t="n">
        <f aca="false">+[3]data1rev!E205</f>
        <v>13061.89</v>
      </c>
      <c r="H206" s="8" t="n">
        <f aca="false">+[3]data1rev!F205</f>
        <v>10821.156</v>
      </c>
      <c r="I206" s="8" t="n">
        <f aca="false">+[3]data1rev!G205</f>
        <v>10791.59</v>
      </c>
      <c r="J206" s="8" t="n">
        <f aca="false">+[3]data1rev!H205</f>
        <v>10791.59</v>
      </c>
      <c r="K206" s="8" t="n">
        <f aca="false">+[3]data1rev!I205</f>
        <v>10791.59</v>
      </c>
      <c r="L206" s="8" t="n">
        <f aca="false">+[3]data1rev!J205</f>
        <v>10821.156</v>
      </c>
      <c r="M206" s="8" t="n">
        <f aca="false">+[3]data1rev!K205</f>
        <v>10791.59</v>
      </c>
      <c r="N206" s="8" t="n">
        <f aca="false">+[3]data1rev!L205</f>
        <v>10791.59</v>
      </c>
      <c r="O206" s="8" t="n">
        <f aca="false">+[3]data1rev!M205</f>
        <v>10275.62</v>
      </c>
      <c r="P206" s="8" t="n">
        <f aca="false">+[3]data1rev!N205</f>
        <v>10129.416</v>
      </c>
      <c r="Q206" s="8" t="n">
        <f aca="false">+[3]data1rev!O205</f>
        <v>10101.74</v>
      </c>
      <c r="R206" s="8" t="n">
        <f aca="false">+[3]data1rev!P205</f>
        <v>0</v>
      </c>
      <c r="S206" s="8" t="n">
        <f aca="false">+[3]data1rev!Q205</f>
        <v>0</v>
      </c>
      <c r="T206" s="8" t="n">
        <f aca="false">+[3]data1rev!R205</f>
        <v>0</v>
      </c>
      <c r="U206" s="8" t="n">
        <f aca="false">+[3]data1rev!S205</f>
        <v>0</v>
      </c>
      <c r="V206" s="8" t="n">
        <f aca="false">+[3]data1rev!T205</f>
        <v>0</v>
      </c>
      <c r="W206" s="8" t="n">
        <f aca="false">+[3]data1rev!U205</f>
        <v>0</v>
      </c>
      <c r="X206" s="8" t="n">
        <f aca="false">+[3]data1rev!V205</f>
        <v>0</v>
      </c>
      <c r="Y206" s="8" t="n">
        <f aca="false">+[3]data1rev!W205</f>
        <v>0</v>
      </c>
      <c r="Z206" s="8" t="n">
        <f aca="false">+[3]data1rev!X205</f>
        <v>0</v>
      </c>
      <c r="AA206" s="8" t="n">
        <f aca="false">+[3]data1rev!Y205</f>
        <v>0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1"/>
      <c r="AL206" s="1" t="e">
        <f aca="false">SUMPRODUCT(B206:AJ206,PVCapPrice)</f>
        <v>#DIV/0!</v>
      </c>
      <c r="AM206" s="1"/>
      <c r="AN206" s="1"/>
      <c r="AO206" s="1"/>
      <c r="AP206" s="1"/>
      <c r="AQ206" s="1"/>
    </row>
    <row r="207" customFormat="false" ht="11.25" hidden="false" customHeight="false" outlineLevel="0" collapsed="false">
      <c r="A207" s="1" t="n">
        <v>205</v>
      </c>
      <c r="B207" s="16"/>
      <c r="C207" s="8" t="n">
        <f aca="false">+[3]data1rev!A206</f>
        <v>21687.04</v>
      </c>
      <c r="D207" s="8" t="n">
        <f aca="false">+[3]data1rev!B206</f>
        <v>15575.226</v>
      </c>
      <c r="E207" s="8" t="n">
        <f aca="false">+[3]data1rev!C206</f>
        <v>13222.39</v>
      </c>
      <c r="F207" s="8" t="n">
        <f aca="false">+[3]data1rev!D206</f>
        <v>13061.89</v>
      </c>
      <c r="G207" s="8" t="n">
        <f aca="false">+[3]data1rev!E206</f>
        <v>13061.89</v>
      </c>
      <c r="H207" s="8" t="n">
        <f aca="false">+[3]data1rev!F206</f>
        <v>10821.156</v>
      </c>
      <c r="I207" s="8" t="n">
        <f aca="false">+[3]data1rev!G206</f>
        <v>10791.59</v>
      </c>
      <c r="J207" s="8" t="n">
        <f aca="false">+[3]data1rev!H206</f>
        <v>10791.59</v>
      </c>
      <c r="K207" s="8" t="n">
        <f aca="false">+[3]data1rev!I206</f>
        <v>10791.59</v>
      </c>
      <c r="L207" s="8" t="n">
        <f aca="false">+[3]data1rev!J206</f>
        <v>10821.156</v>
      </c>
      <c r="M207" s="8" t="n">
        <f aca="false">+[3]data1rev!K206</f>
        <v>10791.59</v>
      </c>
      <c r="N207" s="8" t="n">
        <f aca="false">+[3]data1rev!L206</f>
        <v>10791.59</v>
      </c>
      <c r="O207" s="8" t="n">
        <f aca="false">+[3]data1rev!M206</f>
        <v>10275.62</v>
      </c>
      <c r="P207" s="8" t="n">
        <f aca="false">+[3]data1rev!N206</f>
        <v>10129.416</v>
      </c>
      <c r="Q207" s="8" t="n">
        <f aca="false">+[3]data1rev!O206</f>
        <v>10101.74</v>
      </c>
      <c r="R207" s="8" t="n">
        <f aca="false">+[3]data1rev!P206</f>
        <v>0</v>
      </c>
      <c r="S207" s="8" t="n">
        <f aca="false">+[3]data1rev!Q206</f>
        <v>0</v>
      </c>
      <c r="T207" s="8" t="n">
        <f aca="false">+[3]data1rev!R206</f>
        <v>0</v>
      </c>
      <c r="U207" s="8" t="n">
        <f aca="false">+[3]data1rev!S206</f>
        <v>0</v>
      </c>
      <c r="V207" s="8" t="n">
        <f aca="false">+[3]data1rev!T206</f>
        <v>0</v>
      </c>
      <c r="W207" s="8" t="n">
        <f aca="false">+[3]data1rev!U206</f>
        <v>0</v>
      </c>
      <c r="X207" s="8" t="n">
        <f aca="false">+[3]data1rev!V206</f>
        <v>0</v>
      </c>
      <c r="Y207" s="8" t="n">
        <f aca="false">+[3]data1rev!W206</f>
        <v>0</v>
      </c>
      <c r="Z207" s="8" t="n">
        <f aca="false">+[3]data1rev!X206</f>
        <v>0</v>
      </c>
      <c r="AA207" s="8" t="n">
        <f aca="false">+[3]data1rev!Y206</f>
        <v>0</v>
      </c>
      <c r="AB207" s="9"/>
      <c r="AC207" s="9"/>
      <c r="AD207" s="9"/>
      <c r="AE207" s="9"/>
      <c r="AF207" s="9"/>
      <c r="AG207" s="9"/>
      <c r="AH207" s="9"/>
      <c r="AI207" s="9"/>
      <c r="AJ207" s="9"/>
      <c r="AK207" s="1"/>
      <c r="AL207" s="1" t="e">
        <f aca="false">SUMPRODUCT(B207:AJ207,PVCapPrice)</f>
        <v>#DIV/0!</v>
      </c>
      <c r="AM207" s="1"/>
      <c r="AN207" s="1"/>
      <c r="AO207" s="1"/>
      <c r="AP207" s="1"/>
      <c r="AQ207" s="1"/>
    </row>
    <row r="208" customFormat="false" ht="11.25" hidden="false" customHeight="false" outlineLevel="0" collapsed="false">
      <c r="A208" s="1" t="n">
        <v>206</v>
      </c>
      <c r="B208" s="16"/>
      <c r="C208" s="8" t="n">
        <f aca="false">+[3]data1rev!A207</f>
        <v>21687.04</v>
      </c>
      <c r="D208" s="8" t="n">
        <f aca="false">+[3]data1rev!B207</f>
        <v>15575.226</v>
      </c>
      <c r="E208" s="8" t="n">
        <f aca="false">+[3]data1rev!C207</f>
        <v>13222.39</v>
      </c>
      <c r="F208" s="8" t="n">
        <f aca="false">+[3]data1rev!D207</f>
        <v>13061.89</v>
      </c>
      <c r="G208" s="8" t="n">
        <f aca="false">+[3]data1rev!E207</f>
        <v>13061.89</v>
      </c>
      <c r="H208" s="8" t="n">
        <f aca="false">+[3]data1rev!F207</f>
        <v>10821.156</v>
      </c>
      <c r="I208" s="8" t="n">
        <f aca="false">+[3]data1rev!G207</f>
        <v>10791.59</v>
      </c>
      <c r="J208" s="8" t="n">
        <f aca="false">+[3]data1rev!H207</f>
        <v>10791.59</v>
      </c>
      <c r="K208" s="8" t="n">
        <f aca="false">+[3]data1rev!I207</f>
        <v>10791.59</v>
      </c>
      <c r="L208" s="8" t="n">
        <f aca="false">+[3]data1rev!J207</f>
        <v>10821.156</v>
      </c>
      <c r="M208" s="8" t="n">
        <f aca="false">+[3]data1rev!K207</f>
        <v>10791.59</v>
      </c>
      <c r="N208" s="8" t="n">
        <f aca="false">+[3]data1rev!L207</f>
        <v>10791.59</v>
      </c>
      <c r="O208" s="8" t="n">
        <f aca="false">+[3]data1rev!M207</f>
        <v>10275.62</v>
      </c>
      <c r="P208" s="8" t="n">
        <f aca="false">+[3]data1rev!N207</f>
        <v>10129.416</v>
      </c>
      <c r="Q208" s="8" t="n">
        <f aca="false">+[3]data1rev!O207</f>
        <v>10101.74</v>
      </c>
      <c r="R208" s="8" t="n">
        <f aca="false">+[3]data1rev!P207</f>
        <v>0</v>
      </c>
      <c r="S208" s="8" t="n">
        <f aca="false">+[3]data1rev!Q207</f>
        <v>0</v>
      </c>
      <c r="T208" s="8" t="n">
        <f aca="false">+[3]data1rev!R207</f>
        <v>0</v>
      </c>
      <c r="U208" s="8" t="n">
        <f aca="false">+[3]data1rev!S207</f>
        <v>0</v>
      </c>
      <c r="V208" s="8" t="n">
        <f aca="false">+[3]data1rev!T207</f>
        <v>0</v>
      </c>
      <c r="W208" s="8" t="n">
        <f aca="false">+[3]data1rev!U207</f>
        <v>0</v>
      </c>
      <c r="X208" s="8" t="n">
        <f aca="false">+[3]data1rev!V207</f>
        <v>0</v>
      </c>
      <c r="Y208" s="8" t="n">
        <f aca="false">+[3]data1rev!W207</f>
        <v>0</v>
      </c>
      <c r="Z208" s="8" t="n">
        <f aca="false">+[3]data1rev!X207</f>
        <v>0</v>
      </c>
      <c r="AA208" s="8" t="n">
        <f aca="false">+[3]data1rev!Y207</f>
        <v>0</v>
      </c>
      <c r="AB208" s="9"/>
      <c r="AC208" s="9"/>
      <c r="AD208" s="9"/>
      <c r="AE208" s="9"/>
      <c r="AF208" s="9"/>
      <c r="AG208" s="9"/>
      <c r="AH208" s="9"/>
      <c r="AI208" s="9"/>
      <c r="AJ208" s="9"/>
      <c r="AK208" s="1"/>
      <c r="AL208" s="1" t="e">
        <f aca="false">SUMPRODUCT(B208:AJ208,PVCapPrice)</f>
        <v>#DIV/0!</v>
      </c>
      <c r="AM208" s="1"/>
      <c r="AN208" s="1"/>
      <c r="AO208" s="1"/>
      <c r="AP208" s="1"/>
      <c r="AQ208" s="1"/>
    </row>
    <row r="209" customFormat="false" ht="11.25" hidden="false" customHeight="false" outlineLevel="0" collapsed="false">
      <c r="A209" s="1" t="n">
        <v>207</v>
      </c>
      <c r="B209" s="16"/>
      <c r="C209" s="8" t="n">
        <f aca="false">+[3]data1rev!A208</f>
        <v>21687.04</v>
      </c>
      <c r="D209" s="8" t="n">
        <f aca="false">+[3]data1rev!B208</f>
        <v>15575.226</v>
      </c>
      <c r="E209" s="8" t="n">
        <f aca="false">+[3]data1rev!C208</f>
        <v>13222.39</v>
      </c>
      <c r="F209" s="8" t="n">
        <f aca="false">+[3]data1rev!D208</f>
        <v>13061.89</v>
      </c>
      <c r="G209" s="8" t="n">
        <f aca="false">+[3]data1rev!E208</f>
        <v>13061.89</v>
      </c>
      <c r="H209" s="8" t="n">
        <f aca="false">+[3]data1rev!F208</f>
        <v>10821.156</v>
      </c>
      <c r="I209" s="8" t="n">
        <f aca="false">+[3]data1rev!G208</f>
        <v>10791.59</v>
      </c>
      <c r="J209" s="8" t="n">
        <f aca="false">+[3]data1rev!H208</f>
        <v>10791.59</v>
      </c>
      <c r="K209" s="8" t="n">
        <f aca="false">+[3]data1rev!I208</f>
        <v>10791.59</v>
      </c>
      <c r="L209" s="8" t="n">
        <f aca="false">+[3]data1rev!J208</f>
        <v>10821.156</v>
      </c>
      <c r="M209" s="8" t="n">
        <f aca="false">+[3]data1rev!K208</f>
        <v>10791.59</v>
      </c>
      <c r="N209" s="8" t="n">
        <f aca="false">+[3]data1rev!L208</f>
        <v>10791.59</v>
      </c>
      <c r="O209" s="8" t="n">
        <f aca="false">+[3]data1rev!M208</f>
        <v>10275.62</v>
      </c>
      <c r="P209" s="8" t="n">
        <f aca="false">+[3]data1rev!N208</f>
        <v>10129.416</v>
      </c>
      <c r="Q209" s="8" t="n">
        <f aca="false">+[3]data1rev!O208</f>
        <v>10101.74</v>
      </c>
      <c r="R209" s="8" t="n">
        <f aca="false">+[3]data1rev!P208</f>
        <v>0</v>
      </c>
      <c r="S209" s="8" t="n">
        <f aca="false">+[3]data1rev!Q208</f>
        <v>0</v>
      </c>
      <c r="T209" s="8" t="n">
        <f aca="false">+[3]data1rev!R208</f>
        <v>0</v>
      </c>
      <c r="U209" s="8" t="n">
        <f aca="false">+[3]data1rev!S208</f>
        <v>0</v>
      </c>
      <c r="V209" s="8" t="n">
        <f aca="false">+[3]data1rev!T208</f>
        <v>0</v>
      </c>
      <c r="W209" s="8" t="n">
        <f aca="false">+[3]data1rev!U208</f>
        <v>0</v>
      </c>
      <c r="X209" s="8" t="n">
        <f aca="false">+[3]data1rev!V208</f>
        <v>0</v>
      </c>
      <c r="Y209" s="8" t="n">
        <f aca="false">+[3]data1rev!W208</f>
        <v>0</v>
      </c>
      <c r="Z209" s="8" t="n">
        <f aca="false">+[3]data1rev!X208</f>
        <v>0</v>
      </c>
      <c r="AA209" s="8" t="n">
        <f aca="false">+[3]data1rev!Y208</f>
        <v>0</v>
      </c>
      <c r="AB209" s="9"/>
      <c r="AC209" s="9"/>
      <c r="AD209" s="9"/>
      <c r="AE209" s="9"/>
      <c r="AF209" s="9"/>
      <c r="AG209" s="9"/>
      <c r="AH209" s="9"/>
      <c r="AI209" s="9"/>
      <c r="AJ209" s="9"/>
      <c r="AK209" s="1"/>
      <c r="AL209" s="1" t="e">
        <f aca="false">SUMPRODUCT(B209:AJ209,PVCapPrice)</f>
        <v>#DIV/0!</v>
      </c>
      <c r="AM209" s="1"/>
      <c r="AN209" s="1"/>
      <c r="AO209" s="1"/>
      <c r="AP209" s="1"/>
      <c r="AQ209" s="1"/>
    </row>
    <row r="210" customFormat="false" ht="11.25" hidden="false" customHeight="false" outlineLevel="0" collapsed="false">
      <c r="A210" s="1" t="n">
        <v>208</v>
      </c>
      <c r="B210" s="16"/>
      <c r="C210" s="8" t="n">
        <f aca="false">+[3]data1rev!A209</f>
        <v>21687.04</v>
      </c>
      <c r="D210" s="8" t="n">
        <f aca="false">+[3]data1rev!B209</f>
        <v>15575.226</v>
      </c>
      <c r="E210" s="8" t="n">
        <f aca="false">+[3]data1rev!C209</f>
        <v>13222.39</v>
      </c>
      <c r="F210" s="8" t="n">
        <f aca="false">+[3]data1rev!D209</f>
        <v>13061.89</v>
      </c>
      <c r="G210" s="8" t="n">
        <f aca="false">+[3]data1rev!E209</f>
        <v>13061.89</v>
      </c>
      <c r="H210" s="8" t="n">
        <f aca="false">+[3]data1rev!F209</f>
        <v>10821.156</v>
      </c>
      <c r="I210" s="8" t="n">
        <f aca="false">+[3]data1rev!G209</f>
        <v>10791.59</v>
      </c>
      <c r="J210" s="8" t="n">
        <f aca="false">+[3]data1rev!H209</f>
        <v>10791.59</v>
      </c>
      <c r="K210" s="8" t="n">
        <f aca="false">+[3]data1rev!I209</f>
        <v>10791.59</v>
      </c>
      <c r="L210" s="8" t="n">
        <f aca="false">+[3]data1rev!J209</f>
        <v>10821.156</v>
      </c>
      <c r="M210" s="8" t="n">
        <f aca="false">+[3]data1rev!K209</f>
        <v>10791.59</v>
      </c>
      <c r="N210" s="8" t="n">
        <f aca="false">+[3]data1rev!L209</f>
        <v>10791.59</v>
      </c>
      <c r="O210" s="8" t="n">
        <f aca="false">+[3]data1rev!M209</f>
        <v>10275.62</v>
      </c>
      <c r="P210" s="8" t="n">
        <f aca="false">+[3]data1rev!N209</f>
        <v>10129.416</v>
      </c>
      <c r="Q210" s="8" t="n">
        <f aca="false">+[3]data1rev!O209</f>
        <v>10101.74</v>
      </c>
      <c r="R210" s="8" t="n">
        <f aca="false">+[3]data1rev!P209</f>
        <v>0</v>
      </c>
      <c r="S210" s="8" t="n">
        <f aca="false">+[3]data1rev!Q209</f>
        <v>0</v>
      </c>
      <c r="T210" s="8" t="n">
        <f aca="false">+[3]data1rev!R209</f>
        <v>0</v>
      </c>
      <c r="U210" s="8" t="n">
        <f aca="false">+[3]data1rev!S209</f>
        <v>0</v>
      </c>
      <c r="V210" s="8" t="n">
        <f aca="false">+[3]data1rev!T209</f>
        <v>0</v>
      </c>
      <c r="W210" s="8" t="n">
        <f aca="false">+[3]data1rev!U209</f>
        <v>0</v>
      </c>
      <c r="X210" s="8" t="n">
        <f aca="false">+[3]data1rev!V209</f>
        <v>0</v>
      </c>
      <c r="Y210" s="8" t="n">
        <f aca="false">+[3]data1rev!W209</f>
        <v>0</v>
      </c>
      <c r="Z210" s="8" t="n">
        <f aca="false">+[3]data1rev!X209</f>
        <v>0</v>
      </c>
      <c r="AA210" s="8" t="n">
        <f aca="false">+[3]data1rev!Y209</f>
        <v>0</v>
      </c>
      <c r="AB210" s="9"/>
      <c r="AC210" s="9"/>
      <c r="AD210" s="9"/>
      <c r="AE210" s="9"/>
      <c r="AF210" s="9"/>
      <c r="AG210" s="9"/>
      <c r="AH210" s="9"/>
      <c r="AI210" s="9"/>
      <c r="AJ210" s="9"/>
      <c r="AK210" s="1"/>
      <c r="AL210" s="1" t="e">
        <f aca="false">SUMPRODUCT(B210:AJ210,PVCapPrice)</f>
        <v>#DIV/0!</v>
      </c>
      <c r="AM210" s="1"/>
      <c r="AN210" s="1"/>
      <c r="AO210" s="1"/>
      <c r="AP210" s="1"/>
      <c r="AQ210" s="1"/>
    </row>
    <row r="211" customFormat="false" ht="11.25" hidden="false" customHeight="false" outlineLevel="0" collapsed="false">
      <c r="A211" s="1" t="n">
        <v>209</v>
      </c>
      <c r="B211" s="16"/>
      <c r="C211" s="8" t="n">
        <f aca="false">+[3]data1rev!A210</f>
        <v>21687.04</v>
      </c>
      <c r="D211" s="8" t="n">
        <f aca="false">+[3]data1rev!B210</f>
        <v>15575.226</v>
      </c>
      <c r="E211" s="8" t="n">
        <f aca="false">+[3]data1rev!C210</f>
        <v>13222.39</v>
      </c>
      <c r="F211" s="8" t="n">
        <f aca="false">+[3]data1rev!D210</f>
        <v>13061.89</v>
      </c>
      <c r="G211" s="8" t="n">
        <f aca="false">+[3]data1rev!E210</f>
        <v>13061.89</v>
      </c>
      <c r="H211" s="8" t="n">
        <f aca="false">+[3]data1rev!F210</f>
        <v>10821.156</v>
      </c>
      <c r="I211" s="8" t="n">
        <f aca="false">+[3]data1rev!G210</f>
        <v>10791.59</v>
      </c>
      <c r="J211" s="8" t="n">
        <f aca="false">+[3]data1rev!H210</f>
        <v>10791.59</v>
      </c>
      <c r="K211" s="8" t="n">
        <f aca="false">+[3]data1rev!I210</f>
        <v>10791.59</v>
      </c>
      <c r="L211" s="8" t="n">
        <f aca="false">+[3]data1rev!J210</f>
        <v>10821.156</v>
      </c>
      <c r="M211" s="8" t="n">
        <f aca="false">+[3]data1rev!K210</f>
        <v>10791.59</v>
      </c>
      <c r="N211" s="8" t="n">
        <f aca="false">+[3]data1rev!L210</f>
        <v>10791.59</v>
      </c>
      <c r="O211" s="8" t="n">
        <f aca="false">+[3]data1rev!M210</f>
        <v>10275.62</v>
      </c>
      <c r="P211" s="8" t="n">
        <f aca="false">+[3]data1rev!N210</f>
        <v>10129.416</v>
      </c>
      <c r="Q211" s="8" t="n">
        <f aca="false">+[3]data1rev!O210</f>
        <v>10101.74</v>
      </c>
      <c r="R211" s="8" t="n">
        <f aca="false">+[3]data1rev!P210</f>
        <v>0</v>
      </c>
      <c r="S211" s="8" t="n">
        <f aca="false">+[3]data1rev!Q210</f>
        <v>0</v>
      </c>
      <c r="T211" s="8" t="n">
        <f aca="false">+[3]data1rev!R210</f>
        <v>0</v>
      </c>
      <c r="U211" s="8" t="n">
        <f aca="false">+[3]data1rev!S210</f>
        <v>0</v>
      </c>
      <c r="V211" s="8" t="n">
        <f aca="false">+[3]data1rev!T210</f>
        <v>0</v>
      </c>
      <c r="W211" s="8" t="n">
        <f aca="false">+[3]data1rev!U210</f>
        <v>0</v>
      </c>
      <c r="X211" s="8" t="n">
        <f aca="false">+[3]data1rev!V210</f>
        <v>0</v>
      </c>
      <c r="Y211" s="8" t="n">
        <f aca="false">+[3]data1rev!W210</f>
        <v>0</v>
      </c>
      <c r="Z211" s="8" t="n">
        <f aca="false">+[3]data1rev!X210</f>
        <v>0</v>
      </c>
      <c r="AA211" s="8" t="n">
        <f aca="false">+[3]data1rev!Y210</f>
        <v>0</v>
      </c>
      <c r="AB211" s="9"/>
      <c r="AC211" s="9"/>
      <c r="AD211" s="9"/>
      <c r="AE211" s="9"/>
      <c r="AF211" s="9"/>
      <c r="AG211" s="9"/>
      <c r="AH211" s="9"/>
      <c r="AI211" s="9"/>
      <c r="AJ211" s="9"/>
      <c r="AK211" s="1"/>
      <c r="AL211" s="1" t="e">
        <f aca="false">SUMPRODUCT(B211:AJ211,PVCapPrice)</f>
        <v>#DIV/0!</v>
      </c>
      <c r="AM211" s="1"/>
      <c r="AN211" s="1"/>
      <c r="AO211" s="1"/>
      <c r="AP211" s="1"/>
      <c r="AQ211" s="1"/>
    </row>
    <row r="212" customFormat="false" ht="11.25" hidden="false" customHeight="false" outlineLevel="0" collapsed="false">
      <c r="A212" s="1" t="n">
        <v>210</v>
      </c>
      <c r="B212" s="16"/>
      <c r="C212" s="8" t="n">
        <f aca="false">+[3]data1rev!A211</f>
        <v>21687.04</v>
      </c>
      <c r="D212" s="8" t="n">
        <f aca="false">+[3]data1rev!B211</f>
        <v>15575.226</v>
      </c>
      <c r="E212" s="8" t="n">
        <f aca="false">+[3]data1rev!C211</f>
        <v>13222.39</v>
      </c>
      <c r="F212" s="8" t="n">
        <f aca="false">+[3]data1rev!D211</f>
        <v>13061.89</v>
      </c>
      <c r="G212" s="8" t="n">
        <f aca="false">+[3]data1rev!E211</f>
        <v>13061.89</v>
      </c>
      <c r="H212" s="8" t="n">
        <f aca="false">+[3]data1rev!F211</f>
        <v>10821.156</v>
      </c>
      <c r="I212" s="8" t="n">
        <f aca="false">+[3]data1rev!G211</f>
        <v>10791.59</v>
      </c>
      <c r="J212" s="8" t="n">
        <f aca="false">+[3]data1rev!H211</f>
        <v>10791.59</v>
      </c>
      <c r="K212" s="8" t="n">
        <f aca="false">+[3]data1rev!I211</f>
        <v>10791.59</v>
      </c>
      <c r="L212" s="8" t="n">
        <f aca="false">+[3]data1rev!J211</f>
        <v>10821.156</v>
      </c>
      <c r="M212" s="8" t="n">
        <f aca="false">+[3]data1rev!K211</f>
        <v>10791.59</v>
      </c>
      <c r="N212" s="8" t="n">
        <f aca="false">+[3]data1rev!L211</f>
        <v>10791.59</v>
      </c>
      <c r="O212" s="8" t="n">
        <f aca="false">+[3]data1rev!M211</f>
        <v>10275.62</v>
      </c>
      <c r="P212" s="8" t="n">
        <f aca="false">+[3]data1rev!N211</f>
        <v>10129.416</v>
      </c>
      <c r="Q212" s="8" t="n">
        <f aca="false">+[3]data1rev!O211</f>
        <v>10101.74</v>
      </c>
      <c r="R212" s="8" t="n">
        <f aca="false">+[3]data1rev!P211</f>
        <v>0</v>
      </c>
      <c r="S212" s="8" t="n">
        <f aca="false">+[3]data1rev!Q211</f>
        <v>0</v>
      </c>
      <c r="T212" s="8" t="n">
        <f aca="false">+[3]data1rev!R211</f>
        <v>0</v>
      </c>
      <c r="U212" s="8" t="n">
        <f aca="false">+[3]data1rev!S211</f>
        <v>0</v>
      </c>
      <c r="V212" s="8" t="n">
        <f aca="false">+[3]data1rev!T211</f>
        <v>0</v>
      </c>
      <c r="W212" s="8" t="n">
        <f aca="false">+[3]data1rev!U211</f>
        <v>0</v>
      </c>
      <c r="X212" s="8" t="n">
        <f aca="false">+[3]data1rev!V211</f>
        <v>0</v>
      </c>
      <c r="Y212" s="8" t="n">
        <f aca="false">+[3]data1rev!W211</f>
        <v>0</v>
      </c>
      <c r="Z212" s="8" t="n">
        <f aca="false">+[3]data1rev!X211</f>
        <v>0</v>
      </c>
      <c r="AA212" s="8" t="n">
        <f aca="false">+[3]data1rev!Y211</f>
        <v>0</v>
      </c>
      <c r="AB212" s="9"/>
      <c r="AC212" s="9"/>
      <c r="AD212" s="9"/>
      <c r="AE212" s="9"/>
      <c r="AF212" s="9"/>
      <c r="AG212" s="9"/>
      <c r="AH212" s="9"/>
      <c r="AI212" s="9"/>
      <c r="AJ212" s="9"/>
      <c r="AK212" s="1"/>
      <c r="AL212" s="1" t="e">
        <f aca="false">SUMPRODUCT(B212:AJ212,PVCapPrice)</f>
        <v>#DIV/0!</v>
      </c>
      <c r="AM212" s="1"/>
      <c r="AN212" s="1"/>
      <c r="AO212" s="1"/>
      <c r="AP212" s="1"/>
      <c r="AQ212" s="1"/>
    </row>
    <row r="213" customFormat="false" ht="11.25" hidden="false" customHeight="false" outlineLevel="0" collapsed="false">
      <c r="A213" s="1" t="n">
        <v>211</v>
      </c>
      <c r="B213" s="16"/>
      <c r="C213" s="8" t="n">
        <f aca="false">+[3]data1rev!A212</f>
        <v>21687.04</v>
      </c>
      <c r="D213" s="8" t="n">
        <f aca="false">+[3]data1rev!B212</f>
        <v>15575.226</v>
      </c>
      <c r="E213" s="8" t="n">
        <f aca="false">+[3]data1rev!C212</f>
        <v>13222.39</v>
      </c>
      <c r="F213" s="8" t="n">
        <f aca="false">+[3]data1rev!D212</f>
        <v>13061.89</v>
      </c>
      <c r="G213" s="8" t="n">
        <f aca="false">+[3]data1rev!E212</f>
        <v>13061.89</v>
      </c>
      <c r="H213" s="8" t="n">
        <f aca="false">+[3]data1rev!F212</f>
        <v>10821.156</v>
      </c>
      <c r="I213" s="8" t="n">
        <f aca="false">+[3]data1rev!G212</f>
        <v>10791.59</v>
      </c>
      <c r="J213" s="8" t="n">
        <f aca="false">+[3]data1rev!H212</f>
        <v>10791.59</v>
      </c>
      <c r="K213" s="8" t="n">
        <f aca="false">+[3]data1rev!I212</f>
        <v>10791.59</v>
      </c>
      <c r="L213" s="8" t="n">
        <f aca="false">+[3]data1rev!J212</f>
        <v>10821.156</v>
      </c>
      <c r="M213" s="8" t="n">
        <f aca="false">+[3]data1rev!K212</f>
        <v>10791.59</v>
      </c>
      <c r="N213" s="8" t="n">
        <f aca="false">+[3]data1rev!L212</f>
        <v>10791.59</v>
      </c>
      <c r="O213" s="8" t="n">
        <f aca="false">+[3]data1rev!M212</f>
        <v>10275.62</v>
      </c>
      <c r="P213" s="8" t="n">
        <f aca="false">+[3]data1rev!N212</f>
        <v>10129.416</v>
      </c>
      <c r="Q213" s="8" t="n">
        <f aca="false">+[3]data1rev!O212</f>
        <v>10101.74</v>
      </c>
      <c r="R213" s="8" t="n">
        <f aca="false">+[3]data1rev!P212</f>
        <v>0</v>
      </c>
      <c r="S213" s="8" t="n">
        <f aca="false">+[3]data1rev!Q212</f>
        <v>0</v>
      </c>
      <c r="T213" s="8" t="n">
        <f aca="false">+[3]data1rev!R212</f>
        <v>0</v>
      </c>
      <c r="U213" s="8" t="n">
        <f aca="false">+[3]data1rev!S212</f>
        <v>0</v>
      </c>
      <c r="V213" s="8" t="n">
        <f aca="false">+[3]data1rev!T212</f>
        <v>0</v>
      </c>
      <c r="W213" s="8" t="n">
        <f aca="false">+[3]data1rev!U212</f>
        <v>0</v>
      </c>
      <c r="X213" s="8" t="n">
        <f aca="false">+[3]data1rev!V212</f>
        <v>0</v>
      </c>
      <c r="Y213" s="8" t="n">
        <f aca="false">+[3]data1rev!W212</f>
        <v>0</v>
      </c>
      <c r="Z213" s="8" t="n">
        <f aca="false">+[3]data1rev!X212</f>
        <v>0</v>
      </c>
      <c r="AA213" s="8" t="n">
        <f aca="false">+[3]data1rev!Y212</f>
        <v>0</v>
      </c>
      <c r="AB213" s="9"/>
      <c r="AC213" s="9"/>
      <c r="AD213" s="9"/>
      <c r="AE213" s="9"/>
      <c r="AF213" s="9"/>
      <c r="AG213" s="9"/>
      <c r="AH213" s="9"/>
      <c r="AI213" s="9"/>
      <c r="AJ213" s="9"/>
      <c r="AK213" s="1"/>
      <c r="AL213" s="1" t="e">
        <f aca="false">SUMPRODUCT(B213:AJ213,PVCapPrice)</f>
        <v>#DIV/0!</v>
      </c>
      <c r="AM213" s="1"/>
      <c r="AN213" s="1"/>
      <c r="AO213" s="1"/>
      <c r="AP213" s="1"/>
      <c r="AQ213" s="1"/>
    </row>
    <row r="214" customFormat="false" ht="11.25" hidden="false" customHeight="false" outlineLevel="0" collapsed="false">
      <c r="A214" s="1" t="n">
        <v>212</v>
      </c>
      <c r="B214" s="16"/>
      <c r="C214" s="8" t="n">
        <f aca="false">+[3]data1rev!A213</f>
        <v>21687.04</v>
      </c>
      <c r="D214" s="8" t="n">
        <f aca="false">+[3]data1rev!B213</f>
        <v>15575.226</v>
      </c>
      <c r="E214" s="8" t="n">
        <f aca="false">+[3]data1rev!C213</f>
        <v>13222.39</v>
      </c>
      <c r="F214" s="8" t="n">
        <f aca="false">+[3]data1rev!D213</f>
        <v>13061.89</v>
      </c>
      <c r="G214" s="8" t="n">
        <f aca="false">+[3]data1rev!E213</f>
        <v>13061.89</v>
      </c>
      <c r="H214" s="8" t="n">
        <f aca="false">+[3]data1rev!F213</f>
        <v>10821.156</v>
      </c>
      <c r="I214" s="8" t="n">
        <f aca="false">+[3]data1rev!G213</f>
        <v>10791.59</v>
      </c>
      <c r="J214" s="8" t="n">
        <f aca="false">+[3]data1rev!H213</f>
        <v>10791.59</v>
      </c>
      <c r="K214" s="8" t="n">
        <f aca="false">+[3]data1rev!I213</f>
        <v>10791.59</v>
      </c>
      <c r="L214" s="8" t="n">
        <f aca="false">+[3]data1rev!J213</f>
        <v>10821.156</v>
      </c>
      <c r="M214" s="8" t="n">
        <f aca="false">+[3]data1rev!K213</f>
        <v>10791.59</v>
      </c>
      <c r="N214" s="8" t="n">
        <f aca="false">+[3]data1rev!L213</f>
        <v>10791.59</v>
      </c>
      <c r="O214" s="8" t="n">
        <f aca="false">+[3]data1rev!M213</f>
        <v>10275.62</v>
      </c>
      <c r="P214" s="8" t="n">
        <f aca="false">+[3]data1rev!N213</f>
        <v>10129.416</v>
      </c>
      <c r="Q214" s="8" t="n">
        <f aca="false">+[3]data1rev!O213</f>
        <v>10101.74</v>
      </c>
      <c r="R214" s="8" t="n">
        <f aca="false">+[3]data1rev!P213</f>
        <v>0</v>
      </c>
      <c r="S214" s="8" t="n">
        <f aca="false">+[3]data1rev!Q213</f>
        <v>0</v>
      </c>
      <c r="T214" s="8" t="n">
        <f aca="false">+[3]data1rev!R213</f>
        <v>0</v>
      </c>
      <c r="U214" s="8" t="n">
        <f aca="false">+[3]data1rev!S213</f>
        <v>0</v>
      </c>
      <c r="V214" s="8" t="n">
        <f aca="false">+[3]data1rev!T213</f>
        <v>0</v>
      </c>
      <c r="W214" s="8" t="n">
        <f aca="false">+[3]data1rev!U213</f>
        <v>0</v>
      </c>
      <c r="X214" s="8" t="n">
        <f aca="false">+[3]data1rev!V213</f>
        <v>0</v>
      </c>
      <c r="Y214" s="8" t="n">
        <f aca="false">+[3]data1rev!W213</f>
        <v>0</v>
      </c>
      <c r="Z214" s="8" t="n">
        <f aca="false">+[3]data1rev!X213</f>
        <v>0</v>
      </c>
      <c r="AA214" s="8" t="n">
        <f aca="false">+[3]data1rev!Y213</f>
        <v>0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1"/>
      <c r="AL214" s="1" t="e">
        <f aca="false">SUMPRODUCT(B214:AJ214,PVCapPrice)</f>
        <v>#DIV/0!</v>
      </c>
      <c r="AM214" s="1"/>
      <c r="AN214" s="1"/>
      <c r="AO214" s="1"/>
      <c r="AP214" s="1"/>
      <c r="AQ214" s="1"/>
    </row>
    <row r="215" customFormat="false" ht="11.25" hidden="false" customHeight="false" outlineLevel="0" collapsed="false">
      <c r="A215" s="1" t="n">
        <v>213</v>
      </c>
      <c r="B215" s="16"/>
      <c r="C215" s="8" t="n">
        <f aca="false">+[3]data1rev!A214</f>
        <v>21687.04</v>
      </c>
      <c r="D215" s="8" t="n">
        <f aca="false">+[3]data1rev!B214</f>
        <v>15575.226</v>
      </c>
      <c r="E215" s="8" t="n">
        <f aca="false">+[3]data1rev!C214</f>
        <v>13222.39</v>
      </c>
      <c r="F215" s="8" t="n">
        <f aca="false">+[3]data1rev!D214</f>
        <v>13061.89</v>
      </c>
      <c r="G215" s="8" t="n">
        <f aca="false">+[3]data1rev!E214</f>
        <v>13061.89</v>
      </c>
      <c r="H215" s="8" t="n">
        <f aca="false">+[3]data1rev!F214</f>
        <v>10821.156</v>
      </c>
      <c r="I215" s="8" t="n">
        <f aca="false">+[3]data1rev!G214</f>
        <v>10791.59</v>
      </c>
      <c r="J215" s="8" t="n">
        <f aca="false">+[3]data1rev!H214</f>
        <v>10791.59</v>
      </c>
      <c r="K215" s="8" t="n">
        <f aca="false">+[3]data1rev!I214</f>
        <v>10791.59</v>
      </c>
      <c r="L215" s="8" t="n">
        <f aca="false">+[3]data1rev!J214</f>
        <v>10821.156</v>
      </c>
      <c r="M215" s="8" t="n">
        <f aca="false">+[3]data1rev!K214</f>
        <v>10791.59</v>
      </c>
      <c r="N215" s="8" t="n">
        <f aca="false">+[3]data1rev!L214</f>
        <v>10791.59</v>
      </c>
      <c r="O215" s="8" t="n">
        <f aca="false">+[3]data1rev!M214</f>
        <v>10275.62</v>
      </c>
      <c r="P215" s="8" t="n">
        <f aca="false">+[3]data1rev!N214</f>
        <v>10129.416</v>
      </c>
      <c r="Q215" s="8" t="n">
        <f aca="false">+[3]data1rev!O214</f>
        <v>10101.74</v>
      </c>
      <c r="R215" s="8" t="n">
        <f aca="false">+[3]data1rev!P214</f>
        <v>0</v>
      </c>
      <c r="S215" s="8" t="n">
        <f aca="false">+[3]data1rev!Q214</f>
        <v>0</v>
      </c>
      <c r="T215" s="8" t="n">
        <f aca="false">+[3]data1rev!R214</f>
        <v>0</v>
      </c>
      <c r="U215" s="8" t="n">
        <f aca="false">+[3]data1rev!S214</f>
        <v>0</v>
      </c>
      <c r="V215" s="8" t="n">
        <f aca="false">+[3]data1rev!T214</f>
        <v>0</v>
      </c>
      <c r="W215" s="8" t="n">
        <f aca="false">+[3]data1rev!U214</f>
        <v>0</v>
      </c>
      <c r="X215" s="8" t="n">
        <f aca="false">+[3]data1rev!V214</f>
        <v>0</v>
      </c>
      <c r="Y215" s="8" t="n">
        <f aca="false">+[3]data1rev!W214</f>
        <v>0</v>
      </c>
      <c r="Z215" s="8" t="n">
        <f aca="false">+[3]data1rev!X214</f>
        <v>0</v>
      </c>
      <c r="AA215" s="8" t="n">
        <f aca="false">+[3]data1rev!Y214</f>
        <v>0</v>
      </c>
      <c r="AB215" s="9"/>
      <c r="AC215" s="9"/>
      <c r="AD215" s="9"/>
      <c r="AE215" s="9"/>
      <c r="AF215" s="9"/>
      <c r="AG215" s="9"/>
      <c r="AH215" s="9"/>
      <c r="AI215" s="9"/>
      <c r="AJ215" s="9"/>
      <c r="AK215" s="1"/>
      <c r="AL215" s="1" t="e">
        <f aca="false">SUMPRODUCT(B215:AJ215,PVCapPrice)</f>
        <v>#DIV/0!</v>
      </c>
      <c r="AM215" s="1"/>
      <c r="AN215" s="1"/>
      <c r="AO215" s="1"/>
      <c r="AP215" s="1"/>
      <c r="AQ215" s="1"/>
    </row>
    <row r="216" customFormat="false" ht="11.25" hidden="false" customHeight="false" outlineLevel="0" collapsed="false">
      <c r="A216" s="1" t="n">
        <v>214</v>
      </c>
      <c r="B216" s="16"/>
      <c r="C216" s="8" t="n">
        <f aca="false">+[3]data1rev!A215</f>
        <v>21687.04</v>
      </c>
      <c r="D216" s="8" t="n">
        <f aca="false">+[3]data1rev!B215</f>
        <v>15575.226</v>
      </c>
      <c r="E216" s="8" t="n">
        <f aca="false">+[3]data1rev!C215</f>
        <v>13222.39</v>
      </c>
      <c r="F216" s="8" t="n">
        <f aca="false">+[3]data1rev!D215</f>
        <v>13061.89</v>
      </c>
      <c r="G216" s="8" t="n">
        <f aca="false">+[3]data1rev!E215</f>
        <v>13061.89</v>
      </c>
      <c r="H216" s="8" t="n">
        <f aca="false">+[3]data1rev!F215</f>
        <v>10821.156</v>
      </c>
      <c r="I216" s="8" t="n">
        <f aca="false">+[3]data1rev!G215</f>
        <v>10791.59</v>
      </c>
      <c r="J216" s="8" t="n">
        <f aca="false">+[3]data1rev!H215</f>
        <v>10791.59</v>
      </c>
      <c r="K216" s="8" t="n">
        <f aca="false">+[3]data1rev!I215</f>
        <v>10791.59</v>
      </c>
      <c r="L216" s="8" t="n">
        <f aca="false">+[3]data1rev!J215</f>
        <v>10821.156</v>
      </c>
      <c r="M216" s="8" t="n">
        <f aca="false">+[3]data1rev!K215</f>
        <v>10791.59</v>
      </c>
      <c r="N216" s="8" t="n">
        <f aca="false">+[3]data1rev!L215</f>
        <v>10791.59</v>
      </c>
      <c r="O216" s="8" t="n">
        <f aca="false">+[3]data1rev!M215</f>
        <v>10275.62</v>
      </c>
      <c r="P216" s="8" t="n">
        <f aca="false">+[3]data1rev!N215</f>
        <v>10129.416</v>
      </c>
      <c r="Q216" s="8" t="n">
        <f aca="false">+[3]data1rev!O215</f>
        <v>10101.74</v>
      </c>
      <c r="R216" s="8" t="n">
        <f aca="false">+[3]data1rev!P215</f>
        <v>0</v>
      </c>
      <c r="S216" s="8" t="n">
        <f aca="false">+[3]data1rev!Q215</f>
        <v>0</v>
      </c>
      <c r="T216" s="8" t="n">
        <f aca="false">+[3]data1rev!R215</f>
        <v>0</v>
      </c>
      <c r="U216" s="8" t="n">
        <f aca="false">+[3]data1rev!S215</f>
        <v>0</v>
      </c>
      <c r="V216" s="8" t="n">
        <f aca="false">+[3]data1rev!T215</f>
        <v>0</v>
      </c>
      <c r="W216" s="8" t="n">
        <f aca="false">+[3]data1rev!U215</f>
        <v>0</v>
      </c>
      <c r="X216" s="8" t="n">
        <f aca="false">+[3]data1rev!V215</f>
        <v>0</v>
      </c>
      <c r="Y216" s="8" t="n">
        <f aca="false">+[3]data1rev!W215</f>
        <v>0</v>
      </c>
      <c r="Z216" s="8" t="n">
        <f aca="false">+[3]data1rev!X215</f>
        <v>0</v>
      </c>
      <c r="AA216" s="8" t="n">
        <f aca="false">+[3]data1rev!Y215</f>
        <v>0</v>
      </c>
      <c r="AB216" s="9"/>
      <c r="AC216" s="9"/>
      <c r="AD216" s="9"/>
      <c r="AE216" s="9"/>
      <c r="AF216" s="9"/>
      <c r="AG216" s="9"/>
      <c r="AH216" s="9"/>
      <c r="AI216" s="9"/>
      <c r="AJ216" s="9"/>
      <c r="AK216" s="1"/>
      <c r="AL216" s="1" t="e">
        <f aca="false">SUMPRODUCT(B216:AJ216,PVCapPrice)</f>
        <v>#DIV/0!</v>
      </c>
      <c r="AM216" s="1"/>
      <c r="AN216" s="1"/>
      <c r="AO216" s="1"/>
      <c r="AP216" s="1"/>
      <c r="AQ216" s="1"/>
    </row>
    <row r="217" customFormat="false" ht="11.25" hidden="false" customHeight="false" outlineLevel="0" collapsed="false">
      <c r="A217" s="1" t="n">
        <v>215</v>
      </c>
      <c r="B217" s="16"/>
      <c r="C217" s="8" t="n">
        <f aca="false">+[3]data1rev!A216</f>
        <v>21687.04</v>
      </c>
      <c r="D217" s="8" t="n">
        <f aca="false">+[3]data1rev!B216</f>
        <v>15575.226</v>
      </c>
      <c r="E217" s="8" t="n">
        <f aca="false">+[3]data1rev!C216</f>
        <v>13222.39</v>
      </c>
      <c r="F217" s="8" t="n">
        <f aca="false">+[3]data1rev!D216</f>
        <v>13061.89</v>
      </c>
      <c r="G217" s="8" t="n">
        <f aca="false">+[3]data1rev!E216</f>
        <v>13061.89</v>
      </c>
      <c r="H217" s="8" t="n">
        <f aca="false">+[3]data1rev!F216</f>
        <v>10821.156</v>
      </c>
      <c r="I217" s="8" t="n">
        <f aca="false">+[3]data1rev!G216</f>
        <v>10791.59</v>
      </c>
      <c r="J217" s="8" t="n">
        <f aca="false">+[3]data1rev!H216</f>
        <v>10791.59</v>
      </c>
      <c r="K217" s="8" t="n">
        <f aca="false">+[3]data1rev!I216</f>
        <v>10791.59</v>
      </c>
      <c r="L217" s="8" t="n">
        <f aca="false">+[3]data1rev!J216</f>
        <v>10821.156</v>
      </c>
      <c r="M217" s="8" t="n">
        <f aca="false">+[3]data1rev!K216</f>
        <v>10791.59</v>
      </c>
      <c r="N217" s="8" t="n">
        <f aca="false">+[3]data1rev!L216</f>
        <v>10791.59</v>
      </c>
      <c r="O217" s="8" t="n">
        <f aca="false">+[3]data1rev!M216</f>
        <v>10275.62</v>
      </c>
      <c r="P217" s="8" t="n">
        <f aca="false">+[3]data1rev!N216</f>
        <v>10129.416</v>
      </c>
      <c r="Q217" s="8" t="n">
        <f aca="false">+[3]data1rev!O216</f>
        <v>10101.74</v>
      </c>
      <c r="R217" s="8" t="n">
        <f aca="false">+[3]data1rev!P216</f>
        <v>0</v>
      </c>
      <c r="S217" s="8" t="n">
        <f aca="false">+[3]data1rev!Q216</f>
        <v>0</v>
      </c>
      <c r="T217" s="8" t="n">
        <f aca="false">+[3]data1rev!R216</f>
        <v>0</v>
      </c>
      <c r="U217" s="8" t="n">
        <f aca="false">+[3]data1rev!S216</f>
        <v>0</v>
      </c>
      <c r="V217" s="8" t="n">
        <f aca="false">+[3]data1rev!T216</f>
        <v>0</v>
      </c>
      <c r="W217" s="8" t="n">
        <f aca="false">+[3]data1rev!U216</f>
        <v>0</v>
      </c>
      <c r="X217" s="8" t="n">
        <f aca="false">+[3]data1rev!V216</f>
        <v>0</v>
      </c>
      <c r="Y217" s="8" t="n">
        <f aca="false">+[3]data1rev!W216</f>
        <v>0</v>
      </c>
      <c r="Z217" s="8" t="n">
        <f aca="false">+[3]data1rev!X216</f>
        <v>0</v>
      </c>
      <c r="AA217" s="8" t="n">
        <f aca="false">+[3]data1rev!Y216</f>
        <v>0</v>
      </c>
      <c r="AB217" s="9"/>
      <c r="AC217" s="9"/>
      <c r="AD217" s="9"/>
      <c r="AE217" s="9"/>
      <c r="AF217" s="9"/>
      <c r="AG217" s="9"/>
      <c r="AH217" s="9"/>
      <c r="AI217" s="9"/>
      <c r="AJ217" s="9"/>
      <c r="AK217" s="1"/>
      <c r="AL217" s="1" t="e">
        <f aca="false">SUMPRODUCT(B217:AJ217,PVCapPrice)</f>
        <v>#DIV/0!</v>
      </c>
      <c r="AM217" s="1"/>
      <c r="AN217" s="1"/>
      <c r="AO217" s="1"/>
      <c r="AP217" s="1"/>
      <c r="AQ217" s="1"/>
    </row>
    <row r="218" customFormat="false" ht="11.25" hidden="false" customHeight="false" outlineLevel="0" collapsed="false">
      <c r="A218" s="1" t="n">
        <v>216</v>
      </c>
      <c r="B218" s="16"/>
      <c r="C218" s="8" t="n">
        <f aca="false">+[3]data1rev!A217</f>
        <v>21687.04</v>
      </c>
      <c r="D218" s="8" t="n">
        <f aca="false">+[3]data1rev!B217</f>
        <v>15575.226</v>
      </c>
      <c r="E218" s="8" t="n">
        <f aca="false">+[3]data1rev!C217</f>
        <v>13222.39</v>
      </c>
      <c r="F218" s="8" t="n">
        <f aca="false">+[3]data1rev!D217</f>
        <v>13061.89</v>
      </c>
      <c r="G218" s="8" t="n">
        <f aca="false">+[3]data1rev!E217</f>
        <v>13061.89</v>
      </c>
      <c r="H218" s="8" t="n">
        <f aca="false">+[3]data1rev!F217</f>
        <v>10821.156</v>
      </c>
      <c r="I218" s="8" t="n">
        <f aca="false">+[3]data1rev!G217</f>
        <v>10791.59</v>
      </c>
      <c r="J218" s="8" t="n">
        <f aca="false">+[3]data1rev!H217</f>
        <v>10791.59</v>
      </c>
      <c r="K218" s="8" t="n">
        <f aca="false">+[3]data1rev!I217</f>
        <v>10791.59</v>
      </c>
      <c r="L218" s="8" t="n">
        <f aca="false">+[3]data1rev!J217</f>
        <v>10821.156</v>
      </c>
      <c r="M218" s="8" t="n">
        <f aca="false">+[3]data1rev!K217</f>
        <v>10791.59</v>
      </c>
      <c r="N218" s="8" t="n">
        <f aca="false">+[3]data1rev!L217</f>
        <v>10791.59</v>
      </c>
      <c r="O218" s="8" t="n">
        <f aca="false">+[3]data1rev!M217</f>
        <v>10275.62</v>
      </c>
      <c r="P218" s="8" t="n">
        <f aca="false">+[3]data1rev!N217</f>
        <v>10129.416</v>
      </c>
      <c r="Q218" s="8" t="n">
        <f aca="false">+[3]data1rev!O217</f>
        <v>10101.74</v>
      </c>
      <c r="R218" s="8" t="n">
        <f aca="false">+[3]data1rev!P217</f>
        <v>0</v>
      </c>
      <c r="S218" s="8" t="n">
        <f aca="false">+[3]data1rev!Q217</f>
        <v>0</v>
      </c>
      <c r="T218" s="8" t="n">
        <f aca="false">+[3]data1rev!R217</f>
        <v>0</v>
      </c>
      <c r="U218" s="8" t="n">
        <f aca="false">+[3]data1rev!S217</f>
        <v>0</v>
      </c>
      <c r="V218" s="8" t="n">
        <f aca="false">+[3]data1rev!T217</f>
        <v>0</v>
      </c>
      <c r="W218" s="8" t="n">
        <f aca="false">+[3]data1rev!U217</f>
        <v>0</v>
      </c>
      <c r="X218" s="8" t="n">
        <f aca="false">+[3]data1rev!V217</f>
        <v>0</v>
      </c>
      <c r="Y218" s="8" t="n">
        <f aca="false">+[3]data1rev!W217</f>
        <v>0</v>
      </c>
      <c r="Z218" s="8" t="n">
        <f aca="false">+[3]data1rev!X217</f>
        <v>0</v>
      </c>
      <c r="AA218" s="8" t="n">
        <f aca="false">+[3]data1rev!Y217</f>
        <v>0</v>
      </c>
      <c r="AB218" s="9"/>
      <c r="AC218" s="9"/>
      <c r="AD218" s="9"/>
      <c r="AE218" s="9"/>
      <c r="AF218" s="9"/>
      <c r="AG218" s="9"/>
      <c r="AH218" s="9"/>
      <c r="AI218" s="9"/>
      <c r="AJ218" s="9"/>
      <c r="AK218" s="1"/>
      <c r="AL218" s="1" t="e">
        <f aca="false">SUMPRODUCT(B218:AJ218,PVCapPrice)</f>
        <v>#DIV/0!</v>
      </c>
      <c r="AM218" s="1"/>
      <c r="AN218" s="1"/>
      <c r="AO218" s="1"/>
      <c r="AP218" s="1"/>
      <c r="AQ218" s="1"/>
    </row>
    <row r="219" customFormat="false" ht="11.25" hidden="false" customHeight="false" outlineLevel="0" collapsed="false">
      <c r="A219" s="1" t="n">
        <v>217</v>
      </c>
      <c r="B219" s="16"/>
      <c r="C219" s="8" t="n">
        <f aca="false">+[3]data1rev!A218</f>
        <v>21687.04</v>
      </c>
      <c r="D219" s="8" t="n">
        <f aca="false">+[3]data1rev!B218</f>
        <v>15575.226</v>
      </c>
      <c r="E219" s="8" t="n">
        <f aca="false">+[3]data1rev!C218</f>
        <v>13222.39</v>
      </c>
      <c r="F219" s="8" t="n">
        <f aca="false">+[3]data1rev!D218</f>
        <v>13061.89</v>
      </c>
      <c r="G219" s="8" t="n">
        <f aca="false">+[3]data1rev!E218</f>
        <v>13061.89</v>
      </c>
      <c r="H219" s="8" t="n">
        <f aca="false">+[3]data1rev!F218</f>
        <v>10821.156</v>
      </c>
      <c r="I219" s="8" t="n">
        <f aca="false">+[3]data1rev!G218</f>
        <v>10791.59</v>
      </c>
      <c r="J219" s="8" t="n">
        <f aca="false">+[3]data1rev!H218</f>
        <v>10791.59</v>
      </c>
      <c r="K219" s="8" t="n">
        <f aca="false">+[3]data1rev!I218</f>
        <v>10791.59</v>
      </c>
      <c r="L219" s="8" t="n">
        <f aca="false">+[3]data1rev!J218</f>
        <v>10821.156</v>
      </c>
      <c r="M219" s="8" t="n">
        <f aca="false">+[3]data1rev!K218</f>
        <v>10791.59</v>
      </c>
      <c r="N219" s="8" t="n">
        <f aca="false">+[3]data1rev!L218</f>
        <v>10791.59</v>
      </c>
      <c r="O219" s="8" t="n">
        <f aca="false">+[3]data1rev!M218</f>
        <v>10275.62</v>
      </c>
      <c r="P219" s="8" t="n">
        <f aca="false">+[3]data1rev!N218</f>
        <v>10129.416</v>
      </c>
      <c r="Q219" s="8" t="n">
        <f aca="false">+[3]data1rev!O218</f>
        <v>10101.74</v>
      </c>
      <c r="R219" s="8" t="n">
        <f aca="false">+[3]data1rev!P218</f>
        <v>0</v>
      </c>
      <c r="S219" s="8" t="n">
        <f aca="false">+[3]data1rev!Q218</f>
        <v>0</v>
      </c>
      <c r="T219" s="8" t="n">
        <f aca="false">+[3]data1rev!R218</f>
        <v>0</v>
      </c>
      <c r="U219" s="8" t="n">
        <f aca="false">+[3]data1rev!S218</f>
        <v>0</v>
      </c>
      <c r="V219" s="8" t="n">
        <f aca="false">+[3]data1rev!T218</f>
        <v>0</v>
      </c>
      <c r="W219" s="8" t="n">
        <f aca="false">+[3]data1rev!U218</f>
        <v>0</v>
      </c>
      <c r="X219" s="8" t="n">
        <f aca="false">+[3]data1rev!V218</f>
        <v>0</v>
      </c>
      <c r="Y219" s="8" t="n">
        <f aca="false">+[3]data1rev!W218</f>
        <v>0</v>
      </c>
      <c r="Z219" s="8" t="n">
        <f aca="false">+[3]data1rev!X218</f>
        <v>0</v>
      </c>
      <c r="AA219" s="8" t="n">
        <f aca="false">+[3]data1rev!Y218</f>
        <v>0</v>
      </c>
      <c r="AB219" s="9"/>
      <c r="AC219" s="9"/>
      <c r="AD219" s="9"/>
      <c r="AE219" s="9"/>
      <c r="AF219" s="9"/>
      <c r="AG219" s="9"/>
      <c r="AH219" s="9"/>
      <c r="AI219" s="9"/>
      <c r="AJ219" s="9"/>
      <c r="AK219" s="1"/>
      <c r="AL219" s="1" t="e">
        <f aca="false">SUMPRODUCT(B219:AJ219,PVCapPrice)</f>
        <v>#DIV/0!</v>
      </c>
      <c r="AM219" s="1"/>
      <c r="AN219" s="1"/>
      <c r="AO219" s="1"/>
      <c r="AP219" s="1"/>
      <c r="AQ219" s="1"/>
    </row>
    <row r="220" customFormat="false" ht="11.25" hidden="false" customHeight="false" outlineLevel="0" collapsed="false">
      <c r="A220" s="1" t="n">
        <v>218</v>
      </c>
      <c r="B220" s="16"/>
      <c r="C220" s="8" t="n">
        <f aca="false">+[3]data1rev!A219</f>
        <v>21687.04</v>
      </c>
      <c r="D220" s="8" t="n">
        <f aca="false">+[3]data1rev!B219</f>
        <v>15575.226</v>
      </c>
      <c r="E220" s="8" t="n">
        <f aca="false">+[3]data1rev!C219</f>
        <v>13222.39</v>
      </c>
      <c r="F220" s="8" t="n">
        <f aca="false">+[3]data1rev!D219</f>
        <v>13061.89</v>
      </c>
      <c r="G220" s="8" t="n">
        <f aca="false">+[3]data1rev!E219</f>
        <v>13061.89</v>
      </c>
      <c r="H220" s="8" t="n">
        <f aca="false">+[3]data1rev!F219</f>
        <v>10821.156</v>
      </c>
      <c r="I220" s="8" t="n">
        <f aca="false">+[3]data1rev!G219</f>
        <v>10791.59</v>
      </c>
      <c r="J220" s="8" t="n">
        <f aca="false">+[3]data1rev!H219</f>
        <v>10791.59</v>
      </c>
      <c r="K220" s="8" t="n">
        <f aca="false">+[3]data1rev!I219</f>
        <v>10791.59</v>
      </c>
      <c r="L220" s="8" t="n">
        <f aca="false">+[3]data1rev!J219</f>
        <v>10821.156</v>
      </c>
      <c r="M220" s="8" t="n">
        <f aca="false">+[3]data1rev!K219</f>
        <v>10791.59</v>
      </c>
      <c r="N220" s="8" t="n">
        <f aca="false">+[3]data1rev!L219</f>
        <v>10791.59</v>
      </c>
      <c r="O220" s="8" t="n">
        <f aca="false">+[3]data1rev!M219</f>
        <v>10275.62</v>
      </c>
      <c r="P220" s="8" t="n">
        <f aca="false">+[3]data1rev!N219</f>
        <v>10129.416</v>
      </c>
      <c r="Q220" s="8" t="n">
        <f aca="false">+[3]data1rev!O219</f>
        <v>10101.74</v>
      </c>
      <c r="R220" s="8" t="n">
        <f aca="false">+[3]data1rev!P219</f>
        <v>0</v>
      </c>
      <c r="S220" s="8" t="n">
        <f aca="false">+[3]data1rev!Q219</f>
        <v>0</v>
      </c>
      <c r="T220" s="8" t="n">
        <f aca="false">+[3]data1rev!R219</f>
        <v>0</v>
      </c>
      <c r="U220" s="8" t="n">
        <f aca="false">+[3]data1rev!S219</f>
        <v>0</v>
      </c>
      <c r="V220" s="8" t="n">
        <f aca="false">+[3]data1rev!T219</f>
        <v>0</v>
      </c>
      <c r="W220" s="8" t="n">
        <f aca="false">+[3]data1rev!U219</f>
        <v>0</v>
      </c>
      <c r="X220" s="8" t="n">
        <f aca="false">+[3]data1rev!V219</f>
        <v>0</v>
      </c>
      <c r="Y220" s="8" t="n">
        <f aca="false">+[3]data1rev!W219</f>
        <v>0</v>
      </c>
      <c r="Z220" s="8" t="n">
        <f aca="false">+[3]data1rev!X219</f>
        <v>0</v>
      </c>
      <c r="AA220" s="8" t="n">
        <f aca="false">+[3]data1rev!Y219</f>
        <v>0</v>
      </c>
      <c r="AB220" s="9"/>
      <c r="AC220" s="9"/>
      <c r="AD220" s="9"/>
      <c r="AE220" s="9"/>
      <c r="AF220" s="9"/>
      <c r="AG220" s="9"/>
      <c r="AH220" s="9"/>
      <c r="AI220" s="9"/>
      <c r="AJ220" s="9"/>
      <c r="AK220" s="1"/>
      <c r="AL220" s="1" t="e">
        <f aca="false">SUMPRODUCT(B220:AJ220,PVCapPrice)</f>
        <v>#DIV/0!</v>
      </c>
      <c r="AM220" s="1"/>
      <c r="AN220" s="1"/>
      <c r="AO220" s="1"/>
      <c r="AP220" s="1"/>
      <c r="AQ220" s="1"/>
    </row>
    <row r="221" customFormat="false" ht="11.25" hidden="false" customHeight="false" outlineLevel="0" collapsed="false">
      <c r="A221" s="1" t="n">
        <v>219</v>
      </c>
      <c r="B221" s="16"/>
      <c r="C221" s="8" t="n">
        <f aca="false">+[3]data1rev!A220</f>
        <v>21687.04</v>
      </c>
      <c r="D221" s="8" t="n">
        <f aca="false">+[3]data1rev!B220</f>
        <v>15575.226</v>
      </c>
      <c r="E221" s="8" t="n">
        <f aca="false">+[3]data1rev!C220</f>
        <v>13222.39</v>
      </c>
      <c r="F221" s="8" t="n">
        <f aca="false">+[3]data1rev!D220</f>
        <v>13061.89</v>
      </c>
      <c r="G221" s="8" t="n">
        <f aca="false">+[3]data1rev!E220</f>
        <v>13061.89</v>
      </c>
      <c r="H221" s="8" t="n">
        <f aca="false">+[3]data1rev!F220</f>
        <v>10821.156</v>
      </c>
      <c r="I221" s="8" t="n">
        <f aca="false">+[3]data1rev!G220</f>
        <v>10791.59</v>
      </c>
      <c r="J221" s="8" t="n">
        <f aca="false">+[3]data1rev!H220</f>
        <v>10791.59</v>
      </c>
      <c r="K221" s="8" t="n">
        <f aca="false">+[3]data1rev!I220</f>
        <v>10791.59</v>
      </c>
      <c r="L221" s="8" t="n">
        <f aca="false">+[3]data1rev!J220</f>
        <v>10821.156</v>
      </c>
      <c r="M221" s="8" t="n">
        <f aca="false">+[3]data1rev!K220</f>
        <v>10791.59</v>
      </c>
      <c r="N221" s="8" t="n">
        <f aca="false">+[3]data1rev!L220</f>
        <v>10791.59</v>
      </c>
      <c r="O221" s="8" t="n">
        <f aca="false">+[3]data1rev!M220</f>
        <v>10275.62</v>
      </c>
      <c r="P221" s="8" t="n">
        <f aca="false">+[3]data1rev!N220</f>
        <v>10129.416</v>
      </c>
      <c r="Q221" s="8" t="n">
        <f aca="false">+[3]data1rev!O220</f>
        <v>10101.74</v>
      </c>
      <c r="R221" s="8" t="n">
        <f aca="false">+[3]data1rev!P220</f>
        <v>0</v>
      </c>
      <c r="S221" s="8" t="n">
        <f aca="false">+[3]data1rev!Q220</f>
        <v>0</v>
      </c>
      <c r="T221" s="8" t="n">
        <f aca="false">+[3]data1rev!R220</f>
        <v>0</v>
      </c>
      <c r="U221" s="8" t="n">
        <f aca="false">+[3]data1rev!S220</f>
        <v>0</v>
      </c>
      <c r="V221" s="8" t="n">
        <f aca="false">+[3]data1rev!T220</f>
        <v>0</v>
      </c>
      <c r="W221" s="8" t="n">
        <f aca="false">+[3]data1rev!U220</f>
        <v>0</v>
      </c>
      <c r="X221" s="8" t="n">
        <f aca="false">+[3]data1rev!V220</f>
        <v>0</v>
      </c>
      <c r="Y221" s="8" t="n">
        <f aca="false">+[3]data1rev!W220</f>
        <v>0</v>
      </c>
      <c r="Z221" s="8" t="n">
        <f aca="false">+[3]data1rev!X220</f>
        <v>0</v>
      </c>
      <c r="AA221" s="8" t="n">
        <f aca="false">+[3]data1rev!Y220</f>
        <v>0</v>
      </c>
      <c r="AB221" s="9"/>
      <c r="AC221" s="9"/>
      <c r="AD221" s="9"/>
      <c r="AE221" s="9"/>
      <c r="AF221" s="9"/>
      <c r="AG221" s="9"/>
      <c r="AH221" s="9"/>
      <c r="AI221" s="9"/>
      <c r="AJ221" s="9"/>
      <c r="AK221" s="1"/>
      <c r="AL221" s="1" t="e">
        <f aca="false">SUMPRODUCT(B221:AJ221,PVCapPrice)</f>
        <v>#DIV/0!</v>
      </c>
      <c r="AM221" s="1"/>
      <c r="AN221" s="1"/>
      <c r="AO221" s="1"/>
      <c r="AP221" s="1"/>
      <c r="AQ221" s="1"/>
    </row>
    <row r="222" customFormat="false" ht="11.25" hidden="false" customHeight="false" outlineLevel="0" collapsed="false">
      <c r="A222" s="1" t="n">
        <v>220</v>
      </c>
      <c r="B222" s="16"/>
      <c r="C222" s="8" t="n">
        <f aca="false">+[3]data1rev!A221</f>
        <v>21687.04</v>
      </c>
      <c r="D222" s="8" t="n">
        <f aca="false">+[3]data1rev!B221</f>
        <v>15575.226</v>
      </c>
      <c r="E222" s="8" t="n">
        <f aca="false">+[3]data1rev!C221</f>
        <v>13222.39</v>
      </c>
      <c r="F222" s="8" t="n">
        <f aca="false">+[3]data1rev!D221</f>
        <v>13061.89</v>
      </c>
      <c r="G222" s="8" t="n">
        <f aca="false">+[3]data1rev!E221</f>
        <v>13061.89</v>
      </c>
      <c r="H222" s="8" t="n">
        <f aca="false">+[3]data1rev!F221</f>
        <v>10821.156</v>
      </c>
      <c r="I222" s="8" t="n">
        <f aca="false">+[3]data1rev!G221</f>
        <v>10791.59</v>
      </c>
      <c r="J222" s="8" t="n">
        <f aca="false">+[3]data1rev!H221</f>
        <v>10791.59</v>
      </c>
      <c r="K222" s="8" t="n">
        <f aca="false">+[3]data1rev!I221</f>
        <v>10791.59</v>
      </c>
      <c r="L222" s="8" t="n">
        <f aca="false">+[3]data1rev!J221</f>
        <v>10821.156</v>
      </c>
      <c r="M222" s="8" t="n">
        <f aca="false">+[3]data1rev!K221</f>
        <v>10791.59</v>
      </c>
      <c r="N222" s="8" t="n">
        <f aca="false">+[3]data1rev!L221</f>
        <v>10791.59</v>
      </c>
      <c r="O222" s="8" t="n">
        <f aca="false">+[3]data1rev!M221</f>
        <v>10275.62</v>
      </c>
      <c r="P222" s="8" t="n">
        <f aca="false">+[3]data1rev!N221</f>
        <v>10129.416</v>
      </c>
      <c r="Q222" s="8" t="n">
        <f aca="false">+[3]data1rev!O221</f>
        <v>10101.74</v>
      </c>
      <c r="R222" s="8" t="n">
        <f aca="false">+[3]data1rev!P221</f>
        <v>0</v>
      </c>
      <c r="S222" s="8" t="n">
        <f aca="false">+[3]data1rev!Q221</f>
        <v>0</v>
      </c>
      <c r="T222" s="8" t="n">
        <f aca="false">+[3]data1rev!R221</f>
        <v>0</v>
      </c>
      <c r="U222" s="8" t="n">
        <f aca="false">+[3]data1rev!S221</f>
        <v>0</v>
      </c>
      <c r="V222" s="8" t="n">
        <f aca="false">+[3]data1rev!T221</f>
        <v>0</v>
      </c>
      <c r="W222" s="8" t="n">
        <f aca="false">+[3]data1rev!U221</f>
        <v>0</v>
      </c>
      <c r="X222" s="8" t="n">
        <f aca="false">+[3]data1rev!V221</f>
        <v>0</v>
      </c>
      <c r="Y222" s="8" t="n">
        <f aca="false">+[3]data1rev!W221</f>
        <v>0</v>
      </c>
      <c r="Z222" s="8" t="n">
        <f aca="false">+[3]data1rev!X221</f>
        <v>0</v>
      </c>
      <c r="AA222" s="8" t="n">
        <f aca="false">+[3]data1rev!Y221</f>
        <v>0</v>
      </c>
      <c r="AB222" s="9"/>
      <c r="AC222" s="9"/>
      <c r="AD222" s="9"/>
      <c r="AE222" s="9"/>
      <c r="AF222" s="9"/>
      <c r="AG222" s="9"/>
      <c r="AH222" s="9"/>
      <c r="AI222" s="9"/>
      <c r="AJ222" s="9"/>
      <c r="AK222" s="1"/>
      <c r="AL222" s="1" t="e">
        <f aca="false">SUMPRODUCT(B222:AJ222,PVCapPrice)</f>
        <v>#DIV/0!</v>
      </c>
      <c r="AM222" s="1"/>
      <c r="AN222" s="1"/>
      <c r="AO222" s="1"/>
      <c r="AP222" s="1"/>
      <c r="AQ222" s="1"/>
    </row>
    <row r="223" customFormat="false" ht="11.25" hidden="false" customHeight="false" outlineLevel="0" collapsed="false">
      <c r="A223" s="1" t="n">
        <v>221</v>
      </c>
      <c r="B223" s="16"/>
      <c r="C223" s="8" t="n">
        <f aca="false">+[3]data1rev!A222</f>
        <v>21687.04</v>
      </c>
      <c r="D223" s="8" t="n">
        <f aca="false">+[3]data1rev!B222</f>
        <v>15575.226</v>
      </c>
      <c r="E223" s="8" t="n">
        <f aca="false">+[3]data1rev!C222</f>
        <v>13222.39</v>
      </c>
      <c r="F223" s="8" t="n">
        <f aca="false">+[3]data1rev!D222</f>
        <v>13061.89</v>
      </c>
      <c r="G223" s="8" t="n">
        <f aca="false">+[3]data1rev!E222</f>
        <v>13061.89</v>
      </c>
      <c r="H223" s="8" t="n">
        <f aca="false">+[3]data1rev!F222</f>
        <v>10821.156</v>
      </c>
      <c r="I223" s="8" t="n">
        <f aca="false">+[3]data1rev!G222</f>
        <v>10791.59</v>
      </c>
      <c r="J223" s="8" t="n">
        <f aca="false">+[3]data1rev!H222</f>
        <v>10791.59</v>
      </c>
      <c r="K223" s="8" t="n">
        <f aca="false">+[3]data1rev!I222</f>
        <v>10791.59</v>
      </c>
      <c r="L223" s="8" t="n">
        <f aca="false">+[3]data1rev!J222</f>
        <v>10821.156</v>
      </c>
      <c r="M223" s="8" t="n">
        <f aca="false">+[3]data1rev!K222</f>
        <v>10791.59</v>
      </c>
      <c r="N223" s="8" t="n">
        <f aca="false">+[3]data1rev!L222</f>
        <v>10791.59</v>
      </c>
      <c r="O223" s="8" t="n">
        <f aca="false">+[3]data1rev!M222</f>
        <v>10275.62</v>
      </c>
      <c r="P223" s="8" t="n">
        <f aca="false">+[3]data1rev!N222</f>
        <v>10129.416</v>
      </c>
      <c r="Q223" s="8" t="n">
        <f aca="false">+[3]data1rev!O222</f>
        <v>10101.74</v>
      </c>
      <c r="R223" s="8" t="n">
        <f aca="false">+[3]data1rev!P222</f>
        <v>0</v>
      </c>
      <c r="S223" s="8" t="n">
        <f aca="false">+[3]data1rev!Q222</f>
        <v>0</v>
      </c>
      <c r="T223" s="8" t="n">
        <f aca="false">+[3]data1rev!R222</f>
        <v>0</v>
      </c>
      <c r="U223" s="8" t="n">
        <f aca="false">+[3]data1rev!S222</f>
        <v>0</v>
      </c>
      <c r="V223" s="8" t="n">
        <f aca="false">+[3]data1rev!T222</f>
        <v>0</v>
      </c>
      <c r="W223" s="8" t="n">
        <f aca="false">+[3]data1rev!U222</f>
        <v>0</v>
      </c>
      <c r="X223" s="8" t="n">
        <f aca="false">+[3]data1rev!V222</f>
        <v>0</v>
      </c>
      <c r="Y223" s="8" t="n">
        <f aca="false">+[3]data1rev!W222</f>
        <v>0</v>
      </c>
      <c r="Z223" s="8" t="n">
        <f aca="false">+[3]data1rev!X222</f>
        <v>0</v>
      </c>
      <c r="AA223" s="8" t="n">
        <f aca="false">+[3]data1rev!Y222</f>
        <v>0</v>
      </c>
      <c r="AB223" s="9"/>
      <c r="AC223" s="9"/>
      <c r="AD223" s="9"/>
      <c r="AE223" s="9"/>
      <c r="AF223" s="9"/>
      <c r="AG223" s="9"/>
      <c r="AH223" s="9"/>
      <c r="AI223" s="9"/>
      <c r="AJ223" s="9"/>
      <c r="AK223" s="1"/>
      <c r="AL223" s="1" t="e">
        <f aca="false">SUMPRODUCT(B223:AJ223,PVCapPrice)</f>
        <v>#DIV/0!</v>
      </c>
      <c r="AM223" s="1"/>
      <c r="AN223" s="1"/>
      <c r="AO223" s="1"/>
      <c r="AP223" s="1"/>
      <c r="AQ223" s="1"/>
    </row>
    <row r="224" customFormat="false" ht="11.25" hidden="false" customHeight="false" outlineLevel="0" collapsed="false">
      <c r="A224" s="1" t="n">
        <v>222</v>
      </c>
      <c r="B224" s="16"/>
      <c r="C224" s="8" t="n">
        <f aca="false">+[3]data1rev!A223</f>
        <v>21687.04</v>
      </c>
      <c r="D224" s="8" t="n">
        <f aca="false">+[3]data1rev!B223</f>
        <v>15575.226</v>
      </c>
      <c r="E224" s="8" t="n">
        <f aca="false">+[3]data1rev!C223</f>
        <v>13222.39</v>
      </c>
      <c r="F224" s="8" t="n">
        <f aca="false">+[3]data1rev!D223</f>
        <v>13061.89</v>
      </c>
      <c r="G224" s="8" t="n">
        <f aca="false">+[3]data1rev!E223</f>
        <v>13061.89</v>
      </c>
      <c r="H224" s="8" t="n">
        <f aca="false">+[3]data1rev!F223</f>
        <v>10821.156</v>
      </c>
      <c r="I224" s="8" t="n">
        <f aca="false">+[3]data1rev!G223</f>
        <v>10791.59</v>
      </c>
      <c r="J224" s="8" t="n">
        <f aca="false">+[3]data1rev!H223</f>
        <v>10791.59</v>
      </c>
      <c r="K224" s="8" t="n">
        <f aca="false">+[3]data1rev!I223</f>
        <v>10791.59</v>
      </c>
      <c r="L224" s="8" t="n">
        <f aca="false">+[3]data1rev!J223</f>
        <v>10821.156</v>
      </c>
      <c r="M224" s="8" t="n">
        <f aca="false">+[3]data1rev!K223</f>
        <v>10791.59</v>
      </c>
      <c r="N224" s="8" t="n">
        <f aca="false">+[3]data1rev!L223</f>
        <v>10791.59</v>
      </c>
      <c r="O224" s="8" t="n">
        <f aca="false">+[3]data1rev!M223</f>
        <v>10275.62</v>
      </c>
      <c r="P224" s="8" t="n">
        <f aca="false">+[3]data1rev!N223</f>
        <v>10129.416</v>
      </c>
      <c r="Q224" s="8" t="n">
        <f aca="false">+[3]data1rev!O223</f>
        <v>10101.74</v>
      </c>
      <c r="R224" s="8" t="n">
        <f aca="false">+[3]data1rev!P223</f>
        <v>0</v>
      </c>
      <c r="S224" s="8" t="n">
        <f aca="false">+[3]data1rev!Q223</f>
        <v>0</v>
      </c>
      <c r="T224" s="8" t="n">
        <f aca="false">+[3]data1rev!R223</f>
        <v>0</v>
      </c>
      <c r="U224" s="8" t="n">
        <f aca="false">+[3]data1rev!S223</f>
        <v>0</v>
      </c>
      <c r="V224" s="8" t="n">
        <f aca="false">+[3]data1rev!T223</f>
        <v>0</v>
      </c>
      <c r="W224" s="8" t="n">
        <f aca="false">+[3]data1rev!U223</f>
        <v>0</v>
      </c>
      <c r="X224" s="8" t="n">
        <f aca="false">+[3]data1rev!V223</f>
        <v>0</v>
      </c>
      <c r="Y224" s="8" t="n">
        <f aca="false">+[3]data1rev!W223</f>
        <v>0</v>
      </c>
      <c r="Z224" s="8" t="n">
        <f aca="false">+[3]data1rev!X223</f>
        <v>0</v>
      </c>
      <c r="AA224" s="8" t="n">
        <f aca="false">+[3]data1rev!Y223</f>
        <v>0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1"/>
      <c r="AL224" s="1" t="e">
        <f aca="false">SUMPRODUCT(B224:AJ224,PVCapPrice)</f>
        <v>#DIV/0!</v>
      </c>
      <c r="AM224" s="1"/>
      <c r="AN224" s="1"/>
      <c r="AO224" s="1"/>
      <c r="AP224" s="1"/>
      <c r="AQ224" s="1"/>
    </row>
    <row r="225" customFormat="false" ht="11.25" hidden="false" customHeight="false" outlineLevel="0" collapsed="false">
      <c r="A225" s="1" t="n">
        <v>223</v>
      </c>
      <c r="B225" s="16"/>
      <c r="C225" s="8" t="n">
        <f aca="false">+[3]data1rev!A224</f>
        <v>21687.04</v>
      </c>
      <c r="D225" s="8" t="n">
        <f aca="false">+[3]data1rev!B224</f>
        <v>15575.226</v>
      </c>
      <c r="E225" s="8" t="n">
        <f aca="false">+[3]data1rev!C224</f>
        <v>13222.39</v>
      </c>
      <c r="F225" s="8" t="n">
        <f aca="false">+[3]data1rev!D224</f>
        <v>13061.89</v>
      </c>
      <c r="G225" s="8" t="n">
        <f aca="false">+[3]data1rev!E224</f>
        <v>13061.89</v>
      </c>
      <c r="H225" s="8" t="n">
        <f aca="false">+[3]data1rev!F224</f>
        <v>10821.156</v>
      </c>
      <c r="I225" s="8" t="n">
        <f aca="false">+[3]data1rev!G224</f>
        <v>10791.59</v>
      </c>
      <c r="J225" s="8" t="n">
        <f aca="false">+[3]data1rev!H224</f>
        <v>10791.59</v>
      </c>
      <c r="K225" s="8" t="n">
        <f aca="false">+[3]data1rev!I224</f>
        <v>10791.59</v>
      </c>
      <c r="L225" s="8" t="n">
        <f aca="false">+[3]data1rev!J224</f>
        <v>10821.156</v>
      </c>
      <c r="M225" s="8" t="n">
        <f aca="false">+[3]data1rev!K224</f>
        <v>10791.59</v>
      </c>
      <c r="N225" s="8" t="n">
        <f aca="false">+[3]data1rev!L224</f>
        <v>10791.59</v>
      </c>
      <c r="O225" s="8" t="n">
        <f aca="false">+[3]data1rev!M224</f>
        <v>10275.62</v>
      </c>
      <c r="P225" s="8" t="n">
        <f aca="false">+[3]data1rev!N224</f>
        <v>10129.416</v>
      </c>
      <c r="Q225" s="8" t="n">
        <f aca="false">+[3]data1rev!O224</f>
        <v>10101.74</v>
      </c>
      <c r="R225" s="8" t="n">
        <f aca="false">+[3]data1rev!P224</f>
        <v>0</v>
      </c>
      <c r="S225" s="8" t="n">
        <f aca="false">+[3]data1rev!Q224</f>
        <v>0</v>
      </c>
      <c r="T225" s="8" t="n">
        <f aca="false">+[3]data1rev!R224</f>
        <v>0</v>
      </c>
      <c r="U225" s="8" t="n">
        <f aca="false">+[3]data1rev!S224</f>
        <v>0</v>
      </c>
      <c r="V225" s="8" t="n">
        <f aca="false">+[3]data1rev!T224</f>
        <v>0</v>
      </c>
      <c r="W225" s="8" t="n">
        <f aca="false">+[3]data1rev!U224</f>
        <v>0</v>
      </c>
      <c r="X225" s="8" t="n">
        <f aca="false">+[3]data1rev!V224</f>
        <v>0</v>
      </c>
      <c r="Y225" s="8" t="n">
        <f aca="false">+[3]data1rev!W224</f>
        <v>0</v>
      </c>
      <c r="Z225" s="8" t="n">
        <f aca="false">+[3]data1rev!X224</f>
        <v>0</v>
      </c>
      <c r="AA225" s="8" t="n">
        <f aca="false">+[3]data1rev!Y224</f>
        <v>0</v>
      </c>
      <c r="AB225" s="9"/>
      <c r="AC225" s="9"/>
      <c r="AD225" s="9"/>
      <c r="AE225" s="9"/>
      <c r="AF225" s="9"/>
      <c r="AG225" s="9"/>
      <c r="AH225" s="9"/>
      <c r="AI225" s="9"/>
      <c r="AJ225" s="9"/>
      <c r="AK225" s="1"/>
      <c r="AL225" s="1" t="e">
        <f aca="false">SUMPRODUCT(B225:AJ225,PVCapPrice)</f>
        <v>#DIV/0!</v>
      </c>
      <c r="AM225" s="1"/>
      <c r="AN225" s="1"/>
      <c r="AO225" s="1"/>
      <c r="AP225" s="1"/>
      <c r="AQ225" s="1"/>
    </row>
    <row r="226" customFormat="false" ht="11.25" hidden="false" customHeight="false" outlineLevel="0" collapsed="false">
      <c r="A226" s="1" t="n">
        <v>224</v>
      </c>
      <c r="B226" s="16"/>
      <c r="C226" s="8" t="n">
        <f aca="false">+[3]data1rev!A225</f>
        <v>21687.04</v>
      </c>
      <c r="D226" s="8" t="n">
        <f aca="false">+[3]data1rev!B225</f>
        <v>15575.226</v>
      </c>
      <c r="E226" s="8" t="n">
        <f aca="false">+[3]data1rev!C225</f>
        <v>13222.39</v>
      </c>
      <c r="F226" s="8" t="n">
        <f aca="false">+[3]data1rev!D225</f>
        <v>13061.89</v>
      </c>
      <c r="G226" s="8" t="n">
        <f aca="false">+[3]data1rev!E225</f>
        <v>13061.89</v>
      </c>
      <c r="H226" s="8" t="n">
        <f aca="false">+[3]data1rev!F225</f>
        <v>10821.156</v>
      </c>
      <c r="I226" s="8" t="n">
        <f aca="false">+[3]data1rev!G225</f>
        <v>10791.59</v>
      </c>
      <c r="J226" s="8" t="n">
        <f aca="false">+[3]data1rev!H225</f>
        <v>10791.59</v>
      </c>
      <c r="K226" s="8" t="n">
        <f aca="false">+[3]data1rev!I225</f>
        <v>10791.59</v>
      </c>
      <c r="L226" s="8" t="n">
        <f aca="false">+[3]data1rev!J225</f>
        <v>10821.156</v>
      </c>
      <c r="M226" s="8" t="n">
        <f aca="false">+[3]data1rev!K225</f>
        <v>10791.59</v>
      </c>
      <c r="N226" s="8" t="n">
        <f aca="false">+[3]data1rev!L225</f>
        <v>10791.59</v>
      </c>
      <c r="O226" s="8" t="n">
        <f aca="false">+[3]data1rev!M225</f>
        <v>10275.62</v>
      </c>
      <c r="P226" s="8" t="n">
        <f aca="false">+[3]data1rev!N225</f>
        <v>10129.416</v>
      </c>
      <c r="Q226" s="8" t="n">
        <f aca="false">+[3]data1rev!O225</f>
        <v>10101.74</v>
      </c>
      <c r="R226" s="8" t="n">
        <f aca="false">+[3]data1rev!P225</f>
        <v>0</v>
      </c>
      <c r="S226" s="8" t="n">
        <f aca="false">+[3]data1rev!Q225</f>
        <v>0</v>
      </c>
      <c r="T226" s="8" t="n">
        <f aca="false">+[3]data1rev!R225</f>
        <v>0</v>
      </c>
      <c r="U226" s="8" t="n">
        <f aca="false">+[3]data1rev!S225</f>
        <v>0</v>
      </c>
      <c r="V226" s="8" t="n">
        <f aca="false">+[3]data1rev!T225</f>
        <v>0</v>
      </c>
      <c r="W226" s="8" t="n">
        <f aca="false">+[3]data1rev!U225</f>
        <v>0</v>
      </c>
      <c r="X226" s="8" t="n">
        <f aca="false">+[3]data1rev!V225</f>
        <v>0</v>
      </c>
      <c r="Y226" s="8" t="n">
        <f aca="false">+[3]data1rev!W225</f>
        <v>0</v>
      </c>
      <c r="Z226" s="8" t="n">
        <f aca="false">+[3]data1rev!X225</f>
        <v>0</v>
      </c>
      <c r="AA226" s="8" t="n">
        <f aca="false">+[3]data1rev!Y225</f>
        <v>0</v>
      </c>
      <c r="AB226" s="9"/>
      <c r="AC226" s="9"/>
      <c r="AD226" s="9"/>
      <c r="AE226" s="9"/>
      <c r="AF226" s="9"/>
      <c r="AG226" s="9"/>
      <c r="AH226" s="9"/>
      <c r="AI226" s="9"/>
      <c r="AJ226" s="9"/>
      <c r="AK226" s="1"/>
      <c r="AL226" s="1" t="e">
        <f aca="false">SUMPRODUCT(B226:AJ226,PVCapPrice)</f>
        <v>#DIV/0!</v>
      </c>
      <c r="AM226" s="1"/>
      <c r="AN226" s="1"/>
      <c r="AO226" s="1"/>
      <c r="AP226" s="1"/>
      <c r="AQ226" s="1"/>
    </row>
    <row r="227" customFormat="false" ht="11.25" hidden="false" customHeight="false" outlineLevel="0" collapsed="false">
      <c r="A227" s="1" t="n">
        <v>225</v>
      </c>
      <c r="B227" s="16"/>
      <c r="C227" s="8" t="n">
        <f aca="false">+[3]data1rev!A226</f>
        <v>21687.04</v>
      </c>
      <c r="D227" s="8" t="n">
        <f aca="false">+[3]data1rev!B226</f>
        <v>15575.226</v>
      </c>
      <c r="E227" s="8" t="n">
        <f aca="false">+[3]data1rev!C226</f>
        <v>13222.39</v>
      </c>
      <c r="F227" s="8" t="n">
        <f aca="false">+[3]data1rev!D226</f>
        <v>13061.89</v>
      </c>
      <c r="G227" s="8" t="n">
        <f aca="false">+[3]data1rev!E226</f>
        <v>13061.89</v>
      </c>
      <c r="H227" s="8" t="n">
        <f aca="false">+[3]data1rev!F226</f>
        <v>10821.156</v>
      </c>
      <c r="I227" s="8" t="n">
        <f aca="false">+[3]data1rev!G226</f>
        <v>10791.59</v>
      </c>
      <c r="J227" s="8" t="n">
        <f aca="false">+[3]data1rev!H226</f>
        <v>10791.59</v>
      </c>
      <c r="K227" s="8" t="n">
        <f aca="false">+[3]data1rev!I226</f>
        <v>10791.59</v>
      </c>
      <c r="L227" s="8" t="n">
        <f aca="false">+[3]data1rev!J226</f>
        <v>10821.156</v>
      </c>
      <c r="M227" s="8" t="n">
        <f aca="false">+[3]data1rev!K226</f>
        <v>10791.59</v>
      </c>
      <c r="N227" s="8" t="n">
        <f aca="false">+[3]data1rev!L226</f>
        <v>10791.59</v>
      </c>
      <c r="O227" s="8" t="n">
        <f aca="false">+[3]data1rev!M226</f>
        <v>10275.62</v>
      </c>
      <c r="P227" s="8" t="n">
        <f aca="false">+[3]data1rev!N226</f>
        <v>10129.416</v>
      </c>
      <c r="Q227" s="8" t="n">
        <f aca="false">+[3]data1rev!O226</f>
        <v>10101.74</v>
      </c>
      <c r="R227" s="8" t="n">
        <f aca="false">+[3]data1rev!P226</f>
        <v>0</v>
      </c>
      <c r="S227" s="8" t="n">
        <f aca="false">+[3]data1rev!Q226</f>
        <v>0</v>
      </c>
      <c r="T227" s="8" t="n">
        <f aca="false">+[3]data1rev!R226</f>
        <v>0</v>
      </c>
      <c r="U227" s="8" t="n">
        <f aca="false">+[3]data1rev!S226</f>
        <v>0</v>
      </c>
      <c r="V227" s="8" t="n">
        <f aca="false">+[3]data1rev!T226</f>
        <v>0</v>
      </c>
      <c r="W227" s="8" t="n">
        <f aca="false">+[3]data1rev!U226</f>
        <v>0</v>
      </c>
      <c r="X227" s="8" t="n">
        <f aca="false">+[3]data1rev!V226</f>
        <v>0</v>
      </c>
      <c r="Y227" s="8" t="n">
        <f aca="false">+[3]data1rev!W226</f>
        <v>0</v>
      </c>
      <c r="Z227" s="8" t="n">
        <f aca="false">+[3]data1rev!X226</f>
        <v>0</v>
      </c>
      <c r="AA227" s="8" t="n">
        <f aca="false">+[3]data1rev!Y226</f>
        <v>0</v>
      </c>
      <c r="AB227" s="9"/>
      <c r="AC227" s="9"/>
      <c r="AD227" s="9"/>
      <c r="AE227" s="9"/>
      <c r="AF227" s="9"/>
      <c r="AG227" s="9"/>
      <c r="AH227" s="9"/>
      <c r="AI227" s="9"/>
      <c r="AJ227" s="9"/>
      <c r="AK227" s="1"/>
      <c r="AL227" s="1" t="e">
        <f aca="false">SUMPRODUCT(B227:AJ227,PVCapPrice)</f>
        <v>#DIV/0!</v>
      </c>
      <c r="AM227" s="1"/>
      <c r="AN227" s="1"/>
      <c r="AO227" s="1"/>
      <c r="AP227" s="1"/>
      <c r="AQ227" s="1"/>
    </row>
    <row r="228" customFormat="false" ht="11.25" hidden="false" customHeight="false" outlineLevel="0" collapsed="false">
      <c r="A228" s="1" t="n">
        <v>226</v>
      </c>
      <c r="B228" s="16"/>
      <c r="C228" s="8" t="n">
        <f aca="false">+[3]data1rev!A227</f>
        <v>21687.04</v>
      </c>
      <c r="D228" s="8" t="n">
        <f aca="false">+[3]data1rev!B227</f>
        <v>15575.226</v>
      </c>
      <c r="E228" s="8" t="n">
        <f aca="false">+[3]data1rev!C227</f>
        <v>13222.39</v>
      </c>
      <c r="F228" s="8" t="n">
        <f aca="false">+[3]data1rev!D227</f>
        <v>13061.89</v>
      </c>
      <c r="G228" s="8" t="n">
        <f aca="false">+[3]data1rev!E227</f>
        <v>13061.89</v>
      </c>
      <c r="H228" s="8" t="n">
        <f aca="false">+[3]data1rev!F227</f>
        <v>10821.156</v>
      </c>
      <c r="I228" s="8" t="n">
        <f aca="false">+[3]data1rev!G227</f>
        <v>10791.59</v>
      </c>
      <c r="J228" s="8" t="n">
        <f aca="false">+[3]data1rev!H227</f>
        <v>10791.59</v>
      </c>
      <c r="K228" s="8" t="n">
        <f aca="false">+[3]data1rev!I227</f>
        <v>10791.59</v>
      </c>
      <c r="L228" s="8" t="n">
        <f aca="false">+[3]data1rev!J227</f>
        <v>10821.156</v>
      </c>
      <c r="M228" s="8" t="n">
        <f aca="false">+[3]data1rev!K227</f>
        <v>10791.59</v>
      </c>
      <c r="N228" s="8" t="n">
        <f aca="false">+[3]data1rev!L227</f>
        <v>10791.59</v>
      </c>
      <c r="O228" s="8" t="n">
        <f aca="false">+[3]data1rev!M227</f>
        <v>10275.62</v>
      </c>
      <c r="P228" s="8" t="n">
        <f aca="false">+[3]data1rev!N227</f>
        <v>10129.416</v>
      </c>
      <c r="Q228" s="8" t="n">
        <f aca="false">+[3]data1rev!O227</f>
        <v>10101.74</v>
      </c>
      <c r="R228" s="8" t="n">
        <f aca="false">+[3]data1rev!P227</f>
        <v>0</v>
      </c>
      <c r="S228" s="8" t="n">
        <f aca="false">+[3]data1rev!Q227</f>
        <v>0</v>
      </c>
      <c r="T228" s="8" t="n">
        <f aca="false">+[3]data1rev!R227</f>
        <v>0</v>
      </c>
      <c r="U228" s="8" t="n">
        <f aca="false">+[3]data1rev!S227</f>
        <v>0</v>
      </c>
      <c r="V228" s="8" t="n">
        <f aca="false">+[3]data1rev!T227</f>
        <v>0</v>
      </c>
      <c r="W228" s="8" t="n">
        <f aca="false">+[3]data1rev!U227</f>
        <v>0</v>
      </c>
      <c r="X228" s="8" t="n">
        <f aca="false">+[3]data1rev!V227</f>
        <v>0</v>
      </c>
      <c r="Y228" s="8" t="n">
        <f aca="false">+[3]data1rev!W227</f>
        <v>0</v>
      </c>
      <c r="Z228" s="8" t="n">
        <f aca="false">+[3]data1rev!X227</f>
        <v>0</v>
      </c>
      <c r="AA228" s="8" t="n">
        <f aca="false">+[3]data1rev!Y227</f>
        <v>0</v>
      </c>
      <c r="AB228" s="9"/>
      <c r="AC228" s="9"/>
      <c r="AD228" s="9"/>
      <c r="AE228" s="9"/>
      <c r="AF228" s="9"/>
      <c r="AG228" s="9"/>
      <c r="AH228" s="9"/>
      <c r="AI228" s="9"/>
      <c r="AJ228" s="9"/>
      <c r="AK228" s="1"/>
      <c r="AL228" s="1" t="e">
        <f aca="false">SUMPRODUCT(B228:AJ228,PVCapPrice)</f>
        <v>#DIV/0!</v>
      </c>
      <c r="AM228" s="1"/>
      <c r="AN228" s="1"/>
      <c r="AO228" s="1"/>
      <c r="AP228" s="1"/>
      <c r="AQ228" s="1"/>
    </row>
    <row r="229" customFormat="false" ht="11.25" hidden="false" customHeight="false" outlineLevel="0" collapsed="false">
      <c r="A229" s="1" t="n">
        <v>227</v>
      </c>
      <c r="B229" s="16"/>
      <c r="C229" s="8" t="n">
        <f aca="false">+[3]data1rev!A228</f>
        <v>21687.04</v>
      </c>
      <c r="D229" s="8" t="n">
        <f aca="false">+[3]data1rev!B228</f>
        <v>15575.226</v>
      </c>
      <c r="E229" s="8" t="n">
        <f aca="false">+[3]data1rev!C228</f>
        <v>13222.39</v>
      </c>
      <c r="F229" s="8" t="n">
        <f aca="false">+[3]data1rev!D228</f>
        <v>13061.89</v>
      </c>
      <c r="G229" s="8" t="n">
        <f aca="false">+[3]data1rev!E228</f>
        <v>13061.89</v>
      </c>
      <c r="H229" s="8" t="n">
        <f aca="false">+[3]data1rev!F228</f>
        <v>10821.156</v>
      </c>
      <c r="I229" s="8" t="n">
        <f aca="false">+[3]data1rev!G228</f>
        <v>10791.59</v>
      </c>
      <c r="J229" s="8" t="n">
        <f aca="false">+[3]data1rev!H228</f>
        <v>10791.59</v>
      </c>
      <c r="K229" s="8" t="n">
        <f aca="false">+[3]data1rev!I228</f>
        <v>10791.59</v>
      </c>
      <c r="L229" s="8" t="n">
        <f aca="false">+[3]data1rev!J228</f>
        <v>10821.156</v>
      </c>
      <c r="M229" s="8" t="n">
        <f aca="false">+[3]data1rev!K228</f>
        <v>10791.59</v>
      </c>
      <c r="N229" s="8" t="n">
        <f aca="false">+[3]data1rev!L228</f>
        <v>10791.59</v>
      </c>
      <c r="O229" s="8" t="n">
        <f aca="false">+[3]data1rev!M228</f>
        <v>10275.62</v>
      </c>
      <c r="P229" s="8" t="n">
        <f aca="false">+[3]data1rev!N228</f>
        <v>10129.416</v>
      </c>
      <c r="Q229" s="8" t="n">
        <f aca="false">+[3]data1rev!O228</f>
        <v>10101.74</v>
      </c>
      <c r="R229" s="8" t="n">
        <f aca="false">+[3]data1rev!P228</f>
        <v>0</v>
      </c>
      <c r="S229" s="8" t="n">
        <f aca="false">+[3]data1rev!Q228</f>
        <v>0</v>
      </c>
      <c r="T229" s="8" t="n">
        <f aca="false">+[3]data1rev!R228</f>
        <v>0</v>
      </c>
      <c r="U229" s="8" t="n">
        <f aca="false">+[3]data1rev!S228</f>
        <v>0</v>
      </c>
      <c r="V229" s="8" t="n">
        <f aca="false">+[3]data1rev!T228</f>
        <v>0</v>
      </c>
      <c r="W229" s="8" t="n">
        <f aca="false">+[3]data1rev!U228</f>
        <v>0</v>
      </c>
      <c r="X229" s="8" t="n">
        <f aca="false">+[3]data1rev!V228</f>
        <v>0</v>
      </c>
      <c r="Y229" s="8" t="n">
        <f aca="false">+[3]data1rev!W228</f>
        <v>0</v>
      </c>
      <c r="Z229" s="8" t="n">
        <f aca="false">+[3]data1rev!X228</f>
        <v>0</v>
      </c>
      <c r="AA229" s="8" t="n">
        <f aca="false">+[3]data1rev!Y228</f>
        <v>0</v>
      </c>
      <c r="AB229" s="9"/>
      <c r="AC229" s="9"/>
      <c r="AD229" s="9"/>
      <c r="AE229" s="9"/>
      <c r="AF229" s="9"/>
      <c r="AG229" s="9"/>
      <c r="AH229" s="9"/>
      <c r="AI229" s="9"/>
      <c r="AJ229" s="9"/>
      <c r="AK229" s="1"/>
      <c r="AL229" s="1" t="e">
        <f aca="false">SUMPRODUCT(B229:AJ229,PVCapPrice)</f>
        <v>#DIV/0!</v>
      </c>
      <c r="AM229" s="1"/>
      <c r="AN229" s="1"/>
      <c r="AO229" s="1"/>
      <c r="AP229" s="1"/>
      <c r="AQ229" s="1"/>
    </row>
    <row r="230" customFormat="false" ht="11.25" hidden="false" customHeight="false" outlineLevel="0" collapsed="false">
      <c r="A230" s="1" t="n">
        <v>228</v>
      </c>
      <c r="B230" s="16"/>
      <c r="C230" s="8" t="n">
        <f aca="false">+[3]data1rev!A229</f>
        <v>21687.04</v>
      </c>
      <c r="D230" s="8" t="n">
        <f aca="false">+[3]data1rev!B229</f>
        <v>15575.226</v>
      </c>
      <c r="E230" s="8" t="n">
        <f aca="false">+[3]data1rev!C229</f>
        <v>13222.39</v>
      </c>
      <c r="F230" s="8" t="n">
        <f aca="false">+[3]data1rev!D229</f>
        <v>13061.89</v>
      </c>
      <c r="G230" s="8" t="n">
        <f aca="false">+[3]data1rev!E229</f>
        <v>13061.89</v>
      </c>
      <c r="H230" s="8" t="n">
        <f aca="false">+[3]data1rev!F229</f>
        <v>10821.156</v>
      </c>
      <c r="I230" s="8" t="n">
        <f aca="false">+[3]data1rev!G229</f>
        <v>10791.59</v>
      </c>
      <c r="J230" s="8" t="n">
        <f aca="false">+[3]data1rev!H229</f>
        <v>10791.59</v>
      </c>
      <c r="K230" s="8" t="n">
        <f aca="false">+[3]data1rev!I229</f>
        <v>10791.59</v>
      </c>
      <c r="L230" s="8" t="n">
        <f aca="false">+[3]data1rev!J229</f>
        <v>10821.156</v>
      </c>
      <c r="M230" s="8" t="n">
        <f aca="false">+[3]data1rev!K229</f>
        <v>10791.59</v>
      </c>
      <c r="N230" s="8" t="n">
        <f aca="false">+[3]data1rev!L229</f>
        <v>10791.59</v>
      </c>
      <c r="O230" s="8" t="n">
        <f aca="false">+[3]data1rev!M229</f>
        <v>10275.62</v>
      </c>
      <c r="P230" s="8" t="n">
        <f aca="false">+[3]data1rev!N229</f>
        <v>10129.416</v>
      </c>
      <c r="Q230" s="8" t="n">
        <f aca="false">+[3]data1rev!O229</f>
        <v>10101.74</v>
      </c>
      <c r="R230" s="8" t="n">
        <f aca="false">+[3]data1rev!P229</f>
        <v>0</v>
      </c>
      <c r="S230" s="8" t="n">
        <f aca="false">+[3]data1rev!Q229</f>
        <v>0</v>
      </c>
      <c r="T230" s="8" t="n">
        <f aca="false">+[3]data1rev!R229</f>
        <v>0</v>
      </c>
      <c r="U230" s="8" t="n">
        <f aca="false">+[3]data1rev!S229</f>
        <v>0</v>
      </c>
      <c r="V230" s="8" t="n">
        <f aca="false">+[3]data1rev!T229</f>
        <v>0</v>
      </c>
      <c r="W230" s="8" t="n">
        <f aca="false">+[3]data1rev!U229</f>
        <v>0</v>
      </c>
      <c r="X230" s="8" t="n">
        <f aca="false">+[3]data1rev!V229</f>
        <v>0</v>
      </c>
      <c r="Y230" s="8" t="n">
        <f aca="false">+[3]data1rev!W229</f>
        <v>0</v>
      </c>
      <c r="Z230" s="8" t="n">
        <f aca="false">+[3]data1rev!X229</f>
        <v>0</v>
      </c>
      <c r="AA230" s="8" t="n">
        <f aca="false">+[3]data1rev!Y229</f>
        <v>0</v>
      </c>
      <c r="AB230" s="9"/>
      <c r="AC230" s="9"/>
      <c r="AD230" s="9"/>
      <c r="AE230" s="9"/>
      <c r="AF230" s="9"/>
      <c r="AG230" s="9"/>
      <c r="AH230" s="9"/>
      <c r="AI230" s="9"/>
      <c r="AJ230" s="9"/>
      <c r="AK230" s="1"/>
      <c r="AL230" s="1" t="e">
        <f aca="false">SUMPRODUCT(B230:AJ230,PVCapPrice)</f>
        <v>#DIV/0!</v>
      </c>
      <c r="AM230" s="1"/>
      <c r="AN230" s="1"/>
      <c r="AO230" s="1"/>
      <c r="AP230" s="1"/>
      <c r="AQ230" s="1"/>
    </row>
    <row r="231" customFormat="false" ht="11.25" hidden="false" customHeight="false" outlineLevel="0" collapsed="false">
      <c r="A231" s="1" t="n">
        <v>229</v>
      </c>
      <c r="B231" s="16"/>
      <c r="C231" s="8" t="n">
        <f aca="false">+[3]data1rev!A230</f>
        <v>21687.04</v>
      </c>
      <c r="D231" s="8" t="n">
        <f aca="false">+[3]data1rev!B230</f>
        <v>15575.226</v>
      </c>
      <c r="E231" s="8" t="n">
        <f aca="false">+[3]data1rev!C230</f>
        <v>13222.39</v>
      </c>
      <c r="F231" s="8" t="n">
        <f aca="false">+[3]data1rev!D230</f>
        <v>13061.89</v>
      </c>
      <c r="G231" s="8" t="n">
        <f aca="false">+[3]data1rev!E230</f>
        <v>13061.89</v>
      </c>
      <c r="H231" s="8" t="n">
        <f aca="false">+[3]data1rev!F230</f>
        <v>10821.156</v>
      </c>
      <c r="I231" s="8" t="n">
        <f aca="false">+[3]data1rev!G230</f>
        <v>10791.59</v>
      </c>
      <c r="J231" s="8" t="n">
        <f aca="false">+[3]data1rev!H230</f>
        <v>10791.59</v>
      </c>
      <c r="K231" s="8" t="n">
        <f aca="false">+[3]data1rev!I230</f>
        <v>10791.59</v>
      </c>
      <c r="L231" s="8" t="n">
        <f aca="false">+[3]data1rev!J230</f>
        <v>10821.156</v>
      </c>
      <c r="M231" s="8" t="n">
        <f aca="false">+[3]data1rev!K230</f>
        <v>10791.59</v>
      </c>
      <c r="N231" s="8" t="n">
        <f aca="false">+[3]data1rev!L230</f>
        <v>10791.59</v>
      </c>
      <c r="O231" s="8" t="n">
        <f aca="false">+[3]data1rev!M230</f>
        <v>10275.62</v>
      </c>
      <c r="P231" s="8" t="n">
        <f aca="false">+[3]data1rev!N230</f>
        <v>10129.416</v>
      </c>
      <c r="Q231" s="8" t="n">
        <f aca="false">+[3]data1rev!O230</f>
        <v>10101.74</v>
      </c>
      <c r="R231" s="8" t="n">
        <f aca="false">+[3]data1rev!P230</f>
        <v>0</v>
      </c>
      <c r="S231" s="8" t="n">
        <f aca="false">+[3]data1rev!Q230</f>
        <v>0</v>
      </c>
      <c r="T231" s="8" t="n">
        <f aca="false">+[3]data1rev!R230</f>
        <v>0</v>
      </c>
      <c r="U231" s="8" t="n">
        <f aca="false">+[3]data1rev!S230</f>
        <v>0</v>
      </c>
      <c r="V231" s="8" t="n">
        <f aca="false">+[3]data1rev!T230</f>
        <v>0</v>
      </c>
      <c r="W231" s="8" t="n">
        <f aca="false">+[3]data1rev!U230</f>
        <v>0</v>
      </c>
      <c r="X231" s="8" t="n">
        <f aca="false">+[3]data1rev!V230</f>
        <v>0</v>
      </c>
      <c r="Y231" s="8" t="n">
        <f aca="false">+[3]data1rev!W230</f>
        <v>0</v>
      </c>
      <c r="Z231" s="8" t="n">
        <f aca="false">+[3]data1rev!X230</f>
        <v>0</v>
      </c>
      <c r="AA231" s="8" t="n">
        <f aca="false">+[3]data1rev!Y230</f>
        <v>0</v>
      </c>
      <c r="AB231" s="9"/>
      <c r="AC231" s="9"/>
      <c r="AD231" s="9"/>
      <c r="AE231" s="9"/>
      <c r="AF231" s="9"/>
      <c r="AG231" s="9"/>
      <c r="AH231" s="9"/>
      <c r="AI231" s="9"/>
      <c r="AJ231" s="9"/>
      <c r="AK231" s="1"/>
      <c r="AL231" s="1" t="e">
        <f aca="false">SUMPRODUCT(B231:AJ231,PVCapPrice)</f>
        <v>#DIV/0!</v>
      </c>
      <c r="AM231" s="1"/>
      <c r="AN231" s="1"/>
      <c r="AO231" s="1"/>
      <c r="AP231" s="1"/>
      <c r="AQ231" s="1"/>
    </row>
    <row r="232" customFormat="false" ht="11.25" hidden="false" customHeight="false" outlineLevel="0" collapsed="false">
      <c r="A232" s="1" t="n">
        <v>230</v>
      </c>
      <c r="B232" s="16"/>
      <c r="C232" s="8" t="n">
        <f aca="false">+[3]data1rev!A231</f>
        <v>21687.04</v>
      </c>
      <c r="D232" s="8" t="n">
        <f aca="false">+[3]data1rev!B231</f>
        <v>15575.226</v>
      </c>
      <c r="E232" s="8" t="n">
        <f aca="false">+[3]data1rev!C231</f>
        <v>13222.39</v>
      </c>
      <c r="F232" s="8" t="n">
        <f aca="false">+[3]data1rev!D231</f>
        <v>13061.89</v>
      </c>
      <c r="G232" s="8" t="n">
        <f aca="false">+[3]data1rev!E231</f>
        <v>13061.89</v>
      </c>
      <c r="H232" s="8" t="n">
        <f aca="false">+[3]data1rev!F231</f>
        <v>10821.156</v>
      </c>
      <c r="I232" s="8" t="n">
        <f aca="false">+[3]data1rev!G231</f>
        <v>10791.59</v>
      </c>
      <c r="J232" s="8" t="n">
        <f aca="false">+[3]data1rev!H231</f>
        <v>10791.59</v>
      </c>
      <c r="K232" s="8" t="n">
        <f aca="false">+[3]data1rev!I231</f>
        <v>10791.59</v>
      </c>
      <c r="L232" s="8" t="n">
        <f aca="false">+[3]data1rev!J231</f>
        <v>10821.156</v>
      </c>
      <c r="M232" s="8" t="n">
        <f aca="false">+[3]data1rev!K231</f>
        <v>10791.59</v>
      </c>
      <c r="N232" s="8" t="n">
        <f aca="false">+[3]data1rev!L231</f>
        <v>10791.59</v>
      </c>
      <c r="O232" s="8" t="n">
        <f aca="false">+[3]data1rev!M231</f>
        <v>10275.62</v>
      </c>
      <c r="P232" s="8" t="n">
        <f aca="false">+[3]data1rev!N231</f>
        <v>10129.416</v>
      </c>
      <c r="Q232" s="8" t="n">
        <f aca="false">+[3]data1rev!O231</f>
        <v>10101.74</v>
      </c>
      <c r="R232" s="8" t="n">
        <f aca="false">+[3]data1rev!P231</f>
        <v>0</v>
      </c>
      <c r="S232" s="8" t="n">
        <f aca="false">+[3]data1rev!Q231</f>
        <v>0</v>
      </c>
      <c r="T232" s="8" t="n">
        <f aca="false">+[3]data1rev!R231</f>
        <v>0</v>
      </c>
      <c r="U232" s="8" t="n">
        <f aca="false">+[3]data1rev!S231</f>
        <v>0</v>
      </c>
      <c r="V232" s="8" t="n">
        <f aca="false">+[3]data1rev!T231</f>
        <v>0</v>
      </c>
      <c r="W232" s="8" t="n">
        <f aca="false">+[3]data1rev!U231</f>
        <v>0</v>
      </c>
      <c r="X232" s="8" t="n">
        <f aca="false">+[3]data1rev!V231</f>
        <v>0</v>
      </c>
      <c r="Y232" s="8" t="n">
        <f aca="false">+[3]data1rev!W231</f>
        <v>0</v>
      </c>
      <c r="Z232" s="8" t="n">
        <f aca="false">+[3]data1rev!X231</f>
        <v>0</v>
      </c>
      <c r="AA232" s="8" t="n">
        <f aca="false">+[3]data1rev!Y231</f>
        <v>0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1"/>
      <c r="AL232" s="1" t="e">
        <f aca="false">SUMPRODUCT(B232:AJ232,PVCapPrice)</f>
        <v>#DIV/0!</v>
      </c>
      <c r="AM232" s="1"/>
      <c r="AN232" s="1"/>
      <c r="AO232" s="1"/>
      <c r="AP232" s="1"/>
      <c r="AQ232" s="1"/>
    </row>
    <row r="233" customFormat="false" ht="11.25" hidden="false" customHeight="false" outlineLevel="0" collapsed="false">
      <c r="A233" s="1" t="n">
        <v>231</v>
      </c>
      <c r="B233" s="16"/>
      <c r="C233" s="8" t="n">
        <f aca="false">+[3]data1rev!A232</f>
        <v>21687.04</v>
      </c>
      <c r="D233" s="8" t="n">
        <f aca="false">+[3]data1rev!B232</f>
        <v>15575.226</v>
      </c>
      <c r="E233" s="8" t="n">
        <f aca="false">+[3]data1rev!C232</f>
        <v>13222.39</v>
      </c>
      <c r="F233" s="8" t="n">
        <f aca="false">+[3]data1rev!D232</f>
        <v>13061.89</v>
      </c>
      <c r="G233" s="8" t="n">
        <f aca="false">+[3]data1rev!E232</f>
        <v>13061.89</v>
      </c>
      <c r="H233" s="8" t="n">
        <f aca="false">+[3]data1rev!F232</f>
        <v>10821.156</v>
      </c>
      <c r="I233" s="8" t="n">
        <f aca="false">+[3]data1rev!G232</f>
        <v>10791.59</v>
      </c>
      <c r="J233" s="8" t="n">
        <f aca="false">+[3]data1rev!H232</f>
        <v>10791.59</v>
      </c>
      <c r="K233" s="8" t="n">
        <f aca="false">+[3]data1rev!I232</f>
        <v>10791.59</v>
      </c>
      <c r="L233" s="8" t="n">
        <f aca="false">+[3]data1rev!J232</f>
        <v>10821.156</v>
      </c>
      <c r="M233" s="8" t="n">
        <f aca="false">+[3]data1rev!K232</f>
        <v>10791.59</v>
      </c>
      <c r="N233" s="8" t="n">
        <f aca="false">+[3]data1rev!L232</f>
        <v>10791.59</v>
      </c>
      <c r="O233" s="8" t="n">
        <f aca="false">+[3]data1rev!M232</f>
        <v>10275.62</v>
      </c>
      <c r="P233" s="8" t="n">
        <f aca="false">+[3]data1rev!N232</f>
        <v>10129.416</v>
      </c>
      <c r="Q233" s="8" t="n">
        <f aca="false">+[3]data1rev!O232</f>
        <v>10101.74</v>
      </c>
      <c r="R233" s="8" t="n">
        <f aca="false">+[3]data1rev!P232</f>
        <v>0</v>
      </c>
      <c r="S233" s="8" t="n">
        <f aca="false">+[3]data1rev!Q232</f>
        <v>0</v>
      </c>
      <c r="T233" s="8" t="n">
        <f aca="false">+[3]data1rev!R232</f>
        <v>0</v>
      </c>
      <c r="U233" s="8" t="n">
        <f aca="false">+[3]data1rev!S232</f>
        <v>0</v>
      </c>
      <c r="V233" s="8" t="n">
        <f aca="false">+[3]data1rev!T232</f>
        <v>0</v>
      </c>
      <c r="W233" s="8" t="n">
        <f aca="false">+[3]data1rev!U232</f>
        <v>0</v>
      </c>
      <c r="X233" s="8" t="n">
        <f aca="false">+[3]data1rev!V232</f>
        <v>0</v>
      </c>
      <c r="Y233" s="8" t="n">
        <f aca="false">+[3]data1rev!W232</f>
        <v>0</v>
      </c>
      <c r="Z233" s="8" t="n">
        <f aca="false">+[3]data1rev!X232</f>
        <v>0</v>
      </c>
      <c r="AA233" s="8" t="n">
        <f aca="false">+[3]data1rev!Y232</f>
        <v>0</v>
      </c>
      <c r="AB233" s="9"/>
      <c r="AC233" s="9"/>
      <c r="AD233" s="9"/>
      <c r="AE233" s="9"/>
      <c r="AF233" s="9"/>
      <c r="AG233" s="9"/>
      <c r="AH233" s="9"/>
      <c r="AI233" s="9"/>
      <c r="AJ233" s="9"/>
      <c r="AK233" s="1"/>
      <c r="AL233" s="1" t="e">
        <f aca="false">SUMPRODUCT(B233:AJ233,PVCapPrice)</f>
        <v>#DIV/0!</v>
      </c>
      <c r="AM233" s="1"/>
      <c r="AN233" s="1"/>
      <c r="AO233" s="1"/>
      <c r="AP233" s="1"/>
      <c r="AQ233" s="1"/>
    </row>
    <row r="234" customFormat="false" ht="11.25" hidden="false" customHeight="false" outlineLevel="0" collapsed="false">
      <c r="A234" s="1" t="n">
        <v>232</v>
      </c>
      <c r="B234" s="16"/>
      <c r="C234" s="8" t="n">
        <f aca="false">+[3]data1rev!A233</f>
        <v>21687.04</v>
      </c>
      <c r="D234" s="8" t="n">
        <f aca="false">+[3]data1rev!B233</f>
        <v>15575.226</v>
      </c>
      <c r="E234" s="8" t="n">
        <f aca="false">+[3]data1rev!C233</f>
        <v>13222.39</v>
      </c>
      <c r="F234" s="8" t="n">
        <f aca="false">+[3]data1rev!D233</f>
        <v>13061.89</v>
      </c>
      <c r="G234" s="8" t="n">
        <f aca="false">+[3]data1rev!E233</f>
        <v>13061.89</v>
      </c>
      <c r="H234" s="8" t="n">
        <f aca="false">+[3]data1rev!F233</f>
        <v>10821.156</v>
      </c>
      <c r="I234" s="8" t="n">
        <f aca="false">+[3]data1rev!G233</f>
        <v>10791.59</v>
      </c>
      <c r="J234" s="8" t="n">
        <f aca="false">+[3]data1rev!H233</f>
        <v>10791.59</v>
      </c>
      <c r="K234" s="8" t="n">
        <f aca="false">+[3]data1rev!I233</f>
        <v>10791.59</v>
      </c>
      <c r="L234" s="8" t="n">
        <f aca="false">+[3]data1rev!J233</f>
        <v>10821.156</v>
      </c>
      <c r="M234" s="8" t="n">
        <f aca="false">+[3]data1rev!K233</f>
        <v>10791.59</v>
      </c>
      <c r="N234" s="8" t="n">
        <f aca="false">+[3]data1rev!L233</f>
        <v>10791.59</v>
      </c>
      <c r="O234" s="8" t="n">
        <f aca="false">+[3]data1rev!M233</f>
        <v>10275.62</v>
      </c>
      <c r="P234" s="8" t="n">
        <f aca="false">+[3]data1rev!N233</f>
        <v>10129.416</v>
      </c>
      <c r="Q234" s="8" t="n">
        <f aca="false">+[3]data1rev!O233</f>
        <v>10101.74</v>
      </c>
      <c r="R234" s="8" t="n">
        <f aca="false">+[3]data1rev!P233</f>
        <v>0</v>
      </c>
      <c r="S234" s="8" t="n">
        <f aca="false">+[3]data1rev!Q233</f>
        <v>0</v>
      </c>
      <c r="T234" s="8" t="n">
        <f aca="false">+[3]data1rev!R233</f>
        <v>0</v>
      </c>
      <c r="U234" s="8" t="n">
        <f aca="false">+[3]data1rev!S233</f>
        <v>0</v>
      </c>
      <c r="V234" s="8" t="n">
        <f aca="false">+[3]data1rev!T233</f>
        <v>0</v>
      </c>
      <c r="W234" s="8" t="n">
        <f aca="false">+[3]data1rev!U233</f>
        <v>0</v>
      </c>
      <c r="X234" s="8" t="n">
        <f aca="false">+[3]data1rev!V233</f>
        <v>0</v>
      </c>
      <c r="Y234" s="8" t="n">
        <f aca="false">+[3]data1rev!W233</f>
        <v>0</v>
      </c>
      <c r="Z234" s="8" t="n">
        <f aca="false">+[3]data1rev!X233</f>
        <v>0</v>
      </c>
      <c r="AA234" s="8" t="n">
        <f aca="false">+[3]data1rev!Y233</f>
        <v>0</v>
      </c>
      <c r="AB234" s="9"/>
      <c r="AC234" s="9"/>
      <c r="AD234" s="9"/>
      <c r="AE234" s="9"/>
      <c r="AF234" s="9"/>
      <c r="AG234" s="9"/>
      <c r="AH234" s="9"/>
      <c r="AI234" s="9"/>
      <c r="AJ234" s="9"/>
      <c r="AK234" s="1"/>
      <c r="AL234" s="1" t="e">
        <f aca="false">SUMPRODUCT(B234:AJ234,PVCapPrice)</f>
        <v>#DIV/0!</v>
      </c>
      <c r="AM234" s="1"/>
      <c r="AN234" s="1"/>
      <c r="AO234" s="1"/>
      <c r="AP234" s="1"/>
      <c r="AQ234" s="1"/>
    </row>
    <row r="235" customFormat="false" ht="11.25" hidden="false" customHeight="false" outlineLevel="0" collapsed="false">
      <c r="A235" s="1" t="n">
        <v>233</v>
      </c>
      <c r="B235" s="16"/>
      <c r="C235" s="8" t="n">
        <f aca="false">+[3]data1rev!A234</f>
        <v>21687.04</v>
      </c>
      <c r="D235" s="8" t="n">
        <f aca="false">+[3]data1rev!B234</f>
        <v>15575.226</v>
      </c>
      <c r="E235" s="8" t="n">
        <f aca="false">+[3]data1rev!C234</f>
        <v>13222.39</v>
      </c>
      <c r="F235" s="8" t="n">
        <f aca="false">+[3]data1rev!D234</f>
        <v>13061.89</v>
      </c>
      <c r="G235" s="8" t="n">
        <f aca="false">+[3]data1rev!E234</f>
        <v>13061.89</v>
      </c>
      <c r="H235" s="8" t="n">
        <f aca="false">+[3]data1rev!F234</f>
        <v>10821.156</v>
      </c>
      <c r="I235" s="8" t="n">
        <f aca="false">+[3]data1rev!G234</f>
        <v>10791.59</v>
      </c>
      <c r="J235" s="8" t="n">
        <f aca="false">+[3]data1rev!H234</f>
        <v>10791.59</v>
      </c>
      <c r="K235" s="8" t="n">
        <f aca="false">+[3]data1rev!I234</f>
        <v>10791.59</v>
      </c>
      <c r="L235" s="8" t="n">
        <f aca="false">+[3]data1rev!J234</f>
        <v>10821.156</v>
      </c>
      <c r="M235" s="8" t="n">
        <f aca="false">+[3]data1rev!K234</f>
        <v>10791.59</v>
      </c>
      <c r="N235" s="8" t="n">
        <f aca="false">+[3]data1rev!L234</f>
        <v>10791.59</v>
      </c>
      <c r="O235" s="8" t="n">
        <f aca="false">+[3]data1rev!M234</f>
        <v>10275.62</v>
      </c>
      <c r="P235" s="8" t="n">
        <f aca="false">+[3]data1rev!N234</f>
        <v>10129.416</v>
      </c>
      <c r="Q235" s="8" t="n">
        <f aca="false">+[3]data1rev!O234</f>
        <v>10101.74</v>
      </c>
      <c r="R235" s="8" t="n">
        <f aca="false">+[3]data1rev!P234</f>
        <v>0</v>
      </c>
      <c r="S235" s="8" t="n">
        <f aca="false">+[3]data1rev!Q234</f>
        <v>0</v>
      </c>
      <c r="T235" s="8" t="n">
        <f aca="false">+[3]data1rev!R234</f>
        <v>0</v>
      </c>
      <c r="U235" s="8" t="n">
        <f aca="false">+[3]data1rev!S234</f>
        <v>0</v>
      </c>
      <c r="V235" s="8" t="n">
        <f aca="false">+[3]data1rev!T234</f>
        <v>0</v>
      </c>
      <c r="W235" s="8" t="n">
        <f aca="false">+[3]data1rev!U234</f>
        <v>0</v>
      </c>
      <c r="X235" s="8" t="n">
        <f aca="false">+[3]data1rev!V234</f>
        <v>0</v>
      </c>
      <c r="Y235" s="8" t="n">
        <f aca="false">+[3]data1rev!W234</f>
        <v>0</v>
      </c>
      <c r="Z235" s="8" t="n">
        <f aca="false">+[3]data1rev!X234</f>
        <v>0</v>
      </c>
      <c r="AA235" s="8" t="n">
        <f aca="false">+[3]data1rev!Y234</f>
        <v>0</v>
      </c>
      <c r="AB235" s="9"/>
      <c r="AC235" s="9"/>
      <c r="AD235" s="9"/>
      <c r="AE235" s="9"/>
      <c r="AF235" s="9"/>
      <c r="AG235" s="9"/>
      <c r="AH235" s="9"/>
      <c r="AI235" s="9"/>
      <c r="AJ235" s="9"/>
      <c r="AK235" s="1"/>
      <c r="AL235" s="1" t="e">
        <f aca="false">SUMPRODUCT(B235:AJ235,PVCapPrice)</f>
        <v>#DIV/0!</v>
      </c>
      <c r="AM235" s="1"/>
      <c r="AN235" s="1"/>
      <c r="AO235" s="1"/>
      <c r="AP235" s="1"/>
      <c r="AQ235" s="1"/>
    </row>
    <row r="236" customFormat="false" ht="11.25" hidden="false" customHeight="false" outlineLevel="0" collapsed="false">
      <c r="A236" s="1" t="n">
        <v>234</v>
      </c>
      <c r="B236" s="16"/>
      <c r="C236" s="8" t="n">
        <f aca="false">+[3]data1rev!A235</f>
        <v>21687.04</v>
      </c>
      <c r="D236" s="8" t="n">
        <f aca="false">+[3]data1rev!B235</f>
        <v>15575.226</v>
      </c>
      <c r="E236" s="8" t="n">
        <f aca="false">+[3]data1rev!C235</f>
        <v>13222.39</v>
      </c>
      <c r="F236" s="8" t="n">
        <f aca="false">+[3]data1rev!D235</f>
        <v>13061.89</v>
      </c>
      <c r="G236" s="8" t="n">
        <f aca="false">+[3]data1rev!E235</f>
        <v>13061.89</v>
      </c>
      <c r="H236" s="8" t="n">
        <f aca="false">+[3]data1rev!F235</f>
        <v>10821.156</v>
      </c>
      <c r="I236" s="8" t="n">
        <f aca="false">+[3]data1rev!G235</f>
        <v>10791.59</v>
      </c>
      <c r="J236" s="8" t="n">
        <f aca="false">+[3]data1rev!H235</f>
        <v>10791.59</v>
      </c>
      <c r="K236" s="8" t="n">
        <f aca="false">+[3]data1rev!I235</f>
        <v>10791.59</v>
      </c>
      <c r="L236" s="8" t="n">
        <f aca="false">+[3]data1rev!J235</f>
        <v>10821.156</v>
      </c>
      <c r="M236" s="8" t="n">
        <f aca="false">+[3]data1rev!K235</f>
        <v>10791.59</v>
      </c>
      <c r="N236" s="8" t="n">
        <f aca="false">+[3]data1rev!L235</f>
        <v>10791.59</v>
      </c>
      <c r="O236" s="8" t="n">
        <f aca="false">+[3]data1rev!M235</f>
        <v>10275.62</v>
      </c>
      <c r="P236" s="8" t="n">
        <f aca="false">+[3]data1rev!N235</f>
        <v>10129.416</v>
      </c>
      <c r="Q236" s="8" t="n">
        <f aca="false">+[3]data1rev!O235</f>
        <v>10101.74</v>
      </c>
      <c r="R236" s="8" t="n">
        <f aca="false">+[3]data1rev!P235</f>
        <v>0</v>
      </c>
      <c r="S236" s="8" t="n">
        <f aca="false">+[3]data1rev!Q235</f>
        <v>0</v>
      </c>
      <c r="T236" s="8" t="n">
        <f aca="false">+[3]data1rev!R235</f>
        <v>0</v>
      </c>
      <c r="U236" s="8" t="n">
        <f aca="false">+[3]data1rev!S235</f>
        <v>0</v>
      </c>
      <c r="V236" s="8" t="n">
        <f aca="false">+[3]data1rev!T235</f>
        <v>0</v>
      </c>
      <c r="W236" s="8" t="n">
        <f aca="false">+[3]data1rev!U235</f>
        <v>0</v>
      </c>
      <c r="X236" s="8" t="n">
        <f aca="false">+[3]data1rev!V235</f>
        <v>0</v>
      </c>
      <c r="Y236" s="8" t="n">
        <f aca="false">+[3]data1rev!W235</f>
        <v>0</v>
      </c>
      <c r="Z236" s="8" t="n">
        <f aca="false">+[3]data1rev!X235</f>
        <v>0</v>
      </c>
      <c r="AA236" s="8" t="n">
        <f aca="false">+[3]data1rev!Y235</f>
        <v>0</v>
      </c>
      <c r="AB236" s="9"/>
      <c r="AC236" s="9"/>
      <c r="AD236" s="9"/>
      <c r="AE236" s="9"/>
      <c r="AF236" s="9"/>
      <c r="AG236" s="9"/>
      <c r="AH236" s="9"/>
      <c r="AI236" s="9"/>
      <c r="AJ236" s="9"/>
      <c r="AK236" s="1"/>
      <c r="AL236" s="1" t="e">
        <f aca="false">SUMPRODUCT(B236:AJ236,PVCapPrice)</f>
        <v>#DIV/0!</v>
      </c>
      <c r="AM236" s="1"/>
      <c r="AN236" s="1"/>
      <c r="AO236" s="1"/>
      <c r="AP236" s="1"/>
      <c r="AQ236" s="1"/>
    </row>
    <row r="237" customFormat="false" ht="11.25" hidden="false" customHeight="false" outlineLevel="0" collapsed="false">
      <c r="A237" s="1" t="n">
        <v>235</v>
      </c>
      <c r="B237" s="16"/>
      <c r="C237" s="8" t="n">
        <f aca="false">+[3]data1rev!A236</f>
        <v>21687.04</v>
      </c>
      <c r="D237" s="8" t="n">
        <f aca="false">+[3]data1rev!B236</f>
        <v>15575.226</v>
      </c>
      <c r="E237" s="8" t="n">
        <f aca="false">+[3]data1rev!C236</f>
        <v>13222.39</v>
      </c>
      <c r="F237" s="8" t="n">
        <f aca="false">+[3]data1rev!D236</f>
        <v>13061.89</v>
      </c>
      <c r="G237" s="8" t="n">
        <f aca="false">+[3]data1rev!E236</f>
        <v>13061.89</v>
      </c>
      <c r="H237" s="8" t="n">
        <f aca="false">+[3]data1rev!F236</f>
        <v>10821.156</v>
      </c>
      <c r="I237" s="8" t="n">
        <f aca="false">+[3]data1rev!G236</f>
        <v>10791.59</v>
      </c>
      <c r="J237" s="8" t="n">
        <f aca="false">+[3]data1rev!H236</f>
        <v>10791.59</v>
      </c>
      <c r="K237" s="8" t="n">
        <f aca="false">+[3]data1rev!I236</f>
        <v>10791.59</v>
      </c>
      <c r="L237" s="8" t="n">
        <f aca="false">+[3]data1rev!J236</f>
        <v>10821.156</v>
      </c>
      <c r="M237" s="8" t="n">
        <f aca="false">+[3]data1rev!K236</f>
        <v>10791.59</v>
      </c>
      <c r="N237" s="8" t="n">
        <f aca="false">+[3]data1rev!L236</f>
        <v>10791.59</v>
      </c>
      <c r="O237" s="8" t="n">
        <f aca="false">+[3]data1rev!M236</f>
        <v>10275.62</v>
      </c>
      <c r="P237" s="8" t="n">
        <f aca="false">+[3]data1rev!N236</f>
        <v>10129.416</v>
      </c>
      <c r="Q237" s="8" t="n">
        <f aca="false">+[3]data1rev!O236</f>
        <v>10101.74</v>
      </c>
      <c r="R237" s="8" t="n">
        <f aca="false">+[3]data1rev!P236</f>
        <v>0</v>
      </c>
      <c r="S237" s="8" t="n">
        <f aca="false">+[3]data1rev!Q236</f>
        <v>0</v>
      </c>
      <c r="T237" s="8" t="n">
        <f aca="false">+[3]data1rev!R236</f>
        <v>0</v>
      </c>
      <c r="U237" s="8" t="n">
        <f aca="false">+[3]data1rev!S236</f>
        <v>0</v>
      </c>
      <c r="V237" s="8" t="n">
        <f aca="false">+[3]data1rev!T236</f>
        <v>0</v>
      </c>
      <c r="W237" s="8" t="n">
        <f aca="false">+[3]data1rev!U236</f>
        <v>0</v>
      </c>
      <c r="X237" s="8" t="n">
        <f aca="false">+[3]data1rev!V236</f>
        <v>0</v>
      </c>
      <c r="Y237" s="8" t="n">
        <f aca="false">+[3]data1rev!W236</f>
        <v>0</v>
      </c>
      <c r="Z237" s="8" t="n">
        <f aca="false">+[3]data1rev!X236</f>
        <v>0</v>
      </c>
      <c r="AA237" s="8" t="n">
        <f aca="false">+[3]data1rev!Y236</f>
        <v>0</v>
      </c>
      <c r="AB237" s="9"/>
      <c r="AC237" s="9"/>
      <c r="AD237" s="9"/>
      <c r="AE237" s="9"/>
      <c r="AF237" s="9"/>
      <c r="AG237" s="9"/>
      <c r="AH237" s="9"/>
      <c r="AI237" s="9"/>
      <c r="AJ237" s="9"/>
      <c r="AK237" s="1"/>
      <c r="AL237" s="1" t="e">
        <f aca="false">SUMPRODUCT(B237:AJ237,PVCapPrice)</f>
        <v>#DIV/0!</v>
      </c>
      <c r="AM237" s="1"/>
      <c r="AN237" s="1"/>
      <c r="AO237" s="1"/>
      <c r="AP237" s="1"/>
      <c r="AQ237" s="1"/>
    </row>
    <row r="238" customFormat="false" ht="11.25" hidden="false" customHeight="false" outlineLevel="0" collapsed="false">
      <c r="A238" s="1" t="n">
        <v>236</v>
      </c>
      <c r="B238" s="16"/>
      <c r="C238" s="8" t="n">
        <f aca="false">+[3]data1rev!A237</f>
        <v>21687.04</v>
      </c>
      <c r="D238" s="8" t="n">
        <f aca="false">+[3]data1rev!B237</f>
        <v>15575.226</v>
      </c>
      <c r="E238" s="8" t="n">
        <f aca="false">+[3]data1rev!C237</f>
        <v>13222.39</v>
      </c>
      <c r="F238" s="8" t="n">
        <f aca="false">+[3]data1rev!D237</f>
        <v>13061.89</v>
      </c>
      <c r="G238" s="8" t="n">
        <f aca="false">+[3]data1rev!E237</f>
        <v>13061.89</v>
      </c>
      <c r="H238" s="8" t="n">
        <f aca="false">+[3]data1rev!F237</f>
        <v>10821.156</v>
      </c>
      <c r="I238" s="8" t="n">
        <f aca="false">+[3]data1rev!G237</f>
        <v>10791.59</v>
      </c>
      <c r="J238" s="8" t="n">
        <f aca="false">+[3]data1rev!H237</f>
        <v>10791.59</v>
      </c>
      <c r="K238" s="8" t="n">
        <f aca="false">+[3]data1rev!I237</f>
        <v>10791.59</v>
      </c>
      <c r="L238" s="8" t="n">
        <f aca="false">+[3]data1rev!J237</f>
        <v>10821.156</v>
      </c>
      <c r="M238" s="8" t="n">
        <f aca="false">+[3]data1rev!K237</f>
        <v>10791.59</v>
      </c>
      <c r="N238" s="8" t="n">
        <f aca="false">+[3]data1rev!L237</f>
        <v>10791.59</v>
      </c>
      <c r="O238" s="8" t="n">
        <f aca="false">+[3]data1rev!M237</f>
        <v>10275.62</v>
      </c>
      <c r="P238" s="8" t="n">
        <f aca="false">+[3]data1rev!N237</f>
        <v>10129.416</v>
      </c>
      <c r="Q238" s="8" t="n">
        <f aca="false">+[3]data1rev!O237</f>
        <v>10101.74</v>
      </c>
      <c r="R238" s="8" t="n">
        <f aca="false">+[3]data1rev!P237</f>
        <v>0</v>
      </c>
      <c r="S238" s="8" t="n">
        <f aca="false">+[3]data1rev!Q237</f>
        <v>0</v>
      </c>
      <c r="T238" s="8" t="n">
        <f aca="false">+[3]data1rev!R237</f>
        <v>0</v>
      </c>
      <c r="U238" s="8" t="n">
        <f aca="false">+[3]data1rev!S237</f>
        <v>0</v>
      </c>
      <c r="V238" s="8" t="n">
        <f aca="false">+[3]data1rev!T237</f>
        <v>0</v>
      </c>
      <c r="W238" s="8" t="n">
        <f aca="false">+[3]data1rev!U237</f>
        <v>0</v>
      </c>
      <c r="X238" s="8" t="n">
        <f aca="false">+[3]data1rev!V237</f>
        <v>0</v>
      </c>
      <c r="Y238" s="8" t="n">
        <f aca="false">+[3]data1rev!W237</f>
        <v>0</v>
      </c>
      <c r="Z238" s="8" t="n">
        <f aca="false">+[3]data1rev!X237</f>
        <v>0</v>
      </c>
      <c r="AA238" s="8" t="n">
        <f aca="false">+[3]data1rev!Y237</f>
        <v>0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1"/>
      <c r="AL238" s="1" t="e">
        <f aca="false">SUMPRODUCT(B238:AJ238,PVCapPrice)</f>
        <v>#DIV/0!</v>
      </c>
      <c r="AM238" s="1"/>
      <c r="AN238" s="1"/>
      <c r="AO238" s="1"/>
      <c r="AP238" s="1"/>
      <c r="AQ238" s="1"/>
    </row>
    <row r="239" customFormat="false" ht="11.25" hidden="false" customHeight="false" outlineLevel="0" collapsed="false">
      <c r="A239" s="1" t="n">
        <v>237</v>
      </c>
      <c r="B239" s="16"/>
      <c r="C239" s="8" t="n">
        <f aca="false">+[3]data1rev!A238</f>
        <v>21687.04</v>
      </c>
      <c r="D239" s="8" t="n">
        <f aca="false">+[3]data1rev!B238</f>
        <v>15575.226</v>
      </c>
      <c r="E239" s="8" t="n">
        <f aca="false">+[3]data1rev!C238</f>
        <v>13222.39</v>
      </c>
      <c r="F239" s="8" t="n">
        <f aca="false">+[3]data1rev!D238</f>
        <v>13061.89</v>
      </c>
      <c r="G239" s="8" t="n">
        <f aca="false">+[3]data1rev!E238</f>
        <v>13061.89</v>
      </c>
      <c r="H239" s="8" t="n">
        <f aca="false">+[3]data1rev!F238</f>
        <v>10821.156</v>
      </c>
      <c r="I239" s="8" t="n">
        <f aca="false">+[3]data1rev!G238</f>
        <v>10791.59</v>
      </c>
      <c r="J239" s="8" t="n">
        <f aca="false">+[3]data1rev!H238</f>
        <v>10791.59</v>
      </c>
      <c r="K239" s="8" t="n">
        <f aca="false">+[3]data1rev!I238</f>
        <v>10791.59</v>
      </c>
      <c r="L239" s="8" t="n">
        <f aca="false">+[3]data1rev!J238</f>
        <v>10821.156</v>
      </c>
      <c r="M239" s="8" t="n">
        <f aca="false">+[3]data1rev!K238</f>
        <v>10791.59</v>
      </c>
      <c r="N239" s="8" t="n">
        <f aca="false">+[3]data1rev!L238</f>
        <v>10791.59</v>
      </c>
      <c r="O239" s="8" t="n">
        <f aca="false">+[3]data1rev!M238</f>
        <v>10275.62</v>
      </c>
      <c r="P239" s="8" t="n">
        <f aca="false">+[3]data1rev!N238</f>
        <v>10129.416</v>
      </c>
      <c r="Q239" s="8" t="n">
        <f aca="false">+[3]data1rev!O238</f>
        <v>10101.74</v>
      </c>
      <c r="R239" s="8" t="n">
        <f aca="false">+[3]data1rev!P238</f>
        <v>0</v>
      </c>
      <c r="S239" s="8" t="n">
        <f aca="false">+[3]data1rev!Q238</f>
        <v>0</v>
      </c>
      <c r="T239" s="8" t="n">
        <f aca="false">+[3]data1rev!R238</f>
        <v>0</v>
      </c>
      <c r="U239" s="8" t="n">
        <f aca="false">+[3]data1rev!S238</f>
        <v>0</v>
      </c>
      <c r="V239" s="8" t="n">
        <f aca="false">+[3]data1rev!T238</f>
        <v>0</v>
      </c>
      <c r="W239" s="8" t="n">
        <f aca="false">+[3]data1rev!U238</f>
        <v>0</v>
      </c>
      <c r="X239" s="8" t="n">
        <f aca="false">+[3]data1rev!V238</f>
        <v>0</v>
      </c>
      <c r="Y239" s="8" t="n">
        <f aca="false">+[3]data1rev!W238</f>
        <v>0</v>
      </c>
      <c r="Z239" s="8" t="n">
        <f aca="false">+[3]data1rev!X238</f>
        <v>0</v>
      </c>
      <c r="AA239" s="8" t="n">
        <f aca="false">+[3]data1rev!Y238</f>
        <v>0</v>
      </c>
      <c r="AB239" s="9"/>
      <c r="AC239" s="9"/>
      <c r="AD239" s="9"/>
      <c r="AE239" s="9"/>
      <c r="AF239" s="9"/>
      <c r="AG239" s="9"/>
      <c r="AH239" s="9"/>
      <c r="AI239" s="9"/>
      <c r="AJ239" s="9"/>
      <c r="AK239" s="1"/>
      <c r="AL239" s="1" t="e">
        <f aca="false">SUMPRODUCT(B239:AJ239,PVCapPrice)</f>
        <v>#DIV/0!</v>
      </c>
      <c r="AM239" s="1"/>
      <c r="AN239" s="1"/>
      <c r="AO239" s="1"/>
      <c r="AP239" s="1"/>
      <c r="AQ239" s="1"/>
    </row>
    <row r="240" customFormat="false" ht="11.25" hidden="false" customHeight="false" outlineLevel="0" collapsed="false">
      <c r="A240" s="1" t="n">
        <v>238</v>
      </c>
      <c r="B240" s="16"/>
      <c r="C240" s="8" t="n">
        <f aca="false">+[3]data1rev!A239</f>
        <v>21687.04</v>
      </c>
      <c r="D240" s="8" t="n">
        <f aca="false">+[3]data1rev!B239</f>
        <v>15575.226</v>
      </c>
      <c r="E240" s="8" t="n">
        <f aca="false">+[3]data1rev!C239</f>
        <v>13222.39</v>
      </c>
      <c r="F240" s="8" t="n">
        <f aca="false">+[3]data1rev!D239</f>
        <v>13061.89</v>
      </c>
      <c r="G240" s="8" t="n">
        <f aca="false">+[3]data1rev!E239</f>
        <v>13061.89</v>
      </c>
      <c r="H240" s="8" t="n">
        <f aca="false">+[3]data1rev!F239</f>
        <v>10821.156</v>
      </c>
      <c r="I240" s="8" t="n">
        <f aca="false">+[3]data1rev!G239</f>
        <v>10791.59</v>
      </c>
      <c r="J240" s="8" t="n">
        <f aca="false">+[3]data1rev!H239</f>
        <v>10791.59</v>
      </c>
      <c r="K240" s="8" t="n">
        <f aca="false">+[3]data1rev!I239</f>
        <v>10791.59</v>
      </c>
      <c r="L240" s="8" t="n">
        <f aca="false">+[3]data1rev!J239</f>
        <v>10821.156</v>
      </c>
      <c r="M240" s="8" t="n">
        <f aca="false">+[3]data1rev!K239</f>
        <v>10791.59</v>
      </c>
      <c r="N240" s="8" t="n">
        <f aca="false">+[3]data1rev!L239</f>
        <v>10791.59</v>
      </c>
      <c r="O240" s="8" t="n">
        <f aca="false">+[3]data1rev!M239</f>
        <v>10275.62</v>
      </c>
      <c r="P240" s="8" t="n">
        <f aca="false">+[3]data1rev!N239</f>
        <v>10129.416</v>
      </c>
      <c r="Q240" s="8" t="n">
        <f aca="false">+[3]data1rev!O239</f>
        <v>10101.74</v>
      </c>
      <c r="R240" s="8" t="n">
        <f aca="false">+[3]data1rev!P239</f>
        <v>0</v>
      </c>
      <c r="S240" s="8" t="n">
        <f aca="false">+[3]data1rev!Q239</f>
        <v>0</v>
      </c>
      <c r="T240" s="8" t="n">
        <f aca="false">+[3]data1rev!R239</f>
        <v>0</v>
      </c>
      <c r="U240" s="8" t="n">
        <f aca="false">+[3]data1rev!S239</f>
        <v>0</v>
      </c>
      <c r="V240" s="8" t="n">
        <f aca="false">+[3]data1rev!T239</f>
        <v>0</v>
      </c>
      <c r="W240" s="8" t="n">
        <f aca="false">+[3]data1rev!U239</f>
        <v>0</v>
      </c>
      <c r="X240" s="8" t="n">
        <f aca="false">+[3]data1rev!V239</f>
        <v>0</v>
      </c>
      <c r="Y240" s="8" t="n">
        <f aca="false">+[3]data1rev!W239</f>
        <v>0</v>
      </c>
      <c r="Z240" s="8" t="n">
        <f aca="false">+[3]data1rev!X239</f>
        <v>0</v>
      </c>
      <c r="AA240" s="8" t="n">
        <f aca="false">+[3]data1rev!Y239</f>
        <v>0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1"/>
      <c r="AL240" s="1" t="e">
        <f aca="false">SUMPRODUCT(B240:AJ240,PVCapPrice)</f>
        <v>#DIV/0!</v>
      </c>
      <c r="AM240" s="1"/>
      <c r="AN240" s="1"/>
      <c r="AO240" s="1"/>
      <c r="AP240" s="1"/>
      <c r="AQ240" s="1"/>
    </row>
    <row r="241" customFormat="false" ht="11.25" hidden="false" customHeight="false" outlineLevel="0" collapsed="false">
      <c r="A241" s="1" t="n">
        <v>239</v>
      </c>
      <c r="B241" s="16"/>
      <c r="C241" s="8" t="n">
        <f aca="false">+[3]data1rev!A240</f>
        <v>21687.04</v>
      </c>
      <c r="D241" s="8" t="n">
        <f aca="false">+[3]data1rev!B240</f>
        <v>15575.226</v>
      </c>
      <c r="E241" s="8" t="n">
        <f aca="false">+[3]data1rev!C240</f>
        <v>13222.39</v>
      </c>
      <c r="F241" s="8" t="n">
        <f aca="false">+[3]data1rev!D240</f>
        <v>13061.89</v>
      </c>
      <c r="G241" s="8" t="n">
        <f aca="false">+[3]data1rev!E240</f>
        <v>13061.89</v>
      </c>
      <c r="H241" s="8" t="n">
        <f aca="false">+[3]data1rev!F240</f>
        <v>10821.156</v>
      </c>
      <c r="I241" s="8" t="n">
        <f aca="false">+[3]data1rev!G240</f>
        <v>10791.59</v>
      </c>
      <c r="J241" s="8" t="n">
        <f aca="false">+[3]data1rev!H240</f>
        <v>10791.59</v>
      </c>
      <c r="K241" s="8" t="n">
        <f aca="false">+[3]data1rev!I240</f>
        <v>10791.59</v>
      </c>
      <c r="L241" s="8" t="n">
        <f aca="false">+[3]data1rev!J240</f>
        <v>10821.156</v>
      </c>
      <c r="M241" s="8" t="n">
        <f aca="false">+[3]data1rev!K240</f>
        <v>10791.59</v>
      </c>
      <c r="N241" s="8" t="n">
        <f aca="false">+[3]data1rev!L240</f>
        <v>10791.59</v>
      </c>
      <c r="O241" s="8" t="n">
        <f aca="false">+[3]data1rev!M240</f>
        <v>10275.62</v>
      </c>
      <c r="P241" s="8" t="n">
        <f aca="false">+[3]data1rev!N240</f>
        <v>10129.416</v>
      </c>
      <c r="Q241" s="8" t="n">
        <f aca="false">+[3]data1rev!O240</f>
        <v>10101.74</v>
      </c>
      <c r="R241" s="8" t="n">
        <f aca="false">+[3]data1rev!P240</f>
        <v>0</v>
      </c>
      <c r="S241" s="8" t="n">
        <f aca="false">+[3]data1rev!Q240</f>
        <v>0</v>
      </c>
      <c r="T241" s="8" t="n">
        <f aca="false">+[3]data1rev!R240</f>
        <v>0</v>
      </c>
      <c r="U241" s="8" t="n">
        <f aca="false">+[3]data1rev!S240</f>
        <v>0</v>
      </c>
      <c r="V241" s="8" t="n">
        <f aca="false">+[3]data1rev!T240</f>
        <v>0</v>
      </c>
      <c r="W241" s="8" t="n">
        <f aca="false">+[3]data1rev!U240</f>
        <v>0</v>
      </c>
      <c r="X241" s="8" t="n">
        <f aca="false">+[3]data1rev!V240</f>
        <v>0</v>
      </c>
      <c r="Y241" s="8" t="n">
        <f aca="false">+[3]data1rev!W240</f>
        <v>0</v>
      </c>
      <c r="Z241" s="8" t="n">
        <f aca="false">+[3]data1rev!X240</f>
        <v>0</v>
      </c>
      <c r="AA241" s="8" t="n">
        <f aca="false">+[3]data1rev!Y240</f>
        <v>0</v>
      </c>
      <c r="AB241" s="9"/>
      <c r="AC241" s="9"/>
      <c r="AD241" s="9"/>
      <c r="AE241" s="9"/>
      <c r="AF241" s="9"/>
      <c r="AG241" s="9"/>
      <c r="AH241" s="9"/>
      <c r="AI241" s="9"/>
      <c r="AJ241" s="9"/>
      <c r="AK241" s="1"/>
      <c r="AL241" s="1" t="e">
        <f aca="false">SUMPRODUCT(B241:AJ241,PVCapPrice)</f>
        <v>#DIV/0!</v>
      </c>
      <c r="AM241" s="1"/>
      <c r="AN241" s="1"/>
      <c r="AO241" s="1"/>
      <c r="AP241" s="1"/>
      <c r="AQ241" s="1"/>
    </row>
    <row r="242" customFormat="false" ht="11.25" hidden="false" customHeight="false" outlineLevel="0" collapsed="false">
      <c r="A242" s="1" t="n">
        <v>240</v>
      </c>
      <c r="B242" s="16"/>
      <c r="C242" s="8" t="n">
        <f aca="false">+[3]data1rev!A241</f>
        <v>21687.04</v>
      </c>
      <c r="D242" s="8" t="n">
        <f aca="false">+[3]data1rev!B241</f>
        <v>15575.226</v>
      </c>
      <c r="E242" s="8" t="n">
        <f aca="false">+[3]data1rev!C241</f>
        <v>13222.39</v>
      </c>
      <c r="F242" s="8" t="n">
        <f aca="false">+[3]data1rev!D241</f>
        <v>13061.89</v>
      </c>
      <c r="G242" s="8" t="n">
        <f aca="false">+[3]data1rev!E241</f>
        <v>13061.89</v>
      </c>
      <c r="H242" s="8" t="n">
        <f aca="false">+[3]data1rev!F241</f>
        <v>10821.156</v>
      </c>
      <c r="I242" s="8" t="n">
        <f aca="false">+[3]data1rev!G241</f>
        <v>10791.59</v>
      </c>
      <c r="J242" s="8" t="n">
        <f aca="false">+[3]data1rev!H241</f>
        <v>10791.59</v>
      </c>
      <c r="K242" s="8" t="n">
        <f aca="false">+[3]data1rev!I241</f>
        <v>10791.59</v>
      </c>
      <c r="L242" s="8" t="n">
        <f aca="false">+[3]data1rev!J241</f>
        <v>10821.156</v>
      </c>
      <c r="M242" s="8" t="n">
        <f aca="false">+[3]data1rev!K241</f>
        <v>10791.59</v>
      </c>
      <c r="N242" s="8" t="n">
        <f aca="false">+[3]data1rev!L241</f>
        <v>10791.59</v>
      </c>
      <c r="O242" s="8" t="n">
        <f aca="false">+[3]data1rev!M241</f>
        <v>10275.62</v>
      </c>
      <c r="P242" s="8" t="n">
        <f aca="false">+[3]data1rev!N241</f>
        <v>10129.416</v>
      </c>
      <c r="Q242" s="8" t="n">
        <f aca="false">+[3]data1rev!O241</f>
        <v>10101.74</v>
      </c>
      <c r="R242" s="8" t="n">
        <f aca="false">+[3]data1rev!P241</f>
        <v>0</v>
      </c>
      <c r="S242" s="8" t="n">
        <f aca="false">+[3]data1rev!Q241</f>
        <v>0</v>
      </c>
      <c r="T242" s="8" t="n">
        <f aca="false">+[3]data1rev!R241</f>
        <v>0</v>
      </c>
      <c r="U242" s="8" t="n">
        <f aca="false">+[3]data1rev!S241</f>
        <v>0</v>
      </c>
      <c r="V242" s="8" t="n">
        <f aca="false">+[3]data1rev!T241</f>
        <v>0</v>
      </c>
      <c r="W242" s="8" t="n">
        <f aca="false">+[3]data1rev!U241</f>
        <v>0</v>
      </c>
      <c r="X242" s="8" t="n">
        <f aca="false">+[3]data1rev!V241</f>
        <v>0</v>
      </c>
      <c r="Y242" s="8" t="n">
        <f aca="false">+[3]data1rev!W241</f>
        <v>0</v>
      </c>
      <c r="Z242" s="8" t="n">
        <f aca="false">+[3]data1rev!X241</f>
        <v>0</v>
      </c>
      <c r="AA242" s="8" t="n">
        <f aca="false">+[3]data1rev!Y241</f>
        <v>0</v>
      </c>
      <c r="AB242" s="9"/>
      <c r="AC242" s="9"/>
      <c r="AD242" s="9"/>
      <c r="AE242" s="9"/>
      <c r="AF242" s="9"/>
      <c r="AG242" s="9"/>
      <c r="AH242" s="9"/>
      <c r="AI242" s="9"/>
      <c r="AJ242" s="9"/>
      <c r="AK242" s="1"/>
      <c r="AL242" s="1" t="e">
        <f aca="false">SUMPRODUCT(B242:AJ242,PVCapPrice)</f>
        <v>#DIV/0!</v>
      </c>
      <c r="AM242" s="1"/>
      <c r="AN242" s="1"/>
      <c r="AO242" s="1"/>
      <c r="AP242" s="1"/>
      <c r="AQ242" s="1"/>
    </row>
    <row r="243" customFormat="false" ht="11.25" hidden="false" customHeight="false" outlineLevel="0" collapsed="false">
      <c r="A243" s="1" t="n">
        <v>241</v>
      </c>
      <c r="B243" s="16"/>
      <c r="C243" s="8" t="n">
        <f aca="false">+[3]data1rev!A242</f>
        <v>21687.04</v>
      </c>
      <c r="D243" s="8" t="n">
        <f aca="false">+[3]data1rev!B242</f>
        <v>15575.226</v>
      </c>
      <c r="E243" s="8" t="n">
        <f aca="false">+[3]data1rev!C242</f>
        <v>13222.39</v>
      </c>
      <c r="F243" s="8" t="n">
        <f aca="false">+[3]data1rev!D242</f>
        <v>13061.89</v>
      </c>
      <c r="G243" s="8" t="n">
        <f aca="false">+[3]data1rev!E242</f>
        <v>13061.89</v>
      </c>
      <c r="H243" s="8" t="n">
        <f aca="false">+[3]data1rev!F242</f>
        <v>10821.156</v>
      </c>
      <c r="I243" s="8" t="n">
        <f aca="false">+[3]data1rev!G242</f>
        <v>10791.59</v>
      </c>
      <c r="J243" s="8" t="n">
        <f aca="false">+[3]data1rev!H242</f>
        <v>10791.59</v>
      </c>
      <c r="K243" s="8" t="n">
        <f aca="false">+[3]data1rev!I242</f>
        <v>10791.59</v>
      </c>
      <c r="L243" s="8" t="n">
        <f aca="false">+[3]data1rev!J242</f>
        <v>10821.156</v>
      </c>
      <c r="M243" s="8" t="n">
        <f aca="false">+[3]data1rev!K242</f>
        <v>10791.59</v>
      </c>
      <c r="N243" s="8" t="n">
        <f aca="false">+[3]data1rev!L242</f>
        <v>10791.59</v>
      </c>
      <c r="O243" s="8" t="n">
        <f aca="false">+[3]data1rev!M242</f>
        <v>10275.62</v>
      </c>
      <c r="P243" s="8" t="n">
        <f aca="false">+[3]data1rev!N242</f>
        <v>10129.416</v>
      </c>
      <c r="Q243" s="8" t="n">
        <f aca="false">+[3]data1rev!O242</f>
        <v>10101.74</v>
      </c>
      <c r="R243" s="8" t="n">
        <f aca="false">+[3]data1rev!P242</f>
        <v>0</v>
      </c>
      <c r="S243" s="8" t="n">
        <f aca="false">+[3]data1rev!Q242</f>
        <v>0</v>
      </c>
      <c r="T243" s="8" t="n">
        <f aca="false">+[3]data1rev!R242</f>
        <v>0</v>
      </c>
      <c r="U243" s="8" t="n">
        <f aca="false">+[3]data1rev!S242</f>
        <v>0</v>
      </c>
      <c r="V243" s="8" t="n">
        <f aca="false">+[3]data1rev!T242</f>
        <v>0</v>
      </c>
      <c r="W243" s="8" t="n">
        <f aca="false">+[3]data1rev!U242</f>
        <v>0</v>
      </c>
      <c r="X243" s="8" t="n">
        <f aca="false">+[3]data1rev!V242</f>
        <v>0</v>
      </c>
      <c r="Y243" s="8" t="n">
        <f aca="false">+[3]data1rev!W242</f>
        <v>0</v>
      </c>
      <c r="Z243" s="8" t="n">
        <f aca="false">+[3]data1rev!X242</f>
        <v>0</v>
      </c>
      <c r="AA243" s="8" t="n">
        <f aca="false">+[3]data1rev!Y242</f>
        <v>0</v>
      </c>
      <c r="AB243" s="9"/>
      <c r="AC243" s="9"/>
      <c r="AD243" s="9"/>
      <c r="AE243" s="9"/>
      <c r="AF243" s="9"/>
      <c r="AG243" s="9"/>
      <c r="AH243" s="9"/>
      <c r="AI243" s="9"/>
      <c r="AJ243" s="9"/>
      <c r="AK243" s="1"/>
      <c r="AL243" s="1" t="e">
        <f aca="false">SUMPRODUCT(B243:AJ243,PVCapPrice)</f>
        <v>#DIV/0!</v>
      </c>
      <c r="AM243" s="1"/>
      <c r="AN243" s="1"/>
      <c r="AO243" s="1"/>
      <c r="AP243" s="1"/>
      <c r="AQ243" s="1"/>
    </row>
    <row r="244" customFormat="false" ht="11.25" hidden="false" customHeight="false" outlineLevel="0" collapsed="false">
      <c r="A244" s="1" t="n">
        <v>242</v>
      </c>
      <c r="B244" s="16"/>
      <c r="C244" s="8" t="n">
        <f aca="false">+[3]data1rev!A243</f>
        <v>21687.04</v>
      </c>
      <c r="D244" s="8" t="n">
        <f aca="false">+[3]data1rev!B243</f>
        <v>15575.226</v>
      </c>
      <c r="E244" s="8" t="n">
        <f aca="false">+[3]data1rev!C243</f>
        <v>13222.39</v>
      </c>
      <c r="F244" s="8" t="n">
        <f aca="false">+[3]data1rev!D243</f>
        <v>13061.89</v>
      </c>
      <c r="G244" s="8" t="n">
        <f aca="false">+[3]data1rev!E243</f>
        <v>13061.89</v>
      </c>
      <c r="H244" s="8" t="n">
        <f aca="false">+[3]data1rev!F243</f>
        <v>10821.156</v>
      </c>
      <c r="I244" s="8" t="n">
        <f aca="false">+[3]data1rev!G243</f>
        <v>10791.59</v>
      </c>
      <c r="J244" s="8" t="n">
        <f aca="false">+[3]data1rev!H243</f>
        <v>10791.59</v>
      </c>
      <c r="K244" s="8" t="n">
        <f aca="false">+[3]data1rev!I243</f>
        <v>10791.59</v>
      </c>
      <c r="L244" s="8" t="n">
        <f aca="false">+[3]data1rev!J243</f>
        <v>10821.156</v>
      </c>
      <c r="M244" s="8" t="n">
        <f aca="false">+[3]data1rev!K243</f>
        <v>10791.59</v>
      </c>
      <c r="N244" s="8" t="n">
        <f aca="false">+[3]data1rev!L243</f>
        <v>10791.59</v>
      </c>
      <c r="O244" s="8" t="n">
        <f aca="false">+[3]data1rev!M243</f>
        <v>10275.62</v>
      </c>
      <c r="P244" s="8" t="n">
        <f aca="false">+[3]data1rev!N243</f>
        <v>10129.416</v>
      </c>
      <c r="Q244" s="8" t="n">
        <f aca="false">+[3]data1rev!O243</f>
        <v>10101.74</v>
      </c>
      <c r="R244" s="8" t="n">
        <f aca="false">+[3]data1rev!P243</f>
        <v>0</v>
      </c>
      <c r="S244" s="8" t="n">
        <f aca="false">+[3]data1rev!Q243</f>
        <v>0</v>
      </c>
      <c r="T244" s="8" t="n">
        <f aca="false">+[3]data1rev!R243</f>
        <v>0</v>
      </c>
      <c r="U244" s="8" t="n">
        <f aca="false">+[3]data1rev!S243</f>
        <v>0</v>
      </c>
      <c r="V244" s="8" t="n">
        <f aca="false">+[3]data1rev!T243</f>
        <v>0</v>
      </c>
      <c r="W244" s="8" t="n">
        <f aca="false">+[3]data1rev!U243</f>
        <v>0</v>
      </c>
      <c r="X244" s="8" t="n">
        <f aca="false">+[3]data1rev!V243</f>
        <v>0</v>
      </c>
      <c r="Y244" s="8" t="n">
        <f aca="false">+[3]data1rev!W243</f>
        <v>0</v>
      </c>
      <c r="Z244" s="8" t="n">
        <f aca="false">+[3]data1rev!X243</f>
        <v>0</v>
      </c>
      <c r="AA244" s="8" t="n">
        <f aca="false">+[3]data1rev!Y243</f>
        <v>0</v>
      </c>
      <c r="AB244" s="9"/>
      <c r="AC244" s="9"/>
      <c r="AD244" s="9"/>
      <c r="AE244" s="9"/>
      <c r="AF244" s="9"/>
      <c r="AG244" s="9"/>
      <c r="AH244" s="9"/>
      <c r="AI244" s="9"/>
      <c r="AJ244" s="9"/>
      <c r="AK244" s="1"/>
      <c r="AL244" s="1" t="e">
        <f aca="false">SUMPRODUCT(B244:AJ244,PVCapPrice)</f>
        <v>#DIV/0!</v>
      </c>
      <c r="AM244" s="1"/>
      <c r="AN244" s="1"/>
      <c r="AO244" s="1"/>
      <c r="AP244" s="1"/>
      <c r="AQ244" s="1"/>
    </row>
    <row r="245" customFormat="false" ht="11.25" hidden="false" customHeight="false" outlineLevel="0" collapsed="false">
      <c r="A245" s="1" t="n">
        <v>243</v>
      </c>
      <c r="B245" s="16"/>
      <c r="C245" s="8" t="n">
        <f aca="false">+[3]data1rev!A244</f>
        <v>21687.04</v>
      </c>
      <c r="D245" s="8" t="n">
        <f aca="false">+[3]data1rev!B244</f>
        <v>15575.226</v>
      </c>
      <c r="E245" s="8" t="n">
        <f aca="false">+[3]data1rev!C244</f>
        <v>13222.39</v>
      </c>
      <c r="F245" s="8" t="n">
        <f aca="false">+[3]data1rev!D244</f>
        <v>13061.89</v>
      </c>
      <c r="G245" s="8" t="n">
        <f aca="false">+[3]data1rev!E244</f>
        <v>13061.89</v>
      </c>
      <c r="H245" s="8" t="n">
        <f aca="false">+[3]data1rev!F244</f>
        <v>10821.156</v>
      </c>
      <c r="I245" s="8" t="n">
        <f aca="false">+[3]data1rev!G244</f>
        <v>10791.59</v>
      </c>
      <c r="J245" s="8" t="n">
        <f aca="false">+[3]data1rev!H244</f>
        <v>10791.59</v>
      </c>
      <c r="K245" s="8" t="n">
        <f aca="false">+[3]data1rev!I244</f>
        <v>10791.59</v>
      </c>
      <c r="L245" s="8" t="n">
        <f aca="false">+[3]data1rev!J244</f>
        <v>10821.156</v>
      </c>
      <c r="M245" s="8" t="n">
        <f aca="false">+[3]data1rev!K244</f>
        <v>10791.59</v>
      </c>
      <c r="N245" s="8" t="n">
        <f aca="false">+[3]data1rev!L244</f>
        <v>10791.59</v>
      </c>
      <c r="O245" s="8" t="n">
        <f aca="false">+[3]data1rev!M244</f>
        <v>10275.62</v>
      </c>
      <c r="P245" s="8" t="n">
        <f aca="false">+[3]data1rev!N244</f>
        <v>10129.416</v>
      </c>
      <c r="Q245" s="8" t="n">
        <f aca="false">+[3]data1rev!O244</f>
        <v>10101.74</v>
      </c>
      <c r="R245" s="8" t="n">
        <f aca="false">+[3]data1rev!P244</f>
        <v>0</v>
      </c>
      <c r="S245" s="8" t="n">
        <f aca="false">+[3]data1rev!Q244</f>
        <v>0</v>
      </c>
      <c r="T245" s="8" t="n">
        <f aca="false">+[3]data1rev!R244</f>
        <v>0</v>
      </c>
      <c r="U245" s="8" t="n">
        <f aca="false">+[3]data1rev!S244</f>
        <v>0</v>
      </c>
      <c r="V245" s="8" t="n">
        <f aca="false">+[3]data1rev!T244</f>
        <v>0</v>
      </c>
      <c r="W245" s="8" t="n">
        <f aca="false">+[3]data1rev!U244</f>
        <v>0</v>
      </c>
      <c r="X245" s="8" t="n">
        <f aca="false">+[3]data1rev!V244</f>
        <v>0</v>
      </c>
      <c r="Y245" s="8" t="n">
        <f aca="false">+[3]data1rev!W244</f>
        <v>0</v>
      </c>
      <c r="Z245" s="8" t="n">
        <f aca="false">+[3]data1rev!X244</f>
        <v>0</v>
      </c>
      <c r="AA245" s="8" t="n">
        <f aca="false">+[3]data1rev!Y244</f>
        <v>0</v>
      </c>
      <c r="AB245" s="9"/>
      <c r="AC245" s="9"/>
      <c r="AD245" s="9"/>
      <c r="AE245" s="9"/>
      <c r="AF245" s="9"/>
      <c r="AG245" s="9"/>
      <c r="AH245" s="9"/>
      <c r="AI245" s="9"/>
      <c r="AJ245" s="9"/>
      <c r="AK245" s="1"/>
      <c r="AL245" s="1" t="e">
        <f aca="false">SUMPRODUCT(B245:AJ245,PVCapPrice)</f>
        <v>#DIV/0!</v>
      </c>
      <c r="AM245" s="1"/>
      <c r="AN245" s="1"/>
      <c r="AO245" s="1"/>
      <c r="AP245" s="1"/>
      <c r="AQ245" s="1"/>
    </row>
    <row r="246" customFormat="false" ht="11.25" hidden="false" customHeight="false" outlineLevel="0" collapsed="false">
      <c r="A246" s="1" t="n">
        <v>244</v>
      </c>
      <c r="B246" s="16"/>
      <c r="C246" s="8" t="n">
        <f aca="false">+[3]data1rev!A245</f>
        <v>21687.04</v>
      </c>
      <c r="D246" s="8" t="n">
        <f aca="false">+[3]data1rev!B245</f>
        <v>15575.226</v>
      </c>
      <c r="E246" s="8" t="n">
        <f aca="false">+[3]data1rev!C245</f>
        <v>13222.39</v>
      </c>
      <c r="F246" s="8" t="n">
        <f aca="false">+[3]data1rev!D245</f>
        <v>13061.89</v>
      </c>
      <c r="G246" s="8" t="n">
        <f aca="false">+[3]data1rev!E245</f>
        <v>13061.89</v>
      </c>
      <c r="H246" s="8" t="n">
        <f aca="false">+[3]data1rev!F245</f>
        <v>10821.156</v>
      </c>
      <c r="I246" s="8" t="n">
        <f aca="false">+[3]data1rev!G245</f>
        <v>10791.59</v>
      </c>
      <c r="J246" s="8" t="n">
        <f aca="false">+[3]data1rev!H245</f>
        <v>10791.59</v>
      </c>
      <c r="K246" s="8" t="n">
        <f aca="false">+[3]data1rev!I245</f>
        <v>10791.59</v>
      </c>
      <c r="L246" s="8" t="n">
        <f aca="false">+[3]data1rev!J245</f>
        <v>10821.156</v>
      </c>
      <c r="M246" s="8" t="n">
        <f aca="false">+[3]data1rev!K245</f>
        <v>10791.59</v>
      </c>
      <c r="N246" s="8" t="n">
        <f aca="false">+[3]data1rev!L245</f>
        <v>10791.59</v>
      </c>
      <c r="O246" s="8" t="n">
        <f aca="false">+[3]data1rev!M245</f>
        <v>10275.62</v>
      </c>
      <c r="P246" s="8" t="n">
        <f aca="false">+[3]data1rev!N245</f>
        <v>10129.416</v>
      </c>
      <c r="Q246" s="8" t="n">
        <f aca="false">+[3]data1rev!O245</f>
        <v>10101.74</v>
      </c>
      <c r="R246" s="8" t="n">
        <f aca="false">+[3]data1rev!P245</f>
        <v>0</v>
      </c>
      <c r="S246" s="8" t="n">
        <f aca="false">+[3]data1rev!Q245</f>
        <v>0</v>
      </c>
      <c r="T246" s="8" t="n">
        <f aca="false">+[3]data1rev!R245</f>
        <v>0</v>
      </c>
      <c r="U246" s="8" t="n">
        <f aca="false">+[3]data1rev!S245</f>
        <v>0</v>
      </c>
      <c r="V246" s="8" t="n">
        <f aca="false">+[3]data1rev!T245</f>
        <v>0</v>
      </c>
      <c r="W246" s="8" t="n">
        <f aca="false">+[3]data1rev!U245</f>
        <v>0</v>
      </c>
      <c r="X246" s="8" t="n">
        <f aca="false">+[3]data1rev!V245</f>
        <v>0</v>
      </c>
      <c r="Y246" s="8" t="n">
        <f aca="false">+[3]data1rev!W245</f>
        <v>0</v>
      </c>
      <c r="Z246" s="8" t="n">
        <f aca="false">+[3]data1rev!X245</f>
        <v>0</v>
      </c>
      <c r="AA246" s="8" t="n">
        <f aca="false">+[3]data1rev!Y245</f>
        <v>0</v>
      </c>
      <c r="AB246" s="9"/>
      <c r="AC246" s="9"/>
      <c r="AD246" s="9"/>
      <c r="AE246" s="9"/>
      <c r="AF246" s="9"/>
      <c r="AG246" s="9"/>
      <c r="AH246" s="9"/>
      <c r="AI246" s="9"/>
      <c r="AJ246" s="9"/>
      <c r="AK246" s="1"/>
      <c r="AL246" s="1" t="e">
        <f aca="false">SUMPRODUCT(B246:AJ246,PVCapPrice)</f>
        <v>#DIV/0!</v>
      </c>
      <c r="AM246" s="1"/>
      <c r="AN246" s="1"/>
      <c r="AO246" s="1"/>
      <c r="AP246" s="1"/>
      <c r="AQ246" s="1"/>
    </row>
    <row r="247" customFormat="false" ht="11.25" hidden="false" customHeight="false" outlineLevel="0" collapsed="false">
      <c r="A247" s="1" t="n">
        <v>245</v>
      </c>
      <c r="B247" s="16"/>
      <c r="C247" s="8" t="n">
        <f aca="false">+[3]data1rev!A246</f>
        <v>21687.04</v>
      </c>
      <c r="D247" s="8" t="n">
        <f aca="false">+[3]data1rev!B246</f>
        <v>15575.226</v>
      </c>
      <c r="E247" s="8" t="n">
        <f aca="false">+[3]data1rev!C246</f>
        <v>13222.39</v>
      </c>
      <c r="F247" s="8" t="n">
        <f aca="false">+[3]data1rev!D246</f>
        <v>13061.89</v>
      </c>
      <c r="G247" s="8" t="n">
        <f aca="false">+[3]data1rev!E246</f>
        <v>13061.89</v>
      </c>
      <c r="H247" s="8" t="n">
        <f aca="false">+[3]data1rev!F246</f>
        <v>10821.156</v>
      </c>
      <c r="I247" s="8" t="n">
        <f aca="false">+[3]data1rev!G246</f>
        <v>10791.59</v>
      </c>
      <c r="J247" s="8" t="n">
        <f aca="false">+[3]data1rev!H246</f>
        <v>10791.59</v>
      </c>
      <c r="K247" s="8" t="n">
        <f aca="false">+[3]data1rev!I246</f>
        <v>10791.59</v>
      </c>
      <c r="L247" s="8" t="n">
        <f aca="false">+[3]data1rev!J246</f>
        <v>10821.156</v>
      </c>
      <c r="M247" s="8" t="n">
        <f aca="false">+[3]data1rev!K246</f>
        <v>10791.59</v>
      </c>
      <c r="N247" s="8" t="n">
        <f aca="false">+[3]data1rev!L246</f>
        <v>10791.59</v>
      </c>
      <c r="O247" s="8" t="n">
        <f aca="false">+[3]data1rev!M246</f>
        <v>10275.62</v>
      </c>
      <c r="P247" s="8" t="n">
        <f aca="false">+[3]data1rev!N246</f>
        <v>10129.416</v>
      </c>
      <c r="Q247" s="8" t="n">
        <f aca="false">+[3]data1rev!O246</f>
        <v>10101.74</v>
      </c>
      <c r="R247" s="8" t="n">
        <f aca="false">+[3]data1rev!P246</f>
        <v>0</v>
      </c>
      <c r="S247" s="8" t="n">
        <f aca="false">+[3]data1rev!Q246</f>
        <v>0</v>
      </c>
      <c r="T247" s="8" t="n">
        <f aca="false">+[3]data1rev!R246</f>
        <v>0</v>
      </c>
      <c r="U247" s="8" t="n">
        <f aca="false">+[3]data1rev!S246</f>
        <v>0</v>
      </c>
      <c r="V247" s="8" t="n">
        <f aca="false">+[3]data1rev!T246</f>
        <v>0</v>
      </c>
      <c r="W247" s="8" t="n">
        <f aca="false">+[3]data1rev!U246</f>
        <v>0</v>
      </c>
      <c r="X247" s="8" t="n">
        <f aca="false">+[3]data1rev!V246</f>
        <v>0</v>
      </c>
      <c r="Y247" s="8" t="n">
        <f aca="false">+[3]data1rev!W246</f>
        <v>0</v>
      </c>
      <c r="Z247" s="8" t="n">
        <f aca="false">+[3]data1rev!X246</f>
        <v>0</v>
      </c>
      <c r="AA247" s="8" t="n">
        <f aca="false">+[3]data1rev!Y246</f>
        <v>0</v>
      </c>
      <c r="AB247" s="9"/>
      <c r="AC247" s="9"/>
      <c r="AD247" s="9"/>
      <c r="AE247" s="9"/>
      <c r="AF247" s="9"/>
      <c r="AG247" s="9"/>
      <c r="AH247" s="9"/>
      <c r="AI247" s="9"/>
      <c r="AJ247" s="9"/>
      <c r="AK247" s="1"/>
      <c r="AL247" s="1" t="e">
        <f aca="false">SUMPRODUCT(B247:AJ247,PVCapPrice)</f>
        <v>#DIV/0!</v>
      </c>
      <c r="AM247" s="1"/>
      <c r="AN247" s="1"/>
      <c r="AO247" s="1"/>
      <c r="AP247" s="1"/>
      <c r="AQ247" s="1"/>
    </row>
    <row r="248" customFormat="false" ht="11.25" hidden="false" customHeight="false" outlineLevel="0" collapsed="false">
      <c r="A248" s="1" t="n">
        <v>246</v>
      </c>
      <c r="B248" s="16"/>
      <c r="C248" s="8" t="n">
        <f aca="false">+[3]data1rev!A247</f>
        <v>21687.04</v>
      </c>
      <c r="D248" s="8" t="n">
        <f aca="false">+[3]data1rev!B247</f>
        <v>15575.226</v>
      </c>
      <c r="E248" s="8" t="n">
        <f aca="false">+[3]data1rev!C247</f>
        <v>13222.39</v>
      </c>
      <c r="F248" s="8" t="n">
        <f aca="false">+[3]data1rev!D247</f>
        <v>13061.89</v>
      </c>
      <c r="G248" s="8" t="n">
        <f aca="false">+[3]data1rev!E247</f>
        <v>13061.89</v>
      </c>
      <c r="H248" s="8" t="n">
        <f aca="false">+[3]data1rev!F247</f>
        <v>10821.156</v>
      </c>
      <c r="I248" s="8" t="n">
        <f aca="false">+[3]data1rev!G247</f>
        <v>10791.59</v>
      </c>
      <c r="J248" s="8" t="n">
        <f aca="false">+[3]data1rev!H247</f>
        <v>10791.59</v>
      </c>
      <c r="K248" s="8" t="n">
        <f aca="false">+[3]data1rev!I247</f>
        <v>10791.59</v>
      </c>
      <c r="L248" s="8" t="n">
        <f aca="false">+[3]data1rev!J247</f>
        <v>10821.156</v>
      </c>
      <c r="M248" s="8" t="n">
        <f aca="false">+[3]data1rev!K247</f>
        <v>10791.59</v>
      </c>
      <c r="N248" s="8" t="n">
        <f aca="false">+[3]data1rev!L247</f>
        <v>10791.59</v>
      </c>
      <c r="O248" s="8" t="n">
        <f aca="false">+[3]data1rev!M247</f>
        <v>10275.62</v>
      </c>
      <c r="P248" s="8" t="n">
        <f aca="false">+[3]data1rev!N247</f>
        <v>10129.416</v>
      </c>
      <c r="Q248" s="8" t="n">
        <f aca="false">+[3]data1rev!O247</f>
        <v>10101.74</v>
      </c>
      <c r="R248" s="8" t="n">
        <f aca="false">+[3]data1rev!P247</f>
        <v>0</v>
      </c>
      <c r="S248" s="8" t="n">
        <f aca="false">+[3]data1rev!Q247</f>
        <v>0</v>
      </c>
      <c r="T248" s="8" t="n">
        <f aca="false">+[3]data1rev!R247</f>
        <v>0</v>
      </c>
      <c r="U248" s="8" t="n">
        <f aca="false">+[3]data1rev!S247</f>
        <v>0</v>
      </c>
      <c r="V248" s="8" t="n">
        <f aca="false">+[3]data1rev!T247</f>
        <v>0</v>
      </c>
      <c r="W248" s="8" t="n">
        <f aca="false">+[3]data1rev!U247</f>
        <v>0</v>
      </c>
      <c r="X248" s="8" t="n">
        <f aca="false">+[3]data1rev!V247</f>
        <v>0</v>
      </c>
      <c r="Y248" s="8" t="n">
        <f aca="false">+[3]data1rev!W247</f>
        <v>0</v>
      </c>
      <c r="Z248" s="8" t="n">
        <f aca="false">+[3]data1rev!X247</f>
        <v>0</v>
      </c>
      <c r="AA248" s="8" t="n">
        <f aca="false">+[3]data1rev!Y247</f>
        <v>0</v>
      </c>
      <c r="AB248" s="9"/>
      <c r="AC248" s="9"/>
      <c r="AD248" s="9"/>
      <c r="AE248" s="9"/>
      <c r="AF248" s="9"/>
      <c r="AG248" s="9"/>
      <c r="AH248" s="9"/>
      <c r="AI248" s="9"/>
      <c r="AJ248" s="9"/>
      <c r="AK248" s="1"/>
      <c r="AL248" s="1" t="e">
        <f aca="false">SUMPRODUCT(B248:AJ248,PVCapPrice)</f>
        <v>#DIV/0!</v>
      </c>
      <c r="AM248" s="1"/>
      <c r="AN248" s="1"/>
      <c r="AO248" s="1"/>
      <c r="AP248" s="1"/>
      <c r="AQ248" s="1"/>
    </row>
    <row r="249" customFormat="false" ht="11.25" hidden="false" customHeight="false" outlineLevel="0" collapsed="false">
      <c r="A249" s="1" t="n">
        <v>247</v>
      </c>
      <c r="B249" s="16"/>
      <c r="C249" s="8" t="n">
        <f aca="false">+[3]data1rev!A248</f>
        <v>21687.04</v>
      </c>
      <c r="D249" s="8" t="n">
        <f aca="false">+[3]data1rev!B248</f>
        <v>15575.226</v>
      </c>
      <c r="E249" s="8" t="n">
        <f aca="false">+[3]data1rev!C248</f>
        <v>13222.39</v>
      </c>
      <c r="F249" s="8" t="n">
        <f aca="false">+[3]data1rev!D248</f>
        <v>13061.89</v>
      </c>
      <c r="G249" s="8" t="n">
        <f aca="false">+[3]data1rev!E248</f>
        <v>13061.89</v>
      </c>
      <c r="H249" s="8" t="n">
        <f aca="false">+[3]data1rev!F248</f>
        <v>10821.156</v>
      </c>
      <c r="I249" s="8" t="n">
        <f aca="false">+[3]data1rev!G248</f>
        <v>10791.59</v>
      </c>
      <c r="J249" s="8" t="n">
        <f aca="false">+[3]data1rev!H248</f>
        <v>10791.59</v>
      </c>
      <c r="K249" s="8" t="n">
        <f aca="false">+[3]data1rev!I248</f>
        <v>10791.59</v>
      </c>
      <c r="L249" s="8" t="n">
        <f aca="false">+[3]data1rev!J248</f>
        <v>10821.156</v>
      </c>
      <c r="M249" s="8" t="n">
        <f aca="false">+[3]data1rev!K248</f>
        <v>10791.59</v>
      </c>
      <c r="N249" s="8" t="n">
        <f aca="false">+[3]data1rev!L248</f>
        <v>10791.59</v>
      </c>
      <c r="O249" s="8" t="n">
        <f aca="false">+[3]data1rev!M248</f>
        <v>10275.62</v>
      </c>
      <c r="P249" s="8" t="n">
        <f aca="false">+[3]data1rev!N248</f>
        <v>10129.416</v>
      </c>
      <c r="Q249" s="8" t="n">
        <f aca="false">+[3]data1rev!O248</f>
        <v>10101.74</v>
      </c>
      <c r="R249" s="8" t="n">
        <f aca="false">+[3]data1rev!P248</f>
        <v>0</v>
      </c>
      <c r="S249" s="8" t="n">
        <f aca="false">+[3]data1rev!Q248</f>
        <v>0</v>
      </c>
      <c r="T249" s="8" t="n">
        <f aca="false">+[3]data1rev!R248</f>
        <v>0</v>
      </c>
      <c r="U249" s="8" t="n">
        <f aca="false">+[3]data1rev!S248</f>
        <v>0</v>
      </c>
      <c r="V249" s="8" t="n">
        <f aca="false">+[3]data1rev!T248</f>
        <v>0</v>
      </c>
      <c r="W249" s="8" t="n">
        <f aca="false">+[3]data1rev!U248</f>
        <v>0</v>
      </c>
      <c r="X249" s="8" t="n">
        <f aca="false">+[3]data1rev!V248</f>
        <v>0</v>
      </c>
      <c r="Y249" s="8" t="n">
        <f aca="false">+[3]data1rev!W248</f>
        <v>0</v>
      </c>
      <c r="Z249" s="8" t="n">
        <f aca="false">+[3]data1rev!X248</f>
        <v>0</v>
      </c>
      <c r="AA249" s="8" t="n">
        <f aca="false">+[3]data1rev!Y248</f>
        <v>0</v>
      </c>
      <c r="AB249" s="9"/>
      <c r="AC249" s="9"/>
      <c r="AD249" s="9"/>
      <c r="AE249" s="9"/>
      <c r="AF249" s="9"/>
      <c r="AG249" s="9"/>
      <c r="AH249" s="9"/>
      <c r="AI249" s="9"/>
      <c r="AJ249" s="9"/>
      <c r="AK249" s="1"/>
      <c r="AL249" s="1" t="e">
        <f aca="false">SUMPRODUCT(B249:AJ249,PVCapPrice)</f>
        <v>#DIV/0!</v>
      </c>
      <c r="AM249" s="1"/>
      <c r="AN249" s="1"/>
      <c r="AO249" s="1"/>
      <c r="AP249" s="1"/>
      <c r="AQ249" s="1"/>
    </row>
    <row r="250" customFormat="false" ht="11.25" hidden="false" customHeight="false" outlineLevel="0" collapsed="false">
      <c r="A250" s="1" t="n">
        <v>248</v>
      </c>
      <c r="B250" s="16"/>
      <c r="C250" s="8" t="n">
        <f aca="false">+[3]data1rev!A249</f>
        <v>21687.04</v>
      </c>
      <c r="D250" s="8" t="n">
        <f aca="false">+[3]data1rev!B249</f>
        <v>15575.226</v>
      </c>
      <c r="E250" s="8" t="n">
        <f aca="false">+[3]data1rev!C249</f>
        <v>13222.39</v>
      </c>
      <c r="F250" s="8" t="n">
        <f aca="false">+[3]data1rev!D249</f>
        <v>13061.89</v>
      </c>
      <c r="G250" s="8" t="n">
        <f aca="false">+[3]data1rev!E249</f>
        <v>13061.89</v>
      </c>
      <c r="H250" s="8" t="n">
        <f aca="false">+[3]data1rev!F249</f>
        <v>10821.156</v>
      </c>
      <c r="I250" s="8" t="n">
        <f aca="false">+[3]data1rev!G249</f>
        <v>10791.59</v>
      </c>
      <c r="J250" s="8" t="n">
        <f aca="false">+[3]data1rev!H249</f>
        <v>10791.59</v>
      </c>
      <c r="K250" s="8" t="n">
        <f aca="false">+[3]data1rev!I249</f>
        <v>10791.59</v>
      </c>
      <c r="L250" s="8" t="n">
        <f aca="false">+[3]data1rev!J249</f>
        <v>10821.156</v>
      </c>
      <c r="M250" s="8" t="n">
        <f aca="false">+[3]data1rev!K249</f>
        <v>10791.59</v>
      </c>
      <c r="N250" s="8" t="n">
        <f aca="false">+[3]data1rev!L249</f>
        <v>10791.59</v>
      </c>
      <c r="O250" s="8" t="n">
        <f aca="false">+[3]data1rev!M249</f>
        <v>10275.62</v>
      </c>
      <c r="P250" s="8" t="n">
        <f aca="false">+[3]data1rev!N249</f>
        <v>10129.416</v>
      </c>
      <c r="Q250" s="8" t="n">
        <f aca="false">+[3]data1rev!O249</f>
        <v>10101.74</v>
      </c>
      <c r="R250" s="8" t="n">
        <f aca="false">+[3]data1rev!P249</f>
        <v>0</v>
      </c>
      <c r="S250" s="8" t="n">
        <f aca="false">+[3]data1rev!Q249</f>
        <v>0</v>
      </c>
      <c r="T250" s="8" t="n">
        <f aca="false">+[3]data1rev!R249</f>
        <v>0</v>
      </c>
      <c r="U250" s="8" t="n">
        <f aca="false">+[3]data1rev!S249</f>
        <v>0</v>
      </c>
      <c r="V250" s="8" t="n">
        <f aca="false">+[3]data1rev!T249</f>
        <v>0</v>
      </c>
      <c r="W250" s="8" t="n">
        <f aca="false">+[3]data1rev!U249</f>
        <v>0</v>
      </c>
      <c r="X250" s="8" t="n">
        <f aca="false">+[3]data1rev!V249</f>
        <v>0</v>
      </c>
      <c r="Y250" s="8" t="n">
        <f aca="false">+[3]data1rev!W249</f>
        <v>0</v>
      </c>
      <c r="Z250" s="8" t="n">
        <f aca="false">+[3]data1rev!X249</f>
        <v>0</v>
      </c>
      <c r="AA250" s="8" t="n">
        <f aca="false">+[3]data1rev!Y249</f>
        <v>0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1"/>
      <c r="AL250" s="1" t="e">
        <f aca="false">SUMPRODUCT(B250:AJ250,PVCapPrice)</f>
        <v>#DIV/0!</v>
      </c>
      <c r="AM250" s="1"/>
      <c r="AN250" s="1"/>
      <c r="AO250" s="1"/>
      <c r="AP250" s="1"/>
      <c r="AQ250" s="1"/>
    </row>
    <row r="251" customFormat="false" ht="11.25" hidden="false" customHeight="false" outlineLevel="0" collapsed="false">
      <c r="A251" s="1" t="n">
        <v>249</v>
      </c>
      <c r="B251" s="16"/>
      <c r="C251" s="8" t="n">
        <f aca="false">+[3]data1rev!A250</f>
        <v>21687.04</v>
      </c>
      <c r="D251" s="8" t="n">
        <f aca="false">+[3]data1rev!B250</f>
        <v>15575.226</v>
      </c>
      <c r="E251" s="8" t="n">
        <f aca="false">+[3]data1rev!C250</f>
        <v>13222.39</v>
      </c>
      <c r="F251" s="8" t="n">
        <f aca="false">+[3]data1rev!D250</f>
        <v>13061.89</v>
      </c>
      <c r="G251" s="8" t="n">
        <f aca="false">+[3]data1rev!E250</f>
        <v>13061.89</v>
      </c>
      <c r="H251" s="8" t="n">
        <f aca="false">+[3]data1rev!F250</f>
        <v>10821.156</v>
      </c>
      <c r="I251" s="8" t="n">
        <f aca="false">+[3]data1rev!G250</f>
        <v>10791.59</v>
      </c>
      <c r="J251" s="8" t="n">
        <f aca="false">+[3]data1rev!H250</f>
        <v>10791.59</v>
      </c>
      <c r="K251" s="8" t="n">
        <f aca="false">+[3]data1rev!I250</f>
        <v>10791.59</v>
      </c>
      <c r="L251" s="8" t="n">
        <f aca="false">+[3]data1rev!J250</f>
        <v>10821.156</v>
      </c>
      <c r="M251" s="8" t="n">
        <f aca="false">+[3]data1rev!K250</f>
        <v>10791.59</v>
      </c>
      <c r="N251" s="8" t="n">
        <f aca="false">+[3]data1rev!L250</f>
        <v>10791.59</v>
      </c>
      <c r="O251" s="8" t="n">
        <f aca="false">+[3]data1rev!M250</f>
        <v>10275.62</v>
      </c>
      <c r="P251" s="8" t="n">
        <f aca="false">+[3]data1rev!N250</f>
        <v>10129.416</v>
      </c>
      <c r="Q251" s="8" t="n">
        <f aca="false">+[3]data1rev!O250</f>
        <v>10101.74</v>
      </c>
      <c r="R251" s="8" t="n">
        <f aca="false">+[3]data1rev!P250</f>
        <v>0</v>
      </c>
      <c r="S251" s="8" t="n">
        <f aca="false">+[3]data1rev!Q250</f>
        <v>0</v>
      </c>
      <c r="T251" s="8" t="n">
        <f aca="false">+[3]data1rev!R250</f>
        <v>0</v>
      </c>
      <c r="U251" s="8" t="n">
        <f aca="false">+[3]data1rev!S250</f>
        <v>0</v>
      </c>
      <c r="V251" s="8" t="n">
        <f aca="false">+[3]data1rev!T250</f>
        <v>0</v>
      </c>
      <c r="W251" s="8" t="n">
        <f aca="false">+[3]data1rev!U250</f>
        <v>0</v>
      </c>
      <c r="X251" s="8" t="n">
        <f aca="false">+[3]data1rev!V250</f>
        <v>0</v>
      </c>
      <c r="Y251" s="8" t="n">
        <f aca="false">+[3]data1rev!W250</f>
        <v>0</v>
      </c>
      <c r="Z251" s="8" t="n">
        <f aca="false">+[3]data1rev!X250</f>
        <v>0</v>
      </c>
      <c r="AA251" s="8" t="n">
        <f aca="false">+[3]data1rev!Y250</f>
        <v>0</v>
      </c>
      <c r="AB251" s="9"/>
      <c r="AC251" s="9"/>
      <c r="AD251" s="9"/>
      <c r="AE251" s="9"/>
      <c r="AF251" s="9"/>
      <c r="AG251" s="9"/>
      <c r="AH251" s="9"/>
      <c r="AI251" s="9"/>
      <c r="AJ251" s="9"/>
      <c r="AK251" s="1"/>
      <c r="AL251" s="1" t="e">
        <f aca="false">SUMPRODUCT(B251:AJ251,PVCapPrice)</f>
        <v>#DIV/0!</v>
      </c>
      <c r="AM251" s="1"/>
      <c r="AN251" s="1"/>
      <c r="AO251" s="1"/>
      <c r="AP251" s="1"/>
      <c r="AQ251" s="1"/>
    </row>
    <row r="252" customFormat="false" ht="11.25" hidden="false" customHeight="false" outlineLevel="0" collapsed="false">
      <c r="A252" s="1" t="n">
        <v>250</v>
      </c>
      <c r="B252" s="16"/>
      <c r="C252" s="8" t="n">
        <f aca="false">+[3]data1rev!A251</f>
        <v>21687.04</v>
      </c>
      <c r="D252" s="8" t="n">
        <f aca="false">+[3]data1rev!B251</f>
        <v>15575.226</v>
      </c>
      <c r="E252" s="8" t="n">
        <f aca="false">+[3]data1rev!C251</f>
        <v>13222.39</v>
      </c>
      <c r="F252" s="8" t="n">
        <f aca="false">+[3]data1rev!D251</f>
        <v>13061.89</v>
      </c>
      <c r="G252" s="8" t="n">
        <f aca="false">+[3]data1rev!E251</f>
        <v>13061.89</v>
      </c>
      <c r="H252" s="8" t="n">
        <f aca="false">+[3]data1rev!F251</f>
        <v>10821.156</v>
      </c>
      <c r="I252" s="8" t="n">
        <f aca="false">+[3]data1rev!G251</f>
        <v>10791.59</v>
      </c>
      <c r="J252" s="8" t="n">
        <f aca="false">+[3]data1rev!H251</f>
        <v>10791.59</v>
      </c>
      <c r="K252" s="8" t="n">
        <f aca="false">+[3]data1rev!I251</f>
        <v>10791.59</v>
      </c>
      <c r="L252" s="8" t="n">
        <f aca="false">+[3]data1rev!J251</f>
        <v>10821.156</v>
      </c>
      <c r="M252" s="8" t="n">
        <f aca="false">+[3]data1rev!K251</f>
        <v>10791.59</v>
      </c>
      <c r="N252" s="8" t="n">
        <f aca="false">+[3]data1rev!L251</f>
        <v>10791.59</v>
      </c>
      <c r="O252" s="8" t="n">
        <f aca="false">+[3]data1rev!M251</f>
        <v>10275.62</v>
      </c>
      <c r="P252" s="8" t="n">
        <f aca="false">+[3]data1rev!N251</f>
        <v>10129.416</v>
      </c>
      <c r="Q252" s="8" t="n">
        <f aca="false">+[3]data1rev!O251</f>
        <v>10101.74</v>
      </c>
      <c r="R252" s="8" t="n">
        <f aca="false">+[3]data1rev!P251</f>
        <v>0</v>
      </c>
      <c r="S252" s="8" t="n">
        <f aca="false">+[3]data1rev!Q251</f>
        <v>0</v>
      </c>
      <c r="T252" s="8" t="n">
        <f aca="false">+[3]data1rev!R251</f>
        <v>0</v>
      </c>
      <c r="U252" s="8" t="n">
        <f aca="false">+[3]data1rev!S251</f>
        <v>0</v>
      </c>
      <c r="V252" s="8" t="n">
        <f aca="false">+[3]data1rev!T251</f>
        <v>0</v>
      </c>
      <c r="W252" s="8" t="n">
        <f aca="false">+[3]data1rev!U251</f>
        <v>0</v>
      </c>
      <c r="X252" s="8" t="n">
        <f aca="false">+[3]data1rev!V251</f>
        <v>0</v>
      </c>
      <c r="Y252" s="8" t="n">
        <f aca="false">+[3]data1rev!W251</f>
        <v>0</v>
      </c>
      <c r="Z252" s="8" t="n">
        <f aca="false">+[3]data1rev!X251</f>
        <v>0</v>
      </c>
      <c r="AA252" s="8" t="n">
        <f aca="false">+[3]data1rev!Y251</f>
        <v>0</v>
      </c>
      <c r="AB252" s="9"/>
      <c r="AC252" s="9"/>
      <c r="AD252" s="9"/>
      <c r="AE252" s="9"/>
      <c r="AF252" s="9"/>
      <c r="AG252" s="9"/>
      <c r="AH252" s="9"/>
      <c r="AI252" s="9"/>
      <c r="AJ252" s="9"/>
      <c r="AK252" s="1"/>
      <c r="AL252" s="1" t="e">
        <f aca="false">SUMPRODUCT(B252:AJ252,PVCapPrice)</f>
        <v>#DIV/0!</v>
      </c>
      <c r="AM252" s="1"/>
      <c r="AN252" s="1"/>
      <c r="AO252" s="1"/>
      <c r="AP252" s="1"/>
      <c r="AQ252" s="1"/>
    </row>
    <row r="253" customFormat="false" ht="11.25" hidden="false" customHeight="false" outlineLevel="0" collapsed="false">
      <c r="A253" s="1" t="n">
        <v>251</v>
      </c>
      <c r="B253" s="16"/>
      <c r="C253" s="8" t="n">
        <f aca="false">+[3]data1rev!A252</f>
        <v>21687.04</v>
      </c>
      <c r="D253" s="8" t="n">
        <f aca="false">+[3]data1rev!B252</f>
        <v>15575.226</v>
      </c>
      <c r="E253" s="8" t="n">
        <f aca="false">+[3]data1rev!C252</f>
        <v>13222.39</v>
      </c>
      <c r="F253" s="8" t="n">
        <f aca="false">+[3]data1rev!D252</f>
        <v>13061.89</v>
      </c>
      <c r="G253" s="8" t="n">
        <f aca="false">+[3]data1rev!E252</f>
        <v>13061.89</v>
      </c>
      <c r="H253" s="8" t="n">
        <f aca="false">+[3]data1rev!F252</f>
        <v>10821.156</v>
      </c>
      <c r="I253" s="8" t="n">
        <f aca="false">+[3]data1rev!G252</f>
        <v>10791.59</v>
      </c>
      <c r="J253" s="8" t="n">
        <f aca="false">+[3]data1rev!H252</f>
        <v>10791.59</v>
      </c>
      <c r="K253" s="8" t="n">
        <f aca="false">+[3]data1rev!I252</f>
        <v>10791.59</v>
      </c>
      <c r="L253" s="8" t="n">
        <f aca="false">+[3]data1rev!J252</f>
        <v>10821.156</v>
      </c>
      <c r="M253" s="8" t="n">
        <f aca="false">+[3]data1rev!K252</f>
        <v>10791.59</v>
      </c>
      <c r="N253" s="8" t="n">
        <f aca="false">+[3]data1rev!L252</f>
        <v>10791.59</v>
      </c>
      <c r="O253" s="8" t="n">
        <f aca="false">+[3]data1rev!M252</f>
        <v>10275.62</v>
      </c>
      <c r="P253" s="8" t="n">
        <f aca="false">+[3]data1rev!N252</f>
        <v>10129.416</v>
      </c>
      <c r="Q253" s="8" t="n">
        <f aca="false">+[3]data1rev!O252</f>
        <v>10101.74</v>
      </c>
      <c r="R253" s="8" t="n">
        <f aca="false">+[3]data1rev!P252</f>
        <v>0</v>
      </c>
      <c r="S253" s="8" t="n">
        <f aca="false">+[3]data1rev!Q252</f>
        <v>0</v>
      </c>
      <c r="T253" s="8" t="n">
        <f aca="false">+[3]data1rev!R252</f>
        <v>0</v>
      </c>
      <c r="U253" s="8" t="n">
        <f aca="false">+[3]data1rev!S252</f>
        <v>0</v>
      </c>
      <c r="V253" s="8" t="n">
        <f aca="false">+[3]data1rev!T252</f>
        <v>0</v>
      </c>
      <c r="W253" s="8" t="n">
        <f aca="false">+[3]data1rev!U252</f>
        <v>0</v>
      </c>
      <c r="X253" s="8" t="n">
        <f aca="false">+[3]data1rev!V252</f>
        <v>0</v>
      </c>
      <c r="Y253" s="8" t="n">
        <f aca="false">+[3]data1rev!W252</f>
        <v>0</v>
      </c>
      <c r="Z253" s="8" t="n">
        <f aca="false">+[3]data1rev!X252</f>
        <v>0</v>
      </c>
      <c r="AA253" s="8" t="n">
        <f aca="false">+[3]data1rev!Y252</f>
        <v>0</v>
      </c>
      <c r="AB253" s="9"/>
      <c r="AC253" s="9"/>
      <c r="AD253" s="9"/>
      <c r="AE253" s="9"/>
      <c r="AF253" s="9"/>
      <c r="AG253" s="9"/>
      <c r="AH253" s="9"/>
      <c r="AI253" s="9"/>
      <c r="AJ253" s="9"/>
      <c r="AK253" s="1"/>
      <c r="AL253" s="1" t="e">
        <f aca="false">SUMPRODUCT(B253:AJ253,PVCapPrice)</f>
        <v>#DIV/0!</v>
      </c>
      <c r="AM253" s="1"/>
      <c r="AN253" s="1"/>
      <c r="AO253" s="1"/>
      <c r="AP253" s="1"/>
      <c r="AQ253" s="1"/>
    </row>
    <row r="254" customFormat="false" ht="11.25" hidden="false" customHeight="false" outlineLevel="0" collapsed="false">
      <c r="A254" s="1" t="n">
        <v>252</v>
      </c>
      <c r="B254" s="16"/>
      <c r="C254" s="8" t="n">
        <f aca="false">+[3]data1rev!A253</f>
        <v>21687.04</v>
      </c>
      <c r="D254" s="8" t="n">
        <f aca="false">+[3]data1rev!B253</f>
        <v>15575.226</v>
      </c>
      <c r="E254" s="8" t="n">
        <f aca="false">+[3]data1rev!C253</f>
        <v>13222.39</v>
      </c>
      <c r="F254" s="8" t="n">
        <f aca="false">+[3]data1rev!D253</f>
        <v>13061.89</v>
      </c>
      <c r="G254" s="8" t="n">
        <f aca="false">+[3]data1rev!E253</f>
        <v>13061.89</v>
      </c>
      <c r="H254" s="8" t="n">
        <f aca="false">+[3]data1rev!F253</f>
        <v>10821.156</v>
      </c>
      <c r="I254" s="8" t="n">
        <f aca="false">+[3]data1rev!G253</f>
        <v>10791.59</v>
      </c>
      <c r="J254" s="8" t="n">
        <f aca="false">+[3]data1rev!H253</f>
        <v>10791.59</v>
      </c>
      <c r="K254" s="8" t="n">
        <f aca="false">+[3]data1rev!I253</f>
        <v>10791.59</v>
      </c>
      <c r="L254" s="8" t="n">
        <f aca="false">+[3]data1rev!J253</f>
        <v>10821.156</v>
      </c>
      <c r="M254" s="8" t="n">
        <f aca="false">+[3]data1rev!K253</f>
        <v>10791.59</v>
      </c>
      <c r="N254" s="8" t="n">
        <f aca="false">+[3]data1rev!L253</f>
        <v>10791.59</v>
      </c>
      <c r="O254" s="8" t="n">
        <f aca="false">+[3]data1rev!M253</f>
        <v>10275.62</v>
      </c>
      <c r="P254" s="8" t="n">
        <f aca="false">+[3]data1rev!N253</f>
        <v>10129.416</v>
      </c>
      <c r="Q254" s="8" t="n">
        <f aca="false">+[3]data1rev!O253</f>
        <v>10101.74</v>
      </c>
      <c r="R254" s="8" t="n">
        <f aca="false">+[3]data1rev!P253</f>
        <v>0</v>
      </c>
      <c r="S254" s="8" t="n">
        <f aca="false">+[3]data1rev!Q253</f>
        <v>0</v>
      </c>
      <c r="T254" s="8" t="n">
        <f aca="false">+[3]data1rev!R253</f>
        <v>0</v>
      </c>
      <c r="U254" s="8" t="n">
        <f aca="false">+[3]data1rev!S253</f>
        <v>0</v>
      </c>
      <c r="V254" s="8" t="n">
        <f aca="false">+[3]data1rev!T253</f>
        <v>0</v>
      </c>
      <c r="W254" s="8" t="n">
        <f aca="false">+[3]data1rev!U253</f>
        <v>0</v>
      </c>
      <c r="X254" s="8" t="n">
        <f aca="false">+[3]data1rev!V253</f>
        <v>0</v>
      </c>
      <c r="Y254" s="8" t="n">
        <f aca="false">+[3]data1rev!W253</f>
        <v>0</v>
      </c>
      <c r="Z254" s="8" t="n">
        <f aca="false">+[3]data1rev!X253</f>
        <v>0</v>
      </c>
      <c r="AA254" s="8" t="n">
        <f aca="false">+[3]data1rev!Y253</f>
        <v>0</v>
      </c>
      <c r="AB254" s="9"/>
      <c r="AC254" s="9"/>
      <c r="AD254" s="9"/>
      <c r="AE254" s="9"/>
      <c r="AF254" s="9"/>
      <c r="AG254" s="9"/>
      <c r="AH254" s="9"/>
      <c r="AI254" s="9"/>
      <c r="AJ254" s="9"/>
      <c r="AK254" s="1"/>
      <c r="AL254" s="1" t="e">
        <f aca="false">SUMPRODUCT(B254:AJ254,PVCapPrice)</f>
        <v>#DIV/0!</v>
      </c>
      <c r="AM254" s="1"/>
      <c r="AN254" s="1"/>
      <c r="AO254" s="1"/>
      <c r="AP254" s="1"/>
      <c r="AQ254" s="1"/>
    </row>
    <row r="255" customFormat="false" ht="11.25" hidden="false" customHeight="false" outlineLevel="0" collapsed="false">
      <c r="A255" s="1" t="n">
        <v>253</v>
      </c>
      <c r="B255" s="16"/>
      <c r="C255" s="8" t="n">
        <f aca="false">+[3]data1rev!A254</f>
        <v>21687.04</v>
      </c>
      <c r="D255" s="8" t="n">
        <f aca="false">+[3]data1rev!B254</f>
        <v>15575.226</v>
      </c>
      <c r="E255" s="8" t="n">
        <f aca="false">+[3]data1rev!C254</f>
        <v>13222.39</v>
      </c>
      <c r="F255" s="8" t="n">
        <f aca="false">+[3]data1rev!D254</f>
        <v>13061.89</v>
      </c>
      <c r="G255" s="8" t="n">
        <f aca="false">+[3]data1rev!E254</f>
        <v>13061.89</v>
      </c>
      <c r="H255" s="8" t="n">
        <f aca="false">+[3]data1rev!F254</f>
        <v>10821.156</v>
      </c>
      <c r="I255" s="8" t="n">
        <f aca="false">+[3]data1rev!G254</f>
        <v>10791.59</v>
      </c>
      <c r="J255" s="8" t="n">
        <f aca="false">+[3]data1rev!H254</f>
        <v>10791.59</v>
      </c>
      <c r="K255" s="8" t="n">
        <f aca="false">+[3]data1rev!I254</f>
        <v>10791.59</v>
      </c>
      <c r="L255" s="8" t="n">
        <f aca="false">+[3]data1rev!J254</f>
        <v>10821.156</v>
      </c>
      <c r="M255" s="8" t="n">
        <f aca="false">+[3]data1rev!K254</f>
        <v>10791.59</v>
      </c>
      <c r="N255" s="8" t="n">
        <f aca="false">+[3]data1rev!L254</f>
        <v>10791.59</v>
      </c>
      <c r="O255" s="8" t="n">
        <f aca="false">+[3]data1rev!M254</f>
        <v>10275.62</v>
      </c>
      <c r="P255" s="8" t="n">
        <f aca="false">+[3]data1rev!N254</f>
        <v>10129.416</v>
      </c>
      <c r="Q255" s="8" t="n">
        <f aca="false">+[3]data1rev!O254</f>
        <v>10101.74</v>
      </c>
      <c r="R255" s="8" t="n">
        <f aca="false">+[3]data1rev!P254</f>
        <v>0</v>
      </c>
      <c r="S255" s="8" t="n">
        <f aca="false">+[3]data1rev!Q254</f>
        <v>0</v>
      </c>
      <c r="T255" s="8" t="n">
        <f aca="false">+[3]data1rev!R254</f>
        <v>0</v>
      </c>
      <c r="U255" s="8" t="n">
        <f aca="false">+[3]data1rev!S254</f>
        <v>0</v>
      </c>
      <c r="V255" s="8" t="n">
        <f aca="false">+[3]data1rev!T254</f>
        <v>0</v>
      </c>
      <c r="W255" s="8" t="n">
        <f aca="false">+[3]data1rev!U254</f>
        <v>0</v>
      </c>
      <c r="X255" s="8" t="n">
        <f aca="false">+[3]data1rev!V254</f>
        <v>0</v>
      </c>
      <c r="Y255" s="8" t="n">
        <f aca="false">+[3]data1rev!W254</f>
        <v>0</v>
      </c>
      <c r="Z255" s="8" t="n">
        <f aca="false">+[3]data1rev!X254</f>
        <v>0</v>
      </c>
      <c r="AA255" s="8" t="n">
        <f aca="false">+[3]data1rev!Y254</f>
        <v>0</v>
      </c>
      <c r="AB255" s="9"/>
      <c r="AC255" s="9"/>
      <c r="AD255" s="9"/>
      <c r="AE255" s="9"/>
      <c r="AF255" s="9"/>
      <c r="AG255" s="9"/>
      <c r="AH255" s="9"/>
      <c r="AI255" s="9"/>
      <c r="AJ255" s="9"/>
      <c r="AK255" s="1"/>
      <c r="AL255" s="1" t="e">
        <f aca="false">SUMPRODUCT(B255:AJ255,PVCapPrice)</f>
        <v>#DIV/0!</v>
      </c>
      <c r="AM255" s="1"/>
      <c r="AN255" s="1"/>
      <c r="AO255" s="1"/>
      <c r="AP255" s="1"/>
      <c r="AQ255" s="1"/>
    </row>
    <row r="256" customFormat="false" ht="11.25" hidden="false" customHeight="false" outlineLevel="0" collapsed="false">
      <c r="A256" s="1" t="n">
        <v>254</v>
      </c>
      <c r="B256" s="16"/>
      <c r="C256" s="8" t="n">
        <f aca="false">+[3]data1rev!A255</f>
        <v>21687.04</v>
      </c>
      <c r="D256" s="8" t="n">
        <f aca="false">+[3]data1rev!B255</f>
        <v>15575.226</v>
      </c>
      <c r="E256" s="8" t="n">
        <f aca="false">+[3]data1rev!C255</f>
        <v>13222.39</v>
      </c>
      <c r="F256" s="8" t="n">
        <f aca="false">+[3]data1rev!D255</f>
        <v>13061.89</v>
      </c>
      <c r="G256" s="8" t="n">
        <f aca="false">+[3]data1rev!E255</f>
        <v>13061.89</v>
      </c>
      <c r="H256" s="8" t="n">
        <f aca="false">+[3]data1rev!F255</f>
        <v>10821.156</v>
      </c>
      <c r="I256" s="8" t="n">
        <f aca="false">+[3]data1rev!G255</f>
        <v>10791.59</v>
      </c>
      <c r="J256" s="8" t="n">
        <f aca="false">+[3]data1rev!H255</f>
        <v>10791.59</v>
      </c>
      <c r="K256" s="8" t="n">
        <f aca="false">+[3]data1rev!I255</f>
        <v>10791.59</v>
      </c>
      <c r="L256" s="8" t="n">
        <f aca="false">+[3]data1rev!J255</f>
        <v>10821.156</v>
      </c>
      <c r="M256" s="8" t="n">
        <f aca="false">+[3]data1rev!K255</f>
        <v>10791.59</v>
      </c>
      <c r="N256" s="8" t="n">
        <f aca="false">+[3]data1rev!L255</f>
        <v>10791.59</v>
      </c>
      <c r="O256" s="8" t="n">
        <f aca="false">+[3]data1rev!M255</f>
        <v>10275.62</v>
      </c>
      <c r="P256" s="8" t="n">
        <f aca="false">+[3]data1rev!N255</f>
        <v>10129.416</v>
      </c>
      <c r="Q256" s="8" t="n">
        <f aca="false">+[3]data1rev!O255</f>
        <v>10101.74</v>
      </c>
      <c r="R256" s="8" t="n">
        <f aca="false">+[3]data1rev!P255</f>
        <v>0</v>
      </c>
      <c r="S256" s="8" t="n">
        <f aca="false">+[3]data1rev!Q255</f>
        <v>0</v>
      </c>
      <c r="T256" s="8" t="n">
        <f aca="false">+[3]data1rev!R255</f>
        <v>0</v>
      </c>
      <c r="U256" s="8" t="n">
        <f aca="false">+[3]data1rev!S255</f>
        <v>0</v>
      </c>
      <c r="V256" s="8" t="n">
        <f aca="false">+[3]data1rev!T255</f>
        <v>0</v>
      </c>
      <c r="W256" s="8" t="n">
        <f aca="false">+[3]data1rev!U255</f>
        <v>0</v>
      </c>
      <c r="X256" s="8" t="n">
        <f aca="false">+[3]data1rev!V255</f>
        <v>0</v>
      </c>
      <c r="Y256" s="8" t="n">
        <f aca="false">+[3]data1rev!W255</f>
        <v>0</v>
      </c>
      <c r="Z256" s="8" t="n">
        <f aca="false">+[3]data1rev!X255</f>
        <v>0</v>
      </c>
      <c r="AA256" s="8" t="n">
        <f aca="false">+[3]data1rev!Y255</f>
        <v>0</v>
      </c>
      <c r="AB256" s="9"/>
      <c r="AC256" s="9"/>
      <c r="AD256" s="9"/>
      <c r="AE256" s="9"/>
      <c r="AF256" s="9"/>
      <c r="AG256" s="9"/>
      <c r="AH256" s="9"/>
      <c r="AI256" s="9"/>
      <c r="AJ256" s="9"/>
      <c r="AK256" s="1"/>
      <c r="AL256" s="1" t="e">
        <f aca="false">SUMPRODUCT(B256:AJ256,PVCapPrice)</f>
        <v>#DIV/0!</v>
      </c>
      <c r="AM256" s="1"/>
      <c r="AN256" s="1"/>
      <c r="AO256" s="1"/>
      <c r="AP256" s="1"/>
      <c r="AQ256" s="1"/>
    </row>
    <row r="257" customFormat="false" ht="11.25" hidden="false" customHeight="false" outlineLevel="0" collapsed="false">
      <c r="A257" s="1" t="n">
        <v>255</v>
      </c>
      <c r="B257" s="16"/>
      <c r="C257" s="8" t="n">
        <f aca="false">+[3]data1rev!A256</f>
        <v>21687.04</v>
      </c>
      <c r="D257" s="8" t="n">
        <f aca="false">+[3]data1rev!B256</f>
        <v>15575.226</v>
      </c>
      <c r="E257" s="8" t="n">
        <f aca="false">+[3]data1rev!C256</f>
        <v>13222.39</v>
      </c>
      <c r="F257" s="8" t="n">
        <f aca="false">+[3]data1rev!D256</f>
        <v>13061.89</v>
      </c>
      <c r="G257" s="8" t="n">
        <f aca="false">+[3]data1rev!E256</f>
        <v>13061.89</v>
      </c>
      <c r="H257" s="8" t="n">
        <f aca="false">+[3]data1rev!F256</f>
        <v>10821.156</v>
      </c>
      <c r="I257" s="8" t="n">
        <f aca="false">+[3]data1rev!G256</f>
        <v>10791.59</v>
      </c>
      <c r="J257" s="8" t="n">
        <f aca="false">+[3]data1rev!H256</f>
        <v>10791.59</v>
      </c>
      <c r="K257" s="8" t="n">
        <f aca="false">+[3]data1rev!I256</f>
        <v>10791.59</v>
      </c>
      <c r="L257" s="8" t="n">
        <f aca="false">+[3]data1rev!J256</f>
        <v>10821.156</v>
      </c>
      <c r="M257" s="8" t="n">
        <f aca="false">+[3]data1rev!K256</f>
        <v>10791.59</v>
      </c>
      <c r="N257" s="8" t="n">
        <f aca="false">+[3]data1rev!L256</f>
        <v>10791.59</v>
      </c>
      <c r="O257" s="8" t="n">
        <f aca="false">+[3]data1rev!M256</f>
        <v>10275.62</v>
      </c>
      <c r="P257" s="8" t="n">
        <f aca="false">+[3]data1rev!N256</f>
        <v>10129.416</v>
      </c>
      <c r="Q257" s="8" t="n">
        <f aca="false">+[3]data1rev!O256</f>
        <v>10101.74</v>
      </c>
      <c r="R257" s="8" t="n">
        <f aca="false">+[3]data1rev!P256</f>
        <v>0</v>
      </c>
      <c r="S257" s="8" t="n">
        <f aca="false">+[3]data1rev!Q256</f>
        <v>0</v>
      </c>
      <c r="T257" s="8" t="n">
        <f aca="false">+[3]data1rev!R256</f>
        <v>0</v>
      </c>
      <c r="U257" s="8" t="n">
        <f aca="false">+[3]data1rev!S256</f>
        <v>0</v>
      </c>
      <c r="V257" s="8" t="n">
        <f aca="false">+[3]data1rev!T256</f>
        <v>0</v>
      </c>
      <c r="W257" s="8" t="n">
        <f aca="false">+[3]data1rev!U256</f>
        <v>0</v>
      </c>
      <c r="X257" s="8" t="n">
        <f aca="false">+[3]data1rev!V256</f>
        <v>0</v>
      </c>
      <c r="Y257" s="8" t="n">
        <f aca="false">+[3]data1rev!W256</f>
        <v>0</v>
      </c>
      <c r="Z257" s="8" t="n">
        <f aca="false">+[3]data1rev!X256</f>
        <v>0</v>
      </c>
      <c r="AA257" s="8" t="n">
        <f aca="false">+[3]data1rev!Y256</f>
        <v>0</v>
      </c>
      <c r="AB257" s="9"/>
      <c r="AC257" s="9"/>
      <c r="AD257" s="9"/>
      <c r="AE257" s="9"/>
      <c r="AF257" s="9"/>
      <c r="AG257" s="9"/>
      <c r="AH257" s="9"/>
      <c r="AI257" s="9"/>
      <c r="AJ257" s="9"/>
      <c r="AK257" s="1"/>
      <c r="AL257" s="1" t="e">
        <f aca="false">SUMPRODUCT(B257:AJ257,PVCapPrice)</f>
        <v>#DIV/0!</v>
      </c>
      <c r="AM257" s="1"/>
      <c r="AN257" s="1"/>
      <c r="AO257" s="1"/>
      <c r="AP257" s="1"/>
      <c r="AQ257" s="1"/>
    </row>
    <row r="258" customFormat="false" ht="11.25" hidden="false" customHeight="false" outlineLevel="0" collapsed="false">
      <c r="A258" s="1" t="n">
        <v>256</v>
      </c>
      <c r="B258" s="16"/>
      <c r="C258" s="8" t="n">
        <f aca="false">+[3]data1rev!A257</f>
        <v>21687.04</v>
      </c>
      <c r="D258" s="8" t="n">
        <f aca="false">+[3]data1rev!B257</f>
        <v>15575.226</v>
      </c>
      <c r="E258" s="8" t="n">
        <f aca="false">+[3]data1rev!C257</f>
        <v>13222.39</v>
      </c>
      <c r="F258" s="8" t="n">
        <f aca="false">+[3]data1rev!D257</f>
        <v>13061.89</v>
      </c>
      <c r="G258" s="8" t="n">
        <f aca="false">+[3]data1rev!E257</f>
        <v>13061.89</v>
      </c>
      <c r="H258" s="8" t="n">
        <f aca="false">+[3]data1rev!F257</f>
        <v>10821.156</v>
      </c>
      <c r="I258" s="8" t="n">
        <f aca="false">+[3]data1rev!G257</f>
        <v>10791.59</v>
      </c>
      <c r="J258" s="8" t="n">
        <f aca="false">+[3]data1rev!H257</f>
        <v>10791.59</v>
      </c>
      <c r="K258" s="8" t="n">
        <f aca="false">+[3]data1rev!I257</f>
        <v>10791.59</v>
      </c>
      <c r="L258" s="8" t="n">
        <f aca="false">+[3]data1rev!J257</f>
        <v>10821.156</v>
      </c>
      <c r="M258" s="8" t="n">
        <f aca="false">+[3]data1rev!K257</f>
        <v>10791.59</v>
      </c>
      <c r="N258" s="8" t="n">
        <f aca="false">+[3]data1rev!L257</f>
        <v>10791.59</v>
      </c>
      <c r="O258" s="8" t="n">
        <f aca="false">+[3]data1rev!M257</f>
        <v>10275.62</v>
      </c>
      <c r="P258" s="8" t="n">
        <f aca="false">+[3]data1rev!N257</f>
        <v>10129.416</v>
      </c>
      <c r="Q258" s="8" t="n">
        <f aca="false">+[3]data1rev!O257</f>
        <v>10101.74</v>
      </c>
      <c r="R258" s="8" t="n">
        <f aca="false">+[3]data1rev!P257</f>
        <v>0</v>
      </c>
      <c r="S258" s="8" t="n">
        <f aca="false">+[3]data1rev!Q257</f>
        <v>0</v>
      </c>
      <c r="T258" s="8" t="n">
        <f aca="false">+[3]data1rev!R257</f>
        <v>0</v>
      </c>
      <c r="U258" s="8" t="n">
        <f aca="false">+[3]data1rev!S257</f>
        <v>0</v>
      </c>
      <c r="V258" s="8" t="n">
        <f aca="false">+[3]data1rev!T257</f>
        <v>0</v>
      </c>
      <c r="W258" s="8" t="n">
        <f aca="false">+[3]data1rev!U257</f>
        <v>0</v>
      </c>
      <c r="X258" s="8" t="n">
        <f aca="false">+[3]data1rev!V257</f>
        <v>0</v>
      </c>
      <c r="Y258" s="8" t="n">
        <f aca="false">+[3]data1rev!W257</f>
        <v>0</v>
      </c>
      <c r="Z258" s="8" t="n">
        <f aca="false">+[3]data1rev!X257</f>
        <v>0</v>
      </c>
      <c r="AA258" s="8" t="n">
        <f aca="false">+[3]data1rev!Y257</f>
        <v>0</v>
      </c>
      <c r="AB258" s="9"/>
      <c r="AC258" s="9"/>
      <c r="AD258" s="9"/>
      <c r="AE258" s="9"/>
      <c r="AF258" s="9"/>
      <c r="AG258" s="9"/>
      <c r="AH258" s="9"/>
      <c r="AI258" s="9"/>
      <c r="AJ258" s="9"/>
      <c r="AK258" s="1"/>
      <c r="AL258" s="1" t="e">
        <f aca="false">SUMPRODUCT(B258:AJ258,PVCapPrice)</f>
        <v>#DIV/0!</v>
      </c>
      <c r="AM258" s="1"/>
      <c r="AN258" s="1"/>
      <c r="AO258" s="1"/>
      <c r="AP258" s="1"/>
      <c r="AQ258" s="1"/>
    </row>
    <row r="259" customFormat="false" ht="11.25" hidden="false" customHeight="false" outlineLevel="0" collapsed="false">
      <c r="A259" s="1" t="n">
        <v>257</v>
      </c>
      <c r="B259" s="16"/>
      <c r="C259" s="8" t="n">
        <f aca="false">+[3]data1rev!A258</f>
        <v>21687.04</v>
      </c>
      <c r="D259" s="8" t="n">
        <f aca="false">+[3]data1rev!B258</f>
        <v>15575.226</v>
      </c>
      <c r="E259" s="8" t="n">
        <f aca="false">+[3]data1rev!C258</f>
        <v>13222.39</v>
      </c>
      <c r="F259" s="8" t="n">
        <f aca="false">+[3]data1rev!D258</f>
        <v>13061.89</v>
      </c>
      <c r="G259" s="8" t="n">
        <f aca="false">+[3]data1rev!E258</f>
        <v>13061.89</v>
      </c>
      <c r="H259" s="8" t="n">
        <f aca="false">+[3]data1rev!F258</f>
        <v>10821.156</v>
      </c>
      <c r="I259" s="8" t="n">
        <f aca="false">+[3]data1rev!G258</f>
        <v>10791.59</v>
      </c>
      <c r="J259" s="8" t="n">
        <f aca="false">+[3]data1rev!H258</f>
        <v>10791.59</v>
      </c>
      <c r="K259" s="8" t="n">
        <f aca="false">+[3]data1rev!I258</f>
        <v>10791.59</v>
      </c>
      <c r="L259" s="8" t="n">
        <f aca="false">+[3]data1rev!J258</f>
        <v>10821.156</v>
      </c>
      <c r="M259" s="8" t="n">
        <f aca="false">+[3]data1rev!K258</f>
        <v>10791.59</v>
      </c>
      <c r="N259" s="8" t="n">
        <f aca="false">+[3]data1rev!L258</f>
        <v>10791.59</v>
      </c>
      <c r="O259" s="8" t="n">
        <f aca="false">+[3]data1rev!M258</f>
        <v>10275.62</v>
      </c>
      <c r="P259" s="8" t="n">
        <f aca="false">+[3]data1rev!N258</f>
        <v>10129.416</v>
      </c>
      <c r="Q259" s="8" t="n">
        <f aca="false">+[3]data1rev!O258</f>
        <v>10101.74</v>
      </c>
      <c r="R259" s="8" t="n">
        <f aca="false">+[3]data1rev!P258</f>
        <v>0</v>
      </c>
      <c r="S259" s="8" t="n">
        <f aca="false">+[3]data1rev!Q258</f>
        <v>0</v>
      </c>
      <c r="T259" s="8" t="n">
        <f aca="false">+[3]data1rev!R258</f>
        <v>0</v>
      </c>
      <c r="U259" s="8" t="n">
        <f aca="false">+[3]data1rev!S258</f>
        <v>0</v>
      </c>
      <c r="V259" s="8" t="n">
        <f aca="false">+[3]data1rev!T258</f>
        <v>0</v>
      </c>
      <c r="W259" s="8" t="n">
        <f aca="false">+[3]data1rev!U258</f>
        <v>0</v>
      </c>
      <c r="X259" s="8" t="n">
        <f aca="false">+[3]data1rev!V258</f>
        <v>0</v>
      </c>
      <c r="Y259" s="8" t="n">
        <f aca="false">+[3]data1rev!W258</f>
        <v>0</v>
      </c>
      <c r="Z259" s="8" t="n">
        <f aca="false">+[3]data1rev!X258</f>
        <v>0</v>
      </c>
      <c r="AA259" s="8" t="n">
        <f aca="false">+[3]data1rev!Y258</f>
        <v>0</v>
      </c>
      <c r="AB259" s="9"/>
      <c r="AC259" s="9"/>
      <c r="AD259" s="9"/>
      <c r="AE259" s="9"/>
      <c r="AF259" s="9"/>
      <c r="AG259" s="9"/>
      <c r="AH259" s="9"/>
      <c r="AI259" s="9"/>
      <c r="AJ259" s="9"/>
      <c r="AK259" s="1"/>
      <c r="AL259" s="1" t="e">
        <f aca="false">SUMPRODUCT(B259:AJ259,PVCapPrice)</f>
        <v>#DIV/0!</v>
      </c>
      <c r="AM259" s="1"/>
      <c r="AN259" s="1"/>
      <c r="AO259" s="1"/>
      <c r="AP259" s="1"/>
      <c r="AQ259" s="1"/>
    </row>
    <row r="260" customFormat="false" ht="11.25" hidden="false" customHeight="false" outlineLevel="0" collapsed="false">
      <c r="A260" s="1" t="n">
        <v>258</v>
      </c>
      <c r="B260" s="16"/>
      <c r="C260" s="8" t="n">
        <f aca="false">+[3]data1rev!A259</f>
        <v>21687.04</v>
      </c>
      <c r="D260" s="8" t="n">
        <f aca="false">+[3]data1rev!B259</f>
        <v>15575.226</v>
      </c>
      <c r="E260" s="8" t="n">
        <f aca="false">+[3]data1rev!C259</f>
        <v>13222.39</v>
      </c>
      <c r="F260" s="8" t="n">
        <f aca="false">+[3]data1rev!D259</f>
        <v>13061.89</v>
      </c>
      <c r="G260" s="8" t="n">
        <f aca="false">+[3]data1rev!E259</f>
        <v>13061.89</v>
      </c>
      <c r="H260" s="8" t="n">
        <f aca="false">+[3]data1rev!F259</f>
        <v>10821.156</v>
      </c>
      <c r="I260" s="8" t="n">
        <f aca="false">+[3]data1rev!G259</f>
        <v>10791.59</v>
      </c>
      <c r="J260" s="8" t="n">
        <f aca="false">+[3]data1rev!H259</f>
        <v>10791.59</v>
      </c>
      <c r="K260" s="8" t="n">
        <f aca="false">+[3]data1rev!I259</f>
        <v>10791.59</v>
      </c>
      <c r="L260" s="8" t="n">
        <f aca="false">+[3]data1rev!J259</f>
        <v>10821.156</v>
      </c>
      <c r="M260" s="8" t="n">
        <f aca="false">+[3]data1rev!K259</f>
        <v>10791.59</v>
      </c>
      <c r="N260" s="8" t="n">
        <f aca="false">+[3]data1rev!L259</f>
        <v>10791.59</v>
      </c>
      <c r="O260" s="8" t="n">
        <f aca="false">+[3]data1rev!M259</f>
        <v>10275.62</v>
      </c>
      <c r="P260" s="8" t="n">
        <f aca="false">+[3]data1rev!N259</f>
        <v>10129.416</v>
      </c>
      <c r="Q260" s="8" t="n">
        <f aca="false">+[3]data1rev!O259</f>
        <v>10101.74</v>
      </c>
      <c r="R260" s="8" t="n">
        <f aca="false">+[3]data1rev!P259</f>
        <v>0</v>
      </c>
      <c r="S260" s="8" t="n">
        <f aca="false">+[3]data1rev!Q259</f>
        <v>0</v>
      </c>
      <c r="T260" s="8" t="n">
        <f aca="false">+[3]data1rev!R259</f>
        <v>0</v>
      </c>
      <c r="U260" s="8" t="n">
        <f aca="false">+[3]data1rev!S259</f>
        <v>0</v>
      </c>
      <c r="V260" s="8" t="n">
        <f aca="false">+[3]data1rev!T259</f>
        <v>0</v>
      </c>
      <c r="W260" s="8" t="n">
        <f aca="false">+[3]data1rev!U259</f>
        <v>0</v>
      </c>
      <c r="X260" s="8" t="n">
        <f aca="false">+[3]data1rev!V259</f>
        <v>0</v>
      </c>
      <c r="Y260" s="8" t="n">
        <f aca="false">+[3]data1rev!W259</f>
        <v>0</v>
      </c>
      <c r="Z260" s="8" t="n">
        <f aca="false">+[3]data1rev!X259</f>
        <v>0</v>
      </c>
      <c r="AA260" s="8" t="n">
        <f aca="false">+[3]data1rev!Y259</f>
        <v>0</v>
      </c>
      <c r="AB260" s="9"/>
      <c r="AC260" s="9"/>
      <c r="AD260" s="9"/>
      <c r="AE260" s="9"/>
      <c r="AF260" s="9"/>
      <c r="AG260" s="9"/>
      <c r="AH260" s="9"/>
      <c r="AI260" s="9"/>
      <c r="AJ260" s="9"/>
      <c r="AK260" s="1"/>
      <c r="AL260" s="1" t="e">
        <f aca="false">SUMPRODUCT(B260:AJ260,PVCapPrice)</f>
        <v>#DIV/0!</v>
      </c>
      <c r="AM260" s="1"/>
      <c r="AN260" s="1"/>
      <c r="AO260" s="1"/>
      <c r="AP260" s="1"/>
      <c r="AQ260" s="1"/>
    </row>
    <row r="261" customFormat="false" ht="11.25" hidden="false" customHeight="false" outlineLevel="0" collapsed="false">
      <c r="A261" s="1" t="n">
        <v>259</v>
      </c>
      <c r="B261" s="16"/>
      <c r="C261" s="8" t="n">
        <f aca="false">+[3]data1rev!A260</f>
        <v>21687.04</v>
      </c>
      <c r="D261" s="8" t="n">
        <f aca="false">+[3]data1rev!B260</f>
        <v>15575.226</v>
      </c>
      <c r="E261" s="8" t="n">
        <f aca="false">+[3]data1rev!C260</f>
        <v>13222.39</v>
      </c>
      <c r="F261" s="8" t="n">
        <f aca="false">+[3]data1rev!D260</f>
        <v>13061.89</v>
      </c>
      <c r="G261" s="8" t="n">
        <f aca="false">+[3]data1rev!E260</f>
        <v>13061.89</v>
      </c>
      <c r="H261" s="8" t="n">
        <f aca="false">+[3]data1rev!F260</f>
        <v>10821.156</v>
      </c>
      <c r="I261" s="8" t="n">
        <f aca="false">+[3]data1rev!G260</f>
        <v>10791.59</v>
      </c>
      <c r="J261" s="8" t="n">
        <f aca="false">+[3]data1rev!H260</f>
        <v>10791.59</v>
      </c>
      <c r="K261" s="8" t="n">
        <f aca="false">+[3]data1rev!I260</f>
        <v>10791.59</v>
      </c>
      <c r="L261" s="8" t="n">
        <f aca="false">+[3]data1rev!J260</f>
        <v>10821.156</v>
      </c>
      <c r="M261" s="8" t="n">
        <f aca="false">+[3]data1rev!K260</f>
        <v>10791.59</v>
      </c>
      <c r="N261" s="8" t="n">
        <f aca="false">+[3]data1rev!L260</f>
        <v>10791.59</v>
      </c>
      <c r="O261" s="8" t="n">
        <f aca="false">+[3]data1rev!M260</f>
        <v>10275.62</v>
      </c>
      <c r="P261" s="8" t="n">
        <f aca="false">+[3]data1rev!N260</f>
        <v>10129.416</v>
      </c>
      <c r="Q261" s="8" t="n">
        <f aca="false">+[3]data1rev!O260</f>
        <v>10101.74</v>
      </c>
      <c r="R261" s="8" t="n">
        <f aca="false">+[3]data1rev!P260</f>
        <v>0</v>
      </c>
      <c r="S261" s="8" t="n">
        <f aca="false">+[3]data1rev!Q260</f>
        <v>0</v>
      </c>
      <c r="T261" s="8" t="n">
        <f aca="false">+[3]data1rev!R260</f>
        <v>0</v>
      </c>
      <c r="U261" s="8" t="n">
        <f aca="false">+[3]data1rev!S260</f>
        <v>0</v>
      </c>
      <c r="V261" s="8" t="n">
        <f aca="false">+[3]data1rev!T260</f>
        <v>0</v>
      </c>
      <c r="W261" s="8" t="n">
        <f aca="false">+[3]data1rev!U260</f>
        <v>0</v>
      </c>
      <c r="X261" s="8" t="n">
        <f aca="false">+[3]data1rev!V260</f>
        <v>0</v>
      </c>
      <c r="Y261" s="8" t="n">
        <f aca="false">+[3]data1rev!W260</f>
        <v>0</v>
      </c>
      <c r="Z261" s="8" t="n">
        <f aca="false">+[3]data1rev!X260</f>
        <v>0</v>
      </c>
      <c r="AA261" s="8" t="n">
        <f aca="false">+[3]data1rev!Y260</f>
        <v>0</v>
      </c>
      <c r="AB261" s="9"/>
      <c r="AC261" s="9"/>
      <c r="AD261" s="9"/>
      <c r="AE261" s="9"/>
      <c r="AF261" s="9"/>
      <c r="AG261" s="9"/>
      <c r="AH261" s="9"/>
      <c r="AI261" s="9"/>
      <c r="AJ261" s="9"/>
      <c r="AK261" s="1"/>
      <c r="AL261" s="1" t="e">
        <f aca="false">SUMPRODUCT(B261:AJ261,PVCapPrice)</f>
        <v>#DIV/0!</v>
      </c>
      <c r="AM261" s="1"/>
      <c r="AN261" s="1"/>
      <c r="AO261" s="1"/>
      <c r="AP261" s="1"/>
      <c r="AQ261" s="1"/>
    </row>
    <row r="262" customFormat="false" ht="11.25" hidden="false" customHeight="false" outlineLevel="0" collapsed="false">
      <c r="A262" s="1" t="n">
        <v>260</v>
      </c>
      <c r="B262" s="16"/>
      <c r="C262" s="8" t="n">
        <f aca="false">+[3]data1rev!A261</f>
        <v>21687.04</v>
      </c>
      <c r="D262" s="8" t="n">
        <f aca="false">+[3]data1rev!B261</f>
        <v>15575.226</v>
      </c>
      <c r="E262" s="8" t="n">
        <f aca="false">+[3]data1rev!C261</f>
        <v>13222.39</v>
      </c>
      <c r="F262" s="8" t="n">
        <f aca="false">+[3]data1rev!D261</f>
        <v>13061.89</v>
      </c>
      <c r="G262" s="8" t="n">
        <f aca="false">+[3]data1rev!E261</f>
        <v>13061.89</v>
      </c>
      <c r="H262" s="8" t="n">
        <f aca="false">+[3]data1rev!F261</f>
        <v>10821.156</v>
      </c>
      <c r="I262" s="8" t="n">
        <f aca="false">+[3]data1rev!G261</f>
        <v>10791.59</v>
      </c>
      <c r="J262" s="8" t="n">
        <f aca="false">+[3]data1rev!H261</f>
        <v>10791.59</v>
      </c>
      <c r="K262" s="8" t="n">
        <f aca="false">+[3]data1rev!I261</f>
        <v>10791.59</v>
      </c>
      <c r="L262" s="8" t="n">
        <f aca="false">+[3]data1rev!J261</f>
        <v>10821.156</v>
      </c>
      <c r="M262" s="8" t="n">
        <f aca="false">+[3]data1rev!K261</f>
        <v>10791.59</v>
      </c>
      <c r="N262" s="8" t="n">
        <f aca="false">+[3]data1rev!L261</f>
        <v>10791.59</v>
      </c>
      <c r="O262" s="8" t="n">
        <f aca="false">+[3]data1rev!M261</f>
        <v>10275.62</v>
      </c>
      <c r="P262" s="8" t="n">
        <f aca="false">+[3]data1rev!N261</f>
        <v>10129.416</v>
      </c>
      <c r="Q262" s="8" t="n">
        <f aca="false">+[3]data1rev!O261</f>
        <v>10101.74</v>
      </c>
      <c r="R262" s="8" t="n">
        <f aca="false">+[3]data1rev!P261</f>
        <v>0</v>
      </c>
      <c r="S262" s="8" t="n">
        <f aca="false">+[3]data1rev!Q261</f>
        <v>0</v>
      </c>
      <c r="T262" s="8" t="n">
        <f aca="false">+[3]data1rev!R261</f>
        <v>0</v>
      </c>
      <c r="U262" s="8" t="n">
        <f aca="false">+[3]data1rev!S261</f>
        <v>0</v>
      </c>
      <c r="V262" s="8" t="n">
        <f aca="false">+[3]data1rev!T261</f>
        <v>0</v>
      </c>
      <c r="W262" s="8" t="n">
        <f aca="false">+[3]data1rev!U261</f>
        <v>0</v>
      </c>
      <c r="X262" s="8" t="n">
        <f aca="false">+[3]data1rev!V261</f>
        <v>0</v>
      </c>
      <c r="Y262" s="8" t="n">
        <f aca="false">+[3]data1rev!W261</f>
        <v>0</v>
      </c>
      <c r="Z262" s="8" t="n">
        <f aca="false">+[3]data1rev!X261</f>
        <v>0</v>
      </c>
      <c r="AA262" s="8" t="n">
        <f aca="false">+[3]data1rev!Y261</f>
        <v>0</v>
      </c>
      <c r="AB262" s="9"/>
      <c r="AC262" s="9"/>
      <c r="AD262" s="9"/>
      <c r="AE262" s="9"/>
      <c r="AF262" s="9"/>
      <c r="AG262" s="9"/>
      <c r="AH262" s="9"/>
      <c r="AI262" s="9"/>
      <c r="AJ262" s="9"/>
      <c r="AK262" s="1"/>
      <c r="AL262" s="1" t="e">
        <f aca="false">SUMPRODUCT(B262:AJ262,PVCapPrice)</f>
        <v>#DIV/0!</v>
      </c>
      <c r="AM262" s="1"/>
      <c r="AN262" s="1"/>
      <c r="AO262" s="1"/>
      <c r="AP262" s="1"/>
      <c r="AQ262" s="1"/>
    </row>
    <row r="263" customFormat="false" ht="11.25" hidden="false" customHeight="false" outlineLevel="0" collapsed="false">
      <c r="A263" s="1" t="n">
        <v>261</v>
      </c>
      <c r="B263" s="16"/>
      <c r="C263" s="8" t="n">
        <f aca="false">+[3]data1rev!A262</f>
        <v>21687.04</v>
      </c>
      <c r="D263" s="8" t="n">
        <f aca="false">+[3]data1rev!B262</f>
        <v>15575.226</v>
      </c>
      <c r="E263" s="8" t="n">
        <f aca="false">+[3]data1rev!C262</f>
        <v>13222.39</v>
      </c>
      <c r="F263" s="8" t="n">
        <f aca="false">+[3]data1rev!D262</f>
        <v>13061.89</v>
      </c>
      <c r="G263" s="8" t="n">
        <f aca="false">+[3]data1rev!E262</f>
        <v>13061.89</v>
      </c>
      <c r="H263" s="8" t="n">
        <f aca="false">+[3]data1rev!F262</f>
        <v>10821.156</v>
      </c>
      <c r="I263" s="8" t="n">
        <f aca="false">+[3]data1rev!G262</f>
        <v>10791.59</v>
      </c>
      <c r="J263" s="8" t="n">
        <f aca="false">+[3]data1rev!H262</f>
        <v>10791.59</v>
      </c>
      <c r="K263" s="8" t="n">
        <f aca="false">+[3]data1rev!I262</f>
        <v>10791.59</v>
      </c>
      <c r="L263" s="8" t="n">
        <f aca="false">+[3]data1rev!J262</f>
        <v>10821.156</v>
      </c>
      <c r="M263" s="8" t="n">
        <f aca="false">+[3]data1rev!K262</f>
        <v>10791.59</v>
      </c>
      <c r="N263" s="8" t="n">
        <f aca="false">+[3]data1rev!L262</f>
        <v>10791.59</v>
      </c>
      <c r="O263" s="8" t="n">
        <f aca="false">+[3]data1rev!M262</f>
        <v>10275.62</v>
      </c>
      <c r="P263" s="8" t="n">
        <f aca="false">+[3]data1rev!N262</f>
        <v>10129.416</v>
      </c>
      <c r="Q263" s="8" t="n">
        <f aca="false">+[3]data1rev!O262</f>
        <v>10101.74</v>
      </c>
      <c r="R263" s="8" t="n">
        <f aca="false">+[3]data1rev!P262</f>
        <v>0</v>
      </c>
      <c r="S263" s="8" t="n">
        <f aca="false">+[3]data1rev!Q262</f>
        <v>0</v>
      </c>
      <c r="T263" s="8" t="n">
        <f aca="false">+[3]data1rev!R262</f>
        <v>0</v>
      </c>
      <c r="U263" s="8" t="n">
        <f aca="false">+[3]data1rev!S262</f>
        <v>0</v>
      </c>
      <c r="V263" s="8" t="n">
        <f aca="false">+[3]data1rev!T262</f>
        <v>0</v>
      </c>
      <c r="W263" s="8" t="n">
        <f aca="false">+[3]data1rev!U262</f>
        <v>0</v>
      </c>
      <c r="X263" s="8" t="n">
        <f aca="false">+[3]data1rev!V262</f>
        <v>0</v>
      </c>
      <c r="Y263" s="8" t="n">
        <f aca="false">+[3]data1rev!W262</f>
        <v>0</v>
      </c>
      <c r="Z263" s="8" t="n">
        <f aca="false">+[3]data1rev!X262</f>
        <v>0</v>
      </c>
      <c r="AA263" s="8" t="n">
        <f aca="false">+[3]data1rev!Y262</f>
        <v>0</v>
      </c>
      <c r="AB263" s="9"/>
      <c r="AC263" s="9"/>
      <c r="AD263" s="9"/>
      <c r="AE263" s="9"/>
      <c r="AF263" s="9"/>
      <c r="AG263" s="9"/>
      <c r="AH263" s="9"/>
      <c r="AI263" s="9"/>
      <c r="AJ263" s="9"/>
      <c r="AK263" s="1"/>
      <c r="AL263" s="1" t="e">
        <f aca="false">SUMPRODUCT(B263:AJ263,PVCapPrice)</f>
        <v>#DIV/0!</v>
      </c>
      <c r="AM263" s="1"/>
      <c r="AN263" s="1"/>
      <c r="AO263" s="1"/>
      <c r="AP263" s="1"/>
      <c r="AQ263" s="1"/>
    </row>
    <row r="264" customFormat="false" ht="11.25" hidden="false" customHeight="false" outlineLevel="0" collapsed="false">
      <c r="A264" s="1" t="n">
        <v>262</v>
      </c>
      <c r="B264" s="16"/>
      <c r="C264" s="8" t="n">
        <f aca="false">+[3]data1rev!A263</f>
        <v>21687.04</v>
      </c>
      <c r="D264" s="8" t="n">
        <f aca="false">+[3]data1rev!B263</f>
        <v>15575.226</v>
      </c>
      <c r="E264" s="8" t="n">
        <f aca="false">+[3]data1rev!C263</f>
        <v>13222.39</v>
      </c>
      <c r="F264" s="8" t="n">
        <f aca="false">+[3]data1rev!D263</f>
        <v>13061.89</v>
      </c>
      <c r="G264" s="8" t="n">
        <f aca="false">+[3]data1rev!E263</f>
        <v>13061.89</v>
      </c>
      <c r="H264" s="8" t="n">
        <f aca="false">+[3]data1rev!F263</f>
        <v>10821.156</v>
      </c>
      <c r="I264" s="8" t="n">
        <f aca="false">+[3]data1rev!G263</f>
        <v>10791.59</v>
      </c>
      <c r="J264" s="8" t="n">
        <f aca="false">+[3]data1rev!H263</f>
        <v>10791.59</v>
      </c>
      <c r="K264" s="8" t="n">
        <f aca="false">+[3]data1rev!I263</f>
        <v>10791.59</v>
      </c>
      <c r="L264" s="8" t="n">
        <f aca="false">+[3]data1rev!J263</f>
        <v>10821.156</v>
      </c>
      <c r="M264" s="8" t="n">
        <f aca="false">+[3]data1rev!K263</f>
        <v>10791.59</v>
      </c>
      <c r="N264" s="8" t="n">
        <f aca="false">+[3]data1rev!L263</f>
        <v>10791.59</v>
      </c>
      <c r="O264" s="8" t="n">
        <f aca="false">+[3]data1rev!M263</f>
        <v>10275.62</v>
      </c>
      <c r="P264" s="8" t="n">
        <f aca="false">+[3]data1rev!N263</f>
        <v>10129.416</v>
      </c>
      <c r="Q264" s="8" t="n">
        <f aca="false">+[3]data1rev!O263</f>
        <v>10101.74</v>
      </c>
      <c r="R264" s="8" t="n">
        <f aca="false">+[3]data1rev!P263</f>
        <v>0</v>
      </c>
      <c r="S264" s="8" t="n">
        <f aca="false">+[3]data1rev!Q263</f>
        <v>0</v>
      </c>
      <c r="T264" s="8" t="n">
        <f aca="false">+[3]data1rev!R263</f>
        <v>0</v>
      </c>
      <c r="U264" s="8" t="n">
        <f aca="false">+[3]data1rev!S263</f>
        <v>0</v>
      </c>
      <c r="V264" s="8" t="n">
        <f aca="false">+[3]data1rev!T263</f>
        <v>0</v>
      </c>
      <c r="W264" s="8" t="n">
        <f aca="false">+[3]data1rev!U263</f>
        <v>0</v>
      </c>
      <c r="X264" s="8" t="n">
        <f aca="false">+[3]data1rev!V263</f>
        <v>0</v>
      </c>
      <c r="Y264" s="8" t="n">
        <f aca="false">+[3]data1rev!W263</f>
        <v>0</v>
      </c>
      <c r="Z264" s="8" t="n">
        <f aca="false">+[3]data1rev!X263</f>
        <v>0</v>
      </c>
      <c r="AA264" s="8" t="n">
        <f aca="false">+[3]data1rev!Y263</f>
        <v>0</v>
      </c>
      <c r="AB264" s="9"/>
      <c r="AC264" s="9"/>
      <c r="AD264" s="9"/>
      <c r="AE264" s="9"/>
      <c r="AF264" s="9"/>
      <c r="AG264" s="9"/>
      <c r="AH264" s="9"/>
      <c r="AI264" s="9"/>
      <c r="AJ264" s="9"/>
      <c r="AK264" s="1"/>
      <c r="AL264" s="1" t="e">
        <f aca="false">SUMPRODUCT(B264:AJ264,PVCapPrice)</f>
        <v>#DIV/0!</v>
      </c>
      <c r="AM264" s="1"/>
      <c r="AN264" s="1"/>
      <c r="AO264" s="1"/>
      <c r="AP264" s="1"/>
      <c r="AQ264" s="1"/>
    </row>
    <row r="265" customFormat="false" ht="11.25" hidden="false" customHeight="false" outlineLevel="0" collapsed="false">
      <c r="A265" s="1" t="n">
        <v>263</v>
      </c>
      <c r="B265" s="16"/>
      <c r="C265" s="8" t="n">
        <f aca="false">+[3]data1rev!A264</f>
        <v>21687.04</v>
      </c>
      <c r="D265" s="8" t="n">
        <f aca="false">+[3]data1rev!B264</f>
        <v>15575.226</v>
      </c>
      <c r="E265" s="8" t="n">
        <f aca="false">+[3]data1rev!C264</f>
        <v>13222.39</v>
      </c>
      <c r="F265" s="8" t="n">
        <f aca="false">+[3]data1rev!D264</f>
        <v>13061.89</v>
      </c>
      <c r="G265" s="8" t="n">
        <f aca="false">+[3]data1rev!E264</f>
        <v>13061.89</v>
      </c>
      <c r="H265" s="8" t="n">
        <f aca="false">+[3]data1rev!F264</f>
        <v>10821.156</v>
      </c>
      <c r="I265" s="8" t="n">
        <f aca="false">+[3]data1rev!G264</f>
        <v>10791.59</v>
      </c>
      <c r="J265" s="8" t="n">
        <f aca="false">+[3]data1rev!H264</f>
        <v>10791.59</v>
      </c>
      <c r="K265" s="8" t="n">
        <f aca="false">+[3]data1rev!I264</f>
        <v>10791.59</v>
      </c>
      <c r="L265" s="8" t="n">
        <f aca="false">+[3]data1rev!J264</f>
        <v>10821.156</v>
      </c>
      <c r="M265" s="8" t="n">
        <f aca="false">+[3]data1rev!K264</f>
        <v>10791.59</v>
      </c>
      <c r="N265" s="8" t="n">
        <f aca="false">+[3]data1rev!L264</f>
        <v>10791.59</v>
      </c>
      <c r="O265" s="8" t="n">
        <f aca="false">+[3]data1rev!M264</f>
        <v>10275.62</v>
      </c>
      <c r="P265" s="8" t="n">
        <f aca="false">+[3]data1rev!N264</f>
        <v>10129.416</v>
      </c>
      <c r="Q265" s="8" t="n">
        <f aca="false">+[3]data1rev!O264</f>
        <v>10101.74</v>
      </c>
      <c r="R265" s="8" t="n">
        <f aca="false">+[3]data1rev!P264</f>
        <v>0</v>
      </c>
      <c r="S265" s="8" t="n">
        <f aca="false">+[3]data1rev!Q264</f>
        <v>0</v>
      </c>
      <c r="T265" s="8" t="n">
        <f aca="false">+[3]data1rev!R264</f>
        <v>0</v>
      </c>
      <c r="U265" s="8" t="n">
        <f aca="false">+[3]data1rev!S264</f>
        <v>0</v>
      </c>
      <c r="V265" s="8" t="n">
        <f aca="false">+[3]data1rev!T264</f>
        <v>0</v>
      </c>
      <c r="W265" s="8" t="n">
        <f aca="false">+[3]data1rev!U264</f>
        <v>0</v>
      </c>
      <c r="X265" s="8" t="n">
        <f aca="false">+[3]data1rev!V264</f>
        <v>0</v>
      </c>
      <c r="Y265" s="8" t="n">
        <f aca="false">+[3]data1rev!W264</f>
        <v>0</v>
      </c>
      <c r="Z265" s="8" t="n">
        <f aca="false">+[3]data1rev!X264</f>
        <v>0</v>
      </c>
      <c r="AA265" s="8" t="n">
        <f aca="false">+[3]data1rev!Y264</f>
        <v>0</v>
      </c>
      <c r="AB265" s="9"/>
      <c r="AC265" s="9"/>
      <c r="AD265" s="9"/>
      <c r="AE265" s="9"/>
      <c r="AF265" s="9"/>
      <c r="AG265" s="9"/>
      <c r="AH265" s="9"/>
      <c r="AI265" s="9"/>
      <c r="AJ265" s="9"/>
      <c r="AK265" s="1"/>
      <c r="AL265" s="1" t="e">
        <f aca="false">SUMPRODUCT(B265:AJ265,PVCapPrice)</f>
        <v>#DIV/0!</v>
      </c>
      <c r="AM265" s="1"/>
      <c r="AN265" s="1"/>
      <c r="AO265" s="1"/>
      <c r="AP265" s="1"/>
      <c r="AQ265" s="1"/>
    </row>
    <row r="266" customFormat="false" ht="11.25" hidden="false" customHeight="false" outlineLevel="0" collapsed="false">
      <c r="A266" s="1" t="n">
        <v>264</v>
      </c>
      <c r="B266" s="16"/>
      <c r="C266" s="8" t="n">
        <f aca="false">+[3]data1rev!A265</f>
        <v>21687.04</v>
      </c>
      <c r="D266" s="8" t="n">
        <f aca="false">+[3]data1rev!B265</f>
        <v>15575.226</v>
      </c>
      <c r="E266" s="8" t="n">
        <f aca="false">+[3]data1rev!C265</f>
        <v>13222.39</v>
      </c>
      <c r="F266" s="8" t="n">
        <f aca="false">+[3]data1rev!D265</f>
        <v>13061.89</v>
      </c>
      <c r="G266" s="8" t="n">
        <f aca="false">+[3]data1rev!E265</f>
        <v>13061.89</v>
      </c>
      <c r="H266" s="8" t="n">
        <f aca="false">+[3]data1rev!F265</f>
        <v>10821.156</v>
      </c>
      <c r="I266" s="8" t="n">
        <f aca="false">+[3]data1rev!G265</f>
        <v>10791.59</v>
      </c>
      <c r="J266" s="8" t="n">
        <f aca="false">+[3]data1rev!H265</f>
        <v>10791.59</v>
      </c>
      <c r="K266" s="8" t="n">
        <f aca="false">+[3]data1rev!I265</f>
        <v>10791.59</v>
      </c>
      <c r="L266" s="8" t="n">
        <f aca="false">+[3]data1rev!J265</f>
        <v>10821.156</v>
      </c>
      <c r="M266" s="8" t="n">
        <f aca="false">+[3]data1rev!K265</f>
        <v>10791.59</v>
      </c>
      <c r="N266" s="8" t="n">
        <f aca="false">+[3]data1rev!L265</f>
        <v>10791.59</v>
      </c>
      <c r="O266" s="8" t="n">
        <f aca="false">+[3]data1rev!M265</f>
        <v>10275.62</v>
      </c>
      <c r="P266" s="8" t="n">
        <f aca="false">+[3]data1rev!N265</f>
        <v>10129.416</v>
      </c>
      <c r="Q266" s="8" t="n">
        <f aca="false">+[3]data1rev!O265</f>
        <v>10101.74</v>
      </c>
      <c r="R266" s="8" t="n">
        <f aca="false">+[3]data1rev!P265</f>
        <v>0</v>
      </c>
      <c r="S266" s="8" t="n">
        <f aca="false">+[3]data1rev!Q265</f>
        <v>0</v>
      </c>
      <c r="T266" s="8" t="n">
        <f aca="false">+[3]data1rev!R265</f>
        <v>0</v>
      </c>
      <c r="U266" s="8" t="n">
        <f aca="false">+[3]data1rev!S265</f>
        <v>0</v>
      </c>
      <c r="V266" s="8" t="n">
        <f aca="false">+[3]data1rev!T265</f>
        <v>0</v>
      </c>
      <c r="W266" s="8" t="n">
        <f aca="false">+[3]data1rev!U265</f>
        <v>0</v>
      </c>
      <c r="X266" s="8" t="n">
        <f aca="false">+[3]data1rev!V265</f>
        <v>0</v>
      </c>
      <c r="Y266" s="8" t="n">
        <f aca="false">+[3]data1rev!W265</f>
        <v>0</v>
      </c>
      <c r="Z266" s="8" t="n">
        <f aca="false">+[3]data1rev!X265</f>
        <v>0</v>
      </c>
      <c r="AA266" s="8" t="n">
        <f aca="false">+[3]data1rev!Y265</f>
        <v>0</v>
      </c>
      <c r="AB266" s="9"/>
      <c r="AC266" s="9"/>
      <c r="AD266" s="9"/>
      <c r="AE266" s="9"/>
      <c r="AF266" s="9"/>
      <c r="AG266" s="9"/>
      <c r="AH266" s="9"/>
      <c r="AI266" s="9"/>
      <c r="AJ266" s="9"/>
      <c r="AK266" s="1"/>
      <c r="AL266" s="1" t="e">
        <f aca="false">SUMPRODUCT(B266:AJ266,PVCapPrice)</f>
        <v>#DIV/0!</v>
      </c>
      <c r="AM266" s="1"/>
      <c r="AN266" s="1"/>
      <c r="AO266" s="1"/>
      <c r="AP266" s="1"/>
      <c r="AQ266" s="1"/>
    </row>
    <row r="267" customFormat="false" ht="11.25" hidden="false" customHeight="false" outlineLevel="0" collapsed="false">
      <c r="A267" s="1" t="n">
        <v>265</v>
      </c>
      <c r="B267" s="16"/>
      <c r="C267" s="8" t="n">
        <f aca="false">+[3]data1rev!A266</f>
        <v>21687.04</v>
      </c>
      <c r="D267" s="8" t="n">
        <f aca="false">+[3]data1rev!B266</f>
        <v>15575.226</v>
      </c>
      <c r="E267" s="8" t="n">
        <f aca="false">+[3]data1rev!C266</f>
        <v>13222.39</v>
      </c>
      <c r="F267" s="8" t="n">
        <f aca="false">+[3]data1rev!D266</f>
        <v>13061.89</v>
      </c>
      <c r="G267" s="8" t="n">
        <f aca="false">+[3]data1rev!E266</f>
        <v>13061.89</v>
      </c>
      <c r="H267" s="8" t="n">
        <f aca="false">+[3]data1rev!F266</f>
        <v>10821.156</v>
      </c>
      <c r="I267" s="8" t="n">
        <f aca="false">+[3]data1rev!G266</f>
        <v>10791.59</v>
      </c>
      <c r="J267" s="8" t="n">
        <f aca="false">+[3]data1rev!H266</f>
        <v>10791.59</v>
      </c>
      <c r="K267" s="8" t="n">
        <f aca="false">+[3]data1rev!I266</f>
        <v>10791.59</v>
      </c>
      <c r="L267" s="8" t="n">
        <f aca="false">+[3]data1rev!J266</f>
        <v>10821.156</v>
      </c>
      <c r="M267" s="8" t="n">
        <f aca="false">+[3]data1rev!K266</f>
        <v>10791.59</v>
      </c>
      <c r="N267" s="8" t="n">
        <f aca="false">+[3]data1rev!L266</f>
        <v>10791.59</v>
      </c>
      <c r="O267" s="8" t="n">
        <f aca="false">+[3]data1rev!M266</f>
        <v>10275.62</v>
      </c>
      <c r="P267" s="8" t="n">
        <f aca="false">+[3]data1rev!N266</f>
        <v>10129.416</v>
      </c>
      <c r="Q267" s="8" t="n">
        <f aca="false">+[3]data1rev!O266</f>
        <v>10101.74</v>
      </c>
      <c r="R267" s="8" t="n">
        <f aca="false">+[3]data1rev!P266</f>
        <v>0</v>
      </c>
      <c r="S267" s="8" t="n">
        <f aca="false">+[3]data1rev!Q266</f>
        <v>0</v>
      </c>
      <c r="T267" s="8" t="n">
        <f aca="false">+[3]data1rev!R266</f>
        <v>0</v>
      </c>
      <c r="U267" s="8" t="n">
        <f aca="false">+[3]data1rev!S266</f>
        <v>0</v>
      </c>
      <c r="V267" s="8" t="n">
        <f aca="false">+[3]data1rev!T266</f>
        <v>0</v>
      </c>
      <c r="W267" s="8" t="n">
        <f aca="false">+[3]data1rev!U266</f>
        <v>0</v>
      </c>
      <c r="X267" s="8" t="n">
        <f aca="false">+[3]data1rev!V266</f>
        <v>0</v>
      </c>
      <c r="Y267" s="8" t="n">
        <f aca="false">+[3]data1rev!W266</f>
        <v>0</v>
      </c>
      <c r="Z267" s="8" t="n">
        <f aca="false">+[3]data1rev!X266</f>
        <v>0</v>
      </c>
      <c r="AA267" s="8" t="n">
        <f aca="false">+[3]data1rev!Y266</f>
        <v>0</v>
      </c>
      <c r="AB267" s="9"/>
      <c r="AC267" s="9"/>
      <c r="AD267" s="9"/>
      <c r="AE267" s="9"/>
      <c r="AF267" s="9"/>
      <c r="AG267" s="9"/>
      <c r="AH267" s="9"/>
      <c r="AI267" s="9"/>
      <c r="AJ267" s="9"/>
      <c r="AK267" s="1"/>
      <c r="AL267" s="1" t="e">
        <f aca="false">SUMPRODUCT(B267:AJ267,PVCapPrice)</f>
        <v>#DIV/0!</v>
      </c>
      <c r="AM267" s="1"/>
      <c r="AN267" s="1"/>
      <c r="AO267" s="1"/>
      <c r="AP267" s="1"/>
      <c r="AQ267" s="1"/>
    </row>
    <row r="268" customFormat="false" ht="11.25" hidden="false" customHeight="false" outlineLevel="0" collapsed="false">
      <c r="A268" s="1" t="n">
        <v>266</v>
      </c>
      <c r="B268" s="16"/>
      <c r="C268" s="8" t="n">
        <f aca="false">+[3]data1rev!A267</f>
        <v>21687.04</v>
      </c>
      <c r="D268" s="8" t="n">
        <f aca="false">+[3]data1rev!B267</f>
        <v>15575.226</v>
      </c>
      <c r="E268" s="8" t="n">
        <f aca="false">+[3]data1rev!C267</f>
        <v>13222.39</v>
      </c>
      <c r="F268" s="8" t="n">
        <f aca="false">+[3]data1rev!D267</f>
        <v>13061.89</v>
      </c>
      <c r="G268" s="8" t="n">
        <f aca="false">+[3]data1rev!E267</f>
        <v>13061.89</v>
      </c>
      <c r="H268" s="8" t="n">
        <f aca="false">+[3]data1rev!F267</f>
        <v>10821.156</v>
      </c>
      <c r="I268" s="8" t="n">
        <f aca="false">+[3]data1rev!G267</f>
        <v>10791.59</v>
      </c>
      <c r="J268" s="8" t="n">
        <f aca="false">+[3]data1rev!H267</f>
        <v>10791.59</v>
      </c>
      <c r="K268" s="8" t="n">
        <f aca="false">+[3]data1rev!I267</f>
        <v>10791.59</v>
      </c>
      <c r="L268" s="8" t="n">
        <f aca="false">+[3]data1rev!J267</f>
        <v>10821.156</v>
      </c>
      <c r="M268" s="8" t="n">
        <f aca="false">+[3]data1rev!K267</f>
        <v>10791.59</v>
      </c>
      <c r="N268" s="8" t="n">
        <f aca="false">+[3]data1rev!L267</f>
        <v>10791.59</v>
      </c>
      <c r="O268" s="8" t="n">
        <f aca="false">+[3]data1rev!M267</f>
        <v>10275.62</v>
      </c>
      <c r="P268" s="8" t="n">
        <f aca="false">+[3]data1rev!N267</f>
        <v>10129.416</v>
      </c>
      <c r="Q268" s="8" t="n">
        <f aca="false">+[3]data1rev!O267</f>
        <v>10101.74</v>
      </c>
      <c r="R268" s="8" t="n">
        <f aca="false">+[3]data1rev!P267</f>
        <v>0</v>
      </c>
      <c r="S268" s="8" t="n">
        <f aca="false">+[3]data1rev!Q267</f>
        <v>0</v>
      </c>
      <c r="T268" s="8" t="n">
        <f aca="false">+[3]data1rev!R267</f>
        <v>0</v>
      </c>
      <c r="U268" s="8" t="n">
        <f aca="false">+[3]data1rev!S267</f>
        <v>0</v>
      </c>
      <c r="V268" s="8" t="n">
        <f aca="false">+[3]data1rev!T267</f>
        <v>0</v>
      </c>
      <c r="W268" s="8" t="n">
        <f aca="false">+[3]data1rev!U267</f>
        <v>0</v>
      </c>
      <c r="X268" s="8" t="n">
        <f aca="false">+[3]data1rev!V267</f>
        <v>0</v>
      </c>
      <c r="Y268" s="8" t="n">
        <f aca="false">+[3]data1rev!W267</f>
        <v>0</v>
      </c>
      <c r="Z268" s="8" t="n">
        <f aca="false">+[3]data1rev!X267</f>
        <v>0</v>
      </c>
      <c r="AA268" s="8" t="n">
        <f aca="false">+[3]data1rev!Y267</f>
        <v>0</v>
      </c>
      <c r="AB268" s="9"/>
      <c r="AC268" s="9"/>
      <c r="AD268" s="9"/>
      <c r="AE268" s="9"/>
      <c r="AF268" s="9"/>
      <c r="AG268" s="9"/>
      <c r="AH268" s="9"/>
      <c r="AI268" s="9"/>
      <c r="AJ268" s="9"/>
      <c r="AK268" s="1"/>
      <c r="AL268" s="1" t="e">
        <f aca="false">SUMPRODUCT(B268:AJ268,PVCapPrice)</f>
        <v>#DIV/0!</v>
      </c>
      <c r="AM268" s="1"/>
      <c r="AN268" s="1"/>
      <c r="AO268" s="1"/>
      <c r="AP268" s="1"/>
      <c r="AQ268" s="1"/>
    </row>
    <row r="269" customFormat="false" ht="11.25" hidden="false" customHeight="false" outlineLevel="0" collapsed="false">
      <c r="A269" s="1" t="n">
        <v>267</v>
      </c>
      <c r="B269" s="16"/>
      <c r="C269" s="8" t="n">
        <f aca="false">+[3]data1rev!A268</f>
        <v>21687.04</v>
      </c>
      <c r="D269" s="8" t="n">
        <f aca="false">+[3]data1rev!B268</f>
        <v>15575.226</v>
      </c>
      <c r="E269" s="8" t="n">
        <f aca="false">+[3]data1rev!C268</f>
        <v>13222.39</v>
      </c>
      <c r="F269" s="8" t="n">
        <f aca="false">+[3]data1rev!D268</f>
        <v>13061.89</v>
      </c>
      <c r="G269" s="8" t="n">
        <f aca="false">+[3]data1rev!E268</f>
        <v>13061.89</v>
      </c>
      <c r="H269" s="8" t="n">
        <f aca="false">+[3]data1rev!F268</f>
        <v>10821.156</v>
      </c>
      <c r="I269" s="8" t="n">
        <f aca="false">+[3]data1rev!G268</f>
        <v>10791.59</v>
      </c>
      <c r="J269" s="8" t="n">
        <f aca="false">+[3]data1rev!H268</f>
        <v>10791.59</v>
      </c>
      <c r="K269" s="8" t="n">
        <f aca="false">+[3]data1rev!I268</f>
        <v>10791.59</v>
      </c>
      <c r="L269" s="8" t="n">
        <f aca="false">+[3]data1rev!J268</f>
        <v>10821.156</v>
      </c>
      <c r="M269" s="8" t="n">
        <f aca="false">+[3]data1rev!K268</f>
        <v>10791.59</v>
      </c>
      <c r="N269" s="8" t="n">
        <f aca="false">+[3]data1rev!L268</f>
        <v>10791.59</v>
      </c>
      <c r="O269" s="8" t="n">
        <f aca="false">+[3]data1rev!M268</f>
        <v>10275.62</v>
      </c>
      <c r="P269" s="8" t="n">
        <f aca="false">+[3]data1rev!N268</f>
        <v>10129.416</v>
      </c>
      <c r="Q269" s="8" t="n">
        <f aca="false">+[3]data1rev!O268</f>
        <v>10101.74</v>
      </c>
      <c r="R269" s="8" t="n">
        <f aca="false">+[3]data1rev!P268</f>
        <v>0</v>
      </c>
      <c r="S269" s="8" t="n">
        <f aca="false">+[3]data1rev!Q268</f>
        <v>0</v>
      </c>
      <c r="T269" s="8" t="n">
        <f aca="false">+[3]data1rev!R268</f>
        <v>0</v>
      </c>
      <c r="U269" s="8" t="n">
        <f aca="false">+[3]data1rev!S268</f>
        <v>0</v>
      </c>
      <c r="V269" s="8" t="n">
        <f aca="false">+[3]data1rev!T268</f>
        <v>0</v>
      </c>
      <c r="W269" s="8" t="n">
        <f aca="false">+[3]data1rev!U268</f>
        <v>0</v>
      </c>
      <c r="X269" s="8" t="n">
        <f aca="false">+[3]data1rev!V268</f>
        <v>0</v>
      </c>
      <c r="Y269" s="8" t="n">
        <f aca="false">+[3]data1rev!W268</f>
        <v>0</v>
      </c>
      <c r="Z269" s="8" t="n">
        <f aca="false">+[3]data1rev!X268</f>
        <v>0</v>
      </c>
      <c r="AA269" s="8" t="n">
        <f aca="false">+[3]data1rev!Y268</f>
        <v>0</v>
      </c>
      <c r="AB269" s="9"/>
      <c r="AC269" s="9"/>
      <c r="AD269" s="9"/>
      <c r="AE269" s="9"/>
      <c r="AF269" s="9"/>
      <c r="AG269" s="9"/>
      <c r="AH269" s="9"/>
      <c r="AI269" s="9"/>
      <c r="AJ269" s="9"/>
      <c r="AK269" s="1"/>
      <c r="AL269" s="1" t="e">
        <f aca="false">SUMPRODUCT(B269:AJ269,PVCapPrice)</f>
        <v>#DIV/0!</v>
      </c>
      <c r="AM269" s="1"/>
      <c r="AN269" s="1"/>
      <c r="AO269" s="1"/>
      <c r="AP269" s="1"/>
      <c r="AQ269" s="1"/>
    </row>
    <row r="270" customFormat="false" ht="11.25" hidden="false" customHeight="false" outlineLevel="0" collapsed="false">
      <c r="A270" s="1" t="n">
        <v>268</v>
      </c>
      <c r="B270" s="16"/>
      <c r="C270" s="8" t="n">
        <f aca="false">+[3]data1rev!A269</f>
        <v>21687.04</v>
      </c>
      <c r="D270" s="8" t="n">
        <f aca="false">+[3]data1rev!B269</f>
        <v>15575.226</v>
      </c>
      <c r="E270" s="8" t="n">
        <f aca="false">+[3]data1rev!C269</f>
        <v>13222.39</v>
      </c>
      <c r="F270" s="8" t="n">
        <f aca="false">+[3]data1rev!D269</f>
        <v>13061.89</v>
      </c>
      <c r="G270" s="8" t="n">
        <f aca="false">+[3]data1rev!E269</f>
        <v>13061.89</v>
      </c>
      <c r="H270" s="8" t="n">
        <f aca="false">+[3]data1rev!F269</f>
        <v>10821.156</v>
      </c>
      <c r="I270" s="8" t="n">
        <f aca="false">+[3]data1rev!G269</f>
        <v>10791.59</v>
      </c>
      <c r="J270" s="8" t="n">
        <f aca="false">+[3]data1rev!H269</f>
        <v>10791.59</v>
      </c>
      <c r="K270" s="8" t="n">
        <f aca="false">+[3]data1rev!I269</f>
        <v>10791.59</v>
      </c>
      <c r="L270" s="8" t="n">
        <f aca="false">+[3]data1rev!J269</f>
        <v>10821.156</v>
      </c>
      <c r="M270" s="8" t="n">
        <f aca="false">+[3]data1rev!K269</f>
        <v>10791.59</v>
      </c>
      <c r="N270" s="8" t="n">
        <f aca="false">+[3]data1rev!L269</f>
        <v>10791.59</v>
      </c>
      <c r="O270" s="8" t="n">
        <f aca="false">+[3]data1rev!M269</f>
        <v>10275.62</v>
      </c>
      <c r="P270" s="8" t="n">
        <f aca="false">+[3]data1rev!N269</f>
        <v>10129.416</v>
      </c>
      <c r="Q270" s="8" t="n">
        <f aca="false">+[3]data1rev!O269</f>
        <v>10101.74</v>
      </c>
      <c r="R270" s="8" t="n">
        <f aca="false">+[3]data1rev!P269</f>
        <v>0</v>
      </c>
      <c r="S270" s="8" t="n">
        <f aca="false">+[3]data1rev!Q269</f>
        <v>0</v>
      </c>
      <c r="T270" s="8" t="n">
        <f aca="false">+[3]data1rev!R269</f>
        <v>0</v>
      </c>
      <c r="U270" s="8" t="n">
        <f aca="false">+[3]data1rev!S269</f>
        <v>0</v>
      </c>
      <c r="V270" s="8" t="n">
        <f aca="false">+[3]data1rev!T269</f>
        <v>0</v>
      </c>
      <c r="W270" s="8" t="n">
        <f aca="false">+[3]data1rev!U269</f>
        <v>0</v>
      </c>
      <c r="X270" s="8" t="n">
        <f aca="false">+[3]data1rev!V269</f>
        <v>0</v>
      </c>
      <c r="Y270" s="8" t="n">
        <f aca="false">+[3]data1rev!W269</f>
        <v>0</v>
      </c>
      <c r="Z270" s="8" t="n">
        <f aca="false">+[3]data1rev!X269</f>
        <v>0</v>
      </c>
      <c r="AA270" s="8" t="n">
        <f aca="false">+[3]data1rev!Y269</f>
        <v>0</v>
      </c>
      <c r="AB270" s="9"/>
      <c r="AC270" s="9"/>
      <c r="AD270" s="9"/>
      <c r="AE270" s="9"/>
      <c r="AF270" s="9"/>
      <c r="AG270" s="9"/>
      <c r="AH270" s="9"/>
      <c r="AI270" s="9"/>
      <c r="AJ270" s="9"/>
      <c r="AK270" s="1"/>
      <c r="AL270" s="1" t="e">
        <f aca="false">SUMPRODUCT(B270:AJ270,PVCapPrice)</f>
        <v>#DIV/0!</v>
      </c>
      <c r="AM270" s="1"/>
      <c r="AN270" s="1"/>
      <c r="AO270" s="1"/>
      <c r="AP270" s="1"/>
      <c r="AQ270" s="1"/>
    </row>
    <row r="271" customFormat="false" ht="11.25" hidden="false" customHeight="false" outlineLevel="0" collapsed="false">
      <c r="A271" s="1" t="n">
        <v>269</v>
      </c>
      <c r="B271" s="16"/>
      <c r="C271" s="8" t="n">
        <f aca="false">+[3]data1rev!A270</f>
        <v>21687.04</v>
      </c>
      <c r="D271" s="8" t="n">
        <f aca="false">+[3]data1rev!B270</f>
        <v>15575.226</v>
      </c>
      <c r="E271" s="8" t="n">
        <f aca="false">+[3]data1rev!C270</f>
        <v>13222.39</v>
      </c>
      <c r="F271" s="8" t="n">
        <f aca="false">+[3]data1rev!D270</f>
        <v>13061.89</v>
      </c>
      <c r="G271" s="8" t="n">
        <f aca="false">+[3]data1rev!E270</f>
        <v>13061.89</v>
      </c>
      <c r="H271" s="8" t="n">
        <f aca="false">+[3]data1rev!F270</f>
        <v>10821.156</v>
      </c>
      <c r="I271" s="8" t="n">
        <f aca="false">+[3]data1rev!G270</f>
        <v>10791.59</v>
      </c>
      <c r="J271" s="8" t="n">
        <f aca="false">+[3]data1rev!H270</f>
        <v>10791.59</v>
      </c>
      <c r="K271" s="8" t="n">
        <f aca="false">+[3]data1rev!I270</f>
        <v>10791.59</v>
      </c>
      <c r="L271" s="8" t="n">
        <f aca="false">+[3]data1rev!J270</f>
        <v>10821.156</v>
      </c>
      <c r="M271" s="8" t="n">
        <f aca="false">+[3]data1rev!K270</f>
        <v>10791.59</v>
      </c>
      <c r="N271" s="8" t="n">
        <f aca="false">+[3]data1rev!L270</f>
        <v>10791.59</v>
      </c>
      <c r="O271" s="8" t="n">
        <f aca="false">+[3]data1rev!M270</f>
        <v>10275.62</v>
      </c>
      <c r="P271" s="8" t="n">
        <f aca="false">+[3]data1rev!N270</f>
        <v>10129.416</v>
      </c>
      <c r="Q271" s="8" t="n">
        <f aca="false">+[3]data1rev!O270</f>
        <v>10101.74</v>
      </c>
      <c r="R271" s="8" t="n">
        <f aca="false">+[3]data1rev!P270</f>
        <v>0</v>
      </c>
      <c r="S271" s="8" t="n">
        <f aca="false">+[3]data1rev!Q270</f>
        <v>0</v>
      </c>
      <c r="T271" s="8" t="n">
        <f aca="false">+[3]data1rev!R270</f>
        <v>0</v>
      </c>
      <c r="U271" s="8" t="n">
        <f aca="false">+[3]data1rev!S270</f>
        <v>0</v>
      </c>
      <c r="V271" s="8" t="n">
        <f aca="false">+[3]data1rev!T270</f>
        <v>0</v>
      </c>
      <c r="W271" s="8" t="n">
        <f aca="false">+[3]data1rev!U270</f>
        <v>0</v>
      </c>
      <c r="X271" s="8" t="n">
        <f aca="false">+[3]data1rev!V270</f>
        <v>0</v>
      </c>
      <c r="Y271" s="8" t="n">
        <f aca="false">+[3]data1rev!W270</f>
        <v>0</v>
      </c>
      <c r="Z271" s="8" t="n">
        <f aca="false">+[3]data1rev!X270</f>
        <v>0</v>
      </c>
      <c r="AA271" s="8" t="n">
        <f aca="false">+[3]data1rev!Y270</f>
        <v>0</v>
      </c>
      <c r="AB271" s="9"/>
      <c r="AC271" s="9"/>
      <c r="AD271" s="9"/>
      <c r="AE271" s="9"/>
      <c r="AF271" s="9"/>
      <c r="AG271" s="9"/>
      <c r="AH271" s="9"/>
      <c r="AI271" s="9"/>
      <c r="AJ271" s="9"/>
      <c r="AK271" s="1"/>
      <c r="AL271" s="1" t="e">
        <f aca="false">SUMPRODUCT(B271:AJ271,PVCapPrice)</f>
        <v>#DIV/0!</v>
      </c>
      <c r="AM271" s="1"/>
      <c r="AN271" s="1"/>
      <c r="AO271" s="1"/>
      <c r="AP271" s="1"/>
      <c r="AQ271" s="1"/>
    </row>
    <row r="272" customFormat="false" ht="11.25" hidden="false" customHeight="false" outlineLevel="0" collapsed="false">
      <c r="A272" s="1" t="n">
        <v>270</v>
      </c>
      <c r="B272" s="16"/>
      <c r="C272" s="8" t="n">
        <f aca="false">+[3]data1rev!A271</f>
        <v>21687.04</v>
      </c>
      <c r="D272" s="8" t="n">
        <f aca="false">+[3]data1rev!B271</f>
        <v>15575.226</v>
      </c>
      <c r="E272" s="8" t="n">
        <f aca="false">+[3]data1rev!C271</f>
        <v>13222.39</v>
      </c>
      <c r="F272" s="8" t="n">
        <f aca="false">+[3]data1rev!D271</f>
        <v>13061.89</v>
      </c>
      <c r="G272" s="8" t="n">
        <f aca="false">+[3]data1rev!E271</f>
        <v>13061.89</v>
      </c>
      <c r="H272" s="8" t="n">
        <f aca="false">+[3]data1rev!F271</f>
        <v>10821.156</v>
      </c>
      <c r="I272" s="8" t="n">
        <f aca="false">+[3]data1rev!G271</f>
        <v>10791.59</v>
      </c>
      <c r="J272" s="8" t="n">
        <f aca="false">+[3]data1rev!H271</f>
        <v>10791.59</v>
      </c>
      <c r="K272" s="8" t="n">
        <f aca="false">+[3]data1rev!I271</f>
        <v>10791.59</v>
      </c>
      <c r="L272" s="8" t="n">
        <f aca="false">+[3]data1rev!J271</f>
        <v>10821.156</v>
      </c>
      <c r="M272" s="8" t="n">
        <f aca="false">+[3]data1rev!K271</f>
        <v>10791.59</v>
      </c>
      <c r="N272" s="8" t="n">
        <f aca="false">+[3]data1rev!L271</f>
        <v>10791.59</v>
      </c>
      <c r="O272" s="8" t="n">
        <f aca="false">+[3]data1rev!M271</f>
        <v>10275.62</v>
      </c>
      <c r="P272" s="8" t="n">
        <f aca="false">+[3]data1rev!N271</f>
        <v>10129.416</v>
      </c>
      <c r="Q272" s="8" t="n">
        <f aca="false">+[3]data1rev!O271</f>
        <v>10101.74</v>
      </c>
      <c r="R272" s="8" t="n">
        <f aca="false">+[3]data1rev!P271</f>
        <v>0</v>
      </c>
      <c r="S272" s="8" t="n">
        <f aca="false">+[3]data1rev!Q271</f>
        <v>0</v>
      </c>
      <c r="T272" s="8" t="n">
        <f aca="false">+[3]data1rev!R271</f>
        <v>0</v>
      </c>
      <c r="U272" s="8" t="n">
        <f aca="false">+[3]data1rev!S271</f>
        <v>0</v>
      </c>
      <c r="V272" s="8" t="n">
        <f aca="false">+[3]data1rev!T271</f>
        <v>0</v>
      </c>
      <c r="W272" s="8" t="n">
        <f aca="false">+[3]data1rev!U271</f>
        <v>0</v>
      </c>
      <c r="X272" s="8" t="n">
        <f aca="false">+[3]data1rev!V271</f>
        <v>0</v>
      </c>
      <c r="Y272" s="8" t="n">
        <f aca="false">+[3]data1rev!W271</f>
        <v>0</v>
      </c>
      <c r="Z272" s="8" t="n">
        <f aca="false">+[3]data1rev!X271</f>
        <v>0</v>
      </c>
      <c r="AA272" s="8" t="n">
        <f aca="false">+[3]data1rev!Y271</f>
        <v>0</v>
      </c>
      <c r="AB272" s="9"/>
      <c r="AC272" s="9"/>
      <c r="AD272" s="9"/>
      <c r="AE272" s="9"/>
      <c r="AF272" s="9"/>
      <c r="AG272" s="9"/>
      <c r="AH272" s="9"/>
      <c r="AI272" s="9"/>
      <c r="AJ272" s="9"/>
      <c r="AK272" s="1"/>
      <c r="AL272" s="1" t="e">
        <f aca="false">SUMPRODUCT(B272:AJ272,PVCapPrice)</f>
        <v>#DIV/0!</v>
      </c>
      <c r="AM272" s="1"/>
      <c r="AN272" s="1"/>
      <c r="AO272" s="1"/>
      <c r="AP272" s="1"/>
      <c r="AQ272" s="1"/>
    </row>
    <row r="273" customFormat="false" ht="11.25" hidden="false" customHeight="false" outlineLevel="0" collapsed="false">
      <c r="A273" s="1" t="n">
        <v>271</v>
      </c>
      <c r="B273" s="16"/>
      <c r="C273" s="8" t="n">
        <f aca="false">+[3]data1rev!A272</f>
        <v>21687.04</v>
      </c>
      <c r="D273" s="8" t="n">
        <f aca="false">+[3]data1rev!B272</f>
        <v>15575.226</v>
      </c>
      <c r="E273" s="8" t="n">
        <f aca="false">+[3]data1rev!C272</f>
        <v>13222.39</v>
      </c>
      <c r="F273" s="8" t="n">
        <f aca="false">+[3]data1rev!D272</f>
        <v>13061.89</v>
      </c>
      <c r="G273" s="8" t="n">
        <f aca="false">+[3]data1rev!E272</f>
        <v>13061.89</v>
      </c>
      <c r="H273" s="8" t="n">
        <f aca="false">+[3]data1rev!F272</f>
        <v>10821.156</v>
      </c>
      <c r="I273" s="8" t="n">
        <f aca="false">+[3]data1rev!G272</f>
        <v>10791.59</v>
      </c>
      <c r="J273" s="8" t="n">
        <f aca="false">+[3]data1rev!H272</f>
        <v>10791.59</v>
      </c>
      <c r="K273" s="8" t="n">
        <f aca="false">+[3]data1rev!I272</f>
        <v>10791.59</v>
      </c>
      <c r="L273" s="8" t="n">
        <f aca="false">+[3]data1rev!J272</f>
        <v>10821.156</v>
      </c>
      <c r="M273" s="8" t="n">
        <f aca="false">+[3]data1rev!K272</f>
        <v>10791.59</v>
      </c>
      <c r="N273" s="8" t="n">
        <f aca="false">+[3]data1rev!L272</f>
        <v>10791.59</v>
      </c>
      <c r="O273" s="8" t="n">
        <f aca="false">+[3]data1rev!M272</f>
        <v>10275.62</v>
      </c>
      <c r="P273" s="8" t="n">
        <f aca="false">+[3]data1rev!N272</f>
        <v>10129.416</v>
      </c>
      <c r="Q273" s="8" t="n">
        <f aca="false">+[3]data1rev!O272</f>
        <v>10101.74</v>
      </c>
      <c r="R273" s="8" t="n">
        <f aca="false">+[3]data1rev!P272</f>
        <v>0</v>
      </c>
      <c r="S273" s="8" t="n">
        <f aca="false">+[3]data1rev!Q272</f>
        <v>0</v>
      </c>
      <c r="T273" s="8" t="n">
        <f aca="false">+[3]data1rev!R272</f>
        <v>0</v>
      </c>
      <c r="U273" s="8" t="n">
        <f aca="false">+[3]data1rev!S272</f>
        <v>0</v>
      </c>
      <c r="V273" s="8" t="n">
        <f aca="false">+[3]data1rev!T272</f>
        <v>0</v>
      </c>
      <c r="W273" s="8" t="n">
        <f aca="false">+[3]data1rev!U272</f>
        <v>0</v>
      </c>
      <c r="X273" s="8" t="n">
        <f aca="false">+[3]data1rev!V272</f>
        <v>0</v>
      </c>
      <c r="Y273" s="8" t="n">
        <f aca="false">+[3]data1rev!W272</f>
        <v>0</v>
      </c>
      <c r="Z273" s="8" t="n">
        <f aca="false">+[3]data1rev!X272</f>
        <v>0</v>
      </c>
      <c r="AA273" s="8" t="n">
        <f aca="false">+[3]data1rev!Y272</f>
        <v>0</v>
      </c>
      <c r="AB273" s="9"/>
      <c r="AC273" s="9"/>
      <c r="AD273" s="9"/>
      <c r="AE273" s="9"/>
      <c r="AF273" s="9"/>
      <c r="AG273" s="9"/>
      <c r="AH273" s="9"/>
      <c r="AI273" s="9"/>
      <c r="AJ273" s="9"/>
      <c r="AK273" s="1"/>
      <c r="AL273" s="1" t="e">
        <f aca="false">SUMPRODUCT(B273:AJ273,PVCapPrice)</f>
        <v>#DIV/0!</v>
      </c>
      <c r="AM273" s="1"/>
      <c r="AN273" s="1"/>
      <c r="AO273" s="1"/>
      <c r="AP273" s="1"/>
      <c r="AQ273" s="1"/>
    </row>
    <row r="274" customFormat="false" ht="11.25" hidden="false" customHeight="false" outlineLevel="0" collapsed="false">
      <c r="A274" s="1" t="n">
        <v>272</v>
      </c>
      <c r="B274" s="16"/>
      <c r="C274" s="8" t="n">
        <f aca="false">+[3]data1rev!A273</f>
        <v>21687.04</v>
      </c>
      <c r="D274" s="8" t="n">
        <f aca="false">+[3]data1rev!B273</f>
        <v>15575.226</v>
      </c>
      <c r="E274" s="8" t="n">
        <f aca="false">+[3]data1rev!C273</f>
        <v>13222.39</v>
      </c>
      <c r="F274" s="8" t="n">
        <f aca="false">+[3]data1rev!D273</f>
        <v>13061.89</v>
      </c>
      <c r="G274" s="8" t="n">
        <f aca="false">+[3]data1rev!E273</f>
        <v>13061.89</v>
      </c>
      <c r="H274" s="8" t="n">
        <f aca="false">+[3]data1rev!F273</f>
        <v>10821.156</v>
      </c>
      <c r="I274" s="8" t="n">
        <f aca="false">+[3]data1rev!G273</f>
        <v>10791.59</v>
      </c>
      <c r="J274" s="8" t="n">
        <f aca="false">+[3]data1rev!H273</f>
        <v>10791.59</v>
      </c>
      <c r="K274" s="8" t="n">
        <f aca="false">+[3]data1rev!I273</f>
        <v>10791.59</v>
      </c>
      <c r="L274" s="8" t="n">
        <f aca="false">+[3]data1rev!J273</f>
        <v>10821.156</v>
      </c>
      <c r="M274" s="8" t="n">
        <f aca="false">+[3]data1rev!K273</f>
        <v>10791.59</v>
      </c>
      <c r="N274" s="8" t="n">
        <f aca="false">+[3]data1rev!L273</f>
        <v>10791.59</v>
      </c>
      <c r="O274" s="8" t="n">
        <f aca="false">+[3]data1rev!M273</f>
        <v>10275.62</v>
      </c>
      <c r="P274" s="8" t="n">
        <f aca="false">+[3]data1rev!N273</f>
        <v>10129.416</v>
      </c>
      <c r="Q274" s="8" t="n">
        <f aca="false">+[3]data1rev!O273</f>
        <v>10101.74</v>
      </c>
      <c r="R274" s="8" t="n">
        <f aca="false">+[3]data1rev!P273</f>
        <v>0</v>
      </c>
      <c r="S274" s="8" t="n">
        <f aca="false">+[3]data1rev!Q273</f>
        <v>0</v>
      </c>
      <c r="T274" s="8" t="n">
        <f aca="false">+[3]data1rev!R273</f>
        <v>0</v>
      </c>
      <c r="U274" s="8" t="n">
        <f aca="false">+[3]data1rev!S273</f>
        <v>0</v>
      </c>
      <c r="V274" s="8" t="n">
        <f aca="false">+[3]data1rev!T273</f>
        <v>0</v>
      </c>
      <c r="W274" s="8" t="n">
        <f aca="false">+[3]data1rev!U273</f>
        <v>0</v>
      </c>
      <c r="X274" s="8" t="n">
        <f aca="false">+[3]data1rev!V273</f>
        <v>0</v>
      </c>
      <c r="Y274" s="8" t="n">
        <f aca="false">+[3]data1rev!W273</f>
        <v>0</v>
      </c>
      <c r="Z274" s="8" t="n">
        <f aca="false">+[3]data1rev!X273</f>
        <v>0</v>
      </c>
      <c r="AA274" s="8" t="n">
        <f aca="false">+[3]data1rev!Y273</f>
        <v>0</v>
      </c>
      <c r="AB274" s="9"/>
      <c r="AC274" s="9"/>
      <c r="AD274" s="9"/>
      <c r="AE274" s="9"/>
      <c r="AF274" s="9"/>
      <c r="AG274" s="9"/>
      <c r="AH274" s="9"/>
      <c r="AI274" s="9"/>
      <c r="AJ274" s="9"/>
      <c r="AK274" s="1"/>
      <c r="AL274" s="1" t="e">
        <f aca="false">SUMPRODUCT(B274:AJ274,PVCapPrice)</f>
        <v>#DIV/0!</v>
      </c>
      <c r="AM274" s="1"/>
      <c r="AN274" s="1"/>
      <c r="AO274" s="1"/>
      <c r="AP274" s="1"/>
      <c r="AQ274" s="1"/>
    </row>
    <row r="275" customFormat="false" ht="11.25" hidden="false" customHeight="false" outlineLevel="0" collapsed="false">
      <c r="A275" s="1" t="n">
        <v>273</v>
      </c>
      <c r="B275" s="16"/>
      <c r="C275" s="8" t="n">
        <f aca="false">+[3]data1rev!A274</f>
        <v>21687.04</v>
      </c>
      <c r="D275" s="8" t="n">
        <f aca="false">+[3]data1rev!B274</f>
        <v>15575.226</v>
      </c>
      <c r="E275" s="8" t="n">
        <f aca="false">+[3]data1rev!C274</f>
        <v>13222.39</v>
      </c>
      <c r="F275" s="8" t="n">
        <f aca="false">+[3]data1rev!D274</f>
        <v>13061.89</v>
      </c>
      <c r="G275" s="8" t="n">
        <f aca="false">+[3]data1rev!E274</f>
        <v>13061.89</v>
      </c>
      <c r="H275" s="8" t="n">
        <f aca="false">+[3]data1rev!F274</f>
        <v>10821.156</v>
      </c>
      <c r="I275" s="8" t="n">
        <f aca="false">+[3]data1rev!G274</f>
        <v>10791.59</v>
      </c>
      <c r="J275" s="8" t="n">
        <f aca="false">+[3]data1rev!H274</f>
        <v>10791.59</v>
      </c>
      <c r="K275" s="8" t="n">
        <f aca="false">+[3]data1rev!I274</f>
        <v>10791.59</v>
      </c>
      <c r="L275" s="8" t="n">
        <f aca="false">+[3]data1rev!J274</f>
        <v>10821.156</v>
      </c>
      <c r="M275" s="8" t="n">
        <f aca="false">+[3]data1rev!K274</f>
        <v>10791.59</v>
      </c>
      <c r="N275" s="8" t="n">
        <f aca="false">+[3]data1rev!L274</f>
        <v>10791.59</v>
      </c>
      <c r="O275" s="8" t="n">
        <f aca="false">+[3]data1rev!M274</f>
        <v>10275.62</v>
      </c>
      <c r="P275" s="8" t="n">
        <f aca="false">+[3]data1rev!N274</f>
        <v>10129.416</v>
      </c>
      <c r="Q275" s="8" t="n">
        <f aca="false">+[3]data1rev!O274</f>
        <v>10101.74</v>
      </c>
      <c r="R275" s="8" t="n">
        <f aca="false">+[3]data1rev!P274</f>
        <v>0</v>
      </c>
      <c r="S275" s="8" t="n">
        <f aca="false">+[3]data1rev!Q274</f>
        <v>0</v>
      </c>
      <c r="T275" s="8" t="n">
        <f aca="false">+[3]data1rev!R274</f>
        <v>0</v>
      </c>
      <c r="U275" s="8" t="n">
        <f aca="false">+[3]data1rev!S274</f>
        <v>0</v>
      </c>
      <c r="V275" s="8" t="n">
        <f aca="false">+[3]data1rev!T274</f>
        <v>0</v>
      </c>
      <c r="W275" s="8" t="n">
        <f aca="false">+[3]data1rev!U274</f>
        <v>0</v>
      </c>
      <c r="X275" s="8" t="n">
        <f aca="false">+[3]data1rev!V274</f>
        <v>0</v>
      </c>
      <c r="Y275" s="8" t="n">
        <f aca="false">+[3]data1rev!W274</f>
        <v>0</v>
      </c>
      <c r="Z275" s="8" t="n">
        <f aca="false">+[3]data1rev!X274</f>
        <v>0</v>
      </c>
      <c r="AA275" s="8" t="n">
        <f aca="false">+[3]data1rev!Y274</f>
        <v>0</v>
      </c>
      <c r="AB275" s="9"/>
      <c r="AC275" s="9"/>
      <c r="AD275" s="9"/>
      <c r="AE275" s="9"/>
      <c r="AF275" s="9"/>
      <c r="AG275" s="9"/>
      <c r="AH275" s="9"/>
      <c r="AI275" s="9"/>
      <c r="AJ275" s="9"/>
      <c r="AK275" s="1"/>
      <c r="AL275" s="1" t="e">
        <f aca="false">SUMPRODUCT(B275:AJ275,PVCapPrice)</f>
        <v>#DIV/0!</v>
      </c>
      <c r="AM275" s="1"/>
      <c r="AN275" s="1"/>
      <c r="AO275" s="1"/>
      <c r="AP275" s="1"/>
      <c r="AQ275" s="1"/>
    </row>
    <row r="276" customFormat="false" ht="11.25" hidden="false" customHeight="false" outlineLevel="0" collapsed="false">
      <c r="A276" s="1" t="n">
        <v>274</v>
      </c>
      <c r="B276" s="16"/>
      <c r="C276" s="8" t="n">
        <f aca="false">+[3]data1rev!A275</f>
        <v>21687.04</v>
      </c>
      <c r="D276" s="8" t="n">
        <f aca="false">+[3]data1rev!B275</f>
        <v>15575.226</v>
      </c>
      <c r="E276" s="8" t="n">
        <f aca="false">+[3]data1rev!C275</f>
        <v>13222.39</v>
      </c>
      <c r="F276" s="8" t="n">
        <f aca="false">+[3]data1rev!D275</f>
        <v>13061.89</v>
      </c>
      <c r="G276" s="8" t="n">
        <f aca="false">+[3]data1rev!E275</f>
        <v>13061.89</v>
      </c>
      <c r="H276" s="8" t="n">
        <f aca="false">+[3]data1rev!F275</f>
        <v>10821.156</v>
      </c>
      <c r="I276" s="8" t="n">
        <f aca="false">+[3]data1rev!G275</f>
        <v>10791.59</v>
      </c>
      <c r="J276" s="8" t="n">
        <f aca="false">+[3]data1rev!H275</f>
        <v>10791.59</v>
      </c>
      <c r="K276" s="8" t="n">
        <f aca="false">+[3]data1rev!I275</f>
        <v>10791.59</v>
      </c>
      <c r="L276" s="8" t="n">
        <f aca="false">+[3]data1rev!J275</f>
        <v>10821.156</v>
      </c>
      <c r="M276" s="8" t="n">
        <f aca="false">+[3]data1rev!K275</f>
        <v>10791.59</v>
      </c>
      <c r="N276" s="8" t="n">
        <f aca="false">+[3]data1rev!L275</f>
        <v>10791.59</v>
      </c>
      <c r="O276" s="8" t="n">
        <f aca="false">+[3]data1rev!M275</f>
        <v>10275.62</v>
      </c>
      <c r="P276" s="8" t="n">
        <f aca="false">+[3]data1rev!N275</f>
        <v>10129.416</v>
      </c>
      <c r="Q276" s="8" t="n">
        <f aca="false">+[3]data1rev!O275</f>
        <v>10101.74</v>
      </c>
      <c r="R276" s="8" t="n">
        <f aca="false">+[3]data1rev!P275</f>
        <v>0</v>
      </c>
      <c r="S276" s="8" t="n">
        <f aca="false">+[3]data1rev!Q275</f>
        <v>0</v>
      </c>
      <c r="T276" s="8" t="n">
        <f aca="false">+[3]data1rev!R275</f>
        <v>0</v>
      </c>
      <c r="U276" s="8" t="n">
        <f aca="false">+[3]data1rev!S275</f>
        <v>0</v>
      </c>
      <c r="V276" s="8" t="n">
        <f aca="false">+[3]data1rev!T275</f>
        <v>0</v>
      </c>
      <c r="W276" s="8" t="n">
        <f aca="false">+[3]data1rev!U275</f>
        <v>0</v>
      </c>
      <c r="X276" s="8" t="n">
        <f aca="false">+[3]data1rev!V275</f>
        <v>0</v>
      </c>
      <c r="Y276" s="8" t="n">
        <f aca="false">+[3]data1rev!W275</f>
        <v>0</v>
      </c>
      <c r="Z276" s="8" t="n">
        <f aca="false">+[3]data1rev!X275</f>
        <v>0</v>
      </c>
      <c r="AA276" s="8" t="n">
        <f aca="false">+[3]data1rev!Y275</f>
        <v>0</v>
      </c>
      <c r="AB276" s="9"/>
      <c r="AC276" s="9"/>
      <c r="AD276" s="9"/>
      <c r="AE276" s="9"/>
      <c r="AF276" s="9"/>
      <c r="AG276" s="9"/>
      <c r="AH276" s="9"/>
      <c r="AI276" s="9"/>
      <c r="AJ276" s="9"/>
      <c r="AK276" s="1"/>
      <c r="AL276" s="1" t="e">
        <f aca="false">SUMPRODUCT(B276:AJ276,PVCapPrice)</f>
        <v>#DIV/0!</v>
      </c>
      <c r="AM276" s="1"/>
      <c r="AN276" s="1"/>
      <c r="AO276" s="1"/>
      <c r="AP276" s="1"/>
      <c r="AQ276" s="1"/>
    </row>
    <row r="277" customFormat="false" ht="11.25" hidden="false" customHeight="false" outlineLevel="0" collapsed="false">
      <c r="A277" s="1" t="n">
        <v>275</v>
      </c>
      <c r="B277" s="16"/>
      <c r="C277" s="8" t="n">
        <f aca="false">+[3]data1rev!A276</f>
        <v>21687.04</v>
      </c>
      <c r="D277" s="8" t="n">
        <f aca="false">+[3]data1rev!B276</f>
        <v>15575.226</v>
      </c>
      <c r="E277" s="8" t="n">
        <f aca="false">+[3]data1rev!C276</f>
        <v>13222.39</v>
      </c>
      <c r="F277" s="8" t="n">
        <f aca="false">+[3]data1rev!D276</f>
        <v>13061.89</v>
      </c>
      <c r="G277" s="8" t="n">
        <f aca="false">+[3]data1rev!E276</f>
        <v>13061.89</v>
      </c>
      <c r="H277" s="8" t="n">
        <f aca="false">+[3]data1rev!F276</f>
        <v>10821.156</v>
      </c>
      <c r="I277" s="8" t="n">
        <f aca="false">+[3]data1rev!G276</f>
        <v>10791.59</v>
      </c>
      <c r="J277" s="8" t="n">
        <f aca="false">+[3]data1rev!H276</f>
        <v>10791.59</v>
      </c>
      <c r="K277" s="8" t="n">
        <f aca="false">+[3]data1rev!I276</f>
        <v>10791.59</v>
      </c>
      <c r="L277" s="8" t="n">
        <f aca="false">+[3]data1rev!J276</f>
        <v>10821.156</v>
      </c>
      <c r="M277" s="8" t="n">
        <f aca="false">+[3]data1rev!K276</f>
        <v>10791.59</v>
      </c>
      <c r="N277" s="8" t="n">
        <f aca="false">+[3]data1rev!L276</f>
        <v>10791.59</v>
      </c>
      <c r="O277" s="8" t="n">
        <f aca="false">+[3]data1rev!M276</f>
        <v>10275.62</v>
      </c>
      <c r="P277" s="8" t="n">
        <f aca="false">+[3]data1rev!N276</f>
        <v>10129.416</v>
      </c>
      <c r="Q277" s="8" t="n">
        <f aca="false">+[3]data1rev!O276</f>
        <v>10101.74</v>
      </c>
      <c r="R277" s="8" t="n">
        <f aca="false">+[3]data1rev!P276</f>
        <v>0</v>
      </c>
      <c r="S277" s="8" t="n">
        <f aca="false">+[3]data1rev!Q276</f>
        <v>0</v>
      </c>
      <c r="T277" s="8" t="n">
        <f aca="false">+[3]data1rev!R276</f>
        <v>0</v>
      </c>
      <c r="U277" s="8" t="n">
        <f aca="false">+[3]data1rev!S276</f>
        <v>0</v>
      </c>
      <c r="V277" s="8" t="n">
        <f aca="false">+[3]data1rev!T276</f>
        <v>0</v>
      </c>
      <c r="W277" s="8" t="n">
        <f aca="false">+[3]data1rev!U276</f>
        <v>0</v>
      </c>
      <c r="X277" s="8" t="n">
        <f aca="false">+[3]data1rev!V276</f>
        <v>0</v>
      </c>
      <c r="Y277" s="8" t="n">
        <f aca="false">+[3]data1rev!W276</f>
        <v>0</v>
      </c>
      <c r="Z277" s="8" t="n">
        <f aca="false">+[3]data1rev!X276</f>
        <v>0</v>
      </c>
      <c r="AA277" s="8" t="n">
        <f aca="false">+[3]data1rev!Y276</f>
        <v>0</v>
      </c>
      <c r="AB277" s="9"/>
      <c r="AC277" s="9"/>
      <c r="AD277" s="9"/>
      <c r="AE277" s="9"/>
      <c r="AF277" s="9"/>
      <c r="AG277" s="9"/>
      <c r="AH277" s="9"/>
      <c r="AI277" s="9"/>
      <c r="AJ277" s="9"/>
      <c r="AK277" s="1"/>
      <c r="AL277" s="1" t="e">
        <f aca="false">SUMPRODUCT(B277:AJ277,PVCapPrice)</f>
        <v>#DIV/0!</v>
      </c>
      <c r="AM277" s="1"/>
      <c r="AN277" s="1"/>
      <c r="AO277" s="1"/>
      <c r="AP277" s="1"/>
      <c r="AQ277" s="1"/>
    </row>
    <row r="278" customFormat="false" ht="11.25" hidden="false" customHeight="false" outlineLevel="0" collapsed="false">
      <c r="A278" s="1" t="n">
        <v>276</v>
      </c>
      <c r="B278" s="16"/>
      <c r="C278" s="8" t="n">
        <f aca="false">+[3]data1rev!A277</f>
        <v>21687.04</v>
      </c>
      <c r="D278" s="8" t="n">
        <f aca="false">+[3]data1rev!B277</f>
        <v>15575.226</v>
      </c>
      <c r="E278" s="8" t="n">
        <f aca="false">+[3]data1rev!C277</f>
        <v>13222.39</v>
      </c>
      <c r="F278" s="8" t="n">
        <f aca="false">+[3]data1rev!D277</f>
        <v>13061.89</v>
      </c>
      <c r="G278" s="8" t="n">
        <f aca="false">+[3]data1rev!E277</f>
        <v>13061.89</v>
      </c>
      <c r="H278" s="8" t="n">
        <f aca="false">+[3]data1rev!F277</f>
        <v>10821.156</v>
      </c>
      <c r="I278" s="8" t="n">
        <f aca="false">+[3]data1rev!G277</f>
        <v>10791.59</v>
      </c>
      <c r="J278" s="8" t="n">
        <f aca="false">+[3]data1rev!H277</f>
        <v>10791.59</v>
      </c>
      <c r="K278" s="8" t="n">
        <f aca="false">+[3]data1rev!I277</f>
        <v>10791.59</v>
      </c>
      <c r="L278" s="8" t="n">
        <f aca="false">+[3]data1rev!J277</f>
        <v>10821.156</v>
      </c>
      <c r="M278" s="8" t="n">
        <f aca="false">+[3]data1rev!K277</f>
        <v>10791.59</v>
      </c>
      <c r="N278" s="8" t="n">
        <f aca="false">+[3]data1rev!L277</f>
        <v>10791.59</v>
      </c>
      <c r="O278" s="8" t="n">
        <f aca="false">+[3]data1rev!M277</f>
        <v>10275.62</v>
      </c>
      <c r="P278" s="8" t="n">
        <f aca="false">+[3]data1rev!N277</f>
        <v>10129.416</v>
      </c>
      <c r="Q278" s="8" t="n">
        <f aca="false">+[3]data1rev!O277</f>
        <v>10101.74</v>
      </c>
      <c r="R278" s="8" t="n">
        <f aca="false">+[3]data1rev!P277</f>
        <v>0</v>
      </c>
      <c r="S278" s="8" t="n">
        <f aca="false">+[3]data1rev!Q277</f>
        <v>0</v>
      </c>
      <c r="T278" s="8" t="n">
        <f aca="false">+[3]data1rev!R277</f>
        <v>0</v>
      </c>
      <c r="U278" s="8" t="n">
        <f aca="false">+[3]data1rev!S277</f>
        <v>0</v>
      </c>
      <c r="V278" s="8" t="n">
        <f aca="false">+[3]data1rev!T277</f>
        <v>0</v>
      </c>
      <c r="W278" s="8" t="n">
        <f aca="false">+[3]data1rev!U277</f>
        <v>0</v>
      </c>
      <c r="X278" s="8" t="n">
        <f aca="false">+[3]data1rev!V277</f>
        <v>0</v>
      </c>
      <c r="Y278" s="8" t="n">
        <f aca="false">+[3]data1rev!W277</f>
        <v>0</v>
      </c>
      <c r="Z278" s="8" t="n">
        <f aca="false">+[3]data1rev!X277</f>
        <v>0</v>
      </c>
      <c r="AA278" s="8" t="n">
        <f aca="false">+[3]data1rev!Y277</f>
        <v>0</v>
      </c>
      <c r="AB278" s="9"/>
      <c r="AC278" s="9"/>
      <c r="AD278" s="9"/>
      <c r="AE278" s="9"/>
      <c r="AF278" s="9"/>
      <c r="AG278" s="9"/>
      <c r="AH278" s="9"/>
      <c r="AI278" s="9"/>
      <c r="AJ278" s="9"/>
      <c r="AK278" s="1"/>
      <c r="AL278" s="1" t="e">
        <f aca="false">SUMPRODUCT(B278:AJ278,PVCapPrice)</f>
        <v>#DIV/0!</v>
      </c>
      <c r="AM278" s="1"/>
      <c r="AN278" s="1"/>
      <c r="AO278" s="1"/>
      <c r="AP278" s="1"/>
      <c r="AQ278" s="1"/>
    </row>
    <row r="279" customFormat="false" ht="11.25" hidden="false" customHeight="false" outlineLevel="0" collapsed="false">
      <c r="A279" s="1" t="n">
        <v>277</v>
      </c>
      <c r="B279" s="16"/>
      <c r="C279" s="8" t="n">
        <f aca="false">+[3]data1rev!A278</f>
        <v>21687.04</v>
      </c>
      <c r="D279" s="8" t="n">
        <f aca="false">+[3]data1rev!B278</f>
        <v>15575.226</v>
      </c>
      <c r="E279" s="8" t="n">
        <f aca="false">+[3]data1rev!C278</f>
        <v>13222.39</v>
      </c>
      <c r="F279" s="8" t="n">
        <f aca="false">+[3]data1rev!D278</f>
        <v>13061.89</v>
      </c>
      <c r="G279" s="8" t="n">
        <f aca="false">+[3]data1rev!E278</f>
        <v>13061.89</v>
      </c>
      <c r="H279" s="8" t="n">
        <f aca="false">+[3]data1rev!F278</f>
        <v>10821.156</v>
      </c>
      <c r="I279" s="8" t="n">
        <f aca="false">+[3]data1rev!G278</f>
        <v>10791.59</v>
      </c>
      <c r="J279" s="8" t="n">
        <f aca="false">+[3]data1rev!H278</f>
        <v>10791.59</v>
      </c>
      <c r="K279" s="8" t="n">
        <f aca="false">+[3]data1rev!I278</f>
        <v>10791.59</v>
      </c>
      <c r="L279" s="8" t="n">
        <f aca="false">+[3]data1rev!J278</f>
        <v>10821.156</v>
      </c>
      <c r="M279" s="8" t="n">
        <f aca="false">+[3]data1rev!K278</f>
        <v>10791.59</v>
      </c>
      <c r="N279" s="8" t="n">
        <f aca="false">+[3]data1rev!L278</f>
        <v>10791.59</v>
      </c>
      <c r="O279" s="8" t="n">
        <f aca="false">+[3]data1rev!M278</f>
        <v>10275.62</v>
      </c>
      <c r="P279" s="8" t="n">
        <f aca="false">+[3]data1rev!N278</f>
        <v>10129.416</v>
      </c>
      <c r="Q279" s="8" t="n">
        <f aca="false">+[3]data1rev!O278</f>
        <v>10101.74</v>
      </c>
      <c r="R279" s="8" t="n">
        <f aca="false">+[3]data1rev!P278</f>
        <v>0</v>
      </c>
      <c r="S279" s="8" t="n">
        <f aca="false">+[3]data1rev!Q278</f>
        <v>0</v>
      </c>
      <c r="T279" s="8" t="n">
        <f aca="false">+[3]data1rev!R278</f>
        <v>0</v>
      </c>
      <c r="U279" s="8" t="n">
        <f aca="false">+[3]data1rev!S278</f>
        <v>0</v>
      </c>
      <c r="V279" s="8" t="n">
        <f aca="false">+[3]data1rev!T278</f>
        <v>0</v>
      </c>
      <c r="W279" s="8" t="n">
        <f aca="false">+[3]data1rev!U278</f>
        <v>0</v>
      </c>
      <c r="X279" s="8" t="n">
        <f aca="false">+[3]data1rev!V278</f>
        <v>0</v>
      </c>
      <c r="Y279" s="8" t="n">
        <f aca="false">+[3]data1rev!W278</f>
        <v>0</v>
      </c>
      <c r="Z279" s="8" t="n">
        <f aca="false">+[3]data1rev!X278</f>
        <v>0</v>
      </c>
      <c r="AA279" s="8" t="n">
        <f aca="false">+[3]data1rev!Y278</f>
        <v>0</v>
      </c>
      <c r="AB279" s="9"/>
      <c r="AC279" s="9"/>
      <c r="AD279" s="9"/>
      <c r="AE279" s="9"/>
      <c r="AF279" s="9"/>
      <c r="AG279" s="9"/>
      <c r="AH279" s="9"/>
      <c r="AI279" s="9"/>
      <c r="AJ279" s="9"/>
      <c r="AK279" s="1"/>
      <c r="AL279" s="1" t="e">
        <f aca="false">SUMPRODUCT(B279:AJ279,PVCapPrice)</f>
        <v>#DIV/0!</v>
      </c>
      <c r="AM279" s="1"/>
      <c r="AN279" s="1"/>
      <c r="AO279" s="1"/>
      <c r="AP279" s="1"/>
      <c r="AQ279" s="1"/>
    </row>
    <row r="280" customFormat="false" ht="11.25" hidden="false" customHeight="false" outlineLevel="0" collapsed="false">
      <c r="A280" s="1" t="n">
        <v>278</v>
      </c>
      <c r="B280" s="16"/>
      <c r="C280" s="8" t="n">
        <f aca="false">+[3]data1rev!A279</f>
        <v>21687.04</v>
      </c>
      <c r="D280" s="8" t="n">
        <f aca="false">+[3]data1rev!B279</f>
        <v>15575.226</v>
      </c>
      <c r="E280" s="8" t="n">
        <f aca="false">+[3]data1rev!C279</f>
        <v>13222.39</v>
      </c>
      <c r="F280" s="8" t="n">
        <f aca="false">+[3]data1rev!D279</f>
        <v>13061.89</v>
      </c>
      <c r="G280" s="8" t="n">
        <f aca="false">+[3]data1rev!E279</f>
        <v>13061.89</v>
      </c>
      <c r="H280" s="8" t="n">
        <f aca="false">+[3]data1rev!F279</f>
        <v>10821.156</v>
      </c>
      <c r="I280" s="8" t="n">
        <f aca="false">+[3]data1rev!G279</f>
        <v>10791.59</v>
      </c>
      <c r="J280" s="8" t="n">
        <f aca="false">+[3]data1rev!H279</f>
        <v>10791.59</v>
      </c>
      <c r="K280" s="8" t="n">
        <f aca="false">+[3]data1rev!I279</f>
        <v>10791.59</v>
      </c>
      <c r="L280" s="8" t="n">
        <f aca="false">+[3]data1rev!J279</f>
        <v>10821.156</v>
      </c>
      <c r="M280" s="8" t="n">
        <f aca="false">+[3]data1rev!K279</f>
        <v>10791.59</v>
      </c>
      <c r="N280" s="8" t="n">
        <f aca="false">+[3]data1rev!L279</f>
        <v>10791.59</v>
      </c>
      <c r="O280" s="8" t="n">
        <f aca="false">+[3]data1rev!M279</f>
        <v>10275.62</v>
      </c>
      <c r="P280" s="8" t="n">
        <f aca="false">+[3]data1rev!N279</f>
        <v>10129.416</v>
      </c>
      <c r="Q280" s="8" t="n">
        <f aca="false">+[3]data1rev!O279</f>
        <v>10101.74</v>
      </c>
      <c r="R280" s="8" t="n">
        <f aca="false">+[3]data1rev!P279</f>
        <v>0</v>
      </c>
      <c r="S280" s="8" t="n">
        <f aca="false">+[3]data1rev!Q279</f>
        <v>0</v>
      </c>
      <c r="T280" s="8" t="n">
        <f aca="false">+[3]data1rev!R279</f>
        <v>0</v>
      </c>
      <c r="U280" s="8" t="n">
        <f aca="false">+[3]data1rev!S279</f>
        <v>0</v>
      </c>
      <c r="V280" s="8" t="n">
        <f aca="false">+[3]data1rev!T279</f>
        <v>0</v>
      </c>
      <c r="W280" s="8" t="n">
        <f aca="false">+[3]data1rev!U279</f>
        <v>0</v>
      </c>
      <c r="X280" s="8" t="n">
        <f aca="false">+[3]data1rev!V279</f>
        <v>0</v>
      </c>
      <c r="Y280" s="8" t="n">
        <f aca="false">+[3]data1rev!W279</f>
        <v>0</v>
      </c>
      <c r="Z280" s="8" t="n">
        <f aca="false">+[3]data1rev!X279</f>
        <v>0</v>
      </c>
      <c r="AA280" s="8" t="n">
        <f aca="false">+[3]data1rev!Y279</f>
        <v>0</v>
      </c>
      <c r="AB280" s="9"/>
      <c r="AC280" s="9"/>
      <c r="AD280" s="9"/>
      <c r="AE280" s="9"/>
      <c r="AF280" s="9"/>
      <c r="AG280" s="9"/>
      <c r="AH280" s="9"/>
      <c r="AI280" s="9"/>
      <c r="AJ280" s="9"/>
      <c r="AK280" s="1"/>
      <c r="AL280" s="1" t="e">
        <f aca="false">SUMPRODUCT(B280:AJ280,PVCapPrice)</f>
        <v>#DIV/0!</v>
      </c>
      <c r="AM280" s="1"/>
      <c r="AN280" s="1"/>
      <c r="AO280" s="1"/>
      <c r="AP280" s="1"/>
      <c r="AQ280" s="1"/>
    </row>
    <row r="281" customFormat="false" ht="11.25" hidden="false" customHeight="false" outlineLevel="0" collapsed="false">
      <c r="A281" s="1" t="n">
        <v>279</v>
      </c>
      <c r="B281" s="16"/>
      <c r="C281" s="8" t="n">
        <f aca="false">+[3]data1rev!A280</f>
        <v>21687.04</v>
      </c>
      <c r="D281" s="8" t="n">
        <f aca="false">+[3]data1rev!B280</f>
        <v>15575.226</v>
      </c>
      <c r="E281" s="8" t="n">
        <f aca="false">+[3]data1rev!C280</f>
        <v>13222.39</v>
      </c>
      <c r="F281" s="8" t="n">
        <f aca="false">+[3]data1rev!D280</f>
        <v>13061.89</v>
      </c>
      <c r="G281" s="8" t="n">
        <f aca="false">+[3]data1rev!E280</f>
        <v>13061.89</v>
      </c>
      <c r="H281" s="8" t="n">
        <f aca="false">+[3]data1rev!F280</f>
        <v>10821.156</v>
      </c>
      <c r="I281" s="8" t="n">
        <f aca="false">+[3]data1rev!G280</f>
        <v>10791.59</v>
      </c>
      <c r="J281" s="8" t="n">
        <f aca="false">+[3]data1rev!H280</f>
        <v>10791.59</v>
      </c>
      <c r="K281" s="8" t="n">
        <f aca="false">+[3]data1rev!I280</f>
        <v>10791.59</v>
      </c>
      <c r="L281" s="8" t="n">
        <f aca="false">+[3]data1rev!J280</f>
        <v>10821.156</v>
      </c>
      <c r="M281" s="8" t="n">
        <f aca="false">+[3]data1rev!K280</f>
        <v>10791.59</v>
      </c>
      <c r="N281" s="8" t="n">
        <f aca="false">+[3]data1rev!L280</f>
        <v>10791.59</v>
      </c>
      <c r="O281" s="8" t="n">
        <f aca="false">+[3]data1rev!M280</f>
        <v>10275.62</v>
      </c>
      <c r="P281" s="8" t="n">
        <f aca="false">+[3]data1rev!N280</f>
        <v>10129.416</v>
      </c>
      <c r="Q281" s="8" t="n">
        <f aca="false">+[3]data1rev!O280</f>
        <v>10101.74</v>
      </c>
      <c r="R281" s="8" t="n">
        <f aca="false">+[3]data1rev!P280</f>
        <v>0</v>
      </c>
      <c r="S281" s="8" t="n">
        <f aca="false">+[3]data1rev!Q280</f>
        <v>0</v>
      </c>
      <c r="T281" s="8" t="n">
        <f aca="false">+[3]data1rev!R280</f>
        <v>0</v>
      </c>
      <c r="U281" s="8" t="n">
        <f aca="false">+[3]data1rev!S280</f>
        <v>0</v>
      </c>
      <c r="V281" s="8" t="n">
        <f aca="false">+[3]data1rev!T280</f>
        <v>0</v>
      </c>
      <c r="W281" s="8" t="n">
        <f aca="false">+[3]data1rev!U280</f>
        <v>0</v>
      </c>
      <c r="X281" s="8" t="n">
        <f aca="false">+[3]data1rev!V280</f>
        <v>0</v>
      </c>
      <c r="Y281" s="8" t="n">
        <f aca="false">+[3]data1rev!W280</f>
        <v>0</v>
      </c>
      <c r="Z281" s="8" t="n">
        <f aca="false">+[3]data1rev!X280</f>
        <v>0</v>
      </c>
      <c r="AA281" s="8" t="n">
        <f aca="false">+[3]data1rev!Y280</f>
        <v>0</v>
      </c>
      <c r="AB281" s="9"/>
      <c r="AC281" s="9"/>
      <c r="AD281" s="9"/>
      <c r="AE281" s="9"/>
      <c r="AF281" s="9"/>
      <c r="AG281" s="9"/>
      <c r="AH281" s="9"/>
      <c r="AI281" s="9"/>
      <c r="AJ281" s="9"/>
      <c r="AK281" s="1"/>
      <c r="AL281" s="1" t="e">
        <f aca="false">SUMPRODUCT(B281:AJ281,PVCapPrice)</f>
        <v>#DIV/0!</v>
      </c>
      <c r="AM281" s="1"/>
      <c r="AN281" s="1"/>
      <c r="AO281" s="1"/>
      <c r="AP281" s="1"/>
      <c r="AQ281" s="1"/>
    </row>
    <row r="282" customFormat="false" ht="11.25" hidden="false" customHeight="false" outlineLevel="0" collapsed="false">
      <c r="A282" s="1" t="n">
        <v>280</v>
      </c>
      <c r="B282" s="16"/>
      <c r="C282" s="8" t="n">
        <f aca="false">+[3]data1rev!A281</f>
        <v>21687.04</v>
      </c>
      <c r="D282" s="8" t="n">
        <f aca="false">+[3]data1rev!B281</f>
        <v>15575.226</v>
      </c>
      <c r="E282" s="8" t="n">
        <f aca="false">+[3]data1rev!C281</f>
        <v>13222.39</v>
      </c>
      <c r="F282" s="8" t="n">
        <f aca="false">+[3]data1rev!D281</f>
        <v>13061.89</v>
      </c>
      <c r="G282" s="8" t="n">
        <f aca="false">+[3]data1rev!E281</f>
        <v>13061.89</v>
      </c>
      <c r="H282" s="8" t="n">
        <f aca="false">+[3]data1rev!F281</f>
        <v>10821.156</v>
      </c>
      <c r="I282" s="8" t="n">
        <f aca="false">+[3]data1rev!G281</f>
        <v>10791.59</v>
      </c>
      <c r="J282" s="8" t="n">
        <f aca="false">+[3]data1rev!H281</f>
        <v>10791.59</v>
      </c>
      <c r="K282" s="8" t="n">
        <f aca="false">+[3]data1rev!I281</f>
        <v>10791.59</v>
      </c>
      <c r="L282" s="8" t="n">
        <f aca="false">+[3]data1rev!J281</f>
        <v>10821.156</v>
      </c>
      <c r="M282" s="8" t="n">
        <f aca="false">+[3]data1rev!K281</f>
        <v>10791.59</v>
      </c>
      <c r="N282" s="8" t="n">
        <f aca="false">+[3]data1rev!L281</f>
        <v>10791.59</v>
      </c>
      <c r="O282" s="8" t="n">
        <f aca="false">+[3]data1rev!M281</f>
        <v>10275.62</v>
      </c>
      <c r="P282" s="8" t="n">
        <f aca="false">+[3]data1rev!N281</f>
        <v>10129.416</v>
      </c>
      <c r="Q282" s="8" t="n">
        <f aca="false">+[3]data1rev!O281</f>
        <v>10101.74</v>
      </c>
      <c r="R282" s="8" t="n">
        <f aca="false">+[3]data1rev!P281</f>
        <v>0</v>
      </c>
      <c r="S282" s="8" t="n">
        <f aca="false">+[3]data1rev!Q281</f>
        <v>0</v>
      </c>
      <c r="T282" s="8" t="n">
        <f aca="false">+[3]data1rev!R281</f>
        <v>0</v>
      </c>
      <c r="U282" s="8" t="n">
        <f aca="false">+[3]data1rev!S281</f>
        <v>0</v>
      </c>
      <c r="V282" s="8" t="n">
        <f aca="false">+[3]data1rev!T281</f>
        <v>0</v>
      </c>
      <c r="W282" s="8" t="n">
        <f aca="false">+[3]data1rev!U281</f>
        <v>0</v>
      </c>
      <c r="X282" s="8" t="n">
        <f aca="false">+[3]data1rev!V281</f>
        <v>0</v>
      </c>
      <c r="Y282" s="8" t="n">
        <f aca="false">+[3]data1rev!W281</f>
        <v>0</v>
      </c>
      <c r="Z282" s="8" t="n">
        <f aca="false">+[3]data1rev!X281</f>
        <v>0</v>
      </c>
      <c r="AA282" s="8" t="n">
        <f aca="false">+[3]data1rev!Y281</f>
        <v>0</v>
      </c>
      <c r="AB282" s="9"/>
      <c r="AC282" s="9"/>
      <c r="AD282" s="9"/>
      <c r="AE282" s="9"/>
      <c r="AF282" s="9"/>
      <c r="AG282" s="9"/>
      <c r="AH282" s="9"/>
      <c r="AI282" s="9"/>
      <c r="AJ282" s="9"/>
      <c r="AK282" s="1"/>
      <c r="AL282" s="1" t="e">
        <f aca="false">SUMPRODUCT(B282:AJ282,PVCapPrice)</f>
        <v>#DIV/0!</v>
      </c>
      <c r="AM282" s="1"/>
      <c r="AN282" s="1"/>
      <c r="AO282" s="1"/>
      <c r="AP282" s="1"/>
      <c r="AQ282" s="1"/>
    </row>
    <row r="283" customFormat="false" ht="11.25" hidden="false" customHeight="false" outlineLevel="0" collapsed="false">
      <c r="A283" s="1" t="n">
        <v>281</v>
      </c>
      <c r="B283" s="16"/>
      <c r="C283" s="8" t="n">
        <f aca="false">+[3]data1rev!A282</f>
        <v>21687.04</v>
      </c>
      <c r="D283" s="8" t="n">
        <f aca="false">+[3]data1rev!B282</f>
        <v>15575.226</v>
      </c>
      <c r="E283" s="8" t="n">
        <f aca="false">+[3]data1rev!C282</f>
        <v>13222.39</v>
      </c>
      <c r="F283" s="8" t="n">
        <f aca="false">+[3]data1rev!D282</f>
        <v>13061.89</v>
      </c>
      <c r="G283" s="8" t="n">
        <f aca="false">+[3]data1rev!E282</f>
        <v>13061.89</v>
      </c>
      <c r="H283" s="8" t="n">
        <f aca="false">+[3]data1rev!F282</f>
        <v>10821.156</v>
      </c>
      <c r="I283" s="8" t="n">
        <f aca="false">+[3]data1rev!G282</f>
        <v>10791.59</v>
      </c>
      <c r="J283" s="8" t="n">
        <f aca="false">+[3]data1rev!H282</f>
        <v>10791.59</v>
      </c>
      <c r="K283" s="8" t="n">
        <f aca="false">+[3]data1rev!I282</f>
        <v>10791.59</v>
      </c>
      <c r="L283" s="8" t="n">
        <f aca="false">+[3]data1rev!J282</f>
        <v>10821.156</v>
      </c>
      <c r="M283" s="8" t="n">
        <f aca="false">+[3]data1rev!K282</f>
        <v>10791.59</v>
      </c>
      <c r="N283" s="8" t="n">
        <f aca="false">+[3]data1rev!L282</f>
        <v>10791.59</v>
      </c>
      <c r="O283" s="8" t="n">
        <f aca="false">+[3]data1rev!M282</f>
        <v>10275.62</v>
      </c>
      <c r="P283" s="8" t="n">
        <f aca="false">+[3]data1rev!N282</f>
        <v>10129.416</v>
      </c>
      <c r="Q283" s="8" t="n">
        <f aca="false">+[3]data1rev!O282</f>
        <v>10101.74</v>
      </c>
      <c r="R283" s="8" t="n">
        <f aca="false">+[3]data1rev!P282</f>
        <v>0</v>
      </c>
      <c r="S283" s="8" t="n">
        <f aca="false">+[3]data1rev!Q282</f>
        <v>0</v>
      </c>
      <c r="T283" s="8" t="n">
        <f aca="false">+[3]data1rev!R282</f>
        <v>0</v>
      </c>
      <c r="U283" s="8" t="n">
        <f aca="false">+[3]data1rev!S282</f>
        <v>0</v>
      </c>
      <c r="V283" s="8" t="n">
        <f aca="false">+[3]data1rev!T282</f>
        <v>0</v>
      </c>
      <c r="W283" s="8" t="n">
        <f aca="false">+[3]data1rev!U282</f>
        <v>0</v>
      </c>
      <c r="X283" s="8" t="n">
        <f aca="false">+[3]data1rev!V282</f>
        <v>0</v>
      </c>
      <c r="Y283" s="8" t="n">
        <f aca="false">+[3]data1rev!W282</f>
        <v>0</v>
      </c>
      <c r="Z283" s="8" t="n">
        <f aca="false">+[3]data1rev!X282</f>
        <v>0</v>
      </c>
      <c r="AA283" s="8" t="n">
        <f aca="false">+[3]data1rev!Y282</f>
        <v>0</v>
      </c>
      <c r="AB283" s="9"/>
      <c r="AC283" s="9"/>
      <c r="AD283" s="9"/>
      <c r="AE283" s="9"/>
      <c r="AF283" s="9"/>
      <c r="AG283" s="9"/>
      <c r="AH283" s="9"/>
      <c r="AI283" s="9"/>
      <c r="AJ283" s="9"/>
      <c r="AK283" s="1"/>
      <c r="AL283" s="1" t="e">
        <f aca="false">SUMPRODUCT(B283:AJ283,PVCapPrice)</f>
        <v>#DIV/0!</v>
      </c>
      <c r="AM283" s="1"/>
      <c r="AN283" s="1"/>
      <c r="AO283" s="1"/>
      <c r="AP283" s="1"/>
      <c r="AQ283" s="1"/>
    </row>
    <row r="284" customFormat="false" ht="11.25" hidden="false" customHeight="false" outlineLevel="0" collapsed="false">
      <c r="A284" s="1" t="n">
        <v>282</v>
      </c>
      <c r="B284" s="16"/>
      <c r="C284" s="8" t="n">
        <f aca="false">+[3]data1rev!A283</f>
        <v>21687.04</v>
      </c>
      <c r="D284" s="8" t="n">
        <f aca="false">+[3]data1rev!B283</f>
        <v>15575.226</v>
      </c>
      <c r="E284" s="8" t="n">
        <f aca="false">+[3]data1rev!C283</f>
        <v>13222.39</v>
      </c>
      <c r="F284" s="8" t="n">
        <f aca="false">+[3]data1rev!D283</f>
        <v>13061.89</v>
      </c>
      <c r="G284" s="8" t="n">
        <f aca="false">+[3]data1rev!E283</f>
        <v>13061.89</v>
      </c>
      <c r="H284" s="8" t="n">
        <f aca="false">+[3]data1rev!F283</f>
        <v>10821.156</v>
      </c>
      <c r="I284" s="8" t="n">
        <f aca="false">+[3]data1rev!G283</f>
        <v>10791.59</v>
      </c>
      <c r="J284" s="8" t="n">
        <f aca="false">+[3]data1rev!H283</f>
        <v>10791.59</v>
      </c>
      <c r="K284" s="8" t="n">
        <f aca="false">+[3]data1rev!I283</f>
        <v>10791.59</v>
      </c>
      <c r="L284" s="8" t="n">
        <f aca="false">+[3]data1rev!J283</f>
        <v>10821.156</v>
      </c>
      <c r="M284" s="8" t="n">
        <f aca="false">+[3]data1rev!K283</f>
        <v>10791.59</v>
      </c>
      <c r="N284" s="8" t="n">
        <f aca="false">+[3]data1rev!L283</f>
        <v>10791.59</v>
      </c>
      <c r="O284" s="8" t="n">
        <f aca="false">+[3]data1rev!M283</f>
        <v>10275.62</v>
      </c>
      <c r="P284" s="8" t="n">
        <f aca="false">+[3]data1rev!N283</f>
        <v>10129.416</v>
      </c>
      <c r="Q284" s="8" t="n">
        <f aca="false">+[3]data1rev!O283</f>
        <v>10101.74</v>
      </c>
      <c r="R284" s="8" t="n">
        <f aca="false">+[3]data1rev!P283</f>
        <v>0</v>
      </c>
      <c r="S284" s="8" t="n">
        <f aca="false">+[3]data1rev!Q283</f>
        <v>0</v>
      </c>
      <c r="T284" s="8" t="n">
        <f aca="false">+[3]data1rev!R283</f>
        <v>0</v>
      </c>
      <c r="U284" s="8" t="n">
        <f aca="false">+[3]data1rev!S283</f>
        <v>0</v>
      </c>
      <c r="V284" s="8" t="n">
        <f aca="false">+[3]data1rev!T283</f>
        <v>0</v>
      </c>
      <c r="W284" s="8" t="n">
        <f aca="false">+[3]data1rev!U283</f>
        <v>0</v>
      </c>
      <c r="X284" s="8" t="n">
        <f aca="false">+[3]data1rev!V283</f>
        <v>0</v>
      </c>
      <c r="Y284" s="8" t="n">
        <f aca="false">+[3]data1rev!W283</f>
        <v>0</v>
      </c>
      <c r="Z284" s="8" t="n">
        <f aca="false">+[3]data1rev!X283</f>
        <v>0</v>
      </c>
      <c r="AA284" s="8" t="n">
        <f aca="false">+[3]data1rev!Y283</f>
        <v>0</v>
      </c>
      <c r="AB284" s="9"/>
      <c r="AC284" s="9"/>
      <c r="AD284" s="9"/>
      <c r="AE284" s="9"/>
      <c r="AF284" s="9"/>
      <c r="AG284" s="9"/>
      <c r="AH284" s="9"/>
      <c r="AI284" s="9"/>
      <c r="AJ284" s="9"/>
      <c r="AK284" s="1"/>
      <c r="AL284" s="1" t="e">
        <f aca="false">SUMPRODUCT(B284:AJ284,PVCapPrice)</f>
        <v>#DIV/0!</v>
      </c>
      <c r="AM284" s="1"/>
      <c r="AN284" s="1"/>
      <c r="AO284" s="1"/>
      <c r="AP284" s="1"/>
      <c r="AQ284" s="1"/>
    </row>
    <row r="285" customFormat="false" ht="11.25" hidden="false" customHeight="false" outlineLevel="0" collapsed="false">
      <c r="A285" s="1" t="n">
        <v>283</v>
      </c>
      <c r="B285" s="16"/>
      <c r="C285" s="8" t="n">
        <f aca="false">+[3]data1rev!A284</f>
        <v>21687.04</v>
      </c>
      <c r="D285" s="8" t="n">
        <f aca="false">+[3]data1rev!B284</f>
        <v>15575.226</v>
      </c>
      <c r="E285" s="8" t="n">
        <f aca="false">+[3]data1rev!C284</f>
        <v>13222.39</v>
      </c>
      <c r="F285" s="8" t="n">
        <f aca="false">+[3]data1rev!D284</f>
        <v>13061.89</v>
      </c>
      <c r="G285" s="8" t="n">
        <f aca="false">+[3]data1rev!E284</f>
        <v>13061.89</v>
      </c>
      <c r="H285" s="8" t="n">
        <f aca="false">+[3]data1rev!F284</f>
        <v>10821.156</v>
      </c>
      <c r="I285" s="8" t="n">
        <f aca="false">+[3]data1rev!G284</f>
        <v>10791.59</v>
      </c>
      <c r="J285" s="8" t="n">
        <f aca="false">+[3]data1rev!H284</f>
        <v>10791.59</v>
      </c>
      <c r="K285" s="8" t="n">
        <f aca="false">+[3]data1rev!I284</f>
        <v>10791.59</v>
      </c>
      <c r="L285" s="8" t="n">
        <f aca="false">+[3]data1rev!J284</f>
        <v>10821.156</v>
      </c>
      <c r="M285" s="8" t="n">
        <f aca="false">+[3]data1rev!K284</f>
        <v>10791.59</v>
      </c>
      <c r="N285" s="8" t="n">
        <f aca="false">+[3]data1rev!L284</f>
        <v>10791.59</v>
      </c>
      <c r="O285" s="8" t="n">
        <f aca="false">+[3]data1rev!M284</f>
        <v>10275.62</v>
      </c>
      <c r="P285" s="8" t="n">
        <f aca="false">+[3]data1rev!N284</f>
        <v>10129.416</v>
      </c>
      <c r="Q285" s="8" t="n">
        <f aca="false">+[3]data1rev!O284</f>
        <v>10101.74</v>
      </c>
      <c r="R285" s="8" t="n">
        <f aca="false">+[3]data1rev!P284</f>
        <v>0</v>
      </c>
      <c r="S285" s="8" t="n">
        <f aca="false">+[3]data1rev!Q284</f>
        <v>0</v>
      </c>
      <c r="T285" s="8" t="n">
        <f aca="false">+[3]data1rev!R284</f>
        <v>0</v>
      </c>
      <c r="U285" s="8" t="n">
        <f aca="false">+[3]data1rev!S284</f>
        <v>0</v>
      </c>
      <c r="V285" s="8" t="n">
        <f aca="false">+[3]data1rev!T284</f>
        <v>0</v>
      </c>
      <c r="W285" s="8" t="n">
        <f aca="false">+[3]data1rev!U284</f>
        <v>0</v>
      </c>
      <c r="X285" s="8" t="n">
        <f aca="false">+[3]data1rev!V284</f>
        <v>0</v>
      </c>
      <c r="Y285" s="8" t="n">
        <f aca="false">+[3]data1rev!W284</f>
        <v>0</v>
      </c>
      <c r="Z285" s="8" t="n">
        <f aca="false">+[3]data1rev!X284</f>
        <v>0</v>
      </c>
      <c r="AA285" s="8" t="n">
        <f aca="false">+[3]data1rev!Y284</f>
        <v>0</v>
      </c>
      <c r="AB285" s="9"/>
      <c r="AC285" s="9"/>
      <c r="AD285" s="9"/>
      <c r="AE285" s="9"/>
      <c r="AF285" s="9"/>
      <c r="AG285" s="9"/>
      <c r="AH285" s="9"/>
      <c r="AI285" s="9"/>
      <c r="AJ285" s="9"/>
      <c r="AK285" s="1"/>
      <c r="AL285" s="1" t="e">
        <f aca="false">SUMPRODUCT(B285:AJ285,PVCapPrice)</f>
        <v>#DIV/0!</v>
      </c>
      <c r="AM285" s="1"/>
      <c r="AN285" s="1"/>
      <c r="AO285" s="1"/>
      <c r="AP285" s="1"/>
      <c r="AQ285" s="1"/>
    </row>
    <row r="286" customFormat="false" ht="11.25" hidden="false" customHeight="false" outlineLevel="0" collapsed="false">
      <c r="A286" s="1" t="n">
        <v>284</v>
      </c>
      <c r="B286" s="16"/>
      <c r="C286" s="8" t="n">
        <f aca="false">+[3]data1rev!A285</f>
        <v>21687.04</v>
      </c>
      <c r="D286" s="8" t="n">
        <f aca="false">+[3]data1rev!B285</f>
        <v>15575.226</v>
      </c>
      <c r="E286" s="8" t="n">
        <f aca="false">+[3]data1rev!C285</f>
        <v>13222.39</v>
      </c>
      <c r="F286" s="8" t="n">
        <f aca="false">+[3]data1rev!D285</f>
        <v>13061.89</v>
      </c>
      <c r="G286" s="8" t="n">
        <f aca="false">+[3]data1rev!E285</f>
        <v>13061.89</v>
      </c>
      <c r="H286" s="8" t="n">
        <f aca="false">+[3]data1rev!F285</f>
        <v>10821.156</v>
      </c>
      <c r="I286" s="8" t="n">
        <f aca="false">+[3]data1rev!G285</f>
        <v>10791.59</v>
      </c>
      <c r="J286" s="8" t="n">
        <f aca="false">+[3]data1rev!H285</f>
        <v>10791.59</v>
      </c>
      <c r="K286" s="8" t="n">
        <f aca="false">+[3]data1rev!I285</f>
        <v>10791.59</v>
      </c>
      <c r="L286" s="8" t="n">
        <f aca="false">+[3]data1rev!J285</f>
        <v>10821.156</v>
      </c>
      <c r="M286" s="8" t="n">
        <f aca="false">+[3]data1rev!K285</f>
        <v>10791.59</v>
      </c>
      <c r="N286" s="8" t="n">
        <f aca="false">+[3]data1rev!L285</f>
        <v>10791.59</v>
      </c>
      <c r="O286" s="8" t="n">
        <f aca="false">+[3]data1rev!M285</f>
        <v>10275.62</v>
      </c>
      <c r="P286" s="8" t="n">
        <f aca="false">+[3]data1rev!N285</f>
        <v>10129.416</v>
      </c>
      <c r="Q286" s="8" t="n">
        <f aca="false">+[3]data1rev!O285</f>
        <v>10101.74</v>
      </c>
      <c r="R286" s="8" t="n">
        <f aca="false">+[3]data1rev!P285</f>
        <v>0</v>
      </c>
      <c r="S286" s="8" t="n">
        <f aca="false">+[3]data1rev!Q285</f>
        <v>0</v>
      </c>
      <c r="T286" s="8" t="n">
        <f aca="false">+[3]data1rev!R285</f>
        <v>0</v>
      </c>
      <c r="U286" s="8" t="n">
        <f aca="false">+[3]data1rev!S285</f>
        <v>0</v>
      </c>
      <c r="V286" s="8" t="n">
        <f aca="false">+[3]data1rev!T285</f>
        <v>0</v>
      </c>
      <c r="W286" s="8" t="n">
        <f aca="false">+[3]data1rev!U285</f>
        <v>0</v>
      </c>
      <c r="X286" s="8" t="n">
        <f aca="false">+[3]data1rev!V285</f>
        <v>0</v>
      </c>
      <c r="Y286" s="8" t="n">
        <f aca="false">+[3]data1rev!W285</f>
        <v>0</v>
      </c>
      <c r="Z286" s="8" t="n">
        <f aca="false">+[3]data1rev!X285</f>
        <v>0</v>
      </c>
      <c r="AA286" s="8" t="n">
        <f aca="false">+[3]data1rev!Y285</f>
        <v>0</v>
      </c>
      <c r="AB286" s="9"/>
      <c r="AC286" s="9"/>
      <c r="AD286" s="9"/>
      <c r="AE286" s="9"/>
      <c r="AF286" s="9"/>
      <c r="AG286" s="9"/>
      <c r="AH286" s="9"/>
      <c r="AI286" s="9"/>
      <c r="AJ286" s="9"/>
      <c r="AK286" s="1"/>
      <c r="AL286" s="1" t="e">
        <f aca="false">SUMPRODUCT(B286:AJ286,PVCapPrice)</f>
        <v>#DIV/0!</v>
      </c>
      <c r="AM286" s="1"/>
      <c r="AN286" s="1"/>
      <c r="AO286" s="1"/>
      <c r="AP286" s="1"/>
      <c r="AQ286" s="1"/>
    </row>
    <row r="287" customFormat="false" ht="11.25" hidden="false" customHeight="false" outlineLevel="0" collapsed="false">
      <c r="A287" s="1" t="n">
        <v>285</v>
      </c>
      <c r="B287" s="16"/>
      <c r="C287" s="8" t="n">
        <f aca="false">+[3]data1rev!A286</f>
        <v>21687.04</v>
      </c>
      <c r="D287" s="8" t="n">
        <f aca="false">+[3]data1rev!B286</f>
        <v>15575.226</v>
      </c>
      <c r="E287" s="8" t="n">
        <f aca="false">+[3]data1rev!C286</f>
        <v>13222.39</v>
      </c>
      <c r="F287" s="8" t="n">
        <f aca="false">+[3]data1rev!D286</f>
        <v>13061.89</v>
      </c>
      <c r="G287" s="8" t="n">
        <f aca="false">+[3]data1rev!E286</f>
        <v>13061.89</v>
      </c>
      <c r="H287" s="8" t="n">
        <f aca="false">+[3]data1rev!F286</f>
        <v>10821.156</v>
      </c>
      <c r="I287" s="8" t="n">
        <f aca="false">+[3]data1rev!G286</f>
        <v>10791.59</v>
      </c>
      <c r="J287" s="8" t="n">
        <f aca="false">+[3]data1rev!H286</f>
        <v>10791.59</v>
      </c>
      <c r="K287" s="8" t="n">
        <f aca="false">+[3]data1rev!I286</f>
        <v>10791.59</v>
      </c>
      <c r="L287" s="8" t="n">
        <f aca="false">+[3]data1rev!J286</f>
        <v>10821.156</v>
      </c>
      <c r="M287" s="8" t="n">
        <f aca="false">+[3]data1rev!K286</f>
        <v>10791.59</v>
      </c>
      <c r="N287" s="8" t="n">
        <f aca="false">+[3]data1rev!L286</f>
        <v>10791.59</v>
      </c>
      <c r="O287" s="8" t="n">
        <f aca="false">+[3]data1rev!M286</f>
        <v>10275.62</v>
      </c>
      <c r="P287" s="8" t="n">
        <f aca="false">+[3]data1rev!N286</f>
        <v>10129.416</v>
      </c>
      <c r="Q287" s="8" t="n">
        <f aca="false">+[3]data1rev!O286</f>
        <v>10101.74</v>
      </c>
      <c r="R287" s="8" t="n">
        <f aca="false">+[3]data1rev!P286</f>
        <v>0</v>
      </c>
      <c r="S287" s="8" t="n">
        <f aca="false">+[3]data1rev!Q286</f>
        <v>0</v>
      </c>
      <c r="T287" s="8" t="n">
        <f aca="false">+[3]data1rev!R286</f>
        <v>0</v>
      </c>
      <c r="U287" s="8" t="n">
        <f aca="false">+[3]data1rev!S286</f>
        <v>0</v>
      </c>
      <c r="V287" s="8" t="n">
        <f aca="false">+[3]data1rev!T286</f>
        <v>0</v>
      </c>
      <c r="W287" s="8" t="n">
        <f aca="false">+[3]data1rev!U286</f>
        <v>0</v>
      </c>
      <c r="X287" s="8" t="n">
        <f aca="false">+[3]data1rev!V286</f>
        <v>0</v>
      </c>
      <c r="Y287" s="8" t="n">
        <f aca="false">+[3]data1rev!W286</f>
        <v>0</v>
      </c>
      <c r="Z287" s="8" t="n">
        <f aca="false">+[3]data1rev!X286</f>
        <v>0</v>
      </c>
      <c r="AA287" s="8" t="n">
        <f aca="false">+[3]data1rev!Y286</f>
        <v>0</v>
      </c>
      <c r="AB287" s="9"/>
      <c r="AC287" s="9"/>
      <c r="AD287" s="9"/>
      <c r="AE287" s="9"/>
      <c r="AF287" s="9"/>
      <c r="AG287" s="9"/>
      <c r="AH287" s="9"/>
      <c r="AI287" s="9"/>
      <c r="AJ287" s="9"/>
      <c r="AK287" s="1"/>
      <c r="AL287" s="1" t="e">
        <f aca="false">SUMPRODUCT(B287:AJ287,PVCapPrice)</f>
        <v>#DIV/0!</v>
      </c>
      <c r="AM287" s="1"/>
      <c r="AN287" s="1"/>
      <c r="AO287" s="1"/>
      <c r="AP287" s="1"/>
      <c r="AQ287" s="1"/>
    </row>
    <row r="288" customFormat="false" ht="11.25" hidden="false" customHeight="false" outlineLevel="0" collapsed="false">
      <c r="A288" s="1" t="n">
        <v>286</v>
      </c>
      <c r="B288" s="16"/>
      <c r="C288" s="8" t="n">
        <f aca="false">+[3]data1rev!A287</f>
        <v>21687.04</v>
      </c>
      <c r="D288" s="8" t="n">
        <f aca="false">+[3]data1rev!B287</f>
        <v>15575.226</v>
      </c>
      <c r="E288" s="8" t="n">
        <f aca="false">+[3]data1rev!C287</f>
        <v>13222.39</v>
      </c>
      <c r="F288" s="8" t="n">
        <f aca="false">+[3]data1rev!D287</f>
        <v>13061.89</v>
      </c>
      <c r="G288" s="8" t="n">
        <f aca="false">+[3]data1rev!E287</f>
        <v>13061.89</v>
      </c>
      <c r="H288" s="8" t="n">
        <f aca="false">+[3]data1rev!F287</f>
        <v>10821.156</v>
      </c>
      <c r="I288" s="8" t="n">
        <f aca="false">+[3]data1rev!G287</f>
        <v>10791.59</v>
      </c>
      <c r="J288" s="8" t="n">
        <f aca="false">+[3]data1rev!H287</f>
        <v>10791.59</v>
      </c>
      <c r="K288" s="8" t="n">
        <f aca="false">+[3]data1rev!I287</f>
        <v>10791.59</v>
      </c>
      <c r="L288" s="8" t="n">
        <f aca="false">+[3]data1rev!J287</f>
        <v>10821.156</v>
      </c>
      <c r="M288" s="8" t="n">
        <f aca="false">+[3]data1rev!K287</f>
        <v>10791.59</v>
      </c>
      <c r="N288" s="8" t="n">
        <f aca="false">+[3]data1rev!L287</f>
        <v>10791.59</v>
      </c>
      <c r="O288" s="8" t="n">
        <f aca="false">+[3]data1rev!M287</f>
        <v>10275.62</v>
      </c>
      <c r="P288" s="8" t="n">
        <f aca="false">+[3]data1rev!N287</f>
        <v>10129.416</v>
      </c>
      <c r="Q288" s="8" t="n">
        <f aca="false">+[3]data1rev!O287</f>
        <v>10101.74</v>
      </c>
      <c r="R288" s="8" t="n">
        <f aca="false">+[3]data1rev!P287</f>
        <v>0</v>
      </c>
      <c r="S288" s="8" t="n">
        <f aca="false">+[3]data1rev!Q287</f>
        <v>0</v>
      </c>
      <c r="T288" s="8" t="n">
        <f aca="false">+[3]data1rev!R287</f>
        <v>0</v>
      </c>
      <c r="U288" s="8" t="n">
        <f aca="false">+[3]data1rev!S287</f>
        <v>0</v>
      </c>
      <c r="V288" s="8" t="n">
        <f aca="false">+[3]data1rev!T287</f>
        <v>0</v>
      </c>
      <c r="W288" s="8" t="n">
        <f aca="false">+[3]data1rev!U287</f>
        <v>0</v>
      </c>
      <c r="X288" s="8" t="n">
        <f aca="false">+[3]data1rev!V287</f>
        <v>0</v>
      </c>
      <c r="Y288" s="8" t="n">
        <f aca="false">+[3]data1rev!W287</f>
        <v>0</v>
      </c>
      <c r="Z288" s="8" t="n">
        <f aca="false">+[3]data1rev!X287</f>
        <v>0</v>
      </c>
      <c r="AA288" s="8" t="n">
        <f aca="false">+[3]data1rev!Y287</f>
        <v>0</v>
      </c>
      <c r="AB288" s="9"/>
      <c r="AC288" s="9"/>
      <c r="AD288" s="9"/>
      <c r="AE288" s="9"/>
      <c r="AF288" s="9"/>
      <c r="AG288" s="9"/>
      <c r="AH288" s="9"/>
      <c r="AI288" s="9"/>
      <c r="AJ288" s="9"/>
      <c r="AK288" s="1"/>
      <c r="AL288" s="1" t="e">
        <f aca="false">SUMPRODUCT(B288:AJ288,PVCapPrice)</f>
        <v>#DIV/0!</v>
      </c>
      <c r="AM288" s="1"/>
      <c r="AN288" s="1"/>
      <c r="AO288" s="1"/>
      <c r="AP288" s="1"/>
      <c r="AQ288" s="1"/>
    </row>
    <row r="289" customFormat="false" ht="11.25" hidden="false" customHeight="false" outlineLevel="0" collapsed="false">
      <c r="A289" s="1" t="n">
        <v>287</v>
      </c>
      <c r="B289" s="16"/>
      <c r="C289" s="8" t="n">
        <f aca="false">+[3]data1rev!A288</f>
        <v>21687.04</v>
      </c>
      <c r="D289" s="8" t="n">
        <f aca="false">+[3]data1rev!B288</f>
        <v>15575.226</v>
      </c>
      <c r="E289" s="8" t="n">
        <f aca="false">+[3]data1rev!C288</f>
        <v>13222.39</v>
      </c>
      <c r="F289" s="8" t="n">
        <f aca="false">+[3]data1rev!D288</f>
        <v>13061.89</v>
      </c>
      <c r="G289" s="8" t="n">
        <f aca="false">+[3]data1rev!E288</f>
        <v>13061.89</v>
      </c>
      <c r="H289" s="8" t="n">
        <f aca="false">+[3]data1rev!F288</f>
        <v>10821.156</v>
      </c>
      <c r="I289" s="8" t="n">
        <f aca="false">+[3]data1rev!G288</f>
        <v>10791.59</v>
      </c>
      <c r="J289" s="8" t="n">
        <f aca="false">+[3]data1rev!H288</f>
        <v>10791.59</v>
      </c>
      <c r="K289" s="8" t="n">
        <f aca="false">+[3]data1rev!I288</f>
        <v>10791.59</v>
      </c>
      <c r="L289" s="8" t="n">
        <f aca="false">+[3]data1rev!J288</f>
        <v>10821.156</v>
      </c>
      <c r="M289" s="8" t="n">
        <f aca="false">+[3]data1rev!K288</f>
        <v>10791.59</v>
      </c>
      <c r="N289" s="8" t="n">
        <f aca="false">+[3]data1rev!L288</f>
        <v>10791.59</v>
      </c>
      <c r="O289" s="8" t="n">
        <f aca="false">+[3]data1rev!M288</f>
        <v>10275.62</v>
      </c>
      <c r="P289" s="8" t="n">
        <f aca="false">+[3]data1rev!N288</f>
        <v>10129.416</v>
      </c>
      <c r="Q289" s="8" t="n">
        <f aca="false">+[3]data1rev!O288</f>
        <v>10101.74</v>
      </c>
      <c r="R289" s="8" t="n">
        <f aca="false">+[3]data1rev!P288</f>
        <v>0</v>
      </c>
      <c r="S289" s="8" t="n">
        <f aca="false">+[3]data1rev!Q288</f>
        <v>0</v>
      </c>
      <c r="T289" s="8" t="n">
        <f aca="false">+[3]data1rev!R288</f>
        <v>0</v>
      </c>
      <c r="U289" s="8" t="n">
        <f aca="false">+[3]data1rev!S288</f>
        <v>0</v>
      </c>
      <c r="V289" s="8" t="n">
        <f aca="false">+[3]data1rev!T288</f>
        <v>0</v>
      </c>
      <c r="W289" s="8" t="n">
        <f aca="false">+[3]data1rev!U288</f>
        <v>0</v>
      </c>
      <c r="X289" s="8" t="n">
        <f aca="false">+[3]data1rev!V288</f>
        <v>0</v>
      </c>
      <c r="Y289" s="8" t="n">
        <f aca="false">+[3]data1rev!W288</f>
        <v>0</v>
      </c>
      <c r="Z289" s="8" t="n">
        <f aca="false">+[3]data1rev!X288</f>
        <v>0</v>
      </c>
      <c r="AA289" s="8" t="n">
        <f aca="false">+[3]data1rev!Y288</f>
        <v>0</v>
      </c>
      <c r="AB289" s="9"/>
      <c r="AC289" s="9"/>
      <c r="AD289" s="9"/>
      <c r="AE289" s="9"/>
      <c r="AF289" s="9"/>
      <c r="AG289" s="9"/>
      <c r="AH289" s="9"/>
      <c r="AI289" s="9"/>
      <c r="AJ289" s="9"/>
      <c r="AK289" s="1"/>
      <c r="AL289" s="1" t="e">
        <f aca="false">SUMPRODUCT(B289:AJ289,PVCapPrice)</f>
        <v>#DIV/0!</v>
      </c>
      <c r="AM289" s="1"/>
      <c r="AN289" s="1"/>
      <c r="AO289" s="1"/>
      <c r="AP289" s="1"/>
      <c r="AQ289" s="1"/>
    </row>
    <row r="290" customFormat="false" ht="11.25" hidden="false" customHeight="false" outlineLevel="0" collapsed="false">
      <c r="A290" s="1" t="n">
        <v>288</v>
      </c>
      <c r="B290" s="16"/>
      <c r="C290" s="8" t="n">
        <f aca="false">+[3]data1rev!A289</f>
        <v>21687.04</v>
      </c>
      <c r="D290" s="8" t="n">
        <f aca="false">+[3]data1rev!B289</f>
        <v>15575.226</v>
      </c>
      <c r="E290" s="8" t="n">
        <f aca="false">+[3]data1rev!C289</f>
        <v>13222.39</v>
      </c>
      <c r="F290" s="8" t="n">
        <f aca="false">+[3]data1rev!D289</f>
        <v>13061.89</v>
      </c>
      <c r="G290" s="8" t="n">
        <f aca="false">+[3]data1rev!E289</f>
        <v>13061.89</v>
      </c>
      <c r="H290" s="8" t="n">
        <f aca="false">+[3]data1rev!F289</f>
        <v>10821.156</v>
      </c>
      <c r="I290" s="8" t="n">
        <f aca="false">+[3]data1rev!G289</f>
        <v>10791.59</v>
      </c>
      <c r="J290" s="8" t="n">
        <f aca="false">+[3]data1rev!H289</f>
        <v>10791.59</v>
      </c>
      <c r="K290" s="8" t="n">
        <f aca="false">+[3]data1rev!I289</f>
        <v>10791.59</v>
      </c>
      <c r="L290" s="8" t="n">
        <f aca="false">+[3]data1rev!J289</f>
        <v>10821.156</v>
      </c>
      <c r="M290" s="8" t="n">
        <f aca="false">+[3]data1rev!K289</f>
        <v>10791.59</v>
      </c>
      <c r="N290" s="8" t="n">
        <f aca="false">+[3]data1rev!L289</f>
        <v>10791.59</v>
      </c>
      <c r="O290" s="8" t="n">
        <f aca="false">+[3]data1rev!M289</f>
        <v>10275.62</v>
      </c>
      <c r="P290" s="8" t="n">
        <f aca="false">+[3]data1rev!N289</f>
        <v>10129.416</v>
      </c>
      <c r="Q290" s="8" t="n">
        <f aca="false">+[3]data1rev!O289</f>
        <v>10101.74</v>
      </c>
      <c r="R290" s="8" t="n">
        <f aca="false">+[3]data1rev!P289</f>
        <v>0</v>
      </c>
      <c r="S290" s="8" t="n">
        <f aca="false">+[3]data1rev!Q289</f>
        <v>0</v>
      </c>
      <c r="T290" s="8" t="n">
        <f aca="false">+[3]data1rev!R289</f>
        <v>0</v>
      </c>
      <c r="U290" s="8" t="n">
        <f aca="false">+[3]data1rev!S289</f>
        <v>0</v>
      </c>
      <c r="V290" s="8" t="n">
        <f aca="false">+[3]data1rev!T289</f>
        <v>0</v>
      </c>
      <c r="W290" s="8" t="n">
        <f aca="false">+[3]data1rev!U289</f>
        <v>0</v>
      </c>
      <c r="X290" s="8" t="n">
        <f aca="false">+[3]data1rev!V289</f>
        <v>0</v>
      </c>
      <c r="Y290" s="8" t="n">
        <f aca="false">+[3]data1rev!W289</f>
        <v>0</v>
      </c>
      <c r="Z290" s="8" t="n">
        <f aca="false">+[3]data1rev!X289</f>
        <v>0</v>
      </c>
      <c r="AA290" s="8" t="n">
        <f aca="false">+[3]data1rev!Y289</f>
        <v>0</v>
      </c>
      <c r="AB290" s="9"/>
      <c r="AC290" s="9"/>
      <c r="AD290" s="9"/>
      <c r="AE290" s="9"/>
      <c r="AF290" s="9"/>
      <c r="AG290" s="9"/>
      <c r="AH290" s="9"/>
      <c r="AI290" s="9"/>
      <c r="AJ290" s="9"/>
      <c r="AK290" s="1"/>
      <c r="AL290" s="1" t="e">
        <f aca="false">SUMPRODUCT(B290:AJ290,PVCapPrice)</f>
        <v>#DIV/0!</v>
      </c>
      <c r="AM290" s="1"/>
      <c r="AN290" s="1"/>
      <c r="AO290" s="1"/>
      <c r="AP290" s="1"/>
      <c r="AQ290" s="1"/>
    </row>
    <row r="291" customFormat="false" ht="11.25" hidden="false" customHeight="false" outlineLevel="0" collapsed="false">
      <c r="A291" s="1" t="n">
        <v>289</v>
      </c>
      <c r="B291" s="16"/>
      <c r="C291" s="8" t="n">
        <f aca="false">+[3]data1rev!A290</f>
        <v>21687.04</v>
      </c>
      <c r="D291" s="8" t="n">
        <f aca="false">+[3]data1rev!B290</f>
        <v>15575.226</v>
      </c>
      <c r="E291" s="8" t="n">
        <f aca="false">+[3]data1rev!C290</f>
        <v>13222.39</v>
      </c>
      <c r="F291" s="8" t="n">
        <f aca="false">+[3]data1rev!D290</f>
        <v>13061.89</v>
      </c>
      <c r="G291" s="8" t="n">
        <f aca="false">+[3]data1rev!E290</f>
        <v>13061.89</v>
      </c>
      <c r="H291" s="8" t="n">
        <f aca="false">+[3]data1rev!F290</f>
        <v>10821.156</v>
      </c>
      <c r="I291" s="8" t="n">
        <f aca="false">+[3]data1rev!G290</f>
        <v>10791.59</v>
      </c>
      <c r="J291" s="8" t="n">
        <f aca="false">+[3]data1rev!H290</f>
        <v>10791.59</v>
      </c>
      <c r="K291" s="8" t="n">
        <f aca="false">+[3]data1rev!I290</f>
        <v>10791.59</v>
      </c>
      <c r="L291" s="8" t="n">
        <f aca="false">+[3]data1rev!J290</f>
        <v>10821.156</v>
      </c>
      <c r="M291" s="8" t="n">
        <f aca="false">+[3]data1rev!K290</f>
        <v>10791.59</v>
      </c>
      <c r="N291" s="8" t="n">
        <f aca="false">+[3]data1rev!L290</f>
        <v>10791.59</v>
      </c>
      <c r="O291" s="8" t="n">
        <f aca="false">+[3]data1rev!M290</f>
        <v>10275.62</v>
      </c>
      <c r="P291" s="8" t="n">
        <f aca="false">+[3]data1rev!N290</f>
        <v>10129.416</v>
      </c>
      <c r="Q291" s="8" t="n">
        <f aca="false">+[3]data1rev!O290</f>
        <v>10101.74</v>
      </c>
      <c r="R291" s="8" t="n">
        <f aca="false">+[3]data1rev!P290</f>
        <v>0</v>
      </c>
      <c r="S291" s="8" t="n">
        <f aca="false">+[3]data1rev!Q290</f>
        <v>0</v>
      </c>
      <c r="T291" s="8" t="n">
        <f aca="false">+[3]data1rev!R290</f>
        <v>0</v>
      </c>
      <c r="U291" s="8" t="n">
        <f aca="false">+[3]data1rev!S290</f>
        <v>0</v>
      </c>
      <c r="V291" s="8" t="n">
        <f aca="false">+[3]data1rev!T290</f>
        <v>0</v>
      </c>
      <c r="W291" s="8" t="n">
        <f aca="false">+[3]data1rev!U290</f>
        <v>0</v>
      </c>
      <c r="X291" s="8" t="n">
        <f aca="false">+[3]data1rev!V290</f>
        <v>0</v>
      </c>
      <c r="Y291" s="8" t="n">
        <f aca="false">+[3]data1rev!W290</f>
        <v>0</v>
      </c>
      <c r="Z291" s="8" t="n">
        <f aca="false">+[3]data1rev!X290</f>
        <v>0</v>
      </c>
      <c r="AA291" s="8" t="n">
        <f aca="false">+[3]data1rev!Y290</f>
        <v>0</v>
      </c>
      <c r="AB291" s="9"/>
      <c r="AC291" s="9"/>
      <c r="AD291" s="9"/>
      <c r="AE291" s="9"/>
      <c r="AF291" s="9"/>
      <c r="AG291" s="9"/>
      <c r="AH291" s="9"/>
      <c r="AI291" s="9"/>
      <c r="AJ291" s="9"/>
      <c r="AK291" s="1"/>
      <c r="AL291" s="1" t="e">
        <f aca="false">SUMPRODUCT(B291:AJ291,PVCapPrice)</f>
        <v>#DIV/0!</v>
      </c>
      <c r="AM291" s="1"/>
      <c r="AN291" s="1"/>
      <c r="AO291" s="1"/>
      <c r="AP291" s="1"/>
      <c r="AQ291" s="1"/>
    </row>
    <row r="292" customFormat="false" ht="11.25" hidden="false" customHeight="false" outlineLevel="0" collapsed="false">
      <c r="A292" s="1" t="n">
        <v>290</v>
      </c>
      <c r="B292" s="16"/>
      <c r="C292" s="8" t="n">
        <f aca="false">+[3]data1rev!A291</f>
        <v>21687.04</v>
      </c>
      <c r="D292" s="8" t="n">
        <f aca="false">+[3]data1rev!B291</f>
        <v>15575.226</v>
      </c>
      <c r="E292" s="8" t="n">
        <f aca="false">+[3]data1rev!C291</f>
        <v>13222.39</v>
      </c>
      <c r="F292" s="8" t="n">
        <f aca="false">+[3]data1rev!D291</f>
        <v>13061.89</v>
      </c>
      <c r="G292" s="8" t="n">
        <f aca="false">+[3]data1rev!E291</f>
        <v>13061.89</v>
      </c>
      <c r="H292" s="8" t="n">
        <f aca="false">+[3]data1rev!F291</f>
        <v>10821.156</v>
      </c>
      <c r="I292" s="8" t="n">
        <f aca="false">+[3]data1rev!G291</f>
        <v>10791.59</v>
      </c>
      <c r="J292" s="8" t="n">
        <f aca="false">+[3]data1rev!H291</f>
        <v>10791.59</v>
      </c>
      <c r="K292" s="8" t="n">
        <f aca="false">+[3]data1rev!I291</f>
        <v>10791.59</v>
      </c>
      <c r="L292" s="8" t="n">
        <f aca="false">+[3]data1rev!J291</f>
        <v>10821.156</v>
      </c>
      <c r="M292" s="8" t="n">
        <f aca="false">+[3]data1rev!K291</f>
        <v>10791.59</v>
      </c>
      <c r="N292" s="8" t="n">
        <f aca="false">+[3]data1rev!L291</f>
        <v>10791.59</v>
      </c>
      <c r="O292" s="8" t="n">
        <f aca="false">+[3]data1rev!M291</f>
        <v>10275.62</v>
      </c>
      <c r="P292" s="8" t="n">
        <f aca="false">+[3]data1rev!N291</f>
        <v>10129.416</v>
      </c>
      <c r="Q292" s="8" t="n">
        <f aca="false">+[3]data1rev!O291</f>
        <v>10101.74</v>
      </c>
      <c r="R292" s="8" t="n">
        <f aca="false">+[3]data1rev!P291</f>
        <v>0</v>
      </c>
      <c r="S292" s="8" t="n">
        <f aca="false">+[3]data1rev!Q291</f>
        <v>0</v>
      </c>
      <c r="T292" s="8" t="n">
        <f aca="false">+[3]data1rev!R291</f>
        <v>0</v>
      </c>
      <c r="U292" s="8" t="n">
        <f aca="false">+[3]data1rev!S291</f>
        <v>0</v>
      </c>
      <c r="V292" s="8" t="n">
        <f aca="false">+[3]data1rev!T291</f>
        <v>0</v>
      </c>
      <c r="W292" s="8" t="n">
        <f aca="false">+[3]data1rev!U291</f>
        <v>0</v>
      </c>
      <c r="X292" s="8" t="n">
        <f aca="false">+[3]data1rev!V291</f>
        <v>0</v>
      </c>
      <c r="Y292" s="8" t="n">
        <f aca="false">+[3]data1rev!W291</f>
        <v>0</v>
      </c>
      <c r="Z292" s="8" t="n">
        <f aca="false">+[3]data1rev!X291</f>
        <v>0</v>
      </c>
      <c r="AA292" s="8" t="n">
        <f aca="false">+[3]data1rev!Y291</f>
        <v>0</v>
      </c>
      <c r="AB292" s="9"/>
      <c r="AC292" s="9"/>
      <c r="AD292" s="9"/>
      <c r="AE292" s="9"/>
      <c r="AF292" s="9"/>
      <c r="AG292" s="9"/>
      <c r="AH292" s="9"/>
      <c r="AI292" s="9"/>
      <c r="AJ292" s="9"/>
      <c r="AK292" s="1"/>
      <c r="AL292" s="1" t="e">
        <f aca="false">SUMPRODUCT(B292:AJ292,PVCapPrice)</f>
        <v>#DIV/0!</v>
      </c>
      <c r="AM292" s="1"/>
      <c r="AN292" s="1"/>
      <c r="AO292" s="1"/>
      <c r="AP292" s="1"/>
      <c r="AQ292" s="1"/>
    </row>
    <row r="293" customFormat="false" ht="11.25" hidden="false" customHeight="false" outlineLevel="0" collapsed="false">
      <c r="A293" s="1" t="n">
        <v>291</v>
      </c>
      <c r="B293" s="16"/>
      <c r="C293" s="8" t="n">
        <f aca="false">+[3]data1rev!A292</f>
        <v>21687.04</v>
      </c>
      <c r="D293" s="8" t="n">
        <f aca="false">+[3]data1rev!B292</f>
        <v>15575.226</v>
      </c>
      <c r="E293" s="8" t="n">
        <f aca="false">+[3]data1rev!C292</f>
        <v>13222.39</v>
      </c>
      <c r="F293" s="8" t="n">
        <f aca="false">+[3]data1rev!D292</f>
        <v>13061.89</v>
      </c>
      <c r="G293" s="8" t="n">
        <f aca="false">+[3]data1rev!E292</f>
        <v>13061.89</v>
      </c>
      <c r="H293" s="8" t="n">
        <f aca="false">+[3]data1rev!F292</f>
        <v>10821.156</v>
      </c>
      <c r="I293" s="8" t="n">
        <f aca="false">+[3]data1rev!G292</f>
        <v>10791.59</v>
      </c>
      <c r="J293" s="8" t="n">
        <f aca="false">+[3]data1rev!H292</f>
        <v>10791.59</v>
      </c>
      <c r="K293" s="8" t="n">
        <f aca="false">+[3]data1rev!I292</f>
        <v>10791.59</v>
      </c>
      <c r="L293" s="8" t="n">
        <f aca="false">+[3]data1rev!J292</f>
        <v>10821.156</v>
      </c>
      <c r="M293" s="8" t="n">
        <f aca="false">+[3]data1rev!K292</f>
        <v>10791.59</v>
      </c>
      <c r="N293" s="8" t="n">
        <f aca="false">+[3]data1rev!L292</f>
        <v>10791.59</v>
      </c>
      <c r="O293" s="8" t="n">
        <f aca="false">+[3]data1rev!M292</f>
        <v>10275.62</v>
      </c>
      <c r="P293" s="8" t="n">
        <f aca="false">+[3]data1rev!N292</f>
        <v>10129.416</v>
      </c>
      <c r="Q293" s="8" t="n">
        <f aca="false">+[3]data1rev!O292</f>
        <v>10101.74</v>
      </c>
      <c r="R293" s="8" t="n">
        <f aca="false">+[3]data1rev!P292</f>
        <v>0</v>
      </c>
      <c r="S293" s="8" t="n">
        <f aca="false">+[3]data1rev!Q292</f>
        <v>0</v>
      </c>
      <c r="T293" s="8" t="n">
        <f aca="false">+[3]data1rev!R292</f>
        <v>0</v>
      </c>
      <c r="U293" s="8" t="n">
        <f aca="false">+[3]data1rev!S292</f>
        <v>0</v>
      </c>
      <c r="V293" s="8" t="n">
        <f aca="false">+[3]data1rev!T292</f>
        <v>0</v>
      </c>
      <c r="W293" s="8" t="n">
        <f aca="false">+[3]data1rev!U292</f>
        <v>0</v>
      </c>
      <c r="X293" s="8" t="n">
        <f aca="false">+[3]data1rev!V292</f>
        <v>0</v>
      </c>
      <c r="Y293" s="8" t="n">
        <f aca="false">+[3]data1rev!W292</f>
        <v>0</v>
      </c>
      <c r="Z293" s="8" t="n">
        <f aca="false">+[3]data1rev!X292</f>
        <v>0</v>
      </c>
      <c r="AA293" s="8" t="n">
        <f aca="false">+[3]data1rev!Y292</f>
        <v>0</v>
      </c>
      <c r="AB293" s="9"/>
      <c r="AC293" s="9"/>
      <c r="AD293" s="9"/>
      <c r="AE293" s="9"/>
      <c r="AF293" s="9"/>
      <c r="AG293" s="9"/>
      <c r="AH293" s="9"/>
      <c r="AI293" s="9"/>
      <c r="AJ293" s="9"/>
      <c r="AK293" s="1"/>
      <c r="AL293" s="1" t="e">
        <f aca="false">SUMPRODUCT(B293:AJ293,PVCapPrice)</f>
        <v>#DIV/0!</v>
      </c>
      <c r="AM293" s="1"/>
      <c r="AN293" s="1"/>
      <c r="AO293" s="1"/>
      <c r="AP293" s="1"/>
      <c r="AQ293" s="1"/>
    </row>
    <row r="294" customFormat="false" ht="11.25" hidden="false" customHeight="false" outlineLevel="0" collapsed="false">
      <c r="A294" s="1" t="n">
        <v>292</v>
      </c>
      <c r="B294" s="16"/>
      <c r="C294" s="8" t="n">
        <f aca="false">+[3]data1rev!A293</f>
        <v>21687.04</v>
      </c>
      <c r="D294" s="8" t="n">
        <f aca="false">+[3]data1rev!B293</f>
        <v>15575.226</v>
      </c>
      <c r="E294" s="8" t="n">
        <f aca="false">+[3]data1rev!C293</f>
        <v>13222.39</v>
      </c>
      <c r="F294" s="8" t="n">
        <f aca="false">+[3]data1rev!D293</f>
        <v>13061.89</v>
      </c>
      <c r="G294" s="8" t="n">
        <f aca="false">+[3]data1rev!E293</f>
        <v>13061.89</v>
      </c>
      <c r="H294" s="8" t="n">
        <f aca="false">+[3]data1rev!F293</f>
        <v>10821.156</v>
      </c>
      <c r="I294" s="8" t="n">
        <f aca="false">+[3]data1rev!G293</f>
        <v>10791.59</v>
      </c>
      <c r="J294" s="8" t="n">
        <f aca="false">+[3]data1rev!H293</f>
        <v>10791.59</v>
      </c>
      <c r="K294" s="8" t="n">
        <f aca="false">+[3]data1rev!I293</f>
        <v>10791.59</v>
      </c>
      <c r="L294" s="8" t="n">
        <f aca="false">+[3]data1rev!J293</f>
        <v>10821.156</v>
      </c>
      <c r="M294" s="8" t="n">
        <f aca="false">+[3]data1rev!K293</f>
        <v>10791.59</v>
      </c>
      <c r="N294" s="8" t="n">
        <f aca="false">+[3]data1rev!L293</f>
        <v>10791.59</v>
      </c>
      <c r="O294" s="8" t="n">
        <f aca="false">+[3]data1rev!M293</f>
        <v>10275.62</v>
      </c>
      <c r="P294" s="8" t="n">
        <f aca="false">+[3]data1rev!N293</f>
        <v>10129.416</v>
      </c>
      <c r="Q294" s="8" t="n">
        <f aca="false">+[3]data1rev!O293</f>
        <v>10101.74</v>
      </c>
      <c r="R294" s="8" t="n">
        <f aca="false">+[3]data1rev!P293</f>
        <v>0</v>
      </c>
      <c r="S294" s="8" t="n">
        <f aca="false">+[3]data1rev!Q293</f>
        <v>0</v>
      </c>
      <c r="T294" s="8" t="n">
        <f aca="false">+[3]data1rev!R293</f>
        <v>0</v>
      </c>
      <c r="U294" s="8" t="n">
        <f aca="false">+[3]data1rev!S293</f>
        <v>0</v>
      </c>
      <c r="V294" s="8" t="n">
        <f aca="false">+[3]data1rev!T293</f>
        <v>0</v>
      </c>
      <c r="W294" s="8" t="n">
        <f aca="false">+[3]data1rev!U293</f>
        <v>0</v>
      </c>
      <c r="X294" s="8" t="n">
        <f aca="false">+[3]data1rev!V293</f>
        <v>0</v>
      </c>
      <c r="Y294" s="8" t="n">
        <f aca="false">+[3]data1rev!W293</f>
        <v>0</v>
      </c>
      <c r="Z294" s="8" t="n">
        <f aca="false">+[3]data1rev!X293</f>
        <v>0</v>
      </c>
      <c r="AA294" s="8" t="n">
        <f aca="false">+[3]data1rev!Y293</f>
        <v>0</v>
      </c>
      <c r="AB294" s="9"/>
      <c r="AC294" s="9"/>
      <c r="AD294" s="9"/>
      <c r="AE294" s="9"/>
      <c r="AF294" s="9"/>
      <c r="AG294" s="9"/>
      <c r="AH294" s="9"/>
      <c r="AI294" s="9"/>
      <c r="AJ294" s="9"/>
      <c r="AK294" s="1"/>
      <c r="AL294" s="1" t="e">
        <f aca="false">SUMPRODUCT(B294:AJ294,PVCapPrice)</f>
        <v>#DIV/0!</v>
      </c>
      <c r="AM294" s="1"/>
      <c r="AN294" s="1"/>
      <c r="AO294" s="1"/>
      <c r="AP294" s="1"/>
      <c r="AQ294" s="1"/>
    </row>
    <row r="295" customFormat="false" ht="11.25" hidden="false" customHeight="false" outlineLevel="0" collapsed="false">
      <c r="A295" s="1" t="n">
        <v>293</v>
      </c>
      <c r="B295" s="16"/>
      <c r="C295" s="8" t="n">
        <f aca="false">+[3]data1rev!A294</f>
        <v>21687.04</v>
      </c>
      <c r="D295" s="8" t="n">
        <f aca="false">+[3]data1rev!B294</f>
        <v>15575.226</v>
      </c>
      <c r="E295" s="8" t="n">
        <f aca="false">+[3]data1rev!C294</f>
        <v>13222.39</v>
      </c>
      <c r="F295" s="8" t="n">
        <f aca="false">+[3]data1rev!D294</f>
        <v>13061.89</v>
      </c>
      <c r="G295" s="8" t="n">
        <f aca="false">+[3]data1rev!E294</f>
        <v>13061.89</v>
      </c>
      <c r="H295" s="8" t="n">
        <f aca="false">+[3]data1rev!F294</f>
        <v>10821.156</v>
      </c>
      <c r="I295" s="8" t="n">
        <f aca="false">+[3]data1rev!G294</f>
        <v>10791.59</v>
      </c>
      <c r="J295" s="8" t="n">
        <f aca="false">+[3]data1rev!H294</f>
        <v>10791.59</v>
      </c>
      <c r="K295" s="8" t="n">
        <f aca="false">+[3]data1rev!I294</f>
        <v>10791.59</v>
      </c>
      <c r="L295" s="8" t="n">
        <f aca="false">+[3]data1rev!J294</f>
        <v>10821.156</v>
      </c>
      <c r="M295" s="8" t="n">
        <f aca="false">+[3]data1rev!K294</f>
        <v>10791.59</v>
      </c>
      <c r="N295" s="8" t="n">
        <f aca="false">+[3]data1rev!L294</f>
        <v>10791.59</v>
      </c>
      <c r="O295" s="8" t="n">
        <f aca="false">+[3]data1rev!M294</f>
        <v>10275.62</v>
      </c>
      <c r="P295" s="8" t="n">
        <f aca="false">+[3]data1rev!N294</f>
        <v>10129.416</v>
      </c>
      <c r="Q295" s="8" t="n">
        <f aca="false">+[3]data1rev!O294</f>
        <v>10101.74</v>
      </c>
      <c r="R295" s="8" t="n">
        <f aca="false">+[3]data1rev!P294</f>
        <v>0</v>
      </c>
      <c r="S295" s="8" t="n">
        <f aca="false">+[3]data1rev!Q294</f>
        <v>0</v>
      </c>
      <c r="T295" s="8" t="n">
        <f aca="false">+[3]data1rev!R294</f>
        <v>0</v>
      </c>
      <c r="U295" s="8" t="n">
        <f aca="false">+[3]data1rev!S294</f>
        <v>0</v>
      </c>
      <c r="V295" s="8" t="n">
        <f aca="false">+[3]data1rev!T294</f>
        <v>0</v>
      </c>
      <c r="W295" s="8" t="n">
        <f aca="false">+[3]data1rev!U294</f>
        <v>0</v>
      </c>
      <c r="X295" s="8" t="n">
        <f aca="false">+[3]data1rev!V294</f>
        <v>0</v>
      </c>
      <c r="Y295" s="8" t="n">
        <f aca="false">+[3]data1rev!W294</f>
        <v>0</v>
      </c>
      <c r="Z295" s="8" t="n">
        <f aca="false">+[3]data1rev!X294</f>
        <v>0</v>
      </c>
      <c r="AA295" s="8" t="n">
        <f aca="false">+[3]data1rev!Y294</f>
        <v>0</v>
      </c>
      <c r="AB295" s="9"/>
      <c r="AC295" s="9"/>
      <c r="AD295" s="9"/>
      <c r="AE295" s="9"/>
      <c r="AF295" s="9"/>
      <c r="AG295" s="9"/>
      <c r="AH295" s="9"/>
      <c r="AI295" s="9"/>
      <c r="AJ295" s="9"/>
      <c r="AK295" s="1"/>
      <c r="AL295" s="1" t="e">
        <f aca="false">SUMPRODUCT(B295:AJ295,PVCapPrice)</f>
        <v>#DIV/0!</v>
      </c>
      <c r="AM295" s="1"/>
      <c r="AN295" s="1"/>
      <c r="AO295" s="1"/>
      <c r="AP295" s="1"/>
      <c r="AQ295" s="1"/>
    </row>
    <row r="296" customFormat="false" ht="11.25" hidden="false" customHeight="false" outlineLevel="0" collapsed="false">
      <c r="A296" s="1" t="n">
        <v>294</v>
      </c>
      <c r="B296" s="16"/>
      <c r="C296" s="8" t="n">
        <f aca="false">+[3]data1rev!A295</f>
        <v>21687.04</v>
      </c>
      <c r="D296" s="8" t="n">
        <f aca="false">+[3]data1rev!B295</f>
        <v>15575.226</v>
      </c>
      <c r="E296" s="8" t="n">
        <f aca="false">+[3]data1rev!C295</f>
        <v>13222.39</v>
      </c>
      <c r="F296" s="8" t="n">
        <f aca="false">+[3]data1rev!D295</f>
        <v>13061.89</v>
      </c>
      <c r="G296" s="8" t="n">
        <f aca="false">+[3]data1rev!E295</f>
        <v>13061.89</v>
      </c>
      <c r="H296" s="8" t="n">
        <f aca="false">+[3]data1rev!F295</f>
        <v>10821.156</v>
      </c>
      <c r="I296" s="8" t="n">
        <f aca="false">+[3]data1rev!G295</f>
        <v>10791.59</v>
      </c>
      <c r="J296" s="8" t="n">
        <f aca="false">+[3]data1rev!H295</f>
        <v>10791.59</v>
      </c>
      <c r="K296" s="8" t="n">
        <f aca="false">+[3]data1rev!I295</f>
        <v>10791.59</v>
      </c>
      <c r="L296" s="8" t="n">
        <f aca="false">+[3]data1rev!J295</f>
        <v>10821.156</v>
      </c>
      <c r="M296" s="8" t="n">
        <f aca="false">+[3]data1rev!K295</f>
        <v>10791.59</v>
      </c>
      <c r="N296" s="8" t="n">
        <f aca="false">+[3]data1rev!L295</f>
        <v>10791.59</v>
      </c>
      <c r="O296" s="8" t="n">
        <f aca="false">+[3]data1rev!M295</f>
        <v>10275.62</v>
      </c>
      <c r="P296" s="8" t="n">
        <f aca="false">+[3]data1rev!N295</f>
        <v>10129.416</v>
      </c>
      <c r="Q296" s="8" t="n">
        <f aca="false">+[3]data1rev!O295</f>
        <v>10101.74</v>
      </c>
      <c r="R296" s="8" t="n">
        <f aca="false">+[3]data1rev!P295</f>
        <v>0</v>
      </c>
      <c r="S296" s="8" t="n">
        <f aca="false">+[3]data1rev!Q295</f>
        <v>0</v>
      </c>
      <c r="T296" s="8" t="n">
        <f aca="false">+[3]data1rev!R295</f>
        <v>0</v>
      </c>
      <c r="U296" s="8" t="n">
        <f aca="false">+[3]data1rev!S295</f>
        <v>0</v>
      </c>
      <c r="V296" s="8" t="n">
        <f aca="false">+[3]data1rev!T295</f>
        <v>0</v>
      </c>
      <c r="W296" s="8" t="n">
        <f aca="false">+[3]data1rev!U295</f>
        <v>0</v>
      </c>
      <c r="X296" s="8" t="n">
        <f aca="false">+[3]data1rev!V295</f>
        <v>0</v>
      </c>
      <c r="Y296" s="8" t="n">
        <f aca="false">+[3]data1rev!W295</f>
        <v>0</v>
      </c>
      <c r="Z296" s="8" t="n">
        <f aca="false">+[3]data1rev!X295</f>
        <v>0</v>
      </c>
      <c r="AA296" s="8" t="n">
        <f aca="false">+[3]data1rev!Y295</f>
        <v>0</v>
      </c>
      <c r="AB296" s="9"/>
      <c r="AC296" s="9"/>
      <c r="AD296" s="9"/>
      <c r="AE296" s="9"/>
      <c r="AF296" s="9"/>
      <c r="AG296" s="9"/>
      <c r="AH296" s="9"/>
      <c r="AI296" s="9"/>
      <c r="AJ296" s="9"/>
      <c r="AK296" s="1"/>
      <c r="AL296" s="1" t="e">
        <f aca="false">SUMPRODUCT(B296:AJ296,PVCapPrice)</f>
        <v>#DIV/0!</v>
      </c>
      <c r="AM296" s="1"/>
      <c r="AN296" s="1"/>
      <c r="AO296" s="1"/>
      <c r="AP296" s="1"/>
      <c r="AQ296" s="1"/>
    </row>
    <row r="297" customFormat="false" ht="11.25" hidden="false" customHeight="false" outlineLevel="0" collapsed="false">
      <c r="A297" s="1" t="n">
        <v>295</v>
      </c>
      <c r="B297" s="16"/>
      <c r="C297" s="8" t="n">
        <f aca="false">+[3]data1rev!A296</f>
        <v>21687.04</v>
      </c>
      <c r="D297" s="8" t="n">
        <f aca="false">+[3]data1rev!B296</f>
        <v>15575.226</v>
      </c>
      <c r="E297" s="8" t="n">
        <f aca="false">+[3]data1rev!C296</f>
        <v>13222.39</v>
      </c>
      <c r="F297" s="8" t="n">
        <f aca="false">+[3]data1rev!D296</f>
        <v>13061.89</v>
      </c>
      <c r="G297" s="8" t="n">
        <f aca="false">+[3]data1rev!E296</f>
        <v>13061.89</v>
      </c>
      <c r="H297" s="8" t="n">
        <f aca="false">+[3]data1rev!F296</f>
        <v>10821.156</v>
      </c>
      <c r="I297" s="8" t="n">
        <f aca="false">+[3]data1rev!G296</f>
        <v>10791.59</v>
      </c>
      <c r="J297" s="8" t="n">
        <f aca="false">+[3]data1rev!H296</f>
        <v>10791.59</v>
      </c>
      <c r="K297" s="8" t="n">
        <f aca="false">+[3]data1rev!I296</f>
        <v>10791.59</v>
      </c>
      <c r="L297" s="8" t="n">
        <f aca="false">+[3]data1rev!J296</f>
        <v>10821.156</v>
      </c>
      <c r="M297" s="8" t="n">
        <f aca="false">+[3]data1rev!K296</f>
        <v>10791.59</v>
      </c>
      <c r="N297" s="8" t="n">
        <f aca="false">+[3]data1rev!L296</f>
        <v>10791.59</v>
      </c>
      <c r="O297" s="8" t="n">
        <f aca="false">+[3]data1rev!M296</f>
        <v>10275.62</v>
      </c>
      <c r="P297" s="8" t="n">
        <f aca="false">+[3]data1rev!N296</f>
        <v>10129.416</v>
      </c>
      <c r="Q297" s="8" t="n">
        <f aca="false">+[3]data1rev!O296</f>
        <v>10101.74</v>
      </c>
      <c r="R297" s="8" t="n">
        <f aca="false">+[3]data1rev!P296</f>
        <v>0</v>
      </c>
      <c r="S297" s="8" t="n">
        <f aca="false">+[3]data1rev!Q296</f>
        <v>0</v>
      </c>
      <c r="T297" s="8" t="n">
        <f aca="false">+[3]data1rev!R296</f>
        <v>0</v>
      </c>
      <c r="U297" s="8" t="n">
        <f aca="false">+[3]data1rev!S296</f>
        <v>0</v>
      </c>
      <c r="V297" s="8" t="n">
        <f aca="false">+[3]data1rev!T296</f>
        <v>0</v>
      </c>
      <c r="W297" s="8" t="n">
        <f aca="false">+[3]data1rev!U296</f>
        <v>0</v>
      </c>
      <c r="X297" s="8" t="n">
        <f aca="false">+[3]data1rev!V296</f>
        <v>0</v>
      </c>
      <c r="Y297" s="8" t="n">
        <f aca="false">+[3]data1rev!W296</f>
        <v>0</v>
      </c>
      <c r="Z297" s="8" t="n">
        <f aca="false">+[3]data1rev!X296</f>
        <v>0</v>
      </c>
      <c r="AA297" s="8" t="n">
        <f aca="false">+[3]data1rev!Y296</f>
        <v>0</v>
      </c>
      <c r="AB297" s="9"/>
      <c r="AC297" s="9"/>
      <c r="AD297" s="9"/>
      <c r="AE297" s="9"/>
      <c r="AF297" s="9"/>
      <c r="AG297" s="9"/>
      <c r="AH297" s="9"/>
      <c r="AI297" s="9"/>
      <c r="AJ297" s="9"/>
      <c r="AK297" s="1"/>
      <c r="AL297" s="1" t="e">
        <f aca="false">SUMPRODUCT(B297:AJ297,PVCapPrice)</f>
        <v>#DIV/0!</v>
      </c>
      <c r="AM297" s="1"/>
      <c r="AN297" s="1"/>
      <c r="AO297" s="1"/>
      <c r="AP297" s="1"/>
      <c r="AQ297" s="1"/>
    </row>
    <row r="298" customFormat="false" ht="11.25" hidden="false" customHeight="false" outlineLevel="0" collapsed="false">
      <c r="A298" s="1" t="n">
        <v>296</v>
      </c>
      <c r="B298" s="16"/>
      <c r="C298" s="8" t="n">
        <f aca="false">+[3]data1rev!A297</f>
        <v>21687.04</v>
      </c>
      <c r="D298" s="8" t="n">
        <f aca="false">+[3]data1rev!B297</f>
        <v>15575.226</v>
      </c>
      <c r="E298" s="8" t="n">
        <f aca="false">+[3]data1rev!C297</f>
        <v>13222.39</v>
      </c>
      <c r="F298" s="8" t="n">
        <f aca="false">+[3]data1rev!D297</f>
        <v>13061.89</v>
      </c>
      <c r="G298" s="8" t="n">
        <f aca="false">+[3]data1rev!E297</f>
        <v>13061.89</v>
      </c>
      <c r="H298" s="8" t="n">
        <f aca="false">+[3]data1rev!F297</f>
        <v>10821.156</v>
      </c>
      <c r="I298" s="8" t="n">
        <f aca="false">+[3]data1rev!G297</f>
        <v>10791.59</v>
      </c>
      <c r="J298" s="8" t="n">
        <f aca="false">+[3]data1rev!H297</f>
        <v>10791.59</v>
      </c>
      <c r="K298" s="8" t="n">
        <f aca="false">+[3]data1rev!I297</f>
        <v>10791.59</v>
      </c>
      <c r="L298" s="8" t="n">
        <f aca="false">+[3]data1rev!J297</f>
        <v>10821.156</v>
      </c>
      <c r="M298" s="8" t="n">
        <f aca="false">+[3]data1rev!K297</f>
        <v>10791.59</v>
      </c>
      <c r="N298" s="8" t="n">
        <f aca="false">+[3]data1rev!L297</f>
        <v>10791.59</v>
      </c>
      <c r="O298" s="8" t="n">
        <f aca="false">+[3]data1rev!M297</f>
        <v>10275.62</v>
      </c>
      <c r="P298" s="8" t="n">
        <f aca="false">+[3]data1rev!N297</f>
        <v>10129.416</v>
      </c>
      <c r="Q298" s="8" t="n">
        <f aca="false">+[3]data1rev!O297</f>
        <v>10101.74</v>
      </c>
      <c r="R298" s="8" t="n">
        <f aca="false">+[3]data1rev!P297</f>
        <v>0</v>
      </c>
      <c r="S298" s="8" t="n">
        <f aca="false">+[3]data1rev!Q297</f>
        <v>0</v>
      </c>
      <c r="T298" s="8" t="n">
        <f aca="false">+[3]data1rev!R297</f>
        <v>0</v>
      </c>
      <c r="U298" s="8" t="n">
        <f aca="false">+[3]data1rev!S297</f>
        <v>0</v>
      </c>
      <c r="V298" s="8" t="n">
        <f aca="false">+[3]data1rev!T297</f>
        <v>0</v>
      </c>
      <c r="W298" s="8" t="n">
        <f aca="false">+[3]data1rev!U297</f>
        <v>0</v>
      </c>
      <c r="X298" s="8" t="n">
        <f aca="false">+[3]data1rev!V297</f>
        <v>0</v>
      </c>
      <c r="Y298" s="8" t="n">
        <f aca="false">+[3]data1rev!W297</f>
        <v>0</v>
      </c>
      <c r="Z298" s="8" t="n">
        <f aca="false">+[3]data1rev!X297</f>
        <v>0</v>
      </c>
      <c r="AA298" s="8" t="n">
        <f aca="false">+[3]data1rev!Y297</f>
        <v>0</v>
      </c>
      <c r="AB298" s="9"/>
      <c r="AC298" s="9"/>
      <c r="AD298" s="9"/>
      <c r="AE298" s="9"/>
      <c r="AF298" s="9"/>
      <c r="AG298" s="9"/>
      <c r="AH298" s="9"/>
      <c r="AI298" s="9"/>
      <c r="AJ298" s="9"/>
      <c r="AK298" s="1"/>
      <c r="AL298" s="1" t="e">
        <f aca="false">SUMPRODUCT(B298:AJ298,PVCapPrice)</f>
        <v>#DIV/0!</v>
      </c>
      <c r="AM298" s="1"/>
      <c r="AN298" s="1"/>
      <c r="AO298" s="1"/>
      <c r="AP298" s="1"/>
      <c r="AQ298" s="1"/>
    </row>
    <row r="299" customFormat="false" ht="11.25" hidden="false" customHeight="false" outlineLevel="0" collapsed="false">
      <c r="A299" s="1" t="n">
        <v>297</v>
      </c>
      <c r="B299" s="16"/>
      <c r="C299" s="8" t="n">
        <f aca="false">+[3]data1rev!A298</f>
        <v>21687.04</v>
      </c>
      <c r="D299" s="8" t="n">
        <f aca="false">+[3]data1rev!B298</f>
        <v>15575.226</v>
      </c>
      <c r="E299" s="8" t="n">
        <f aca="false">+[3]data1rev!C298</f>
        <v>13222.39</v>
      </c>
      <c r="F299" s="8" t="n">
        <f aca="false">+[3]data1rev!D298</f>
        <v>13061.89</v>
      </c>
      <c r="G299" s="8" t="n">
        <f aca="false">+[3]data1rev!E298</f>
        <v>13061.89</v>
      </c>
      <c r="H299" s="8" t="n">
        <f aca="false">+[3]data1rev!F298</f>
        <v>10821.156</v>
      </c>
      <c r="I299" s="8" t="n">
        <f aca="false">+[3]data1rev!G298</f>
        <v>10791.59</v>
      </c>
      <c r="J299" s="8" t="n">
        <f aca="false">+[3]data1rev!H298</f>
        <v>10791.59</v>
      </c>
      <c r="K299" s="8" t="n">
        <f aca="false">+[3]data1rev!I298</f>
        <v>10791.59</v>
      </c>
      <c r="L299" s="8" t="n">
        <f aca="false">+[3]data1rev!J298</f>
        <v>10821.156</v>
      </c>
      <c r="M299" s="8" t="n">
        <f aca="false">+[3]data1rev!K298</f>
        <v>10791.59</v>
      </c>
      <c r="N299" s="8" t="n">
        <f aca="false">+[3]data1rev!L298</f>
        <v>10791.59</v>
      </c>
      <c r="O299" s="8" t="n">
        <f aca="false">+[3]data1rev!M298</f>
        <v>10275.62</v>
      </c>
      <c r="P299" s="8" t="n">
        <f aca="false">+[3]data1rev!N298</f>
        <v>10129.416</v>
      </c>
      <c r="Q299" s="8" t="n">
        <f aca="false">+[3]data1rev!O298</f>
        <v>10101.74</v>
      </c>
      <c r="R299" s="8" t="n">
        <f aca="false">+[3]data1rev!P298</f>
        <v>0</v>
      </c>
      <c r="S299" s="8" t="n">
        <f aca="false">+[3]data1rev!Q298</f>
        <v>0</v>
      </c>
      <c r="T299" s="8" t="n">
        <f aca="false">+[3]data1rev!R298</f>
        <v>0</v>
      </c>
      <c r="U299" s="8" t="n">
        <f aca="false">+[3]data1rev!S298</f>
        <v>0</v>
      </c>
      <c r="V299" s="8" t="n">
        <f aca="false">+[3]data1rev!T298</f>
        <v>0</v>
      </c>
      <c r="W299" s="8" t="n">
        <f aca="false">+[3]data1rev!U298</f>
        <v>0</v>
      </c>
      <c r="X299" s="8" t="n">
        <f aca="false">+[3]data1rev!V298</f>
        <v>0</v>
      </c>
      <c r="Y299" s="8" t="n">
        <f aca="false">+[3]data1rev!W298</f>
        <v>0</v>
      </c>
      <c r="Z299" s="8" t="n">
        <f aca="false">+[3]data1rev!X298</f>
        <v>0</v>
      </c>
      <c r="AA299" s="8" t="n">
        <f aca="false">+[3]data1rev!Y298</f>
        <v>0</v>
      </c>
      <c r="AB299" s="9"/>
      <c r="AC299" s="9"/>
      <c r="AD299" s="9"/>
      <c r="AE299" s="9"/>
      <c r="AF299" s="9"/>
      <c r="AG299" s="9"/>
      <c r="AH299" s="9"/>
      <c r="AI299" s="9"/>
      <c r="AJ299" s="9"/>
      <c r="AK299" s="1"/>
      <c r="AL299" s="1" t="e">
        <f aca="false">SUMPRODUCT(B299:AJ299,PVCapPrice)</f>
        <v>#DIV/0!</v>
      </c>
      <c r="AM299" s="1"/>
      <c r="AN299" s="1"/>
      <c r="AO299" s="1"/>
      <c r="AP299" s="1"/>
      <c r="AQ299" s="1"/>
    </row>
    <row r="300" customFormat="false" ht="11.25" hidden="false" customHeight="false" outlineLevel="0" collapsed="false">
      <c r="A300" s="1" t="n">
        <v>298</v>
      </c>
      <c r="B300" s="16"/>
      <c r="C300" s="8" t="n">
        <f aca="false">+[3]data1rev!A299</f>
        <v>21687.04</v>
      </c>
      <c r="D300" s="8" t="n">
        <f aca="false">+[3]data1rev!B299</f>
        <v>15575.226</v>
      </c>
      <c r="E300" s="8" t="n">
        <f aca="false">+[3]data1rev!C299</f>
        <v>13222.39</v>
      </c>
      <c r="F300" s="8" t="n">
        <f aca="false">+[3]data1rev!D299</f>
        <v>13061.89</v>
      </c>
      <c r="G300" s="8" t="n">
        <f aca="false">+[3]data1rev!E299</f>
        <v>13061.89</v>
      </c>
      <c r="H300" s="8" t="n">
        <f aca="false">+[3]data1rev!F299</f>
        <v>10821.156</v>
      </c>
      <c r="I300" s="8" t="n">
        <f aca="false">+[3]data1rev!G299</f>
        <v>10791.59</v>
      </c>
      <c r="J300" s="8" t="n">
        <f aca="false">+[3]data1rev!H299</f>
        <v>10791.59</v>
      </c>
      <c r="K300" s="8" t="n">
        <f aca="false">+[3]data1rev!I299</f>
        <v>10791.59</v>
      </c>
      <c r="L300" s="8" t="n">
        <f aca="false">+[3]data1rev!J299</f>
        <v>10821.156</v>
      </c>
      <c r="M300" s="8" t="n">
        <f aca="false">+[3]data1rev!K299</f>
        <v>10791.59</v>
      </c>
      <c r="N300" s="8" t="n">
        <f aca="false">+[3]data1rev!L299</f>
        <v>10791.59</v>
      </c>
      <c r="O300" s="8" t="n">
        <f aca="false">+[3]data1rev!M299</f>
        <v>10275.62</v>
      </c>
      <c r="P300" s="8" t="n">
        <f aca="false">+[3]data1rev!N299</f>
        <v>10129.416</v>
      </c>
      <c r="Q300" s="8" t="n">
        <f aca="false">+[3]data1rev!O299</f>
        <v>10101.74</v>
      </c>
      <c r="R300" s="8" t="n">
        <f aca="false">+[3]data1rev!P299</f>
        <v>0</v>
      </c>
      <c r="S300" s="8" t="n">
        <f aca="false">+[3]data1rev!Q299</f>
        <v>0</v>
      </c>
      <c r="T300" s="8" t="n">
        <f aca="false">+[3]data1rev!R299</f>
        <v>0</v>
      </c>
      <c r="U300" s="8" t="n">
        <f aca="false">+[3]data1rev!S299</f>
        <v>0</v>
      </c>
      <c r="V300" s="8" t="n">
        <f aca="false">+[3]data1rev!T299</f>
        <v>0</v>
      </c>
      <c r="W300" s="8" t="n">
        <f aca="false">+[3]data1rev!U299</f>
        <v>0</v>
      </c>
      <c r="X300" s="8" t="n">
        <f aca="false">+[3]data1rev!V299</f>
        <v>0</v>
      </c>
      <c r="Y300" s="8" t="n">
        <f aca="false">+[3]data1rev!W299</f>
        <v>0</v>
      </c>
      <c r="Z300" s="8" t="n">
        <f aca="false">+[3]data1rev!X299</f>
        <v>0</v>
      </c>
      <c r="AA300" s="8" t="n">
        <f aca="false">+[3]data1rev!Y299</f>
        <v>0</v>
      </c>
      <c r="AB300" s="9"/>
      <c r="AC300" s="9"/>
      <c r="AD300" s="9"/>
      <c r="AE300" s="9"/>
      <c r="AF300" s="9"/>
      <c r="AG300" s="9"/>
      <c r="AH300" s="9"/>
      <c r="AI300" s="9"/>
      <c r="AJ300" s="9"/>
      <c r="AK300" s="1"/>
      <c r="AL300" s="1" t="e">
        <f aca="false">SUMPRODUCT(B300:AJ300,PVCapPrice)</f>
        <v>#DIV/0!</v>
      </c>
      <c r="AM300" s="1"/>
      <c r="AN300" s="1"/>
      <c r="AO300" s="1"/>
      <c r="AP300" s="1"/>
      <c r="AQ300" s="1"/>
    </row>
    <row r="301" customFormat="false" ht="11.25" hidden="false" customHeight="false" outlineLevel="0" collapsed="false">
      <c r="A301" s="1" t="n">
        <v>299</v>
      </c>
      <c r="B301" s="16"/>
      <c r="C301" s="8" t="n">
        <f aca="false">+[3]data1rev!A300</f>
        <v>21687.04</v>
      </c>
      <c r="D301" s="8" t="n">
        <f aca="false">+[3]data1rev!B300</f>
        <v>15575.226</v>
      </c>
      <c r="E301" s="8" t="n">
        <f aca="false">+[3]data1rev!C300</f>
        <v>13222.39</v>
      </c>
      <c r="F301" s="8" t="n">
        <f aca="false">+[3]data1rev!D300</f>
        <v>13061.89</v>
      </c>
      <c r="G301" s="8" t="n">
        <f aca="false">+[3]data1rev!E300</f>
        <v>13061.89</v>
      </c>
      <c r="H301" s="8" t="n">
        <f aca="false">+[3]data1rev!F300</f>
        <v>10821.156</v>
      </c>
      <c r="I301" s="8" t="n">
        <f aca="false">+[3]data1rev!G300</f>
        <v>10791.59</v>
      </c>
      <c r="J301" s="8" t="n">
        <f aca="false">+[3]data1rev!H300</f>
        <v>10791.59</v>
      </c>
      <c r="K301" s="8" t="n">
        <f aca="false">+[3]data1rev!I300</f>
        <v>10791.59</v>
      </c>
      <c r="L301" s="8" t="n">
        <f aca="false">+[3]data1rev!J300</f>
        <v>10821.156</v>
      </c>
      <c r="M301" s="8" t="n">
        <f aca="false">+[3]data1rev!K300</f>
        <v>10791.59</v>
      </c>
      <c r="N301" s="8" t="n">
        <f aca="false">+[3]data1rev!L300</f>
        <v>10791.59</v>
      </c>
      <c r="O301" s="8" t="n">
        <f aca="false">+[3]data1rev!M300</f>
        <v>10275.62</v>
      </c>
      <c r="P301" s="8" t="n">
        <f aca="false">+[3]data1rev!N300</f>
        <v>10129.416</v>
      </c>
      <c r="Q301" s="8" t="n">
        <f aca="false">+[3]data1rev!O300</f>
        <v>10101.74</v>
      </c>
      <c r="R301" s="8" t="n">
        <f aca="false">+[3]data1rev!P300</f>
        <v>0</v>
      </c>
      <c r="S301" s="8" t="n">
        <f aca="false">+[3]data1rev!Q300</f>
        <v>0</v>
      </c>
      <c r="T301" s="8" t="n">
        <f aca="false">+[3]data1rev!R300</f>
        <v>0</v>
      </c>
      <c r="U301" s="8" t="n">
        <f aca="false">+[3]data1rev!S300</f>
        <v>0</v>
      </c>
      <c r="V301" s="8" t="n">
        <f aca="false">+[3]data1rev!T300</f>
        <v>0</v>
      </c>
      <c r="W301" s="8" t="n">
        <f aca="false">+[3]data1rev!U300</f>
        <v>0</v>
      </c>
      <c r="X301" s="8" t="n">
        <f aca="false">+[3]data1rev!V300</f>
        <v>0</v>
      </c>
      <c r="Y301" s="8" t="n">
        <f aca="false">+[3]data1rev!W300</f>
        <v>0</v>
      </c>
      <c r="Z301" s="8" t="n">
        <f aca="false">+[3]data1rev!X300</f>
        <v>0</v>
      </c>
      <c r="AA301" s="8" t="n">
        <f aca="false">+[3]data1rev!Y300</f>
        <v>0</v>
      </c>
      <c r="AB301" s="9"/>
      <c r="AC301" s="9"/>
      <c r="AD301" s="9"/>
      <c r="AE301" s="9"/>
      <c r="AF301" s="9"/>
      <c r="AG301" s="9"/>
      <c r="AH301" s="9"/>
      <c r="AI301" s="9"/>
      <c r="AJ301" s="9"/>
      <c r="AK301" s="1"/>
      <c r="AL301" s="1" t="e">
        <f aca="false">SUMPRODUCT(B301:AJ301,PVCapPrice)</f>
        <v>#DIV/0!</v>
      </c>
      <c r="AM301" s="1"/>
      <c r="AN301" s="1"/>
      <c r="AO301" s="1"/>
      <c r="AP301" s="1"/>
      <c r="AQ301" s="1"/>
    </row>
    <row r="302" customFormat="false" ht="11.25" hidden="false" customHeight="false" outlineLevel="0" collapsed="false">
      <c r="A302" s="1" t="n">
        <v>300</v>
      </c>
      <c r="B302" s="16"/>
      <c r="C302" s="8" t="n">
        <f aca="false">+[3]data1rev!A301</f>
        <v>21687.04</v>
      </c>
      <c r="D302" s="8" t="n">
        <f aca="false">+[3]data1rev!B301</f>
        <v>15575.226</v>
      </c>
      <c r="E302" s="8" t="n">
        <f aca="false">+[3]data1rev!C301</f>
        <v>13222.39</v>
      </c>
      <c r="F302" s="8" t="n">
        <f aca="false">+[3]data1rev!D301</f>
        <v>13061.89</v>
      </c>
      <c r="G302" s="8" t="n">
        <f aca="false">+[3]data1rev!E301</f>
        <v>13061.89</v>
      </c>
      <c r="H302" s="8" t="n">
        <f aca="false">+[3]data1rev!F301</f>
        <v>10821.156</v>
      </c>
      <c r="I302" s="8" t="n">
        <f aca="false">+[3]data1rev!G301</f>
        <v>10791.59</v>
      </c>
      <c r="J302" s="8" t="n">
        <f aca="false">+[3]data1rev!H301</f>
        <v>10791.59</v>
      </c>
      <c r="K302" s="8" t="n">
        <f aca="false">+[3]data1rev!I301</f>
        <v>10791.59</v>
      </c>
      <c r="L302" s="8" t="n">
        <f aca="false">+[3]data1rev!J301</f>
        <v>10821.156</v>
      </c>
      <c r="M302" s="8" t="n">
        <f aca="false">+[3]data1rev!K301</f>
        <v>10791.59</v>
      </c>
      <c r="N302" s="8" t="n">
        <f aca="false">+[3]data1rev!L301</f>
        <v>10791.59</v>
      </c>
      <c r="O302" s="8" t="n">
        <f aca="false">+[3]data1rev!M301</f>
        <v>10275.62</v>
      </c>
      <c r="P302" s="8" t="n">
        <f aca="false">+[3]data1rev!N301</f>
        <v>10129.416</v>
      </c>
      <c r="Q302" s="8" t="n">
        <f aca="false">+[3]data1rev!O301</f>
        <v>10101.74</v>
      </c>
      <c r="R302" s="8" t="n">
        <f aca="false">+[3]data1rev!P301</f>
        <v>0</v>
      </c>
      <c r="S302" s="8" t="n">
        <f aca="false">+[3]data1rev!Q301</f>
        <v>0</v>
      </c>
      <c r="T302" s="8" t="n">
        <f aca="false">+[3]data1rev!R301</f>
        <v>0</v>
      </c>
      <c r="U302" s="8" t="n">
        <f aca="false">+[3]data1rev!S301</f>
        <v>0</v>
      </c>
      <c r="V302" s="8" t="n">
        <f aca="false">+[3]data1rev!T301</f>
        <v>0</v>
      </c>
      <c r="W302" s="8" t="n">
        <f aca="false">+[3]data1rev!U301</f>
        <v>0</v>
      </c>
      <c r="X302" s="8" t="n">
        <f aca="false">+[3]data1rev!V301</f>
        <v>0</v>
      </c>
      <c r="Y302" s="8" t="n">
        <f aca="false">+[3]data1rev!W301</f>
        <v>0</v>
      </c>
      <c r="Z302" s="8" t="n">
        <f aca="false">+[3]data1rev!X301</f>
        <v>0</v>
      </c>
      <c r="AA302" s="8" t="n">
        <f aca="false">+[3]data1rev!Y301</f>
        <v>0</v>
      </c>
      <c r="AB302" s="9"/>
      <c r="AC302" s="9"/>
      <c r="AD302" s="9"/>
      <c r="AE302" s="9"/>
      <c r="AF302" s="9"/>
      <c r="AG302" s="9"/>
      <c r="AH302" s="9"/>
      <c r="AI302" s="9"/>
      <c r="AJ302" s="9"/>
      <c r="AK302" s="1"/>
      <c r="AL302" s="1" t="e">
        <f aca="false">SUMPRODUCT(B302:AJ302,PVCapPrice)</f>
        <v>#DIV/0!</v>
      </c>
      <c r="AM302" s="1"/>
      <c r="AN302" s="1"/>
      <c r="AO302" s="1"/>
      <c r="AP302" s="1"/>
      <c r="AQ302" s="1"/>
    </row>
    <row r="303" customFormat="false" ht="11.25" hidden="false" customHeight="false" outlineLevel="0" collapsed="false">
      <c r="A303" s="1" t="n">
        <v>301</v>
      </c>
      <c r="B303" s="16"/>
      <c r="C303" s="8" t="n">
        <f aca="false">+[3]data1rev!A302</f>
        <v>21687.04</v>
      </c>
      <c r="D303" s="8" t="n">
        <f aca="false">+[3]data1rev!B302</f>
        <v>15575.226</v>
      </c>
      <c r="E303" s="8" t="n">
        <f aca="false">+[3]data1rev!C302</f>
        <v>13222.39</v>
      </c>
      <c r="F303" s="8" t="n">
        <f aca="false">+[3]data1rev!D302</f>
        <v>13061.89</v>
      </c>
      <c r="G303" s="8" t="n">
        <f aca="false">+[3]data1rev!E302</f>
        <v>13061.89</v>
      </c>
      <c r="H303" s="8" t="n">
        <f aca="false">+[3]data1rev!F302</f>
        <v>10821.156</v>
      </c>
      <c r="I303" s="8" t="n">
        <f aca="false">+[3]data1rev!G302</f>
        <v>10791.59</v>
      </c>
      <c r="J303" s="8" t="n">
        <f aca="false">+[3]data1rev!H302</f>
        <v>10791.59</v>
      </c>
      <c r="K303" s="8" t="n">
        <f aca="false">+[3]data1rev!I302</f>
        <v>10791.59</v>
      </c>
      <c r="L303" s="8" t="n">
        <f aca="false">+[3]data1rev!J302</f>
        <v>10821.156</v>
      </c>
      <c r="M303" s="8" t="n">
        <f aca="false">+[3]data1rev!K302</f>
        <v>10791.59</v>
      </c>
      <c r="N303" s="8" t="n">
        <f aca="false">+[3]data1rev!L302</f>
        <v>10791.59</v>
      </c>
      <c r="O303" s="8" t="n">
        <f aca="false">+[3]data1rev!M302</f>
        <v>10275.62</v>
      </c>
      <c r="P303" s="8" t="n">
        <f aca="false">+[3]data1rev!N302</f>
        <v>10129.416</v>
      </c>
      <c r="Q303" s="8" t="n">
        <f aca="false">+[3]data1rev!O302</f>
        <v>10101.74</v>
      </c>
      <c r="R303" s="8" t="n">
        <f aca="false">+[3]data1rev!P302</f>
        <v>0</v>
      </c>
      <c r="S303" s="8" t="n">
        <f aca="false">+[3]data1rev!Q302</f>
        <v>0</v>
      </c>
      <c r="T303" s="8" t="n">
        <f aca="false">+[3]data1rev!R302</f>
        <v>0</v>
      </c>
      <c r="U303" s="8" t="n">
        <f aca="false">+[3]data1rev!S302</f>
        <v>0</v>
      </c>
      <c r="V303" s="8" t="n">
        <f aca="false">+[3]data1rev!T302</f>
        <v>0</v>
      </c>
      <c r="W303" s="8" t="n">
        <f aca="false">+[3]data1rev!U302</f>
        <v>0</v>
      </c>
      <c r="X303" s="8" t="n">
        <f aca="false">+[3]data1rev!V302</f>
        <v>0</v>
      </c>
      <c r="Y303" s="8" t="n">
        <f aca="false">+[3]data1rev!W302</f>
        <v>0</v>
      </c>
      <c r="Z303" s="8" t="n">
        <f aca="false">+[3]data1rev!X302</f>
        <v>0</v>
      </c>
      <c r="AA303" s="8" t="n">
        <f aca="false">+[3]data1rev!Y302</f>
        <v>0</v>
      </c>
      <c r="AB303" s="9"/>
      <c r="AC303" s="9"/>
      <c r="AD303" s="9"/>
      <c r="AE303" s="9"/>
      <c r="AF303" s="9"/>
      <c r="AG303" s="9"/>
      <c r="AH303" s="9"/>
      <c r="AI303" s="9"/>
      <c r="AJ303" s="9"/>
      <c r="AK303" s="1"/>
      <c r="AL303" s="1" t="e">
        <f aca="false">SUMPRODUCT(B303:AJ303,PVCapPrice)</f>
        <v>#DIV/0!</v>
      </c>
      <c r="AM303" s="1"/>
      <c r="AN303" s="1"/>
      <c r="AO303" s="1"/>
      <c r="AP303" s="1"/>
      <c r="AQ303" s="1"/>
    </row>
    <row r="304" customFormat="false" ht="11.25" hidden="false" customHeight="false" outlineLevel="0" collapsed="false">
      <c r="A304" s="1" t="n">
        <v>302</v>
      </c>
      <c r="B304" s="16"/>
      <c r="C304" s="8" t="n">
        <f aca="false">+[3]data1rev!A303</f>
        <v>21687.04</v>
      </c>
      <c r="D304" s="8" t="n">
        <f aca="false">+[3]data1rev!B303</f>
        <v>15575.226</v>
      </c>
      <c r="E304" s="8" t="n">
        <f aca="false">+[3]data1rev!C303</f>
        <v>13222.39</v>
      </c>
      <c r="F304" s="8" t="n">
        <f aca="false">+[3]data1rev!D303</f>
        <v>13061.89</v>
      </c>
      <c r="G304" s="8" t="n">
        <f aca="false">+[3]data1rev!E303</f>
        <v>13061.89</v>
      </c>
      <c r="H304" s="8" t="n">
        <f aca="false">+[3]data1rev!F303</f>
        <v>10821.156</v>
      </c>
      <c r="I304" s="8" t="n">
        <f aca="false">+[3]data1rev!G303</f>
        <v>10791.59</v>
      </c>
      <c r="J304" s="8" t="n">
        <f aca="false">+[3]data1rev!H303</f>
        <v>10791.59</v>
      </c>
      <c r="K304" s="8" t="n">
        <f aca="false">+[3]data1rev!I303</f>
        <v>10791.59</v>
      </c>
      <c r="L304" s="8" t="n">
        <f aca="false">+[3]data1rev!J303</f>
        <v>10821.156</v>
      </c>
      <c r="M304" s="8" t="n">
        <f aca="false">+[3]data1rev!K303</f>
        <v>10791.59</v>
      </c>
      <c r="N304" s="8" t="n">
        <f aca="false">+[3]data1rev!L303</f>
        <v>10791.59</v>
      </c>
      <c r="O304" s="8" t="n">
        <f aca="false">+[3]data1rev!M303</f>
        <v>10275.62</v>
      </c>
      <c r="P304" s="8" t="n">
        <f aca="false">+[3]data1rev!N303</f>
        <v>10129.416</v>
      </c>
      <c r="Q304" s="8" t="n">
        <f aca="false">+[3]data1rev!O303</f>
        <v>10101.74</v>
      </c>
      <c r="R304" s="8" t="n">
        <f aca="false">+[3]data1rev!P303</f>
        <v>0</v>
      </c>
      <c r="S304" s="8" t="n">
        <f aca="false">+[3]data1rev!Q303</f>
        <v>0</v>
      </c>
      <c r="T304" s="8" t="n">
        <f aca="false">+[3]data1rev!R303</f>
        <v>0</v>
      </c>
      <c r="U304" s="8" t="n">
        <f aca="false">+[3]data1rev!S303</f>
        <v>0</v>
      </c>
      <c r="V304" s="8" t="n">
        <f aca="false">+[3]data1rev!T303</f>
        <v>0</v>
      </c>
      <c r="W304" s="8" t="n">
        <f aca="false">+[3]data1rev!U303</f>
        <v>0</v>
      </c>
      <c r="X304" s="8" t="n">
        <f aca="false">+[3]data1rev!V303</f>
        <v>0</v>
      </c>
      <c r="Y304" s="8" t="n">
        <f aca="false">+[3]data1rev!W303</f>
        <v>0</v>
      </c>
      <c r="Z304" s="8" t="n">
        <f aca="false">+[3]data1rev!X303</f>
        <v>0</v>
      </c>
      <c r="AA304" s="8" t="n">
        <f aca="false">+[3]data1rev!Y303</f>
        <v>0</v>
      </c>
      <c r="AB304" s="9"/>
      <c r="AC304" s="9"/>
      <c r="AD304" s="9"/>
      <c r="AE304" s="9"/>
      <c r="AF304" s="9"/>
      <c r="AG304" s="9"/>
      <c r="AH304" s="9"/>
      <c r="AI304" s="9"/>
      <c r="AJ304" s="9"/>
      <c r="AK304" s="1"/>
      <c r="AL304" s="1" t="e">
        <f aca="false">SUMPRODUCT(B304:AJ304,PVCapPrice)</f>
        <v>#DIV/0!</v>
      </c>
      <c r="AM304" s="1"/>
      <c r="AN304" s="1"/>
      <c r="AO304" s="1"/>
      <c r="AP304" s="1"/>
      <c r="AQ304" s="1"/>
    </row>
    <row r="305" customFormat="false" ht="11.25" hidden="false" customHeight="false" outlineLevel="0" collapsed="false">
      <c r="A305" s="1" t="n">
        <v>303</v>
      </c>
      <c r="B305" s="16"/>
      <c r="C305" s="8" t="n">
        <f aca="false">+[3]data1rev!A304</f>
        <v>21687.04</v>
      </c>
      <c r="D305" s="8" t="n">
        <f aca="false">+[3]data1rev!B304</f>
        <v>15575.226</v>
      </c>
      <c r="E305" s="8" t="n">
        <f aca="false">+[3]data1rev!C304</f>
        <v>13222.39</v>
      </c>
      <c r="F305" s="8" t="n">
        <f aca="false">+[3]data1rev!D304</f>
        <v>13061.89</v>
      </c>
      <c r="G305" s="8" t="n">
        <f aca="false">+[3]data1rev!E304</f>
        <v>13061.89</v>
      </c>
      <c r="H305" s="8" t="n">
        <f aca="false">+[3]data1rev!F304</f>
        <v>10821.156</v>
      </c>
      <c r="I305" s="8" t="n">
        <f aca="false">+[3]data1rev!G304</f>
        <v>10791.59</v>
      </c>
      <c r="J305" s="8" t="n">
        <f aca="false">+[3]data1rev!H304</f>
        <v>10791.59</v>
      </c>
      <c r="K305" s="8" t="n">
        <f aca="false">+[3]data1rev!I304</f>
        <v>10791.59</v>
      </c>
      <c r="L305" s="8" t="n">
        <f aca="false">+[3]data1rev!J304</f>
        <v>10821.156</v>
      </c>
      <c r="M305" s="8" t="n">
        <f aca="false">+[3]data1rev!K304</f>
        <v>10791.59</v>
      </c>
      <c r="N305" s="8" t="n">
        <f aca="false">+[3]data1rev!L304</f>
        <v>10791.59</v>
      </c>
      <c r="O305" s="8" t="n">
        <f aca="false">+[3]data1rev!M304</f>
        <v>10275.62</v>
      </c>
      <c r="P305" s="8" t="n">
        <f aca="false">+[3]data1rev!N304</f>
        <v>10129.416</v>
      </c>
      <c r="Q305" s="8" t="n">
        <f aca="false">+[3]data1rev!O304</f>
        <v>10101.74</v>
      </c>
      <c r="R305" s="8" t="n">
        <f aca="false">+[3]data1rev!P304</f>
        <v>0</v>
      </c>
      <c r="S305" s="8" t="n">
        <f aca="false">+[3]data1rev!Q304</f>
        <v>0</v>
      </c>
      <c r="T305" s="8" t="n">
        <f aca="false">+[3]data1rev!R304</f>
        <v>0</v>
      </c>
      <c r="U305" s="8" t="n">
        <f aca="false">+[3]data1rev!S304</f>
        <v>0</v>
      </c>
      <c r="V305" s="8" t="n">
        <f aca="false">+[3]data1rev!T304</f>
        <v>0</v>
      </c>
      <c r="W305" s="8" t="n">
        <f aca="false">+[3]data1rev!U304</f>
        <v>0</v>
      </c>
      <c r="X305" s="8" t="n">
        <f aca="false">+[3]data1rev!V304</f>
        <v>0</v>
      </c>
      <c r="Y305" s="8" t="n">
        <f aca="false">+[3]data1rev!W304</f>
        <v>0</v>
      </c>
      <c r="Z305" s="8" t="n">
        <f aca="false">+[3]data1rev!X304</f>
        <v>0</v>
      </c>
      <c r="AA305" s="8" t="n">
        <f aca="false">+[3]data1rev!Y304</f>
        <v>0</v>
      </c>
      <c r="AB305" s="9"/>
      <c r="AC305" s="9"/>
      <c r="AD305" s="9"/>
      <c r="AE305" s="9"/>
      <c r="AF305" s="9"/>
      <c r="AG305" s="9"/>
      <c r="AH305" s="9"/>
      <c r="AI305" s="9"/>
      <c r="AJ305" s="9"/>
      <c r="AK305" s="1"/>
      <c r="AL305" s="1" t="e">
        <f aca="false">SUMPRODUCT(B305:AJ305,PVCapPrice)</f>
        <v>#DIV/0!</v>
      </c>
      <c r="AM305" s="1"/>
      <c r="AN305" s="1"/>
      <c r="AO305" s="1"/>
      <c r="AP305" s="1"/>
      <c r="AQ305" s="1"/>
    </row>
    <row r="306" customFormat="false" ht="11.25" hidden="false" customHeight="false" outlineLevel="0" collapsed="false">
      <c r="A306" s="1" t="n">
        <v>304</v>
      </c>
      <c r="B306" s="16"/>
      <c r="C306" s="8" t="n">
        <f aca="false">+[3]data1rev!A305</f>
        <v>21687.04</v>
      </c>
      <c r="D306" s="8" t="n">
        <f aca="false">+[3]data1rev!B305</f>
        <v>15575.226</v>
      </c>
      <c r="E306" s="8" t="n">
        <f aca="false">+[3]data1rev!C305</f>
        <v>13222.39</v>
      </c>
      <c r="F306" s="8" t="n">
        <f aca="false">+[3]data1rev!D305</f>
        <v>13061.89</v>
      </c>
      <c r="G306" s="8" t="n">
        <f aca="false">+[3]data1rev!E305</f>
        <v>13061.89</v>
      </c>
      <c r="H306" s="8" t="n">
        <f aca="false">+[3]data1rev!F305</f>
        <v>10821.156</v>
      </c>
      <c r="I306" s="8" t="n">
        <f aca="false">+[3]data1rev!G305</f>
        <v>10791.59</v>
      </c>
      <c r="J306" s="8" t="n">
        <f aca="false">+[3]data1rev!H305</f>
        <v>10791.59</v>
      </c>
      <c r="K306" s="8" t="n">
        <f aca="false">+[3]data1rev!I305</f>
        <v>10791.59</v>
      </c>
      <c r="L306" s="8" t="n">
        <f aca="false">+[3]data1rev!J305</f>
        <v>10821.156</v>
      </c>
      <c r="M306" s="8" t="n">
        <f aca="false">+[3]data1rev!K305</f>
        <v>10791.59</v>
      </c>
      <c r="N306" s="8" t="n">
        <f aca="false">+[3]data1rev!L305</f>
        <v>10791.59</v>
      </c>
      <c r="O306" s="8" t="n">
        <f aca="false">+[3]data1rev!M305</f>
        <v>10275.62</v>
      </c>
      <c r="P306" s="8" t="n">
        <f aca="false">+[3]data1rev!N305</f>
        <v>10129.416</v>
      </c>
      <c r="Q306" s="8" t="n">
        <f aca="false">+[3]data1rev!O305</f>
        <v>10101.74</v>
      </c>
      <c r="R306" s="8" t="n">
        <f aca="false">+[3]data1rev!P305</f>
        <v>0</v>
      </c>
      <c r="S306" s="8" t="n">
        <f aca="false">+[3]data1rev!Q305</f>
        <v>0</v>
      </c>
      <c r="T306" s="8" t="n">
        <f aca="false">+[3]data1rev!R305</f>
        <v>0</v>
      </c>
      <c r="U306" s="8" t="n">
        <f aca="false">+[3]data1rev!S305</f>
        <v>0</v>
      </c>
      <c r="V306" s="8" t="n">
        <f aca="false">+[3]data1rev!T305</f>
        <v>0</v>
      </c>
      <c r="W306" s="8" t="n">
        <f aca="false">+[3]data1rev!U305</f>
        <v>0</v>
      </c>
      <c r="X306" s="8" t="n">
        <f aca="false">+[3]data1rev!V305</f>
        <v>0</v>
      </c>
      <c r="Y306" s="8" t="n">
        <f aca="false">+[3]data1rev!W305</f>
        <v>0</v>
      </c>
      <c r="Z306" s="8" t="n">
        <f aca="false">+[3]data1rev!X305</f>
        <v>0</v>
      </c>
      <c r="AA306" s="8" t="n">
        <f aca="false">+[3]data1rev!Y305</f>
        <v>0</v>
      </c>
      <c r="AB306" s="9"/>
      <c r="AC306" s="9"/>
      <c r="AD306" s="9"/>
      <c r="AE306" s="9"/>
      <c r="AF306" s="9"/>
      <c r="AG306" s="9"/>
      <c r="AH306" s="9"/>
      <c r="AI306" s="9"/>
      <c r="AJ306" s="9"/>
      <c r="AK306" s="1"/>
      <c r="AL306" s="1" t="e">
        <f aca="false">SUMPRODUCT(B306:AJ306,PVCapPrice)</f>
        <v>#DIV/0!</v>
      </c>
      <c r="AM306" s="1"/>
      <c r="AN306" s="1"/>
      <c r="AO306" s="1"/>
      <c r="AP306" s="1"/>
      <c r="AQ306" s="1"/>
    </row>
    <row r="307" customFormat="false" ht="11.25" hidden="false" customHeight="false" outlineLevel="0" collapsed="false">
      <c r="A307" s="1" t="n">
        <v>305</v>
      </c>
      <c r="B307" s="16"/>
      <c r="C307" s="8" t="n">
        <f aca="false">+[3]data1rev!A306</f>
        <v>21687.04</v>
      </c>
      <c r="D307" s="8" t="n">
        <f aca="false">+[3]data1rev!B306</f>
        <v>15575.226</v>
      </c>
      <c r="E307" s="8" t="n">
        <f aca="false">+[3]data1rev!C306</f>
        <v>13222.39</v>
      </c>
      <c r="F307" s="8" t="n">
        <f aca="false">+[3]data1rev!D306</f>
        <v>13061.89</v>
      </c>
      <c r="G307" s="8" t="n">
        <f aca="false">+[3]data1rev!E306</f>
        <v>13061.89</v>
      </c>
      <c r="H307" s="8" t="n">
        <f aca="false">+[3]data1rev!F306</f>
        <v>10821.156</v>
      </c>
      <c r="I307" s="8" t="n">
        <f aca="false">+[3]data1rev!G306</f>
        <v>10791.59</v>
      </c>
      <c r="J307" s="8" t="n">
        <f aca="false">+[3]data1rev!H306</f>
        <v>10791.59</v>
      </c>
      <c r="K307" s="8" t="n">
        <f aca="false">+[3]data1rev!I306</f>
        <v>10791.59</v>
      </c>
      <c r="L307" s="8" t="n">
        <f aca="false">+[3]data1rev!J306</f>
        <v>10821.156</v>
      </c>
      <c r="M307" s="8" t="n">
        <f aca="false">+[3]data1rev!K306</f>
        <v>10791.59</v>
      </c>
      <c r="N307" s="8" t="n">
        <f aca="false">+[3]data1rev!L306</f>
        <v>10791.59</v>
      </c>
      <c r="O307" s="8" t="n">
        <f aca="false">+[3]data1rev!M306</f>
        <v>10275.62</v>
      </c>
      <c r="P307" s="8" t="n">
        <f aca="false">+[3]data1rev!N306</f>
        <v>10129.416</v>
      </c>
      <c r="Q307" s="8" t="n">
        <f aca="false">+[3]data1rev!O306</f>
        <v>10101.74</v>
      </c>
      <c r="R307" s="8" t="n">
        <f aca="false">+[3]data1rev!P306</f>
        <v>0</v>
      </c>
      <c r="S307" s="8" t="n">
        <f aca="false">+[3]data1rev!Q306</f>
        <v>0</v>
      </c>
      <c r="T307" s="8" t="n">
        <f aca="false">+[3]data1rev!R306</f>
        <v>0</v>
      </c>
      <c r="U307" s="8" t="n">
        <f aca="false">+[3]data1rev!S306</f>
        <v>0</v>
      </c>
      <c r="V307" s="8" t="n">
        <f aca="false">+[3]data1rev!T306</f>
        <v>0</v>
      </c>
      <c r="W307" s="8" t="n">
        <f aca="false">+[3]data1rev!U306</f>
        <v>0</v>
      </c>
      <c r="X307" s="8" t="n">
        <f aca="false">+[3]data1rev!V306</f>
        <v>0</v>
      </c>
      <c r="Y307" s="8" t="n">
        <f aca="false">+[3]data1rev!W306</f>
        <v>0</v>
      </c>
      <c r="Z307" s="8" t="n">
        <f aca="false">+[3]data1rev!X306</f>
        <v>0</v>
      </c>
      <c r="AA307" s="8" t="n">
        <f aca="false">+[3]data1rev!Y306</f>
        <v>0</v>
      </c>
      <c r="AB307" s="9"/>
      <c r="AC307" s="9"/>
      <c r="AD307" s="9"/>
      <c r="AE307" s="9"/>
      <c r="AF307" s="9"/>
      <c r="AG307" s="9"/>
      <c r="AH307" s="9"/>
      <c r="AI307" s="9"/>
      <c r="AJ307" s="9"/>
      <c r="AK307" s="1"/>
      <c r="AL307" s="1" t="e">
        <f aca="false">SUMPRODUCT(B307:AJ307,PVCapPrice)</f>
        <v>#DIV/0!</v>
      </c>
      <c r="AM307" s="1"/>
      <c r="AN307" s="1"/>
      <c r="AO307" s="1"/>
      <c r="AP307" s="1"/>
      <c r="AQ307" s="1"/>
    </row>
    <row r="308" customFormat="false" ht="11.25" hidden="false" customHeight="false" outlineLevel="0" collapsed="false">
      <c r="A308" s="1" t="n">
        <v>306</v>
      </c>
      <c r="B308" s="16"/>
      <c r="C308" s="8" t="n">
        <f aca="false">+[3]data1rev!A307</f>
        <v>21687.04</v>
      </c>
      <c r="D308" s="8" t="n">
        <f aca="false">+[3]data1rev!B307</f>
        <v>15575.226</v>
      </c>
      <c r="E308" s="8" t="n">
        <f aca="false">+[3]data1rev!C307</f>
        <v>13222.39</v>
      </c>
      <c r="F308" s="8" t="n">
        <f aca="false">+[3]data1rev!D307</f>
        <v>13061.89</v>
      </c>
      <c r="G308" s="8" t="n">
        <f aca="false">+[3]data1rev!E307</f>
        <v>13061.89</v>
      </c>
      <c r="H308" s="8" t="n">
        <f aca="false">+[3]data1rev!F307</f>
        <v>10821.156</v>
      </c>
      <c r="I308" s="8" t="n">
        <f aca="false">+[3]data1rev!G307</f>
        <v>10791.59</v>
      </c>
      <c r="J308" s="8" t="n">
        <f aca="false">+[3]data1rev!H307</f>
        <v>10791.59</v>
      </c>
      <c r="K308" s="8" t="n">
        <f aca="false">+[3]data1rev!I307</f>
        <v>10791.59</v>
      </c>
      <c r="L308" s="8" t="n">
        <f aca="false">+[3]data1rev!J307</f>
        <v>10821.156</v>
      </c>
      <c r="M308" s="8" t="n">
        <f aca="false">+[3]data1rev!K307</f>
        <v>10791.59</v>
      </c>
      <c r="N308" s="8" t="n">
        <f aca="false">+[3]data1rev!L307</f>
        <v>10791.59</v>
      </c>
      <c r="O308" s="8" t="n">
        <f aca="false">+[3]data1rev!M307</f>
        <v>10275.62</v>
      </c>
      <c r="P308" s="8" t="n">
        <f aca="false">+[3]data1rev!N307</f>
        <v>10129.416</v>
      </c>
      <c r="Q308" s="8" t="n">
        <f aca="false">+[3]data1rev!O307</f>
        <v>10101.74</v>
      </c>
      <c r="R308" s="8" t="n">
        <f aca="false">+[3]data1rev!P307</f>
        <v>0</v>
      </c>
      <c r="S308" s="8" t="n">
        <f aca="false">+[3]data1rev!Q307</f>
        <v>0</v>
      </c>
      <c r="T308" s="8" t="n">
        <f aca="false">+[3]data1rev!R307</f>
        <v>0</v>
      </c>
      <c r="U308" s="8" t="n">
        <f aca="false">+[3]data1rev!S307</f>
        <v>0</v>
      </c>
      <c r="V308" s="8" t="n">
        <f aca="false">+[3]data1rev!T307</f>
        <v>0</v>
      </c>
      <c r="W308" s="8" t="n">
        <f aca="false">+[3]data1rev!U307</f>
        <v>0</v>
      </c>
      <c r="X308" s="8" t="n">
        <f aca="false">+[3]data1rev!V307</f>
        <v>0</v>
      </c>
      <c r="Y308" s="8" t="n">
        <f aca="false">+[3]data1rev!W307</f>
        <v>0</v>
      </c>
      <c r="Z308" s="8" t="n">
        <f aca="false">+[3]data1rev!X307</f>
        <v>0</v>
      </c>
      <c r="AA308" s="8" t="n">
        <f aca="false">+[3]data1rev!Y307</f>
        <v>0</v>
      </c>
      <c r="AB308" s="9"/>
      <c r="AC308" s="9"/>
      <c r="AD308" s="9"/>
      <c r="AE308" s="9"/>
      <c r="AF308" s="9"/>
      <c r="AG308" s="9"/>
      <c r="AH308" s="9"/>
      <c r="AI308" s="9"/>
      <c r="AJ308" s="9"/>
      <c r="AK308" s="1"/>
      <c r="AL308" s="1" t="e">
        <f aca="false">SUMPRODUCT(B308:AJ308,PVCapPrice)</f>
        <v>#DIV/0!</v>
      </c>
      <c r="AM308" s="1"/>
      <c r="AN308" s="1"/>
      <c r="AO308" s="1"/>
      <c r="AP308" s="1"/>
      <c r="AQ308" s="1"/>
    </row>
    <row r="309" customFormat="false" ht="11.25" hidden="false" customHeight="false" outlineLevel="0" collapsed="false">
      <c r="A309" s="1" t="n">
        <v>307</v>
      </c>
      <c r="B309" s="16"/>
      <c r="C309" s="8" t="n">
        <f aca="false">+[3]data1rev!A308</f>
        <v>21687.04</v>
      </c>
      <c r="D309" s="8" t="n">
        <f aca="false">+[3]data1rev!B308</f>
        <v>15575.226</v>
      </c>
      <c r="E309" s="8" t="n">
        <f aca="false">+[3]data1rev!C308</f>
        <v>13222.39</v>
      </c>
      <c r="F309" s="8" t="n">
        <f aca="false">+[3]data1rev!D308</f>
        <v>13061.89</v>
      </c>
      <c r="G309" s="8" t="n">
        <f aca="false">+[3]data1rev!E308</f>
        <v>13061.89</v>
      </c>
      <c r="H309" s="8" t="n">
        <f aca="false">+[3]data1rev!F308</f>
        <v>10821.156</v>
      </c>
      <c r="I309" s="8" t="n">
        <f aca="false">+[3]data1rev!G308</f>
        <v>10791.59</v>
      </c>
      <c r="J309" s="8" t="n">
        <f aca="false">+[3]data1rev!H308</f>
        <v>10791.59</v>
      </c>
      <c r="K309" s="8" t="n">
        <f aca="false">+[3]data1rev!I308</f>
        <v>10791.59</v>
      </c>
      <c r="L309" s="8" t="n">
        <f aca="false">+[3]data1rev!J308</f>
        <v>10821.156</v>
      </c>
      <c r="M309" s="8" t="n">
        <f aca="false">+[3]data1rev!K308</f>
        <v>10791.59</v>
      </c>
      <c r="N309" s="8" t="n">
        <f aca="false">+[3]data1rev!L308</f>
        <v>10791.59</v>
      </c>
      <c r="O309" s="8" t="n">
        <f aca="false">+[3]data1rev!M308</f>
        <v>10275.62</v>
      </c>
      <c r="P309" s="8" t="n">
        <f aca="false">+[3]data1rev!N308</f>
        <v>10129.416</v>
      </c>
      <c r="Q309" s="8" t="n">
        <f aca="false">+[3]data1rev!O308</f>
        <v>10101.74</v>
      </c>
      <c r="R309" s="8" t="n">
        <f aca="false">+[3]data1rev!P308</f>
        <v>0</v>
      </c>
      <c r="S309" s="8" t="n">
        <f aca="false">+[3]data1rev!Q308</f>
        <v>0</v>
      </c>
      <c r="T309" s="8" t="n">
        <f aca="false">+[3]data1rev!R308</f>
        <v>0</v>
      </c>
      <c r="U309" s="8" t="n">
        <f aca="false">+[3]data1rev!S308</f>
        <v>0</v>
      </c>
      <c r="V309" s="8" t="n">
        <f aca="false">+[3]data1rev!T308</f>
        <v>0</v>
      </c>
      <c r="W309" s="8" t="n">
        <f aca="false">+[3]data1rev!U308</f>
        <v>0</v>
      </c>
      <c r="X309" s="8" t="n">
        <f aca="false">+[3]data1rev!V308</f>
        <v>0</v>
      </c>
      <c r="Y309" s="8" t="n">
        <f aca="false">+[3]data1rev!W308</f>
        <v>0</v>
      </c>
      <c r="Z309" s="8" t="n">
        <f aca="false">+[3]data1rev!X308</f>
        <v>0</v>
      </c>
      <c r="AA309" s="8" t="n">
        <f aca="false">+[3]data1rev!Y308</f>
        <v>0</v>
      </c>
      <c r="AB309" s="9"/>
      <c r="AC309" s="9"/>
      <c r="AD309" s="9"/>
      <c r="AE309" s="9"/>
      <c r="AF309" s="9"/>
      <c r="AG309" s="9"/>
      <c r="AH309" s="9"/>
      <c r="AI309" s="9"/>
      <c r="AJ309" s="9"/>
      <c r="AK309" s="1"/>
      <c r="AL309" s="1" t="e">
        <f aca="false">SUMPRODUCT(B309:AJ309,PVCapPrice)</f>
        <v>#DIV/0!</v>
      </c>
      <c r="AM309" s="1"/>
      <c r="AN309" s="1"/>
      <c r="AO309" s="1"/>
      <c r="AP309" s="1"/>
      <c r="AQ309" s="1"/>
    </row>
    <row r="310" customFormat="false" ht="11.25" hidden="false" customHeight="false" outlineLevel="0" collapsed="false">
      <c r="A310" s="1" t="n">
        <v>308</v>
      </c>
      <c r="B310" s="16"/>
      <c r="C310" s="8" t="n">
        <f aca="false">+[3]data1rev!A309</f>
        <v>21687.04</v>
      </c>
      <c r="D310" s="8" t="n">
        <f aca="false">+[3]data1rev!B309</f>
        <v>15575.226</v>
      </c>
      <c r="E310" s="8" t="n">
        <f aca="false">+[3]data1rev!C309</f>
        <v>13222.39</v>
      </c>
      <c r="F310" s="8" t="n">
        <f aca="false">+[3]data1rev!D309</f>
        <v>13061.89</v>
      </c>
      <c r="G310" s="8" t="n">
        <f aca="false">+[3]data1rev!E309</f>
        <v>13061.89</v>
      </c>
      <c r="H310" s="8" t="n">
        <f aca="false">+[3]data1rev!F309</f>
        <v>10821.156</v>
      </c>
      <c r="I310" s="8" t="n">
        <f aca="false">+[3]data1rev!G309</f>
        <v>10791.59</v>
      </c>
      <c r="J310" s="8" t="n">
        <f aca="false">+[3]data1rev!H309</f>
        <v>10791.59</v>
      </c>
      <c r="K310" s="8" t="n">
        <f aca="false">+[3]data1rev!I309</f>
        <v>10791.59</v>
      </c>
      <c r="L310" s="8" t="n">
        <f aca="false">+[3]data1rev!J309</f>
        <v>10821.156</v>
      </c>
      <c r="M310" s="8" t="n">
        <f aca="false">+[3]data1rev!K309</f>
        <v>10791.59</v>
      </c>
      <c r="N310" s="8" t="n">
        <f aca="false">+[3]data1rev!L309</f>
        <v>10791.59</v>
      </c>
      <c r="O310" s="8" t="n">
        <f aca="false">+[3]data1rev!M309</f>
        <v>10275.62</v>
      </c>
      <c r="P310" s="8" t="n">
        <f aca="false">+[3]data1rev!N309</f>
        <v>10129.416</v>
      </c>
      <c r="Q310" s="8" t="n">
        <f aca="false">+[3]data1rev!O309</f>
        <v>10101.74</v>
      </c>
      <c r="R310" s="8" t="n">
        <f aca="false">+[3]data1rev!P309</f>
        <v>0</v>
      </c>
      <c r="S310" s="8" t="n">
        <f aca="false">+[3]data1rev!Q309</f>
        <v>0</v>
      </c>
      <c r="T310" s="8" t="n">
        <f aca="false">+[3]data1rev!R309</f>
        <v>0</v>
      </c>
      <c r="U310" s="8" t="n">
        <f aca="false">+[3]data1rev!S309</f>
        <v>0</v>
      </c>
      <c r="V310" s="8" t="n">
        <f aca="false">+[3]data1rev!T309</f>
        <v>0</v>
      </c>
      <c r="W310" s="8" t="n">
        <f aca="false">+[3]data1rev!U309</f>
        <v>0</v>
      </c>
      <c r="X310" s="8" t="n">
        <f aca="false">+[3]data1rev!V309</f>
        <v>0</v>
      </c>
      <c r="Y310" s="8" t="n">
        <f aca="false">+[3]data1rev!W309</f>
        <v>0</v>
      </c>
      <c r="Z310" s="8" t="n">
        <f aca="false">+[3]data1rev!X309</f>
        <v>0</v>
      </c>
      <c r="AA310" s="8" t="n">
        <f aca="false">+[3]data1rev!Y309</f>
        <v>0</v>
      </c>
      <c r="AB310" s="9"/>
      <c r="AC310" s="9"/>
      <c r="AD310" s="9"/>
      <c r="AE310" s="9"/>
      <c r="AF310" s="9"/>
      <c r="AG310" s="9"/>
      <c r="AH310" s="9"/>
      <c r="AI310" s="9"/>
      <c r="AJ310" s="9"/>
      <c r="AK310" s="1"/>
      <c r="AL310" s="1" t="e">
        <f aca="false">SUMPRODUCT(B310:AJ310,PVCapPrice)</f>
        <v>#DIV/0!</v>
      </c>
      <c r="AM310" s="1"/>
      <c r="AN310" s="1"/>
      <c r="AO310" s="1"/>
      <c r="AP310" s="1"/>
      <c r="AQ310" s="1"/>
    </row>
    <row r="311" customFormat="false" ht="11.25" hidden="false" customHeight="false" outlineLevel="0" collapsed="false">
      <c r="A311" s="1" t="n">
        <v>309</v>
      </c>
      <c r="B311" s="16"/>
      <c r="C311" s="8" t="n">
        <f aca="false">+[3]data1rev!A310</f>
        <v>21687.04</v>
      </c>
      <c r="D311" s="8" t="n">
        <f aca="false">+[3]data1rev!B310</f>
        <v>15575.226</v>
      </c>
      <c r="E311" s="8" t="n">
        <f aca="false">+[3]data1rev!C310</f>
        <v>13222.39</v>
      </c>
      <c r="F311" s="8" t="n">
        <f aca="false">+[3]data1rev!D310</f>
        <v>13061.89</v>
      </c>
      <c r="G311" s="8" t="n">
        <f aca="false">+[3]data1rev!E310</f>
        <v>13061.89</v>
      </c>
      <c r="H311" s="8" t="n">
        <f aca="false">+[3]data1rev!F310</f>
        <v>10821.156</v>
      </c>
      <c r="I311" s="8" t="n">
        <f aca="false">+[3]data1rev!G310</f>
        <v>10791.59</v>
      </c>
      <c r="J311" s="8" t="n">
        <f aca="false">+[3]data1rev!H310</f>
        <v>10791.59</v>
      </c>
      <c r="K311" s="8" t="n">
        <f aca="false">+[3]data1rev!I310</f>
        <v>10791.59</v>
      </c>
      <c r="L311" s="8" t="n">
        <f aca="false">+[3]data1rev!J310</f>
        <v>10821.156</v>
      </c>
      <c r="M311" s="8" t="n">
        <f aca="false">+[3]data1rev!K310</f>
        <v>10791.59</v>
      </c>
      <c r="N311" s="8" t="n">
        <f aca="false">+[3]data1rev!L310</f>
        <v>10791.59</v>
      </c>
      <c r="O311" s="8" t="n">
        <f aca="false">+[3]data1rev!M310</f>
        <v>10275.62</v>
      </c>
      <c r="P311" s="8" t="n">
        <f aca="false">+[3]data1rev!N310</f>
        <v>10129.416</v>
      </c>
      <c r="Q311" s="8" t="n">
        <f aca="false">+[3]data1rev!O310</f>
        <v>10101.74</v>
      </c>
      <c r="R311" s="8" t="n">
        <f aca="false">+[3]data1rev!P310</f>
        <v>0</v>
      </c>
      <c r="S311" s="8" t="n">
        <f aca="false">+[3]data1rev!Q310</f>
        <v>0</v>
      </c>
      <c r="T311" s="8" t="n">
        <f aca="false">+[3]data1rev!R310</f>
        <v>0</v>
      </c>
      <c r="U311" s="8" t="n">
        <f aca="false">+[3]data1rev!S310</f>
        <v>0</v>
      </c>
      <c r="V311" s="8" t="n">
        <f aca="false">+[3]data1rev!T310</f>
        <v>0</v>
      </c>
      <c r="W311" s="8" t="n">
        <f aca="false">+[3]data1rev!U310</f>
        <v>0</v>
      </c>
      <c r="X311" s="8" t="n">
        <f aca="false">+[3]data1rev!V310</f>
        <v>0</v>
      </c>
      <c r="Y311" s="8" t="n">
        <f aca="false">+[3]data1rev!W310</f>
        <v>0</v>
      </c>
      <c r="Z311" s="8" t="n">
        <f aca="false">+[3]data1rev!X310</f>
        <v>0</v>
      </c>
      <c r="AA311" s="8" t="n">
        <f aca="false">+[3]data1rev!Y310</f>
        <v>0</v>
      </c>
      <c r="AB311" s="9"/>
      <c r="AC311" s="9"/>
      <c r="AD311" s="9"/>
      <c r="AE311" s="9"/>
      <c r="AF311" s="9"/>
      <c r="AG311" s="9"/>
      <c r="AH311" s="9"/>
      <c r="AI311" s="9"/>
      <c r="AJ311" s="9"/>
      <c r="AK311" s="1"/>
      <c r="AL311" s="1" t="e">
        <f aca="false">SUMPRODUCT(B311:AJ311,PVCapPrice)</f>
        <v>#DIV/0!</v>
      </c>
      <c r="AM311" s="1"/>
      <c r="AN311" s="1"/>
      <c r="AO311" s="1"/>
      <c r="AP311" s="1"/>
      <c r="AQ311" s="1"/>
    </row>
    <row r="312" customFormat="false" ht="11.25" hidden="false" customHeight="false" outlineLevel="0" collapsed="false">
      <c r="A312" s="1" t="n">
        <v>310</v>
      </c>
      <c r="B312" s="16"/>
      <c r="C312" s="8" t="n">
        <f aca="false">+[3]data1rev!A311</f>
        <v>21687.04</v>
      </c>
      <c r="D312" s="8" t="n">
        <f aca="false">+[3]data1rev!B311</f>
        <v>15575.226</v>
      </c>
      <c r="E312" s="8" t="n">
        <f aca="false">+[3]data1rev!C311</f>
        <v>13222.39</v>
      </c>
      <c r="F312" s="8" t="n">
        <f aca="false">+[3]data1rev!D311</f>
        <v>13061.89</v>
      </c>
      <c r="G312" s="8" t="n">
        <f aca="false">+[3]data1rev!E311</f>
        <v>13061.89</v>
      </c>
      <c r="H312" s="8" t="n">
        <f aca="false">+[3]data1rev!F311</f>
        <v>10821.156</v>
      </c>
      <c r="I312" s="8" t="n">
        <f aca="false">+[3]data1rev!G311</f>
        <v>10791.59</v>
      </c>
      <c r="J312" s="8" t="n">
        <f aca="false">+[3]data1rev!H311</f>
        <v>10791.59</v>
      </c>
      <c r="K312" s="8" t="n">
        <f aca="false">+[3]data1rev!I311</f>
        <v>10791.59</v>
      </c>
      <c r="L312" s="8" t="n">
        <f aca="false">+[3]data1rev!J311</f>
        <v>10821.156</v>
      </c>
      <c r="M312" s="8" t="n">
        <f aca="false">+[3]data1rev!K311</f>
        <v>10791.59</v>
      </c>
      <c r="N312" s="8" t="n">
        <f aca="false">+[3]data1rev!L311</f>
        <v>10791.59</v>
      </c>
      <c r="O312" s="8" t="n">
        <f aca="false">+[3]data1rev!M311</f>
        <v>10275.62</v>
      </c>
      <c r="P312" s="8" t="n">
        <f aca="false">+[3]data1rev!N311</f>
        <v>10129.416</v>
      </c>
      <c r="Q312" s="8" t="n">
        <f aca="false">+[3]data1rev!O311</f>
        <v>10101.74</v>
      </c>
      <c r="R312" s="8" t="n">
        <f aca="false">+[3]data1rev!P311</f>
        <v>0</v>
      </c>
      <c r="S312" s="8" t="n">
        <f aca="false">+[3]data1rev!Q311</f>
        <v>0</v>
      </c>
      <c r="T312" s="8" t="n">
        <f aca="false">+[3]data1rev!R311</f>
        <v>0</v>
      </c>
      <c r="U312" s="8" t="n">
        <f aca="false">+[3]data1rev!S311</f>
        <v>0</v>
      </c>
      <c r="V312" s="8" t="n">
        <f aca="false">+[3]data1rev!T311</f>
        <v>0</v>
      </c>
      <c r="W312" s="8" t="n">
        <f aca="false">+[3]data1rev!U311</f>
        <v>0</v>
      </c>
      <c r="X312" s="8" t="n">
        <f aca="false">+[3]data1rev!V311</f>
        <v>0</v>
      </c>
      <c r="Y312" s="8" t="n">
        <f aca="false">+[3]data1rev!W311</f>
        <v>0</v>
      </c>
      <c r="Z312" s="8" t="n">
        <f aca="false">+[3]data1rev!X311</f>
        <v>0</v>
      </c>
      <c r="AA312" s="8" t="n">
        <f aca="false">+[3]data1rev!Y311</f>
        <v>0</v>
      </c>
      <c r="AB312" s="9"/>
      <c r="AC312" s="9"/>
      <c r="AD312" s="9"/>
      <c r="AE312" s="9"/>
      <c r="AF312" s="9"/>
      <c r="AG312" s="9"/>
      <c r="AH312" s="9"/>
      <c r="AI312" s="9"/>
      <c r="AJ312" s="9"/>
      <c r="AK312" s="1"/>
      <c r="AL312" s="1" t="e">
        <f aca="false">SUMPRODUCT(B312:AJ312,PVCapPrice)</f>
        <v>#DIV/0!</v>
      </c>
      <c r="AM312" s="1"/>
      <c r="AN312" s="1"/>
      <c r="AO312" s="1"/>
      <c r="AP312" s="1"/>
      <c r="AQ312" s="1"/>
    </row>
    <row r="313" customFormat="false" ht="11.25" hidden="false" customHeight="false" outlineLevel="0" collapsed="false">
      <c r="A313" s="1" t="n">
        <v>311</v>
      </c>
      <c r="B313" s="16"/>
      <c r="C313" s="8" t="n">
        <f aca="false">+[3]data1rev!A312</f>
        <v>21687.04</v>
      </c>
      <c r="D313" s="8" t="n">
        <f aca="false">+[3]data1rev!B312</f>
        <v>15575.226</v>
      </c>
      <c r="E313" s="8" t="n">
        <f aca="false">+[3]data1rev!C312</f>
        <v>13222.39</v>
      </c>
      <c r="F313" s="8" t="n">
        <f aca="false">+[3]data1rev!D312</f>
        <v>13061.89</v>
      </c>
      <c r="G313" s="8" t="n">
        <f aca="false">+[3]data1rev!E312</f>
        <v>13061.89</v>
      </c>
      <c r="H313" s="8" t="n">
        <f aca="false">+[3]data1rev!F312</f>
        <v>10821.156</v>
      </c>
      <c r="I313" s="8" t="n">
        <f aca="false">+[3]data1rev!G312</f>
        <v>10791.59</v>
      </c>
      <c r="J313" s="8" t="n">
        <f aca="false">+[3]data1rev!H312</f>
        <v>10791.59</v>
      </c>
      <c r="K313" s="8" t="n">
        <f aca="false">+[3]data1rev!I312</f>
        <v>10791.59</v>
      </c>
      <c r="L313" s="8" t="n">
        <f aca="false">+[3]data1rev!J312</f>
        <v>10821.156</v>
      </c>
      <c r="M313" s="8" t="n">
        <f aca="false">+[3]data1rev!K312</f>
        <v>10791.59</v>
      </c>
      <c r="N313" s="8" t="n">
        <f aca="false">+[3]data1rev!L312</f>
        <v>10791.59</v>
      </c>
      <c r="O313" s="8" t="n">
        <f aca="false">+[3]data1rev!M312</f>
        <v>10275.62</v>
      </c>
      <c r="P313" s="8" t="n">
        <f aca="false">+[3]data1rev!N312</f>
        <v>10129.416</v>
      </c>
      <c r="Q313" s="8" t="n">
        <f aca="false">+[3]data1rev!O312</f>
        <v>10101.74</v>
      </c>
      <c r="R313" s="8" t="n">
        <f aca="false">+[3]data1rev!P312</f>
        <v>0</v>
      </c>
      <c r="S313" s="8" t="n">
        <f aca="false">+[3]data1rev!Q312</f>
        <v>0</v>
      </c>
      <c r="T313" s="8" t="n">
        <f aca="false">+[3]data1rev!R312</f>
        <v>0</v>
      </c>
      <c r="U313" s="8" t="n">
        <f aca="false">+[3]data1rev!S312</f>
        <v>0</v>
      </c>
      <c r="V313" s="8" t="n">
        <f aca="false">+[3]data1rev!T312</f>
        <v>0</v>
      </c>
      <c r="W313" s="8" t="n">
        <f aca="false">+[3]data1rev!U312</f>
        <v>0</v>
      </c>
      <c r="X313" s="8" t="n">
        <f aca="false">+[3]data1rev!V312</f>
        <v>0</v>
      </c>
      <c r="Y313" s="8" t="n">
        <f aca="false">+[3]data1rev!W312</f>
        <v>0</v>
      </c>
      <c r="Z313" s="8" t="n">
        <f aca="false">+[3]data1rev!X312</f>
        <v>0</v>
      </c>
      <c r="AA313" s="8" t="n">
        <f aca="false">+[3]data1rev!Y312</f>
        <v>0</v>
      </c>
      <c r="AB313" s="9"/>
      <c r="AC313" s="9"/>
      <c r="AD313" s="9"/>
      <c r="AE313" s="9"/>
      <c r="AF313" s="9"/>
      <c r="AG313" s="9"/>
      <c r="AH313" s="9"/>
      <c r="AI313" s="9"/>
      <c r="AJ313" s="9"/>
      <c r="AK313" s="1"/>
      <c r="AL313" s="1" t="e">
        <f aca="false">SUMPRODUCT(B313:AJ313,PVCapPrice)</f>
        <v>#DIV/0!</v>
      </c>
      <c r="AM313" s="1"/>
      <c r="AN313" s="1"/>
      <c r="AO313" s="1"/>
      <c r="AP313" s="1"/>
      <c r="AQ313" s="1"/>
    </row>
    <row r="314" customFormat="false" ht="11.25" hidden="false" customHeight="false" outlineLevel="0" collapsed="false">
      <c r="A314" s="1" t="n">
        <v>312</v>
      </c>
      <c r="B314" s="16"/>
      <c r="C314" s="8" t="n">
        <f aca="false">+[3]data1rev!A313</f>
        <v>21687.04</v>
      </c>
      <c r="D314" s="8" t="n">
        <f aca="false">+[3]data1rev!B313</f>
        <v>15575.226</v>
      </c>
      <c r="E314" s="8" t="n">
        <f aca="false">+[3]data1rev!C313</f>
        <v>13222.39</v>
      </c>
      <c r="F314" s="8" t="n">
        <f aca="false">+[3]data1rev!D313</f>
        <v>13061.89</v>
      </c>
      <c r="G314" s="8" t="n">
        <f aca="false">+[3]data1rev!E313</f>
        <v>13061.89</v>
      </c>
      <c r="H314" s="8" t="n">
        <f aca="false">+[3]data1rev!F313</f>
        <v>10821.156</v>
      </c>
      <c r="I314" s="8" t="n">
        <f aca="false">+[3]data1rev!G313</f>
        <v>10791.59</v>
      </c>
      <c r="J314" s="8" t="n">
        <f aca="false">+[3]data1rev!H313</f>
        <v>10791.59</v>
      </c>
      <c r="K314" s="8" t="n">
        <f aca="false">+[3]data1rev!I313</f>
        <v>10791.59</v>
      </c>
      <c r="L314" s="8" t="n">
        <f aca="false">+[3]data1rev!J313</f>
        <v>10821.156</v>
      </c>
      <c r="M314" s="8" t="n">
        <f aca="false">+[3]data1rev!K313</f>
        <v>10791.59</v>
      </c>
      <c r="N314" s="8" t="n">
        <f aca="false">+[3]data1rev!L313</f>
        <v>10791.59</v>
      </c>
      <c r="O314" s="8" t="n">
        <f aca="false">+[3]data1rev!M313</f>
        <v>10275.62</v>
      </c>
      <c r="P314" s="8" t="n">
        <f aca="false">+[3]data1rev!N313</f>
        <v>10129.416</v>
      </c>
      <c r="Q314" s="8" t="n">
        <f aca="false">+[3]data1rev!O313</f>
        <v>10101.74</v>
      </c>
      <c r="R314" s="8" t="n">
        <f aca="false">+[3]data1rev!P313</f>
        <v>0</v>
      </c>
      <c r="S314" s="8" t="n">
        <f aca="false">+[3]data1rev!Q313</f>
        <v>0</v>
      </c>
      <c r="T314" s="8" t="n">
        <f aca="false">+[3]data1rev!R313</f>
        <v>0</v>
      </c>
      <c r="U314" s="8" t="n">
        <f aca="false">+[3]data1rev!S313</f>
        <v>0</v>
      </c>
      <c r="V314" s="8" t="n">
        <f aca="false">+[3]data1rev!T313</f>
        <v>0</v>
      </c>
      <c r="W314" s="8" t="n">
        <f aca="false">+[3]data1rev!U313</f>
        <v>0</v>
      </c>
      <c r="X314" s="8" t="n">
        <f aca="false">+[3]data1rev!V313</f>
        <v>0</v>
      </c>
      <c r="Y314" s="8" t="n">
        <f aca="false">+[3]data1rev!W313</f>
        <v>0</v>
      </c>
      <c r="Z314" s="8" t="n">
        <f aca="false">+[3]data1rev!X313</f>
        <v>0</v>
      </c>
      <c r="AA314" s="8" t="n">
        <f aca="false">+[3]data1rev!Y313</f>
        <v>0</v>
      </c>
      <c r="AB314" s="9"/>
      <c r="AC314" s="9"/>
      <c r="AD314" s="9"/>
      <c r="AE314" s="9"/>
      <c r="AF314" s="9"/>
      <c r="AG314" s="9"/>
      <c r="AH314" s="9"/>
      <c r="AI314" s="9"/>
      <c r="AJ314" s="9"/>
      <c r="AK314" s="1"/>
      <c r="AL314" s="1" t="e">
        <f aca="false">SUMPRODUCT(B314:AJ314,PVCapPrice)</f>
        <v>#DIV/0!</v>
      </c>
      <c r="AM314" s="1"/>
      <c r="AN314" s="1"/>
      <c r="AO314" s="1"/>
      <c r="AP314" s="1"/>
      <c r="AQ314" s="1"/>
    </row>
    <row r="315" customFormat="false" ht="11.25" hidden="false" customHeight="false" outlineLevel="0" collapsed="false">
      <c r="A315" s="1" t="n">
        <v>313</v>
      </c>
      <c r="B315" s="16"/>
      <c r="C315" s="8" t="n">
        <f aca="false">+[3]data1rev!A314</f>
        <v>21687.04</v>
      </c>
      <c r="D315" s="8" t="n">
        <f aca="false">+[3]data1rev!B314</f>
        <v>15575.226</v>
      </c>
      <c r="E315" s="8" t="n">
        <f aca="false">+[3]data1rev!C314</f>
        <v>13222.39</v>
      </c>
      <c r="F315" s="8" t="n">
        <f aca="false">+[3]data1rev!D314</f>
        <v>13061.89</v>
      </c>
      <c r="G315" s="8" t="n">
        <f aca="false">+[3]data1rev!E314</f>
        <v>13061.89</v>
      </c>
      <c r="H315" s="8" t="n">
        <f aca="false">+[3]data1rev!F314</f>
        <v>10821.156</v>
      </c>
      <c r="I315" s="8" t="n">
        <f aca="false">+[3]data1rev!G314</f>
        <v>10791.59</v>
      </c>
      <c r="J315" s="8" t="n">
        <f aca="false">+[3]data1rev!H314</f>
        <v>10791.59</v>
      </c>
      <c r="K315" s="8" t="n">
        <f aca="false">+[3]data1rev!I314</f>
        <v>10791.59</v>
      </c>
      <c r="L315" s="8" t="n">
        <f aca="false">+[3]data1rev!J314</f>
        <v>10821.156</v>
      </c>
      <c r="M315" s="8" t="n">
        <f aca="false">+[3]data1rev!K314</f>
        <v>10791.59</v>
      </c>
      <c r="N315" s="8" t="n">
        <f aca="false">+[3]data1rev!L314</f>
        <v>10791.59</v>
      </c>
      <c r="O315" s="8" t="n">
        <f aca="false">+[3]data1rev!M314</f>
        <v>10275.62</v>
      </c>
      <c r="P315" s="8" t="n">
        <f aca="false">+[3]data1rev!N314</f>
        <v>10129.416</v>
      </c>
      <c r="Q315" s="8" t="n">
        <f aca="false">+[3]data1rev!O314</f>
        <v>10101.74</v>
      </c>
      <c r="R315" s="8" t="n">
        <f aca="false">+[3]data1rev!P314</f>
        <v>0</v>
      </c>
      <c r="S315" s="8" t="n">
        <f aca="false">+[3]data1rev!Q314</f>
        <v>0</v>
      </c>
      <c r="T315" s="8" t="n">
        <f aca="false">+[3]data1rev!R314</f>
        <v>0</v>
      </c>
      <c r="U315" s="8" t="n">
        <f aca="false">+[3]data1rev!S314</f>
        <v>0</v>
      </c>
      <c r="V315" s="8" t="n">
        <f aca="false">+[3]data1rev!T314</f>
        <v>0</v>
      </c>
      <c r="W315" s="8" t="n">
        <f aca="false">+[3]data1rev!U314</f>
        <v>0</v>
      </c>
      <c r="X315" s="8" t="n">
        <f aca="false">+[3]data1rev!V314</f>
        <v>0</v>
      </c>
      <c r="Y315" s="8" t="n">
        <f aca="false">+[3]data1rev!W314</f>
        <v>0</v>
      </c>
      <c r="Z315" s="8" t="n">
        <f aca="false">+[3]data1rev!X314</f>
        <v>0</v>
      </c>
      <c r="AA315" s="8" t="n">
        <f aca="false">+[3]data1rev!Y314</f>
        <v>0</v>
      </c>
      <c r="AB315" s="9"/>
      <c r="AC315" s="9"/>
      <c r="AD315" s="9"/>
      <c r="AE315" s="9"/>
      <c r="AF315" s="9"/>
      <c r="AG315" s="9"/>
      <c r="AH315" s="9"/>
      <c r="AI315" s="9"/>
      <c r="AJ315" s="9"/>
      <c r="AK315" s="1"/>
      <c r="AL315" s="1" t="e">
        <f aca="false">SUMPRODUCT(B315:AJ315,PVCapPrice)</f>
        <v>#DIV/0!</v>
      </c>
      <c r="AM315" s="1"/>
      <c r="AN315" s="1"/>
      <c r="AO315" s="1"/>
      <c r="AP315" s="1"/>
      <c r="AQ315" s="1"/>
    </row>
    <row r="316" customFormat="false" ht="11.25" hidden="false" customHeight="false" outlineLevel="0" collapsed="false">
      <c r="A316" s="1" t="n">
        <v>314</v>
      </c>
      <c r="B316" s="16"/>
      <c r="C316" s="8" t="n">
        <f aca="false">+[3]data1rev!A315</f>
        <v>21687.04</v>
      </c>
      <c r="D316" s="8" t="n">
        <f aca="false">+[3]data1rev!B315</f>
        <v>15575.226</v>
      </c>
      <c r="E316" s="8" t="n">
        <f aca="false">+[3]data1rev!C315</f>
        <v>13222.39</v>
      </c>
      <c r="F316" s="8" t="n">
        <f aca="false">+[3]data1rev!D315</f>
        <v>13061.89</v>
      </c>
      <c r="G316" s="8" t="n">
        <f aca="false">+[3]data1rev!E315</f>
        <v>13061.89</v>
      </c>
      <c r="H316" s="8" t="n">
        <f aca="false">+[3]data1rev!F315</f>
        <v>10821.156</v>
      </c>
      <c r="I316" s="8" t="n">
        <f aca="false">+[3]data1rev!G315</f>
        <v>10791.59</v>
      </c>
      <c r="J316" s="8" t="n">
        <f aca="false">+[3]data1rev!H315</f>
        <v>10791.59</v>
      </c>
      <c r="K316" s="8" t="n">
        <f aca="false">+[3]data1rev!I315</f>
        <v>10791.59</v>
      </c>
      <c r="L316" s="8" t="n">
        <f aca="false">+[3]data1rev!J315</f>
        <v>10821.156</v>
      </c>
      <c r="M316" s="8" t="n">
        <f aca="false">+[3]data1rev!K315</f>
        <v>10791.59</v>
      </c>
      <c r="N316" s="8" t="n">
        <f aca="false">+[3]data1rev!L315</f>
        <v>10791.59</v>
      </c>
      <c r="O316" s="8" t="n">
        <f aca="false">+[3]data1rev!M315</f>
        <v>10275.62</v>
      </c>
      <c r="P316" s="8" t="n">
        <f aca="false">+[3]data1rev!N315</f>
        <v>10129.416</v>
      </c>
      <c r="Q316" s="8" t="n">
        <f aca="false">+[3]data1rev!O315</f>
        <v>10101.74</v>
      </c>
      <c r="R316" s="8" t="n">
        <f aca="false">+[3]data1rev!P315</f>
        <v>0</v>
      </c>
      <c r="S316" s="8" t="n">
        <f aca="false">+[3]data1rev!Q315</f>
        <v>0</v>
      </c>
      <c r="T316" s="8" t="n">
        <f aca="false">+[3]data1rev!R315</f>
        <v>0</v>
      </c>
      <c r="U316" s="8" t="n">
        <f aca="false">+[3]data1rev!S315</f>
        <v>0</v>
      </c>
      <c r="V316" s="8" t="n">
        <f aca="false">+[3]data1rev!T315</f>
        <v>0</v>
      </c>
      <c r="W316" s="8" t="n">
        <f aca="false">+[3]data1rev!U315</f>
        <v>0</v>
      </c>
      <c r="X316" s="8" t="n">
        <f aca="false">+[3]data1rev!V315</f>
        <v>0</v>
      </c>
      <c r="Y316" s="8" t="n">
        <f aca="false">+[3]data1rev!W315</f>
        <v>0</v>
      </c>
      <c r="Z316" s="8" t="n">
        <f aca="false">+[3]data1rev!X315</f>
        <v>0</v>
      </c>
      <c r="AA316" s="8" t="n">
        <f aca="false">+[3]data1rev!Y315</f>
        <v>0</v>
      </c>
      <c r="AB316" s="9"/>
      <c r="AC316" s="9"/>
      <c r="AD316" s="9"/>
      <c r="AE316" s="9"/>
      <c r="AF316" s="9"/>
      <c r="AG316" s="9"/>
      <c r="AH316" s="9"/>
      <c r="AI316" s="9"/>
      <c r="AJ316" s="9"/>
      <c r="AK316" s="1"/>
      <c r="AL316" s="1" t="e">
        <f aca="false">SUMPRODUCT(B316:AJ316,PVCapPrice)</f>
        <v>#DIV/0!</v>
      </c>
      <c r="AM316" s="1"/>
      <c r="AN316" s="1"/>
      <c r="AO316" s="1"/>
      <c r="AP316" s="1"/>
      <c r="AQ316" s="1"/>
    </row>
    <row r="317" customFormat="false" ht="11.25" hidden="false" customHeight="false" outlineLevel="0" collapsed="false">
      <c r="A317" s="1" t="n">
        <v>315</v>
      </c>
      <c r="B317" s="16"/>
      <c r="C317" s="8" t="n">
        <f aca="false">+[3]data1rev!A316</f>
        <v>21687.04</v>
      </c>
      <c r="D317" s="8" t="n">
        <f aca="false">+[3]data1rev!B316</f>
        <v>15575.226</v>
      </c>
      <c r="E317" s="8" t="n">
        <f aca="false">+[3]data1rev!C316</f>
        <v>13222.39</v>
      </c>
      <c r="F317" s="8" t="n">
        <f aca="false">+[3]data1rev!D316</f>
        <v>13061.89</v>
      </c>
      <c r="G317" s="8" t="n">
        <f aca="false">+[3]data1rev!E316</f>
        <v>13061.89</v>
      </c>
      <c r="H317" s="8" t="n">
        <f aca="false">+[3]data1rev!F316</f>
        <v>10821.156</v>
      </c>
      <c r="I317" s="8" t="n">
        <f aca="false">+[3]data1rev!G316</f>
        <v>10791.59</v>
      </c>
      <c r="J317" s="8" t="n">
        <f aca="false">+[3]data1rev!H316</f>
        <v>10791.59</v>
      </c>
      <c r="K317" s="8" t="n">
        <f aca="false">+[3]data1rev!I316</f>
        <v>10791.59</v>
      </c>
      <c r="L317" s="8" t="n">
        <f aca="false">+[3]data1rev!J316</f>
        <v>10821.156</v>
      </c>
      <c r="M317" s="8" t="n">
        <f aca="false">+[3]data1rev!K316</f>
        <v>10791.59</v>
      </c>
      <c r="N317" s="8" t="n">
        <f aca="false">+[3]data1rev!L316</f>
        <v>10791.59</v>
      </c>
      <c r="O317" s="8" t="n">
        <f aca="false">+[3]data1rev!M316</f>
        <v>10275.62</v>
      </c>
      <c r="P317" s="8" t="n">
        <f aca="false">+[3]data1rev!N316</f>
        <v>10129.416</v>
      </c>
      <c r="Q317" s="8" t="n">
        <f aca="false">+[3]data1rev!O316</f>
        <v>10101.74</v>
      </c>
      <c r="R317" s="8" t="n">
        <f aca="false">+[3]data1rev!P316</f>
        <v>0</v>
      </c>
      <c r="S317" s="8" t="n">
        <f aca="false">+[3]data1rev!Q316</f>
        <v>0</v>
      </c>
      <c r="T317" s="8" t="n">
        <f aca="false">+[3]data1rev!R316</f>
        <v>0</v>
      </c>
      <c r="U317" s="8" t="n">
        <f aca="false">+[3]data1rev!S316</f>
        <v>0</v>
      </c>
      <c r="V317" s="8" t="n">
        <f aca="false">+[3]data1rev!T316</f>
        <v>0</v>
      </c>
      <c r="W317" s="8" t="n">
        <f aca="false">+[3]data1rev!U316</f>
        <v>0</v>
      </c>
      <c r="X317" s="8" t="n">
        <f aca="false">+[3]data1rev!V316</f>
        <v>0</v>
      </c>
      <c r="Y317" s="8" t="n">
        <f aca="false">+[3]data1rev!W316</f>
        <v>0</v>
      </c>
      <c r="Z317" s="8" t="n">
        <f aca="false">+[3]data1rev!X316</f>
        <v>0</v>
      </c>
      <c r="AA317" s="8" t="n">
        <f aca="false">+[3]data1rev!Y316</f>
        <v>0</v>
      </c>
      <c r="AB317" s="9"/>
      <c r="AC317" s="9"/>
      <c r="AD317" s="9"/>
      <c r="AE317" s="9"/>
      <c r="AF317" s="9"/>
      <c r="AG317" s="9"/>
      <c r="AH317" s="9"/>
      <c r="AI317" s="9"/>
      <c r="AJ317" s="9"/>
      <c r="AK317" s="1"/>
      <c r="AL317" s="1" t="e">
        <f aca="false">SUMPRODUCT(B317:AJ317,PVCapPrice)</f>
        <v>#DIV/0!</v>
      </c>
      <c r="AM317" s="1"/>
      <c r="AN317" s="1"/>
      <c r="AO317" s="1"/>
      <c r="AP317" s="1"/>
      <c r="AQ317" s="1"/>
    </row>
    <row r="318" customFormat="false" ht="11.25" hidden="false" customHeight="false" outlineLevel="0" collapsed="false">
      <c r="A318" s="1" t="n">
        <v>316</v>
      </c>
      <c r="B318" s="16"/>
      <c r="C318" s="8" t="n">
        <f aca="false">+[3]data1rev!A317</f>
        <v>21687.04</v>
      </c>
      <c r="D318" s="8" t="n">
        <f aca="false">+[3]data1rev!B317</f>
        <v>15575.226</v>
      </c>
      <c r="E318" s="8" t="n">
        <f aca="false">+[3]data1rev!C317</f>
        <v>13222.39</v>
      </c>
      <c r="F318" s="8" t="n">
        <f aca="false">+[3]data1rev!D317</f>
        <v>13061.89</v>
      </c>
      <c r="G318" s="8" t="n">
        <f aca="false">+[3]data1rev!E317</f>
        <v>13061.89</v>
      </c>
      <c r="H318" s="8" t="n">
        <f aca="false">+[3]data1rev!F317</f>
        <v>10821.156</v>
      </c>
      <c r="I318" s="8" t="n">
        <f aca="false">+[3]data1rev!G317</f>
        <v>10791.59</v>
      </c>
      <c r="J318" s="8" t="n">
        <f aca="false">+[3]data1rev!H317</f>
        <v>10791.59</v>
      </c>
      <c r="K318" s="8" t="n">
        <f aca="false">+[3]data1rev!I317</f>
        <v>10791.59</v>
      </c>
      <c r="L318" s="8" t="n">
        <f aca="false">+[3]data1rev!J317</f>
        <v>10821.156</v>
      </c>
      <c r="M318" s="8" t="n">
        <f aca="false">+[3]data1rev!K317</f>
        <v>10791.59</v>
      </c>
      <c r="N318" s="8" t="n">
        <f aca="false">+[3]data1rev!L317</f>
        <v>10791.59</v>
      </c>
      <c r="O318" s="8" t="n">
        <f aca="false">+[3]data1rev!M317</f>
        <v>10275.62</v>
      </c>
      <c r="P318" s="8" t="n">
        <f aca="false">+[3]data1rev!N317</f>
        <v>10129.416</v>
      </c>
      <c r="Q318" s="8" t="n">
        <f aca="false">+[3]data1rev!O317</f>
        <v>10101.74</v>
      </c>
      <c r="R318" s="8" t="n">
        <f aca="false">+[3]data1rev!P317</f>
        <v>0</v>
      </c>
      <c r="S318" s="8" t="n">
        <f aca="false">+[3]data1rev!Q317</f>
        <v>0</v>
      </c>
      <c r="T318" s="8" t="n">
        <f aca="false">+[3]data1rev!R317</f>
        <v>0</v>
      </c>
      <c r="U318" s="8" t="n">
        <f aca="false">+[3]data1rev!S317</f>
        <v>0</v>
      </c>
      <c r="V318" s="8" t="n">
        <f aca="false">+[3]data1rev!T317</f>
        <v>0</v>
      </c>
      <c r="W318" s="8" t="n">
        <f aca="false">+[3]data1rev!U317</f>
        <v>0</v>
      </c>
      <c r="X318" s="8" t="n">
        <f aca="false">+[3]data1rev!V317</f>
        <v>0</v>
      </c>
      <c r="Y318" s="8" t="n">
        <f aca="false">+[3]data1rev!W317</f>
        <v>0</v>
      </c>
      <c r="Z318" s="8" t="n">
        <f aca="false">+[3]data1rev!X317</f>
        <v>0</v>
      </c>
      <c r="AA318" s="8" t="n">
        <f aca="false">+[3]data1rev!Y317</f>
        <v>0</v>
      </c>
      <c r="AB318" s="9"/>
      <c r="AC318" s="9"/>
      <c r="AD318" s="9"/>
      <c r="AE318" s="9"/>
      <c r="AF318" s="9"/>
      <c r="AG318" s="9"/>
      <c r="AH318" s="9"/>
      <c r="AI318" s="9"/>
      <c r="AJ318" s="9"/>
      <c r="AK318" s="1"/>
      <c r="AL318" s="1" t="e">
        <f aca="false">SUMPRODUCT(B318:AJ318,PVCapPrice)</f>
        <v>#DIV/0!</v>
      </c>
      <c r="AM318" s="1"/>
      <c r="AN318" s="1"/>
      <c r="AO318" s="1"/>
      <c r="AP318" s="1"/>
      <c r="AQ318" s="1"/>
    </row>
    <row r="319" customFormat="false" ht="11.25" hidden="false" customHeight="false" outlineLevel="0" collapsed="false">
      <c r="A319" s="1" t="n">
        <v>317</v>
      </c>
      <c r="B319" s="16"/>
      <c r="C319" s="8" t="n">
        <f aca="false">+[3]data1rev!A318</f>
        <v>21687.04</v>
      </c>
      <c r="D319" s="8" t="n">
        <f aca="false">+[3]data1rev!B318</f>
        <v>15575.226</v>
      </c>
      <c r="E319" s="8" t="n">
        <f aca="false">+[3]data1rev!C318</f>
        <v>13222.39</v>
      </c>
      <c r="F319" s="8" t="n">
        <f aca="false">+[3]data1rev!D318</f>
        <v>13061.89</v>
      </c>
      <c r="G319" s="8" t="n">
        <f aca="false">+[3]data1rev!E318</f>
        <v>13061.89</v>
      </c>
      <c r="H319" s="8" t="n">
        <f aca="false">+[3]data1rev!F318</f>
        <v>10821.156</v>
      </c>
      <c r="I319" s="8" t="n">
        <f aca="false">+[3]data1rev!G318</f>
        <v>10791.59</v>
      </c>
      <c r="J319" s="8" t="n">
        <f aca="false">+[3]data1rev!H318</f>
        <v>10791.59</v>
      </c>
      <c r="K319" s="8" t="n">
        <f aca="false">+[3]data1rev!I318</f>
        <v>10791.59</v>
      </c>
      <c r="L319" s="8" t="n">
        <f aca="false">+[3]data1rev!J318</f>
        <v>10821.156</v>
      </c>
      <c r="M319" s="8" t="n">
        <f aca="false">+[3]data1rev!K318</f>
        <v>10791.59</v>
      </c>
      <c r="N319" s="8" t="n">
        <f aca="false">+[3]data1rev!L318</f>
        <v>10791.59</v>
      </c>
      <c r="O319" s="8" t="n">
        <f aca="false">+[3]data1rev!M318</f>
        <v>10275.62</v>
      </c>
      <c r="P319" s="8" t="n">
        <f aca="false">+[3]data1rev!N318</f>
        <v>10129.416</v>
      </c>
      <c r="Q319" s="8" t="n">
        <f aca="false">+[3]data1rev!O318</f>
        <v>10101.74</v>
      </c>
      <c r="R319" s="8" t="n">
        <f aca="false">+[3]data1rev!P318</f>
        <v>0</v>
      </c>
      <c r="S319" s="8" t="n">
        <f aca="false">+[3]data1rev!Q318</f>
        <v>0</v>
      </c>
      <c r="T319" s="8" t="n">
        <f aca="false">+[3]data1rev!R318</f>
        <v>0</v>
      </c>
      <c r="U319" s="8" t="n">
        <f aca="false">+[3]data1rev!S318</f>
        <v>0</v>
      </c>
      <c r="V319" s="8" t="n">
        <f aca="false">+[3]data1rev!T318</f>
        <v>0</v>
      </c>
      <c r="W319" s="8" t="n">
        <f aca="false">+[3]data1rev!U318</f>
        <v>0</v>
      </c>
      <c r="X319" s="8" t="n">
        <f aca="false">+[3]data1rev!V318</f>
        <v>0</v>
      </c>
      <c r="Y319" s="8" t="n">
        <f aca="false">+[3]data1rev!W318</f>
        <v>0</v>
      </c>
      <c r="Z319" s="8" t="n">
        <f aca="false">+[3]data1rev!X318</f>
        <v>0</v>
      </c>
      <c r="AA319" s="8" t="n">
        <f aca="false">+[3]data1rev!Y318</f>
        <v>0</v>
      </c>
      <c r="AB319" s="9"/>
      <c r="AC319" s="9"/>
      <c r="AD319" s="9"/>
      <c r="AE319" s="9"/>
      <c r="AF319" s="9"/>
      <c r="AG319" s="9"/>
      <c r="AH319" s="9"/>
      <c r="AI319" s="9"/>
      <c r="AJ319" s="9"/>
      <c r="AK319" s="1"/>
      <c r="AL319" s="1" t="e">
        <f aca="false">SUMPRODUCT(B319:AJ319,PVCapPrice)</f>
        <v>#DIV/0!</v>
      </c>
      <c r="AM319" s="1"/>
      <c r="AN319" s="1"/>
      <c r="AO319" s="1"/>
      <c r="AP319" s="1"/>
      <c r="AQ319" s="1"/>
    </row>
    <row r="320" customFormat="false" ht="11.25" hidden="false" customHeight="false" outlineLevel="0" collapsed="false">
      <c r="A320" s="1" t="n">
        <v>318</v>
      </c>
      <c r="B320" s="16"/>
      <c r="C320" s="8" t="n">
        <f aca="false">+[3]data1rev!A319</f>
        <v>21687.04</v>
      </c>
      <c r="D320" s="8" t="n">
        <f aca="false">+[3]data1rev!B319</f>
        <v>15575.226</v>
      </c>
      <c r="E320" s="8" t="n">
        <f aca="false">+[3]data1rev!C319</f>
        <v>13222.39</v>
      </c>
      <c r="F320" s="8" t="n">
        <f aca="false">+[3]data1rev!D319</f>
        <v>13061.89</v>
      </c>
      <c r="G320" s="8" t="n">
        <f aca="false">+[3]data1rev!E319</f>
        <v>13061.89</v>
      </c>
      <c r="H320" s="8" t="n">
        <f aca="false">+[3]data1rev!F319</f>
        <v>10821.156</v>
      </c>
      <c r="I320" s="8" t="n">
        <f aca="false">+[3]data1rev!G319</f>
        <v>10791.59</v>
      </c>
      <c r="J320" s="8" t="n">
        <f aca="false">+[3]data1rev!H319</f>
        <v>10791.59</v>
      </c>
      <c r="K320" s="8" t="n">
        <f aca="false">+[3]data1rev!I319</f>
        <v>10791.59</v>
      </c>
      <c r="L320" s="8" t="n">
        <f aca="false">+[3]data1rev!J319</f>
        <v>10821.156</v>
      </c>
      <c r="M320" s="8" t="n">
        <f aca="false">+[3]data1rev!K319</f>
        <v>10791.59</v>
      </c>
      <c r="N320" s="8" t="n">
        <f aca="false">+[3]data1rev!L319</f>
        <v>10791.59</v>
      </c>
      <c r="O320" s="8" t="n">
        <f aca="false">+[3]data1rev!M319</f>
        <v>10275.62</v>
      </c>
      <c r="P320" s="8" t="n">
        <f aca="false">+[3]data1rev!N319</f>
        <v>10129.416</v>
      </c>
      <c r="Q320" s="8" t="n">
        <f aca="false">+[3]data1rev!O319</f>
        <v>10101.74</v>
      </c>
      <c r="R320" s="8" t="n">
        <f aca="false">+[3]data1rev!P319</f>
        <v>0</v>
      </c>
      <c r="S320" s="8" t="n">
        <f aca="false">+[3]data1rev!Q319</f>
        <v>0</v>
      </c>
      <c r="T320" s="8" t="n">
        <f aca="false">+[3]data1rev!R319</f>
        <v>0</v>
      </c>
      <c r="U320" s="8" t="n">
        <f aca="false">+[3]data1rev!S319</f>
        <v>0</v>
      </c>
      <c r="V320" s="8" t="n">
        <f aca="false">+[3]data1rev!T319</f>
        <v>0</v>
      </c>
      <c r="W320" s="8" t="n">
        <f aca="false">+[3]data1rev!U319</f>
        <v>0</v>
      </c>
      <c r="X320" s="8" t="n">
        <f aca="false">+[3]data1rev!V319</f>
        <v>0</v>
      </c>
      <c r="Y320" s="8" t="n">
        <f aca="false">+[3]data1rev!W319</f>
        <v>0</v>
      </c>
      <c r="Z320" s="8" t="n">
        <f aca="false">+[3]data1rev!X319</f>
        <v>0</v>
      </c>
      <c r="AA320" s="8" t="n">
        <f aca="false">+[3]data1rev!Y319</f>
        <v>0</v>
      </c>
      <c r="AB320" s="9"/>
      <c r="AC320" s="9"/>
      <c r="AD320" s="9"/>
      <c r="AE320" s="9"/>
      <c r="AF320" s="9"/>
      <c r="AG320" s="9"/>
      <c r="AH320" s="9"/>
      <c r="AI320" s="9"/>
      <c r="AJ320" s="9"/>
      <c r="AK320" s="1"/>
      <c r="AL320" s="1" t="e">
        <f aca="false">SUMPRODUCT(B320:AJ320,PVCapPrice)</f>
        <v>#DIV/0!</v>
      </c>
      <c r="AM320" s="1"/>
      <c r="AN320" s="1"/>
      <c r="AO320" s="1"/>
      <c r="AP320" s="1"/>
      <c r="AQ320" s="1"/>
    </row>
    <row r="321" customFormat="false" ht="11.25" hidden="false" customHeight="false" outlineLevel="0" collapsed="false">
      <c r="A321" s="1" t="n">
        <v>319</v>
      </c>
      <c r="B321" s="16"/>
      <c r="C321" s="8" t="n">
        <f aca="false">+[3]data1rev!A320</f>
        <v>21687.04</v>
      </c>
      <c r="D321" s="8" t="n">
        <f aca="false">+[3]data1rev!B320</f>
        <v>15575.226</v>
      </c>
      <c r="E321" s="8" t="n">
        <f aca="false">+[3]data1rev!C320</f>
        <v>13222.39</v>
      </c>
      <c r="F321" s="8" t="n">
        <f aca="false">+[3]data1rev!D320</f>
        <v>13061.89</v>
      </c>
      <c r="G321" s="8" t="n">
        <f aca="false">+[3]data1rev!E320</f>
        <v>13061.89</v>
      </c>
      <c r="H321" s="8" t="n">
        <f aca="false">+[3]data1rev!F320</f>
        <v>10821.156</v>
      </c>
      <c r="I321" s="8" t="n">
        <f aca="false">+[3]data1rev!G320</f>
        <v>10791.59</v>
      </c>
      <c r="J321" s="8" t="n">
        <f aca="false">+[3]data1rev!H320</f>
        <v>10791.59</v>
      </c>
      <c r="K321" s="8" t="n">
        <f aca="false">+[3]data1rev!I320</f>
        <v>10791.59</v>
      </c>
      <c r="L321" s="8" t="n">
        <f aca="false">+[3]data1rev!J320</f>
        <v>10821.156</v>
      </c>
      <c r="M321" s="8" t="n">
        <f aca="false">+[3]data1rev!K320</f>
        <v>10791.59</v>
      </c>
      <c r="N321" s="8" t="n">
        <f aca="false">+[3]data1rev!L320</f>
        <v>10791.59</v>
      </c>
      <c r="O321" s="8" t="n">
        <f aca="false">+[3]data1rev!M320</f>
        <v>10275.62</v>
      </c>
      <c r="P321" s="8" t="n">
        <f aca="false">+[3]data1rev!N320</f>
        <v>10129.416</v>
      </c>
      <c r="Q321" s="8" t="n">
        <f aca="false">+[3]data1rev!O320</f>
        <v>10101.74</v>
      </c>
      <c r="R321" s="8" t="n">
        <f aca="false">+[3]data1rev!P320</f>
        <v>0</v>
      </c>
      <c r="S321" s="8" t="n">
        <f aca="false">+[3]data1rev!Q320</f>
        <v>0</v>
      </c>
      <c r="T321" s="8" t="n">
        <f aca="false">+[3]data1rev!R320</f>
        <v>0</v>
      </c>
      <c r="U321" s="8" t="n">
        <f aca="false">+[3]data1rev!S320</f>
        <v>0</v>
      </c>
      <c r="V321" s="8" t="n">
        <f aca="false">+[3]data1rev!T320</f>
        <v>0</v>
      </c>
      <c r="W321" s="8" t="n">
        <f aca="false">+[3]data1rev!U320</f>
        <v>0</v>
      </c>
      <c r="X321" s="8" t="n">
        <f aca="false">+[3]data1rev!V320</f>
        <v>0</v>
      </c>
      <c r="Y321" s="8" t="n">
        <f aca="false">+[3]data1rev!W320</f>
        <v>0</v>
      </c>
      <c r="Z321" s="8" t="n">
        <f aca="false">+[3]data1rev!X320</f>
        <v>0</v>
      </c>
      <c r="AA321" s="8" t="n">
        <f aca="false">+[3]data1rev!Y320</f>
        <v>0</v>
      </c>
      <c r="AB321" s="9"/>
      <c r="AC321" s="9"/>
      <c r="AD321" s="9"/>
      <c r="AE321" s="9"/>
      <c r="AF321" s="9"/>
      <c r="AG321" s="9"/>
      <c r="AH321" s="9"/>
      <c r="AI321" s="9"/>
      <c r="AJ321" s="9"/>
      <c r="AK321" s="1"/>
      <c r="AL321" s="1" t="e">
        <f aca="false">SUMPRODUCT(B321:AJ321,PVCapPrice)</f>
        <v>#DIV/0!</v>
      </c>
      <c r="AM321" s="1"/>
      <c r="AN321" s="1"/>
      <c r="AO321" s="1"/>
      <c r="AP321" s="1"/>
      <c r="AQ321" s="1"/>
    </row>
    <row r="322" customFormat="false" ht="11.25" hidden="false" customHeight="false" outlineLevel="0" collapsed="false">
      <c r="A322" s="1" t="n">
        <v>320</v>
      </c>
      <c r="B322" s="16"/>
      <c r="C322" s="8" t="n">
        <f aca="false">+[3]data1rev!A321</f>
        <v>21687.04</v>
      </c>
      <c r="D322" s="8" t="n">
        <f aca="false">+[3]data1rev!B321</f>
        <v>15575.226</v>
      </c>
      <c r="E322" s="8" t="n">
        <f aca="false">+[3]data1rev!C321</f>
        <v>13222.39</v>
      </c>
      <c r="F322" s="8" t="n">
        <f aca="false">+[3]data1rev!D321</f>
        <v>13061.89</v>
      </c>
      <c r="G322" s="8" t="n">
        <f aca="false">+[3]data1rev!E321</f>
        <v>13061.89</v>
      </c>
      <c r="H322" s="8" t="n">
        <f aca="false">+[3]data1rev!F321</f>
        <v>10821.156</v>
      </c>
      <c r="I322" s="8" t="n">
        <f aca="false">+[3]data1rev!G321</f>
        <v>10791.59</v>
      </c>
      <c r="J322" s="8" t="n">
        <f aca="false">+[3]data1rev!H321</f>
        <v>10791.59</v>
      </c>
      <c r="K322" s="8" t="n">
        <f aca="false">+[3]data1rev!I321</f>
        <v>10791.59</v>
      </c>
      <c r="L322" s="8" t="n">
        <f aca="false">+[3]data1rev!J321</f>
        <v>10821.156</v>
      </c>
      <c r="M322" s="8" t="n">
        <f aca="false">+[3]data1rev!K321</f>
        <v>10791.59</v>
      </c>
      <c r="N322" s="8" t="n">
        <f aca="false">+[3]data1rev!L321</f>
        <v>10791.59</v>
      </c>
      <c r="O322" s="8" t="n">
        <f aca="false">+[3]data1rev!M321</f>
        <v>10275.62</v>
      </c>
      <c r="P322" s="8" t="n">
        <f aca="false">+[3]data1rev!N321</f>
        <v>10129.416</v>
      </c>
      <c r="Q322" s="8" t="n">
        <f aca="false">+[3]data1rev!O321</f>
        <v>10101.74</v>
      </c>
      <c r="R322" s="8" t="n">
        <f aca="false">+[3]data1rev!P321</f>
        <v>0</v>
      </c>
      <c r="S322" s="8" t="n">
        <f aca="false">+[3]data1rev!Q321</f>
        <v>0</v>
      </c>
      <c r="T322" s="8" t="n">
        <f aca="false">+[3]data1rev!R321</f>
        <v>0</v>
      </c>
      <c r="U322" s="8" t="n">
        <f aca="false">+[3]data1rev!S321</f>
        <v>0</v>
      </c>
      <c r="V322" s="8" t="n">
        <f aca="false">+[3]data1rev!T321</f>
        <v>0</v>
      </c>
      <c r="W322" s="8" t="n">
        <f aca="false">+[3]data1rev!U321</f>
        <v>0</v>
      </c>
      <c r="X322" s="8" t="n">
        <f aca="false">+[3]data1rev!V321</f>
        <v>0</v>
      </c>
      <c r="Y322" s="8" t="n">
        <f aca="false">+[3]data1rev!W321</f>
        <v>0</v>
      </c>
      <c r="Z322" s="8" t="n">
        <f aca="false">+[3]data1rev!X321</f>
        <v>0</v>
      </c>
      <c r="AA322" s="8" t="n">
        <f aca="false">+[3]data1rev!Y321</f>
        <v>0</v>
      </c>
      <c r="AB322" s="9"/>
      <c r="AC322" s="9"/>
      <c r="AD322" s="9"/>
      <c r="AE322" s="9"/>
      <c r="AF322" s="9"/>
      <c r="AG322" s="9"/>
      <c r="AH322" s="9"/>
      <c r="AI322" s="9"/>
      <c r="AJ322" s="9"/>
      <c r="AK322" s="1"/>
      <c r="AL322" s="1" t="e">
        <f aca="false">SUMPRODUCT(B322:AJ322,PVCapPrice)</f>
        <v>#DIV/0!</v>
      </c>
      <c r="AM322" s="1"/>
      <c r="AN322" s="1"/>
      <c r="AO322" s="1"/>
      <c r="AP322" s="1"/>
      <c r="AQ322" s="1"/>
    </row>
    <row r="323" customFormat="false" ht="11.25" hidden="false" customHeight="false" outlineLevel="0" collapsed="false">
      <c r="A323" s="1" t="n">
        <v>321</v>
      </c>
      <c r="B323" s="16"/>
      <c r="C323" s="8" t="n">
        <f aca="false">+[3]data1rev!A322</f>
        <v>21687.04</v>
      </c>
      <c r="D323" s="8" t="n">
        <f aca="false">+[3]data1rev!B322</f>
        <v>15575.226</v>
      </c>
      <c r="E323" s="8" t="n">
        <f aca="false">+[3]data1rev!C322</f>
        <v>13222.39</v>
      </c>
      <c r="F323" s="8" t="n">
        <f aca="false">+[3]data1rev!D322</f>
        <v>13061.89</v>
      </c>
      <c r="G323" s="8" t="n">
        <f aca="false">+[3]data1rev!E322</f>
        <v>13061.89</v>
      </c>
      <c r="H323" s="8" t="n">
        <f aca="false">+[3]data1rev!F322</f>
        <v>10821.156</v>
      </c>
      <c r="I323" s="8" t="n">
        <f aca="false">+[3]data1rev!G322</f>
        <v>10791.59</v>
      </c>
      <c r="J323" s="8" t="n">
        <f aca="false">+[3]data1rev!H322</f>
        <v>10791.59</v>
      </c>
      <c r="K323" s="8" t="n">
        <f aca="false">+[3]data1rev!I322</f>
        <v>10791.59</v>
      </c>
      <c r="L323" s="8" t="n">
        <f aca="false">+[3]data1rev!J322</f>
        <v>10821.156</v>
      </c>
      <c r="M323" s="8" t="n">
        <f aca="false">+[3]data1rev!K322</f>
        <v>10791.59</v>
      </c>
      <c r="N323" s="8" t="n">
        <f aca="false">+[3]data1rev!L322</f>
        <v>10791.59</v>
      </c>
      <c r="O323" s="8" t="n">
        <f aca="false">+[3]data1rev!M322</f>
        <v>10275.62</v>
      </c>
      <c r="P323" s="8" t="n">
        <f aca="false">+[3]data1rev!N322</f>
        <v>10129.416</v>
      </c>
      <c r="Q323" s="8" t="n">
        <f aca="false">+[3]data1rev!O322</f>
        <v>10101.74</v>
      </c>
      <c r="R323" s="8" t="n">
        <f aca="false">+[3]data1rev!P322</f>
        <v>0</v>
      </c>
      <c r="S323" s="8" t="n">
        <f aca="false">+[3]data1rev!Q322</f>
        <v>0</v>
      </c>
      <c r="T323" s="8" t="n">
        <f aca="false">+[3]data1rev!R322</f>
        <v>0</v>
      </c>
      <c r="U323" s="8" t="n">
        <f aca="false">+[3]data1rev!S322</f>
        <v>0</v>
      </c>
      <c r="V323" s="8" t="n">
        <f aca="false">+[3]data1rev!T322</f>
        <v>0</v>
      </c>
      <c r="W323" s="8" t="n">
        <f aca="false">+[3]data1rev!U322</f>
        <v>0</v>
      </c>
      <c r="X323" s="8" t="n">
        <f aca="false">+[3]data1rev!V322</f>
        <v>0</v>
      </c>
      <c r="Y323" s="8" t="n">
        <f aca="false">+[3]data1rev!W322</f>
        <v>0</v>
      </c>
      <c r="Z323" s="8" t="n">
        <f aca="false">+[3]data1rev!X322</f>
        <v>0</v>
      </c>
      <c r="AA323" s="8" t="n">
        <f aca="false">+[3]data1rev!Y322</f>
        <v>0</v>
      </c>
      <c r="AB323" s="9"/>
      <c r="AC323" s="9"/>
      <c r="AD323" s="9"/>
      <c r="AE323" s="9"/>
      <c r="AF323" s="9"/>
      <c r="AG323" s="9"/>
      <c r="AH323" s="9"/>
      <c r="AI323" s="9"/>
      <c r="AJ323" s="9"/>
      <c r="AK323" s="1"/>
      <c r="AL323" s="1" t="e">
        <f aca="false">SUMPRODUCT(B323:AJ323,PVCapPrice)</f>
        <v>#DIV/0!</v>
      </c>
      <c r="AM323" s="1"/>
      <c r="AN323" s="1"/>
      <c r="AO323" s="1"/>
      <c r="AP323" s="1"/>
      <c r="AQ323" s="1"/>
    </row>
    <row r="324" customFormat="false" ht="11.25" hidden="false" customHeight="false" outlineLevel="0" collapsed="false">
      <c r="A324" s="1" t="n">
        <v>322</v>
      </c>
      <c r="B324" s="16"/>
      <c r="C324" s="8" t="n">
        <f aca="false">+[3]data1rev!A323</f>
        <v>21687.04</v>
      </c>
      <c r="D324" s="8" t="n">
        <f aca="false">+[3]data1rev!B323</f>
        <v>15575.226</v>
      </c>
      <c r="E324" s="8" t="n">
        <f aca="false">+[3]data1rev!C323</f>
        <v>13222.39</v>
      </c>
      <c r="F324" s="8" t="n">
        <f aca="false">+[3]data1rev!D323</f>
        <v>13061.89</v>
      </c>
      <c r="G324" s="8" t="n">
        <f aca="false">+[3]data1rev!E323</f>
        <v>13061.89</v>
      </c>
      <c r="H324" s="8" t="n">
        <f aca="false">+[3]data1rev!F323</f>
        <v>10821.156</v>
      </c>
      <c r="I324" s="8" t="n">
        <f aca="false">+[3]data1rev!G323</f>
        <v>10791.59</v>
      </c>
      <c r="J324" s="8" t="n">
        <f aca="false">+[3]data1rev!H323</f>
        <v>10791.59</v>
      </c>
      <c r="K324" s="8" t="n">
        <f aca="false">+[3]data1rev!I323</f>
        <v>10791.59</v>
      </c>
      <c r="L324" s="8" t="n">
        <f aca="false">+[3]data1rev!J323</f>
        <v>10821.156</v>
      </c>
      <c r="M324" s="8" t="n">
        <f aca="false">+[3]data1rev!K323</f>
        <v>10791.59</v>
      </c>
      <c r="N324" s="8" t="n">
        <f aca="false">+[3]data1rev!L323</f>
        <v>10791.59</v>
      </c>
      <c r="O324" s="8" t="n">
        <f aca="false">+[3]data1rev!M323</f>
        <v>10275.62</v>
      </c>
      <c r="P324" s="8" t="n">
        <f aca="false">+[3]data1rev!N323</f>
        <v>10129.416</v>
      </c>
      <c r="Q324" s="8" t="n">
        <f aca="false">+[3]data1rev!O323</f>
        <v>10101.74</v>
      </c>
      <c r="R324" s="8" t="n">
        <f aca="false">+[3]data1rev!P323</f>
        <v>0</v>
      </c>
      <c r="S324" s="8" t="n">
        <f aca="false">+[3]data1rev!Q323</f>
        <v>0</v>
      </c>
      <c r="T324" s="8" t="n">
        <f aca="false">+[3]data1rev!R323</f>
        <v>0</v>
      </c>
      <c r="U324" s="8" t="n">
        <f aca="false">+[3]data1rev!S323</f>
        <v>0</v>
      </c>
      <c r="V324" s="8" t="n">
        <f aca="false">+[3]data1rev!T323</f>
        <v>0</v>
      </c>
      <c r="W324" s="8" t="n">
        <f aca="false">+[3]data1rev!U323</f>
        <v>0</v>
      </c>
      <c r="X324" s="8" t="n">
        <f aca="false">+[3]data1rev!V323</f>
        <v>0</v>
      </c>
      <c r="Y324" s="8" t="n">
        <f aca="false">+[3]data1rev!W323</f>
        <v>0</v>
      </c>
      <c r="Z324" s="8" t="n">
        <f aca="false">+[3]data1rev!X323</f>
        <v>0</v>
      </c>
      <c r="AA324" s="8" t="n">
        <f aca="false">+[3]data1rev!Y323</f>
        <v>0</v>
      </c>
      <c r="AB324" s="9"/>
      <c r="AC324" s="9"/>
      <c r="AD324" s="9"/>
      <c r="AE324" s="9"/>
      <c r="AF324" s="9"/>
      <c r="AG324" s="9"/>
      <c r="AH324" s="9"/>
      <c r="AI324" s="9"/>
      <c r="AJ324" s="9"/>
      <c r="AK324" s="1"/>
      <c r="AL324" s="1" t="e">
        <f aca="false">SUMPRODUCT(B324:AJ324,PVCapPrice)</f>
        <v>#DIV/0!</v>
      </c>
      <c r="AM324" s="1"/>
      <c r="AN324" s="1"/>
      <c r="AO324" s="1"/>
      <c r="AP324" s="1"/>
      <c r="AQ324" s="1"/>
    </row>
    <row r="325" customFormat="false" ht="11.25" hidden="false" customHeight="false" outlineLevel="0" collapsed="false">
      <c r="A325" s="1" t="n">
        <v>323</v>
      </c>
      <c r="B325" s="16"/>
      <c r="C325" s="8" t="n">
        <f aca="false">+[3]data1rev!A324</f>
        <v>21687.04</v>
      </c>
      <c r="D325" s="8" t="n">
        <f aca="false">+[3]data1rev!B324</f>
        <v>15575.226</v>
      </c>
      <c r="E325" s="8" t="n">
        <f aca="false">+[3]data1rev!C324</f>
        <v>13222.39</v>
      </c>
      <c r="F325" s="8" t="n">
        <f aca="false">+[3]data1rev!D324</f>
        <v>13061.89</v>
      </c>
      <c r="G325" s="8" t="n">
        <f aca="false">+[3]data1rev!E324</f>
        <v>13061.89</v>
      </c>
      <c r="H325" s="8" t="n">
        <f aca="false">+[3]data1rev!F324</f>
        <v>10821.156</v>
      </c>
      <c r="I325" s="8" t="n">
        <f aca="false">+[3]data1rev!G324</f>
        <v>10791.59</v>
      </c>
      <c r="J325" s="8" t="n">
        <f aca="false">+[3]data1rev!H324</f>
        <v>10791.59</v>
      </c>
      <c r="K325" s="8" t="n">
        <f aca="false">+[3]data1rev!I324</f>
        <v>10791.59</v>
      </c>
      <c r="L325" s="8" t="n">
        <f aca="false">+[3]data1rev!J324</f>
        <v>10821.156</v>
      </c>
      <c r="M325" s="8" t="n">
        <f aca="false">+[3]data1rev!K324</f>
        <v>10791.59</v>
      </c>
      <c r="N325" s="8" t="n">
        <f aca="false">+[3]data1rev!L324</f>
        <v>10791.59</v>
      </c>
      <c r="O325" s="8" t="n">
        <f aca="false">+[3]data1rev!M324</f>
        <v>10275.62</v>
      </c>
      <c r="P325" s="8" t="n">
        <f aca="false">+[3]data1rev!N324</f>
        <v>10129.416</v>
      </c>
      <c r="Q325" s="8" t="n">
        <f aca="false">+[3]data1rev!O324</f>
        <v>10101.74</v>
      </c>
      <c r="R325" s="8" t="n">
        <f aca="false">+[3]data1rev!P324</f>
        <v>0</v>
      </c>
      <c r="S325" s="8" t="n">
        <f aca="false">+[3]data1rev!Q324</f>
        <v>0</v>
      </c>
      <c r="T325" s="8" t="n">
        <f aca="false">+[3]data1rev!R324</f>
        <v>0</v>
      </c>
      <c r="U325" s="8" t="n">
        <f aca="false">+[3]data1rev!S324</f>
        <v>0</v>
      </c>
      <c r="V325" s="8" t="n">
        <f aca="false">+[3]data1rev!T324</f>
        <v>0</v>
      </c>
      <c r="W325" s="8" t="n">
        <f aca="false">+[3]data1rev!U324</f>
        <v>0</v>
      </c>
      <c r="X325" s="8" t="n">
        <f aca="false">+[3]data1rev!V324</f>
        <v>0</v>
      </c>
      <c r="Y325" s="8" t="n">
        <f aca="false">+[3]data1rev!W324</f>
        <v>0</v>
      </c>
      <c r="Z325" s="8" t="n">
        <f aca="false">+[3]data1rev!X324</f>
        <v>0</v>
      </c>
      <c r="AA325" s="8" t="n">
        <f aca="false">+[3]data1rev!Y324</f>
        <v>0</v>
      </c>
      <c r="AB325" s="9"/>
      <c r="AC325" s="9"/>
      <c r="AD325" s="9"/>
      <c r="AE325" s="9"/>
      <c r="AF325" s="9"/>
      <c r="AG325" s="9"/>
      <c r="AH325" s="9"/>
      <c r="AI325" s="9"/>
      <c r="AJ325" s="9"/>
      <c r="AK325" s="1"/>
      <c r="AL325" s="1" t="e">
        <f aca="false">SUMPRODUCT(B325:AJ325,PVCapPrice)</f>
        <v>#DIV/0!</v>
      </c>
      <c r="AM325" s="1"/>
      <c r="AN325" s="1"/>
      <c r="AO325" s="1"/>
      <c r="AP325" s="1"/>
      <c r="AQ325" s="1"/>
    </row>
    <row r="326" customFormat="false" ht="11.25" hidden="false" customHeight="false" outlineLevel="0" collapsed="false">
      <c r="A326" s="1" t="n">
        <v>324</v>
      </c>
      <c r="B326" s="16"/>
      <c r="C326" s="8" t="n">
        <f aca="false">+[3]data1rev!A325</f>
        <v>21687.04</v>
      </c>
      <c r="D326" s="8" t="n">
        <f aca="false">+[3]data1rev!B325</f>
        <v>15575.226</v>
      </c>
      <c r="E326" s="8" t="n">
        <f aca="false">+[3]data1rev!C325</f>
        <v>13222.39</v>
      </c>
      <c r="F326" s="8" t="n">
        <f aca="false">+[3]data1rev!D325</f>
        <v>13061.89</v>
      </c>
      <c r="G326" s="8" t="n">
        <f aca="false">+[3]data1rev!E325</f>
        <v>13061.89</v>
      </c>
      <c r="H326" s="8" t="n">
        <f aca="false">+[3]data1rev!F325</f>
        <v>10821.156</v>
      </c>
      <c r="I326" s="8" t="n">
        <f aca="false">+[3]data1rev!G325</f>
        <v>10791.59</v>
      </c>
      <c r="J326" s="8" t="n">
        <f aca="false">+[3]data1rev!H325</f>
        <v>10791.59</v>
      </c>
      <c r="K326" s="8" t="n">
        <f aca="false">+[3]data1rev!I325</f>
        <v>10791.59</v>
      </c>
      <c r="L326" s="8" t="n">
        <f aca="false">+[3]data1rev!J325</f>
        <v>10821.156</v>
      </c>
      <c r="M326" s="8" t="n">
        <f aca="false">+[3]data1rev!K325</f>
        <v>10791.59</v>
      </c>
      <c r="N326" s="8" t="n">
        <f aca="false">+[3]data1rev!L325</f>
        <v>10791.59</v>
      </c>
      <c r="O326" s="8" t="n">
        <f aca="false">+[3]data1rev!M325</f>
        <v>10275.62</v>
      </c>
      <c r="P326" s="8" t="n">
        <f aca="false">+[3]data1rev!N325</f>
        <v>10129.416</v>
      </c>
      <c r="Q326" s="8" t="n">
        <f aca="false">+[3]data1rev!O325</f>
        <v>10101.74</v>
      </c>
      <c r="R326" s="8" t="n">
        <f aca="false">+[3]data1rev!P325</f>
        <v>0</v>
      </c>
      <c r="S326" s="8" t="n">
        <f aca="false">+[3]data1rev!Q325</f>
        <v>0</v>
      </c>
      <c r="T326" s="8" t="n">
        <f aca="false">+[3]data1rev!R325</f>
        <v>0</v>
      </c>
      <c r="U326" s="8" t="n">
        <f aca="false">+[3]data1rev!S325</f>
        <v>0</v>
      </c>
      <c r="V326" s="8" t="n">
        <f aca="false">+[3]data1rev!T325</f>
        <v>0</v>
      </c>
      <c r="W326" s="8" t="n">
        <f aca="false">+[3]data1rev!U325</f>
        <v>0</v>
      </c>
      <c r="X326" s="8" t="n">
        <f aca="false">+[3]data1rev!V325</f>
        <v>0</v>
      </c>
      <c r="Y326" s="8" t="n">
        <f aca="false">+[3]data1rev!W325</f>
        <v>0</v>
      </c>
      <c r="Z326" s="8" t="n">
        <f aca="false">+[3]data1rev!X325</f>
        <v>0</v>
      </c>
      <c r="AA326" s="8" t="n">
        <f aca="false">+[3]data1rev!Y325</f>
        <v>0</v>
      </c>
      <c r="AB326" s="9"/>
      <c r="AC326" s="9"/>
      <c r="AD326" s="9"/>
      <c r="AE326" s="9"/>
      <c r="AF326" s="9"/>
      <c r="AG326" s="9"/>
      <c r="AH326" s="9"/>
      <c r="AI326" s="9"/>
      <c r="AJ326" s="9"/>
      <c r="AK326" s="1"/>
      <c r="AL326" s="1" t="e">
        <f aca="false">SUMPRODUCT(B326:AJ326,PVCapPrice)</f>
        <v>#DIV/0!</v>
      </c>
      <c r="AM326" s="1"/>
      <c r="AN326" s="1"/>
      <c r="AO326" s="1"/>
      <c r="AP326" s="1"/>
      <c r="AQ326" s="1"/>
    </row>
    <row r="327" customFormat="false" ht="11.25" hidden="false" customHeight="false" outlineLevel="0" collapsed="false">
      <c r="A327" s="1" t="n">
        <v>325</v>
      </c>
      <c r="B327" s="16"/>
      <c r="C327" s="8" t="n">
        <f aca="false">+[3]data1rev!A326</f>
        <v>21687.04</v>
      </c>
      <c r="D327" s="8" t="n">
        <f aca="false">+[3]data1rev!B326</f>
        <v>15575.226</v>
      </c>
      <c r="E327" s="8" t="n">
        <f aca="false">+[3]data1rev!C326</f>
        <v>13222.39</v>
      </c>
      <c r="F327" s="8" t="n">
        <f aca="false">+[3]data1rev!D326</f>
        <v>13061.89</v>
      </c>
      <c r="G327" s="8" t="n">
        <f aca="false">+[3]data1rev!E326</f>
        <v>13061.89</v>
      </c>
      <c r="H327" s="8" t="n">
        <f aca="false">+[3]data1rev!F326</f>
        <v>10821.156</v>
      </c>
      <c r="I327" s="8" t="n">
        <f aca="false">+[3]data1rev!G326</f>
        <v>10791.59</v>
      </c>
      <c r="J327" s="8" t="n">
        <f aca="false">+[3]data1rev!H326</f>
        <v>10791.59</v>
      </c>
      <c r="K327" s="8" t="n">
        <f aca="false">+[3]data1rev!I326</f>
        <v>10791.59</v>
      </c>
      <c r="L327" s="8" t="n">
        <f aca="false">+[3]data1rev!J326</f>
        <v>10821.156</v>
      </c>
      <c r="M327" s="8" t="n">
        <f aca="false">+[3]data1rev!K326</f>
        <v>10791.59</v>
      </c>
      <c r="N327" s="8" t="n">
        <f aca="false">+[3]data1rev!L326</f>
        <v>10791.59</v>
      </c>
      <c r="O327" s="8" t="n">
        <f aca="false">+[3]data1rev!M326</f>
        <v>10275.62</v>
      </c>
      <c r="P327" s="8" t="n">
        <f aca="false">+[3]data1rev!N326</f>
        <v>10129.416</v>
      </c>
      <c r="Q327" s="8" t="n">
        <f aca="false">+[3]data1rev!O326</f>
        <v>10101.74</v>
      </c>
      <c r="R327" s="8" t="n">
        <f aca="false">+[3]data1rev!P326</f>
        <v>0</v>
      </c>
      <c r="S327" s="8" t="n">
        <f aca="false">+[3]data1rev!Q326</f>
        <v>0</v>
      </c>
      <c r="T327" s="8" t="n">
        <f aca="false">+[3]data1rev!R326</f>
        <v>0</v>
      </c>
      <c r="U327" s="8" t="n">
        <f aca="false">+[3]data1rev!S326</f>
        <v>0</v>
      </c>
      <c r="V327" s="8" t="n">
        <f aca="false">+[3]data1rev!T326</f>
        <v>0</v>
      </c>
      <c r="W327" s="8" t="n">
        <f aca="false">+[3]data1rev!U326</f>
        <v>0</v>
      </c>
      <c r="X327" s="8" t="n">
        <f aca="false">+[3]data1rev!V326</f>
        <v>0</v>
      </c>
      <c r="Y327" s="8" t="n">
        <f aca="false">+[3]data1rev!W326</f>
        <v>0</v>
      </c>
      <c r="Z327" s="8" t="n">
        <f aca="false">+[3]data1rev!X326</f>
        <v>0</v>
      </c>
      <c r="AA327" s="8" t="n">
        <f aca="false">+[3]data1rev!Y326</f>
        <v>0</v>
      </c>
      <c r="AB327" s="9"/>
      <c r="AC327" s="9"/>
      <c r="AD327" s="9"/>
      <c r="AE327" s="9"/>
      <c r="AF327" s="9"/>
      <c r="AG327" s="9"/>
      <c r="AH327" s="9"/>
      <c r="AI327" s="9"/>
      <c r="AJ327" s="9"/>
      <c r="AK327" s="1"/>
      <c r="AL327" s="1" t="e">
        <f aca="false">SUMPRODUCT(B327:AJ327,PVCapPrice)</f>
        <v>#DIV/0!</v>
      </c>
      <c r="AM327" s="1"/>
      <c r="AN327" s="1"/>
      <c r="AO327" s="1"/>
      <c r="AP327" s="1"/>
      <c r="AQ327" s="1"/>
    </row>
    <row r="328" customFormat="false" ht="11.25" hidden="false" customHeight="false" outlineLevel="0" collapsed="false">
      <c r="A328" s="1" t="n">
        <v>326</v>
      </c>
      <c r="B328" s="16"/>
      <c r="C328" s="8" t="n">
        <f aca="false">+[3]data1rev!A327</f>
        <v>21687.04</v>
      </c>
      <c r="D328" s="8" t="n">
        <f aca="false">+[3]data1rev!B327</f>
        <v>15575.226</v>
      </c>
      <c r="E328" s="8" t="n">
        <f aca="false">+[3]data1rev!C327</f>
        <v>13222.39</v>
      </c>
      <c r="F328" s="8" t="n">
        <f aca="false">+[3]data1rev!D327</f>
        <v>13061.89</v>
      </c>
      <c r="G328" s="8" t="n">
        <f aca="false">+[3]data1rev!E327</f>
        <v>13061.89</v>
      </c>
      <c r="H328" s="8" t="n">
        <f aca="false">+[3]data1rev!F327</f>
        <v>10821.156</v>
      </c>
      <c r="I328" s="8" t="n">
        <f aca="false">+[3]data1rev!G327</f>
        <v>10791.59</v>
      </c>
      <c r="J328" s="8" t="n">
        <f aca="false">+[3]data1rev!H327</f>
        <v>10791.59</v>
      </c>
      <c r="K328" s="8" t="n">
        <f aca="false">+[3]data1rev!I327</f>
        <v>10791.59</v>
      </c>
      <c r="L328" s="8" t="n">
        <f aca="false">+[3]data1rev!J327</f>
        <v>10821.156</v>
      </c>
      <c r="M328" s="8" t="n">
        <f aca="false">+[3]data1rev!K327</f>
        <v>10791.59</v>
      </c>
      <c r="N328" s="8" t="n">
        <f aca="false">+[3]data1rev!L327</f>
        <v>10791.59</v>
      </c>
      <c r="O328" s="8" t="n">
        <f aca="false">+[3]data1rev!M327</f>
        <v>10275.62</v>
      </c>
      <c r="P328" s="8" t="n">
        <f aca="false">+[3]data1rev!N327</f>
        <v>10129.416</v>
      </c>
      <c r="Q328" s="8" t="n">
        <f aca="false">+[3]data1rev!O327</f>
        <v>10101.74</v>
      </c>
      <c r="R328" s="8" t="n">
        <f aca="false">+[3]data1rev!P327</f>
        <v>0</v>
      </c>
      <c r="S328" s="8" t="n">
        <f aca="false">+[3]data1rev!Q327</f>
        <v>0</v>
      </c>
      <c r="T328" s="8" t="n">
        <f aca="false">+[3]data1rev!R327</f>
        <v>0</v>
      </c>
      <c r="U328" s="8" t="n">
        <f aca="false">+[3]data1rev!S327</f>
        <v>0</v>
      </c>
      <c r="V328" s="8" t="n">
        <f aca="false">+[3]data1rev!T327</f>
        <v>0</v>
      </c>
      <c r="W328" s="8" t="n">
        <f aca="false">+[3]data1rev!U327</f>
        <v>0</v>
      </c>
      <c r="X328" s="8" t="n">
        <f aca="false">+[3]data1rev!V327</f>
        <v>0</v>
      </c>
      <c r="Y328" s="8" t="n">
        <f aca="false">+[3]data1rev!W327</f>
        <v>0</v>
      </c>
      <c r="Z328" s="8" t="n">
        <f aca="false">+[3]data1rev!X327</f>
        <v>0</v>
      </c>
      <c r="AA328" s="8" t="n">
        <f aca="false">+[3]data1rev!Y327</f>
        <v>0</v>
      </c>
      <c r="AB328" s="9"/>
      <c r="AC328" s="9"/>
      <c r="AD328" s="9"/>
      <c r="AE328" s="9"/>
      <c r="AF328" s="9"/>
      <c r="AG328" s="9"/>
      <c r="AH328" s="9"/>
      <c r="AI328" s="9"/>
      <c r="AJ328" s="9"/>
      <c r="AK328" s="1"/>
      <c r="AL328" s="1" t="e">
        <f aca="false">SUMPRODUCT(B328:AJ328,PVCapPrice)</f>
        <v>#DIV/0!</v>
      </c>
      <c r="AM328" s="1"/>
      <c r="AN328" s="1"/>
      <c r="AO328" s="1"/>
      <c r="AP328" s="1"/>
      <c r="AQ328" s="1"/>
    </row>
    <row r="329" customFormat="false" ht="11.25" hidden="false" customHeight="false" outlineLevel="0" collapsed="false">
      <c r="A329" s="1" t="n">
        <v>327</v>
      </c>
      <c r="B329" s="16"/>
      <c r="C329" s="8" t="n">
        <f aca="false">+[3]data1rev!A328</f>
        <v>21687.04</v>
      </c>
      <c r="D329" s="8" t="n">
        <f aca="false">+[3]data1rev!B328</f>
        <v>15575.226</v>
      </c>
      <c r="E329" s="8" t="n">
        <f aca="false">+[3]data1rev!C328</f>
        <v>13222.39</v>
      </c>
      <c r="F329" s="8" t="n">
        <f aca="false">+[3]data1rev!D328</f>
        <v>13061.89</v>
      </c>
      <c r="G329" s="8" t="n">
        <f aca="false">+[3]data1rev!E328</f>
        <v>13061.89</v>
      </c>
      <c r="H329" s="8" t="n">
        <f aca="false">+[3]data1rev!F328</f>
        <v>10821.156</v>
      </c>
      <c r="I329" s="8" t="n">
        <f aca="false">+[3]data1rev!G328</f>
        <v>10791.59</v>
      </c>
      <c r="J329" s="8" t="n">
        <f aca="false">+[3]data1rev!H328</f>
        <v>10791.59</v>
      </c>
      <c r="K329" s="8" t="n">
        <f aca="false">+[3]data1rev!I328</f>
        <v>10791.59</v>
      </c>
      <c r="L329" s="8" t="n">
        <f aca="false">+[3]data1rev!J328</f>
        <v>10821.156</v>
      </c>
      <c r="M329" s="8" t="n">
        <f aca="false">+[3]data1rev!K328</f>
        <v>10791.59</v>
      </c>
      <c r="N329" s="8" t="n">
        <f aca="false">+[3]data1rev!L328</f>
        <v>10791.59</v>
      </c>
      <c r="O329" s="8" t="n">
        <f aca="false">+[3]data1rev!M328</f>
        <v>10275.62</v>
      </c>
      <c r="P329" s="8" t="n">
        <f aca="false">+[3]data1rev!N328</f>
        <v>10129.416</v>
      </c>
      <c r="Q329" s="8" t="n">
        <f aca="false">+[3]data1rev!O328</f>
        <v>10101.74</v>
      </c>
      <c r="R329" s="8" t="n">
        <f aca="false">+[3]data1rev!P328</f>
        <v>0</v>
      </c>
      <c r="S329" s="8" t="n">
        <f aca="false">+[3]data1rev!Q328</f>
        <v>0</v>
      </c>
      <c r="T329" s="8" t="n">
        <f aca="false">+[3]data1rev!R328</f>
        <v>0</v>
      </c>
      <c r="U329" s="8" t="n">
        <f aca="false">+[3]data1rev!S328</f>
        <v>0</v>
      </c>
      <c r="V329" s="8" t="n">
        <f aca="false">+[3]data1rev!T328</f>
        <v>0</v>
      </c>
      <c r="W329" s="8" t="n">
        <f aca="false">+[3]data1rev!U328</f>
        <v>0</v>
      </c>
      <c r="X329" s="8" t="n">
        <f aca="false">+[3]data1rev!V328</f>
        <v>0</v>
      </c>
      <c r="Y329" s="8" t="n">
        <f aca="false">+[3]data1rev!W328</f>
        <v>0</v>
      </c>
      <c r="Z329" s="8" t="n">
        <f aca="false">+[3]data1rev!X328</f>
        <v>0</v>
      </c>
      <c r="AA329" s="8" t="n">
        <f aca="false">+[3]data1rev!Y328</f>
        <v>0</v>
      </c>
      <c r="AB329" s="9"/>
      <c r="AC329" s="9"/>
      <c r="AD329" s="9"/>
      <c r="AE329" s="9"/>
      <c r="AF329" s="9"/>
      <c r="AG329" s="9"/>
      <c r="AH329" s="9"/>
      <c r="AI329" s="9"/>
      <c r="AJ329" s="9"/>
      <c r="AK329" s="1"/>
      <c r="AL329" s="1" t="e">
        <f aca="false">SUMPRODUCT(B329:AJ329,PVCapPrice)</f>
        <v>#DIV/0!</v>
      </c>
      <c r="AM329" s="1"/>
      <c r="AN329" s="1"/>
      <c r="AO329" s="1"/>
      <c r="AP329" s="1"/>
      <c r="AQ329" s="1"/>
    </row>
    <row r="330" customFormat="false" ht="11.25" hidden="false" customHeight="false" outlineLevel="0" collapsed="false">
      <c r="A330" s="1" t="n">
        <v>328</v>
      </c>
      <c r="B330" s="16"/>
      <c r="C330" s="8" t="n">
        <f aca="false">+[3]data1rev!A329</f>
        <v>21687.04</v>
      </c>
      <c r="D330" s="8" t="n">
        <f aca="false">+[3]data1rev!B329</f>
        <v>15575.226</v>
      </c>
      <c r="E330" s="8" t="n">
        <f aca="false">+[3]data1rev!C329</f>
        <v>13222.39</v>
      </c>
      <c r="F330" s="8" t="n">
        <f aca="false">+[3]data1rev!D329</f>
        <v>13061.89</v>
      </c>
      <c r="G330" s="8" t="n">
        <f aca="false">+[3]data1rev!E329</f>
        <v>13061.89</v>
      </c>
      <c r="H330" s="8" t="n">
        <f aca="false">+[3]data1rev!F329</f>
        <v>10821.156</v>
      </c>
      <c r="I330" s="8" t="n">
        <f aca="false">+[3]data1rev!G329</f>
        <v>10791.59</v>
      </c>
      <c r="J330" s="8" t="n">
        <f aca="false">+[3]data1rev!H329</f>
        <v>10791.59</v>
      </c>
      <c r="K330" s="8" t="n">
        <f aca="false">+[3]data1rev!I329</f>
        <v>10791.59</v>
      </c>
      <c r="L330" s="8" t="n">
        <f aca="false">+[3]data1rev!J329</f>
        <v>10821.156</v>
      </c>
      <c r="M330" s="8" t="n">
        <f aca="false">+[3]data1rev!K329</f>
        <v>10791.59</v>
      </c>
      <c r="N330" s="8" t="n">
        <f aca="false">+[3]data1rev!L329</f>
        <v>10791.59</v>
      </c>
      <c r="O330" s="8" t="n">
        <f aca="false">+[3]data1rev!M329</f>
        <v>10275.62</v>
      </c>
      <c r="P330" s="8" t="n">
        <f aca="false">+[3]data1rev!N329</f>
        <v>10129.416</v>
      </c>
      <c r="Q330" s="8" t="n">
        <f aca="false">+[3]data1rev!O329</f>
        <v>10101.74</v>
      </c>
      <c r="R330" s="8" t="n">
        <f aca="false">+[3]data1rev!P329</f>
        <v>0</v>
      </c>
      <c r="S330" s="8" t="n">
        <f aca="false">+[3]data1rev!Q329</f>
        <v>0</v>
      </c>
      <c r="T330" s="8" t="n">
        <f aca="false">+[3]data1rev!R329</f>
        <v>0</v>
      </c>
      <c r="U330" s="8" t="n">
        <f aca="false">+[3]data1rev!S329</f>
        <v>0</v>
      </c>
      <c r="V330" s="8" t="n">
        <f aca="false">+[3]data1rev!T329</f>
        <v>0</v>
      </c>
      <c r="W330" s="8" t="n">
        <f aca="false">+[3]data1rev!U329</f>
        <v>0</v>
      </c>
      <c r="X330" s="8" t="n">
        <f aca="false">+[3]data1rev!V329</f>
        <v>0</v>
      </c>
      <c r="Y330" s="8" t="n">
        <f aca="false">+[3]data1rev!W329</f>
        <v>0</v>
      </c>
      <c r="Z330" s="8" t="n">
        <f aca="false">+[3]data1rev!X329</f>
        <v>0</v>
      </c>
      <c r="AA330" s="8" t="n">
        <f aca="false">+[3]data1rev!Y329</f>
        <v>0</v>
      </c>
      <c r="AB330" s="9"/>
      <c r="AC330" s="9"/>
      <c r="AD330" s="9"/>
      <c r="AE330" s="9"/>
      <c r="AF330" s="9"/>
      <c r="AG330" s="9"/>
      <c r="AH330" s="9"/>
      <c r="AI330" s="9"/>
      <c r="AJ330" s="9"/>
      <c r="AK330" s="1"/>
      <c r="AL330" s="1" t="e">
        <f aca="false">SUMPRODUCT(B330:AJ330,PVCapPrice)</f>
        <v>#DIV/0!</v>
      </c>
      <c r="AM330" s="1"/>
      <c r="AN330" s="1"/>
      <c r="AO330" s="1"/>
      <c r="AP330" s="1"/>
      <c r="AQ330" s="1"/>
    </row>
    <row r="331" customFormat="false" ht="11.25" hidden="false" customHeight="false" outlineLevel="0" collapsed="false">
      <c r="A331" s="1" t="n">
        <v>329</v>
      </c>
      <c r="B331" s="16"/>
      <c r="C331" s="8" t="n">
        <f aca="false">+[3]data1rev!A330</f>
        <v>21687.04</v>
      </c>
      <c r="D331" s="8" t="n">
        <f aca="false">+[3]data1rev!B330</f>
        <v>15575.226</v>
      </c>
      <c r="E331" s="8" t="n">
        <f aca="false">+[3]data1rev!C330</f>
        <v>13222.39</v>
      </c>
      <c r="F331" s="8" t="n">
        <f aca="false">+[3]data1rev!D330</f>
        <v>13061.89</v>
      </c>
      <c r="G331" s="8" t="n">
        <f aca="false">+[3]data1rev!E330</f>
        <v>13061.89</v>
      </c>
      <c r="H331" s="8" t="n">
        <f aca="false">+[3]data1rev!F330</f>
        <v>10821.156</v>
      </c>
      <c r="I331" s="8" t="n">
        <f aca="false">+[3]data1rev!G330</f>
        <v>10791.59</v>
      </c>
      <c r="J331" s="8" t="n">
        <f aca="false">+[3]data1rev!H330</f>
        <v>10791.59</v>
      </c>
      <c r="K331" s="8" t="n">
        <f aca="false">+[3]data1rev!I330</f>
        <v>10791.59</v>
      </c>
      <c r="L331" s="8" t="n">
        <f aca="false">+[3]data1rev!J330</f>
        <v>10821.156</v>
      </c>
      <c r="M331" s="8" t="n">
        <f aca="false">+[3]data1rev!K330</f>
        <v>10791.59</v>
      </c>
      <c r="N331" s="8" t="n">
        <f aca="false">+[3]data1rev!L330</f>
        <v>10791.59</v>
      </c>
      <c r="O331" s="8" t="n">
        <f aca="false">+[3]data1rev!M330</f>
        <v>10275.62</v>
      </c>
      <c r="P331" s="8" t="n">
        <f aca="false">+[3]data1rev!N330</f>
        <v>10129.416</v>
      </c>
      <c r="Q331" s="8" t="n">
        <f aca="false">+[3]data1rev!O330</f>
        <v>10101.74</v>
      </c>
      <c r="R331" s="8" t="n">
        <f aca="false">+[3]data1rev!P330</f>
        <v>0</v>
      </c>
      <c r="S331" s="8" t="n">
        <f aca="false">+[3]data1rev!Q330</f>
        <v>0</v>
      </c>
      <c r="T331" s="8" t="n">
        <f aca="false">+[3]data1rev!R330</f>
        <v>0</v>
      </c>
      <c r="U331" s="8" t="n">
        <f aca="false">+[3]data1rev!S330</f>
        <v>0</v>
      </c>
      <c r="V331" s="8" t="n">
        <f aca="false">+[3]data1rev!T330</f>
        <v>0</v>
      </c>
      <c r="W331" s="8" t="n">
        <f aca="false">+[3]data1rev!U330</f>
        <v>0</v>
      </c>
      <c r="X331" s="8" t="n">
        <f aca="false">+[3]data1rev!V330</f>
        <v>0</v>
      </c>
      <c r="Y331" s="8" t="n">
        <f aca="false">+[3]data1rev!W330</f>
        <v>0</v>
      </c>
      <c r="Z331" s="8" t="n">
        <f aca="false">+[3]data1rev!X330</f>
        <v>0</v>
      </c>
      <c r="AA331" s="8" t="n">
        <f aca="false">+[3]data1rev!Y330</f>
        <v>0</v>
      </c>
      <c r="AB331" s="9"/>
      <c r="AC331" s="9"/>
      <c r="AD331" s="9"/>
      <c r="AE331" s="9"/>
      <c r="AF331" s="9"/>
      <c r="AG331" s="9"/>
      <c r="AH331" s="9"/>
      <c r="AI331" s="9"/>
      <c r="AJ331" s="9"/>
      <c r="AK331" s="1"/>
      <c r="AL331" s="1" t="e">
        <f aca="false">SUMPRODUCT(B331:AJ331,PVCapPrice)</f>
        <v>#DIV/0!</v>
      </c>
      <c r="AM331" s="1"/>
      <c r="AN331" s="1"/>
      <c r="AO331" s="1"/>
      <c r="AP331" s="1"/>
      <c r="AQ331" s="1"/>
    </row>
    <row r="332" customFormat="false" ht="11.25" hidden="false" customHeight="false" outlineLevel="0" collapsed="false">
      <c r="A332" s="1" t="n">
        <v>330</v>
      </c>
      <c r="B332" s="16"/>
      <c r="C332" s="8" t="n">
        <f aca="false">+[3]data1rev!A331</f>
        <v>21687.04</v>
      </c>
      <c r="D332" s="8" t="n">
        <f aca="false">+[3]data1rev!B331</f>
        <v>15575.226</v>
      </c>
      <c r="E332" s="8" t="n">
        <f aca="false">+[3]data1rev!C331</f>
        <v>13222.39</v>
      </c>
      <c r="F332" s="8" t="n">
        <f aca="false">+[3]data1rev!D331</f>
        <v>13061.89</v>
      </c>
      <c r="G332" s="8" t="n">
        <f aca="false">+[3]data1rev!E331</f>
        <v>13061.89</v>
      </c>
      <c r="H332" s="8" t="n">
        <f aca="false">+[3]data1rev!F331</f>
        <v>10821.156</v>
      </c>
      <c r="I332" s="8" t="n">
        <f aca="false">+[3]data1rev!G331</f>
        <v>10791.59</v>
      </c>
      <c r="J332" s="8" t="n">
        <f aca="false">+[3]data1rev!H331</f>
        <v>10791.59</v>
      </c>
      <c r="K332" s="8" t="n">
        <f aca="false">+[3]data1rev!I331</f>
        <v>10791.59</v>
      </c>
      <c r="L332" s="8" t="n">
        <f aca="false">+[3]data1rev!J331</f>
        <v>10821.156</v>
      </c>
      <c r="M332" s="8" t="n">
        <f aca="false">+[3]data1rev!K331</f>
        <v>10791.59</v>
      </c>
      <c r="N332" s="8" t="n">
        <f aca="false">+[3]data1rev!L331</f>
        <v>10791.59</v>
      </c>
      <c r="O332" s="8" t="n">
        <f aca="false">+[3]data1rev!M331</f>
        <v>10275.62</v>
      </c>
      <c r="P332" s="8" t="n">
        <f aca="false">+[3]data1rev!N331</f>
        <v>10129.416</v>
      </c>
      <c r="Q332" s="8" t="n">
        <f aca="false">+[3]data1rev!O331</f>
        <v>10101.74</v>
      </c>
      <c r="R332" s="8" t="n">
        <f aca="false">+[3]data1rev!P331</f>
        <v>0</v>
      </c>
      <c r="S332" s="8" t="n">
        <f aca="false">+[3]data1rev!Q331</f>
        <v>0</v>
      </c>
      <c r="T332" s="8" t="n">
        <f aca="false">+[3]data1rev!R331</f>
        <v>0</v>
      </c>
      <c r="U332" s="8" t="n">
        <f aca="false">+[3]data1rev!S331</f>
        <v>0</v>
      </c>
      <c r="V332" s="8" t="n">
        <f aca="false">+[3]data1rev!T331</f>
        <v>0</v>
      </c>
      <c r="W332" s="8" t="n">
        <f aca="false">+[3]data1rev!U331</f>
        <v>0</v>
      </c>
      <c r="X332" s="8" t="n">
        <f aca="false">+[3]data1rev!V331</f>
        <v>0</v>
      </c>
      <c r="Y332" s="8" t="n">
        <f aca="false">+[3]data1rev!W331</f>
        <v>0</v>
      </c>
      <c r="Z332" s="8" t="n">
        <f aca="false">+[3]data1rev!X331</f>
        <v>0</v>
      </c>
      <c r="AA332" s="8" t="n">
        <f aca="false">+[3]data1rev!Y331</f>
        <v>0</v>
      </c>
      <c r="AB332" s="9"/>
      <c r="AC332" s="9"/>
      <c r="AD332" s="9"/>
      <c r="AE332" s="9"/>
      <c r="AF332" s="9"/>
      <c r="AG332" s="9"/>
      <c r="AH332" s="9"/>
      <c r="AI332" s="9"/>
      <c r="AJ332" s="9"/>
      <c r="AK332" s="1"/>
      <c r="AL332" s="1" t="e">
        <f aca="false">SUMPRODUCT(B332:AJ332,PVCapPrice)</f>
        <v>#DIV/0!</v>
      </c>
      <c r="AM332" s="1"/>
      <c r="AN332" s="1"/>
      <c r="AO332" s="1"/>
      <c r="AP332" s="1"/>
      <c r="AQ332" s="1"/>
    </row>
    <row r="333" customFormat="false" ht="11.25" hidden="false" customHeight="false" outlineLevel="0" collapsed="false">
      <c r="A333" s="1" t="n">
        <v>331</v>
      </c>
      <c r="B333" s="16"/>
      <c r="C333" s="8" t="n">
        <f aca="false">+[3]data1rev!A332</f>
        <v>21687.04</v>
      </c>
      <c r="D333" s="8" t="n">
        <f aca="false">+[3]data1rev!B332</f>
        <v>15575.226</v>
      </c>
      <c r="E333" s="8" t="n">
        <f aca="false">+[3]data1rev!C332</f>
        <v>13222.39</v>
      </c>
      <c r="F333" s="8" t="n">
        <f aca="false">+[3]data1rev!D332</f>
        <v>13061.89</v>
      </c>
      <c r="G333" s="8" t="n">
        <f aca="false">+[3]data1rev!E332</f>
        <v>13061.89</v>
      </c>
      <c r="H333" s="8" t="n">
        <f aca="false">+[3]data1rev!F332</f>
        <v>10821.156</v>
      </c>
      <c r="I333" s="8" t="n">
        <f aca="false">+[3]data1rev!G332</f>
        <v>10791.59</v>
      </c>
      <c r="J333" s="8" t="n">
        <f aca="false">+[3]data1rev!H332</f>
        <v>10791.59</v>
      </c>
      <c r="K333" s="8" t="n">
        <f aca="false">+[3]data1rev!I332</f>
        <v>10791.59</v>
      </c>
      <c r="L333" s="8" t="n">
        <f aca="false">+[3]data1rev!J332</f>
        <v>10821.156</v>
      </c>
      <c r="M333" s="8" t="n">
        <f aca="false">+[3]data1rev!K332</f>
        <v>10791.59</v>
      </c>
      <c r="N333" s="8" t="n">
        <f aca="false">+[3]data1rev!L332</f>
        <v>10791.59</v>
      </c>
      <c r="O333" s="8" t="n">
        <f aca="false">+[3]data1rev!M332</f>
        <v>10275.62</v>
      </c>
      <c r="P333" s="8" t="n">
        <f aca="false">+[3]data1rev!N332</f>
        <v>10129.416</v>
      </c>
      <c r="Q333" s="8" t="n">
        <f aca="false">+[3]data1rev!O332</f>
        <v>10101.74</v>
      </c>
      <c r="R333" s="8" t="n">
        <f aca="false">+[3]data1rev!P332</f>
        <v>0</v>
      </c>
      <c r="S333" s="8" t="n">
        <f aca="false">+[3]data1rev!Q332</f>
        <v>0</v>
      </c>
      <c r="T333" s="8" t="n">
        <f aca="false">+[3]data1rev!R332</f>
        <v>0</v>
      </c>
      <c r="U333" s="8" t="n">
        <f aca="false">+[3]data1rev!S332</f>
        <v>0</v>
      </c>
      <c r="V333" s="8" t="n">
        <f aca="false">+[3]data1rev!T332</f>
        <v>0</v>
      </c>
      <c r="W333" s="8" t="n">
        <f aca="false">+[3]data1rev!U332</f>
        <v>0</v>
      </c>
      <c r="X333" s="8" t="n">
        <f aca="false">+[3]data1rev!V332</f>
        <v>0</v>
      </c>
      <c r="Y333" s="8" t="n">
        <f aca="false">+[3]data1rev!W332</f>
        <v>0</v>
      </c>
      <c r="Z333" s="8" t="n">
        <f aca="false">+[3]data1rev!X332</f>
        <v>0</v>
      </c>
      <c r="AA333" s="8" t="n">
        <f aca="false">+[3]data1rev!Y332</f>
        <v>0</v>
      </c>
      <c r="AB333" s="9"/>
      <c r="AC333" s="9"/>
      <c r="AD333" s="9"/>
      <c r="AE333" s="9"/>
      <c r="AF333" s="9"/>
      <c r="AG333" s="9"/>
      <c r="AH333" s="9"/>
      <c r="AI333" s="9"/>
      <c r="AJ333" s="9"/>
      <c r="AK333" s="1"/>
      <c r="AL333" s="1" t="e">
        <f aca="false">SUMPRODUCT(B333:AJ333,PVCapPrice)</f>
        <v>#DIV/0!</v>
      </c>
      <c r="AM333" s="1"/>
      <c r="AN333" s="1"/>
      <c r="AO333" s="1"/>
      <c r="AP333" s="1"/>
      <c r="AQ333" s="1"/>
    </row>
    <row r="334" customFormat="false" ht="11.25" hidden="false" customHeight="false" outlineLevel="0" collapsed="false">
      <c r="A334" s="1" t="n">
        <v>332</v>
      </c>
      <c r="B334" s="16"/>
      <c r="C334" s="8" t="n">
        <f aca="false">+[3]data1rev!A333</f>
        <v>21687.04</v>
      </c>
      <c r="D334" s="8" t="n">
        <f aca="false">+[3]data1rev!B333</f>
        <v>15575.226</v>
      </c>
      <c r="E334" s="8" t="n">
        <f aca="false">+[3]data1rev!C333</f>
        <v>13222.39</v>
      </c>
      <c r="F334" s="8" t="n">
        <f aca="false">+[3]data1rev!D333</f>
        <v>13061.89</v>
      </c>
      <c r="G334" s="8" t="n">
        <f aca="false">+[3]data1rev!E333</f>
        <v>13061.89</v>
      </c>
      <c r="H334" s="8" t="n">
        <f aca="false">+[3]data1rev!F333</f>
        <v>10821.156</v>
      </c>
      <c r="I334" s="8" t="n">
        <f aca="false">+[3]data1rev!G333</f>
        <v>10791.59</v>
      </c>
      <c r="J334" s="8" t="n">
        <f aca="false">+[3]data1rev!H333</f>
        <v>10791.59</v>
      </c>
      <c r="K334" s="8" t="n">
        <f aca="false">+[3]data1rev!I333</f>
        <v>10791.59</v>
      </c>
      <c r="L334" s="8" t="n">
        <f aca="false">+[3]data1rev!J333</f>
        <v>10821.156</v>
      </c>
      <c r="M334" s="8" t="n">
        <f aca="false">+[3]data1rev!K333</f>
        <v>10791.59</v>
      </c>
      <c r="N334" s="8" t="n">
        <f aca="false">+[3]data1rev!L333</f>
        <v>10791.59</v>
      </c>
      <c r="O334" s="8" t="n">
        <f aca="false">+[3]data1rev!M333</f>
        <v>10275.62</v>
      </c>
      <c r="P334" s="8" t="n">
        <f aca="false">+[3]data1rev!N333</f>
        <v>10129.416</v>
      </c>
      <c r="Q334" s="8" t="n">
        <f aca="false">+[3]data1rev!O333</f>
        <v>10101.74</v>
      </c>
      <c r="R334" s="8" t="n">
        <f aca="false">+[3]data1rev!P333</f>
        <v>0</v>
      </c>
      <c r="S334" s="8" t="n">
        <f aca="false">+[3]data1rev!Q333</f>
        <v>0</v>
      </c>
      <c r="T334" s="8" t="n">
        <f aca="false">+[3]data1rev!R333</f>
        <v>0</v>
      </c>
      <c r="U334" s="8" t="n">
        <f aca="false">+[3]data1rev!S333</f>
        <v>0</v>
      </c>
      <c r="V334" s="8" t="n">
        <f aca="false">+[3]data1rev!T333</f>
        <v>0</v>
      </c>
      <c r="W334" s="8" t="n">
        <f aca="false">+[3]data1rev!U333</f>
        <v>0</v>
      </c>
      <c r="X334" s="8" t="n">
        <f aca="false">+[3]data1rev!V333</f>
        <v>0</v>
      </c>
      <c r="Y334" s="8" t="n">
        <f aca="false">+[3]data1rev!W333</f>
        <v>0</v>
      </c>
      <c r="Z334" s="8" t="n">
        <f aca="false">+[3]data1rev!X333</f>
        <v>0</v>
      </c>
      <c r="AA334" s="8" t="n">
        <f aca="false">+[3]data1rev!Y333</f>
        <v>0</v>
      </c>
      <c r="AB334" s="9"/>
      <c r="AC334" s="9"/>
      <c r="AD334" s="9"/>
      <c r="AE334" s="9"/>
      <c r="AF334" s="9"/>
      <c r="AG334" s="9"/>
      <c r="AH334" s="9"/>
      <c r="AI334" s="9"/>
      <c r="AJ334" s="9"/>
      <c r="AK334" s="1"/>
      <c r="AL334" s="1" t="e">
        <f aca="false">SUMPRODUCT(B334:AJ334,PVCapPrice)</f>
        <v>#DIV/0!</v>
      </c>
      <c r="AM334" s="1"/>
      <c r="AN334" s="1"/>
      <c r="AO334" s="1"/>
      <c r="AP334" s="1"/>
      <c r="AQ334" s="1"/>
    </row>
    <row r="335" customFormat="false" ht="11.25" hidden="false" customHeight="false" outlineLevel="0" collapsed="false">
      <c r="A335" s="1" t="n">
        <v>333</v>
      </c>
      <c r="B335" s="16"/>
      <c r="C335" s="8" t="n">
        <f aca="false">+[3]data1rev!A334</f>
        <v>21687.04</v>
      </c>
      <c r="D335" s="8" t="n">
        <f aca="false">+[3]data1rev!B334</f>
        <v>15575.226</v>
      </c>
      <c r="E335" s="8" t="n">
        <f aca="false">+[3]data1rev!C334</f>
        <v>13222.39</v>
      </c>
      <c r="F335" s="8" t="n">
        <f aca="false">+[3]data1rev!D334</f>
        <v>13061.89</v>
      </c>
      <c r="G335" s="8" t="n">
        <f aca="false">+[3]data1rev!E334</f>
        <v>13061.89</v>
      </c>
      <c r="H335" s="8" t="n">
        <f aca="false">+[3]data1rev!F334</f>
        <v>10821.156</v>
      </c>
      <c r="I335" s="8" t="n">
        <f aca="false">+[3]data1rev!G334</f>
        <v>10791.59</v>
      </c>
      <c r="J335" s="8" t="n">
        <f aca="false">+[3]data1rev!H334</f>
        <v>10791.59</v>
      </c>
      <c r="K335" s="8" t="n">
        <f aca="false">+[3]data1rev!I334</f>
        <v>10791.59</v>
      </c>
      <c r="L335" s="8" t="n">
        <f aca="false">+[3]data1rev!J334</f>
        <v>10821.156</v>
      </c>
      <c r="M335" s="8" t="n">
        <f aca="false">+[3]data1rev!K334</f>
        <v>10791.59</v>
      </c>
      <c r="N335" s="8" t="n">
        <f aca="false">+[3]data1rev!L334</f>
        <v>10791.59</v>
      </c>
      <c r="O335" s="8" t="n">
        <f aca="false">+[3]data1rev!M334</f>
        <v>10275.62</v>
      </c>
      <c r="P335" s="8" t="n">
        <f aca="false">+[3]data1rev!N334</f>
        <v>10129.416</v>
      </c>
      <c r="Q335" s="8" t="n">
        <f aca="false">+[3]data1rev!O334</f>
        <v>10101.74</v>
      </c>
      <c r="R335" s="8" t="n">
        <f aca="false">+[3]data1rev!P334</f>
        <v>0</v>
      </c>
      <c r="S335" s="8" t="n">
        <f aca="false">+[3]data1rev!Q334</f>
        <v>0</v>
      </c>
      <c r="T335" s="8" t="n">
        <f aca="false">+[3]data1rev!R334</f>
        <v>0</v>
      </c>
      <c r="U335" s="8" t="n">
        <f aca="false">+[3]data1rev!S334</f>
        <v>0</v>
      </c>
      <c r="V335" s="8" t="n">
        <f aca="false">+[3]data1rev!T334</f>
        <v>0</v>
      </c>
      <c r="W335" s="8" t="n">
        <f aca="false">+[3]data1rev!U334</f>
        <v>0</v>
      </c>
      <c r="X335" s="8" t="n">
        <f aca="false">+[3]data1rev!V334</f>
        <v>0</v>
      </c>
      <c r="Y335" s="8" t="n">
        <f aca="false">+[3]data1rev!W334</f>
        <v>0</v>
      </c>
      <c r="Z335" s="8" t="n">
        <f aca="false">+[3]data1rev!X334</f>
        <v>0</v>
      </c>
      <c r="AA335" s="8" t="n">
        <f aca="false">+[3]data1rev!Y334</f>
        <v>0</v>
      </c>
      <c r="AB335" s="9"/>
      <c r="AC335" s="9"/>
      <c r="AD335" s="9"/>
      <c r="AE335" s="9"/>
      <c r="AF335" s="9"/>
      <c r="AG335" s="9"/>
      <c r="AH335" s="9"/>
      <c r="AI335" s="9"/>
      <c r="AJ335" s="9"/>
      <c r="AK335" s="1"/>
      <c r="AL335" s="1" t="e">
        <f aca="false">SUMPRODUCT(B335:AJ335,PVCapPrice)</f>
        <v>#DIV/0!</v>
      </c>
      <c r="AM335" s="1"/>
      <c r="AN335" s="1"/>
      <c r="AO335" s="1"/>
      <c r="AP335" s="1"/>
      <c r="AQ335" s="1"/>
    </row>
    <row r="336" customFormat="false" ht="11.25" hidden="false" customHeight="false" outlineLevel="0" collapsed="false">
      <c r="A336" s="1" t="n">
        <v>334</v>
      </c>
      <c r="B336" s="16"/>
      <c r="C336" s="8" t="n">
        <f aca="false">+[3]data1rev!A335</f>
        <v>21687.04</v>
      </c>
      <c r="D336" s="8" t="n">
        <f aca="false">+[3]data1rev!B335</f>
        <v>15575.226</v>
      </c>
      <c r="E336" s="8" t="n">
        <f aca="false">+[3]data1rev!C335</f>
        <v>13222.39</v>
      </c>
      <c r="F336" s="8" t="n">
        <f aca="false">+[3]data1rev!D335</f>
        <v>13061.89</v>
      </c>
      <c r="G336" s="8" t="n">
        <f aca="false">+[3]data1rev!E335</f>
        <v>13061.89</v>
      </c>
      <c r="H336" s="8" t="n">
        <f aca="false">+[3]data1rev!F335</f>
        <v>10821.156</v>
      </c>
      <c r="I336" s="8" t="n">
        <f aca="false">+[3]data1rev!G335</f>
        <v>10791.59</v>
      </c>
      <c r="J336" s="8" t="n">
        <f aca="false">+[3]data1rev!H335</f>
        <v>10791.59</v>
      </c>
      <c r="K336" s="8" t="n">
        <f aca="false">+[3]data1rev!I335</f>
        <v>10791.59</v>
      </c>
      <c r="L336" s="8" t="n">
        <f aca="false">+[3]data1rev!J335</f>
        <v>10821.156</v>
      </c>
      <c r="M336" s="8" t="n">
        <f aca="false">+[3]data1rev!K335</f>
        <v>10791.59</v>
      </c>
      <c r="N336" s="8" t="n">
        <f aca="false">+[3]data1rev!L335</f>
        <v>10791.59</v>
      </c>
      <c r="O336" s="8" t="n">
        <f aca="false">+[3]data1rev!M335</f>
        <v>10275.62</v>
      </c>
      <c r="P336" s="8" t="n">
        <f aca="false">+[3]data1rev!N335</f>
        <v>10129.416</v>
      </c>
      <c r="Q336" s="8" t="n">
        <f aca="false">+[3]data1rev!O335</f>
        <v>10101.74</v>
      </c>
      <c r="R336" s="8" t="n">
        <f aca="false">+[3]data1rev!P335</f>
        <v>0</v>
      </c>
      <c r="S336" s="8" t="n">
        <f aca="false">+[3]data1rev!Q335</f>
        <v>0</v>
      </c>
      <c r="T336" s="8" t="n">
        <f aca="false">+[3]data1rev!R335</f>
        <v>0</v>
      </c>
      <c r="U336" s="8" t="n">
        <f aca="false">+[3]data1rev!S335</f>
        <v>0</v>
      </c>
      <c r="V336" s="8" t="n">
        <f aca="false">+[3]data1rev!T335</f>
        <v>0</v>
      </c>
      <c r="W336" s="8" t="n">
        <f aca="false">+[3]data1rev!U335</f>
        <v>0</v>
      </c>
      <c r="X336" s="8" t="n">
        <f aca="false">+[3]data1rev!V335</f>
        <v>0</v>
      </c>
      <c r="Y336" s="8" t="n">
        <f aca="false">+[3]data1rev!W335</f>
        <v>0</v>
      </c>
      <c r="Z336" s="8" t="n">
        <f aca="false">+[3]data1rev!X335</f>
        <v>0</v>
      </c>
      <c r="AA336" s="8" t="n">
        <f aca="false">+[3]data1rev!Y335</f>
        <v>0</v>
      </c>
      <c r="AB336" s="9"/>
      <c r="AC336" s="9"/>
      <c r="AD336" s="9"/>
      <c r="AE336" s="9"/>
      <c r="AF336" s="9"/>
      <c r="AG336" s="9"/>
      <c r="AH336" s="9"/>
      <c r="AI336" s="9"/>
      <c r="AJ336" s="9"/>
      <c r="AK336" s="1"/>
      <c r="AL336" s="1" t="e">
        <f aca="false">SUMPRODUCT(B336:AJ336,PVCapPrice)</f>
        <v>#DIV/0!</v>
      </c>
      <c r="AM336" s="1"/>
      <c r="AN336" s="1"/>
      <c r="AO336" s="1"/>
      <c r="AP336" s="1"/>
      <c r="AQ336" s="1"/>
    </row>
    <row r="337" customFormat="false" ht="11.25" hidden="false" customHeight="false" outlineLevel="0" collapsed="false">
      <c r="A337" s="1" t="n">
        <v>335</v>
      </c>
      <c r="B337" s="16"/>
      <c r="C337" s="8" t="n">
        <f aca="false">+[3]data1rev!A336</f>
        <v>21687.04</v>
      </c>
      <c r="D337" s="8" t="n">
        <f aca="false">+[3]data1rev!B336</f>
        <v>15575.226</v>
      </c>
      <c r="E337" s="8" t="n">
        <f aca="false">+[3]data1rev!C336</f>
        <v>13222.39</v>
      </c>
      <c r="F337" s="8" t="n">
        <f aca="false">+[3]data1rev!D336</f>
        <v>13061.89</v>
      </c>
      <c r="G337" s="8" t="n">
        <f aca="false">+[3]data1rev!E336</f>
        <v>13061.89</v>
      </c>
      <c r="H337" s="8" t="n">
        <f aca="false">+[3]data1rev!F336</f>
        <v>10821.156</v>
      </c>
      <c r="I337" s="8" t="n">
        <f aca="false">+[3]data1rev!G336</f>
        <v>10791.59</v>
      </c>
      <c r="J337" s="8" t="n">
        <f aca="false">+[3]data1rev!H336</f>
        <v>10791.59</v>
      </c>
      <c r="K337" s="8" t="n">
        <f aca="false">+[3]data1rev!I336</f>
        <v>10791.59</v>
      </c>
      <c r="L337" s="8" t="n">
        <f aca="false">+[3]data1rev!J336</f>
        <v>10821.156</v>
      </c>
      <c r="M337" s="8" t="n">
        <f aca="false">+[3]data1rev!K336</f>
        <v>10791.59</v>
      </c>
      <c r="N337" s="8" t="n">
        <f aca="false">+[3]data1rev!L336</f>
        <v>10791.59</v>
      </c>
      <c r="O337" s="8" t="n">
        <f aca="false">+[3]data1rev!M336</f>
        <v>10275.62</v>
      </c>
      <c r="P337" s="8" t="n">
        <f aca="false">+[3]data1rev!N336</f>
        <v>10129.416</v>
      </c>
      <c r="Q337" s="8" t="n">
        <f aca="false">+[3]data1rev!O336</f>
        <v>10101.74</v>
      </c>
      <c r="R337" s="8" t="n">
        <f aca="false">+[3]data1rev!P336</f>
        <v>0</v>
      </c>
      <c r="S337" s="8" t="n">
        <f aca="false">+[3]data1rev!Q336</f>
        <v>0</v>
      </c>
      <c r="T337" s="8" t="n">
        <f aca="false">+[3]data1rev!R336</f>
        <v>0</v>
      </c>
      <c r="U337" s="8" t="n">
        <f aca="false">+[3]data1rev!S336</f>
        <v>0</v>
      </c>
      <c r="V337" s="8" t="n">
        <f aca="false">+[3]data1rev!T336</f>
        <v>0</v>
      </c>
      <c r="W337" s="8" t="n">
        <f aca="false">+[3]data1rev!U336</f>
        <v>0</v>
      </c>
      <c r="X337" s="8" t="n">
        <f aca="false">+[3]data1rev!V336</f>
        <v>0</v>
      </c>
      <c r="Y337" s="8" t="n">
        <f aca="false">+[3]data1rev!W336</f>
        <v>0</v>
      </c>
      <c r="Z337" s="8" t="n">
        <f aca="false">+[3]data1rev!X336</f>
        <v>0</v>
      </c>
      <c r="AA337" s="8" t="n">
        <f aca="false">+[3]data1rev!Y336</f>
        <v>0</v>
      </c>
      <c r="AB337" s="9"/>
      <c r="AC337" s="9"/>
      <c r="AD337" s="9"/>
      <c r="AE337" s="9"/>
      <c r="AF337" s="9"/>
      <c r="AG337" s="9"/>
      <c r="AH337" s="9"/>
      <c r="AI337" s="9"/>
      <c r="AJ337" s="9"/>
      <c r="AK337" s="1"/>
      <c r="AL337" s="1" t="e">
        <f aca="false">SUMPRODUCT(B337:AJ337,PVCapPrice)</f>
        <v>#DIV/0!</v>
      </c>
      <c r="AM337" s="1"/>
      <c r="AN337" s="1"/>
      <c r="AO337" s="1"/>
      <c r="AP337" s="1"/>
      <c r="AQ337" s="1"/>
    </row>
    <row r="338" customFormat="false" ht="11.25" hidden="false" customHeight="false" outlineLevel="0" collapsed="false">
      <c r="A338" s="1" t="n">
        <v>336</v>
      </c>
      <c r="B338" s="16"/>
      <c r="C338" s="8" t="n">
        <f aca="false">+[3]data1rev!A337</f>
        <v>21687.04</v>
      </c>
      <c r="D338" s="8" t="n">
        <f aca="false">+[3]data1rev!B337</f>
        <v>15575.226</v>
      </c>
      <c r="E338" s="8" t="n">
        <f aca="false">+[3]data1rev!C337</f>
        <v>13222.39</v>
      </c>
      <c r="F338" s="8" t="n">
        <f aca="false">+[3]data1rev!D337</f>
        <v>13061.89</v>
      </c>
      <c r="G338" s="8" t="n">
        <f aca="false">+[3]data1rev!E337</f>
        <v>13061.89</v>
      </c>
      <c r="H338" s="8" t="n">
        <f aca="false">+[3]data1rev!F337</f>
        <v>10821.156</v>
      </c>
      <c r="I338" s="8" t="n">
        <f aca="false">+[3]data1rev!G337</f>
        <v>10791.59</v>
      </c>
      <c r="J338" s="8" t="n">
        <f aca="false">+[3]data1rev!H337</f>
        <v>10791.59</v>
      </c>
      <c r="K338" s="8" t="n">
        <f aca="false">+[3]data1rev!I337</f>
        <v>10791.59</v>
      </c>
      <c r="L338" s="8" t="n">
        <f aca="false">+[3]data1rev!J337</f>
        <v>10821.156</v>
      </c>
      <c r="M338" s="8" t="n">
        <f aca="false">+[3]data1rev!K337</f>
        <v>10791.59</v>
      </c>
      <c r="N338" s="8" t="n">
        <f aca="false">+[3]data1rev!L337</f>
        <v>10791.59</v>
      </c>
      <c r="O338" s="8" t="n">
        <f aca="false">+[3]data1rev!M337</f>
        <v>10275.62</v>
      </c>
      <c r="P338" s="8" t="n">
        <f aca="false">+[3]data1rev!N337</f>
        <v>10129.416</v>
      </c>
      <c r="Q338" s="8" t="n">
        <f aca="false">+[3]data1rev!O337</f>
        <v>10101.74</v>
      </c>
      <c r="R338" s="8" t="n">
        <f aca="false">+[3]data1rev!P337</f>
        <v>0</v>
      </c>
      <c r="S338" s="8" t="n">
        <f aca="false">+[3]data1rev!Q337</f>
        <v>0</v>
      </c>
      <c r="T338" s="8" t="n">
        <f aca="false">+[3]data1rev!R337</f>
        <v>0</v>
      </c>
      <c r="U338" s="8" t="n">
        <f aca="false">+[3]data1rev!S337</f>
        <v>0</v>
      </c>
      <c r="V338" s="8" t="n">
        <f aca="false">+[3]data1rev!T337</f>
        <v>0</v>
      </c>
      <c r="W338" s="8" t="n">
        <f aca="false">+[3]data1rev!U337</f>
        <v>0</v>
      </c>
      <c r="X338" s="8" t="n">
        <f aca="false">+[3]data1rev!V337</f>
        <v>0</v>
      </c>
      <c r="Y338" s="8" t="n">
        <f aca="false">+[3]data1rev!W337</f>
        <v>0</v>
      </c>
      <c r="Z338" s="8" t="n">
        <f aca="false">+[3]data1rev!X337</f>
        <v>0</v>
      </c>
      <c r="AA338" s="8" t="n">
        <f aca="false">+[3]data1rev!Y337</f>
        <v>0</v>
      </c>
      <c r="AB338" s="9"/>
      <c r="AC338" s="9"/>
      <c r="AD338" s="9"/>
      <c r="AE338" s="9"/>
      <c r="AF338" s="9"/>
      <c r="AG338" s="9"/>
      <c r="AH338" s="9"/>
      <c r="AI338" s="9"/>
      <c r="AJ338" s="9"/>
      <c r="AK338" s="1"/>
      <c r="AL338" s="1" t="e">
        <f aca="false">SUMPRODUCT(B338:AJ338,PVCapPrice)</f>
        <v>#DIV/0!</v>
      </c>
      <c r="AM338" s="1"/>
      <c r="AN338" s="1"/>
      <c r="AO338" s="1"/>
      <c r="AP338" s="1"/>
      <c r="AQ338" s="1"/>
    </row>
    <row r="339" customFormat="false" ht="11.25" hidden="false" customHeight="false" outlineLevel="0" collapsed="false">
      <c r="A339" s="1" t="n">
        <v>337</v>
      </c>
      <c r="B339" s="16"/>
      <c r="C339" s="8" t="n">
        <f aca="false">+[3]data1rev!A338</f>
        <v>21687.04</v>
      </c>
      <c r="D339" s="8" t="n">
        <f aca="false">+[3]data1rev!B338</f>
        <v>15575.226</v>
      </c>
      <c r="E339" s="8" t="n">
        <f aca="false">+[3]data1rev!C338</f>
        <v>13222.39</v>
      </c>
      <c r="F339" s="8" t="n">
        <f aca="false">+[3]data1rev!D338</f>
        <v>13061.89</v>
      </c>
      <c r="G339" s="8" t="n">
        <f aca="false">+[3]data1rev!E338</f>
        <v>13061.89</v>
      </c>
      <c r="H339" s="8" t="n">
        <f aca="false">+[3]data1rev!F338</f>
        <v>10821.156</v>
      </c>
      <c r="I339" s="8" t="n">
        <f aca="false">+[3]data1rev!G338</f>
        <v>10791.59</v>
      </c>
      <c r="J339" s="8" t="n">
        <f aca="false">+[3]data1rev!H338</f>
        <v>10791.59</v>
      </c>
      <c r="K339" s="8" t="n">
        <f aca="false">+[3]data1rev!I338</f>
        <v>10791.59</v>
      </c>
      <c r="L339" s="8" t="n">
        <f aca="false">+[3]data1rev!J338</f>
        <v>10821.156</v>
      </c>
      <c r="M339" s="8" t="n">
        <f aca="false">+[3]data1rev!K338</f>
        <v>10791.59</v>
      </c>
      <c r="N339" s="8" t="n">
        <f aca="false">+[3]data1rev!L338</f>
        <v>10791.59</v>
      </c>
      <c r="O339" s="8" t="n">
        <f aca="false">+[3]data1rev!M338</f>
        <v>10275.62</v>
      </c>
      <c r="P339" s="8" t="n">
        <f aca="false">+[3]data1rev!N338</f>
        <v>10129.416</v>
      </c>
      <c r="Q339" s="8" t="n">
        <f aca="false">+[3]data1rev!O338</f>
        <v>10101.74</v>
      </c>
      <c r="R339" s="8" t="n">
        <f aca="false">+[3]data1rev!P338</f>
        <v>0</v>
      </c>
      <c r="S339" s="8" t="n">
        <f aca="false">+[3]data1rev!Q338</f>
        <v>0</v>
      </c>
      <c r="T339" s="8" t="n">
        <f aca="false">+[3]data1rev!R338</f>
        <v>0</v>
      </c>
      <c r="U339" s="8" t="n">
        <f aca="false">+[3]data1rev!S338</f>
        <v>0</v>
      </c>
      <c r="V339" s="8" t="n">
        <f aca="false">+[3]data1rev!T338</f>
        <v>0</v>
      </c>
      <c r="W339" s="8" t="n">
        <f aca="false">+[3]data1rev!U338</f>
        <v>0</v>
      </c>
      <c r="X339" s="8" t="n">
        <f aca="false">+[3]data1rev!V338</f>
        <v>0</v>
      </c>
      <c r="Y339" s="8" t="n">
        <f aca="false">+[3]data1rev!W338</f>
        <v>0</v>
      </c>
      <c r="Z339" s="8" t="n">
        <f aca="false">+[3]data1rev!X338</f>
        <v>0</v>
      </c>
      <c r="AA339" s="8" t="n">
        <f aca="false">+[3]data1rev!Y338</f>
        <v>0</v>
      </c>
      <c r="AB339" s="9"/>
      <c r="AC339" s="9"/>
      <c r="AD339" s="9"/>
      <c r="AE339" s="9"/>
      <c r="AF339" s="9"/>
      <c r="AG339" s="9"/>
      <c r="AH339" s="9"/>
      <c r="AI339" s="9"/>
      <c r="AJ339" s="9"/>
      <c r="AK339" s="1"/>
      <c r="AL339" s="1" t="e">
        <f aca="false">SUMPRODUCT(B339:AJ339,PVCapPrice)</f>
        <v>#DIV/0!</v>
      </c>
      <c r="AM339" s="1"/>
      <c r="AN339" s="1"/>
      <c r="AO339" s="1"/>
      <c r="AP339" s="1"/>
      <c r="AQ339" s="1"/>
    </row>
    <row r="340" customFormat="false" ht="11.25" hidden="false" customHeight="false" outlineLevel="0" collapsed="false">
      <c r="A340" s="1" t="n">
        <v>338</v>
      </c>
      <c r="B340" s="16"/>
      <c r="C340" s="8" t="n">
        <f aca="false">+[3]data1rev!A339</f>
        <v>21687.04</v>
      </c>
      <c r="D340" s="8" t="n">
        <f aca="false">+[3]data1rev!B339</f>
        <v>15575.226</v>
      </c>
      <c r="E340" s="8" t="n">
        <f aca="false">+[3]data1rev!C339</f>
        <v>13222.39</v>
      </c>
      <c r="F340" s="8" t="n">
        <f aca="false">+[3]data1rev!D339</f>
        <v>13061.89</v>
      </c>
      <c r="G340" s="8" t="n">
        <f aca="false">+[3]data1rev!E339</f>
        <v>13061.89</v>
      </c>
      <c r="H340" s="8" t="n">
        <f aca="false">+[3]data1rev!F339</f>
        <v>10821.156</v>
      </c>
      <c r="I340" s="8" t="n">
        <f aca="false">+[3]data1rev!G339</f>
        <v>10791.59</v>
      </c>
      <c r="J340" s="8" t="n">
        <f aca="false">+[3]data1rev!H339</f>
        <v>10791.59</v>
      </c>
      <c r="K340" s="8" t="n">
        <f aca="false">+[3]data1rev!I339</f>
        <v>10791.59</v>
      </c>
      <c r="L340" s="8" t="n">
        <f aca="false">+[3]data1rev!J339</f>
        <v>10821.156</v>
      </c>
      <c r="M340" s="8" t="n">
        <f aca="false">+[3]data1rev!K339</f>
        <v>10791.59</v>
      </c>
      <c r="N340" s="8" t="n">
        <f aca="false">+[3]data1rev!L339</f>
        <v>10791.59</v>
      </c>
      <c r="O340" s="8" t="n">
        <f aca="false">+[3]data1rev!M339</f>
        <v>10275.62</v>
      </c>
      <c r="P340" s="8" t="n">
        <f aca="false">+[3]data1rev!N339</f>
        <v>10129.416</v>
      </c>
      <c r="Q340" s="8" t="n">
        <f aca="false">+[3]data1rev!O339</f>
        <v>10101.74</v>
      </c>
      <c r="R340" s="8" t="n">
        <f aca="false">+[3]data1rev!P339</f>
        <v>0</v>
      </c>
      <c r="S340" s="8" t="n">
        <f aca="false">+[3]data1rev!Q339</f>
        <v>0</v>
      </c>
      <c r="T340" s="8" t="n">
        <f aca="false">+[3]data1rev!R339</f>
        <v>0</v>
      </c>
      <c r="U340" s="8" t="n">
        <f aca="false">+[3]data1rev!S339</f>
        <v>0</v>
      </c>
      <c r="V340" s="8" t="n">
        <f aca="false">+[3]data1rev!T339</f>
        <v>0</v>
      </c>
      <c r="W340" s="8" t="n">
        <f aca="false">+[3]data1rev!U339</f>
        <v>0</v>
      </c>
      <c r="X340" s="8" t="n">
        <f aca="false">+[3]data1rev!V339</f>
        <v>0</v>
      </c>
      <c r="Y340" s="8" t="n">
        <f aca="false">+[3]data1rev!W339</f>
        <v>0</v>
      </c>
      <c r="Z340" s="8" t="n">
        <f aca="false">+[3]data1rev!X339</f>
        <v>0</v>
      </c>
      <c r="AA340" s="8" t="n">
        <f aca="false">+[3]data1rev!Y339</f>
        <v>0</v>
      </c>
      <c r="AB340" s="9"/>
      <c r="AC340" s="9"/>
      <c r="AD340" s="9"/>
      <c r="AE340" s="9"/>
      <c r="AF340" s="9"/>
      <c r="AG340" s="9"/>
      <c r="AH340" s="9"/>
      <c r="AI340" s="9"/>
      <c r="AJ340" s="9"/>
      <c r="AK340" s="1"/>
      <c r="AL340" s="1" t="e">
        <f aca="false">SUMPRODUCT(B340:AJ340,PVCapPrice)</f>
        <v>#DIV/0!</v>
      </c>
      <c r="AM340" s="1"/>
      <c r="AN340" s="1"/>
      <c r="AO340" s="1"/>
      <c r="AP340" s="1"/>
      <c r="AQ340" s="1"/>
    </row>
    <row r="341" customFormat="false" ht="11.25" hidden="false" customHeight="false" outlineLevel="0" collapsed="false">
      <c r="A341" s="1" t="n">
        <v>339</v>
      </c>
      <c r="B341" s="16"/>
      <c r="C341" s="8" t="n">
        <f aca="false">+[3]data1rev!A340</f>
        <v>21687.04</v>
      </c>
      <c r="D341" s="8" t="n">
        <f aca="false">+[3]data1rev!B340</f>
        <v>15575.226</v>
      </c>
      <c r="E341" s="8" t="n">
        <f aca="false">+[3]data1rev!C340</f>
        <v>13222.39</v>
      </c>
      <c r="F341" s="8" t="n">
        <f aca="false">+[3]data1rev!D340</f>
        <v>13061.89</v>
      </c>
      <c r="G341" s="8" t="n">
        <f aca="false">+[3]data1rev!E340</f>
        <v>13061.89</v>
      </c>
      <c r="H341" s="8" t="n">
        <f aca="false">+[3]data1rev!F340</f>
        <v>10821.156</v>
      </c>
      <c r="I341" s="8" t="n">
        <f aca="false">+[3]data1rev!G340</f>
        <v>10791.59</v>
      </c>
      <c r="J341" s="8" t="n">
        <f aca="false">+[3]data1rev!H340</f>
        <v>10791.59</v>
      </c>
      <c r="K341" s="8" t="n">
        <f aca="false">+[3]data1rev!I340</f>
        <v>10791.59</v>
      </c>
      <c r="L341" s="8" t="n">
        <f aca="false">+[3]data1rev!J340</f>
        <v>10821.156</v>
      </c>
      <c r="M341" s="8" t="n">
        <f aca="false">+[3]data1rev!K340</f>
        <v>10791.59</v>
      </c>
      <c r="N341" s="8" t="n">
        <f aca="false">+[3]data1rev!L340</f>
        <v>10791.59</v>
      </c>
      <c r="O341" s="8" t="n">
        <f aca="false">+[3]data1rev!M340</f>
        <v>10275.62</v>
      </c>
      <c r="P341" s="8" t="n">
        <f aca="false">+[3]data1rev!N340</f>
        <v>10129.416</v>
      </c>
      <c r="Q341" s="8" t="n">
        <f aca="false">+[3]data1rev!O340</f>
        <v>10101.74</v>
      </c>
      <c r="R341" s="8" t="n">
        <f aca="false">+[3]data1rev!P340</f>
        <v>0</v>
      </c>
      <c r="S341" s="8" t="n">
        <f aca="false">+[3]data1rev!Q340</f>
        <v>0</v>
      </c>
      <c r="T341" s="8" t="n">
        <f aca="false">+[3]data1rev!R340</f>
        <v>0</v>
      </c>
      <c r="U341" s="8" t="n">
        <f aca="false">+[3]data1rev!S340</f>
        <v>0</v>
      </c>
      <c r="V341" s="8" t="n">
        <f aca="false">+[3]data1rev!T340</f>
        <v>0</v>
      </c>
      <c r="W341" s="8" t="n">
        <f aca="false">+[3]data1rev!U340</f>
        <v>0</v>
      </c>
      <c r="X341" s="8" t="n">
        <f aca="false">+[3]data1rev!V340</f>
        <v>0</v>
      </c>
      <c r="Y341" s="8" t="n">
        <f aca="false">+[3]data1rev!W340</f>
        <v>0</v>
      </c>
      <c r="Z341" s="8" t="n">
        <f aca="false">+[3]data1rev!X340</f>
        <v>0</v>
      </c>
      <c r="AA341" s="8" t="n">
        <f aca="false">+[3]data1rev!Y340</f>
        <v>0</v>
      </c>
      <c r="AB341" s="9"/>
      <c r="AC341" s="9"/>
      <c r="AD341" s="9"/>
      <c r="AE341" s="9"/>
      <c r="AF341" s="9"/>
      <c r="AG341" s="9"/>
      <c r="AH341" s="9"/>
      <c r="AI341" s="9"/>
      <c r="AJ341" s="9"/>
      <c r="AK341" s="1"/>
      <c r="AL341" s="1" t="e">
        <f aca="false">SUMPRODUCT(B341:AJ341,PVCapPrice)</f>
        <v>#DIV/0!</v>
      </c>
      <c r="AM341" s="1"/>
      <c r="AN341" s="1"/>
      <c r="AO341" s="1"/>
      <c r="AP341" s="1"/>
      <c r="AQ341" s="1"/>
    </row>
    <row r="342" customFormat="false" ht="11.25" hidden="false" customHeight="false" outlineLevel="0" collapsed="false">
      <c r="A342" s="1" t="n">
        <v>340</v>
      </c>
      <c r="B342" s="16"/>
      <c r="C342" s="8" t="n">
        <f aca="false">+[3]data1rev!A341</f>
        <v>21687.04</v>
      </c>
      <c r="D342" s="8" t="n">
        <f aca="false">+[3]data1rev!B341</f>
        <v>15575.226</v>
      </c>
      <c r="E342" s="8" t="n">
        <f aca="false">+[3]data1rev!C341</f>
        <v>13222.39</v>
      </c>
      <c r="F342" s="8" t="n">
        <f aca="false">+[3]data1rev!D341</f>
        <v>13061.89</v>
      </c>
      <c r="G342" s="8" t="n">
        <f aca="false">+[3]data1rev!E341</f>
        <v>13061.89</v>
      </c>
      <c r="H342" s="8" t="n">
        <f aca="false">+[3]data1rev!F341</f>
        <v>10821.156</v>
      </c>
      <c r="I342" s="8" t="n">
        <f aca="false">+[3]data1rev!G341</f>
        <v>10791.59</v>
      </c>
      <c r="J342" s="8" t="n">
        <f aca="false">+[3]data1rev!H341</f>
        <v>10791.59</v>
      </c>
      <c r="K342" s="8" t="n">
        <f aca="false">+[3]data1rev!I341</f>
        <v>10791.59</v>
      </c>
      <c r="L342" s="8" t="n">
        <f aca="false">+[3]data1rev!J341</f>
        <v>10821.156</v>
      </c>
      <c r="M342" s="8" t="n">
        <f aca="false">+[3]data1rev!K341</f>
        <v>10791.59</v>
      </c>
      <c r="N342" s="8" t="n">
        <f aca="false">+[3]data1rev!L341</f>
        <v>10791.59</v>
      </c>
      <c r="O342" s="8" t="n">
        <f aca="false">+[3]data1rev!M341</f>
        <v>10275.62</v>
      </c>
      <c r="P342" s="8" t="n">
        <f aca="false">+[3]data1rev!N341</f>
        <v>10129.416</v>
      </c>
      <c r="Q342" s="8" t="n">
        <f aca="false">+[3]data1rev!O341</f>
        <v>10101.74</v>
      </c>
      <c r="R342" s="8" t="n">
        <f aca="false">+[3]data1rev!P341</f>
        <v>0</v>
      </c>
      <c r="S342" s="8" t="n">
        <f aca="false">+[3]data1rev!Q341</f>
        <v>0</v>
      </c>
      <c r="T342" s="8" t="n">
        <f aca="false">+[3]data1rev!R341</f>
        <v>0</v>
      </c>
      <c r="U342" s="8" t="n">
        <f aca="false">+[3]data1rev!S341</f>
        <v>0</v>
      </c>
      <c r="V342" s="8" t="n">
        <f aca="false">+[3]data1rev!T341</f>
        <v>0</v>
      </c>
      <c r="W342" s="8" t="n">
        <f aca="false">+[3]data1rev!U341</f>
        <v>0</v>
      </c>
      <c r="X342" s="8" t="n">
        <f aca="false">+[3]data1rev!V341</f>
        <v>0</v>
      </c>
      <c r="Y342" s="8" t="n">
        <f aca="false">+[3]data1rev!W341</f>
        <v>0</v>
      </c>
      <c r="Z342" s="8" t="n">
        <f aca="false">+[3]data1rev!X341</f>
        <v>0</v>
      </c>
      <c r="AA342" s="8" t="n">
        <f aca="false">+[3]data1rev!Y341</f>
        <v>0</v>
      </c>
      <c r="AB342" s="9"/>
      <c r="AC342" s="9"/>
      <c r="AD342" s="9"/>
      <c r="AE342" s="9"/>
      <c r="AF342" s="9"/>
      <c r="AG342" s="9"/>
      <c r="AH342" s="9"/>
      <c r="AI342" s="9"/>
      <c r="AJ342" s="9"/>
      <c r="AK342" s="1"/>
      <c r="AL342" s="1" t="e">
        <f aca="false">SUMPRODUCT(B342:AJ342,PVCapPrice)</f>
        <v>#DIV/0!</v>
      </c>
      <c r="AM342" s="1"/>
      <c r="AN342" s="1"/>
      <c r="AO342" s="1"/>
      <c r="AP342" s="1"/>
      <c r="AQ342" s="1"/>
    </row>
    <row r="343" customFormat="false" ht="11.25" hidden="false" customHeight="false" outlineLevel="0" collapsed="false">
      <c r="A343" s="1" t="n">
        <v>341</v>
      </c>
      <c r="B343" s="16"/>
      <c r="C343" s="8" t="n">
        <f aca="false">+[3]data1rev!A342</f>
        <v>21687.04</v>
      </c>
      <c r="D343" s="8" t="n">
        <f aca="false">+[3]data1rev!B342</f>
        <v>15575.226</v>
      </c>
      <c r="E343" s="8" t="n">
        <f aca="false">+[3]data1rev!C342</f>
        <v>13222.39</v>
      </c>
      <c r="F343" s="8" t="n">
        <f aca="false">+[3]data1rev!D342</f>
        <v>13061.89</v>
      </c>
      <c r="G343" s="8" t="n">
        <f aca="false">+[3]data1rev!E342</f>
        <v>13061.89</v>
      </c>
      <c r="H343" s="8" t="n">
        <f aca="false">+[3]data1rev!F342</f>
        <v>10821.156</v>
      </c>
      <c r="I343" s="8" t="n">
        <f aca="false">+[3]data1rev!G342</f>
        <v>10791.59</v>
      </c>
      <c r="J343" s="8" t="n">
        <f aca="false">+[3]data1rev!H342</f>
        <v>10791.59</v>
      </c>
      <c r="K343" s="8" t="n">
        <f aca="false">+[3]data1rev!I342</f>
        <v>10791.59</v>
      </c>
      <c r="L343" s="8" t="n">
        <f aca="false">+[3]data1rev!J342</f>
        <v>10821.156</v>
      </c>
      <c r="M343" s="8" t="n">
        <f aca="false">+[3]data1rev!K342</f>
        <v>10791.59</v>
      </c>
      <c r="N343" s="8" t="n">
        <f aca="false">+[3]data1rev!L342</f>
        <v>10791.59</v>
      </c>
      <c r="O343" s="8" t="n">
        <f aca="false">+[3]data1rev!M342</f>
        <v>10275.62</v>
      </c>
      <c r="P343" s="8" t="n">
        <f aca="false">+[3]data1rev!N342</f>
        <v>10129.416</v>
      </c>
      <c r="Q343" s="8" t="n">
        <f aca="false">+[3]data1rev!O342</f>
        <v>10101.74</v>
      </c>
      <c r="R343" s="8" t="n">
        <f aca="false">+[3]data1rev!P342</f>
        <v>0</v>
      </c>
      <c r="S343" s="8" t="n">
        <f aca="false">+[3]data1rev!Q342</f>
        <v>0</v>
      </c>
      <c r="T343" s="8" t="n">
        <f aca="false">+[3]data1rev!R342</f>
        <v>0</v>
      </c>
      <c r="U343" s="8" t="n">
        <f aca="false">+[3]data1rev!S342</f>
        <v>0</v>
      </c>
      <c r="V343" s="8" t="n">
        <f aca="false">+[3]data1rev!T342</f>
        <v>0</v>
      </c>
      <c r="W343" s="8" t="n">
        <f aca="false">+[3]data1rev!U342</f>
        <v>0</v>
      </c>
      <c r="X343" s="8" t="n">
        <f aca="false">+[3]data1rev!V342</f>
        <v>0</v>
      </c>
      <c r="Y343" s="8" t="n">
        <f aca="false">+[3]data1rev!W342</f>
        <v>0</v>
      </c>
      <c r="Z343" s="8" t="n">
        <f aca="false">+[3]data1rev!X342</f>
        <v>0</v>
      </c>
      <c r="AA343" s="8" t="n">
        <f aca="false">+[3]data1rev!Y342</f>
        <v>0</v>
      </c>
      <c r="AB343" s="9"/>
      <c r="AC343" s="9"/>
      <c r="AD343" s="9"/>
      <c r="AE343" s="9"/>
      <c r="AF343" s="9"/>
      <c r="AG343" s="9"/>
      <c r="AH343" s="9"/>
      <c r="AI343" s="9"/>
      <c r="AJ343" s="9"/>
      <c r="AK343" s="1"/>
      <c r="AL343" s="1" t="e">
        <f aca="false">SUMPRODUCT(B343:AJ343,PVCapPrice)</f>
        <v>#DIV/0!</v>
      </c>
      <c r="AM343" s="1"/>
      <c r="AN343" s="1"/>
      <c r="AO343" s="1"/>
      <c r="AP343" s="1"/>
      <c r="AQ343" s="1"/>
    </row>
    <row r="344" customFormat="false" ht="11.25" hidden="false" customHeight="false" outlineLevel="0" collapsed="false">
      <c r="A344" s="1" t="n">
        <v>342</v>
      </c>
      <c r="B344" s="16"/>
      <c r="C344" s="8" t="n">
        <f aca="false">+[3]data1rev!A343</f>
        <v>21687.04</v>
      </c>
      <c r="D344" s="8" t="n">
        <f aca="false">+[3]data1rev!B343</f>
        <v>15575.226</v>
      </c>
      <c r="E344" s="8" t="n">
        <f aca="false">+[3]data1rev!C343</f>
        <v>13222.39</v>
      </c>
      <c r="F344" s="8" t="n">
        <f aca="false">+[3]data1rev!D343</f>
        <v>13061.89</v>
      </c>
      <c r="G344" s="8" t="n">
        <f aca="false">+[3]data1rev!E343</f>
        <v>13061.89</v>
      </c>
      <c r="H344" s="8" t="n">
        <f aca="false">+[3]data1rev!F343</f>
        <v>10821.156</v>
      </c>
      <c r="I344" s="8" t="n">
        <f aca="false">+[3]data1rev!G343</f>
        <v>10791.59</v>
      </c>
      <c r="J344" s="8" t="n">
        <f aca="false">+[3]data1rev!H343</f>
        <v>10791.59</v>
      </c>
      <c r="K344" s="8" t="n">
        <f aca="false">+[3]data1rev!I343</f>
        <v>10791.59</v>
      </c>
      <c r="L344" s="8" t="n">
        <f aca="false">+[3]data1rev!J343</f>
        <v>10821.156</v>
      </c>
      <c r="M344" s="8" t="n">
        <f aca="false">+[3]data1rev!K343</f>
        <v>10791.59</v>
      </c>
      <c r="N344" s="8" t="n">
        <f aca="false">+[3]data1rev!L343</f>
        <v>10791.59</v>
      </c>
      <c r="O344" s="8" t="n">
        <f aca="false">+[3]data1rev!M343</f>
        <v>10275.62</v>
      </c>
      <c r="P344" s="8" t="n">
        <f aca="false">+[3]data1rev!N343</f>
        <v>10129.416</v>
      </c>
      <c r="Q344" s="8" t="n">
        <f aca="false">+[3]data1rev!O343</f>
        <v>10101.74</v>
      </c>
      <c r="R344" s="8" t="n">
        <f aca="false">+[3]data1rev!P343</f>
        <v>0</v>
      </c>
      <c r="S344" s="8" t="n">
        <f aca="false">+[3]data1rev!Q343</f>
        <v>0</v>
      </c>
      <c r="T344" s="8" t="n">
        <f aca="false">+[3]data1rev!R343</f>
        <v>0</v>
      </c>
      <c r="U344" s="8" t="n">
        <f aca="false">+[3]data1rev!S343</f>
        <v>0</v>
      </c>
      <c r="V344" s="8" t="n">
        <f aca="false">+[3]data1rev!T343</f>
        <v>0</v>
      </c>
      <c r="W344" s="8" t="n">
        <f aca="false">+[3]data1rev!U343</f>
        <v>0</v>
      </c>
      <c r="X344" s="8" t="n">
        <f aca="false">+[3]data1rev!V343</f>
        <v>0</v>
      </c>
      <c r="Y344" s="8" t="n">
        <f aca="false">+[3]data1rev!W343</f>
        <v>0</v>
      </c>
      <c r="Z344" s="8" t="n">
        <f aca="false">+[3]data1rev!X343</f>
        <v>0</v>
      </c>
      <c r="AA344" s="8" t="n">
        <f aca="false">+[3]data1rev!Y343</f>
        <v>0</v>
      </c>
      <c r="AB344" s="9"/>
      <c r="AC344" s="9"/>
      <c r="AD344" s="9"/>
      <c r="AE344" s="9"/>
      <c r="AF344" s="9"/>
      <c r="AG344" s="9"/>
      <c r="AH344" s="9"/>
      <c r="AI344" s="9"/>
      <c r="AJ344" s="9"/>
      <c r="AK344" s="1"/>
      <c r="AL344" s="1" t="e">
        <f aca="false">SUMPRODUCT(B344:AJ344,PVCapPrice)</f>
        <v>#DIV/0!</v>
      </c>
      <c r="AM344" s="1"/>
      <c r="AN344" s="1"/>
      <c r="AO344" s="1"/>
      <c r="AP344" s="1"/>
      <c r="AQ344" s="1"/>
    </row>
    <row r="345" customFormat="false" ht="11.25" hidden="false" customHeight="false" outlineLevel="0" collapsed="false">
      <c r="A345" s="1" t="n">
        <v>343</v>
      </c>
      <c r="B345" s="16"/>
      <c r="C345" s="8" t="n">
        <f aca="false">+[3]data1rev!A344</f>
        <v>21687.04</v>
      </c>
      <c r="D345" s="8" t="n">
        <f aca="false">+[3]data1rev!B344</f>
        <v>15575.226</v>
      </c>
      <c r="E345" s="8" t="n">
        <f aca="false">+[3]data1rev!C344</f>
        <v>13222.39</v>
      </c>
      <c r="F345" s="8" t="n">
        <f aca="false">+[3]data1rev!D344</f>
        <v>13061.89</v>
      </c>
      <c r="G345" s="8" t="n">
        <f aca="false">+[3]data1rev!E344</f>
        <v>13061.89</v>
      </c>
      <c r="H345" s="8" t="n">
        <f aca="false">+[3]data1rev!F344</f>
        <v>10821.156</v>
      </c>
      <c r="I345" s="8" t="n">
        <f aca="false">+[3]data1rev!G344</f>
        <v>10791.59</v>
      </c>
      <c r="J345" s="8" t="n">
        <f aca="false">+[3]data1rev!H344</f>
        <v>10791.59</v>
      </c>
      <c r="K345" s="8" t="n">
        <f aca="false">+[3]data1rev!I344</f>
        <v>10791.59</v>
      </c>
      <c r="L345" s="8" t="n">
        <f aca="false">+[3]data1rev!J344</f>
        <v>10821.156</v>
      </c>
      <c r="M345" s="8" t="n">
        <f aca="false">+[3]data1rev!K344</f>
        <v>10791.59</v>
      </c>
      <c r="N345" s="8" t="n">
        <f aca="false">+[3]data1rev!L344</f>
        <v>10791.59</v>
      </c>
      <c r="O345" s="8" t="n">
        <f aca="false">+[3]data1rev!M344</f>
        <v>10275.62</v>
      </c>
      <c r="P345" s="8" t="n">
        <f aca="false">+[3]data1rev!N344</f>
        <v>10129.416</v>
      </c>
      <c r="Q345" s="8" t="n">
        <f aca="false">+[3]data1rev!O344</f>
        <v>10101.74</v>
      </c>
      <c r="R345" s="8" t="n">
        <f aca="false">+[3]data1rev!P344</f>
        <v>0</v>
      </c>
      <c r="S345" s="8" t="n">
        <f aca="false">+[3]data1rev!Q344</f>
        <v>0</v>
      </c>
      <c r="T345" s="8" t="n">
        <f aca="false">+[3]data1rev!R344</f>
        <v>0</v>
      </c>
      <c r="U345" s="8" t="n">
        <f aca="false">+[3]data1rev!S344</f>
        <v>0</v>
      </c>
      <c r="V345" s="8" t="n">
        <f aca="false">+[3]data1rev!T344</f>
        <v>0</v>
      </c>
      <c r="W345" s="8" t="n">
        <f aca="false">+[3]data1rev!U344</f>
        <v>0</v>
      </c>
      <c r="X345" s="8" t="n">
        <f aca="false">+[3]data1rev!V344</f>
        <v>0</v>
      </c>
      <c r="Y345" s="8" t="n">
        <f aca="false">+[3]data1rev!W344</f>
        <v>0</v>
      </c>
      <c r="Z345" s="8" t="n">
        <f aca="false">+[3]data1rev!X344</f>
        <v>0</v>
      </c>
      <c r="AA345" s="8" t="n">
        <f aca="false">+[3]data1rev!Y344</f>
        <v>0</v>
      </c>
      <c r="AB345" s="9"/>
      <c r="AC345" s="9"/>
      <c r="AD345" s="9"/>
      <c r="AE345" s="9"/>
      <c r="AF345" s="9"/>
      <c r="AG345" s="9"/>
      <c r="AH345" s="9"/>
      <c r="AI345" s="9"/>
      <c r="AJ345" s="9"/>
      <c r="AK345" s="1"/>
      <c r="AL345" s="1" t="e">
        <f aca="false">SUMPRODUCT(B345:AJ345,PVCapPrice)</f>
        <v>#DIV/0!</v>
      </c>
      <c r="AM345" s="1"/>
      <c r="AN345" s="1"/>
      <c r="AO345" s="1"/>
      <c r="AP345" s="1"/>
      <c r="AQ345" s="1"/>
    </row>
    <row r="346" customFormat="false" ht="11.25" hidden="false" customHeight="false" outlineLevel="0" collapsed="false">
      <c r="A346" s="1" t="n">
        <v>344</v>
      </c>
      <c r="B346" s="16"/>
      <c r="C346" s="8" t="n">
        <f aca="false">+[3]data1rev!A345</f>
        <v>21687.04</v>
      </c>
      <c r="D346" s="8" t="n">
        <f aca="false">+[3]data1rev!B345</f>
        <v>15575.226</v>
      </c>
      <c r="E346" s="8" t="n">
        <f aca="false">+[3]data1rev!C345</f>
        <v>13222.39</v>
      </c>
      <c r="F346" s="8" t="n">
        <f aca="false">+[3]data1rev!D345</f>
        <v>13061.89</v>
      </c>
      <c r="G346" s="8" t="n">
        <f aca="false">+[3]data1rev!E345</f>
        <v>13061.89</v>
      </c>
      <c r="H346" s="8" t="n">
        <f aca="false">+[3]data1rev!F345</f>
        <v>10821.156</v>
      </c>
      <c r="I346" s="8" t="n">
        <f aca="false">+[3]data1rev!G345</f>
        <v>10791.59</v>
      </c>
      <c r="J346" s="8" t="n">
        <f aca="false">+[3]data1rev!H345</f>
        <v>10791.59</v>
      </c>
      <c r="K346" s="8" t="n">
        <f aca="false">+[3]data1rev!I345</f>
        <v>10791.59</v>
      </c>
      <c r="L346" s="8" t="n">
        <f aca="false">+[3]data1rev!J345</f>
        <v>10821.156</v>
      </c>
      <c r="M346" s="8" t="n">
        <f aca="false">+[3]data1rev!K345</f>
        <v>10791.59</v>
      </c>
      <c r="N346" s="8" t="n">
        <f aca="false">+[3]data1rev!L345</f>
        <v>10791.59</v>
      </c>
      <c r="O346" s="8" t="n">
        <f aca="false">+[3]data1rev!M345</f>
        <v>10275.62</v>
      </c>
      <c r="P346" s="8" t="n">
        <f aca="false">+[3]data1rev!N345</f>
        <v>10129.416</v>
      </c>
      <c r="Q346" s="8" t="n">
        <f aca="false">+[3]data1rev!O345</f>
        <v>10101.74</v>
      </c>
      <c r="R346" s="8" t="n">
        <f aca="false">+[3]data1rev!P345</f>
        <v>0</v>
      </c>
      <c r="S346" s="8" t="n">
        <f aca="false">+[3]data1rev!Q345</f>
        <v>0</v>
      </c>
      <c r="T346" s="8" t="n">
        <f aca="false">+[3]data1rev!R345</f>
        <v>0</v>
      </c>
      <c r="U346" s="8" t="n">
        <f aca="false">+[3]data1rev!S345</f>
        <v>0</v>
      </c>
      <c r="V346" s="8" t="n">
        <f aca="false">+[3]data1rev!T345</f>
        <v>0</v>
      </c>
      <c r="W346" s="8" t="n">
        <f aca="false">+[3]data1rev!U345</f>
        <v>0</v>
      </c>
      <c r="X346" s="8" t="n">
        <f aca="false">+[3]data1rev!V345</f>
        <v>0</v>
      </c>
      <c r="Y346" s="8" t="n">
        <f aca="false">+[3]data1rev!W345</f>
        <v>0</v>
      </c>
      <c r="Z346" s="8" t="n">
        <f aca="false">+[3]data1rev!X345</f>
        <v>0</v>
      </c>
      <c r="AA346" s="8" t="n">
        <f aca="false">+[3]data1rev!Y345</f>
        <v>0</v>
      </c>
      <c r="AB346" s="9"/>
      <c r="AC346" s="9"/>
      <c r="AD346" s="9"/>
      <c r="AE346" s="9"/>
      <c r="AF346" s="9"/>
      <c r="AG346" s="9"/>
      <c r="AH346" s="9"/>
      <c r="AI346" s="9"/>
      <c r="AJ346" s="9"/>
      <c r="AK346" s="1"/>
      <c r="AL346" s="1" t="e">
        <f aca="false">SUMPRODUCT(B346:AJ346,PVCapPrice)</f>
        <v>#DIV/0!</v>
      </c>
      <c r="AM346" s="1"/>
      <c r="AN346" s="1"/>
      <c r="AO346" s="1"/>
      <c r="AP346" s="1"/>
      <c r="AQ346" s="1"/>
    </row>
    <row r="347" customFormat="false" ht="11.25" hidden="false" customHeight="false" outlineLevel="0" collapsed="false">
      <c r="A347" s="1" t="n">
        <v>345</v>
      </c>
      <c r="B347" s="16"/>
      <c r="C347" s="8" t="n">
        <f aca="false">+[3]data1rev!A346</f>
        <v>21687.04</v>
      </c>
      <c r="D347" s="8" t="n">
        <f aca="false">+[3]data1rev!B346</f>
        <v>15575.226</v>
      </c>
      <c r="E347" s="8" t="n">
        <f aca="false">+[3]data1rev!C346</f>
        <v>13222.39</v>
      </c>
      <c r="F347" s="8" t="n">
        <f aca="false">+[3]data1rev!D346</f>
        <v>13061.89</v>
      </c>
      <c r="G347" s="8" t="n">
        <f aca="false">+[3]data1rev!E346</f>
        <v>13061.89</v>
      </c>
      <c r="H347" s="8" t="n">
        <f aca="false">+[3]data1rev!F346</f>
        <v>10821.156</v>
      </c>
      <c r="I347" s="8" t="n">
        <f aca="false">+[3]data1rev!G346</f>
        <v>10791.59</v>
      </c>
      <c r="J347" s="8" t="n">
        <f aca="false">+[3]data1rev!H346</f>
        <v>10791.59</v>
      </c>
      <c r="K347" s="8" t="n">
        <f aca="false">+[3]data1rev!I346</f>
        <v>10791.59</v>
      </c>
      <c r="L347" s="8" t="n">
        <f aca="false">+[3]data1rev!J346</f>
        <v>10821.156</v>
      </c>
      <c r="M347" s="8" t="n">
        <f aca="false">+[3]data1rev!K346</f>
        <v>10791.59</v>
      </c>
      <c r="N347" s="8" t="n">
        <f aca="false">+[3]data1rev!L346</f>
        <v>10791.59</v>
      </c>
      <c r="O347" s="8" t="n">
        <f aca="false">+[3]data1rev!M346</f>
        <v>10275.62</v>
      </c>
      <c r="P347" s="8" t="n">
        <f aca="false">+[3]data1rev!N346</f>
        <v>10129.416</v>
      </c>
      <c r="Q347" s="8" t="n">
        <f aca="false">+[3]data1rev!O346</f>
        <v>10101.74</v>
      </c>
      <c r="R347" s="8" t="n">
        <f aca="false">+[3]data1rev!P346</f>
        <v>0</v>
      </c>
      <c r="S347" s="8" t="n">
        <f aca="false">+[3]data1rev!Q346</f>
        <v>0</v>
      </c>
      <c r="T347" s="8" t="n">
        <f aca="false">+[3]data1rev!R346</f>
        <v>0</v>
      </c>
      <c r="U347" s="8" t="n">
        <f aca="false">+[3]data1rev!S346</f>
        <v>0</v>
      </c>
      <c r="V347" s="8" t="n">
        <f aca="false">+[3]data1rev!T346</f>
        <v>0</v>
      </c>
      <c r="W347" s="8" t="n">
        <f aca="false">+[3]data1rev!U346</f>
        <v>0</v>
      </c>
      <c r="X347" s="8" t="n">
        <f aca="false">+[3]data1rev!V346</f>
        <v>0</v>
      </c>
      <c r="Y347" s="8" t="n">
        <f aca="false">+[3]data1rev!W346</f>
        <v>0</v>
      </c>
      <c r="Z347" s="8" t="n">
        <f aca="false">+[3]data1rev!X346</f>
        <v>0</v>
      </c>
      <c r="AA347" s="8" t="n">
        <f aca="false">+[3]data1rev!Y346</f>
        <v>0</v>
      </c>
      <c r="AB347" s="9"/>
      <c r="AC347" s="9"/>
      <c r="AD347" s="9"/>
      <c r="AE347" s="9"/>
      <c r="AF347" s="9"/>
      <c r="AG347" s="9"/>
      <c r="AH347" s="9"/>
      <c r="AI347" s="9"/>
      <c r="AJ347" s="9"/>
      <c r="AK347" s="1"/>
      <c r="AL347" s="1" t="e">
        <f aca="false">SUMPRODUCT(B347:AJ347,PVCapPrice)</f>
        <v>#DIV/0!</v>
      </c>
      <c r="AM347" s="1"/>
      <c r="AN347" s="1"/>
      <c r="AO347" s="1"/>
      <c r="AP347" s="1"/>
      <c r="AQ347" s="1"/>
    </row>
    <row r="348" customFormat="false" ht="11.25" hidden="false" customHeight="false" outlineLevel="0" collapsed="false">
      <c r="A348" s="1" t="n">
        <v>346</v>
      </c>
      <c r="B348" s="16"/>
      <c r="C348" s="8" t="n">
        <f aca="false">+[3]data1rev!A347</f>
        <v>21687.04</v>
      </c>
      <c r="D348" s="8" t="n">
        <f aca="false">+[3]data1rev!B347</f>
        <v>15575.226</v>
      </c>
      <c r="E348" s="8" t="n">
        <f aca="false">+[3]data1rev!C347</f>
        <v>13222.39</v>
      </c>
      <c r="F348" s="8" t="n">
        <f aca="false">+[3]data1rev!D347</f>
        <v>13061.89</v>
      </c>
      <c r="G348" s="8" t="n">
        <f aca="false">+[3]data1rev!E347</f>
        <v>13061.89</v>
      </c>
      <c r="H348" s="8" t="n">
        <f aca="false">+[3]data1rev!F347</f>
        <v>10821.156</v>
      </c>
      <c r="I348" s="8" t="n">
        <f aca="false">+[3]data1rev!G347</f>
        <v>10791.59</v>
      </c>
      <c r="J348" s="8" t="n">
        <f aca="false">+[3]data1rev!H347</f>
        <v>10791.59</v>
      </c>
      <c r="K348" s="8" t="n">
        <f aca="false">+[3]data1rev!I347</f>
        <v>10791.59</v>
      </c>
      <c r="L348" s="8" t="n">
        <f aca="false">+[3]data1rev!J347</f>
        <v>10821.156</v>
      </c>
      <c r="M348" s="8" t="n">
        <f aca="false">+[3]data1rev!K347</f>
        <v>10791.59</v>
      </c>
      <c r="N348" s="8" t="n">
        <f aca="false">+[3]data1rev!L347</f>
        <v>10791.59</v>
      </c>
      <c r="O348" s="8" t="n">
        <f aca="false">+[3]data1rev!M347</f>
        <v>10275.62</v>
      </c>
      <c r="P348" s="8" t="n">
        <f aca="false">+[3]data1rev!N347</f>
        <v>10129.416</v>
      </c>
      <c r="Q348" s="8" t="n">
        <f aca="false">+[3]data1rev!O347</f>
        <v>10101.74</v>
      </c>
      <c r="R348" s="8" t="n">
        <f aca="false">+[3]data1rev!P347</f>
        <v>0</v>
      </c>
      <c r="S348" s="8" t="n">
        <f aca="false">+[3]data1rev!Q347</f>
        <v>0</v>
      </c>
      <c r="T348" s="8" t="n">
        <f aca="false">+[3]data1rev!R347</f>
        <v>0</v>
      </c>
      <c r="U348" s="8" t="n">
        <f aca="false">+[3]data1rev!S347</f>
        <v>0</v>
      </c>
      <c r="V348" s="8" t="n">
        <f aca="false">+[3]data1rev!T347</f>
        <v>0</v>
      </c>
      <c r="W348" s="8" t="n">
        <f aca="false">+[3]data1rev!U347</f>
        <v>0</v>
      </c>
      <c r="X348" s="8" t="n">
        <f aca="false">+[3]data1rev!V347</f>
        <v>0</v>
      </c>
      <c r="Y348" s="8" t="n">
        <f aca="false">+[3]data1rev!W347</f>
        <v>0</v>
      </c>
      <c r="Z348" s="8" t="n">
        <f aca="false">+[3]data1rev!X347</f>
        <v>0</v>
      </c>
      <c r="AA348" s="8" t="n">
        <f aca="false">+[3]data1rev!Y347</f>
        <v>0</v>
      </c>
      <c r="AB348" s="9"/>
      <c r="AC348" s="9"/>
      <c r="AD348" s="9"/>
      <c r="AE348" s="9"/>
      <c r="AF348" s="9"/>
      <c r="AG348" s="9"/>
      <c r="AH348" s="9"/>
      <c r="AI348" s="9"/>
      <c r="AJ348" s="9"/>
      <c r="AK348" s="1"/>
      <c r="AL348" s="1" t="e">
        <f aca="false">SUMPRODUCT(B348:AJ348,PVCapPrice)</f>
        <v>#DIV/0!</v>
      </c>
      <c r="AM348" s="1"/>
      <c r="AN348" s="1"/>
      <c r="AO348" s="1"/>
      <c r="AP348" s="1"/>
      <c r="AQ348" s="1"/>
    </row>
    <row r="349" customFormat="false" ht="11.25" hidden="false" customHeight="false" outlineLevel="0" collapsed="false">
      <c r="A349" s="1" t="n">
        <v>347</v>
      </c>
      <c r="B349" s="16"/>
      <c r="C349" s="8" t="n">
        <f aca="false">+[3]data1rev!A348</f>
        <v>21687.04</v>
      </c>
      <c r="D349" s="8" t="n">
        <f aca="false">+[3]data1rev!B348</f>
        <v>15575.226</v>
      </c>
      <c r="E349" s="8" t="n">
        <f aca="false">+[3]data1rev!C348</f>
        <v>13222.39</v>
      </c>
      <c r="F349" s="8" t="n">
        <f aca="false">+[3]data1rev!D348</f>
        <v>13061.89</v>
      </c>
      <c r="G349" s="8" t="n">
        <f aca="false">+[3]data1rev!E348</f>
        <v>13061.89</v>
      </c>
      <c r="H349" s="8" t="n">
        <f aca="false">+[3]data1rev!F348</f>
        <v>10821.156</v>
      </c>
      <c r="I349" s="8" t="n">
        <f aca="false">+[3]data1rev!G348</f>
        <v>10791.59</v>
      </c>
      <c r="J349" s="8" t="n">
        <f aca="false">+[3]data1rev!H348</f>
        <v>10791.59</v>
      </c>
      <c r="K349" s="8" t="n">
        <f aca="false">+[3]data1rev!I348</f>
        <v>10791.59</v>
      </c>
      <c r="L349" s="8" t="n">
        <f aca="false">+[3]data1rev!J348</f>
        <v>10821.156</v>
      </c>
      <c r="M349" s="8" t="n">
        <f aca="false">+[3]data1rev!K348</f>
        <v>10791.59</v>
      </c>
      <c r="N349" s="8" t="n">
        <f aca="false">+[3]data1rev!L348</f>
        <v>10791.59</v>
      </c>
      <c r="O349" s="8" t="n">
        <f aca="false">+[3]data1rev!M348</f>
        <v>10275.62</v>
      </c>
      <c r="P349" s="8" t="n">
        <f aca="false">+[3]data1rev!N348</f>
        <v>10129.416</v>
      </c>
      <c r="Q349" s="8" t="n">
        <f aca="false">+[3]data1rev!O348</f>
        <v>10101.74</v>
      </c>
      <c r="R349" s="8" t="n">
        <f aca="false">+[3]data1rev!P348</f>
        <v>0</v>
      </c>
      <c r="S349" s="8" t="n">
        <f aca="false">+[3]data1rev!Q348</f>
        <v>0</v>
      </c>
      <c r="T349" s="8" t="n">
        <f aca="false">+[3]data1rev!R348</f>
        <v>0</v>
      </c>
      <c r="U349" s="8" t="n">
        <f aca="false">+[3]data1rev!S348</f>
        <v>0</v>
      </c>
      <c r="V349" s="8" t="n">
        <f aca="false">+[3]data1rev!T348</f>
        <v>0</v>
      </c>
      <c r="W349" s="8" t="n">
        <f aca="false">+[3]data1rev!U348</f>
        <v>0</v>
      </c>
      <c r="X349" s="8" t="n">
        <f aca="false">+[3]data1rev!V348</f>
        <v>0</v>
      </c>
      <c r="Y349" s="8" t="n">
        <f aca="false">+[3]data1rev!W348</f>
        <v>0</v>
      </c>
      <c r="Z349" s="8" t="n">
        <f aca="false">+[3]data1rev!X348</f>
        <v>0</v>
      </c>
      <c r="AA349" s="8" t="n">
        <f aca="false">+[3]data1rev!Y348</f>
        <v>0</v>
      </c>
      <c r="AB349" s="9"/>
      <c r="AC349" s="9"/>
      <c r="AD349" s="9"/>
      <c r="AE349" s="9"/>
      <c r="AF349" s="9"/>
      <c r="AG349" s="9"/>
      <c r="AH349" s="9"/>
      <c r="AI349" s="9"/>
      <c r="AJ349" s="9"/>
      <c r="AK349" s="1"/>
      <c r="AL349" s="1" t="e">
        <f aca="false">SUMPRODUCT(B349:AJ349,PVCapPrice)</f>
        <v>#DIV/0!</v>
      </c>
      <c r="AM349" s="1"/>
      <c r="AN349" s="1"/>
      <c r="AO349" s="1"/>
      <c r="AP349" s="1"/>
      <c r="AQ349" s="1"/>
    </row>
    <row r="350" customFormat="false" ht="11.25" hidden="false" customHeight="false" outlineLevel="0" collapsed="false">
      <c r="A350" s="1" t="n">
        <v>348</v>
      </c>
      <c r="B350" s="16"/>
      <c r="C350" s="8" t="n">
        <f aca="false">+[3]data1rev!A349</f>
        <v>21687.04</v>
      </c>
      <c r="D350" s="8" t="n">
        <f aca="false">+[3]data1rev!B349</f>
        <v>15575.226</v>
      </c>
      <c r="E350" s="8" t="n">
        <f aca="false">+[3]data1rev!C349</f>
        <v>13222.39</v>
      </c>
      <c r="F350" s="8" t="n">
        <f aca="false">+[3]data1rev!D349</f>
        <v>13061.89</v>
      </c>
      <c r="G350" s="8" t="n">
        <f aca="false">+[3]data1rev!E349</f>
        <v>13061.89</v>
      </c>
      <c r="H350" s="8" t="n">
        <f aca="false">+[3]data1rev!F349</f>
        <v>10821.156</v>
      </c>
      <c r="I350" s="8" t="n">
        <f aca="false">+[3]data1rev!G349</f>
        <v>10791.59</v>
      </c>
      <c r="J350" s="8" t="n">
        <f aca="false">+[3]data1rev!H349</f>
        <v>10791.59</v>
      </c>
      <c r="K350" s="8" t="n">
        <f aca="false">+[3]data1rev!I349</f>
        <v>10791.59</v>
      </c>
      <c r="L350" s="8" t="n">
        <f aca="false">+[3]data1rev!J349</f>
        <v>10821.156</v>
      </c>
      <c r="M350" s="8" t="n">
        <f aca="false">+[3]data1rev!K349</f>
        <v>10791.59</v>
      </c>
      <c r="N350" s="8" t="n">
        <f aca="false">+[3]data1rev!L349</f>
        <v>10791.59</v>
      </c>
      <c r="O350" s="8" t="n">
        <f aca="false">+[3]data1rev!M349</f>
        <v>10275.62</v>
      </c>
      <c r="P350" s="8" t="n">
        <f aca="false">+[3]data1rev!N349</f>
        <v>10129.416</v>
      </c>
      <c r="Q350" s="8" t="n">
        <f aca="false">+[3]data1rev!O349</f>
        <v>10101.74</v>
      </c>
      <c r="R350" s="8" t="n">
        <f aca="false">+[3]data1rev!P349</f>
        <v>0</v>
      </c>
      <c r="S350" s="8" t="n">
        <f aca="false">+[3]data1rev!Q349</f>
        <v>0</v>
      </c>
      <c r="T350" s="8" t="n">
        <f aca="false">+[3]data1rev!R349</f>
        <v>0</v>
      </c>
      <c r="U350" s="8" t="n">
        <f aca="false">+[3]data1rev!S349</f>
        <v>0</v>
      </c>
      <c r="V350" s="8" t="n">
        <f aca="false">+[3]data1rev!T349</f>
        <v>0</v>
      </c>
      <c r="W350" s="8" t="n">
        <f aca="false">+[3]data1rev!U349</f>
        <v>0</v>
      </c>
      <c r="X350" s="8" t="n">
        <f aca="false">+[3]data1rev!V349</f>
        <v>0</v>
      </c>
      <c r="Y350" s="8" t="n">
        <f aca="false">+[3]data1rev!W349</f>
        <v>0</v>
      </c>
      <c r="Z350" s="8" t="n">
        <f aca="false">+[3]data1rev!X349</f>
        <v>0</v>
      </c>
      <c r="AA350" s="8" t="n">
        <f aca="false">+[3]data1rev!Y349</f>
        <v>0</v>
      </c>
      <c r="AB350" s="9"/>
      <c r="AC350" s="9"/>
      <c r="AD350" s="9"/>
      <c r="AE350" s="9"/>
      <c r="AF350" s="9"/>
      <c r="AG350" s="9"/>
      <c r="AH350" s="9"/>
      <c r="AI350" s="9"/>
      <c r="AJ350" s="9"/>
      <c r="AK350" s="1"/>
      <c r="AL350" s="1" t="e">
        <f aca="false">SUMPRODUCT(B350:AJ350,PVCapPrice)</f>
        <v>#DIV/0!</v>
      </c>
      <c r="AM350" s="1"/>
      <c r="AN350" s="1"/>
      <c r="AO350" s="1"/>
      <c r="AP350" s="1"/>
      <c r="AQ350" s="1"/>
    </row>
    <row r="351" customFormat="false" ht="11.25" hidden="false" customHeight="false" outlineLevel="0" collapsed="false">
      <c r="A351" s="1" t="n">
        <v>349</v>
      </c>
      <c r="B351" s="16"/>
      <c r="C351" s="8" t="n">
        <f aca="false">+[3]data1rev!A350</f>
        <v>21687.04</v>
      </c>
      <c r="D351" s="8" t="n">
        <f aca="false">+[3]data1rev!B350</f>
        <v>15575.226</v>
      </c>
      <c r="E351" s="8" t="n">
        <f aca="false">+[3]data1rev!C350</f>
        <v>13222.39</v>
      </c>
      <c r="F351" s="8" t="n">
        <f aca="false">+[3]data1rev!D350</f>
        <v>13061.89</v>
      </c>
      <c r="G351" s="8" t="n">
        <f aca="false">+[3]data1rev!E350</f>
        <v>13061.89</v>
      </c>
      <c r="H351" s="8" t="n">
        <f aca="false">+[3]data1rev!F350</f>
        <v>10821.156</v>
      </c>
      <c r="I351" s="8" t="n">
        <f aca="false">+[3]data1rev!G350</f>
        <v>10791.59</v>
      </c>
      <c r="J351" s="8" t="n">
        <f aca="false">+[3]data1rev!H350</f>
        <v>10791.59</v>
      </c>
      <c r="K351" s="8" t="n">
        <f aca="false">+[3]data1rev!I350</f>
        <v>10791.59</v>
      </c>
      <c r="L351" s="8" t="n">
        <f aca="false">+[3]data1rev!J350</f>
        <v>10821.156</v>
      </c>
      <c r="M351" s="8" t="n">
        <f aca="false">+[3]data1rev!K350</f>
        <v>10791.59</v>
      </c>
      <c r="N351" s="8" t="n">
        <f aca="false">+[3]data1rev!L350</f>
        <v>10791.59</v>
      </c>
      <c r="O351" s="8" t="n">
        <f aca="false">+[3]data1rev!M350</f>
        <v>10275.62</v>
      </c>
      <c r="P351" s="8" t="n">
        <f aca="false">+[3]data1rev!N350</f>
        <v>10129.416</v>
      </c>
      <c r="Q351" s="8" t="n">
        <f aca="false">+[3]data1rev!O350</f>
        <v>10101.74</v>
      </c>
      <c r="R351" s="8" t="n">
        <f aca="false">+[3]data1rev!P350</f>
        <v>0</v>
      </c>
      <c r="S351" s="8" t="n">
        <f aca="false">+[3]data1rev!Q350</f>
        <v>0</v>
      </c>
      <c r="T351" s="8" t="n">
        <f aca="false">+[3]data1rev!R350</f>
        <v>0</v>
      </c>
      <c r="U351" s="8" t="n">
        <f aca="false">+[3]data1rev!S350</f>
        <v>0</v>
      </c>
      <c r="V351" s="8" t="n">
        <f aca="false">+[3]data1rev!T350</f>
        <v>0</v>
      </c>
      <c r="W351" s="8" t="n">
        <f aca="false">+[3]data1rev!U350</f>
        <v>0</v>
      </c>
      <c r="X351" s="8" t="n">
        <f aca="false">+[3]data1rev!V350</f>
        <v>0</v>
      </c>
      <c r="Y351" s="8" t="n">
        <f aca="false">+[3]data1rev!W350</f>
        <v>0</v>
      </c>
      <c r="Z351" s="8" t="n">
        <f aca="false">+[3]data1rev!X350</f>
        <v>0</v>
      </c>
      <c r="AA351" s="8" t="n">
        <f aca="false">+[3]data1rev!Y350</f>
        <v>0</v>
      </c>
      <c r="AB351" s="9"/>
      <c r="AC351" s="9"/>
      <c r="AD351" s="9"/>
      <c r="AE351" s="9"/>
      <c r="AF351" s="9"/>
      <c r="AG351" s="9"/>
      <c r="AH351" s="9"/>
      <c r="AI351" s="9"/>
      <c r="AJ351" s="9"/>
      <c r="AK351" s="1"/>
      <c r="AL351" s="1" t="e">
        <f aca="false">SUMPRODUCT(B351:AJ351,PVCapPrice)</f>
        <v>#DIV/0!</v>
      </c>
      <c r="AM351" s="1"/>
      <c r="AN351" s="1"/>
      <c r="AO351" s="1"/>
      <c r="AP351" s="1"/>
      <c r="AQ351" s="1"/>
    </row>
    <row r="352" customFormat="false" ht="11.25" hidden="false" customHeight="false" outlineLevel="0" collapsed="false">
      <c r="A352" s="1" t="n">
        <v>350</v>
      </c>
      <c r="B352" s="16"/>
      <c r="C352" s="8" t="n">
        <f aca="false">+[3]data1rev!A351</f>
        <v>21687.04</v>
      </c>
      <c r="D352" s="8" t="n">
        <f aca="false">+[3]data1rev!B351</f>
        <v>15575.226</v>
      </c>
      <c r="E352" s="8" t="n">
        <f aca="false">+[3]data1rev!C351</f>
        <v>13222.39</v>
      </c>
      <c r="F352" s="8" t="n">
        <f aca="false">+[3]data1rev!D351</f>
        <v>13061.89</v>
      </c>
      <c r="G352" s="8" t="n">
        <f aca="false">+[3]data1rev!E351</f>
        <v>13061.89</v>
      </c>
      <c r="H352" s="8" t="n">
        <f aca="false">+[3]data1rev!F351</f>
        <v>10821.156</v>
      </c>
      <c r="I352" s="8" t="n">
        <f aca="false">+[3]data1rev!G351</f>
        <v>10791.59</v>
      </c>
      <c r="J352" s="8" t="n">
        <f aca="false">+[3]data1rev!H351</f>
        <v>10791.59</v>
      </c>
      <c r="K352" s="8" t="n">
        <f aca="false">+[3]data1rev!I351</f>
        <v>10791.59</v>
      </c>
      <c r="L352" s="8" t="n">
        <f aca="false">+[3]data1rev!J351</f>
        <v>10821.156</v>
      </c>
      <c r="M352" s="8" t="n">
        <f aca="false">+[3]data1rev!K351</f>
        <v>10791.59</v>
      </c>
      <c r="N352" s="8" t="n">
        <f aca="false">+[3]data1rev!L351</f>
        <v>10791.59</v>
      </c>
      <c r="O352" s="8" t="n">
        <f aca="false">+[3]data1rev!M351</f>
        <v>10275.62</v>
      </c>
      <c r="P352" s="8" t="n">
        <f aca="false">+[3]data1rev!N351</f>
        <v>10129.416</v>
      </c>
      <c r="Q352" s="8" t="n">
        <f aca="false">+[3]data1rev!O351</f>
        <v>10101.74</v>
      </c>
      <c r="R352" s="8" t="n">
        <f aca="false">+[3]data1rev!P351</f>
        <v>0</v>
      </c>
      <c r="S352" s="8" t="n">
        <f aca="false">+[3]data1rev!Q351</f>
        <v>0</v>
      </c>
      <c r="T352" s="8" t="n">
        <f aca="false">+[3]data1rev!R351</f>
        <v>0</v>
      </c>
      <c r="U352" s="8" t="n">
        <f aca="false">+[3]data1rev!S351</f>
        <v>0</v>
      </c>
      <c r="V352" s="8" t="n">
        <f aca="false">+[3]data1rev!T351</f>
        <v>0</v>
      </c>
      <c r="W352" s="8" t="n">
        <f aca="false">+[3]data1rev!U351</f>
        <v>0</v>
      </c>
      <c r="X352" s="8" t="n">
        <f aca="false">+[3]data1rev!V351</f>
        <v>0</v>
      </c>
      <c r="Y352" s="8" t="n">
        <f aca="false">+[3]data1rev!W351</f>
        <v>0</v>
      </c>
      <c r="Z352" s="8" t="n">
        <f aca="false">+[3]data1rev!X351</f>
        <v>0</v>
      </c>
      <c r="AA352" s="8" t="n">
        <f aca="false">+[3]data1rev!Y351</f>
        <v>0</v>
      </c>
      <c r="AB352" s="9"/>
      <c r="AC352" s="9"/>
      <c r="AD352" s="9"/>
      <c r="AE352" s="9"/>
      <c r="AF352" s="9"/>
      <c r="AG352" s="9"/>
      <c r="AH352" s="9"/>
      <c r="AI352" s="9"/>
      <c r="AJ352" s="9"/>
      <c r="AK352" s="1"/>
      <c r="AL352" s="1" t="e">
        <f aca="false">SUMPRODUCT(B352:AJ352,PVCapPrice)</f>
        <v>#DIV/0!</v>
      </c>
      <c r="AM352" s="1"/>
      <c r="AN352" s="1"/>
      <c r="AO352" s="1"/>
      <c r="AP352" s="1"/>
      <c r="AQ352" s="1"/>
    </row>
    <row r="353" customFormat="false" ht="11.25" hidden="false" customHeight="false" outlineLevel="0" collapsed="false">
      <c r="A353" s="1" t="n">
        <v>351</v>
      </c>
      <c r="B353" s="16"/>
      <c r="C353" s="8" t="n">
        <f aca="false">+[3]data1rev!A352</f>
        <v>21687.04</v>
      </c>
      <c r="D353" s="8" t="n">
        <f aca="false">+[3]data1rev!B352</f>
        <v>15575.226</v>
      </c>
      <c r="E353" s="8" t="n">
        <f aca="false">+[3]data1rev!C352</f>
        <v>13222.39</v>
      </c>
      <c r="F353" s="8" t="n">
        <f aca="false">+[3]data1rev!D352</f>
        <v>13061.89</v>
      </c>
      <c r="G353" s="8" t="n">
        <f aca="false">+[3]data1rev!E352</f>
        <v>13061.89</v>
      </c>
      <c r="H353" s="8" t="n">
        <f aca="false">+[3]data1rev!F352</f>
        <v>10821.156</v>
      </c>
      <c r="I353" s="8" t="n">
        <f aca="false">+[3]data1rev!G352</f>
        <v>10791.59</v>
      </c>
      <c r="J353" s="8" t="n">
        <f aca="false">+[3]data1rev!H352</f>
        <v>10791.59</v>
      </c>
      <c r="K353" s="8" t="n">
        <f aca="false">+[3]data1rev!I352</f>
        <v>10791.59</v>
      </c>
      <c r="L353" s="8" t="n">
        <f aca="false">+[3]data1rev!J352</f>
        <v>10821.156</v>
      </c>
      <c r="M353" s="8" t="n">
        <f aca="false">+[3]data1rev!K352</f>
        <v>10791.59</v>
      </c>
      <c r="N353" s="8" t="n">
        <f aca="false">+[3]data1rev!L352</f>
        <v>10791.59</v>
      </c>
      <c r="O353" s="8" t="n">
        <f aca="false">+[3]data1rev!M352</f>
        <v>10275.62</v>
      </c>
      <c r="P353" s="8" t="n">
        <f aca="false">+[3]data1rev!N352</f>
        <v>10129.416</v>
      </c>
      <c r="Q353" s="8" t="n">
        <f aca="false">+[3]data1rev!O352</f>
        <v>10101.74</v>
      </c>
      <c r="R353" s="8" t="n">
        <f aca="false">+[3]data1rev!P352</f>
        <v>0</v>
      </c>
      <c r="S353" s="8" t="n">
        <f aca="false">+[3]data1rev!Q352</f>
        <v>0</v>
      </c>
      <c r="T353" s="8" t="n">
        <f aca="false">+[3]data1rev!R352</f>
        <v>0</v>
      </c>
      <c r="U353" s="8" t="n">
        <f aca="false">+[3]data1rev!S352</f>
        <v>0</v>
      </c>
      <c r="V353" s="8" t="n">
        <f aca="false">+[3]data1rev!T352</f>
        <v>0</v>
      </c>
      <c r="W353" s="8" t="n">
        <f aca="false">+[3]data1rev!U352</f>
        <v>0</v>
      </c>
      <c r="X353" s="8" t="n">
        <f aca="false">+[3]data1rev!V352</f>
        <v>0</v>
      </c>
      <c r="Y353" s="8" t="n">
        <f aca="false">+[3]data1rev!W352</f>
        <v>0</v>
      </c>
      <c r="Z353" s="8" t="n">
        <f aca="false">+[3]data1rev!X352</f>
        <v>0</v>
      </c>
      <c r="AA353" s="8" t="n">
        <f aca="false">+[3]data1rev!Y352</f>
        <v>0</v>
      </c>
      <c r="AB353" s="9"/>
      <c r="AC353" s="9"/>
      <c r="AD353" s="9"/>
      <c r="AE353" s="9"/>
      <c r="AF353" s="9"/>
      <c r="AG353" s="9"/>
      <c r="AH353" s="9"/>
      <c r="AI353" s="9"/>
      <c r="AJ353" s="9"/>
      <c r="AK353" s="1"/>
      <c r="AL353" s="1" t="e">
        <f aca="false">SUMPRODUCT(B353:AJ353,PVCapPrice)</f>
        <v>#DIV/0!</v>
      </c>
      <c r="AM353" s="1"/>
      <c r="AN353" s="1"/>
      <c r="AO353" s="1"/>
      <c r="AP353" s="1"/>
      <c r="AQ353" s="1"/>
    </row>
    <row r="354" customFormat="false" ht="11.25" hidden="false" customHeight="false" outlineLevel="0" collapsed="false">
      <c r="A354" s="1" t="n">
        <v>352</v>
      </c>
      <c r="B354" s="16"/>
      <c r="C354" s="8" t="n">
        <f aca="false">+[3]data1rev!A353</f>
        <v>21687.04</v>
      </c>
      <c r="D354" s="8" t="n">
        <f aca="false">+[3]data1rev!B353</f>
        <v>15575.226</v>
      </c>
      <c r="E354" s="8" t="n">
        <f aca="false">+[3]data1rev!C353</f>
        <v>13222.39</v>
      </c>
      <c r="F354" s="8" t="n">
        <f aca="false">+[3]data1rev!D353</f>
        <v>13061.89</v>
      </c>
      <c r="G354" s="8" t="n">
        <f aca="false">+[3]data1rev!E353</f>
        <v>13061.89</v>
      </c>
      <c r="H354" s="8" t="n">
        <f aca="false">+[3]data1rev!F353</f>
        <v>10821.156</v>
      </c>
      <c r="I354" s="8" t="n">
        <f aca="false">+[3]data1rev!G353</f>
        <v>10791.59</v>
      </c>
      <c r="J354" s="8" t="n">
        <f aca="false">+[3]data1rev!H353</f>
        <v>10791.59</v>
      </c>
      <c r="K354" s="8" t="n">
        <f aca="false">+[3]data1rev!I353</f>
        <v>10791.59</v>
      </c>
      <c r="L354" s="8" t="n">
        <f aca="false">+[3]data1rev!J353</f>
        <v>10821.156</v>
      </c>
      <c r="M354" s="8" t="n">
        <f aca="false">+[3]data1rev!K353</f>
        <v>10791.59</v>
      </c>
      <c r="N354" s="8" t="n">
        <f aca="false">+[3]data1rev!L353</f>
        <v>10791.59</v>
      </c>
      <c r="O354" s="8" t="n">
        <f aca="false">+[3]data1rev!M353</f>
        <v>10275.62</v>
      </c>
      <c r="P354" s="8" t="n">
        <f aca="false">+[3]data1rev!N353</f>
        <v>10129.416</v>
      </c>
      <c r="Q354" s="8" t="n">
        <f aca="false">+[3]data1rev!O353</f>
        <v>10101.74</v>
      </c>
      <c r="R354" s="8" t="n">
        <f aca="false">+[3]data1rev!P353</f>
        <v>0</v>
      </c>
      <c r="S354" s="8" t="n">
        <f aca="false">+[3]data1rev!Q353</f>
        <v>0</v>
      </c>
      <c r="T354" s="8" t="n">
        <f aca="false">+[3]data1rev!R353</f>
        <v>0</v>
      </c>
      <c r="U354" s="8" t="n">
        <f aca="false">+[3]data1rev!S353</f>
        <v>0</v>
      </c>
      <c r="V354" s="8" t="n">
        <f aca="false">+[3]data1rev!T353</f>
        <v>0</v>
      </c>
      <c r="W354" s="8" t="n">
        <f aca="false">+[3]data1rev!U353</f>
        <v>0</v>
      </c>
      <c r="X354" s="8" t="n">
        <f aca="false">+[3]data1rev!V353</f>
        <v>0</v>
      </c>
      <c r="Y354" s="8" t="n">
        <f aca="false">+[3]data1rev!W353</f>
        <v>0</v>
      </c>
      <c r="Z354" s="8" t="n">
        <f aca="false">+[3]data1rev!X353</f>
        <v>0</v>
      </c>
      <c r="AA354" s="8" t="n">
        <f aca="false">+[3]data1rev!Y353</f>
        <v>0</v>
      </c>
      <c r="AB354" s="9"/>
      <c r="AC354" s="9"/>
      <c r="AD354" s="9"/>
      <c r="AE354" s="9"/>
      <c r="AF354" s="9"/>
      <c r="AG354" s="9"/>
      <c r="AH354" s="9"/>
      <c r="AI354" s="9"/>
      <c r="AJ354" s="9"/>
      <c r="AK354" s="1"/>
      <c r="AL354" s="1" t="e">
        <f aca="false">SUMPRODUCT(B354:AJ354,PVCapPrice)</f>
        <v>#DIV/0!</v>
      </c>
      <c r="AM354" s="1"/>
      <c r="AN354" s="1"/>
      <c r="AO354" s="1"/>
      <c r="AP354" s="1"/>
      <c r="AQ354" s="1"/>
    </row>
    <row r="355" customFormat="false" ht="11.25" hidden="false" customHeight="false" outlineLevel="0" collapsed="false">
      <c r="A355" s="1" t="n">
        <v>353</v>
      </c>
      <c r="B355" s="16"/>
      <c r="C355" s="8" t="n">
        <f aca="false">+[3]data1rev!A354</f>
        <v>21687.04</v>
      </c>
      <c r="D355" s="8" t="n">
        <f aca="false">+[3]data1rev!B354</f>
        <v>15575.226</v>
      </c>
      <c r="E355" s="8" t="n">
        <f aca="false">+[3]data1rev!C354</f>
        <v>13222.39</v>
      </c>
      <c r="F355" s="8" t="n">
        <f aca="false">+[3]data1rev!D354</f>
        <v>13061.89</v>
      </c>
      <c r="G355" s="8" t="n">
        <f aca="false">+[3]data1rev!E354</f>
        <v>13061.89</v>
      </c>
      <c r="H355" s="8" t="n">
        <f aca="false">+[3]data1rev!F354</f>
        <v>10821.156</v>
      </c>
      <c r="I355" s="8" t="n">
        <f aca="false">+[3]data1rev!G354</f>
        <v>10791.59</v>
      </c>
      <c r="J355" s="8" t="n">
        <f aca="false">+[3]data1rev!H354</f>
        <v>10791.59</v>
      </c>
      <c r="K355" s="8" t="n">
        <f aca="false">+[3]data1rev!I354</f>
        <v>10791.59</v>
      </c>
      <c r="L355" s="8" t="n">
        <f aca="false">+[3]data1rev!J354</f>
        <v>10821.156</v>
      </c>
      <c r="M355" s="8" t="n">
        <f aca="false">+[3]data1rev!K354</f>
        <v>10791.59</v>
      </c>
      <c r="N355" s="8" t="n">
        <f aca="false">+[3]data1rev!L354</f>
        <v>10791.59</v>
      </c>
      <c r="O355" s="8" t="n">
        <f aca="false">+[3]data1rev!M354</f>
        <v>10275.62</v>
      </c>
      <c r="P355" s="8" t="n">
        <f aca="false">+[3]data1rev!N354</f>
        <v>10129.416</v>
      </c>
      <c r="Q355" s="8" t="n">
        <f aca="false">+[3]data1rev!O354</f>
        <v>10101.74</v>
      </c>
      <c r="R355" s="8" t="n">
        <f aca="false">+[3]data1rev!P354</f>
        <v>0</v>
      </c>
      <c r="S355" s="8" t="n">
        <f aca="false">+[3]data1rev!Q354</f>
        <v>0</v>
      </c>
      <c r="T355" s="8" t="n">
        <f aca="false">+[3]data1rev!R354</f>
        <v>0</v>
      </c>
      <c r="U355" s="8" t="n">
        <f aca="false">+[3]data1rev!S354</f>
        <v>0</v>
      </c>
      <c r="V355" s="8" t="n">
        <f aca="false">+[3]data1rev!T354</f>
        <v>0</v>
      </c>
      <c r="W355" s="8" t="n">
        <f aca="false">+[3]data1rev!U354</f>
        <v>0</v>
      </c>
      <c r="X355" s="8" t="n">
        <f aca="false">+[3]data1rev!V354</f>
        <v>0</v>
      </c>
      <c r="Y355" s="8" t="n">
        <f aca="false">+[3]data1rev!W354</f>
        <v>0</v>
      </c>
      <c r="Z355" s="8" t="n">
        <f aca="false">+[3]data1rev!X354</f>
        <v>0</v>
      </c>
      <c r="AA355" s="8" t="n">
        <f aca="false">+[3]data1rev!Y354</f>
        <v>0</v>
      </c>
      <c r="AB355" s="9"/>
      <c r="AC355" s="9"/>
      <c r="AD355" s="9"/>
      <c r="AE355" s="9"/>
      <c r="AF355" s="9"/>
      <c r="AG355" s="9"/>
      <c r="AH355" s="9"/>
      <c r="AI355" s="9"/>
      <c r="AJ355" s="9"/>
      <c r="AK355" s="1"/>
      <c r="AL355" s="1" t="e">
        <f aca="false">SUMPRODUCT(B355:AJ355,PVCapPrice)</f>
        <v>#DIV/0!</v>
      </c>
      <c r="AM355" s="1"/>
      <c r="AN355" s="1"/>
      <c r="AO355" s="1"/>
      <c r="AP355" s="1"/>
      <c r="AQ355" s="1"/>
    </row>
    <row r="356" customFormat="false" ht="11.25" hidden="false" customHeight="false" outlineLevel="0" collapsed="false">
      <c r="A356" s="1" t="n">
        <v>354</v>
      </c>
      <c r="B356" s="16"/>
      <c r="C356" s="8" t="n">
        <f aca="false">+[3]data1rev!A355</f>
        <v>21687.04</v>
      </c>
      <c r="D356" s="8" t="n">
        <f aca="false">+[3]data1rev!B355</f>
        <v>15575.226</v>
      </c>
      <c r="E356" s="8" t="n">
        <f aca="false">+[3]data1rev!C355</f>
        <v>13222.39</v>
      </c>
      <c r="F356" s="8" t="n">
        <f aca="false">+[3]data1rev!D355</f>
        <v>13061.89</v>
      </c>
      <c r="G356" s="8" t="n">
        <f aca="false">+[3]data1rev!E355</f>
        <v>13061.89</v>
      </c>
      <c r="H356" s="8" t="n">
        <f aca="false">+[3]data1rev!F355</f>
        <v>10821.156</v>
      </c>
      <c r="I356" s="8" t="n">
        <f aca="false">+[3]data1rev!G355</f>
        <v>10791.59</v>
      </c>
      <c r="J356" s="8" t="n">
        <f aca="false">+[3]data1rev!H355</f>
        <v>10791.59</v>
      </c>
      <c r="K356" s="8" t="n">
        <f aca="false">+[3]data1rev!I355</f>
        <v>10791.59</v>
      </c>
      <c r="L356" s="8" t="n">
        <f aca="false">+[3]data1rev!J355</f>
        <v>10821.156</v>
      </c>
      <c r="M356" s="8" t="n">
        <f aca="false">+[3]data1rev!K355</f>
        <v>10791.59</v>
      </c>
      <c r="N356" s="8" t="n">
        <f aca="false">+[3]data1rev!L355</f>
        <v>10791.59</v>
      </c>
      <c r="O356" s="8" t="n">
        <f aca="false">+[3]data1rev!M355</f>
        <v>10275.62</v>
      </c>
      <c r="P356" s="8" t="n">
        <f aca="false">+[3]data1rev!N355</f>
        <v>10129.416</v>
      </c>
      <c r="Q356" s="8" t="n">
        <f aca="false">+[3]data1rev!O355</f>
        <v>10101.74</v>
      </c>
      <c r="R356" s="8" t="n">
        <f aca="false">+[3]data1rev!P355</f>
        <v>0</v>
      </c>
      <c r="S356" s="8" t="n">
        <f aca="false">+[3]data1rev!Q355</f>
        <v>0</v>
      </c>
      <c r="T356" s="8" t="n">
        <f aca="false">+[3]data1rev!R355</f>
        <v>0</v>
      </c>
      <c r="U356" s="8" t="n">
        <f aca="false">+[3]data1rev!S355</f>
        <v>0</v>
      </c>
      <c r="V356" s="8" t="n">
        <f aca="false">+[3]data1rev!T355</f>
        <v>0</v>
      </c>
      <c r="W356" s="8" t="n">
        <f aca="false">+[3]data1rev!U355</f>
        <v>0</v>
      </c>
      <c r="X356" s="8" t="n">
        <f aca="false">+[3]data1rev!V355</f>
        <v>0</v>
      </c>
      <c r="Y356" s="8" t="n">
        <f aca="false">+[3]data1rev!W355</f>
        <v>0</v>
      </c>
      <c r="Z356" s="8" t="n">
        <f aca="false">+[3]data1rev!X355</f>
        <v>0</v>
      </c>
      <c r="AA356" s="8" t="n">
        <f aca="false">+[3]data1rev!Y355</f>
        <v>0</v>
      </c>
      <c r="AB356" s="9"/>
      <c r="AC356" s="9"/>
      <c r="AD356" s="9"/>
      <c r="AE356" s="9"/>
      <c r="AF356" s="9"/>
      <c r="AG356" s="9"/>
      <c r="AH356" s="9"/>
      <c r="AI356" s="9"/>
      <c r="AJ356" s="9"/>
      <c r="AK356" s="1"/>
      <c r="AL356" s="1" t="e">
        <f aca="false">SUMPRODUCT(B356:AJ356,PVCapPrice)</f>
        <v>#DIV/0!</v>
      </c>
      <c r="AM356" s="1"/>
      <c r="AN356" s="1"/>
      <c r="AO356" s="1"/>
      <c r="AP356" s="1"/>
      <c r="AQ356" s="1"/>
    </row>
    <row r="357" customFormat="false" ht="11.25" hidden="false" customHeight="false" outlineLevel="0" collapsed="false">
      <c r="A357" s="1" t="n">
        <v>355</v>
      </c>
      <c r="B357" s="16"/>
      <c r="C357" s="8" t="n">
        <f aca="false">+[3]data1rev!A356</f>
        <v>21687.04</v>
      </c>
      <c r="D357" s="8" t="n">
        <f aca="false">+[3]data1rev!B356</f>
        <v>15575.226</v>
      </c>
      <c r="E357" s="8" t="n">
        <f aca="false">+[3]data1rev!C356</f>
        <v>13222.39</v>
      </c>
      <c r="F357" s="8" t="n">
        <f aca="false">+[3]data1rev!D356</f>
        <v>13061.89</v>
      </c>
      <c r="G357" s="8" t="n">
        <f aca="false">+[3]data1rev!E356</f>
        <v>13061.89</v>
      </c>
      <c r="H357" s="8" t="n">
        <f aca="false">+[3]data1rev!F356</f>
        <v>10821.156</v>
      </c>
      <c r="I357" s="8" t="n">
        <f aca="false">+[3]data1rev!G356</f>
        <v>10791.59</v>
      </c>
      <c r="J357" s="8" t="n">
        <f aca="false">+[3]data1rev!H356</f>
        <v>10791.59</v>
      </c>
      <c r="K357" s="8" t="n">
        <f aca="false">+[3]data1rev!I356</f>
        <v>10791.59</v>
      </c>
      <c r="L357" s="8" t="n">
        <f aca="false">+[3]data1rev!J356</f>
        <v>10821.156</v>
      </c>
      <c r="M357" s="8" t="n">
        <f aca="false">+[3]data1rev!K356</f>
        <v>10791.59</v>
      </c>
      <c r="N357" s="8" t="n">
        <f aca="false">+[3]data1rev!L356</f>
        <v>10791.59</v>
      </c>
      <c r="O357" s="8" t="n">
        <f aca="false">+[3]data1rev!M356</f>
        <v>10275.62</v>
      </c>
      <c r="P357" s="8" t="n">
        <f aca="false">+[3]data1rev!N356</f>
        <v>10129.416</v>
      </c>
      <c r="Q357" s="8" t="n">
        <f aca="false">+[3]data1rev!O356</f>
        <v>10101.74</v>
      </c>
      <c r="R357" s="8" t="n">
        <f aca="false">+[3]data1rev!P356</f>
        <v>0</v>
      </c>
      <c r="S357" s="8" t="n">
        <f aca="false">+[3]data1rev!Q356</f>
        <v>0</v>
      </c>
      <c r="T357" s="8" t="n">
        <f aca="false">+[3]data1rev!R356</f>
        <v>0</v>
      </c>
      <c r="U357" s="8" t="n">
        <f aca="false">+[3]data1rev!S356</f>
        <v>0</v>
      </c>
      <c r="V357" s="8" t="n">
        <f aca="false">+[3]data1rev!T356</f>
        <v>0</v>
      </c>
      <c r="W357" s="8" t="n">
        <f aca="false">+[3]data1rev!U356</f>
        <v>0</v>
      </c>
      <c r="X357" s="8" t="n">
        <f aca="false">+[3]data1rev!V356</f>
        <v>0</v>
      </c>
      <c r="Y357" s="8" t="n">
        <f aca="false">+[3]data1rev!W356</f>
        <v>0</v>
      </c>
      <c r="Z357" s="8" t="n">
        <f aca="false">+[3]data1rev!X356</f>
        <v>0</v>
      </c>
      <c r="AA357" s="8" t="n">
        <f aca="false">+[3]data1rev!Y356</f>
        <v>0</v>
      </c>
      <c r="AB357" s="9"/>
      <c r="AC357" s="9"/>
      <c r="AD357" s="9"/>
      <c r="AE357" s="9"/>
      <c r="AF357" s="9"/>
      <c r="AG357" s="9"/>
      <c r="AH357" s="9"/>
      <c r="AI357" s="9"/>
      <c r="AJ357" s="9"/>
      <c r="AK357" s="1"/>
      <c r="AL357" s="1" t="e">
        <f aca="false">SUMPRODUCT(B357:AJ357,PVCapPrice)</f>
        <v>#DIV/0!</v>
      </c>
      <c r="AM357" s="1"/>
      <c r="AN357" s="1"/>
      <c r="AO357" s="1"/>
      <c r="AP357" s="1"/>
      <c r="AQ357" s="1"/>
    </row>
    <row r="358" customFormat="false" ht="11.25" hidden="false" customHeight="false" outlineLevel="0" collapsed="false">
      <c r="A358" s="1" t="n">
        <v>356</v>
      </c>
      <c r="B358" s="16"/>
      <c r="C358" s="8" t="n">
        <f aca="false">+[3]data1rev!A357</f>
        <v>21687.04</v>
      </c>
      <c r="D358" s="8" t="n">
        <f aca="false">+[3]data1rev!B357</f>
        <v>15575.226</v>
      </c>
      <c r="E358" s="8" t="n">
        <f aca="false">+[3]data1rev!C357</f>
        <v>13222.39</v>
      </c>
      <c r="F358" s="8" t="n">
        <f aca="false">+[3]data1rev!D357</f>
        <v>13061.89</v>
      </c>
      <c r="G358" s="8" t="n">
        <f aca="false">+[3]data1rev!E357</f>
        <v>13061.89</v>
      </c>
      <c r="H358" s="8" t="n">
        <f aca="false">+[3]data1rev!F357</f>
        <v>10821.156</v>
      </c>
      <c r="I358" s="8" t="n">
        <f aca="false">+[3]data1rev!G357</f>
        <v>10791.59</v>
      </c>
      <c r="J358" s="8" t="n">
        <f aca="false">+[3]data1rev!H357</f>
        <v>10791.59</v>
      </c>
      <c r="K358" s="8" t="n">
        <f aca="false">+[3]data1rev!I357</f>
        <v>10791.59</v>
      </c>
      <c r="L358" s="8" t="n">
        <f aca="false">+[3]data1rev!J357</f>
        <v>10821.156</v>
      </c>
      <c r="M358" s="8" t="n">
        <f aca="false">+[3]data1rev!K357</f>
        <v>10791.59</v>
      </c>
      <c r="N358" s="8" t="n">
        <f aca="false">+[3]data1rev!L357</f>
        <v>10791.59</v>
      </c>
      <c r="O358" s="8" t="n">
        <f aca="false">+[3]data1rev!M357</f>
        <v>10275.62</v>
      </c>
      <c r="P358" s="8" t="n">
        <f aca="false">+[3]data1rev!N357</f>
        <v>10129.416</v>
      </c>
      <c r="Q358" s="8" t="n">
        <f aca="false">+[3]data1rev!O357</f>
        <v>10101.74</v>
      </c>
      <c r="R358" s="8" t="n">
        <f aca="false">+[3]data1rev!P357</f>
        <v>0</v>
      </c>
      <c r="S358" s="8" t="n">
        <f aca="false">+[3]data1rev!Q357</f>
        <v>0</v>
      </c>
      <c r="T358" s="8" t="n">
        <f aca="false">+[3]data1rev!R357</f>
        <v>0</v>
      </c>
      <c r="U358" s="8" t="n">
        <f aca="false">+[3]data1rev!S357</f>
        <v>0</v>
      </c>
      <c r="V358" s="8" t="n">
        <f aca="false">+[3]data1rev!T357</f>
        <v>0</v>
      </c>
      <c r="W358" s="8" t="n">
        <f aca="false">+[3]data1rev!U357</f>
        <v>0</v>
      </c>
      <c r="X358" s="8" t="n">
        <f aca="false">+[3]data1rev!V357</f>
        <v>0</v>
      </c>
      <c r="Y358" s="8" t="n">
        <f aca="false">+[3]data1rev!W357</f>
        <v>0</v>
      </c>
      <c r="Z358" s="8" t="n">
        <f aca="false">+[3]data1rev!X357</f>
        <v>0</v>
      </c>
      <c r="AA358" s="8" t="n">
        <f aca="false">+[3]data1rev!Y357</f>
        <v>0</v>
      </c>
      <c r="AB358" s="9"/>
      <c r="AC358" s="9"/>
      <c r="AD358" s="9"/>
      <c r="AE358" s="9"/>
      <c r="AF358" s="9"/>
      <c r="AG358" s="9"/>
      <c r="AH358" s="9"/>
      <c r="AI358" s="9"/>
      <c r="AJ358" s="9"/>
      <c r="AK358" s="1"/>
      <c r="AL358" s="1" t="e">
        <f aca="false">SUMPRODUCT(B358:AJ358,PVCapPrice)</f>
        <v>#DIV/0!</v>
      </c>
      <c r="AM358" s="1"/>
      <c r="AN358" s="1"/>
      <c r="AO358" s="1"/>
      <c r="AP358" s="1"/>
      <c r="AQ358" s="1"/>
    </row>
    <row r="359" customFormat="false" ht="11.25" hidden="false" customHeight="false" outlineLevel="0" collapsed="false">
      <c r="A359" s="1" t="n">
        <v>357</v>
      </c>
      <c r="B359" s="16"/>
      <c r="C359" s="8" t="n">
        <f aca="false">+[3]data1rev!A358</f>
        <v>21687.04</v>
      </c>
      <c r="D359" s="8" t="n">
        <f aca="false">+[3]data1rev!B358</f>
        <v>15575.226</v>
      </c>
      <c r="E359" s="8" t="n">
        <f aca="false">+[3]data1rev!C358</f>
        <v>13222.39</v>
      </c>
      <c r="F359" s="8" t="n">
        <f aca="false">+[3]data1rev!D358</f>
        <v>13061.89</v>
      </c>
      <c r="G359" s="8" t="n">
        <f aca="false">+[3]data1rev!E358</f>
        <v>13061.89</v>
      </c>
      <c r="H359" s="8" t="n">
        <f aca="false">+[3]data1rev!F358</f>
        <v>10821.156</v>
      </c>
      <c r="I359" s="8" t="n">
        <f aca="false">+[3]data1rev!G358</f>
        <v>10791.59</v>
      </c>
      <c r="J359" s="8" t="n">
        <f aca="false">+[3]data1rev!H358</f>
        <v>10791.59</v>
      </c>
      <c r="K359" s="8" t="n">
        <f aca="false">+[3]data1rev!I358</f>
        <v>10791.59</v>
      </c>
      <c r="L359" s="8" t="n">
        <f aca="false">+[3]data1rev!J358</f>
        <v>10821.156</v>
      </c>
      <c r="M359" s="8" t="n">
        <f aca="false">+[3]data1rev!K358</f>
        <v>10791.59</v>
      </c>
      <c r="N359" s="8" t="n">
        <f aca="false">+[3]data1rev!L358</f>
        <v>10791.59</v>
      </c>
      <c r="O359" s="8" t="n">
        <f aca="false">+[3]data1rev!M358</f>
        <v>10275.62</v>
      </c>
      <c r="P359" s="8" t="n">
        <f aca="false">+[3]data1rev!N358</f>
        <v>10129.416</v>
      </c>
      <c r="Q359" s="8" t="n">
        <f aca="false">+[3]data1rev!O358</f>
        <v>10101.74</v>
      </c>
      <c r="R359" s="8" t="n">
        <f aca="false">+[3]data1rev!P358</f>
        <v>0</v>
      </c>
      <c r="S359" s="8" t="n">
        <f aca="false">+[3]data1rev!Q358</f>
        <v>0</v>
      </c>
      <c r="T359" s="8" t="n">
        <f aca="false">+[3]data1rev!R358</f>
        <v>0</v>
      </c>
      <c r="U359" s="8" t="n">
        <f aca="false">+[3]data1rev!S358</f>
        <v>0</v>
      </c>
      <c r="V359" s="8" t="n">
        <f aca="false">+[3]data1rev!T358</f>
        <v>0</v>
      </c>
      <c r="W359" s="8" t="n">
        <f aca="false">+[3]data1rev!U358</f>
        <v>0</v>
      </c>
      <c r="X359" s="8" t="n">
        <f aca="false">+[3]data1rev!V358</f>
        <v>0</v>
      </c>
      <c r="Y359" s="8" t="n">
        <f aca="false">+[3]data1rev!W358</f>
        <v>0</v>
      </c>
      <c r="Z359" s="8" t="n">
        <f aca="false">+[3]data1rev!X358</f>
        <v>0</v>
      </c>
      <c r="AA359" s="8" t="n">
        <f aca="false">+[3]data1rev!Y358</f>
        <v>0</v>
      </c>
      <c r="AB359" s="9"/>
      <c r="AC359" s="9"/>
      <c r="AD359" s="9"/>
      <c r="AE359" s="9"/>
      <c r="AF359" s="9"/>
      <c r="AG359" s="9"/>
      <c r="AH359" s="9"/>
      <c r="AI359" s="9"/>
      <c r="AJ359" s="9"/>
      <c r="AK359" s="1"/>
      <c r="AL359" s="1" t="e">
        <f aca="false">SUMPRODUCT(B359:AJ359,PVCapPrice)</f>
        <v>#DIV/0!</v>
      </c>
      <c r="AM359" s="1"/>
      <c r="AN359" s="1"/>
      <c r="AO359" s="1"/>
      <c r="AP359" s="1"/>
      <c r="AQ359" s="1"/>
    </row>
    <row r="360" customFormat="false" ht="11.25" hidden="false" customHeight="false" outlineLevel="0" collapsed="false">
      <c r="A360" s="1" t="n">
        <v>358</v>
      </c>
      <c r="B360" s="16"/>
      <c r="C360" s="8" t="n">
        <f aca="false">+[3]data1rev!A359</f>
        <v>21687.04</v>
      </c>
      <c r="D360" s="8" t="n">
        <f aca="false">+[3]data1rev!B359</f>
        <v>15575.226</v>
      </c>
      <c r="E360" s="8" t="n">
        <f aca="false">+[3]data1rev!C359</f>
        <v>13222.39</v>
      </c>
      <c r="F360" s="8" t="n">
        <f aca="false">+[3]data1rev!D359</f>
        <v>13061.89</v>
      </c>
      <c r="G360" s="8" t="n">
        <f aca="false">+[3]data1rev!E359</f>
        <v>13061.89</v>
      </c>
      <c r="H360" s="8" t="n">
        <f aca="false">+[3]data1rev!F359</f>
        <v>10821.156</v>
      </c>
      <c r="I360" s="8" t="n">
        <f aca="false">+[3]data1rev!G359</f>
        <v>10791.59</v>
      </c>
      <c r="J360" s="8" t="n">
        <f aca="false">+[3]data1rev!H359</f>
        <v>10791.59</v>
      </c>
      <c r="K360" s="8" t="n">
        <f aca="false">+[3]data1rev!I359</f>
        <v>10791.59</v>
      </c>
      <c r="L360" s="8" t="n">
        <f aca="false">+[3]data1rev!J359</f>
        <v>10821.156</v>
      </c>
      <c r="M360" s="8" t="n">
        <f aca="false">+[3]data1rev!K359</f>
        <v>10791.59</v>
      </c>
      <c r="N360" s="8" t="n">
        <f aca="false">+[3]data1rev!L359</f>
        <v>10791.59</v>
      </c>
      <c r="O360" s="8" t="n">
        <f aca="false">+[3]data1rev!M359</f>
        <v>10275.62</v>
      </c>
      <c r="P360" s="8" t="n">
        <f aca="false">+[3]data1rev!N359</f>
        <v>10129.416</v>
      </c>
      <c r="Q360" s="8" t="n">
        <f aca="false">+[3]data1rev!O359</f>
        <v>10101.74</v>
      </c>
      <c r="R360" s="8" t="n">
        <f aca="false">+[3]data1rev!P359</f>
        <v>0</v>
      </c>
      <c r="S360" s="8" t="n">
        <f aca="false">+[3]data1rev!Q359</f>
        <v>0</v>
      </c>
      <c r="T360" s="8" t="n">
        <f aca="false">+[3]data1rev!R359</f>
        <v>0</v>
      </c>
      <c r="U360" s="8" t="n">
        <f aca="false">+[3]data1rev!S359</f>
        <v>0</v>
      </c>
      <c r="V360" s="8" t="n">
        <f aca="false">+[3]data1rev!T359</f>
        <v>0</v>
      </c>
      <c r="W360" s="8" t="n">
        <f aca="false">+[3]data1rev!U359</f>
        <v>0</v>
      </c>
      <c r="X360" s="8" t="n">
        <f aca="false">+[3]data1rev!V359</f>
        <v>0</v>
      </c>
      <c r="Y360" s="8" t="n">
        <f aca="false">+[3]data1rev!W359</f>
        <v>0</v>
      </c>
      <c r="Z360" s="8" t="n">
        <f aca="false">+[3]data1rev!X359</f>
        <v>0</v>
      </c>
      <c r="AA360" s="8" t="n">
        <f aca="false">+[3]data1rev!Y359</f>
        <v>0</v>
      </c>
      <c r="AB360" s="9"/>
      <c r="AC360" s="9"/>
      <c r="AD360" s="9"/>
      <c r="AE360" s="9"/>
      <c r="AF360" s="9"/>
      <c r="AG360" s="9"/>
      <c r="AH360" s="9"/>
      <c r="AI360" s="9"/>
      <c r="AJ360" s="9"/>
      <c r="AK360" s="1"/>
      <c r="AL360" s="1" t="e">
        <f aca="false">SUMPRODUCT(B360:AJ360,PVCapPrice)</f>
        <v>#DIV/0!</v>
      </c>
      <c r="AM360" s="1"/>
      <c r="AN360" s="1"/>
      <c r="AO360" s="1"/>
      <c r="AP360" s="1"/>
      <c r="AQ360" s="1"/>
    </row>
    <row r="361" customFormat="false" ht="11.25" hidden="false" customHeight="false" outlineLevel="0" collapsed="false">
      <c r="A361" s="1" t="n">
        <v>359</v>
      </c>
      <c r="B361" s="16"/>
      <c r="C361" s="8" t="n">
        <f aca="false">+[3]data1rev!A360</f>
        <v>21687.04</v>
      </c>
      <c r="D361" s="8" t="n">
        <f aca="false">+[3]data1rev!B360</f>
        <v>15575.226</v>
      </c>
      <c r="E361" s="8" t="n">
        <f aca="false">+[3]data1rev!C360</f>
        <v>13222.39</v>
      </c>
      <c r="F361" s="8" t="n">
        <f aca="false">+[3]data1rev!D360</f>
        <v>13061.89</v>
      </c>
      <c r="G361" s="8" t="n">
        <f aca="false">+[3]data1rev!E360</f>
        <v>13061.89</v>
      </c>
      <c r="H361" s="8" t="n">
        <f aca="false">+[3]data1rev!F360</f>
        <v>10821.156</v>
      </c>
      <c r="I361" s="8" t="n">
        <f aca="false">+[3]data1rev!G360</f>
        <v>10791.59</v>
      </c>
      <c r="J361" s="8" t="n">
        <f aca="false">+[3]data1rev!H360</f>
        <v>10791.59</v>
      </c>
      <c r="K361" s="8" t="n">
        <f aca="false">+[3]data1rev!I360</f>
        <v>10791.59</v>
      </c>
      <c r="L361" s="8" t="n">
        <f aca="false">+[3]data1rev!J360</f>
        <v>10821.156</v>
      </c>
      <c r="M361" s="8" t="n">
        <f aca="false">+[3]data1rev!K360</f>
        <v>10791.59</v>
      </c>
      <c r="N361" s="8" t="n">
        <f aca="false">+[3]data1rev!L360</f>
        <v>10791.59</v>
      </c>
      <c r="O361" s="8" t="n">
        <f aca="false">+[3]data1rev!M360</f>
        <v>10275.62</v>
      </c>
      <c r="P361" s="8" t="n">
        <f aca="false">+[3]data1rev!N360</f>
        <v>10129.416</v>
      </c>
      <c r="Q361" s="8" t="n">
        <f aca="false">+[3]data1rev!O360</f>
        <v>10101.74</v>
      </c>
      <c r="R361" s="8" t="n">
        <f aca="false">+[3]data1rev!P360</f>
        <v>0</v>
      </c>
      <c r="S361" s="8" t="n">
        <f aca="false">+[3]data1rev!Q360</f>
        <v>0</v>
      </c>
      <c r="T361" s="8" t="n">
        <f aca="false">+[3]data1rev!R360</f>
        <v>0</v>
      </c>
      <c r="U361" s="8" t="n">
        <f aca="false">+[3]data1rev!S360</f>
        <v>0</v>
      </c>
      <c r="V361" s="8" t="n">
        <f aca="false">+[3]data1rev!T360</f>
        <v>0</v>
      </c>
      <c r="W361" s="8" t="n">
        <f aca="false">+[3]data1rev!U360</f>
        <v>0</v>
      </c>
      <c r="X361" s="8" t="n">
        <f aca="false">+[3]data1rev!V360</f>
        <v>0</v>
      </c>
      <c r="Y361" s="8" t="n">
        <f aca="false">+[3]data1rev!W360</f>
        <v>0</v>
      </c>
      <c r="Z361" s="8" t="n">
        <f aca="false">+[3]data1rev!X360</f>
        <v>0</v>
      </c>
      <c r="AA361" s="8" t="n">
        <f aca="false">+[3]data1rev!Y360</f>
        <v>0</v>
      </c>
      <c r="AB361" s="9"/>
      <c r="AC361" s="9"/>
      <c r="AD361" s="9"/>
      <c r="AE361" s="9"/>
      <c r="AF361" s="9"/>
      <c r="AG361" s="9"/>
      <c r="AH361" s="9"/>
      <c r="AI361" s="9"/>
      <c r="AJ361" s="9"/>
      <c r="AK361" s="1"/>
      <c r="AL361" s="1" t="e">
        <f aca="false">SUMPRODUCT(B361:AJ361,PVCapPrice)</f>
        <v>#DIV/0!</v>
      </c>
      <c r="AM361" s="1"/>
      <c r="AN361" s="1"/>
      <c r="AO361" s="1"/>
      <c r="AP361" s="1"/>
      <c r="AQ361" s="1"/>
    </row>
    <row r="362" customFormat="false" ht="11.25" hidden="false" customHeight="false" outlineLevel="0" collapsed="false">
      <c r="A362" s="1" t="n">
        <v>360</v>
      </c>
      <c r="B362" s="16"/>
      <c r="C362" s="8" t="n">
        <f aca="false">+[3]data1rev!A361</f>
        <v>21687.04</v>
      </c>
      <c r="D362" s="8" t="n">
        <f aca="false">+[3]data1rev!B361</f>
        <v>15575.226</v>
      </c>
      <c r="E362" s="8" t="n">
        <f aca="false">+[3]data1rev!C361</f>
        <v>13222.39</v>
      </c>
      <c r="F362" s="8" t="n">
        <f aca="false">+[3]data1rev!D361</f>
        <v>13061.89</v>
      </c>
      <c r="G362" s="8" t="n">
        <f aca="false">+[3]data1rev!E361</f>
        <v>13061.89</v>
      </c>
      <c r="H362" s="8" t="n">
        <f aca="false">+[3]data1rev!F361</f>
        <v>10821.156</v>
      </c>
      <c r="I362" s="8" t="n">
        <f aca="false">+[3]data1rev!G361</f>
        <v>10791.59</v>
      </c>
      <c r="J362" s="8" t="n">
        <f aca="false">+[3]data1rev!H361</f>
        <v>10791.59</v>
      </c>
      <c r="K362" s="8" t="n">
        <f aca="false">+[3]data1rev!I361</f>
        <v>10791.59</v>
      </c>
      <c r="L362" s="8" t="n">
        <f aca="false">+[3]data1rev!J361</f>
        <v>10821.156</v>
      </c>
      <c r="M362" s="8" t="n">
        <f aca="false">+[3]data1rev!K361</f>
        <v>10791.59</v>
      </c>
      <c r="N362" s="8" t="n">
        <f aca="false">+[3]data1rev!L361</f>
        <v>10791.59</v>
      </c>
      <c r="O362" s="8" t="n">
        <f aca="false">+[3]data1rev!M361</f>
        <v>10275.62</v>
      </c>
      <c r="P362" s="8" t="n">
        <f aca="false">+[3]data1rev!N361</f>
        <v>10129.416</v>
      </c>
      <c r="Q362" s="8" t="n">
        <f aca="false">+[3]data1rev!O361</f>
        <v>10101.74</v>
      </c>
      <c r="R362" s="8" t="n">
        <f aca="false">+[3]data1rev!P361</f>
        <v>0</v>
      </c>
      <c r="S362" s="8" t="n">
        <f aca="false">+[3]data1rev!Q361</f>
        <v>0</v>
      </c>
      <c r="T362" s="8" t="n">
        <f aca="false">+[3]data1rev!R361</f>
        <v>0</v>
      </c>
      <c r="U362" s="8" t="n">
        <f aca="false">+[3]data1rev!S361</f>
        <v>0</v>
      </c>
      <c r="V362" s="8" t="n">
        <f aca="false">+[3]data1rev!T361</f>
        <v>0</v>
      </c>
      <c r="W362" s="8" t="n">
        <f aca="false">+[3]data1rev!U361</f>
        <v>0</v>
      </c>
      <c r="X362" s="8" t="n">
        <f aca="false">+[3]data1rev!V361</f>
        <v>0</v>
      </c>
      <c r="Y362" s="8" t="n">
        <f aca="false">+[3]data1rev!W361</f>
        <v>0</v>
      </c>
      <c r="Z362" s="8" t="n">
        <f aca="false">+[3]data1rev!X361</f>
        <v>0</v>
      </c>
      <c r="AA362" s="8" t="n">
        <f aca="false">+[3]data1rev!Y361</f>
        <v>0</v>
      </c>
      <c r="AB362" s="9"/>
      <c r="AC362" s="9"/>
      <c r="AD362" s="9"/>
      <c r="AE362" s="9"/>
      <c r="AF362" s="9"/>
      <c r="AG362" s="9"/>
      <c r="AH362" s="9"/>
      <c r="AI362" s="9"/>
      <c r="AJ362" s="9"/>
      <c r="AK362" s="1"/>
      <c r="AL362" s="1" t="e">
        <f aca="false">SUMPRODUCT(B362:AJ362,PVCapPrice)</f>
        <v>#DIV/0!</v>
      </c>
      <c r="AM362" s="1"/>
      <c r="AN362" s="1"/>
      <c r="AO362" s="1"/>
      <c r="AP362" s="1"/>
      <c r="AQ362" s="1"/>
    </row>
    <row r="363" customFormat="false" ht="11.25" hidden="false" customHeight="false" outlineLevel="0" collapsed="false">
      <c r="A363" s="1" t="n">
        <v>361</v>
      </c>
      <c r="B363" s="16"/>
      <c r="C363" s="8" t="n">
        <f aca="false">+[3]data1rev!A362</f>
        <v>21687.04</v>
      </c>
      <c r="D363" s="8" t="n">
        <f aca="false">+[3]data1rev!B362</f>
        <v>15575.226</v>
      </c>
      <c r="E363" s="8" t="n">
        <f aca="false">+[3]data1rev!C362</f>
        <v>13222.39</v>
      </c>
      <c r="F363" s="8" t="n">
        <f aca="false">+[3]data1rev!D362</f>
        <v>13061.89</v>
      </c>
      <c r="G363" s="8" t="n">
        <f aca="false">+[3]data1rev!E362</f>
        <v>13061.89</v>
      </c>
      <c r="H363" s="8" t="n">
        <f aca="false">+[3]data1rev!F362</f>
        <v>10821.156</v>
      </c>
      <c r="I363" s="8" t="n">
        <f aca="false">+[3]data1rev!G362</f>
        <v>10791.59</v>
      </c>
      <c r="J363" s="8" t="n">
        <f aca="false">+[3]data1rev!H362</f>
        <v>10791.59</v>
      </c>
      <c r="K363" s="8" t="n">
        <f aca="false">+[3]data1rev!I362</f>
        <v>10791.59</v>
      </c>
      <c r="L363" s="8" t="n">
        <f aca="false">+[3]data1rev!J362</f>
        <v>10821.156</v>
      </c>
      <c r="M363" s="8" t="n">
        <f aca="false">+[3]data1rev!K362</f>
        <v>10791.59</v>
      </c>
      <c r="N363" s="8" t="n">
        <f aca="false">+[3]data1rev!L362</f>
        <v>10791.59</v>
      </c>
      <c r="O363" s="8" t="n">
        <f aca="false">+[3]data1rev!M362</f>
        <v>10275.62</v>
      </c>
      <c r="P363" s="8" t="n">
        <f aca="false">+[3]data1rev!N362</f>
        <v>10129.416</v>
      </c>
      <c r="Q363" s="8" t="n">
        <f aca="false">+[3]data1rev!O362</f>
        <v>10101.74</v>
      </c>
      <c r="R363" s="8" t="n">
        <f aca="false">+[3]data1rev!P362</f>
        <v>0</v>
      </c>
      <c r="S363" s="8" t="n">
        <f aca="false">+[3]data1rev!Q362</f>
        <v>0</v>
      </c>
      <c r="T363" s="8" t="n">
        <f aca="false">+[3]data1rev!R362</f>
        <v>0</v>
      </c>
      <c r="U363" s="8" t="n">
        <f aca="false">+[3]data1rev!S362</f>
        <v>0</v>
      </c>
      <c r="V363" s="8" t="n">
        <f aca="false">+[3]data1rev!T362</f>
        <v>0</v>
      </c>
      <c r="W363" s="8" t="n">
        <f aca="false">+[3]data1rev!U362</f>
        <v>0</v>
      </c>
      <c r="X363" s="8" t="n">
        <f aca="false">+[3]data1rev!V362</f>
        <v>0</v>
      </c>
      <c r="Y363" s="8" t="n">
        <f aca="false">+[3]data1rev!W362</f>
        <v>0</v>
      </c>
      <c r="Z363" s="8" t="n">
        <f aca="false">+[3]data1rev!X362</f>
        <v>0</v>
      </c>
      <c r="AA363" s="8" t="n">
        <f aca="false">+[3]data1rev!Y362</f>
        <v>0</v>
      </c>
      <c r="AB363" s="9"/>
      <c r="AC363" s="9"/>
      <c r="AD363" s="9"/>
      <c r="AE363" s="9"/>
      <c r="AF363" s="9"/>
      <c r="AG363" s="9"/>
      <c r="AH363" s="9"/>
      <c r="AI363" s="9"/>
      <c r="AJ363" s="9"/>
      <c r="AK363" s="1"/>
      <c r="AL363" s="1" t="e">
        <f aca="false">SUMPRODUCT(B363:AJ363,PVCapPrice)</f>
        <v>#DIV/0!</v>
      </c>
      <c r="AM363" s="1"/>
      <c r="AN363" s="1"/>
      <c r="AO363" s="1"/>
      <c r="AP363" s="1"/>
      <c r="AQ363" s="1"/>
    </row>
    <row r="364" customFormat="false" ht="11.25" hidden="false" customHeight="false" outlineLevel="0" collapsed="false">
      <c r="A364" s="1" t="n">
        <v>362</v>
      </c>
      <c r="B364" s="16"/>
      <c r="C364" s="8" t="n">
        <f aca="false">+[3]data1rev!A363</f>
        <v>21687.04</v>
      </c>
      <c r="D364" s="8" t="n">
        <f aca="false">+[3]data1rev!B363</f>
        <v>15575.226</v>
      </c>
      <c r="E364" s="8" t="n">
        <f aca="false">+[3]data1rev!C363</f>
        <v>13222.39</v>
      </c>
      <c r="F364" s="8" t="n">
        <f aca="false">+[3]data1rev!D363</f>
        <v>13061.89</v>
      </c>
      <c r="G364" s="8" t="n">
        <f aca="false">+[3]data1rev!E363</f>
        <v>13061.89</v>
      </c>
      <c r="H364" s="8" t="n">
        <f aca="false">+[3]data1rev!F363</f>
        <v>10821.156</v>
      </c>
      <c r="I364" s="8" t="n">
        <f aca="false">+[3]data1rev!G363</f>
        <v>10791.59</v>
      </c>
      <c r="J364" s="8" t="n">
        <f aca="false">+[3]data1rev!H363</f>
        <v>10791.59</v>
      </c>
      <c r="K364" s="8" t="n">
        <f aca="false">+[3]data1rev!I363</f>
        <v>10791.59</v>
      </c>
      <c r="L364" s="8" t="n">
        <f aca="false">+[3]data1rev!J363</f>
        <v>10821.156</v>
      </c>
      <c r="M364" s="8" t="n">
        <f aca="false">+[3]data1rev!K363</f>
        <v>10791.59</v>
      </c>
      <c r="N364" s="8" t="n">
        <f aca="false">+[3]data1rev!L363</f>
        <v>10791.59</v>
      </c>
      <c r="O364" s="8" t="n">
        <f aca="false">+[3]data1rev!M363</f>
        <v>10275.62</v>
      </c>
      <c r="P364" s="8" t="n">
        <f aca="false">+[3]data1rev!N363</f>
        <v>10129.416</v>
      </c>
      <c r="Q364" s="8" t="n">
        <f aca="false">+[3]data1rev!O363</f>
        <v>10101.74</v>
      </c>
      <c r="R364" s="8" t="n">
        <f aca="false">+[3]data1rev!P363</f>
        <v>0</v>
      </c>
      <c r="S364" s="8" t="n">
        <f aca="false">+[3]data1rev!Q363</f>
        <v>0</v>
      </c>
      <c r="T364" s="8" t="n">
        <f aca="false">+[3]data1rev!R363</f>
        <v>0</v>
      </c>
      <c r="U364" s="8" t="n">
        <f aca="false">+[3]data1rev!S363</f>
        <v>0</v>
      </c>
      <c r="V364" s="8" t="n">
        <f aca="false">+[3]data1rev!T363</f>
        <v>0</v>
      </c>
      <c r="W364" s="8" t="n">
        <f aca="false">+[3]data1rev!U363</f>
        <v>0</v>
      </c>
      <c r="X364" s="8" t="n">
        <f aca="false">+[3]data1rev!V363</f>
        <v>0</v>
      </c>
      <c r="Y364" s="8" t="n">
        <f aca="false">+[3]data1rev!W363</f>
        <v>0</v>
      </c>
      <c r="Z364" s="8" t="n">
        <f aca="false">+[3]data1rev!X363</f>
        <v>0</v>
      </c>
      <c r="AA364" s="8" t="n">
        <f aca="false">+[3]data1rev!Y363</f>
        <v>0</v>
      </c>
      <c r="AB364" s="9"/>
      <c r="AC364" s="9"/>
      <c r="AD364" s="9"/>
      <c r="AE364" s="9"/>
      <c r="AF364" s="9"/>
      <c r="AG364" s="9"/>
      <c r="AH364" s="9"/>
      <c r="AI364" s="9"/>
      <c r="AJ364" s="9"/>
      <c r="AK364" s="1"/>
      <c r="AL364" s="1" t="e">
        <f aca="false">SUMPRODUCT(B364:AJ364,PVCapPrice)</f>
        <v>#DIV/0!</v>
      </c>
      <c r="AM364" s="1"/>
      <c r="AN364" s="1"/>
      <c r="AO364" s="1"/>
      <c r="AP364" s="1"/>
      <c r="AQ364" s="1"/>
    </row>
    <row r="365" customFormat="false" ht="11.25" hidden="false" customHeight="false" outlineLevel="0" collapsed="false">
      <c r="A365" s="1" t="n">
        <v>363</v>
      </c>
      <c r="B365" s="16"/>
      <c r="C365" s="8" t="n">
        <f aca="false">+[3]data1rev!A364</f>
        <v>21687.04</v>
      </c>
      <c r="D365" s="8" t="n">
        <f aca="false">+[3]data1rev!B364</f>
        <v>15575.226</v>
      </c>
      <c r="E365" s="8" t="n">
        <f aca="false">+[3]data1rev!C364</f>
        <v>13222.39</v>
      </c>
      <c r="F365" s="8" t="n">
        <f aca="false">+[3]data1rev!D364</f>
        <v>13061.89</v>
      </c>
      <c r="G365" s="8" t="n">
        <f aca="false">+[3]data1rev!E364</f>
        <v>13061.89</v>
      </c>
      <c r="H365" s="8" t="n">
        <f aca="false">+[3]data1rev!F364</f>
        <v>10821.156</v>
      </c>
      <c r="I365" s="8" t="n">
        <f aca="false">+[3]data1rev!G364</f>
        <v>10791.59</v>
      </c>
      <c r="J365" s="8" t="n">
        <f aca="false">+[3]data1rev!H364</f>
        <v>10791.59</v>
      </c>
      <c r="K365" s="8" t="n">
        <f aca="false">+[3]data1rev!I364</f>
        <v>10791.59</v>
      </c>
      <c r="L365" s="8" t="n">
        <f aca="false">+[3]data1rev!J364</f>
        <v>10821.156</v>
      </c>
      <c r="M365" s="8" t="n">
        <f aca="false">+[3]data1rev!K364</f>
        <v>10791.59</v>
      </c>
      <c r="N365" s="8" t="n">
        <f aca="false">+[3]data1rev!L364</f>
        <v>10791.59</v>
      </c>
      <c r="O365" s="8" t="n">
        <f aca="false">+[3]data1rev!M364</f>
        <v>10275.62</v>
      </c>
      <c r="P365" s="8" t="n">
        <f aca="false">+[3]data1rev!N364</f>
        <v>10129.416</v>
      </c>
      <c r="Q365" s="8" t="n">
        <f aca="false">+[3]data1rev!O364</f>
        <v>10101.74</v>
      </c>
      <c r="R365" s="8" t="n">
        <f aca="false">+[3]data1rev!P364</f>
        <v>0</v>
      </c>
      <c r="S365" s="8" t="n">
        <f aca="false">+[3]data1rev!Q364</f>
        <v>0</v>
      </c>
      <c r="T365" s="8" t="n">
        <f aca="false">+[3]data1rev!R364</f>
        <v>0</v>
      </c>
      <c r="U365" s="8" t="n">
        <f aca="false">+[3]data1rev!S364</f>
        <v>0</v>
      </c>
      <c r="V365" s="8" t="n">
        <f aca="false">+[3]data1rev!T364</f>
        <v>0</v>
      </c>
      <c r="W365" s="8" t="n">
        <f aca="false">+[3]data1rev!U364</f>
        <v>0</v>
      </c>
      <c r="X365" s="8" t="n">
        <f aca="false">+[3]data1rev!V364</f>
        <v>0</v>
      </c>
      <c r="Y365" s="8" t="n">
        <f aca="false">+[3]data1rev!W364</f>
        <v>0</v>
      </c>
      <c r="Z365" s="8" t="n">
        <f aca="false">+[3]data1rev!X364</f>
        <v>0</v>
      </c>
      <c r="AA365" s="8" t="n">
        <f aca="false">+[3]data1rev!Y364</f>
        <v>0</v>
      </c>
      <c r="AB365" s="9"/>
      <c r="AC365" s="9"/>
      <c r="AD365" s="9"/>
      <c r="AE365" s="9"/>
      <c r="AF365" s="9"/>
      <c r="AG365" s="9"/>
      <c r="AH365" s="9"/>
      <c r="AI365" s="9"/>
      <c r="AJ365" s="9"/>
      <c r="AK365" s="1"/>
      <c r="AL365" s="1" t="e">
        <f aca="false">SUMPRODUCT(B365:AJ365,PVCapPrice)</f>
        <v>#DIV/0!</v>
      </c>
      <c r="AM365" s="1"/>
      <c r="AN365" s="1"/>
      <c r="AO365" s="1"/>
      <c r="AP365" s="1"/>
      <c r="AQ365" s="1"/>
    </row>
    <row r="366" customFormat="false" ht="11.25" hidden="false" customHeight="false" outlineLevel="0" collapsed="false">
      <c r="A366" s="1" t="n">
        <v>364</v>
      </c>
      <c r="B366" s="16"/>
      <c r="C366" s="8" t="n">
        <f aca="false">+[3]data1rev!A365</f>
        <v>21687.04</v>
      </c>
      <c r="D366" s="8" t="n">
        <f aca="false">+[3]data1rev!B365</f>
        <v>15575.226</v>
      </c>
      <c r="E366" s="8" t="n">
        <f aca="false">+[3]data1rev!C365</f>
        <v>13222.39</v>
      </c>
      <c r="F366" s="8" t="n">
        <f aca="false">+[3]data1rev!D365</f>
        <v>13061.89</v>
      </c>
      <c r="G366" s="8" t="n">
        <f aca="false">+[3]data1rev!E365</f>
        <v>13061.89</v>
      </c>
      <c r="H366" s="8" t="n">
        <f aca="false">+[3]data1rev!F365</f>
        <v>10821.156</v>
      </c>
      <c r="I366" s="8" t="n">
        <f aca="false">+[3]data1rev!G365</f>
        <v>10791.59</v>
      </c>
      <c r="J366" s="8" t="n">
        <f aca="false">+[3]data1rev!H365</f>
        <v>10791.59</v>
      </c>
      <c r="K366" s="8" t="n">
        <f aca="false">+[3]data1rev!I365</f>
        <v>10791.59</v>
      </c>
      <c r="L366" s="8" t="n">
        <f aca="false">+[3]data1rev!J365</f>
        <v>10821.156</v>
      </c>
      <c r="M366" s="8" t="n">
        <f aca="false">+[3]data1rev!K365</f>
        <v>10791.59</v>
      </c>
      <c r="N366" s="8" t="n">
        <f aca="false">+[3]data1rev!L365</f>
        <v>10791.59</v>
      </c>
      <c r="O366" s="8" t="n">
        <f aca="false">+[3]data1rev!M365</f>
        <v>10275.62</v>
      </c>
      <c r="P366" s="8" t="n">
        <f aca="false">+[3]data1rev!N365</f>
        <v>10129.416</v>
      </c>
      <c r="Q366" s="8" t="n">
        <f aca="false">+[3]data1rev!O365</f>
        <v>10101.74</v>
      </c>
      <c r="R366" s="8" t="n">
        <f aca="false">+[3]data1rev!P365</f>
        <v>0</v>
      </c>
      <c r="S366" s="8" t="n">
        <f aca="false">+[3]data1rev!Q365</f>
        <v>0</v>
      </c>
      <c r="T366" s="8" t="n">
        <f aca="false">+[3]data1rev!R365</f>
        <v>0</v>
      </c>
      <c r="U366" s="8" t="n">
        <f aca="false">+[3]data1rev!S365</f>
        <v>0</v>
      </c>
      <c r="V366" s="8" t="n">
        <f aca="false">+[3]data1rev!T365</f>
        <v>0</v>
      </c>
      <c r="W366" s="8" t="n">
        <f aca="false">+[3]data1rev!U365</f>
        <v>0</v>
      </c>
      <c r="X366" s="8" t="n">
        <f aca="false">+[3]data1rev!V365</f>
        <v>0</v>
      </c>
      <c r="Y366" s="8" t="n">
        <f aca="false">+[3]data1rev!W365</f>
        <v>0</v>
      </c>
      <c r="Z366" s="8" t="n">
        <f aca="false">+[3]data1rev!X365</f>
        <v>0</v>
      </c>
      <c r="AA366" s="8" t="n">
        <f aca="false">+[3]data1rev!Y365</f>
        <v>0</v>
      </c>
      <c r="AB366" s="9"/>
      <c r="AC366" s="9"/>
      <c r="AD366" s="9"/>
      <c r="AE366" s="9"/>
      <c r="AF366" s="9"/>
      <c r="AG366" s="9"/>
      <c r="AH366" s="9"/>
      <c r="AI366" s="9"/>
      <c r="AJ366" s="9"/>
      <c r="AK366" s="1"/>
      <c r="AL366" s="1" t="e">
        <f aca="false">SUMPRODUCT(B366:AJ366,PVCapPrice)</f>
        <v>#DIV/0!</v>
      </c>
      <c r="AM366" s="1"/>
      <c r="AN366" s="1"/>
      <c r="AO366" s="1"/>
      <c r="AP366" s="1"/>
      <c r="AQ366" s="1"/>
    </row>
    <row r="367" customFormat="false" ht="11.25" hidden="false" customHeight="false" outlineLevel="0" collapsed="false">
      <c r="A367" s="1" t="n">
        <v>365</v>
      </c>
      <c r="B367" s="16"/>
      <c r="C367" s="8" t="n">
        <f aca="false">+[3]data1rev!A366</f>
        <v>21687.04</v>
      </c>
      <c r="D367" s="8" t="n">
        <f aca="false">+[3]data1rev!B366</f>
        <v>15575.226</v>
      </c>
      <c r="E367" s="8" t="n">
        <f aca="false">+[3]data1rev!C366</f>
        <v>13222.39</v>
      </c>
      <c r="F367" s="8" t="n">
        <f aca="false">+[3]data1rev!D366</f>
        <v>13061.89</v>
      </c>
      <c r="G367" s="8" t="n">
        <f aca="false">+[3]data1rev!E366</f>
        <v>13061.89</v>
      </c>
      <c r="H367" s="8" t="n">
        <f aca="false">+[3]data1rev!F366</f>
        <v>10821.156</v>
      </c>
      <c r="I367" s="8" t="n">
        <f aca="false">+[3]data1rev!G366</f>
        <v>10791.59</v>
      </c>
      <c r="J367" s="8" t="n">
        <f aca="false">+[3]data1rev!H366</f>
        <v>10791.59</v>
      </c>
      <c r="K367" s="8" t="n">
        <f aca="false">+[3]data1rev!I366</f>
        <v>10791.59</v>
      </c>
      <c r="L367" s="8" t="n">
        <f aca="false">+[3]data1rev!J366</f>
        <v>10821.156</v>
      </c>
      <c r="M367" s="8" t="n">
        <f aca="false">+[3]data1rev!K366</f>
        <v>10791.59</v>
      </c>
      <c r="N367" s="8" t="n">
        <f aca="false">+[3]data1rev!L366</f>
        <v>10791.59</v>
      </c>
      <c r="O367" s="8" t="n">
        <f aca="false">+[3]data1rev!M366</f>
        <v>10275.62</v>
      </c>
      <c r="P367" s="8" t="n">
        <f aca="false">+[3]data1rev!N366</f>
        <v>10129.416</v>
      </c>
      <c r="Q367" s="8" t="n">
        <f aca="false">+[3]data1rev!O366</f>
        <v>10101.74</v>
      </c>
      <c r="R367" s="8" t="n">
        <f aca="false">+[3]data1rev!P366</f>
        <v>0</v>
      </c>
      <c r="S367" s="8" t="n">
        <f aca="false">+[3]data1rev!Q366</f>
        <v>0</v>
      </c>
      <c r="T367" s="8" t="n">
        <f aca="false">+[3]data1rev!R366</f>
        <v>0</v>
      </c>
      <c r="U367" s="8" t="n">
        <f aca="false">+[3]data1rev!S366</f>
        <v>0</v>
      </c>
      <c r="V367" s="8" t="n">
        <f aca="false">+[3]data1rev!T366</f>
        <v>0</v>
      </c>
      <c r="W367" s="8" t="n">
        <f aca="false">+[3]data1rev!U366</f>
        <v>0</v>
      </c>
      <c r="X367" s="8" t="n">
        <f aca="false">+[3]data1rev!V366</f>
        <v>0</v>
      </c>
      <c r="Y367" s="8" t="n">
        <f aca="false">+[3]data1rev!W366</f>
        <v>0</v>
      </c>
      <c r="Z367" s="8" t="n">
        <f aca="false">+[3]data1rev!X366</f>
        <v>0</v>
      </c>
      <c r="AA367" s="8" t="n">
        <f aca="false">+[3]data1rev!Y366</f>
        <v>0</v>
      </c>
      <c r="AB367" s="9"/>
      <c r="AC367" s="9"/>
      <c r="AD367" s="9"/>
      <c r="AE367" s="9"/>
      <c r="AF367" s="9"/>
      <c r="AG367" s="9"/>
      <c r="AH367" s="9"/>
      <c r="AI367" s="9"/>
      <c r="AJ367" s="9"/>
      <c r="AK367" s="1"/>
      <c r="AL367" s="1" t="e">
        <f aca="false">SUMPRODUCT(B367:AJ367,PVCapPrice)</f>
        <v>#DIV/0!</v>
      </c>
      <c r="AM367" s="1"/>
      <c r="AN367" s="1"/>
      <c r="AO367" s="1"/>
      <c r="AP367" s="1"/>
      <c r="AQ367" s="1"/>
    </row>
    <row r="368" customFormat="false" ht="11.25" hidden="false" customHeight="false" outlineLevel="0" collapsed="false">
      <c r="A368" s="1" t="n">
        <v>366</v>
      </c>
      <c r="B368" s="16"/>
      <c r="C368" s="8" t="n">
        <f aca="false">+[3]data1rev!A367</f>
        <v>21687.04</v>
      </c>
      <c r="D368" s="8" t="n">
        <f aca="false">+[3]data1rev!B367</f>
        <v>15575.226</v>
      </c>
      <c r="E368" s="8" t="n">
        <f aca="false">+[3]data1rev!C367</f>
        <v>13222.39</v>
      </c>
      <c r="F368" s="8" t="n">
        <f aca="false">+[3]data1rev!D367</f>
        <v>13061.89</v>
      </c>
      <c r="G368" s="8" t="n">
        <f aca="false">+[3]data1rev!E367</f>
        <v>13061.89</v>
      </c>
      <c r="H368" s="8" t="n">
        <f aca="false">+[3]data1rev!F367</f>
        <v>10821.156</v>
      </c>
      <c r="I368" s="8" t="n">
        <f aca="false">+[3]data1rev!G367</f>
        <v>10791.59</v>
      </c>
      <c r="J368" s="8" t="n">
        <f aca="false">+[3]data1rev!H367</f>
        <v>10791.59</v>
      </c>
      <c r="K368" s="8" t="n">
        <f aca="false">+[3]data1rev!I367</f>
        <v>10791.59</v>
      </c>
      <c r="L368" s="8" t="n">
        <f aca="false">+[3]data1rev!J367</f>
        <v>10821.156</v>
      </c>
      <c r="M368" s="8" t="n">
        <f aca="false">+[3]data1rev!K367</f>
        <v>10791.59</v>
      </c>
      <c r="N368" s="8" t="n">
        <f aca="false">+[3]data1rev!L367</f>
        <v>10791.59</v>
      </c>
      <c r="O368" s="8" t="n">
        <f aca="false">+[3]data1rev!M367</f>
        <v>10275.62</v>
      </c>
      <c r="P368" s="8" t="n">
        <f aca="false">+[3]data1rev!N367</f>
        <v>10129.416</v>
      </c>
      <c r="Q368" s="8" t="n">
        <f aca="false">+[3]data1rev!O367</f>
        <v>10101.74</v>
      </c>
      <c r="R368" s="8" t="n">
        <f aca="false">+[3]data1rev!P367</f>
        <v>0</v>
      </c>
      <c r="S368" s="8" t="n">
        <f aca="false">+[3]data1rev!Q367</f>
        <v>0</v>
      </c>
      <c r="T368" s="8" t="n">
        <f aca="false">+[3]data1rev!R367</f>
        <v>0</v>
      </c>
      <c r="U368" s="8" t="n">
        <f aca="false">+[3]data1rev!S367</f>
        <v>0</v>
      </c>
      <c r="V368" s="8" t="n">
        <f aca="false">+[3]data1rev!T367</f>
        <v>0</v>
      </c>
      <c r="W368" s="8" t="n">
        <f aca="false">+[3]data1rev!U367</f>
        <v>0</v>
      </c>
      <c r="X368" s="8" t="n">
        <f aca="false">+[3]data1rev!V367</f>
        <v>0</v>
      </c>
      <c r="Y368" s="8" t="n">
        <f aca="false">+[3]data1rev!W367</f>
        <v>0</v>
      </c>
      <c r="Z368" s="8" t="n">
        <f aca="false">+[3]data1rev!X367</f>
        <v>0</v>
      </c>
      <c r="AA368" s="8" t="n">
        <f aca="false">+[3]data1rev!Y367</f>
        <v>0</v>
      </c>
      <c r="AB368" s="9"/>
      <c r="AC368" s="9"/>
      <c r="AD368" s="9"/>
      <c r="AE368" s="9"/>
      <c r="AF368" s="9"/>
      <c r="AG368" s="9"/>
      <c r="AH368" s="9"/>
      <c r="AI368" s="9"/>
      <c r="AJ368" s="9"/>
      <c r="AK368" s="1"/>
      <c r="AL368" s="1" t="e">
        <f aca="false">SUMPRODUCT(B368:AJ368,PVCapPrice)</f>
        <v>#DIV/0!</v>
      </c>
      <c r="AM368" s="1"/>
      <c r="AN368" s="1"/>
      <c r="AO368" s="1"/>
      <c r="AP368" s="1"/>
      <c r="AQ368" s="1"/>
    </row>
    <row r="369" customFormat="false" ht="11.25" hidden="false" customHeight="false" outlineLevel="0" collapsed="false">
      <c r="A369" s="1" t="n">
        <v>367</v>
      </c>
      <c r="B369" s="16"/>
      <c r="C369" s="8" t="n">
        <f aca="false">+[3]data1rev!A368</f>
        <v>21687.04</v>
      </c>
      <c r="D369" s="8" t="n">
        <f aca="false">+[3]data1rev!B368</f>
        <v>15575.226</v>
      </c>
      <c r="E369" s="8" t="n">
        <f aca="false">+[3]data1rev!C368</f>
        <v>13222.39</v>
      </c>
      <c r="F369" s="8" t="n">
        <f aca="false">+[3]data1rev!D368</f>
        <v>13061.89</v>
      </c>
      <c r="G369" s="8" t="n">
        <f aca="false">+[3]data1rev!E368</f>
        <v>13061.89</v>
      </c>
      <c r="H369" s="8" t="n">
        <f aca="false">+[3]data1rev!F368</f>
        <v>10821.156</v>
      </c>
      <c r="I369" s="8" t="n">
        <f aca="false">+[3]data1rev!G368</f>
        <v>10791.59</v>
      </c>
      <c r="J369" s="8" t="n">
        <f aca="false">+[3]data1rev!H368</f>
        <v>10791.59</v>
      </c>
      <c r="K369" s="8" t="n">
        <f aca="false">+[3]data1rev!I368</f>
        <v>10791.59</v>
      </c>
      <c r="L369" s="8" t="n">
        <f aca="false">+[3]data1rev!J368</f>
        <v>10821.156</v>
      </c>
      <c r="M369" s="8" t="n">
        <f aca="false">+[3]data1rev!K368</f>
        <v>10791.59</v>
      </c>
      <c r="N369" s="8" t="n">
        <f aca="false">+[3]data1rev!L368</f>
        <v>10791.59</v>
      </c>
      <c r="O369" s="8" t="n">
        <f aca="false">+[3]data1rev!M368</f>
        <v>10275.62</v>
      </c>
      <c r="P369" s="8" t="n">
        <f aca="false">+[3]data1rev!N368</f>
        <v>10129.416</v>
      </c>
      <c r="Q369" s="8" t="n">
        <f aca="false">+[3]data1rev!O368</f>
        <v>10101.74</v>
      </c>
      <c r="R369" s="8" t="n">
        <f aca="false">+[3]data1rev!P368</f>
        <v>0</v>
      </c>
      <c r="S369" s="8" t="n">
        <f aca="false">+[3]data1rev!Q368</f>
        <v>0</v>
      </c>
      <c r="T369" s="8" t="n">
        <f aca="false">+[3]data1rev!R368</f>
        <v>0</v>
      </c>
      <c r="U369" s="8" t="n">
        <f aca="false">+[3]data1rev!S368</f>
        <v>0</v>
      </c>
      <c r="V369" s="8" t="n">
        <f aca="false">+[3]data1rev!T368</f>
        <v>0</v>
      </c>
      <c r="W369" s="8" t="n">
        <f aca="false">+[3]data1rev!U368</f>
        <v>0</v>
      </c>
      <c r="X369" s="8" t="n">
        <f aca="false">+[3]data1rev!V368</f>
        <v>0</v>
      </c>
      <c r="Y369" s="8" t="n">
        <f aca="false">+[3]data1rev!W368</f>
        <v>0</v>
      </c>
      <c r="Z369" s="8" t="n">
        <f aca="false">+[3]data1rev!X368</f>
        <v>0</v>
      </c>
      <c r="AA369" s="8" t="n">
        <f aca="false">+[3]data1rev!Y368</f>
        <v>0</v>
      </c>
      <c r="AB369" s="9"/>
      <c r="AC369" s="9"/>
      <c r="AD369" s="9"/>
      <c r="AE369" s="9"/>
      <c r="AF369" s="9"/>
      <c r="AG369" s="9"/>
      <c r="AH369" s="9"/>
      <c r="AI369" s="9"/>
      <c r="AJ369" s="9"/>
      <c r="AK369" s="1"/>
      <c r="AL369" s="1" t="e">
        <f aca="false">SUMPRODUCT(B369:AJ369,PVCapPrice)</f>
        <v>#DIV/0!</v>
      </c>
      <c r="AM369" s="1"/>
      <c r="AN369" s="1"/>
      <c r="AO369" s="1"/>
      <c r="AP369" s="1"/>
      <c r="AQ369" s="1"/>
    </row>
    <row r="370" customFormat="false" ht="11.25" hidden="false" customHeight="false" outlineLevel="0" collapsed="false">
      <c r="A370" s="1" t="n">
        <v>368</v>
      </c>
      <c r="B370" s="16"/>
      <c r="C370" s="8" t="n">
        <f aca="false">+[3]data1rev!A369</f>
        <v>21687.04</v>
      </c>
      <c r="D370" s="8" t="n">
        <f aca="false">+[3]data1rev!B369</f>
        <v>15575.226</v>
      </c>
      <c r="E370" s="8" t="n">
        <f aca="false">+[3]data1rev!C369</f>
        <v>13222.39</v>
      </c>
      <c r="F370" s="8" t="n">
        <f aca="false">+[3]data1rev!D369</f>
        <v>13061.89</v>
      </c>
      <c r="G370" s="8" t="n">
        <f aca="false">+[3]data1rev!E369</f>
        <v>13061.89</v>
      </c>
      <c r="H370" s="8" t="n">
        <f aca="false">+[3]data1rev!F369</f>
        <v>10821.156</v>
      </c>
      <c r="I370" s="8" t="n">
        <f aca="false">+[3]data1rev!G369</f>
        <v>10791.59</v>
      </c>
      <c r="J370" s="8" t="n">
        <f aca="false">+[3]data1rev!H369</f>
        <v>10791.59</v>
      </c>
      <c r="K370" s="8" t="n">
        <f aca="false">+[3]data1rev!I369</f>
        <v>10791.59</v>
      </c>
      <c r="L370" s="8" t="n">
        <f aca="false">+[3]data1rev!J369</f>
        <v>10821.156</v>
      </c>
      <c r="M370" s="8" t="n">
        <f aca="false">+[3]data1rev!K369</f>
        <v>10791.59</v>
      </c>
      <c r="N370" s="8" t="n">
        <f aca="false">+[3]data1rev!L369</f>
        <v>10791.59</v>
      </c>
      <c r="O370" s="8" t="n">
        <f aca="false">+[3]data1rev!M369</f>
        <v>10275.62</v>
      </c>
      <c r="P370" s="8" t="n">
        <f aca="false">+[3]data1rev!N369</f>
        <v>10129.416</v>
      </c>
      <c r="Q370" s="8" t="n">
        <f aca="false">+[3]data1rev!O369</f>
        <v>10101.74</v>
      </c>
      <c r="R370" s="8" t="n">
        <f aca="false">+[3]data1rev!P369</f>
        <v>0</v>
      </c>
      <c r="S370" s="8" t="n">
        <f aca="false">+[3]data1rev!Q369</f>
        <v>0</v>
      </c>
      <c r="T370" s="8" t="n">
        <f aca="false">+[3]data1rev!R369</f>
        <v>0</v>
      </c>
      <c r="U370" s="8" t="n">
        <f aca="false">+[3]data1rev!S369</f>
        <v>0</v>
      </c>
      <c r="V370" s="8" t="n">
        <f aca="false">+[3]data1rev!T369</f>
        <v>0</v>
      </c>
      <c r="W370" s="8" t="n">
        <f aca="false">+[3]data1rev!U369</f>
        <v>0</v>
      </c>
      <c r="X370" s="8" t="n">
        <f aca="false">+[3]data1rev!V369</f>
        <v>0</v>
      </c>
      <c r="Y370" s="8" t="n">
        <f aca="false">+[3]data1rev!W369</f>
        <v>0</v>
      </c>
      <c r="Z370" s="8" t="n">
        <f aca="false">+[3]data1rev!X369</f>
        <v>0</v>
      </c>
      <c r="AA370" s="8" t="n">
        <f aca="false">+[3]data1rev!Y369</f>
        <v>0</v>
      </c>
      <c r="AB370" s="9"/>
      <c r="AC370" s="9"/>
      <c r="AD370" s="9"/>
      <c r="AE370" s="9"/>
      <c r="AF370" s="9"/>
      <c r="AG370" s="9"/>
      <c r="AH370" s="9"/>
      <c r="AI370" s="9"/>
      <c r="AJ370" s="9"/>
      <c r="AK370" s="1"/>
      <c r="AL370" s="1" t="e">
        <f aca="false">SUMPRODUCT(B370:AJ370,PVCapPrice)</f>
        <v>#DIV/0!</v>
      </c>
      <c r="AM370" s="1"/>
      <c r="AN370" s="1"/>
      <c r="AO370" s="1"/>
      <c r="AP370" s="1"/>
      <c r="AQ370" s="1"/>
    </row>
    <row r="371" customFormat="false" ht="11.25" hidden="false" customHeight="false" outlineLevel="0" collapsed="false">
      <c r="A371" s="1" t="n">
        <v>369</v>
      </c>
      <c r="B371" s="16"/>
      <c r="C371" s="8" t="n">
        <f aca="false">+[3]data1rev!A370</f>
        <v>21687.04</v>
      </c>
      <c r="D371" s="8" t="n">
        <f aca="false">+[3]data1rev!B370</f>
        <v>15575.226</v>
      </c>
      <c r="E371" s="8" t="n">
        <f aca="false">+[3]data1rev!C370</f>
        <v>13222.39</v>
      </c>
      <c r="F371" s="8" t="n">
        <f aca="false">+[3]data1rev!D370</f>
        <v>13061.89</v>
      </c>
      <c r="G371" s="8" t="n">
        <f aca="false">+[3]data1rev!E370</f>
        <v>13061.89</v>
      </c>
      <c r="H371" s="8" t="n">
        <f aca="false">+[3]data1rev!F370</f>
        <v>10821.156</v>
      </c>
      <c r="I371" s="8" t="n">
        <f aca="false">+[3]data1rev!G370</f>
        <v>10791.59</v>
      </c>
      <c r="J371" s="8" t="n">
        <f aca="false">+[3]data1rev!H370</f>
        <v>10791.59</v>
      </c>
      <c r="K371" s="8" t="n">
        <f aca="false">+[3]data1rev!I370</f>
        <v>10791.59</v>
      </c>
      <c r="L371" s="8" t="n">
        <f aca="false">+[3]data1rev!J370</f>
        <v>10821.156</v>
      </c>
      <c r="M371" s="8" t="n">
        <f aca="false">+[3]data1rev!K370</f>
        <v>10791.59</v>
      </c>
      <c r="N371" s="8" t="n">
        <f aca="false">+[3]data1rev!L370</f>
        <v>10791.59</v>
      </c>
      <c r="O371" s="8" t="n">
        <f aca="false">+[3]data1rev!M370</f>
        <v>10275.62</v>
      </c>
      <c r="P371" s="8" t="n">
        <f aca="false">+[3]data1rev!N370</f>
        <v>10129.416</v>
      </c>
      <c r="Q371" s="8" t="n">
        <f aca="false">+[3]data1rev!O370</f>
        <v>10101.74</v>
      </c>
      <c r="R371" s="8" t="n">
        <f aca="false">+[3]data1rev!P370</f>
        <v>0</v>
      </c>
      <c r="S371" s="8" t="n">
        <f aca="false">+[3]data1rev!Q370</f>
        <v>0</v>
      </c>
      <c r="T371" s="8" t="n">
        <f aca="false">+[3]data1rev!R370</f>
        <v>0</v>
      </c>
      <c r="U371" s="8" t="n">
        <f aca="false">+[3]data1rev!S370</f>
        <v>0</v>
      </c>
      <c r="V371" s="8" t="n">
        <f aca="false">+[3]data1rev!T370</f>
        <v>0</v>
      </c>
      <c r="W371" s="8" t="n">
        <f aca="false">+[3]data1rev!U370</f>
        <v>0</v>
      </c>
      <c r="X371" s="8" t="n">
        <f aca="false">+[3]data1rev!V370</f>
        <v>0</v>
      </c>
      <c r="Y371" s="8" t="n">
        <f aca="false">+[3]data1rev!W370</f>
        <v>0</v>
      </c>
      <c r="Z371" s="8" t="n">
        <f aca="false">+[3]data1rev!X370</f>
        <v>0</v>
      </c>
      <c r="AA371" s="8" t="n">
        <f aca="false">+[3]data1rev!Y370</f>
        <v>0</v>
      </c>
      <c r="AB371" s="9"/>
      <c r="AC371" s="9"/>
      <c r="AD371" s="9"/>
      <c r="AE371" s="9"/>
      <c r="AF371" s="9"/>
      <c r="AG371" s="9"/>
      <c r="AH371" s="9"/>
      <c r="AI371" s="9"/>
      <c r="AJ371" s="9"/>
      <c r="AK371" s="1"/>
      <c r="AL371" s="1" t="e">
        <f aca="false">SUMPRODUCT(B371:AJ371,PVCapPrice)</f>
        <v>#DIV/0!</v>
      </c>
      <c r="AM371" s="1"/>
      <c r="AN371" s="1"/>
      <c r="AO371" s="1"/>
      <c r="AP371" s="1"/>
      <c r="AQ371" s="1"/>
    </row>
    <row r="372" customFormat="false" ht="11.25" hidden="false" customHeight="false" outlineLevel="0" collapsed="false">
      <c r="A372" s="1" t="n">
        <v>370</v>
      </c>
      <c r="B372" s="16"/>
      <c r="C372" s="8" t="n">
        <f aca="false">+[3]data1rev!A371</f>
        <v>21687.04</v>
      </c>
      <c r="D372" s="8" t="n">
        <f aca="false">+[3]data1rev!B371</f>
        <v>15575.226</v>
      </c>
      <c r="E372" s="8" t="n">
        <f aca="false">+[3]data1rev!C371</f>
        <v>13222.39</v>
      </c>
      <c r="F372" s="8" t="n">
        <f aca="false">+[3]data1rev!D371</f>
        <v>13061.89</v>
      </c>
      <c r="G372" s="8" t="n">
        <f aca="false">+[3]data1rev!E371</f>
        <v>13061.89</v>
      </c>
      <c r="H372" s="8" t="n">
        <f aca="false">+[3]data1rev!F371</f>
        <v>10821.156</v>
      </c>
      <c r="I372" s="8" t="n">
        <f aca="false">+[3]data1rev!G371</f>
        <v>10791.59</v>
      </c>
      <c r="J372" s="8" t="n">
        <f aca="false">+[3]data1rev!H371</f>
        <v>10791.59</v>
      </c>
      <c r="K372" s="8" t="n">
        <f aca="false">+[3]data1rev!I371</f>
        <v>10791.59</v>
      </c>
      <c r="L372" s="8" t="n">
        <f aca="false">+[3]data1rev!J371</f>
        <v>10821.156</v>
      </c>
      <c r="M372" s="8" t="n">
        <f aca="false">+[3]data1rev!K371</f>
        <v>10791.59</v>
      </c>
      <c r="N372" s="8" t="n">
        <f aca="false">+[3]data1rev!L371</f>
        <v>10791.59</v>
      </c>
      <c r="O372" s="8" t="n">
        <f aca="false">+[3]data1rev!M371</f>
        <v>10275.62</v>
      </c>
      <c r="P372" s="8" t="n">
        <f aca="false">+[3]data1rev!N371</f>
        <v>10129.416</v>
      </c>
      <c r="Q372" s="8" t="n">
        <f aca="false">+[3]data1rev!O371</f>
        <v>10101.74</v>
      </c>
      <c r="R372" s="8" t="n">
        <f aca="false">+[3]data1rev!P371</f>
        <v>0</v>
      </c>
      <c r="S372" s="8" t="n">
        <f aca="false">+[3]data1rev!Q371</f>
        <v>0</v>
      </c>
      <c r="T372" s="8" t="n">
        <f aca="false">+[3]data1rev!R371</f>
        <v>0</v>
      </c>
      <c r="U372" s="8" t="n">
        <f aca="false">+[3]data1rev!S371</f>
        <v>0</v>
      </c>
      <c r="V372" s="8" t="n">
        <f aca="false">+[3]data1rev!T371</f>
        <v>0</v>
      </c>
      <c r="W372" s="8" t="n">
        <f aca="false">+[3]data1rev!U371</f>
        <v>0</v>
      </c>
      <c r="X372" s="8" t="n">
        <f aca="false">+[3]data1rev!V371</f>
        <v>0</v>
      </c>
      <c r="Y372" s="8" t="n">
        <f aca="false">+[3]data1rev!W371</f>
        <v>0</v>
      </c>
      <c r="Z372" s="8" t="n">
        <f aca="false">+[3]data1rev!X371</f>
        <v>0</v>
      </c>
      <c r="AA372" s="8" t="n">
        <f aca="false">+[3]data1rev!Y371</f>
        <v>0</v>
      </c>
      <c r="AB372" s="9"/>
      <c r="AC372" s="9"/>
      <c r="AD372" s="9"/>
      <c r="AE372" s="9"/>
      <c r="AF372" s="9"/>
      <c r="AG372" s="9"/>
      <c r="AH372" s="9"/>
      <c r="AI372" s="9"/>
      <c r="AJ372" s="9"/>
      <c r="AK372" s="1"/>
      <c r="AL372" s="1" t="e">
        <f aca="false">SUMPRODUCT(B372:AJ372,PVCapPrice)</f>
        <v>#DIV/0!</v>
      </c>
      <c r="AM372" s="1"/>
      <c r="AN372" s="1"/>
      <c r="AO372" s="1"/>
      <c r="AP372" s="1"/>
      <c r="AQ372" s="1"/>
    </row>
    <row r="373" customFormat="false" ht="11.25" hidden="false" customHeight="false" outlineLevel="0" collapsed="false">
      <c r="A373" s="1" t="n">
        <v>371</v>
      </c>
      <c r="B373" s="16"/>
      <c r="C373" s="8" t="n">
        <f aca="false">+[3]data1rev!A372</f>
        <v>21687.04</v>
      </c>
      <c r="D373" s="8" t="n">
        <f aca="false">+[3]data1rev!B372</f>
        <v>15575.226</v>
      </c>
      <c r="E373" s="8" t="n">
        <f aca="false">+[3]data1rev!C372</f>
        <v>13222.39</v>
      </c>
      <c r="F373" s="8" t="n">
        <f aca="false">+[3]data1rev!D372</f>
        <v>13061.89</v>
      </c>
      <c r="G373" s="8" t="n">
        <f aca="false">+[3]data1rev!E372</f>
        <v>13061.89</v>
      </c>
      <c r="H373" s="8" t="n">
        <f aca="false">+[3]data1rev!F372</f>
        <v>10821.156</v>
      </c>
      <c r="I373" s="8" t="n">
        <f aca="false">+[3]data1rev!G372</f>
        <v>10791.59</v>
      </c>
      <c r="J373" s="8" t="n">
        <f aca="false">+[3]data1rev!H372</f>
        <v>10791.59</v>
      </c>
      <c r="K373" s="8" t="n">
        <f aca="false">+[3]data1rev!I372</f>
        <v>10791.59</v>
      </c>
      <c r="L373" s="8" t="n">
        <f aca="false">+[3]data1rev!J372</f>
        <v>10821.156</v>
      </c>
      <c r="M373" s="8" t="n">
        <f aca="false">+[3]data1rev!K372</f>
        <v>10791.59</v>
      </c>
      <c r="N373" s="8" t="n">
        <f aca="false">+[3]data1rev!L372</f>
        <v>10791.59</v>
      </c>
      <c r="O373" s="8" t="n">
        <f aca="false">+[3]data1rev!M372</f>
        <v>10275.62</v>
      </c>
      <c r="P373" s="8" t="n">
        <f aca="false">+[3]data1rev!N372</f>
        <v>10129.416</v>
      </c>
      <c r="Q373" s="8" t="n">
        <f aca="false">+[3]data1rev!O372</f>
        <v>10101.74</v>
      </c>
      <c r="R373" s="8" t="n">
        <f aca="false">+[3]data1rev!P372</f>
        <v>0</v>
      </c>
      <c r="S373" s="8" t="n">
        <f aca="false">+[3]data1rev!Q372</f>
        <v>0</v>
      </c>
      <c r="T373" s="8" t="n">
        <f aca="false">+[3]data1rev!R372</f>
        <v>0</v>
      </c>
      <c r="U373" s="8" t="n">
        <f aca="false">+[3]data1rev!S372</f>
        <v>0</v>
      </c>
      <c r="V373" s="8" t="n">
        <f aca="false">+[3]data1rev!T372</f>
        <v>0</v>
      </c>
      <c r="W373" s="8" t="n">
        <f aca="false">+[3]data1rev!U372</f>
        <v>0</v>
      </c>
      <c r="X373" s="8" t="n">
        <f aca="false">+[3]data1rev!V372</f>
        <v>0</v>
      </c>
      <c r="Y373" s="8" t="n">
        <f aca="false">+[3]data1rev!W372</f>
        <v>0</v>
      </c>
      <c r="Z373" s="8" t="n">
        <f aca="false">+[3]data1rev!X372</f>
        <v>0</v>
      </c>
      <c r="AA373" s="8" t="n">
        <f aca="false">+[3]data1rev!Y372</f>
        <v>0</v>
      </c>
      <c r="AB373" s="9"/>
      <c r="AC373" s="9"/>
      <c r="AD373" s="9"/>
      <c r="AE373" s="9"/>
      <c r="AF373" s="9"/>
      <c r="AG373" s="9"/>
      <c r="AH373" s="9"/>
      <c r="AI373" s="9"/>
      <c r="AJ373" s="9"/>
      <c r="AK373" s="1"/>
      <c r="AL373" s="1" t="e">
        <f aca="false">SUMPRODUCT(B373:AJ373,PVCapPrice)</f>
        <v>#DIV/0!</v>
      </c>
      <c r="AM373" s="1"/>
      <c r="AN373" s="1"/>
      <c r="AO373" s="1"/>
      <c r="AP373" s="1"/>
      <c r="AQ373" s="1"/>
    </row>
    <row r="374" customFormat="false" ht="11.25" hidden="false" customHeight="false" outlineLevel="0" collapsed="false">
      <c r="A374" s="1" t="n">
        <v>372</v>
      </c>
      <c r="B374" s="16"/>
      <c r="C374" s="8" t="n">
        <f aca="false">+[3]data1rev!A373</f>
        <v>21687.04</v>
      </c>
      <c r="D374" s="8" t="n">
        <f aca="false">+[3]data1rev!B373</f>
        <v>15575.226</v>
      </c>
      <c r="E374" s="8" t="n">
        <f aca="false">+[3]data1rev!C373</f>
        <v>13222.39</v>
      </c>
      <c r="F374" s="8" t="n">
        <f aca="false">+[3]data1rev!D373</f>
        <v>13061.89</v>
      </c>
      <c r="G374" s="8" t="n">
        <f aca="false">+[3]data1rev!E373</f>
        <v>13061.89</v>
      </c>
      <c r="H374" s="8" t="n">
        <f aca="false">+[3]data1rev!F373</f>
        <v>10821.156</v>
      </c>
      <c r="I374" s="8" t="n">
        <f aca="false">+[3]data1rev!G373</f>
        <v>10791.59</v>
      </c>
      <c r="J374" s="8" t="n">
        <f aca="false">+[3]data1rev!H373</f>
        <v>10791.59</v>
      </c>
      <c r="K374" s="8" t="n">
        <f aca="false">+[3]data1rev!I373</f>
        <v>10791.59</v>
      </c>
      <c r="L374" s="8" t="n">
        <f aca="false">+[3]data1rev!J373</f>
        <v>10821.156</v>
      </c>
      <c r="M374" s="8" t="n">
        <f aca="false">+[3]data1rev!K373</f>
        <v>10791.59</v>
      </c>
      <c r="N374" s="8" t="n">
        <f aca="false">+[3]data1rev!L373</f>
        <v>10791.59</v>
      </c>
      <c r="O374" s="8" t="n">
        <f aca="false">+[3]data1rev!M373</f>
        <v>10275.62</v>
      </c>
      <c r="P374" s="8" t="n">
        <f aca="false">+[3]data1rev!N373</f>
        <v>10129.416</v>
      </c>
      <c r="Q374" s="8" t="n">
        <f aca="false">+[3]data1rev!O373</f>
        <v>10101.74</v>
      </c>
      <c r="R374" s="8" t="n">
        <f aca="false">+[3]data1rev!P373</f>
        <v>0</v>
      </c>
      <c r="S374" s="8" t="n">
        <f aca="false">+[3]data1rev!Q373</f>
        <v>0</v>
      </c>
      <c r="T374" s="8" t="n">
        <f aca="false">+[3]data1rev!R373</f>
        <v>0</v>
      </c>
      <c r="U374" s="8" t="n">
        <f aca="false">+[3]data1rev!S373</f>
        <v>0</v>
      </c>
      <c r="V374" s="8" t="n">
        <f aca="false">+[3]data1rev!T373</f>
        <v>0</v>
      </c>
      <c r="W374" s="8" t="n">
        <f aca="false">+[3]data1rev!U373</f>
        <v>0</v>
      </c>
      <c r="X374" s="8" t="n">
        <f aca="false">+[3]data1rev!V373</f>
        <v>0</v>
      </c>
      <c r="Y374" s="8" t="n">
        <f aca="false">+[3]data1rev!W373</f>
        <v>0</v>
      </c>
      <c r="Z374" s="8" t="n">
        <f aca="false">+[3]data1rev!X373</f>
        <v>0</v>
      </c>
      <c r="AA374" s="8" t="n">
        <f aca="false">+[3]data1rev!Y373</f>
        <v>0</v>
      </c>
      <c r="AB374" s="9"/>
      <c r="AC374" s="9"/>
      <c r="AD374" s="9"/>
      <c r="AE374" s="9"/>
      <c r="AF374" s="9"/>
      <c r="AG374" s="9"/>
      <c r="AH374" s="9"/>
      <c r="AI374" s="9"/>
      <c r="AJ374" s="9"/>
      <c r="AK374" s="1"/>
      <c r="AL374" s="1" t="e">
        <f aca="false">SUMPRODUCT(B374:AJ374,PVCapPrice)</f>
        <v>#DIV/0!</v>
      </c>
      <c r="AM374" s="1"/>
      <c r="AN374" s="1"/>
      <c r="AO374" s="1"/>
      <c r="AP374" s="1"/>
      <c r="AQ374" s="1"/>
    </row>
    <row r="375" customFormat="false" ht="11.25" hidden="false" customHeight="false" outlineLevel="0" collapsed="false">
      <c r="A375" s="1" t="n">
        <v>373</v>
      </c>
      <c r="B375" s="16"/>
      <c r="C375" s="8" t="n">
        <f aca="false">+[3]data1rev!A374</f>
        <v>21687.04</v>
      </c>
      <c r="D375" s="8" t="n">
        <f aca="false">+[3]data1rev!B374</f>
        <v>15575.226</v>
      </c>
      <c r="E375" s="8" t="n">
        <f aca="false">+[3]data1rev!C374</f>
        <v>13222.39</v>
      </c>
      <c r="F375" s="8" t="n">
        <f aca="false">+[3]data1rev!D374</f>
        <v>13061.89</v>
      </c>
      <c r="G375" s="8" t="n">
        <f aca="false">+[3]data1rev!E374</f>
        <v>13061.89</v>
      </c>
      <c r="H375" s="8" t="n">
        <f aca="false">+[3]data1rev!F374</f>
        <v>10821.156</v>
      </c>
      <c r="I375" s="8" t="n">
        <f aca="false">+[3]data1rev!G374</f>
        <v>10791.59</v>
      </c>
      <c r="J375" s="8" t="n">
        <f aca="false">+[3]data1rev!H374</f>
        <v>10791.59</v>
      </c>
      <c r="K375" s="8" t="n">
        <f aca="false">+[3]data1rev!I374</f>
        <v>10791.59</v>
      </c>
      <c r="L375" s="8" t="n">
        <f aca="false">+[3]data1rev!J374</f>
        <v>10821.156</v>
      </c>
      <c r="M375" s="8" t="n">
        <f aca="false">+[3]data1rev!K374</f>
        <v>10791.59</v>
      </c>
      <c r="N375" s="8" t="n">
        <f aca="false">+[3]data1rev!L374</f>
        <v>10791.59</v>
      </c>
      <c r="O375" s="8" t="n">
        <f aca="false">+[3]data1rev!M374</f>
        <v>10275.62</v>
      </c>
      <c r="P375" s="8" t="n">
        <f aca="false">+[3]data1rev!N374</f>
        <v>10129.416</v>
      </c>
      <c r="Q375" s="8" t="n">
        <f aca="false">+[3]data1rev!O374</f>
        <v>10101.74</v>
      </c>
      <c r="R375" s="8" t="n">
        <f aca="false">+[3]data1rev!P374</f>
        <v>0</v>
      </c>
      <c r="S375" s="8" t="n">
        <f aca="false">+[3]data1rev!Q374</f>
        <v>0</v>
      </c>
      <c r="T375" s="8" t="n">
        <f aca="false">+[3]data1rev!R374</f>
        <v>0</v>
      </c>
      <c r="U375" s="8" t="n">
        <f aca="false">+[3]data1rev!S374</f>
        <v>0</v>
      </c>
      <c r="V375" s="8" t="n">
        <f aca="false">+[3]data1rev!T374</f>
        <v>0</v>
      </c>
      <c r="W375" s="8" t="n">
        <f aca="false">+[3]data1rev!U374</f>
        <v>0</v>
      </c>
      <c r="X375" s="8" t="n">
        <f aca="false">+[3]data1rev!V374</f>
        <v>0</v>
      </c>
      <c r="Y375" s="8" t="n">
        <f aca="false">+[3]data1rev!W374</f>
        <v>0</v>
      </c>
      <c r="Z375" s="8" t="n">
        <f aca="false">+[3]data1rev!X374</f>
        <v>0</v>
      </c>
      <c r="AA375" s="8" t="n">
        <f aca="false">+[3]data1rev!Y374</f>
        <v>0</v>
      </c>
      <c r="AB375" s="9"/>
      <c r="AC375" s="9"/>
      <c r="AD375" s="9"/>
      <c r="AE375" s="9"/>
      <c r="AF375" s="9"/>
      <c r="AG375" s="9"/>
      <c r="AH375" s="9"/>
      <c r="AI375" s="9"/>
      <c r="AJ375" s="9"/>
      <c r="AK375" s="1"/>
      <c r="AL375" s="1" t="e">
        <f aca="false">SUMPRODUCT(B375:AJ375,PVCapPrice)</f>
        <v>#DIV/0!</v>
      </c>
      <c r="AM375" s="1"/>
      <c r="AN375" s="1"/>
      <c r="AO375" s="1"/>
      <c r="AP375" s="1"/>
      <c r="AQ375" s="1"/>
    </row>
    <row r="376" customFormat="false" ht="11.25" hidden="false" customHeight="false" outlineLevel="0" collapsed="false">
      <c r="A376" s="1" t="n">
        <v>374</v>
      </c>
      <c r="B376" s="16"/>
      <c r="C376" s="8" t="n">
        <f aca="false">+[3]data1rev!A375</f>
        <v>21687.04</v>
      </c>
      <c r="D376" s="8" t="n">
        <f aca="false">+[3]data1rev!B375</f>
        <v>15575.226</v>
      </c>
      <c r="E376" s="8" t="n">
        <f aca="false">+[3]data1rev!C375</f>
        <v>13222.39</v>
      </c>
      <c r="F376" s="8" t="n">
        <f aca="false">+[3]data1rev!D375</f>
        <v>13061.89</v>
      </c>
      <c r="G376" s="8" t="n">
        <f aca="false">+[3]data1rev!E375</f>
        <v>13061.89</v>
      </c>
      <c r="H376" s="8" t="n">
        <f aca="false">+[3]data1rev!F375</f>
        <v>10821.156</v>
      </c>
      <c r="I376" s="8" t="n">
        <f aca="false">+[3]data1rev!G375</f>
        <v>10791.59</v>
      </c>
      <c r="J376" s="8" t="n">
        <f aca="false">+[3]data1rev!H375</f>
        <v>10791.59</v>
      </c>
      <c r="K376" s="8" t="n">
        <f aca="false">+[3]data1rev!I375</f>
        <v>10791.59</v>
      </c>
      <c r="L376" s="8" t="n">
        <f aca="false">+[3]data1rev!J375</f>
        <v>10821.156</v>
      </c>
      <c r="M376" s="8" t="n">
        <f aca="false">+[3]data1rev!K375</f>
        <v>10791.59</v>
      </c>
      <c r="N376" s="8" t="n">
        <f aca="false">+[3]data1rev!L375</f>
        <v>10791.59</v>
      </c>
      <c r="O376" s="8" t="n">
        <f aca="false">+[3]data1rev!M375</f>
        <v>10275.62</v>
      </c>
      <c r="P376" s="8" t="n">
        <f aca="false">+[3]data1rev!N375</f>
        <v>10129.416</v>
      </c>
      <c r="Q376" s="8" t="n">
        <f aca="false">+[3]data1rev!O375</f>
        <v>10101.74</v>
      </c>
      <c r="R376" s="8" t="n">
        <f aca="false">+[3]data1rev!P375</f>
        <v>0</v>
      </c>
      <c r="S376" s="8" t="n">
        <f aca="false">+[3]data1rev!Q375</f>
        <v>0</v>
      </c>
      <c r="T376" s="8" t="n">
        <f aca="false">+[3]data1rev!R375</f>
        <v>0</v>
      </c>
      <c r="U376" s="8" t="n">
        <f aca="false">+[3]data1rev!S375</f>
        <v>0</v>
      </c>
      <c r="V376" s="8" t="n">
        <f aca="false">+[3]data1rev!T375</f>
        <v>0</v>
      </c>
      <c r="W376" s="8" t="n">
        <f aca="false">+[3]data1rev!U375</f>
        <v>0</v>
      </c>
      <c r="X376" s="8" t="n">
        <f aca="false">+[3]data1rev!V375</f>
        <v>0</v>
      </c>
      <c r="Y376" s="8" t="n">
        <f aca="false">+[3]data1rev!W375</f>
        <v>0</v>
      </c>
      <c r="Z376" s="8" t="n">
        <f aca="false">+[3]data1rev!X375</f>
        <v>0</v>
      </c>
      <c r="AA376" s="8" t="n">
        <f aca="false">+[3]data1rev!Y375</f>
        <v>0</v>
      </c>
      <c r="AB376" s="9"/>
      <c r="AC376" s="9"/>
      <c r="AD376" s="9"/>
      <c r="AE376" s="9"/>
      <c r="AF376" s="9"/>
      <c r="AG376" s="9"/>
      <c r="AH376" s="9"/>
      <c r="AI376" s="9"/>
      <c r="AJ376" s="9"/>
      <c r="AK376" s="1"/>
      <c r="AL376" s="1" t="e">
        <f aca="false">SUMPRODUCT(B376:AJ376,PVCapPrice)</f>
        <v>#DIV/0!</v>
      </c>
      <c r="AM376" s="1"/>
      <c r="AN376" s="1"/>
      <c r="AO376" s="1"/>
      <c r="AP376" s="1"/>
      <c r="AQ376" s="1"/>
    </row>
    <row r="377" customFormat="false" ht="11.25" hidden="false" customHeight="false" outlineLevel="0" collapsed="false">
      <c r="A377" s="1" t="n">
        <v>375</v>
      </c>
      <c r="B377" s="16"/>
      <c r="C377" s="8" t="n">
        <f aca="false">+[3]data1rev!A376</f>
        <v>21687.04</v>
      </c>
      <c r="D377" s="8" t="n">
        <f aca="false">+[3]data1rev!B376</f>
        <v>15575.226</v>
      </c>
      <c r="E377" s="8" t="n">
        <f aca="false">+[3]data1rev!C376</f>
        <v>13222.39</v>
      </c>
      <c r="F377" s="8" t="n">
        <f aca="false">+[3]data1rev!D376</f>
        <v>13061.89</v>
      </c>
      <c r="G377" s="8" t="n">
        <f aca="false">+[3]data1rev!E376</f>
        <v>13061.89</v>
      </c>
      <c r="H377" s="8" t="n">
        <f aca="false">+[3]data1rev!F376</f>
        <v>10821.156</v>
      </c>
      <c r="I377" s="8" t="n">
        <f aca="false">+[3]data1rev!G376</f>
        <v>10791.59</v>
      </c>
      <c r="J377" s="8" t="n">
        <f aca="false">+[3]data1rev!H376</f>
        <v>10791.59</v>
      </c>
      <c r="K377" s="8" t="n">
        <f aca="false">+[3]data1rev!I376</f>
        <v>10791.59</v>
      </c>
      <c r="L377" s="8" t="n">
        <f aca="false">+[3]data1rev!J376</f>
        <v>10821.156</v>
      </c>
      <c r="M377" s="8" t="n">
        <f aca="false">+[3]data1rev!K376</f>
        <v>10791.59</v>
      </c>
      <c r="N377" s="8" t="n">
        <f aca="false">+[3]data1rev!L376</f>
        <v>10791.59</v>
      </c>
      <c r="O377" s="8" t="n">
        <f aca="false">+[3]data1rev!M376</f>
        <v>10275.62</v>
      </c>
      <c r="P377" s="8" t="n">
        <f aca="false">+[3]data1rev!N376</f>
        <v>10129.416</v>
      </c>
      <c r="Q377" s="8" t="n">
        <f aca="false">+[3]data1rev!O376</f>
        <v>10101.74</v>
      </c>
      <c r="R377" s="8" t="n">
        <f aca="false">+[3]data1rev!P376</f>
        <v>0</v>
      </c>
      <c r="S377" s="8" t="n">
        <f aca="false">+[3]data1rev!Q376</f>
        <v>0</v>
      </c>
      <c r="T377" s="8" t="n">
        <f aca="false">+[3]data1rev!R376</f>
        <v>0</v>
      </c>
      <c r="U377" s="8" t="n">
        <f aca="false">+[3]data1rev!S376</f>
        <v>0</v>
      </c>
      <c r="V377" s="8" t="n">
        <f aca="false">+[3]data1rev!T376</f>
        <v>0</v>
      </c>
      <c r="W377" s="8" t="n">
        <f aca="false">+[3]data1rev!U376</f>
        <v>0</v>
      </c>
      <c r="X377" s="8" t="n">
        <f aca="false">+[3]data1rev!V376</f>
        <v>0</v>
      </c>
      <c r="Y377" s="8" t="n">
        <f aca="false">+[3]data1rev!W376</f>
        <v>0</v>
      </c>
      <c r="Z377" s="8" t="n">
        <f aca="false">+[3]data1rev!X376</f>
        <v>0</v>
      </c>
      <c r="AA377" s="8" t="n">
        <f aca="false">+[3]data1rev!Y376</f>
        <v>0</v>
      </c>
      <c r="AB377" s="9"/>
      <c r="AC377" s="9"/>
      <c r="AD377" s="9"/>
      <c r="AE377" s="9"/>
      <c r="AF377" s="9"/>
      <c r="AG377" s="9"/>
      <c r="AH377" s="9"/>
      <c r="AI377" s="9"/>
      <c r="AJ377" s="9"/>
      <c r="AK377" s="1"/>
      <c r="AL377" s="1" t="e">
        <f aca="false">SUMPRODUCT(B377:AJ377,PVCapPrice)</f>
        <v>#DIV/0!</v>
      </c>
      <c r="AM377" s="1"/>
      <c r="AN377" s="1"/>
      <c r="AO377" s="1"/>
      <c r="AP377" s="1"/>
      <c r="AQ377" s="1"/>
    </row>
    <row r="378" customFormat="false" ht="11.25" hidden="false" customHeight="false" outlineLevel="0" collapsed="false">
      <c r="A378" s="1" t="n">
        <v>376</v>
      </c>
      <c r="B378" s="16"/>
      <c r="C378" s="8" t="n">
        <f aca="false">+[3]data1rev!A377</f>
        <v>21687.04</v>
      </c>
      <c r="D378" s="8" t="n">
        <f aca="false">+[3]data1rev!B377</f>
        <v>15575.226</v>
      </c>
      <c r="E378" s="8" t="n">
        <f aca="false">+[3]data1rev!C377</f>
        <v>13222.39</v>
      </c>
      <c r="F378" s="8" t="n">
        <f aca="false">+[3]data1rev!D377</f>
        <v>13061.89</v>
      </c>
      <c r="G378" s="8" t="n">
        <f aca="false">+[3]data1rev!E377</f>
        <v>13061.89</v>
      </c>
      <c r="H378" s="8" t="n">
        <f aca="false">+[3]data1rev!F377</f>
        <v>10821.156</v>
      </c>
      <c r="I378" s="8" t="n">
        <f aca="false">+[3]data1rev!G377</f>
        <v>10791.59</v>
      </c>
      <c r="J378" s="8" t="n">
        <f aca="false">+[3]data1rev!H377</f>
        <v>10791.59</v>
      </c>
      <c r="K378" s="8" t="n">
        <f aca="false">+[3]data1rev!I377</f>
        <v>10791.59</v>
      </c>
      <c r="L378" s="8" t="n">
        <f aca="false">+[3]data1rev!J377</f>
        <v>10821.156</v>
      </c>
      <c r="M378" s="8" t="n">
        <f aca="false">+[3]data1rev!K377</f>
        <v>10791.59</v>
      </c>
      <c r="N378" s="8" t="n">
        <f aca="false">+[3]data1rev!L377</f>
        <v>10791.59</v>
      </c>
      <c r="O378" s="8" t="n">
        <f aca="false">+[3]data1rev!M377</f>
        <v>10275.62</v>
      </c>
      <c r="P378" s="8" t="n">
        <f aca="false">+[3]data1rev!N377</f>
        <v>10129.416</v>
      </c>
      <c r="Q378" s="8" t="n">
        <f aca="false">+[3]data1rev!O377</f>
        <v>10101.74</v>
      </c>
      <c r="R378" s="8" t="n">
        <f aca="false">+[3]data1rev!P377</f>
        <v>0</v>
      </c>
      <c r="S378" s="8" t="n">
        <f aca="false">+[3]data1rev!Q377</f>
        <v>0</v>
      </c>
      <c r="T378" s="8" t="n">
        <f aca="false">+[3]data1rev!R377</f>
        <v>0</v>
      </c>
      <c r="U378" s="8" t="n">
        <f aca="false">+[3]data1rev!S377</f>
        <v>0</v>
      </c>
      <c r="V378" s="8" t="n">
        <f aca="false">+[3]data1rev!T377</f>
        <v>0</v>
      </c>
      <c r="W378" s="8" t="n">
        <f aca="false">+[3]data1rev!U377</f>
        <v>0</v>
      </c>
      <c r="X378" s="8" t="n">
        <f aca="false">+[3]data1rev!V377</f>
        <v>0</v>
      </c>
      <c r="Y378" s="8" t="n">
        <f aca="false">+[3]data1rev!W377</f>
        <v>0</v>
      </c>
      <c r="Z378" s="8" t="n">
        <f aca="false">+[3]data1rev!X377</f>
        <v>0</v>
      </c>
      <c r="AA378" s="8" t="n">
        <f aca="false">+[3]data1rev!Y377</f>
        <v>0</v>
      </c>
      <c r="AB378" s="9"/>
      <c r="AC378" s="9"/>
      <c r="AD378" s="9"/>
      <c r="AE378" s="9"/>
      <c r="AF378" s="9"/>
      <c r="AG378" s="9"/>
      <c r="AH378" s="9"/>
      <c r="AI378" s="9"/>
      <c r="AJ378" s="9"/>
      <c r="AK378" s="1"/>
      <c r="AL378" s="1" t="e">
        <f aca="false">SUMPRODUCT(B378:AJ378,PVCapPrice)</f>
        <v>#DIV/0!</v>
      </c>
      <c r="AM378" s="1"/>
      <c r="AN378" s="1"/>
      <c r="AO378" s="1"/>
      <c r="AP378" s="1"/>
      <c r="AQ378" s="1"/>
    </row>
    <row r="379" customFormat="false" ht="11.25" hidden="false" customHeight="false" outlineLevel="0" collapsed="false">
      <c r="A379" s="1" t="n">
        <v>377</v>
      </c>
      <c r="B379" s="16"/>
      <c r="C379" s="8" t="n">
        <f aca="false">+[3]data1rev!A378</f>
        <v>21687.04</v>
      </c>
      <c r="D379" s="8" t="n">
        <f aca="false">+[3]data1rev!B378</f>
        <v>15575.226</v>
      </c>
      <c r="E379" s="8" t="n">
        <f aca="false">+[3]data1rev!C378</f>
        <v>13222.39</v>
      </c>
      <c r="F379" s="8" t="n">
        <f aca="false">+[3]data1rev!D378</f>
        <v>13061.89</v>
      </c>
      <c r="G379" s="8" t="n">
        <f aca="false">+[3]data1rev!E378</f>
        <v>13061.89</v>
      </c>
      <c r="H379" s="8" t="n">
        <f aca="false">+[3]data1rev!F378</f>
        <v>10821.156</v>
      </c>
      <c r="I379" s="8" t="n">
        <f aca="false">+[3]data1rev!G378</f>
        <v>10791.59</v>
      </c>
      <c r="J379" s="8" t="n">
        <f aca="false">+[3]data1rev!H378</f>
        <v>10791.59</v>
      </c>
      <c r="K379" s="8" t="n">
        <f aca="false">+[3]data1rev!I378</f>
        <v>10791.59</v>
      </c>
      <c r="L379" s="8" t="n">
        <f aca="false">+[3]data1rev!J378</f>
        <v>10821.156</v>
      </c>
      <c r="M379" s="8" t="n">
        <f aca="false">+[3]data1rev!K378</f>
        <v>10791.59</v>
      </c>
      <c r="N379" s="8" t="n">
        <f aca="false">+[3]data1rev!L378</f>
        <v>10791.59</v>
      </c>
      <c r="O379" s="8" t="n">
        <f aca="false">+[3]data1rev!M378</f>
        <v>10275.62</v>
      </c>
      <c r="P379" s="8" t="n">
        <f aca="false">+[3]data1rev!N378</f>
        <v>10129.416</v>
      </c>
      <c r="Q379" s="8" t="n">
        <f aca="false">+[3]data1rev!O378</f>
        <v>10101.74</v>
      </c>
      <c r="R379" s="8" t="n">
        <f aca="false">+[3]data1rev!P378</f>
        <v>0</v>
      </c>
      <c r="S379" s="8" t="n">
        <f aca="false">+[3]data1rev!Q378</f>
        <v>0</v>
      </c>
      <c r="T379" s="8" t="n">
        <f aca="false">+[3]data1rev!R378</f>
        <v>0</v>
      </c>
      <c r="U379" s="8" t="n">
        <f aca="false">+[3]data1rev!S378</f>
        <v>0</v>
      </c>
      <c r="V379" s="8" t="n">
        <f aca="false">+[3]data1rev!T378</f>
        <v>0</v>
      </c>
      <c r="W379" s="8" t="n">
        <f aca="false">+[3]data1rev!U378</f>
        <v>0</v>
      </c>
      <c r="X379" s="8" t="n">
        <f aca="false">+[3]data1rev!V378</f>
        <v>0</v>
      </c>
      <c r="Y379" s="8" t="n">
        <f aca="false">+[3]data1rev!W378</f>
        <v>0</v>
      </c>
      <c r="Z379" s="8" t="n">
        <f aca="false">+[3]data1rev!X378</f>
        <v>0</v>
      </c>
      <c r="AA379" s="8" t="n">
        <f aca="false">+[3]data1rev!Y378</f>
        <v>0</v>
      </c>
      <c r="AB379" s="9"/>
      <c r="AC379" s="9"/>
      <c r="AD379" s="9"/>
      <c r="AE379" s="9"/>
      <c r="AF379" s="9"/>
      <c r="AG379" s="9"/>
      <c r="AH379" s="9"/>
      <c r="AI379" s="9"/>
      <c r="AJ379" s="9"/>
      <c r="AK379" s="1"/>
      <c r="AL379" s="1" t="e">
        <f aca="false">SUMPRODUCT(B379:AJ379,PVCapPrice)</f>
        <v>#DIV/0!</v>
      </c>
      <c r="AM379" s="1"/>
      <c r="AN379" s="1"/>
      <c r="AO379" s="1"/>
      <c r="AP379" s="1"/>
      <c r="AQ379" s="1"/>
    </row>
    <row r="380" customFormat="false" ht="11.25" hidden="false" customHeight="false" outlineLevel="0" collapsed="false">
      <c r="A380" s="1" t="n">
        <v>378</v>
      </c>
      <c r="B380" s="16"/>
      <c r="C380" s="8" t="n">
        <f aca="false">+[3]data1rev!A379</f>
        <v>21687.04</v>
      </c>
      <c r="D380" s="8" t="n">
        <f aca="false">+[3]data1rev!B379</f>
        <v>15575.226</v>
      </c>
      <c r="E380" s="8" t="n">
        <f aca="false">+[3]data1rev!C379</f>
        <v>13222.39</v>
      </c>
      <c r="F380" s="8" t="n">
        <f aca="false">+[3]data1rev!D379</f>
        <v>13061.89</v>
      </c>
      <c r="G380" s="8" t="n">
        <f aca="false">+[3]data1rev!E379</f>
        <v>13061.89</v>
      </c>
      <c r="H380" s="8" t="n">
        <f aca="false">+[3]data1rev!F379</f>
        <v>10821.156</v>
      </c>
      <c r="I380" s="8" t="n">
        <f aca="false">+[3]data1rev!G379</f>
        <v>10791.59</v>
      </c>
      <c r="J380" s="8" t="n">
        <f aca="false">+[3]data1rev!H379</f>
        <v>10791.59</v>
      </c>
      <c r="K380" s="8" t="n">
        <f aca="false">+[3]data1rev!I379</f>
        <v>10791.59</v>
      </c>
      <c r="L380" s="8" t="n">
        <f aca="false">+[3]data1rev!J379</f>
        <v>10821.156</v>
      </c>
      <c r="M380" s="8" t="n">
        <f aca="false">+[3]data1rev!K379</f>
        <v>10791.59</v>
      </c>
      <c r="N380" s="8" t="n">
        <f aca="false">+[3]data1rev!L379</f>
        <v>10791.59</v>
      </c>
      <c r="O380" s="8" t="n">
        <f aca="false">+[3]data1rev!M379</f>
        <v>10275.62</v>
      </c>
      <c r="P380" s="8" t="n">
        <f aca="false">+[3]data1rev!N379</f>
        <v>10129.416</v>
      </c>
      <c r="Q380" s="8" t="n">
        <f aca="false">+[3]data1rev!O379</f>
        <v>10101.74</v>
      </c>
      <c r="R380" s="8" t="n">
        <f aca="false">+[3]data1rev!P379</f>
        <v>0</v>
      </c>
      <c r="S380" s="8" t="n">
        <f aca="false">+[3]data1rev!Q379</f>
        <v>0</v>
      </c>
      <c r="T380" s="8" t="n">
        <f aca="false">+[3]data1rev!R379</f>
        <v>0</v>
      </c>
      <c r="U380" s="8" t="n">
        <f aca="false">+[3]data1rev!S379</f>
        <v>0</v>
      </c>
      <c r="V380" s="8" t="n">
        <f aca="false">+[3]data1rev!T379</f>
        <v>0</v>
      </c>
      <c r="W380" s="8" t="n">
        <f aca="false">+[3]data1rev!U379</f>
        <v>0</v>
      </c>
      <c r="X380" s="8" t="n">
        <f aca="false">+[3]data1rev!V379</f>
        <v>0</v>
      </c>
      <c r="Y380" s="8" t="n">
        <f aca="false">+[3]data1rev!W379</f>
        <v>0</v>
      </c>
      <c r="Z380" s="8" t="n">
        <f aca="false">+[3]data1rev!X379</f>
        <v>0</v>
      </c>
      <c r="AA380" s="8" t="n">
        <f aca="false">+[3]data1rev!Y379</f>
        <v>0</v>
      </c>
      <c r="AB380" s="9"/>
      <c r="AC380" s="9"/>
      <c r="AD380" s="9"/>
      <c r="AE380" s="9"/>
      <c r="AF380" s="9"/>
      <c r="AG380" s="9"/>
      <c r="AH380" s="9"/>
      <c r="AI380" s="9"/>
      <c r="AJ380" s="9"/>
      <c r="AK380" s="1"/>
      <c r="AL380" s="1" t="e">
        <f aca="false">SUMPRODUCT(B380:AJ380,PVCapPrice)</f>
        <v>#DIV/0!</v>
      </c>
      <c r="AM380" s="1"/>
      <c r="AN380" s="1"/>
      <c r="AO380" s="1"/>
      <c r="AP380" s="1"/>
      <c r="AQ380" s="1"/>
    </row>
    <row r="381" customFormat="false" ht="11.25" hidden="false" customHeight="false" outlineLevel="0" collapsed="false">
      <c r="A381" s="1" t="n">
        <v>379</v>
      </c>
      <c r="B381" s="16"/>
      <c r="C381" s="8" t="n">
        <f aca="false">+[3]data1rev!A380</f>
        <v>21687.04</v>
      </c>
      <c r="D381" s="8" t="n">
        <f aca="false">+[3]data1rev!B380</f>
        <v>15575.226</v>
      </c>
      <c r="E381" s="8" t="n">
        <f aca="false">+[3]data1rev!C380</f>
        <v>13222.39</v>
      </c>
      <c r="F381" s="8" t="n">
        <f aca="false">+[3]data1rev!D380</f>
        <v>13061.89</v>
      </c>
      <c r="G381" s="8" t="n">
        <f aca="false">+[3]data1rev!E380</f>
        <v>13061.89</v>
      </c>
      <c r="H381" s="8" t="n">
        <f aca="false">+[3]data1rev!F380</f>
        <v>10821.156</v>
      </c>
      <c r="I381" s="8" t="n">
        <f aca="false">+[3]data1rev!G380</f>
        <v>10791.59</v>
      </c>
      <c r="J381" s="8" t="n">
        <f aca="false">+[3]data1rev!H380</f>
        <v>10791.59</v>
      </c>
      <c r="K381" s="8" t="n">
        <f aca="false">+[3]data1rev!I380</f>
        <v>10791.59</v>
      </c>
      <c r="L381" s="8" t="n">
        <f aca="false">+[3]data1rev!J380</f>
        <v>10821.156</v>
      </c>
      <c r="M381" s="8" t="n">
        <f aca="false">+[3]data1rev!K380</f>
        <v>10791.59</v>
      </c>
      <c r="N381" s="8" t="n">
        <f aca="false">+[3]data1rev!L380</f>
        <v>10791.59</v>
      </c>
      <c r="O381" s="8" t="n">
        <f aca="false">+[3]data1rev!M380</f>
        <v>10275.62</v>
      </c>
      <c r="P381" s="8" t="n">
        <f aca="false">+[3]data1rev!N380</f>
        <v>10129.416</v>
      </c>
      <c r="Q381" s="8" t="n">
        <f aca="false">+[3]data1rev!O380</f>
        <v>10101.74</v>
      </c>
      <c r="R381" s="8" t="n">
        <f aca="false">+[3]data1rev!P380</f>
        <v>0</v>
      </c>
      <c r="S381" s="8" t="n">
        <f aca="false">+[3]data1rev!Q380</f>
        <v>0</v>
      </c>
      <c r="T381" s="8" t="n">
        <f aca="false">+[3]data1rev!R380</f>
        <v>0</v>
      </c>
      <c r="U381" s="8" t="n">
        <f aca="false">+[3]data1rev!S380</f>
        <v>0</v>
      </c>
      <c r="V381" s="8" t="n">
        <f aca="false">+[3]data1rev!T380</f>
        <v>0</v>
      </c>
      <c r="W381" s="8" t="n">
        <f aca="false">+[3]data1rev!U380</f>
        <v>0</v>
      </c>
      <c r="X381" s="8" t="n">
        <f aca="false">+[3]data1rev!V380</f>
        <v>0</v>
      </c>
      <c r="Y381" s="8" t="n">
        <f aca="false">+[3]data1rev!W380</f>
        <v>0</v>
      </c>
      <c r="Z381" s="8" t="n">
        <f aca="false">+[3]data1rev!X380</f>
        <v>0</v>
      </c>
      <c r="AA381" s="8" t="n">
        <f aca="false">+[3]data1rev!Y380</f>
        <v>0</v>
      </c>
      <c r="AB381" s="9"/>
      <c r="AC381" s="9"/>
      <c r="AD381" s="9"/>
      <c r="AE381" s="9"/>
      <c r="AF381" s="9"/>
      <c r="AG381" s="9"/>
      <c r="AH381" s="9"/>
      <c r="AI381" s="9"/>
      <c r="AJ381" s="9"/>
      <c r="AK381" s="1"/>
      <c r="AL381" s="1" t="e">
        <f aca="false">SUMPRODUCT(B381:AJ381,PVCapPrice)</f>
        <v>#DIV/0!</v>
      </c>
      <c r="AM381" s="1"/>
      <c r="AN381" s="1"/>
      <c r="AO381" s="1"/>
      <c r="AP381" s="1"/>
      <c r="AQ381" s="1"/>
    </row>
    <row r="382" customFormat="false" ht="11.25" hidden="false" customHeight="false" outlineLevel="0" collapsed="false">
      <c r="A382" s="1" t="n">
        <v>380</v>
      </c>
      <c r="B382" s="16"/>
      <c r="C382" s="8" t="n">
        <f aca="false">+[3]data1rev!A381</f>
        <v>21687.04</v>
      </c>
      <c r="D382" s="8" t="n">
        <f aca="false">+[3]data1rev!B381</f>
        <v>15575.226</v>
      </c>
      <c r="E382" s="8" t="n">
        <f aca="false">+[3]data1rev!C381</f>
        <v>13222.39</v>
      </c>
      <c r="F382" s="8" t="n">
        <f aca="false">+[3]data1rev!D381</f>
        <v>13061.89</v>
      </c>
      <c r="G382" s="8" t="n">
        <f aca="false">+[3]data1rev!E381</f>
        <v>13061.89</v>
      </c>
      <c r="H382" s="8" t="n">
        <f aca="false">+[3]data1rev!F381</f>
        <v>10821.156</v>
      </c>
      <c r="I382" s="8" t="n">
        <f aca="false">+[3]data1rev!G381</f>
        <v>10791.59</v>
      </c>
      <c r="J382" s="8" t="n">
        <f aca="false">+[3]data1rev!H381</f>
        <v>10791.59</v>
      </c>
      <c r="K382" s="8" t="n">
        <f aca="false">+[3]data1rev!I381</f>
        <v>10791.59</v>
      </c>
      <c r="L382" s="8" t="n">
        <f aca="false">+[3]data1rev!J381</f>
        <v>10821.156</v>
      </c>
      <c r="M382" s="8" t="n">
        <f aca="false">+[3]data1rev!K381</f>
        <v>10791.59</v>
      </c>
      <c r="N382" s="8" t="n">
        <f aca="false">+[3]data1rev!L381</f>
        <v>10791.59</v>
      </c>
      <c r="O382" s="8" t="n">
        <f aca="false">+[3]data1rev!M381</f>
        <v>10275.62</v>
      </c>
      <c r="P382" s="8" t="n">
        <f aca="false">+[3]data1rev!N381</f>
        <v>10129.416</v>
      </c>
      <c r="Q382" s="8" t="n">
        <f aca="false">+[3]data1rev!O381</f>
        <v>10101.74</v>
      </c>
      <c r="R382" s="8" t="n">
        <f aca="false">+[3]data1rev!P381</f>
        <v>0</v>
      </c>
      <c r="S382" s="8" t="n">
        <f aca="false">+[3]data1rev!Q381</f>
        <v>0</v>
      </c>
      <c r="T382" s="8" t="n">
        <f aca="false">+[3]data1rev!R381</f>
        <v>0</v>
      </c>
      <c r="U382" s="8" t="n">
        <f aca="false">+[3]data1rev!S381</f>
        <v>0</v>
      </c>
      <c r="V382" s="8" t="n">
        <f aca="false">+[3]data1rev!T381</f>
        <v>0</v>
      </c>
      <c r="W382" s="8" t="n">
        <f aca="false">+[3]data1rev!U381</f>
        <v>0</v>
      </c>
      <c r="X382" s="8" t="n">
        <f aca="false">+[3]data1rev!V381</f>
        <v>0</v>
      </c>
      <c r="Y382" s="8" t="n">
        <f aca="false">+[3]data1rev!W381</f>
        <v>0</v>
      </c>
      <c r="Z382" s="8" t="n">
        <f aca="false">+[3]data1rev!X381</f>
        <v>0</v>
      </c>
      <c r="AA382" s="8" t="n">
        <f aca="false">+[3]data1rev!Y381</f>
        <v>0</v>
      </c>
      <c r="AB382" s="9"/>
      <c r="AC382" s="9"/>
      <c r="AD382" s="9"/>
      <c r="AE382" s="9"/>
      <c r="AF382" s="9"/>
      <c r="AG382" s="9"/>
      <c r="AH382" s="9"/>
      <c r="AI382" s="9"/>
      <c r="AJ382" s="9"/>
      <c r="AK382" s="1"/>
      <c r="AL382" s="1" t="e">
        <f aca="false">SUMPRODUCT(B382:AJ382,PVCapPrice)</f>
        <v>#DIV/0!</v>
      </c>
      <c r="AM382" s="1"/>
      <c r="AN382" s="1"/>
      <c r="AO382" s="1"/>
      <c r="AP382" s="1"/>
      <c r="AQ382" s="1"/>
    </row>
    <row r="383" customFormat="false" ht="11.25" hidden="false" customHeight="false" outlineLevel="0" collapsed="false">
      <c r="A383" s="1" t="n">
        <v>381</v>
      </c>
      <c r="B383" s="16"/>
      <c r="C383" s="8" t="n">
        <f aca="false">+[3]data1rev!A382</f>
        <v>21687.04</v>
      </c>
      <c r="D383" s="8" t="n">
        <f aca="false">+[3]data1rev!B382</f>
        <v>15575.226</v>
      </c>
      <c r="E383" s="8" t="n">
        <f aca="false">+[3]data1rev!C382</f>
        <v>13222.39</v>
      </c>
      <c r="F383" s="8" t="n">
        <f aca="false">+[3]data1rev!D382</f>
        <v>13061.89</v>
      </c>
      <c r="G383" s="8" t="n">
        <f aca="false">+[3]data1rev!E382</f>
        <v>13061.89</v>
      </c>
      <c r="H383" s="8" t="n">
        <f aca="false">+[3]data1rev!F382</f>
        <v>10821.156</v>
      </c>
      <c r="I383" s="8" t="n">
        <f aca="false">+[3]data1rev!G382</f>
        <v>10791.59</v>
      </c>
      <c r="J383" s="8" t="n">
        <f aca="false">+[3]data1rev!H382</f>
        <v>10791.59</v>
      </c>
      <c r="K383" s="8" t="n">
        <f aca="false">+[3]data1rev!I382</f>
        <v>10791.59</v>
      </c>
      <c r="L383" s="8" t="n">
        <f aca="false">+[3]data1rev!J382</f>
        <v>10821.156</v>
      </c>
      <c r="M383" s="8" t="n">
        <f aca="false">+[3]data1rev!K382</f>
        <v>10791.59</v>
      </c>
      <c r="N383" s="8" t="n">
        <f aca="false">+[3]data1rev!L382</f>
        <v>10791.59</v>
      </c>
      <c r="O383" s="8" t="n">
        <f aca="false">+[3]data1rev!M382</f>
        <v>10275.62</v>
      </c>
      <c r="P383" s="8" t="n">
        <f aca="false">+[3]data1rev!N382</f>
        <v>10129.416</v>
      </c>
      <c r="Q383" s="8" t="n">
        <f aca="false">+[3]data1rev!O382</f>
        <v>10101.74</v>
      </c>
      <c r="R383" s="8" t="n">
        <f aca="false">+[3]data1rev!P382</f>
        <v>0</v>
      </c>
      <c r="S383" s="8" t="n">
        <f aca="false">+[3]data1rev!Q382</f>
        <v>0</v>
      </c>
      <c r="T383" s="8" t="n">
        <f aca="false">+[3]data1rev!R382</f>
        <v>0</v>
      </c>
      <c r="U383" s="8" t="n">
        <f aca="false">+[3]data1rev!S382</f>
        <v>0</v>
      </c>
      <c r="V383" s="8" t="n">
        <f aca="false">+[3]data1rev!T382</f>
        <v>0</v>
      </c>
      <c r="W383" s="8" t="n">
        <f aca="false">+[3]data1rev!U382</f>
        <v>0</v>
      </c>
      <c r="X383" s="8" t="n">
        <f aca="false">+[3]data1rev!V382</f>
        <v>0</v>
      </c>
      <c r="Y383" s="8" t="n">
        <f aca="false">+[3]data1rev!W382</f>
        <v>0</v>
      </c>
      <c r="Z383" s="8" t="n">
        <f aca="false">+[3]data1rev!X382</f>
        <v>0</v>
      </c>
      <c r="AA383" s="8" t="n">
        <f aca="false">+[3]data1rev!Y382</f>
        <v>0</v>
      </c>
      <c r="AB383" s="9"/>
      <c r="AC383" s="9"/>
      <c r="AD383" s="9"/>
      <c r="AE383" s="9"/>
      <c r="AF383" s="9"/>
      <c r="AG383" s="9"/>
      <c r="AH383" s="9"/>
      <c r="AI383" s="9"/>
      <c r="AJ383" s="9"/>
      <c r="AK383" s="1"/>
      <c r="AL383" s="1" t="e">
        <f aca="false">SUMPRODUCT(B383:AJ383,PVCapPrice)</f>
        <v>#DIV/0!</v>
      </c>
      <c r="AM383" s="1"/>
      <c r="AN383" s="1"/>
      <c r="AO383" s="1"/>
      <c r="AP383" s="1"/>
      <c r="AQ383" s="1"/>
    </row>
    <row r="384" customFormat="false" ht="11.25" hidden="false" customHeight="false" outlineLevel="0" collapsed="false">
      <c r="A384" s="1" t="n">
        <v>382</v>
      </c>
      <c r="B384" s="16"/>
      <c r="C384" s="8" t="n">
        <f aca="false">+[3]data1rev!A383</f>
        <v>21687.04</v>
      </c>
      <c r="D384" s="8" t="n">
        <f aca="false">+[3]data1rev!B383</f>
        <v>15575.226</v>
      </c>
      <c r="E384" s="8" t="n">
        <f aca="false">+[3]data1rev!C383</f>
        <v>13222.39</v>
      </c>
      <c r="F384" s="8" t="n">
        <f aca="false">+[3]data1rev!D383</f>
        <v>13061.89</v>
      </c>
      <c r="G384" s="8" t="n">
        <f aca="false">+[3]data1rev!E383</f>
        <v>13061.89</v>
      </c>
      <c r="H384" s="8" t="n">
        <f aca="false">+[3]data1rev!F383</f>
        <v>10821.156</v>
      </c>
      <c r="I384" s="8" t="n">
        <f aca="false">+[3]data1rev!G383</f>
        <v>10791.59</v>
      </c>
      <c r="J384" s="8" t="n">
        <f aca="false">+[3]data1rev!H383</f>
        <v>10791.59</v>
      </c>
      <c r="K384" s="8" t="n">
        <f aca="false">+[3]data1rev!I383</f>
        <v>10791.59</v>
      </c>
      <c r="L384" s="8" t="n">
        <f aca="false">+[3]data1rev!J383</f>
        <v>10821.156</v>
      </c>
      <c r="M384" s="8" t="n">
        <f aca="false">+[3]data1rev!K383</f>
        <v>10791.59</v>
      </c>
      <c r="N384" s="8" t="n">
        <f aca="false">+[3]data1rev!L383</f>
        <v>10791.59</v>
      </c>
      <c r="O384" s="8" t="n">
        <f aca="false">+[3]data1rev!M383</f>
        <v>10275.62</v>
      </c>
      <c r="P384" s="8" t="n">
        <f aca="false">+[3]data1rev!N383</f>
        <v>10129.416</v>
      </c>
      <c r="Q384" s="8" t="n">
        <f aca="false">+[3]data1rev!O383</f>
        <v>10101.74</v>
      </c>
      <c r="R384" s="8" t="n">
        <f aca="false">+[3]data1rev!P383</f>
        <v>0</v>
      </c>
      <c r="S384" s="8" t="n">
        <f aca="false">+[3]data1rev!Q383</f>
        <v>0</v>
      </c>
      <c r="T384" s="8" t="n">
        <f aca="false">+[3]data1rev!R383</f>
        <v>0</v>
      </c>
      <c r="U384" s="8" t="n">
        <f aca="false">+[3]data1rev!S383</f>
        <v>0</v>
      </c>
      <c r="V384" s="8" t="n">
        <f aca="false">+[3]data1rev!T383</f>
        <v>0</v>
      </c>
      <c r="W384" s="8" t="n">
        <f aca="false">+[3]data1rev!U383</f>
        <v>0</v>
      </c>
      <c r="X384" s="8" t="n">
        <f aca="false">+[3]data1rev!V383</f>
        <v>0</v>
      </c>
      <c r="Y384" s="8" t="n">
        <f aca="false">+[3]data1rev!W383</f>
        <v>0</v>
      </c>
      <c r="Z384" s="8" t="n">
        <f aca="false">+[3]data1rev!X383</f>
        <v>0</v>
      </c>
      <c r="AA384" s="8" t="n">
        <f aca="false">+[3]data1rev!Y383</f>
        <v>0</v>
      </c>
      <c r="AB384" s="9"/>
      <c r="AC384" s="9"/>
      <c r="AD384" s="9"/>
      <c r="AE384" s="9"/>
      <c r="AF384" s="9"/>
      <c r="AG384" s="9"/>
      <c r="AH384" s="9"/>
      <c r="AI384" s="9"/>
      <c r="AJ384" s="9"/>
      <c r="AK384" s="1"/>
      <c r="AL384" s="1" t="e">
        <f aca="false">SUMPRODUCT(B384:AJ384,PVCapPrice)</f>
        <v>#DIV/0!</v>
      </c>
      <c r="AM384" s="1"/>
      <c r="AN384" s="1"/>
      <c r="AO384" s="1"/>
      <c r="AP384" s="1"/>
      <c r="AQ384" s="1"/>
    </row>
    <row r="385" customFormat="false" ht="11.25" hidden="false" customHeight="false" outlineLevel="0" collapsed="false">
      <c r="A385" s="1" t="n">
        <v>383</v>
      </c>
      <c r="B385" s="16"/>
      <c r="C385" s="8" t="n">
        <f aca="false">+[3]data1rev!A384</f>
        <v>21687.04</v>
      </c>
      <c r="D385" s="8" t="n">
        <f aca="false">+[3]data1rev!B384</f>
        <v>15575.226</v>
      </c>
      <c r="E385" s="8" t="n">
        <f aca="false">+[3]data1rev!C384</f>
        <v>13222.39</v>
      </c>
      <c r="F385" s="8" t="n">
        <f aca="false">+[3]data1rev!D384</f>
        <v>13061.89</v>
      </c>
      <c r="G385" s="8" t="n">
        <f aca="false">+[3]data1rev!E384</f>
        <v>13061.89</v>
      </c>
      <c r="H385" s="8" t="n">
        <f aca="false">+[3]data1rev!F384</f>
        <v>10821.156</v>
      </c>
      <c r="I385" s="8" t="n">
        <f aca="false">+[3]data1rev!G384</f>
        <v>10791.59</v>
      </c>
      <c r="J385" s="8" t="n">
        <f aca="false">+[3]data1rev!H384</f>
        <v>10791.59</v>
      </c>
      <c r="K385" s="8" t="n">
        <f aca="false">+[3]data1rev!I384</f>
        <v>10791.59</v>
      </c>
      <c r="L385" s="8" t="n">
        <f aca="false">+[3]data1rev!J384</f>
        <v>10821.156</v>
      </c>
      <c r="M385" s="8" t="n">
        <f aca="false">+[3]data1rev!K384</f>
        <v>10791.59</v>
      </c>
      <c r="N385" s="8" t="n">
        <f aca="false">+[3]data1rev!L384</f>
        <v>10791.59</v>
      </c>
      <c r="O385" s="8" t="n">
        <f aca="false">+[3]data1rev!M384</f>
        <v>10275.62</v>
      </c>
      <c r="P385" s="8" t="n">
        <f aca="false">+[3]data1rev!N384</f>
        <v>10129.416</v>
      </c>
      <c r="Q385" s="8" t="n">
        <f aca="false">+[3]data1rev!O384</f>
        <v>10101.74</v>
      </c>
      <c r="R385" s="8" t="n">
        <f aca="false">+[3]data1rev!P384</f>
        <v>0</v>
      </c>
      <c r="S385" s="8" t="n">
        <f aca="false">+[3]data1rev!Q384</f>
        <v>0</v>
      </c>
      <c r="T385" s="8" t="n">
        <f aca="false">+[3]data1rev!R384</f>
        <v>0</v>
      </c>
      <c r="U385" s="8" t="n">
        <f aca="false">+[3]data1rev!S384</f>
        <v>0</v>
      </c>
      <c r="V385" s="8" t="n">
        <f aca="false">+[3]data1rev!T384</f>
        <v>0</v>
      </c>
      <c r="W385" s="8" t="n">
        <f aca="false">+[3]data1rev!U384</f>
        <v>0</v>
      </c>
      <c r="X385" s="8" t="n">
        <f aca="false">+[3]data1rev!V384</f>
        <v>0</v>
      </c>
      <c r="Y385" s="8" t="n">
        <f aca="false">+[3]data1rev!W384</f>
        <v>0</v>
      </c>
      <c r="Z385" s="8" t="n">
        <f aca="false">+[3]data1rev!X384</f>
        <v>0</v>
      </c>
      <c r="AA385" s="8" t="n">
        <f aca="false">+[3]data1rev!Y384</f>
        <v>0</v>
      </c>
      <c r="AB385" s="9"/>
      <c r="AC385" s="9"/>
      <c r="AD385" s="9"/>
      <c r="AE385" s="9"/>
      <c r="AF385" s="9"/>
      <c r="AG385" s="9"/>
      <c r="AH385" s="9"/>
      <c r="AI385" s="9"/>
      <c r="AJ385" s="9"/>
      <c r="AK385" s="1"/>
      <c r="AL385" s="1" t="e">
        <f aca="false">SUMPRODUCT(B385:AJ385,PVCapPrice)</f>
        <v>#DIV/0!</v>
      </c>
      <c r="AM385" s="1"/>
      <c r="AN385" s="1"/>
      <c r="AO385" s="1"/>
      <c r="AP385" s="1"/>
      <c r="AQ385" s="1"/>
    </row>
    <row r="386" customFormat="false" ht="11.25" hidden="false" customHeight="false" outlineLevel="0" collapsed="false">
      <c r="A386" s="1" t="n">
        <v>384</v>
      </c>
      <c r="B386" s="16"/>
      <c r="C386" s="8" t="n">
        <f aca="false">+[3]data1rev!A385</f>
        <v>21687.04</v>
      </c>
      <c r="D386" s="8" t="n">
        <f aca="false">+[3]data1rev!B385</f>
        <v>15575.226</v>
      </c>
      <c r="E386" s="8" t="n">
        <f aca="false">+[3]data1rev!C385</f>
        <v>13222.39</v>
      </c>
      <c r="F386" s="8" t="n">
        <f aca="false">+[3]data1rev!D385</f>
        <v>13061.89</v>
      </c>
      <c r="G386" s="8" t="n">
        <f aca="false">+[3]data1rev!E385</f>
        <v>13061.89</v>
      </c>
      <c r="H386" s="8" t="n">
        <f aca="false">+[3]data1rev!F385</f>
        <v>10821.156</v>
      </c>
      <c r="I386" s="8" t="n">
        <f aca="false">+[3]data1rev!G385</f>
        <v>10791.59</v>
      </c>
      <c r="J386" s="8" t="n">
        <f aca="false">+[3]data1rev!H385</f>
        <v>10791.59</v>
      </c>
      <c r="K386" s="8" t="n">
        <f aca="false">+[3]data1rev!I385</f>
        <v>10791.59</v>
      </c>
      <c r="L386" s="8" t="n">
        <f aca="false">+[3]data1rev!J385</f>
        <v>10821.156</v>
      </c>
      <c r="M386" s="8" t="n">
        <f aca="false">+[3]data1rev!K385</f>
        <v>10791.59</v>
      </c>
      <c r="N386" s="8" t="n">
        <f aca="false">+[3]data1rev!L385</f>
        <v>10791.59</v>
      </c>
      <c r="O386" s="8" t="n">
        <f aca="false">+[3]data1rev!M385</f>
        <v>10275.62</v>
      </c>
      <c r="P386" s="8" t="n">
        <f aca="false">+[3]data1rev!N385</f>
        <v>10129.416</v>
      </c>
      <c r="Q386" s="8" t="n">
        <f aca="false">+[3]data1rev!O385</f>
        <v>10101.74</v>
      </c>
      <c r="R386" s="8" t="n">
        <f aca="false">+[3]data1rev!P385</f>
        <v>0</v>
      </c>
      <c r="S386" s="8" t="n">
        <f aca="false">+[3]data1rev!Q385</f>
        <v>0</v>
      </c>
      <c r="T386" s="8" t="n">
        <f aca="false">+[3]data1rev!R385</f>
        <v>0</v>
      </c>
      <c r="U386" s="8" t="n">
        <f aca="false">+[3]data1rev!S385</f>
        <v>0</v>
      </c>
      <c r="V386" s="8" t="n">
        <f aca="false">+[3]data1rev!T385</f>
        <v>0</v>
      </c>
      <c r="W386" s="8" t="n">
        <f aca="false">+[3]data1rev!U385</f>
        <v>0</v>
      </c>
      <c r="X386" s="8" t="n">
        <f aca="false">+[3]data1rev!V385</f>
        <v>0</v>
      </c>
      <c r="Y386" s="8" t="n">
        <f aca="false">+[3]data1rev!W385</f>
        <v>0</v>
      </c>
      <c r="Z386" s="8" t="n">
        <f aca="false">+[3]data1rev!X385</f>
        <v>0</v>
      </c>
      <c r="AA386" s="8" t="n">
        <f aca="false">+[3]data1rev!Y385</f>
        <v>0</v>
      </c>
      <c r="AB386" s="9"/>
      <c r="AC386" s="9"/>
      <c r="AD386" s="9"/>
      <c r="AE386" s="9"/>
      <c r="AF386" s="9"/>
      <c r="AG386" s="9"/>
      <c r="AH386" s="9"/>
      <c r="AI386" s="9"/>
      <c r="AJ386" s="9"/>
      <c r="AK386" s="1"/>
      <c r="AL386" s="1" t="e">
        <f aca="false">SUMPRODUCT(B386:AJ386,PVCapPrice)</f>
        <v>#DIV/0!</v>
      </c>
      <c r="AM386" s="1"/>
      <c r="AN386" s="1"/>
      <c r="AO386" s="1"/>
      <c r="AP386" s="1"/>
      <c r="AQ386" s="1"/>
    </row>
    <row r="387" customFormat="false" ht="11.25" hidden="false" customHeight="false" outlineLevel="0" collapsed="false">
      <c r="A387" s="1" t="n">
        <v>385</v>
      </c>
      <c r="B387" s="16"/>
      <c r="C387" s="8" t="n">
        <f aca="false">+[3]data1rev!A386</f>
        <v>21687.04</v>
      </c>
      <c r="D387" s="8" t="n">
        <f aca="false">+[3]data1rev!B386</f>
        <v>15575.226</v>
      </c>
      <c r="E387" s="8" t="n">
        <f aca="false">+[3]data1rev!C386</f>
        <v>13222.39</v>
      </c>
      <c r="F387" s="8" t="n">
        <f aca="false">+[3]data1rev!D386</f>
        <v>13061.89</v>
      </c>
      <c r="G387" s="8" t="n">
        <f aca="false">+[3]data1rev!E386</f>
        <v>13061.89</v>
      </c>
      <c r="H387" s="8" t="n">
        <f aca="false">+[3]data1rev!F386</f>
        <v>10821.156</v>
      </c>
      <c r="I387" s="8" t="n">
        <f aca="false">+[3]data1rev!G386</f>
        <v>10791.59</v>
      </c>
      <c r="J387" s="8" t="n">
        <f aca="false">+[3]data1rev!H386</f>
        <v>10791.59</v>
      </c>
      <c r="K387" s="8" t="n">
        <f aca="false">+[3]data1rev!I386</f>
        <v>10791.59</v>
      </c>
      <c r="L387" s="8" t="n">
        <f aca="false">+[3]data1rev!J386</f>
        <v>10821.156</v>
      </c>
      <c r="M387" s="8" t="n">
        <f aca="false">+[3]data1rev!K386</f>
        <v>10791.59</v>
      </c>
      <c r="N387" s="8" t="n">
        <f aca="false">+[3]data1rev!L386</f>
        <v>10791.59</v>
      </c>
      <c r="O387" s="8" t="n">
        <f aca="false">+[3]data1rev!M386</f>
        <v>10275.62</v>
      </c>
      <c r="P387" s="8" t="n">
        <f aca="false">+[3]data1rev!N386</f>
        <v>10129.416</v>
      </c>
      <c r="Q387" s="8" t="n">
        <f aca="false">+[3]data1rev!O386</f>
        <v>10101.74</v>
      </c>
      <c r="R387" s="8" t="n">
        <f aca="false">+[3]data1rev!P386</f>
        <v>0</v>
      </c>
      <c r="S387" s="8" t="n">
        <f aca="false">+[3]data1rev!Q386</f>
        <v>0</v>
      </c>
      <c r="T387" s="8" t="n">
        <f aca="false">+[3]data1rev!R386</f>
        <v>0</v>
      </c>
      <c r="U387" s="8" t="n">
        <f aca="false">+[3]data1rev!S386</f>
        <v>0</v>
      </c>
      <c r="V387" s="8" t="n">
        <f aca="false">+[3]data1rev!T386</f>
        <v>0</v>
      </c>
      <c r="W387" s="8" t="n">
        <f aca="false">+[3]data1rev!U386</f>
        <v>0</v>
      </c>
      <c r="X387" s="8" t="n">
        <f aca="false">+[3]data1rev!V386</f>
        <v>0</v>
      </c>
      <c r="Y387" s="8" t="n">
        <f aca="false">+[3]data1rev!W386</f>
        <v>0</v>
      </c>
      <c r="Z387" s="8" t="n">
        <f aca="false">+[3]data1rev!X386</f>
        <v>0</v>
      </c>
      <c r="AA387" s="8" t="n">
        <f aca="false">+[3]data1rev!Y386</f>
        <v>0</v>
      </c>
      <c r="AB387" s="9"/>
      <c r="AC387" s="9"/>
      <c r="AD387" s="9"/>
      <c r="AE387" s="9"/>
      <c r="AF387" s="9"/>
      <c r="AG387" s="9"/>
      <c r="AH387" s="9"/>
      <c r="AI387" s="9"/>
      <c r="AJ387" s="9"/>
      <c r="AK387" s="1"/>
      <c r="AL387" s="1" t="e">
        <f aca="false">SUMPRODUCT(B387:AJ387,PVCapPrice)</f>
        <v>#DIV/0!</v>
      </c>
      <c r="AM387" s="1"/>
      <c r="AN387" s="1"/>
      <c r="AO387" s="1"/>
      <c r="AP387" s="1"/>
      <c r="AQ387" s="1"/>
    </row>
    <row r="388" customFormat="false" ht="11.25" hidden="false" customHeight="false" outlineLevel="0" collapsed="false">
      <c r="A388" s="1" t="n">
        <v>386</v>
      </c>
      <c r="B388" s="16"/>
      <c r="C388" s="8" t="n">
        <f aca="false">+[3]data1rev!A387</f>
        <v>21687.04</v>
      </c>
      <c r="D388" s="8" t="n">
        <f aca="false">+[3]data1rev!B387</f>
        <v>15575.226</v>
      </c>
      <c r="E388" s="8" t="n">
        <f aca="false">+[3]data1rev!C387</f>
        <v>13222.39</v>
      </c>
      <c r="F388" s="8" t="n">
        <f aca="false">+[3]data1rev!D387</f>
        <v>13061.89</v>
      </c>
      <c r="G388" s="8" t="n">
        <f aca="false">+[3]data1rev!E387</f>
        <v>13061.89</v>
      </c>
      <c r="H388" s="8" t="n">
        <f aca="false">+[3]data1rev!F387</f>
        <v>10821.156</v>
      </c>
      <c r="I388" s="8" t="n">
        <f aca="false">+[3]data1rev!G387</f>
        <v>10791.59</v>
      </c>
      <c r="J388" s="8" t="n">
        <f aca="false">+[3]data1rev!H387</f>
        <v>10791.59</v>
      </c>
      <c r="K388" s="8" t="n">
        <f aca="false">+[3]data1rev!I387</f>
        <v>10791.59</v>
      </c>
      <c r="L388" s="8" t="n">
        <f aca="false">+[3]data1rev!J387</f>
        <v>10821.156</v>
      </c>
      <c r="M388" s="8" t="n">
        <f aca="false">+[3]data1rev!K387</f>
        <v>10791.59</v>
      </c>
      <c r="N388" s="8" t="n">
        <f aca="false">+[3]data1rev!L387</f>
        <v>10791.59</v>
      </c>
      <c r="O388" s="8" t="n">
        <f aca="false">+[3]data1rev!M387</f>
        <v>10275.62</v>
      </c>
      <c r="P388" s="8" t="n">
        <f aca="false">+[3]data1rev!N387</f>
        <v>10129.416</v>
      </c>
      <c r="Q388" s="8" t="n">
        <f aca="false">+[3]data1rev!O387</f>
        <v>10101.74</v>
      </c>
      <c r="R388" s="8" t="n">
        <f aca="false">+[3]data1rev!P387</f>
        <v>0</v>
      </c>
      <c r="S388" s="8" t="n">
        <f aca="false">+[3]data1rev!Q387</f>
        <v>0</v>
      </c>
      <c r="T388" s="8" t="n">
        <f aca="false">+[3]data1rev!R387</f>
        <v>0</v>
      </c>
      <c r="U388" s="8" t="n">
        <f aca="false">+[3]data1rev!S387</f>
        <v>0</v>
      </c>
      <c r="V388" s="8" t="n">
        <f aca="false">+[3]data1rev!T387</f>
        <v>0</v>
      </c>
      <c r="W388" s="8" t="n">
        <f aca="false">+[3]data1rev!U387</f>
        <v>0</v>
      </c>
      <c r="X388" s="8" t="n">
        <f aca="false">+[3]data1rev!V387</f>
        <v>0</v>
      </c>
      <c r="Y388" s="8" t="n">
        <f aca="false">+[3]data1rev!W387</f>
        <v>0</v>
      </c>
      <c r="Z388" s="8" t="n">
        <f aca="false">+[3]data1rev!X387</f>
        <v>0</v>
      </c>
      <c r="AA388" s="8" t="n">
        <f aca="false">+[3]data1rev!Y387</f>
        <v>0</v>
      </c>
      <c r="AB388" s="9"/>
      <c r="AC388" s="9"/>
      <c r="AD388" s="9"/>
      <c r="AE388" s="9"/>
      <c r="AF388" s="9"/>
      <c r="AG388" s="9"/>
      <c r="AH388" s="9"/>
      <c r="AI388" s="9"/>
      <c r="AJ388" s="9"/>
      <c r="AK388" s="1"/>
      <c r="AL388" s="1" t="e">
        <f aca="false">SUMPRODUCT(B388:AJ388,PVCapPrice)</f>
        <v>#DIV/0!</v>
      </c>
      <c r="AM388" s="1"/>
      <c r="AN388" s="1"/>
      <c r="AO388" s="1"/>
      <c r="AP388" s="1"/>
      <c r="AQ388" s="1"/>
    </row>
    <row r="389" customFormat="false" ht="11.25" hidden="false" customHeight="false" outlineLevel="0" collapsed="false">
      <c r="A389" s="1" t="n">
        <v>387</v>
      </c>
      <c r="B389" s="16"/>
      <c r="C389" s="8" t="n">
        <f aca="false">+[3]data1rev!A388</f>
        <v>21687.04</v>
      </c>
      <c r="D389" s="8" t="n">
        <f aca="false">+[3]data1rev!B388</f>
        <v>15575.226</v>
      </c>
      <c r="E389" s="8" t="n">
        <f aca="false">+[3]data1rev!C388</f>
        <v>13222.39</v>
      </c>
      <c r="F389" s="8" t="n">
        <f aca="false">+[3]data1rev!D388</f>
        <v>13061.89</v>
      </c>
      <c r="G389" s="8" t="n">
        <f aca="false">+[3]data1rev!E388</f>
        <v>13061.89</v>
      </c>
      <c r="H389" s="8" t="n">
        <f aca="false">+[3]data1rev!F388</f>
        <v>10821.156</v>
      </c>
      <c r="I389" s="8" t="n">
        <f aca="false">+[3]data1rev!G388</f>
        <v>10791.59</v>
      </c>
      <c r="J389" s="8" t="n">
        <f aca="false">+[3]data1rev!H388</f>
        <v>10791.59</v>
      </c>
      <c r="K389" s="8" t="n">
        <f aca="false">+[3]data1rev!I388</f>
        <v>10791.59</v>
      </c>
      <c r="L389" s="8" t="n">
        <f aca="false">+[3]data1rev!J388</f>
        <v>10821.156</v>
      </c>
      <c r="M389" s="8" t="n">
        <f aca="false">+[3]data1rev!K388</f>
        <v>10791.59</v>
      </c>
      <c r="N389" s="8" t="n">
        <f aca="false">+[3]data1rev!L388</f>
        <v>10791.59</v>
      </c>
      <c r="O389" s="8" t="n">
        <f aca="false">+[3]data1rev!M388</f>
        <v>10275.62</v>
      </c>
      <c r="P389" s="8" t="n">
        <f aca="false">+[3]data1rev!N388</f>
        <v>10129.416</v>
      </c>
      <c r="Q389" s="8" t="n">
        <f aca="false">+[3]data1rev!O388</f>
        <v>10101.74</v>
      </c>
      <c r="R389" s="8" t="n">
        <f aca="false">+[3]data1rev!P388</f>
        <v>0</v>
      </c>
      <c r="S389" s="8" t="n">
        <f aca="false">+[3]data1rev!Q388</f>
        <v>0</v>
      </c>
      <c r="T389" s="8" t="n">
        <f aca="false">+[3]data1rev!R388</f>
        <v>0</v>
      </c>
      <c r="U389" s="8" t="n">
        <f aca="false">+[3]data1rev!S388</f>
        <v>0</v>
      </c>
      <c r="V389" s="8" t="n">
        <f aca="false">+[3]data1rev!T388</f>
        <v>0</v>
      </c>
      <c r="W389" s="8" t="n">
        <f aca="false">+[3]data1rev!U388</f>
        <v>0</v>
      </c>
      <c r="X389" s="8" t="n">
        <f aca="false">+[3]data1rev!V388</f>
        <v>0</v>
      </c>
      <c r="Y389" s="8" t="n">
        <f aca="false">+[3]data1rev!W388</f>
        <v>0</v>
      </c>
      <c r="Z389" s="8" t="n">
        <f aca="false">+[3]data1rev!X388</f>
        <v>0</v>
      </c>
      <c r="AA389" s="8" t="n">
        <f aca="false">+[3]data1rev!Y388</f>
        <v>0</v>
      </c>
      <c r="AB389" s="9"/>
      <c r="AC389" s="9"/>
      <c r="AD389" s="9"/>
      <c r="AE389" s="9"/>
      <c r="AF389" s="9"/>
      <c r="AG389" s="9"/>
      <c r="AH389" s="9"/>
      <c r="AI389" s="9"/>
      <c r="AJ389" s="9"/>
      <c r="AK389" s="1"/>
      <c r="AL389" s="1" t="e">
        <f aca="false">SUMPRODUCT(B389:AJ389,PVCapPrice)</f>
        <v>#DIV/0!</v>
      </c>
      <c r="AM389" s="1"/>
      <c r="AN389" s="1"/>
      <c r="AO389" s="1"/>
      <c r="AP389" s="1"/>
      <c r="AQ389" s="1"/>
    </row>
    <row r="390" customFormat="false" ht="11.25" hidden="false" customHeight="false" outlineLevel="0" collapsed="false">
      <c r="A390" s="1" t="n">
        <v>388</v>
      </c>
      <c r="B390" s="16"/>
      <c r="C390" s="8" t="n">
        <f aca="false">+[3]data1rev!A389</f>
        <v>21687.04</v>
      </c>
      <c r="D390" s="8" t="n">
        <f aca="false">+[3]data1rev!B389</f>
        <v>15575.226</v>
      </c>
      <c r="E390" s="8" t="n">
        <f aca="false">+[3]data1rev!C389</f>
        <v>13222.39</v>
      </c>
      <c r="F390" s="8" t="n">
        <f aca="false">+[3]data1rev!D389</f>
        <v>13061.89</v>
      </c>
      <c r="G390" s="8" t="n">
        <f aca="false">+[3]data1rev!E389</f>
        <v>13061.89</v>
      </c>
      <c r="H390" s="8" t="n">
        <f aca="false">+[3]data1rev!F389</f>
        <v>10821.156</v>
      </c>
      <c r="I390" s="8" t="n">
        <f aca="false">+[3]data1rev!G389</f>
        <v>10791.59</v>
      </c>
      <c r="J390" s="8" t="n">
        <f aca="false">+[3]data1rev!H389</f>
        <v>10791.59</v>
      </c>
      <c r="K390" s="8" t="n">
        <f aca="false">+[3]data1rev!I389</f>
        <v>10791.59</v>
      </c>
      <c r="L390" s="8" t="n">
        <f aca="false">+[3]data1rev!J389</f>
        <v>10821.156</v>
      </c>
      <c r="M390" s="8" t="n">
        <f aca="false">+[3]data1rev!K389</f>
        <v>10791.59</v>
      </c>
      <c r="N390" s="8" t="n">
        <f aca="false">+[3]data1rev!L389</f>
        <v>10791.59</v>
      </c>
      <c r="O390" s="8" t="n">
        <f aca="false">+[3]data1rev!M389</f>
        <v>10275.62</v>
      </c>
      <c r="P390" s="8" t="n">
        <f aca="false">+[3]data1rev!N389</f>
        <v>10129.416</v>
      </c>
      <c r="Q390" s="8" t="n">
        <f aca="false">+[3]data1rev!O389</f>
        <v>10101.74</v>
      </c>
      <c r="R390" s="8" t="n">
        <f aca="false">+[3]data1rev!P389</f>
        <v>0</v>
      </c>
      <c r="S390" s="8" t="n">
        <f aca="false">+[3]data1rev!Q389</f>
        <v>0</v>
      </c>
      <c r="T390" s="8" t="n">
        <f aca="false">+[3]data1rev!R389</f>
        <v>0</v>
      </c>
      <c r="U390" s="8" t="n">
        <f aca="false">+[3]data1rev!S389</f>
        <v>0</v>
      </c>
      <c r="V390" s="8" t="n">
        <f aca="false">+[3]data1rev!T389</f>
        <v>0</v>
      </c>
      <c r="W390" s="8" t="n">
        <f aca="false">+[3]data1rev!U389</f>
        <v>0</v>
      </c>
      <c r="X390" s="8" t="n">
        <f aca="false">+[3]data1rev!V389</f>
        <v>0</v>
      </c>
      <c r="Y390" s="8" t="n">
        <f aca="false">+[3]data1rev!W389</f>
        <v>0</v>
      </c>
      <c r="Z390" s="8" t="n">
        <f aca="false">+[3]data1rev!X389</f>
        <v>0</v>
      </c>
      <c r="AA390" s="8" t="n">
        <f aca="false">+[3]data1rev!Y389</f>
        <v>0</v>
      </c>
      <c r="AB390" s="9"/>
      <c r="AC390" s="9"/>
      <c r="AD390" s="9"/>
      <c r="AE390" s="9"/>
      <c r="AF390" s="9"/>
      <c r="AG390" s="9"/>
      <c r="AH390" s="9"/>
      <c r="AI390" s="9"/>
      <c r="AJ390" s="9"/>
      <c r="AK390" s="1"/>
      <c r="AL390" s="1" t="e">
        <f aca="false">SUMPRODUCT(B390:AJ390,PVCapPrice)</f>
        <v>#DIV/0!</v>
      </c>
      <c r="AM390" s="1"/>
      <c r="AN390" s="1"/>
      <c r="AO390" s="1"/>
      <c r="AP390" s="1"/>
      <c r="AQ390" s="1"/>
    </row>
    <row r="391" customFormat="false" ht="11.25" hidden="false" customHeight="false" outlineLevel="0" collapsed="false">
      <c r="A391" s="1" t="n">
        <v>389</v>
      </c>
      <c r="B391" s="16"/>
      <c r="C391" s="8" t="n">
        <f aca="false">+[3]data1rev!A390</f>
        <v>21687.04</v>
      </c>
      <c r="D391" s="8" t="n">
        <f aca="false">+[3]data1rev!B390</f>
        <v>15575.226</v>
      </c>
      <c r="E391" s="8" t="n">
        <f aca="false">+[3]data1rev!C390</f>
        <v>13222.39</v>
      </c>
      <c r="F391" s="8" t="n">
        <f aca="false">+[3]data1rev!D390</f>
        <v>13061.89</v>
      </c>
      <c r="G391" s="8" t="n">
        <f aca="false">+[3]data1rev!E390</f>
        <v>13061.89</v>
      </c>
      <c r="H391" s="8" t="n">
        <f aca="false">+[3]data1rev!F390</f>
        <v>10821.156</v>
      </c>
      <c r="I391" s="8" t="n">
        <f aca="false">+[3]data1rev!G390</f>
        <v>10791.59</v>
      </c>
      <c r="J391" s="8" t="n">
        <f aca="false">+[3]data1rev!H390</f>
        <v>10791.59</v>
      </c>
      <c r="K391" s="8" t="n">
        <f aca="false">+[3]data1rev!I390</f>
        <v>10791.59</v>
      </c>
      <c r="L391" s="8" t="n">
        <f aca="false">+[3]data1rev!J390</f>
        <v>10821.156</v>
      </c>
      <c r="M391" s="8" t="n">
        <f aca="false">+[3]data1rev!K390</f>
        <v>10791.59</v>
      </c>
      <c r="N391" s="8" t="n">
        <f aca="false">+[3]data1rev!L390</f>
        <v>10791.59</v>
      </c>
      <c r="O391" s="8" t="n">
        <f aca="false">+[3]data1rev!M390</f>
        <v>10275.62</v>
      </c>
      <c r="P391" s="8" t="n">
        <f aca="false">+[3]data1rev!N390</f>
        <v>10129.416</v>
      </c>
      <c r="Q391" s="8" t="n">
        <f aca="false">+[3]data1rev!O390</f>
        <v>10101.74</v>
      </c>
      <c r="R391" s="8" t="n">
        <f aca="false">+[3]data1rev!P390</f>
        <v>0</v>
      </c>
      <c r="S391" s="8" t="n">
        <f aca="false">+[3]data1rev!Q390</f>
        <v>0</v>
      </c>
      <c r="T391" s="8" t="n">
        <f aca="false">+[3]data1rev!R390</f>
        <v>0</v>
      </c>
      <c r="U391" s="8" t="n">
        <f aca="false">+[3]data1rev!S390</f>
        <v>0</v>
      </c>
      <c r="V391" s="8" t="n">
        <f aca="false">+[3]data1rev!T390</f>
        <v>0</v>
      </c>
      <c r="W391" s="8" t="n">
        <f aca="false">+[3]data1rev!U390</f>
        <v>0</v>
      </c>
      <c r="X391" s="8" t="n">
        <f aca="false">+[3]data1rev!V390</f>
        <v>0</v>
      </c>
      <c r="Y391" s="8" t="n">
        <f aca="false">+[3]data1rev!W390</f>
        <v>0</v>
      </c>
      <c r="Z391" s="8" t="n">
        <f aca="false">+[3]data1rev!X390</f>
        <v>0</v>
      </c>
      <c r="AA391" s="8" t="n">
        <f aca="false">+[3]data1rev!Y390</f>
        <v>0</v>
      </c>
      <c r="AB391" s="9"/>
      <c r="AC391" s="9"/>
      <c r="AD391" s="9"/>
      <c r="AE391" s="9"/>
      <c r="AF391" s="9"/>
      <c r="AG391" s="9"/>
      <c r="AH391" s="9"/>
      <c r="AI391" s="9"/>
      <c r="AJ391" s="9"/>
      <c r="AK391" s="1"/>
      <c r="AL391" s="1" t="e">
        <f aca="false">SUMPRODUCT(B391:AJ391,PVCapPrice)</f>
        <v>#DIV/0!</v>
      </c>
      <c r="AM391" s="1"/>
      <c r="AN391" s="1"/>
      <c r="AO391" s="1"/>
      <c r="AP391" s="1"/>
      <c r="AQ391" s="1"/>
    </row>
    <row r="392" customFormat="false" ht="11.25" hidden="false" customHeight="false" outlineLevel="0" collapsed="false">
      <c r="A392" s="1" t="n">
        <v>390</v>
      </c>
      <c r="B392" s="16"/>
      <c r="C392" s="8" t="n">
        <f aca="false">+[3]data1rev!A391</f>
        <v>21687.04</v>
      </c>
      <c r="D392" s="8" t="n">
        <f aca="false">+[3]data1rev!B391</f>
        <v>15575.226</v>
      </c>
      <c r="E392" s="8" t="n">
        <f aca="false">+[3]data1rev!C391</f>
        <v>13222.39</v>
      </c>
      <c r="F392" s="8" t="n">
        <f aca="false">+[3]data1rev!D391</f>
        <v>13061.89</v>
      </c>
      <c r="G392" s="8" t="n">
        <f aca="false">+[3]data1rev!E391</f>
        <v>13061.89</v>
      </c>
      <c r="H392" s="8" t="n">
        <f aca="false">+[3]data1rev!F391</f>
        <v>10821.156</v>
      </c>
      <c r="I392" s="8" t="n">
        <f aca="false">+[3]data1rev!G391</f>
        <v>10791.59</v>
      </c>
      <c r="J392" s="8" t="n">
        <f aca="false">+[3]data1rev!H391</f>
        <v>10791.59</v>
      </c>
      <c r="K392" s="8" t="n">
        <f aca="false">+[3]data1rev!I391</f>
        <v>10791.59</v>
      </c>
      <c r="L392" s="8" t="n">
        <f aca="false">+[3]data1rev!J391</f>
        <v>10821.156</v>
      </c>
      <c r="M392" s="8" t="n">
        <f aca="false">+[3]data1rev!K391</f>
        <v>10791.59</v>
      </c>
      <c r="N392" s="8" t="n">
        <f aca="false">+[3]data1rev!L391</f>
        <v>10791.59</v>
      </c>
      <c r="O392" s="8" t="n">
        <f aca="false">+[3]data1rev!M391</f>
        <v>10275.62</v>
      </c>
      <c r="P392" s="8" t="n">
        <f aca="false">+[3]data1rev!N391</f>
        <v>10129.416</v>
      </c>
      <c r="Q392" s="8" t="n">
        <f aca="false">+[3]data1rev!O391</f>
        <v>10101.74</v>
      </c>
      <c r="R392" s="8" t="n">
        <f aca="false">+[3]data1rev!P391</f>
        <v>0</v>
      </c>
      <c r="S392" s="8" t="n">
        <f aca="false">+[3]data1rev!Q391</f>
        <v>0</v>
      </c>
      <c r="T392" s="8" t="n">
        <f aca="false">+[3]data1rev!R391</f>
        <v>0</v>
      </c>
      <c r="U392" s="8" t="n">
        <f aca="false">+[3]data1rev!S391</f>
        <v>0</v>
      </c>
      <c r="V392" s="8" t="n">
        <f aca="false">+[3]data1rev!T391</f>
        <v>0</v>
      </c>
      <c r="W392" s="8" t="n">
        <f aca="false">+[3]data1rev!U391</f>
        <v>0</v>
      </c>
      <c r="X392" s="8" t="n">
        <f aca="false">+[3]data1rev!V391</f>
        <v>0</v>
      </c>
      <c r="Y392" s="8" t="n">
        <f aca="false">+[3]data1rev!W391</f>
        <v>0</v>
      </c>
      <c r="Z392" s="8" t="n">
        <f aca="false">+[3]data1rev!X391</f>
        <v>0</v>
      </c>
      <c r="AA392" s="8" t="n">
        <f aca="false">+[3]data1rev!Y391</f>
        <v>0</v>
      </c>
      <c r="AB392" s="9"/>
      <c r="AC392" s="9"/>
      <c r="AD392" s="9"/>
      <c r="AE392" s="9"/>
      <c r="AF392" s="9"/>
      <c r="AG392" s="9"/>
      <c r="AH392" s="9"/>
      <c r="AI392" s="9"/>
      <c r="AJ392" s="9"/>
      <c r="AK392" s="1"/>
      <c r="AL392" s="1" t="e">
        <f aca="false">SUMPRODUCT(B392:AJ392,PVCapPrice)</f>
        <v>#DIV/0!</v>
      </c>
      <c r="AM392" s="1"/>
      <c r="AN392" s="1"/>
      <c r="AO392" s="1"/>
      <c r="AP392" s="1"/>
      <c r="AQ392" s="1"/>
    </row>
    <row r="393" customFormat="false" ht="11.25" hidden="false" customHeight="false" outlineLevel="0" collapsed="false">
      <c r="A393" s="1" t="n">
        <v>391</v>
      </c>
      <c r="B393" s="16"/>
      <c r="C393" s="8" t="n">
        <f aca="false">+[3]data1rev!A392</f>
        <v>21687.04</v>
      </c>
      <c r="D393" s="8" t="n">
        <f aca="false">+[3]data1rev!B392</f>
        <v>15575.226</v>
      </c>
      <c r="E393" s="8" t="n">
        <f aca="false">+[3]data1rev!C392</f>
        <v>13222.39</v>
      </c>
      <c r="F393" s="8" t="n">
        <f aca="false">+[3]data1rev!D392</f>
        <v>13061.89</v>
      </c>
      <c r="G393" s="8" t="n">
        <f aca="false">+[3]data1rev!E392</f>
        <v>13061.89</v>
      </c>
      <c r="H393" s="8" t="n">
        <f aca="false">+[3]data1rev!F392</f>
        <v>10821.156</v>
      </c>
      <c r="I393" s="8" t="n">
        <f aca="false">+[3]data1rev!G392</f>
        <v>10791.59</v>
      </c>
      <c r="J393" s="8" t="n">
        <f aca="false">+[3]data1rev!H392</f>
        <v>10791.59</v>
      </c>
      <c r="K393" s="8" t="n">
        <f aca="false">+[3]data1rev!I392</f>
        <v>10791.59</v>
      </c>
      <c r="L393" s="8" t="n">
        <f aca="false">+[3]data1rev!J392</f>
        <v>10821.156</v>
      </c>
      <c r="M393" s="8" t="n">
        <f aca="false">+[3]data1rev!K392</f>
        <v>10791.59</v>
      </c>
      <c r="N393" s="8" t="n">
        <f aca="false">+[3]data1rev!L392</f>
        <v>10791.59</v>
      </c>
      <c r="O393" s="8" t="n">
        <f aca="false">+[3]data1rev!M392</f>
        <v>10275.62</v>
      </c>
      <c r="P393" s="8" t="n">
        <f aca="false">+[3]data1rev!N392</f>
        <v>10129.416</v>
      </c>
      <c r="Q393" s="8" t="n">
        <f aca="false">+[3]data1rev!O392</f>
        <v>10101.74</v>
      </c>
      <c r="R393" s="8" t="n">
        <f aca="false">+[3]data1rev!P392</f>
        <v>0</v>
      </c>
      <c r="S393" s="8" t="n">
        <f aca="false">+[3]data1rev!Q392</f>
        <v>0</v>
      </c>
      <c r="T393" s="8" t="n">
        <f aca="false">+[3]data1rev!R392</f>
        <v>0</v>
      </c>
      <c r="U393" s="8" t="n">
        <f aca="false">+[3]data1rev!S392</f>
        <v>0</v>
      </c>
      <c r="V393" s="8" t="n">
        <f aca="false">+[3]data1rev!T392</f>
        <v>0</v>
      </c>
      <c r="W393" s="8" t="n">
        <f aca="false">+[3]data1rev!U392</f>
        <v>0</v>
      </c>
      <c r="X393" s="8" t="n">
        <f aca="false">+[3]data1rev!V392</f>
        <v>0</v>
      </c>
      <c r="Y393" s="8" t="n">
        <f aca="false">+[3]data1rev!W392</f>
        <v>0</v>
      </c>
      <c r="Z393" s="8" t="n">
        <f aca="false">+[3]data1rev!X392</f>
        <v>0</v>
      </c>
      <c r="AA393" s="8" t="n">
        <f aca="false">+[3]data1rev!Y392</f>
        <v>0</v>
      </c>
      <c r="AB393" s="9"/>
      <c r="AC393" s="9"/>
      <c r="AD393" s="9"/>
      <c r="AE393" s="9"/>
      <c r="AF393" s="9"/>
      <c r="AG393" s="9"/>
      <c r="AH393" s="9"/>
      <c r="AI393" s="9"/>
      <c r="AJ393" s="9"/>
      <c r="AK393" s="1"/>
      <c r="AL393" s="1" t="e">
        <f aca="false">SUMPRODUCT(B393:AJ393,PVCapPrice)</f>
        <v>#DIV/0!</v>
      </c>
      <c r="AM393" s="1"/>
      <c r="AN393" s="1"/>
      <c r="AO393" s="1"/>
      <c r="AP393" s="1"/>
      <c r="AQ393" s="1"/>
    </row>
    <row r="394" customFormat="false" ht="11.25" hidden="false" customHeight="false" outlineLevel="0" collapsed="false">
      <c r="A394" s="1" t="n">
        <v>392</v>
      </c>
      <c r="B394" s="16"/>
      <c r="C394" s="8" t="n">
        <f aca="false">+[3]data1rev!A393</f>
        <v>21687.04</v>
      </c>
      <c r="D394" s="8" t="n">
        <f aca="false">+[3]data1rev!B393</f>
        <v>15575.226</v>
      </c>
      <c r="E394" s="8" t="n">
        <f aca="false">+[3]data1rev!C393</f>
        <v>13222.39</v>
      </c>
      <c r="F394" s="8" t="n">
        <f aca="false">+[3]data1rev!D393</f>
        <v>13061.89</v>
      </c>
      <c r="G394" s="8" t="n">
        <f aca="false">+[3]data1rev!E393</f>
        <v>13061.89</v>
      </c>
      <c r="H394" s="8" t="n">
        <f aca="false">+[3]data1rev!F393</f>
        <v>10821.156</v>
      </c>
      <c r="I394" s="8" t="n">
        <f aca="false">+[3]data1rev!G393</f>
        <v>10791.59</v>
      </c>
      <c r="J394" s="8" t="n">
        <f aca="false">+[3]data1rev!H393</f>
        <v>10791.59</v>
      </c>
      <c r="K394" s="8" t="n">
        <f aca="false">+[3]data1rev!I393</f>
        <v>10791.59</v>
      </c>
      <c r="L394" s="8" t="n">
        <f aca="false">+[3]data1rev!J393</f>
        <v>10821.156</v>
      </c>
      <c r="M394" s="8" t="n">
        <f aca="false">+[3]data1rev!K393</f>
        <v>10791.59</v>
      </c>
      <c r="N394" s="8" t="n">
        <f aca="false">+[3]data1rev!L393</f>
        <v>10791.59</v>
      </c>
      <c r="O394" s="8" t="n">
        <f aca="false">+[3]data1rev!M393</f>
        <v>10275.62</v>
      </c>
      <c r="P394" s="8" t="n">
        <f aca="false">+[3]data1rev!N393</f>
        <v>10129.416</v>
      </c>
      <c r="Q394" s="8" t="n">
        <f aca="false">+[3]data1rev!O393</f>
        <v>10101.74</v>
      </c>
      <c r="R394" s="8" t="n">
        <f aca="false">+[3]data1rev!P393</f>
        <v>0</v>
      </c>
      <c r="S394" s="8" t="n">
        <f aca="false">+[3]data1rev!Q393</f>
        <v>0</v>
      </c>
      <c r="T394" s="8" t="n">
        <f aca="false">+[3]data1rev!R393</f>
        <v>0</v>
      </c>
      <c r="U394" s="8" t="n">
        <f aca="false">+[3]data1rev!S393</f>
        <v>0</v>
      </c>
      <c r="V394" s="8" t="n">
        <f aca="false">+[3]data1rev!T393</f>
        <v>0</v>
      </c>
      <c r="W394" s="8" t="n">
        <f aca="false">+[3]data1rev!U393</f>
        <v>0</v>
      </c>
      <c r="X394" s="8" t="n">
        <f aca="false">+[3]data1rev!V393</f>
        <v>0</v>
      </c>
      <c r="Y394" s="8" t="n">
        <f aca="false">+[3]data1rev!W393</f>
        <v>0</v>
      </c>
      <c r="Z394" s="8" t="n">
        <f aca="false">+[3]data1rev!X393</f>
        <v>0</v>
      </c>
      <c r="AA394" s="8" t="n">
        <f aca="false">+[3]data1rev!Y393</f>
        <v>0</v>
      </c>
      <c r="AB394" s="9"/>
      <c r="AC394" s="9"/>
      <c r="AD394" s="9"/>
      <c r="AE394" s="9"/>
      <c r="AF394" s="9"/>
      <c r="AG394" s="9"/>
      <c r="AH394" s="9"/>
      <c r="AI394" s="9"/>
      <c r="AJ394" s="9"/>
      <c r="AK394" s="1"/>
      <c r="AL394" s="1" t="e">
        <f aca="false">SUMPRODUCT(B394:AJ394,PVCapPrice)</f>
        <v>#DIV/0!</v>
      </c>
      <c r="AM394" s="1"/>
      <c r="AN394" s="1"/>
      <c r="AO394" s="1"/>
      <c r="AP394" s="1"/>
      <c r="AQ394" s="1"/>
    </row>
    <row r="395" customFormat="false" ht="11.25" hidden="false" customHeight="false" outlineLevel="0" collapsed="false">
      <c r="A395" s="1" t="n">
        <v>393</v>
      </c>
      <c r="B395" s="16"/>
      <c r="C395" s="8" t="n">
        <f aca="false">+[3]data1rev!A394</f>
        <v>21687.04</v>
      </c>
      <c r="D395" s="8" t="n">
        <f aca="false">+[3]data1rev!B394</f>
        <v>15575.226</v>
      </c>
      <c r="E395" s="8" t="n">
        <f aca="false">+[3]data1rev!C394</f>
        <v>13222.39</v>
      </c>
      <c r="F395" s="8" t="n">
        <f aca="false">+[3]data1rev!D394</f>
        <v>13061.89</v>
      </c>
      <c r="G395" s="8" t="n">
        <f aca="false">+[3]data1rev!E394</f>
        <v>13061.89</v>
      </c>
      <c r="H395" s="8" t="n">
        <f aca="false">+[3]data1rev!F394</f>
        <v>10821.156</v>
      </c>
      <c r="I395" s="8" t="n">
        <f aca="false">+[3]data1rev!G394</f>
        <v>10791.59</v>
      </c>
      <c r="J395" s="8" t="n">
        <f aca="false">+[3]data1rev!H394</f>
        <v>10791.59</v>
      </c>
      <c r="K395" s="8" t="n">
        <f aca="false">+[3]data1rev!I394</f>
        <v>10791.59</v>
      </c>
      <c r="L395" s="8" t="n">
        <f aca="false">+[3]data1rev!J394</f>
        <v>10821.156</v>
      </c>
      <c r="M395" s="8" t="n">
        <f aca="false">+[3]data1rev!K394</f>
        <v>10791.59</v>
      </c>
      <c r="N395" s="8" t="n">
        <f aca="false">+[3]data1rev!L394</f>
        <v>10791.59</v>
      </c>
      <c r="O395" s="8" t="n">
        <f aca="false">+[3]data1rev!M394</f>
        <v>10275.62</v>
      </c>
      <c r="P395" s="8" t="n">
        <f aca="false">+[3]data1rev!N394</f>
        <v>10129.416</v>
      </c>
      <c r="Q395" s="8" t="n">
        <f aca="false">+[3]data1rev!O394</f>
        <v>10101.74</v>
      </c>
      <c r="R395" s="8" t="n">
        <f aca="false">+[3]data1rev!P394</f>
        <v>0</v>
      </c>
      <c r="S395" s="8" t="n">
        <f aca="false">+[3]data1rev!Q394</f>
        <v>0</v>
      </c>
      <c r="T395" s="8" t="n">
        <f aca="false">+[3]data1rev!R394</f>
        <v>0</v>
      </c>
      <c r="U395" s="8" t="n">
        <f aca="false">+[3]data1rev!S394</f>
        <v>0</v>
      </c>
      <c r="V395" s="8" t="n">
        <f aca="false">+[3]data1rev!T394</f>
        <v>0</v>
      </c>
      <c r="W395" s="8" t="n">
        <f aca="false">+[3]data1rev!U394</f>
        <v>0</v>
      </c>
      <c r="X395" s="8" t="n">
        <f aca="false">+[3]data1rev!V394</f>
        <v>0</v>
      </c>
      <c r="Y395" s="8" t="n">
        <f aca="false">+[3]data1rev!W394</f>
        <v>0</v>
      </c>
      <c r="Z395" s="8" t="n">
        <f aca="false">+[3]data1rev!X394</f>
        <v>0</v>
      </c>
      <c r="AA395" s="8" t="n">
        <f aca="false">+[3]data1rev!Y394</f>
        <v>0</v>
      </c>
      <c r="AB395" s="9"/>
      <c r="AC395" s="9"/>
      <c r="AD395" s="9"/>
      <c r="AE395" s="9"/>
      <c r="AF395" s="9"/>
      <c r="AG395" s="9"/>
      <c r="AH395" s="9"/>
      <c r="AI395" s="9"/>
      <c r="AJ395" s="9"/>
      <c r="AK395" s="1"/>
      <c r="AL395" s="1" t="e">
        <f aca="false">SUMPRODUCT(B395:AJ395,PVCapPrice)</f>
        <v>#DIV/0!</v>
      </c>
      <c r="AM395" s="1"/>
      <c r="AN395" s="1"/>
      <c r="AO395" s="1"/>
      <c r="AP395" s="1"/>
      <c r="AQ395" s="1"/>
    </row>
    <row r="396" customFormat="false" ht="11.25" hidden="false" customHeight="false" outlineLevel="0" collapsed="false">
      <c r="A396" s="1" t="n">
        <v>394</v>
      </c>
      <c r="B396" s="16"/>
      <c r="C396" s="8" t="n">
        <f aca="false">+[3]data1rev!A395</f>
        <v>21687.04</v>
      </c>
      <c r="D396" s="8" t="n">
        <f aca="false">+[3]data1rev!B395</f>
        <v>15575.226</v>
      </c>
      <c r="E396" s="8" t="n">
        <f aca="false">+[3]data1rev!C395</f>
        <v>13222.39</v>
      </c>
      <c r="F396" s="8" t="n">
        <f aca="false">+[3]data1rev!D395</f>
        <v>13061.89</v>
      </c>
      <c r="G396" s="8" t="n">
        <f aca="false">+[3]data1rev!E395</f>
        <v>13061.89</v>
      </c>
      <c r="H396" s="8" t="n">
        <f aca="false">+[3]data1rev!F395</f>
        <v>10821.156</v>
      </c>
      <c r="I396" s="8" t="n">
        <f aca="false">+[3]data1rev!G395</f>
        <v>10791.59</v>
      </c>
      <c r="J396" s="8" t="n">
        <f aca="false">+[3]data1rev!H395</f>
        <v>10791.59</v>
      </c>
      <c r="K396" s="8" t="n">
        <f aca="false">+[3]data1rev!I395</f>
        <v>10791.59</v>
      </c>
      <c r="L396" s="8" t="n">
        <f aca="false">+[3]data1rev!J395</f>
        <v>10821.156</v>
      </c>
      <c r="M396" s="8" t="n">
        <f aca="false">+[3]data1rev!K395</f>
        <v>10791.59</v>
      </c>
      <c r="N396" s="8" t="n">
        <f aca="false">+[3]data1rev!L395</f>
        <v>10791.59</v>
      </c>
      <c r="O396" s="8" t="n">
        <f aca="false">+[3]data1rev!M395</f>
        <v>10275.62</v>
      </c>
      <c r="P396" s="8" t="n">
        <f aca="false">+[3]data1rev!N395</f>
        <v>10129.416</v>
      </c>
      <c r="Q396" s="8" t="n">
        <f aca="false">+[3]data1rev!O395</f>
        <v>10101.74</v>
      </c>
      <c r="R396" s="8" t="n">
        <f aca="false">+[3]data1rev!P395</f>
        <v>0</v>
      </c>
      <c r="S396" s="8" t="n">
        <f aca="false">+[3]data1rev!Q395</f>
        <v>0</v>
      </c>
      <c r="T396" s="8" t="n">
        <f aca="false">+[3]data1rev!R395</f>
        <v>0</v>
      </c>
      <c r="U396" s="8" t="n">
        <f aca="false">+[3]data1rev!S395</f>
        <v>0</v>
      </c>
      <c r="V396" s="8" t="n">
        <f aca="false">+[3]data1rev!T395</f>
        <v>0</v>
      </c>
      <c r="W396" s="8" t="n">
        <f aca="false">+[3]data1rev!U395</f>
        <v>0</v>
      </c>
      <c r="X396" s="8" t="n">
        <f aca="false">+[3]data1rev!V395</f>
        <v>0</v>
      </c>
      <c r="Y396" s="8" t="n">
        <f aca="false">+[3]data1rev!W395</f>
        <v>0</v>
      </c>
      <c r="Z396" s="8" t="n">
        <f aca="false">+[3]data1rev!X395</f>
        <v>0</v>
      </c>
      <c r="AA396" s="8" t="n">
        <f aca="false">+[3]data1rev!Y395</f>
        <v>0</v>
      </c>
      <c r="AB396" s="9"/>
      <c r="AC396" s="9"/>
      <c r="AD396" s="9"/>
      <c r="AE396" s="9"/>
      <c r="AF396" s="9"/>
      <c r="AG396" s="9"/>
      <c r="AH396" s="9"/>
      <c r="AI396" s="9"/>
      <c r="AJ396" s="9"/>
      <c r="AK396" s="1"/>
      <c r="AL396" s="1" t="e">
        <f aca="false">SUMPRODUCT(B396:AJ396,PVCapPrice)</f>
        <v>#DIV/0!</v>
      </c>
      <c r="AM396" s="1"/>
      <c r="AN396" s="1"/>
      <c r="AO396" s="1"/>
      <c r="AP396" s="1"/>
      <c r="AQ396" s="1"/>
    </row>
    <row r="397" customFormat="false" ht="11.25" hidden="false" customHeight="false" outlineLevel="0" collapsed="false">
      <c r="A397" s="1" t="n">
        <v>395</v>
      </c>
      <c r="B397" s="16"/>
      <c r="C397" s="8" t="n">
        <f aca="false">+[3]data1rev!A396</f>
        <v>21687.04</v>
      </c>
      <c r="D397" s="8" t="n">
        <f aca="false">+[3]data1rev!B396</f>
        <v>15575.226</v>
      </c>
      <c r="E397" s="8" t="n">
        <f aca="false">+[3]data1rev!C396</f>
        <v>13222.39</v>
      </c>
      <c r="F397" s="8" t="n">
        <f aca="false">+[3]data1rev!D396</f>
        <v>13061.89</v>
      </c>
      <c r="G397" s="8" t="n">
        <f aca="false">+[3]data1rev!E396</f>
        <v>13061.89</v>
      </c>
      <c r="H397" s="8" t="n">
        <f aca="false">+[3]data1rev!F396</f>
        <v>10821.156</v>
      </c>
      <c r="I397" s="8" t="n">
        <f aca="false">+[3]data1rev!G396</f>
        <v>10791.59</v>
      </c>
      <c r="J397" s="8" t="n">
        <f aca="false">+[3]data1rev!H396</f>
        <v>10791.59</v>
      </c>
      <c r="K397" s="8" t="n">
        <f aca="false">+[3]data1rev!I396</f>
        <v>10791.59</v>
      </c>
      <c r="L397" s="8" t="n">
        <f aca="false">+[3]data1rev!J396</f>
        <v>10821.156</v>
      </c>
      <c r="M397" s="8" t="n">
        <f aca="false">+[3]data1rev!K396</f>
        <v>10791.59</v>
      </c>
      <c r="N397" s="8" t="n">
        <f aca="false">+[3]data1rev!L396</f>
        <v>10791.59</v>
      </c>
      <c r="O397" s="8" t="n">
        <f aca="false">+[3]data1rev!M396</f>
        <v>10275.62</v>
      </c>
      <c r="P397" s="8" t="n">
        <f aca="false">+[3]data1rev!N396</f>
        <v>10129.416</v>
      </c>
      <c r="Q397" s="8" t="n">
        <f aca="false">+[3]data1rev!O396</f>
        <v>10101.74</v>
      </c>
      <c r="R397" s="8" t="n">
        <f aca="false">+[3]data1rev!P396</f>
        <v>0</v>
      </c>
      <c r="S397" s="8" t="n">
        <f aca="false">+[3]data1rev!Q396</f>
        <v>0</v>
      </c>
      <c r="T397" s="8" t="n">
        <f aca="false">+[3]data1rev!R396</f>
        <v>0</v>
      </c>
      <c r="U397" s="8" t="n">
        <f aca="false">+[3]data1rev!S396</f>
        <v>0</v>
      </c>
      <c r="V397" s="8" t="n">
        <f aca="false">+[3]data1rev!T396</f>
        <v>0</v>
      </c>
      <c r="W397" s="8" t="n">
        <f aca="false">+[3]data1rev!U396</f>
        <v>0</v>
      </c>
      <c r="X397" s="8" t="n">
        <f aca="false">+[3]data1rev!V396</f>
        <v>0</v>
      </c>
      <c r="Y397" s="8" t="n">
        <f aca="false">+[3]data1rev!W396</f>
        <v>0</v>
      </c>
      <c r="Z397" s="8" t="n">
        <f aca="false">+[3]data1rev!X396</f>
        <v>0</v>
      </c>
      <c r="AA397" s="8" t="n">
        <f aca="false">+[3]data1rev!Y396</f>
        <v>0</v>
      </c>
      <c r="AB397" s="9"/>
      <c r="AC397" s="9"/>
      <c r="AD397" s="9"/>
      <c r="AE397" s="9"/>
      <c r="AF397" s="9"/>
      <c r="AG397" s="9"/>
      <c r="AH397" s="9"/>
      <c r="AI397" s="9"/>
      <c r="AJ397" s="9"/>
      <c r="AK397" s="1"/>
      <c r="AL397" s="1" t="e">
        <f aca="false">SUMPRODUCT(B397:AJ397,PVCapPrice)</f>
        <v>#DIV/0!</v>
      </c>
      <c r="AM397" s="1"/>
      <c r="AN397" s="1"/>
      <c r="AO397" s="1"/>
      <c r="AP397" s="1"/>
      <c r="AQ397" s="1"/>
    </row>
    <row r="398" customFormat="false" ht="11.25" hidden="false" customHeight="false" outlineLevel="0" collapsed="false">
      <c r="A398" s="1" t="n">
        <v>396</v>
      </c>
      <c r="B398" s="16"/>
      <c r="C398" s="8" t="n">
        <f aca="false">+[3]data1rev!A397</f>
        <v>21687.04</v>
      </c>
      <c r="D398" s="8" t="n">
        <f aca="false">+[3]data1rev!B397</f>
        <v>15575.226</v>
      </c>
      <c r="E398" s="8" t="n">
        <f aca="false">+[3]data1rev!C397</f>
        <v>13222.39</v>
      </c>
      <c r="F398" s="8" t="n">
        <f aca="false">+[3]data1rev!D397</f>
        <v>13061.89</v>
      </c>
      <c r="G398" s="8" t="n">
        <f aca="false">+[3]data1rev!E397</f>
        <v>13061.89</v>
      </c>
      <c r="H398" s="8" t="n">
        <f aca="false">+[3]data1rev!F397</f>
        <v>10821.156</v>
      </c>
      <c r="I398" s="8" t="n">
        <f aca="false">+[3]data1rev!G397</f>
        <v>10791.59</v>
      </c>
      <c r="J398" s="8" t="n">
        <f aca="false">+[3]data1rev!H397</f>
        <v>10791.59</v>
      </c>
      <c r="K398" s="8" t="n">
        <f aca="false">+[3]data1rev!I397</f>
        <v>10791.59</v>
      </c>
      <c r="L398" s="8" t="n">
        <f aca="false">+[3]data1rev!J397</f>
        <v>10821.156</v>
      </c>
      <c r="M398" s="8" t="n">
        <f aca="false">+[3]data1rev!K397</f>
        <v>10791.59</v>
      </c>
      <c r="N398" s="8" t="n">
        <f aca="false">+[3]data1rev!L397</f>
        <v>10791.59</v>
      </c>
      <c r="O398" s="8" t="n">
        <f aca="false">+[3]data1rev!M397</f>
        <v>10275.62</v>
      </c>
      <c r="P398" s="8" t="n">
        <f aca="false">+[3]data1rev!N397</f>
        <v>10129.416</v>
      </c>
      <c r="Q398" s="8" t="n">
        <f aca="false">+[3]data1rev!O397</f>
        <v>10101.74</v>
      </c>
      <c r="R398" s="8" t="n">
        <f aca="false">+[3]data1rev!P397</f>
        <v>0</v>
      </c>
      <c r="S398" s="8" t="n">
        <f aca="false">+[3]data1rev!Q397</f>
        <v>0</v>
      </c>
      <c r="T398" s="8" t="n">
        <f aca="false">+[3]data1rev!R397</f>
        <v>0</v>
      </c>
      <c r="U398" s="8" t="n">
        <f aca="false">+[3]data1rev!S397</f>
        <v>0</v>
      </c>
      <c r="V398" s="8" t="n">
        <f aca="false">+[3]data1rev!T397</f>
        <v>0</v>
      </c>
      <c r="W398" s="8" t="n">
        <f aca="false">+[3]data1rev!U397</f>
        <v>0</v>
      </c>
      <c r="X398" s="8" t="n">
        <f aca="false">+[3]data1rev!V397</f>
        <v>0</v>
      </c>
      <c r="Y398" s="8" t="n">
        <f aca="false">+[3]data1rev!W397</f>
        <v>0</v>
      </c>
      <c r="Z398" s="8" t="n">
        <f aca="false">+[3]data1rev!X397</f>
        <v>0</v>
      </c>
      <c r="AA398" s="8" t="n">
        <f aca="false">+[3]data1rev!Y397</f>
        <v>0</v>
      </c>
      <c r="AB398" s="9"/>
      <c r="AC398" s="9"/>
      <c r="AD398" s="9"/>
      <c r="AE398" s="9"/>
      <c r="AF398" s="9"/>
      <c r="AG398" s="9"/>
      <c r="AH398" s="9"/>
      <c r="AI398" s="9"/>
      <c r="AJ398" s="9"/>
      <c r="AK398" s="1"/>
      <c r="AL398" s="1" t="e">
        <f aca="false">SUMPRODUCT(B398:AJ398,PVCapPrice)</f>
        <v>#DIV/0!</v>
      </c>
      <c r="AM398" s="1"/>
      <c r="AN398" s="1"/>
      <c r="AO398" s="1"/>
      <c r="AP398" s="1"/>
      <c r="AQ398" s="1"/>
    </row>
    <row r="399" customFormat="false" ht="11.25" hidden="false" customHeight="false" outlineLevel="0" collapsed="false">
      <c r="A399" s="1" t="n">
        <v>397</v>
      </c>
      <c r="B399" s="16"/>
      <c r="C399" s="8" t="n">
        <f aca="false">+[3]data1rev!A398</f>
        <v>21687.04</v>
      </c>
      <c r="D399" s="8" t="n">
        <f aca="false">+[3]data1rev!B398</f>
        <v>15575.226</v>
      </c>
      <c r="E399" s="8" t="n">
        <f aca="false">+[3]data1rev!C398</f>
        <v>13222.39</v>
      </c>
      <c r="F399" s="8" t="n">
        <f aca="false">+[3]data1rev!D398</f>
        <v>13061.89</v>
      </c>
      <c r="G399" s="8" t="n">
        <f aca="false">+[3]data1rev!E398</f>
        <v>13061.89</v>
      </c>
      <c r="H399" s="8" t="n">
        <f aca="false">+[3]data1rev!F398</f>
        <v>10821.156</v>
      </c>
      <c r="I399" s="8" t="n">
        <f aca="false">+[3]data1rev!G398</f>
        <v>10791.59</v>
      </c>
      <c r="J399" s="8" t="n">
        <f aca="false">+[3]data1rev!H398</f>
        <v>10791.59</v>
      </c>
      <c r="K399" s="8" t="n">
        <f aca="false">+[3]data1rev!I398</f>
        <v>10791.59</v>
      </c>
      <c r="L399" s="8" t="n">
        <f aca="false">+[3]data1rev!J398</f>
        <v>10821.156</v>
      </c>
      <c r="M399" s="8" t="n">
        <f aca="false">+[3]data1rev!K398</f>
        <v>10791.59</v>
      </c>
      <c r="N399" s="8" t="n">
        <f aca="false">+[3]data1rev!L398</f>
        <v>10791.59</v>
      </c>
      <c r="O399" s="8" t="n">
        <f aca="false">+[3]data1rev!M398</f>
        <v>10275.62</v>
      </c>
      <c r="P399" s="8" t="n">
        <f aca="false">+[3]data1rev!N398</f>
        <v>10129.416</v>
      </c>
      <c r="Q399" s="8" t="n">
        <f aca="false">+[3]data1rev!O398</f>
        <v>10101.74</v>
      </c>
      <c r="R399" s="8" t="n">
        <f aca="false">+[3]data1rev!P398</f>
        <v>0</v>
      </c>
      <c r="S399" s="8" t="n">
        <f aca="false">+[3]data1rev!Q398</f>
        <v>0</v>
      </c>
      <c r="T399" s="8" t="n">
        <f aca="false">+[3]data1rev!R398</f>
        <v>0</v>
      </c>
      <c r="U399" s="8" t="n">
        <f aca="false">+[3]data1rev!S398</f>
        <v>0</v>
      </c>
      <c r="V399" s="8" t="n">
        <f aca="false">+[3]data1rev!T398</f>
        <v>0</v>
      </c>
      <c r="W399" s="8" t="n">
        <f aca="false">+[3]data1rev!U398</f>
        <v>0</v>
      </c>
      <c r="X399" s="8" t="n">
        <f aca="false">+[3]data1rev!V398</f>
        <v>0</v>
      </c>
      <c r="Y399" s="8" t="n">
        <f aca="false">+[3]data1rev!W398</f>
        <v>0</v>
      </c>
      <c r="Z399" s="8" t="n">
        <f aca="false">+[3]data1rev!X398</f>
        <v>0</v>
      </c>
      <c r="AA399" s="8" t="n">
        <f aca="false">+[3]data1rev!Y398</f>
        <v>0</v>
      </c>
      <c r="AB399" s="9"/>
      <c r="AC399" s="9"/>
      <c r="AD399" s="9"/>
      <c r="AE399" s="9"/>
      <c r="AF399" s="9"/>
      <c r="AG399" s="9"/>
      <c r="AH399" s="9"/>
      <c r="AI399" s="9"/>
      <c r="AJ399" s="9"/>
      <c r="AK399" s="1"/>
      <c r="AL399" s="1" t="e">
        <f aca="false">SUMPRODUCT(B399:AJ399,PVCapPrice)</f>
        <v>#DIV/0!</v>
      </c>
      <c r="AM399" s="1"/>
      <c r="AN399" s="1"/>
      <c r="AO399" s="1"/>
      <c r="AP399" s="1"/>
      <c r="AQ399" s="1"/>
    </row>
    <row r="400" customFormat="false" ht="11.25" hidden="false" customHeight="false" outlineLevel="0" collapsed="false">
      <c r="A400" s="1" t="n">
        <v>398</v>
      </c>
      <c r="B400" s="16"/>
      <c r="C400" s="8" t="n">
        <f aca="false">+[3]data1rev!A399</f>
        <v>21687.04</v>
      </c>
      <c r="D400" s="8" t="n">
        <f aca="false">+[3]data1rev!B399</f>
        <v>15575.226</v>
      </c>
      <c r="E400" s="8" t="n">
        <f aca="false">+[3]data1rev!C399</f>
        <v>13222.39</v>
      </c>
      <c r="F400" s="8" t="n">
        <f aca="false">+[3]data1rev!D399</f>
        <v>13061.89</v>
      </c>
      <c r="G400" s="8" t="n">
        <f aca="false">+[3]data1rev!E399</f>
        <v>13061.89</v>
      </c>
      <c r="H400" s="8" t="n">
        <f aca="false">+[3]data1rev!F399</f>
        <v>10821.156</v>
      </c>
      <c r="I400" s="8" t="n">
        <f aca="false">+[3]data1rev!G399</f>
        <v>10791.59</v>
      </c>
      <c r="J400" s="8" t="n">
        <f aca="false">+[3]data1rev!H399</f>
        <v>10791.59</v>
      </c>
      <c r="K400" s="8" t="n">
        <f aca="false">+[3]data1rev!I399</f>
        <v>10791.59</v>
      </c>
      <c r="L400" s="8" t="n">
        <f aca="false">+[3]data1rev!J399</f>
        <v>10821.156</v>
      </c>
      <c r="M400" s="8" t="n">
        <f aca="false">+[3]data1rev!K399</f>
        <v>10791.59</v>
      </c>
      <c r="N400" s="8" t="n">
        <f aca="false">+[3]data1rev!L399</f>
        <v>10791.59</v>
      </c>
      <c r="O400" s="8" t="n">
        <f aca="false">+[3]data1rev!M399</f>
        <v>10275.62</v>
      </c>
      <c r="P400" s="8" t="n">
        <f aca="false">+[3]data1rev!N399</f>
        <v>10129.416</v>
      </c>
      <c r="Q400" s="8" t="n">
        <f aca="false">+[3]data1rev!O399</f>
        <v>10101.74</v>
      </c>
      <c r="R400" s="8" t="n">
        <f aca="false">+[3]data1rev!P399</f>
        <v>0</v>
      </c>
      <c r="S400" s="8" t="n">
        <f aca="false">+[3]data1rev!Q399</f>
        <v>0</v>
      </c>
      <c r="T400" s="8" t="n">
        <f aca="false">+[3]data1rev!R399</f>
        <v>0</v>
      </c>
      <c r="U400" s="8" t="n">
        <f aca="false">+[3]data1rev!S399</f>
        <v>0</v>
      </c>
      <c r="V400" s="8" t="n">
        <f aca="false">+[3]data1rev!T399</f>
        <v>0</v>
      </c>
      <c r="W400" s="8" t="n">
        <f aca="false">+[3]data1rev!U399</f>
        <v>0</v>
      </c>
      <c r="X400" s="8" t="n">
        <f aca="false">+[3]data1rev!V399</f>
        <v>0</v>
      </c>
      <c r="Y400" s="8" t="n">
        <f aca="false">+[3]data1rev!W399</f>
        <v>0</v>
      </c>
      <c r="Z400" s="8" t="n">
        <f aca="false">+[3]data1rev!X399</f>
        <v>0</v>
      </c>
      <c r="AA400" s="8" t="n">
        <f aca="false">+[3]data1rev!Y399</f>
        <v>0</v>
      </c>
      <c r="AB400" s="9"/>
      <c r="AC400" s="9"/>
      <c r="AD400" s="9"/>
      <c r="AE400" s="9"/>
      <c r="AF400" s="9"/>
      <c r="AG400" s="9"/>
      <c r="AH400" s="9"/>
      <c r="AI400" s="9"/>
      <c r="AJ400" s="9"/>
      <c r="AK400" s="1"/>
      <c r="AL400" s="1" t="e">
        <f aca="false">SUMPRODUCT(B400:AJ400,PVCapPrice)</f>
        <v>#DIV/0!</v>
      </c>
      <c r="AM400" s="1"/>
      <c r="AN400" s="1"/>
      <c r="AO400" s="1"/>
      <c r="AP400" s="1"/>
      <c r="AQ400" s="1"/>
    </row>
    <row r="401" customFormat="false" ht="11.25" hidden="false" customHeight="false" outlineLevel="0" collapsed="false">
      <c r="A401" s="1" t="n">
        <v>399</v>
      </c>
      <c r="B401" s="16"/>
      <c r="C401" s="8" t="n">
        <f aca="false">+[3]data1rev!A400</f>
        <v>21687.04</v>
      </c>
      <c r="D401" s="8" t="n">
        <f aca="false">+[3]data1rev!B400</f>
        <v>15575.226</v>
      </c>
      <c r="E401" s="8" t="n">
        <f aca="false">+[3]data1rev!C400</f>
        <v>13222.39</v>
      </c>
      <c r="F401" s="8" t="n">
        <f aca="false">+[3]data1rev!D400</f>
        <v>13061.89</v>
      </c>
      <c r="G401" s="8" t="n">
        <f aca="false">+[3]data1rev!E400</f>
        <v>13061.89</v>
      </c>
      <c r="H401" s="8" t="n">
        <f aca="false">+[3]data1rev!F400</f>
        <v>10821.156</v>
      </c>
      <c r="I401" s="8" t="n">
        <f aca="false">+[3]data1rev!G400</f>
        <v>10791.59</v>
      </c>
      <c r="J401" s="8" t="n">
        <f aca="false">+[3]data1rev!H400</f>
        <v>10791.59</v>
      </c>
      <c r="K401" s="8" t="n">
        <f aca="false">+[3]data1rev!I400</f>
        <v>10791.59</v>
      </c>
      <c r="L401" s="8" t="n">
        <f aca="false">+[3]data1rev!J400</f>
        <v>10821.156</v>
      </c>
      <c r="M401" s="8" t="n">
        <f aca="false">+[3]data1rev!K400</f>
        <v>10791.59</v>
      </c>
      <c r="N401" s="8" t="n">
        <f aca="false">+[3]data1rev!L400</f>
        <v>10791.59</v>
      </c>
      <c r="O401" s="8" t="n">
        <f aca="false">+[3]data1rev!M400</f>
        <v>10275.62</v>
      </c>
      <c r="P401" s="8" t="n">
        <f aca="false">+[3]data1rev!N400</f>
        <v>10129.416</v>
      </c>
      <c r="Q401" s="8" t="n">
        <f aca="false">+[3]data1rev!O400</f>
        <v>10101.74</v>
      </c>
      <c r="R401" s="8" t="n">
        <f aca="false">+[3]data1rev!P400</f>
        <v>0</v>
      </c>
      <c r="S401" s="8" t="n">
        <f aca="false">+[3]data1rev!Q400</f>
        <v>0</v>
      </c>
      <c r="T401" s="8" t="n">
        <f aca="false">+[3]data1rev!R400</f>
        <v>0</v>
      </c>
      <c r="U401" s="8" t="n">
        <f aca="false">+[3]data1rev!S400</f>
        <v>0</v>
      </c>
      <c r="V401" s="8" t="n">
        <f aca="false">+[3]data1rev!T400</f>
        <v>0</v>
      </c>
      <c r="W401" s="8" t="n">
        <f aca="false">+[3]data1rev!U400</f>
        <v>0</v>
      </c>
      <c r="X401" s="8" t="n">
        <f aca="false">+[3]data1rev!V400</f>
        <v>0</v>
      </c>
      <c r="Y401" s="8" t="n">
        <f aca="false">+[3]data1rev!W400</f>
        <v>0</v>
      </c>
      <c r="Z401" s="8" t="n">
        <f aca="false">+[3]data1rev!X400</f>
        <v>0</v>
      </c>
      <c r="AA401" s="8" t="n">
        <f aca="false">+[3]data1rev!Y400</f>
        <v>0</v>
      </c>
      <c r="AB401" s="9"/>
      <c r="AC401" s="9"/>
      <c r="AD401" s="9"/>
      <c r="AE401" s="9"/>
      <c r="AF401" s="9"/>
      <c r="AG401" s="9"/>
      <c r="AH401" s="9"/>
      <c r="AI401" s="9"/>
      <c r="AJ401" s="9"/>
      <c r="AK401" s="1"/>
      <c r="AL401" s="1" t="e">
        <f aca="false">SUMPRODUCT(B401:AJ401,PVCapPrice)</f>
        <v>#DIV/0!</v>
      </c>
      <c r="AM401" s="1"/>
      <c r="AN401" s="1"/>
      <c r="AO401" s="1"/>
      <c r="AP401" s="1"/>
      <c r="AQ401" s="1"/>
    </row>
    <row r="402" customFormat="false" ht="11.25" hidden="false" customHeight="false" outlineLevel="0" collapsed="false">
      <c r="A402" s="1" t="n">
        <v>400</v>
      </c>
      <c r="B402" s="16"/>
      <c r="C402" s="8" t="n">
        <f aca="false">+[3]data1rev!A401</f>
        <v>21687.04</v>
      </c>
      <c r="D402" s="8" t="n">
        <f aca="false">+[3]data1rev!B401</f>
        <v>15575.226</v>
      </c>
      <c r="E402" s="8" t="n">
        <f aca="false">+[3]data1rev!C401</f>
        <v>13222.39</v>
      </c>
      <c r="F402" s="8" t="n">
        <f aca="false">+[3]data1rev!D401</f>
        <v>13061.89</v>
      </c>
      <c r="G402" s="8" t="n">
        <f aca="false">+[3]data1rev!E401</f>
        <v>13061.89</v>
      </c>
      <c r="H402" s="8" t="n">
        <f aca="false">+[3]data1rev!F401</f>
        <v>10821.156</v>
      </c>
      <c r="I402" s="8" t="n">
        <f aca="false">+[3]data1rev!G401</f>
        <v>10791.59</v>
      </c>
      <c r="J402" s="8" t="n">
        <f aca="false">+[3]data1rev!H401</f>
        <v>10791.59</v>
      </c>
      <c r="K402" s="8" t="n">
        <f aca="false">+[3]data1rev!I401</f>
        <v>10791.59</v>
      </c>
      <c r="L402" s="8" t="n">
        <f aca="false">+[3]data1rev!J401</f>
        <v>10821.156</v>
      </c>
      <c r="M402" s="8" t="n">
        <f aca="false">+[3]data1rev!K401</f>
        <v>10791.59</v>
      </c>
      <c r="N402" s="8" t="n">
        <f aca="false">+[3]data1rev!L401</f>
        <v>10791.59</v>
      </c>
      <c r="O402" s="8" t="n">
        <f aca="false">+[3]data1rev!M401</f>
        <v>10275.62</v>
      </c>
      <c r="P402" s="8" t="n">
        <f aca="false">+[3]data1rev!N401</f>
        <v>10129.416</v>
      </c>
      <c r="Q402" s="8" t="n">
        <f aca="false">+[3]data1rev!O401</f>
        <v>10101.74</v>
      </c>
      <c r="R402" s="8" t="n">
        <f aca="false">+[3]data1rev!P401</f>
        <v>0</v>
      </c>
      <c r="S402" s="8" t="n">
        <f aca="false">+[3]data1rev!Q401</f>
        <v>0</v>
      </c>
      <c r="T402" s="8" t="n">
        <f aca="false">+[3]data1rev!R401</f>
        <v>0</v>
      </c>
      <c r="U402" s="8" t="n">
        <f aca="false">+[3]data1rev!S401</f>
        <v>0</v>
      </c>
      <c r="V402" s="8" t="n">
        <f aca="false">+[3]data1rev!T401</f>
        <v>0</v>
      </c>
      <c r="W402" s="8" t="n">
        <f aca="false">+[3]data1rev!U401</f>
        <v>0</v>
      </c>
      <c r="X402" s="8" t="n">
        <f aca="false">+[3]data1rev!V401</f>
        <v>0</v>
      </c>
      <c r="Y402" s="8" t="n">
        <f aca="false">+[3]data1rev!W401</f>
        <v>0</v>
      </c>
      <c r="Z402" s="8" t="n">
        <f aca="false">+[3]data1rev!X401</f>
        <v>0</v>
      </c>
      <c r="AA402" s="8" t="n">
        <f aca="false">+[3]data1rev!Y401</f>
        <v>0</v>
      </c>
      <c r="AB402" s="9"/>
      <c r="AC402" s="9"/>
      <c r="AD402" s="9"/>
      <c r="AE402" s="9"/>
      <c r="AF402" s="9"/>
      <c r="AG402" s="9"/>
      <c r="AH402" s="9"/>
      <c r="AI402" s="9"/>
      <c r="AJ402" s="9"/>
      <c r="AK402" s="1"/>
      <c r="AL402" s="1" t="e">
        <f aca="false">SUMPRODUCT(B402:AJ402,PVCapPrice)</f>
        <v>#DIV/0!</v>
      </c>
      <c r="AM402" s="1"/>
      <c r="AN402" s="1"/>
      <c r="AO402" s="1"/>
      <c r="AP402" s="1"/>
      <c r="AQ402" s="1"/>
    </row>
    <row r="403" customFormat="false" ht="11.25" hidden="false" customHeight="false" outlineLevel="0" collapsed="false">
      <c r="A403" s="1" t="n">
        <v>401</v>
      </c>
      <c r="B403" s="16"/>
      <c r="C403" s="8" t="n">
        <f aca="false">+[3]data1rev!A402</f>
        <v>21687.04</v>
      </c>
      <c r="D403" s="8" t="n">
        <f aca="false">+[3]data1rev!B402</f>
        <v>15575.226</v>
      </c>
      <c r="E403" s="8" t="n">
        <f aca="false">+[3]data1rev!C402</f>
        <v>13222.39</v>
      </c>
      <c r="F403" s="8" t="n">
        <f aca="false">+[3]data1rev!D402</f>
        <v>13061.89</v>
      </c>
      <c r="G403" s="8" t="n">
        <f aca="false">+[3]data1rev!E402</f>
        <v>13061.89</v>
      </c>
      <c r="H403" s="8" t="n">
        <f aca="false">+[3]data1rev!F402</f>
        <v>10821.156</v>
      </c>
      <c r="I403" s="8" t="n">
        <f aca="false">+[3]data1rev!G402</f>
        <v>10791.59</v>
      </c>
      <c r="J403" s="8" t="n">
        <f aca="false">+[3]data1rev!H402</f>
        <v>10791.59</v>
      </c>
      <c r="K403" s="8" t="n">
        <f aca="false">+[3]data1rev!I402</f>
        <v>10791.59</v>
      </c>
      <c r="L403" s="8" t="n">
        <f aca="false">+[3]data1rev!J402</f>
        <v>10821.156</v>
      </c>
      <c r="M403" s="8" t="n">
        <f aca="false">+[3]data1rev!K402</f>
        <v>10791.59</v>
      </c>
      <c r="N403" s="8" t="n">
        <f aca="false">+[3]data1rev!L402</f>
        <v>10791.59</v>
      </c>
      <c r="O403" s="8" t="n">
        <f aca="false">+[3]data1rev!M402</f>
        <v>10275.62</v>
      </c>
      <c r="P403" s="8" t="n">
        <f aca="false">+[3]data1rev!N402</f>
        <v>10129.416</v>
      </c>
      <c r="Q403" s="8" t="n">
        <f aca="false">+[3]data1rev!O402</f>
        <v>10101.74</v>
      </c>
      <c r="R403" s="8" t="n">
        <f aca="false">+[3]data1rev!P402</f>
        <v>0</v>
      </c>
      <c r="S403" s="8" t="n">
        <f aca="false">+[3]data1rev!Q402</f>
        <v>0</v>
      </c>
      <c r="T403" s="8" t="n">
        <f aca="false">+[3]data1rev!R402</f>
        <v>0</v>
      </c>
      <c r="U403" s="8" t="n">
        <f aca="false">+[3]data1rev!S402</f>
        <v>0</v>
      </c>
      <c r="V403" s="8" t="n">
        <f aca="false">+[3]data1rev!T402</f>
        <v>0</v>
      </c>
      <c r="W403" s="8" t="n">
        <f aca="false">+[3]data1rev!U402</f>
        <v>0</v>
      </c>
      <c r="X403" s="8" t="n">
        <f aca="false">+[3]data1rev!V402</f>
        <v>0</v>
      </c>
      <c r="Y403" s="8" t="n">
        <f aca="false">+[3]data1rev!W402</f>
        <v>0</v>
      </c>
      <c r="Z403" s="8" t="n">
        <f aca="false">+[3]data1rev!X402</f>
        <v>0</v>
      </c>
      <c r="AA403" s="8" t="n">
        <f aca="false">+[3]data1rev!Y402</f>
        <v>0</v>
      </c>
      <c r="AB403" s="9"/>
      <c r="AC403" s="9"/>
      <c r="AD403" s="9"/>
      <c r="AE403" s="9"/>
      <c r="AF403" s="9"/>
      <c r="AG403" s="9"/>
      <c r="AH403" s="9"/>
      <c r="AI403" s="9"/>
      <c r="AJ403" s="9"/>
      <c r="AK403" s="1"/>
      <c r="AL403" s="1" t="e">
        <f aca="false">SUMPRODUCT(B403:AJ403,PVCapPrice)</f>
        <v>#DIV/0!</v>
      </c>
      <c r="AM403" s="1"/>
      <c r="AN403" s="1"/>
      <c r="AO403" s="1"/>
      <c r="AP403" s="1"/>
      <c r="AQ403" s="1"/>
    </row>
    <row r="404" customFormat="false" ht="11.25" hidden="false" customHeight="false" outlineLevel="0" collapsed="false">
      <c r="A404" s="1" t="n">
        <v>402</v>
      </c>
      <c r="B404" s="16"/>
      <c r="C404" s="8" t="n">
        <f aca="false">+[3]data1rev!A403</f>
        <v>21687.04</v>
      </c>
      <c r="D404" s="8" t="n">
        <f aca="false">+[3]data1rev!B403</f>
        <v>15575.226</v>
      </c>
      <c r="E404" s="8" t="n">
        <f aca="false">+[3]data1rev!C403</f>
        <v>13222.39</v>
      </c>
      <c r="F404" s="8" t="n">
        <f aca="false">+[3]data1rev!D403</f>
        <v>13061.89</v>
      </c>
      <c r="G404" s="8" t="n">
        <f aca="false">+[3]data1rev!E403</f>
        <v>13061.89</v>
      </c>
      <c r="H404" s="8" t="n">
        <f aca="false">+[3]data1rev!F403</f>
        <v>10821.156</v>
      </c>
      <c r="I404" s="8" t="n">
        <f aca="false">+[3]data1rev!G403</f>
        <v>10791.59</v>
      </c>
      <c r="J404" s="8" t="n">
        <f aca="false">+[3]data1rev!H403</f>
        <v>10791.59</v>
      </c>
      <c r="K404" s="8" t="n">
        <f aca="false">+[3]data1rev!I403</f>
        <v>10791.59</v>
      </c>
      <c r="L404" s="8" t="n">
        <f aca="false">+[3]data1rev!J403</f>
        <v>10821.156</v>
      </c>
      <c r="M404" s="8" t="n">
        <f aca="false">+[3]data1rev!K403</f>
        <v>10791.59</v>
      </c>
      <c r="N404" s="8" t="n">
        <f aca="false">+[3]data1rev!L403</f>
        <v>10791.59</v>
      </c>
      <c r="O404" s="8" t="n">
        <f aca="false">+[3]data1rev!M403</f>
        <v>10275.62</v>
      </c>
      <c r="P404" s="8" t="n">
        <f aca="false">+[3]data1rev!N403</f>
        <v>10129.416</v>
      </c>
      <c r="Q404" s="8" t="n">
        <f aca="false">+[3]data1rev!O403</f>
        <v>10101.74</v>
      </c>
      <c r="R404" s="8" t="n">
        <f aca="false">+[3]data1rev!P403</f>
        <v>0</v>
      </c>
      <c r="S404" s="8" t="n">
        <f aca="false">+[3]data1rev!Q403</f>
        <v>0</v>
      </c>
      <c r="T404" s="8" t="n">
        <f aca="false">+[3]data1rev!R403</f>
        <v>0</v>
      </c>
      <c r="U404" s="8" t="n">
        <f aca="false">+[3]data1rev!S403</f>
        <v>0</v>
      </c>
      <c r="V404" s="8" t="n">
        <f aca="false">+[3]data1rev!T403</f>
        <v>0</v>
      </c>
      <c r="W404" s="8" t="n">
        <f aca="false">+[3]data1rev!U403</f>
        <v>0</v>
      </c>
      <c r="X404" s="8" t="n">
        <f aca="false">+[3]data1rev!V403</f>
        <v>0</v>
      </c>
      <c r="Y404" s="8" t="n">
        <f aca="false">+[3]data1rev!W403</f>
        <v>0</v>
      </c>
      <c r="Z404" s="8" t="n">
        <f aca="false">+[3]data1rev!X403</f>
        <v>0</v>
      </c>
      <c r="AA404" s="8" t="n">
        <f aca="false">+[3]data1rev!Y403</f>
        <v>0</v>
      </c>
      <c r="AB404" s="9"/>
      <c r="AC404" s="9"/>
      <c r="AD404" s="9"/>
      <c r="AE404" s="9"/>
      <c r="AF404" s="9"/>
      <c r="AG404" s="9"/>
      <c r="AH404" s="9"/>
      <c r="AI404" s="9"/>
      <c r="AJ404" s="9"/>
      <c r="AK404" s="1"/>
      <c r="AL404" s="1" t="e">
        <f aca="false">SUMPRODUCT(B404:AJ404,PVCapPrice)</f>
        <v>#DIV/0!</v>
      </c>
      <c r="AM404" s="1"/>
      <c r="AN404" s="1"/>
      <c r="AO404" s="1"/>
      <c r="AP404" s="1"/>
      <c r="AQ404" s="1"/>
    </row>
    <row r="405" customFormat="false" ht="11.25" hidden="false" customHeight="false" outlineLevel="0" collapsed="false">
      <c r="A405" s="1" t="n">
        <v>403</v>
      </c>
      <c r="B405" s="16"/>
      <c r="C405" s="8" t="n">
        <f aca="false">+[3]data1rev!A404</f>
        <v>21687.04</v>
      </c>
      <c r="D405" s="8" t="n">
        <f aca="false">+[3]data1rev!B404</f>
        <v>15575.226</v>
      </c>
      <c r="E405" s="8" t="n">
        <f aca="false">+[3]data1rev!C404</f>
        <v>13222.39</v>
      </c>
      <c r="F405" s="8" t="n">
        <f aca="false">+[3]data1rev!D404</f>
        <v>13061.89</v>
      </c>
      <c r="G405" s="8" t="n">
        <f aca="false">+[3]data1rev!E404</f>
        <v>13061.89</v>
      </c>
      <c r="H405" s="8" t="n">
        <f aca="false">+[3]data1rev!F404</f>
        <v>10821.156</v>
      </c>
      <c r="I405" s="8" t="n">
        <f aca="false">+[3]data1rev!G404</f>
        <v>10791.59</v>
      </c>
      <c r="J405" s="8" t="n">
        <f aca="false">+[3]data1rev!H404</f>
        <v>10791.59</v>
      </c>
      <c r="K405" s="8" t="n">
        <f aca="false">+[3]data1rev!I404</f>
        <v>10791.59</v>
      </c>
      <c r="L405" s="8" t="n">
        <f aca="false">+[3]data1rev!J404</f>
        <v>10821.156</v>
      </c>
      <c r="M405" s="8" t="n">
        <f aca="false">+[3]data1rev!K404</f>
        <v>10791.59</v>
      </c>
      <c r="N405" s="8" t="n">
        <f aca="false">+[3]data1rev!L404</f>
        <v>10791.59</v>
      </c>
      <c r="O405" s="8" t="n">
        <f aca="false">+[3]data1rev!M404</f>
        <v>10275.62</v>
      </c>
      <c r="P405" s="8" t="n">
        <f aca="false">+[3]data1rev!N404</f>
        <v>10129.416</v>
      </c>
      <c r="Q405" s="8" t="n">
        <f aca="false">+[3]data1rev!O404</f>
        <v>10101.74</v>
      </c>
      <c r="R405" s="8" t="n">
        <f aca="false">+[3]data1rev!P404</f>
        <v>0</v>
      </c>
      <c r="S405" s="8" t="n">
        <f aca="false">+[3]data1rev!Q404</f>
        <v>0</v>
      </c>
      <c r="T405" s="8" t="n">
        <f aca="false">+[3]data1rev!R404</f>
        <v>0</v>
      </c>
      <c r="U405" s="8" t="n">
        <f aca="false">+[3]data1rev!S404</f>
        <v>0</v>
      </c>
      <c r="V405" s="8" t="n">
        <f aca="false">+[3]data1rev!T404</f>
        <v>0</v>
      </c>
      <c r="W405" s="8" t="n">
        <f aca="false">+[3]data1rev!U404</f>
        <v>0</v>
      </c>
      <c r="X405" s="8" t="n">
        <f aca="false">+[3]data1rev!V404</f>
        <v>0</v>
      </c>
      <c r="Y405" s="8" t="n">
        <f aca="false">+[3]data1rev!W404</f>
        <v>0</v>
      </c>
      <c r="Z405" s="8" t="n">
        <f aca="false">+[3]data1rev!X404</f>
        <v>0</v>
      </c>
      <c r="AA405" s="8" t="n">
        <f aca="false">+[3]data1rev!Y404</f>
        <v>0</v>
      </c>
      <c r="AB405" s="9"/>
      <c r="AC405" s="9"/>
      <c r="AD405" s="9"/>
      <c r="AE405" s="9"/>
      <c r="AF405" s="9"/>
      <c r="AG405" s="9"/>
      <c r="AH405" s="9"/>
      <c r="AI405" s="9"/>
      <c r="AJ405" s="9"/>
      <c r="AK405" s="1"/>
      <c r="AL405" s="1" t="e">
        <f aca="false">SUMPRODUCT(B405:AJ405,PVCapPrice)</f>
        <v>#DIV/0!</v>
      </c>
      <c r="AM405" s="1"/>
      <c r="AN405" s="1"/>
      <c r="AO405" s="1"/>
      <c r="AP405" s="1"/>
      <c r="AQ405" s="1"/>
    </row>
    <row r="406" customFormat="false" ht="11.25" hidden="false" customHeight="false" outlineLevel="0" collapsed="false">
      <c r="A406" s="1" t="n">
        <v>404</v>
      </c>
      <c r="B406" s="16"/>
      <c r="C406" s="8" t="n">
        <f aca="false">+[3]data1rev!A405</f>
        <v>21687.04</v>
      </c>
      <c r="D406" s="8" t="n">
        <f aca="false">+[3]data1rev!B405</f>
        <v>15575.226</v>
      </c>
      <c r="E406" s="8" t="n">
        <f aca="false">+[3]data1rev!C405</f>
        <v>13222.39</v>
      </c>
      <c r="F406" s="8" t="n">
        <f aca="false">+[3]data1rev!D405</f>
        <v>13061.89</v>
      </c>
      <c r="G406" s="8" t="n">
        <f aca="false">+[3]data1rev!E405</f>
        <v>13061.89</v>
      </c>
      <c r="H406" s="8" t="n">
        <f aca="false">+[3]data1rev!F405</f>
        <v>10821.156</v>
      </c>
      <c r="I406" s="8" t="n">
        <f aca="false">+[3]data1rev!G405</f>
        <v>10791.59</v>
      </c>
      <c r="J406" s="8" t="n">
        <f aca="false">+[3]data1rev!H405</f>
        <v>10791.59</v>
      </c>
      <c r="K406" s="8" t="n">
        <f aca="false">+[3]data1rev!I405</f>
        <v>10791.59</v>
      </c>
      <c r="L406" s="8" t="n">
        <f aca="false">+[3]data1rev!J405</f>
        <v>10821.156</v>
      </c>
      <c r="M406" s="8" t="n">
        <f aca="false">+[3]data1rev!K405</f>
        <v>10791.59</v>
      </c>
      <c r="N406" s="8" t="n">
        <f aca="false">+[3]data1rev!L405</f>
        <v>10791.59</v>
      </c>
      <c r="O406" s="8" t="n">
        <f aca="false">+[3]data1rev!M405</f>
        <v>10275.62</v>
      </c>
      <c r="P406" s="8" t="n">
        <f aca="false">+[3]data1rev!N405</f>
        <v>10129.416</v>
      </c>
      <c r="Q406" s="8" t="n">
        <f aca="false">+[3]data1rev!O405</f>
        <v>10101.74</v>
      </c>
      <c r="R406" s="8" t="n">
        <f aca="false">+[3]data1rev!P405</f>
        <v>0</v>
      </c>
      <c r="S406" s="8" t="n">
        <f aca="false">+[3]data1rev!Q405</f>
        <v>0</v>
      </c>
      <c r="T406" s="8" t="n">
        <f aca="false">+[3]data1rev!R405</f>
        <v>0</v>
      </c>
      <c r="U406" s="8" t="n">
        <f aca="false">+[3]data1rev!S405</f>
        <v>0</v>
      </c>
      <c r="V406" s="8" t="n">
        <f aca="false">+[3]data1rev!T405</f>
        <v>0</v>
      </c>
      <c r="W406" s="8" t="n">
        <f aca="false">+[3]data1rev!U405</f>
        <v>0</v>
      </c>
      <c r="X406" s="8" t="n">
        <f aca="false">+[3]data1rev!V405</f>
        <v>0</v>
      </c>
      <c r="Y406" s="8" t="n">
        <f aca="false">+[3]data1rev!W405</f>
        <v>0</v>
      </c>
      <c r="Z406" s="8" t="n">
        <f aca="false">+[3]data1rev!X405</f>
        <v>0</v>
      </c>
      <c r="AA406" s="8" t="n">
        <f aca="false">+[3]data1rev!Y405</f>
        <v>0</v>
      </c>
      <c r="AB406" s="9"/>
      <c r="AC406" s="9"/>
      <c r="AD406" s="9"/>
      <c r="AE406" s="9"/>
      <c r="AF406" s="9"/>
      <c r="AG406" s="9"/>
      <c r="AH406" s="9"/>
      <c r="AI406" s="9"/>
      <c r="AJ406" s="9"/>
      <c r="AK406" s="1"/>
      <c r="AL406" s="1" t="e">
        <f aca="false">SUMPRODUCT(B406:AJ406,PVCapPrice)</f>
        <v>#DIV/0!</v>
      </c>
      <c r="AM406" s="1"/>
      <c r="AN406" s="1"/>
      <c r="AO406" s="1"/>
      <c r="AP406" s="1"/>
      <c r="AQ406" s="1"/>
    </row>
    <row r="407" customFormat="false" ht="11.25" hidden="false" customHeight="false" outlineLevel="0" collapsed="false">
      <c r="A407" s="1" t="n">
        <v>405</v>
      </c>
      <c r="B407" s="16"/>
      <c r="C407" s="8" t="n">
        <f aca="false">+[3]data1rev!A406</f>
        <v>21687.04</v>
      </c>
      <c r="D407" s="8" t="n">
        <f aca="false">+[3]data1rev!B406</f>
        <v>15575.226</v>
      </c>
      <c r="E407" s="8" t="n">
        <f aca="false">+[3]data1rev!C406</f>
        <v>13222.39</v>
      </c>
      <c r="F407" s="8" t="n">
        <f aca="false">+[3]data1rev!D406</f>
        <v>13061.89</v>
      </c>
      <c r="G407" s="8" t="n">
        <f aca="false">+[3]data1rev!E406</f>
        <v>13061.89</v>
      </c>
      <c r="H407" s="8" t="n">
        <f aca="false">+[3]data1rev!F406</f>
        <v>10821.156</v>
      </c>
      <c r="I407" s="8" t="n">
        <f aca="false">+[3]data1rev!G406</f>
        <v>10791.59</v>
      </c>
      <c r="J407" s="8" t="n">
        <f aca="false">+[3]data1rev!H406</f>
        <v>10791.59</v>
      </c>
      <c r="K407" s="8" t="n">
        <f aca="false">+[3]data1rev!I406</f>
        <v>10791.59</v>
      </c>
      <c r="L407" s="8" t="n">
        <f aca="false">+[3]data1rev!J406</f>
        <v>10821.156</v>
      </c>
      <c r="M407" s="8" t="n">
        <f aca="false">+[3]data1rev!K406</f>
        <v>10791.59</v>
      </c>
      <c r="N407" s="8" t="n">
        <f aca="false">+[3]data1rev!L406</f>
        <v>10791.59</v>
      </c>
      <c r="O407" s="8" t="n">
        <f aca="false">+[3]data1rev!M406</f>
        <v>10275.62</v>
      </c>
      <c r="P407" s="8" t="n">
        <f aca="false">+[3]data1rev!N406</f>
        <v>10129.416</v>
      </c>
      <c r="Q407" s="8" t="n">
        <f aca="false">+[3]data1rev!O406</f>
        <v>10101.74</v>
      </c>
      <c r="R407" s="8" t="n">
        <f aca="false">+[3]data1rev!P406</f>
        <v>0</v>
      </c>
      <c r="S407" s="8" t="n">
        <f aca="false">+[3]data1rev!Q406</f>
        <v>0</v>
      </c>
      <c r="T407" s="8" t="n">
        <f aca="false">+[3]data1rev!R406</f>
        <v>0</v>
      </c>
      <c r="U407" s="8" t="n">
        <f aca="false">+[3]data1rev!S406</f>
        <v>0</v>
      </c>
      <c r="V407" s="8" t="n">
        <f aca="false">+[3]data1rev!T406</f>
        <v>0</v>
      </c>
      <c r="W407" s="8" t="n">
        <f aca="false">+[3]data1rev!U406</f>
        <v>0</v>
      </c>
      <c r="X407" s="8" t="n">
        <f aca="false">+[3]data1rev!V406</f>
        <v>0</v>
      </c>
      <c r="Y407" s="8" t="n">
        <f aca="false">+[3]data1rev!W406</f>
        <v>0</v>
      </c>
      <c r="Z407" s="8" t="n">
        <f aca="false">+[3]data1rev!X406</f>
        <v>0</v>
      </c>
      <c r="AA407" s="8" t="n">
        <f aca="false">+[3]data1rev!Y406</f>
        <v>0</v>
      </c>
      <c r="AB407" s="9"/>
      <c r="AC407" s="9"/>
      <c r="AD407" s="9"/>
      <c r="AE407" s="9"/>
      <c r="AF407" s="9"/>
      <c r="AG407" s="9"/>
      <c r="AH407" s="9"/>
      <c r="AI407" s="9"/>
      <c r="AJ407" s="9"/>
      <c r="AK407" s="1"/>
      <c r="AL407" s="1" t="e">
        <f aca="false">SUMPRODUCT(B407:AJ407,PVCapPrice)</f>
        <v>#DIV/0!</v>
      </c>
      <c r="AM407" s="1"/>
      <c r="AN407" s="1"/>
      <c r="AO407" s="1"/>
      <c r="AP407" s="1"/>
      <c r="AQ407" s="1"/>
    </row>
    <row r="408" customFormat="false" ht="11.25" hidden="false" customHeight="false" outlineLevel="0" collapsed="false">
      <c r="A408" s="1" t="n">
        <v>406</v>
      </c>
      <c r="B408" s="16"/>
      <c r="C408" s="8" t="n">
        <f aca="false">+[3]data1rev!A407</f>
        <v>21687.04</v>
      </c>
      <c r="D408" s="8" t="n">
        <f aca="false">+[3]data1rev!B407</f>
        <v>15575.226</v>
      </c>
      <c r="E408" s="8" t="n">
        <f aca="false">+[3]data1rev!C407</f>
        <v>13222.39</v>
      </c>
      <c r="F408" s="8" t="n">
        <f aca="false">+[3]data1rev!D407</f>
        <v>13061.89</v>
      </c>
      <c r="G408" s="8" t="n">
        <f aca="false">+[3]data1rev!E407</f>
        <v>13061.89</v>
      </c>
      <c r="H408" s="8" t="n">
        <f aca="false">+[3]data1rev!F407</f>
        <v>10821.156</v>
      </c>
      <c r="I408" s="8" t="n">
        <f aca="false">+[3]data1rev!G407</f>
        <v>10791.59</v>
      </c>
      <c r="J408" s="8" t="n">
        <f aca="false">+[3]data1rev!H407</f>
        <v>10791.59</v>
      </c>
      <c r="K408" s="8" t="n">
        <f aca="false">+[3]data1rev!I407</f>
        <v>10791.59</v>
      </c>
      <c r="L408" s="8" t="n">
        <f aca="false">+[3]data1rev!J407</f>
        <v>10821.156</v>
      </c>
      <c r="M408" s="8" t="n">
        <f aca="false">+[3]data1rev!K407</f>
        <v>10791.59</v>
      </c>
      <c r="N408" s="8" t="n">
        <f aca="false">+[3]data1rev!L407</f>
        <v>10791.59</v>
      </c>
      <c r="O408" s="8" t="n">
        <f aca="false">+[3]data1rev!M407</f>
        <v>10275.62</v>
      </c>
      <c r="P408" s="8" t="n">
        <f aca="false">+[3]data1rev!N407</f>
        <v>10129.416</v>
      </c>
      <c r="Q408" s="8" t="n">
        <f aca="false">+[3]data1rev!O407</f>
        <v>10101.74</v>
      </c>
      <c r="R408" s="8" t="n">
        <f aca="false">+[3]data1rev!P407</f>
        <v>0</v>
      </c>
      <c r="S408" s="8" t="n">
        <f aca="false">+[3]data1rev!Q407</f>
        <v>0</v>
      </c>
      <c r="T408" s="8" t="n">
        <f aca="false">+[3]data1rev!R407</f>
        <v>0</v>
      </c>
      <c r="U408" s="8" t="n">
        <f aca="false">+[3]data1rev!S407</f>
        <v>0</v>
      </c>
      <c r="V408" s="8" t="n">
        <f aca="false">+[3]data1rev!T407</f>
        <v>0</v>
      </c>
      <c r="W408" s="8" t="n">
        <f aca="false">+[3]data1rev!U407</f>
        <v>0</v>
      </c>
      <c r="X408" s="8" t="n">
        <f aca="false">+[3]data1rev!V407</f>
        <v>0</v>
      </c>
      <c r="Y408" s="8" t="n">
        <f aca="false">+[3]data1rev!W407</f>
        <v>0</v>
      </c>
      <c r="Z408" s="8" t="n">
        <f aca="false">+[3]data1rev!X407</f>
        <v>0</v>
      </c>
      <c r="AA408" s="8" t="n">
        <f aca="false">+[3]data1rev!Y407</f>
        <v>0</v>
      </c>
      <c r="AB408" s="9"/>
      <c r="AC408" s="9"/>
      <c r="AD408" s="9"/>
      <c r="AE408" s="9"/>
      <c r="AF408" s="9"/>
      <c r="AG408" s="9"/>
      <c r="AH408" s="9"/>
      <c r="AI408" s="9"/>
      <c r="AJ408" s="9"/>
      <c r="AK408" s="1"/>
      <c r="AL408" s="1" t="e">
        <f aca="false">SUMPRODUCT(B408:AJ408,PVCapPrice)</f>
        <v>#DIV/0!</v>
      </c>
      <c r="AM408" s="1"/>
      <c r="AN408" s="1"/>
      <c r="AO408" s="1"/>
      <c r="AP408" s="1"/>
      <c r="AQ408" s="1"/>
    </row>
    <row r="409" customFormat="false" ht="11.25" hidden="false" customHeight="false" outlineLevel="0" collapsed="false">
      <c r="A409" s="1" t="n">
        <v>407</v>
      </c>
      <c r="B409" s="16"/>
      <c r="C409" s="8" t="n">
        <f aca="false">+[3]data1rev!A408</f>
        <v>21687.04</v>
      </c>
      <c r="D409" s="8" t="n">
        <f aca="false">+[3]data1rev!B408</f>
        <v>15575.226</v>
      </c>
      <c r="E409" s="8" t="n">
        <f aca="false">+[3]data1rev!C408</f>
        <v>13222.39</v>
      </c>
      <c r="F409" s="8" t="n">
        <f aca="false">+[3]data1rev!D408</f>
        <v>13061.89</v>
      </c>
      <c r="G409" s="8" t="n">
        <f aca="false">+[3]data1rev!E408</f>
        <v>13061.89</v>
      </c>
      <c r="H409" s="8" t="n">
        <f aca="false">+[3]data1rev!F408</f>
        <v>10821.156</v>
      </c>
      <c r="I409" s="8" t="n">
        <f aca="false">+[3]data1rev!G408</f>
        <v>10791.59</v>
      </c>
      <c r="J409" s="8" t="n">
        <f aca="false">+[3]data1rev!H408</f>
        <v>10791.59</v>
      </c>
      <c r="K409" s="8" t="n">
        <f aca="false">+[3]data1rev!I408</f>
        <v>10791.59</v>
      </c>
      <c r="L409" s="8" t="n">
        <f aca="false">+[3]data1rev!J408</f>
        <v>10821.156</v>
      </c>
      <c r="M409" s="8" t="n">
        <f aca="false">+[3]data1rev!K408</f>
        <v>10791.59</v>
      </c>
      <c r="N409" s="8" t="n">
        <f aca="false">+[3]data1rev!L408</f>
        <v>10791.59</v>
      </c>
      <c r="O409" s="8" t="n">
        <f aca="false">+[3]data1rev!M408</f>
        <v>10275.62</v>
      </c>
      <c r="P409" s="8" t="n">
        <f aca="false">+[3]data1rev!N408</f>
        <v>10129.416</v>
      </c>
      <c r="Q409" s="8" t="n">
        <f aca="false">+[3]data1rev!O408</f>
        <v>10101.74</v>
      </c>
      <c r="R409" s="8" t="n">
        <f aca="false">+[3]data1rev!P408</f>
        <v>0</v>
      </c>
      <c r="S409" s="8" t="n">
        <f aca="false">+[3]data1rev!Q408</f>
        <v>0</v>
      </c>
      <c r="T409" s="8" t="n">
        <f aca="false">+[3]data1rev!R408</f>
        <v>0</v>
      </c>
      <c r="U409" s="8" t="n">
        <f aca="false">+[3]data1rev!S408</f>
        <v>0</v>
      </c>
      <c r="V409" s="8" t="n">
        <f aca="false">+[3]data1rev!T408</f>
        <v>0</v>
      </c>
      <c r="W409" s="8" t="n">
        <f aca="false">+[3]data1rev!U408</f>
        <v>0</v>
      </c>
      <c r="X409" s="8" t="n">
        <f aca="false">+[3]data1rev!V408</f>
        <v>0</v>
      </c>
      <c r="Y409" s="8" t="n">
        <f aca="false">+[3]data1rev!W408</f>
        <v>0</v>
      </c>
      <c r="Z409" s="8" t="n">
        <f aca="false">+[3]data1rev!X408</f>
        <v>0</v>
      </c>
      <c r="AA409" s="8" t="n">
        <f aca="false">+[3]data1rev!Y408</f>
        <v>0</v>
      </c>
      <c r="AB409" s="9"/>
      <c r="AC409" s="9"/>
      <c r="AD409" s="9"/>
      <c r="AE409" s="9"/>
      <c r="AF409" s="9"/>
      <c r="AG409" s="9"/>
      <c r="AH409" s="9"/>
      <c r="AI409" s="9"/>
      <c r="AJ409" s="9"/>
      <c r="AK409" s="1"/>
      <c r="AL409" s="1" t="e">
        <f aca="false">SUMPRODUCT(B409:AJ409,PVCapPrice)</f>
        <v>#DIV/0!</v>
      </c>
      <c r="AM409" s="1"/>
      <c r="AN409" s="1"/>
      <c r="AO409" s="1"/>
      <c r="AP409" s="1"/>
      <c r="AQ409" s="1"/>
    </row>
    <row r="410" customFormat="false" ht="11.25" hidden="false" customHeight="false" outlineLevel="0" collapsed="false">
      <c r="A410" s="1" t="n">
        <v>408</v>
      </c>
      <c r="B410" s="16"/>
      <c r="C410" s="8" t="n">
        <f aca="false">+[3]data1rev!A409</f>
        <v>21687.04</v>
      </c>
      <c r="D410" s="8" t="n">
        <f aca="false">+[3]data1rev!B409</f>
        <v>15575.226</v>
      </c>
      <c r="E410" s="8" t="n">
        <f aca="false">+[3]data1rev!C409</f>
        <v>13222.39</v>
      </c>
      <c r="F410" s="8" t="n">
        <f aca="false">+[3]data1rev!D409</f>
        <v>13061.89</v>
      </c>
      <c r="G410" s="8" t="n">
        <f aca="false">+[3]data1rev!E409</f>
        <v>13061.89</v>
      </c>
      <c r="H410" s="8" t="n">
        <f aca="false">+[3]data1rev!F409</f>
        <v>10821.156</v>
      </c>
      <c r="I410" s="8" t="n">
        <f aca="false">+[3]data1rev!G409</f>
        <v>10791.59</v>
      </c>
      <c r="J410" s="8" t="n">
        <f aca="false">+[3]data1rev!H409</f>
        <v>10791.59</v>
      </c>
      <c r="K410" s="8" t="n">
        <f aca="false">+[3]data1rev!I409</f>
        <v>10791.59</v>
      </c>
      <c r="L410" s="8" t="n">
        <f aca="false">+[3]data1rev!J409</f>
        <v>10821.156</v>
      </c>
      <c r="M410" s="8" t="n">
        <f aca="false">+[3]data1rev!K409</f>
        <v>10791.59</v>
      </c>
      <c r="N410" s="8" t="n">
        <f aca="false">+[3]data1rev!L409</f>
        <v>10791.59</v>
      </c>
      <c r="O410" s="8" t="n">
        <f aca="false">+[3]data1rev!M409</f>
        <v>10275.62</v>
      </c>
      <c r="P410" s="8" t="n">
        <f aca="false">+[3]data1rev!N409</f>
        <v>10129.416</v>
      </c>
      <c r="Q410" s="8" t="n">
        <f aca="false">+[3]data1rev!O409</f>
        <v>10101.74</v>
      </c>
      <c r="R410" s="8" t="n">
        <f aca="false">+[3]data1rev!P409</f>
        <v>0</v>
      </c>
      <c r="S410" s="8" t="n">
        <f aca="false">+[3]data1rev!Q409</f>
        <v>0</v>
      </c>
      <c r="T410" s="8" t="n">
        <f aca="false">+[3]data1rev!R409</f>
        <v>0</v>
      </c>
      <c r="U410" s="8" t="n">
        <f aca="false">+[3]data1rev!S409</f>
        <v>0</v>
      </c>
      <c r="V410" s="8" t="n">
        <f aca="false">+[3]data1rev!T409</f>
        <v>0</v>
      </c>
      <c r="W410" s="8" t="n">
        <f aca="false">+[3]data1rev!U409</f>
        <v>0</v>
      </c>
      <c r="X410" s="8" t="n">
        <f aca="false">+[3]data1rev!V409</f>
        <v>0</v>
      </c>
      <c r="Y410" s="8" t="n">
        <f aca="false">+[3]data1rev!W409</f>
        <v>0</v>
      </c>
      <c r="Z410" s="8" t="n">
        <f aca="false">+[3]data1rev!X409</f>
        <v>0</v>
      </c>
      <c r="AA410" s="8" t="n">
        <f aca="false">+[3]data1rev!Y409</f>
        <v>0</v>
      </c>
      <c r="AB410" s="9"/>
      <c r="AC410" s="9"/>
      <c r="AD410" s="9"/>
      <c r="AE410" s="9"/>
      <c r="AF410" s="9"/>
      <c r="AG410" s="9"/>
      <c r="AH410" s="9"/>
      <c r="AI410" s="9"/>
      <c r="AJ410" s="9"/>
      <c r="AK410" s="1"/>
      <c r="AL410" s="1" t="e">
        <f aca="false">SUMPRODUCT(B410:AJ410,PVCapPrice)</f>
        <v>#DIV/0!</v>
      </c>
      <c r="AM410" s="1"/>
      <c r="AN410" s="1"/>
      <c r="AO410" s="1"/>
      <c r="AP410" s="1"/>
      <c r="AQ410" s="1"/>
    </row>
    <row r="411" customFormat="false" ht="11.25" hidden="false" customHeight="false" outlineLevel="0" collapsed="false">
      <c r="A411" s="1" t="n">
        <v>409</v>
      </c>
      <c r="B411" s="16"/>
      <c r="C411" s="8" t="n">
        <f aca="false">+[3]data1rev!A410</f>
        <v>21687.04</v>
      </c>
      <c r="D411" s="8" t="n">
        <f aca="false">+[3]data1rev!B410</f>
        <v>15575.226</v>
      </c>
      <c r="E411" s="8" t="n">
        <f aca="false">+[3]data1rev!C410</f>
        <v>13222.39</v>
      </c>
      <c r="F411" s="8" t="n">
        <f aca="false">+[3]data1rev!D410</f>
        <v>13061.89</v>
      </c>
      <c r="G411" s="8" t="n">
        <f aca="false">+[3]data1rev!E410</f>
        <v>13061.89</v>
      </c>
      <c r="H411" s="8" t="n">
        <f aca="false">+[3]data1rev!F410</f>
        <v>10821.156</v>
      </c>
      <c r="I411" s="8" t="n">
        <f aca="false">+[3]data1rev!G410</f>
        <v>10791.59</v>
      </c>
      <c r="J411" s="8" t="n">
        <f aca="false">+[3]data1rev!H410</f>
        <v>10791.59</v>
      </c>
      <c r="K411" s="8" t="n">
        <f aca="false">+[3]data1rev!I410</f>
        <v>10791.59</v>
      </c>
      <c r="L411" s="8" t="n">
        <f aca="false">+[3]data1rev!J410</f>
        <v>10821.156</v>
      </c>
      <c r="M411" s="8" t="n">
        <f aca="false">+[3]data1rev!K410</f>
        <v>10791.59</v>
      </c>
      <c r="N411" s="8" t="n">
        <f aca="false">+[3]data1rev!L410</f>
        <v>10791.59</v>
      </c>
      <c r="O411" s="8" t="n">
        <f aca="false">+[3]data1rev!M410</f>
        <v>10275.62</v>
      </c>
      <c r="P411" s="8" t="n">
        <f aca="false">+[3]data1rev!N410</f>
        <v>10129.416</v>
      </c>
      <c r="Q411" s="8" t="n">
        <f aca="false">+[3]data1rev!O410</f>
        <v>10101.74</v>
      </c>
      <c r="R411" s="8" t="n">
        <f aca="false">+[3]data1rev!P410</f>
        <v>0</v>
      </c>
      <c r="S411" s="8" t="n">
        <f aca="false">+[3]data1rev!Q410</f>
        <v>0</v>
      </c>
      <c r="T411" s="8" t="n">
        <f aca="false">+[3]data1rev!R410</f>
        <v>0</v>
      </c>
      <c r="U411" s="8" t="n">
        <f aca="false">+[3]data1rev!S410</f>
        <v>0</v>
      </c>
      <c r="V411" s="8" t="n">
        <f aca="false">+[3]data1rev!T410</f>
        <v>0</v>
      </c>
      <c r="W411" s="8" t="n">
        <f aca="false">+[3]data1rev!U410</f>
        <v>0</v>
      </c>
      <c r="X411" s="8" t="n">
        <f aca="false">+[3]data1rev!V410</f>
        <v>0</v>
      </c>
      <c r="Y411" s="8" t="n">
        <f aca="false">+[3]data1rev!W410</f>
        <v>0</v>
      </c>
      <c r="Z411" s="8" t="n">
        <f aca="false">+[3]data1rev!X410</f>
        <v>0</v>
      </c>
      <c r="AA411" s="8" t="n">
        <f aca="false">+[3]data1rev!Y410</f>
        <v>0</v>
      </c>
      <c r="AB411" s="9"/>
      <c r="AC411" s="9"/>
      <c r="AD411" s="9"/>
      <c r="AE411" s="9"/>
      <c r="AF411" s="9"/>
      <c r="AG411" s="9"/>
      <c r="AH411" s="9"/>
      <c r="AI411" s="9"/>
      <c r="AJ411" s="9"/>
      <c r="AK411" s="1"/>
      <c r="AL411" s="1" t="e">
        <f aca="false">SUMPRODUCT(B411:AJ411,PVCapPrice)</f>
        <v>#DIV/0!</v>
      </c>
      <c r="AM411" s="1"/>
      <c r="AN411" s="1"/>
      <c r="AO411" s="1"/>
      <c r="AP411" s="1"/>
      <c r="AQ411" s="1"/>
    </row>
    <row r="412" customFormat="false" ht="11.25" hidden="false" customHeight="false" outlineLevel="0" collapsed="false">
      <c r="A412" s="1" t="n">
        <v>410</v>
      </c>
      <c r="B412" s="16"/>
      <c r="C412" s="8" t="n">
        <f aca="false">+[3]data1rev!A411</f>
        <v>21687.04</v>
      </c>
      <c r="D412" s="8" t="n">
        <f aca="false">+[3]data1rev!B411</f>
        <v>15575.226</v>
      </c>
      <c r="E412" s="8" t="n">
        <f aca="false">+[3]data1rev!C411</f>
        <v>13222.39</v>
      </c>
      <c r="F412" s="8" t="n">
        <f aca="false">+[3]data1rev!D411</f>
        <v>13061.89</v>
      </c>
      <c r="G412" s="8" t="n">
        <f aca="false">+[3]data1rev!E411</f>
        <v>13061.89</v>
      </c>
      <c r="H412" s="8" t="n">
        <f aca="false">+[3]data1rev!F411</f>
        <v>10821.156</v>
      </c>
      <c r="I412" s="8" t="n">
        <f aca="false">+[3]data1rev!G411</f>
        <v>10791.59</v>
      </c>
      <c r="J412" s="8" t="n">
        <f aca="false">+[3]data1rev!H411</f>
        <v>10791.59</v>
      </c>
      <c r="K412" s="8" t="n">
        <f aca="false">+[3]data1rev!I411</f>
        <v>10791.59</v>
      </c>
      <c r="L412" s="8" t="n">
        <f aca="false">+[3]data1rev!J411</f>
        <v>10821.156</v>
      </c>
      <c r="M412" s="8" t="n">
        <f aca="false">+[3]data1rev!K411</f>
        <v>10791.59</v>
      </c>
      <c r="N412" s="8" t="n">
        <f aca="false">+[3]data1rev!L411</f>
        <v>10791.59</v>
      </c>
      <c r="O412" s="8" t="n">
        <f aca="false">+[3]data1rev!M411</f>
        <v>10275.62</v>
      </c>
      <c r="P412" s="8" t="n">
        <f aca="false">+[3]data1rev!N411</f>
        <v>10129.416</v>
      </c>
      <c r="Q412" s="8" t="n">
        <f aca="false">+[3]data1rev!O411</f>
        <v>10101.74</v>
      </c>
      <c r="R412" s="8" t="n">
        <f aca="false">+[3]data1rev!P411</f>
        <v>0</v>
      </c>
      <c r="S412" s="8" t="n">
        <f aca="false">+[3]data1rev!Q411</f>
        <v>0</v>
      </c>
      <c r="T412" s="8" t="n">
        <f aca="false">+[3]data1rev!R411</f>
        <v>0</v>
      </c>
      <c r="U412" s="8" t="n">
        <f aca="false">+[3]data1rev!S411</f>
        <v>0</v>
      </c>
      <c r="V412" s="8" t="n">
        <f aca="false">+[3]data1rev!T411</f>
        <v>0</v>
      </c>
      <c r="W412" s="8" t="n">
        <f aca="false">+[3]data1rev!U411</f>
        <v>0</v>
      </c>
      <c r="X412" s="8" t="n">
        <f aca="false">+[3]data1rev!V411</f>
        <v>0</v>
      </c>
      <c r="Y412" s="8" t="n">
        <f aca="false">+[3]data1rev!W411</f>
        <v>0</v>
      </c>
      <c r="Z412" s="8" t="n">
        <f aca="false">+[3]data1rev!X411</f>
        <v>0</v>
      </c>
      <c r="AA412" s="8" t="n">
        <f aca="false">+[3]data1rev!Y411</f>
        <v>0</v>
      </c>
      <c r="AB412" s="9"/>
      <c r="AC412" s="9"/>
      <c r="AD412" s="9"/>
      <c r="AE412" s="9"/>
      <c r="AF412" s="9"/>
      <c r="AG412" s="9"/>
      <c r="AH412" s="9"/>
      <c r="AI412" s="9"/>
      <c r="AJ412" s="9"/>
      <c r="AK412" s="1"/>
      <c r="AL412" s="1" t="e">
        <f aca="false">SUMPRODUCT(B412:AJ412,PVCapPrice)</f>
        <v>#DIV/0!</v>
      </c>
      <c r="AM412" s="1"/>
      <c r="AN412" s="1"/>
      <c r="AO412" s="1"/>
      <c r="AP412" s="1"/>
      <c r="AQ412" s="1"/>
    </row>
    <row r="413" customFormat="false" ht="11.25" hidden="false" customHeight="false" outlineLevel="0" collapsed="false">
      <c r="A413" s="1" t="n">
        <v>411</v>
      </c>
      <c r="B413" s="16"/>
      <c r="C413" s="8" t="n">
        <f aca="false">+[3]data1rev!A412</f>
        <v>21687.04</v>
      </c>
      <c r="D413" s="8" t="n">
        <f aca="false">+[3]data1rev!B412</f>
        <v>15575.226</v>
      </c>
      <c r="E413" s="8" t="n">
        <f aca="false">+[3]data1rev!C412</f>
        <v>13222.39</v>
      </c>
      <c r="F413" s="8" t="n">
        <f aca="false">+[3]data1rev!D412</f>
        <v>13061.89</v>
      </c>
      <c r="G413" s="8" t="n">
        <f aca="false">+[3]data1rev!E412</f>
        <v>13061.89</v>
      </c>
      <c r="H413" s="8" t="n">
        <f aca="false">+[3]data1rev!F412</f>
        <v>10821.156</v>
      </c>
      <c r="I413" s="8" t="n">
        <f aca="false">+[3]data1rev!G412</f>
        <v>10791.59</v>
      </c>
      <c r="J413" s="8" t="n">
        <f aca="false">+[3]data1rev!H412</f>
        <v>10791.59</v>
      </c>
      <c r="K413" s="8" t="n">
        <f aca="false">+[3]data1rev!I412</f>
        <v>10791.59</v>
      </c>
      <c r="L413" s="8" t="n">
        <f aca="false">+[3]data1rev!J412</f>
        <v>10821.156</v>
      </c>
      <c r="M413" s="8" t="n">
        <f aca="false">+[3]data1rev!K412</f>
        <v>10791.59</v>
      </c>
      <c r="N413" s="8" t="n">
        <f aca="false">+[3]data1rev!L412</f>
        <v>10791.59</v>
      </c>
      <c r="O413" s="8" t="n">
        <f aca="false">+[3]data1rev!M412</f>
        <v>10275.62</v>
      </c>
      <c r="P413" s="8" t="n">
        <f aca="false">+[3]data1rev!N412</f>
        <v>10129.416</v>
      </c>
      <c r="Q413" s="8" t="n">
        <f aca="false">+[3]data1rev!O412</f>
        <v>10101.74</v>
      </c>
      <c r="R413" s="8" t="n">
        <f aca="false">+[3]data1rev!P412</f>
        <v>0</v>
      </c>
      <c r="S413" s="8" t="n">
        <f aca="false">+[3]data1rev!Q412</f>
        <v>0</v>
      </c>
      <c r="T413" s="8" t="n">
        <f aca="false">+[3]data1rev!R412</f>
        <v>0</v>
      </c>
      <c r="U413" s="8" t="n">
        <f aca="false">+[3]data1rev!S412</f>
        <v>0</v>
      </c>
      <c r="V413" s="8" t="n">
        <f aca="false">+[3]data1rev!T412</f>
        <v>0</v>
      </c>
      <c r="W413" s="8" t="n">
        <f aca="false">+[3]data1rev!U412</f>
        <v>0</v>
      </c>
      <c r="X413" s="8" t="n">
        <f aca="false">+[3]data1rev!V412</f>
        <v>0</v>
      </c>
      <c r="Y413" s="8" t="n">
        <f aca="false">+[3]data1rev!W412</f>
        <v>0</v>
      </c>
      <c r="Z413" s="8" t="n">
        <f aca="false">+[3]data1rev!X412</f>
        <v>0</v>
      </c>
      <c r="AA413" s="8" t="n">
        <f aca="false">+[3]data1rev!Y412</f>
        <v>0</v>
      </c>
      <c r="AB413" s="9"/>
      <c r="AC413" s="9"/>
      <c r="AD413" s="9"/>
      <c r="AE413" s="9"/>
      <c r="AF413" s="9"/>
      <c r="AG413" s="9"/>
      <c r="AH413" s="9"/>
      <c r="AI413" s="9"/>
      <c r="AJ413" s="9"/>
      <c r="AK413" s="1"/>
      <c r="AL413" s="1" t="e">
        <f aca="false">SUMPRODUCT(B413:AJ413,PVCapPrice)</f>
        <v>#DIV/0!</v>
      </c>
      <c r="AM413" s="1"/>
      <c r="AN413" s="1"/>
      <c r="AO413" s="1"/>
      <c r="AP413" s="1"/>
      <c r="AQ413" s="1"/>
    </row>
    <row r="414" customFormat="false" ht="11.25" hidden="false" customHeight="false" outlineLevel="0" collapsed="false">
      <c r="A414" s="1" t="n">
        <v>412</v>
      </c>
      <c r="B414" s="16"/>
      <c r="C414" s="8" t="n">
        <f aca="false">+[3]data1rev!A413</f>
        <v>21687.04</v>
      </c>
      <c r="D414" s="8" t="n">
        <f aca="false">+[3]data1rev!B413</f>
        <v>15575.226</v>
      </c>
      <c r="E414" s="8" t="n">
        <f aca="false">+[3]data1rev!C413</f>
        <v>13222.39</v>
      </c>
      <c r="F414" s="8" t="n">
        <f aca="false">+[3]data1rev!D413</f>
        <v>13061.89</v>
      </c>
      <c r="G414" s="8" t="n">
        <f aca="false">+[3]data1rev!E413</f>
        <v>13061.89</v>
      </c>
      <c r="H414" s="8" t="n">
        <f aca="false">+[3]data1rev!F413</f>
        <v>10821.156</v>
      </c>
      <c r="I414" s="8" t="n">
        <f aca="false">+[3]data1rev!G413</f>
        <v>10791.59</v>
      </c>
      <c r="J414" s="8" t="n">
        <f aca="false">+[3]data1rev!H413</f>
        <v>10791.59</v>
      </c>
      <c r="K414" s="8" t="n">
        <f aca="false">+[3]data1rev!I413</f>
        <v>10791.59</v>
      </c>
      <c r="L414" s="8" t="n">
        <f aca="false">+[3]data1rev!J413</f>
        <v>10821.156</v>
      </c>
      <c r="M414" s="8" t="n">
        <f aca="false">+[3]data1rev!K413</f>
        <v>10791.59</v>
      </c>
      <c r="N414" s="8" t="n">
        <f aca="false">+[3]data1rev!L413</f>
        <v>10791.59</v>
      </c>
      <c r="O414" s="8" t="n">
        <f aca="false">+[3]data1rev!M413</f>
        <v>10275.62</v>
      </c>
      <c r="P414" s="8" t="n">
        <f aca="false">+[3]data1rev!N413</f>
        <v>10129.416</v>
      </c>
      <c r="Q414" s="8" t="n">
        <f aca="false">+[3]data1rev!O413</f>
        <v>10101.74</v>
      </c>
      <c r="R414" s="8" t="n">
        <f aca="false">+[3]data1rev!P413</f>
        <v>0</v>
      </c>
      <c r="S414" s="8" t="n">
        <f aca="false">+[3]data1rev!Q413</f>
        <v>0</v>
      </c>
      <c r="T414" s="8" t="n">
        <f aca="false">+[3]data1rev!R413</f>
        <v>0</v>
      </c>
      <c r="U414" s="8" t="n">
        <f aca="false">+[3]data1rev!S413</f>
        <v>0</v>
      </c>
      <c r="V414" s="8" t="n">
        <f aca="false">+[3]data1rev!T413</f>
        <v>0</v>
      </c>
      <c r="W414" s="8" t="n">
        <f aca="false">+[3]data1rev!U413</f>
        <v>0</v>
      </c>
      <c r="X414" s="8" t="n">
        <f aca="false">+[3]data1rev!V413</f>
        <v>0</v>
      </c>
      <c r="Y414" s="8" t="n">
        <f aca="false">+[3]data1rev!W413</f>
        <v>0</v>
      </c>
      <c r="Z414" s="8" t="n">
        <f aca="false">+[3]data1rev!X413</f>
        <v>0</v>
      </c>
      <c r="AA414" s="8" t="n">
        <f aca="false">+[3]data1rev!Y413</f>
        <v>0</v>
      </c>
      <c r="AB414" s="9"/>
      <c r="AC414" s="9"/>
      <c r="AD414" s="9"/>
      <c r="AE414" s="9"/>
      <c r="AF414" s="9"/>
      <c r="AG414" s="9"/>
      <c r="AH414" s="9"/>
      <c r="AI414" s="9"/>
      <c r="AJ414" s="9"/>
      <c r="AK414" s="1"/>
      <c r="AL414" s="1" t="e">
        <f aca="false">SUMPRODUCT(B414:AJ414,PVCapPrice)</f>
        <v>#DIV/0!</v>
      </c>
      <c r="AM414" s="1"/>
      <c r="AN414" s="1"/>
      <c r="AO414" s="1"/>
      <c r="AP414" s="1"/>
      <c r="AQ414" s="1"/>
    </row>
    <row r="415" customFormat="false" ht="11.25" hidden="false" customHeight="false" outlineLevel="0" collapsed="false">
      <c r="A415" s="1" t="n">
        <v>413</v>
      </c>
      <c r="B415" s="16"/>
      <c r="C415" s="8" t="n">
        <f aca="false">+[3]data1rev!A414</f>
        <v>21687.04</v>
      </c>
      <c r="D415" s="8" t="n">
        <f aca="false">+[3]data1rev!B414</f>
        <v>15575.226</v>
      </c>
      <c r="E415" s="8" t="n">
        <f aca="false">+[3]data1rev!C414</f>
        <v>13222.39</v>
      </c>
      <c r="F415" s="8" t="n">
        <f aca="false">+[3]data1rev!D414</f>
        <v>13061.89</v>
      </c>
      <c r="G415" s="8" t="n">
        <f aca="false">+[3]data1rev!E414</f>
        <v>13061.89</v>
      </c>
      <c r="H415" s="8" t="n">
        <f aca="false">+[3]data1rev!F414</f>
        <v>10821.156</v>
      </c>
      <c r="I415" s="8" t="n">
        <f aca="false">+[3]data1rev!G414</f>
        <v>10791.59</v>
      </c>
      <c r="J415" s="8" t="n">
        <f aca="false">+[3]data1rev!H414</f>
        <v>10791.59</v>
      </c>
      <c r="K415" s="8" t="n">
        <f aca="false">+[3]data1rev!I414</f>
        <v>10791.59</v>
      </c>
      <c r="L415" s="8" t="n">
        <f aca="false">+[3]data1rev!J414</f>
        <v>10821.156</v>
      </c>
      <c r="M415" s="8" t="n">
        <f aca="false">+[3]data1rev!K414</f>
        <v>10791.59</v>
      </c>
      <c r="N415" s="8" t="n">
        <f aca="false">+[3]data1rev!L414</f>
        <v>10791.59</v>
      </c>
      <c r="O415" s="8" t="n">
        <f aca="false">+[3]data1rev!M414</f>
        <v>10275.62</v>
      </c>
      <c r="P415" s="8" t="n">
        <f aca="false">+[3]data1rev!N414</f>
        <v>10129.416</v>
      </c>
      <c r="Q415" s="8" t="n">
        <f aca="false">+[3]data1rev!O414</f>
        <v>10101.74</v>
      </c>
      <c r="R415" s="8" t="n">
        <f aca="false">+[3]data1rev!P414</f>
        <v>0</v>
      </c>
      <c r="S415" s="8" t="n">
        <f aca="false">+[3]data1rev!Q414</f>
        <v>0</v>
      </c>
      <c r="T415" s="8" t="n">
        <f aca="false">+[3]data1rev!R414</f>
        <v>0</v>
      </c>
      <c r="U415" s="8" t="n">
        <f aca="false">+[3]data1rev!S414</f>
        <v>0</v>
      </c>
      <c r="V415" s="8" t="n">
        <f aca="false">+[3]data1rev!T414</f>
        <v>0</v>
      </c>
      <c r="W415" s="8" t="n">
        <f aca="false">+[3]data1rev!U414</f>
        <v>0</v>
      </c>
      <c r="X415" s="8" t="n">
        <f aca="false">+[3]data1rev!V414</f>
        <v>0</v>
      </c>
      <c r="Y415" s="8" t="n">
        <f aca="false">+[3]data1rev!W414</f>
        <v>0</v>
      </c>
      <c r="Z415" s="8" t="n">
        <f aca="false">+[3]data1rev!X414</f>
        <v>0</v>
      </c>
      <c r="AA415" s="8" t="n">
        <f aca="false">+[3]data1rev!Y414</f>
        <v>0</v>
      </c>
      <c r="AB415" s="9"/>
      <c r="AC415" s="9"/>
      <c r="AD415" s="9"/>
      <c r="AE415" s="9"/>
      <c r="AF415" s="9"/>
      <c r="AG415" s="9"/>
      <c r="AH415" s="9"/>
      <c r="AI415" s="9"/>
      <c r="AJ415" s="9"/>
      <c r="AK415" s="1"/>
      <c r="AL415" s="1" t="e">
        <f aca="false">SUMPRODUCT(B415:AJ415,PVCapPrice)</f>
        <v>#DIV/0!</v>
      </c>
      <c r="AM415" s="1"/>
      <c r="AN415" s="1"/>
      <c r="AO415" s="1"/>
      <c r="AP415" s="1"/>
      <c r="AQ415" s="1"/>
    </row>
    <row r="416" customFormat="false" ht="11.25" hidden="false" customHeight="false" outlineLevel="0" collapsed="false">
      <c r="A416" s="1" t="n">
        <v>414</v>
      </c>
      <c r="B416" s="16"/>
      <c r="C416" s="8" t="n">
        <f aca="false">+[3]data1rev!A415</f>
        <v>21687.04</v>
      </c>
      <c r="D416" s="8" t="n">
        <f aca="false">+[3]data1rev!B415</f>
        <v>15575.226</v>
      </c>
      <c r="E416" s="8" t="n">
        <f aca="false">+[3]data1rev!C415</f>
        <v>13222.39</v>
      </c>
      <c r="F416" s="8" t="n">
        <f aca="false">+[3]data1rev!D415</f>
        <v>13061.89</v>
      </c>
      <c r="G416" s="8" t="n">
        <f aca="false">+[3]data1rev!E415</f>
        <v>13061.89</v>
      </c>
      <c r="H416" s="8" t="n">
        <f aca="false">+[3]data1rev!F415</f>
        <v>10821.156</v>
      </c>
      <c r="I416" s="8" t="n">
        <f aca="false">+[3]data1rev!G415</f>
        <v>10791.59</v>
      </c>
      <c r="J416" s="8" t="n">
        <f aca="false">+[3]data1rev!H415</f>
        <v>10791.59</v>
      </c>
      <c r="K416" s="8" t="n">
        <f aca="false">+[3]data1rev!I415</f>
        <v>10791.59</v>
      </c>
      <c r="L416" s="8" t="n">
        <f aca="false">+[3]data1rev!J415</f>
        <v>10821.156</v>
      </c>
      <c r="M416" s="8" t="n">
        <f aca="false">+[3]data1rev!K415</f>
        <v>10791.59</v>
      </c>
      <c r="N416" s="8" t="n">
        <f aca="false">+[3]data1rev!L415</f>
        <v>10791.59</v>
      </c>
      <c r="O416" s="8" t="n">
        <f aca="false">+[3]data1rev!M415</f>
        <v>10275.62</v>
      </c>
      <c r="P416" s="8" t="n">
        <f aca="false">+[3]data1rev!N415</f>
        <v>10129.416</v>
      </c>
      <c r="Q416" s="8" t="n">
        <f aca="false">+[3]data1rev!O415</f>
        <v>10101.74</v>
      </c>
      <c r="R416" s="8" t="n">
        <f aca="false">+[3]data1rev!P415</f>
        <v>0</v>
      </c>
      <c r="S416" s="8" t="n">
        <f aca="false">+[3]data1rev!Q415</f>
        <v>0</v>
      </c>
      <c r="T416" s="8" t="n">
        <f aca="false">+[3]data1rev!R415</f>
        <v>0</v>
      </c>
      <c r="U416" s="8" t="n">
        <f aca="false">+[3]data1rev!S415</f>
        <v>0</v>
      </c>
      <c r="V416" s="8" t="n">
        <f aca="false">+[3]data1rev!T415</f>
        <v>0</v>
      </c>
      <c r="W416" s="8" t="n">
        <f aca="false">+[3]data1rev!U415</f>
        <v>0</v>
      </c>
      <c r="X416" s="8" t="n">
        <f aca="false">+[3]data1rev!V415</f>
        <v>0</v>
      </c>
      <c r="Y416" s="8" t="n">
        <f aca="false">+[3]data1rev!W415</f>
        <v>0</v>
      </c>
      <c r="Z416" s="8" t="n">
        <f aca="false">+[3]data1rev!X415</f>
        <v>0</v>
      </c>
      <c r="AA416" s="8" t="n">
        <f aca="false">+[3]data1rev!Y415</f>
        <v>0</v>
      </c>
      <c r="AB416" s="9"/>
      <c r="AC416" s="9"/>
      <c r="AD416" s="9"/>
      <c r="AE416" s="9"/>
      <c r="AF416" s="9"/>
      <c r="AG416" s="9"/>
      <c r="AH416" s="9"/>
      <c r="AI416" s="9"/>
      <c r="AJ416" s="9"/>
      <c r="AK416" s="1"/>
      <c r="AL416" s="1" t="e">
        <f aca="false">SUMPRODUCT(B416:AJ416,PVCapPrice)</f>
        <v>#DIV/0!</v>
      </c>
      <c r="AM416" s="1"/>
      <c r="AN416" s="1"/>
      <c r="AO416" s="1"/>
      <c r="AP416" s="1"/>
      <c r="AQ416" s="1"/>
    </row>
    <row r="417" customFormat="false" ht="11.25" hidden="false" customHeight="false" outlineLevel="0" collapsed="false">
      <c r="A417" s="1" t="n">
        <v>415</v>
      </c>
      <c r="B417" s="16"/>
      <c r="C417" s="8" t="n">
        <f aca="false">+[3]data1rev!A416</f>
        <v>21687.04</v>
      </c>
      <c r="D417" s="8" t="n">
        <f aca="false">+[3]data1rev!B416</f>
        <v>15575.226</v>
      </c>
      <c r="E417" s="8" t="n">
        <f aca="false">+[3]data1rev!C416</f>
        <v>13222.39</v>
      </c>
      <c r="F417" s="8" t="n">
        <f aca="false">+[3]data1rev!D416</f>
        <v>13061.89</v>
      </c>
      <c r="G417" s="8" t="n">
        <f aca="false">+[3]data1rev!E416</f>
        <v>13061.89</v>
      </c>
      <c r="H417" s="8" t="n">
        <f aca="false">+[3]data1rev!F416</f>
        <v>10821.156</v>
      </c>
      <c r="I417" s="8" t="n">
        <f aca="false">+[3]data1rev!G416</f>
        <v>10791.59</v>
      </c>
      <c r="J417" s="8" t="n">
        <f aca="false">+[3]data1rev!H416</f>
        <v>10791.59</v>
      </c>
      <c r="K417" s="8" t="n">
        <f aca="false">+[3]data1rev!I416</f>
        <v>10791.59</v>
      </c>
      <c r="L417" s="8" t="n">
        <f aca="false">+[3]data1rev!J416</f>
        <v>10821.156</v>
      </c>
      <c r="M417" s="8" t="n">
        <f aca="false">+[3]data1rev!K416</f>
        <v>10791.59</v>
      </c>
      <c r="N417" s="8" t="n">
        <f aca="false">+[3]data1rev!L416</f>
        <v>10791.59</v>
      </c>
      <c r="O417" s="8" t="n">
        <f aca="false">+[3]data1rev!M416</f>
        <v>10275.62</v>
      </c>
      <c r="P417" s="8" t="n">
        <f aca="false">+[3]data1rev!N416</f>
        <v>10129.416</v>
      </c>
      <c r="Q417" s="8" t="n">
        <f aca="false">+[3]data1rev!O416</f>
        <v>10101.74</v>
      </c>
      <c r="R417" s="8" t="n">
        <f aca="false">+[3]data1rev!P416</f>
        <v>0</v>
      </c>
      <c r="S417" s="8" t="n">
        <f aca="false">+[3]data1rev!Q416</f>
        <v>0</v>
      </c>
      <c r="T417" s="8" t="n">
        <f aca="false">+[3]data1rev!R416</f>
        <v>0</v>
      </c>
      <c r="U417" s="8" t="n">
        <f aca="false">+[3]data1rev!S416</f>
        <v>0</v>
      </c>
      <c r="V417" s="8" t="n">
        <f aca="false">+[3]data1rev!T416</f>
        <v>0</v>
      </c>
      <c r="W417" s="8" t="n">
        <f aca="false">+[3]data1rev!U416</f>
        <v>0</v>
      </c>
      <c r="X417" s="8" t="n">
        <f aca="false">+[3]data1rev!V416</f>
        <v>0</v>
      </c>
      <c r="Y417" s="8" t="n">
        <f aca="false">+[3]data1rev!W416</f>
        <v>0</v>
      </c>
      <c r="Z417" s="8" t="n">
        <f aca="false">+[3]data1rev!X416</f>
        <v>0</v>
      </c>
      <c r="AA417" s="8" t="n">
        <f aca="false">+[3]data1rev!Y416</f>
        <v>0</v>
      </c>
      <c r="AB417" s="9"/>
      <c r="AC417" s="9"/>
      <c r="AD417" s="9"/>
      <c r="AE417" s="9"/>
      <c r="AF417" s="9"/>
      <c r="AG417" s="9"/>
      <c r="AH417" s="9"/>
      <c r="AI417" s="9"/>
      <c r="AJ417" s="9"/>
      <c r="AK417" s="1"/>
      <c r="AL417" s="1" t="e">
        <f aca="false">SUMPRODUCT(B417:AJ417,PVCapPrice)</f>
        <v>#DIV/0!</v>
      </c>
      <c r="AM417" s="1"/>
      <c r="AN417" s="1"/>
      <c r="AO417" s="1"/>
      <c r="AP417" s="1"/>
      <c r="AQ417" s="1"/>
    </row>
    <row r="418" customFormat="false" ht="11.25" hidden="false" customHeight="false" outlineLevel="0" collapsed="false">
      <c r="A418" s="1" t="n">
        <v>416</v>
      </c>
      <c r="B418" s="16"/>
      <c r="C418" s="8" t="n">
        <f aca="false">+[3]data1rev!A417</f>
        <v>21687.04</v>
      </c>
      <c r="D418" s="8" t="n">
        <f aca="false">+[3]data1rev!B417</f>
        <v>15575.226</v>
      </c>
      <c r="E418" s="8" t="n">
        <f aca="false">+[3]data1rev!C417</f>
        <v>13222.39</v>
      </c>
      <c r="F418" s="8" t="n">
        <f aca="false">+[3]data1rev!D417</f>
        <v>13061.89</v>
      </c>
      <c r="G418" s="8" t="n">
        <f aca="false">+[3]data1rev!E417</f>
        <v>13061.89</v>
      </c>
      <c r="H418" s="8" t="n">
        <f aca="false">+[3]data1rev!F417</f>
        <v>10821.156</v>
      </c>
      <c r="I418" s="8" t="n">
        <f aca="false">+[3]data1rev!G417</f>
        <v>10791.59</v>
      </c>
      <c r="J418" s="8" t="n">
        <f aca="false">+[3]data1rev!H417</f>
        <v>10791.59</v>
      </c>
      <c r="K418" s="8" t="n">
        <f aca="false">+[3]data1rev!I417</f>
        <v>10791.59</v>
      </c>
      <c r="L418" s="8" t="n">
        <f aca="false">+[3]data1rev!J417</f>
        <v>10821.156</v>
      </c>
      <c r="M418" s="8" t="n">
        <f aca="false">+[3]data1rev!K417</f>
        <v>10791.59</v>
      </c>
      <c r="N418" s="8" t="n">
        <f aca="false">+[3]data1rev!L417</f>
        <v>10791.59</v>
      </c>
      <c r="O418" s="8" t="n">
        <f aca="false">+[3]data1rev!M417</f>
        <v>10275.62</v>
      </c>
      <c r="P418" s="8" t="n">
        <f aca="false">+[3]data1rev!N417</f>
        <v>10129.416</v>
      </c>
      <c r="Q418" s="8" t="n">
        <f aca="false">+[3]data1rev!O417</f>
        <v>10101.74</v>
      </c>
      <c r="R418" s="8" t="n">
        <f aca="false">+[3]data1rev!P417</f>
        <v>0</v>
      </c>
      <c r="S418" s="8" t="n">
        <f aca="false">+[3]data1rev!Q417</f>
        <v>0</v>
      </c>
      <c r="T418" s="8" t="n">
        <f aca="false">+[3]data1rev!R417</f>
        <v>0</v>
      </c>
      <c r="U418" s="8" t="n">
        <f aca="false">+[3]data1rev!S417</f>
        <v>0</v>
      </c>
      <c r="V418" s="8" t="n">
        <f aca="false">+[3]data1rev!T417</f>
        <v>0</v>
      </c>
      <c r="W418" s="8" t="n">
        <f aca="false">+[3]data1rev!U417</f>
        <v>0</v>
      </c>
      <c r="X418" s="8" t="n">
        <f aca="false">+[3]data1rev!V417</f>
        <v>0</v>
      </c>
      <c r="Y418" s="8" t="n">
        <f aca="false">+[3]data1rev!W417</f>
        <v>0</v>
      </c>
      <c r="Z418" s="8" t="n">
        <f aca="false">+[3]data1rev!X417</f>
        <v>0</v>
      </c>
      <c r="AA418" s="8" t="n">
        <f aca="false">+[3]data1rev!Y417</f>
        <v>0</v>
      </c>
      <c r="AB418" s="9"/>
      <c r="AC418" s="9"/>
      <c r="AD418" s="9"/>
      <c r="AE418" s="9"/>
      <c r="AF418" s="9"/>
      <c r="AG418" s="9"/>
      <c r="AH418" s="9"/>
      <c r="AI418" s="9"/>
      <c r="AJ418" s="9"/>
      <c r="AK418" s="1"/>
      <c r="AL418" s="1" t="e">
        <f aca="false">SUMPRODUCT(B418:AJ418,PVCapPrice)</f>
        <v>#DIV/0!</v>
      </c>
      <c r="AM418" s="1"/>
      <c r="AN418" s="1"/>
      <c r="AO418" s="1"/>
      <c r="AP418" s="1"/>
      <c r="AQ418" s="1"/>
    </row>
    <row r="419" customFormat="false" ht="11.25" hidden="false" customHeight="false" outlineLevel="0" collapsed="false">
      <c r="A419" s="1" t="n">
        <v>417</v>
      </c>
      <c r="B419" s="16"/>
      <c r="C419" s="8" t="n">
        <f aca="false">+[3]data1rev!A418</f>
        <v>21687.04</v>
      </c>
      <c r="D419" s="8" t="n">
        <f aca="false">+[3]data1rev!B418</f>
        <v>15575.226</v>
      </c>
      <c r="E419" s="8" t="n">
        <f aca="false">+[3]data1rev!C418</f>
        <v>13222.39</v>
      </c>
      <c r="F419" s="8" t="n">
        <f aca="false">+[3]data1rev!D418</f>
        <v>13061.89</v>
      </c>
      <c r="G419" s="8" t="n">
        <f aca="false">+[3]data1rev!E418</f>
        <v>13061.89</v>
      </c>
      <c r="H419" s="8" t="n">
        <f aca="false">+[3]data1rev!F418</f>
        <v>10821.156</v>
      </c>
      <c r="I419" s="8" t="n">
        <f aca="false">+[3]data1rev!G418</f>
        <v>10791.59</v>
      </c>
      <c r="J419" s="8" t="n">
        <f aca="false">+[3]data1rev!H418</f>
        <v>10791.59</v>
      </c>
      <c r="K419" s="8" t="n">
        <f aca="false">+[3]data1rev!I418</f>
        <v>10791.59</v>
      </c>
      <c r="L419" s="8" t="n">
        <f aca="false">+[3]data1rev!J418</f>
        <v>10821.156</v>
      </c>
      <c r="M419" s="8" t="n">
        <f aca="false">+[3]data1rev!K418</f>
        <v>10791.59</v>
      </c>
      <c r="N419" s="8" t="n">
        <f aca="false">+[3]data1rev!L418</f>
        <v>10791.59</v>
      </c>
      <c r="O419" s="8" t="n">
        <f aca="false">+[3]data1rev!M418</f>
        <v>10275.62</v>
      </c>
      <c r="P419" s="8" t="n">
        <f aca="false">+[3]data1rev!N418</f>
        <v>10129.416</v>
      </c>
      <c r="Q419" s="8" t="n">
        <f aca="false">+[3]data1rev!O418</f>
        <v>10101.74</v>
      </c>
      <c r="R419" s="8" t="n">
        <f aca="false">+[3]data1rev!P418</f>
        <v>0</v>
      </c>
      <c r="S419" s="8" t="n">
        <f aca="false">+[3]data1rev!Q418</f>
        <v>0</v>
      </c>
      <c r="T419" s="8" t="n">
        <f aca="false">+[3]data1rev!R418</f>
        <v>0</v>
      </c>
      <c r="U419" s="8" t="n">
        <f aca="false">+[3]data1rev!S418</f>
        <v>0</v>
      </c>
      <c r="V419" s="8" t="n">
        <f aca="false">+[3]data1rev!T418</f>
        <v>0</v>
      </c>
      <c r="W419" s="8" t="n">
        <f aca="false">+[3]data1rev!U418</f>
        <v>0</v>
      </c>
      <c r="X419" s="8" t="n">
        <f aca="false">+[3]data1rev!V418</f>
        <v>0</v>
      </c>
      <c r="Y419" s="8" t="n">
        <f aca="false">+[3]data1rev!W418</f>
        <v>0</v>
      </c>
      <c r="Z419" s="8" t="n">
        <f aca="false">+[3]data1rev!X418</f>
        <v>0</v>
      </c>
      <c r="AA419" s="8" t="n">
        <f aca="false">+[3]data1rev!Y418</f>
        <v>0</v>
      </c>
      <c r="AB419" s="9"/>
      <c r="AC419" s="9"/>
      <c r="AD419" s="9"/>
      <c r="AE419" s="9"/>
      <c r="AF419" s="9"/>
      <c r="AG419" s="9"/>
      <c r="AH419" s="9"/>
      <c r="AI419" s="9"/>
      <c r="AJ419" s="9"/>
      <c r="AK419" s="1"/>
      <c r="AL419" s="1" t="e">
        <f aca="false">SUMPRODUCT(B419:AJ419,PVCapPrice)</f>
        <v>#DIV/0!</v>
      </c>
      <c r="AM419" s="1"/>
      <c r="AN419" s="1"/>
      <c r="AO419" s="1"/>
      <c r="AP419" s="1"/>
      <c r="AQ419" s="1"/>
    </row>
    <row r="420" customFormat="false" ht="11.25" hidden="false" customHeight="false" outlineLevel="0" collapsed="false">
      <c r="A420" s="1" t="n">
        <v>418</v>
      </c>
      <c r="B420" s="16"/>
      <c r="C420" s="8" t="n">
        <f aca="false">+[3]data1rev!A419</f>
        <v>21687.04</v>
      </c>
      <c r="D420" s="8" t="n">
        <f aca="false">+[3]data1rev!B419</f>
        <v>15575.226</v>
      </c>
      <c r="E420" s="8" t="n">
        <f aca="false">+[3]data1rev!C419</f>
        <v>13222.39</v>
      </c>
      <c r="F420" s="8" t="n">
        <f aca="false">+[3]data1rev!D419</f>
        <v>13061.89</v>
      </c>
      <c r="G420" s="8" t="n">
        <f aca="false">+[3]data1rev!E419</f>
        <v>13061.89</v>
      </c>
      <c r="H420" s="8" t="n">
        <f aca="false">+[3]data1rev!F419</f>
        <v>10821.156</v>
      </c>
      <c r="I420" s="8" t="n">
        <f aca="false">+[3]data1rev!G419</f>
        <v>10791.59</v>
      </c>
      <c r="J420" s="8" t="n">
        <f aca="false">+[3]data1rev!H419</f>
        <v>10791.59</v>
      </c>
      <c r="K420" s="8" t="n">
        <f aca="false">+[3]data1rev!I419</f>
        <v>10791.59</v>
      </c>
      <c r="L420" s="8" t="n">
        <f aca="false">+[3]data1rev!J419</f>
        <v>10821.156</v>
      </c>
      <c r="M420" s="8" t="n">
        <f aca="false">+[3]data1rev!K419</f>
        <v>10791.59</v>
      </c>
      <c r="N420" s="8" t="n">
        <f aca="false">+[3]data1rev!L419</f>
        <v>10791.59</v>
      </c>
      <c r="O420" s="8" t="n">
        <f aca="false">+[3]data1rev!M419</f>
        <v>10275.62</v>
      </c>
      <c r="P420" s="8" t="n">
        <f aca="false">+[3]data1rev!N419</f>
        <v>10129.416</v>
      </c>
      <c r="Q420" s="8" t="n">
        <f aca="false">+[3]data1rev!O419</f>
        <v>10101.74</v>
      </c>
      <c r="R420" s="8" t="n">
        <f aca="false">+[3]data1rev!P419</f>
        <v>0</v>
      </c>
      <c r="S420" s="8" t="n">
        <f aca="false">+[3]data1rev!Q419</f>
        <v>0</v>
      </c>
      <c r="T420" s="8" t="n">
        <f aca="false">+[3]data1rev!R419</f>
        <v>0</v>
      </c>
      <c r="U420" s="8" t="n">
        <f aca="false">+[3]data1rev!S419</f>
        <v>0</v>
      </c>
      <c r="V420" s="8" t="n">
        <f aca="false">+[3]data1rev!T419</f>
        <v>0</v>
      </c>
      <c r="W420" s="8" t="n">
        <f aca="false">+[3]data1rev!U419</f>
        <v>0</v>
      </c>
      <c r="X420" s="8" t="n">
        <f aca="false">+[3]data1rev!V419</f>
        <v>0</v>
      </c>
      <c r="Y420" s="8" t="n">
        <f aca="false">+[3]data1rev!W419</f>
        <v>0</v>
      </c>
      <c r="Z420" s="8" t="n">
        <f aca="false">+[3]data1rev!X419</f>
        <v>0</v>
      </c>
      <c r="AA420" s="8" t="n">
        <f aca="false">+[3]data1rev!Y419</f>
        <v>0</v>
      </c>
      <c r="AB420" s="9"/>
      <c r="AC420" s="9"/>
      <c r="AD420" s="9"/>
      <c r="AE420" s="9"/>
      <c r="AF420" s="9"/>
      <c r="AG420" s="9"/>
      <c r="AH420" s="9"/>
      <c r="AI420" s="9"/>
      <c r="AJ420" s="9"/>
      <c r="AK420" s="1"/>
      <c r="AL420" s="1" t="e">
        <f aca="false">SUMPRODUCT(B420:AJ420,PVCapPrice)</f>
        <v>#DIV/0!</v>
      </c>
      <c r="AM420" s="1"/>
      <c r="AN420" s="1"/>
      <c r="AO420" s="1"/>
      <c r="AP420" s="1"/>
      <c r="AQ420" s="1"/>
    </row>
    <row r="421" customFormat="false" ht="11.25" hidden="false" customHeight="false" outlineLevel="0" collapsed="false">
      <c r="A421" s="1" t="n">
        <v>419</v>
      </c>
      <c r="B421" s="16"/>
      <c r="C421" s="8" t="n">
        <f aca="false">+[3]data1rev!A420</f>
        <v>21687.04</v>
      </c>
      <c r="D421" s="8" t="n">
        <f aca="false">+[3]data1rev!B420</f>
        <v>15575.226</v>
      </c>
      <c r="E421" s="8" t="n">
        <f aca="false">+[3]data1rev!C420</f>
        <v>13222.39</v>
      </c>
      <c r="F421" s="8" t="n">
        <f aca="false">+[3]data1rev!D420</f>
        <v>13061.89</v>
      </c>
      <c r="G421" s="8" t="n">
        <f aca="false">+[3]data1rev!E420</f>
        <v>13061.89</v>
      </c>
      <c r="H421" s="8" t="n">
        <f aca="false">+[3]data1rev!F420</f>
        <v>10821.156</v>
      </c>
      <c r="I421" s="8" t="n">
        <f aca="false">+[3]data1rev!G420</f>
        <v>10791.59</v>
      </c>
      <c r="J421" s="8" t="n">
        <f aca="false">+[3]data1rev!H420</f>
        <v>10791.59</v>
      </c>
      <c r="K421" s="8" t="n">
        <f aca="false">+[3]data1rev!I420</f>
        <v>10791.59</v>
      </c>
      <c r="L421" s="8" t="n">
        <f aca="false">+[3]data1rev!J420</f>
        <v>10821.156</v>
      </c>
      <c r="M421" s="8" t="n">
        <f aca="false">+[3]data1rev!K420</f>
        <v>10791.59</v>
      </c>
      <c r="N421" s="8" t="n">
        <f aca="false">+[3]data1rev!L420</f>
        <v>10791.59</v>
      </c>
      <c r="O421" s="8" t="n">
        <f aca="false">+[3]data1rev!M420</f>
        <v>10275.62</v>
      </c>
      <c r="P421" s="8" t="n">
        <f aca="false">+[3]data1rev!N420</f>
        <v>10129.416</v>
      </c>
      <c r="Q421" s="8" t="n">
        <f aca="false">+[3]data1rev!O420</f>
        <v>10101.74</v>
      </c>
      <c r="R421" s="8" t="n">
        <f aca="false">+[3]data1rev!P420</f>
        <v>0</v>
      </c>
      <c r="S421" s="8" t="n">
        <f aca="false">+[3]data1rev!Q420</f>
        <v>0</v>
      </c>
      <c r="T421" s="8" t="n">
        <f aca="false">+[3]data1rev!R420</f>
        <v>0</v>
      </c>
      <c r="U421" s="8" t="n">
        <f aca="false">+[3]data1rev!S420</f>
        <v>0</v>
      </c>
      <c r="V421" s="8" t="n">
        <f aca="false">+[3]data1rev!T420</f>
        <v>0</v>
      </c>
      <c r="W421" s="8" t="n">
        <f aca="false">+[3]data1rev!U420</f>
        <v>0</v>
      </c>
      <c r="X421" s="8" t="n">
        <f aca="false">+[3]data1rev!V420</f>
        <v>0</v>
      </c>
      <c r="Y421" s="8" t="n">
        <f aca="false">+[3]data1rev!W420</f>
        <v>0</v>
      </c>
      <c r="Z421" s="8" t="n">
        <f aca="false">+[3]data1rev!X420</f>
        <v>0</v>
      </c>
      <c r="AA421" s="8" t="n">
        <f aca="false">+[3]data1rev!Y420</f>
        <v>0</v>
      </c>
      <c r="AB421" s="9"/>
      <c r="AC421" s="9"/>
      <c r="AD421" s="9"/>
      <c r="AE421" s="9"/>
      <c r="AF421" s="9"/>
      <c r="AG421" s="9"/>
      <c r="AH421" s="9"/>
      <c r="AI421" s="9"/>
      <c r="AJ421" s="9"/>
      <c r="AK421" s="1"/>
      <c r="AL421" s="1" t="e">
        <f aca="false">SUMPRODUCT(B421:AJ421,PVCapPrice)</f>
        <v>#DIV/0!</v>
      </c>
      <c r="AM421" s="1"/>
      <c r="AN421" s="1"/>
      <c r="AO421" s="1"/>
      <c r="AP421" s="1"/>
      <c r="AQ421" s="1"/>
    </row>
    <row r="422" customFormat="false" ht="11.25" hidden="false" customHeight="false" outlineLevel="0" collapsed="false">
      <c r="A422" s="1" t="n">
        <v>420</v>
      </c>
      <c r="B422" s="16"/>
      <c r="C422" s="8" t="n">
        <f aca="false">+[3]data1rev!A421</f>
        <v>21687.04</v>
      </c>
      <c r="D422" s="8" t="n">
        <f aca="false">+[3]data1rev!B421</f>
        <v>15575.226</v>
      </c>
      <c r="E422" s="8" t="n">
        <f aca="false">+[3]data1rev!C421</f>
        <v>13222.39</v>
      </c>
      <c r="F422" s="8" t="n">
        <f aca="false">+[3]data1rev!D421</f>
        <v>13061.89</v>
      </c>
      <c r="G422" s="8" t="n">
        <f aca="false">+[3]data1rev!E421</f>
        <v>13061.89</v>
      </c>
      <c r="H422" s="8" t="n">
        <f aca="false">+[3]data1rev!F421</f>
        <v>10821.156</v>
      </c>
      <c r="I422" s="8" t="n">
        <f aca="false">+[3]data1rev!G421</f>
        <v>10791.59</v>
      </c>
      <c r="J422" s="8" t="n">
        <f aca="false">+[3]data1rev!H421</f>
        <v>10791.59</v>
      </c>
      <c r="K422" s="8" t="n">
        <f aca="false">+[3]data1rev!I421</f>
        <v>10791.59</v>
      </c>
      <c r="L422" s="8" t="n">
        <f aca="false">+[3]data1rev!J421</f>
        <v>10821.156</v>
      </c>
      <c r="M422" s="8" t="n">
        <f aca="false">+[3]data1rev!K421</f>
        <v>10791.59</v>
      </c>
      <c r="N422" s="8" t="n">
        <f aca="false">+[3]data1rev!L421</f>
        <v>10791.59</v>
      </c>
      <c r="O422" s="8" t="n">
        <f aca="false">+[3]data1rev!M421</f>
        <v>10275.62</v>
      </c>
      <c r="P422" s="8" t="n">
        <f aca="false">+[3]data1rev!N421</f>
        <v>10129.416</v>
      </c>
      <c r="Q422" s="8" t="n">
        <f aca="false">+[3]data1rev!O421</f>
        <v>10101.74</v>
      </c>
      <c r="R422" s="8" t="n">
        <f aca="false">+[3]data1rev!P421</f>
        <v>0</v>
      </c>
      <c r="S422" s="8" t="n">
        <f aca="false">+[3]data1rev!Q421</f>
        <v>0</v>
      </c>
      <c r="T422" s="8" t="n">
        <f aca="false">+[3]data1rev!R421</f>
        <v>0</v>
      </c>
      <c r="U422" s="8" t="n">
        <f aca="false">+[3]data1rev!S421</f>
        <v>0</v>
      </c>
      <c r="V422" s="8" t="n">
        <f aca="false">+[3]data1rev!T421</f>
        <v>0</v>
      </c>
      <c r="W422" s="8" t="n">
        <f aca="false">+[3]data1rev!U421</f>
        <v>0</v>
      </c>
      <c r="X422" s="8" t="n">
        <f aca="false">+[3]data1rev!V421</f>
        <v>0</v>
      </c>
      <c r="Y422" s="8" t="n">
        <f aca="false">+[3]data1rev!W421</f>
        <v>0</v>
      </c>
      <c r="Z422" s="8" t="n">
        <f aca="false">+[3]data1rev!X421</f>
        <v>0</v>
      </c>
      <c r="AA422" s="8" t="n">
        <f aca="false">+[3]data1rev!Y421</f>
        <v>0</v>
      </c>
      <c r="AB422" s="9"/>
      <c r="AC422" s="9"/>
      <c r="AD422" s="9"/>
      <c r="AE422" s="9"/>
      <c r="AF422" s="9"/>
      <c r="AG422" s="9"/>
      <c r="AH422" s="9"/>
      <c r="AI422" s="9"/>
      <c r="AJ422" s="9"/>
      <c r="AK422" s="1"/>
      <c r="AL422" s="1" t="e">
        <f aca="false">SUMPRODUCT(B422:AJ422,PVCapPrice)</f>
        <v>#DIV/0!</v>
      </c>
      <c r="AM422" s="1"/>
      <c r="AN422" s="1"/>
      <c r="AO422" s="1"/>
      <c r="AP422" s="1"/>
      <c r="AQ422" s="1"/>
    </row>
    <row r="423" customFormat="false" ht="11.25" hidden="false" customHeight="false" outlineLevel="0" collapsed="false">
      <c r="A423" s="1" t="n">
        <v>421</v>
      </c>
      <c r="B423" s="16"/>
      <c r="C423" s="8" t="n">
        <f aca="false">+[3]data1rev!A422</f>
        <v>21687.04</v>
      </c>
      <c r="D423" s="8" t="n">
        <f aca="false">+[3]data1rev!B422</f>
        <v>15575.226</v>
      </c>
      <c r="E423" s="8" t="n">
        <f aca="false">+[3]data1rev!C422</f>
        <v>13222.39</v>
      </c>
      <c r="F423" s="8" t="n">
        <f aca="false">+[3]data1rev!D422</f>
        <v>13061.89</v>
      </c>
      <c r="G423" s="8" t="n">
        <f aca="false">+[3]data1rev!E422</f>
        <v>13061.89</v>
      </c>
      <c r="H423" s="8" t="n">
        <f aca="false">+[3]data1rev!F422</f>
        <v>10821.156</v>
      </c>
      <c r="I423" s="8" t="n">
        <f aca="false">+[3]data1rev!G422</f>
        <v>10791.59</v>
      </c>
      <c r="J423" s="8" t="n">
        <f aca="false">+[3]data1rev!H422</f>
        <v>10791.59</v>
      </c>
      <c r="K423" s="8" t="n">
        <f aca="false">+[3]data1rev!I422</f>
        <v>10791.59</v>
      </c>
      <c r="L423" s="8" t="n">
        <f aca="false">+[3]data1rev!J422</f>
        <v>10821.156</v>
      </c>
      <c r="M423" s="8" t="n">
        <f aca="false">+[3]data1rev!K422</f>
        <v>10791.59</v>
      </c>
      <c r="N423" s="8" t="n">
        <f aca="false">+[3]data1rev!L422</f>
        <v>10791.59</v>
      </c>
      <c r="O423" s="8" t="n">
        <f aca="false">+[3]data1rev!M422</f>
        <v>10275.62</v>
      </c>
      <c r="P423" s="8" t="n">
        <f aca="false">+[3]data1rev!N422</f>
        <v>10129.416</v>
      </c>
      <c r="Q423" s="8" t="n">
        <f aca="false">+[3]data1rev!O422</f>
        <v>10101.74</v>
      </c>
      <c r="R423" s="8" t="n">
        <f aca="false">+[3]data1rev!P422</f>
        <v>0</v>
      </c>
      <c r="S423" s="8" t="n">
        <f aca="false">+[3]data1rev!Q422</f>
        <v>0</v>
      </c>
      <c r="T423" s="8" t="n">
        <f aca="false">+[3]data1rev!R422</f>
        <v>0</v>
      </c>
      <c r="U423" s="8" t="n">
        <f aca="false">+[3]data1rev!S422</f>
        <v>0</v>
      </c>
      <c r="V423" s="8" t="n">
        <f aca="false">+[3]data1rev!T422</f>
        <v>0</v>
      </c>
      <c r="W423" s="8" t="n">
        <f aca="false">+[3]data1rev!U422</f>
        <v>0</v>
      </c>
      <c r="X423" s="8" t="n">
        <f aca="false">+[3]data1rev!V422</f>
        <v>0</v>
      </c>
      <c r="Y423" s="8" t="n">
        <f aca="false">+[3]data1rev!W422</f>
        <v>0</v>
      </c>
      <c r="Z423" s="8" t="n">
        <f aca="false">+[3]data1rev!X422</f>
        <v>0</v>
      </c>
      <c r="AA423" s="8" t="n">
        <f aca="false">+[3]data1rev!Y422</f>
        <v>0</v>
      </c>
      <c r="AB423" s="9"/>
      <c r="AC423" s="9"/>
      <c r="AD423" s="9"/>
      <c r="AE423" s="9"/>
      <c r="AF423" s="9"/>
      <c r="AG423" s="9"/>
      <c r="AH423" s="9"/>
      <c r="AI423" s="9"/>
      <c r="AJ423" s="9"/>
      <c r="AK423" s="1"/>
      <c r="AL423" s="1" t="e">
        <f aca="false">SUMPRODUCT(B423:AJ423,PVCapPrice)</f>
        <v>#DIV/0!</v>
      </c>
      <c r="AM423" s="1"/>
      <c r="AN423" s="1"/>
      <c r="AO423" s="1"/>
      <c r="AP423" s="1"/>
      <c r="AQ423" s="1"/>
    </row>
    <row r="424" customFormat="false" ht="11.25" hidden="false" customHeight="false" outlineLevel="0" collapsed="false">
      <c r="A424" s="1" t="n">
        <v>422</v>
      </c>
      <c r="B424" s="16"/>
      <c r="C424" s="8" t="n">
        <f aca="false">+[3]data1rev!A423</f>
        <v>21687.04</v>
      </c>
      <c r="D424" s="8" t="n">
        <f aca="false">+[3]data1rev!B423</f>
        <v>15575.226</v>
      </c>
      <c r="E424" s="8" t="n">
        <f aca="false">+[3]data1rev!C423</f>
        <v>13222.39</v>
      </c>
      <c r="F424" s="8" t="n">
        <f aca="false">+[3]data1rev!D423</f>
        <v>13061.89</v>
      </c>
      <c r="G424" s="8" t="n">
        <f aca="false">+[3]data1rev!E423</f>
        <v>13061.89</v>
      </c>
      <c r="H424" s="8" t="n">
        <f aca="false">+[3]data1rev!F423</f>
        <v>10821.156</v>
      </c>
      <c r="I424" s="8" t="n">
        <f aca="false">+[3]data1rev!G423</f>
        <v>10791.59</v>
      </c>
      <c r="J424" s="8" t="n">
        <f aca="false">+[3]data1rev!H423</f>
        <v>10791.59</v>
      </c>
      <c r="K424" s="8" t="n">
        <f aca="false">+[3]data1rev!I423</f>
        <v>10791.59</v>
      </c>
      <c r="L424" s="8" t="n">
        <f aca="false">+[3]data1rev!J423</f>
        <v>10821.156</v>
      </c>
      <c r="M424" s="8" t="n">
        <f aca="false">+[3]data1rev!K423</f>
        <v>10791.59</v>
      </c>
      <c r="N424" s="8" t="n">
        <f aca="false">+[3]data1rev!L423</f>
        <v>10791.59</v>
      </c>
      <c r="O424" s="8" t="n">
        <f aca="false">+[3]data1rev!M423</f>
        <v>10275.62</v>
      </c>
      <c r="P424" s="8" t="n">
        <f aca="false">+[3]data1rev!N423</f>
        <v>10129.416</v>
      </c>
      <c r="Q424" s="8" t="n">
        <f aca="false">+[3]data1rev!O423</f>
        <v>10101.74</v>
      </c>
      <c r="R424" s="8" t="n">
        <f aca="false">+[3]data1rev!P423</f>
        <v>0</v>
      </c>
      <c r="S424" s="8" t="n">
        <f aca="false">+[3]data1rev!Q423</f>
        <v>0</v>
      </c>
      <c r="T424" s="8" t="n">
        <f aca="false">+[3]data1rev!R423</f>
        <v>0</v>
      </c>
      <c r="U424" s="8" t="n">
        <f aca="false">+[3]data1rev!S423</f>
        <v>0</v>
      </c>
      <c r="V424" s="8" t="n">
        <f aca="false">+[3]data1rev!T423</f>
        <v>0</v>
      </c>
      <c r="W424" s="8" t="n">
        <f aca="false">+[3]data1rev!U423</f>
        <v>0</v>
      </c>
      <c r="X424" s="8" t="n">
        <f aca="false">+[3]data1rev!V423</f>
        <v>0</v>
      </c>
      <c r="Y424" s="8" t="n">
        <f aca="false">+[3]data1rev!W423</f>
        <v>0</v>
      </c>
      <c r="Z424" s="8" t="n">
        <f aca="false">+[3]data1rev!X423</f>
        <v>0</v>
      </c>
      <c r="AA424" s="8" t="n">
        <f aca="false">+[3]data1rev!Y423</f>
        <v>0</v>
      </c>
      <c r="AB424" s="9"/>
      <c r="AC424" s="9"/>
      <c r="AD424" s="9"/>
      <c r="AE424" s="9"/>
      <c r="AF424" s="9"/>
      <c r="AG424" s="9"/>
      <c r="AH424" s="9"/>
      <c r="AI424" s="9"/>
      <c r="AJ424" s="9"/>
      <c r="AK424" s="1"/>
      <c r="AL424" s="1" t="e">
        <f aca="false">SUMPRODUCT(B424:AJ424,PVCapPrice)</f>
        <v>#DIV/0!</v>
      </c>
      <c r="AM424" s="1"/>
      <c r="AN424" s="1"/>
      <c r="AO424" s="1"/>
      <c r="AP424" s="1"/>
      <c r="AQ424" s="1"/>
    </row>
    <row r="425" customFormat="false" ht="11.25" hidden="false" customHeight="false" outlineLevel="0" collapsed="false">
      <c r="A425" s="1" t="n">
        <v>423</v>
      </c>
      <c r="B425" s="16"/>
      <c r="C425" s="8" t="n">
        <f aca="false">+[3]data1rev!A424</f>
        <v>21687.04</v>
      </c>
      <c r="D425" s="8" t="n">
        <f aca="false">+[3]data1rev!B424</f>
        <v>15575.226</v>
      </c>
      <c r="E425" s="8" t="n">
        <f aca="false">+[3]data1rev!C424</f>
        <v>13222.39</v>
      </c>
      <c r="F425" s="8" t="n">
        <f aca="false">+[3]data1rev!D424</f>
        <v>13061.89</v>
      </c>
      <c r="G425" s="8" t="n">
        <f aca="false">+[3]data1rev!E424</f>
        <v>13061.89</v>
      </c>
      <c r="H425" s="8" t="n">
        <f aca="false">+[3]data1rev!F424</f>
        <v>10821.156</v>
      </c>
      <c r="I425" s="8" t="n">
        <f aca="false">+[3]data1rev!G424</f>
        <v>10791.59</v>
      </c>
      <c r="J425" s="8" t="n">
        <f aca="false">+[3]data1rev!H424</f>
        <v>10791.59</v>
      </c>
      <c r="K425" s="8" t="n">
        <f aca="false">+[3]data1rev!I424</f>
        <v>10791.59</v>
      </c>
      <c r="L425" s="8" t="n">
        <f aca="false">+[3]data1rev!J424</f>
        <v>10821.156</v>
      </c>
      <c r="M425" s="8" t="n">
        <f aca="false">+[3]data1rev!K424</f>
        <v>10791.59</v>
      </c>
      <c r="N425" s="8" t="n">
        <f aca="false">+[3]data1rev!L424</f>
        <v>10791.59</v>
      </c>
      <c r="O425" s="8" t="n">
        <f aca="false">+[3]data1rev!M424</f>
        <v>10275.62</v>
      </c>
      <c r="P425" s="8" t="n">
        <f aca="false">+[3]data1rev!N424</f>
        <v>10129.416</v>
      </c>
      <c r="Q425" s="8" t="n">
        <f aca="false">+[3]data1rev!O424</f>
        <v>10101.74</v>
      </c>
      <c r="R425" s="8" t="n">
        <f aca="false">+[3]data1rev!P424</f>
        <v>0</v>
      </c>
      <c r="S425" s="8" t="n">
        <f aca="false">+[3]data1rev!Q424</f>
        <v>0</v>
      </c>
      <c r="T425" s="8" t="n">
        <f aca="false">+[3]data1rev!R424</f>
        <v>0</v>
      </c>
      <c r="U425" s="8" t="n">
        <f aca="false">+[3]data1rev!S424</f>
        <v>0</v>
      </c>
      <c r="V425" s="8" t="n">
        <f aca="false">+[3]data1rev!T424</f>
        <v>0</v>
      </c>
      <c r="W425" s="8" t="n">
        <f aca="false">+[3]data1rev!U424</f>
        <v>0</v>
      </c>
      <c r="X425" s="8" t="n">
        <f aca="false">+[3]data1rev!V424</f>
        <v>0</v>
      </c>
      <c r="Y425" s="8" t="n">
        <f aca="false">+[3]data1rev!W424</f>
        <v>0</v>
      </c>
      <c r="Z425" s="8" t="n">
        <f aca="false">+[3]data1rev!X424</f>
        <v>0</v>
      </c>
      <c r="AA425" s="8" t="n">
        <f aca="false">+[3]data1rev!Y424</f>
        <v>0</v>
      </c>
      <c r="AB425" s="9"/>
      <c r="AC425" s="9"/>
      <c r="AD425" s="9"/>
      <c r="AE425" s="9"/>
      <c r="AF425" s="9"/>
      <c r="AG425" s="9"/>
      <c r="AH425" s="9"/>
      <c r="AI425" s="9"/>
      <c r="AJ425" s="9"/>
      <c r="AK425" s="1"/>
      <c r="AL425" s="1" t="e">
        <f aca="false">SUMPRODUCT(B425:AJ425,PVCapPrice)</f>
        <v>#DIV/0!</v>
      </c>
      <c r="AM425" s="1"/>
      <c r="AN425" s="1"/>
      <c r="AO425" s="1"/>
      <c r="AP425" s="1"/>
      <c r="AQ425" s="1"/>
    </row>
    <row r="426" customFormat="false" ht="11.25" hidden="false" customHeight="false" outlineLevel="0" collapsed="false">
      <c r="A426" s="1" t="n">
        <v>424</v>
      </c>
      <c r="B426" s="16"/>
      <c r="C426" s="8" t="n">
        <f aca="false">+[3]data1rev!A425</f>
        <v>21687.04</v>
      </c>
      <c r="D426" s="8" t="n">
        <f aca="false">+[3]data1rev!B425</f>
        <v>15575.226</v>
      </c>
      <c r="E426" s="8" t="n">
        <f aca="false">+[3]data1rev!C425</f>
        <v>13222.39</v>
      </c>
      <c r="F426" s="8" t="n">
        <f aca="false">+[3]data1rev!D425</f>
        <v>13061.89</v>
      </c>
      <c r="G426" s="8" t="n">
        <f aca="false">+[3]data1rev!E425</f>
        <v>13061.89</v>
      </c>
      <c r="H426" s="8" t="n">
        <f aca="false">+[3]data1rev!F425</f>
        <v>10821.156</v>
      </c>
      <c r="I426" s="8" t="n">
        <f aca="false">+[3]data1rev!G425</f>
        <v>10791.59</v>
      </c>
      <c r="J426" s="8" t="n">
        <f aca="false">+[3]data1rev!H425</f>
        <v>10791.59</v>
      </c>
      <c r="K426" s="8" t="n">
        <f aca="false">+[3]data1rev!I425</f>
        <v>10791.59</v>
      </c>
      <c r="L426" s="8" t="n">
        <f aca="false">+[3]data1rev!J425</f>
        <v>10821.156</v>
      </c>
      <c r="M426" s="8" t="n">
        <f aca="false">+[3]data1rev!K425</f>
        <v>10791.59</v>
      </c>
      <c r="N426" s="8" t="n">
        <f aca="false">+[3]data1rev!L425</f>
        <v>10791.59</v>
      </c>
      <c r="O426" s="8" t="n">
        <f aca="false">+[3]data1rev!M425</f>
        <v>10275.62</v>
      </c>
      <c r="P426" s="8" t="n">
        <f aca="false">+[3]data1rev!N425</f>
        <v>10129.416</v>
      </c>
      <c r="Q426" s="8" t="n">
        <f aca="false">+[3]data1rev!O425</f>
        <v>10101.74</v>
      </c>
      <c r="R426" s="8" t="n">
        <f aca="false">+[3]data1rev!P425</f>
        <v>0</v>
      </c>
      <c r="S426" s="8" t="n">
        <f aca="false">+[3]data1rev!Q425</f>
        <v>0</v>
      </c>
      <c r="T426" s="8" t="n">
        <f aca="false">+[3]data1rev!R425</f>
        <v>0</v>
      </c>
      <c r="U426" s="8" t="n">
        <f aca="false">+[3]data1rev!S425</f>
        <v>0</v>
      </c>
      <c r="V426" s="8" t="n">
        <f aca="false">+[3]data1rev!T425</f>
        <v>0</v>
      </c>
      <c r="W426" s="8" t="n">
        <f aca="false">+[3]data1rev!U425</f>
        <v>0</v>
      </c>
      <c r="X426" s="8" t="n">
        <f aca="false">+[3]data1rev!V425</f>
        <v>0</v>
      </c>
      <c r="Y426" s="8" t="n">
        <f aca="false">+[3]data1rev!W425</f>
        <v>0</v>
      </c>
      <c r="Z426" s="8" t="n">
        <f aca="false">+[3]data1rev!X425</f>
        <v>0</v>
      </c>
      <c r="AA426" s="8" t="n">
        <f aca="false">+[3]data1rev!Y425</f>
        <v>0</v>
      </c>
      <c r="AB426" s="9"/>
      <c r="AC426" s="9"/>
      <c r="AD426" s="9"/>
      <c r="AE426" s="9"/>
      <c r="AF426" s="9"/>
      <c r="AG426" s="9"/>
      <c r="AH426" s="9"/>
      <c r="AI426" s="9"/>
      <c r="AJ426" s="9"/>
      <c r="AK426" s="1"/>
      <c r="AL426" s="1" t="e">
        <f aca="false">SUMPRODUCT(B426:AJ426,PVCapPrice)</f>
        <v>#DIV/0!</v>
      </c>
      <c r="AM426" s="1"/>
      <c r="AN426" s="1"/>
      <c r="AO426" s="1"/>
      <c r="AP426" s="1"/>
      <c r="AQ426" s="1"/>
    </row>
    <row r="427" customFormat="false" ht="11.25" hidden="false" customHeight="false" outlineLevel="0" collapsed="false">
      <c r="A427" s="1" t="n">
        <v>425</v>
      </c>
      <c r="B427" s="16"/>
      <c r="C427" s="8" t="n">
        <f aca="false">+[3]data1rev!A426</f>
        <v>21687.04</v>
      </c>
      <c r="D427" s="8" t="n">
        <f aca="false">+[3]data1rev!B426</f>
        <v>15575.226</v>
      </c>
      <c r="E427" s="8" t="n">
        <f aca="false">+[3]data1rev!C426</f>
        <v>13222.39</v>
      </c>
      <c r="F427" s="8" t="n">
        <f aca="false">+[3]data1rev!D426</f>
        <v>13061.89</v>
      </c>
      <c r="G427" s="8" t="n">
        <f aca="false">+[3]data1rev!E426</f>
        <v>13061.89</v>
      </c>
      <c r="H427" s="8" t="n">
        <f aca="false">+[3]data1rev!F426</f>
        <v>10821.156</v>
      </c>
      <c r="I427" s="8" t="n">
        <f aca="false">+[3]data1rev!G426</f>
        <v>10791.59</v>
      </c>
      <c r="J427" s="8" t="n">
        <f aca="false">+[3]data1rev!H426</f>
        <v>10791.59</v>
      </c>
      <c r="K427" s="8" t="n">
        <f aca="false">+[3]data1rev!I426</f>
        <v>10791.59</v>
      </c>
      <c r="L427" s="8" t="n">
        <f aca="false">+[3]data1rev!J426</f>
        <v>10821.156</v>
      </c>
      <c r="M427" s="8" t="n">
        <f aca="false">+[3]data1rev!K426</f>
        <v>10791.59</v>
      </c>
      <c r="N427" s="8" t="n">
        <f aca="false">+[3]data1rev!L426</f>
        <v>10791.59</v>
      </c>
      <c r="O427" s="8" t="n">
        <f aca="false">+[3]data1rev!M426</f>
        <v>10275.62</v>
      </c>
      <c r="P427" s="8" t="n">
        <f aca="false">+[3]data1rev!N426</f>
        <v>10129.416</v>
      </c>
      <c r="Q427" s="8" t="n">
        <f aca="false">+[3]data1rev!O426</f>
        <v>10101.74</v>
      </c>
      <c r="R427" s="8" t="n">
        <f aca="false">+[3]data1rev!P426</f>
        <v>0</v>
      </c>
      <c r="S427" s="8" t="n">
        <f aca="false">+[3]data1rev!Q426</f>
        <v>0</v>
      </c>
      <c r="T427" s="8" t="n">
        <f aca="false">+[3]data1rev!R426</f>
        <v>0</v>
      </c>
      <c r="U427" s="8" t="n">
        <f aca="false">+[3]data1rev!S426</f>
        <v>0</v>
      </c>
      <c r="V427" s="8" t="n">
        <f aca="false">+[3]data1rev!T426</f>
        <v>0</v>
      </c>
      <c r="W427" s="8" t="n">
        <f aca="false">+[3]data1rev!U426</f>
        <v>0</v>
      </c>
      <c r="X427" s="8" t="n">
        <f aca="false">+[3]data1rev!V426</f>
        <v>0</v>
      </c>
      <c r="Y427" s="8" t="n">
        <f aca="false">+[3]data1rev!W426</f>
        <v>0</v>
      </c>
      <c r="Z427" s="8" t="n">
        <f aca="false">+[3]data1rev!X426</f>
        <v>0</v>
      </c>
      <c r="AA427" s="8" t="n">
        <f aca="false">+[3]data1rev!Y426</f>
        <v>0</v>
      </c>
      <c r="AB427" s="9"/>
      <c r="AC427" s="9"/>
      <c r="AD427" s="9"/>
      <c r="AE427" s="9"/>
      <c r="AF427" s="9"/>
      <c r="AG427" s="9"/>
      <c r="AH427" s="9"/>
      <c r="AI427" s="9"/>
      <c r="AJ427" s="9"/>
      <c r="AK427" s="1"/>
      <c r="AL427" s="1" t="e">
        <f aca="false">SUMPRODUCT(B427:AJ427,PVCapPrice)</f>
        <v>#DIV/0!</v>
      </c>
      <c r="AM427" s="1"/>
      <c r="AN427" s="1"/>
      <c r="AO427" s="1"/>
      <c r="AP427" s="1"/>
      <c r="AQ427" s="1"/>
    </row>
    <row r="428" customFormat="false" ht="11.25" hidden="false" customHeight="false" outlineLevel="0" collapsed="false">
      <c r="A428" s="1" t="n">
        <v>426</v>
      </c>
      <c r="B428" s="16"/>
      <c r="C428" s="8" t="n">
        <f aca="false">+[3]data1rev!A427</f>
        <v>21687.04</v>
      </c>
      <c r="D428" s="8" t="n">
        <f aca="false">+[3]data1rev!B427</f>
        <v>15575.226</v>
      </c>
      <c r="E428" s="8" t="n">
        <f aca="false">+[3]data1rev!C427</f>
        <v>13222.39</v>
      </c>
      <c r="F428" s="8" t="n">
        <f aca="false">+[3]data1rev!D427</f>
        <v>13061.89</v>
      </c>
      <c r="G428" s="8" t="n">
        <f aca="false">+[3]data1rev!E427</f>
        <v>13061.89</v>
      </c>
      <c r="H428" s="8" t="n">
        <f aca="false">+[3]data1rev!F427</f>
        <v>10821.156</v>
      </c>
      <c r="I428" s="8" t="n">
        <f aca="false">+[3]data1rev!G427</f>
        <v>10791.59</v>
      </c>
      <c r="J428" s="8" t="n">
        <f aca="false">+[3]data1rev!H427</f>
        <v>10791.59</v>
      </c>
      <c r="K428" s="8" t="n">
        <f aca="false">+[3]data1rev!I427</f>
        <v>10791.59</v>
      </c>
      <c r="L428" s="8" t="n">
        <f aca="false">+[3]data1rev!J427</f>
        <v>10821.156</v>
      </c>
      <c r="M428" s="8" t="n">
        <f aca="false">+[3]data1rev!K427</f>
        <v>10791.59</v>
      </c>
      <c r="N428" s="8" t="n">
        <f aca="false">+[3]data1rev!L427</f>
        <v>10791.59</v>
      </c>
      <c r="O428" s="8" t="n">
        <f aca="false">+[3]data1rev!M427</f>
        <v>10275.62</v>
      </c>
      <c r="P428" s="8" t="n">
        <f aca="false">+[3]data1rev!N427</f>
        <v>10129.416</v>
      </c>
      <c r="Q428" s="8" t="n">
        <f aca="false">+[3]data1rev!O427</f>
        <v>10101.74</v>
      </c>
      <c r="R428" s="8" t="n">
        <f aca="false">+[3]data1rev!P427</f>
        <v>0</v>
      </c>
      <c r="S428" s="8" t="n">
        <f aca="false">+[3]data1rev!Q427</f>
        <v>0</v>
      </c>
      <c r="T428" s="8" t="n">
        <f aca="false">+[3]data1rev!R427</f>
        <v>0</v>
      </c>
      <c r="U428" s="8" t="n">
        <f aca="false">+[3]data1rev!S427</f>
        <v>0</v>
      </c>
      <c r="V428" s="8" t="n">
        <f aca="false">+[3]data1rev!T427</f>
        <v>0</v>
      </c>
      <c r="W428" s="8" t="n">
        <f aca="false">+[3]data1rev!U427</f>
        <v>0</v>
      </c>
      <c r="X428" s="8" t="n">
        <f aca="false">+[3]data1rev!V427</f>
        <v>0</v>
      </c>
      <c r="Y428" s="8" t="n">
        <f aca="false">+[3]data1rev!W427</f>
        <v>0</v>
      </c>
      <c r="Z428" s="8" t="n">
        <f aca="false">+[3]data1rev!X427</f>
        <v>0</v>
      </c>
      <c r="AA428" s="8" t="n">
        <f aca="false">+[3]data1rev!Y427</f>
        <v>0</v>
      </c>
      <c r="AB428" s="9"/>
      <c r="AC428" s="9"/>
      <c r="AD428" s="9"/>
      <c r="AE428" s="9"/>
      <c r="AF428" s="9"/>
      <c r="AG428" s="9"/>
      <c r="AH428" s="9"/>
      <c r="AI428" s="9"/>
      <c r="AJ428" s="9"/>
      <c r="AK428" s="1"/>
      <c r="AL428" s="1" t="e">
        <f aca="false">SUMPRODUCT(B428:AJ428,PVCapPrice)</f>
        <v>#DIV/0!</v>
      </c>
      <c r="AM428" s="1"/>
      <c r="AN428" s="1"/>
      <c r="AO428" s="1"/>
      <c r="AP428" s="1"/>
      <c r="AQ428" s="1"/>
    </row>
    <row r="429" customFormat="false" ht="11.25" hidden="false" customHeight="false" outlineLevel="0" collapsed="false">
      <c r="A429" s="1" t="n">
        <v>427</v>
      </c>
      <c r="B429" s="16"/>
      <c r="C429" s="8" t="n">
        <f aca="false">+[3]data1rev!A428</f>
        <v>21687.04</v>
      </c>
      <c r="D429" s="8" t="n">
        <f aca="false">+[3]data1rev!B428</f>
        <v>15575.226</v>
      </c>
      <c r="E429" s="8" t="n">
        <f aca="false">+[3]data1rev!C428</f>
        <v>13222.39</v>
      </c>
      <c r="F429" s="8" t="n">
        <f aca="false">+[3]data1rev!D428</f>
        <v>13061.89</v>
      </c>
      <c r="G429" s="8" t="n">
        <f aca="false">+[3]data1rev!E428</f>
        <v>13061.89</v>
      </c>
      <c r="H429" s="8" t="n">
        <f aca="false">+[3]data1rev!F428</f>
        <v>10821.156</v>
      </c>
      <c r="I429" s="8" t="n">
        <f aca="false">+[3]data1rev!G428</f>
        <v>10791.59</v>
      </c>
      <c r="J429" s="8" t="n">
        <f aca="false">+[3]data1rev!H428</f>
        <v>10791.59</v>
      </c>
      <c r="K429" s="8" t="n">
        <f aca="false">+[3]data1rev!I428</f>
        <v>10791.59</v>
      </c>
      <c r="L429" s="8" t="n">
        <f aca="false">+[3]data1rev!J428</f>
        <v>10821.156</v>
      </c>
      <c r="M429" s="8" t="n">
        <f aca="false">+[3]data1rev!K428</f>
        <v>10791.59</v>
      </c>
      <c r="N429" s="8" t="n">
        <f aca="false">+[3]data1rev!L428</f>
        <v>10791.59</v>
      </c>
      <c r="O429" s="8" t="n">
        <f aca="false">+[3]data1rev!M428</f>
        <v>10275.62</v>
      </c>
      <c r="P429" s="8" t="n">
        <f aca="false">+[3]data1rev!N428</f>
        <v>10129.416</v>
      </c>
      <c r="Q429" s="8" t="n">
        <f aca="false">+[3]data1rev!O428</f>
        <v>10101.74</v>
      </c>
      <c r="R429" s="8" t="n">
        <f aca="false">+[3]data1rev!P428</f>
        <v>0</v>
      </c>
      <c r="S429" s="8" t="n">
        <f aca="false">+[3]data1rev!Q428</f>
        <v>0</v>
      </c>
      <c r="T429" s="8" t="n">
        <f aca="false">+[3]data1rev!R428</f>
        <v>0</v>
      </c>
      <c r="U429" s="8" t="n">
        <f aca="false">+[3]data1rev!S428</f>
        <v>0</v>
      </c>
      <c r="V429" s="8" t="n">
        <f aca="false">+[3]data1rev!T428</f>
        <v>0</v>
      </c>
      <c r="W429" s="8" t="n">
        <f aca="false">+[3]data1rev!U428</f>
        <v>0</v>
      </c>
      <c r="X429" s="8" t="n">
        <f aca="false">+[3]data1rev!V428</f>
        <v>0</v>
      </c>
      <c r="Y429" s="8" t="n">
        <f aca="false">+[3]data1rev!W428</f>
        <v>0</v>
      </c>
      <c r="Z429" s="8" t="n">
        <f aca="false">+[3]data1rev!X428</f>
        <v>0</v>
      </c>
      <c r="AA429" s="8" t="n">
        <f aca="false">+[3]data1rev!Y428</f>
        <v>0</v>
      </c>
      <c r="AB429" s="9"/>
      <c r="AC429" s="9"/>
      <c r="AD429" s="9"/>
      <c r="AE429" s="9"/>
      <c r="AF429" s="9"/>
      <c r="AG429" s="9"/>
      <c r="AH429" s="9"/>
      <c r="AI429" s="9"/>
      <c r="AJ429" s="9"/>
      <c r="AK429" s="1"/>
      <c r="AL429" s="1" t="e">
        <f aca="false">SUMPRODUCT(B429:AJ429,PVCapPrice)</f>
        <v>#DIV/0!</v>
      </c>
      <c r="AM429" s="1"/>
      <c r="AN429" s="1"/>
      <c r="AO429" s="1"/>
      <c r="AP429" s="1"/>
      <c r="AQ429" s="1"/>
    </row>
    <row r="430" customFormat="false" ht="11.25" hidden="false" customHeight="false" outlineLevel="0" collapsed="false">
      <c r="A430" s="1" t="n">
        <v>428</v>
      </c>
      <c r="B430" s="16"/>
      <c r="C430" s="8" t="n">
        <f aca="false">+[3]data1rev!A429</f>
        <v>21687.04</v>
      </c>
      <c r="D430" s="8" t="n">
        <f aca="false">+[3]data1rev!B429</f>
        <v>15575.226</v>
      </c>
      <c r="E430" s="8" t="n">
        <f aca="false">+[3]data1rev!C429</f>
        <v>13222.39</v>
      </c>
      <c r="F430" s="8" t="n">
        <f aca="false">+[3]data1rev!D429</f>
        <v>13061.89</v>
      </c>
      <c r="G430" s="8" t="n">
        <f aca="false">+[3]data1rev!E429</f>
        <v>13061.89</v>
      </c>
      <c r="H430" s="8" t="n">
        <f aca="false">+[3]data1rev!F429</f>
        <v>10821.156</v>
      </c>
      <c r="I430" s="8" t="n">
        <f aca="false">+[3]data1rev!G429</f>
        <v>10791.59</v>
      </c>
      <c r="J430" s="8" t="n">
        <f aca="false">+[3]data1rev!H429</f>
        <v>10791.59</v>
      </c>
      <c r="K430" s="8" t="n">
        <f aca="false">+[3]data1rev!I429</f>
        <v>10791.59</v>
      </c>
      <c r="L430" s="8" t="n">
        <f aca="false">+[3]data1rev!J429</f>
        <v>10821.156</v>
      </c>
      <c r="M430" s="8" t="n">
        <f aca="false">+[3]data1rev!K429</f>
        <v>10791.59</v>
      </c>
      <c r="N430" s="8" t="n">
        <f aca="false">+[3]data1rev!L429</f>
        <v>10791.59</v>
      </c>
      <c r="O430" s="8" t="n">
        <f aca="false">+[3]data1rev!M429</f>
        <v>10275.62</v>
      </c>
      <c r="P430" s="8" t="n">
        <f aca="false">+[3]data1rev!N429</f>
        <v>10129.416</v>
      </c>
      <c r="Q430" s="8" t="n">
        <f aca="false">+[3]data1rev!O429</f>
        <v>10101.74</v>
      </c>
      <c r="R430" s="8" t="n">
        <f aca="false">+[3]data1rev!P429</f>
        <v>0</v>
      </c>
      <c r="S430" s="8" t="n">
        <f aca="false">+[3]data1rev!Q429</f>
        <v>0</v>
      </c>
      <c r="T430" s="8" t="n">
        <f aca="false">+[3]data1rev!R429</f>
        <v>0</v>
      </c>
      <c r="U430" s="8" t="n">
        <f aca="false">+[3]data1rev!S429</f>
        <v>0</v>
      </c>
      <c r="V430" s="8" t="n">
        <f aca="false">+[3]data1rev!T429</f>
        <v>0</v>
      </c>
      <c r="W430" s="8" t="n">
        <f aca="false">+[3]data1rev!U429</f>
        <v>0</v>
      </c>
      <c r="X430" s="8" t="n">
        <f aca="false">+[3]data1rev!V429</f>
        <v>0</v>
      </c>
      <c r="Y430" s="8" t="n">
        <f aca="false">+[3]data1rev!W429</f>
        <v>0</v>
      </c>
      <c r="Z430" s="8" t="n">
        <f aca="false">+[3]data1rev!X429</f>
        <v>0</v>
      </c>
      <c r="AA430" s="8" t="n">
        <f aca="false">+[3]data1rev!Y429</f>
        <v>0</v>
      </c>
      <c r="AB430" s="9"/>
      <c r="AC430" s="9"/>
      <c r="AD430" s="9"/>
      <c r="AE430" s="9"/>
      <c r="AF430" s="9"/>
      <c r="AG430" s="9"/>
      <c r="AH430" s="9"/>
      <c r="AI430" s="9"/>
      <c r="AJ430" s="9"/>
      <c r="AK430" s="1"/>
      <c r="AL430" s="1" t="e">
        <f aca="false">SUMPRODUCT(B430:AJ430,PVCapPrice)</f>
        <v>#DIV/0!</v>
      </c>
      <c r="AM430" s="1"/>
      <c r="AN430" s="1"/>
      <c r="AO430" s="1"/>
      <c r="AP430" s="1"/>
      <c r="AQ430" s="1"/>
    </row>
    <row r="431" customFormat="false" ht="11.25" hidden="false" customHeight="false" outlineLevel="0" collapsed="false">
      <c r="A431" s="1" t="n">
        <v>429</v>
      </c>
      <c r="B431" s="16"/>
      <c r="C431" s="8" t="n">
        <f aca="false">+[3]data1rev!A430</f>
        <v>21687.04</v>
      </c>
      <c r="D431" s="8" t="n">
        <f aca="false">+[3]data1rev!B430</f>
        <v>15575.226</v>
      </c>
      <c r="E431" s="8" t="n">
        <f aca="false">+[3]data1rev!C430</f>
        <v>13222.39</v>
      </c>
      <c r="F431" s="8" t="n">
        <f aca="false">+[3]data1rev!D430</f>
        <v>13061.89</v>
      </c>
      <c r="G431" s="8" t="n">
        <f aca="false">+[3]data1rev!E430</f>
        <v>13061.89</v>
      </c>
      <c r="H431" s="8" t="n">
        <f aca="false">+[3]data1rev!F430</f>
        <v>10821.156</v>
      </c>
      <c r="I431" s="8" t="n">
        <f aca="false">+[3]data1rev!G430</f>
        <v>10791.59</v>
      </c>
      <c r="J431" s="8" t="n">
        <f aca="false">+[3]data1rev!H430</f>
        <v>10791.59</v>
      </c>
      <c r="K431" s="8" t="n">
        <f aca="false">+[3]data1rev!I430</f>
        <v>10791.59</v>
      </c>
      <c r="L431" s="8" t="n">
        <f aca="false">+[3]data1rev!J430</f>
        <v>10821.156</v>
      </c>
      <c r="M431" s="8" t="n">
        <f aca="false">+[3]data1rev!K430</f>
        <v>10791.59</v>
      </c>
      <c r="N431" s="8" t="n">
        <f aca="false">+[3]data1rev!L430</f>
        <v>10791.59</v>
      </c>
      <c r="O431" s="8" t="n">
        <f aca="false">+[3]data1rev!M430</f>
        <v>10275.62</v>
      </c>
      <c r="P431" s="8" t="n">
        <f aca="false">+[3]data1rev!N430</f>
        <v>10129.416</v>
      </c>
      <c r="Q431" s="8" t="n">
        <f aca="false">+[3]data1rev!O430</f>
        <v>10101.74</v>
      </c>
      <c r="R431" s="8" t="n">
        <f aca="false">+[3]data1rev!P430</f>
        <v>0</v>
      </c>
      <c r="S431" s="8" t="n">
        <f aca="false">+[3]data1rev!Q430</f>
        <v>0</v>
      </c>
      <c r="T431" s="8" t="n">
        <f aca="false">+[3]data1rev!R430</f>
        <v>0</v>
      </c>
      <c r="U431" s="8" t="n">
        <f aca="false">+[3]data1rev!S430</f>
        <v>0</v>
      </c>
      <c r="V431" s="8" t="n">
        <f aca="false">+[3]data1rev!T430</f>
        <v>0</v>
      </c>
      <c r="W431" s="8" t="n">
        <f aca="false">+[3]data1rev!U430</f>
        <v>0</v>
      </c>
      <c r="X431" s="8" t="n">
        <f aca="false">+[3]data1rev!V430</f>
        <v>0</v>
      </c>
      <c r="Y431" s="8" t="n">
        <f aca="false">+[3]data1rev!W430</f>
        <v>0</v>
      </c>
      <c r="Z431" s="8" t="n">
        <f aca="false">+[3]data1rev!X430</f>
        <v>0</v>
      </c>
      <c r="AA431" s="8" t="n">
        <f aca="false">+[3]data1rev!Y430</f>
        <v>0</v>
      </c>
      <c r="AB431" s="9"/>
      <c r="AC431" s="9"/>
      <c r="AD431" s="9"/>
      <c r="AE431" s="9"/>
      <c r="AF431" s="9"/>
      <c r="AG431" s="9"/>
      <c r="AH431" s="9"/>
      <c r="AI431" s="9"/>
      <c r="AJ431" s="9"/>
      <c r="AK431" s="1"/>
      <c r="AL431" s="1" t="e">
        <f aca="false">SUMPRODUCT(B431:AJ431,PVCapPrice)</f>
        <v>#DIV/0!</v>
      </c>
      <c r="AM431" s="1"/>
      <c r="AN431" s="1"/>
      <c r="AO431" s="1"/>
      <c r="AP431" s="1"/>
      <c r="AQ431" s="1"/>
    </row>
    <row r="432" customFormat="false" ht="11.25" hidden="false" customHeight="false" outlineLevel="0" collapsed="false">
      <c r="A432" s="1" t="n">
        <v>430</v>
      </c>
      <c r="B432" s="16"/>
      <c r="C432" s="8" t="n">
        <f aca="false">+[3]data1rev!A431</f>
        <v>21687.04</v>
      </c>
      <c r="D432" s="8" t="n">
        <f aca="false">+[3]data1rev!B431</f>
        <v>15575.226</v>
      </c>
      <c r="E432" s="8" t="n">
        <f aca="false">+[3]data1rev!C431</f>
        <v>13222.39</v>
      </c>
      <c r="F432" s="8" t="n">
        <f aca="false">+[3]data1rev!D431</f>
        <v>13061.89</v>
      </c>
      <c r="G432" s="8" t="n">
        <f aca="false">+[3]data1rev!E431</f>
        <v>13061.89</v>
      </c>
      <c r="H432" s="8" t="n">
        <f aca="false">+[3]data1rev!F431</f>
        <v>10821.156</v>
      </c>
      <c r="I432" s="8" t="n">
        <f aca="false">+[3]data1rev!G431</f>
        <v>10791.59</v>
      </c>
      <c r="J432" s="8" t="n">
        <f aca="false">+[3]data1rev!H431</f>
        <v>10791.59</v>
      </c>
      <c r="K432" s="8" t="n">
        <f aca="false">+[3]data1rev!I431</f>
        <v>10791.59</v>
      </c>
      <c r="L432" s="8" t="n">
        <f aca="false">+[3]data1rev!J431</f>
        <v>10821.156</v>
      </c>
      <c r="M432" s="8" t="n">
        <f aca="false">+[3]data1rev!K431</f>
        <v>10791.59</v>
      </c>
      <c r="N432" s="8" t="n">
        <f aca="false">+[3]data1rev!L431</f>
        <v>10791.59</v>
      </c>
      <c r="O432" s="8" t="n">
        <f aca="false">+[3]data1rev!M431</f>
        <v>10275.62</v>
      </c>
      <c r="P432" s="8" t="n">
        <f aca="false">+[3]data1rev!N431</f>
        <v>10129.416</v>
      </c>
      <c r="Q432" s="8" t="n">
        <f aca="false">+[3]data1rev!O431</f>
        <v>10101.74</v>
      </c>
      <c r="R432" s="8" t="n">
        <f aca="false">+[3]data1rev!P431</f>
        <v>0</v>
      </c>
      <c r="S432" s="8" t="n">
        <f aca="false">+[3]data1rev!Q431</f>
        <v>0</v>
      </c>
      <c r="T432" s="8" t="n">
        <f aca="false">+[3]data1rev!R431</f>
        <v>0</v>
      </c>
      <c r="U432" s="8" t="n">
        <f aca="false">+[3]data1rev!S431</f>
        <v>0</v>
      </c>
      <c r="V432" s="8" t="n">
        <f aca="false">+[3]data1rev!T431</f>
        <v>0</v>
      </c>
      <c r="W432" s="8" t="n">
        <f aca="false">+[3]data1rev!U431</f>
        <v>0</v>
      </c>
      <c r="X432" s="8" t="n">
        <f aca="false">+[3]data1rev!V431</f>
        <v>0</v>
      </c>
      <c r="Y432" s="8" t="n">
        <f aca="false">+[3]data1rev!W431</f>
        <v>0</v>
      </c>
      <c r="Z432" s="8" t="n">
        <f aca="false">+[3]data1rev!X431</f>
        <v>0</v>
      </c>
      <c r="AA432" s="8" t="n">
        <f aca="false">+[3]data1rev!Y431</f>
        <v>0</v>
      </c>
      <c r="AB432" s="9"/>
      <c r="AC432" s="9"/>
      <c r="AD432" s="9"/>
      <c r="AE432" s="9"/>
      <c r="AF432" s="9"/>
      <c r="AG432" s="9"/>
      <c r="AH432" s="9"/>
      <c r="AI432" s="9"/>
      <c r="AJ432" s="9"/>
      <c r="AK432" s="1"/>
      <c r="AL432" s="1" t="e">
        <f aca="false">SUMPRODUCT(B432:AJ432,PVCapPrice)</f>
        <v>#DIV/0!</v>
      </c>
      <c r="AM432" s="1"/>
      <c r="AN432" s="1"/>
      <c r="AO432" s="1"/>
      <c r="AP432" s="1"/>
      <c r="AQ432" s="1"/>
    </row>
    <row r="433" customFormat="false" ht="11.25" hidden="false" customHeight="false" outlineLevel="0" collapsed="false">
      <c r="A433" s="1" t="n">
        <v>431</v>
      </c>
      <c r="B433" s="16"/>
      <c r="C433" s="8" t="n">
        <f aca="false">+[3]data1rev!A432</f>
        <v>21687.04</v>
      </c>
      <c r="D433" s="8" t="n">
        <f aca="false">+[3]data1rev!B432</f>
        <v>15575.226</v>
      </c>
      <c r="E433" s="8" t="n">
        <f aca="false">+[3]data1rev!C432</f>
        <v>13222.39</v>
      </c>
      <c r="F433" s="8" t="n">
        <f aca="false">+[3]data1rev!D432</f>
        <v>13061.89</v>
      </c>
      <c r="G433" s="8" t="n">
        <f aca="false">+[3]data1rev!E432</f>
        <v>13061.89</v>
      </c>
      <c r="H433" s="8" t="n">
        <f aca="false">+[3]data1rev!F432</f>
        <v>10821.156</v>
      </c>
      <c r="I433" s="8" t="n">
        <f aca="false">+[3]data1rev!G432</f>
        <v>10791.59</v>
      </c>
      <c r="J433" s="8" t="n">
        <f aca="false">+[3]data1rev!H432</f>
        <v>10791.59</v>
      </c>
      <c r="K433" s="8" t="n">
        <f aca="false">+[3]data1rev!I432</f>
        <v>10791.59</v>
      </c>
      <c r="L433" s="8" t="n">
        <f aca="false">+[3]data1rev!J432</f>
        <v>10821.156</v>
      </c>
      <c r="M433" s="8" t="n">
        <f aca="false">+[3]data1rev!K432</f>
        <v>10791.59</v>
      </c>
      <c r="N433" s="8" t="n">
        <f aca="false">+[3]data1rev!L432</f>
        <v>10791.59</v>
      </c>
      <c r="O433" s="8" t="n">
        <f aca="false">+[3]data1rev!M432</f>
        <v>10275.62</v>
      </c>
      <c r="P433" s="8" t="n">
        <f aca="false">+[3]data1rev!N432</f>
        <v>10129.416</v>
      </c>
      <c r="Q433" s="8" t="n">
        <f aca="false">+[3]data1rev!O432</f>
        <v>10101.74</v>
      </c>
      <c r="R433" s="8" t="n">
        <f aca="false">+[3]data1rev!P432</f>
        <v>0</v>
      </c>
      <c r="S433" s="8" t="n">
        <f aca="false">+[3]data1rev!Q432</f>
        <v>0</v>
      </c>
      <c r="T433" s="8" t="n">
        <f aca="false">+[3]data1rev!R432</f>
        <v>0</v>
      </c>
      <c r="U433" s="8" t="n">
        <f aca="false">+[3]data1rev!S432</f>
        <v>0</v>
      </c>
      <c r="V433" s="8" t="n">
        <f aca="false">+[3]data1rev!T432</f>
        <v>0</v>
      </c>
      <c r="W433" s="8" t="n">
        <f aca="false">+[3]data1rev!U432</f>
        <v>0</v>
      </c>
      <c r="X433" s="8" t="n">
        <f aca="false">+[3]data1rev!V432</f>
        <v>0</v>
      </c>
      <c r="Y433" s="8" t="n">
        <f aca="false">+[3]data1rev!W432</f>
        <v>0</v>
      </c>
      <c r="Z433" s="8" t="n">
        <f aca="false">+[3]data1rev!X432</f>
        <v>0</v>
      </c>
      <c r="AA433" s="8" t="n">
        <f aca="false">+[3]data1rev!Y432</f>
        <v>0</v>
      </c>
      <c r="AB433" s="9"/>
      <c r="AC433" s="9"/>
      <c r="AD433" s="9"/>
      <c r="AE433" s="9"/>
      <c r="AF433" s="9"/>
      <c r="AG433" s="9"/>
      <c r="AH433" s="9"/>
      <c r="AI433" s="9"/>
      <c r="AJ433" s="9"/>
      <c r="AK433" s="1"/>
      <c r="AL433" s="1" t="e">
        <f aca="false">SUMPRODUCT(B433:AJ433,PVCapPrice)</f>
        <v>#DIV/0!</v>
      </c>
      <c r="AM433" s="1"/>
      <c r="AN433" s="1"/>
      <c r="AO433" s="1"/>
      <c r="AP433" s="1"/>
      <c r="AQ433" s="1"/>
    </row>
    <row r="434" customFormat="false" ht="11.25" hidden="false" customHeight="false" outlineLevel="0" collapsed="false">
      <c r="A434" s="1" t="n">
        <v>432</v>
      </c>
      <c r="B434" s="16"/>
      <c r="C434" s="8" t="n">
        <f aca="false">+[3]data1rev!A433</f>
        <v>21687.04</v>
      </c>
      <c r="D434" s="8" t="n">
        <f aca="false">+[3]data1rev!B433</f>
        <v>15575.226</v>
      </c>
      <c r="E434" s="8" t="n">
        <f aca="false">+[3]data1rev!C433</f>
        <v>13222.39</v>
      </c>
      <c r="F434" s="8" t="n">
        <f aca="false">+[3]data1rev!D433</f>
        <v>13061.89</v>
      </c>
      <c r="G434" s="8" t="n">
        <f aca="false">+[3]data1rev!E433</f>
        <v>13061.89</v>
      </c>
      <c r="H434" s="8" t="n">
        <f aca="false">+[3]data1rev!F433</f>
        <v>10821.156</v>
      </c>
      <c r="I434" s="8" t="n">
        <f aca="false">+[3]data1rev!G433</f>
        <v>10791.59</v>
      </c>
      <c r="J434" s="8" t="n">
        <f aca="false">+[3]data1rev!H433</f>
        <v>10791.59</v>
      </c>
      <c r="K434" s="8" t="n">
        <f aca="false">+[3]data1rev!I433</f>
        <v>10791.59</v>
      </c>
      <c r="L434" s="8" t="n">
        <f aca="false">+[3]data1rev!J433</f>
        <v>10821.156</v>
      </c>
      <c r="M434" s="8" t="n">
        <f aca="false">+[3]data1rev!K433</f>
        <v>10791.59</v>
      </c>
      <c r="N434" s="8" t="n">
        <f aca="false">+[3]data1rev!L433</f>
        <v>10791.59</v>
      </c>
      <c r="O434" s="8" t="n">
        <f aca="false">+[3]data1rev!M433</f>
        <v>10275.62</v>
      </c>
      <c r="P434" s="8" t="n">
        <f aca="false">+[3]data1rev!N433</f>
        <v>10129.416</v>
      </c>
      <c r="Q434" s="8" t="n">
        <f aca="false">+[3]data1rev!O433</f>
        <v>10101.74</v>
      </c>
      <c r="R434" s="8" t="n">
        <f aca="false">+[3]data1rev!P433</f>
        <v>0</v>
      </c>
      <c r="S434" s="8" t="n">
        <f aca="false">+[3]data1rev!Q433</f>
        <v>0</v>
      </c>
      <c r="T434" s="8" t="n">
        <f aca="false">+[3]data1rev!R433</f>
        <v>0</v>
      </c>
      <c r="U434" s="8" t="n">
        <f aca="false">+[3]data1rev!S433</f>
        <v>0</v>
      </c>
      <c r="V434" s="8" t="n">
        <f aca="false">+[3]data1rev!T433</f>
        <v>0</v>
      </c>
      <c r="W434" s="8" t="n">
        <f aca="false">+[3]data1rev!U433</f>
        <v>0</v>
      </c>
      <c r="X434" s="8" t="n">
        <f aca="false">+[3]data1rev!V433</f>
        <v>0</v>
      </c>
      <c r="Y434" s="8" t="n">
        <f aca="false">+[3]data1rev!W433</f>
        <v>0</v>
      </c>
      <c r="Z434" s="8" t="n">
        <f aca="false">+[3]data1rev!X433</f>
        <v>0</v>
      </c>
      <c r="AA434" s="8" t="n">
        <f aca="false">+[3]data1rev!Y433</f>
        <v>0</v>
      </c>
      <c r="AB434" s="9"/>
      <c r="AC434" s="9"/>
      <c r="AD434" s="9"/>
      <c r="AE434" s="9"/>
      <c r="AF434" s="9"/>
      <c r="AG434" s="9"/>
      <c r="AH434" s="9"/>
      <c r="AI434" s="9"/>
      <c r="AJ434" s="9"/>
      <c r="AK434" s="1"/>
      <c r="AL434" s="1" t="e">
        <f aca="false">SUMPRODUCT(B434:AJ434,PVCapPrice)</f>
        <v>#DIV/0!</v>
      </c>
      <c r="AM434" s="1"/>
      <c r="AN434" s="1"/>
      <c r="AO434" s="1"/>
      <c r="AP434" s="1"/>
      <c r="AQ434" s="1"/>
    </row>
    <row r="435" customFormat="false" ht="11.25" hidden="false" customHeight="false" outlineLevel="0" collapsed="false">
      <c r="A435" s="1" t="n">
        <v>433</v>
      </c>
      <c r="B435" s="16"/>
      <c r="C435" s="8" t="n">
        <f aca="false">+[3]data1rev!A434</f>
        <v>21687.04</v>
      </c>
      <c r="D435" s="8" t="n">
        <f aca="false">+[3]data1rev!B434</f>
        <v>15575.226</v>
      </c>
      <c r="E435" s="8" t="n">
        <f aca="false">+[3]data1rev!C434</f>
        <v>13222.39</v>
      </c>
      <c r="F435" s="8" t="n">
        <f aca="false">+[3]data1rev!D434</f>
        <v>13061.89</v>
      </c>
      <c r="G435" s="8" t="n">
        <f aca="false">+[3]data1rev!E434</f>
        <v>13061.89</v>
      </c>
      <c r="H435" s="8" t="n">
        <f aca="false">+[3]data1rev!F434</f>
        <v>10821.156</v>
      </c>
      <c r="I435" s="8" t="n">
        <f aca="false">+[3]data1rev!G434</f>
        <v>10791.59</v>
      </c>
      <c r="J435" s="8" t="n">
        <f aca="false">+[3]data1rev!H434</f>
        <v>10791.59</v>
      </c>
      <c r="K435" s="8" t="n">
        <f aca="false">+[3]data1rev!I434</f>
        <v>10791.59</v>
      </c>
      <c r="L435" s="8" t="n">
        <f aca="false">+[3]data1rev!J434</f>
        <v>10821.156</v>
      </c>
      <c r="M435" s="8" t="n">
        <f aca="false">+[3]data1rev!K434</f>
        <v>10791.59</v>
      </c>
      <c r="N435" s="8" t="n">
        <f aca="false">+[3]data1rev!L434</f>
        <v>10791.59</v>
      </c>
      <c r="O435" s="8" t="n">
        <f aca="false">+[3]data1rev!M434</f>
        <v>10275.62</v>
      </c>
      <c r="P435" s="8" t="n">
        <f aca="false">+[3]data1rev!N434</f>
        <v>10129.416</v>
      </c>
      <c r="Q435" s="8" t="n">
        <f aca="false">+[3]data1rev!O434</f>
        <v>10101.74</v>
      </c>
      <c r="R435" s="8" t="n">
        <f aca="false">+[3]data1rev!P434</f>
        <v>0</v>
      </c>
      <c r="S435" s="8" t="n">
        <f aca="false">+[3]data1rev!Q434</f>
        <v>0</v>
      </c>
      <c r="T435" s="8" t="n">
        <f aca="false">+[3]data1rev!R434</f>
        <v>0</v>
      </c>
      <c r="U435" s="8" t="n">
        <f aca="false">+[3]data1rev!S434</f>
        <v>0</v>
      </c>
      <c r="V435" s="8" t="n">
        <f aca="false">+[3]data1rev!T434</f>
        <v>0</v>
      </c>
      <c r="W435" s="8" t="n">
        <f aca="false">+[3]data1rev!U434</f>
        <v>0</v>
      </c>
      <c r="X435" s="8" t="n">
        <f aca="false">+[3]data1rev!V434</f>
        <v>0</v>
      </c>
      <c r="Y435" s="8" t="n">
        <f aca="false">+[3]data1rev!W434</f>
        <v>0</v>
      </c>
      <c r="Z435" s="8" t="n">
        <f aca="false">+[3]data1rev!X434</f>
        <v>0</v>
      </c>
      <c r="AA435" s="8" t="n">
        <f aca="false">+[3]data1rev!Y434</f>
        <v>0</v>
      </c>
      <c r="AB435" s="9"/>
      <c r="AC435" s="9"/>
      <c r="AD435" s="9"/>
      <c r="AE435" s="9"/>
      <c r="AF435" s="9"/>
      <c r="AG435" s="9"/>
      <c r="AH435" s="9"/>
      <c r="AI435" s="9"/>
      <c r="AJ435" s="9"/>
      <c r="AK435" s="1"/>
      <c r="AL435" s="1" t="e">
        <f aca="false">SUMPRODUCT(B435:AJ435,PVCapPrice)</f>
        <v>#DIV/0!</v>
      </c>
      <c r="AM435" s="1"/>
      <c r="AN435" s="1"/>
      <c r="AO435" s="1"/>
      <c r="AP435" s="1"/>
      <c r="AQ435" s="1"/>
    </row>
    <row r="436" customFormat="false" ht="11.25" hidden="false" customHeight="false" outlineLevel="0" collapsed="false">
      <c r="A436" s="1" t="n">
        <v>434</v>
      </c>
      <c r="B436" s="16"/>
      <c r="C436" s="8" t="n">
        <f aca="false">+[3]data1rev!A435</f>
        <v>21687.04</v>
      </c>
      <c r="D436" s="8" t="n">
        <f aca="false">+[3]data1rev!B435</f>
        <v>15575.226</v>
      </c>
      <c r="E436" s="8" t="n">
        <f aca="false">+[3]data1rev!C435</f>
        <v>13222.39</v>
      </c>
      <c r="F436" s="8" t="n">
        <f aca="false">+[3]data1rev!D435</f>
        <v>13061.89</v>
      </c>
      <c r="G436" s="8" t="n">
        <f aca="false">+[3]data1rev!E435</f>
        <v>13061.89</v>
      </c>
      <c r="H436" s="8" t="n">
        <f aca="false">+[3]data1rev!F435</f>
        <v>10821.156</v>
      </c>
      <c r="I436" s="8" t="n">
        <f aca="false">+[3]data1rev!G435</f>
        <v>10791.59</v>
      </c>
      <c r="J436" s="8" t="n">
        <f aca="false">+[3]data1rev!H435</f>
        <v>10791.59</v>
      </c>
      <c r="K436" s="8" t="n">
        <f aca="false">+[3]data1rev!I435</f>
        <v>10791.59</v>
      </c>
      <c r="L436" s="8" t="n">
        <f aca="false">+[3]data1rev!J435</f>
        <v>10821.156</v>
      </c>
      <c r="M436" s="8" t="n">
        <f aca="false">+[3]data1rev!K435</f>
        <v>10791.59</v>
      </c>
      <c r="N436" s="8" t="n">
        <f aca="false">+[3]data1rev!L435</f>
        <v>10791.59</v>
      </c>
      <c r="O436" s="8" t="n">
        <f aca="false">+[3]data1rev!M435</f>
        <v>10275.62</v>
      </c>
      <c r="P436" s="8" t="n">
        <f aca="false">+[3]data1rev!N435</f>
        <v>10129.416</v>
      </c>
      <c r="Q436" s="8" t="n">
        <f aca="false">+[3]data1rev!O435</f>
        <v>10101.74</v>
      </c>
      <c r="R436" s="8" t="n">
        <f aca="false">+[3]data1rev!P435</f>
        <v>0</v>
      </c>
      <c r="S436" s="8" t="n">
        <f aca="false">+[3]data1rev!Q435</f>
        <v>0</v>
      </c>
      <c r="T436" s="8" t="n">
        <f aca="false">+[3]data1rev!R435</f>
        <v>0</v>
      </c>
      <c r="U436" s="8" t="n">
        <f aca="false">+[3]data1rev!S435</f>
        <v>0</v>
      </c>
      <c r="V436" s="8" t="n">
        <f aca="false">+[3]data1rev!T435</f>
        <v>0</v>
      </c>
      <c r="W436" s="8" t="n">
        <f aca="false">+[3]data1rev!U435</f>
        <v>0</v>
      </c>
      <c r="X436" s="8" t="n">
        <f aca="false">+[3]data1rev!V435</f>
        <v>0</v>
      </c>
      <c r="Y436" s="8" t="n">
        <f aca="false">+[3]data1rev!W435</f>
        <v>0</v>
      </c>
      <c r="Z436" s="8" t="n">
        <f aca="false">+[3]data1rev!X435</f>
        <v>0</v>
      </c>
      <c r="AA436" s="8" t="n">
        <f aca="false">+[3]data1rev!Y435</f>
        <v>0</v>
      </c>
      <c r="AB436" s="9"/>
      <c r="AC436" s="9"/>
      <c r="AD436" s="9"/>
      <c r="AE436" s="9"/>
      <c r="AF436" s="9"/>
      <c r="AG436" s="9"/>
      <c r="AH436" s="9"/>
      <c r="AI436" s="9"/>
      <c r="AJ436" s="9"/>
      <c r="AK436" s="1"/>
      <c r="AL436" s="1" t="e">
        <f aca="false">SUMPRODUCT(B436:AJ436,PVCapPrice)</f>
        <v>#DIV/0!</v>
      </c>
      <c r="AM436" s="1"/>
      <c r="AN436" s="1"/>
      <c r="AO436" s="1"/>
      <c r="AP436" s="1"/>
      <c r="AQ436" s="1"/>
    </row>
    <row r="437" customFormat="false" ht="11.25" hidden="false" customHeight="false" outlineLevel="0" collapsed="false">
      <c r="A437" s="1" t="n">
        <v>435</v>
      </c>
      <c r="B437" s="16"/>
      <c r="C437" s="8" t="n">
        <f aca="false">+[3]data1rev!A436</f>
        <v>21687.04</v>
      </c>
      <c r="D437" s="8" t="n">
        <f aca="false">+[3]data1rev!B436</f>
        <v>15575.226</v>
      </c>
      <c r="E437" s="8" t="n">
        <f aca="false">+[3]data1rev!C436</f>
        <v>13222.39</v>
      </c>
      <c r="F437" s="8" t="n">
        <f aca="false">+[3]data1rev!D436</f>
        <v>13061.89</v>
      </c>
      <c r="G437" s="8" t="n">
        <f aca="false">+[3]data1rev!E436</f>
        <v>13061.89</v>
      </c>
      <c r="H437" s="8" t="n">
        <f aca="false">+[3]data1rev!F436</f>
        <v>10821.156</v>
      </c>
      <c r="I437" s="8" t="n">
        <f aca="false">+[3]data1rev!G436</f>
        <v>10791.59</v>
      </c>
      <c r="J437" s="8" t="n">
        <f aca="false">+[3]data1rev!H436</f>
        <v>10791.59</v>
      </c>
      <c r="K437" s="8" t="n">
        <f aca="false">+[3]data1rev!I436</f>
        <v>10791.59</v>
      </c>
      <c r="L437" s="8" t="n">
        <f aca="false">+[3]data1rev!J436</f>
        <v>10821.156</v>
      </c>
      <c r="M437" s="8" t="n">
        <f aca="false">+[3]data1rev!K436</f>
        <v>10791.59</v>
      </c>
      <c r="N437" s="8" t="n">
        <f aca="false">+[3]data1rev!L436</f>
        <v>10791.59</v>
      </c>
      <c r="O437" s="8" t="n">
        <f aca="false">+[3]data1rev!M436</f>
        <v>10275.62</v>
      </c>
      <c r="P437" s="8" t="n">
        <f aca="false">+[3]data1rev!N436</f>
        <v>10129.416</v>
      </c>
      <c r="Q437" s="8" t="n">
        <f aca="false">+[3]data1rev!O436</f>
        <v>10101.74</v>
      </c>
      <c r="R437" s="8" t="n">
        <f aca="false">+[3]data1rev!P436</f>
        <v>0</v>
      </c>
      <c r="S437" s="8" t="n">
        <f aca="false">+[3]data1rev!Q436</f>
        <v>0</v>
      </c>
      <c r="T437" s="8" t="n">
        <f aca="false">+[3]data1rev!R436</f>
        <v>0</v>
      </c>
      <c r="U437" s="8" t="n">
        <f aca="false">+[3]data1rev!S436</f>
        <v>0</v>
      </c>
      <c r="V437" s="8" t="n">
        <f aca="false">+[3]data1rev!T436</f>
        <v>0</v>
      </c>
      <c r="W437" s="8" t="n">
        <f aca="false">+[3]data1rev!U436</f>
        <v>0</v>
      </c>
      <c r="X437" s="8" t="n">
        <f aca="false">+[3]data1rev!V436</f>
        <v>0</v>
      </c>
      <c r="Y437" s="8" t="n">
        <f aca="false">+[3]data1rev!W436</f>
        <v>0</v>
      </c>
      <c r="Z437" s="8" t="n">
        <f aca="false">+[3]data1rev!X436</f>
        <v>0</v>
      </c>
      <c r="AA437" s="8" t="n">
        <f aca="false">+[3]data1rev!Y436</f>
        <v>0</v>
      </c>
      <c r="AB437" s="9"/>
      <c r="AC437" s="9"/>
      <c r="AD437" s="9"/>
      <c r="AE437" s="9"/>
      <c r="AF437" s="9"/>
      <c r="AG437" s="9"/>
      <c r="AH437" s="9"/>
      <c r="AI437" s="9"/>
      <c r="AJ437" s="9"/>
      <c r="AK437" s="1"/>
      <c r="AL437" s="1" t="e">
        <f aca="false">SUMPRODUCT(B437:AJ437,PVCapPrice)</f>
        <v>#DIV/0!</v>
      </c>
      <c r="AM437" s="1"/>
      <c r="AN437" s="1"/>
      <c r="AO437" s="1"/>
      <c r="AP437" s="1"/>
      <c r="AQ437" s="1"/>
    </row>
    <row r="438" customFormat="false" ht="11.25" hidden="false" customHeight="false" outlineLevel="0" collapsed="false">
      <c r="A438" s="1" t="n">
        <v>436</v>
      </c>
      <c r="B438" s="16"/>
      <c r="C438" s="8" t="n">
        <f aca="false">+[3]data1rev!A437</f>
        <v>21687.04</v>
      </c>
      <c r="D438" s="8" t="n">
        <f aca="false">+[3]data1rev!B437</f>
        <v>15575.226</v>
      </c>
      <c r="E438" s="8" t="n">
        <f aca="false">+[3]data1rev!C437</f>
        <v>13222.39</v>
      </c>
      <c r="F438" s="8" t="n">
        <f aca="false">+[3]data1rev!D437</f>
        <v>13061.89</v>
      </c>
      <c r="G438" s="8" t="n">
        <f aca="false">+[3]data1rev!E437</f>
        <v>13061.89</v>
      </c>
      <c r="H438" s="8" t="n">
        <f aca="false">+[3]data1rev!F437</f>
        <v>10821.156</v>
      </c>
      <c r="I438" s="8" t="n">
        <f aca="false">+[3]data1rev!G437</f>
        <v>10791.59</v>
      </c>
      <c r="J438" s="8" t="n">
        <f aca="false">+[3]data1rev!H437</f>
        <v>10791.59</v>
      </c>
      <c r="K438" s="8" t="n">
        <f aca="false">+[3]data1rev!I437</f>
        <v>10791.59</v>
      </c>
      <c r="L438" s="8" t="n">
        <f aca="false">+[3]data1rev!J437</f>
        <v>10821.156</v>
      </c>
      <c r="M438" s="8" t="n">
        <f aca="false">+[3]data1rev!K437</f>
        <v>10791.59</v>
      </c>
      <c r="N438" s="8" t="n">
        <f aca="false">+[3]data1rev!L437</f>
        <v>10791.59</v>
      </c>
      <c r="O438" s="8" t="n">
        <f aca="false">+[3]data1rev!M437</f>
        <v>10275.62</v>
      </c>
      <c r="P438" s="8" t="n">
        <f aca="false">+[3]data1rev!N437</f>
        <v>10129.416</v>
      </c>
      <c r="Q438" s="8" t="n">
        <f aca="false">+[3]data1rev!O437</f>
        <v>10101.74</v>
      </c>
      <c r="R438" s="8" t="n">
        <f aca="false">+[3]data1rev!P437</f>
        <v>0</v>
      </c>
      <c r="S438" s="8" t="n">
        <f aca="false">+[3]data1rev!Q437</f>
        <v>0</v>
      </c>
      <c r="T438" s="8" t="n">
        <f aca="false">+[3]data1rev!R437</f>
        <v>0</v>
      </c>
      <c r="U438" s="8" t="n">
        <f aca="false">+[3]data1rev!S437</f>
        <v>0</v>
      </c>
      <c r="V438" s="8" t="n">
        <f aca="false">+[3]data1rev!T437</f>
        <v>0</v>
      </c>
      <c r="W438" s="8" t="n">
        <f aca="false">+[3]data1rev!U437</f>
        <v>0</v>
      </c>
      <c r="X438" s="8" t="n">
        <f aca="false">+[3]data1rev!V437</f>
        <v>0</v>
      </c>
      <c r="Y438" s="8" t="n">
        <f aca="false">+[3]data1rev!W437</f>
        <v>0</v>
      </c>
      <c r="Z438" s="8" t="n">
        <f aca="false">+[3]data1rev!X437</f>
        <v>0</v>
      </c>
      <c r="AA438" s="8" t="n">
        <f aca="false">+[3]data1rev!Y437</f>
        <v>0</v>
      </c>
      <c r="AB438" s="9"/>
      <c r="AC438" s="9"/>
      <c r="AD438" s="9"/>
      <c r="AE438" s="9"/>
      <c r="AF438" s="9"/>
      <c r="AG438" s="9"/>
      <c r="AH438" s="9"/>
      <c r="AI438" s="9"/>
      <c r="AJ438" s="9"/>
      <c r="AK438" s="1"/>
      <c r="AL438" s="1" t="e">
        <f aca="false">SUMPRODUCT(B438:AJ438,PVCapPrice)</f>
        <v>#DIV/0!</v>
      </c>
      <c r="AM438" s="1"/>
      <c r="AN438" s="1"/>
      <c r="AO438" s="1"/>
      <c r="AP438" s="1"/>
      <c r="AQ438" s="1"/>
    </row>
    <row r="439" customFormat="false" ht="11.25" hidden="false" customHeight="false" outlineLevel="0" collapsed="false">
      <c r="A439" s="1" t="n">
        <v>437</v>
      </c>
      <c r="B439" s="16"/>
      <c r="C439" s="8" t="n">
        <f aca="false">+[3]data1rev!A438</f>
        <v>21687.04</v>
      </c>
      <c r="D439" s="8" t="n">
        <f aca="false">+[3]data1rev!B438</f>
        <v>15575.226</v>
      </c>
      <c r="E439" s="8" t="n">
        <f aca="false">+[3]data1rev!C438</f>
        <v>13222.39</v>
      </c>
      <c r="F439" s="8" t="n">
        <f aca="false">+[3]data1rev!D438</f>
        <v>13061.89</v>
      </c>
      <c r="G439" s="8" t="n">
        <f aca="false">+[3]data1rev!E438</f>
        <v>13061.89</v>
      </c>
      <c r="H439" s="8" t="n">
        <f aca="false">+[3]data1rev!F438</f>
        <v>10821.156</v>
      </c>
      <c r="I439" s="8" t="n">
        <f aca="false">+[3]data1rev!G438</f>
        <v>10791.59</v>
      </c>
      <c r="J439" s="8" t="n">
        <f aca="false">+[3]data1rev!H438</f>
        <v>10791.59</v>
      </c>
      <c r="K439" s="8" t="n">
        <f aca="false">+[3]data1rev!I438</f>
        <v>10791.59</v>
      </c>
      <c r="L439" s="8" t="n">
        <f aca="false">+[3]data1rev!J438</f>
        <v>10821.156</v>
      </c>
      <c r="M439" s="8" t="n">
        <f aca="false">+[3]data1rev!K438</f>
        <v>10791.59</v>
      </c>
      <c r="N439" s="8" t="n">
        <f aca="false">+[3]data1rev!L438</f>
        <v>10791.59</v>
      </c>
      <c r="O439" s="8" t="n">
        <f aca="false">+[3]data1rev!M438</f>
        <v>10275.62</v>
      </c>
      <c r="P439" s="8" t="n">
        <f aca="false">+[3]data1rev!N438</f>
        <v>10129.416</v>
      </c>
      <c r="Q439" s="8" t="n">
        <f aca="false">+[3]data1rev!O438</f>
        <v>10101.74</v>
      </c>
      <c r="R439" s="8" t="n">
        <f aca="false">+[3]data1rev!P438</f>
        <v>0</v>
      </c>
      <c r="S439" s="8" t="n">
        <f aca="false">+[3]data1rev!Q438</f>
        <v>0</v>
      </c>
      <c r="T439" s="8" t="n">
        <f aca="false">+[3]data1rev!R438</f>
        <v>0</v>
      </c>
      <c r="U439" s="8" t="n">
        <f aca="false">+[3]data1rev!S438</f>
        <v>0</v>
      </c>
      <c r="V439" s="8" t="n">
        <f aca="false">+[3]data1rev!T438</f>
        <v>0</v>
      </c>
      <c r="W439" s="8" t="n">
        <f aca="false">+[3]data1rev!U438</f>
        <v>0</v>
      </c>
      <c r="X439" s="8" t="n">
        <f aca="false">+[3]data1rev!V438</f>
        <v>0</v>
      </c>
      <c r="Y439" s="8" t="n">
        <f aca="false">+[3]data1rev!W438</f>
        <v>0</v>
      </c>
      <c r="Z439" s="8" t="n">
        <f aca="false">+[3]data1rev!X438</f>
        <v>0</v>
      </c>
      <c r="AA439" s="8" t="n">
        <f aca="false">+[3]data1rev!Y438</f>
        <v>0</v>
      </c>
      <c r="AB439" s="9"/>
      <c r="AC439" s="9"/>
      <c r="AD439" s="9"/>
      <c r="AE439" s="9"/>
      <c r="AF439" s="9"/>
      <c r="AG439" s="9"/>
      <c r="AH439" s="9"/>
      <c r="AI439" s="9"/>
      <c r="AJ439" s="9"/>
      <c r="AK439" s="1"/>
      <c r="AL439" s="1" t="e">
        <f aca="false">SUMPRODUCT(B439:AJ439,PVCapPrice)</f>
        <v>#DIV/0!</v>
      </c>
      <c r="AM439" s="1"/>
      <c r="AN439" s="1"/>
      <c r="AO439" s="1"/>
      <c r="AP439" s="1"/>
      <c r="AQ439" s="1"/>
    </row>
    <row r="440" customFormat="false" ht="11.25" hidden="false" customHeight="false" outlineLevel="0" collapsed="false">
      <c r="A440" s="1" t="n">
        <v>438</v>
      </c>
      <c r="B440" s="16"/>
      <c r="C440" s="8" t="n">
        <f aca="false">+[3]data1rev!A439</f>
        <v>21687.04</v>
      </c>
      <c r="D440" s="8" t="n">
        <f aca="false">+[3]data1rev!B439</f>
        <v>15575.226</v>
      </c>
      <c r="E440" s="8" t="n">
        <f aca="false">+[3]data1rev!C439</f>
        <v>13222.39</v>
      </c>
      <c r="F440" s="8" t="n">
        <f aca="false">+[3]data1rev!D439</f>
        <v>13061.89</v>
      </c>
      <c r="G440" s="8" t="n">
        <f aca="false">+[3]data1rev!E439</f>
        <v>13061.89</v>
      </c>
      <c r="H440" s="8" t="n">
        <f aca="false">+[3]data1rev!F439</f>
        <v>10821.156</v>
      </c>
      <c r="I440" s="8" t="n">
        <f aca="false">+[3]data1rev!G439</f>
        <v>10791.59</v>
      </c>
      <c r="J440" s="8" t="n">
        <f aca="false">+[3]data1rev!H439</f>
        <v>10791.59</v>
      </c>
      <c r="K440" s="8" t="n">
        <f aca="false">+[3]data1rev!I439</f>
        <v>10791.59</v>
      </c>
      <c r="L440" s="8" t="n">
        <f aca="false">+[3]data1rev!J439</f>
        <v>10821.156</v>
      </c>
      <c r="M440" s="8" t="n">
        <f aca="false">+[3]data1rev!K439</f>
        <v>10791.59</v>
      </c>
      <c r="N440" s="8" t="n">
        <f aca="false">+[3]data1rev!L439</f>
        <v>10791.59</v>
      </c>
      <c r="O440" s="8" t="n">
        <f aca="false">+[3]data1rev!M439</f>
        <v>10275.62</v>
      </c>
      <c r="P440" s="8" t="n">
        <f aca="false">+[3]data1rev!N439</f>
        <v>10129.416</v>
      </c>
      <c r="Q440" s="8" t="n">
        <f aca="false">+[3]data1rev!O439</f>
        <v>10101.74</v>
      </c>
      <c r="R440" s="8" t="n">
        <f aca="false">+[3]data1rev!P439</f>
        <v>0</v>
      </c>
      <c r="S440" s="8" t="n">
        <f aca="false">+[3]data1rev!Q439</f>
        <v>0</v>
      </c>
      <c r="T440" s="8" t="n">
        <f aca="false">+[3]data1rev!R439</f>
        <v>0</v>
      </c>
      <c r="U440" s="8" t="n">
        <f aca="false">+[3]data1rev!S439</f>
        <v>0</v>
      </c>
      <c r="V440" s="8" t="n">
        <f aca="false">+[3]data1rev!T439</f>
        <v>0</v>
      </c>
      <c r="W440" s="8" t="n">
        <f aca="false">+[3]data1rev!U439</f>
        <v>0</v>
      </c>
      <c r="X440" s="8" t="n">
        <f aca="false">+[3]data1rev!V439</f>
        <v>0</v>
      </c>
      <c r="Y440" s="8" t="n">
        <f aca="false">+[3]data1rev!W439</f>
        <v>0</v>
      </c>
      <c r="Z440" s="8" t="n">
        <f aca="false">+[3]data1rev!X439</f>
        <v>0</v>
      </c>
      <c r="AA440" s="8" t="n">
        <f aca="false">+[3]data1rev!Y439</f>
        <v>0</v>
      </c>
      <c r="AB440" s="9"/>
      <c r="AC440" s="9"/>
      <c r="AD440" s="9"/>
      <c r="AE440" s="9"/>
      <c r="AF440" s="9"/>
      <c r="AG440" s="9"/>
      <c r="AH440" s="9"/>
      <c r="AI440" s="9"/>
      <c r="AJ440" s="9"/>
      <c r="AK440" s="1"/>
      <c r="AL440" s="1" t="e">
        <f aca="false">SUMPRODUCT(B440:AJ440,PVCapPrice)</f>
        <v>#DIV/0!</v>
      </c>
      <c r="AM440" s="1"/>
      <c r="AN440" s="1"/>
      <c r="AO440" s="1"/>
      <c r="AP440" s="1"/>
      <c r="AQ440" s="1"/>
    </row>
    <row r="441" customFormat="false" ht="11.25" hidden="false" customHeight="false" outlineLevel="0" collapsed="false">
      <c r="A441" s="1" t="n">
        <v>439</v>
      </c>
      <c r="B441" s="16"/>
      <c r="C441" s="8" t="n">
        <f aca="false">+[3]data1rev!A440</f>
        <v>21687.04</v>
      </c>
      <c r="D441" s="8" t="n">
        <f aca="false">+[3]data1rev!B440</f>
        <v>15575.226</v>
      </c>
      <c r="E441" s="8" t="n">
        <f aca="false">+[3]data1rev!C440</f>
        <v>13222.39</v>
      </c>
      <c r="F441" s="8" t="n">
        <f aca="false">+[3]data1rev!D440</f>
        <v>13061.89</v>
      </c>
      <c r="G441" s="8" t="n">
        <f aca="false">+[3]data1rev!E440</f>
        <v>13061.89</v>
      </c>
      <c r="H441" s="8" t="n">
        <f aca="false">+[3]data1rev!F440</f>
        <v>10821.156</v>
      </c>
      <c r="I441" s="8" t="n">
        <f aca="false">+[3]data1rev!G440</f>
        <v>10791.59</v>
      </c>
      <c r="J441" s="8" t="n">
        <f aca="false">+[3]data1rev!H440</f>
        <v>10791.59</v>
      </c>
      <c r="K441" s="8" t="n">
        <f aca="false">+[3]data1rev!I440</f>
        <v>10791.59</v>
      </c>
      <c r="L441" s="8" t="n">
        <f aca="false">+[3]data1rev!J440</f>
        <v>10821.156</v>
      </c>
      <c r="M441" s="8" t="n">
        <f aca="false">+[3]data1rev!K440</f>
        <v>10791.59</v>
      </c>
      <c r="N441" s="8" t="n">
        <f aca="false">+[3]data1rev!L440</f>
        <v>10791.59</v>
      </c>
      <c r="O441" s="8" t="n">
        <f aca="false">+[3]data1rev!M440</f>
        <v>10275.62</v>
      </c>
      <c r="P441" s="8" t="n">
        <f aca="false">+[3]data1rev!N440</f>
        <v>10129.416</v>
      </c>
      <c r="Q441" s="8" t="n">
        <f aca="false">+[3]data1rev!O440</f>
        <v>10101.74</v>
      </c>
      <c r="R441" s="8" t="n">
        <f aca="false">+[3]data1rev!P440</f>
        <v>0</v>
      </c>
      <c r="S441" s="8" t="n">
        <f aca="false">+[3]data1rev!Q440</f>
        <v>0</v>
      </c>
      <c r="T441" s="8" t="n">
        <f aca="false">+[3]data1rev!R440</f>
        <v>0</v>
      </c>
      <c r="U441" s="8" t="n">
        <f aca="false">+[3]data1rev!S440</f>
        <v>0</v>
      </c>
      <c r="V441" s="8" t="n">
        <f aca="false">+[3]data1rev!T440</f>
        <v>0</v>
      </c>
      <c r="W441" s="8" t="n">
        <f aca="false">+[3]data1rev!U440</f>
        <v>0</v>
      </c>
      <c r="X441" s="8" t="n">
        <f aca="false">+[3]data1rev!V440</f>
        <v>0</v>
      </c>
      <c r="Y441" s="8" t="n">
        <f aca="false">+[3]data1rev!W440</f>
        <v>0</v>
      </c>
      <c r="Z441" s="8" t="n">
        <f aca="false">+[3]data1rev!X440</f>
        <v>0</v>
      </c>
      <c r="AA441" s="8" t="n">
        <f aca="false">+[3]data1rev!Y440</f>
        <v>0</v>
      </c>
      <c r="AB441" s="9"/>
      <c r="AC441" s="9"/>
      <c r="AD441" s="9"/>
      <c r="AE441" s="9"/>
      <c r="AF441" s="9"/>
      <c r="AG441" s="9"/>
      <c r="AH441" s="9"/>
      <c r="AI441" s="9"/>
      <c r="AJ441" s="9"/>
      <c r="AK441" s="1"/>
      <c r="AL441" s="1" t="e">
        <f aca="false">SUMPRODUCT(B441:AJ441,PVCapPrice)</f>
        <v>#DIV/0!</v>
      </c>
      <c r="AM441" s="1"/>
      <c r="AN441" s="1"/>
      <c r="AO441" s="1"/>
      <c r="AP441" s="1"/>
      <c r="AQ441" s="1"/>
    </row>
    <row r="442" customFormat="false" ht="11.25" hidden="false" customHeight="false" outlineLevel="0" collapsed="false">
      <c r="A442" s="1" t="n">
        <v>440</v>
      </c>
      <c r="B442" s="16"/>
      <c r="C442" s="8" t="n">
        <f aca="false">+[3]data1rev!A441</f>
        <v>21687.04</v>
      </c>
      <c r="D442" s="8" t="n">
        <f aca="false">+[3]data1rev!B441</f>
        <v>15575.226</v>
      </c>
      <c r="E442" s="8" t="n">
        <f aca="false">+[3]data1rev!C441</f>
        <v>13222.39</v>
      </c>
      <c r="F442" s="8" t="n">
        <f aca="false">+[3]data1rev!D441</f>
        <v>13061.89</v>
      </c>
      <c r="G442" s="8" t="n">
        <f aca="false">+[3]data1rev!E441</f>
        <v>13061.89</v>
      </c>
      <c r="H442" s="8" t="n">
        <f aca="false">+[3]data1rev!F441</f>
        <v>10821.156</v>
      </c>
      <c r="I442" s="8" t="n">
        <f aca="false">+[3]data1rev!G441</f>
        <v>10791.59</v>
      </c>
      <c r="J442" s="8" t="n">
        <f aca="false">+[3]data1rev!H441</f>
        <v>10791.59</v>
      </c>
      <c r="K442" s="8" t="n">
        <f aca="false">+[3]data1rev!I441</f>
        <v>10791.59</v>
      </c>
      <c r="L442" s="8" t="n">
        <f aca="false">+[3]data1rev!J441</f>
        <v>10821.156</v>
      </c>
      <c r="M442" s="8" t="n">
        <f aca="false">+[3]data1rev!K441</f>
        <v>10791.59</v>
      </c>
      <c r="N442" s="8" t="n">
        <f aca="false">+[3]data1rev!L441</f>
        <v>10791.59</v>
      </c>
      <c r="O442" s="8" t="n">
        <f aca="false">+[3]data1rev!M441</f>
        <v>10275.62</v>
      </c>
      <c r="P442" s="8" t="n">
        <f aca="false">+[3]data1rev!N441</f>
        <v>10129.416</v>
      </c>
      <c r="Q442" s="8" t="n">
        <f aca="false">+[3]data1rev!O441</f>
        <v>10101.74</v>
      </c>
      <c r="R442" s="8" t="n">
        <f aca="false">+[3]data1rev!P441</f>
        <v>0</v>
      </c>
      <c r="S442" s="8" t="n">
        <f aca="false">+[3]data1rev!Q441</f>
        <v>0</v>
      </c>
      <c r="T442" s="8" t="n">
        <f aca="false">+[3]data1rev!R441</f>
        <v>0</v>
      </c>
      <c r="U442" s="8" t="n">
        <f aca="false">+[3]data1rev!S441</f>
        <v>0</v>
      </c>
      <c r="V442" s="8" t="n">
        <f aca="false">+[3]data1rev!T441</f>
        <v>0</v>
      </c>
      <c r="W442" s="8" t="n">
        <f aca="false">+[3]data1rev!U441</f>
        <v>0</v>
      </c>
      <c r="X442" s="8" t="n">
        <f aca="false">+[3]data1rev!V441</f>
        <v>0</v>
      </c>
      <c r="Y442" s="8" t="n">
        <f aca="false">+[3]data1rev!W441</f>
        <v>0</v>
      </c>
      <c r="Z442" s="8" t="n">
        <f aca="false">+[3]data1rev!X441</f>
        <v>0</v>
      </c>
      <c r="AA442" s="8" t="n">
        <f aca="false">+[3]data1rev!Y441</f>
        <v>0</v>
      </c>
      <c r="AB442" s="9"/>
      <c r="AC442" s="9"/>
      <c r="AD442" s="9"/>
      <c r="AE442" s="9"/>
      <c r="AF442" s="9"/>
      <c r="AG442" s="9"/>
      <c r="AH442" s="9"/>
      <c r="AI442" s="9"/>
      <c r="AJ442" s="9"/>
      <c r="AK442" s="1"/>
      <c r="AL442" s="1" t="e">
        <f aca="false">SUMPRODUCT(B442:AJ442,PVCapPrice)</f>
        <v>#DIV/0!</v>
      </c>
      <c r="AM442" s="1"/>
      <c r="AN442" s="1"/>
      <c r="AO442" s="1"/>
      <c r="AP442" s="1"/>
      <c r="AQ442" s="1"/>
    </row>
    <row r="443" customFormat="false" ht="11.25" hidden="false" customHeight="false" outlineLevel="0" collapsed="false">
      <c r="A443" s="1" t="n">
        <v>441</v>
      </c>
      <c r="B443" s="16"/>
      <c r="C443" s="8" t="n">
        <f aca="false">+[3]data1rev!A442</f>
        <v>21687.04</v>
      </c>
      <c r="D443" s="8" t="n">
        <f aca="false">+[3]data1rev!B442</f>
        <v>15575.226</v>
      </c>
      <c r="E443" s="8" t="n">
        <f aca="false">+[3]data1rev!C442</f>
        <v>13222.39</v>
      </c>
      <c r="F443" s="8" t="n">
        <f aca="false">+[3]data1rev!D442</f>
        <v>13061.89</v>
      </c>
      <c r="G443" s="8" t="n">
        <f aca="false">+[3]data1rev!E442</f>
        <v>13061.89</v>
      </c>
      <c r="H443" s="8" t="n">
        <f aca="false">+[3]data1rev!F442</f>
        <v>10821.156</v>
      </c>
      <c r="I443" s="8" t="n">
        <f aca="false">+[3]data1rev!G442</f>
        <v>10791.59</v>
      </c>
      <c r="J443" s="8" t="n">
        <f aca="false">+[3]data1rev!H442</f>
        <v>10791.59</v>
      </c>
      <c r="K443" s="8" t="n">
        <f aca="false">+[3]data1rev!I442</f>
        <v>10791.59</v>
      </c>
      <c r="L443" s="8" t="n">
        <f aca="false">+[3]data1rev!J442</f>
        <v>10821.156</v>
      </c>
      <c r="M443" s="8" t="n">
        <f aca="false">+[3]data1rev!K442</f>
        <v>10791.59</v>
      </c>
      <c r="N443" s="8" t="n">
        <f aca="false">+[3]data1rev!L442</f>
        <v>10791.59</v>
      </c>
      <c r="O443" s="8" t="n">
        <f aca="false">+[3]data1rev!M442</f>
        <v>10275.62</v>
      </c>
      <c r="P443" s="8" t="n">
        <f aca="false">+[3]data1rev!N442</f>
        <v>10129.416</v>
      </c>
      <c r="Q443" s="8" t="n">
        <f aca="false">+[3]data1rev!O442</f>
        <v>10101.74</v>
      </c>
      <c r="R443" s="8" t="n">
        <f aca="false">+[3]data1rev!P442</f>
        <v>0</v>
      </c>
      <c r="S443" s="8" t="n">
        <f aca="false">+[3]data1rev!Q442</f>
        <v>0</v>
      </c>
      <c r="T443" s="8" t="n">
        <f aca="false">+[3]data1rev!R442</f>
        <v>0</v>
      </c>
      <c r="U443" s="8" t="n">
        <f aca="false">+[3]data1rev!S442</f>
        <v>0</v>
      </c>
      <c r="V443" s="8" t="n">
        <f aca="false">+[3]data1rev!T442</f>
        <v>0</v>
      </c>
      <c r="W443" s="8" t="n">
        <f aca="false">+[3]data1rev!U442</f>
        <v>0</v>
      </c>
      <c r="X443" s="8" t="n">
        <f aca="false">+[3]data1rev!V442</f>
        <v>0</v>
      </c>
      <c r="Y443" s="8" t="n">
        <f aca="false">+[3]data1rev!W442</f>
        <v>0</v>
      </c>
      <c r="Z443" s="8" t="n">
        <f aca="false">+[3]data1rev!X442</f>
        <v>0</v>
      </c>
      <c r="AA443" s="8" t="n">
        <f aca="false">+[3]data1rev!Y442</f>
        <v>0</v>
      </c>
      <c r="AB443" s="9"/>
      <c r="AC443" s="9"/>
      <c r="AD443" s="9"/>
      <c r="AE443" s="9"/>
      <c r="AF443" s="9"/>
      <c r="AG443" s="9"/>
      <c r="AH443" s="9"/>
      <c r="AI443" s="9"/>
      <c r="AJ443" s="9"/>
      <c r="AK443" s="1"/>
      <c r="AL443" s="1" t="e">
        <f aca="false">SUMPRODUCT(B443:AJ443,PVCapPrice)</f>
        <v>#DIV/0!</v>
      </c>
      <c r="AM443" s="1"/>
      <c r="AN443" s="1"/>
      <c r="AO443" s="1"/>
      <c r="AP443" s="1"/>
      <c r="AQ443" s="1"/>
    </row>
    <row r="444" customFormat="false" ht="11.25" hidden="false" customHeight="false" outlineLevel="0" collapsed="false">
      <c r="A444" s="1" t="n">
        <v>442</v>
      </c>
      <c r="B444" s="16"/>
      <c r="C444" s="8" t="n">
        <f aca="false">+[3]data1rev!A443</f>
        <v>21687.04</v>
      </c>
      <c r="D444" s="8" t="n">
        <f aca="false">+[3]data1rev!B443</f>
        <v>15575.226</v>
      </c>
      <c r="E444" s="8" t="n">
        <f aca="false">+[3]data1rev!C443</f>
        <v>13222.39</v>
      </c>
      <c r="F444" s="8" t="n">
        <f aca="false">+[3]data1rev!D443</f>
        <v>13061.89</v>
      </c>
      <c r="G444" s="8" t="n">
        <f aca="false">+[3]data1rev!E443</f>
        <v>13061.89</v>
      </c>
      <c r="H444" s="8" t="n">
        <f aca="false">+[3]data1rev!F443</f>
        <v>10821.156</v>
      </c>
      <c r="I444" s="8" t="n">
        <f aca="false">+[3]data1rev!G443</f>
        <v>10791.59</v>
      </c>
      <c r="J444" s="8" t="n">
        <f aca="false">+[3]data1rev!H443</f>
        <v>10791.59</v>
      </c>
      <c r="K444" s="8" t="n">
        <f aca="false">+[3]data1rev!I443</f>
        <v>10791.59</v>
      </c>
      <c r="L444" s="8" t="n">
        <f aca="false">+[3]data1rev!J443</f>
        <v>10821.156</v>
      </c>
      <c r="M444" s="8" t="n">
        <f aca="false">+[3]data1rev!K443</f>
        <v>10791.59</v>
      </c>
      <c r="N444" s="8" t="n">
        <f aca="false">+[3]data1rev!L443</f>
        <v>10791.59</v>
      </c>
      <c r="O444" s="8" t="n">
        <f aca="false">+[3]data1rev!M443</f>
        <v>10275.62</v>
      </c>
      <c r="P444" s="8" t="n">
        <f aca="false">+[3]data1rev!N443</f>
        <v>10129.416</v>
      </c>
      <c r="Q444" s="8" t="n">
        <f aca="false">+[3]data1rev!O443</f>
        <v>10101.74</v>
      </c>
      <c r="R444" s="8" t="n">
        <f aca="false">+[3]data1rev!P443</f>
        <v>0</v>
      </c>
      <c r="S444" s="8" t="n">
        <f aca="false">+[3]data1rev!Q443</f>
        <v>0</v>
      </c>
      <c r="T444" s="8" t="n">
        <f aca="false">+[3]data1rev!R443</f>
        <v>0</v>
      </c>
      <c r="U444" s="8" t="n">
        <f aca="false">+[3]data1rev!S443</f>
        <v>0</v>
      </c>
      <c r="V444" s="8" t="n">
        <f aca="false">+[3]data1rev!T443</f>
        <v>0</v>
      </c>
      <c r="W444" s="8" t="n">
        <f aca="false">+[3]data1rev!U443</f>
        <v>0</v>
      </c>
      <c r="X444" s="8" t="n">
        <f aca="false">+[3]data1rev!V443</f>
        <v>0</v>
      </c>
      <c r="Y444" s="8" t="n">
        <f aca="false">+[3]data1rev!W443</f>
        <v>0</v>
      </c>
      <c r="Z444" s="8" t="n">
        <f aca="false">+[3]data1rev!X443</f>
        <v>0</v>
      </c>
      <c r="AA444" s="8" t="n">
        <f aca="false">+[3]data1rev!Y443</f>
        <v>0</v>
      </c>
      <c r="AB444" s="9"/>
      <c r="AC444" s="9"/>
      <c r="AD444" s="9"/>
      <c r="AE444" s="9"/>
      <c r="AF444" s="9"/>
      <c r="AG444" s="9"/>
      <c r="AH444" s="9"/>
      <c r="AI444" s="9"/>
      <c r="AJ444" s="9"/>
      <c r="AK444" s="1"/>
      <c r="AL444" s="1" t="e">
        <f aca="false">SUMPRODUCT(B444:AJ444,PVCapPrice)</f>
        <v>#DIV/0!</v>
      </c>
      <c r="AM444" s="1"/>
      <c r="AN444" s="1"/>
      <c r="AO444" s="1"/>
      <c r="AP444" s="1"/>
      <c r="AQ444" s="1"/>
    </row>
    <row r="445" customFormat="false" ht="11.25" hidden="false" customHeight="false" outlineLevel="0" collapsed="false">
      <c r="A445" s="1" t="n">
        <v>443</v>
      </c>
      <c r="B445" s="16"/>
      <c r="C445" s="8" t="n">
        <f aca="false">+[3]data1rev!A444</f>
        <v>21687.04</v>
      </c>
      <c r="D445" s="8" t="n">
        <f aca="false">+[3]data1rev!B444</f>
        <v>15575.226</v>
      </c>
      <c r="E445" s="8" t="n">
        <f aca="false">+[3]data1rev!C444</f>
        <v>13222.39</v>
      </c>
      <c r="F445" s="8" t="n">
        <f aca="false">+[3]data1rev!D444</f>
        <v>13061.89</v>
      </c>
      <c r="G445" s="8" t="n">
        <f aca="false">+[3]data1rev!E444</f>
        <v>13061.89</v>
      </c>
      <c r="H445" s="8" t="n">
        <f aca="false">+[3]data1rev!F444</f>
        <v>10821.156</v>
      </c>
      <c r="I445" s="8" t="n">
        <f aca="false">+[3]data1rev!G444</f>
        <v>10791.59</v>
      </c>
      <c r="J445" s="8" t="n">
        <f aca="false">+[3]data1rev!H444</f>
        <v>10791.59</v>
      </c>
      <c r="K445" s="8" t="n">
        <f aca="false">+[3]data1rev!I444</f>
        <v>10791.59</v>
      </c>
      <c r="L445" s="8" t="n">
        <f aca="false">+[3]data1rev!J444</f>
        <v>10821.156</v>
      </c>
      <c r="M445" s="8" t="n">
        <f aca="false">+[3]data1rev!K444</f>
        <v>10791.59</v>
      </c>
      <c r="N445" s="8" t="n">
        <f aca="false">+[3]data1rev!L444</f>
        <v>10791.59</v>
      </c>
      <c r="O445" s="8" t="n">
        <f aca="false">+[3]data1rev!M444</f>
        <v>10275.62</v>
      </c>
      <c r="P445" s="8" t="n">
        <f aca="false">+[3]data1rev!N444</f>
        <v>10129.416</v>
      </c>
      <c r="Q445" s="8" t="n">
        <f aca="false">+[3]data1rev!O444</f>
        <v>10101.74</v>
      </c>
      <c r="R445" s="8" t="n">
        <f aca="false">+[3]data1rev!P444</f>
        <v>0</v>
      </c>
      <c r="S445" s="8" t="n">
        <f aca="false">+[3]data1rev!Q444</f>
        <v>0</v>
      </c>
      <c r="T445" s="8" t="n">
        <f aca="false">+[3]data1rev!R444</f>
        <v>0</v>
      </c>
      <c r="U445" s="8" t="n">
        <f aca="false">+[3]data1rev!S444</f>
        <v>0</v>
      </c>
      <c r="V445" s="8" t="n">
        <f aca="false">+[3]data1rev!T444</f>
        <v>0</v>
      </c>
      <c r="W445" s="8" t="n">
        <f aca="false">+[3]data1rev!U444</f>
        <v>0</v>
      </c>
      <c r="X445" s="8" t="n">
        <f aca="false">+[3]data1rev!V444</f>
        <v>0</v>
      </c>
      <c r="Y445" s="8" t="n">
        <f aca="false">+[3]data1rev!W444</f>
        <v>0</v>
      </c>
      <c r="Z445" s="8" t="n">
        <f aca="false">+[3]data1rev!X444</f>
        <v>0</v>
      </c>
      <c r="AA445" s="8" t="n">
        <f aca="false">+[3]data1rev!Y444</f>
        <v>0</v>
      </c>
      <c r="AB445" s="9"/>
      <c r="AC445" s="9"/>
      <c r="AD445" s="9"/>
      <c r="AE445" s="9"/>
      <c r="AF445" s="9"/>
      <c r="AG445" s="9"/>
      <c r="AH445" s="9"/>
      <c r="AI445" s="9"/>
      <c r="AJ445" s="9"/>
      <c r="AK445" s="1"/>
      <c r="AL445" s="1" t="e">
        <f aca="false">SUMPRODUCT(B445:AJ445,PVCapPrice)</f>
        <v>#DIV/0!</v>
      </c>
      <c r="AM445" s="1"/>
      <c r="AN445" s="1"/>
      <c r="AO445" s="1"/>
      <c r="AP445" s="1"/>
      <c r="AQ445" s="1"/>
    </row>
    <row r="446" customFormat="false" ht="11.25" hidden="false" customHeight="false" outlineLevel="0" collapsed="false">
      <c r="A446" s="1" t="n">
        <v>444</v>
      </c>
      <c r="B446" s="16"/>
      <c r="C446" s="8" t="n">
        <f aca="false">+[3]data1rev!A445</f>
        <v>21687.04</v>
      </c>
      <c r="D446" s="8" t="n">
        <f aca="false">+[3]data1rev!B445</f>
        <v>15575.226</v>
      </c>
      <c r="E446" s="8" t="n">
        <f aca="false">+[3]data1rev!C445</f>
        <v>13222.39</v>
      </c>
      <c r="F446" s="8" t="n">
        <f aca="false">+[3]data1rev!D445</f>
        <v>13061.89</v>
      </c>
      <c r="G446" s="8" t="n">
        <f aca="false">+[3]data1rev!E445</f>
        <v>13061.89</v>
      </c>
      <c r="H446" s="8" t="n">
        <f aca="false">+[3]data1rev!F445</f>
        <v>10821.156</v>
      </c>
      <c r="I446" s="8" t="n">
        <f aca="false">+[3]data1rev!G445</f>
        <v>10791.59</v>
      </c>
      <c r="J446" s="8" t="n">
        <f aca="false">+[3]data1rev!H445</f>
        <v>10791.59</v>
      </c>
      <c r="K446" s="8" t="n">
        <f aca="false">+[3]data1rev!I445</f>
        <v>10791.59</v>
      </c>
      <c r="L446" s="8" t="n">
        <f aca="false">+[3]data1rev!J445</f>
        <v>10821.156</v>
      </c>
      <c r="M446" s="8" t="n">
        <f aca="false">+[3]data1rev!K445</f>
        <v>10791.59</v>
      </c>
      <c r="N446" s="8" t="n">
        <f aca="false">+[3]data1rev!L445</f>
        <v>10791.59</v>
      </c>
      <c r="O446" s="8" t="n">
        <f aca="false">+[3]data1rev!M445</f>
        <v>10275.62</v>
      </c>
      <c r="P446" s="8" t="n">
        <f aca="false">+[3]data1rev!N445</f>
        <v>10129.416</v>
      </c>
      <c r="Q446" s="8" t="n">
        <f aca="false">+[3]data1rev!O445</f>
        <v>10101.74</v>
      </c>
      <c r="R446" s="8" t="n">
        <f aca="false">+[3]data1rev!P445</f>
        <v>0</v>
      </c>
      <c r="S446" s="8" t="n">
        <f aca="false">+[3]data1rev!Q445</f>
        <v>0</v>
      </c>
      <c r="T446" s="8" t="n">
        <f aca="false">+[3]data1rev!R445</f>
        <v>0</v>
      </c>
      <c r="U446" s="8" t="n">
        <f aca="false">+[3]data1rev!S445</f>
        <v>0</v>
      </c>
      <c r="V446" s="8" t="n">
        <f aca="false">+[3]data1rev!T445</f>
        <v>0</v>
      </c>
      <c r="W446" s="8" t="n">
        <f aca="false">+[3]data1rev!U445</f>
        <v>0</v>
      </c>
      <c r="X446" s="8" t="n">
        <f aca="false">+[3]data1rev!V445</f>
        <v>0</v>
      </c>
      <c r="Y446" s="8" t="n">
        <f aca="false">+[3]data1rev!W445</f>
        <v>0</v>
      </c>
      <c r="Z446" s="8" t="n">
        <f aca="false">+[3]data1rev!X445</f>
        <v>0</v>
      </c>
      <c r="AA446" s="8" t="n">
        <f aca="false">+[3]data1rev!Y445</f>
        <v>0</v>
      </c>
      <c r="AB446" s="9"/>
      <c r="AC446" s="9"/>
      <c r="AD446" s="9"/>
      <c r="AE446" s="9"/>
      <c r="AF446" s="9"/>
      <c r="AG446" s="9"/>
      <c r="AH446" s="9"/>
      <c r="AI446" s="9"/>
      <c r="AJ446" s="9"/>
      <c r="AK446" s="1"/>
      <c r="AL446" s="1" t="e">
        <f aca="false">SUMPRODUCT(B446:AJ446,PVCapPrice)</f>
        <v>#DIV/0!</v>
      </c>
      <c r="AM446" s="1"/>
      <c r="AN446" s="1"/>
      <c r="AO446" s="1"/>
      <c r="AP446" s="1"/>
      <c r="AQ446" s="1"/>
    </row>
    <row r="447" customFormat="false" ht="11.25" hidden="false" customHeight="false" outlineLevel="0" collapsed="false">
      <c r="A447" s="1" t="n">
        <v>445</v>
      </c>
      <c r="B447" s="16"/>
      <c r="C447" s="8" t="n">
        <f aca="false">+[3]data1rev!A446</f>
        <v>21687.04</v>
      </c>
      <c r="D447" s="8" t="n">
        <f aca="false">+[3]data1rev!B446</f>
        <v>15575.226</v>
      </c>
      <c r="E447" s="8" t="n">
        <f aca="false">+[3]data1rev!C446</f>
        <v>13222.39</v>
      </c>
      <c r="F447" s="8" t="n">
        <f aca="false">+[3]data1rev!D446</f>
        <v>13061.89</v>
      </c>
      <c r="G447" s="8" t="n">
        <f aca="false">+[3]data1rev!E446</f>
        <v>13061.89</v>
      </c>
      <c r="H447" s="8" t="n">
        <f aca="false">+[3]data1rev!F446</f>
        <v>10821.156</v>
      </c>
      <c r="I447" s="8" t="n">
        <f aca="false">+[3]data1rev!G446</f>
        <v>10791.59</v>
      </c>
      <c r="J447" s="8" t="n">
        <f aca="false">+[3]data1rev!H446</f>
        <v>10791.59</v>
      </c>
      <c r="K447" s="8" t="n">
        <f aca="false">+[3]data1rev!I446</f>
        <v>10791.59</v>
      </c>
      <c r="L447" s="8" t="n">
        <f aca="false">+[3]data1rev!J446</f>
        <v>10821.156</v>
      </c>
      <c r="M447" s="8" t="n">
        <f aca="false">+[3]data1rev!K446</f>
        <v>10791.59</v>
      </c>
      <c r="N447" s="8" t="n">
        <f aca="false">+[3]data1rev!L446</f>
        <v>10791.59</v>
      </c>
      <c r="O447" s="8" t="n">
        <f aca="false">+[3]data1rev!M446</f>
        <v>10275.62</v>
      </c>
      <c r="P447" s="8" t="n">
        <f aca="false">+[3]data1rev!N446</f>
        <v>10129.416</v>
      </c>
      <c r="Q447" s="8" t="n">
        <f aca="false">+[3]data1rev!O446</f>
        <v>10101.74</v>
      </c>
      <c r="R447" s="8" t="n">
        <f aca="false">+[3]data1rev!P446</f>
        <v>0</v>
      </c>
      <c r="S447" s="8" t="n">
        <f aca="false">+[3]data1rev!Q446</f>
        <v>0</v>
      </c>
      <c r="T447" s="8" t="n">
        <f aca="false">+[3]data1rev!R446</f>
        <v>0</v>
      </c>
      <c r="U447" s="8" t="n">
        <f aca="false">+[3]data1rev!S446</f>
        <v>0</v>
      </c>
      <c r="V447" s="8" t="n">
        <f aca="false">+[3]data1rev!T446</f>
        <v>0</v>
      </c>
      <c r="W447" s="8" t="n">
        <f aca="false">+[3]data1rev!U446</f>
        <v>0</v>
      </c>
      <c r="X447" s="8" t="n">
        <f aca="false">+[3]data1rev!V446</f>
        <v>0</v>
      </c>
      <c r="Y447" s="8" t="n">
        <f aca="false">+[3]data1rev!W446</f>
        <v>0</v>
      </c>
      <c r="Z447" s="8" t="n">
        <f aca="false">+[3]data1rev!X446</f>
        <v>0</v>
      </c>
      <c r="AA447" s="8" t="n">
        <f aca="false">+[3]data1rev!Y446</f>
        <v>0</v>
      </c>
      <c r="AB447" s="9"/>
      <c r="AC447" s="9"/>
      <c r="AD447" s="9"/>
      <c r="AE447" s="9"/>
      <c r="AF447" s="9"/>
      <c r="AG447" s="9"/>
      <c r="AH447" s="9"/>
      <c r="AI447" s="9"/>
      <c r="AJ447" s="9"/>
      <c r="AK447" s="1"/>
      <c r="AL447" s="1" t="e">
        <f aca="false">SUMPRODUCT(B447:AJ447,PVCapPrice)</f>
        <v>#DIV/0!</v>
      </c>
      <c r="AM447" s="1"/>
      <c r="AN447" s="1"/>
      <c r="AO447" s="1"/>
      <c r="AP447" s="1"/>
      <c r="AQ447" s="1"/>
    </row>
    <row r="448" customFormat="false" ht="11.25" hidden="false" customHeight="false" outlineLevel="0" collapsed="false">
      <c r="A448" s="1" t="n">
        <v>446</v>
      </c>
      <c r="B448" s="16"/>
      <c r="C448" s="8" t="n">
        <f aca="false">+[3]data1rev!A447</f>
        <v>21687.04</v>
      </c>
      <c r="D448" s="8" t="n">
        <f aca="false">+[3]data1rev!B447</f>
        <v>15575.226</v>
      </c>
      <c r="E448" s="8" t="n">
        <f aca="false">+[3]data1rev!C447</f>
        <v>13222.39</v>
      </c>
      <c r="F448" s="8" t="n">
        <f aca="false">+[3]data1rev!D447</f>
        <v>13061.89</v>
      </c>
      <c r="G448" s="8" t="n">
        <f aca="false">+[3]data1rev!E447</f>
        <v>13061.89</v>
      </c>
      <c r="H448" s="8" t="n">
        <f aca="false">+[3]data1rev!F447</f>
        <v>10821.156</v>
      </c>
      <c r="I448" s="8" t="n">
        <f aca="false">+[3]data1rev!G447</f>
        <v>10791.59</v>
      </c>
      <c r="J448" s="8" t="n">
        <f aca="false">+[3]data1rev!H447</f>
        <v>10791.59</v>
      </c>
      <c r="K448" s="8" t="n">
        <f aca="false">+[3]data1rev!I447</f>
        <v>10791.59</v>
      </c>
      <c r="L448" s="8" t="n">
        <f aca="false">+[3]data1rev!J447</f>
        <v>10821.156</v>
      </c>
      <c r="M448" s="8" t="n">
        <f aca="false">+[3]data1rev!K447</f>
        <v>10791.59</v>
      </c>
      <c r="N448" s="8" t="n">
        <f aca="false">+[3]data1rev!L447</f>
        <v>10791.59</v>
      </c>
      <c r="O448" s="8" t="n">
        <f aca="false">+[3]data1rev!M447</f>
        <v>10275.62</v>
      </c>
      <c r="P448" s="8" t="n">
        <f aca="false">+[3]data1rev!N447</f>
        <v>10129.416</v>
      </c>
      <c r="Q448" s="8" t="n">
        <f aca="false">+[3]data1rev!O447</f>
        <v>10101.74</v>
      </c>
      <c r="R448" s="8" t="n">
        <f aca="false">+[3]data1rev!P447</f>
        <v>0</v>
      </c>
      <c r="S448" s="8" t="n">
        <f aca="false">+[3]data1rev!Q447</f>
        <v>0</v>
      </c>
      <c r="T448" s="8" t="n">
        <f aca="false">+[3]data1rev!R447</f>
        <v>0</v>
      </c>
      <c r="U448" s="8" t="n">
        <f aca="false">+[3]data1rev!S447</f>
        <v>0</v>
      </c>
      <c r="V448" s="8" t="n">
        <f aca="false">+[3]data1rev!T447</f>
        <v>0</v>
      </c>
      <c r="W448" s="8" t="n">
        <f aca="false">+[3]data1rev!U447</f>
        <v>0</v>
      </c>
      <c r="X448" s="8" t="n">
        <f aca="false">+[3]data1rev!V447</f>
        <v>0</v>
      </c>
      <c r="Y448" s="8" t="n">
        <f aca="false">+[3]data1rev!W447</f>
        <v>0</v>
      </c>
      <c r="Z448" s="8" t="n">
        <f aca="false">+[3]data1rev!X447</f>
        <v>0</v>
      </c>
      <c r="AA448" s="8" t="n">
        <f aca="false">+[3]data1rev!Y447</f>
        <v>0</v>
      </c>
      <c r="AB448" s="9"/>
      <c r="AC448" s="9"/>
      <c r="AD448" s="9"/>
      <c r="AE448" s="9"/>
      <c r="AF448" s="9"/>
      <c r="AG448" s="9"/>
      <c r="AH448" s="9"/>
      <c r="AI448" s="9"/>
      <c r="AJ448" s="9"/>
      <c r="AK448" s="1"/>
      <c r="AL448" s="1" t="e">
        <f aca="false">SUMPRODUCT(B448:AJ448,PVCapPrice)</f>
        <v>#DIV/0!</v>
      </c>
      <c r="AM448" s="1"/>
      <c r="AN448" s="1"/>
      <c r="AO448" s="1"/>
      <c r="AP448" s="1"/>
      <c r="AQ448" s="1"/>
    </row>
    <row r="449" customFormat="false" ht="11.25" hidden="false" customHeight="false" outlineLevel="0" collapsed="false">
      <c r="A449" s="1" t="n">
        <v>447</v>
      </c>
      <c r="B449" s="16"/>
      <c r="C449" s="8" t="n">
        <f aca="false">+[3]data1rev!A448</f>
        <v>21687.04</v>
      </c>
      <c r="D449" s="8" t="n">
        <f aca="false">+[3]data1rev!B448</f>
        <v>15575.226</v>
      </c>
      <c r="E449" s="8" t="n">
        <f aca="false">+[3]data1rev!C448</f>
        <v>13222.39</v>
      </c>
      <c r="F449" s="8" t="n">
        <f aca="false">+[3]data1rev!D448</f>
        <v>13061.89</v>
      </c>
      <c r="G449" s="8" t="n">
        <f aca="false">+[3]data1rev!E448</f>
        <v>13061.89</v>
      </c>
      <c r="H449" s="8" t="n">
        <f aca="false">+[3]data1rev!F448</f>
        <v>10821.156</v>
      </c>
      <c r="I449" s="8" t="n">
        <f aca="false">+[3]data1rev!G448</f>
        <v>10791.59</v>
      </c>
      <c r="J449" s="8" t="n">
        <f aca="false">+[3]data1rev!H448</f>
        <v>10791.59</v>
      </c>
      <c r="K449" s="8" t="n">
        <f aca="false">+[3]data1rev!I448</f>
        <v>10791.59</v>
      </c>
      <c r="L449" s="8" t="n">
        <f aca="false">+[3]data1rev!J448</f>
        <v>10821.156</v>
      </c>
      <c r="M449" s="8" t="n">
        <f aca="false">+[3]data1rev!K448</f>
        <v>10791.59</v>
      </c>
      <c r="N449" s="8" t="n">
        <f aca="false">+[3]data1rev!L448</f>
        <v>10791.59</v>
      </c>
      <c r="O449" s="8" t="n">
        <f aca="false">+[3]data1rev!M448</f>
        <v>10275.62</v>
      </c>
      <c r="P449" s="8" t="n">
        <f aca="false">+[3]data1rev!N448</f>
        <v>10129.416</v>
      </c>
      <c r="Q449" s="8" t="n">
        <f aca="false">+[3]data1rev!O448</f>
        <v>10101.74</v>
      </c>
      <c r="R449" s="8" t="n">
        <f aca="false">+[3]data1rev!P448</f>
        <v>0</v>
      </c>
      <c r="S449" s="8" t="n">
        <f aca="false">+[3]data1rev!Q448</f>
        <v>0</v>
      </c>
      <c r="T449" s="8" t="n">
        <f aca="false">+[3]data1rev!R448</f>
        <v>0</v>
      </c>
      <c r="U449" s="8" t="n">
        <f aca="false">+[3]data1rev!S448</f>
        <v>0</v>
      </c>
      <c r="V449" s="8" t="n">
        <f aca="false">+[3]data1rev!T448</f>
        <v>0</v>
      </c>
      <c r="W449" s="8" t="n">
        <f aca="false">+[3]data1rev!U448</f>
        <v>0</v>
      </c>
      <c r="X449" s="8" t="n">
        <f aca="false">+[3]data1rev!V448</f>
        <v>0</v>
      </c>
      <c r="Y449" s="8" t="n">
        <f aca="false">+[3]data1rev!W448</f>
        <v>0</v>
      </c>
      <c r="Z449" s="8" t="n">
        <f aca="false">+[3]data1rev!X448</f>
        <v>0</v>
      </c>
      <c r="AA449" s="8" t="n">
        <f aca="false">+[3]data1rev!Y448</f>
        <v>0</v>
      </c>
      <c r="AB449" s="9"/>
      <c r="AC449" s="9"/>
      <c r="AD449" s="9"/>
      <c r="AE449" s="9"/>
      <c r="AF449" s="9"/>
      <c r="AG449" s="9"/>
      <c r="AH449" s="9"/>
      <c r="AI449" s="9"/>
      <c r="AJ449" s="9"/>
      <c r="AK449" s="1"/>
      <c r="AL449" s="1" t="e">
        <f aca="false">SUMPRODUCT(B449:AJ449,PVCapPrice)</f>
        <v>#DIV/0!</v>
      </c>
      <c r="AM449" s="1"/>
      <c r="AN449" s="1"/>
      <c r="AO449" s="1"/>
      <c r="AP449" s="1"/>
      <c r="AQ449" s="1"/>
    </row>
    <row r="450" customFormat="false" ht="11.25" hidden="false" customHeight="false" outlineLevel="0" collapsed="false">
      <c r="A450" s="1" t="n">
        <v>448</v>
      </c>
      <c r="B450" s="16"/>
      <c r="C450" s="8" t="n">
        <f aca="false">+[3]data1rev!A449</f>
        <v>21687.04</v>
      </c>
      <c r="D450" s="8" t="n">
        <f aca="false">+[3]data1rev!B449</f>
        <v>15575.226</v>
      </c>
      <c r="E450" s="8" t="n">
        <f aca="false">+[3]data1rev!C449</f>
        <v>13222.39</v>
      </c>
      <c r="F450" s="8" t="n">
        <f aca="false">+[3]data1rev!D449</f>
        <v>13061.89</v>
      </c>
      <c r="G450" s="8" t="n">
        <f aca="false">+[3]data1rev!E449</f>
        <v>13061.89</v>
      </c>
      <c r="H450" s="8" t="n">
        <f aca="false">+[3]data1rev!F449</f>
        <v>10821.156</v>
      </c>
      <c r="I450" s="8" t="n">
        <f aca="false">+[3]data1rev!G449</f>
        <v>10791.59</v>
      </c>
      <c r="J450" s="8" t="n">
        <f aca="false">+[3]data1rev!H449</f>
        <v>10791.59</v>
      </c>
      <c r="K450" s="8" t="n">
        <f aca="false">+[3]data1rev!I449</f>
        <v>10791.59</v>
      </c>
      <c r="L450" s="8" t="n">
        <f aca="false">+[3]data1rev!J449</f>
        <v>10821.156</v>
      </c>
      <c r="M450" s="8" t="n">
        <f aca="false">+[3]data1rev!K449</f>
        <v>10791.59</v>
      </c>
      <c r="N450" s="8" t="n">
        <f aca="false">+[3]data1rev!L449</f>
        <v>10791.59</v>
      </c>
      <c r="O450" s="8" t="n">
        <f aca="false">+[3]data1rev!M449</f>
        <v>10275.62</v>
      </c>
      <c r="P450" s="8" t="n">
        <f aca="false">+[3]data1rev!N449</f>
        <v>10129.416</v>
      </c>
      <c r="Q450" s="8" t="n">
        <f aca="false">+[3]data1rev!O449</f>
        <v>10101.74</v>
      </c>
      <c r="R450" s="8" t="n">
        <f aca="false">+[3]data1rev!P449</f>
        <v>0</v>
      </c>
      <c r="S450" s="8" t="n">
        <f aca="false">+[3]data1rev!Q449</f>
        <v>0</v>
      </c>
      <c r="T450" s="8" t="n">
        <f aca="false">+[3]data1rev!R449</f>
        <v>0</v>
      </c>
      <c r="U450" s="8" t="n">
        <f aca="false">+[3]data1rev!S449</f>
        <v>0</v>
      </c>
      <c r="V450" s="8" t="n">
        <f aca="false">+[3]data1rev!T449</f>
        <v>0</v>
      </c>
      <c r="W450" s="8" t="n">
        <f aca="false">+[3]data1rev!U449</f>
        <v>0</v>
      </c>
      <c r="X450" s="8" t="n">
        <f aca="false">+[3]data1rev!V449</f>
        <v>0</v>
      </c>
      <c r="Y450" s="8" t="n">
        <f aca="false">+[3]data1rev!W449</f>
        <v>0</v>
      </c>
      <c r="Z450" s="8" t="n">
        <f aca="false">+[3]data1rev!X449</f>
        <v>0</v>
      </c>
      <c r="AA450" s="8" t="n">
        <f aca="false">+[3]data1rev!Y449</f>
        <v>0</v>
      </c>
      <c r="AB450" s="9"/>
      <c r="AC450" s="9"/>
      <c r="AD450" s="9"/>
      <c r="AE450" s="9"/>
      <c r="AF450" s="9"/>
      <c r="AG450" s="9"/>
      <c r="AH450" s="9"/>
      <c r="AI450" s="9"/>
      <c r="AJ450" s="9"/>
      <c r="AK450" s="1"/>
      <c r="AL450" s="1" t="e">
        <f aca="false">SUMPRODUCT(B450:AJ450,PVCapPrice)</f>
        <v>#DIV/0!</v>
      </c>
      <c r="AM450" s="1"/>
      <c r="AN450" s="1"/>
      <c r="AO450" s="1"/>
      <c r="AP450" s="1"/>
      <c r="AQ450" s="1"/>
    </row>
    <row r="451" customFormat="false" ht="11.25" hidden="false" customHeight="false" outlineLevel="0" collapsed="false">
      <c r="A451" s="1" t="n">
        <v>449</v>
      </c>
      <c r="B451" s="16"/>
      <c r="C451" s="8" t="n">
        <f aca="false">+[3]data1rev!A450</f>
        <v>21687.04</v>
      </c>
      <c r="D451" s="8" t="n">
        <f aca="false">+[3]data1rev!B450</f>
        <v>15575.226</v>
      </c>
      <c r="E451" s="8" t="n">
        <f aca="false">+[3]data1rev!C450</f>
        <v>13222.39</v>
      </c>
      <c r="F451" s="8" t="n">
        <f aca="false">+[3]data1rev!D450</f>
        <v>13061.89</v>
      </c>
      <c r="G451" s="8" t="n">
        <f aca="false">+[3]data1rev!E450</f>
        <v>13061.89</v>
      </c>
      <c r="H451" s="8" t="n">
        <f aca="false">+[3]data1rev!F450</f>
        <v>10821.156</v>
      </c>
      <c r="I451" s="8" t="n">
        <f aca="false">+[3]data1rev!G450</f>
        <v>10791.59</v>
      </c>
      <c r="J451" s="8" t="n">
        <f aca="false">+[3]data1rev!H450</f>
        <v>10791.59</v>
      </c>
      <c r="K451" s="8" t="n">
        <f aca="false">+[3]data1rev!I450</f>
        <v>10791.59</v>
      </c>
      <c r="L451" s="8" t="n">
        <f aca="false">+[3]data1rev!J450</f>
        <v>10821.156</v>
      </c>
      <c r="M451" s="8" t="n">
        <f aca="false">+[3]data1rev!K450</f>
        <v>10791.59</v>
      </c>
      <c r="N451" s="8" t="n">
        <f aca="false">+[3]data1rev!L450</f>
        <v>10791.59</v>
      </c>
      <c r="O451" s="8" t="n">
        <f aca="false">+[3]data1rev!M450</f>
        <v>10275.62</v>
      </c>
      <c r="P451" s="8" t="n">
        <f aca="false">+[3]data1rev!N450</f>
        <v>10129.416</v>
      </c>
      <c r="Q451" s="8" t="n">
        <f aca="false">+[3]data1rev!O450</f>
        <v>10101.74</v>
      </c>
      <c r="R451" s="8" t="n">
        <f aca="false">+[3]data1rev!P450</f>
        <v>0</v>
      </c>
      <c r="S451" s="8" t="n">
        <f aca="false">+[3]data1rev!Q450</f>
        <v>0</v>
      </c>
      <c r="T451" s="8" t="n">
        <f aca="false">+[3]data1rev!R450</f>
        <v>0</v>
      </c>
      <c r="U451" s="8" t="n">
        <f aca="false">+[3]data1rev!S450</f>
        <v>0</v>
      </c>
      <c r="V451" s="8" t="n">
        <f aca="false">+[3]data1rev!T450</f>
        <v>0</v>
      </c>
      <c r="W451" s="8" t="n">
        <f aca="false">+[3]data1rev!U450</f>
        <v>0</v>
      </c>
      <c r="X451" s="8" t="n">
        <f aca="false">+[3]data1rev!V450</f>
        <v>0</v>
      </c>
      <c r="Y451" s="8" t="n">
        <f aca="false">+[3]data1rev!W450</f>
        <v>0</v>
      </c>
      <c r="Z451" s="8" t="n">
        <f aca="false">+[3]data1rev!X450</f>
        <v>0</v>
      </c>
      <c r="AA451" s="8" t="n">
        <f aca="false">+[3]data1rev!Y450</f>
        <v>0</v>
      </c>
      <c r="AB451" s="9"/>
      <c r="AC451" s="9"/>
      <c r="AD451" s="9"/>
      <c r="AE451" s="9"/>
      <c r="AF451" s="9"/>
      <c r="AG451" s="9"/>
      <c r="AH451" s="9"/>
      <c r="AI451" s="9"/>
      <c r="AJ451" s="9"/>
      <c r="AK451" s="1"/>
      <c r="AL451" s="1" t="e">
        <f aca="false">SUMPRODUCT(B451:AJ451,PVCapPrice)</f>
        <v>#DIV/0!</v>
      </c>
      <c r="AM451" s="1"/>
      <c r="AN451" s="1"/>
      <c r="AO451" s="1"/>
      <c r="AP451" s="1"/>
      <c r="AQ451" s="1"/>
    </row>
    <row r="452" customFormat="false" ht="11.25" hidden="false" customHeight="false" outlineLevel="0" collapsed="false">
      <c r="A452" s="1" t="n">
        <v>450</v>
      </c>
      <c r="B452" s="16"/>
      <c r="C452" s="8" t="n">
        <f aca="false">+[3]data1rev!A451</f>
        <v>21687.04</v>
      </c>
      <c r="D452" s="8" t="n">
        <f aca="false">+[3]data1rev!B451</f>
        <v>15575.226</v>
      </c>
      <c r="E452" s="8" t="n">
        <f aca="false">+[3]data1rev!C451</f>
        <v>13222.39</v>
      </c>
      <c r="F452" s="8" t="n">
        <f aca="false">+[3]data1rev!D451</f>
        <v>13061.89</v>
      </c>
      <c r="G452" s="8" t="n">
        <f aca="false">+[3]data1rev!E451</f>
        <v>13061.89</v>
      </c>
      <c r="H452" s="8" t="n">
        <f aca="false">+[3]data1rev!F451</f>
        <v>10821.156</v>
      </c>
      <c r="I452" s="8" t="n">
        <f aca="false">+[3]data1rev!G451</f>
        <v>10791.59</v>
      </c>
      <c r="J452" s="8" t="n">
        <f aca="false">+[3]data1rev!H451</f>
        <v>10791.59</v>
      </c>
      <c r="K452" s="8" t="n">
        <f aca="false">+[3]data1rev!I451</f>
        <v>10791.59</v>
      </c>
      <c r="L452" s="8" t="n">
        <f aca="false">+[3]data1rev!J451</f>
        <v>10821.156</v>
      </c>
      <c r="M452" s="8" t="n">
        <f aca="false">+[3]data1rev!K451</f>
        <v>10791.59</v>
      </c>
      <c r="N452" s="8" t="n">
        <f aca="false">+[3]data1rev!L451</f>
        <v>10791.59</v>
      </c>
      <c r="O452" s="8" t="n">
        <f aca="false">+[3]data1rev!M451</f>
        <v>10275.62</v>
      </c>
      <c r="P452" s="8" t="n">
        <f aca="false">+[3]data1rev!N451</f>
        <v>10129.416</v>
      </c>
      <c r="Q452" s="8" t="n">
        <f aca="false">+[3]data1rev!O451</f>
        <v>10101.74</v>
      </c>
      <c r="R452" s="8" t="n">
        <f aca="false">+[3]data1rev!P451</f>
        <v>0</v>
      </c>
      <c r="S452" s="8" t="n">
        <f aca="false">+[3]data1rev!Q451</f>
        <v>0</v>
      </c>
      <c r="T452" s="8" t="n">
        <f aca="false">+[3]data1rev!R451</f>
        <v>0</v>
      </c>
      <c r="U452" s="8" t="n">
        <f aca="false">+[3]data1rev!S451</f>
        <v>0</v>
      </c>
      <c r="V452" s="8" t="n">
        <f aca="false">+[3]data1rev!T451</f>
        <v>0</v>
      </c>
      <c r="W452" s="8" t="n">
        <f aca="false">+[3]data1rev!U451</f>
        <v>0</v>
      </c>
      <c r="X452" s="8" t="n">
        <f aca="false">+[3]data1rev!V451</f>
        <v>0</v>
      </c>
      <c r="Y452" s="8" t="n">
        <f aca="false">+[3]data1rev!W451</f>
        <v>0</v>
      </c>
      <c r="Z452" s="8" t="n">
        <f aca="false">+[3]data1rev!X451</f>
        <v>0</v>
      </c>
      <c r="AA452" s="8" t="n">
        <f aca="false">+[3]data1rev!Y451</f>
        <v>0</v>
      </c>
      <c r="AB452" s="9"/>
      <c r="AC452" s="9"/>
      <c r="AD452" s="9"/>
      <c r="AE452" s="9"/>
      <c r="AF452" s="9"/>
      <c r="AG452" s="9"/>
      <c r="AH452" s="9"/>
      <c r="AI452" s="9"/>
      <c r="AJ452" s="9"/>
      <c r="AK452" s="1"/>
      <c r="AL452" s="1" t="e">
        <f aca="false">SUMPRODUCT(B452:AJ452,PVCapPrice)</f>
        <v>#DIV/0!</v>
      </c>
      <c r="AM452" s="1"/>
      <c r="AN452" s="1"/>
      <c r="AO452" s="1"/>
      <c r="AP452" s="1"/>
      <c r="AQ452" s="1"/>
    </row>
    <row r="453" customFormat="false" ht="11.25" hidden="false" customHeight="false" outlineLevel="0" collapsed="false">
      <c r="A453" s="1" t="n">
        <v>451</v>
      </c>
      <c r="B453" s="16"/>
      <c r="C453" s="8" t="n">
        <f aca="false">+[3]data1rev!A452</f>
        <v>21687.04</v>
      </c>
      <c r="D453" s="8" t="n">
        <f aca="false">+[3]data1rev!B452</f>
        <v>15575.226</v>
      </c>
      <c r="E453" s="8" t="n">
        <f aca="false">+[3]data1rev!C452</f>
        <v>13222.39</v>
      </c>
      <c r="F453" s="8" t="n">
        <f aca="false">+[3]data1rev!D452</f>
        <v>13061.89</v>
      </c>
      <c r="G453" s="8" t="n">
        <f aca="false">+[3]data1rev!E452</f>
        <v>13061.89</v>
      </c>
      <c r="H453" s="8" t="n">
        <f aca="false">+[3]data1rev!F452</f>
        <v>10821.156</v>
      </c>
      <c r="I453" s="8" t="n">
        <f aca="false">+[3]data1rev!G452</f>
        <v>10791.59</v>
      </c>
      <c r="J453" s="8" t="n">
        <f aca="false">+[3]data1rev!H452</f>
        <v>10791.59</v>
      </c>
      <c r="K453" s="8" t="n">
        <f aca="false">+[3]data1rev!I452</f>
        <v>10791.59</v>
      </c>
      <c r="L453" s="8" t="n">
        <f aca="false">+[3]data1rev!J452</f>
        <v>10821.156</v>
      </c>
      <c r="M453" s="8" t="n">
        <f aca="false">+[3]data1rev!K452</f>
        <v>10791.59</v>
      </c>
      <c r="N453" s="8" t="n">
        <f aca="false">+[3]data1rev!L452</f>
        <v>10791.59</v>
      </c>
      <c r="O453" s="8" t="n">
        <f aca="false">+[3]data1rev!M452</f>
        <v>10275.62</v>
      </c>
      <c r="P453" s="8" t="n">
        <f aca="false">+[3]data1rev!N452</f>
        <v>10129.416</v>
      </c>
      <c r="Q453" s="8" t="n">
        <f aca="false">+[3]data1rev!O452</f>
        <v>10101.74</v>
      </c>
      <c r="R453" s="8" t="n">
        <f aca="false">+[3]data1rev!P452</f>
        <v>0</v>
      </c>
      <c r="S453" s="8" t="n">
        <f aca="false">+[3]data1rev!Q452</f>
        <v>0</v>
      </c>
      <c r="T453" s="8" t="n">
        <f aca="false">+[3]data1rev!R452</f>
        <v>0</v>
      </c>
      <c r="U453" s="8" t="n">
        <f aca="false">+[3]data1rev!S452</f>
        <v>0</v>
      </c>
      <c r="V453" s="8" t="n">
        <f aca="false">+[3]data1rev!T452</f>
        <v>0</v>
      </c>
      <c r="W453" s="8" t="n">
        <f aca="false">+[3]data1rev!U452</f>
        <v>0</v>
      </c>
      <c r="X453" s="8" t="n">
        <f aca="false">+[3]data1rev!V452</f>
        <v>0</v>
      </c>
      <c r="Y453" s="8" t="n">
        <f aca="false">+[3]data1rev!W452</f>
        <v>0</v>
      </c>
      <c r="Z453" s="8" t="n">
        <f aca="false">+[3]data1rev!X452</f>
        <v>0</v>
      </c>
      <c r="AA453" s="8" t="n">
        <f aca="false">+[3]data1rev!Y452</f>
        <v>0</v>
      </c>
      <c r="AB453" s="9"/>
      <c r="AC453" s="9"/>
      <c r="AD453" s="9"/>
      <c r="AE453" s="9"/>
      <c r="AF453" s="9"/>
      <c r="AG453" s="9"/>
      <c r="AH453" s="9"/>
      <c r="AI453" s="9"/>
      <c r="AJ453" s="9"/>
      <c r="AK453" s="1"/>
      <c r="AL453" s="1" t="e">
        <f aca="false">SUMPRODUCT(B453:AJ453,PVCapPrice)</f>
        <v>#DIV/0!</v>
      </c>
      <c r="AM453" s="1"/>
      <c r="AN453" s="1"/>
      <c r="AO453" s="1"/>
      <c r="AP453" s="1"/>
      <c r="AQ453" s="1"/>
    </row>
    <row r="454" customFormat="false" ht="11.25" hidden="false" customHeight="false" outlineLevel="0" collapsed="false">
      <c r="A454" s="1" t="n">
        <v>452</v>
      </c>
      <c r="B454" s="16"/>
      <c r="C454" s="8" t="n">
        <f aca="false">+[3]data1rev!A453</f>
        <v>21687.04</v>
      </c>
      <c r="D454" s="8" t="n">
        <f aca="false">+[3]data1rev!B453</f>
        <v>15575.226</v>
      </c>
      <c r="E454" s="8" t="n">
        <f aca="false">+[3]data1rev!C453</f>
        <v>13222.39</v>
      </c>
      <c r="F454" s="8" t="n">
        <f aca="false">+[3]data1rev!D453</f>
        <v>13061.89</v>
      </c>
      <c r="G454" s="8" t="n">
        <f aca="false">+[3]data1rev!E453</f>
        <v>13061.89</v>
      </c>
      <c r="H454" s="8" t="n">
        <f aca="false">+[3]data1rev!F453</f>
        <v>10821.156</v>
      </c>
      <c r="I454" s="8" t="n">
        <f aca="false">+[3]data1rev!G453</f>
        <v>10791.59</v>
      </c>
      <c r="J454" s="8" t="n">
        <f aca="false">+[3]data1rev!H453</f>
        <v>10791.59</v>
      </c>
      <c r="K454" s="8" t="n">
        <f aca="false">+[3]data1rev!I453</f>
        <v>10791.59</v>
      </c>
      <c r="L454" s="8" t="n">
        <f aca="false">+[3]data1rev!J453</f>
        <v>10821.156</v>
      </c>
      <c r="M454" s="8" t="n">
        <f aca="false">+[3]data1rev!K453</f>
        <v>10791.59</v>
      </c>
      <c r="N454" s="8" t="n">
        <f aca="false">+[3]data1rev!L453</f>
        <v>10791.59</v>
      </c>
      <c r="O454" s="8" t="n">
        <f aca="false">+[3]data1rev!M453</f>
        <v>10275.62</v>
      </c>
      <c r="P454" s="8" t="n">
        <f aca="false">+[3]data1rev!N453</f>
        <v>10129.416</v>
      </c>
      <c r="Q454" s="8" t="n">
        <f aca="false">+[3]data1rev!O453</f>
        <v>10101.74</v>
      </c>
      <c r="R454" s="8" t="n">
        <f aca="false">+[3]data1rev!P453</f>
        <v>0</v>
      </c>
      <c r="S454" s="8" t="n">
        <f aca="false">+[3]data1rev!Q453</f>
        <v>0</v>
      </c>
      <c r="T454" s="8" t="n">
        <f aca="false">+[3]data1rev!R453</f>
        <v>0</v>
      </c>
      <c r="U454" s="8" t="n">
        <f aca="false">+[3]data1rev!S453</f>
        <v>0</v>
      </c>
      <c r="V454" s="8" t="n">
        <f aca="false">+[3]data1rev!T453</f>
        <v>0</v>
      </c>
      <c r="W454" s="8" t="n">
        <f aca="false">+[3]data1rev!U453</f>
        <v>0</v>
      </c>
      <c r="X454" s="8" t="n">
        <f aca="false">+[3]data1rev!V453</f>
        <v>0</v>
      </c>
      <c r="Y454" s="8" t="n">
        <f aca="false">+[3]data1rev!W453</f>
        <v>0</v>
      </c>
      <c r="Z454" s="8" t="n">
        <f aca="false">+[3]data1rev!X453</f>
        <v>0</v>
      </c>
      <c r="AA454" s="8" t="n">
        <f aca="false">+[3]data1rev!Y453</f>
        <v>0</v>
      </c>
      <c r="AB454" s="9"/>
      <c r="AC454" s="9"/>
      <c r="AD454" s="9"/>
      <c r="AE454" s="9"/>
      <c r="AF454" s="9"/>
      <c r="AG454" s="9"/>
      <c r="AH454" s="9"/>
      <c r="AI454" s="9"/>
      <c r="AJ454" s="9"/>
      <c r="AK454" s="1"/>
      <c r="AL454" s="1" t="e">
        <f aca="false">SUMPRODUCT(B454:AJ454,PVCapPrice)</f>
        <v>#DIV/0!</v>
      </c>
      <c r="AM454" s="1"/>
      <c r="AN454" s="1"/>
      <c r="AO454" s="1"/>
      <c r="AP454" s="1"/>
      <c r="AQ454" s="1"/>
    </row>
    <row r="455" customFormat="false" ht="11.25" hidden="false" customHeight="false" outlineLevel="0" collapsed="false">
      <c r="A455" s="1" t="n">
        <v>453</v>
      </c>
      <c r="B455" s="16"/>
      <c r="C455" s="8" t="n">
        <f aca="false">+[3]data1rev!A454</f>
        <v>21687.04</v>
      </c>
      <c r="D455" s="8" t="n">
        <f aca="false">+[3]data1rev!B454</f>
        <v>15575.226</v>
      </c>
      <c r="E455" s="8" t="n">
        <f aca="false">+[3]data1rev!C454</f>
        <v>13222.39</v>
      </c>
      <c r="F455" s="8" t="n">
        <f aca="false">+[3]data1rev!D454</f>
        <v>13061.89</v>
      </c>
      <c r="G455" s="8" t="n">
        <f aca="false">+[3]data1rev!E454</f>
        <v>13061.89</v>
      </c>
      <c r="H455" s="8" t="n">
        <f aca="false">+[3]data1rev!F454</f>
        <v>10821.156</v>
      </c>
      <c r="I455" s="8" t="n">
        <f aca="false">+[3]data1rev!G454</f>
        <v>10791.59</v>
      </c>
      <c r="J455" s="8" t="n">
        <f aca="false">+[3]data1rev!H454</f>
        <v>10791.59</v>
      </c>
      <c r="K455" s="8" t="n">
        <f aca="false">+[3]data1rev!I454</f>
        <v>10791.59</v>
      </c>
      <c r="L455" s="8" t="n">
        <f aca="false">+[3]data1rev!J454</f>
        <v>10821.156</v>
      </c>
      <c r="M455" s="8" t="n">
        <f aca="false">+[3]data1rev!K454</f>
        <v>10791.59</v>
      </c>
      <c r="N455" s="8" t="n">
        <f aca="false">+[3]data1rev!L454</f>
        <v>10791.59</v>
      </c>
      <c r="O455" s="8" t="n">
        <f aca="false">+[3]data1rev!M454</f>
        <v>10275.62</v>
      </c>
      <c r="P455" s="8" t="n">
        <f aca="false">+[3]data1rev!N454</f>
        <v>10129.416</v>
      </c>
      <c r="Q455" s="8" t="n">
        <f aca="false">+[3]data1rev!O454</f>
        <v>10101.74</v>
      </c>
      <c r="R455" s="8" t="n">
        <f aca="false">+[3]data1rev!P454</f>
        <v>0</v>
      </c>
      <c r="S455" s="8" t="n">
        <f aca="false">+[3]data1rev!Q454</f>
        <v>0</v>
      </c>
      <c r="T455" s="8" t="n">
        <f aca="false">+[3]data1rev!R454</f>
        <v>0</v>
      </c>
      <c r="U455" s="8" t="n">
        <f aca="false">+[3]data1rev!S454</f>
        <v>0</v>
      </c>
      <c r="V455" s="8" t="n">
        <f aca="false">+[3]data1rev!T454</f>
        <v>0</v>
      </c>
      <c r="W455" s="8" t="n">
        <f aca="false">+[3]data1rev!U454</f>
        <v>0</v>
      </c>
      <c r="X455" s="8" t="n">
        <f aca="false">+[3]data1rev!V454</f>
        <v>0</v>
      </c>
      <c r="Y455" s="8" t="n">
        <f aca="false">+[3]data1rev!W454</f>
        <v>0</v>
      </c>
      <c r="Z455" s="8" t="n">
        <f aca="false">+[3]data1rev!X454</f>
        <v>0</v>
      </c>
      <c r="AA455" s="8" t="n">
        <f aca="false">+[3]data1rev!Y454</f>
        <v>0</v>
      </c>
      <c r="AB455" s="9"/>
      <c r="AC455" s="9"/>
      <c r="AD455" s="9"/>
      <c r="AE455" s="9"/>
      <c r="AF455" s="9"/>
      <c r="AG455" s="9"/>
      <c r="AH455" s="9"/>
      <c r="AI455" s="9"/>
      <c r="AJ455" s="9"/>
      <c r="AK455" s="1"/>
      <c r="AL455" s="1" t="e">
        <f aca="false">SUMPRODUCT(B455:AJ455,PVCapPrice)</f>
        <v>#DIV/0!</v>
      </c>
      <c r="AM455" s="1"/>
      <c r="AN455" s="1"/>
      <c r="AO455" s="1"/>
      <c r="AP455" s="1"/>
      <c r="AQ455" s="1"/>
    </row>
    <row r="456" customFormat="false" ht="11.25" hidden="false" customHeight="false" outlineLevel="0" collapsed="false">
      <c r="A456" s="1" t="n">
        <v>454</v>
      </c>
      <c r="B456" s="16"/>
      <c r="C456" s="8" t="n">
        <f aca="false">+[3]data1rev!A455</f>
        <v>21687.04</v>
      </c>
      <c r="D456" s="8" t="n">
        <f aca="false">+[3]data1rev!B455</f>
        <v>15575.226</v>
      </c>
      <c r="E456" s="8" t="n">
        <f aca="false">+[3]data1rev!C455</f>
        <v>13222.39</v>
      </c>
      <c r="F456" s="8" t="n">
        <f aca="false">+[3]data1rev!D455</f>
        <v>13061.89</v>
      </c>
      <c r="G456" s="8" t="n">
        <f aca="false">+[3]data1rev!E455</f>
        <v>13061.89</v>
      </c>
      <c r="H456" s="8" t="n">
        <f aca="false">+[3]data1rev!F455</f>
        <v>10821.156</v>
      </c>
      <c r="I456" s="8" t="n">
        <f aca="false">+[3]data1rev!G455</f>
        <v>10791.59</v>
      </c>
      <c r="J456" s="8" t="n">
        <f aca="false">+[3]data1rev!H455</f>
        <v>10791.59</v>
      </c>
      <c r="K456" s="8" t="n">
        <f aca="false">+[3]data1rev!I455</f>
        <v>10791.59</v>
      </c>
      <c r="L456" s="8" t="n">
        <f aca="false">+[3]data1rev!J455</f>
        <v>10821.156</v>
      </c>
      <c r="M456" s="8" t="n">
        <f aca="false">+[3]data1rev!K455</f>
        <v>10791.59</v>
      </c>
      <c r="N456" s="8" t="n">
        <f aca="false">+[3]data1rev!L455</f>
        <v>10791.59</v>
      </c>
      <c r="O456" s="8" t="n">
        <f aca="false">+[3]data1rev!M455</f>
        <v>10275.62</v>
      </c>
      <c r="P456" s="8" t="n">
        <f aca="false">+[3]data1rev!N455</f>
        <v>10129.416</v>
      </c>
      <c r="Q456" s="8" t="n">
        <f aca="false">+[3]data1rev!O455</f>
        <v>10101.74</v>
      </c>
      <c r="R456" s="8" t="n">
        <f aca="false">+[3]data1rev!P455</f>
        <v>0</v>
      </c>
      <c r="S456" s="8" t="n">
        <f aca="false">+[3]data1rev!Q455</f>
        <v>0</v>
      </c>
      <c r="T456" s="8" t="n">
        <f aca="false">+[3]data1rev!R455</f>
        <v>0</v>
      </c>
      <c r="U456" s="8" t="n">
        <f aca="false">+[3]data1rev!S455</f>
        <v>0</v>
      </c>
      <c r="V456" s="8" t="n">
        <f aca="false">+[3]data1rev!T455</f>
        <v>0</v>
      </c>
      <c r="W456" s="8" t="n">
        <f aca="false">+[3]data1rev!U455</f>
        <v>0</v>
      </c>
      <c r="X456" s="8" t="n">
        <f aca="false">+[3]data1rev!V455</f>
        <v>0</v>
      </c>
      <c r="Y456" s="8" t="n">
        <f aca="false">+[3]data1rev!W455</f>
        <v>0</v>
      </c>
      <c r="Z456" s="8" t="n">
        <f aca="false">+[3]data1rev!X455</f>
        <v>0</v>
      </c>
      <c r="AA456" s="8" t="n">
        <f aca="false">+[3]data1rev!Y455</f>
        <v>0</v>
      </c>
      <c r="AB456" s="9"/>
      <c r="AC456" s="9"/>
      <c r="AD456" s="9"/>
      <c r="AE456" s="9"/>
      <c r="AF456" s="9"/>
      <c r="AG456" s="9"/>
      <c r="AH456" s="9"/>
      <c r="AI456" s="9"/>
      <c r="AJ456" s="9"/>
      <c r="AK456" s="1"/>
      <c r="AL456" s="1" t="e">
        <f aca="false">SUMPRODUCT(B456:AJ456,PVCapPrice)</f>
        <v>#DIV/0!</v>
      </c>
      <c r="AM456" s="1"/>
      <c r="AN456" s="1"/>
      <c r="AO456" s="1"/>
      <c r="AP456" s="1"/>
      <c r="AQ456" s="1"/>
    </row>
    <row r="457" customFormat="false" ht="11.25" hidden="false" customHeight="false" outlineLevel="0" collapsed="false">
      <c r="A457" s="1" t="n">
        <v>455</v>
      </c>
      <c r="B457" s="16"/>
      <c r="C457" s="8" t="n">
        <f aca="false">+[3]data1rev!A456</f>
        <v>21687.04</v>
      </c>
      <c r="D457" s="8" t="n">
        <f aca="false">+[3]data1rev!B456</f>
        <v>15575.226</v>
      </c>
      <c r="E457" s="8" t="n">
        <f aca="false">+[3]data1rev!C456</f>
        <v>13222.39</v>
      </c>
      <c r="F457" s="8" t="n">
        <f aca="false">+[3]data1rev!D456</f>
        <v>13061.89</v>
      </c>
      <c r="G457" s="8" t="n">
        <f aca="false">+[3]data1rev!E456</f>
        <v>13061.89</v>
      </c>
      <c r="H457" s="8" t="n">
        <f aca="false">+[3]data1rev!F456</f>
        <v>10821.156</v>
      </c>
      <c r="I457" s="8" t="n">
        <f aca="false">+[3]data1rev!G456</f>
        <v>10791.59</v>
      </c>
      <c r="J457" s="8" t="n">
        <f aca="false">+[3]data1rev!H456</f>
        <v>10791.59</v>
      </c>
      <c r="K457" s="8" t="n">
        <f aca="false">+[3]data1rev!I456</f>
        <v>10791.59</v>
      </c>
      <c r="L457" s="8" t="n">
        <f aca="false">+[3]data1rev!J456</f>
        <v>10821.156</v>
      </c>
      <c r="M457" s="8" t="n">
        <f aca="false">+[3]data1rev!K456</f>
        <v>10791.59</v>
      </c>
      <c r="N457" s="8" t="n">
        <f aca="false">+[3]data1rev!L456</f>
        <v>10791.59</v>
      </c>
      <c r="O457" s="8" t="n">
        <f aca="false">+[3]data1rev!M456</f>
        <v>10275.62</v>
      </c>
      <c r="P457" s="8" t="n">
        <f aca="false">+[3]data1rev!N456</f>
        <v>10129.416</v>
      </c>
      <c r="Q457" s="8" t="n">
        <f aca="false">+[3]data1rev!O456</f>
        <v>10101.74</v>
      </c>
      <c r="R457" s="8" t="n">
        <f aca="false">+[3]data1rev!P456</f>
        <v>0</v>
      </c>
      <c r="S457" s="8" t="n">
        <f aca="false">+[3]data1rev!Q456</f>
        <v>0</v>
      </c>
      <c r="T457" s="8" t="n">
        <f aca="false">+[3]data1rev!R456</f>
        <v>0</v>
      </c>
      <c r="U457" s="8" t="n">
        <f aca="false">+[3]data1rev!S456</f>
        <v>0</v>
      </c>
      <c r="V457" s="8" t="n">
        <f aca="false">+[3]data1rev!T456</f>
        <v>0</v>
      </c>
      <c r="W457" s="8" t="n">
        <f aca="false">+[3]data1rev!U456</f>
        <v>0</v>
      </c>
      <c r="X457" s="8" t="n">
        <f aca="false">+[3]data1rev!V456</f>
        <v>0</v>
      </c>
      <c r="Y457" s="8" t="n">
        <f aca="false">+[3]data1rev!W456</f>
        <v>0</v>
      </c>
      <c r="Z457" s="8" t="n">
        <f aca="false">+[3]data1rev!X456</f>
        <v>0</v>
      </c>
      <c r="AA457" s="8" t="n">
        <f aca="false">+[3]data1rev!Y456</f>
        <v>0</v>
      </c>
      <c r="AB457" s="9"/>
      <c r="AC457" s="9"/>
      <c r="AD457" s="9"/>
      <c r="AE457" s="9"/>
      <c r="AF457" s="9"/>
      <c r="AG457" s="9"/>
      <c r="AH457" s="9"/>
      <c r="AI457" s="9"/>
      <c r="AJ457" s="9"/>
      <c r="AK457" s="1"/>
      <c r="AL457" s="1" t="e">
        <f aca="false">SUMPRODUCT(B457:AJ457,PVCapPrice)</f>
        <v>#DIV/0!</v>
      </c>
      <c r="AM457" s="1"/>
      <c r="AN457" s="1"/>
      <c r="AO457" s="1"/>
      <c r="AP457" s="1"/>
      <c r="AQ457" s="1"/>
    </row>
    <row r="458" customFormat="false" ht="11.25" hidden="false" customHeight="false" outlineLevel="0" collapsed="false">
      <c r="A458" s="1" t="n">
        <v>456</v>
      </c>
      <c r="B458" s="16"/>
      <c r="C458" s="8" t="n">
        <f aca="false">+[3]data1rev!A457</f>
        <v>21687.04</v>
      </c>
      <c r="D458" s="8" t="n">
        <f aca="false">+[3]data1rev!B457</f>
        <v>15575.226</v>
      </c>
      <c r="E458" s="8" t="n">
        <f aca="false">+[3]data1rev!C457</f>
        <v>13222.39</v>
      </c>
      <c r="F458" s="8" t="n">
        <f aca="false">+[3]data1rev!D457</f>
        <v>13061.89</v>
      </c>
      <c r="G458" s="8" t="n">
        <f aca="false">+[3]data1rev!E457</f>
        <v>13061.89</v>
      </c>
      <c r="H458" s="8" t="n">
        <f aca="false">+[3]data1rev!F457</f>
        <v>10821.156</v>
      </c>
      <c r="I458" s="8" t="n">
        <f aca="false">+[3]data1rev!G457</f>
        <v>10791.59</v>
      </c>
      <c r="J458" s="8" t="n">
        <f aca="false">+[3]data1rev!H457</f>
        <v>10791.59</v>
      </c>
      <c r="K458" s="8" t="n">
        <f aca="false">+[3]data1rev!I457</f>
        <v>10791.59</v>
      </c>
      <c r="L458" s="8" t="n">
        <f aca="false">+[3]data1rev!J457</f>
        <v>10821.156</v>
      </c>
      <c r="M458" s="8" t="n">
        <f aca="false">+[3]data1rev!K457</f>
        <v>10791.59</v>
      </c>
      <c r="N458" s="8" t="n">
        <f aca="false">+[3]data1rev!L457</f>
        <v>10791.59</v>
      </c>
      <c r="O458" s="8" t="n">
        <f aca="false">+[3]data1rev!M457</f>
        <v>10275.62</v>
      </c>
      <c r="P458" s="8" t="n">
        <f aca="false">+[3]data1rev!N457</f>
        <v>10129.416</v>
      </c>
      <c r="Q458" s="8" t="n">
        <f aca="false">+[3]data1rev!O457</f>
        <v>10101.74</v>
      </c>
      <c r="R458" s="8" t="n">
        <f aca="false">+[3]data1rev!P457</f>
        <v>0</v>
      </c>
      <c r="S458" s="8" t="n">
        <f aca="false">+[3]data1rev!Q457</f>
        <v>0</v>
      </c>
      <c r="T458" s="8" t="n">
        <f aca="false">+[3]data1rev!R457</f>
        <v>0</v>
      </c>
      <c r="U458" s="8" t="n">
        <f aca="false">+[3]data1rev!S457</f>
        <v>0</v>
      </c>
      <c r="V458" s="8" t="n">
        <f aca="false">+[3]data1rev!T457</f>
        <v>0</v>
      </c>
      <c r="W458" s="8" t="n">
        <f aca="false">+[3]data1rev!U457</f>
        <v>0</v>
      </c>
      <c r="X458" s="8" t="n">
        <f aca="false">+[3]data1rev!V457</f>
        <v>0</v>
      </c>
      <c r="Y458" s="8" t="n">
        <f aca="false">+[3]data1rev!W457</f>
        <v>0</v>
      </c>
      <c r="Z458" s="8" t="n">
        <f aca="false">+[3]data1rev!X457</f>
        <v>0</v>
      </c>
      <c r="AA458" s="8" t="n">
        <f aca="false">+[3]data1rev!Y457</f>
        <v>0</v>
      </c>
      <c r="AB458" s="9"/>
      <c r="AC458" s="9"/>
      <c r="AD458" s="9"/>
      <c r="AE458" s="9"/>
      <c r="AF458" s="9"/>
      <c r="AG458" s="9"/>
      <c r="AH458" s="9"/>
      <c r="AI458" s="9"/>
      <c r="AJ458" s="9"/>
      <c r="AK458" s="1"/>
      <c r="AL458" s="1" t="e">
        <f aca="false">SUMPRODUCT(B458:AJ458,PVCapPrice)</f>
        <v>#DIV/0!</v>
      </c>
      <c r="AM458" s="1"/>
      <c r="AN458" s="1"/>
      <c r="AO458" s="1"/>
      <c r="AP458" s="1"/>
      <c r="AQ458" s="1"/>
    </row>
    <row r="459" customFormat="false" ht="11.25" hidden="false" customHeight="false" outlineLevel="0" collapsed="false">
      <c r="A459" s="1" t="n">
        <v>457</v>
      </c>
      <c r="B459" s="16"/>
      <c r="C459" s="8" t="n">
        <f aca="false">+[3]data1rev!A458</f>
        <v>21687.04</v>
      </c>
      <c r="D459" s="8" t="n">
        <f aca="false">+[3]data1rev!B458</f>
        <v>15575.226</v>
      </c>
      <c r="E459" s="8" t="n">
        <f aca="false">+[3]data1rev!C458</f>
        <v>13222.39</v>
      </c>
      <c r="F459" s="8" t="n">
        <f aca="false">+[3]data1rev!D458</f>
        <v>13061.89</v>
      </c>
      <c r="G459" s="8" t="n">
        <f aca="false">+[3]data1rev!E458</f>
        <v>13061.89</v>
      </c>
      <c r="H459" s="8" t="n">
        <f aca="false">+[3]data1rev!F458</f>
        <v>10821.156</v>
      </c>
      <c r="I459" s="8" t="n">
        <f aca="false">+[3]data1rev!G458</f>
        <v>10791.59</v>
      </c>
      <c r="J459" s="8" t="n">
        <f aca="false">+[3]data1rev!H458</f>
        <v>10791.59</v>
      </c>
      <c r="K459" s="8" t="n">
        <f aca="false">+[3]data1rev!I458</f>
        <v>10791.59</v>
      </c>
      <c r="L459" s="8" t="n">
        <f aca="false">+[3]data1rev!J458</f>
        <v>10821.156</v>
      </c>
      <c r="M459" s="8" t="n">
        <f aca="false">+[3]data1rev!K458</f>
        <v>10791.59</v>
      </c>
      <c r="N459" s="8" t="n">
        <f aca="false">+[3]data1rev!L458</f>
        <v>10791.59</v>
      </c>
      <c r="O459" s="8" t="n">
        <f aca="false">+[3]data1rev!M458</f>
        <v>10275.62</v>
      </c>
      <c r="P459" s="8" t="n">
        <f aca="false">+[3]data1rev!N458</f>
        <v>10129.416</v>
      </c>
      <c r="Q459" s="8" t="n">
        <f aca="false">+[3]data1rev!O458</f>
        <v>10101.74</v>
      </c>
      <c r="R459" s="8" t="n">
        <f aca="false">+[3]data1rev!P458</f>
        <v>0</v>
      </c>
      <c r="S459" s="8" t="n">
        <f aca="false">+[3]data1rev!Q458</f>
        <v>0</v>
      </c>
      <c r="T459" s="8" t="n">
        <f aca="false">+[3]data1rev!R458</f>
        <v>0</v>
      </c>
      <c r="U459" s="8" t="n">
        <f aca="false">+[3]data1rev!S458</f>
        <v>0</v>
      </c>
      <c r="V459" s="8" t="n">
        <f aca="false">+[3]data1rev!T458</f>
        <v>0</v>
      </c>
      <c r="W459" s="8" t="n">
        <f aca="false">+[3]data1rev!U458</f>
        <v>0</v>
      </c>
      <c r="X459" s="8" t="n">
        <f aca="false">+[3]data1rev!V458</f>
        <v>0</v>
      </c>
      <c r="Y459" s="8" t="n">
        <f aca="false">+[3]data1rev!W458</f>
        <v>0</v>
      </c>
      <c r="Z459" s="8" t="n">
        <f aca="false">+[3]data1rev!X458</f>
        <v>0</v>
      </c>
      <c r="AA459" s="8" t="n">
        <f aca="false">+[3]data1rev!Y458</f>
        <v>0</v>
      </c>
      <c r="AB459" s="9"/>
      <c r="AC459" s="9"/>
      <c r="AD459" s="9"/>
      <c r="AE459" s="9"/>
      <c r="AF459" s="9"/>
      <c r="AG459" s="9"/>
      <c r="AH459" s="9"/>
      <c r="AI459" s="9"/>
      <c r="AJ459" s="9"/>
      <c r="AK459" s="1"/>
      <c r="AL459" s="1" t="e">
        <f aca="false">SUMPRODUCT(B459:AJ459,PVCapPrice)</f>
        <v>#DIV/0!</v>
      </c>
      <c r="AM459" s="1"/>
      <c r="AN459" s="1"/>
      <c r="AO459" s="1"/>
      <c r="AP459" s="1"/>
      <c r="AQ459" s="1"/>
    </row>
    <row r="460" customFormat="false" ht="11.25" hidden="false" customHeight="false" outlineLevel="0" collapsed="false">
      <c r="A460" s="1" t="n">
        <v>458</v>
      </c>
      <c r="B460" s="16"/>
      <c r="C460" s="8" t="n">
        <f aca="false">+[3]data1rev!A459</f>
        <v>21687.04</v>
      </c>
      <c r="D460" s="8" t="n">
        <f aca="false">+[3]data1rev!B459</f>
        <v>15575.226</v>
      </c>
      <c r="E460" s="8" t="n">
        <f aca="false">+[3]data1rev!C459</f>
        <v>13222.39</v>
      </c>
      <c r="F460" s="8" t="n">
        <f aca="false">+[3]data1rev!D459</f>
        <v>13061.89</v>
      </c>
      <c r="G460" s="8" t="n">
        <f aca="false">+[3]data1rev!E459</f>
        <v>13061.89</v>
      </c>
      <c r="H460" s="8" t="n">
        <f aca="false">+[3]data1rev!F459</f>
        <v>10821.156</v>
      </c>
      <c r="I460" s="8" t="n">
        <f aca="false">+[3]data1rev!G459</f>
        <v>10791.59</v>
      </c>
      <c r="J460" s="8" t="n">
        <f aca="false">+[3]data1rev!H459</f>
        <v>10791.59</v>
      </c>
      <c r="K460" s="8" t="n">
        <f aca="false">+[3]data1rev!I459</f>
        <v>10791.59</v>
      </c>
      <c r="L460" s="8" t="n">
        <f aca="false">+[3]data1rev!J459</f>
        <v>10821.156</v>
      </c>
      <c r="M460" s="8" t="n">
        <f aca="false">+[3]data1rev!K459</f>
        <v>10791.59</v>
      </c>
      <c r="N460" s="8" t="n">
        <f aca="false">+[3]data1rev!L459</f>
        <v>10791.59</v>
      </c>
      <c r="O460" s="8" t="n">
        <f aca="false">+[3]data1rev!M459</f>
        <v>10275.62</v>
      </c>
      <c r="P460" s="8" t="n">
        <f aca="false">+[3]data1rev!N459</f>
        <v>10129.416</v>
      </c>
      <c r="Q460" s="8" t="n">
        <f aca="false">+[3]data1rev!O459</f>
        <v>10101.74</v>
      </c>
      <c r="R460" s="8" t="n">
        <f aca="false">+[3]data1rev!P459</f>
        <v>0</v>
      </c>
      <c r="S460" s="8" t="n">
        <f aca="false">+[3]data1rev!Q459</f>
        <v>0</v>
      </c>
      <c r="T460" s="8" t="n">
        <f aca="false">+[3]data1rev!R459</f>
        <v>0</v>
      </c>
      <c r="U460" s="8" t="n">
        <f aca="false">+[3]data1rev!S459</f>
        <v>0</v>
      </c>
      <c r="V460" s="8" t="n">
        <f aca="false">+[3]data1rev!T459</f>
        <v>0</v>
      </c>
      <c r="W460" s="8" t="n">
        <f aca="false">+[3]data1rev!U459</f>
        <v>0</v>
      </c>
      <c r="X460" s="8" t="n">
        <f aca="false">+[3]data1rev!V459</f>
        <v>0</v>
      </c>
      <c r="Y460" s="8" t="n">
        <f aca="false">+[3]data1rev!W459</f>
        <v>0</v>
      </c>
      <c r="Z460" s="8" t="n">
        <f aca="false">+[3]data1rev!X459</f>
        <v>0</v>
      </c>
      <c r="AA460" s="8" t="n">
        <f aca="false">+[3]data1rev!Y459</f>
        <v>0</v>
      </c>
      <c r="AB460" s="9"/>
      <c r="AC460" s="9"/>
      <c r="AD460" s="9"/>
      <c r="AE460" s="9"/>
      <c r="AF460" s="9"/>
      <c r="AG460" s="9"/>
      <c r="AH460" s="9"/>
      <c r="AI460" s="9"/>
      <c r="AJ460" s="9"/>
      <c r="AK460" s="1"/>
      <c r="AL460" s="1" t="e">
        <f aca="false">SUMPRODUCT(B460:AJ460,PVCapPrice)</f>
        <v>#DIV/0!</v>
      </c>
      <c r="AM460" s="1"/>
      <c r="AN460" s="1"/>
      <c r="AO460" s="1"/>
      <c r="AP460" s="1"/>
      <c r="AQ460" s="1"/>
    </row>
    <row r="461" customFormat="false" ht="11.25" hidden="false" customHeight="false" outlineLevel="0" collapsed="false">
      <c r="A461" s="1" t="n">
        <v>459</v>
      </c>
      <c r="B461" s="16"/>
      <c r="C461" s="8" t="n">
        <f aca="false">+[3]data1rev!A460</f>
        <v>21687.04</v>
      </c>
      <c r="D461" s="8" t="n">
        <f aca="false">+[3]data1rev!B460</f>
        <v>15575.226</v>
      </c>
      <c r="E461" s="8" t="n">
        <f aca="false">+[3]data1rev!C460</f>
        <v>13222.39</v>
      </c>
      <c r="F461" s="8" t="n">
        <f aca="false">+[3]data1rev!D460</f>
        <v>13061.89</v>
      </c>
      <c r="G461" s="8" t="n">
        <f aca="false">+[3]data1rev!E460</f>
        <v>13061.89</v>
      </c>
      <c r="H461" s="8" t="n">
        <f aca="false">+[3]data1rev!F460</f>
        <v>10821.156</v>
      </c>
      <c r="I461" s="8" t="n">
        <f aca="false">+[3]data1rev!G460</f>
        <v>10791.59</v>
      </c>
      <c r="J461" s="8" t="n">
        <f aca="false">+[3]data1rev!H460</f>
        <v>10791.59</v>
      </c>
      <c r="K461" s="8" t="n">
        <f aca="false">+[3]data1rev!I460</f>
        <v>10791.59</v>
      </c>
      <c r="L461" s="8" t="n">
        <f aca="false">+[3]data1rev!J460</f>
        <v>10821.156</v>
      </c>
      <c r="M461" s="8" t="n">
        <f aca="false">+[3]data1rev!K460</f>
        <v>10791.59</v>
      </c>
      <c r="N461" s="8" t="n">
        <f aca="false">+[3]data1rev!L460</f>
        <v>10791.59</v>
      </c>
      <c r="O461" s="8" t="n">
        <f aca="false">+[3]data1rev!M460</f>
        <v>10275.62</v>
      </c>
      <c r="P461" s="8" t="n">
        <f aca="false">+[3]data1rev!N460</f>
        <v>10129.416</v>
      </c>
      <c r="Q461" s="8" t="n">
        <f aca="false">+[3]data1rev!O460</f>
        <v>10101.74</v>
      </c>
      <c r="R461" s="8" t="n">
        <f aca="false">+[3]data1rev!P460</f>
        <v>0</v>
      </c>
      <c r="S461" s="8" t="n">
        <f aca="false">+[3]data1rev!Q460</f>
        <v>0</v>
      </c>
      <c r="T461" s="8" t="n">
        <f aca="false">+[3]data1rev!R460</f>
        <v>0</v>
      </c>
      <c r="U461" s="8" t="n">
        <f aca="false">+[3]data1rev!S460</f>
        <v>0</v>
      </c>
      <c r="V461" s="8" t="n">
        <f aca="false">+[3]data1rev!T460</f>
        <v>0</v>
      </c>
      <c r="W461" s="8" t="n">
        <f aca="false">+[3]data1rev!U460</f>
        <v>0</v>
      </c>
      <c r="X461" s="8" t="n">
        <f aca="false">+[3]data1rev!V460</f>
        <v>0</v>
      </c>
      <c r="Y461" s="8" t="n">
        <f aca="false">+[3]data1rev!W460</f>
        <v>0</v>
      </c>
      <c r="Z461" s="8" t="n">
        <f aca="false">+[3]data1rev!X460</f>
        <v>0</v>
      </c>
      <c r="AA461" s="8" t="n">
        <f aca="false">+[3]data1rev!Y460</f>
        <v>0</v>
      </c>
      <c r="AB461" s="9"/>
      <c r="AC461" s="9"/>
      <c r="AD461" s="9"/>
      <c r="AE461" s="9"/>
      <c r="AF461" s="9"/>
      <c r="AG461" s="9"/>
      <c r="AH461" s="9"/>
      <c r="AI461" s="9"/>
      <c r="AJ461" s="9"/>
      <c r="AK461" s="1"/>
      <c r="AL461" s="1" t="e">
        <f aca="false">SUMPRODUCT(B461:AJ461,PVCapPrice)</f>
        <v>#DIV/0!</v>
      </c>
      <c r="AM461" s="1"/>
      <c r="AN461" s="1"/>
      <c r="AO461" s="1"/>
      <c r="AP461" s="1"/>
      <c r="AQ461" s="1"/>
    </row>
    <row r="462" customFormat="false" ht="11.25" hidden="false" customHeight="false" outlineLevel="0" collapsed="false">
      <c r="A462" s="1" t="n">
        <v>460</v>
      </c>
      <c r="B462" s="16"/>
      <c r="C462" s="8" t="n">
        <f aca="false">+[3]data1rev!A461</f>
        <v>21687.04</v>
      </c>
      <c r="D462" s="8" t="n">
        <f aca="false">+[3]data1rev!B461</f>
        <v>15575.226</v>
      </c>
      <c r="E462" s="8" t="n">
        <f aca="false">+[3]data1rev!C461</f>
        <v>13222.39</v>
      </c>
      <c r="F462" s="8" t="n">
        <f aca="false">+[3]data1rev!D461</f>
        <v>13061.89</v>
      </c>
      <c r="G462" s="8" t="n">
        <f aca="false">+[3]data1rev!E461</f>
        <v>13061.89</v>
      </c>
      <c r="H462" s="8" t="n">
        <f aca="false">+[3]data1rev!F461</f>
        <v>10821.156</v>
      </c>
      <c r="I462" s="8" t="n">
        <f aca="false">+[3]data1rev!G461</f>
        <v>10791.59</v>
      </c>
      <c r="J462" s="8" t="n">
        <f aca="false">+[3]data1rev!H461</f>
        <v>10791.59</v>
      </c>
      <c r="K462" s="8" t="n">
        <f aca="false">+[3]data1rev!I461</f>
        <v>10791.59</v>
      </c>
      <c r="L462" s="8" t="n">
        <f aca="false">+[3]data1rev!J461</f>
        <v>10821.156</v>
      </c>
      <c r="M462" s="8" t="n">
        <f aca="false">+[3]data1rev!K461</f>
        <v>10791.59</v>
      </c>
      <c r="N462" s="8" t="n">
        <f aca="false">+[3]data1rev!L461</f>
        <v>10791.59</v>
      </c>
      <c r="O462" s="8" t="n">
        <f aca="false">+[3]data1rev!M461</f>
        <v>10275.62</v>
      </c>
      <c r="P462" s="8" t="n">
        <f aca="false">+[3]data1rev!N461</f>
        <v>10129.416</v>
      </c>
      <c r="Q462" s="8" t="n">
        <f aca="false">+[3]data1rev!O461</f>
        <v>10101.74</v>
      </c>
      <c r="R462" s="8" t="n">
        <f aca="false">+[3]data1rev!P461</f>
        <v>0</v>
      </c>
      <c r="S462" s="8" t="n">
        <f aca="false">+[3]data1rev!Q461</f>
        <v>0</v>
      </c>
      <c r="T462" s="8" t="n">
        <f aca="false">+[3]data1rev!R461</f>
        <v>0</v>
      </c>
      <c r="U462" s="8" t="n">
        <f aca="false">+[3]data1rev!S461</f>
        <v>0</v>
      </c>
      <c r="V462" s="8" t="n">
        <f aca="false">+[3]data1rev!T461</f>
        <v>0</v>
      </c>
      <c r="W462" s="8" t="n">
        <f aca="false">+[3]data1rev!U461</f>
        <v>0</v>
      </c>
      <c r="X462" s="8" t="n">
        <f aca="false">+[3]data1rev!V461</f>
        <v>0</v>
      </c>
      <c r="Y462" s="8" t="n">
        <f aca="false">+[3]data1rev!W461</f>
        <v>0</v>
      </c>
      <c r="Z462" s="8" t="n">
        <f aca="false">+[3]data1rev!X461</f>
        <v>0</v>
      </c>
      <c r="AA462" s="8" t="n">
        <f aca="false">+[3]data1rev!Y461</f>
        <v>0</v>
      </c>
      <c r="AB462" s="9"/>
      <c r="AC462" s="9"/>
      <c r="AD462" s="9"/>
      <c r="AE462" s="9"/>
      <c r="AF462" s="9"/>
      <c r="AG462" s="9"/>
      <c r="AH462" s="9"/>
      <c r="AI462" s="9"/>
      <c r="AJ462" s="9"/>
      <c r="AK462" s="1"/>
      <c r="AL462" s="1" t="e">
        <f aca="false">SUMPRODUCT(B462:AJ462,PVCapPrice)</f>
        <v>#DIV/0!</v>
      </c>
      <c r="AM462" s="1"/>
      <c r="AN462" s="1"/>
      <c r="AO462" s="1"/>
      <c r="AP462" s="1"/>
      <c r="AQ462" s="1"/>
    </row>
    <row r="463" customFormat="false" ht="11.25" hidden="false" customHeight="false" outlineLevel="0" collapsed="false">
      <c r="A463" s="1" t="n">
        <v>461</v>
      </c>
      <c r="B463" s="16"/>
      <c r="C463" s="8" t="n">
        <f aca="false">+[3]data1rev!A462</f>
        <v>21687.04</v>
      </c>
      <c r="D463" s="8" t="n">
        <f aca="false">+[3]data1rev!B462</f>
        <v>15575.226</v>
      </c>
      <c r="E463" s="8" t="n">
        <f aca="false">+[3]data1rev!C462</f>
        <v>13222.39</v>
      </c>
      <c r="F463" s="8" t="n">
        <f aca="false">+[3]data1rev!D462</f>
        <v>13061.89</v>
      </c>
      <c r="G463" s="8" t="n">
        <f aca="false">+[3]data1rev!E462</f>
        <v>13061.89</v>
      </c>
      <c r="H463" s="8" t="n">
        <f aca="false">+[3]data1rev!F462</f>
        <v>10821.156</v>
      </c>
      <c r="I463" s="8" t="n">
        <f aca="false">+[3]data1rev!G462</f>
        <v>10791.59</v>
      </c>
      <c r="J463" s="8" t="n">
        <f aca="false">+[3]data1rev!H462</f>
        <v>10791.59</v>
      </c>
      <c r="K463" s="8" t="n">
        <f aca="false">+[3]data1rev!I462</f>
        <v>10791.59</v>
      </c>
      <c r="L463" s="8" t="n">
        <f aca="false">+[3]data1rev!J462</f>
        <v>10821.156</v>
      </c>
      <c r="M463" s="8" t="n">
        <f aca="false">+[3]data1rev!K462</f>
        <v>10791.59</v>
      </c>
      <c r="N463" s="8" t="n">
        <f aca="false">+[3]data1rev!L462</f>
        <v>10791.59</v>
      </c>
      <c r="O463" s="8" t="n">
        <f aca="false">+[3]data1rev!M462</f>
        <v>10275.62</v>
      </c>
      <c r="P463" s="8" t="n">
        <f aca="false">+[3]data1rev!N462</f>
        <v>10129.416</v>
      </c>
      <c r="Q463" s="8" t="n">
        <f aca="false">+[3]data1rev!O462</f>
        <v>10101.74</v>
      </c>
      <c r="R463" s="8" t="n">
        <f aca="false">+[3]data1rev!P462</f>
        <v>0</v>
      </c>
      <c r="S463" s="8" t="n">
        <f aca="false">+[3]data1rev!Q462</f>
        <v>0</v>
      </c>
      <c r="T463" s="8" t="n">
        <f aca="false">+[3]data1rev!R462</f>
        <v>0</v>
      </c>
      <c r="U463" s="8" t="n">
        <f aca="false">+[3]data1rev!S462</f>
        <v>0</v>
      </c>
      <c r="V463" s="8" t="n">
        <f aca="false">+[3]data1rev!T462</f>
        <v>0</v>
      </c>
      <c r="W463" s="8" t="n">
        <f aca="false">+[3]data1rev!U462</f>
        <v>0</v>
      </c>
      <c r="X463" s="8" t="n">
        <f aca="false">+[3]data1rev!V462</f>
        <v>0</v>
      </c>
      <c r="Y463" s="8" t="n">
        <f aca="false">+[3]data1rev!W462</f>
        <v>0</v>
      </c>
      <c r="Z463" s="8" t="n">
        <f aca="false">+[3]data1rev!X462</f>
        <v>0</v>
      </c>
      <c r="AA463" s="8" t="n">
        <f aca="false">+[3]data1rev!Y462</f>
        <v>0</v>
      </c>
      <c r="AB463" s="9"/>
      <c r="AC463" s="9"/>
      <c r="AD463" s="9"/>
      <c r="AE463" s="9"/>
      <c r="AF463" s="9"/>
      <c r="AG463" s="9"/>
      <c r="AH463" s="9"/>
      <c r="AI463" s="9"/>
      <c r="AJ463" s="9"/>
      <c r="AK463" s="1"/>
      <c r="AL463" s="1" t="e">
        <f aca="false">SUMPRODUCT(B463:AJ463,PVCapPrice)</f>
        <v>#DIV/0!</v>
      </c>
      <c r="AM463" s="1"/>
      <c r="AN463" s="1"/>
      <c r="AO463" s="1"/>
      <c r="AP463" s="1"/>
      <c r="AQ463" s="1"/>
    </row>
    <row r="464" customFormat="false" ht="11.25" hidden="false" customHeight="false" outlineLevel="0" collapsed="false">
      <c r="A464" s="1" t="n">
        <v>462</v>
      </c>
      <c r="B464" s="16"/>
      <c r="C464" s="8" t="n">
        <f aca="false">+[3]data1rev!A463</f>
        <v>21687.04</v>
      </c>
      <c r="D464" s="8" t="n">
        <f aca="false">+[3]data1rev!B463</f>
        <v>15575.226</v>
      </c>
      <c r="E464" s="8" t="n">
        <f aca="false">+[3]data1rev!C463</f>
        <v>13222.39</v>
      </c>
      <c r="F464" s="8" t="n">
        <f aca="false">+[3]data1rev!D463</f>
        <v>13061.89</v>
      </c>
      <c r="G464" s="8" t="n">
        <f aca="false">+[3]data1rev!E463</f>
        <v>13061.89</v>
      </c>
      <c r="H464" s="8" t="n">
        <f aca="false">+[3]data1rev!F463</f>
        <v>10821.156</v>
      </c>
      <c r="I464" s="8" t="n">
        <f aca="false">+[3]data1rev!G463</f>
        <v>10791.59</v>
      </c>
      <c r="J464" s="8" t="n">
        <f aca="false">+[3]data1rev!H463</f>
        <v>10791.59</v>
      </c>
      <c r="K464" s="8" t="n">
        <f aca="false">+[3]data1rev!I463</f>
        <v>10791.59</v>
      </c>
      <c r="L464" s="8" t="n">
        <f aca="false">+[3]data1rev!J463</f>
        <v>10821.156</v>
      </c>
      <c r="M464" s="8" t="n">
        <f aca="false">+[3]data1rev!K463</f>
        <v>10791.59</v>
      </c>
      <c r="N464" s="8" t="n">
        <f aca="false">+[3]data1rev!L463</f>
        <v>10791.59</v>
      </c>
      <c r="O464" s="8" t="n">
        <f aca="false">+[3]data1rev!M463</f>
        <v>10275.62</v>
      </c>
      <c r="P464" s="8" t="n">
        <f aca="false">+[3]data1rev!N463</f>
        <v>10129.416</v>
      </c>
      <c r="Q464" s="8" t="n">
        <f aca="false">+[3]data1rev!O463</f>
        <v>10101.74</v>
      </c>
      <c r="R464" s="8" t="n">
        <f aca="false">+[3]data1rev!P463</f>
        <v>0</v>
      </c>
      <c r="S464" s="8" t="n">
        <f aca="false">+[3]data1rev!Q463</f>
        <v>0</v>
      </c>
      <c r="T464" s="8" t="n">
        <f aca="false">+[3]data1rev!R463</f>
        <v>0</v>
      </c>
      <c r="U464" s="8" t="n">
        <f aca="false">+[3]data1rev!S463</f>
        <v>0</v>
      </c>
      <c r="V464" s="8" t="n">
        <f aca="false">+[3]data1rev!T463</f>
        <v>0</v>
      </c>
      <c r="W464" s="8" t="n">
        <f aca="false">+[3]data1rev!U463</f>
        <v>0</v>
      </c>
      <c r="X464" s="8" t="n">
        <f aca="false">+[3]data1rev!V463</f>
        <v>0</v>
      </c>
      <c r="Y464" s="8" t="n">
        <f aca="false">+[3]data1rev!W463</f>
        <v>0</v>
      </c>
      <c r="Z464" s="8" t="n">
        <f aca="false">+[3]data1rev!X463</f>
        <v>0</v>
      </c>
      <c r="AA464" s="8" t="n">
        <f aca="false">+[3]data1rev!Y463</f>
        <v>0</v>
      </c>
      <c r="AB464" s="9"/>
      <c r="AC464" s="9"/>
      <c r="AD464" s="9"/>
      <c r="AE464" s="9"/>
      <c r="AF464" s="9"/>
      <c r="AG464" s="9"/>
      <c r="AH464" s="9"/>
      <c r="AI464" s="9"/>
      <c r="AJ464" s="9"/>
      <c r="AK464" s="1"/>
      <c r="AL464" s="1" t="e">
        <f aca="false">SUMPRODUCT(B464:AJ464,PVCapPrice)</f>
        <v>#DIV/0!</v>
      </c>
      <c r="AM464" s="1"/>
      <c r="AN464" s="1"/>
      <c r="AO464" s="1"/>
      <c r="AP464" s="1"/>
      <c r="AQ464" s="1"/>
    </row>
    <row r="465" customFormat="false" ht="11.25" hidden="false" customHeight="false" outlineLevel="0" collapsed="false">
      <c r="A465" s="1" t="n">
        <v>463</v>
      </c>
      <c r="B465" s="16"/>
      <c r="C465" s="8" t="n">
        <f aca="false">+[3]data1rev!A464</f>
        <v>21687.04</v>
      </c>
      <c r="D465" s="8" t="n">
        <f aca="false">+[3]data1rev!B464</f>
        <v>15575.226</v>
      </c>
      <c r="E465" s="8" t="n">
        <f aca="false">+[3]data1rev!C464</f>
        <v>13222.39</v>
      </c>
      <c r="F465" s="8" t="n">
        <f aca="false">+[3]data1rev!D464</f>
        <v>13061.89</v>
      </c>
      <c r="G465" s="8" t="n">
        <f aca="false">+[3]data1rev!E464</f>
        <v>13061.89</v>
      </c>
      <c r="H465" s="8" t="n">
        <f aca="false">+[3]data1rev!F464</f>
        <v>10821.156</v>
      </c>
      <c r="I465" s="8" t="n">
        <f aca="false">+[3]data1rev!G464</f>
        <v>10791.59</v>
      </c>
      <c r="J465" s="8" t="n">
        <f aca="false">+[3]data1rev!H464</f>
        <v>10791.59</v>
      </c>
      <c r="K465" s="8" t="n">
        <f aca="false">+[3]data1rev!I464</f>
        <v>10791.59</v>
      </c>
      <c r="L465" s="8" t="n">
        <f aca="false">+[3]data1rev!J464</f>
        <v>10821.156</v>
      </c>
      <c r="M465" s="8" t="n">
        <f aca="false">+[3]data1rev!K464</f>
        <v>10791.59</v>
      </c>
      <c r="N465" s="8" t="n">
        <f aca="false">+[3]data1rev!L464</f>
        <v>10791.59</v>
      </c>
      <c r="O465" s="8" t="n">
        <f aca="false">+[3]data1rev!M464</f>
        <v>10275.62</v>
      </c>
      <c r="P465" s="8" t="n">
        <f aca="false">+[3]data1rev!N464</f>
        <v>10129.416</v>
      </c>
      <c r="Q465" s="8" t="n">
        <f aca="false">+[3]data1rev!O464</f>
        <v>10101.74</v>
      </c>
      <c r="R465" s="8" t="n">
        <f aca="false">+[3]data1rev!P464</f>
        <v>0</v>
      </c>
      <c r="S465" s="8" t="n">
        <f aca="false">+[3]data1rev!Q464</f>
        <v>0</v>
      </c>
      <c r="T465" s="8" t="n">
        <f aca="false">+[3]data1rev!R464</f>
        <v>0</v>
      </c>
      <c r="U465" s="8" t="n">
        <f aca="false">+[3]data1rev!S464</f>
        <v>0</v>
      </c>
      <c r="V465" s="8" t="n">
        <f aca="false">+[3]data1rev!T464</f>
        <v>0</v>
      </c>
      <c r="W465" s="8" t="n">
        <f aca="false">+[3]data1rev!U464</f>
        <v>0</v>
      </c>
      <c r="X465" s="8" t="n">
        <f aca="false">+[3]data1rev!V464</f>
        <v>0</v>
      </c>
      <c r="Y465" s="8" t="n">
        <f aca="false">+[3]data1rev!W464</f>
        <v>0</v>
      </c>
      <c r="Z465" s="8" t="n">
        <f aca="false">+[3]data1rev!X464</f>
        <v>0</v>
      </c>
      <c r="AA465" s="8" t="n">
        <f aca="false">+[3]data1rev!Y464</f>
        <v>0</v>
      </c>
      <c r="AB465" s="9"/>
      <c r="AC465" s="9"/>
      <c r="AD465" s="9"/>
      <c r="AE465" s="9"/>
      <c r="AF465" s="9"/>
      <c r="AG465" s="9"/>
      <c r="AH465" s="9"/>
      <c r="AI465" s="9"/>
      <c r="AJ465" s="9"/>
      <c r="AK465" s="1"/>
      <c r="AL465" s="1" t="e">
        <f aca="false">SUMPRODUCT(B465:AJ465,PVCapPrice)</f>
        <v>#DIV/0!</v>
      </c>
      <c r="AM465" s="1"/>
      <c r="AN465" s="1"/>
      <c r="AO465" s="1"/>
      <c r="AP465" s="1"/>
      <c r="AQ465" s="1"/>
    </row>
    <row r="466" customFormat="false" ht="11.25" hidden="false" customHeight="false" outlineLevel="0" collapsed="false">
      <c r="A466" s="1" t="n">
        <v>464</v>
      </c>
      <c r="B466" s="16"/>
      <c r="C466" s="8" t="n">
        <f aca="false">+[3]data1rev!A465</f>
        <v>21687.04</v>
      </c>
      <c r="D466" s="8" t="n">
        <f aca="false">+[3]data1rev!B465</f>
        <v>15575.226</v>
      </c>
      <c r="E466" s="8" t="n">
        <f aca="false">+[3]data1rev!C465</f>
        <v>13222.39</v>
      </c>
      <c r="F466" s="8" t="n">
        <f aca="false">+[3]data1rev!D465</f>
        <v>13061.89</v>
      </c>
      <c r="G466" s="8" t="n">
        <f aca="false">+[3]data1rev!E465</f>
        <v>13061.89</v>
      </c>
      <c r="H466" s="8" t="n">
        <f aca="false">+[3]data1rev!F465</f>
        <v>10821.156</v>
      </c>
      <c r="I466" s="8" t="n">
        <f aca="false">+[3]data1rev!G465</f>
        <v>10791.59</v>
      </c>
      <c r="J466" s="8" t="n">
        <f aca="false">+[3]data1rev!H465</f>
        <v>10791.59</v>
      </c>
      <c r="K466" s="8" t="n">
        <f aca="false">+[3]data1rev!I465</f>
        <v>10791.59</v>
      </c>
      <c r="L466" s="8" t="n">
        <f aca="false">+[3]data1rev!J465</f>
        <v>10821.156</v>
      </c>
      <c r="M466" s="8" t="n">
        <f aca="false">+[3]data1rev!K465</f>
        <v>10791.59</v>
      </c>
      <c r="N466" s="8" t="n">
        <f aca="false">+[3]data1rev!L465</f>
        <v>10791.59</v>
      </c>
      <c r="O466" s="8" t="n">
        <f aca="false">+[3]data1rev!M465</f>
        <v>10275.62</v>
      </c>
      <c r="P466" s="8" t="n">
        <f aca="false">+[3]data1rev!N465</f>
        <v>10129.416</v>
      </c>
      <c r="Q466" s="8" t="n">
        <f aca="false">+[3]data1rev!O465</f>
        <v>10101.74</v>
      </c>
      <c r="R466" s="8" t="n">
        <f aca="false">+[3]data1rev!P465</f>
        <v>0</v>
      </c>
      <c r="S466" s="8" t="n">
        <f aca="false">+[3]data1rev!Q465</f>
        <v>0</v>
      </c>
      <c r="T466" s="8" t="n">
        <f aca="false">+[3]data1rev!R465</f>
        <v>0</v>
      </c>
      <c r="U466" s="8" t="n">
        <f aca="false">+[3]data1rev!S465</f>
        <v>0</v>
      </c>
      <c r="V466" s="8" t="n">
        <f aca="false">+[3]data1rev!T465</f>
        <v>0</v>
      </c>
      <c r="W466" s="8" t="n">
        <f aca="false">+[3]data1rev!U465</f>
        <v>0</v>
      </c>
      <c r="X466" s="8" t="n">
        <f aca="false">+[3]data1rev!V465</f>
        <v>0</v>
      </c>
      <c r="Y466" s="8" t="n">
        <f aca="false">+[3]data1rev!W465</f>
        <v>0</v>
      </c>
      <c r="Z466" s="8" t="n">
        <f aca="false">+[3]data1rev!X465</f>
        <v>0</v>
      </c>
      <c r="AA466" s="8" t="n">
        <f aca="false">+[3]data1rev!Y465</f>
        <v>0</v>
      </c>
      <c r="AB466" s="9"/>
      <c r="AC466" s="9"/>
      <c r="AD466" s="9"/>
      <c r="AE466" s="9"/>
      <c r="AF466" s="9"/>
      <c r="AG466" s="9"/>
      <c r="AH466" s="9"/>
      <c r="AI466" s="9"/>
      <c r="AJ466" s="9"/>
      <c r="AK466" s="1"/>
      <c r="AL466" s="1" t="e">
        <f aca="false">SUMPRODUCT(B466:AJ466,PVCapPrice)</f>
        <v>#DIV/0!</v>
      </c>
      <c r="AM466" s="1"/>
      <c r="AN466" s="1"/>
      <c r="AO466" s="1"/>
      <c r="AP466" s="1"/>
      <c r="AQ466" s="1"/>
    </row>
    <row r="467" customFormat="false" ht="11.25" hidden="false" customHeight="false" outlineLevel="0" collapsed="false">
      <c r="A467" s="1" t="n">
        <v>465</v>
      </c>
      <c r="B467" s="16"/>
      <c r="C467" s="8" t="n">
        <f aca="false">+[3]data1rev!A466</f>
        <v>21687.04</v>
      </c>
      <c r="D467" s="8" t="n">
        <f aca="false">+[3]data1rev!B466</f>
        <v>15575.226</v>
      </c>
      <c r="E467" s="8" t="n">
        <f aca="false">+[3]data1rev!C466</f>
        <v>13222.39</v>
      </c>
      <c r="F467" s="8" t="n">
        <f aca="false">+[3]data1rev!D466</f>
        <v>13061.89</v>
      </c>
      <c r="G467" s="8" t="n">
        <f aca="false">+[3]data1rev!E466</f>
        <v>13061.89</v>
      </c>
      <c r="H467" s="8" t="n">
        <f aca="false">+[3]data1rev!F466</f>
        <v>10821.156</v>
      </c>
      <c r="I467" s="8" t="n">
        <f aca="false">+[3]data1rev!G466</f>
        <v>10791.59</v>
      </c>
      <c r="J467" s="8" t="n">
        <f aca="false">+[3]data1rev!H466</f>
        <v>10791.59</v>
      </c>
      <c r="K467" s="8" t="n">
        <f aca="false">+[3]data1rev!I466</f>
        <v>10791.59</v>
      </c>
      <c r="L467" s="8" t="n">
        <f aca="false">+[3]data1rev!J466</f>
        <v>10821.156</v>
      </c>
      <c r="M467" s="8" t="n">
        <f aca="false">+[3]data1rev!K466</f>
        <v>10791.59</v>
      </c>
      <c r="N467" s="8" t="n">
        <f aca="false">+[3]data1rev!L466</f>
        <v>10791.59</v>
      </c>
      <c r="O467" s="8" t="n">
        <f aca="false">+[3]data1rev!M466</f>
        <v>10275.62</v>
      </c>
      <c r="P467" s="8" t="n">
        <f aca="false">+[3]data1rev!N466</f>
        <v>10129.416</v>
      </c>
      <c r="Q467" s="8" t="n">
        <f aca="false">+[3]data1rev!O466</f>
        <v>10101.74</v>
      </c>
      <c r="R467" s="8" t="n">
        <f aca="false">+[3]data1rev!P466</f>
        <v>0</v>
      </c>
      <c r="S467" s="8" t="n">
        <f aca="false">+[3]data1rev!Q466</f>
        <v>0</v>
      </c>
      <c r="T467" s="8" t="n">
        <f aca="false">+[3]data1rev!R466</f>
        <v>0</v>
      </c>
      <c r="U467" s="8" t="n">
        <f aca="false">+[3]data1rev!S466</f>
        <v>0</v>
      </c>
      <c r="V467" s="8" t="n">
        <f aca="false">+[3]data1rev!T466</f>
        <v>0</v>
      </c>
      <c r="W467" s="8" t="n">
        <f aca="false">+[3]data1rev!U466</f>
        <v>0</v>
      </c>
      <c r="X467" s="8" t="n">
        <f aca="false">+[3]data1rev!V466</f>
        <v>0</v>
      </c>
      <c r="Y467" s="8" t="n">
        <f aca="false">+[3]data1rev!W466</f>
        <v>0</v>
      </c>
      <c r="Z467" s="8" t="n">
        <f aca="false">+[3]data1rev!X466</f>
        <v>0</v>
      </c>
      <c r="AA467" s="8" t="n">
        <f aca="false">+[3]data1rev!Y466</f>
        <v>0</v>
      </c>
      <c r="AB467" s="9"/>
      <c r="AC467" s="9"/>
      <c r="AD467" s="9"/>
      <c r="AE467" s="9"/>
      <c r="AF467" s="9"/>
      <c r="AG467" s="9"/>
      <c r="AH467" s="9"/>
      <c r="AI467" s="9"/>
      <c r="AJ467" s="9"/>
      <c r="AK467" s="1"/>
      <c r="AL467" s="1" t="e">
        <f aca="false">SUMPRODUCT(B467:AJ467,PVCapPrice)</f>
        <v>#DIV/0!</v>
      </c>
      <c r="AM467" s="1"/>
      <c r="AN467" s="1"/>
      <c r="AO467" s="1"/>
      <c r="AP467" s="1"/>
      <c r="AQ467" s="1"/>
    </row>
    <row r="468" customFormat="false" ht="11.25" hidden="false" customHeight="false" outlineLevel="0" collapsed="false">
      <c r="A468" s="1" t="n">
        <v>466</v>
      </c>
      <c r="B468" s="16"/>
      <c r="C468" s="8" t="n">
        <f aca="false">+[3]data1rev!A467</f>
        <v>21687.04</v>
      </c>
      <c r="D468" s="8" t="n">
        <f aca="false">+[3]data1rev!B467</f>
        <v>15575.226</v>
      </c>
      <c r="E468" s="8" t="n">
        <f aca="false">+[3]data1rev!C467</f>
        <v>13222.39</v>
      </c>
      <c r="F468" s="8" t="n">
        <f aca="false">+[3]data1rev!D467</f>
        <v>13061.89</v>
      </c>
      <c r="G468" s="8" t="n">
        <f aca="false">+[3]data1rev!E467</f>
        <v>13061.89</v>
      </c>
      <c r="H468" s="8" t="n">
        <f aca="false">+[3]data1rev!F467</f>
        <v>10821.156</v>
      </c>
      <c r="I468" s="8" t="n">
        <f aca="false">+[3]data1rev!G467</f>
        <v>10791.59</v>
      </c>
      <c r="J468" s="8" t="n">
        <f aca="false">+[3]data1rev!H467</f>
        <v>10791.59</v>
      </c>
      <c r="K468" s="8" t="n">
        <f aca="false">+[3]data1rev!I467</f>
        <v>10791.59</v>
      </c>
      <c r="L468" s="8" t="n">
        <f aca="false">+[3]data1rev!J467</f>
        <v>10821.156</v>
      </c>
      <c r="M468" s="8" t="n">
        <f aca="false">+[3]data1rev!K467</f>
        <v>10791.59</v>
      </c>
      <c r="N468" s="8" t="n">
        <f aca="false">+[3]data1rev!L467</f>
        <v>10791.59</v>
      </c>
      <c r="O468" s="8" t="n">
        <f aca="false">+[3]data1rev!M467</f>
        <v>10275.62</v>
      </c>
      <c r="P468" s="8" t="n">
        <f aca="false">+[3]data1rev!N467</f>
        <v>10129.416</v>
      </c>
      <c r="Q468" s="8" t="n">
        <f aca="false">+[3]data1rev!O467</f>
        <v>10101.74</v>
      </c>
      <c r="R468" s="8" t="n">
        <f aca="false">+[3]data1rev!P467</f>
        <v>0</v>
      </c>
      <c r="S468" s="8" t="n">
        <f aca="false">+[3]data1rev!Q467</f>
        <v>0</v>
      </c>
      <c r="T468" s="8" t="n">
        <f aca="false">+[3]data1rev!R467</f>
        <v>0</v>
      </c>
      <c r="U468" s="8" t="n">
        <f aca="false">+[3]data1rev!S467</f>
        <v>0</v>
      </c>
      <c r="V468" s="8" t="n">
        <f aca="false">+[3]data1rev!T467</f>
        <v>0</v>
      </c>
      <c r="W468" s="8" t="n">
        <f aca="false">+[3]data1rev!U467</f>
        <v>0</v>
      </c>
      <c r="X468" s="8" t="n">
        <f aca="false">+[3]data1rev!V467</f>
        <v>0</v>
      </c>
      <c r="Y468" s="8" t="n">
        <f aca="false">+[3]data1rev!W467</f>
        <v>0</v>
      </c>
      <c r="Z468" s="8" t="n">
        <f aca="false">+[3]data1rev!X467</f>
        <v>0</v>
      </c>
      <c r="AA468" s="8" t="n">
        <f aca="false">+[3]data1rev!Y467</f>
        <v>0</v>
      </c>
      <c r="AB468" s="9"/>
      <c r="AC468" s="9"/>
      <c r="AD468" s="9"/>
      <c r="AE468" s="9"/>
      <c r="AF468" s="9"/>
      <c r="AG468" s="9"/>
      <c r="AH468" s="9"/>
      <c r="AI468" s="9"/>
      <c r="AJ468" s="9"/>
      <c r="AK468" s="1"/>
      <c r="AL468" s="1" t="e">
        <f aca="false">SUMPRODUCT(B468:AJ468,PVCapPrice)</f>
        <v>#DIV/0!</v>
      </c>
      <c r="AM468" s="1"/>
      <c r="AN468" s="1"/>
      <c r="AO468" s="1"/>
      <c r="AP468" s="1"/>
      <c r="AQ468" s="1"/>
    </row>
    <row r="469" customFormat="false" ht="11.25" hidden="false" customHeight="false" outlineLevel="0" collapsed="false">
      <c r="A469" s="1" t="n">
        <v>467</v>
      </c>
      <c r="B469" s="16"/>
      <c r="C469" s="8" t="n">
        <f aca="false">+[3]data1rev!A468</f>
        <v>21687.04</v>
      </c>
      <c r="D469" s="8" t="n">
        <f aca="false">+[3]data1rev!B468</f>
        <v>15575.226</v>
      </c>
      <c r="E469" s="8" t="n">
        <f aca="false">+[3]data1rev!C468</f>
        <v>13222.39</v>
      </c>
      <c r="F469" s="8" t="n">
        <f aca="false">+[3]data1rev!D468</f>
        <v>13061.89</v>
      </c>
      <c r="G469" s="8" t="n">
        <f aca="false">+[3]data1rev!E468</f>
        <v>13061.89</v>
      </c>
      <c r="H469" s="8" t="n">
        <f aca="false">+[3]data1rev!F468</f>
        <v>10821.156</v>
      </c>
      <c r="I469" s="8" t="n">
        <f aca="false">+[3]data1rev!G468</f>
        <v>10791.59</v>
      </c>
      <c r="J469" s="8" t="n">
        <f aca="false">+[3]data1rev!H468</f>
        <v>10791.59</v>
      </c>
      <c r="K469" s="8" t="n">
        <f aca="false">+[3]data1rev!I468</f>
        <v>10791.59</v>
      </c>
      <c r="L469" s="8" t="n">
        <f aca="false">+[3]data1rev!J468</f>
        <v>10821.156</v>
      </c>
      <c r="M469" s="8" t="n">
        <f aca="false">+[3]data1rev!K468</f>
        <v>10791.59</v>
      </c>
      <c r="N469" s="8" t="n">
        <f aca="false">+[3]data1rev!L468</f>
        <v>10791.59</v>
      </c>
      <c r="O469" s="8" t="n">
        <f aca="false">+[3]data1rev!M468</f>
        <v>10275.62</v>
      </c>
      <c r="P469" s="8" t="n">
        <f aca="false">+[3]data1rev!N468</f>
        <v>10129.416</v>
      </c>
      <c r="Q469" s="8" t="n">
        <f aca="false">+[3]data1rev!O468</f>
        <v>10101.74</v>
      </c>
      <c r="R469" s="8" t="n">
        <f aca="false">+[3]data1rev!P468</f>
        <v>0</v>
      </c>
      <c r="S469" s="8" t="n">
        <f aca="false">+[3]data1rev!Q468</f>
        <v>0</v>
      </c>
      <c r="T469" s="8" t="n">
        <f aca="false">+[3]data1rev!R468</f>
        <v>0</v>
      </c>
      <c r="U469" s="8" t="n">
        <f aca="false">+[3]data1rev!S468</f>
        <v>0</v>
      </c>
      <c r="V469" s="8" t="n">
        <f aca="false">+[3]data1rev!T468</f>
        <v>0</v>
      </c>
      <c r="W469" s="8" t="n">
        <f aca="false">+[3]data1rev!U468</f>
        <v>0</v>
      </c>
      <c r="X469" s="8" t="n">
        <f aca="false">+[3]data1rev!V468</f>
        <v>0</v>
      </c>
      <c r="Y469" s="8" t="n">
        <f aca="false">+[3]data1rev!W468</f>
        <v>0</v>
      </c>
      <c r="Z469" s="8" t="n">
        <f aca="false">+[3]data1rev!X468</f>
        <v>0</v>
      </c>
      <c r="AA469" s="8" t="n">
        <f aca="false">+[3]data1rev!Y468</f>
        <v>0</v>
      </c>
      <c r="AB469" s="9"/>
      <c r="AC469" s="9"/>
      <c r="AD469" s="9"/>
      <c r="AE469" s="9"/>
      <c r="AF469" s="9"/>
      <c r="AG469" s="9"/>
      <c r="AH469" s="9"/>
      <c r="AI469" s="9"/>
      <c r="AJ469" s="9"/>
      <c r="AK469" s="1"/>
      <c r="AL469" s="1" t="e">
        <f aca="false">SUMPRODUCT(B469:AJ469,PVCapPrice)</f>
        <v>#DIV/0!</v>
      </c>
      <c r="AM469" s="1"/>
      <c r="AN469" s="1"/>
      <c r="AO469" s="1"/>
      <c r="AP469" s="1"/>
      <c r="AQ469" s="1"/>
    </row>
    <row r="470" customFormat="false" ht="11.25" hidden="false" customHeight="false" outlineLevel="0" collapsed="false">
      <c r="A470" s="1" t="n">
        <v>468</v>
      </c>
      <c r="B470" s="16"/>
      <c r="C470" s="8" t="n">
        <f aca="false">+[3]data1rev!A469</f>
        <v>21687.04</v>
      </c>
      <c r="D470" s="8" t="n">
        <f aca="false">+[3]data1rev!B469</f>
        <v>15575.226</v>
      </c>
      <c r="E470" s="8" t="n">
        <f aca="false">+[3]data1rev!C469</f>
        <v>13222.39</v>
      </c>
      <c r="F470" s="8" t="n">
        <f aca="false">+[3]data1rev!D469</f>
        <v>13061.89</v>
      </c>
      <c r="G470" s="8" t="n">
        <f aca="false">+[3]data1rev!E469</f>
        <v>13061.89</v>
      </c>
      <c r="H470" s="8" t="n">
        <f aca="false">+[3]data1rev!F469</f>
        <v>10821.156</v>
      </c>
      <c r="I470" s="8" t="n">
        <f aca="false">+[3]data1rev!G469</f>
        <v>10791.59</v>
      </c>
      <c r="J470" s="8" t="n">
        <f aca="false">+[3]data1rev!H469</f>
        <v>10791.59</v>
      </c>
      <c r="K470" s="8" t="n">
        <f aca="false">+[3]data1rev!I469</f>
        <v>10791.59</v>
      </c>
      <c r="L470" s="8" t="n">
        <f aca="false">+[3]data1rev!J469</f>
        <v>10821.156</v>
      </c>
      <c r="M470" s="8" t="n">
        <f aca="false">+[3]data1rev!K469</f>
        <v>10791.59</v>
      </c>
      <c r="N470" s="8" t="n">
        <f aca="false">+[3]data1rev!L469</f>
        <v>10791.59</v>
      </c>
      <c r="O470" s="8" t="n">
        <f aca="false">+[3]data1rev!M469</f>
        <v>10275.62</v>
      </c>
      <c r="P470" s="8" t="n">
        <f aca="false">+[3]data1rev!N469</f>
        <v>10129.416</v>
      </c>
      <c r="Q470" s="8" t="n">
        <f aca="false">+[3]data1rev!O469</f>
        <v>10101.74</v>
      </c>
      <c r="R470" s="8" t="n">
        <f aca="false">+[3]data1rev!P469</f>
        <v>0</v>
      </c>
      <c r="S470" s="8" t="n">
        <f aca="false">+[3]data1rev!Q469</f>
        <v>0</v>
      </c>
      <c r="T470" s="8" t="n">
        <f aca="false">+[3]data1rev!R469</f>
        <v>0</v>
      </c>
      <c r="U470" s="8" t="n">
        <f aca="false">+[3]data1rev!S469</f>
        <v>0</v>
      </c>
      <c r="V470" s="8" t="n">
        <f aca="false">+[3]data1rev!T469</f>
        <v>0</v>
      </c>
      <c r="W470" s="8" t="n">
        <f aca="false">+[3]data1rev!U469</f>
        <v>0</v>
      </c>
      <c r="X470" s="8" t="n">
        <f aca="false">+[3]data1rev!V469</f>
        <v>0</v>
      </c>
      <c r="Y470" s="8" t="n">
        <f aca="false">+[3]data1rev!W469</f>
        <v>0</v>
      </c>
      <c r="Z470" s="8" t="n">
        <f aca="false">+[3]data1rev!X469</f>
        <v>0</v>
      </c>
      <c r="AA470" s="8" t="n">
        <f aca="false">+[3]data1rev!Y469</f>
        <v>0</v>
      </c>
      <c r="AB470" s="9"/>
      <c r="AC470" s="9"/>
      <c r="AD470" s="9"/>
      <c r="AE470" s="9"/>
      <c r="AF470" s="9"/>
      <c r="AG470" s="9"/>
      <c r="AH470" s="9"/>
      <c r="AI470" s="9"/>
      <c r="AJ470" s="9"/>
      <c r="AK470" s="1"/>
      <c r="AL470" s="1" t="e">
        <f aca="false">SUMPRODUCT(B470:AJ470,PVCapPrice)</f>
        <v>#DIV/0!</v>
      </c>
      <c r="AM470" s="1"/>
      <c r="AN470" s="1"/>
      <c r="AO470" s="1"/>
      <c r="AP470" s="1"/>
      <c r="AQ470" s="1"/>
    </row>
    <row r="471" customFormat="false" ht="11.25" hidden="false" customHeight="false" outlineLevel="0" collapsed="false">
      <c r="A471" s="1" t="n">
        <v>469</v>
      </c>
      <c r="B471" s="16"/>
      <c r="C471" s="8" t="n">
        <f aca="false">+[3]data1rev!A470</f>
        <v>21687.04</v>
      </c>
      <c r="D471" s="8" t="n">
        <f aca="false">+[3]data1rev!B470</f>
        <v>15575.226</v>
      </c>
      <c r="E471" s="8" t="n">
        <f aca="false">+[3]data1rev!C470</f>
        <v>13222.39</v>
      </c>
      <c r="F471" s="8" t="n">
        <f aca="false">+[3]data1rev!D470</f>
        <v>13061.89</v>
      </c>
      <c r="G471" s="8" t="n">
        <f aca="false">+[3]data1rev!E470</f>
        <v>13061.89</v>
      </c>
      <c r="H471" s="8" t="n">
        <f aca="false">+[3]data1rev!F470</f>
        <v>10821.156</v>
      </c>
      <c r="I471" s="8" t="n">
        <f aca="false">+[3]data1rev!G470</f>
        <v>10791.59</v>
      </c>
      <c r="J471" s="8" t="n">
        <f aca="false">+[3]data1rev!H470</f>
        <v>10791.59</v>
      </c>
      <c r="K471" s="8" t="n">
        <f aca="false">+[3]data1rev!I470</f>
        <v>10791.59</v>
      </c>
      <c r="L471" s="8" t="n">
        <f aca="false">+[3]data1rev!J470</f>
        <v>10821.156</v>
      </c>
      <c r="M471" s="8" t="n">
        <f aca="false">+[3]data1rev!K470</f>
        <v>10791.59</v>
      </c>
      <c r="N471" s="8" t="n">
        <f aca="false">+[3]data1rev!L470</f>
        <v>10791.59</v>
      </c>
      <c r="O471" s="8" t="n">
        <f aca="false">+[3]data1rev!M470</f>
        <v>10275.62</v>
      </c>
      <c r="P471" s="8" t="n">
        <f aca="false">+[3]data1rev!N470</f>
        <v>10129.416</v>
      </c>
      <c r="Q471" s="8" t="n">
        <f aca="false">+[3]data1rev!O470</f>
        <v>10101.74</v>
      </c>
      <c r="R471" s="8" t="n">
        <f aca="false">+[3]data1rev!P470</f>
        <v>0</v>
      </c>
      <c r="S471" s="8" t="n">
        <f aca="false">+[3]data1rev!Q470</f>
        <v>0</v>
      </c>
      <c r="T471" s="8" t="n">
        <f aca="false">+[3]data1rev!R470</f>
        <v>0</v>
      </c>
      <c r="U471" s="8" t="n">
        <f aca="false">+[3]data1rev!S470</f>
        <v>0</v>
      </c>
      <c r="V471" s="8" t="n">
        <f aca="false">+[3]data1rev!T470</f>
        <v>0</v>
      </c>
      <c r="W471" s="8" t="n">
        <f aca="false">+[3]data1rev!U470</f>
        <v>0</v>
      </c>
      <c r="X471" s="8" t="n">
        <f aca="false">+[3]data1rev!V470</f>
        <v>0</v>
      </c>
      <c r="Y471" s="8" t="n">
        <f aca="false">+[3]data1rev!W470</f>
        <v>0</v>
      </c>
      <c r="Z471" s="8" t="n">
        <f aca="false">+[3]data1rev!X470</f>
        <v>0</v>
      </c>
      <c r="AA471" s="8" t="n">
        <f aca="false">+[3]data1rev!Y470</f>
        <v>0</v>
      </c>
      <c r="AB471" s="9"/>
      <c r="AC471" s="9"/>
      <c r="AD471" s="9"/>
      <c r="AE471" s="9"/>
      <c r="AF471" s="9"/>
      <c r="AG471" s="9"/>
      <c r="AH471" s="9"/>
      <c r="AI471" s="9"/>
      <c r="AJ471" s="9"/>
      <c r="AK471" s="1"/>
      <c r="AL471" s="1" t="e">
        <f aca="false">SUMPRODUCT(B471:AJ471,PVCapPrice)</f>
        <v>#DIV/0!</v>
      </c>
      <c r="AM471" s="1"/>
      <c r="AN471" s="1"/>
      <c r="AO471" s="1"/>
      <c r="AP471" s="1"/>
      <c r="AQ471" s="1"/>
    </row>
    <row r="472" customFormat="false" ht="11.25" hidden="false" customHeight="false" outlineLevel="0" collapsed="false">
      <c r="A472" s="1" t="n">
        <v>470</v>
      </c>
      <c r="B472" s="16"/>
      <c r="C472" s="8" t="n">
        <f aca="false">+[3]data1rev!A471</f>
        <v>21687.04</v>
      </c>
      <c r="D472" s="8" t="n">
        <f aca="false">+[3]data1rev!B471</f>
        <v>15575.226</v>
      </c>
      <c r="E472" s="8" t="n">
        <f aca="false">+[3]data1rev!C471</f>
        <v>13222.39</v>
      </c>
      <c r="F472" s="8" t="n">
        <f aca="false">+[3]data1rev!D471</f>
        <v>13061.89</v>
      </c>
      <c r="G472" s="8" t="n">
        <f aca="false">+[3]data1rev!E471</f>
        <v>13061.89</v>
      </c>
      <c r="H472" s="8" t="n">
        <f aca="false">+[3]data1rev!F471</f>
        <v>10821.156</v>
      </c>
      <c r="I472" s="8" t="n">
        <f aca="false">+[3]data1rev!G471</f>
        <v>10791.59</v>
      </c>
      <c r="J472" s="8" t="n">
        <f aca="false">+[3]data1rev!H471</f>
        <v>10791.59</v>
      </c>
      <c r="K472" s="8" t="n">
        <f aca="false">+[3]data1rev!I471</f>
        <v>10791.59</v>
      </c>
      <c r="L472" s="8" t="n">
        <f aca="false">+[3]data1rev!J471</f>
        <v>10821.156</v>
      </c>
      <c r="M472" s="8" t="n">
        <f aca="false">+[3]data1rev!K471</f>
        <v>10791.59</v>
      </c>
      <c r="N472" s="8" t="n">
        <f aca="false">+[3]data1rev!L471</f>
        <v>10791.59</v>
      </c>
      <c r="O472" s="8" t="n">
        <f aca="false">+[3]data1rev!M471</f>
        <v>10275.62</v>
      </c>
      <c r="P472" s="8" t="n">
        <f aca="false">+[3]data1rev!N471</f>
        <v>10129.416</v>
      </c>
      <c r="Q472" s="8" t="n">
        <f aca="false">+[3]data1rev!O471</f>
        <v>10101.74</v>
      </c>
      <c r="R472" s="8" t="n">
        <f aca="false">+[3]data1rev!P471</f>
        <v>0</v>
      </c>
      <c r="S472" s="8" t="n">
        <f aca="false">+[3]data1rev!Q471</f>
        <v>0</v>
      </c>
      <c r="T472" s="8" t="n">
        <f aca="false">+[3]data1rev!R471</f>
        <v>0</v>
      </c>
      <c r="U472" s="8" t="n">
        <f aca="false">+[3]data1rev!S471</f>
        <v>0</v>
      </c>
      <c r="V472" s="8" t="n">
        <f aca="false">+[3]data1rev!T471</f>
        <v>0</v>
      </c>
      <c r="W472" s="8" t="n">
        <f aca="false">+[3]data1rev!U471</f>
        <v>0</v>
      </c>
      <c r="X472" s="8" t="n">
        <f aca="false">+[3]data1rev!V471</f>
        <v>0</v>
      </c>
      <c r="Y472" s="8" t="n">
        <f aca="false">+[3]data1rev!W471</f>
        <v>0</v>
      </c>
      <c r="Z472" s="8" t="n">
        <f aca="false">+[3]data1rev!X471</f>
        <v>0</v>
      </c>
      <c r="AA472" s="8" t="n">
        <f aca="false">+[3]data1rev!Y471</f>
        <v>0</v>
      </c>
      <c r="AB472" s="9"/>
      <c r="AC472" s="9"/>
      <c r="AD472" s="9"/>
      <c r="AE472" s="9"/>
      <c r="AF472" s="9"/>
      <c r="AG472" s="9"/>
      <c r="AH472" s="9"/>
      <c r="AI472" s="9"/>
      <c r="AJ472" s="9"/>
      <c r="AK472" s="1"/>
      <c r="AL472" s="1" t="e">
        <f aca="false">SUMPRODUCT(B472:AJ472,PVCapPrice)</f>
        <v>#DIV/0!</v>
      </c>
      <c r="AM472" s="1"/>
      <c r="AN472" s="1"/>
      <c r="AO472" s="1"/>
      <c r="AP472" s="1"/>
      <c r="AQ472" s="1"/>
    </row>
    <row r="473" customFormat="false" ht="11.25" hidden="false" customHeight="false" outlineLevel="0" collapsed="false">
      <c r="A473" s="1" t="n">
        <v>471</v>
      </c>
      <c r="B473" s="16"/>
      <c r="C473" s="8" t="n">
        <f aca="false">+[3]data1rev!A472</f>
        <v>21687.04</v>
      </c>
      <c r="D473" s="8" t="n">
        <f aca="false">+[3]data1rev!B472</f>
        <v>15575.226</v>
      </c>
      <c r="E473" s="8" t="n">
        <f aca="false">+[3]data1rev!C472</f>
        <v>13222.39</v>
      </c>
      <c r="F473" s="8" t="n">
        <f aca="false">+[3]data1rev!D472</f>
        <v>13061.89</v>
      </c>
      <c r="G473" s="8" t="n">
        <f aca="false">+[3]data1rev!E472</f>
        <v>13061.89</v>
      </c>
      <c r="H473" s="8" t="n">
        <f aca="false">+[3]data1rev!F472</f>
        <v>10821.156</v>
      </c>
      <c r="I473" s="8" t="n">
        <f aca="false">+[3]data1rev!G472</f>
        <v>10791.59</v>
      </c>
      <c r="J473" s="8" t="n">
        <f aca="false">+[3]data1rev!H472</f>
        <v>10791.59</v>
      </c>
      <c r="K473" s="8" t="n">
        <f aca="false">+[3]data1rev!I472</f>
        <v>10791.59</v>
      </c>
      <c r="L473" s="8" t="n">
        <f aca="false">+[3]data1rev!J472</f>
        <v>10821.156</v>
      </c>
      <c r="M473" s="8" t="n">
        <f aca="false">+[3]data1rev!K472</f>
        <v>10791.59</v>
      </c>
      <c r="N473" s="8" t="n">
        <f aca="false">+[3]data1rev!L472</f>
        <v>10791.59</v>
      </c>
      <c r="O473" s="8" t="n">
        <f aca="false">+[3]data1rev!M472</f>
        <v>10275.62</v>
      </c>
      <c r="P473" s="8" t="n">
        <f aca="false">+[3]data1rev!N472</f>
        <v>10129.416</v>
      </c>
      <c r="Q473" s="8" t="n">
        <f aca="false">+[3]data1rev!O472</f>
        <v>10101.74</v>
      </c>
      <c r="R473" s="8" t="n">
        <f aca="false">+[3]data1rev!P472</f>
        <v>0</v>
      </c>
      <c r="S473" s="8" t="n">
        <f aca="false">+[3]data1rev!Q472</f>
        <v>0</v>
      </c>
      <c r="T473" s="8" t="n">
        <f aca="false">+[3]data1rev!R472</f>
        <v>0</v>
      </c>
      <c r="U473" s="8" t="n">
        <f aca="false">+[3]data1rev!S472</f>
        <v>0</v>
      </c>
      <c r="V473" s="8" t="n">
        <f aca="false">+[3]data1rev!T472</f>
        <v>0</v>
      </c>
      <c r="W473" s="8" t="n">
        <f aca="false">+[3]data1rev!U472</f>
        <v>0</v>
      </c>
      <c r="X473" s="8" t="n">
        <f aca="false">+[3]data1rev!V472</f>
        <v>0</v>
      </c>
      <c r="Y473" s="8" t="n">
        <f aca="false">+[3]data1rev!W472</f>
        <v>0</v>
      </c>
      <c r="Z473" s="8" t="n">
        <f aca="false">+[3]data1rev!X472</f>
        <v>0</v>
      </c>
      <c r="AA473" s="8" t="n">
        <f aca="false">+[3]data1rev!Y472</f>
        <v>0</v>
      </c>
      <c r="AB473" s="9"/>
      <c r="AC473" s="9"/>
      <c r="AD473" s="9"/>
      <c r="AE473" s="9"/>
      <c r="AF473" s="9"/>
      <c r="AG473" s="9"/>
      <c r="AH473" s="9"/>
      <c r="AI473" s="9"/>
      <c r="AJ473" s="9"/>
      <c r="AK473" s="1"/>
      <c r="AL473" s="1" t="e">
        <f aca="false">SUMPRODUCT(B473:AJ473,PVCapPrice)</f>
        <v>#DIV/0!</v>
      </c>
      <c r="AM473" s="1"/>
      <c r="AN473" s="1"/>
      <c r="AO473" s="1"/>
      <c r="AP473" s="1"/>
      <c r="AQ473" s="1"/>
    </row>
    <row r="474" customFormat="false" ht="11.25" hidden="false" customHeight="false" outlineLevel="0" collapsed="false">
      <c r="A474" s="1" t="n">
        <v>472</v>
      </c>
      <c r="B474" s="16"/>
      <c r="C474" s="8" t="n">
        <f aca="false">+[3]data1rev!A473</f>
        <v>21687.04</v>
      </c>
      <c r="D474" s="8" t="n">
        <f aca="false">+[3]data1rev!B473</f>
        <v>15575.226</v>
      </c>
      <c r="E474" s="8" t="n">
        <f aca="false">+[3]data1rev!C473</f>
        <v>13222.39</v>
      </c>
      <c r="F474" s="8" t="n">
        <f aca="false">+[3]data1rev!D473</f>
        <v>13061.89</v>
      </c>
      <c r="G474" s="8" t="n">
        <f aca="false">+[3]data1rev!E473</f>
        <v>13061.89</v>
      </c>
      <c r="H474" s="8" t="n">
        <f aca="false">+[3]data1rev!F473</f>
        <v>10821.156</v>
      </c>
      <c r="I474" s="8" t="n">
        <f aca="false">+[3]data1rev!G473</f>
        <v>10791.59</v>
      </c>
      <c r="J474" s="8" t="n">
        <f aca="false">+[3]data1rev!H473</f>
        <v>10791.59</v>
      </c>
      <c r="K474" s="8" t="n">
        <f aca="false">+[3]data1rev!I473</f>
        <v>10791.59</v>
      </c>
      <c r="L474" s="8" t="n">
        <f aca="false">+[3]data1rev!J473</f>
        <v>10821.156</v>
      </c>
      <c r="M474" s="8" t="n">
        <f aca="false">+[3]data1rev!K473</f>
        <v>10791.59</v>
      </c>
      <c r="N474" s="8" t="n">
        <f aca="false">+[3]data1rev!L473</f>
        <v>10791.59</v>
      </c>
      <c r="O474" s="8" t="n">
        <f aca="false">+[3]data1rev!M473</f>
        <v>10275.62</v>
      </c>
      <c r="P474" s="8" t="n">
        <f aca="false">+[3]data1rev!N473</f>
        <v>10129.416</v>
      </c>
      <c r="Q474" s="8" t="n">
        <f aca="false">+[3]data1rev!O473</f>
        <v>10101.74</v>
      </c>
      <c r="R474" s="8" t="n">
        <f aca="false">+[3]data1rev!P473</f>
        <v>0</v>
      </c>
      <c r="S474" s="8" t="n">
        <f aca="false">+[3]data1rev!Q473</f>
        <v>0</v>
      </c>
      <c r="T474" s="8" t="n">
        <f aca="false">+[3]data1rev!R473</f>
        <v>0</v>
      </c>
      <c r="U474" s="8" t="n">
        <f aca="false">+[3]data1rev!S473</f>
        <v>0</v>
      </c>
      <c r="V474" s="8" t="n">
        <f aca="false">+[3]data1rev!T473</f>
        <v>0</v>
      </c>
      <c r="W474" s="8" t="n">
        <f aca="false">+[3]data1rev!U473</f>
        <v>0</v>
      </c>
      <c r="X474" s="8" t="n">
        <f aca="false">+[3]data1rev!V473</f>
        <v>0</v>
      </c>
      <c r="Y474" s="8" t="n">
        <f aca="false">+[3]data1rev!W473</f>
        <v>0</v>
      </c>
      <c r="Z474" s="8" t="n">
        <f aca="false">+[3]data1rev!X473</f>
        <v>0</v>
      </c>
      <c r="AA474" s="8" t="n">
        <f aca="false">+[3]data1rev!Y473</f>
        <v>0</v>
      </c>
      <c r="AB474" s="9"/>
      <c r="AC474" s="9"/>
      <c r="AD474" s="9"/>
      <c r="AE474" s="9"/>
      <c r="AF474" s="9"/>
      <c r="AG474" s="9"/>
      <c r="AH474" s="9"/>
      <c r="AI474" s="9"/>
      <c r="AJ474" s="9"/>
      <c r="AK474" s="1"/>
      <c r="AL474" s="1" t="e">
        <f aca="false">SUMPRODUCT(B474:AJ474,PVCapPrice)</f>
        <v>#DIV/0!</v>
      </c>
      <c r="AM474" s="1"/>
      <c r="AN474" s="1"/>
      <c r="AO474" s="1"/>
      <c r="AP474" s="1"/>
      <c r="AQ474" s="1"/>
    </row>
    <row r="475" customFormat="false" ht="11.25" hidden="false" customHeight="false" outlineLevel="0" collapsed="false">
      <c r="A475" s="1" t="n">
        <v>473</v>
      </c>
      <c r="B475" s="16"/>
      <c r="C475" s="8" t="n">
        <f aca="false">+[3]data1rev!A474</f>
        <v>21687.04</v>
      </c>
      <c r="D475" s="8" t="n">
        <f aca="false">+[3]data1rev!B474</f>
        <v>15575.226</v>
      </c>
      <c r="E475" s="8" t="n">
        <f aca="false">+[3]data1rev!C474</f>
        <v>13222.39</v>
      </c>
      <c r="F475" s="8" t="n">
        <f aca="false">+[3]data1rev!D474</f>
        <v>13061.89</v>
      </c>
      <c r="G475" s="8" t="n">
        <f aca="false">+[3]data1rev!E474</f>
        <v>13061.89</v>
      </c>
      <c r="H475" s="8" t="n">
        <f aca="false">+[3]data1rev!F474</f>
        <v>10821.156</v>
      </c>
      <c r="I475" s="8" t="n">
        <f aca="false">+[3]data1rev!G474</f>
        <v>10791.59</v>
      </c>
      <c r="J475" s="8" t="n">
        <f aca="false">+[3]data1rev!H474</f>
        <v>10791.59</v>
      </c>
      <c r="K475" s="8" t="n">
        <f aca="false">+[3]data1rev!I474</f>
        <v>10791.59</v>
      </c>
      <c r="L475" s="8" t="n">
        <f aca="false">+[3]data1rev!J474</f>
        <v>10821.156</v>
      </c>
      <c r="M475" s="8" t="n">
        <f aca="false">+[3]data1rev!K474</f>
        <v>10791.59</v>
      </c>
      <c r="N475" s="8" t="n">
        <f aca="false">+[3]data1rev!L474</f>
        <v>10791.59</v>
      </c>
      <c r="O475" s="8" t="n">
        <f aca="false">+[3]data1rev!M474</f>
        <v>10275.62</v>
      </c>
      <c r="P475" s="8" t="n">
        <f aca="false">+[3]data1rev!N474</f>
        <v>10129.416</v>
      </c>
      <c r="Q475" s="8" t="n">
        <f aca="false">+[3]data1rev!O474</f>
        <v>10101.74</v>
      </c>
      <c r="R475" s="8" t="n">
        <f aca="false">+[3]data1rev!P474</f>
        <v>0</v>
      </c>
      <c r="S475" s="8" t="n">
        <f aca="false">+[3]data1rev!Q474</f>
        <v>0</v>
      </c>
      <c r="T475" s="8" t="n">
        <f aca="false">+[3]data1rev!R474</f>
        <v>0</v>
      </c>
      <c r="U475" s="8" t="n">
        <f aca="false">+[3]data1rev!S474</f>
        <v>0</v>
      </c>
      <c r="V475" s="8" t="n">
        <f aca="false">+[3]data1rev!T474</f>
        <v>0</v>
      </c>
      <c r="W475" s="8" t="n">
        <f aca="false">+[3]data1rev!U474</f>
        <v>0</v>
      </c>
      <c r="X475" s="8" t="n">
        <f aca="false">+[3]data1rev!V474</f>
        <v>0</v>
      </c>
      <c r="Y475" s="8" t="n">
        <f aca="false">+[3]data1rev!W474</f>
        <v>0</v>
      </c>
      <c r="Z475" s="8" t="n">
        <f aca="false">+[3]data1rev!X474</f>
        <v>0</v>
      </c>
      <c r="AA475" s="8" t="n">
        <f aca="false">+[3]data1rev!Y474</f>
        <v>0</v>
      </c>
      <c r="AB475" s="9"/>
      <c r="AC475" s="9"/>
      <c r="AD475" s="9"/>
      <c r="AE475" s="9"/>
      <c r="AF475" s="9"/>
      <c r="AG475" s="9"/>
      <c r="AH475" s="9"/>
      <c r="AI475" s="9"/>
      <c r="AJ475" s="9"/>
      <c r="AK475" s="1"/>
      <c r="AL475" s="1" t="e">
        <f aca="false">SUMPRODUCT(B475:AJ475,PVCapPrice)</f>
        <v>#DIV/0!</v>
      </c>
      <c r="AM475" s="1"/>
      <c r="AN475" s="1"/>
      <c r="AO475" s="1"/>
      <c r="AP475" s="1"/>
      <c r="AQ475" s="1"/>
    </row>
    <row r="476" customFormat="false" ht="11.25" hidden="false" customHeight="false" outlineLevel="0" collapsed="false">
      <c r="A476" s="1" t="n">
        <v>474</v>
      </c>
      <c r="B476" s="16"/>
      <c r="C476" s="8" t="n">
        <f aca="false">+[3]data1rev!A475</f>
        <v>21687.04</v>
      </c>
      <c r="D476" s="8" t="n">
        <f aca="false">+[3]data1rev!B475</f>
        <v>15575.226</v>
      </c>
      <c r="E476" s="8" t="n">
        <f aca="false">+[3]data1rev!C475</f>
        <v>13222.39</v>
      </c>
      <c r="F476" s="8" t="n">
        <f aca="false">+[3]data1rev!D475</f>
        <v>13061.89</v>
      </c>
      <c r="G476" s="8" t="n">
        <f aca="false">+[3]data1rev!E475</f>
        <v>13061.89</v>
      </c>
      <c r="H476" s="8" t="n">
        <f aca="false">+[3]data1rev!F475</f>
        <v>10821.156</v>
      </c>
      <c r="I476" s="8" t="n">
        <f aca="false">+[3]data1rev!G475</f>
        <v>10791.59</v>
      </c>
      <c r="J476" s="8" t="n">
        <f aca="false">+[3]data1rev!H475</f>
        <v>10791.59</v>
      </c>
      <c r="K476" s="8" t="n">
        <f aca="false">+[3]data1rev!I475</f>
        <v>10791.59</v>
      </c>
      <c r="L476" s="8" t="n">
        <f aca="false">+[3]data1rev!J475</f>
        <v>10821.156</v>
      </c>
      <c r="M476" s="8" t="n">
        <f aca="false">+[3]data1rev!K475</f>
        <v>10791.59</v>
      </c>
      <c r="N476" s="8" t="n">
        <f aca="false">+[3]data1rev!L475</f>
        <v>10791.59</v>
      </c>
      <c r="O476" s="8" t="n">
        <f aca="false">+[3]data1rev!M475</f>
        <v>10275.62</v>
      </c>
      <c r="P476" s="8" t="n">
        <f aca="false">+[3]data1rev!N475</f>
        <v>10129.416</v>
      </c>
      <c r="Q476" s="8" t="n">
        <f aca="false">+[3]data1rev!O475</f>
        <v>10101.74</v>
      </c>
      <c r="R476" s="8" t="n">
        <f aca="false">+[3]data1rev!P475</f>
        <v>0</v>
      </c>
      <c r="S476" s="8" t="n">
        <f aca="false">+[3]data1rev!Q475</f>
        <v>0</v>
      </c>
      <c r="T476" s="8" t="n">
        <f aca="false">+[3]data1rev!R475</f>
        <v>0</v>
      </c>
      <c r="U476" s="8" t="n">
        <f aca="false">+[3]data1rev!S475</f>
        <v>0</v>
      </c>
      <c r="V476" s="8" t="n">
        <f aca="false">+[3]data1rev!T475</f>
        <v>0</v>
      </c>
      <c r="W476" s="8" t="n">
        <f aca="false">+[3]data1rev!U475</f>
        <v>0</v>
      </c>
      <c r="X476" s="8" t="n">
        <f aca="false">+[3]data1rev!V475</f>
        <v>0</v>
      </c>
      <c r="Y476" s="8" t="n">
        <f aca="false">+[3]data1rev!W475</f>
        <v>0</v>
      </c>
      <c r="Z476" s="8" t="n">
        <f aca="false">+[3]data1rev!X475</f>
        <v>0</v>
      </c>
      <c r="AA476" s="8" t="n">
        <f aca="false">+[3]data1rev!Y475</f>
        <v>0</v>
      </c>
      <c r="AB476" s="9"/>
      <c r="AC476" s="9"/>
      <c r="AD476" s="9"/>
      <c r="AE476" s="9"/>
      <c r="AF476" s="9"/>
      <c r="AG476" s="9"/>
      <c r="AH476" s="9"/>
      <c r="AI476" s="9"/>
      <c r="AJ476" s="9"/>
      <c r="AK476" s="1"/>
      <c r="AL476" s="1" t="e">
        <f aca="false">SUMPRODUCT(B476:AJ476,PVCapPrice)</f>
        <v>#DIV/0!</v>
      </c>
      <c r="AM476" s="1"/>
      <c r="AN476" s="1"/>
      <c r="AO476" s="1"/>
      <c r="AP476" s="1"/>
      <c r="AQ476" s="1"/>
    </row>
    <row r="477" customFormat="false" ht="11.25" hidden="false" customHeight="false" outlineLevel="0" collapsed="false">
      <c r="A477" s="1" t="n">
        <v>475</v>
      </c>
      <c r="B477" s="16"/>
      <c r="C477" s="8" t="n">
        <f aca="false">+[3]data1rev!A476</f>
        <v>21687.04</v>
      </c>
      <c r="D477" s="8" t="n">
        <f aca="false">+[3]data1rev!B476</f>
        <v>15575.226</v>
      </c>
      <c r="E477" s="8" t="n">
        <f aca="false">+[3]data1rev!C476</f>
        <v>13222.39</v>
      </c>
      <c r="F477" s="8" t="n">
        <f aca="false">+[3]data1rev!D476</f>
        <v>13061.89</v>
      </c>
      <c r="G477" s="8" t="n">
        <f aca="false">+[3]data1rev!E476</f>
        <v>13061.89</v>
      </c>
      <c r="H477" s="8" t="n">
        <f aca="false">+[3]data1rev!F476</f>
        <v>10821.156</v>
      </c>
      <c r="I477" s="8" t="n">
        <f aca="false">+[3]data1rev!G476</f>
        <v>10791.59</v>
      </c>
      <c r="J477" s="8" t="n">
        <f aca="false">+[3]data1rev!H476</f>
        <v>10791.59</v>
      </c>
      <c r="K477" s="8" t="n">
        <f aca="false">+[3]data1rev!I476</f>
        <v>10791.59</v>
      </c>
      <c r="L477" s="8" t="n">
        <f aca="false">+[3]data1rev!J476</f>
        <v>10821.156</v>
      </c>
      <c r="M477" s="8" t="n">
        <f aca="false">+[3]data1rev!K476</f>
        <v>10791.59</v>
      </c>
      <c r="N477" s="8" t="n">
        <f aca="false">+[3]data1rev!L476</f>
        <v>10791.59</v>
      </c>
      <c r="O477" s="8" t="n">
        <f aca="false">+[3]data1rev!M476</f>
        <v>10275.62</v>
      </c>
      <c r="P477" s="8" t="n">
        <f aca="false">+[3]data1rev!N476</f>
        <v>10129.416</v>
      </c>
      <c r="Q477" s="8" t="n">
        <f aca="false">+[3]data1rev!O476</f>
        <v>10101.74</v>
      </c>
      <c r="R477" s="8" t="n">
        <f aca="false">+[3]data1rev!P476</f>
        <v>0</v>
      </c>
      <c r="S477" s="8" t="n">
        <f aca="false">+[3]data1rev!Q476</f>
        <v>0</v>
      </c>
      <c r="T477" s="8" t="n">
        <f aca="false">+[3]data1rev!R476</f>
        <v>0</v>
      </c>
      <c r="U477" s="8" t="n">
        <f aca="false">+[3]data1rev!S476</f>
        <v>0</v>
      </c>
      <c r="V477" s="8" t="n">
        <f aca="false">+[3]data1rev!T476</f>
        <v>0</v>
      </c>
      <c r="W477" s="8" t="n">
        <f aca="false">+[3]data1rev!U476</f>
        <v>0</v>
      </c>
      <c r="X477" s="8" t="n">
        <f aca="false">+[3]data1rev!V476</f>
        <v>0</v>
      </c>
      <c r="Y477" s="8" t="n">
        <f aca="false">+[3]data1rev!W476</f>
        <v>0</v>
      </c>
      <c r="Z477" s="8" t="n">
        <f aca="false">+[3]data1rev!X476</f>
        <v>0</v>
      </c>
      <c r="AA477" s="8" t="n">
        <f aca="false">+[3]data1rev!Y476</f>
        <v>0</v>
      </c>
      <c r="AB477" s="9"/>
      <c r="AC477" s="9"/>
      <c r="AD477" s="9"/>
      <c r="AE477" s="9"/>
      <c r="AF477" s="9"/>
      <c r="AG477" s="9"/>
      <c r="AH477" s="9"/>
      <c r="AI477" s="9"/>
      <c r="AJ477" s="9"/>
      <c r="AK477" s="1"/>
      <c r="AL477" s="1" t="e">
        <f aca="false">SUMPRODUCT(B477:AJ477,PVCapPrice)</f>
        <v>#DIV/0!</v>
      </c>
      <c r="AM477" s="1"/>
      <c r="AN477" s="1"/>
      <c r="AO477" s="1"/>
      <c r="AP477" s="1"/>
      <c r="AQ477" s="1"/>
    </row>
    <row r="478" customFormat="false" ht="11.25" hidden="false" customHeight="false" outlineLevel="0" collapsed="false">
      <c r="A478" s="1" t="n">
        <v>476</v>
      </c>
      <c r="B478" s="16"/>
      <c r="C478" s="8" t="n">
        <f aca="false">+[3]data1rev!A477</f>
        <v>21687.04</v>
      </c>
      <c r="D478" s="8" t="n">
        <f aca="false">+[3]data1rev!B477</f>
        <v>15575.226</v>
      </c>
      <c r="E478" s="8" t="n">
        <f aca="false">+[3]data1rev!C477</f>
        <v>13222.39</v>
      </c>
      <c r="F478" s="8" t="n">
        <f aca="false">+[3]data1rev!D477</f>
        <v>13061.89</v>
      </c>
      <c r="G478" s="8" t="n">
        <f aca="false">+[3]data1rev!E477</f>
        <v>13061.89</v>
      </c>
      <c r="H478" s="8" t="n">
        <f aca="false">+[3]data1rev!F477</f>
        <v>10821.156</v>
      </c>
      <c r="I478" s="8" t="n">
        <f aca="false">+[3]data1rev!G477</f>
        <v>10791.59</v>
      </c>
      <c r="J478" s="8" t="n">
        <f aca="false">+[3]data1rev!H477</f>
        <v>10791.59</v>
      </c>
      <c r="K478" s="8" t="n">
        <f aca="false">+[3]data1rev!I477</f>
        <v>10791.59</v>
      </c>
      <c r="L478" s="8" t="n">
        <f aca="false">+[3]data1rev!J477</f>
        <v>10821.156</v>
      </c>
      <c r="M478" s="8" t="n">
        <f aca="false">+[3]data1rev!K477</f>
        <v>10791.59</v>
      </c>
      <c r="N478" s="8" t="n">
        <f aca="false">+[3]data1rev!L477</f>
        <v>10791.59</v>
      </c>
      <c r="O478" s="8" t="n">
        <f aca="false">+[3]data1rev!M477</f>
        <v>10275.62</v>
      </c>
      <c r="P478" s="8" t="n">
        <f aca="false">+[3]data1rev!N477</f>
        <v>10129.416</v>
      </c>
      <c r="Q478" s="8" t="n">
        <f aca="false">+[3]data1rev!O477</f>
        <v>10101.74</v>
      </c>
      <c r="R478" s="8" t="n">
        <f aca="false">+[3]data1rev!P477</f>
        <v>0</v>
      </c>
      <c r="S478" s="8" t="n">
        <f aca="false">+[3]data1rev!Q477</f>
        <v>0</v>
      </c>
      <c r="T478" s="8" t="n">
        <f aca="false">+[3]data1rev!R477</f>
        <v>0</v>
      </c>
      <c r="U478" s="8" t="n">
        <f aca="false">+[3]data1rev!S477</f>
        <v>0</v>
      </c>
      <c r="V478" s="8" t="n">
        <f aca="false">+[3]data1rev!T477</f>
        <v>0</v>
      </c>
      <c r="W478" s="8" t="n">
        <f aca="false">+[3]data1rev!U477</f>
        <v>0</v>
      </c>
      <c r="X478" s="8" t="n">
        <f aca="false">+[3]data1rev!V477</f>
        <v>0</v>
      </c>
      <c r="Y478" s="8" t="n">
        <f aca="false">+[3]data1rev!W477</f>
        <v>0</v>
      </c>
      <c r="Z478" s="8" t="n">
        <f aca="false">+[3]data1rev!X477</f>
        <v>0</v>
      </c>
      <c r="AA478" s="8" t="n">
        <f aca="false">+[3]data1rev!Y477</f>
        <v>0</v>
      </c>
      <c r="AB478" s="9"/>
      <c r="AC478" s="9"/>
      <c r="AD478" s="9"/>
      <c r="AE478" s="9"/>
      <c r="AF478" s="9"/>
      <c r="AG478" s="9"/>
      <c r="AH478" s="9"/>
      <c r="AI478" s="9"/>
      <c r="AJ478" s="9"/>
      <c r="AK478" s="1"/>
      <c r="AL478" s="1" t="e">
        <f aca="false">SUMPRODUCT(B478:AJ478,PVCapPrice)</f>
        <v>#DIV/0!</v>
      </c>
      <c r="AM478" s="1"/>
      <c r="AN478" s="1"/>
      <c r="AO478" s="1"/>
      <c r="AP478" s="1"/>
      <c r="AQ478" s="1"/>
    </row>
    <row r="479" customFormat="false" ht="11.25" hidden="false" customHeight="false" outlineLevel="0" collapsed="false">
      <c r="A479" s="1" t="n">
        <v>477</v>
      </c>
      <c r="B479" s="16"/>
      <c r="C479" s="8" t="n">
        <f aca="false">+[3]data1rev!A478</f>
        <v>21687.04</v>
      </c>
      <c r="D479" s="8" t="n">
        <f aca="false">+[3]data1rev!B478</f>
        <v>15575.226</v>
      </c>
      <c r="E479" s="8" t="n">
        <f aca="false">+[3]data1rev!C478</f>
        <v>13222.39</v>
      </c>
      <c r="F479" s="8" t="n">
        <f aca="false">+[3]data1rev!D478</f>
        <v>13061.89</v>
      </c>
      <c r="G479" s="8" t="n">
        <f aca="false">+[3]data1rev!E478</f>
        <v>13061.89</v>
      </c>
      <c r="H479" s="8" t="n">
        <f aca="false">+[3]data1rev!F478</f>
        <v>10821.156</v>
      </c>
      <c r="I479" s="8" t="n">
        <f aca="false">+[3]data1rev!G478</f>
        <v>10791.59</v>
      </c>
      <c r="J479" s="8" t="n">
        <f aca="false">+[3]data1rev!H478</f>
        <v>10791.59</v>
      </c>
      <c r="K479" s="8" t="n">
        <f aca="false">+[3]data1rev!I478</f>
        <v>10791.59</v>
      </c>
      <c r="L479" s="8" t="n">
        <f aca="false">+[3]data1rev!J478</f>
        <v>10821.156</v>
      </c>
      <c r="M479" s="8" t="n">
        <f aca="false">+[3]data1rev!K478</f>
        <v>10791.59</v>
      </c>
      <c r="N479" s="8" t="n">
        <f aca="false">+[3]data1rev!L478</f>
        <v>10791.59</v>
      </c>
      <c r="O479" s="8" t="n">
        <f aca="false">+[3]data1rev!M478</f>
        <v>10275.62</v>
      </c>
      <c r="P479" s="8" t="n">
        <f aca="false">+[3]data1rev!N478</f>
        <v>10129.416</v>
      </c>
      <c r="Q479" s="8" t="n">
        <f aca="false">+[3]data1rev!O478</f>
        <v>10101.74</v>
      </c>
      <c r="R479" s="8" t="n">
        <f aca="false">+[3]data1rev!P478</f>
        <v>0</v>
      </c>
      <c r="S479" s="8" t="n">
        <f aca="false">+[3]data1rev!Q478</f>
        <v>0</v>
      </c>
      <c r="T479" s="8" t="n">
        <f aca="false">+[3]data1rev!R478</f>
        <v>0</v>
      </c>
      <c r="U479" s="8" t="n">
        <f aca="false">+[3]data1rev!S478</f>
        <v>0</v>
      </c>
      <c r="V479" s="8" t="n">
        <f aca="false">+[3]data1rev!T478</f>
        <v>0</v>
      </c>
      <c r="W479" s="8" t="n">
        <f aca="false">+[3]data1rev!U478</f>
        <v>0</v>
      </c>
      <c r="X479" s="8" t="n">
        <f aca="false">+[3]data1rev!V478</f>
        <v>0</v>
      </c>
      <c r="Y479" s="8" t="n">
        <f aca="false">+[3]data1rev!W478</f>
        <v>0</v>
      </c>
      <c r="Z479" s="8" t="n">
        <f aca="false">+[3]data1rev!X478</f>
        <v>0</v>
      </c>
      <c r="AA479" s="8" t="n">
        <f aca="false">+[3]data1rev!Y478</f>
        <v>0</v>
      </c>
      <c r="AB479" s="9"/>
      <c r="AC479" s="9"/>
      <c r="AD479" s="9"/>
      <c r="AE479" s="9"/>
      <c r="AF479" s="9"/>
      <c r="AG479" s="9"/>
      <c r="AH479" s="9"/>
      <c r="AI479" s="9"/>
      <c r="AJ479" s="9"/>
      <c r="AK479" s="1"/>
      <c r="AL479" s="1" t="e">
        <f aca="false">SUMPRODUCT(B479:AJ479,PVCapPrice)</f>
        <v>#DIV/0!</v>
      </c>
      <c r="AM479" s="1"/>
      <c r="AN479" s="1"/>
      <c r="AO479" s="1"/>
      <c r="AP479" s="1"/>
      <c r="AQ479" s="1"/>
    </row>
    <row r="480" customFormat="false" ht="11.25" hidden="false" customHeight="false" outlineLevel="0" collapsed="false">
      <c r="A480" s="1" t="n">
        <v>478</v>
      </c>
      <c r="B480" s="16"/>
      <c r="C480" s="8" t="n">
        <f aca="false">+[3]data1rev!A479</f>
        <v>21687.04</v>
      </c>
      <c r="D480" s="8" t="n">
        <f aca="false">+[3]data1rev!B479</f>
        <v>15575.226</v>
      </c>
      <c r="E480" s="8" t="n">
        <f aca="false">+[3]data1rev!C479</f>
        <v>13222.39</v>
      </c>
      <c r="F480" s="8" t="n">
        <f aca="false">+[3]data1rev!D479</f>
        <v>13061.89</v>
      </c>
      <c r="G480" s="8" t="n">
        <f aca="false">+[3]data1rev!E479</f>
        <v>13061.89</v>
      </c>
      <c r="H480" s="8" t="n">
        <f aca="false">+[3]data1rev!F479</f>
        <v>10821.156</v>
      </c>
      <c r="I480" s="8" t="n">
        <f aca="false">+[3]data1rev!G479</f>
        <v>10791.59</v>
      </c>
      <c r="J480" s="8" t="n">
        <f aca="false">+[3]data1rev!H479</f>
        <v>10791.59</v>
      </c>
      <c r="K480" s="8" t="n">
        <f aca="false">+[3]data1rev!I479</f>
        <v>10791.59</v>
      </c>
      <c r="L480" s="8" t="n">
        <f aca="false">+[3]data1rev!J479</f>
        <v>10821.156</v>
      </c>
      <c r="M480" s="8" t="n">
        <f aca="false">+[3]data1rev!K479</f>
        <v>10791.59</v>
      </c>
      <c r="N480" s="8" t="n">
        <f aca="false">+[3]data1rev!L479</f>
        <v>10791.59</v>
      </c>
      <c r="O480" s="8" t="n">
        <f aca="false">+[3]data1rev!M479</f>
        <v>10275.62</v>
      </c>
      <c r="P480" s="8" t="n">
        <f aca="false">+[3]data1rev!N479</f>
        <v>10129.416</v>
      </c>
      <c r="Q480" s="8" t="n">
        <f aca="false">+[3]data1rev!O479</f>
        <v>10101.74</v>
      </c>
      <c r="R480" s="8" t="n">
        <f aca="false">+[3]data1rev!P479</f>
        <v>0</v>
      </c>
      <c r="S480" s="8" t="n">
        <f aca="false">+[3]data1rev!Q479</f>
        <v>0</v>
      </c>
      <c r="T480" s="8" t="n">
        <f aca="false">+[3]data1rev!R479</f>
        <v>0</v>
      </c>
      <c r="U480" s="8" t="n">
        <f aca="false">+[3]data1rev!S479</f>
        <v>0</v>
      </c>
      <c r="V480" s="8" t="n">
        <f aca="false">+[3]data1rev!T479</f>
        <v>0</v>
      </c>
      <c r="W480" s="8" t="n">
        <f aca="false">+[3]data1rev!U479</f>
        <v>0</v>
      </c>
      <c r="X480" s="8" t="n">
        <f aca="false">+[3]data1rev!V479</f>
        <v>0</v>
      </c>
      <c r="Y480" s="8" t="n">
        <f aca="false">+[3]data1rev!W479</f>
        <v>0</v>
      </c>
      <c r="Z480" s="8" t="n">
        <f aca="false">+[3]data1rev!X479</f>
        <v>0</v>
      </c>
      <c r="AA480" s="8" t="n">
        <f aca="false">+[3]data1rev!Y479</f>
        <v>0</v>
      </c>
      <c r="AB480" s="9"/>
      <c r="AC480" s="9"/>
      <c r="AD480" s="9"/>
      <c r="AE480" s="9"/>
      <c r="AF480" s="9"/>
      <c r="AG480" s="9"/>
      <c r="AH480" s="9"/>
      <c r="AI480" s="9"/>
      <c r="AJ480" s="9"/>
      <c r="AK480" s="1"/>
      <c r="AL480" s="1" t="e">
        <f aca="false">SUMPRODUCT(B480:AJ480,PVCapPrice)</f>
        <v>#DIV/0!</v>
      </c>
      <c r="AM480" s="1"/>
      <c r="AN480" s="1"/>
      <c r="AO480" s="1"/>
      <c r="AP480" s="1"/>
      <c r="AQ480" s="1"/>
    </row>
    <row r="481" customFormat="false" ht="11.25" hidden="false" customHeight="false" outlineLevel="0" collapsed="false">
      <c r="A481" s="1" t="n">
        <v>479</v>
      </c>
      <c r="B481" s="16"/>
      <c r="C481" s="8" t="n">
        <f aca="false">+[3]data1rev!A480</f>
        <v>21687.04</v>
      </c>
      <c r="D481" s="8" t="n">
        <f aca="false">+[3]data1rev!B480</f>
        <v>15575.226</v>
      </c>
      <c r="E481" s="8" t="n">
        <f aca="false">+[3]data1rev!C480</f>
        <v>13222.39</v>
      </c>
      <c r="F481" s="8" t="n">
        <f aca="false">+[3]data1rev!D480</f>
        <v>13061.89</v>
      </c>
      <c r="G481" s="8" t="n">
        <f aca="false">+[3]data1rev!E480</f>
        <v>13061.89</v>
      </c>
      <c r="H481" s="8" t="n">
        <f aca="false">+[3]data1rev!F480</f>
        <v>10821.156</v>
      </c>
      <c r="I481" s="8" t="n">
        <f aca="false">+[3]data1rev!G480</f>
        <v>10791.59</v>
      </c>
      <c r="J481" s="8" t="n">
        <f aca="false">+[3]data1rev!H480</f>
        <v>10791.59</v>
      </c>
      <c r="K481" s="8" t="n">
        <f aca="false">+[3]data1rev!I480</f>
        <v>10791.59</v>
      </c>
      <c r="L481" s="8" t="n">
        <f aca="false">+[3]data1rev!J480</f>
        <v>10821.156</v>
      </c>
      <c r="M481" s="8" t="n">
        <f aca="false">+[3]data1rev!K480</f>
        <v>10791.59</v>
      </c>
      <c r="N481" s="8" t="n">
        <f aca="false">+[3]data1rev!L480</f>
        <v>10791.59</v>
      </c>
      <c r="O481" s="8" t="n">
        <f aca="false">+[3]data1rev!M480</f>
        <v>10275.62</v>
      </c>
      <c r="P481" s="8" t="n">
        <f aca="false">+[3]data1rev!N480</f>
        <v>10129.416</v>
      </c>
      <c r="Q481" s="8" t="n">
        <f aca="false">+[3]data1rev!O480</f>
        <v>10101.74</v>
      </c>
      <c r="R481" s="8" t="n">
        <f aca="false">+[3]data1rev!P480</f>
        <v>0</v>
      </c>
      <c r="S481" s="8" t="n">
        <f aca="false">+[3]data1rev!Q480</f>
        <v>0</v>
      </c>
      <c r="T481" s="8" t="n">
        <f aca="false">+[3]data1rev!R480</f>
        <v>0</v>
      </c>
      <c r="U481" s="8" t="n">
        <f aca="false">+[3]data1rev!S480</f>
        <v>0</v>
      </c>
      <c r="V481" s="8" t="n">
        <f aca="false">+[3]data1rev!T480</f>
        <v>0</v>
      </c>
      <c r="W481" s="8" t="n">
        <f aca="false">+[3]data1rev!U480</f>
        <v>0</v>
      </c>
      <c r="X481" s="8" t="n">
        <f aca="false">+[3]data1rev!V480</f>
        <v>0</v>
      </c>
      <c r="Y481" s="8" t="n">
        <f aca="false">+[3]data1rev!W480</f>
        <v>0</v>
      </c>
      <c r="Z481" s="8" t="n">
        <f aca="false">+[3]data1rev!X480</f>
        <v>0</v>
      </c>
      <c r="AA481" s="8" t="n">
        <f aca="false">+[3]data1rev!Y480</f>
        <v>0</v>
      </c>
      <c r="AB481" s="9"/>
      <c r="AC481" s="9"/>
      <c r="AD481" s="9"/>
      <c r="AE481" s="9"/>
      <c r="AF481" s="9"/>
      <c r="AG481" s="9"/>
      <c r="AH481" s="9"/>
      <c r="AI481" s="9"/>
      <c r="AJ481" s="9"/>
      <c r="AK481" s="1"/>
      <c r="AL481" s="1" t="e">
        <f aca="false">SUMPRODUCT(B481:AJ481,PVCapPrice)</f>
        <v>#DIV/0!</v>
      </c>
      <c r="AM481" s="1"/>
      <c r="AN481" s="1"/>
      <c r="AO481" s="1"/>
      <c r="AP481" s="1"/>
      <c r="AQ481" s="1"/>
    </row>
    <row r="482" customFormat="false" ht="11.25" hidden="false" customHeight="false" outlineLevel="0" collapsed="false">
      <c r="A482" s="1" t="n">
        <v>480</v>
      </c>
      <c r="B482" s="16"/>
      <c r="C482" s="8" t="n">
        <f aca="false">+[3]data1rev!A481</f>
        <v>21687.04</v>
      </c>
      <c r="D482" s="8" t="n">
        <f aca="false">+[3]data1rev!B481</f>
        <v>15575.226</v>
      </c>
      <c r="E482" s="8" t="n">
        <f aca="false">+[3]data1rev!C481</f>
        <v>13222.39</v>
      </c>
      <c r="F482" s="8" t="n">
        <f aca="false">+[3]data1rev!D481</f>
        <v>13061.89</v>
      </c>
      <c r="G482" s="8" t="n">
        <f aca="false">+[3]data1rev!E481</f>
        <v>13061.89</v>
      </c>
      <c r="H482" s="8" t="n">
        <f aca="false">+[3]data1rev!F481</f>
        <v>10821.156</v>
      </c>
      <c r="I482" s="8" t="n">
        <f aca="false">+[3]data1rev!G481</f>
        <v>10791.59</v>
      </c>
      <c r="J482" s="8" t="n">
        <f aca="false">+[3]data1rev!H481</f>
        <v>10791.59</v>
      </c>
      <c r="K482" s="8" t="n">
        <f aca="false">+[3]data1rev!I481</f>
        <v>10791.59</v>
      </c>
      <c r="L482" s="8" t="n">
        <f aca="false">+[3]data1rev!J481</f>
        <v>10821.156</v>
      </c>
      <c r="M482" s="8" t="n">
        <f aca="false">+[3]data1rev!K481</f>
        <v>10791.59</v>
      </c>
      <c r="N482" s="8" t="n">
        <f aca="false">+[3]data1rev!L481</f>
        <v>10791.59</v>
      </c>
      <c r="O482" s="8" t="n">
        <f aca="false">+[3]data1rev!M481</f>
        <v>10275.62</v>
      </c>
      <c r="P482" s="8" t="n">
        <f aca="false">+[3]data1rev!N481</f>
        <v>10129.416</v>
      </c>
      <c r="Q482" s="8" t="n">
        <f aca="false">+[3]data1rev!O481</f>
        <v>10101.74</v>
      </c>
      <c r="R482" s="8" t="n">
        <f aca="false">+[3]data1rev!P481</f>
        <v>0</v>
      </c>
      <c r="S482" s="8" t="n">
        <f aca="false">+[3]data1rev!Q481</f>
        <v>0</v>
      </c>
      <c r="T482" s="8" t="n">
        <f aca="false">+[3]data1rev!R481</f>
        <v>0</v>
      </c>
      <c r="U482" s="8" t="n">
        <f aca="false">+[3]data1rev!S481</f>
        <v>0</v>
      </c>
      <c r="V482" s="8" t="n">
        <f aca="false">+[3]data1rev!T481</f>
        <v>0</v>
      </c>
      <c r="W482" s="8" t="n">
        <f aca="false">+[3]data1rev!U481</f>
        <v>0</v>
      </c>
      <c r="X482" s="8" t="n">
        <f aca="false">+[3]data1rev!V481</f>
        <v>0</v>
      </c>
      <c r="Y482" s="8" t="n">
        <f aca="false">+[3]data1rev!W481</f>
        <v>0</v>
      </c>
      <c r="Z482" s="8" t="n">
        <f aca="false">+[3]data1rev!X481</f>
        <v>0</v>
      </c>
      <c r="AA482" s="8" t="n">
        <f aca="false">+[3]data1rev!Y481</f>
        <v>0</v>
      </c>
      <c r="AB482" s="9"/>
      <c r="AC482" s="9"/>
      <c r="AD482" s="9"/>
      <c r="AE482" s="9"/>
      <c r="AF482" s="9"/>
      <c r="AG482" s="9"/>
      <c r="AH482" s="9"/>
      <c r="AI482" s="9"/>
      <c r="AJ482" s="9"/>
      <c r="AK482" s="1"/>
      <c r="AL482" s="1" t="e">
        <f aca="false">SUMPRODUCT(B482:AJ482,PVCapPrice)</f>
        <v>#DIV/0!</v>
      </c>
      <c r="AM482" s="1"/>
      <c r="AN482" s="1"/>
      <c r="AO482" s="1"/>
      <c r="AP482" s="1"/>
      <c r="AQ482" s="1"/>
    </row>
    <row r="483" customFormat="false" ht="11.25" hidden="false" customHeight="false" outlineLevel="0" collapsed="false">
      <c r="A483" s="1" t="n">
        <v>481</v>
      </c>
      <c r="B483" s="16"/>
      <c r="C483" s="8" t="n">
        <f aca="false">+[3]data1rev!A482</f>
        <v>21687.04</v>
      </c>
      <c r="D483" s="8" t="n">
        <f aca="false">+[3]data1rev!B482</f>
        <v>15575.226</v>
      </c>
      <c r="E483" s="8" t="n">
        <f aca="false">+[3]data1rev!C482</f>
        <v>13222.39</v>
      </c>
      <c r="F483" s="8" t="n">
        <f aca="false">+[3]data1rev!D482</f>
        <v>13061.89</v>
      </c>
      <c r="G483" s="8" t="n">
        <f aca="false">+[3]data1rev!E482</f>
        <v>13061.89</v>
      </c>
      <c r="H483" s="8" t="n">
        <f aca="false">+[3]data1rev!F482</f>
        <v>10821.156</v>
      </c>
      <c r="I483" s="8" t="n">
        <f aca="false">+[3]data1rev!G482</f>
        <v>10791.59</v>
      </c>
      <c r="J483" s="8" t="n">
        <f aca="false">+[3]data1rev!H482</f>
        <v>10791.59</v>
      </c>
      <c r="K483" s="8" t="n">
        <f aca="false">+[3]data1rev!I482</f>
        <v>10791.59</v>
      </c>
      <c r="L483" s="8" t="n">
        <f aca="false">+[3]data1rev!J482</f>
        <v>10821.156</v>
      </c>
      <c r="M483" s="8" t="n">
        <f aca="false">+[3]data1rev!K482</f>
        <v>10791.59</v>
      </c>
      <c r="N483" s="8" t="n">
        <f aca="false">+[3]data1rev!L482</f>
        <v>10791.59</v>
      </c>
      <c r="O483" s="8" t="n">
        <f aca="false">+[3]data1rev!M482</f>
        <v>10275.62</v>
      </c>
      <c r="P483" s="8" t="n">
        <f aca="false">+[3]data1rev!N482</f>
        <v>10129.416</v>
      </c>
      <c r="Q483" s="8" t="n">
        <f aca="false">+[3]data1rev!O482</f>
        <v>10101.74</v>
      </c>
      <c r="R483" s="8" t="n">
        <f aca="false">+[3]data1rev!P482</f>
        <v>0</v>
      </c>
      <c r="S483" s="8" t="n">
        <f aca="false">+[3]data1rev!Q482</f>
        <v>0</v>
      </c>
      <c r="T483" s="8" t="n">
        <f aca="false">+[3]data1rev!R482</f>
        <v>0</v>
      </c>
      <c r="U483" s="8" t="n">
        <f aca="false">+[3]data1rev!S482</f>
        <v>0</v>
      </c>
      <c r="V483" s="8" t="n">
        <f aca="false">+[3]data1rev!T482</f>
        <v>0</v>
      </c>
      <c r="W483" s="8" t="n">
        <f aca="false">+[3]data1rev!U482</f>
        <v>0</v>
      </c>
      <c r="X483" s="8" t="n">
        <f aca="false">+[3]data1rev!V482</f>
        <v>0</v>
      </c>
      <c r="Y483" s="8" t="n">
        <f aca="false">+[3]data1rev!W482</f>
        <v>0</v>
      </c>
      <c r="Z483" s="8" t="n">
        <f aca="false">+[3]data1rev!X482</f>
        <v>0</v>
      </c>
      <c r="AA483" s="8" t="n">
        <f aca="false">+[3]data1rev!Y482</f>
        <v>0</v>
      </c>
      <c r="AB483" s="9"/>
      <c r="AC483" s="9"/>
      <c r="AD483" s="9"/>
      <c r="AE483" s="9"/>
      <c r="AF483" s="9"/>
      <c r="AG483" s="9"/>
      <c r="AH483" s="9"/>
      <c r="AI483" s="9"/>
      <c r="AJ483" s="9"/>
      <c r="AK483" s="1"/>
      <c r="AL483" s="1" t="e">
        <f aca="false">SUMPRODUCT(B483:AJ483,PVCapPrice)</f>
        <v>#DIV/0!</v>
      </c>
      <c r="AM483" s="1"/>
      <c r="AN483" s="1"/>
      <c r="AO483" s="1"/>
      <c r="AP483" s="1"/>
      <c r="AQ483" s="1"/>
    </row>
    <row r="484" customFormat="false" ht="11.25" hidden="false" customHeight="false" outlineLevel="0" collapsed="false">
      <c r="A484" s="1" t="n">
        <v>482</v>
      </c>
      <c r="B484" s="16"/>
      <c r="C484" s="8" t="n">
        <f aca="false">+[3]data1rev!A483</f>
        <v>21687.04</v>
      </c>
      <c r="D484" s="8" t="n">
        <f aca="false">+[3]data1rev!B483</f>
        <v>15575.226</v>
      </c>
      <c r="E484" s="8" t="n">
        <f aca="false">+[3]data1rev!C483</f>
        <v>13222.39</v>
      </c>
      <c r="F484" s="8" t="n">
        <f aca="false">+[3]data1rev!D483</f>
        <v>13061.89</v>
      </c>
      <c r="G484" s="8" t="n">
        <f aca="false">+[3]data1rev!E483</f>
        <v>13061.89</v>
      </c>
      <c r="H484" s="8" t="n">
        <f aca="false">+[3]data1rev!F483</f>
        <v>10821.156</v>
      </c>
      <c r="I484" s="8" t="n">
        <f aca="false">+[3]data1rev!G483</f>
        <v>10791.59</v>
      </c>
      <c r="J484" s="8" t="n">
        <f aca="false">+[3]data1rev!H483</f>
        <v>10791.59</v>
      </c>
      <c r="K484" s="8" t="n">
        <f aca="false">+[3]data1rev!I483</f>
        <v>10791.59</v>
      </c>
      <c r="L484" s="8" t="n">
        <f aca="false">+[3]data1rev!J483</f>
        <v>10821.156</v>
      </c>
      <c r="M484" s="8" t="n">
        <f aca="false">+[3]data1rev!K483</f>
        <v>10791.59</v>
      </c>
      <c r="N484" s="8" t="n">
        <f aca="false">+[3]data1rev!L483</f>
        <v>10791.59</v>
      </c>
      <c r="O484" s="8" t="n">
        <f aca="false">+[3]data1rev!M483</f>
        <v>10275.62</v>
      </c>
      <c r="P484" s="8" t="n">
        <f aca="false">+[3]data1rev!N483</f>
        <v>10129.416</v>
      </c>
      <c r="Q484" s="8" t="n">
        <f aca="false">+[3]data1rev!O483</f>
        <v>10101.74</v>
      </c>
      <c r="R484" s="8" t="n">
        <f aca="false">+[3]data1rev!P483</f>
        <v>0</v>
      </c>
      <c r="S484" s="8" t="n">
        <f aca="false">+[3]data1rev!Q483</f>
        <v>0</v>
      </c>
      <c r="T484" s="8" t="n">
        <f aca="false">+[3]data1rev!R483</f>
        <v>0</v>
      </c>
      <c r="U484" s="8" t="n">
        <f aca="false">+[3]data1rev!S483</f>
        <v>0</v>
      </c>
      <c r="V484" s="8" t="n">
        <f aca="false">+[3]data1rev!T483</f>
        <v>0</v>
      </c>
      <c r="W484" s="8" t="n">
        <f aca="false">+[3]data1rev!U483</f>
        <v>0</v>
      </c>
      <c r="X484" s="8" t="n">
        <f aca="false">+[3]data1rev!V483</f>
        <v>0</v>
      </c>
      <c r="Y484" s="8" t="n">
        <f aca="false">+[3]data1rev!W483</f>
        <v>0</v>
      </c>
      <c r="Z484" s="8" t="n">
        <f aca="false">+[3]data1rev!X483</f>
        <v>0</v>
      </c>
      <c r="AA484" s="8" t="n">
        <f aca="false">+[3]data1rev!Y483</f>
        <v>0</v>
      </c>
      <c r="AB484" s="9"/>
      <c r="AC484" s="9"/>
      <c r="AD484" s="9"/>
      <c r="AE484" s="9"/>
      <c r="AF484" s="9"/>
      <c r="AG484" s="9"/>
      <c r="AH484" s="9"/>
      <c r="AI484" s="9"/>
      <c r="AJ484" s="9"/>
      <c r="AK484" s="1"/>
      <c r="AL484" s="1" t="e">
        <f aca="false">SUMPRODUCT(B484:AJ484,PVCapPrice)</f>
        <v>#DIV/0!</v>
      </c>
      <c r="AM484" s="1"/>
      <c r="AN484" s="1"/>
      <c r="AO484" s="1"/>
      <c r="AP484" s="1"/>
      <c r="AQ484" s="1"/>
    </row>
    <row r="485" customFormat="false" ht="11.25" hidden="false" customHeight="false" outlineLevel="0" collapsed="false">
      <c r="A485" s="1" t="n">
        <v>483</v>
      </c>
      <c r="B485" s="16"/>
      <c r="C485" s="8" t="n">
        <f aca="false">+[3]data1rev!A484</f>
        <v>21687.04</v>
      </c>
      <c r="D485" s="8" t="n">
        <f aca="false">+[3]data1rev!B484</f>
        <v>15575.226</v>
      </c>
      <c r="E485" s="8" t="n">
        <f aca="false">+[3]data1rev!C484</f>
        <v>13222.39</v>
      </c>
      <c r="F485" s="8" t="n">
        <f aca="false">+[3]data1rev!D484</f>
        <v>13061.89</v>
      </c>
      <c r="G485" s="8" t="n">
        <f aca="false">+[3]data1rev!E484</f>
        <v>13061.89</v>
      </c>
      <c r="H485" s="8" t="n">
        <f aca="false">+[3]data1rev!F484</f>
        <v>10821.156</v>
      </c>
      <c r="I485" s="8" t="n">
        <f aca="false">+[3]data1rev!G484</f>
        <v>10791.59</v>
      </c>
      <c r="J485" s="8" t="n">
        <f aca="false">+[3]data1rev!H484</f>
        <v>10791.59</v>
      </c>
      <c r="K485" s="8" t="n">
        <f aca="false">+[3]data1rev!I484</f>
        <v>10791.59</v>
      </c>
      <c r="L485" s="8" t="n">
        <f aca="false">+[3]data1rev!J484</f>
        <v>10821.156</v>
      </c>
      <c r="M485" s="8" t="n">
        <f aca="false">+[3]data1rev!K484</f>
        <v>10791.59</v>
      </c>
      <c r="N485" s="8" t="n">
        <f aca="false">+[3]data1rev!L484</f>
        <v>10791.59</v>
      </c>
      <c r="O485" s="8" t="n">
        <f aca="false">+[3]data1rev!M484</f>
        <v>10275.62</v>
      </c>
      <c r="P485" s="8" t="n">
        <f aca="false">+[3]data1rev!N484</f>
        <v>10129.416</v>
      </c>
      <c r="Q485" s="8" t="n">
        <f aca="false">+[3]data1rev!O484</f>
        <v>10101.74</v>
      </c>
      <c r="R485" s="8" t="n">
        <f aca="false">+[3]data1rev!P484</f>
        <v>0</v>
      </c>
      <c r="S485" s="8" t="n">
        <f aca="false">+[3]data1rev!Q484</f>
        <v>0</v>
      </c>
      <c r="T485" s="8" t="n">
        <f aca="false">+[3]data1rev!R484</f>
        <v>0</v>
      </c>
      <c r="U485" s="8" t="n">
        <f aca="false">+[3]data1rev!S484</f>
        <v>0</v>
      </c>
      <c r="V485" s="8" t="n">
        <f aca="false">+[3]data1rev!T484</f>
        <v>0</v>
      </c>
      <c r="W485" s="8" t="n">
        <f aca="false">+[3]data1rev!U484</f>
        <v>0</v>
      </c>
      <c r="X485" s="8" t="n">
        <f aca="false">+[3]data1rev!V484</f>
        <v>0</v>
      </c>
      <c r="Y485" s="8" t="n">
        <f aca="false">+[3]data1rev!W484</f>
        <v>0</v>
      </c>
      <c r="Z485" s="8" t="n">
        <f aca="false">+[3]data1rev!X484</f>
        <v>0</v>
      </c>
      <c r="AA485" s="8" t="n">
        <f aca="false">+[3]data1rev!Y484</f>
        <v>0</v>
      </c>
      <c r="AB485" s="9"/>
      <c r="AC485" s="9"/>
      <c r="AD485" s="9"/>
      <c r="AE485" s="9"/>
      <c r="AF485" s="9"/>
      <c r="AG485" s="9"/>
      <c r="AH485" s="9"/>
      <c r="AI485" s="9"/>
      <c r="AJ485" s="9"/>
      <c r="AK485" s="1"/>
      <c r="AL485" s="1" t="e">
        <f aca="false">SUMPRODUCT(B485:AJ485,PVCapPrice)</f>
        <v>#DIV/0!</v>
      </c>
      <c r="AM485" s="1"/>
      <c r="AN485" s="1"/>
      <c r="AO485" s="1"/>
      <c r="AP485" s="1"/>
      <c r="AQ485" s="1"/>
    </row>
    <row r="486" customFormat="false" ht="11.25" hidden="false" customHeight="false" outlineLevel="0" collapsed="false">
      <c r="A486" s="1" t="n">
        <v>484</v>
      </c>
      <c r="B486" s="16"/>
      <c r="C486" s="8" t="n">
        <f aca="false">+[3]data1rev!A485</f>
        <v>21687.04</v>
      </c>
      <c r="D486" s="8" t="n">
        <f aca="false">+[3]data1rev!B485</f>
        <v>15575.226</v>
      </c>
      <c r="E486" s="8" t="n">
        <f aca="false">+[3]data1rev!C485</f>
        <v>13222.39</v>
      </c>
      <c r="F486" s="8" t="n">
        <f aca="false">+[3]data1rev!D485</f>
        <v>13061.89</v>
      </c>
      <c r="G486" s="8" t="n">
        <f aca="false">+[3]data1rev!E485</f>
        <v>13061.89</v>
      </c>
      <c r="H486" s="8" t="n">
        <f aca="false">+[3]data1rev!F485</f>
        <v>10821.156</v>
      </c>
      <c r="I486" s="8" t="n">
        <f aca="false">+[3]data1rev!G485</f>
        <v>10791.59</v>
      </c>
      <c r="J486" s="8" t="n">
        <f aca="false">+[3]data1rev!H485</f>
        <v>10791.59</v>
      </c>
      <c r="K486" s="8" t="n">
        <f aca="false">+[3]data1rev!I485</f>
        <v>10791.59</v>
      </c>
      <c r="L486" s="8" t="n">
        <f aca="false">+[3]data1rev!J485</f>
        <v>10821.156</v>
      </c>
      <c r="M486" s="8" t="n">
        <f aca="false">+[3]data1rev!K485</f>
        <v>10791.59</v>
      </c>
      <c r="N486" s="8" t="n">
        <f aca="false">+[3]data1rev!L485</f>
        <v>10791.59</v>
      </c>
      <c r="O486" s="8" t="n">
        <f aca="false">+[3]data1rev!M485</f>
        <v>10275.62</v>
      </c>
      <c r="P486" s="8" t="n">
        <f aca="false">+[3]data1rev!N485</f>
        <v>10129.416</v>
      </c>
      <c r="Q486" s="8" t="n">
        <f aca="false">+[3]data1rev!O485</f>
        <v>10101.74</v>
      </c>
      <c r="R486" s="8" t="n">
        <f aca="false">+[3]data1rev!P485</f>
        <v>0</v>
      </c>
      <c r="S486" s="8" t="n">
        <f aca="false">+[3]data1rev!Q485</f>
        <v>0</v>
      </c>
      <c r="T486" s="8" t="n">
        <f aca="false">+[3]data1rev!R485</f>
        <v>0</v>
      </c>
      <c r="U486" s="8" t="n">
        <f aca="false">+[3]data1rev!S485</f>
        <v>0</v>
      </c>
      <c r="V486" s="8" t="n">
        <f aca="false">+[3]data1rev!T485</f>
        <v>0</v>
      </c>
      <c r="W486" s="8" t="n">
        <f aca="false">+[3]data1rev!U485</f>
        <v>0</v>
      </c>
      <c r="X486" s="8" t="n">
        <f aca="false">+[3]data1rev!V485</f>
        <v>0</v>
      </c>
      <c r="Y486" s="8" t="n">
        <f aca="false">+[3]data1rev!W485</f>
        <v>0</v>
      </c>
      <c r="Z486" s="8" t="n">
        <f aca="false">+[3]data1rev!X485</f>
        <v>0</v>
      </c>
      <c r="AA486" s="8" t="n">
        <f aca="false">+[3]data1rev!Y485</f>
        <v>0</v>
      </c>
      <c r="AB486" s="9"/>
      <c r="AC486" s="9"/>
      <c r="AD486" s="9"/>
      <c r="AE486" s="9"/>
      <c r="AF486" s="9"/>
      <c r="AG486" s="9"/>
      <c r="AH486" s="9"/>
      <c r="AI486" s="9"/>
      <c r="AJ486" s="9"/>
      <c r="AK486" s="1"/>
      <c r="AL486" s="1" t="e">
        <f aca="false">SUMPRODUCT(B486:AJ486,PVCapPrice)</f>
        <v>#DIV/0!</v>
      </c>
      <c r="AM486" s="1"/>
      <c r="AN486" s="1"/>
      <c r="AO486" s="1"/>
      <c r="AP486" s="1"/>
      <c r="AQ486" s="1"/>
    </row>
    <row r="487" customFormat="false" ht="11.25" hidden="false" customHeight="false" outlineLevel="0" collapsed="false">
      <c r="A487" s="1" t="n">
        <v>485</v>
      </c>
      <c r="B487" s="16"/>
      <c r="C487" s="8" t="n">
        <f aca="false">+[3]data1rev!A486</f>
        <v>21687.04</v>
      </c>
      <c r="D487" s="8" t="n">
        <f aca="false">+[3]data1rev!B486</f>
        <v>15575.226</v>
      </c>
      <c r="E487" s="8" t="n">
        <f aca="false">+[3]data1rev!C486</f>
        <v>13222.39</v>
      </c>
      <c r="F487" s="8" t="n">
        <f aca="false">+[3]data1rev!D486</f>
        <v>13061.89</v>
      </c>
      <c r="G487" s="8" t="n">
        <f aca="false">+[3]data1rev!E486</f>
        <v>13061.89</v>
      </c>
      <c r="H487" s="8" t="n">
        <f aca="false">+[3]data1rev!F486</f>
        <v>10821.156</v>
      </c>
      <c r="I487" s="8" t="n">
        <f aca="false">+[3]data1rev!G486</f>
        <v>10791.59</v>
      </c>
      <c r="J487" s="8" t="n">
        <f aca="false">+[3]data1rev!H486</f>
        <v>10791.59</v>
      </c>
      <c r="K487" s="8" t="n">
        <f aca="false">+[3]data1rev!I486</f>
        <v>10791.59</v>
      </c>
      <c r="L487" s="8" t="n">
        <f aca="false">+[3]data1rev!J486</f>
        <v>10821.156</v>
      </c>
      <c r="M487" s="8" t="n">
        <f aca="false">+[3]data1rev!K486</f>
        <v>10791.59</v>
      </c>
      <c r="N487" s="8" t="n">
        <f aca="false">+[3]data1rev!L486</f>
        <v>10791.59</v>
      </c>
      <c r="O487" s="8" t="n">
        <f aca="false">+[3]data1rev!M486</f>
        <v>10275.62</v>
      </c>
      <c r="P487" s="8" t="n">
        <f aca="false">+[3]data1rev!N486</f>
        <v>10129.416</v>
      </c>
      <c r="Q487" s="8" t="n">
        <f aca="false">+[3]data1rev!O486</f>
        <v>10101.74</v>
      </c>
      <c r="R487" s="8" t="n">
        <f aca="false">+[3]data1rev!P486</f>
        <v>0</v>
      </c>
      <c r="S487" s="8" t="n">
        <f aca="false">+[3]data1rev!Q486</f>
        <v>0</v>
      </c>
      <c r="T487" s="8" t="n">
        <f aca="false">+[3]data1rev!R486</f>
        <v>0</v>
      </c>
      <c r="U487" s="8" t="n">
        <f aca="false">+[3]data1rev!S486</f>
        <v>0</v>
      </c>
      <c r="V487" s="8" t="n">
        <f aca="false">+[3]data1rev!T486</f>
        <v>0</v>
      </c>
      <c r="W487" s="8" t="n">
        <f aca="false">+[3]data1rev!U486</f>
        <v>0</v>
      </c>
      <c r="X487" s="8" t="n">
        <f aca="false">+[3]data1rev!V486</f>
        <v>0</v>
      </c>
      <c r="Y487" s="8" t="n">
        <f aca="false">+[3]data1rev!W486</f>
        <v>0</v>
      </c>
      <c r="Z487" s="8" t="n">
        <f aca="false">+[3]data1rev!X486</f>
        <v>0</v>
      </c>
      <c r="AA487" s="8" t="n">
        <f aca="false">+[3]data1rev!Y486</f>
        <v>0</v>
      </c>
      <c r="AB487" s="9"/>
      <c r="AC487" s="9"/>
      <c r="AD487" s="9"/>
      <c r="AE487" s="9"/>
      <c r="AF487" s="9"/>
      <c r="AG487" s="9"/>
      <c r="AH487" s="9"/>
      <c r="AI487" s="9"/>
      <c r="AJ487" s="9"/>
      <c r="AK487" s="1"/>
      <c r="AL487" s="1" t="e">
        <f aca="false">SUMPRODUCT(B487:AJ487,PVCapPrice)</f>
        <v>#DIV/0!</v>
      </c>
      <c r="AM487" s="1"/>
      <c r="AN487" s="1"/>
      <c r="AO487" s="1"/>
      <c r="AP487" s="1"/>
      <c r="AQ487" s="1"/>
    </row>
    <row r="488" customFormat="false" ht="11.25" hidden="false" customHeight="false" outlineLevel="0" collapsed="false">
      <c r="A488" s="1" t="n">
        <v>486</v>
      </c>
      <c r="B488" s="16"/>
      <c r="C488" s="8" t="n">
        <f aca="false">+[3]data1rev!A487</f>
        <v>21687.04</v>
      </c>
      <c r="D488" s="8" t="n">
        <f aca="false">+[3]data1rev!B487</f>
        <v>15575.226</v>
      </c>
      <c r="E488" s="8" t="n">
        <f aca="false">+[3]data1rev!C487</f>
        <v>13222.39</v>
      </c>
      <c r="F488" s="8" t="n">
        <f aca="false">+[3]data1rev!D487</f>
        <v>13061.89</v>
      </c>
      <c r="G488" s="8" t="n">
        <f aca="false">+[3]data1rev!E487</f>
        <v>13061.89</v>
      </c>
      <c r="H488" s="8" t="n">
        <f aca="false">+[3]data1rev!F487</f>
        <v>10821.156</v>
      </c>
      <c r="I488" s="8" t="n">
        <f aca="false">+[3]data1rev!G487</f>
        <v>10791.59</v>
      </c>
      <c r="J488" s="8" t="n">
        <f aca="false">+[3]data1rev!H487</f>
        <v>10791.59</v>
      </c>
      <c r="K488" s="8" t="n">
        <f aca="false">+[3]data1rev!I487</f>
        <v>10791.59</v>
      </c>
      <c r="L488" s="8" t="n">
        <f aca="false">+[3]data1rev!J487</f>
        <v>10821.156</v>
      </c>
      <c r="M488" s="8" t="n">
        <f aca="false">+[3]data1rev!K487</f>
        <v>10791.59</v>
      </c>
      <c r="N488" s="8" t="n">
        <f aca="false">+[3]data1rev!L487</f>
        <v>10791.59</v>
      </c>
      <c r="O488" s="8" t="n">
        <f aca="false">+[3]data1rev!M487</f>
        <v>10275.62</v>
      </c>
      <c r="P488" s="8" t="n">
        <f aca="false">+[3]data1rev!N487</f>
        <v>10129.416</v>
      </c>
      <c r="Q488" s="8" t="n">
        <f aca="false">+[3]data1rev!O487</f>
        <v>10101.74</v>
      </c>
      <c r="R488" s="8" t="n">
        <f aca="false">+[3]data1rev!P487</f>
        <v>0</v>
      </c>
      <c r="S488" s="8" t="n">
        <f aca="false">+[3]data1rev!Q487</f>
        <v>0</v>
      </c>
      <c r="T488" s="8" t="n">
        <f aca="false">+[3]data1rev!R487</f>
        <v>0</v>
      </c>
      <c r="U488" s="8" t="n">
        <f aca="false">+[3]data1rev!S487</f>
        <v>0</v>
      </c>
      <c r="V488" s="8" t="n">
        <f aca="false">+[3]data1rev!T487</f>
        <v>0</v>
      </c>
      <c r="W488" s="8" t="n">
        <f aca="false">+[3]data1rev!U487</f>
        <v>0</v>
      </c>
      <c r="X488" s="8" t="n">
        <f aca="false">+[3]data1rev!V487</f>
        <v>0</v>
      </c>
      <c r="Y488" s="8" t="n">
        <f aca="false">+[3]data1rev!W487</f>
        <v>0</v>
      </c>
      <c r="Z488" s="8" t="n">
        <f aca="false">+[3]data1rev!X487</f>
        <v>0</v>
      </c>
      <c r="AA488" s="8" t="n">
        <f aca="false">+[3]data1rev!Y487</f>
        <v>0</v>
      </c>
      <c r="AB488" s="9"/>
      <c r="AC488" s="9"/>
      <c r="AD488" s="9"/>
      <c r="AE488" s="9"/>
      <c r="AF488" s="9"/>
      <c r="AG488" s="9"/>
      <c r="AH488" s="9"/>
      <c r="AI488" s="9"/>
      <c r="AJ488" s="9"/>
      <c r="AK488" s="1"/>
      <c r="AL488" s="1" t="e">
        <f aca="false">SUMPRODUCT(B488:AJ488,PVCapPrice)</f>
        <v>#DIV/0!</v>
      </c>
      <c r="AM488" s="1"/>
      <c r="AN488" s="1"/>
      <c r="AO488" s="1"/>
      <c r="AP488" s="1"/>
      <c r="AQ488" s="1"/>
    </row>
    <row r="489" customFormat="false" ht="11.25" hidden="false" customHeight="false" outlineLevel="0" collapsed="false">
      <c r="A489" s="1" t="n">
        <v>487</v>
      </c>
      <c r="B489" s="16"/>
      <c r="C489" s="8" t="n">
        <f aca="false">+[3]data1rev!A488</f>
        <v>21687.04</v>
      </c>
      <c r="D489" s="8" t="n">
        <f aca="false">+[3]data1rev!B488</f>
        <v>15575.226</v>
      </c>
      <c r="E489" s="8" t="n">
        <f aca="false">+[3]data1rev!C488</f>
        <v>13222.39</v>
      </c>
      <c r="F489" s="8" t="n">
        <f aca="false">+[3]data1rev!D488</f>
        <v>13061.89</v>
      </c>
      <c r="G489" s="8" t="n">
        <f aca="false">+[3]data1rev!E488</f>
        <v>13061.89</v>
      </c>
      <c r="H489" s="8" t="n">
        <f aca="false">+[3]data1rev!F488</f>
        <v>10821.156</v>
      </c>
      <c r="I489" s="8" t="n">
        <f aca="false">+[3]data1rev!G488</f>
        <v>10791.59</v>
      </c>
      <c r="J489" s="8" t="n">
        <f aca="false">+[3]data1rev!H488</f>
        <v>10791.59</v>
      </c>
      <c r="K489" s="8" t="n">
        <f aca="false">+[3]data1rev!I488</f>
        <v>10791.59</v>
      </c>
      <c r="L489" s="8" t="n">
        <f aca="false">+[3]data1rev!J488</f>
        <v>10821.156</v>
      </c>
      <c r="M489" s="8" t="n">
        <f aca="false">+[3]data1rev!K488</f>
        <v>10791.59</v>
      </c>
      <c r="N489" s="8" t="n">
        <f aca="false">+[3]data1rev!L488</f>
        <v>10791.59</v>
      </c>
      <c r="O489" s="8" t="n">
        <f aca="false">+[3]data1rev!M488</f>
        <v>10275.62</v>
      </c>
      <c r="P489" s="8" t="n">
        <f aca="false">+[3]data1rev!N488</f>
        <v>10129.416</v>
      </c>
      <c r="Q489" s="8" t="n">
        <f aca="false">+[3]data1rev!O488</f>
        <v>10101.74</v>
      </c>
      <c r="R489" s="8" t="n">
        <f aca="false">+[3]data1rev!P488</f>
        <v>0</v>
      </c>
      <c r="S489" s="8" t="n">
        <f aca="false">+[3]data1rev!Q488</f>
        <v>0</v>
      </c>
      <c r="T489" s="8" t="n">
        <f aca="false">+[3]data1rev!R488</f>
        <v>0</v>
      </c>
      <c r="U489" s="8" t="n">
        <f aca="false">+[3]data1rev!S488</f>
        <v>0</v>
      </c>
      <c r="V489" s="8" t="n">
        <f aca="false">+[3]data1rev!T488</f>
        <v>0</v>
      </c>
      <c r="W489" s="8" t="n">
        <f aca="false">+[3]data1rev!U488</f>
        <v>0</v>
      </c>
      <c r="X489" s="8" t="n">
        <f aca="false">+[3]data1rev!V488</f>
        <v>0</v>
      </c>
      <c r="Y489" s="8" t="n">
        <f aca="false">+[3]data1rev!W488</f>
        <v>0</v>
      </c>
      <c r="Z489" s="8" t="n">
        <f aca="false">+[3]data1rev!X488</f>
        <v>0</v>
      </c>
      <c r="AA489" s="8" t="n">
        <f aca="false">+[3]data1rev!Y488</f>
        <v>0</v>
      </c>
      <c r="AB489" s="9"/>
      <c r="AC489" s="9"/>
      <c r="AD489" s="9"/>
      <c r="AE489" s="9"/>
      <c r="AF489" s="9"/>
      <c r="AG489" s="9"/>
      <c r="AH489" s="9"/>
      <c r="AI489" s="9"/>
      <c r="AJ489" s="9"/>
      <c r="AK489" s="1"/>
      <c r="AL489" s="1" t="e">
        <f aca="false">SUMPRODUCT(B489:AJ489,PVCapPrice)</f>
        <v>#DIV/0!</v>
      </c>
      <c r="AM489" s="1"/>
      <c r="AN489" s="1"/>
      <c r="AO489" s="1"/>
      <c r="AP489" s="1"/>
      <c r="AQ489" s="1"/>
    </row>
    <row r="490" customFormat="false" ht="11.25" hidden="false" customHeight="false" outlineLevel="0" collapsed="false">
      <c r="A490" s="1" t="n">
        <v>488</v>
      </c>
      <c r="B490" s="16"/>
      <c r="C490" s="8" t="n">
        <f aca="false">+[3]data1rev!A489</f>
        <v>21687.04</v>
      </c>
      <c r="D490" s="8" t="n">
        <f aca="false">+[3]data1rev!B489</f>
        <v>15575.226</v>
      </c>
      <c r="E490" s="8" t="n">
        <f aca="false">+[3]data1rev!C489</f>
        <v>13222.39</v>
      </c>
      <c r="F490" s="8" t="n">
        <f aca="false">+[3]data1rev!D489</f>
        <v>13061.89</v>
      </c>
      <c r="G490" s="8" t="n">
        <f aca="false">+[3]data1rev!E489</f>
        <v>13061.89</v>
      </c>
      <c r="H490" s="8" t="n">
        <f aca="false">+[3]data1rev!F489</f>
        <v>10821.156</v>
      </c>
      <c r="I490" s="8" t="n">
        <f aca="false">+[3]data1rev!G489</f>
        <v>10791.59</v>
      </c>
      <c r="J490" s="8" t="n">
        <f aca="false">+[3]data1rev!H489</f>
        <v>10791.59</v>
      </c>
      <c r="K490" s="8" t="n">
        <f aca="false">+[3]data1rev!I489</f>
        <v>10791.59</v>
      </c>
      <c r="L490" s="8" t="n">
        <f aca="false">+[3]data1rev!J489</f>
        <v>10821.156</v>
      </c>
      <c r="M490" s="8" t="n">
        <f aca="false">+[3]data1rev!K489</f>
        <v>10791.59</v>
      </c>
      <c r="N490" s="8" t="n">
        <f aca="false">+[3]data1rev!L489</f>
        <v>10791.59</v>
      </c>
      <c r="O490" s="8" t="n">
        <f aca="false">+[3]data1rev!M489</f>
        <v>10275.62</v>
      </c>
      <c r="P490" s="8" t="n">
        <f aca="false">+[3]data1rev!N489</f>
        <v>10129.416</v>
      </c>
      <c r="Q490" s="8" t="n">
        <f aca="false">+[3]data1rev!O489</f>
        <v>10101.74</v>
      </c>
      <c r="R490" s="8" t="n">
        <f aca="false">+[3]data1rev!P489</f>
        <v>0</v>
      </c>
      <c r="S490" s="8" t="n">
        <f aca="false">+[3]data1rev!Q489</f>
        <v>0</v>
      </c>
      <c r="T490" s="8" t="n">
        <f aca="false">+[3]data1rev!R489</f>
        <v>0</v>
      </c>
      <c r="U490" s="8" t="n">
        <f aca="false">+[3]data1rev!S489</f>
        <v>0</v>
      </c>
      <c r="V490" s="8" t="n">
        <f aca="false">+[3]data1rev!T489</f>
        <v>0</v>
      </c>
      <c r="W490" s="8" t="n">
        <f aca="false">+[3]data1rev!U489</f>
        <v>0</v>
      </c>
      <c r="X490" s="8" t="n">
        <f aca="false">+[3]data1rev!V489</f>
        <v>0</v>
      </c>
      <c r="Y490" s="8" t="n">
        <f aca="false">+[3]data1rev!W489</f>
        <v>0</v>
      </c>
      <c r="Z490" s="8" t="n">
        <f aca="false">+[3]data1rev!X489</f>
        <v>0</v>
      </c>
      <c r="AA490" s="8" t="n">
        <f aca="false">+[3]data1rev!Y489</f>
        <v>0</v>
      </c>
      <c r="AB490" s="9"/>
      <c r="AC490" s="9"/>
      <c r="AD490" s="9"/>
      <c r="AE490" s="9"/>
      <c r="AF490" s="9"/>
      <c r="AG490" s="9"/>
      <c r="AH490" s="9"/>
      <c r="AI490" s="9"/>
      <c r="AJ490" s="9"/>
      <c r="AK490" s="1"/>
      <c r="AL490" s="1" t="e">
        <f aca="false">SUMPRODUCT(B490:AJ490,PVCapPrice)</f>
        <v>#DIV/0!</v>
      </c>
      <c r="AM490" s="1"/>
      <c r="AN490" s="1"/>
      <c r="AO490" s="1"/>
      <c r="AP490" s="1"/>
      <c r="AQ490" s="1"/>
    </row>
    <row r="491" customFormat="false" ht="11.25" hidden="false" customHeight="false" outlineLevel="0" collapsed="false">
      <c r="A491" s="1" t="n">
        <v>489</v>
      </c>
      <c r="B491" s="16"/>
      <c r="C491" s="8" t="n">
        <f aca="false">+[3]data1rev!A490</f>
        <v>21687.04</v>
      </c>
      <c r="D491" s="8" t="n">
        <f aca="false">+[3]data1rev!B490</f>
        <v>15575.226</v>
      </c>
      <c r="E491" s="8" t="n">
        <f aca="false">+[3]data1rev!C490</f>
        <v>13222.39</v>
      </c>
      <c r="F491" s="8" t="n">
        <f aca="false">+[3]data1rev!D490</f>
        <v>13061.89</v>
      </c>
      <c r="G491" s="8" t="n">
        <f aca="false">+[3]data1rev!E490</f>
        <v>13061.89</v>
      </c>
      <c r="H491" s="8" t="n">
        <f aca="false">+[3]data1rev!F490</f>
        <v>10821.156</v>
      </c>
      <c r="I491" s="8" t="n">
        <f aca="false">+[3]data1rev!G490</f>
        <v>10791.59</v>
      </c>
      <c r="J491" s="8" t="n">
        <f aca="false">+[3]data1rev!H490</f>
        <v>10791.59</v>
      </c>
      <c r="K491" s="8" t="n">
        <f aca="false">+[3]data1rev!I490</f>
        <v>10791.59</v>
      </c>
      <c r="L491" s="8" t="n">
        <f aca="false">+[3]data1rev!J490</f>
        <v>10821.156</v>
      </c>
      <c r="M491" s="8" t="n">
        <f aca="false">+[3]data1rev!K490</f>
        <v>10791.59</v>
      </c>
      <c r="N491" s="8" t="n">
        <f aca="false">+[3]data1rev!L490</f>
        <v>10791.59</v>
      </c>
      <c r="O491" s="8" t="n">
        <f aca="false">+[3]data1rev!M490</f>
        <v>10275.62</v>
      </c>
      <c r="P491" s="8" t="n">
        <f aca="false">+[3]data1rev!N490</f>
        <v>10129.416</v>
      </c>
      <c r="Q491" s="8" t="n">
        <f aca="false">+[3]data1rev!O490</f>
        <v>10101.74</v>
      </c>
      <c r="R491" s="8" t="n">
        <f aca="false">+[3]data1rev!P490</f>
        <v>0</v>
      </c>
      <c r="S491" s="8" t="n">
        <f aca="false">+[3]data1rev!Q490</f>
        <v>0</v>
      </c>
      <c r="T491" s="8" t="n">
        <f aca="false">+[3]data1rev!R490</f>
        <v>0</v>
      </c>
      <c r="U491" s="8" t="n">
        <f aca="false">+[3]data1rev!S490</f>
        <v>0</v>
      </c>
      <c r="V491" s="8" t="n">
        <f aca="false">+[3]data1rev!T490</f>
        <v>0</v>
      </c>
      <c r="W491" s="8" t="n">
        <f aca="false">+[3]data1rev!U490</f>
        <v>0</v>
      </c>
      <c r="X491" s="8" t="n">
        <f aca="false">+[3]data1rev!V490</f>
        <v>0</v>
      </c>
      <c r="Y491" s="8" t="n">
        <f aca="false">+[3]data1rev!W490</f>
        <v>0</v>
      </c>
      <c r="Z491" s="8" t="n">
        <f aca="false">+[3]data1rev!X490</f>
        <v>0</v>
      </c>
      <c r="AA491" s="8" t="n">
        <f aca="false">+[3]data1rev!Y490</f>
        <v>0</v>
      </c>
      <c r="AB491" s="9"/>
      <c r="AC491" s="9"/>
      <c r="AD491" s="9"/>
      <c r="AE491" s="9"/>
      <c r="AF491" s="9"/>
      <c r="AG491" s="9"/>
      <c r="AH491" s="9"/>
      <c r="AI491" s="9"/>
      <c r="AJ491" s="9"/>
      <c r="AK491" s="1"/>
      <c r="AL491" s="1" t="e">
        <f aca="false">SUMPRODUCT(B491:AJ491,PVCapPrice)</f>
        <v>#DIV/0!</v>
      </c>
      <c r="AM491" s="1"/>
      <c r="AN491" s="1"/>
      <c r="AO491" s="1"/>
      <c r="AP491" s="1"/>
      <c r="AQ491" s="1"/>
    </row>
    <row r="492" customFormat="false" ht="11.25" hidden="false" customHeight="false" outlineLevel="0" collapsed="false">
      <c r="A492" s="1" t="n">
        <v>490</v>
      </c>
      <c r="B492" s="16"/>
      <c r="C492" s="8" t="n">
        <f aca="false">+[3]data1rev!A491</f>
        <v>21687.04</v>
      </c>
      <c r="D492" s="8" t="n">
        <f aca="false">+[3]data1rev!B491</f>
        <v>15575.226</v>
      </c>
      <c r="E492" s="8" t="n">
        <f aca="false">+[3]data1rev!C491</f>
        <v>13222.39</v>
      </c>
      <c r="F492" s="8" t="n">
        <f aca="false">+[3]data1rev!D491</f>
        <v>13061.89</v>
      </c>
      <c r="G492" s="8" t="n">
        <f aca="false">+[3]data1rev!E491</f>
        <v>13061.89</v>
      </c>
      <c r="H492" s="8" t="n">
        <f aca="false">+[3]data1rev!F491</f>
        <v>10821.156</v>
      </c>
      <c r="I492" s="8" t="n">
        <f aca="false">+[3]data1rev!G491</f>
        <v>10791.59</v>
      </c>
      <c r="J492" s="8" t="n">
        <f aca="false">+[3]data1rev!H491</f>
        <v>10791.59</v>
      </c>
      <c r="K492" s="8" t="n">
        <f aca="false">+[3]data1rev!I491</f>
        <v>10791.59</v>
      </c>
      <c r="L492" s="8" t="n">
        <f aca="false">+[3]data1rev!J491</f>
        <v>10821.156</v>
      </c>
      <c r="M492" s="8" t="n">
        <f aca="false">+[3]data1rev!K491</f>
        <v>10791.59</v>
      </c>
      <c r="N492" s="8" t="n">
        <f aca="false">+[3]data1rev!L491</f>
        <v>10791.59</v>
      </c>
      <c r="O492" s="8" t="n">
        <f aca="false">+[3]data1rev!M491</f>
        <v>10275.62</v>
      </c>
      <c r="P492" s="8" t="n">
        <f aca="false">+[3]data1rev!N491</f>
        <v>10129.416</v>
      </c>
      <c r="Q492" s="8" t="n">
        <f aca="false">+[3]data1rev!O491</f>
        <v>10101.74</v>
      </c>
      <c r="R492" s="8" t="n">
        <f aca="false">+[3]data1rev!P491</f>
        <v>0</v>
      </c>
      <c r="S492" s="8" t="n">
        <f aca="false">+[3]data1rev!Q491</f>
        <v>0</v>
      </c>
      <c r="T492" s="8" t="n">
        <f aca="false">+[3]data1rev!R491</f>
        <v>0</v>
      </c>
      <c r="U492" s="8" t="n">
        <f aca="false">+[3]data1rev!S491</f>
        <v>0</v>
      </c>
      <c r="V492" s="8" t="n">
        <f aca="false">+[3]data1rev!T491</f>
        <v>0</v>
      </c>
      <c r="W492" s="8" t="n">
        <f aca="false">+[3]data1rev!U491</f>
        <v>0</v>
      </c>
      <c r="X492" s="8" t="n">
        <f aca="false">+[3]data1rev!V491</f>
        <v>0</v>
      </c>
      <c r="Y492" s="8" t="n">
        <f aca="false">+[3]data1rev!W491</f>
        <v>0</v>
      </c>
      <c r="Z492" s="8" t="n">
        <f aca="false">+[3]data1rev!X491</f>
        <v>0</v>
      </c>
      <c r="AA492" s="8" t="n">
        <f aca="false">+[3]data1rev!Y491</f>
        <v>0</v>
      </c>
      <c r="AB492" s="9"/>
      <c r="AC492" s="9"/>
      <c r="AD492" s="9"/>
      <c r="AE492" s="9"/>
      <c r="AF492" s="9"/>
      <c r="AG492" s="9"/>
      <c r="AH492" s="9"/>
      <c r="AI492" s="9"/>
      <c r="AJ492" s="9"/>
      <c r="AK492" s="1"/>
      <c r="AL492" s="1" t="e">
        <f aca="false">SUMPRODUCT(B492:AJ492,PVCapPrice)</f>
        <v>#DIV/0!</v>
      </c>
      <c r="AM492" s="1"/>
      <c r="AN492" s="1"/>
      <c r="AO492" s="1"/>
      <c r="AP492" s="1"/>
      <c r="AQ492" s="1"/>
    </row>
    <row r="493" customFormat="false" ht="11.25" hidden="false" customHeight="false" outlineLevel="0" collapsed="false">
      <c r="A493" s="1" t="n">
        <v>491</v>
      </c>
      <c r="B493" s="16"/>
      <c r="C493" s="8" t="n">
        <f aca="false">+[3]data1rev!A492</f>
        <v>21687.04</v>
      </c>
      <c r="D493" s="8" t="n">
        <f aca="false">+[3]data1rev!B492</f>
        <v>15575.226</v>
      </c>
      <c r="E493" s="8" t="n">
        <f aca="false">+[3]data1rev!C492</f>
        <v>13222.39</v>
      </c>
      <c r="F493" s="8" t="n">
        <f aca="false">+[3]data1rev!D492</f>
        <v>13061.89</v>
      </c>
      <c r="G493" s="8" t="n">
        <f aca="false">+[3]data1rev!E492</f>
        <v>13061.89</v>
      </c>
      <c r="H493" s="8" t="n">
        <f aca="false">+[3]data1rev!F492</f>
        <v>10821.156</v>
      </c>
      <c r="I493" s="8" t="n">
        <f aca="false">+[3]data1rev!G492</f>
        <v>10791.59</v>
      </c>
      <c r="J493" s="8" t="n">
        <f aca="false">+[3]data1rev!H492</f>
        <v>10791.59</v>
      </c>
      <c r="K493" s="8" t="n">
        <f aca="false">+[3]data1rev!I492</f>
        <v>10791.59</v>
      </c>
      <c r="L493" s="8" t="n">
        <f aca="false">+[3]data1rev!J492</f>
        <v>10821.156</v>
      </c>
      <c r="M493" s="8" t="n">
        <f aca="false">+[3]data1rev!K492</f>
        <v>10791.59</v>
      </c>
      <c r="N493" s="8" t="n">
        <f aca="false">+[3]data1rev!L492</f>
        <v>10791.59</v>
      </c>
      <c r="O493" s="8" t="n">
        <f aca="false">+[3]data1rev!M492</f>
        <v>10275.62</v>
      </c>
      <c r="P493" s="8" t="n">
        <f aca="false">+[3]data1rev!N492</f>
        <v>10129.416</v>
      </c>
      <c r="Q493" s="8" t="n">
        <f aca="false">+[3]data1rev!O492</f>
        <v>10101.74</v>
      </c>
      <c r="R493" s="8" t="n">
        <f aca="false">+[3]data1rev!P492</f>
        <v>0</v>
      </c>
      <c r="S493" s="8" t="n">
        <f aca="false">+[3]data1rev!Q492</f>
        <v>0</v>
      </c>
      <c r="T493" s="8" t="n">
        <f aca="false">+[3]data1rev!R492</f>
        <v>0</v>
      </c>
      <c r="U493" s="8" t="n">
        <f aca="false">+[3]data1rev!S492</f>
        <v>0</v>
      </c>
      <c r="V493" s="8" t="n">
        <f aca="false">+[3]data1rev!T492</f>
        <v>0</v>
      </c>
      <c r="W493" s="8" t="n">
        <f aca="false">+[3]data1rev!U492</f>
        <v>0</v>
      </c>
      <c r="X493" s="8" t="n">
        <f aca="false">+[3]data1rev!V492</f>
        <v>0</v>
      </c>
      <c r="Y493" s="8" t="n">
        <f aca="false">+[3]data1rev!W492</f>
        <v>0</v>
      </c>
      <c r="Z493" s="8" t="n">
        <f aca="false">+[3]data1rev!X492</f>
        <v>0</v>
      </c>
      <c r="AA493" s="8" t="n">
        <f aca="false">+[3]data1rev!Y492</f>
        <v>0</v>
      </c>
      <c r="AB493" s="9"/>
      <c r="AC493" s="9"/>
      <c r="AD493" s="9"/>
      <c r="AE493" s="9"/>
      <c r="AF493" s="9"/>
      <c r="AG493" s="9"/>
      <c r="AH493" s="9"/>
      <c r="AI493" s="9"/>
      <c r="AJ493" s="9"/>
      <c r="AK493" s="1"/>
      <c r="AL493" s="1" t="e">
        <f aca="false">SUMPRODUCT(B493:AJ493,PVCapPrice)</f>
        <v>#DIV/0!</v>
      </c>
      <c r="AM493" s="1"/>
      <c r="AN493" s="1"/>
      <c r="AO493" s="1"/>
      <c r="AP493" s="1"/>
      <c r="AQ493" s="1"/>
    </row>
    <row r="494" customFormat="false" ht="11.25" hidden="false" customHeight="false" outlineLevel="0" collapsed="false">
      <c r="A494" s="1" t="n">
        <v>492</v>
      </c>
      <c r="B494" s="16"/>
      <c r="C494" s="8" t="n">
        <f aca="false">+[3]data1rev!A493</f>
        <v>21687.04</v>
      </c>
      <c r="D494" s="8" t="n">
        <f aca="false">+[3]data1rev!B493</f>
        <v>15575.226</v>
      </c>
      <c r="E494" s="8" t="n">
        <f aca="false">+[3]data1rev!C493</f>
        <v>13222.39</v>
      </c>
      <c r="F494" s="8" t="n">
        <f aca="false">+[3]data1rev!D493</f>
        <v>13061.89</v>
      </c>
      <c r="G494" s="8" t="n">
        <f aca="false">+[3]data1rev!E493</f>
        <v>13061.89</v>
      </c>
      <c r="H494" s="8" t="n">
        <f aca="false">+[3]data1rev!F493</f>
        <v>10821.156</v>
      </c>
      <c r="I494" s="8" t="n">
        <f aca="false">+[3]data1rev!G493</f>
        <v>10791.59</v>
      </c>
      <c r="J494" s="8" t="n">
        <f aca="false">+[3]data1rev!H493</f>
        <v>10791.59</v>
      </c>
      <c r="K494" s="8" t="n">
        <f aca="false">+[3]data1rev!I493</f>
        <v>10791.59</v>
      </c>
      <c r="L494" s="8" t="n">
        <f aca="false">+[3]data1rev!J493</f>
        <v>10821.156</v>
      </c>
      <c r="M494" s="8" t="n">
        <f aca="false">+[3]data1rev!K493</f>
        <v>10791.59</v>
      </c>
      <c r="N494" s="8" t="n">
        <f aca="false">+[3]data1rev!L493</f>
        <v>10791.59</v>
      </c>
      <c r="O494" s="8" t="n">
        <f aca="false">+[3]data1rev!M493</f>
        <v>10275.62</v>
      </c>
      <c r="P494" s="8" t="n">
        <f aca="false">+[3]data1rev!N493</f>
        <v>10129.416</v>
      </c>
      <c r="Q494" s="8" t="n">
        <f aca="false">+[3]data1rev!O493</f>
        <v>10101.74</v>
      </c>
      <c r="R494" s="8" t="n">
        <f aca="false">+[3]data1rev!P493</f>
        <v>0</v>
      </c>
      <c r="S494" s="8" t="n">
        <f aca="false">+[3]data1rev!Q493</f>
        <v>0</v>
      </c>
      <c r="T494" s="8" t="n">
        <f aca="false">+[3]data1rev!R493</f>
        <v>0</v>
      </c>
      <c r="U494" s="8" t="n">
        <f aca="false">+[3]data1rev!S493</f>
        <v>0</v>
      </c>
      <c r="V494" s="8" t="n">
        <f aca="false">+[3]data1rev!T493</f>
        <v>0</v>
      </c>
      <c r="W494" s="8" t="n">
        <f aca="false">+[3]data1rev!U493</f>
        <v>0</v>
      </c>
      <c r="X494" s="8" t="n">
        <f aca="false">+[3]data1rev!V493</f>
        <v>0</v>
      </c>
      <c r="Y494" s="8" t="n">
        <f aca="false">+[3]data1rev!W493</f>
        <v>0</v>
      </c>
      <c r="Z494" s="8" t="n">
        <f aca="false">+[3]data1rev!X493</f>
        <v>0</v>
      </c>
      <c r="AA494" s="8" t="n">
        <f aca="false">+[3]data1rev!Y493</f>
        <v>0</v>
      </c>
      <c r="AB494" s="9"/>
      <c r="AC494" s="9"/>
      <c r="AD494" s="9"/>
      <c r="AE494" s="9"/>
      <c r="AF494" s="9"/>
      <c r="AG494" s="9"/>
      <c r="AH494" s="9"/>
      <c r="AI494" s="9"/>
      <c r="AJ494" s="9"/>
      <c r="AK494" s="1"/>
      <c r="AL494" s="1" t="e">
        <f aca="false">SUMPRODUCT(B494:AJ494,PVCapPrice)</f>
        <v>#DIV/0!</v>
      </c>
      <c r="AM494" s="1"/>
      <c r="AN494" s="1"/>
      <c r="AO494" s="1"/>
      <c r="AP494" s="1"/>
      <c r="AQ494" s="1"/>
    </row>
    <row r="495" customFormat="false" ht="11.25" hidden="false" customHeight="false" outlineLevel="0" collapsed="false">
      <c r="A495" s="1" t="n">
        <v>493</v>
      </c>
      <c r="B495" s="16"/>
      <c r="C495" s="8" t="n">
        <f aca="false">+[3]data1rev!A494</f>
        <v>21687.04</v>
      </c>
      <c r="D495" s="8" t="n">
        <f aca="false">+[3]data1rev!B494</f>
        <v>15575.226</v>
      </c>
      <c r="E495" s="8" t="n">
        <f aca="false">+[3]data1rev!C494</f>
        <v>13222.39</v>
      </c>
      <c r="F495" s="8" t="n">
        <f aca="false">+[3]data1rev!D494</f>
        <v>13061.89</v>
      </c>
      <c r="G495" s="8" t="n">
        <f aca="false">+[3]data1rev!E494</f>
        <v>13061.89</v>
      </c>
      <c r="H495" s="8" t="n">
        <f aca="false">+[3]data1rev!F494</f>
        <v>10821.156</v>
      </c>
      <c r="I495" s="8" t="n">
        <f aca="false">+[3]data1rev!G494</f>
        <v>10791.59</v>
      </c>
      <c r="J495" s="8" t="n">
        <f aca="false">+[3]data1rev!H494</f>
        <v>10791.59</v>
      </c>
      <c r="K495" s="8" t="n">
        <f aca="false">+[3]data1rev!I494</f>
        <v>10791.59</v>
      </c>
      <c r="L495" s="8" t="n">
        <f aca="false">+[3]data1rev!J494</f>
        <v>10821.156</v>
      </c>
      <c r="M495" s="8" t="n">
        <f aca="false">+[3]data1rev!K494</f>
        <v>10791.59</v>
      </c>
      <c r="N495" s="8" t="n">
        <f aca="false">+[3]data1rev!L494</f>
        <v>10791.59</v>
      </c>
      <c r="O495" s="8" t="n">
        <f aca="false">+[3]data1rev!M494</f>
        <v>10275.62</v>
      </c>
      <c r="P495" s="8" t="n">
        <f aca="false">+[3]data1rev!N494</f>
        <v>10129.416</v>
      </c>
      <c r="Q495" s="8" t="n">
        <f aca="false">+[3]data1rev!O494</f>
        <v>10101.74</v>
      </c>
      <c r="R495" s="8" t="n">
        <f aca="false">+[3]data1rev!P494</f>
        <v>0</v>
      </c>
      <c r="S495" s="8" t="n">
        <f aca="false">+[3]data1rev!Q494</f>
        <v>0</v>
      </c>
      <c r="T495" s="8" t="n">
        <f aca="false">+[3]data1rev!R494</f>
        <v>0</v>
      </c>
      <c r="U495" s="8" t="n">
        <f aca="false">+[3]data1rev!S494</f>
        <v>0</v>
      </c>
      <c r="V495" s="8" t="n">
        <f aca="false">+[3]data1rev!T494</f>
        <v>0</v>
      </c>
      <c r="W495" s="8" t="n">
        <f aca="false">+[3]data1rev!U494</f>
        <v>0</v>
      </c>
      <c r="X495" s="8" t="n">
        <f aca="false">+[3]data1rev!V494</f>
        <v>0</v>
      </c>
      <c r="Y495" s="8" t="n">
        <f aca="false">+[3]data1rev!W494</f>
        <v>0</v>
      </c>
      <c r="Z495" s="8" t="n">
        <f aca="false">+[3]data1rev!X494</f>
        <v>0</v>
      </c>
      <c r="AA495" s="8" t="n">
        <f aca="false">+[3]data1rev!Y494</f>
        <v>0</v>
      </c>
      <c r="AB495" s="9"/>
      <c r="AC495" s="9"/>
      <c r="AD495" s="9"/>
      <c r="AE495" s="9"/>
      <c r="AF495" s="9"/>
      <c r="AG495" s="9"/>
      <c r="AH495" s="9"/>
      <c r="AI495" s="9"/>
      <c r="AJ495" s="9"/>
      <c r="AK495" s="1"/>
      <c r="AL495" s="1" t="e">
        <f aca="false">SUMPRODUCT(B495:AJ495,PVCapPrice)</f>
        <v>#DIV/0!</v>
      </c>
      <c r="AM495" s="1"/>
      <c r="AN495" s="1"/>
      <c r="AO495" s="1"/>
      <c r="AP495" s="1"/>
      <c r="AQ495" s="1"/>
    </row>
    <row r="496" customFormat="false" ht="11.25" hidden="false" customHeight="false" outlineLevel="0" collapsed="false">
      <c r="A496" s="1" t="n">
        <v>494</v>
      </c>
      <c r="B496" s="16"/>
      <c r="C496" s="8" t="n">
        <f aca="false">+[3]data1rev!A495</f>
        <v>21687.04</v>
      </c>
      <c r="D496" s="8" t="n">
        <f aca="false">+[3]data1rev!B495</f>
        <v>15575.226</v>
      </c>
      <c r="E496" s="8" t="n">
        <f aca="false">+[3]data1rev!C495</f>
        <v>13222.39</v>
      </c>
      <c r="F496" s="8" t="n">
        <f aca="false">+[3]data1rev!D495</f>
        <v>13061.89</v>
      </c>
      <c r="G496" s="8" t="n">
        <f aca="false">+[3]data1rev!E495</f>
        <v>13061.89</v>
      </c>
      <c r="H496" s="8" t="n">
        <f aca="false">+[3]data1rev!F495</f>
        <v>10821.156</v>
      </c>
      <c r="I496" s="8" t="n">
        <f aca="false">+[3]data1rev!G495</f>
        <v>10791.59</v>
      </c>
      <c r="J496" s="8" t="n">
        <f aca="false">+[3]data1rev!H495</f>
        <v>10791.59</v>
      </c>
      <c r="K496" s="8" t="n">
        <f aca="false">+[3]data1rev!I495</f>
        <v>10791.59</v>
      </c>
      <c r="L496" s="8" t="n">
        <f aca="false">+[3]data1rev!J495</f>
        <v>10821.156</v>
      </c>
      <c r="M496" s="8" t="n">
        <f aca="false">+[3]data1rev!K495</f>
        <v>10791.59</v>
      </c>
      <c r="N496" s="8" t="n">
        <f aca="false">+[3]data1rev!L495</f>
        <v>10791.59</v>
      </c>
      <c r="O496" s="8" t="n">
        <f aca="false">+[3]data1rev!M495</f>
        <v>10275.62</v>
      </c>
      <c r="P496" s="8" t="n">
        <f aca="false">+[3]data1rev!N495</f>
        <v>10129.416</v>
      </c>
      <c r="Q496" s="8" t="n">
        <f aca="false">+[3]data1rev!O495</f>
        <v>10101.74</v>
      </c>
      <c r="R496" s="8" t="n">
        <f aca="false">+[3]data1rev!P495</f>
        <v>0</v>
      </c>
      <c r="S496" s="8" t="n">
        <f aca="false">+[3]data1rev!Q495</f>
        <v>0</v>
      </c>
      <c r="T496" s="8" t="n">
        <f aca="false">+[3]data1rev!R495</f>
        <v>0</v>
      </c>
      <c r="U496" s="8" t="n">
        <f aca="false">+[3]data1rev!S495</f>
        <v>0</v>
      </c>
      <c r="V496" s="8" t="n">
        <f aca="false">+[3]data1rev!T495</f>
        <v>0</v>
      </c>
      <c r="W496" s="8" t="n">
        <f aca="false">+[3]data1rev!U495</f>
        <v>0</v>
      </c>
      <c r="X496" s="8" t="n">
        <f aca="false">+[3]data1rev!V495</f>
        <v>0</v>
      </c>
      <c r="Y496" s="8" t="n">
        <f aca="false">+[3]data1rev!W495</f>
        <v>0</v>
      </c>
      <c r="Z496" s="8" t="n">
        <f aca="false">+[3]data1rev!X495</f>
        <v>0</v>
      </c>
      <c r="AA496" s="8" t="n">
        <f aca="false">+[3]data1rev!Y495</f>
        <v>0</v>
      </c>
      <c r="AB496" s="9"/>
      <c r="AC496" s="9"/>
      <c r="AD496" s="9"/>
      <c r="AE496" s="9"/>
      <c r="AF496" s="9"/>
      <c r="AG496" s="9"/>
      <c r="AH496" s="9"/>
      <c r="AI496" s="9"/>
      <c r="AJ496" s="9"/>
      <c r="AK496" s="1"/>
      <c r="AL496" s="1" t="e">
        <f aca="false">SUMPRODUCT(B496:AJ496,PVCapPrice)</f>
        <v>#DIV/0!</v>
      </c>
      <c r="AM496" s="1"/>
      <c r="AN496" s="1"/>
      <c r="AO496" s="1"/>
      <c r="AP496" s="1"/>
      <c r="AQ496" s="1"/>
    </row>
    <row r="497" customFormat="false" ht="11.25" hidden="false" customHeight="false" outlineLevel="0" collapsed="false">
      <c r="A497" s="1" t="n">
        <v>495</v>
      </c>
      <c r="B497" s="16"/>
      <c r="C497" s="8" t="n">
        <f aca="false">+[3]data1rev!A496</f>
        <v>21687.04</v>
      </c>
      <c r="D497" s="8" t="n">
        <f aca="false">+[3]data1rev!B496</f>
        <v>15575.226</v>
      </c>
      <c r="E497" s="8" t="n">
        <f aca="false">+[3]data1rev!C496</f>
        <v>13222.39</v>
      </c>
      <c r="F497" s="8" t="n">
        <f aca="false">+[3]data1rev!D496</f>
        <v>13061.89</v>
      </c>
      <c r="G497" s="8" t="n">
        <f aca="false">+[3]data1rev!E496</f>
        <v>13061.89</v>
      </c>
      <c r="H497" s="8" t="n">
        <f aca="false">+[3]data1rev!F496</f>
        <v>10821.156</v>
      </c>
      <c r="I497" s="8" t="n">
        <f aca="false">+[3]data1rev!G496</f>
        <v>10791.59</v>
      </c>
      <c r="J497" s="8" t="n">
        <f aca="false">+[3]data1rev!H496</f>
        <v>10791.59</v>
      </c>
      <c r="K497" s="8" t="n">
        <f aca="false">+[3]data1rev!I496</f>
        <v>10791.59</v>
      </c>
      <c r="L497" s="8" t="n">
        <f aca="false">+[3]data1rev!J496</f>
        <v>10821.156</v>
      </c>
      <c r="M497" s="8" t="n">
        <f aca="false">+[3]data1rev!K496</f>
        <v>10791.59</v>
      </c>
      <c r="N497" s="8" t="n">
        <f aca="false">+[3]data1rev!L496</f>
        <v>10791.59</v>
      </c>
      <c r="O497" s="8" t="n">
        <f aca="false">+[3]data1rev!M496</f>
        <v>10275.62</v>
      </c>
      <c r="P497" s="8" t="n">
        <f aca="false">+[3]data1rev!N496</f>
        <v>10129.416</v>
      </c>
      <c r="Q497" s="8" t="n">
        <f aca="false">+[3]data1rev!O496</f>
        <v>10101.74</v>
      </c>
      <c r="R497" s="8" t="n">
        <f aca="false">+[3]data1rev!P496</f>
        <v>0</v>
      </c>
      <c r="S497" s="8" t="n">
        <f aca="false">+[3]data1rev!Q496</f>
        <v>0</v>
      </c>
      <c r="T497" s="8" t="n">
        <f aca="false">+[3]data1rev!R496</f>
        <v>0</v>
      </c>
      <c r="U497" s="8" t="n">
        <f aca="false">+[3]data1rev!S496</f>
        <v>0</v>
      </c>
      <c r="V497" s="8" t="n">
        <f aca="false">+[3]data1rev!T496</f>
        <v>0</v>
      </c>
      <c r="W497" s="8" t="n">
        <f aca="false">+[3]data1rev!U496</f>
        <v>0</v>
      </c>
      <c r="X497" s="8" t="n">
        <f aca="false">+[3]data1rev!V496</f>
        <v>0</v>
      </c>
      <c r="Y497" s="8" t="n">
        <f aca="false">+[3]data1rev!W496</f>
        <v>0</v>
      </c>
      <c r="Z497" s="8" t="n">
        <f aca="false">+[3]data1rev!X496</f>
        <v>0</v>
      </c>
      <c r="AA497" s="8" t="n">
        <f aca="false">+[3]data1rev!Y496</f>
        <v>0</v>
      </c>
      <c r="AB497" s="9"/>
      <c r="AC497" s="9"/>
      <c r="AD497" s="9"/>
      <c r="AE497" s="9"/>
      <c r="AF497" s="9"/>
      <c r="AG497" s="9"/>
      <c r="AH497" s="9"/>
      <c r="AI497" s="9"/>
      <c r="AJ497" s="9"/>
      <c r="AK497" s="1"/>
      <c r="AL497" s="1" t="e">
        <f aca="false">SUMPRODUCT(B497:AJ497,PVCapPrice)</f>
        <v>#DIV/0!</v>
      </c>
      <c r="AM497" s="1"/>
      <c r="AN497" s="1"/>
      <c r="AO497" s="1"/>
      <c r="AP497" s="1"/>
      <c r="AQ497" s="1"/>
    </row>
    <row r="498" customFormat="false" ht="11.25" hidden="false" customHeight="false" outlineLevel="0" collapsed="false">
      <c r="A498" s="1" t="n">
        <v>496</v>
      </c>
      <c r="B498" s="16"/>
      <c r="C498" s="8" t="n">
        <f aca="false">+[3]data1rev!A497</f>
        <v>21687.04</v>
      </c>
      <c r="D498" s="8" t="n">
        <f aca="false">+[3]data1rev!B497</f>
        <v>15575.226</v>
      </c>
      <c r="E498" s="8" t="n">
        <f aca="false">+[3]data1rev!C497</f>
        <v>13222.39</v>
      </c>
      <c r="F498" s="8" t="n">
        <f aca="false">+[3]data1rev!D497</f>
        <v>13061.89</v>
      </c>
      <c r="G498" s="8" t="n">
        <f aca="false">+[3]data1rev!E497</f>
        <v>13061.89</v>
      </c>
      <c r="H498" s="8" t="n">
        <f aca="false">+[3]data1rev!F497</f>
        <v>10821.156</v>
      </c>
      <c r="I498" s="8" t="n">
        <f aca="false">+[3]data1rev!G497</f>
        <v>10791.59</v>
      </c>
      <c r="J498" s="8" t="n">
        <f aca="false">+[3]data1rev!H497</f>
        <v>10791.59</v>
      </c>
      <c r="K498" s="8" t="n">
        <f aca="false">+[3]data1rev!I497</f>
        <v>10791.59</v>
      </c>
      <c r="L498" s="8" t="n">
        <f aca="false">+[3]data1rev!J497</f>
        <v>10821.156</v>
      </c>
      <c r="M498" s="8" t="n">
        <f aca="false">+[3]data1rev!K497</f>
        <v>10791.59</v>
      </c>
      <c r="N498" s="8" t="n">
        <f aca="false">+[3]data1rev!L497</f>
        <v>10791.59</v>
      </c>
      <c r="O498" s="8" t="n">
        <f aca="false">+[3]data1rev!M497</f>
        <v>10275.62</v>
      </c>
      <c r="P498" s="8" t="n">
        <f aca="false">+[3]data1rev!N497</f>
        <v>10129.416</v>
      </c>
      <c r="Q498" s="8" t="n">
        <f aca="false">+[3]data1rev!O497</f>
        <v>10101.74</v>
      </c>
      <c r="R498" s="8" t="n">
        <f aca="false">+[3]data1rev!P497</f>
        <v>0</v>
      </c>
      <c r="S498" s="8" t="n">
        <f aca="false">+[3]data1rev!Q497</f>
        <v>0</v>
      </c>
      <c r="T498" s="8" t="n">
        <f aca="false">+[3]data1rev!R497</f>
        <v>0</v>
      </c>
      <c r="U498" s="8" t="n">
        <f aca="false">+[3]data1rev!S497</f>
        <v>0</v>
      </c>
      <c r="V498" s="8" t="n">
        <f aca="false">+[3]data1rev!T497</f>
        <v>0</v>
      </c>
      <c r="W498" s="8" t="n">
        <f aca="false">+[3]data1rev!U497</f>
        <v>0</v>
      </c>
      <c r="X498" s="8" t="n">
        <f aca="false">+[3]data1rev!V497</f>
        <v>0</v>
      </c>
      <c r="Y498" s="8" t="n">
        <f aca="false">+[3]data1rev!W497</f>
        <v>0</v>
      </c>
      <c r="Z498" s="8" t="n">
        <f aca="false">+[3]data1rev!X497</f>
        <v>0</v>
      </c>
      <c r="AA498" s="8" t="n">
        <f aca="false">+[3]data1rev!Y497</f>
        <v>0</v>
      </c>
      <c r="AB498" s="9"/>
      <c r="AC498" s="9"/>
      <c r="AD498" s="9"/>
      <c r="AE498" s="9"/>
      <c r="AF498" s="9"/>
      <c r="AG498" s="9"/>
      <c r="AH498" s="9"/>
      <c r="AI498" s="9"/>
      <c r="AJ498" s="9"/>
      <c r="AK498" s="1"/>
      <c r="AL498" s="1" t="e">
        <f aca="false">SUMPRODUCT(B498:AJ498,PVCapPrice)</f>
        <v>#DIV/0!</v>
      </c>
      <c r="AM498" s="1"/>
      <c r="AN498" s="1"/>
      <c r="AO498" s="1"/>
      <c r="AP498" s="1"/>
      <c r="AQ498" s="1"/>
    </row>
    <row r="499" customFormat="false" ht="11.25" hidden="false" customHeight="false" outlineLevel="0" collapsed="false">
      <c r="A499" s="1" t="n">
        <v>497</v>
      </c>
      <c r="B499" s="16"/>
      <c r="C499" s="8" t="n">
        <f aca="false">+[3]data1rev!A498</f>
        <v>21687.04</v>
      </c>
      <c r="D499" s="8" t="n">
        <f aca="false">+[3]data1rev!B498</f>
        <v>15575.226</v>
      </c>
      <c r="E499" s="8" t="n">
        <f aca="false">+[3]data1rev!C498</f>
        <v>13222.39</v>
      </c>
      <c r="F499" s="8" t="n">
        <f aca="false">+[3]data1rev!D498</f>
        <v>13061.89</v>
      </c>
      <c r="G499" s="8" t="n">
        <f aca="false">+[3]data1rev!E498</f>
        <v>13061.89</v>
      </c>
      <c r="H499" s="8" t="n">
        <f aca="false">+[3]data1rev!F498</f>
        <v>10821.156</v>
      </c>
      <c r="I499" s="8" t="n">
        <f aca="false">+[3]data1rev!G498</f>
        <v>10791.59</v>
      </c>
      <c r="J499" s="8" t="n">
        <f aca="false">+[3]data1rev!H498</f>
        <v>10791.59</v>
      </c>
      <c r="K499" s="8" t="n">
        <f aca="false">+[3]data1rev!I498</f>
        <v>10791.59</v>
      </c>
      <c r="L499" s="8" t="n">
        <f aca="false">+[3]data1rev!J498</f>
        <v>10821.156</v>
      </c>
      <c r="M499" s="8" t="n">
        <f aca="false">+[3]data1rev!K498</f>
        <v>10791.59</v>
      </c>
      <c r="N499" s="8" t="n">
        <f aca="false">+[3]data1rev!L498</f>
        <v>10791.59</v>
      </c>
      <c r="O499" s="8" t="n">
        <f aca="false">+[3]data1rev!M498</f>
        <v>10275.62</v>
      </c>
      <c r="P499" s="8" t="n">
        <f aca="false">+[3]data1rev!N498</f>
        <v>10129.416</v>
      </c>
      <c r="Q499" s="8" t="n">
        <f aca="false">+[3]data1rev!O498</f>
        <v>10101.74</v>
      </c>
      <c r="R499" s="8" t="n">
        <f aca="false">+[3]data1rev!P498</f>
        <v>0</v>
      </c>
      <c r="S499" s="8" t="n">
        <f aca="false">+[3]data1rev!Q498</f>
        <v>0</v>
      </c>
      <c r="T499" s="8" t="n">
        <f aca="false">+[3]data1rev!R498</f>
        <v>0</v>
      </c>
      <c r="U499" s="8" t="n">
        <f aca="false">+[3]data1rev!S498</f>
        <v>0</v>
      </c>
      <c r="V499" s="8" t="n">
        <f aca="false">+[3]data1rev!T498</f>
        <v>0</v>
      </c>
      <c r="W499" s="8" t="n">
        <f aca="false">+[3]data1rev!U498</f>
        <v>0</v>
      </c>
      <c r="X499" s="8" t="n">
        <f aca="false">+[3]data1rev!V498</f>
        <v>0</v>
      </c>
      <c r="Y499" s="8" t="n">
        <f aca="false">+[3]data1rev!W498</f>
        <v>0</v>
      </c>
      <c r="Z499" s="8" t="n">
        <f aca="false">+[3]data1rev!X498</f>
        <v>0</v>
      </c>
      <c r="AA499" s="8" t="n">
        <f aca="false">+[3]data1rev!Y498</f>
        <v>0</v>
      </c>
      <c r="AB499" s="9"/>
      <c r="AC499" s="9"/>
      <c r="AD499" s="9"/>
      <c r="AE499" s="9"/>
      <c r="AF499" s="9"/>
      <c r="AG499" s="9"/>
      <c r="AH499" s="9"/>
      <c r="AI499" s="9"/>
      <c r="AJ499" s="9"/>
      <c r="AK499" s="1"/>
      <c r="AL499" s="1" t="e">
        <f aca="false">SUMPRODUCT(B499:AJ499,PVCapPrice)</f>
        <v>#DIV/0!</v>
      </c>
      <c r="AM499" s="1"/>
      <c r="AN499" s="1"/>
      <c r="AO499" s="1"/>
      <c r="AP499" s="1"/>
      <c r="AQ499" s="1"/>
    </row>
    <row r="500" customFormat="false" ht="11.25" hidden="false" customHeight="false" outlineLevel="0" collapsed="false">
      <c r="A500" s="1" t="n">
        <v>498</v>
      </c>
      <c r="B500" s="16"/>
      <c r="C500" s="8" t="n">
        <f aca="false">+[3]data1rev!A499</f>
        <v>21687.04</v>
      </c>
      <c r="D500" s="8" t="n">
        <f aca="false">+[3]data1rev!B499</f>
        <v>15575.226</v>
      </c>
      <c r="E500" s="8" t="n">
        <f aca="false">+[3]data1rev!C499</f>
        <v>13222.39</v>
      </c>
      <c r="F500" s="8" t="n">
        <f aca="false">+[3]data1rev!D499</f>
        <v>13061.89</v>
      </c>
      <c r="G500" s="8" t="n">
        <f aca="false">+[3]data1rev!E499</f>
        <v>13061.89</v>
      </c>
      <c r="H500" s="8" t="n">
        <f aca="false">+[3]data1rev!F499</f>
        <v>10821.156</v>
      </c>
      <c r="I500" s="8" t="n">
        <f aca="false">+[3]data1rev!G499</f>
        <v>10791.59</v>
      </c>
      <c r="J500" s="8" t="n">
        <f aca="false">+[3]data1rev!H499</f>
        <v>10791.59</v>
      </c>
      <c r="K500" s="8" t="n">
        <f aca="false">+[3]data1rev!I499</f>
        <v>10791.59</v>
      </c>
      <c r="L500" s="8" t="n">
        <f aca="false">+[3]data1rev!J499</f>
        <v>10821.156</v>
      </c>
      <c r="M500" s="8" t="n">
        <f aca="false">+[3]data1rev!K499</f>
        <v>10791.59</v>
      </c>
      <c r="N500" s="8" t="n">
        <f aca="false">+[3]data1rev!L499</f>
        <v>10791.59</v>
      </c>
      <c r="O500" s="8" t="n">
        <f aca="false">+[3]data1rev!M499</f>
        <v>10275.62</v>
      </c>
      <c r="P500" s="8" t="n">
        <f aca="false">+[3]data1rev!N499</f>
        <v>10129.416</v>
      </c>
      <c r="Q500" s="8" t="n">
        <f aca="false">+[3]data1rev!O499</f>
        <v>10101.74</v>
      </c>
      <c r="R500" s="8" t="n">
        <f aca="false">+[3]data1rev!P499</f>
        <v>0</v>
      </c>
      <c r="S500" s="8" t="n">
        <f aca="false">+[3]data1rev!Q499</f>
        <v>0</v>
      </c>
      <c r="T500" s="8" t="n">
        <f aca="false">+[3]data1rev!R499</f>
        <v>0</v>
      </c>
      <c r="U500" s="8" t="n">
        <f aca="false">+[3]data1rev!S499</f>
        <v>0</v>
      </c>
      <c r="V500" s="8" t="n">
        <f aca="false">+[3]data1rev!T499</f>
        <v>0</v>
      </c>
      <c r="W500" s="8" t="n">
        <f aca="false">+[3]data1rev!U499</f>
        <v>0</v>
      </c>
      <c r="X500" s="8" t="n">
        <f aca="false">+[3]data1rev!V499</f>
        <v>0</v>
      </c>
      <c r="Y500" s="8" t="n">
        <f aca="false">+[3]data1rev!W499</f>
        <v>0</v>
      </c>
      <c r="Z500" s="8" t="n">
        <f aca="false">+[3]data1rev!X499</f>
        <v>0</v>
      </c>
      <c r="AA500" s="8" t="n">
        <f aca="false">+[3]data1rev!Y499</f>
        <v>0</v>
      </c>
      <c r="AB500" s="9"/>
      <c r="AC500" s="9"/>
      <c r="AD500" s="9"/>
      <c r="AE500" s="9"/>
      <c r="AF500" s="9"/>
      <c r="AG500" s="9"/>
      <c r="AH500" s="9"/>
      <c r="AI500" s="9"/>
      <c r="AJ500" s="9"/>
      <c r="AK500" s="1"/>
      <c r="AL500" s="1" t="e">
        <f aca="false">SUMPRODUCT(B500:AJ500,PVCapPrice)</f>
        <v>#DIV/0!</v>
      </c>
      <c r="AM500" s="1"/>
      <c r="AN500" s="1"/>
      <c r="AO500" s="1"/>
      <c r="AP500" s="1"/>
      <c r="AQ500" s="1"/>
    </row>
    <row r="501" customFormat="false" ht="11.25" hidden="false" customHeight="false" outlineLevel="0" collapsed="false">
      <c r="A501" s="1" t="n">
        <v>499</v>
      </c>
      <c r="B501" s="16"/>
      <c r="C501" s="8" t="n">
        <f aca="false">+[3]data1rev!A500</f>
        <v>21687.04</v>
      </c>
      <c r="D501" s="8" t="n">
        <f aca="false">+[3]data1rev!B500</f>
        <v>15575.226</v>
      </c>
      <c r="E501" s="8" t="n">
        <f aca="false">+[3]data1rev!C500</f>
        <v>13222.39</v>
      </c>
      <c r="F501" s="8" t="n">
        <f aca="false">+[3]data1rev!D500</f>
        <v>13061.89</v>
      </c>
      <c r="G501" s="8" t="n">
        <f aca="false">+[3]data1rev!E500</f>
        <v>13061.89</v>
      </c>
      <c r="H501" s="8" t="n">
        <f aca="false">+[3]data1rev!F500</f>
        <v>10821.156</v>
      </c>
      <c r="I501" s="8" t="n">
        <f aca="false">+[3]data1rev!G500</f>
        <v>10791.59</v>
      </c>
      <c r="J501" s="8" t="n">
        <f aca="false">+[3]data1rev!H500</f>
        <v>10791.59</v>
      </c>
      <c r="K501" s="8" t="n">
        <f aca="false">+[3]data1rev!I500</f>
        <v>10791.59</v>
      </c>
      <c r="L501" s="8" t="n">
        <f aca="false">+[3]data1rev!J500</f>
        <v>10821.156</v>
      </c>
      <c r="M501" s="8" t="n">
        <f aca="false">+[3]data1rev!K500</f>
        <v>10791.59</v>
      </c>
      <c r="N501" s="8" t="n">
        <f aca="false">+[3]data1rev!L500</f>
        <v>10791.59</v>
      </c>
      <c r="O501" s="8" t="n">
        <f aca="false">+[3]data1rev!M500</f>
        <v>10275.62</v>
      </c>
      <c r="P501" s="8" t="n">
        <f aca="false">+[3]data1rev!N500</f>
        <v>10129.416</v>
      </c>
      <c r="Q501" s="8" t="n">
        <f aca="false">+[3]data1rev!O500</f>
        <v>10101.74</v>
      </c>
      <c r="R501" s="8" t="n">
        <f aca="false">+[3]data1rev!P500</f>
        <v>0</v>
      </c>
      <c r="S501" s="8" t="n">
        <f aca="false">+[3]data1rev!Q500</f>
        <v>0</v>
      </c>
      <c r="T501" s="8" t="n">
        <f aca="false">+[3]data1rev!R500</f>
        <v>0</v>
      </c>
      <c r="U501" s="8" t="n">
        <f aca="false">+[3]data1rev!S500</f>
        <v>0</v>
      </c>
      <c r="V501" s="8" t="n">
        <f aca="false">+[3]data1rev!T500</f>
        <v>0</v>
      </c>
      <c r="W501" s="8" t="n">
        <f aca="false">+[3]data1rev!U500</f>
        <v>0</v>
      </c>
      <c r="X501" s="8" t="n">
        <f aca="false">+[3]data1rev!V500</f>
        <v>0</v>
      </c>
      <c r="Y501" s="8" t="n">
        <f aca="false">+[3]data1rev!W500</f>
        <v>0</v>
      </c>
      <c r="Z501" s="8" t="n">
        <f aca="false">+[3]data1rev!X500</f>
        <v>0</v>
      </c>
      <c r="AA501" s="8" t="n">
        <f aca="false">+[3]data1rev!Y500</f>
        <v>0</v>
      </c>
      <c r="AB501" s="9"/>
      <c r="AC501" s="9"/>
      <c r="AD501" s="9"/>
      <c r="AE501" s="9"/>
      <c r="AF501" s="9"/>
      <c r="AG501" s="9"/>
      <c r="AH501" s="9"/>
      <c r="AI501" s="9"/>
      <c r="AJ501" s="9"/>
      <c r="AK501" s="1"/>
      <c r="AL501" s="1" t="e">
        <f aca="false">SUMPRODUCT(B501:AJ501,PVCapPrice)</f>
        <v>#DIV/0!</v>
      </c>
      <c r="AM501" s="1"/>
      <c r="AN501" s="1"/>
      <c r="AO501" s="1"/>
      <c r="AP501" s="1"/>
      <c r="AQ501" s="1"/>
    </row>
    <row r="502" customFormat="false" ht="11.25" hidden="false" customHeight="false" outlineLevel="0" collapsed="false">
      <c r="A502" s="1" t="n">
        <v>500</v>
      </c>
      <c r="B502" s="16"/>
      <c r="C502" s="8" t="n">
        <f aca="false">+[3]data1rev!A501</f>
        <v>21687.04</v>
      </c>
      <c r="D502" s="8" t="n">
        <f aca="false">+[3]data1rev!B501</f>
        <v>15575.226</v>
      </c>
      <c r="E502" s="8" t="n">
        <f aca="false">+[3]data1rev!C501</f>
        <v>13222.39</v>
      </c>
      <c r="F502" s="8" t="n">
        <f aca="false">+[3]data1rev!D501</f>
        <v>13061.89</v>
      </c>
      <c r="G502" s="8" t="n">
        <f aca="false">+[3]data1rev!E501</f>
        <v>13061.89</v>
      </c>
      <c r="H502" s="8" t="n">
        <f aca="false">+[3]data1rev!F501</f>
        <v>10821.156</v>
      </c>
      <c r="I502" s="8" t="n">
        <f aca="false">+[3]data1rev!G501</f>
        <v>10791.59</v>
      </c>
      <c r="J502" s="8" t="n">
        <f aca="false">+[3]data1rev!H501</f>
        <v>10791.59</v>
      </c>
      <c r="K502" s="8" t="n">
        <f aca="false">+[3]data1rev!I501</f>
        <v>10791.59</v>
      </c>
      <c r="L502" s="8" t="n">
        <f aca="false">+[3]data1rev!J501</f>
        <v>10821.156</v>
      </c>
      <c r="M502" s="8" t="n">
        <f aca="false">+[3]data1rev!K501</f>
        <v>10791.59</v>
      </c>
      <c r="N502" s="8" t="n">
        <f aca="false">+[3]data1rev!L501</f>
        <v>10791.59</v>
      </c>
      <c r="O502" s="8" t="n">
        <f aca="false">+[3]data1rev!M501</f>
        <v>10275.62</v>
      </c>
      <c r="P502" s="8" t="n">
        <f aca="false">+[3]data1rev!N501</f>
        <v>10129.416</v>
      </c>
      <c r="Q502" s="8" t="n">
        <f aca="false">+[3]data1rev!O501</f>
        <v>10101.74</v>
      </c>
      <c r="R502" s="8" t="n">
        <f aca="false">+[3]data1rev!P501</f>
        <v>0</v>
      </c>
      <c r="S502" s="8" t="n">
        <f aca="false">+[3]data1rev!Q501</f>
        <v>0</v>
      </c>
      <c r="T502" s="8" t="n">
        <f aca="false">+[3]data1rev!R501</f>
        <v>0</v>
      </c>
      <c r="U502" s="8" t="n">
        <f aca="false">+[3]data1rev!S501</f>
        <v>0</v>
      </c>
      <c r="V502" s="8" t="n">
        <f aca="false">+[3]data1rev!T501</f>
        <v>0</v>
      </c>
      <c r="W502" s="8" t="n">
        <f aca="false">+[3]data1rev!U501</f>
        <v>0</v>
      </c>
      <c r="X502" s="8" t="n">
        <f aca="false">+[3]data1rev!V501</f>
        <v>0</v>
      </c>
      <c r="Y502" s="8" t="n">
        <f aca="false">+[3]data1rev!W501</f>
        <v>0</v>
      </c>
      <c r="Z502" s="8" t="n">
        <f aca="false">+[3]data1rev!X501</f>
        <v>0</v>
      </c>
      <c r="AA502" s="8" t="n">
        <f aca="false">+[3]data1rev!Y501</f>
        <v>0</v>
      </c>
      <c r="AB502" s="9"/>
      <c r="AC502" s="9"/>
      <c r="AD502" s="9"/>
      <c r="AE502" s="9"/>
      <c r="AF502" s="9"/>
      <c r="AG502" s="9"/>
      <c r="AH502" s="9"/>
      <c r="AI502" s="9"/>
      <c r="AJ502" s="9"/>
      <c r="AK502" s="1"/>
      <c r="AL502" s="1" t="e">
        <f aca="false">SUMPRODUCT(B502:AJ502,PVCapPrice)</f>
        <v>#DIV/0!</v>
      </c>
      <c r="AM502" s="1"/>
      <c r="AN502" s="1"/>
      <c r="AO502" s="1"/>
      <c r="AP502" s="1"/>
      <c r="AQ502" s="1"/>
    </row>
    <row r="503" customFormat="false" ht="11.25" hidden="false" customHeight="false" outlineLevel="0" collapsed="false">
      <c r="A503" s="1" t="n">
        <v>501</v>
      </c>
      <c r="B503" s="16"/>
      <c r="C503" s="8" t="n">
        <f aca="false">+[3]data1rev!A502</f>
        <v>21687.04</v>
      </c>
      <c r="D503" s="8" t="n">
        <f aca="false">+[3]data1rev!B502</f>
        <v>15575.226</v>
      </c>
      <c r="E503" s="8" t="n">
        <f aca="false">+[3]data1rev!C502</f>
        <v>13222.39</v>
      </c>
      <c r="F503" s="8" t="n">
        <f aca="false">+[3]data1rev!D502</f>
        <v>13061.89</v>
      </c>
      <c r="G503" s="8" t="n">
        <f aca="false">+[3]data1rev!E502</f>
        <v>13061.89</v>
      </c>
      <c r="H503" s="8" t="n">
        <f aca="false">+[3]data1rev!F502</f>
        <v>10821.156</v>
      </c>
      <c r="I503" s="8" t="n">
        <f aca="false">+[3]data1rev!G502</f>
        <v>10791.59</v>
      </c>
      <c r="J503" s="8" t="n">
        <f aca="false">+[3]data1rev!H502</f>
        <v>10791.59</v>
      </c>
      <c r="K503" s="8" t="n">
        <f aca="false">+[3]data1rev!I502</f>
        <v>10791.59</v>
      </c>
      <c r="L503" s="8" t="n">
        <f aca="false">+[3]data1rev!J502</f>
        <v>10821.156</v>
      </c>
      <c r="M503" s="8" t="n">
        <f aca="false">+[3]data1rev!K502</f>
        <v>10791.59</v>
      </c>
      <c r="N503" s="8" t="n">
        <f aca="false">+[3]data1rev!L502</f>
        <v>10791.59</v>
      </c>
      <c r="O503" s="8" t="n">
        <f aca="false">+[3]data1rev!M502</f>
        <v>10275.62</v>
      </c>
      <c r="P503" s="8" t="n">
        <f aca="false">+[3]data1rev!N502</f>
        <v>10129.416</v>
      </c>
      <c r="Q503" s="8" t="n">
        <f aca="false">+[3]data1rev!O502</f>
        <v>10101.74</v>
      </c>
      <c r="R503" s="8" t="n">
        <f aca="false">+[3]data1rev!P502</f>
        <v>0</v>
      </c>
      <c r="S503" s="8" t="n">
        <f aca="false">+[3]data1rev!Q502</f>
        <v>0</v>
      </c>
      <c r="T503" s="8" t="n">
        <f aca="false">+[3]data1rev!R502</f>
        <v>0</v>
      </c>
      <c r="U503" s="8" t="n">
        <f aca="false">+[3]data1rev!S502</f>
        <v>0</v>
      </c>
      <c r="V503" s="8" t="n">
        <f aca="false">+[3]data1rev!T502</f>
        <v>0</v>
      </c>
      <c r="W503" s="8" t="n">
        <f aca="false">+[3]data1rev!U502</f>
        <v>0</v>
      </c>
      <c r="X503" s="8" t="n">
        <f aca="false">+[3]data1rev!V502</f>
        <v>0</v>
      </c>
      <c r="Y503" s="8" t="n">
        <f aca="false">+[3]data1rev!W502</f>
        <v>0</v>
      </c>
      <c r="Z503" s="8" t="n">
        <f aca="false">+[3]data1rev!X502</f>
        <v>0</v>
      </c>
      <c r="AA503" s="8" t="n">
        <f aca="false">+[3]data1rev!Y502</f>
        <v>0</v>
      </c>
      <c r="AB503" s="9"/>
      <c r="AC503" s="9"/>
      <c r="AD503" s="9"/>
      <c r="AE503" s="9"/>
      <c r="AF503" s="9"/>
      <c r="AG503" s="9"/>
      <c r="AH503" s="9"/>
      <c r="AI503" s="9"/>
      <c r="AJ503" s="9"/>
      <c r="AK503" s="1"/>
      <c r="AL503" s="1" t="e">
        <f aca="false">SUMPRODUCT(B503:AJ503,PVCapPrice)</f>
        <v>#DIV/0!</v>
      </c>
      <c r="AM503" s="1"/>
      <c r="AN503" s="1"/>
      <c r="AO503" s="1"/>
      <c r="AP503" s="1"/>
      <c r="AQ503" s="1"/>
    </row>
    <row r="504" customFormat="false" ht="11.25" hidden="false" customHeight="false" outlineLevel="0" collapsed="false">
      <c r="A504" s="1" t="n">
        <v>502</v>
      </c>
      <c r="B504" s="16"/>
      <c r="C504" s="8" t="n">
        <f aca="false">+[3]data1rev!A503</f>
        <v>21687.04</v>
      </c>
      <c r="D504" s="8" t="n">
        <f aca="false">+[3]data1rev!B503</f>
        <v>15575.226</v>
      </c>
      <c r="E504" s="8" t="n">
        <f aca="false">+[3]data1rev!C503</f>
        <v>13222.39</v>
      </c>
      <c r="F504" s="8" t="n">
        <f aca="false">+[3]data1rev!D503</f>
        <v>13061.89</v>
      </c>
      <c r="G504" s="8" t="n">
        <f aca="false">+[3]data1rev!E503</f>
        <v>13061.89</v>
      </c>
      <c r="H504" s="8" t="n">
        <f aca="false">+[3]data1rev!F503</f>
        <v>10821.156</v>
      </c>
      <c r="I504" s="8" t="n">
        <f aca="false">+[3]data1rev!G503</f>
        <v>10791.59</v>
      </c>
      <c r="J504" s="8" t="n">
        <f aca="false">+[3]data1rev!H503</f>
        <v>10791.59</v>
      </c>
      <c r="K504" s="8" t="n">
        <f aca="false">+[3]data1rev!I503</f>
        <v>10791.59</v>
      </c>
      <c r="L504" s="8" t="n">
        <f aca="false">+[3]data1rev!J503</f>
        <v>10821.156</v>
      </c>
      <c r="M504" s="8" t="n">
        <f aca="false">+[3]data1rev!K503</f>
        <v>10791.59</v>
      </c>
      <c r="N504" s="8" t="n">
        <f aca="false">+[3]data1rev!L503</f>
        <v>10791.59</v>
      </c>
      <c r="O504" s="8" t="n">
        <f aca="false">+[3]data1rev!M503</f>
        <v>10275.62</v>
      </c>
      <c r="P504" s="8" t="n">
        <f aca="false">+[3]data1rev!N503</f>
        <v>10129.416</v>
      </c>
      <c r="Q504" s="8" t="n">
        <f aca="false">+[3]data1rev!O503</f>
        <v>10101.74</v>
      </c>
      <c r="R504" s="8" t="n">
        <f aca="false">+[3]data1rev!P503</f>
        <v>0</v>
      </c>
      <c r="S504" s="8" t="n">
        <f aca="false">+[3]data1rev!Q503</f>
        <v>0</v>
      </c>
      <c r="T504" s="8" t="n">
        <f aca="false">+[3]data1rev!R503</f>
        <v>0</v>
      </c>
      <c r="U504" s="8" t="n">
        <f aca="false">+[3]data1rev!S503</f>
        <v>0</v>
      </c>
      <c r="V504" s="8" t="n">
        <f aca="false">+[3]data1rev!T503</f>
        <v>0</v>
      </c>
      <c r="W504" s="8" t="n">
        <f aca="false">+[3]data1rev!U503</f>
        <v>0</v>
      </c>
      <c r="X504" s="8" t="n">
        <f aca="false">+[3]data1rev!V503</f>
        <v>0</v>
      </c>
      <c r="Y504" s="8" t="n">
        <f aca="false">+[3]data1rev!W503</f>
        <v>0</v>
      </c>
      <c r="Z504" s="8" t="n">
        <f aca="false">+[3]data1rev!X503</f>
        <v>0</v>
      </c>
      <c r="AA504" s="8" t="n">
        <f aca="false">+[3]data1rev!Y503</f>
        <v>0</v>
      </c>
      <c r="AB504" s="9"/>
      <c r="AC504" s="9"/>
      <c r="AD504" s="9"/>
      <c r="AE504" s="9"/>
      <c r="AF504" s="9"/>
      <c r="AG504" s="9"/>
      <c r="AH504" s="9"/>
      <c r="AI504" s="9"/>
      <c r="AJ504" s="9"/>
      <c r="AK504" s="1"/>
      <c r="AL504" s="1" t="e">
        <f aca="false">SUMPRODUCT(B504:AJ504,PVCapPrice)</f>
        <v>#DIV/0!</v>
      </c>
      <c r="AM504" s="1"/>
      <c r="AN504" s="1"/>
      <c r="AO504" s="1"/>
      <c r="AP504" s="1"/>
      <c r="AQ504" s="1"/>
    </row>
    <row r="505" customFormat="false" ht="11.25" hidden="false" customHeight="false" outlineLevel="0" collapsed="false">
      <c r="A505" s="1" t="n">
        <v>503</v>
      </c>
      <c r="B505" s="16"/>
      <c r="C505" s="8" t="n">
        <f aca="false">+[3]data1rev!A504</f>
        <v>21687.04</v>
      </c>
      <c r="D505" s="8" t="n">
        <f aca="false">+[3]data1rev!B504</f>
        <v>15575.226</v>
      </c>
      <c r="E505" s="8" t="n">
        <f aca="false">+[3]data1rev!C504</f>
        <v>13222.39</v>
      </c>
      <c r="F505" s="8" t="n">
        <f aca="false">+[3]data1rev!D504</f>
        <v>13061.89</v>
      </c>
      <c r="G505" s="8" t="n">
        <f aca="false">+[3]data1rev!E504</f>
        <v>13061.89</v>
      </c>
      <c r="H505" s="8" t="n">
        <f aca="false">+[3]data1rev!F504</f>
        <v>10821.156</v>
      </c>
      <c r="I505" s="8" t="n">
        <f aca="false">+[3]data1rev!G504</f>
        <v>10791.59</v>
      </c>
      <c r="J505" s="8" t="n">
        <f aca="false">+[3]data1rev!H504</f>
        <v>10791.59</v>
      </c>
      <c r="K505" s="8" t="n">
        <f aca="false">+[3]data1rev!I504</f>
        <v>10791.59</v>
      </c>
      <c r="L505" s="8" t="n">
        <f aca="false">+[3]data1rev!J504</f>
        <v>10821.156</v>
      </c>
      <c r="M505" s="8" t="n">
        <f aca="false">+[3]data1rev!K504</f>
        <v>10791.59</v>
      </c>
      <c r="N505" s="8" t="n">
        <f aca="false">+[3]data1rev!L504</f>
        <v>10791.59</v>
      </c>
      <c r="O505" s="8" t="n">
        <f aca="false">+[3]data1rev!M504</f>
        <v>10275.62</v>
      </c>
      <c r="P505" s="8" t="n">
        <f aca="false">+[3]data1rev!N504</f>
        <v>10129.416</v>
      </c>
      <c r="Q505" s="8" t="n">
        <f aca="false">+[3]data1rev!O504</f>
        <v>10101.74</v>
      </c>
      <c r="R505" s="8" t="n">
        <f aca="false">+[3]data1rev!P504</f>
        <v>0</v>
      </c>
      <c r="S505" s="8" t="n">
        <f aca="false">+[3]data1rev!Q504</f>
        <v>0</v>
      </c>
      <c r="T505" s="8" t="n">
        <f aca="false">+[3]data1rev!R504</f>
        <v>0</v>
      </c>
      <c r="U505" s="8" t="n">
        <f aca="false">+[3]data1rev!S504</f>
        <v>0</v>
      </c>
      <c r="V505" s="8" t="n">
        <f aca="false">+[3]data1rev!T504</f>
        <v>0</v>
      </c>
      <c r="W505" s="8" t="n">
        <f aca="false">+[3]data1rev!U504</f>
        <v>0</v>
      </c>
      <c r="X505" s="8" t="n">
        <f aca="false">+[3]data1rev!V504</f>
        <v>0</v>
      </c>
      <c r="Y505" s="8" t="n">
        <f aca="false">+[3]data1rev!W504</f>
        <v>0</v>
      </c>
      <c r="Z505" s="8" t="n">
        <f aca="false">+[3]data1rev!X504</f>
        <v>0</v>
      </c>
      <c r="AA505" s="8" t="n">
        <f aca="false">+[3]data1rev!Y504</f>
        <v>0</v>
      </c>
      <c r="AB505" s="9"/>
      <c r="AC505" s="9"/>
      <c r="AD505" s="9"/>
      <c r="AE505" s="9"/>
      <c r="AF505" s="9"/>
      <c r="AG505" s="9"/>
      <c r="AH505" s="9"/>
      <c r="AI505" s="9"/>
      <c r="AJ505" s="9"/>
      <c r="AK505" s="1"/>
      <c r="AL505" s="1" t="e">
        <f aca="false">SUMPRODUCT(B505:AJ505,PVCapPrice)</f>
        <v>#DIV/0!</v>
      </c>
      <c r="AM505" s="1"/>
      <c r="AN505" s="1"/>
      <c r="AO505" s="1"/>
      <c r="AP505" s="1"/>
      <c r="AQ505" s="1"/>
    </row>
    <row r="506" customFormat="false" ht="11.25" hidden="false" customHeight="false" outlineLevel="0" collapsed="false">
      <c r="A506" s="1" t="n">
        <v>504</v>
      </c>
      <c r="B506" s="16"/>
      <c r="C506" s="8" t="n">
        <f aca="false">+[3]data1rev!A505</f>
        <v>21687.04</v>
      </c>
      <c r="D506" s="8" t="n">
        <f aca="false">+[3]data1rev!B505</f>
        <v>15575.226</v>
      </c>
      <c r="E506" s="8" t="n">
        <f aca="false">+[3]data1rev!C505</f>
        <v>13222.39</v>
      </c>
      <c r="F506" s="8" t="n">
        <f aca="false">+[3]data1rev!D505</f>
        <v>13061.89</v>
      </c>
      <c r="G506" s="8" t="n">
        <f aca="false">+[3]data1rev!E505</f>
        <v>13061.89</v>
      </c>
      <c r="H506" s="8" t="n">
        <f aca="false">+[3]data1rev!F505</f>
        <v>10821.156</v>
      </c>
      <c r="I506" s="8" t="n">
        <f aca="false">+[3]data1rev!G505</f>
        <v>10791.59</v>
      </c>
      <c r="J506" s="8" t="n">
        <f aca="false">+[3]data1rev!H505</f>
        <v>10791.59</v>
      </c>
      <c r="K506" s="8" t="n">
        <f aca="false">+[3]data1rev!I505</f>
        <v>10791.59</v>
      </c>
      <c r="L506" s="8" t="n">
        <f aca="false">+[3]data1rev!J505</f>
        <v>10821.156</v>
      </c>
      <c r="M506" s="8" t="n">
        <f aca="false">+[3]data1rev!K505</f>
        <v>10791.59</v>
      </c>
      <c r="N506" s="8" t="n">
        <f aca="false">+[3]data1rev!L505</f>
        <v>10791.59</v>
      </c>
      <c r="O506" s="8" t="n">
        <f aca="false">+[3]data1rev!M505</f>
        <v>10275.62</v>
      </c>
      <c r="P506" s="8" t="n">
        <f aca="false">+[3]data1rev!N505</f>
        <v>10129.416</v>
      </c>
      <c r="Q506" s="8" t="n">
        <f aca="false">+[3]data1rev!O505</f>
        <v>10101.74</v>
      </c>
      <c r="R506" s="8" t="n">
        <f aca="false">+[3]data1rev!P505</f>
        <v>0</v>
      </c>
      <c r="S506" s="8" t="n">
        <f aca="false">+[3]data1rev!Q505</f>
        <v>0</v>
      </c>
      <c r="T506" s="8" t="n">
        <f aca="false">+[3]data1rev!R505</f>
        <v>0</v>
      </c>
      <c r="U506" s="8" t="n">
        <f aca="false">+[3]data1rev!S505</f>
        <v>0</v>
      </c>
      <c r="V506" s="8" t="n">
        <f aca="false">+[3]data1rev!T505</f>
        <v>0</v>
      </c>
      <c r="W506" s="8" t="n">
        <f aca="false">+[3]data1rev!U505</f>
        <v>0</v>
      </c>
      <c r="X506" s="8" t="n">
        <f aca="false">+[3]data1rev!V505</f>
        <v>0</v>
      </c>
      <c r="Y506" s="8" t="n">
        <f aca="false">+[3]data1rev!W505</f>
        <v>0</v>
      </c>
      <c r="Z506" s="8" t="n">
        <f aca="false">+[3]data1rev!X505</f>
        <v>0</v>
      </c>
      <c r="AA506" s="8" t="n">
        <f aca="false">+[3]data1rev!Y505</f>
        <v>0</v>
      </c>
      <c r="AB506" s="9"/>
      <c r="AC506" s="9"/>
      <c r="AD506" s="9"/>
      <c r="AE506" s="9"/>
      <c r="AF506" s="9"/>
      <c r="AG506" s="9"/>
      <c r="AH506" s="9"/>
      <c r="AI506" s="9"/>
      <c r="AJ506" s="9"/>
      <c r="AK506" s="1"/>
      <c r="AL506" s="1" t="e">
        <f aca="false">SUMPRODUCT(B506:AJ506,PVCapPrice)</f>
        <v>#DIV/0!</v>
      </c>
      <c r="AM506" s="1"/>
      <c r="AN506" s="1"/>
      <c r="AO506" s="1"/>
      <c r="AP506" s="1"/>
      <c r="AQ506" s="1"/>
    </row>
    <row r="507" customFormat="false" ht="11.25" hidden="false" customHeight="false" outlineLevel="0" collapsed="false">
      <c r="A507" s="1" t="n">
        <v>505</v>
      </c>
      <c r="B507" s="16"/>
      <c r="C507" s="8" t="n">
        <f aca="false">+[3]data1rev!A506</f>
        <v>21687.04</v>
      </c>
      <c r="D507" s="8" t="n">
        <f aca="false">+[3]data1rev!B506</f>
        <v>15575.226</v>
      </c>
      <c r="E507" s="8" t="n">
        <f aca="false">+[3]data1rev!C506</f>
        <v>13222.39</v>
      </c>
      <c r="F507" s="8" t="n">
        <f aca="false">+[3]data1rev!D506</f>
        <v>13061.89</v>
      </c>
      <c r="G507" s="8" t="n">
        <f aca="false">+[3]data1rev!E506</f>
        <v>13061.89</v>
      </c>
      <c r="H507" s="8" t="n">
        <f aca="false">+[3]data1rev!F506</f>
        <v>10821.156</v>
      </c>
      <c r="I507" s="8" t="n">
        <f aca="false">+[3]data1rev!G506</f>
        <v>10791.59</v>
      </c>
      <c r="J507" s="8" t="n">
        <f aca="false">+[3]data1rev!H506</f>
        <v>10791.59</v>
      </c>
      <c r="K507" s="8" t="n">
        <f aca="false">+[3]data1rev!I506</f>
        <v>10791.59</v>
      </c>
      <c r="L507" s="8" t="n">
        <f aca="false">+[3]data1rev!J506</f>
        <v>10821.156</v>
      </c>
      <c r="M507" s="8" t="n">
        <f aca="false">+[3]data1rev!K506</f>
        <v>10791.59</v>
      </c>
      <c r="N507" s="8" t="n">
        <f aca="false">+[3]data1rev!L506</f>
        <v>10791.59</v>
      </c>
      <c r="O507" s="8" t="n">
        <f aca="false">+[3]data1rev!M506</f>
        <v>10275.62</v>
      </c>
      <c r="P507" s="8" t="n">
        <f aca="false">+[3]data1rev!N506</f>
        <v>10129.416</v>
      </c>
      <c r="Q507" s="8" t="n">
        <f aca="false">+[3]data1rev!O506</f>
        <v>10101.74</v>
      </c>
      <c r="R507" s="8" t="n">
        <f aca="false">+[3]data1rev!P506</f>
        <v>0</v>
      </c>
      <c r="S507" s="8" t="n">
        <f aca="false">+[3]data1rev!Q506</f>
        <v>0</v>
      </c>
      <c r="T507" s="8" t="n">
        <f aca="false">+[3]data1rev!R506</f>
        <v>0</v>
      </c>
      <c r="U507" s="8" t="n">
        <f aca="false">+[3]data1rev!S506</f>
        <v>0</v>
      </c>
      <c r="V507" s="8" t="n">
        <f aca="false">+[3]data1rev!T506</f>
        <v>0</v>
      </c>
      <c r="W507" s="8" t="n">
        <f aca="false">+[3]data1rev!U506</f>
        <v>0</v>
      </c>
      <c r="X507" s="8" t="n">
        <f aca="false">+[3]data1rev!V506</f>
        <v>0</v>
      </c>
      <c r="Y507" s="8" t="n">
        <f aca="false">+[3]data1rev!W506</f>
        <v>0</v>
      </c>
      <c r="Z507" s="8" t="n">
        <f aca="false">+[3]data1rev!X506</f>
        <v>0</v>
      </c>
      <c r="AA507" s="8" t="n">
        <f aca="false">+[3]data1rev!Y506</f>
        <v>0</v>
      </c>
      <c r="AB507" s="9"/>
      <c r="AC507" s="9"/>
      <c r="AD507" s="9"/>
      <c r="AE507" s="9"/>
      <c r="AF507" s="9"/>
      <c r="AG507" s="9"/>
      <c r="AH507" s="9"/>
      <c r="AI507" s="9"/>
      <c r="AJ507" s="9"/>
      <c r="AK507" s="1"/>
      <c r="AL507" s="1" t="e">
        <f aca="false">SUMPRODUCT(B507:AJ507,PVCapPrice)</f>
        <v>#DIV/0!</v>
      </c>
      <c r="AM507" s="1"/>
      <c r="AN507" s="1"/>
      <c r="AO507" s="1"/>
      <c r="AP507" s="1"/>
      <c r="AQ507" s="1"/>
    </row>
    <row r="508" customFormat="false" ht="11.25" hidden="false" customHeight="false" outlineLevel="0" collapsed="false">
      <c r="A508" s="1" t="n">
        <v>506</v>
      </c>
      <c r="B508" s="16"/>
      <c r="C508" s="8" t="n">
        <f aca="false">+[3]data1rev!A507</f>
        <v>21687.04</v>
      </c>
      <c r="D508" s="8" t="n">
        <f aca="false">+[3]data1rev!B507</f>
        <v>15575.226</v>
      </c>
      <c r="E508" s="8" t="n">
        <f aca="false">+[3]data1rev!C507</f>
        <v>13222.39</v>
      </c>
      <c r="F508" s="8" t="n">
        <f aca="false">+[3]data1rev!D507</f>
        <v>13061.89</v>
      </c>
      <c r="G508" s="8" t="n">
        <f aca="false">+[3]data1rev!E507</f>
        <v>13061.89</v>
      </c>
      <c r="H508" s="8" t="n">
        <f aca="false">+[3]data1rev!F507</f>
        <v>10821.156</v>
      </c>
      <c r="I508" s="8" t="n">
        <f aca="false">+[3]data1rev!G507</f>
        <v>10791.59</v>
      </c>
      <c r="J508" s="8" t="n">
        <f aca="false">+[3]data1rev!H507</f>
        <v>10791.59</v>
      </c>
      <c r="K508" s="8" t="n">
        <f aca="false">+[3]data1rev!I507</f>
        <v>10791.59</v>
      </c>
      <c r="L508" s="8" t="n">
        <f aca="false">+[3]data1rev!J507</f>
        <v>10821.156</v>
      </c>
      <c r="M508" s="8" t="n">
        <f aca="false">+[3]data1rev!K507</f>
        <v>10791.59</v>
      </c>
      <c r="N508" s="8" t="n">
        <f aca="false">+[3]data1rev!L507</f>
        <v>10791.59</v>
      </c>
      <c r="O508" s="8" t="n">
        <f aca="false">+[3]data1rev!M507</f>
        <v>10275.62</v>
      </c>
      <c r="P508" s="8" t="n">
        <f aca="false">+[3]data1rev!N507</f>
        <v>10129.416</v>
      </c>
      <c r="Q508" s="8" t="n">
        <f aca="false">+[3]data1rev!O507</f>
        <v>10101.74</v>
      </c>
      <c r="R508" s="8" t="n">
        <f aca="false">+[3]data1rev!P507</f>
        <v>0</v>
      </c>
      <c r="S508" s="8" t="n">
        <f aca="false">+[3]data1rev!Q507</f>
        <v>0</v>
      </c>
      <c r="T508" s="8" t="n">
        <f aca="false">+[3]data1rev!R507</f>
        <v>0</v>
      </c>
      <c r="U508" s="8" t="n">
        <f aca="false">+[3]data1rev!S507</f>
        <v>0</v>
      </c>
      <c r="V508" s="8" t="n">
        <f aca="false">+[3]data1rev!T507</f>
        <v>0</v>
      </c>
      <c r="W508" s="8" t="n">
        <f aca="false">+[3]data1rev!U507</f>
        <v>0</v>
      </c>
      <c r="X508" s="8" t="n">
        <f aca="false">+[3]data1rev!V507</f>
        <v>0</v>
      </c>
      <c r="Y508" s="8" t="n">
        <f aca="false">+[3]data1rev!W507</f>
        <v>0</v>
      </c>
      <c r="Z508" s="8" t="n">
        <f aca="false">+[3]data1rev!X507</f>
        <v>0</v>
      </c>
      <c r="AA508" s="8" t="n">
        <f aca="false">+[3]data1rev!Y507</f>
        <v>0</v>
      </c>
      <c r="AB508" s="9"/>
      <c r="AC508" s="9"/>
      <c r="AD508" s="9"/>
      <c r="AE508" s="9"/>
      <c r="AF508" s="9"/>
      <c r="AG508" s="9"/>
      <c r="AH508" s="9"/>
      <c r="AI508" s="9"/>
      <c r="AJ508" s="9"/>
      <c r="AK508" s="1"/>
      <c r="AL508" s="1" t="e">
        <f aca="false">SUMPRODUCT(B508:AJ508,PVCapPrice)</f>
        <v>#DIV/0!</v>
      </c>
      <c r="AM508" s="1"/>
      <c r="AN508" s="1"/>
      <c r="AO508" s="1"/>
      <c r="AP508" s="1"/>
      <c r="AQ508" s="1"/>
    </row>
    <row r="509" customFormat="false" ht="11.25" hidden="false" customHeight="false" outlineLevel="0" collapsed="false">
      <c r="A509" s="1" t="n">
        <v>507</v>
      </c>
      <c r="B509" s="16"/>
      <c r="C509" s="8" t="n">
        <f aca="false">+[3]data1rev!A508</f>
        <v>21687.04</v>
      </c>
      <c r="D509" s="8" t="n">
        <f aca="false">+[3]data1rev!B508</f>
        <v>15575.226</v>
      </c>
      <c r="E509" s="8" t="n">
        <f aca="false">+[3]data1rev!C508</f>
        <v>13222.39</v>
      </c>
      <c r="F509" s="8" t="n">
        <f aca="false">+[3]data1rev!D508</f>
        <v>13061.89</v>
      </c>
      <c r="G509" s="8" t="n">
        <f aca="false">+[3]data1rev!E508</f>
        <v>13061.89</v>
      </c>
      <c r="H509" s="8" t="n">
        <f aca="false">+[3]data1rev!F508</f>
        <v>10821.156</v>
      </c>
      <c r="I509" s="8" t="n">
        <f aca="false">+[3]data1rev!G508</f>
        <v>10791.59</v>
      </c>
      <c r="J509" s="8" t="n">
        <f aca="false">+[3]data1rev!H508</f>
        <v>10791.59</v>
      </c>
      <c r="K509" s="8" t="n">
        <f aca="false">+[3]data1rev!I508</f>
        <v>10791.59</v>
      </c>
      <c r="L509" s="8" t="n">
        <f aca="false">+[3]data1rev!J508</f>
        <v>10821.156</v>
      </c>
      <c r="M509" s="8" t="n">
        <f aca="false">+[3]data1rev!K508</f>
        <v>10791.59</v>
      </c>
      <c r="N509" s="8" t="n">
        <f aca="false">+[3]data1rev!L508</f>
        <v>10791.59</v>
      </c>
      <c r="O509" s="8" t="n">
        <f aca="false">+[3]data1rev!M508</f>
        <v>10275.62</v>
      </c>
      <c r="P509" s="8" t="n">
        <f aca="false">+[3]data1rev!N508</f>
        <v>10129.416</v>
      </c>
      <c r="Q509" s="8" t="n">
        <f aca="false">+[3]data1rev!O508</f>
        <v>10101.74</v>
      </c>
      <c r="R509" s="8" t="n">
        <f aca="false">+[3]data1rev!P508</f>
        <v>0</v>
      </c>
      <c r="S509" s="8" t="n">
        <f aca="false">+[3]data1rev!Q508</f>
        <v>0</v>
      </c>
      <c r="T509" s="8" t="n">
        <f aca="false">+[3]data1rev!R508</f>
        <v>0</v>
      </c>
      <c r="U509" s="8" t="n">
        <f aca="false">+[3]data1rev!S508</f>
        <v>0</v>
      </c>
      <c r="V509" s="8" t="n">
        <f aca="false">+[3]data1rev!T508</f>
        <v>0</v>
      </c>
      <c r="W509" s="8" t="n">
        <f aca="false">+[3]data1rev!U508</f>
        <v>0</v>
      </c>
      <c r="X509" s="8" t="n">
        <f aca="false">+[3]data1rev!V508</f>
        <v>0</v>
      </c>
      <c r="Y509" s="8" t="n">
        <f aca="false">+[3]data1rev!W508</f>
        <v>0</v>
      </c>
      <c r="Z509" s="8" t="n">
        <f aca="false">+[3]data1rev!X508</f>
        <v>0</v>
      </c>
      <c r="AA509" s="8" t="n">
        <f aca="false">+[3]data1rev!Y508</f>
        <v>0</v>
      </c>
      <c r="AB509" s="9"/>
      <c r="AC509" s="9"/>
      <c r="AD509" s="9"/>
      <c r="AE509" s="9"/>
      <c r="AF509" s="9"/>
      <c r="AG509" s="9"/>
      <c r="AH509" s="9"/>
      <c r="AI509" s="9"/>
      <c r="AJ509" s="9"/>
      <c r="AK509" s="1"/>
      <c r="AL509" s="1" t="e">
        <f aca="false">SUMPRODUCT(B509:AJ509,PVCapPrice)</f>
        <v>#DIV/0!</v>
      </c>
      <c r="AM509" s="1"/>
      <c r="AN509" s="1"/>
      <c r="AO509" s="1"/>
      <c r="AP509" s="1"/>
      <c r="AQ509" s="1"/>
    </row>
    <row r="510" customFormat="false" ht="11.25" hidden="false" customHeight="false" outlineLevel="0" collapsed="false">
      <c r="A510" s="1" t="n">
        <v>508</v>
      </c>
      <c r="B510" s="16"/>
      <c r="C510" s="8" t="n">
        <f aca="false">+[3]data1rev!A509</f>
        <v>21687.04</v>
      </c>
      <c r="D510" s="8" t="n">
        <f aca="false">+[3]data1rev!B509</f>
        <v>15575.226</v>
      </c>
      <c r="E510" s="8" t="n">
        <f aca="false">+[3]data1rev!C509</f>
        <v>13222.39</v>
      </c>
      <c r="F510" s="8" t="n">
        <f aca="false">+[3]data1rev!D509</f>
        <v>13061.89</v>
      </c>
      <c r="G510" s="8" t="n">
        <f aca="false">+[3]data1rev!E509</f>
        <v>13061.89</v>
      </c>
      <c r="H510" s="8" t="n">
        <f aca="false">+[3]data1rev!F509</f>
        <v>10821.156</v>
      </c>
      <c r="I510" s="8" t="n">
        <f aca="false">+[3]data1rev!G509</f>
        <v>10791.59</v>
      </c>
      <c r="J510" s="8" t="n">
        <f aca="false">+[3]data1rev!H509</f>
        <v>10791.59</v>
      </c>
      <c r="K510" s="8" t="n">
        <f aca="false">+[3]data1rev!I509</f>
        <v>10791.59</v>
      </c>
      <c r="L510" s="8" t="n">
        <f aca="false">+[3]data1rev!J509</f>
        <v>10821.156</v>
      </c>
      <c r="M510" s="8" t="n">
        <f aca="false">+[3]data1rev!K509</f>
        <v>10791.59</v>
      </c>
      <c r="N510" s="8" t="n">
        <f aca="false">+[3]data1rev!L509</f>
        <v>10791.59</v>
      </c>
      <c r="O510" s="8" t="n">
        <f aca="false">+[3]data1rev!M509</f>
        <v>10275.62</v>
      </c>
      <c r="P510" s="8" t="n">
        <f aca="false">+[3]data1rev!N509</f>
        <v>10129.416</v>
      </c>
      <c r="Q510" s="8" t="n">
        <f aca="false">+[3]data1rev!O509</f>
        <v>10101.74</v>
      </c>
      <c r="R510" s="8" t="n">
        <f aca="false">+[3]data1rev!P509</f>
        <v>0</v>
      </c>
      <c r="S510" s="8" t="n">
        <f aca="false">+[3]data1rev!Q509</f>
        <v>0</v>
      </c>
      <c r="T510" s="8" t="n">
        <f aca="false">+[3]data1rev!R509</f>
        <v>0</v>
      </c>
      <c r="U510" s="8" t="n">
        <f aca="false">+[3]data1rev!S509</f>
        <v>0</v>
      </c>
      <c r="V510" s="8" t="n">
        <f aca="false">+[3]data1rev!T509</f>
        <v>0</v>
      </c>
      <c r="W510" s="8" t="n">
        <f aca="false">+[3]data1rev!U509</f>
        <v>0</v>
      </c>
      <c r="X510" s="8" t="n">
        <f aca="false">+[3]data1rev!V509</f>
        <v>0</v>
      </c>
      <c r="Y510" s="8" t="n">
        <f aca="false">+[3]data1rev!W509</f>
        <v>0</v>
      </c>
      <c r="Z510" s="8" t="n">
        <f aca="false">+[3]data1rev!X509</f>
        <v>0</v>
      </c>
      <c r="AA510" s="8" t="n">
        <f aca="false">+[3]data1rev!Y509</f>
        <v>0</v>
      </c>
      <c r="AB510" s="9"/>
      <c r="AC510" s="9"/>
      <c r="AD510" s="9"/>
      <c r="AE510" s="9"/>
      <c r="AF510" s="9"/>
      <c r="AG510" s="9"/>
      <c r="AH510" s="9"/>
      <c r="AI510" s="9"/>
      <c r="AJ510" s="9"/>
      <c r="AK510" s="1"/>
      <c r="AL510" s="1" t="e">
        <f aca="false">SUMPRODUCT(B510:AJ510,PVCapPrice)</f>
        <v>#DIV/0!</v>
      </c>
      <c r="AM510" s="1"/>
      <c r="AN510" s="1"/>
      <c r="AO510" s="1"/>
      <c r="AP510" s="1"/>
      <c r="AQ510" s="1"/>
    </row>
    <row r="511" customFormat="false" ht="11.25" hidden="false" customHeight="false" outlineLevel="0" collapsed="false">
      <c r="A511" s="1" t="n">
        <v>509</v>
      </c>
      <c r="B511" s="16"/>
      <c r="C511" s="8" t="n">
        <f aca="false">+[3]data1rev!A510</f>
        <v>21687.04</v>
      </c>
      <c r="D511" s="8" t="n">
        <f aca="false">+[3]data1rev!B510</f>
        <v>15575.226</v>
      </c>
      <c r="E511" s="8" t="n">
        <f aca="false">+[3]data1rev!C510</f>
        <v>13222.39</v>
      </c>
      <c r="F511" s="8" t="n">
        <f aca="false">+[3]data1rev!D510</f>
        <v>13061.89</v>
      </c>
      <c r="G511" s="8" t="n">
        <f aca="false">+[3]data1rev!E510</f>
        <v>13061.89</v>
      </c>
      <c r="H511" s="8" t="n">
        <f aca="false">+[3]data1rev!F510</f>
        <v>10821.156</v>
      </c>
      <c r="I511" s="8" t="n">
        <f aca="false">+[3]data1rev!G510</f>
        <v>10791.59</v>
      </c>
      <c r="J511" s="8" t="n">
        <f aca="false">+[3]data1rev!H510</f>
        <v>10791.59</v>
      </c>
      <c r="K511" s="8" t="n">
        <f aca="false">+[3]data1rev!I510</f>
        <v>10791.59</v>
      </c>
      <c r="L511" s="8" t="n">
        <f aca="false">+[3]data1rev!J510</f>
        <v>10821.156</v>
      </c>
      <c r="M511" s="8" t="n">
        <f aca="false">+[3]data1rev!K510</f>
        <v>10791.59</v>
      </c>
      <c r="N511" s="8" t="n">
        <f aca="false">+[3]data1rev!L510</f>
        <v>10791.59</v>
      </c>
      <c r="O511" s="8" t="n">
        <f aca="false">+[3]data1rev!M510</f>
        <v>10275.62</v>
      </c>
      <c r="P511" s="8" t="n">
        <f aca="false">+[3]data1rev!N510</f>
        <v>10129.416</v>
      </c>
      <c r="Q511" s="8" t="n">
        <f aca="false">+[3]data1rev!O510</f>
        <v>10101.74</v>
      </c>
      <c r="R511" s="8" t="n">
        <f aca="false">+[3]data1rev!P510</f>
        <v>0</v>
      </c>
      <c r="S511" s="8" t="n">
        <f aca="false">+[3]data1rev!Q510</f>
        <v>0</v>
      </c>
      <c r="T511" s="8" t="n">
        <f aca="false">+[3]data1rev!R510</f>
        <v>0</v>
      </c>
      <c r="U511" s="8" t="n">
        <f aca="false">+[3]data1rev!S510</f>
        <v>0</v>
      </c>
      <c r="V511" s="8" t="n">
        <f aca="false">+[3]data1rev!T510</f>
        <v>0</v>
      </c>
      <c r="W511" s="8" t="n">
        <f aca="false">+[3]data1rev!U510</f>
        <v>0</v>
      </c>
      <c r="X511" s="8" t="n">
        <f aca="false">+[3]data1rev!V510</f>
        <v>0</v>
      </c>
      <c r="Y511" s="8" t="n">
        <f aca="false">+[3]data1rev!W510</f>
        <v>0</v>
      </c>
      <c r="Z511" s="8" t="n">
        <f aca="false">+[3]data1rev!X510</f>
        <v>0</v>
      </c>
      <c r="AA511" s="8" t="n">
        <f aca="false">+[3]data1rev!Y510</f>
        <v>0</v>
      </c>
      <c r="AB511" s="9"/>
      <c r="AC511" s="9"/>
      <c r="AD511" s="9"/>
      <c r="AE511" s="9"/>
      <c r="AF511" s="9"/>
      <c r="AG511" s="9"/>
      <c r="AH511" s="9"/>
      <c r="AI511" s="9"/>
      <c r="AJ511" s="9"/>
      <c r="AK511" s="1"/>
      <c r="AL511" s="1" t="e">
        <f aca="false">SUMPRODUCT(B511:AJ511,PVCapPrice)</f>
        <v>#DIV/0!</v>
      </c>
      <c r="AM511" s="1"/>
      <c r="AN511" s="1"/>
      <c r="AO511" s="1"/>
      <c r="AP511" s="1"/>
      <c r="AQ511" s="1"/>
    </row>
    <row r="512" customFormat="false" ht="11.25" hidden="false" customHeight="false" outlineLevel="0" collapsed="false">
      <c r="A512" s="1" t="n">
        <v>510</v>
      </c>
      <c r="B512" s="16"/>
      <c r="C512" s="8" t="n">
        <f aca="false">+[3]data1rev!A511</f>
        <v>21687.04</v>
      </c>
      <c r="D512" s="8" t="n">
        <f aca="false">+[3]data1rev!B511</f>
        <v>15575.226</v>
      </c>
      <c r="E512" s="8" t="n">
        <f aca="false">+[3]data1rev!C511</f>
        <v>13222.39</v>
      </c>
      <c r="F512" s="8" t="n">
        <f aca="false">+[3]data1rev!D511</f>
        <v>13061.89</v>
      </c>
      <c r="G512" s="8" t="n">
        <f aca="false">+[3]data1rev!E511</f>
        <v>13061.89</v>
      </c>
      <c r="H512" s="8" t="n">
        <f aca="false">+[3]data1rev!F511</f>
        <v>10821.156</v>
      </c>
      <c r="I512" s="8" t="n">
        <f aca="false">+[3]data1rev!G511</f>
        <v>10791.59</v>
      </c>
      <c r="J512" s="8" t="n">
        <f aca="false">+[3]data1rev!H511</f>
        <v>10791.59</v>
      </c>
      <c r="K512" s="8" t="n">
        <f aca="false">+[3]data1rev!I511</f>
        <v>10791.59</v>
      </c>
      <c r="L512" s="8" t="n">
        <f aca="false">+[3]data1rev!J511</f>
        <v>10821.156</v>
      </c>
      <c r="M512" s="8" t="n">
        <f aca="false">+[3]data1rev!K511</f>
        <v>10791.59</v>
      </c>
      <c r="N512" s="8" t="n">
        <f aca="false">+[3]data1rev!L511</f>
        <v>10791.59</v>
      </c>
      <c r="O512" s="8" t="n">
        <f aca="false">+[3]data1rev!M511</f>
        <v>10275.62</v>
      </c>
      <c r="P512" s="8" t="n">
        <f aca="false">+[3]data1rev!N511</f>
        <v>10129.416</v>
      </c>
      <c r="Q512" s="8" t="n">
        <f aca="false">+[3]data1rev!O511</f>
        <v>10101.74</v>
      </c>
      <c r="R512" s="8" t="n">
        <f aca="false">+[3]data1rev!P511</f>
        <v>0</v>
      </c>
      <c r="S512" s="8" t="n">
        <f aca="false">+[3]data1rev!Q511</f>
        <v>0</v>
      </c>
      <c r="T512" s="8" t="n">
        <f aca="false">+[3]data1rev!R511</f>
        <v>0</v>
      </c>
      <c r="U512" s="8" t="n">
        <f aca="false">+[3]data1rev!S511</f>
        <v>0</v>
      </c>
      <c r="V512" s="8" t="n">
        <f aca="false">+[3]data1rev!T511</f>
        <v>0</v>
      </c>
      <c r="W512" s="8" t="n">
        <f aca="false">+[3]data1rev!U511</f>
        <v>0</v>
      </c>
      <c r="X512" s="8" t="n">
        <f aca="false">+[3]data1rev!V511</f>
        <v>0</v>
      </c>
      <c r="Y512" s="8" t="n">
        <f aca="false">+[3]data1rev!W511</f>
        <v>0</v>
      </c>
      <c r="Z512" s="8" t="n">
        <f aca="false">+[3]data1rev!X511</f>
        <v>0</v>
      </c>
      <c r="AA512" s="8" t="n">
        <f aca="false">+[3]data1rev!Y511</f>
        <v>0</v>
      </c>
      <c r="AB512" s="9"/>
      <c r="AC512" s="9"/>
      <c r="AD512" s="9"/>
      <c r="AE512" s="9"/>
      <c r="AF512" s="9"/>
      <c r="AG512" s="9"/>
      <c r="AH512" s="9"/>
      <c r="AI512" s="9"/>
      <c r="AJ512" s="9"/>
      <c r="AK512" s="1"/>
      <c r="AL512" s="1" t="e">
        <f aca="false">SUMPRODUCT(B512:AJ512,PVCapPrice)</f>
        <v>#DIV/0!</v>
      </c>
      <c r="AM512" s="1"/>
      <c r="AN512" s="1"/>
      <c r="AO512" s="1"/>
      <c r="AP512" s="1"/>
      <c r="AQ512" s="1"/>
    </row>
    <row r="513" customFormat="false" ht="11.25" hidden="false" customHeight="false" outlineLevel="0" collapsed="false">
      <c r="A513" s="1" t="n">
        <v>511</v>
      </c>
      <c r="B513" s="16"/>
      <c r="C513" s="8" t="n">
        <f aca="false">+[3]data1rev!A512</f>
        <v>21687.04</v>
      </c>
      <c r="D513" s="8" t="n">
        <f aca="false">+[3]data1rev!B512</f>
        <v>15575.226</v>
      </c>
      <c r="E513" s="8" t="n">
        <f aca="false">+[3]data1rev!C512</f>
        <v>13222.39</v>
      </c>
      <c r="F513" s="8" t="n">
        <f aca="false">+[3]data1rev!D512</f>
        <v>13061.89</v>
      </c>
      <c r="G513" s="8" t="n">
        <f aca="false">+[3]data1rev!E512</f>
        <v>13061.89</v>
      </c>
      <c r="H513" s="8" t="n">
        <f aca="false">+[3]data1rev!F512</f>
        <v>10821.156</v>
      </c>
      <c r="I513" s="8" t="n">
        <f aca="false">+[3]data1rev!G512</f>
        <v>10791.59</v>
      </c>
      <c r="J513" s="8" t="n">
        <f aca="false">+[3]data1rev!H512</f>
        <v>10791.59</v>
      </c>
      <c r="K513" s="8" t="n">
        <f aca="false">+[3]data1rev!I512</f>
        <v>10791.59</v>
      </c>
      <c r="L513" s="8" t="n">
        <f aca="false">+[3]data1rev!J512</f>
        <v>10821.156</v>
      </c>
      <c r="M513" s="8" t="n">
        <f aca="false">+[3]data1rev!K512</f>
        <v>10791.59</v>
      </c>
      <c r="N513" s="8" t="n">
        <f aca="false">+[3]data1rev!L512</f>
        <v>10791.59</v>
      </c>
      <c r="O513" s="8" t="n">
        <f aca="false">+[3]data1rev!M512</f>
        <v>10275.62</v>
      </c>
      <c r="P513" s="8" t="n">
        <f aca="false">+[3]data1rev!N512</f>
        <v>10129.416</v>
      </c>
      <c r="Q513" s="8" t="n">
        <f aca="false">+[3]data1rev!O512</f>
        <v>10101.74</v>
      </c>
      <c r="R513" s="8" t="n">
        <f aca="false">+[3]data1rev!P512</f>
        <v>0</v>
      </c>
      <c r="S513" s="8" t="n">
        <f aca="false">+[3]data1rev!Q512</f>
        <v>0</v>
      </c>
      <c r="T513" s="8" t="n">
        <f aca="false">+[3]data1rev!R512</f>
        <v>0</v>
      </c>
      <c r="U513" s="8" t="n">
        <f aca="false">+[3]data1rev!S512</f>
        <v>0</v>
      </c>
      <c r="V513" s="8" t="n">
        <f aca="false">+[3]data1rev!T512</f>
        <v>0</v>
      </c>
      <c r="W513" s="8" t="n">
        <f aca="false">+[3]data1rev!U512</f>
        <v>0</v>
      </c>
      <c r="X513" s="8" t="n">
        <f aca="false">+[3]data1rev!V512</f>
        <v>0</v>
      </c>
      <c r="Y513" s="8" t="n">
        <f aca="false">+[3]data1rev!W512</f>
        <v>0</v>
      </c>
      <c r="Z513" s="8" t="n">
        <f aca="false">+[3]data1rev!X512</f>
        <v>0</v>
      </c>
      <c r="AA513" s="8" t="n">
        <f aca="false">+[3]data1rev!Y512</f>
        <v>0</v>
      </c>
      <c r="AB513" s="9"/>
      <c r="AC513" s="9"/>
      <c r="AD513" s="9"/>
      <c r="AE513" s="9"/>
      <c r="AF513" s="9"/>
      <c r="AG513" s="9"/>
      <c r="AH513" s="9"/>
      <c r="AI513" s="9"/>
      <c r="AJ513" s="9"/>
      <c r="AK513" s="1"/>
      <c r="AL513" s="1" t="e">
        <f aca="false">SUMPRODUCT(B513:AJ513,PVCapPrice)</f>
        <v>#DIV/0!</v>
      </c>
      <c r="AM513" s="1"/>
      <c r="AN513" s="1"/>
      <c r="AO513" s="1"/>
      <c r="AP513" s="1"/>
      <c r="AQ513" s="1"/>
    </row>
    <row r="514" customFormat="false" ht="11.25" hidden="false" customHeight="false" outlineLevel="0" collapsed="false">
      <c r="A514" s="1" t="n">
        <v>512</v>
      </c>
      <c r="B514" s="16"/>
      <c r="C514" s="8" t="n">
        <f aca="false">+[3]data1rev!A513</f>
        <v>21687.04</v>
      </c>
      <c r="D514" s="8" t="n">
        <f aca="false">+[3]data1rev!B513</f>
        <v>15575.226</v>
      </c>
      <c r="E514" s="8" t="n">
        <f aca="false">+[3]data1rev!C513</f>
        <v>13222.39</v>
      </c>
      <c r="F514" s="8" t="n">
        <f aca="false">+[3]data1rev!D513</f>
        <v>13061.89</v>
      </c>
      <c r="G514" s="8" t="n">
        <f aca="false">+[3]data1rev!E513</f>
        <v>13061.89</v>
      </c>
      <c r="H514" s="8" t="n">
        <f aca="false">+[3]data1rev!F513</f>
        <v>10821.156</v>
      </c>
      <c r="I514" s="8" t="n">
        <f aca="false">+[3]data1rev!G513</f>
        <v>10791.59</v>
      </c>
      <c r="J514" s="8" t="n">
        <f aca="false">+[3]data1rev!H513</f>
        <v>10791.59</v>
      </c>
      <c r="K514" s="8" t="n">
        <f aca="false">+[3]data1rev!I513</f>
        <v>10791.59</v>
      </c>
      <c r="L514" s="8" t="n">
        <f aca="false">+[3]data1rev!J513</f>
        <v>10821.156</v>
      </c>
      <c r="M514" s="8" t="n">
        <f aca="false">+[3]data1rev!K513</f>
        <v>10791.59</v>
      </c>
      <c r="N514" s="8" t="n">
        <f aca="false">+[3]data1rev!L513</f>
        <v>10791.59</v>
      </c>
      <c r="O514" s="8" t="n">
        <f aca="false">+[3]data1rev!M513</f>
        <v>10275.62</v>
      </c>
      <c r="P514" s="8" t="n">
        <f aca="false">+[3]data1rev!N513</f>
        <v>10129.416</v>
      </c>
      <c r="Q514" s="8" t="n">
        <f aca="false">+[3]data1rev!O513</f>
        <v>10101.74</v>
      </c>
      <c r="R514" s="8" t="n">
        <f aca="false">+[3]data1rev!P513</f>
        <v>0</v>
      </c>
      <c r="S514" s="8" t="n">
        <f aca="false">+[3]data1rev!Q513</f>
        <v>0</v>
      </c>
      <c r="T514" s="8" t="n">
        <f aca="false">+[3]data1rev!R513</f>
        <v>0</v>
      </c>
      <c r="U514" s="8" t="n">
        <f aca="false">+[3]data1rev!S513</f>
        <v>0</v>
      </c>
      <c r="V514" s="8" t="n">
        <f aca="false">+[3]data1rev!T513</f>
        <v>0</v>
      </c>
      <c r="W514" s="8" t="n">
        <f aca="false">+[3]data1rev!U513</f>
        <v>0</v>
      </c>
      <c r="X514" s="8" t="n">
        <f aca="false">+[3]data1rev!V513</f>
        <v>0</v>
      </c>
      <c r="Y514" s="8" t="n">
        <f aca="false">+[3]data1rev!W513</f>
        <v>0</v>
      </c>
      <c r="Z514" s="8" t="n">
        <f aca="false">+[3]data1rev!X513</f>
        <v>0</v>
      </c>
      <c r="AA514" s="8" t="n">
        <f aca="false">+[3]data1rev!Y513</f>
        <v>0</v>
      </c>
      <c r="AB514" s="9"/>
      <c r="AC514" s="9"/>
      <c r="AD514" s="9"/>
      <c r="AE514" s="9"/>
      <c r="AF514" s="9"/>
      <c r="AG514" s="9"/>
      <c r="AH514" s="9"/>
      <c r="AI514" s="9"/>
      <c r="AJ514" s="9"/>
      <c r="AK514" s="1"/>
      <c r="AL514" s="1" t="e">
        <f aca="false">SUMPRODUCT(B514:AJ514,PVCapPrice)</f>
        <v>#DIV/0!</v>
      </c>
      <c r="AM514" s="1"/>
      <c r="AN514" s="1"/>
      <c r="AO514" s="1"/>
      <c r="AP514" s="1"/>
      <c r="AQ514" s="1"/>
    </row>
    <row r="515" customFormat="false" ht="11.25" hidden="false" customHeight="false" outlineLevel="0" collapsed="false">
      <c r="A515" s="1" t="n">
        <v>513</v>
      </c>
      <c r="B515" s="16"/>
      <c r="C515" s="8" t="n">
        <f aca="false">+[3]data1rev!A514</f>
        <v>21687.04</v>
      </c>
      <c r="D515" s="8" t="n">
        <f aca="false">+[3]data1rev!B514</f>
        <v>15575.226</v>
      </c>
      <c r="E515" s="8" t="n">
        <f aca="false">+[3]data1rev!C514</f>
        <v>13222.39</v>
      </c>
      <c r="F515" s="8" t="n">
        <f aca="false">+[3]data1rev!D514</f>
        <v>13061.89</v>
      </c>
      <c r="G515" s="8" t="n">
        <f aca="false">+[3]data1rev!E514</f>
        <v>13061.89</v>
      </c>
      <c r="H515" s="8" t="n">
        <f aca="false">+[3]data1rev!F514</f>
        <v>10821.156</v>
      </c>
      <c r="I515" s="8" t="n">
        <f aca="false">+[3]data1rev!G514</f>
        <v>10791.59</v>
      </c>
      <c r="J515" s="8" t="n">
        <f aca="false">+[3]data1rev!H514</f>
        <v>10791.59</v>
      </c>
      <c r="K515" s="8" t="n">
        <f aca="false">+[3]data1rev!I514</f>
        <v>10791.59</v>
      </c>
      <c r="L515" s="8" t="n">
        <f aca="false">+[3]data1rev!J514</f>
        <v>10821.156</v>
      </c>
      <c r="M515" s="8" t="n">
        <f aca="false">+[3]data1rev!K514</f>
        <v>10791.59</v>
      </c>
      <c r="N515" s="8" t="n">
        <f aca="false">+[3]data1rev!L514</f>
        <v>10791.59</v>
      </c>
      <c r="O515" s="8" t="n">
        <f aca="false">+[3]data1rev!M514</f>
        <v>10275.62</v>
      </c>
      <c r="P515" s="8" t="n">
        <f aca="false">+[3]data1rev!N514</f>
        <v>10129.416</v>
      </c>
      <c r="Q515" s="8" t="n">
        <f aca="false">+[3]data1rev!O514</f>
        <v>10101.74</v>
      </c>
      <c r="R515" s="8" t="n">
        <f aca="false">+[3]data1rev!P514</f>
        <v>0</v>
      </c>
      <c r="S515" s="8" t="n">
        <f aca="false">+[3]data1rev!Q514</f>
        <v>0</v>
      </c>
      <c r="T515" s="8" t="n">
        <f aca="false">+[3]data1rev!R514</f>
        <v>0</v>
      </c>
      <c r="U515" s="8" t="n">
        <f aca="false">+[3]data1rev!S514</f>
        <v>0</v>
      </c>
      <c r="V515" s="8" t="n">
        <f aca="false">+[3]data1rev!T514</f>
        <v>0</v>
      </c>
      <c r="W515" s="8" t="n">
        <f aca="false">+[3]data1rev!U514</f>
        <v>0</v>
      </c>
      <c r="X515" s="8" t="n">
        <f aca="false">+[3]data1rev!V514</f>
        <v>0</v>
      </c>
      <c r="Y515" s="8" t="n">
        <f aca="false">+[3]data1rev!W514</f>
        <v>0</v>
      </c>
      <c r="Z515" s="8" t="n">
        <f aca="false">+[3]data1rev!X514</f>
        <v>0</v>
      </c>
      <c r="AA515" s="8" t="n">
        <f aca="false">+[3]data1rev!Y514</f>
        <v>0</v>
      </c>
      <c r="AB515" s="9"/>
      <c r="AC515" s="9"/>
      <c r="AD515" s="9"/>
      <c r="AE515" s="9"/>
      <c r="AF515" s="9"/>
      <c r="AG515" s="9"/>
      <c r="AH515" s="9"/>
      <c r="AI515" s="9"/>
      <c r="AJ515" s="9"/>
      <c r="AK515" s="1"/>
      <c r="AL515" s="1" t="e">
        <f aca="false">SUMPRODUCT(B515:AJ515,PVCapPrice)</f>
        <v>#DIV/0!</v>
      </c>
      <c r="AM515" s="1"/>
      <c r="AN515" s="1"/>
      <c r="AO515" s="1"/>
      <c r="AP515" s="1"/>
      <c r="AQ515" s="1"/>
    </row>
    <row r="516" customFormat="false" ht="11.25" hidden="false" customHeight="false" outlineLevel="0" collapsed="false">
      <c r="A516" s="1" t="n">
        <v>514</v>
      </c>
      <c r="B516" s="16"/>
      <c r="C516" s="8" t="n">
        <f aca="false">+[3]data1rev!A515</f>
        <v>21687.04</v>
      </c>
      <c r="D516" s="8" t="n">
        <f aca="false">+[3]data1rev!B515</f>
        <v>15575.226</v>
      </c>
      <c r="E516" s="8" t="n">
        <f aca="false">+[3]data1rev!C515</f>
        <v>13222.39</v>
      </c>
      <c r="F516" s="8" t="n">
        <f aca="false">+[3]data1rev!D515</f>
        <v>13061.89</v>
      </c>
      <c r="G516" s="8" t="n">
        <f aca="false">+[3]data1rev!E515</f>
        <v>13061.89</v>
      </c>
      <c r="H516" s="8" t="n">
        <f aca="false">+[3]data1rev!F515</f>
        <v>10821.156</v>
      </c>
      <c r="I516" s="8" t="n">
        <f aca="false">+[3]data1rev!G515</f>
        <v>10791.59</v>
      </c>
      <c r="J516" s="8" t="n">
        <f aca="false">+[3]data1rev!H515</f>
        <v>10791.59</v>
      </c>
      <c r="K516" s="8" t="n">
        <f aca="false">+[3]data1rev!I515</f>
        <v>10791.59</v>
      </c>
      <c r="L516" s="8" t="n">
        <f aca="false">+[3]data1rev!J515</f>
        <v>10821.156</v>
      </c>
      <c r="M516" s="8" t="n">
        <f aca="false">+[3]data1rev!K515</f>
        <v>10791.59</v>
      </c>
      <c r="N516" s="8" t="n">
        <f aca="false">+[3]data1rev!L515</f>
        <v>10791.59</v>
      </c>
      <c r="O516" s="8" t="n">
        <f aca="false">+[3]data1rev!M515</f>
        <v>10275.62</v>
      </c>
      <c r="P516" s="8" t="n">
        <f aca="false">+[3]data1rev!N515</f>
        <v>10129.416</v>
      </c>
      <c r="Q516" s="8" t="n">
        <f aca="false">+[3]data1rev!O515</f>
        <v>10101.74</v>
      </c>
      <c r="R516" s="8" t="n">
        <f aca="false">+[3]data1rev!P515</f>
        <v>0</v>
      </c>
      <c r="S516" s="8" t="n">
        <f aca="false">+[3]data1rev!Q515</f>
        <v>0</v>
      </c>
      <c r="T516" s="8" t="n">
        <f aca="false">+[3]data1rev!R515</f>
        <v>0</v>
      </c>
      <c r="U516" s="8" t="n">
        <f aca="false">+[3]data1rev!S515</f>
        <v>0</v>
      </c>
      <c r="V516" s="8" t="n">
        <f aca="false">+[3]data1rev!T515</f>
        <v>0</v>
      </c>
      <c r="W516" s="8" t="n">
        <f aca="false">+[3]data1rev!U515</f>
        <v>0</v>
      </c>
      <c r="X516" s="8" t="n">
        <f aca="false">+[3]data1rev!V515</f>
        <v>0</v>
      </c>
      <c r="Y516" s="8" t="n">
        <f aca="false">+[3]data1rev!W515</f>
        <v>0</v>
      </c>
      <c r="Z516" s="8" t="n">
        <f aca="false">+[3]data1rev!X515</f>
        <v>0</v>
      </c>
      <c r="AA516" s="8" t="n">
        <f aca="false">+[3]data1rev!Y515</f>
        <v>0</v>
      </c>
      <c r="AB516" s="9"/>
      <c r="AC516" s="9"/>
      <c r="AD516" s="9"/>
      <c r="AE516" s="9"/>
      <c r="AF516" s="9"/>
      <c r="AG516" s="9"/>
      <c r="AH516" s="9"/>
      <c r="AI516" s="9"/>
      <c r="AJ516" s="9"/>
      <c r="AK516" s="1"/>
      <c r="AL516" s="1" t="e">
        <f aca="false">SUMPRODUCT(B516:AJ516,PVCapPrice)</f>
        <v>#DIV/0!</v>
      </c>
      <c r="AM516" s="1"/>
      <c r="AN516" s="1"/>
      <c r="AO516" s="1"/>
      <c r="AP516" s="1"/>
      <c r="AQ516" s="1"/>
    </row>
    <row r="517" customFormat="false" ht="11.25" hidden="false" customHeight="false" outlineLevel="0" collapsed="false">
      <c r="A517" s="1" t="n">
        <v>515</v>
      </c>
      <c r="B517" s="16"/>
      <c r="C517" s="8" t="n">
        <f aca="false">+[3]data1rev!A516</f>
        <v>21687.04</v>
      </c>
      <c r="D517" s="8" t="n">
        <f aca="false">+[3]data1rev!B516</f>
        <v>15575.226</v>
      </c>
      <c r="E517" s="8" t="n">
        <f aca="false">+[3]data1rev!C516</f>
        <v>13222.39</v>
      </c>
      <c r="F517" s="8" t="n">
        <f aca="false">+[3]data1rev!D516</f>
        <v>13061.89</v>
      </c>
      <c r="G517" s="8" t="n">
        <f aca="false">+[3]data1rev!E516</f>
        <v>13061.89</v>
      </c>
      <c r="H517" s="8" t="n">
        <f aca="false">+[3]data1rev!F516</f>
        <v>10821.156</v>
      </c>
      <c r="I517" s="8" t="n">
        <f aca="false">+[3]data1rev!G516</f>
        <v>10791.59</v>
      </c>
      <c r="J517" s="8" t="n">
        <f aca="false">+[3]data1rev!H516</f>
        <v>10791.59</v>
      </c>
      <c r="K517" s="8" t="n">
        <f aca="false">+[3]data1rev!I516</f>
        <v>10791.59</v>
      </c>
      <c r="L517" s="8" t="n">
        <f aca="false">+[3]data1rev!J516</f>
        <v>10821.156</v>
      </c>
      <c r="M517" s="8" t="n">
        <f aca="false">+[3]data1rev!K516</f>
        <v>10791.59</v>
      </c>
      <c r="N517" s="8" t="n">
        <f aca="false">+[3]data1rev!L516</f>
        <v>10791.59</v>
      </c>
      <c r="O517" s="8" t="n">
        <f aca="false">+[3]data1rev!M516</f>
        <v>10275.62</v>
      </c>
      <c r="P517" s="8" t="n">
        <f aca="false">+[3]data1rev!N516</f>
        <v>10129.416</v>
      </c>
      <c r="Q517" s="8" t="n">
        <f aca="false">+[3]data1rev!O516</f>
        <v>10101.74</v>
      </c>
      <c r="R517" s="8" t="n">
        <f aca="false">+[3]data1rev!P516</f>
        <v>0</v>
      </c>
      <c r="S517" s="8" t="n">
        <f aca="false">+[3]data1rev!Q516</f>
        <v>0</v>
      </c>
      <c r="T517" s="8" t="n">
        <f aca="false">+[3]data1rev!R516</f>
        <v>0</v>
      </c>
      <c r="U517" s="8" t="n">
        <f aca="false">+[3]data1rev!S516</f>
        <v>0</v>
      </c>
      <c r="V517" s="8" t="n">
        <f aca="false">+[3]data1rev!T516</f>
        <v>0</v>
      </c>
      <c r="W517" s="8" t="n">
        <f aca="false">+[3]data1rev!U516</f>
        <v>0</v>
      </c>
      <c r="X517" s="8" t="n">
        <f aca="false">+[3]data1rev!V516</f>
        <v>0</v>
      </c>
      <c r="Y517" s="8" t="n">
        <f aca="false">+[3]data1rev!W516</f>
        <v>0</v>
      </c>
      <c r="Z517" s="8" t="n">
        <f aca="false">+[3]data1rev!X516</f>
        <v>0</v>
      </c>
      <c r="AA517" s="8" t="n">
        <f aca="false">+[3]data1rev!Y516</f>
        <v>0</v>
      </c>
      <c r="AB517" s="9"/>
      <c r="AC517" s="9"/>
      <c r="AD517" s="9"/>
      <c r="AE517" s="9"/>
      <c r="AF517" s="9"/>
      <c r="AG517" s="9"/>
      <c r="AH517" s="9"/>
      <c r="AI517" s="9"/>
      <c r="AJ517" s="9"/>
      <c r="AK517" s="1"/>
      <c r="AL517" s="1" t="e">
        <f aca="false">SUMPRODUCT(B517:AJ517,PVCapPrice)</f>
        <v>#DIV/0!</v>
      </c>
      <c r="AM517" s="1"/>
      <c r="AN517" s="1"/>
      <c r="AO517" s="1"/>
      <c r="AP517" s="1"/>
      <c r="AQ517" s="1"/>
    </row>
    <row r="518" customFormat="false" ht="11.25" hidden="false" customHeight="false" outlineLevel="0" collapsed="false">
      <c r="A518" s="1" t="n">
        <v>516</v>
      </c>
      <c r="B518" s="16"/>
      <c r="C518" s="8" t="n">
        <f aca="false">+[3]data1rev!A517</f>
        <v>21687.04</v>
      </c>
      <c r="D518" s="8" t="n">
        <f aca="false">+[3]data1rev!B517</f>
        <v>15575.226</v>
      </c>
      <c r="E518" s="8" t="n">
        <f aca="false">+[3]data1rev!C517</f>
        <v>13222.39</v>
      </c>
      <c r="F518" s="8" t="n">
        <f aca="false">+[3]data1rev!D517</f>
        <v>13061.89</v>
      </c>
      <c r="G518" s="8" t="n">
        <f aca="false">+[3]data1rev!E517</f>
        <v>13061.89</v>
      </c>
      <c r="H518" s="8" t="n">
        <f aca="false">+[3]data1rev!F517</f>
        <v>10821.156</v>
      </c>
      <c r="I518" s="8" t="n">
        <f aca="false">+[3]data1rev!G517</f>
        <v>10791.59</v>
      </c>
      <c r="J518" s="8" t="n">
        <f aca="false">+[3]data1rev!H517</f>
        <v>10791.59</v>
      </c>
      <c r="K518" s="8" t="n">
        <f aca="false">+[3]data1rev!I517</f>
        <v>10791.59</v>
      </c>
      <c r="L518" s="8" t="n">
        <f aca="false">+[3]data1rev!J517</f>
        <v>10821.156</v>
      </c>
      <c r="M518" s="8" t="n">
        <f aca="false">+[3]data1rev!K517</f>
        <v>10791.59</v>
      </c>
      <c r="N518" s="8" t="n">
        <f aca="false">+[3]data1rev!L517</f>
        <v>10791.59</v>
      </c>
      <c r="O518" s="8" t="n">
        <f aca="false">+[3]data1rev!M517</f>
        <v>10275.62</v>
      </c>
      <c r="P518" s="8" t="n">
        <f aca="false">+[3]data1rev!N517</f>
        <v>10129.416</v>
      </c>
      <c r="Q518" s="8" t="n">
        <f aca="false">+[3]data1rev!O517</f>
        <v>10101.74</v>
      </c>
      <c r="R518" s="8" t="n">
        <f aca="false">+[3]data1rev!P517</f>
        <v>0</v>
      </c>
      <c r="S518" s="8" t="n">
        <f aca="false">+[3]data1rev!Q517</f>
        <v>0</v>
      </c>
      <c r="T518" s="8" t="n">
        <f aca="false">+[3]data1rev!R517</f>
        <v>0</v>
      </c>
      <c r="U518" s="8" t="n">
        <f aca="false">+[3]data1rev!S517</f>
        <v>0</v>
      </c>
      <c r="V518" s="8" t="n">
        <f aca="false">+[3]data1rev!T517</f>
        <v>0</v>
      </c>
      <c r="W518" s="8" t="n">
        <f aca="false">+[3]data1rev!U517</f>
        <v>0</v>
      </c>
      <c r="X518" s="8" t="n">
        <f aca="false">+[3]data1rev!V517</f>
        <v>0</v>
      </c>
      <c r="Y518" s="8" t="n">
        <f aca="false">+[3]data1rev!W517</f>
        <v>0</v>
      </c>
      <c r="Z518" s="8" t="n">
        <f aca="false">+[3]data1rev!X517</f>
        <v>0</v>
      </c>
      <c r="AA518" s="8" t="n">
        <f aca="false">+[3]data1rev!Y517</f>
        <v>0</v>
      </c>
      <c r="AB518" s="9"/>
      <c r="AC518" s="9"/>
      <c r="AD518" s="9"/>
      <c r="AE518" s="9"/>
      <c r="AF518" s="9"/>
      <c r="AG518" s="9"/>
      <c r="AH518" s="9"/>
      <c r="AI518" s="9"/>
      <c r="AJ518" s="9"/>
      <c r="AK518" s="1"/>
      <c r="AL518" s="1" t="e">
        <f aca="false">SUMPRODUCT(B518:AJ518,PVCapPrice)</f>
        <v>#DIV/0!</v>
      </c>
      <c r="AM518" s="1"/>
      <c r="AN518" s="1"/>
      <c r="AO518" s="1"/>
      <c r="AP518" s="1"/>
      <c r="AQ518" s="1"/>
    </row>
    <row r="519" customFormat="false" ht="11.25" hidden="false" customHeight="false" outlineLevel="0" collapsed="false">
      <c r="A519" s="1" t="n">
        <v>517</v>
      </c>
      <c r="B519" s="16"/>
      <c r="C519" s="8" t="n">
        <f aca="false">+[3]data1rev!A518</f>
        <v>21687.04</v>
      </c>
      <c r="D519" s="8" t="n">
        <f aca="false">+[3]data1rev!B518</f>
        <v>15575.226</v>
      </c>
      <c r="E519" s="8" t="n">
        <f aca="false">+[3]data1rev!C518</f>
        <v>13222.39</v>
      </c>
      <c r="F519" s="8" t="n">
        <f aca="false">+[3]data1rev!D518</f>
        <v>13061.89</v>
      </c>
      <c r="G519" s="8" t="n">
        <f aca="false">+[3]data1rev!E518</f>
        <v>13061.89</v>
      </c>
      <c r="H519" s="8" t="n">
        <f aca="false">+[3]data1rev!F518</f>
        <v>10821.156</v>
      </c>
      <c r="I519" s="8" t="n">
        <f aca="false">+[3]data1rev!G518</f>
        <v>10791.59</v>
      </c>
      <c r="J519" s="8" t="n">
        <f aca="false">+[3]data1rev!H518</f>
        <v>10791.59</v>
      </c>
      <c r="K519" s="8" t="n">
        <f aca="false">+[3]data1rev!I518</f>
        <v>10791.59</v>
      </c>
      <c r="L519" s="8" t="n">
        <f aca="false">+[3]data1rev!J518</f>
        <v>10821.156</v>
      </c>
      <c r="M519" s="8" t="n">
        <f aca="false">+[3]data1rev!K518</f>
        <v>10791.59</v>
      </c>
      <c r="N519" s="8" t="n">
        <f aca="false">+[3]data1rev!L518</f>
        <v>10791.59</v>
      </c>
      <c r="O519" s="8" t="n">
        <f aca="false">+[3]data1rev!M518</f>
        <v>10275.62</v>
      </c>
      <c r="P519" s="8" t="n">
        <f aca="false">+[3]data1rev!N518</f>
        <v>10129.416</v>
      </c>
      <c r="Q519" s="8" t="n">
        <f aca="false">+[3]data1rev!O518</f>
        <v>10101.74</v>
      </c>
      <c r="R519" s="8" t="n">
        <f aca="false">+[3]data1rev!P518</f>
        <v>0</v>
      </c>
      <c r="S519" s="8" t="n">
        <f aca="false">+[3]data1rev!Q518</f>
        <v>0</v>
      </c>
      <c r="T519" s="8" t="n">
        <f aca="false">+[3]data1rev!R518</f>
        <v>0</v>
      </c>
      <c r="U519" s="8" t="n">
        <f aca="false">+[3]data1rev!S518</f>
        <v>0</v>
      </c>
      <c r="V519" s="8" t="n">
        <f aca="false">+[3]data1rev!T518</f>
        <v>0</v>
      </c>
      <c r="W519" s="8" t="n">
        <f aca="false">+[3]data1rev!U518</f>
        <v>0</v>
      </c>
      <c r="X519" s="8" t="n">
        <f aca="false">+[3]data1rev!V518</f>
        <v>0</v>
      </c>
      <c r="Y519" s="8" t="n">
        <f aca="false">+[3]data1rev!W518</f>
        <v>0</v>
      </c>
      <c r="Z519" s="8" t="n">
        <f aca="false">+[3]data1rev!X518</f>
        <v>0</v>
      </c>
      <c r="AA519" s="8" t="n">
        <f aca="false">+[3]data1rev!Y518</f>
        <v>0</v>
      </c>
      <c r="AB519" s="9"/>
      <c r="AC519" s="9"/>
      <c r="AD519" s="9"/>
      <c r="AE519" s="9"/>
      <c r="AF519" s="9"/>
      <c r="AG519" s="9"/>
      <c r="AH519" s="9"/>
      <c r="AI519" s="9"/>
      <c r="AJ519" s="9"/>
      <c r="AK519" s="1"/>
      <c r="AL519" s="1" t="e">
        <f aca="false">SUMPRODUCT(B519:AJ519,PVCapPrice)</f>
        <v>#DIV/0!</v>
      </c>
      <c r="AM519" s="1"/>
      <c r="AN519" s="1"/>
      <c r="AO519" s="1"/>
      <c r="AP519" s="1"/>
      <c r="AQ519" s="1"/>
    </row>
    <row r="520" customFormat="false" ht="11.25" hidden="false" customHeight="false" outlineLevel="0" collapsed="false">
      <c r="A520" s="1" t="n">
        <v>518</v>
      </c>
      <c r="B520" s="16"/>
      <c r="C520" s="8" t="n">
        <f aca="false">+[3]data1rev!A519</f>
        <v>21687.04</v>
      </c>
      <c r="D520" s="8" t="n">
        <f aca="false">+[3]data1rev!B519</f>
        <v>15575.226</v>
      </c>
      <c r="E520" s="8" t="n">
        <f aca="false">+[3]data1rev!C519</f>
        <v>13222.39</v>
      </c>
      <c r="F520" s="8" t="n">
        <f aca="false">+[3]data1rev!D519</f>
        <v>13061.89</v>
      </c>
      <c r="G520" s="8" t="n">
        <f aca="false">+[3]data1rev!E519</f>
        <v>13061.89</v>
      </c>
      <c r="H520" s="8" t="n">
        <f aca="false">+[3]data1rev!F519</f>
        <v>10821.156</v>
      </c>
      <c r="I520" s="8" t="n">
        <f aca="false">+[3]data1rev!G519</f>
        <v>10791.59</v>
      </c>
      <c r="J520" s="8" t="n">
        <f aca="false">+[3]data1rev!H519</f>
        <v>10791.59</v>
      </c>
      <c r="K520" s="8" t="n">
        <f aca="false">+[3]data1rev!I519</f>
        <v>10791.59</v>
      </c>
      <c r="L520" s="8" t="n">
        <f aca="false">+[3]data1rev!J519</f>
        <v>10821.156</v>
      </c>
      <c r="M520" s="8" t="n">
        <f aca="false">+[3]data1rev!K519</f>
        <v>10791.59</v>
      </c>
      <c r="N520" s="8" t="n">
        <f aca="false">+[3]data1rev!L519</f>
        <v>10791.59</v>
      </c>
      <c r="O520" s="8" t="n">
        <f aca="false">+[3]data1rev!M519</f>
        <v>10275.62</v>
      </c>
      <c r="P520" s="8" t="n">
        <f aca="false">+[3]data1rev!N519</f>
        <v>10129.416</v>
      </c>
      <c r="Q520" s="8" t="n">
        <f aca="false">+[3]data1rev!O519</f>
        <v>10101.74</v>
      </c>
      <c r="R520" s="8" t="n">
        <f aca="false">+[3]data1rev!P519</f>
        <v>0</v>
      </c>
      <c r="S520" s="8" t="n">
        <f aca="false">+[3]data1rev!Q519</f>
        <v>0</v>
      </c>
      <c r="T520" s="8" t="n">
        <f aca="false">+[3]data1rev!R519</f>
        <v>0</v>
      </c>
      <c r="U520" s="8" t="n">
        <f aca="false">+[3]data1rev!S519</f>
        <v>0</v>
      </c>
      <c r="V520" s="8" t="n">
        <f aca="false">+[3]data1rev!T519</f>
        <v>0</v>
      </c>
      <c r="W520" s="8" t="n">
        <f aca="false">+[3]data1rev!U519</f>
        <v>0</v>
      </c>
      <c r="X520" s="8" t="n">
        <f aca="false">+[3]data1rev!V519</f>
        <v>0</v>
      </c>
      <c r="Y520" s="8" t="n">
        <f aca="false">+[3]data1rev!W519</f>
        <v>0</v>
      </c>
      <c r="Z520" s="8" t="n">
        <f aca="false">+[3]data1rev!X519</f>
        <v>0</v>
      </c>
      <c r="AA520" s="8" t="n">
        <f aca="false">+[3]data1rev!Y519</f>
        <v>0</v>
      </c>
      <c r="AB520" s="9"/>
      <c r="AC520" s="9"/>
      <c r="AD520" s="9"/>
      <c r="AE520" s="9"/>
      <c r="AF520" s="9"/>
      <c r="AG520" s="9"/>
      <c r="AH520" s="9"/>
      <c r="AI520" s="9"/>
      <c r="AJ520" s="9"/>
      <c r="AK520" s="1"/>
      <c r="AL520" s="1" t="e">
        <f aca="false">SUMPRODUCT(B520:AJ520,PVCapPrice)</f>
        <v>#DIV/0!</v>
      </c>
      <c r="AM520" s="1"/>
      <c r="AN520" s="1"/>
      <c r="AO520" s="1"/>
      <c r="AP520" s="1"/>
      <c r="AQ520" s="1"/>
    </row>
    <row r="521" customFormat="false" ht="11.25" hidden="false" customHeight="false" outlineLevel="0" collapsed="false">
      <c r="A521" s="1" t="n">
        <v>519</v>
      </c>
      <c r="B521" s="16"/>
      <c r="C521" s="8" t="n">
        <f aca="false">+[3]data1rev!A520</f>
        <v>21687.04</v>
      </c>
      <c r="D521" s="8" t="n">
        <f aca="false">+[3]data1rev!B520</f>
        <v>15575.226</v>
      </c>
      <c r="E521" s="8" t="n">
        <f aca="false">+[3]data1rev!C520</f>
        <v>13222.39</v>
      </c>
      <c r="F521" s="8" t="n">
        <f aca="false">+[3]data1rev!D520</f>
        <v>13061.89</v>
      </c>
      <c r="G521" s="8" t="n">
        <f aca="false">+[3]data1rev!E520</f>
        <v>13061.89</v>
      </c>
      <c r="H521" s="8" t="n">
        <f aca="false">+[3]data1rev!F520</f>
        <v>10821.156</v>
      </c>
      <c r="I521" s="8" t="n">
        <f aca="false">+[3]data1rev!G520</f>
        <v>10791.59</v>
      </c>
      <c r="J521" s="8" t="n">
        <f aca="false">+[3]data1rev!H520</f>
        <v>10791.59</v>
      </c>
      <c r="K521" s="8" t="n">
        <f aca="false">+[3]data1rev!I520</f>
        <v>10791.59</v>
      </c>
      <c r="L521" s="8" t="n">
        <f aca="false">+[3]data1rev!J520</f>
        <v>10821.156</v>
      </c>
      <c r="M521" s="8" t="n">
        <f aca="false">+[3]data1rev!K520</f>
        <v>10791.59</v>
      </c>
      <c r="N521" s="8" t="n">
        <f aca="false">+[3]data1rev!L520</f>
        <v>10791.59</v>
      </c>
      <c r="O521" s="8" t="n">
        <f aca="false">+[3]data1rev!M520</f>
        <v>10275.62</v>
      </c>
      <c r="P521" s="8" t="n">
        <f aca="false">+[3]data1rev!N520</f>
        <v>10129.416</v>
      </c>
      <c r="Q521" s="8" t="n">
        <f aca="false">+[3]data1rev!O520</f>
        <v>10101.74</v>
      </c>
      <c r="R521" s="8" t="n">
        <f aca="false">+[3]data1rev!P520</f>
        <v>0</v>
      </c>
      <c r="S521" s="8" t="n">
        <f aca="false">+[3]data1rev!Q520</f>
        <v>0</v>
      </c>
      <c r="T521" s="8" t="n">
        <f aca="false">+[3]data1rev!R520</f>
        <v>0</v>
      </c>
      <c r="U521" s="8" t="n">
        <f aca="false">+[3]data1rev!S520</f>
        <v>0</v>
      </c>
      <c r="V521" s="8" t="n">
        <f aca="false">+[3]data1rev!T520</f>
        <v>0</v>
      </c>
      <c r="W521" s="8" t="n">
        <f aca="false">+[3]data1rev!U520</f>
        <v>0</v>
      </c>
      <c r="X521" s="8" t="n">
        <f aca="false">+[3]data1rev!V520</f>
        <v>0</v>
      </c>
      <c r="Y521" s="8" t="n">
        <f aca="false">+[3]data1rev!W520</f>
        <v>0</v>
      </c>
      <c r="Z521" s="8" t="n">
        <f aca="false">+[3]data1rev!X520</f>
        <v>0</v>
      </c>
      <c r="AA521" s="8" t="n">
        <f aca="false">+[3]data1rev!Y520</f>
        <v>0</v>
      </c>
      <c r="AB521" s="9"/>
      <c r="AC521" s="9"/>
      <c r="AD521" s="9"/>
      <c r="AE521" s="9"/>
      <c r="AF521" s="9"/>
      <c r="AG521" s="9"/>
      <c r="AH521" s="9"/>
      <c r="AI521" s="9"/>
      <c r="AJ521" s="9"/>
      <c r="AK521" s="1"/>
      <c r="AL521" s="1" t="e">
        <f aca="false">SUMPRODUCT(B521:AJ521,PVCapPrice)</f>
        <v>#DIV/0!</v>
      </c>
      <c r="AM521" s="1"/>
      <c r="AN521" s="1"/>
      <c r="AO521" s="1"/>
      <c r="AP521" s="1"/>
      <c r="AQ521" s="1"/>
    </row>
    <row r="522" customFormat="false" ht="11.25" hidden="false" customHeight="false" outlineLevel="0" collapsed="false">
      <c r="A522" s="1" t="n">
        <v>520</v>
      </c>
      <c r="B522" s="16"/>
      <c r="C522" s="8" t="n">
        <f aca="false">+[3]data1rev!A521</f>
        <v>21687.04</v>
      </c>
      <c r="D522" s="8" t="n">
        <f aca="false">+[3]data1rev!B521</f>
        <v>15575.226</v>
      </c>
      <c r="E522" s="8" t="n">
        <f aca="false">+[3]data1rev!C521</f>
        <v>13222.39</v>
      </c>
      <c r="F522" s="8" t="n">
        <f aca="false">+[3]data1rev!D521</f>
        <v>13061.89</v>
      </c>
      <c r="G522" s="8" t="n">
        <f aca="false">+[3]data1rev!E521</f>
        <v>13061.89</v>
      </c>
      <c r="H522" s="8" t="n">
        <f aca="false">+[3]data1rev!F521</f>
        <v>10821.156</v>
      </c>
      <c r="I522" s="8" t="n">
        <f aca="false">+[3]data1rev!G521</f>
        <v>10791.59</v>
      </c>
      <c r="J522" s="8" t="n">
        <f aca="false">+[3]data1rev!H521</f>
        <v>10791.59</v>
      </c>
      <c r="K522" s="8" t="n">
        <f aca="false">+[3]data1rev!I521</f>
        <v>10791.59</v>
      </c>
      <c r="L522" s="8" t="n">
        <f aca="false">+[3]data1rev!J521</f>
        <v>10821.156</v>
      </c>
      <c r="M522" s="8" t="n">
        <f aca="false">+[3]data1rev!K521</f>
        <v>10791.59</v>
      </c>
      <c r="N522" s="8" t="n">
        <f aca="false">+[3]data1rev!L521</f>
        <v>10791.59</v>
      </c>
      <c r="O522" s="8" t="n">
        <f aca="false">+[3]data1rev!M521</f>
        <v>10275.62</v>
      </c>
      <c r="P522" s="8" t="n">
        <f aca="false">+[3]data1rev!N521</f>
        <v>10129.416</v>
      </c>
      <c r="Q522" s="8" t="n">
        <f aca="false">+[3]data1rev!O521</f>
        <v>10101.74</v>
      </c>
      <c r="R522" s="8" t="n">
        <f aca="false">+[3]data1rev!P521</f>
        <v>0</v>
      </c>
      <c r="S522" s="8" t="n">
        <f aca="false">+[3]data1rev!Q521</f>
        <v>0</v>
      </c>
      <c r="T522" s="8" t="n">
        <f aca="false">+[3]data1rev!R521</f>
        <v>0</v>
      </c>
      <c r="U522" s="8" t="n">
        <f aca="false">+[3]data1rev!S521</f>
        <v>0</v>
      </c>
      <c r="V522" s="8" t="n">
        <f aca="false">+[3]data1rev!T521</f>
        <v>0</v>
      </c>
      <c r="W522" s="8" t="n">
        <f aca="false">+[3]data1rev!U521</f>
        <v>0</v>
      </c>
      <c r="X522" s="8" t="n">
        <f aca="false">+[3]data1rev!V521</f>
        <v>0</v>
      </c>
      <c r="Y522" s="8" t="n">
        <f aca="false">+[3]data1rev!W521</f>
        <v>0</v>
      </c>
      <c r="Z522" s="8" t="n">
        <f aca="false">+[3]data1rev!X521</f>
        <v>0</v>
      </c>
      <c r="AA522" s="8" t="n">
        <f aca="false">+[3]data1rev!Y521</f>
        <v>0</v>
      </c>
      <c r="AB522" s="9"/>
      <c r="AC522" s="9"/>
      <c r="AD522" s="9"/>
      <c r="AE522" s="9"/>
      <c r="AF522" s="9"/>
      <c r="AG522" s="9"/>
      <c r="AH522" s="9"/>
      <c r="AI522" s="9"/>
      <c r="AJ522" s="9"/>
      <c r="AK522" s="1"/>
      <c r="AL522" s="1" t="e">
        <f aca="false">SUMPRODUCT(B522:AJ522,PVCapPrice)</f>
        <v>#DIV/0!</v>
      </c>
      <c r="AM522" s="1"/>
      <c r="AN522" s="1"/>
      <c r="AO522" s="1"/>
      <c r="AP522" s="1"/>
      <c r="AQ522" s="1"/>
    </row>
    <row r="523" customFormat="false" ht="11.25" hidden="false" customHeight="false" outlineLevel="0" collapsed="false">
      <c r="A523" s="1" t="n">
        <v>521</v>
      </c>
      <c r="B523" s="16"/>
      <c r="C523" s="8" t="n">
        <f aca="false">+[3]data1rev!A522</f>
        <v>21687.04</v>
      </c>
      <c r="D523" s="8" t="n">
        <f aca="false">+[3]data1rev!B522</f>
        <v>15575.226</v>
      </c>
      <c r="E523" s="8" t="n">
        <f aca="false">+[3]data1rev!C522</f>
        <v>13222.39</v>
      </c>
      <c r="F523" s="8" t="n">
        <f aca="false">+[3]data1rev!D522</f>
        <v>13061.89</v>
      </c>
      <c r="G523" s="8" t="n">
        <f aca="false">+[3]data1rev!E522</f>
        <v>13061.89</v>
      </c>
      <c r="H523" s="8" t="n">
        <f aca="false">+[3]data1rev!F522</f>
        <v>10821.156</v>
      </c>
      <c r="I523" s="8" t="n">
        <f aca="false">+[3]data1rev!G522</f>
        <v>10791.59</v>
      </c>
      <c r="J523" s="8" t="n">
        <f aca="false">+[3]data1rev!H522</f>
        <v>10791.59</v>
      </c>
      <c r="K523" s="8" t="n">
        <f aca="false">+[3]data1rev!I522</f>
        <v>10791.59</v>
      </c>
      <c r="L523" s="8" t="n">
        <f aca="false">+[3]data1rev!J522</f>
        <v>10821.156</v>
      </c>
      <c r="M523" s="8" t="n">
        <f aca="false">+[3]data1rev!K522</f>
        <v>10791.59</v>
      </c>
      <c r="N523" s="8" t="n">
        <f aca="false">+[3]data1rev!L522</f>
        <v>10791.59</v>
      </c>
      <c r="O523" s="8" t="n">
        <f aca="false">+[3]data1rev!M522</f>
        <v>10275.62</v>
      </c>
      <c r="P523" s="8" t="n">
        <f aca="false">+[3]data1rev!N522</f>
        <v>10129.416</v>
      </c>
      <c r="Q523" s="8" t="n">
        <f aca="false">+[3]data1rev!O522</f>
        <v>10101.74</v>
      </c>
      <c r="R523" s="8" t="n">
        <f aca="false">+[3]data1rev!P522</f>
        <v>0</v>
      </c>
      <c r="S523" s="8" t="n">
        <f aca="false">+[3]data1rev!Q522</f>
        <v>0</v>
      </c>
      <c r="T523" s="8" t="n">
        <f aca="false">+[3]data1rev!R522</f>
        <v>0</v>
      </c>
      <c r="U523" s="8" t="n">
        <f aca="false">+[3]data1rev!S522</f>
        <v>0</v>
      </c>
      <c r="V523" s="8" t="n">
        <f aca="false">+[3]data1rev!T522</f>
        <v>0</v>
      </c>
      <c r="W523" s="8" t="n">
        <f aca="false">+[3]data1rev!U522</f>
        <v>0</v>
      </c>
      <c r="X523" s="8" t="n">
        <f aca="false">+[3]data1rev!V522</f>
        <v>0</v>
      </c>
      <c r="Y523" s="8" t="n">
        <f aca="false">+[3]data1rev!W522</f>
        <v>0</v>
      </c>
      <c r="Z523" s="8" t="n">
        <f aca="false">+[3]data1rev!X522</f>
        <v>0</v>
      </c>
      <c r="AA523" s="8" t="n">
        <f aca="false">+[3]data1rev!Y522</f>
        <v>0</v>
      </c>
      <c r="AB523" s="9"/>
      <c r="AC523" s="9"/>
      <c r="AD523" s="9"/>
      <c r="AE523" s="9"/>
      <c r="AF523" s="9"/>
      <c r="AG523" s="9"/>
      <c r="AH523" s="9"/>
      <c r="AI523" s="9"/>
      <c r="AJ523" s="9"/>
      <c r="AK523" s="1"/>
      <c r="AL523" s="1" t="e">
        <f aca="false">SUMPRODUCT(B523:AJ523,PVCapPrice)</f>
        <v>#DIV/0!</v>
      </c>
      <c r="AM523" s="1"/>
      <c r="AN523" s="1"/>
      <c r="AO523" s="1"/>
      <c r="AP523" s="1"/>
      <c r="AQ523" s="1"/>
    </row>
    <row r="524" customFormat="false" ht="11.25" hidden="false" customHeight="false" outlineLevel="0" collapsed="false">
      <c r="A524" s="1" t="n">
        <v>522</v>
      </c>
      <c r="B524" s="16"/>
      <c r="C524" s="8" t="n">
        <f aca="false">+[3]data1rev!A523</f>
        <v>21687.04</v>
      </c>
      <c r="D524" s="8" t="n">
        <f aca="false">+[3]data1rev!B523</f>
        <v>15575.226</v>
      </c>
      <c r="E524" s="8" t="n">
        <f aca="false">+[3]data1rev!C523</f>
        <v>13222.39</v>
      </c>
      <c r="F524" s="8" t="n">
        <f aca="false">+[3]data1rev!D523</f>
        <v>13061.89</v>
      </c>
      <c r="G524" s="8" t="n">
        <f aca="false">+[3]data1rev!E523</f>
        <v>13061.89</v>
      </c>
      <c r="H524" s="8" t="n">
        <f aca="false">+[3]data1rev!F523</f>
        <v>10821.156</v>
      </c>
      <c r="I524" s="8" t="n">
        <f aca="false">+[3]data1rev!G523</f>
        <v>10791.59</v>
      </c>
      <c r="J524" s="8" t="n">
        <f aca="false">+[3]data1rev!H523</f>
        <v>10791.59</v>
      </c>
      <c r="K524" s="8" t="n">
        <f aca="false">+[3]data1rev!I523</f>
        <v>10791.59</v>
      </c>
      <c r="L524" s="8" t="n">
        <f aca="false">+[3]data1rev!J523</f>
        <v>10821.156</v>
      </c>
      <c r="M524" s="8" t="n">
        <f aca="false">+[3]data1rev!K523</f>
        <v>10791.59</v>
      </c>
      <c r="N524" s="8" t="n">
        <f aca="false">+[3]data1rev!L523</f>
        <v>10791.59</v>
      </c>
      <c r="O524" s="8" t="n">
        <f aca="false">+[3]data1rev!M523</f>
        <v>10275.62</v>
      </c>
      <c r="P524" s="8" t="n">
        <f aca="false">+[3]data1rev!N523</f>
        <v>10129.416</v>
      </c>
      <c r="Q524" s="8" t="n">
        <f aca="false">+[3]data1rev!O523</f>
        <v>10101.74</v>
      </c>
      <c r="R524" s="8" t="n">
        <f aca="false">+[3]data1rev!P523</f>
        <v>0</v>
      </c>
      <c r="S524" s="8" t="n">
        <f aca="false">+[3]data1rev!Q523</f>
        <v>0</v>
      </c>
      <c r="T524" s="8" t="n">
        <f aca="false">+[3]data1rev!R523</f>
        <v>0</v>
      </c>
      <c r="U524" s="8" t="n">
        <f aca="false">+[3]data1rev!S523</f>
        <v>0</v>
      </c>
      <c r="V524" s="8" t="n">
        <f aca="false">+[3]data1rev!T523</f>
        <v>0</v>
      </c>
      <c r="W524" s="8" t="n">
        <f aca="false">+[3]data1rev!U523</f>
        <v>0</v>
      </c>
      <c r="X524" s="8" t="n">
        <f aca="false">+[3]data1rev!V523</f>
        <v>0</v>
      </c>
      <c r="Y524" s="8" t="n">
        <f aca="false">+[3]data1rev!W523</f>
        <v>0</v>
      </c>
      <c r="Z524" s="8" t="n">
        <f aca="false">+[3]data1rev!X523</f>
        <v>0</v>
      </c>
      <c r="AA524" s="8" t="n">
        <f aca="false">+[3]data1rev!Y523</f>
        <v>0</v>
      </c>
      <c r="AB524" s="9"/>
      <c r="AC524" s="9"/>
      <c r="AD524" s="9"/>
      <c r="AE524" s="9"/>
      <c r="AF524" s="9"/>
      <c r="AG524" s="9"/>
      <c r="AH524" s="9"/>
      <c r="AI524" s="9"/>
      <c r="AJ524" s="9"/>
      <c r="AK524" s="1"/>
      <c r="AL524" s="1" t="e">
        <f aca="false">SUMPRODUCT(B524:AJ524,PVCapPrice)</f>
        <v>#DIV/0!</v>
      </c>
      <c r="AM524" s="1"/>
      <c r="AN524" s="1"/>
      <c r="AO524" s="1"/>
      <c r="AP524" s="1"/>
      <c r="AQ524" s="1"/>
    </row>
    <row r="525" customFormat="false" ht="11.25" hidden="false" customHeight="false" outlineLevel="0" collapsed="false">
      <c r="A525" s="1" t="n">
        <v>523</v>
      </c>
      <c r="B525" s="16"/>
      <c r="C525" s="8" t="n">
        <f aca="false">+[3]data1rev!A524</f>
        <v>21687.04</v>
      </c>
      <c r="D525" s="8" t="n">
        <f aca="false">+[3]data1rev!B524</f>
        <v>15575.226</v>
      </c>
      <c r="E525" s="8" t="n">
        <f aca="false">+[3]data1rev!C524</f>
        <v>13222.39</v>
      </c>
      <c r="F525" s="8" t="n">
        <f aca="false">+[3]data1rev!D524</f>
        <v>13061.89</v>
      </c>
      <c r="G525" s="8" t="n">
        <f aca="false">+[3]data1rev!E524</f>
        <v>13061.89</v>
      </c>
      <c r="H525" s="8" t="n">
        <f aca="false">+[3]data1rev!F524</f>
        <v>10821.156</v>
      </c>
      <c r="I525" s="8" t="n">
        <f aca="false">+[3]data1rev!G524</f>
        <v>10791.59</v>
      </c>
      <c r="J525" s="8" t="n">
        <f aca="false">+[3]data1rev!H524</f>
        <v>10791.59</v>
      </c>
      <c r="K525" s="8" t="n">
        <f aca="false">+[3]data1rev!I524</f>
        <v>10791.59</v>
      </c>
      <c r="L525" s="8" t="n">
        <f aca="false">+[3]data1rev!J524</f>
        <v>10821.156</v>
      </c>
      <c r="M525" s="8" t="n">
        <f aca="false">+[3]data1rev!K524</f>
        <v>10791.59</v>
      </c>
      <c r="N525" s="8" t="n">
        <f aca="false">+[3]data1rev!L524</f>
        <v>10791.59</v>
      </c>
      <c r="O525" s="8" t="n">
        <f aca="false">+[3]data1rev!M524</f>
        <v>10275.62</v>
      </c>
      <c r="P525" s="8" t="n">
        <f aca="false">+[3]data1rev!N524</f>
        <v>10129.416</v>
      </c>
      <c r="Q525" s="8" t="n">
        <f aca="false">+[3]data1rev!O524</f>
        <v>10101.74</v>
      </c>
      <c r="R525" s="8" t="n">
        <f aca="false">+[3]data1rev!P524</f>
        <v>0</v>
      </c>
      <c r="S525" s="8" t="n">
        <f aca="false">+[3]data1rev!Q524</f>
        <v>0</v>
      </c>
      <c r="T525" s="8" t="n">
        <f aca="false">+[3]data1rev!R524</f>
        <v>0</v>
      </c>
      <c r="U525" s="8" t="n">
        <f aca="false">+[3]data1rev!S524</f>
        <v>0</v>
      </c>
      <c r="V525" s="8" t="n">
        <f aca="false">+[3]data1rev!T524</f>
        <v>0</v>
      </c>
      <c r="W525" s="8" t="n">
        <f aca="false">+[3]data1rev!U524</f>
        <v>0</v>
      </c>
      <c r="X525" s="8" t="n">
        <f aca="false">+[3]data1rev!V524</f>
        <v>0</v>
      </c>
      <c r="Y525" s="8" t="n">
        <f aca="false">+[3]data1rev!W524</f>
        <v>0</v>
      </c>
      <c r="Z525" s="8" t="n">
        <f aca="false">+[3]data1rev!X524</f>
        <v>0</v>
      </c>
      <c r="AA525" s="8" t="n">
        <f aca="false">+[3]data1rev!Y524</f>
        <v>0</v>
      </c>
      <c r="AB525" s="9"/>
      <c r="AC525" s="9"/>
      <c r="AD525" s="9"/>
      <c r="AE525" s="9"/>
      <c r="AF525" s="9"/>
      <c r="AG525" s="9"/>
      <c r="AH525" s="9"/>
      <c r="AI525" s="9"/>
      <c r="AJ525" s="9"/>
      <c r="AK525" s="1"/>
      <c r="AL525" s="1" t="e">
        <f aca="false">SUMPRODUCT(B525:AJ525,PVCapPrice)</f>
        <v>#DIV/0!</v>
      </c>
      <c r="AM525" s="1"/>
      <c r="AN525" s="1"/>
      <c r="AO525" s="1"/>
      <c r="AP525" s="1"/>
      <c r="AQ525" s="1"/>
    </row>
    <row r="526" customFormat="false" ht="11.25" hidden="false" customHeight="false" outlineLevel="0" collapsed="false">
      <c r="A526" s="1" t="n">
        <v>524</v>
      </c>
      <c r="B526" s="16"/>
      <c r="C526" s="8" t="n">
        <f aca="false">+[3]data1rev!A525</f>
        <v>21687.04</v>
      </c>
      <c r="D526" s="8" t="n">
        <f aca="false">+[3]data1rev!B525</f>
        <v>15575.226</v>
      </c>
      <c r="E526" s="8" t="n">
        <f aca="false">+[3]data1rev!C525</f>
        <v>13222.39</v>
      </c>
      <c r="F526" s="8" t="n">
        <f aca="false">+[3]data1rev!D525</f>
        <v>13061.89</v>
      </c>
      <c r="G526" s="8" t="n">
        <f aca="false">+[3]data1rev!E525</f>
        <v>13061.89</v>
      </c>
      <c r="H526" s="8" t="n">
        <f aca="false">+[3]data1rev!F525</f>
        <v>10821.156</v>
      </c>
      <c r="I526" s="8" t="n">
        <f aca="false">+[3]data1rev!G525</f>
        <v>10791.59</v>
      </c>
      <c r="J526" s="8" t="n">
        <f aca="false">+[3]data1rev!H525</f>
        <v>10791.59</v>
      </c>
      <c r="K526" s="8" t="n">
        <f aca="false">+[3]data1rev!I525</f>
        <v>10791.59</v>
      </c>
      <c r="L526" s="8" t="n">
        <f aca="false">+[3]data1rev!J525</f>
        <v>10821.156</v>
      </c>
      <c r="M526" s="8" t="n">
        <f aca="false">+[3]data1rev!K525</f>
        <v>10791.59</v>
      </c>
      <c r="N526" s="8" t="n">
        <f aca="false">+[3]data1rev!L525</f>
        <v>10791.59</v>
      </c>
      <c r="O526" s="8" t="n">
        <f aca="false">+[3]data1rev!M525</f>
        <v>10275.62</v>
      </c>
      <c r="P526" s="8" t="n">
        <f aca="false">+[3]data1rev!N525</f>
        <v>10129.416</v>
      </c>
      <c r="Q526" s="8" t="n">
        <f aca="false">+[3]data1rev!O525</f>
        <v>10101.74</v>
      </c>
      <c r="R526" s="8" t="n">
        <f aca="false">+[3]data1rev!P525</f>
        <v>0</v>
      </c>
      <c r="S526" s="8" t="n">
        <f aca="false">+[3]data1rev!Q525</f>
        <v>0</v>
      </c>
      <c r="T526" s="8" t="n">
        <f aca="false">+[3]data1rev!R525</f>
        <v>0</v>
      </c>
      <c r="U526" s="8" t="n">
        <f aca="false">+[3]data1rev!S525</f>
        <v>0</v>
      </c>
      <c r="V526" s="8" t="n">
        <f aca="false">+[3]data1rev!T525</f>
        <v>0</v>
      </c>
      <c r="W526" s="8" t="n">
        <f aca="false">+[3]data1rev!U525</f>
        <v>0</v>
      </c>
      <c r="X526" s="8" t="n">
        <f aca="false">+[3]data1rev!V525</f>
        <v>0</v>
      </c>
      <c r="Y526" s="8" t="n">
        <f aca="false">+[3]data1rev!W525</f>
        <v>0</v>
      </c>
      <c r="Z526" s="8" t="n">
        <f aca="false">+[3]data1rev!X525</f>
        <v>0</v>
      </c>
      <c r="AA526" s="8" t="n">
        <f aca="false">+[3]data1rev!Y525</f>
        <v>0</v>
      </c>
      <c r="AB526" s="9"/>
      <c r="AC526" s="9"/>
      <c r="AD526" s="9"/>
      <c r="AE526" s="9"/>
      <c r="AF526" s="9"/>
      <c r="AG526" s="9"/>
      <c r="AH526" s="9"/>
      <c r="AI526" s="9"/>
      <c r="AJ526" s="9"/>
      <c r="AK526" s="1"/>
      <c r="AL526" s="1" t="e">
        <f aca="false">SUMPRODUCT(B526:AJ526,PVCapPrice)</f>
        <v>#DIV/0!</v>
      </c>
      <c r="AM526" s="1"/>
      <c r="AN526" s="1"/>
      <c r="AO526" s="1"/>
      <c r="AP526" s="1"/>
      <c r="AQ526" s="1"/>
    </row>
    <row r="527" customFormat="false" ht="11.25" hidden="false" customHeight="false" outlineLevel="0" collapsed="false">
      <c r="A527" s="1" t="n">
        <v>525</v>
      </c>
      <c r="B527" s="16"/>
      <c r="C527" s="8" t="n">
        <f aca="false">+[3]data1rev!A526</f>
        <v>21687.04</v>
      </c>
      <c r="D527" s="8" t="n">
        <f aca="false">+[3]data1rev!B526</f>
        <v>15575.226</v>
      </c>
      <c r="E527" s="8" t="n">
        <f aca="false">+[3]data1rev!C526</f>
        <v>13222.39</v>
      </c>
      <c r="F527" s="8" t="n">
        <f aca="false">+[3]data1rev!D526</f>
        <v>13061.89</v>
      </c>
      <c r="G527" s="8" t="n">
        <f aca="false">+[3]data1rev!E526</f>
        <v>13061.89</v>
      </c>
      <c r="H527" s="8" t="n">
        <f aca="false">+[3]data1rev!F526</f>
        <v>10821.156</v>
      </c>
      <c r="I527" s="8" t="n">
        <f aca="false">+[3]data1rev!G526</f>
        <v>10791.59</v>
      </c>
      <c r="J527" s="8" t="n">
        <f aca="false">+[3]data1rev!H526</f>
        <v>10791.59</v>
      </c>
      <c r="K527" s="8" t="n">
        <f aca="false">+[3]data1rev!I526</f>
        <v>10791.59</v>
      </c>
      <c r="L527" s="8" t="n">
        <f aca="false">+[3]data1rev!J526</f>
        <v>10821.156</v>
      </c>
      <c r="M527" s="8" t="n">
        <f aca="false">+[3]data1rev!K526</f>
        <v>10791.59</v>
      </c>
      <c r="N527" s="8" t="n">
        <f aca="false">+[3]data1rev!L526</f>
        <v>10791.59</v>
      </c>
      <c r="O527" s="8" t="n">
        <f aca="false">+[3]data1rev!M526</f>
        <v>10275.62</v>
      </c>
      <c r="P527" s="8" t="n">
        <f aca="false">+[3]data1rev!N526</f>
        <v>10129.416</v>
      </c>
      <c r="Q527" s="8" t="n">
        <f aca="false">+[3]data1rev!O526</f>
        <v>10101.74</v>
      </c>
      <c r="R527" s="8" t="n">
        <f aca="false">+[3]data1rev!P526</f>
        <v>0</v>
      </c>
      <c r="S527" s="8" t="n">
        <f aca="false">+[3]data1rev!Q526</f>
        <v>0</v>
      </c>
      <c r="T527" s="8" t="n">
        <f aca="false">+[3]data1rev!R526</f>
        <v>0</v>
      </c>
      <c r="U527" s="8" t="n">
        <f aca="false">+[3]data1rev!S526</f>
        <v>0</v>
      </c>
      <c r="V527" s="8" t="n">
        <f aca="false">+[3]data1rev!T526</f>
        <v>0</v>
      </c>
      <c r="W527" s="8" t="n">
        <f aca="false">+[3]data1rev!U526</f>
        <v>0</v>
      </c>
      <c r="X527" s="8" t="n">
        <f aca="false">+[3]data1rev!V526</f>
        <v>0</v>
      </c>
      <c r="Y527" s="8" t="n">
        <f aca="false">+[3]data1rev!W526</f>
        <v>0</v>
      </c>
      <c r="Z527" s="8" t="n">
        <f aca="false">+[3]data1rev!X526</f>
        <v>0</v>
      </c>
      <c r="AA527" s="8" t="n">
        <f aca="false">+[3]data1rev!Y526</f>
        <v>0</v>
      </c>
      <c r="AB527" s="9"/>
      <c r="AC527" s="9"/>
      <c r="AD527" s="9"/>
      <c r="AE527" s="9"/>
      <c r="AF527" s="9"/>
      <c r="AG527" s="9"/>
      <c r="AH527" s="9"/>
      <c r="AI527" s="9"/>
      <c r="AJ527" s="9"/>
      <c r="AK527" s="1"/>
      <c r="AL527" s="1" t="e">
        <f aca="false">SUMPRODUCT(B527:AJ527,PVCapPrice)</f>
        <v>#DIV/0!</v>
      </c>
      <c r="AM527" s="1"/>
      <c r="AN527" s="1"/>
      <c r="AO527" s="1"/>
      <c r="AP527" s="1"/>
      <c r="AQ527" s="1"/>
    </row>
    <row r="528" customFormat="false" ht="11.25" hidden="false" customHeight="false" outlineLevel="0" collapsed="false">
      <c r="A528" s="1" t="n">
        <v>526</v>
      </c>
      <c r="B528" s="16"/>
      <c r="C528" s="8" t="n">
        <f aca="false">+[3]data1rev!A527</f>
        <v>21687.04</v>
      </c>
      <c r="D528" s="8" t="n">
        <f aca="false">+[3]data1rev!B527</f>
        <v>15575.226</v>
      </c>
      <c r="E528" s="8" t="n">
        <f aca="false">+[3]data1rev!C527</f>
        <v>13222.39</v>
      </c>
      <c r="F528" s="8" t="n">
        <f aca="false">+[3]data1rev!D527</f>
        <v>13061.89</v>
      </c>
      <c r="G528" s="8" t="n">
        <f aca="false">+[3]data1rev!E527</f>
        <v>13061.89</v>
      </c>
      <c r="H528" s="8" t="n">
        <f aca="false">+[3]data1rev!F527</f>
        <v>10821.156</v>
      </c>
      <c r="I528" s="8" t="n">
        <f aca="false">+[3]data1rev!G527</f>
        <v>10791.59</v>
      </c>
      <c r="J528" s="8" t="n">
        <f aca="false">+[3]data1rev!H527</f>
        <v>10791.59</v>
      </c>
      <c r="K528" s="8" t="n">
        <f aca="false">+[3]data1rev!I527</f>
        <v>10791.59</v>
      </c>
      <c r="L528" s="8" t="n">
        <f aca="false">+[3]data1rev!J527</f>
        <v>10821.156</v>
      </c>
      <c r="M528" s="8" t="n">
        <f aca="false">+[3]data1rev!K527</f>
        <v>10791.59</v>
      </c>
      <c r="N528" s="8" t="n">
        <f aca="false">+[3]data1rev!L527</f>
        <v>10791.59</v>
      </c>
      <c r="O528" s="8" t="n">
        <f aca="false">+[3]data1rev!M527</f>
        <v>10275.62</v>
      </c>
      <c r="P528" s="8" t="n">
        <f aca="false">+[3]data1rev!N527</f>
        <v>10129.416</v>
      </c>
      <c r="Q528" s="8" t="n">
        <f aca="false">+[3]data1rev!O527</f>
        <v>10101.74</v>
      </c>
      <c r="R528" s="8" t="n">
        <f aca="false">+[3]data1rev!P527</f>
        <v>0</v>
      </c>
      <c r="S528" s="8" t="n">
        <f aca="false">+[3]data1rev!Q527</f>
        <v>0</v>
      </c>
      <c r="T528" s="8" t="n">
        <f aca="false">+[3]data1rev!R527</f>
        <v>0</v>
      </c>
      <c r="U528" s="8" t="n">
        <f aca="false">+[3]data1rev!S527</f>
        <v>0</v>
      </c>
      <c r="V528" s="8" t="n">
        <f aca="false">+[3]data1rev!T527</f>
        <v>0</v>
      </c>
      <c r="W528" s="8" t="n">
        <f aca="false">+[3]data1rev!U527</f>
        <v>0</v>
      </c>
      <c r="X528" s="8" t="n">
        <f aca="false">+[3]data1rev!V527</f>
        <v>0</v>
      </c>
      <c r="Y528" s="8" t="n">
        <f aca="false">+[3]data1rev!W527</f>
        <v>0</v>
      </c>
      <c r="Z528" s="8" t="n">
        <f aca="false">+[3]data1rev!X527</f>
        <v>0</v>
      </c>
      <c r="AA528" s="8" t="n">
        <f aca="false">+[3]data1rev!Y527</f>
        <v>0</v>
      </c>
      <c r="AB528" s="9"/>
      <c r="AC528" s="9"/>
      <c r="AD528" s="9"/>
      <c r="AE528" s="9"/>
      <c r="AF528" s="9"/>
      <c r="AG528" s="9"/>
      <c r="AH528" s="9"/>
      <c r="AI528" s="9"/>
      <c r="AJ528" s="9"/>
      <c r="AK528" s="1"/>
      <c r="AL528" s="1" t="e">
        <f aca="false">SUMPRODUCT(B528:AJ528,PVCapPrice)</f>
        <v>#DIV/0!</v>
      </c>
      <c r="AM528" s="1"/>
      <c r="AN528" s="1"/>
      <c r="AO528" s="1"/>
      <c r="AP528" s="1"/>
      <c r="AQ528" s="1"/>
    </row>
    <row r="529" customFormat="false" ht="11.25" hidden="false" customHeight="false" outlineLevel="0" collapsed="false">
      <c r="A529" s="1" t="n">
        <v>527</v>
      </c>
      <c r="B529" s="16"/>
      <c r="C529" s="8" t="n">
        <f aca="false">+[3]data1rev!A528</f>
        <v>21687.04</v>
      </c>
      <c r="D529" s="8" t="n">
        <f aca="false">+[3]data1rev!B528</f>
        <v>15575.226</v>
      </c>
      <c r="E529" s="8" t="n">
        <f aca="false">+[3]data1rev!C528</f>
        <v>13222.39</v>
      </c>
      <c r="F529" s="8" t="n">
        <f aca="false">+[3]data1rev!D528</f>
        <v>13061.89</v>
      </c>
      <c r="G529" s="8" t="n">
        <f aca="false">+[3]data1rev!E528</f>
        <v>13061.89</v>
      </c>
      <c r="H529" s="8" t="n">
        <f aca="false">+[3]data1rev!F528</f>
        <v>10821.156</v>
      </c>
      <c r="I529" s="8" t="n">
        <f aca="false">+[3]data1rev!G528</f>
        <v>10791.59</v>
      </c>
      <c r="J529" s="8" t="n">
        <f aca="false">+[3]data1rev!H528</f>
        <v>10791.59</v>
      </c>
      <c r="K529" s="8" t="n">
        <f aca="false">+[3]data1rev!I528</f>
        <v>10791.59</v>
      </c>
      <c r="L529" s="8" t="n">
        <f aca="false">+[3]data1rev!J528</f>
        <v>10821.156</v>
      </c>
      <c r="M529" s="8" t="n">
        <f aca="false">+[3]data1rev!K528</f>
        <v>10791.59</v>
      </c>
      <c r="N529" s="8" t="n">
        <f aca="false">+[3]data1rev!L528</f>
        <v>10791.59</v>
      </c>
      <c r="O529" s="8" t="n">
        <f aca="false">+[3]data1rev!M528</f>
        <v>10275.62</v>
      </c>
      <c r="P529" s="8" t="n">
        <f aca="false">+[3]data1rev!N528</f>
        <v>10129.416</v>
      </c>
      <c r="Q529" s="8" t="n">
        <f aca="false">+[3]data1rev!O528</f>
        <v>10101.74</v>
      </c>
      <c r="R529" s="8" t="n">
        <f aca="false">+[3]data1rev!P528</f>
        <v>0</v>
      </c>
      <c r="S529" s="8" t="n">
        <f aca="false">+[3]data1rev!Q528</f>
        <v>0</v>
      </c>
      <c r="T529" s="8" t="n">
        <f aca="false">+[3]data1rev!R528</f>
        <v>0</v>
      </c>
      <c r="U529" s="8" t="n">
        <f aca="false">+[3]data1rev!S528</f>
        <v>0</v>
      </c>
      <c r="V529" s="8" t="n">
        <f aca="false">+[3]data1rev!T528</f>
        <v>0</v>
      </c>
      <c r="W529" s="8" t="n">
        <f aca="false">+[3]data1rev!U528</f>
        <v>0</v>
      </c>
      <c r="X529" s="8" t="n">
        <f aca="false">+[3]data1rev!V528</f>
        <v>0</v>
      </c>
      <c r="Y529" s="8" t="n">
        <f aca="false">+[3]data1rev!W528</f>
        <v>0</v>
      </c>
      <c r="Z529" s="8" t="n">
        <f aca="false">+[3]data1rev!X528</f>
        <v>0</v>
      </c>
      <c r="AA529" s="8" t="n">
        <f aca="false">+[3]data1rev!Y528</f>
        <v>0</v>
      </c>
      <c r="AB529" s="9"/>
      <c r="AC529" s="9"/>
      <c r="AD529" s="9"/>
      <c r="AE529" s="9"/>
      <c r="AF529" s="9"/>
      <c r="AG529" s="9"/>
      <c r="AH529" s="9"/>
      <c r="AI529" s="9"/>
      <c r="AJ529" s="9"/>
      <c r="AK529" s="1"/>
      <c r="AL529" s="1" t="e">
        <f aca="false">SUMPRODUCT(B529:AJ529,PVCapPrice)</f>
        <v>#DIV/0!</v>
      </c>
      <c r="AM529" s="1"/>
      <c r="AN529" s="1"/>
      <c r="AO529" s="1"/>
      <c r="AP529" s="1"/>
      <c r="AQ529" s="1"/>
    </row>
    <row r="530" customFormat="false" ht="11.25" hidden="false" customHeight="false" outlineLevel="0" collapsed="false">
      <c r="A530" s="1" t="n">
        <v>528</v>
      </c>
      <c r="B530" s="16"/>
      <c r="C530" s="8" t="n">
        <f aca="false">+[3]data1rev!A529</f>
        <v>21687.04</v>
      </c>
      <c r="D530" s="8" t="n">
        <f aca="false">+[3]data1rev!B529</f>
        <v>15575.226</v>
      </c>
      <c r="E530" s="8" t="n">
        <f aca="false">+[3]data1rev!C529</f>
        <v>13222.39</v>
      </c>
      <c r="F530" s="8" t="n">
        <f aca="false">+[3]data1rev!D529</f>
        <v>13061.89</v>
      </c>
      <c r="G530" s="8" t="n">
        <f aca="false">+[3]data1rev!E529</f>
        <v>13061.89</v>
      </c>
      <c r="H530" s="8" t="n">
        <f aca="false">+[3]data1rev!F529</f>
        <v>10821.156</v>
      </c>
      <c r="I530" s="8" t="n">
        <f aca="false">+[3]data1rev!G529</f>
        <v>10791.59</v>
      </c>
      <c r="J530" s="8" t="n">
        <f aca="false">+[3]data1rev!H529</f>
        <v>10791.59</v>
      </c>
      <c r="K530" s="8" t="n">
        <f aca="false">+[3]data1rev!I529</f>
        <v>10791.59</v>
      </c>
      <c r="L530" s="8" t="n">
        <f aca="false">+[3]data1rev!J529</f>
        <v>10821.156</v>
      </c>
      <c r="M530" s="8" t="n">
        <f aca="false">+[3]data1rev!K529</f>
        <v>10791.59</v>
      </c>
      <c r="N530" s="8" t="n">
        <f aca="false">+[3]data1rev!L529</f>
        <v>10791.59</v>
      </c>
      <c r="O530" s="8" t="n">
        <f aca="false">+[3]data1rev!M529</f>
        <v>10275.62</v>
      </c>
      <c r="P530" s="8" t="n">
        <f aca="false">+[3]data1rev!N529</f>
        <v>10129.416</v>
      </c>
      <c r="Q530" s="8" t="n">
        <f aca="false">+[3]data1rev!O529</f>
        <v>10101.74</v>
      </c>
      <c r="R530" s="8" t="n">
        <f aca="false">+[3]data1rev!P529</f>
        <v>0</v>
      </c>
      <c r="S530" s="8" t="n">
        <f aca="false">+[3]data1rev!Q529</f>
        <v>0</v>
      </c>
      <c r="T530" s="8" t="n">
        <f aca="false">+[3]data1rev!R529</f>
        <v>0</v>
      </c>
      <c r="U530" s="8" t="n">
        <f aca="false">+[3]data1rev!S529</f>
        <v>0</v>
      </c>
      <c r="V530" s="8" t="n">
        <f aca="false">+[3]data1rev!T529</f>
        <v>0</v>
      </c>
      <c r="W530" s="8" t="n">
        <f aca="false">+[3]data1rev!U529</f>
        <v>0</v>
      </c>
      <c r="X530" s="8" t="n">
        <f aca="false">+[3]data1rev!V529</f>
        <v>0</v>
      </c>
      <c r="Y530" s="8" t="n">
        <f aca="false">+[3]data1rev!W529</f>
        <v>0</v>
      </c>
      <c r="Z530" s="8" t="n">
        <f aca="false">+[3]data1rev!X529</f>
        <v>0</v>
      </c>
      <c r="AA530" s="8" t="n">
        <f aca="false">+[3]data1rev!Y529</f>
        <v>0</v>
      </c>
      <c r="AB530" s="9"/>
      <c r="AC530" s="9"/>
      <c r="AD530" s="9"/>
      <c r="AE530" s="9"/>
      <c r="AF530" s="9"/>
      <c r="AG530" s="9"/>
      <c r="AH530" s="9"/>
      <c r="AI530" s="9"/>
      <c r="AJ530" s="9"/>
      <c r="AK530" s="1"/>
      <c r="AL530" s="1" t="e">
        <f aca="false">SUMPRODUCT(B530:AJ530,PVCapPrice)</f>
        <v>#DIV/0!</v>
      </c>
      <c r="AM530" s="1"/>
      <c r="AN530" s="1"/>
      <c r="AO530" s="1"/>
      <c r="AP530" s="1"/>
      <c r="AQ530" s="1"/>
    </row>
    <row r="531" customFormat="false" ht="11.25" hidden="false" customHeight="false" outlineLevel="0" collapsed="false">
      <c r="A531" s="1" t="n">
        <v>529</v>
      </c>
      <c r="B531" s="16"/>
      <c r="C531" s="8" t="n">
        <f aca="false">+[3]data1rev!A530</f>
        <v>21687.04</v>
      </c>
      <c r="D531" s="8" t="n">
        <f aca="false">+[3]data1rev!B530</f>
        <v>15575.226</v>
      </c>
      <c r="E531" s="8" t="n">
        <f aca="false">+[3]data1rev!C530</f>
        <v>13222.39</v>
      </c>
      <c r="F531" s="8" t="n">
        <f aca="false">+[3]data1rev!D530</f>
        <v>13061.89</v>
      </c>
      <c r="G531" s="8" t="n">
        <f aca="false">+[3]data1rev!E530</f>
        <v>13061.89</v>
      </c>
      <c r="H531" s="8" t="n">
        <f aca="false">+[3]data1rev!F530</f>
        <v>10821.156</v>
      </c>
      <c r="I531" s="8" t="n">
        <f aca="false">+[3]data1rev!G530</f>
        <v>10791.59</v>
      </c>
      <c r="J531" s="8" t="n">
        <f aca="false">+[3]data1rev!H530</f>
        <v>10791.59</v>
      </c>
      <c r="K531" s="8" t="n">
        <f aca="false">+[3]data1rev!I530</f>
        <v>10791.59</v>
      </c>
      <c r="L531" s="8" t="n">
        <f aca="false">+[3]data1rev!J530</f>
        <v>10821.156</v>
      </c>
      <c r="M531" s="8" t="n">
        <f aca="false">+[3]data1rev!K530</f>
        <v>10791.59</v>
      </c>
      <c r="N531" s="8" t="n">
        <f aca="false">+[3]data1rev!L530</f>
        <v>10791.59</v>
      </c>
      <c r="O531" s="8" t="n">
        <f aca="false">+[3]data1rev!M530</f>
        <v>10275.62</v>
      </c>
      <c r="P531" s="8" t="n">
        <f aca="false">+[3]data1rev!N530</f>
        <v>10129.416</v>
      </c>
      <c r="Q531" s="8" t="n">
        <f aca="false">+[3]data1rev!O530</f>
        <v>10101.74</v>
      </c>
      <c r="R531" s="8" t="n">
        <f aca="false">+[3]data1rev!P530</f>
        <v>0</v>
      </c>
      <c r="S531" s="8" t="n">
        <f aca="false">+[3]data1rev!Q530</f>
        <v>0</v>
      </c>
      <c r="T531" s="8" t="n">
        <f aca="false">+[3]data1rev!R530</f>
        <v>0</v>
      </c>
      <c r="U531" s="8" t="n">
        <f aca="false">+[3]data1rev!S530</f>
        <v>0</v>
      </c>
      <c r="V531" s="8" t="n">
        <f aca="false">+[3]data1rev!T530</f>
        <v>0</v>
      </c>
      <c r="W531" s="8" t="n">
        <f aca="false">+[3]data1rev!U530</f>
        <v>0</v>
      </c>
      <c r="X531" s="8" t="n">
        <f aca="false">+[3]data1rev!V530</f>
        <v>0</v>
      </c>
      <c r="Y531" s="8" t="n">
        <f aca="false">+[3]data1rev!W530</f>
        <v>0</v>
      </c>
      <c r="Z531" s="8" t="n">
        <f aca="false">+[3]data1rev!X530</f>
        <v>0</v>
      </c>
      <c r="AA531" s="8" t="n">
        <f aca="false">+[3]data1rev!Y530</f>
        <v>0</v>
      </c>
      <c r="AB531" s="9"/>
      <c r="AC531" s="9"/>
      <c r="AD531" s="9"/>
      <c r="AE531" s="9"/>
      <c r="AF531" s="9"/>
      <c r="AG531" s="9"/>
      <c r="AH531" s="9"/>
      <c r="AI531" s="9"/>
      <c r="AJ531" s="9"/>
      <c r="AK531" s="1"/>
      <c r="AL531" s="1" t="e">
        <f aca="false">SUMPRODUCT(B531:AJ531,PVCapPrice)</f>
        <v>#DIV/0!</v>
      </c>
      <c r="AM531" s="1"/>
      <c r="AN531" s="1"/>
      <c r="AO531" s="1"/>
      <c r="AP531" s="1"/>
      <c r="AQ531" s="1"/>
    </row>
    <row r="532" customFormat="false" ht="11.25" hidden="false" customHeight="false" outlineLevel="0" collapsed="false">
      <c r="A532" s="1" t="n">
        <v>530</v>
      </c>
      <c r="B532" s="16"/>
      <c r="C532" s="8" t="n">
        <f aca="false">+[3]data1rev!A531</f>
        <v>21687.04</v>
      </c>
      <c r="D532" s="8" t="n">
        <f aca="false">+[3]data1rev!B531</f>
        <v>15575.226</v>
      </c>
      <c r="E532" s="8" t="n">
        <f aca="false">+[3]data1rev!C531</f>
        <v>13222.39</v>
      </c>
      <c r="F532" s="8" t="n">
        <f aca="false">+[3]data1rev!D531</f>
        <v>13061.89</v>
      </c>
      <c r="G532" s="8" t="n">
        <f aca="false">+[3]data1rev!E531</f>
        <v>13061.89</v>
      </c>
      <c r="H532" s="8" t="n">
        <f aca="false">+[3]data1rev!F531</f>
        <v>10821.156</v>
      </c>
      <c r="I532" s="8" t="n">
        <f aca="false">+[3]data1rev!G531</f>
        <v>10791.59</v>
      </c>
      <c r="J532" s="8" t="n">
        <f aca="false">+[3]data1rev!H531</f>
        <v>10791.59</v>
      </c>
      <c r="K532" s="8" t="n">
        <f aca="false">+[3]data1rev!I531</f>
        <v>10791.59</v>
      </c>
      <c r="L532" s="8" t="n">
        <f aca="false">+[3]data1rev!J531</f>
        <v>10821.156</v>
      </c>
      <c r="M532" s="8" t="n">
        <f aca="false">+[3]data1rev!K531</f>
        <v>10791.59</v>
      </c>
      <c r="N532" s="8" t="n">
        <f aca="false">+[3]data1rev!L531</f>
        <v>10791.59</v>
      </c>
      <c r="O532" s="8" t="n">
        <f aca="false">+[3]data1rev!M531</f>
        <v>10275.62</v>
      </c>
      <c r="P532" s="8" t="n">
        <f aca="false">+[3]data1rev!N531</f>
        <v>10129.416</v>
      </c>
      <c r="Q532" s="8" t="n">
        <f aca="false">+[3]data1rev!O531</f>
        <v>10101.74</v>
      </c>
      <c r="R532" s="8" t="n">
        <f aca="false">+[3]data1rev!P531</f>
        <v>0</v>
      </c>
      <c r="S532" s="8" t="n">
        <f aca="false">+[3]data1rev!Q531</f>
        <v>0</v>
      </c>
      <c r="T532" s="8" t="n">
        <f aca="false">+[3]data1rev!R531</f>
        <v>0</v>
      </c>
      <c r="U532" s="8" t="n">
        <f aca="false">+[3]data1rev!S531</f>
        <v>0</v>
      </c>
      <c r="V532" s="8" t="n">
        <f aca="false">+[3]data1rev!T531</f>
        <v>0</v>
      </c>
      <c r="W532" s="8" t="n">
        <f aca="false">+[3]data1rev!U531</f>
        <v>0</v>
      </c>
      <c r="X532" s="8" t="n">
        <f aca="false">+[3]data1rev!V531</f>
        <v>0</v>
      </c>
      <c r="Y532" s="8" t="n">
        <f aca="false">+[3]data1rev!W531</f>
        <v>0</v>
      </c>
      <c r="Z532" s="8" t="n">
        <f aca="false">+[3]data1rev!X531</f>
        <v>0</v>
      </c>
      <c r="AA532" s="8" t="n">
        <f aca="false">+[3]data1rev!Y531</f>
        <v>0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1"/>
      <c r="AL532" s="1" t="e">
        <f aca="false">SUMPRODUCT(B532:AJ532,PVCapPrice)</f>
        <v>#DIV/0!</v>
      </c>
      <c r="AM532" s="1"/>
      <c r="AN532" s="1"/>
      <c r="AO532" s="1"/>
      <c r="AP532" s="1"/>
      <c r="AQ532" s="1"/>
    </row>
    <row r="533" customFormat="false" ht="11.25" hidden="false" customHeight="false" outlineLevel="0" collapsed="false">
      <c r="A533" s="1" t="n">
        <v>531</v>
      </c>
      <c r="B533" s="16"/>
      <c r="C533" s="8" t="n">
        <f aca="false">+[3]data1rev!A532</f>
        <v>21687.04</v>
      </c>
      <c r="D533" s="8" t="n">
        <f aca="false">+[3]data1rev!B532</f>
        <v>15575.226</v>
      </c>
      <c r="E533" s="8" t="n">
        <f aca="false">+[3]data1rev!C532</f>
        <v>13222.39</v>
      </c>
      <c r="F533" s="8" t="n">
        <f aca="false">+[3]data1rev!D532</f>
        <v>13061.89</v>
      </c>
      <c r="G533" s="8" t="n">
        <f aca="false">+[3]data1rev!E532</f>
        <v>13061.89</v>
      </c>
      <c r="H533" s="8" t="n">
        <f aca="false">+[3]data1rev!F532</f>
        <v>10821.156</v>
      </c>
      <c r="I533" s="8" t="n">
        <f aca="false">+[3]data1rev!G532</f>
        <v>10791.59</v>
      </c>
      <c r="J533" s="8" t="n">
        <f aca="false">+[3]data1rev!H532</f>
        <v>10791.59</v>
      </c>
      <c r="K533" s="8" t="n">
        <f aca="false">+[3]data1rev!I532</f>
        <v>10791.59</v>
      </c>
      <c r="L533" s="8" t="n">
        <f aca="false">+[3]data1rev!J532</f>
        <v>10821.156</v>
      </c>
      <c r="M533" s="8" t="n">
        <f aca="false">+[3]data1rev!K532</f>
        <v>10791.59</v>
      </c>
      <c r="N533" s="8" t="n">
        <f aca="false">+[3]data1rev!L532</f>
        <v>10791.59</v>
      </c>
      <c r="O533" s="8" t="n">
        <f aca="false">+[3]data1rev!M532</f>
        <v>10275.62</v>
      </c>
      <c r="P533" s="8" t="n">
        <f aca="false">+[3]data1rev!N532</f>
        <v>10129.416</v>
      </c>
      <c r="Q533" s="8" t="n">
        <f aca="false">+[3]data1rev!O532</f>
        <v>10101.74</v>
      </c>
      <c r="R533" s="8" t="n">
        <f aca="false">+[3]data1rev!P532</f>
        <v>0</v>
      </c>
      <c r="S533" s="8" t="n">
        <f aca="false">+[3]data1rev!Q532</f>
        <v>0</v>
      </c>
      <c r="T533" s="8" t="n">
        <f aca="false">+[3]data1rev!R532</f>
        <v>0</v>
      </c>
      <c r="U533" s="8" t="n">
        <f aca="false">+[3]data1rev!S532</f>
        <v>0</v>
      </c>
      <c r="V533" s="8" t="n">
        <f aca="false">+[3]data1rev!T532</f>
        <v>0</v>
      </c>
      <c r="W533" s="8" t="n">
        <f aca="false">+[3]data1rev!U532</f>
        <v>0</v>
      </c>
      <c r="X533" s="8" t="n">
        <f aca="false">+[3]data1rev!V532</f>
        <v>0</v>
      </c>
      <c r="Y533" s="8" t="n">
        <f aca="false">+[3]data1rev!W532</f>
        <v>0</v>
      </c>
      <c r="Z533" s="8" t="n">
        <f aca="false">+[3]data1rev!X532</f>
        <v>0</v>
      </c>
      <c r="AA533" s="8" t="n">
        <f aca="false">+[3]data1rev!Y532</f>
        <v>0</v>
      </c>
      <c r="AB533" s="9"/>
      <c r="AC533" s="9"/>
      <c r="AD533" s="9"/>
      <c r="AE533" s="9"/>
      <c r="AF533" s="9"/>
      <c r="AG533" s="9"/>
      <c r="AH533" s="9"/>
      <c r="AI533" s="9"/>
      <c r="AJ533" s="9"/>
      <c r="AK533" s="1"/>
      <c r="AL533" s="1" t="e">
        <f aca="false">SUMPRODUCT(B533:AJ533,PVCapPrice)</f>
        <v>#DIV/0!</v>
      </c>
      <c r="AM533" s="1"/>
      <c r="AN533" s="1"/>
      <c r="AO533" s="1"/>
      <c r="AP533" s="1"/>
      <c r="AQ533" s="1"/>
    </row>
    <row r="534" customFormat="false" ht="11.25" hidden="false" customHeight="false" outlineLevel="0" collapsed="false">
      <c r="A534" s="1" t="n">
        <v>532</v>
      </c>
      <c r="B534" s="16"/>
      <c r="C534" s="8" t="n">
        <f aca="false">+[3]data1rev!A533</f>
        <v>21687.04</v>
      </c>
      <c r="D534" s="8" t="n">
        <f aca="false">+[3]data1rev!B533</f>
        <v>15575.226</v>
      </c>
      <c r="E534" s="8" t="n">
        <f aca="false">+[3]data1rev!C533</f>
        <v>13222.39</v>
      </c>
      <c r="F534" s="8" t="n">
        <f aca="false">+[3]data1rev!D533</f>
        <v>13061.89</v>
      </c>
      <c r="G534" s="8" t="n">
        <f aca="false">+[3]data1rev!E533</f>
        <v>13061.89</v>
      </c>
      <c r="H534" s="8" t="n">
        <f aca="false">+[3]data1rev!F533</f>
        <v>10821.156</v>
      </c>
      <c r="I534" s="8" t="n">
        <f aca="false">+[3]data1rev!G533</f>
        <v>10791.59</v>
      </c>
      <c r="J534" s="8" t="n">
        <f aca="false">+[3]data1rev!H533</f>
        <v>10791.59</v>
      </c>
      <c r="K534" s="8" t="n">
        <f aca="false">+[3]data1rev!I533</f>
        <v>10791.59</v>
      </c>
      <c r="L534" s="8" t="n">
        <f aca="false">+[3]data1rev!J533</f>
        <v>10821.156</v>
      </c>
      <c r="M534" s="8" t="n">
        <f aca="false">+[3]data1rev!K533</f>
        <v>10791.59</v>
      </c>
      <c r="N534" s="8" t="n">
        <f aca="false">+[3]data1rev!L533</f>
        <v>10791.59</v>
      </c>
      <c r="O534" s="8" t="n">
        <f aca="false">+[3]data1rev!M533</f>
        <v>10275.62</v>
      </c>
      <c r="P534" s="8" t="n">
        <f aca="false">+[3]data1rev!N533</f>
        <v>10129.416</v>
      </c>
      <c r="Q534" s="8" t="n">
        <f aca="false">+[3]data1rev!O533</f>
        <v>10101.74</v>
      </c>
      <c r="R534" s="8" t="n">
        <f aca="false">+[3]data1rev!P533</f>
        <v>0</v>
      </c>
      <c r="S534" s="8" t="n">
        <f aca="false">+[3]data1rev!Q533</f>
        <v>0</v>
      </c>
      <c r="T534" s="8" t="n">
        <f aca="false">+[3]data1rev!R533</f>
        <v>0</v>
      </c>
      <c r="U534" s="8" t="n">
        <f aca="false">+[3]data1rev!S533</f>
        <v>0</v>
      </c>
      <c r="V534" s="8" t="n">
        <f aca="false">+[3]data1rev!T533</f>
        <v>0</v>
      </c>
      <c r="W534" s="8" t="n">
        <f aca="false">+[3]data1rev!U533</f>
        <v>0</v>
      </c>
      <c r="X534" s="8" t="n">
        <f aca="false">+[3]data1rev!V533</f>
        <v>0</v>
      </c>
      <c r="Y534" s="8" t="n">
        <f aca="false">+[3]data1rev!W533</f>
        <v>0</v>
      </c>
      <c r="Z534" s="8" t="n">
        <f aca="false">+[3]data1rev!X533</f>
        <v>0</v>
      </c>
      <c r="AA534" s="8" t="n">
        <f aca="false">+[3]data1rev!Y533</f>
        <v>0</v>
      </c>
      <c r="AB534" s="9"/>
      <c r="AC534" s="9"/>
      <c r="AD534" s="9"/>
      <c r="AE534" s="9"/>
      <c r="AF534" s="9"/>
      <c r="AG534" s="9"/>
      <c r="AH534" s="9"/>
      <c r="AI534" s="9"/>
      <c r="AJ534" s="9"/>
      <c r="AK534" s="1"/>
      <c r="AL534" s="1" t="e">
        <f aca="false">SUMPRODUCT(B534:AJ534,PVCapPrice)</f>
        <v>#DIV/0!</v>
      </c>
      <c r="AM534" s="1"/>
      <c r="AN534" s="1"/>
      <c r="AO534" s="1"/>
      <c r="AP534" s="1"/>
      <c r="AQ534" s="1"/>
    </row>
    <row r="535" customFormat="false" ht="11.25" hidden="false" customHeight="false" outlineLevel="0" collapsed="false">
      <c r="A535" s="1" t="n">
        <v>533</v>
      </c>
      <c r="B535" s="16"/>
      <c r="C535" s="8" t="n">
        <f aca="false">+[3]data1rev!A534</f>
        <v>21687.04</v>
      </c>
      <c r="D535" s="8" t="n">
        <f aca="false">+[3]data1rev!B534</f>
        <v>15575.226</v>
      </c>
      <c r="E535" s="8" t="n">
        <f aca="false">+[3]data1rev!C534</f>
        <v>13222.39</v>
      </c>
      <c r="F535" s="8" t="n">
        <f aca="false">+[3]data1rev!D534</f>
        <v>13061.89</v>
      </c>
      <c r="G535" s="8" t="n">
        <f aca="false">+[3]data1rev!E534</f>
        <v>13061.89</v>
      </c>
      <c r="H535" s="8" t="n">
        <f aca="false">+[3]data1rev!F534</f>
        <v>10821.156</v>
      </c>
      <c r="I535" s="8" t="n">
        <f aca="false">+[3]data1rev!G534</f>
        <v>10791.59</v>
      </c>
      <c r="J535" s="8" t="n">
        <f aca="false">+[3]data1rev!H534</f>
        <v>10791.59</v>
      </c>
      <c r="K535" s="8" t="n">
        <f aca="false">+[3]data1rev!I534</f>
        <v>10791.59</v>
      </c>
      <c r="L535" s="8" t="n">
        <f aca="false">+[3]data1rev!J534</f>
        <v>10821.156</v>
      </c>
      <c r="M535" s="8" t="n">
        <f aca="false">+[3]data1rev!K534</f>
        <v>10791.59</v>
      </c>
      <c r="N535" s="8" t="n">
        <f aca="false">+[3]data1rev!L534</f>
        <v>10791.59</v>
      </c>
      <c r="O535" s="8" t="n">
        <f aca="false">+[3]data1rev!M534</f>
        <v>10275.62</v>
      </c>
      <c r="P535" s="8" t="n">
        <f aca="false">+[3]data1rev!N534</f>
        <v>10129.416</v>
      </c>
      <c r="Q535" s="8" t="n">
        <f aca="false">+[3]data1rev!O534</f>
        <v>10101.74</v>
      </c>
      <c r="R535" s="8" t="n">
        <f aca="false">+[3]data1rev!P534</f>
        <v>0</v>
      </c>
      <c r="S535" s="8" t="n">
        <f aca="false">+[3]data1rev!Q534</f>
        <v>0</v>
      </c>
      <c r="T535" s="8" t="n">
        <f aca="false">+[3]data1rev!R534</f>
        <v>0</v>
      </c>
      <c r="U535" s="8" t="n">
        <f aca="false">+[3]data1rev!S534</f>
        <v>0</v>
      </c>
      <c r="V535" s="8" t="n">
        <f aca="false">+[3]data1rev!T534</f>
        <v>0</v>
      </c>
      <c r="W535" s="8" t="n">
        <f aca="false">+[3]data1rev!U534</f>
        <v>0</v>
      </c>
      <c r="X535" s="8" t="n">
        <f aca="false">+[3]data1rev!V534</f>
        <v>0</v>
      </c>
      <c r="Y535" s="8" t="n">
        <f aca="false">+[3]data1rev!W534</f>
        <v>0</v>
      </c>
      <c r="Z535" s="8" t="n">
        <f aca="false">+[3]data1rev!X534</f>
        <v>0</v>
      </c>
      <c r="AA535" s="8" t="n">
        <f aca="false">+[3]data1rev!Y534</f>
        <v>0</v>
      </c>
      <c r="AB535" s="9"/>
      <c r="AC535" s="9"/>
      <c r="AD535" s="9"/>
      <c r="AE535" s="9"/>
      <c r="AF535" s="9"/>
      <c r="AG535" s="9"/>
      <c r="AH535" s="9"/>
      <c r="AI535" s="9"/>
      <c r="AJ535" s="9"/>
      <c r="AK535" s="1"/>
      <c r="AL535" s="1" t="e">
        <f aca="false">SUMPRODUCT(B535:AJ535,PVCapPrice)</f>
        <v>#DIV/0!</v>
      </c>
      <c r="AM535" s="1"/>
      <c r="AN535" s="1"/>
      <c r="AO535" s="1"/>
      <c r="AP535" s="1"/>
      <c r="AQ535" s="1"/>
    </row>
    <row r="536" customFormat="false" ht="11.25" hidden="false" customHeight="false" outlineLevel="0" collapsed="false">
      <c r="A536" s="1" t="n">
        <v>534</v>
      </c>
      <c r="B536" s="16"/>
      <c r="C536" s="8" t="n">
        <f aca="false">+[3]data1rev!A535</f>
        <v>21687.04</v>
      </c>
      <c r="D536" s="8" t="n">
        <f aca="false">+[3]data1rev!B535</f>
        <v>15575.226</v>
      </c>
      <c r="E536" s="8" t="n">
        <f aca="false">+[3]data1rev!C535</f>
        <v>13222.39</v>
      </c>
      <c r="F536" s="8" t="n">
        <f aca="false">+[3]data1rev!D535</f>
        <v>13061.89</v>
      </c>
      <c r="G536" s="8" t="n">
        <f aca="false">+[3]data1rev!E535</f>
        <v>13061.89</v>
      </c>
      <c r="H536" s="8" t="n">
        <f aca="false">+[3]data1rev!F535</f>
        <v>10821.156</v>
      </c>
      <c r="I536" s="8" t="n">
        <f aca="false">+[3]data1rev!G535</f>
        <v>10791.59</v>
      </c>
      <c r="J536" s="8" t="n">
        <f aca="false">+[3]data1rev!H535</f>
        <v>10791.59</v>
      </c>
      <c r="K536" s="8" t="n">
        <f aca="false">+[3]data1rev!I535</f>
        <v>10791.59</v>
      </c>
      <c r="L536" s="8" t="n">
        <f aca="false">+[3]data1rev!J535</f>
        <v>10821.156</v>
      </c>
      <c r="M536" s="8" t="n">
        <f aca="false">+[3]data1rev!K535</f>
        <v>10791.59</v>
      </c>
      <c r="N536" s="8" t="n">
        <f aca="false">+[3]data1rev!L535</f>
        <v>10791.59</v>
      </c>
      <c r="O536" s="8" t="n">
        <f aca="false">+[3]data1rev!M535</f>
        <v>10275.62</v>
      </c>
      <c r="P536" s="8" t="n">
        <f aca="false">+[3]data1rev!N535</f>
        <v>10129.416</v>
      </c>
      <c r="Q536" s="8" t="n">
        <f aca="false">+[3]data1rev!O535</f>
        <v>10101.74</v>
      </c>
      <c r="R536" s="8" t="n">
        <f aca="false">+[3]data1rev!P535</f>
        <v>0</v>
      </c>
      <c r="S536" s="8" t="n">
        <f aca="false">+[3]data1rev!Q535</f>
        <v>0</v>
      </c>
      <c r="T536" s="8" t="n">
        <f aca="false">+[3]data1rev!R535</f>
        <v>0</v>
      </c>
      <c r="U536" s="8" t="n">
        <f aca="false">+[3]data1rev!S535</f>
        <v>0</v>
      </c>
      <c r="V536" s="8" t="n">
        <f aca="false">+[3]data1rev!T535</f>
        <v>0</v>
      </c>
      <c r="W536" s="8" t="n">
        <f aca="false">+[3]data1rev!U535</f>
        <v>0</v>
      </c>
      <c r="X536" s="8" t="n">
        <f aca="false">+[3]data1rev!V535</f>
        <v>0</v>
      </c>
      <c r="Y536" s="8" t="n">
        <f aca="false">+[3]data1rev!W535</f>
        <v>0</v>
      </c>
      <c r="Z536" s="8" t="n">
        <f aca="false">+[3]data1rev!X535</f>
        <v>0</v>
      </c>
      <c r="AA536" s="8" t="n">
        <f aca="false">+[3]data1rev!Y535</f>
        <v>0</v>
      </c>
      <c r="AB536" s="9"/>
      <c r="AC536" s="9"/>
      <c r="AD536" s="9"/>
      <c r="AE536" s="9"/>
      <c r="AF536" s="9"/>
      <c r="AG536" s="9"/>
      <c r="AH536" s="9"/>
      <c r="AI536" s="9"/>
      <c r="AJ536" s="9"/>
      <c r="AK536" s="1"/>
      <c r="AL536" s="1" t="e">
        <f aca="false">SUMPRODUCT(B536:AJ536,PVCapPrice)</f>
        <v>#DIV/0!</v>
      </c>
      <c r="AM536" s="1"/>
      <c r="AN536" s="1"/>
      <c r="AO536" s="1"/>
      <c r="AP536" s="1"/>
      <c r="AQ536" s="1"/>
    </row>
    <row r="537" customFormat="false" ht="11.25" hidden="false" customHeight="false" outlineLevel="0" collapsed="false">
      <c r="A537" s="1" t="n">
        <v>535</v>
      </c>
      <c r="B537" s="16"/>
      <c r="C537" s="8" t="n">
        <f aca="false">+[3]data1rev!A536</f>
        <v>21687.04</v>
      </c>
      <c r="D537" s="8" t="n">
        <f aca="false">+[3]data1rev!B536</f>
        <v>15575.226</v>
      </c>
      <c r="E537" s="8" t="n">
        <f aca="false">+[3]data1rev!C536</f>
        <v>13222.39</v>
      </c>
      <c r="F537" s="8" t="n">
        <f aca="false">+[3]data1rev!D536</f>
        <v>13061.89</v>
      </c>
      <c r="G537" s="8" t="n">
        <f aca="false">+[3]data1rev!E536</f>
        <v>13061.89</v>
      </c>
      <c r="H537" s="8" t="n">
        <f aca="false">+[3]data1rev!F536</f>
        <v>10821.156</v>
      </c>
      <c r="I537" s="8" t="n">
        <f aca="false">+[3]data1rev!G536</f>
        <v>10791.59</v>
      </c>
      <c r="J537" s="8" t="n">
        <f aca="false">+[3]data1rev!H536</f>
        <v>10791.59</v>
      </c>
      <c r="K537" s="8" t="n">
        <f aca="false">+[3]data1rev!I536</f>
        <v>10791.59</v>
      </c>
      <c r="L537" s="8" t="n">
        <f aca="false">+[3]data1rev!J536</f>
        <v>10821.156</v>
      </c>
      <c r="M537" s="8" t="n">
        <f aca="false">+[3]data1rev!K536</f>
        <v>10791.59</v>
      </c>
      <c r="N537" s="8" t="n">
        <f aca="false">+[3]data1rev!L536</f>
        <v>10791.59</v>
      </c>
      <c r="O537" s="8" t="n">
        <f aca="false">+[3]data1rev!M536</f>
        <v>10275.62</v>
      </c>
      <c r="P537" s="8" t="n">
        <f aca="false">+[3]data1rev!N536</f>
        <v>10129.416</v>
      </c>
      <c r="Q537" s="8" t="n">
        <f aca="false">+[3]data1rev!O536</f>
        <v>10101.74</v>
      </c>
      <c r="R537" s="8" t="n">
        <f aca="false">+[3]data1rev!P536</f>
        <v>0</v>
      </c>
      <c r="S537" s="8" t="n">
        <f aca="false">+[3]data1rev!Q536</f>
        <v>0</v>
      </c>
      <c r="T537" s="8" t="n">
        <f aca="false">+[3]data1rev!R536</f>
        <v>0</v>
      </c>
      <c r="U537" s="8" t="n">
        <f aca="false">+[3]data1rev!S536</f>
        <v>0</v>
      </c>
      <c r="V537" s="8" t="n">
        <f aca="false">+[3]data1rev!T536</f>
        <v>0</v>
      </c>
      <c r="W537" s="8" t="n">
        <f aca="false">+[3]data1rev!U536</f>
        <v>0</v>
      </c>
      <c r="X537" s="8" t="n">
        <f aca="false">+[3]data1rev!V536</f>
        <v>0</v>
      </c>
      <c r="Y537" s="8" t="n">
        <f aca="false">+[3]data1rev!W536</f>
        <v>0</v>
      </c>
      <c r="Z537" s="8" t="n">
        <f aca="false">+[3]data1rev!X536</f>
        <v>0</v>
      </c>
      <c r="AA537" s="8" t="n">
        <f aca="false">+[3]data1rev!Y536</f>
        <v>0</v>
      </c>
      <c r="AB537" s="9"/>
      <c r="AC537" s="9"/>
      <c r="AD537" s="9"/>
      <c r="AE537" s="9"/>
      <c r="AF537" s="9"/>
      <c r="AG537" s="9"/>
      <c r="AH537" s="9"/>
      <c r="AI537" s="9"/>
      <c r="AJ537" s="9"/>
      <c r="AK537" s="1"/>
      <c r="AL537" s="1" t="e">
        <f aca="false">SUMPRODUCT(B537:AJ537,PVCapPrice)</f>
        <v>#DIV/0!</v>
      </c>
      <c r="AM537" s="1"/>
      <c r="AN537" s="1"/>
      <c r="AO537" s="1"/>
      <c r="AP537" s="1"/>
      <c r="AQ537" s="1"/>
    </row>
    <row r="538" customFormat="false" ht="11.25" hidden="false" customHeight="false" outlineLevel="0" collapsed="false">
      <c r="A538" s="1" t="n">
        <v>536</v>
      </c>
      <c r="B538" s="16"/>
      <c r="C538" s="8" t="n">
        <f aca="false">+[3]data1rev!A537</f>
        <v>21687.04</v>
      </c>
      <c r="D538" s="8" t="n">
        <f aca="false">+[3]data1rev!B537</f>
        <v>15575.226</v>
      </c>
      <c r="E538" s="8" t="n">
        <f aca="false">+[3]data1rev!C537</f>
        <v>13222.39</v>
      </c>
      <c r="F538" s="8" t="n">
        <f aca="false">+[3]data1rev!D537</f>
        <v>13061.89</v>
      </c>
      <c r="G538" s="8" t="n">
        <f aca="false">+[3]data1rev!E537</f>
        <v>13061.89</v>
      </c>
      <c r="H538" s="8" t="n">
        <f aca="false">+[3]data1rev!F537</f>
        <v>10821.156</v>
      </c>
      <c r="I538" s="8" t="n">
        <f aca="false">+[3]data1rev!G537</f>
        <v>10791.59</v>
      </c>
      <c r="J538" s="8" t="n">
        <f aca="false">+[3]data1rev!H537</f>
        <v>10791.59</v>
      </c>
      <c r="K538" s="8" t="n">
        <f aca="false">+[3]data1rev!I537</f>
        <v>10791.59</v>
      </c>
      <c r="L538" s="8" t="n">
        <f aca="false">+[3]data1rev!J537</f>
        <v>10821.156</v>
      </c>
      <c r="M538" s="8" t="n">
        <f aca="false">+[3]data1rev!K537</f>
        <v>10791.59</v>
      </c>
      <c r="N538" s="8" t="n">
        <f aca="false">+[3]data1rev!L537</f>
        <v>10791.59</v>
      </c>
      <c r="O538" s="8" t="n">
        <f aca="false">+[3]data1rev!M537</f>
        <v>10275.62</v>
      </c>
      <c r="P538" s="8" t="n">
        <f aca="false">+[3]data1rev!N537</f>
        <v>10129.416</v>
      </c>
      <c r="Q538" s="8" t="n">
        <f aca="false">+[3]data1rev!O537</f>
        <v>10101.74</v>
      </c>
      <c r="R538" s="8" t="n">
        <f aca="false">+[3]data1rev!P537</f>
        <v>0</v>
      </c>
      <c r="S538" s="8" t="n">
        <f aca="false">+[3]data1rev!Q537</f>
        <v>0</v>
      </c>
      <c r="T538" s="8" t="n">
        <f aca="false">+[3]data1rev!R537</f>
        <v>0</v>
      </c>
      <c r="U538" s="8" t="n">
        <f aca="false">+[3]data1rev!S537</f>
        <v>0</v>
      </c>
      <c r="V538" s="8" t="n">
        <f aca="false">+[3]data1rev!T537</f>
        <v>0</v>
      </c>
      <c r="W538" s="8" t="n">
        <f aca="false">+[3]data1rev!U537</f>
        <v>0</v>
      </c>
      <c r="X538" s="8" t="n">
        <f aca="false">+[3]data1rev!V537</f>
        <v>0</v>
      </c>
      <c r="Y538" s="8" t="n">
        <f aca="false">+[3]data1rev!W537</f>
        <v>0</v>
      </c>
      <c r="Z538" s="8" t="n">
        <f aca="false">+[3]data1rev!X537</f>
        <v>0</v>
      </c>
      <c r="AA538" s="8" t="n">
        <f aca="false">+[3]data1rev!Y537</f>
        <v>0</v>
      </c>
      <c r="AB538" s="9"/>
      <c r="AC538" s="9"/>
      <c r="AD538" s="9"/>
      <c r="AE538" s="9"/>
      <c r="AF538" s="9"/>
      <c r="AG538" s="9"/>
      <c r="AH538" s="9"/>
      <c r="AI538" s="9"/>
      <c r="AJ538" s="9"/>
      <c r="AK538" s="1"/>
      <c r="AL538" s="1" t="e">
        <f aca="false">SUMPRODUCT(B538:AJ538,PVCapPrice)</f>
        <v>#DIV/0!</v>
      </c>
      <c r="AM538" s="1"/>
      <c r="AN538" s="1"/>
      <c r="AO538" s="1"/>
      <c r="AP538" s="1"/>
      <c r="AQ538" s="1"/>
    </row>
    <row r="539" customFormat="false" ht="11.25" hidden="false" customHeight="false" outlineLevel="0" collapsed="false">
      <c r="A539" s="1" t="n">
        <v>537</v>
      </c>
      <c r="B539" s="16"/>
      <c r="C539" s="8" t="n">
        <f aca="false">+[3]data1rev!A538</f>
        <v>21687.04</v>
      </c>
      <c r="D539" s="8" t="n">
        <f aca="false">+[3]data1rev!B538</f>
        <v>15575.226</v>
      </c>
      <c r="E539" s="8" t="n">
        <f aca="false">+[3]data1rev!C538</f>
        <v>13222.39</v>
      </c>
      <c r="F539" s="8" t="n">
        <f aca="false">+[3]data1rev!D538</f>
        <v>13061.89</v>
      </c>
      <c r="G539" s="8" t="n">
        <f aca="false">+[3]data1rev!E538</f>
        <v>13061.89</v>
      </c>
      <c r="H539" s="8" t="n">
        <f aca="false">+[3]data1rev!F538</f>
        <v>10821.156</v>
      </c>
      <c r="I539" s="8" t="n">
        <f aca="false">+[3]data1rev!G538</f>
        <v>10791.59</v>
      </c>
      <c r="J539" s="8" t="n">
        <f aca="false">+[3]data1rev!H538</f>
        <v>10791.59</v>
      </c>
      <c r="K539" s="8" t="n">
        <f aca="false">+[3]data1rev!I538</f>
        <v>10791.59</v>
      </c>
      <c r="L539" s="8" t="n">
        <f aca="false">+[3]data1rev!J538</f>
        <v>10821.156</v>
      </c>
      <c r="M539" s="8" t="n">
        <f aca="false">+[3]data1rev!K538</f>
        <v>10791.59</v>
      </c>
      <c r="N539" s="8" t="n">
        <f aca="false">+[3]data1rev!L538</f>
        <v>10791.59</v>
      </c>
      <c r="O539" s="8" t="n">
        <f aca="false">+[3]data1rev!M538</f>
        <v>10275.62</v>
      </c>
      <c r="P539" s="8" t="n">
        <f aca="false">+[3]data1rev!N538</f>
        <v>10129.416</v>
      </c>
      <c r="Q539" s="8" t="n">
        <f aca="false">+[3]data1rev!O538</f>
        <v>10101.74</v>
      </c>
      <c r="R539" s="8" t="n">
        <f aca="false">+[3]data1rev!P538</f>
        <v>0</v>
      </c>
      <c r="S539" s="8" t="n">
        <f aca="false">+[3]data1rev!Q538</f>
        <v>0</v>
      </c>
      <c r="T539" s="8" t="n">
        <f aca="false">+[3]data1rev!R538</f>
        <v>0</v>
      </c>
      <c r="U539" s="8" t="n">
        <f aca="false">+[3]data1rev!S538</f>
        <v>0</v>
      </c>
      <c r="V539" s="8" t="n">
        <f aca="false">+[3]data1rev!T538</f>
        <v>0</v>
      </c>
      <c r="W539" s="8" t="n">
        <f aca="false">+[3]data1rev!U538</f>
        <v>0</v>
      </c>
      <c r="X539" s="8" t="n">
        <f aca="false">+[3]data1rev!V538</f>
        <v>0</v>
      </c>
      <c r="Y539" s="8" t="n">
        <f aca="false">+[3]data1rev!W538</f>
        <v>0</v>
      </c>
      <c r="Z539" s="8" t="n">
        <f aca="false">+[3]data1rev!X538</f>
        <v>0</v>
      </c>
      <c r="AA539" s="8" t="n">
        <f aca="false">+[3]data1rev!Y538</f>
        <v>0</v>
      </c>
      <c r="AB539" s="9"/>
      <c r="AC539" s="9"/>
      <c r="AD539" s="9"/>
      <c r="AE539" s="9"/>
      <c r="AF539" s="9"/>
      <c r="AG539" s="9"/>
      <c r="AH539" s="9"/>
      <c r="AI539" s="9"/>
      <c r="AJ539" s="9"/>
      <c r="AK539" s="1"/>
      <c r="AL539" s="1" t="e">
        <f aca="false">SUMPRODUCT(B539:AJ539,PVCapPrice)</f>
        <v>#DIV/0!</v>
      </c>
      <c r="AM539" s="1"/>
      <c r="AN539" s="1"/>
      <c r="AO539" s="1"/>
      <c r="AP539" s="1"/>
      <c r="AQ539" s="1"/>
    </row>
    <row r="540" customFormat="false" ht="11.25" hidden="false" customHeight="false" outlineLevel="0" collapsed="false">
      <c r="A540" s="1" t="n">
        <v>538</v>
      </c>
      <c r="B540" s="16"/>
      <c r="C540" s="8" t="n">
        <f aca="false">+[3]data1rev!A539</f>
        <v>21687.04</v>
      </c>
      <c r="D540" s="8" t="n">
        <f aca="false">+[3]data1rev!B539</f>
        <v>15575.226</v>
      </c>
      <c r="E540" s="8" t="n">
        <f aca="false">+[3]data1rev!C539</f>
        <v>13222.39</v>
      </c>
      <c r="F540" s="8" t="n">
        <f aca="false">+[3]data1rev!D539</f>
        <v>13061.89</v>
      </c>
      <c r="G540" s="8" t="n">
        <f aca="false">+[3]data1rev!E539</f>
        <v>13061.89</v>
      </c>
      <c r="H540" s="8" t="n">
        <f aca="false">+[3]data1rev!F539</f>
        <v>10821.156</v>
      </c>
      <c r="I540" s="8" t="n">
        <f aca="false">+[3]data1rev!G539</f>
        <v>10791.59</v>
      </c>
      <c r="J540" s="8" t="n">
        <f aca="false">+[3]data1rev!H539</f>
        <v>10791.59</v>
      </c>
      <c r="K540" s="8" t="n">
        <f aca="false">+[3]data1rev!I539</f>
        <v>10791.59</v>
      </c>
      <c r="L540" s="8" t="n">
        <f aca="false">+[3]data1rev!J539</f>
        <v>10821.156</v>
      </c>
      <c r="M540" s="8" t="n">
        <f aca="false">+[3]data1rev!K539</f>
        <v>10791.59</v>
      </c>
      <c r="N540" s="8" t="n">
        <f aca="false">+[3]data1rev!L539</f>
        <v>10791.59</v>
      </c>
      <c r="O540" s="8" t="n">
        <f aca="false">+[3]data1rev!M539</f>
        <v>10275.62</v>
      </c>
      <c r="P540" s="8" t="n">
        <f aca="false">+[3]data1rev!N539</f>
        <v>10129.416</v>
      </c>
      <c r="Q540" s="8" t="n">
        <f aca="false">+[3]data1rev!O539</f>
        <v>10101.74</v>
      </c>
      <c r="R540" s="8" t="n">
        <f aca="false">+[3]data1rev!P539</f>
        <v>0</v>
      </c>
      <c r="S540" s="8" t="n">
        <f aca="false">+[3]data1rev!Q539</f>
        <v>0</v>
      </c>
      <c r="T540" s="8" t="n">
        <f aca="false">+[3]data1rev!R539</f>
        <v>0</v>
      </c>
      <c r="U540" s="8" t="n">
        <f aca="false">+[3]data1rev!S539</f>
        <v>0</v>
      </c>
      <c r="V540" s="8" t="n">
        <f aca="false">+[3]data1rev!T539</f>
        <v>0</v>
      </c>
      <c r="W540" s="8" t="n">
        <f aca="false">+[3]data1rev!U539</f>
        <v>0</v>
      </c>
      <c r="X540" s="8" t="n">
        <f aca="false">+[3]data1rev!V539</f>
        <v>0</v>
      </c>
      <c r="Y540" s="8" t="n">
        <f aca="false">+[3]data1rev!W539</f>
        <v>0</v>
      </c>
      <c r="Z540" s="8" t="n">
        <f aca="false">+[3]data1rev!X539</f>
        <v>0</v>
      </c>
      <c r="AA540" s="8" t="n">
        <f aca="false">+[3]data1rev!Y539</f>
        <v>0</v>
      </c>
      <c r="AB540" s="9"/>
      <c r="AC540" s="9"/>
      <c r="AD540" s="9"/>
      <c r="AE540" s="9"/>
      <c r="AF540" s="9"/>
      <c r="AG540" s="9"/>
      <c r="AH540" s="9"/>
      <c r="AI540" s="9"/>
      <c r="AJ540" s="9"/>
      <c r="AK540" s="1"/>
      <c r="AL540" s="1" t="e">
        <f aca="false">SUMPRODUCT(B540:AJ540,PVCapPrice)</f>
        <v>#DIV/0!</v>
      </c>
      <c r="AM540" s="1"/>
      <c r="AN540" s="1"/>
      <c r="AO540" s="1"/>
      <c r="AP540" s="1"/>
      <c r="AQ540" s="1"/>
    </row>
    <row r="541" customFormat="false" ht="11.25" hidden="false" customHeight="false" outlineLevel="0" collapsed="false">
      <c r="A541" s="1" t="n">
        <v>539</v>
      </c>
      <c r="B541" s="16"/>
      <c r="C541" s="8" t="n">
        <f aca="false">+[3]data1rev!A540</f>
        <v>21687.04</v>
      </c>
      <c r="D541" s="8" t="n">
        <f aca="false">+[3]data1rev!B540</f>
        <v>15575.226</v>
      </c>
      <c r="E541" s="8" t="n">
        <f aca="false">+[3]data1rev!C540</f>
        <v>13222.39</v>
      </c>
      <c r="F541" s="8" t="n">
        <f aca="false">+[3]data1rev!D540</f>
        <v>13061.89</v>
      </c>
      <c r="G541" s="8" t="n">
        <f aca="false">+[3]data1rev!E540</f>
        <v>13061.89</v>
      </c>
      <c r="H541" s="8" t="n">
        <f aca="false">+[3]data1rev!F540</f>
        <v>10821.156</v>
      </c>
      <c r="I541" s="8" t="n">
        <f aca="false">+[3]data1rev!G540</f>
        <v>10791.59</v>
      </c>
      <c r="J541" s="8" t="n">
        <f aca="false">+[3]data1rev!H540</f>
        <v>10791.59</v>
      </c>
      <c r="K541" s="8" t="n">
        <f aca="false">+[3]data1rev!I540</f>
        <v>10791.59</v>
      </c>
      <c r="L541" s="8" t="n">
        <f aca="false">+[3]data1rev!J540</f>
        <v>10821.156</v>
      </c>
      <c r="M541" s="8" t="n">
        <f aca="false">+[3]data1rev!K540</f>
        <v>10791.59</v>
      </c>
      <c r="N541" s="8" t="n">
        <f aca="false">+[3]data1rev!L540</f>
        <v>10791.59</v>
      </c>
      <c r="O541" s="8" t="n">
        <f aca="false">+[3]data1rev!M540</f>
        <v>10275.62</v>
      </c>
      <c r="P541" s="8" t="n">
        <f aca="false">+[3]data1rev!N540</f>
        <v>10129.416</v>
      </c>
      <c r="Q541" s="8" t="n">
        <f aca="false">+[3]data1rev!O540</f>
        <v>10101.74</v>
      </c>
      <c r="R541" s="8" t="n">
        <f aca="false">+[3]data1rev!P540</f>
        <v>0</v>
      </c>
      <c r="S541" s="8" t="n">
        <f aca="false">+[3]data1rev!Q540</f>
        <v>0</v>
      </c>
      <c r="T541" s="8" t="n">
        <f aca="false">+[3]data1rev!R540</f>
        <v>0</v>
      </c>
      <c r="U541" s="8" t="n">
        <f aca="false">+[3]data1rev!S540</f>
        <v>0</v>
      </c>
      <c r="V541" s="8" t="n">
        <f aca="false">+[3]data1rev!T540</f>
        <v>0</v>
      </c>
      <c r="W541" s="8" t="n">
        <f aca="false">+[3]data1rev!U540</f>
        <v>0</v>
      </c>
      <c r="X541" s="8" t="n">
        <f aca="false">+[3]data1rev!V540</f>
        <v>0</v>
      </c>
      <c r="Y541" s="8" t="n">
        <f aca="false">+[3]data1rev!W540</f>
        <v>0</v>
      </c>
      <c r="Z541" s="8" t="n">
        <f aca="false">+[3]data1rev!X540</f>
        <v>0</v>
      </c>
      <c r="AA541" s="8" t="n">
        <f aca="false">+[3]data1rev!Y540</f>
        <v>0</v>
      </c>
      <c r="AB541" s="9"/>
      <c r="AC541" s="9"/>
      <c r="AD541" s="9"/>
      <c r="AE541" s="9"/>
      <c r="AF541" s="9"/>
      <c r="AG541" s="9"/>
      <c r="AH541" s="9"/>
      <c r="AI541" s="9"/>
      <c r="AJ541" s="9"/>
      <c r="AK541" s="1"/>
      <c r="AL541" s="1" t="e">
        <f aca="false">SUMPRODUCT(B541:AJ541,PVCapPrice)</f>
        <v>#DIV/0!</v>
      </c>
      <c r="AM541" s="1"/>
      <c r="AN541" s="1"/>
      <c r="AO541" s="1"/>
      <c r="AP541" s="1"/>
      <c r="AQ541" s="1"/>
    </row>
    <row r="542" customFormat="false" ht="11.25" hidden="false" customHeight="false" outlineLevel="0" collapsed="false">
      <c r="A542" s="1" t="n">
        <v>540</v>
      </c>
      <c r="B542" s="16"/>
      <c r="C542" s="8" t="n">
        <f aca="false">+[3]data1rev!A541</f>
        <v>21687.04</v>
      </c>
      <c r="D542" s="8" t="n">
        <f aca="false">+[3]data1rev!B541</f>
        <v>15575.226</v>
      </c>
      <c r="E542" s="8" t="n">
        <f aca="false">+[3]data1rev!C541</f>
        <v>13222.39</v>
      </c>
      <c r="F542" s="8" t="n">
        <f aca="false">+[3]data1rev!D541</f>
        <v>13061.89</v>
      </c>
      <c r="G542" s="8" t="n">
        <f aca="false">+[3]data1rev!E541</f>
        <v>13061.89</v>
      </c>
      <c r="H542" s="8" t="n">
        <f aca="false">+[3]data1rev!F541</f>
        <v>10821.156</v>
      </c>
      <c r="I542" s="8" t="n">
        <f aca="false">+[3]data1rev!G541</f>
        <v>10791.59</v>
      </c>
      <c r="J542" s="8" t="n">
        <f aca="false">+[3]data1rev!H541</f>
        <v>10791.59</v>
      </c>
      <c r="K542" s="8" t="n">
        <f aca="false">+[3]data1rev!I541</f>
        <v>10791.59</v>
      </c>
      <c r="L542" s="8" t="n">
        <f aca="false">+[3]data1rev!J541</f>
        <v>10821.156</v>
      </c>
      <c r="M542" s="8" t="n">
        <f aca="false">+[3]data1rev!K541</f>
        <v>10791.59</v>
      </c>
      <c r="N542" s="8" t="n">
        <f aca="false">+[3]data1rev!L541</f>
        <v>10791.59</v>
      </c>
      <c r="O542" s="8" t="n">
        <f aca="false">+[3]data1rev!M541</f>
        <v>10275.62</v>
      </c>
      <c r="P542" s="8" t="n">
        <f aca="false">+[3]data1rev!N541</f>
        <v>10129.416</v>
      </c>
      <c r="Q542" s="8" t="n">
        <f aca="false">+[3]data1rev!O541</f>
        <v>10101.74</v>
      </c>
      <c r="R542" s="8" t="n">
        <f aca="false">+[3]data1rev!P541</f>
        <v>0</v>
      </c>
      <c r="S542" s="8" t="n">
        <f aca="false">+[3]data1rev!Q541</f>
        <v>0</v>
      </c>
      <c r="T542" s="8" t="n">
        <f aca="false">+[3]data1rev!R541</f>
        <v>0</v>
      </c>
      <c r="U542" s="8" t="n">
        <f aca="false">+[3]data1rev!S541</f>
        <v>0</v>
      </c>
      <c r="V542" s="8" t="n">
        <f aca="false">+[3]data1rev!T541</f>
        <v>0</v>
      </c>
      <c r="W542" s="8" t="n">
        <f aca="false">+[3]data1rev!U541</f>
        <v>0</v>
      </c>
      <c r="X542" s="8" t="n">
        <f aca="false">+[3]data1rev!V541</f>
        <v>0</v>
      </c>
      <c r="Y542" s="8" t="n">
        <f aca="false">+[3]data1rev!W541</f>
        <v>0</v>
      </c>
      <c r="Z542" s="8" t="n">
        <f aca="false">+[3]data1rev!X541</f>
        <v>0</v>
      </c>
      <c r="AA542" s="8" t="n">
        <f aca="false">+[3]data1rev!Y541</f>
        <v>0</v>
      </c>
      <c r="AB542" s="9"/>
      <c r="AC542" s="9"/>
      <c r="AD542" s="9"/>
      <c r="AE542" s="9"/>
      <c r="AF542" s="9"/>
      <c r="AG542" s="9"/>
      <c r="AH542" s="9"/>
      <c r="AI542" s="9"/>
      <c r="AJ542" s="9"/>
      <c r="AK542" s="1"/>
      <c r="AL542" s="1" t="e">
        <f aca="false">SUMPRODUCT(B542:AJ542,PVCapPrice)</f>
        <v>#DIV/0!</v>
      </c>
      <c r="AM542" s="1"/>
      <c r="AN542" s="1"/>
      <c r="AO542" s="1"/>
      <c r="AP542" s="1"/>
      <c r="AQ542" s="1"/>
    </row>
    <row r="543" customFormat="false" ht="11.25" hidden="false" customHeight="false" outlineLevel="0" collapsed="false">
      <c r="A543" s="1" t="n">
        <v>541</v>
      </c>
      <c r="B543" s="16"/>
      <c r="C543" s="8" t="n">
        <f aca="false">+[3]data1rev!A542</f>
        <v>21687.04</v>
      </c>
      <c r="D543" s="8" t="n">
        <f aca="false">+[3]data1rev!B542</f>
        <v>15575.226</v>
      </c>
      <c r="E543" s="8" t="n">
        <f aca="false">+[3]data1rev!C542</f>
        <v>13222.39</v>
      </c>
      <c r="F543" s="8" t="n">
        <f aca="false">+[3]data1rev!D542</f>
        <v>13061.89</v>
      </c>
      <c r="G543" s="8" t="n">
        <f aca="false">+[3]data1rev!E542</f>
        <v>13061.89</v>
      </c>
      <c r="H543" s="8" t="n">
        <f aca="false">+[3]data1rev!F542</f>
        <v>10821.156</v>
      </c>
      <c r="I543" s="8" t="n">
        <f aca="false">+[3]data1rev!G542</f>
        <v>10791.59</v>
      </c>
      <c r="J543" s="8" t="n">
        <f aca="false">+[3]data1rev!H542</f>
        <v>10791.59</v>
      </c>
      <c r="K543" s="8" t="n">
        <f aca="false">+[3]data1rev!I542</f>
        <v>10791.59</v>
      </c>
      <c r="L543" s="8" t="n">
        <f aca="false">+[3]data1rev!J542</f>
        <v>10821.156</v>
      </c>
      <c r="M543" s="8" t="n">
        <f aca="false">+[3]data1rev!K542</f>
        <v>10791.59</v>
      </c>
      <c r="N543" s="8" t="n">
        <f aca="false">+[3]data1rev!L542</f>
        <v>10791.59</v>
      </c>
      <c r="O543" s="8" t="n">
        <f aca="false">+[3]data1rev!M542</f>
        <v>10275.62</v>
      </c>
      <c r="P543" s="8" t="n">
        <f aca="false">+[3]data1rev!N542</f>
        <v>10129.416</v>
      </c>
      <c r="Q543" s="8" t="n">
        <f aca="false">+[3]data1rev!O542</f>
        <v>10101.74</v>
      </c>
      <c r="R543" s="8" t="n">
        <f aca="false">+[3]data1rev!P542</f>
        <v>0</v>
      </c>
      <c r="S543" s="8" t="n">
        <f aca="false">+[3]data1rev!Q542</f>
        <v>0</v>
      </c>
      <c r="T543" s="8" t="n">
        <f aca="false">+[3]data1rev!R542</f>
        <v>0</v>
      </c>
      <c r="U543" s="8" t="n">
        <f aca="false">+[3]data1rev!S542</f>
        <v>0</v>
      </c>
      <c r="V543" s="8" t="n">
        <f aca="false">+[3]data1rev!T542</f>
        <v>0</v>
      </c>
      <c r="W543" s="8" t="n">
        <f aca="false">+[3]data1rev!U542</f>
        <v>0</v>
      </c>
      <c r="X543" s="8" t="n">
        <f aca="false">+[3]data1rev!V542</f>
        <v>0</v>
      </c>
      <c r="Y543" s="8" t="n">
        <f aca="false">+[3]data1rev!W542</f>
        <v>0</v>
      </c>
      <c r="Z543" s="8" t="n">
        <f aca="false">+[3]data1rev!X542</f>
        <v>0</v>
      </c>
      <c r="AA543" s="8" t="n">
        <f aca="false">+[3]data1rev!Y542</f>
        <v>0</v>
      </c>
      <c r="AB543" s="9"/>
      <c r="AC543" s="9"/>
      <c r="AD543" s="9"/>
      <c r="AE543" s="9"/>
      <c r="AF543" s="9"/>
      <c r="AG543" s="9"/>
      <c r="AH543" s="9"/>
      <c r="AI543" s="9"/>
      <c r="AJ543" s="9"/>
      <c r="AK543" s="1"/>
      <c r="AL543" s="1" t="e">
        <f aca="false">SUMPRODUCT(B543:AJ543,PVCapPrice)</f>
        <v>#DIV/0!</v>
      </c>
      <c r="AM543" s="1"/>
      <c r="AN543" s="1"/>
      <c r="AO543" s="1"/>
      <c r="AP543" s="1"/>
      <c r="AQ543" s="1"/>
    </row>
    <row r="544" customFormat="false" ht="11.25" hidden="false" customHeight="false" outlineLevel="0" collapsed="false">
      <c r="A544" s="1" t="n">
        <v>542</v>
      </c>
      <c r="B544" s="16"/>
      <c r="C544" s="8" t="n">
        <f aca="false">+[3]data1rev!A543</f>
        <v>21687.04</v>
      </c>
      <c r="D544" s="8" t="n">
        <f aca="false">+[3]data1rev!B543</f>
        <v>15575.226</v>
      </c>
      <c r="E544" s="8" t="n">
        <f aca="false">+[3]data1rev!C543</f>
        <v>13222.39</v>
      </c>
      <c r="F544" s="8" t="n">
        <f aca="false">+[3]data1rev!D543</f>
        <v>13061.89</v>
      </c>
      <c r="G544" s="8" t="n">
        <f aca="false">+[3]data1rev!E543</f>
        <v>13061.89</v>
      </c>
      <c r="H544" s="8" t="n">
        <f aca="false">+[3]data1rev!F543</f>
        <v>10821.156</v>
      </c>
      <c r="I544" s="8" t="n">
        <f aca="false">+[3]data1rev!G543</f>
        <v>10791.59</v>
      </c>
      <c r="J544" s="8" t="n">
        <f aca="false">+[3]data1rev!H543</f>
        <v>10791.59</v>
      </c>
      <c r="K544" s="8" t="n">
        <f aca="false">+[3]data1rev!I543</f>
        <v>10791.59</v>
      </c>
      <c r="L544" s="8" t="n">
        <f aca="false">+[3]data1rev!J543</f>
        <v>10821.156</v>
      </c>
      <c r="M544" s="8" t="n">
        <f aca="false">+[3]data1rev!K543</f>
        <v>10791.59</v>
      </c>
      <c r="N544" s="8" t="n">
        <f aca="false">+[3]data1rev!L543</f>
        <v>10791.59</v>
      </c>
      <c r="O544" s="8" t="n">
        <f aca="false">+[3]data1rev!M543</f>
        <v>10275.62</v>
      </c>
      <c r="P544" s="8" t="n">
        <f aca="false">+[3]data1rev!N543</f>
        <v>10129.416</v>
      </c>
      <c r="Q544" s="8" t="n">
        <f aca="false">+[3]data1rev!O543</f>
        <v>10101.74</v>
      </c>
      <c r="R544" s="8" t="n">
        <f aca="false">+[3]data1rev!P543</f>
        <v>0</v>
      </c>
      <c r="S544" s="8" t="n">
        <f aca="false">+[3]data1rev!Q543</f>
        <v>0</v>
      </c>
      <c r="T544" s="8" t="n">
        <f aca="false">+[3]data1rev!R543</f>
        <v>0</v>
      </c>
      <c r="U544" s="8" t="n">
        <f aca="false">+[3]data1rev!S543</f>
        <v>0</v>
      </c>
      <c r="V544" s="8" t="n">
        <f aca="false">+[3]data1rev!T543</f>
        <v>0</v>
      </c>
      <c r="W544" s="8" t="n">
        <f aca="false">+[3]data1rev!U543</f>
        <v>0</v>
      </c>
      <c r="X544" s="8" t="n">
        <f aca="false">+[3]data1rev!V543</f>
        <v>0</v>
      </c>
      <c r="Y544" s="8" t="n">
        <f aca="false">+[3]data1rev!W543</f>
        <v>0</v>
      </c>
      <c r="Z544" s="8" t="n">
        <f aca="false">+[3]data1rev!X543</f>
        <v>0</v>
      </c>
      <c r="AA544" s="8" t="n">
        <f aca="false">+[3]data1rev!Y543</f>
        <v>0</v>
      </c>
      <c r="AB544" s="9"/>
      <c r="AC544" s="9"/>
      <c r="AD544" s="9"/>
      <c r="AE544" s="9"/>
      <c r="AF544" s="9"/>
      <c r="AG544" s="9"/>
      <c r="AH544" s="9"/>
      <c r="AI544" s="9"/>
      <c r="AJ544" s="9"/>
      <c r="AK544" s="1"/>
      <c r="AL544" s="1" t="e">
        <f aca="false">SUMPRODUCT(B544:AJ544,PVCapPrice)</f>
        <v>#DIV/0!</v>
      </c>
      <c r="AM544" s="1"/>
      <c r="AN544" s="1"/>
      <c r="AO544" s="1"/>
      <c r="AP544" s="1"/>
      <c r="AQ544" s="1"/>
    </row>
    <row r="545" customFormat="false" ht="11.25" hidden="false" customHeight="false" outlineLevel="0" collapsed="false">
      <c r="A545" s="1" t="n">
        <v>543</v>
      </c>
      <c r="B545" s="16"/>
      <c r="C545" s="8" t="n">
        <f aca="false">+[3]data1rev!A544</f>
        <v>21687.04</v>
      </c>
      <c r="D545" s="8" t="n">
        <f aca="false">+[3]data1rev!B544</f>
        <v>15575.226</v>
      </c>
      <c r="E545" s="8" t="n">
        <f aca="false">+[3]data1rev!C544</f>
        <v>13222.39</v>
      </c>
      <c r="F545" s="8" t="n">
        <f aca="false">+[3]data1rev!D544</f>
        <v>13061.89</v>
      </c>
      <c r="G545" s="8" t="n">
        <f aca="false">+[3]data1rev!E544</f>
        <v>13061.89</v>
      </c>
      <c r="H545" s="8" t="n">
        <f aca="false">+[3]data1rev!F544</f>
        <v>10821.156</v>
      </c>
      <c r="I545" s="8" t="n">
        <f aca="false">+[3]data1rev!G544</f>
        <v>10791.59</v>
      </c>
      <c r="J545" s="8" t="n">
        <f aca="false">+[3]data1rev!H544</f>
        <v>10791.59</v>
      </c>
      <c r="K545" s="8" t="n">
        <f aca="false">+[3]data1rev!I544</f>
        <v>10791.59</v>
      </c>
      <c r="L545" s="8" t="n">
        <f aca="false">+[3]data1rev!J544</f>
        <v>10821.156</v>
      </c>
      <c r="M545" s="8" t="n">
        <f aca="false">+[3]data1rev!K544</f>
        <v>10791.59</v>
      </c>
      <c r="N545" s="8" t="n">
        <f aca="false">+[3]data1rev!L544</f>
        <v>10791.59</v>
      </c>
      <c r="O545" s="8" t="n">
        <f aca="false">+[3]data1rev!M544</f>
        <v>10275.62</v>
      </c>
      <c r="P545" s="8" t="n">
        <f aca="false">+[3]data1rev!N544</f>
        <v>10129.416</v>
      </c>
      <c r="Q545" s="8" t="n">
        <f aca="false">+[3]data1rev!O544</f>
        <v>10101.74</v>
      </c>
      <c r="R545" s="8" t="n">
        <f aca="false">+[3]data1rev!P544</f>
        <v>0</v>
      </c>
      <c r="S545" s="8" t="n">
        <f aca="false">+[3]data1rev!Q544</f>
        <v>0</v>
      </c>
      <c r="T545" s="8" t="n">
        <f aca="false">+[3]data1rev!R544</f>
        <v>0</v>
      </c>
      <c r="U545" s="8" t="n">
        <f aca="false">+[3]data1rev!S544</f>
        <v>0</v>
      </c>
      <c r="V545" s="8" t="n">
        <f aca="false">+[3]data1rev!T544</f>
        <v>0</v>
      </c>
      <c r="W545" s="8" t="n">
        <f aca="false">+[3]data1rev!U544</f>
        <v>0</v>
      </c>
      <c r="X545" s="8" t="n">
        <f aca="false">+[3]data1rev!V544</f>
        <v>0</v>
      </c>
      <c r="Y545" s="8" t="n">
        <f aca="false">+[3]data1rev!W544</f>
        <v>0</v>
      </c>
      <c r="Z545" s="8" t="n">
        <f aca="false">+[3]data1rev!X544</f>
        <v>0</v>
      </c>
      <c r="AA545" s="8" t="n">
        <f aca="false">+[3]data1rev!Y544</f>
        <v>0</v>
      </c>
      <c r="AB545" s="9"/>
      <c r="AC545" s="9"/>
      <c r="AD545" s="9"/>
      <c r="AE545" s="9"/>
      <c r="AF545" s="9"/>
      <c r="AG545" s="9"/>
      <c r="AH545" s="9"/>
      <c r="AI545" s="9"/>
      <c r="AJ545" s="9"/>
      <c r="AK545" s="1"/>
      <c r="AL545" s="1" t="e">
        <f aca="false">SUMPRODUCT(B545:AJ545,PVCapPrice)</f>
        <v>#DIV/0!</v>
      </c>
      <c r="AM545" s="1"/>
      <c r="AN545" s="1"/>
      <c r="AO545" s="1"/>
      <c r="AP545" s="1"/>
      <c r="AQ545" s="1"/>
    </row>
    <row r="546" customFormat="false" ht="11.25" hidden="false" customHeight="false" outlineLevel="0" collapsed="false">
      <c r="A546" s="1" t="n">
        <v>544</v>
      </c>
      <c r="B546" s="16"/>
      <c r="C546" s="8" t="n">
        <f aca="false">+[3]data1rev!A545</f>
        <v>21687.04</v>
      </c>
      <c r="D546" s="8" t="n">
        <f aca="false">+[3]data1rev!B545</f>
        <v>15575.226</v>
      </c>
      <c r="E546" s="8" t="n">
        <f aca="false">+[3]data1rev!C545</f>
        <v>13222.39</v>
      </c>
      <c r="F546" s="8" t="n">
        <f aca="false">+[3]data1rev!D545</f>
        <v>13061.89</v>
      </c>
      <c r="G546" s="8" t="n">
        <f aca="false">+[3]data1rev!E545</f>
        <v>13061.89</v>
      </c>
      <c r="H546" s="8" t="n">
        <f aca="false">+[3]data1rev!F545</f>
        <v>10821.156</v>
      </c>
      <c r="I546" s="8" t="n">
        <f aca="false">+[3]data1rev!G545</f>
        <v>10791.59</v>
      </c>
      <c r="J546" s="8" t="n">
        <f aca="false">+[3]data1rev!H545</f>
        <v>10791.59</v>
      </c>
      <c r="K546" s="8" t="n">
        <f aca="false">+[3]data1rev!I545</f>
        <v>10791.59</v>
      </c>
      <c r="L546" s="8" t="n">
        <f aca="false">+[3]data1rev!J545</f>
        <v>10821.156</v>
      </c>
      <c r="M546" s="8" t="n">
        <f aca="false">+[3]data1rev!K545</f>
        <v>10791.59</v>
      </c>
      <c r="N546" s="8" t="n">
        <f aca="false">+[3]data1rev!L545</f>
        <v>10791.59</v>
      </c>
      <c r="O546" s="8" t="n">
        <f aca="false">+[3]data1rev!M545</f>
        <v>10275.62</v>
      </c>
      <c r="P546" s="8" t="n">
        <f aca="false">+[3]data1rev!N545</f>
        <v>10129.416</v>
      </c>
      <c r="Q546" s="8" t="n">
        <f aca="false">+[3]data1rev!O545</f>
        <v>10101.74</v>
      </c>
      <c r="R546" s="8" t="n">
        <f aca="false">+[3]data1rev!P545</f>
        <v>0</v>
      </c>
      <c r="S546" s="8" t="n">
        <f aca="false">+[3]data1rev!Q545</f>
        <v>0</v>
      </c>
      <c r="T546" s="8" t="n">
        <f aca="false">+[3]data1rev!R545</f>
        <v>0</v>
      </c>
      <c r="U546" s="8" t="n">
        <f aca="false">+[3]data1rev!S545</f>
        <v>0</v>
      </c>
      <c r="V546" s="8" t="n">
        <f aca="false">+[3]data1rev!T545</f>
        <v>0</v>
      </c>
      <c r="W546" s="8" t="n">
        <f aca="false">+[3]data1rev!U545</f>
        <v>0</v>
      </c>
      <c r="X546" s="8" t="n">
        <f aca="false">+[3]data1rev!V545</f>
        <v>0</v>
      </c>
      <c r="Y546" s="8" t="n">
        <f aca="false">+[3]data1rev!W545</f>
        <v>0</v>
      </c>
      <c r="Z546" s="8" t="n">
        <f aca="false">+[3]data1rev!X545</f>
        <v>0</v>
      </c>
      <c r="AA546" s="8" t="n">
        <f aca="false">+[3]data1rev!Y545</f>
        <v>0</v>
      </c>
      <c r="AB546" s="9"/>
      <c r="AC546" s="9"/>
      <c r="AD546" s="9"/>
      <c r="AE546" s="9"/>
      <c r="AF546" s="9"/>
      <c r="AG546" s="9"/>
      <c r="AH546" s="9"/>
      <c r="AI546" s="9"/>
      <c r="AJ546" s="9"/>
      <c r="AK546" s="1"/>
      <c r="AL546" s="1" t="e">
        <f aca="false">SUMPRODUCT(B546:AJ546,PVCapPrice)</f>
        <v>#DIV/0!</v>
      </c>
      <c r="AM546" s="1"/>
      <c r="AN546" s="1"/>
      <c r="AO546" s="1"/>
      <c r="AP546" s="1"/>
      <c r="AQ546" s="1"/>
    </row>
    <row r="547" customFormat="false" ht="11.25" hidden="false" customHeight="false" outlineLevel="0" collapsed="false">
      <c r="A547" s="1" t="n">
        <v>545</v>
      </c>
      <c r="B547" s="16"/>
      <c r="C547" s="8" t="n">
        <f aca="false">+[3]data1rev!A546</f>
        <v>21687.04</v>
      </c>
      <c r="D547" s="8" t="n">
        <f aca="false">+[3]data1rev!B546</f>
        <v>15575.226</v>
      </c>
      <c r="E547" s="8" t="n">
        <f aca="false">+[3]data1rev!C546</f>
        <v>13222.39</v>
      </c>
      <c r="F547" s="8" t="n">
        <f aca="false">+[3]data1rev!D546</f>
        <v>13061.89</v>
      </c>
      <c r="G547" s="8" t="n">
        <f aca="false">+[3]data1rev!E546</f>
        <v>13061.89</v>
      </c>
      <c r="H547" s="8" t="n">
        <f aca="false">+[3]data1rev!F546</f>
        <v>10821.156</v>
      </c>
      <c r="I547" s="8" t="n">
        <f aca="false">+[3]data1rev!G546</f>
        <v>10791.59</v>
      </c>
      <c r="J547" s="8" t="n">
        <f aca="false">+[3]data1rev!H546</f>
        <v>10791.59</v>
      </c>
      <c r="K547" s="8" t="n">
        <f aca="false">+[3]data1rev!I546</f>
        <v>10791.59</v>
      </c>
      <c r="L547" s="8" t="n">
        <f aca="false">+[3]data1rev!J546</f>
        <v>10821.156</v>
      </c>
      <c r="M547" s="8" t="n">
        <f aca="false">+[3]data1rev!K546</f>
        <v>10791.59</v>
      </c>
      <c r="N547" s="8" t="n">
        <f aca="false">+[3]data1rev!L546</f>
        <v>10791.59</v>
      </c>
      <c r="O547" s="8" t="n">
        <f aca="false">+[3]data1rev!M546</f>
        <v>10275.62</v>
      </c>
      <c r="P547" s="8" t="n">
        <f aca="false">+[3]data1rev!N546</f>
        <v>10129.416</v>
      </c>
      <c r="Q547" s="8" t="n">
        <f aca="false">+[3]data1rev!O546</f>
        <v>10101.74</v>
      </c>
      <c r="R547" s="8" t="n">
        <f aca="false">+[3]data1rev!P546</f>
        <v>0</v>
      </c>
      <c r="S547" s="8" t="n">
        <f aca="false">+[3]data1rev!Q546</f>
        <v>0</v>
      </c>
      <c r="T547" s="8" t="n">
        <f aca="false">+[3]data1rev!R546</f>
        <v>0</v>
      </c>
      <c r="U547" s="8" t="n">
        <f aca="false">+[3]data1rev!S546</f>
        <v>0</v>
      </c>
      <c r="V547" s="8" t="n">
        <f aca="false">+[3]data1rev!T546</f>
        <v>0</v>
      </c>
      <c r="W547" s="8" t="n">
        <f aca="false">+[3]data1rev!U546</f>
        <v>0</v>
      </c>
      <c r="X547" s="8" t="n">
        <f aca="false">+[3]data1rev!V546</f>
        <v>0</v>
      </c>
      <c r="Y547" s="8" t="n">
        <f aca="false">+[3]data1rev!W546</f>
        <v>0</v>
      </c>
      <c r="Z547" s="8" t="n">
        <f aca="false">+[3]data1rev!X546</f>
        <v>0</v>
      </c>
      <c r="AA547" s="8" t="n">
        <f aca="false">+[3]data1rev!Y546</f>
        <v>0</v>
      </c>
      <c r="AB547" s="9"/>
      <c r="AC547" s="9"/>
      <c r="AD547" s="9"/>
      <c r="AE547" s="9"/>
      <c r="AF547" s="9"/>
      <c r="AG547" s="9"/>
      <c r="AH547" s="9"/>
      <c r="AI547" s="9"/>
      <c r="AJ547" s="9"/>
      <c r="AK547" s="1"/>
      <c r="AL547" s="1" t="e">
        <f aca="false">SUMPRODUCT(B547:AJ547,PVCapPrice)</f>
        <v>#DIV/0!</v>
      </c>
      <c r="AM547" s="1"/>
      <c r="AN547" s="1"/>
      <c r="AO547" s="1"/>
      <c r="AP547" s="1"/>
      <c r="AQ547" s="1"/>
    </row>
    <row r="548" customFormat="false" ht="11.25" hidden="false" customHeight="false" outlineLevel="0" collapsed="false">
      <c r="A548" s="1" t="n">
        <v>546</v>
      </c>
      <c r="B548" s="16"/>
      <c r="C548" s="8" t="n">
        <f aca="false">+[3]data1rev!A547</f>
        <v>21687.04</v>
      </c>
      <c r="D548" s="8" t="n">
        <f aca="false">+[3]data1rev!B547</f>
        <v>15575.226</v>
      </c>
      <c r="E548" s="8" t="n">
        <f aca="false">+[3]data1rev!C547</f>
        <v>13222.39</v>
      </c>
      <c r="F548" s="8" t="n">
        <f aca="false">+[3]data1rev!D547</f>
        <v>13061.89</v>
      </c>
      <c r="G548" s="8" t="n">
        <f aca="false">+[3]data1rev!E547</f>
        <v>13061.89</v>
      </c>
      <c r="H548" s="8" t="n">
        <f aca="false">+[3]data1rev!F547</f>
        <v>10821.156</v>
      </c>
      <c r="I548" s="8" t="n">
        <f aca="false">+[3]data1rev!G547</f>
        <v>10791.59</v>
      </c>
      <c r="J548" s="8" t="n">
        <f aca="false">+[3]data1rev!H547</f>
        <v>10791.59</v>
      </c>
      <c r="K548" s="8" t="n">
        <f aca="false">+[3]data1rev!I547</f>
        <v>10791.59</v>
      </c>
      <c r="L548" s="8" t="n">
        <f aca="false">+[3]data1rev!J547</f>
        <v>10821.156</v>
      </c>
      <c r="M548" s="8" t="n">
        <f aca="false">+[3]data1rev!K547</f>
        <v>10791.59</v>
      </c>
      <c r="N548" s="8" t="n">
        <f aca="false">+[3]data1rev!L547</f>
        <v>10791.59</v>
      </c>
      <c r="O548" s="8" t="n">
        <f aca="false">+[3]data1rev!M547</f>
        <v>10275.62</v>
      </c>
      <c r="P548" s="8" t="n">
        <f aca="false">+[3]data1rev!N547</f>
        <v>10129.416</v>
      </c>
      <c r="Q548" s="8" t="n">
        <f aca="false">+[3]data1rev!O547</f>
        <v>10101.74</v>
      </c>
      <c r="R548" s="8" t="n">
        <f aca="false">+[3]data1rev!P547</f>
        <v>0</v>
      </c>
      <c r="S548" s="8" t="n">
        <f aca="false">+[3]data1rev!Q547</f>
        <v>0</v>
      </c>
      <c r="T548" s="8" t="n">
        <f aca="false">+[3]data1rev!R547</f>
        <v>0</v>
      </c>
      <c r="U548" s="8" t="n">
        <f aca="false">+[3]data1rev!S547</f>
        <v>0</v>
      </c>
      <c r="V548" s="8" t="n">
        <f aca="false">+[3]data1rev!T547</f>
        <v>0</v>
      </c>
      <c r="W548" s="8" t="n">
        <f aca="false">+[3]data1rev!U547</f>
        <v>0</v>
      </c>
      <c r="X548" s="8" t="n">
        <f aca="false">+[3]data1rev!V547</f>
        <v>0</v>
      </c>
      <c r="Y548" s="8" t="n">
        <f aca="false">+[3]data1rev!W547</f>
        <v>0</v>
      </c>
      <c r="Z548" s="8" t="n">
        <f aca="false">+[3]data1rev!X547</f>
        <v>0</v>
      </c>
      <c r="AA548" s="8" t="n">
        <f aca="false">+[3]data1rev!Y547</f>
        <v>0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1"/>
      <c r="AL548" s="1" t="e">
        <f aca="false">SUMPRODUCT(B548:AJ548,PVCapPrice)</f>
        <v>#DIV/0!</v>
      </c>
      <c r="AM548" s="1"/>
      <c r="AN548" s="1"/>
      <c r="AO548" s="1"/>
      <c r="AP548" s="1"/>
      <c r="AQ548" s="1"/>
    </row>
    <row r="549" customFormat="false" ht="11.25" hidden="false" customHeight="false" outlineLevel="0" collapsed="false">
      <c r="A549" s="1" t="n">
        <v>547</v>
      </c>
      <c r="B549" s="16"/>
      <c r="C549" s="8" t="n">
        <f aca="false">+[3]data1rev!A548</f>
        <v>21687.04</v>
      </c>
      <c r="D549" s="8" t="n">
        <f aca="false">+[3]data1rev!B548</f>
        <v>15575.226</v>
      </c>
      <c r="E549" s="8" t="n">
        <f aca="false">+[3]data1rev!C548</f>
        <v>13222.39</v>
      </c>
      <c r="F549" s="8" t="n">
        <f aca="false">+[3]data1rev!D548</f>
        <v>13061.89</v>
      </c>
      <c r="G549" s="8" t="n">
        <f aca="false">+[3]data1rev!E548</f>
        <v>13061.89</v>
      </c>
      <c r="H549" s="8" t="n">
        <f aca="false">+[3]data1rev!F548</f>
        <v>10821.156</v>
      </c>
      <c r="I549" s="8" t="n">
        <f aca="false">+[3]data1rev!G548</f>
        <v>10791.59</v>
      </c>
      <c r="J549" s="8" t="n">
        <f aca="false">+[3]data1rev!H548</f>
        <v>10791.59</v>
      </c>
      <c r="K549" s="8" t="n">
        <f aca="false">+[3]data1rev!I548</f>
        <v>10791.59</v>
      </c>
      <c r="L549" s="8" t="n">
        <f aca="false">+[3]data1rev!J548</f>
        <v>10821.156</v>
      </c>
      <c r="M549" s="8" t="n">
        <f aca="false">+[3]data1rev!K548</f>
        <v>10791.59</v>
      </c>
      <c r="N549" s="8" t="n">
        <f aca="false">+[3]data1rev!L548</f>
        <v>10791.59</v>
      </c>
      <c r="O549" s="8" t="n">
        <f aca="false">+[3]data1rev!M548</f>
        <v>10275.62</v>
      </c>
      <c r="P549" s="8" t="n">
        <f aca="false">+[3]data1rev!N548</f>
        <v>10129.416</v>
      </c>
      <c r="Q549" s="8" t="n">
        <f aca="false">+[3]data1rev!O548</f>
        <v>10101.74</v>
      </c>
      <c r="R549" s="8" t="n">
        <f aca="false">+[3]data1rev!P548</f>
        <v>0</v>
      </c>
      <c r="S549" s="8" t="n">
        <f aca="false">+[3]data1rev!Q548</f>
        <v>0</v>
      </c>
      <c r="T549" s="8" t="n">
        <f aca="false">+[3]data1rev!R548</f>
        <v>0</v>
      </c>
      <c r="U549" s="8" t="n">
        <f aca="false">+[3]data1rev!S548</f>
        <v>0</v>
      </c>
      <c r="V549" s="8" t="n">
        <f aca="false">+[3]data1rev!T548</f>
        <v>0</v>
      </c>
      <c r="W549" s="8" t="n">
        <f aca="false">+[3]data1rev!U548</f>
        <v>0</v>
      </c>
      <c r="X549" s="8" t="n">
        <f aca="false">+[3]data1rev!V548</f>
        <v>0</v>
      </c>
      <c r="Y549" s="8" t="n">
        <f aca="false">+[3]data1rev!W548</f>
        <v>0</v>
      </c>
      <c r="Z549" s="8" t="n">
        <f aca="false">+[3]data1rev!X548</f>
        <v>0</v>
      </c>
      <c r="AA549" s="8" t="n">
        <f aca="false">+[3]data1rev!Y548</f>
        <v>0</v>
      </c>
      <c r="AB549" s="9"/>
      <c r="AC549" s="9"/>
      <c r="AD549" s="9"/>
      <c r="AE549" s="9"/>
      <c r="AF549" s="9"/>
      <c r="AG549" s="9"/>
      <c r="AH549" s="9"/>
      <c r="AI549" s="9"/>
      <c r="AJ549" s="9"/>
      <c r="AK549" s="1"/>
      <c r="AL549" s="1" t="e">
        <f aca="false">SUMPRODUCT(B549:AJ549,PVCapPrice)</f>
        <v>#DIV/0!</v>
      </c>
      <c r="AM549" s="1"/>
      <c r="AN549" s="1"/>
      <c r="AO549" s="1"/>
      <c r="AP549" s="1"/>
      <c r="AQ549" s="1"/>
    </row>
    <row r="550" customFormat="false" ht="11.25" hidden="false" customHeight="false" outlineLevel="0" collapsed="false">
      <c r="A550" s="1" t="n">
        <v>548</v>
      </c>
      <c r="B550" s="16"/>
      <c r="C550" s="8" t="n">
        <f aca="false">+[3]data1rev!A549</f>
        <v>21687.04</v>
      </c>
      <c r="D550" s="8" t="n">
        <f aca="false">+[3]data1rev!B549</f>
        <v>15575.226</v>
      </c>
      <c r="E550" s="8" t="n">
        <f aca="false">+[3]data1rev!C549</f>
        <v>13222.39</v>
      </c>
      <c r="F550" s="8" t="n">
        <f aca="false">+[3]data1rev!D549</f>
        <v>13061.89</v>
      </c>
      <c r="G550" s="8" t="n">
        <f aca="false">+[3]data1rev!E549</f>
        <v>13061.89</v>
      </c>
      <c r="H550" s="8" t="n">
        <f aca="false">+[3]data1rev!F549</f>
        <v>10821.156</v>
      </c>
      <c r="I550" s="8" t="n">
        <f aca="false">+[3]data1rev!G549</f>
        <v>10791.59</v>
      </c>
      <c r="J550" s="8" t="n">
        <f aca="false">+[3]data1rev!H549</f>
        <v>10791.59</v>
      </c>
      <c r="K550" s="8" t="n">
        <f aca="false">+[3]data1rev!I549</f>
        <v>10791.59</v>
      </c>
      <c r="L550" s="8" t="n">
        <f aca="false">+[3]data1rev!J549</f>
        <v>10821.156</v>
      </c>
      <c r="M550" s="8" t="n">
        <f aca="false">+[3]data1rev!K549</f>
        <v>10791.59</v>
      </c>
      <c r="N550" s="8" t="n">
        <f aca="false">+[3]data1rev!L549</f>
        <v>10791.59</v>
      </c>
      <c r="O550" s="8" t="n">
        <f aca="false">+[3]data1rev!M549</f>
        <v>10275.62</v>
      </c>
      <c r="P550" s="8" t="n">
        <f aca="false">+[3]data1rev!N549</f>
        <v>10129.416</v>
      </c>
      <c r="Q550" s="8" t="n">
        <f aca="false">+[3]data1rev!O549</f>
        <v>10101.74</v>
      </c>
      <c r="R550" s="8" t="n">
        <f aca="false">+[3]data1rev!P549</f>
        <v>0</v>
      </c>
      <c r="S550" s="8" t="n">
        <f aca="false">+[3]data1rev!Q549</f>
        <v>0</v>
      </c>
      <c r="T550" s="8" t="n">
        <f aca="false">+[3]data1rev!R549</f>
        <v>0</v>
      </c>
      <c r="U550" s="8" t="n">
        <f aca="false">+[3]data1rev!S549</f>
        <v>0</v>
      </c>
      <c r="V550" s="8" t="n">
        <f aca="false">+[3]data1rev!T549</f>
        <v>0</v>
      </c>
      <c r="W550" s="8" t="n">
        <f aca="false">+[3]data1rev!U549</f>
        <v>0</v>
      </c>
      <c r="X550" s="8" t="n">
        <f aca="false">+[3]data1rev!V549</f>
        <v>0</v>
      </c>
      <c r="Y550" s="8" t="n">
        <f aca="false">+[3]data1rev!W549</f>
        <v>0</v>
      </c>
      <c r="Z550" s="8" t="n">
        <f aca="false">+[3]data1rev!X549</f>
        <v>0</v>
      </c>
      <c r="AA550" s="8" t="n">
        <f aca="false">+[3]data1rev!Y549</f>
        <v>0</v>
      </c>
      <c r="AB550" s="9"/>
      <c r="AC550" s="9"/>
      <c r="AD550" s="9"/>
      <c r="AE550" s="9"/>
      <c r="AF550" s="9"/>
      <c r="AG550" s="9"/>
      <c r="AH550" s="9"/>
      <c r="AI550" s="9"/>
      <c r="AJ550" s="9"/>
      <c r="AK550" s="1"/>
      <c r="AL550" s="1" t="e">
        <f aca="false">SUMPRODUCT(B550:AJ550,PVCapPrice)</f>
        <v>#DIV/0!</v>
      </c>
      <c r="AM550" s="1"/>
      <c r="AN550" s="1"/>
      <c r="AO550" s="1"/>
      <c r="AP550" s="1"/>
      <c r="AQ550" s="1"/>
    </row>
    <row r="551" customFormat="false" ht="11.25" hidden="false" customHeight="false" outlineLevel="0" collapsed="false">
      <c r="A551" s="1" t="n">
        <v>549</v>
      </c>
      <c r="B551" s="16"/>
      <c r="C551" s="8" t="n">
        <f aca="false">+[3]data1rev!A550</f>
        <v>21687.04</v>
      </c>
      <c r="D551" s="8" t="n">
        <f aca="false">+[3]data1rev!B550</f>
        <v>15575.226</v>
      </c>
      <c r="E551" s="8" t="n">
        <f aca="false">+[3]data1rev!C550</f>
        <v>13222.39</v>
      </c>
      <c r="F551" s="8" t="n">
        <f aca="false">+[3]data1rev!D550</f>
        <v>13061.89</v>
      </c>
      <c r="G551" s="8" t="n">
        <f aca="false">+[3]data1rev!E550</f>
        <v>13061.89</v>
      </c>
      <c r="H551" s="8" t="n">
        <f aca="false">+[3]data1rev!F550</f>
        <v>10821.156</v>
      </c>
      <c r="I551" s="8" t="n">
        <f aca="false">+[3]data1rev!G550</f>
        <v>10791.59</v>
      </c>
      <c r="J551" s="8" t="n">
        <f aca="false">+[3]data1rev!H550</f>
        <v>10791.59</v>
      </c>
      <c r="K551" s="8" t="n">
        <f aca="false">+[3]data1rev!I550</f>
        <v>10791.59</v>
      </c>
      <c r="L551" s="8" t="n">
        <f aca="false">+[3]data1rev!J550</f>
        <v>10821.156</v>
      </c>
      <c r="M551" s="8" t="n">
        <f aca="false">+[3]data1rev!K550</f>
        <v>10791.59</v>
      </c>
      <c r="N551" s="8" t="n">
        <f aca="false">+[3]data1rev!L550</f>
        <v>10791.59</v>
      </c>
      <c r="O551" s="8" t="n">
        <f aca="false">+[3]data1rev!M550</f>
        <v>10275.62</v>
      </c>
      <c r="P551" s="8" t="n">
        <f aca="false">+[3]data1rev!N550</f>
        <v>10129.416</v>
      </c>
      <c r="Q551" s="8" t="n">
        <f aca="false">+[3]data1rev!O550</f>
        <v>10101.74</v>
      </c>
      <c r="R551" s="8" t="n">
        <f aca="false">+[3]data1rev!P550</f>
        <v>0</v>
      </c>
      <c r="S551" s="8" t="n">
        <f aca="false">+[3]data1rev!Q550</f>
        <v>0</v>
      </c>
      <c r="T551" s="8" t="n">
        <f aca="false">+[3]data1rev!R550</f>
        <v>0</v>
      </c>
      <c r="U551" s="8" t="n">
        <f aca="false">+[3]data1rev!S550</f>
        <v>0</v>
      </c>
      <c r="V551" s="8" t="n">
        <f aca="false">+[3]data1rev!T550</f>
        <v>0</v>
      </c>
      <c r="W551" s="8" t="n">
        <f aca="false">+[3]data1rev!U550</f>
        <v>0</v>
      </c>
      <c r="X551" s="8" t="n">
        <f aca="false">+[3]data1rev!V550</f>
        <v>0</v>
      </c>
      <c r="Y551" s="8" t="n">
        <f aca="false">+[3]data1rev!W550</f>
        <v>0</v>
      </c>
      <c r="Z551" s="8" t="n">
        <f aca="false">+[3]data1rev!X550</f>
        <v>0</v>
      </c>
      <c r="AA551" s="8" t="n">
        <f aca="false">+[3]data1rev!Y550</f>
        <v>0</v>
      </c>
      <c r="AB551" s="9"/>
      <c r="AC551" s="9"/>
      <c r="AD551" s="9"/>
      <c r="AE551" s="9"/>
      <c r="AF551" s="9"/>
      <c r="AG551" s="9"/>
      <c r="AH551" s="9"/>
      <c r="AI551" s="9"/>
      <c r="AJ551" s="9"/>
      <c r="AK551" s="1"/>
      <c r="AL551" s="1" t="e">
        <f aca="false">SUMPRODUCT(B551:AJ551,PVCapPrice)</f>
        <v>#DIV/0!</v>
      </c>
      <c r="AM551" s="1"/>
      <c r="AN551" s="1"/>
      <c r="AO551" s="1"/>
      <c r="AP551" s="1"/>
      <c r="AQ551" s="1"/>
    </row>
    <row r="552" customFormat="false" ht="11.25" hidden="false" customHeight="false" outlineLevel="0" collapsed="false">
      <c r="A552" s="1" t="n">
        <v>550</v>
      </c>
      <c r="B552" s="16"/>
      <c r="C552" s="8" t="n">
        <f aca="false">+[3]data1rev!A551</f>
        <v>21687.04</v>
      </c>
      <c r="D552" s="8" t="n">
        <f aca="false">+[3]data1rev!B551</f>
        <v>15575.226</v>
      </c>
      <c r="E552" s="8" t="n">
        <f aca="false">+[3]data1rev!C551</f>
        <v>13222.39</v>
      </c>
      <c r="F552" s="8" t="n">
        <f aca="false">+[3]data1rev!D551</f>
        <v>13061.89</v>
      </c>
      <c r="G552" s="8" t="n">
        <f aca="false">+[3]data1rev!E551</f>
        <v>13061.89</v>
      </c>
      <c r="H552" s="8" t="n">
        <f aca="false">+[3]data1rev!F551</f>
        <v>10821.156</v>
      </c>
      <c r="I552" s="8" t="n">
        <f aca="false">+[3]data1rev!G551</f>
        <v>10791.59</v>
      </c>
      <c r="J552" s="8" t="n">
        <f aca="false">+[3]data1rev!H551</f>
        <v>10791.59</v>
      </c>
      <c r="K552" s="8" t="n">
        <f aca="false">+[3]data1rev!I551</f>
        <v>10791.59</v>
      </c>
      <c r="L552" s="8" t="n">
        <f aca="false">+[3]data1rev!J551</f>
        <v>10821.156</v>
      </c>
      <c r="M552" s="8" t="n">
        <f aca="false">+[3]data1rev!K551</f>
        <v>10791.59</v>
      </c>
      <c r="N552" s="8" t="n">
        <f aca="false">+[3]data1rev!L551</f>
        <v>10791.59</v>
      </c>
      <c r="O552" s="8" t="n">
        <f aca="false">+[3]data1rev!M551</f>
        <v>10275.62</v>
      </c>
      <c r="P552" s="8" t="n">
        <f aca="false">+[3]data1rev!N551</f>
        <v>10129.416</v>
      </c>
      <c r="Q552" s="8" t="n">
        <f aca="false">+[3]data1rev!O551</f>
        <v>10101.74</v>
      </c>
      <c r="R552" s="8" t="n">
        <f aca="false">+[3]data1rev!P551</f>
        <v>0</v>
      </c>
      <c r="S552" s="8" t="n">
        <f aca="false">+[3]data1rev!Q551</f>
        <v>0</v>
      </c>
      <c r="T552" s="8" t="n">
        <f aca="false">+[3]data1rev!R551</f>
        <v>0</v>
      </c>
      <c r="U552" s="8" t="n">
        <f aca="false">+[3]data1rev!S551</f>
        <v>0</v>
      </c>
      <c r="V552" s="8" t="n">
        <f aca="false">+[3]data1rev!T551</f>
        <v>0</v>
      </c>
      <c r="W552" s="8" t="n">
        <f aca="false">+[3]data1rev!U551</f>
        <v>0</v>
      </c>
      <c r="X552" s="8" t="n">
        <f aca="false">+[3]data1rev!V551</f>
        <v>0</v>
      </c>
      <c r="Y552" s="8" t="n">
        <f aca="false">+[3]data1rev!W551</f>
        <v>0</v>
      </c>
      <c r="Z552" s="8" t="n">
        <f aca="false">+[3]data1rev!X551</f>
        <v>0</v>
      </c>
      <c r="AA552" s="8" t="n">
        <f aca="false">+[3]data1rev!Y551</f>
        <v>0</v>
      </c>
      <c r="AB552" s="9"/>
      <c r="AC552" s="9"/>
      <c r="AD552" s="9"/>
      <c r="AE552" s="9"/>
      <c r="AF552" s="9"/>
      <c r="AG552" s="9"/>
      <c r="AH552" s="9"/>
      <c r="AI552" s="9"/>
      <c r="AJ552" s="9"/>
      <c r="AK552" s="1"/>
      <c r="AL552" s="1" t="e">
        <f aca="false">SUMPRODUCT(B552:AJ552,PVCapPrice)</f>
        <v>#DIV/0!</v>
      </c>
      <c r="AM552" s="1"/>
      <c r="AN552" s="1"/>
      <c r="AO552" s="1"/>
      <c r="AP552" s="1"/>
      <c r="AQ552" s="1"/>
    </row>
    <row r="553" customFormat="false" ht="11.25" hidden="false" customHeight="false" outlineLevel="0" collapsed="false">
      <c r="A553" s="1" t="n">
        <v>551</v>
      </c>
      <c r="B553" s="16"/>
      <c r="C553" s="8" t="n">
        <f aca="false">+[3]data1rev!A552</f>
        <v>21687.04</v>
      </c>
      <c r="D553" s="8" t="n">
        <f aca="false">+[3]data1rev!B552</f>
        <v>15575.226</v>
      </c>
      <c r="E553" s="8" t="n">
        <f aca="false">+[3]data1rev!C552</f>
        <v>13222.39</v>
      </c>
      <c r="F553" s="8" t="n">
        <f aca="false">+[3]data1rev!D552</f>
        <v>13061.89</v>
      </c>
      <c r="G553" s="8" t="n">
        <f aca="false">+[3]data1rev!E552</f>
        <v>13061.89</v>
      </c>
      <c r="H553" s="8" t="n">
        <f aca="false">+[3]data1rev!F552</f>
        <v>10821.156</v>
      </c>
      <c r="I553" s="8" t="n">
        <f aca="false">+[3]data1rev!G552</f>
        <v>10791.59</v>
      </c>
      <c r="J553" s="8" t="n">
        <f aca="false">+[3]data1rev!H552</f>
        <v>10791.59</v>
      </c>
      <c r="K553" s="8" t="n">
        <f aca="false">+[3]data1rev!I552</f>
        <v>10791.59</v>
      </c>
      <c r="L553" s="8" t="n">
        <f aca="false">+[3]data1rev!J552</f>
        <v>10821.156</v>
      </c>
      <c r="M553" s="8" t="n">
        <f aca="false">+[3]data1rev!K552</f>
        <v>10791.59</v>
      </c>
      <c r="N553" s="8" t="n">
        <f aca="false">+[3]data1rev!L552</f>
        <v>10791.59</v>
      </c>
      <c r="O553" s="8" t="n">
        <f aca="false">+[3]data1rev!M552</f>
        <v>10275.62</v>
      </c>
      <c r="P553" s="8" t="n">
        <f aca="false">+[3]data1rev!N552</f>
        <v>10129.416</v>
      </c>
      <c r="Q553" s="8" t="n">
        <f aca="false">+[3]data1rev!O552</f>
        <v>10101.74</v>
      </c>
      <c r="R553" s="8" t="n">
        <f aca="false">+[3]data1rev!P552</f>
        <v>0</v>
      </c>
      <c r="S553" s="8" t="n">
        <f aca="false">+[3]data1rev!Q552</f>
        <v>0</v>
      </c>
      <c r="T553" s="8" t="n">
        <f aca="false">+[3]data1rev!R552</f>
        <v>0</v>
      </c>
      <c r="U553" s="8" t="n">
        <f aca="false">+[3]data1rev!S552</f>
        <v>0</v>
      </c>
      <c r="V553" s="8" t="n">
        <f aca="false">+[3]data1rev!T552</f>
        <v>0</v>
      </c>
      <c r="W553" s="8" t="n">
        <f aca="false">+[3]data1rev!U552</f>
        <v>0</v>
      </c>
      <c r="X553" s="8" t="n">
        <f aca="false">+[3]data1rev!V552</f>
        <v>0</v>
      </c>
      <c r="Y553" s="8" t="n">
        <f aca="false">+[3]data1rev!W552</f>
        <v>0</v>
      </c>
      <c r="Z553" s="8" t="n">
        <f aca="false">+[3]data1rev!X552</f>
        <v>0</v>
      </c>
      <c r="AA553" s="8" t="n">
        <f aca="false">+[3]data1rev!Y552</f>
        <v>0</v>
      </c>
      <c r="AB553" s="9"/>
      <c r="AC553" s="9"/>
      <c r="AD553" s="9"/>
      <c r="AE553" s="9"/>
      <c r="AF553" s="9"/>
      <c r="AG553" s="9"/>
      <c r="AH553" s="9"/>
      <c r="AI553" s="9"/>
      <c r="AJ553" s="9"/>
      <c r="AK553" s="1"/>
      <c r="AL553" s="1" t="e">
        <f aca="false">SUMPRODUCT(B553:AJ553,PVCapPrice)</f>
        <v>#DIV/0!</v>
      </c>
      <c r="AM553" s="1"/>
      <c r="AN553" s="1"/>
      <c r="AO553" s="1"/>
      <c r="AP553" s="1"/>
      <c r="AQ553" s="1"/>
    </row>
    <row r="554" customFormat="false" ht="11.25" hidden="false" customHeight="false" outlineLevel="0" collapsed="false">
      <c r="A554" s="1" t="n">
        <v>552</v>
      </c>
      <c r="B554" s="16"/>
      <c r="C554" s="8" t="n">
        <f aca="false">+[3]data1rev!A553</f>
        <v>21687.04</v>
      </c>
      <c r="D554" s="8" t="n">
        <f aca="false">+[3]data1rev!B553</f>
        <v>15575.226</v>
      </c>
      <c r="E554" s="8" t="n">
        <f aca="false">+[3]data1rev!C553</f>
        <v>13222.39</v>
      </c>
      <c r="F554" s="8" t="n">
        <f aca="false">+[3]data1rev!D553</f>
        <v>13061.89</v>
      </c>
      <c r="G554" s="8" t="n">
        <f aca="false">+[3]data1rev!E553</f>
        <v>13061.89</v>
      </c>
      <c r="H554" s="8" t="n">
        <f aca="false">+[3]data1rev!F553</f>
        <v>10821.156</v>
      </c>
      <c r="I554" s="8" t="n">
        <f aca="false">+[3]data1rev!G553</f>
        <v>10791.59</v>
      </c>
      <c r="J554" s="8" t="n">
        <f aca="false">+[3]data1rev!H553</f>
        <v>10791.59</v>
      </c>
      <c r="K554" s="8" t="n">
        <f aca="false">+[3]data1rev!I553</f>
        <v>10791.59</v>
      </c>
      <c r="L554" s="8" t="n">
        <f aca="false">+[3]data1rev!J553</f>
        <v>10821.156</v>
      </c>
      <c r="M554" s="8" t="n">
        <f aca="false">+[3]data1rev!K553</f>
        <v>10791.59</v>
      </c>
      <c r="N554" s="8" t="n">
        <f aca="false">+[3]data1rev!L553</f>
        <v>10791.59</v>
      </c>
      <c r="O554" s="8" t="n">
        <f aca="false">+[3]data1rev!M553</f>
        <v>10275.62</v>
      </c>
      <c r="P554" s="8" t="n">
        <f aca="false">+[3]data1rev!N553</f>
        <v>10129.416</v>
      </c>
      <c r="Q554" s="8" t="n">
        <f aca="false">+[3]data1rev!O553</f>
        <v>10101.74</v>
      </c>
      <c r="R554" s="8" t="n">
        <f aca="false">+[3]data1rev!P553</f>
        <v>0</v>
      </c>
      <c r="S554" s="8" t="n">
        <f aca="false">+[3]data1rev!Q553</f>
        <v>0</v>
      </c>
      <c r="T554" s="8" t="n">
        <f aca="false">+[3]data1rev!R553</f>
        <v>0</v>
      </c>
      <c r="U554" s="8" t="n">
        <f aca="false">+[3]data1rev!S553</f>
        <v>0</v>
      </c>
      <c r="V554" s="8" t="n">
        <f aca="false">+[3]data1rev!T553</f>
        <v>0</v>
      </c>
      <c r="W554" s="8" t="n">
        <f aca="false">+[3]data1rev!U553</f>
        <v>0</v>
      </c>
      <c r="X554" s="8" t="n">
        <f aca="false">+[3]data1rev!V553</f>
        <v>0</v>
      </c>
      <c r="Y554" s="8" t="n">
        <f aca="false">+[3]data1rev!W553</f>
        <v>0</v>
      </c>
      <c r="Z554" s="8" t="n">
        <f aca="false">+[3]data1rev!X553</f>
        <v>0</v>
      </c>
      <c r="AA554" s="8" t="n">
        <f aca="false">+[3]data1rev!Y553</f>
        <v>0</v>
      </c>
      <c r="AB554" s="9"/>
      <c r="AC554" s="9"/>
      <c r="AD554" s="9"/>
      <c r="AE554" s="9"/>
      <c r="AF554" s="9"/>
      <c r="AG554" s="9"/>
      <c r="AH554" s="9"/>
      <c r="AI554" s="9"/>
      <c r="AJ554" s="9"/>
      <c r="AK554" s="1"/>
      <c r="AL554" s="1" t="e">
        <f aca="false">SUMPRODUCT(B554:AJ554,PVCapPrice)</f>
        <v>#DIV/0!</v>
      </c>
      <c r="AM554" s="1"/>
      <c r="AN554" s="1"/>
      <c r="AO554" s="1"/>
      <c r="AP554" s="1"/>
      <c r="AQ554" s="1"/>
    </row>
    <row r="555" customFormat="false" ht="11.25" hidden="false" customHeight="false" outlineLevel="0" collapsed="false">
      <c r="A555" s="1" t="n">
        <v>553</v>
      </c>
      <c r="B555" s="16"/>
      <c r="C555" s="8" t="n">
        <f aca="false">+[3]data1rev!A554</f>
        <v>21687.04</v>
      </c>
      <c r="D555" s="8" t="n">
        <f aca="false">+[3]data1rev!B554</f>
        <v>15575.226</v>
      </c>
      <c r="E555" s="8" t="n">
        <f aca="false">+[3]data1rev!C554</f>
        <v>13222.39</v>
      </c>
      <c r="F555" s="8" t="n">
        <f aca="false">+[3]data1rev!D554</f>
        <v>13061.89</v>
      </c>
      <c r="G555" s="8" t="n">
        <f aca="false">+[3]data1rev!E554</f>
        <v>13061.89</v>
      </c>
      <c r="H555" s="8" t="n">
        <f aca="false">+[3]data1rev!F554</f>
        <v>10821.156</v>
      </c>
      <c r="I555" s="8" t="n">
        <f aca="false">+[3]data1rev!G554</f>
        <v>10791.59</v>
      </c>
      <c r="J555" s="8" t="n">
        <f aca="false">+[3]data1rev!H554</f>
        <v>10791.59</v>
      </c>
      <c r="K555" s="8" t="n">
        <f aca="false">+[3]data1rev!I554</f>
        <v>10791.59</v>
      </c>
      <c r="L555" s="8" t="n">
        <f aca="false">+[3]data1rev!J554</f>
        <v>10821.156</v>
      </c>
      <c r="M555" s="8" t="n">
        <f aca="false">+[3]data1rev!K554</f>
        <v>10791.59</v>
      </c>
      <c r="N555" s="8" t="n">
        <f aca="false">+[3]data1rev!L554</f>
        <v>10791.59</v>
      </c>
      <c r="O555" s="8" t="n">
        <f aca="false">+[3]data1rev!M554</f>
        <v>10275.62</v>
      </c>
      <c r="P555" s="8" t="n">
        <f aca="false">+[3]data1rev!N554</f>
        <v>10129.416</v>
      </c>
      <c r="Q555" s="8" t="n">
        <f aca="false">+[3]data1rev!O554</f>
        <v>10101.74</v>
      </c>
      <c r="R555" s="8" t="n">
        <f aca="false">+[3]data1rev!P554</f>
        <v>0</v>
      </c>
      <c r="S555" s="8" t="n">
        <f aca="false">+[3]data1rev!Q554</f>
        <v>0</v>
      </c>
      <c r="T555" s="8" t="n">
        <f aca="false">+[3]data1rev!R554</f>
        <v>0</v>
      </c>
      <c r="U555" s="8" t="n">
        <f aca="false">+[3]data1rev!S554</f>
        <v>0</v>
      </c>
      <c r="V555" s="8" t="n">
        <f aca="false">+[3]data1rev!T554</f>
        <v>0</v>
      </c>
      <c r="W555" s="8" t="n">
        <f aca="false">+[3]data1rev!U554</f>
        <v>0</v>
      </c>
      <c r="X555" s="8" t="n">
        <f aca="false">+[3]data1rev!V554</f>
        <v>0</v>
      </c>
      <c r="Y555" s="8" t="n">
        <f aca="false">+[3]data1rev!W554</f>
        <v>0</v>
      </c>
      <c r="Z555" s="8" t="n">
        <f aca="false">+[3]data1rev!X554</f>
        <v>0</v>
      </c>
      <c r="AA555" s="8" t="n">
        <f aca="false">+[3]data1rev!Y554</f>
        <v>0</v>
      </c>
      <c r="AB555" s="9"/>
      <c r="AC555" s="9"/>
      <c r="AD555" s="9"/>
      <c r="AE555" s="9"/>
      <c r="AF555" s="9"/>
      <c r="AG555" s="9"/>
      <c r="AH555" s="9"/>
      <c r="AI555" s="9"/>
      <c r="AJ555" s="9"/>
      <c r="AK555" s="1"/>
      <c r="AL555" s="1" t="e">
        <f aca="false">SUMPRODUCT(B555:AJ555,PVCapPrice)</f>
        <v>#DIV/0!</v>
      </c>
      <c r="AM555" s="1"/>
      <c r="AN555" s="1"/>
      <c r="AO555" s="1"/>
      <c r="AP555" s="1"/>
      <c r="AQ555" s="1"/>
    </row>
    <row r="556" customFormat="false" ht="11.25" hidden="false" customHeight="false" outlineLevel="0" collapsed="false">
      <c r="A556" s="1" t="n">
        <v>554</v>
      </c>
      <c r="B556" s="16"/>
      <c r="C556" s="8" t="n">
        <f aca="false">+[3]data1rev!A555</f>
        <v>21687.04</v>
      </c>
      <c r="D556" s="8" t="n">
        <f aca="false">+[3]data1rev!B555</f>
        <v>15575.226</v>
      </c>
      <c r="E556" s="8" t="n">
        <f aca="false">+[3]data1rev!C555</f>
        <v>13222.39</v>
      </c>
      <c r="F556" s="8" t="n">
        <f aca="false">+[3]data1rev!D555</f>
        <v>13061.89</v>
      </c>
      <c r="G556" s="8" t="n">
        <f aca="false">+[3]data1rev!E555</f>
        <v>13061.89</v>
      </c>
      <c r="H556" s="8" t="n">
        <f aca="false">+[3]data1rev!F555</f>
        <v>10821.156</v>
      </c>
      <c r="I556" s="8" t="n">
        <f aca="false">+[3]data1rev!G555</f>
        <v>10791.59</v>
      </c>
      <c r="J556" s="8" t="n">
        <f aca="false">+[3]data1rev!H555</f>
        <v>10791.59</v>
      </c>
      <c r="K556" s="8" t="n">
        <f aca="false">+[3]data1rev!I555</f>
        <v>10791.59</v>
      </c>
      <c r="L556" s="8" t="n">
        <f aca="false">+[3]data1rev!J555</f>
        <v>10821.156</v>
      </c>
      <c r="M556" s="8" t="n">
        <f aca="false">+[3]data1rev!K555</f>
        <v>10791.59</v>
      </c>
      <c r="N556" s="8" t="n">
        <f aca="false">+[3]data1rev!L555</f>
        <v>10791.59</v>
      </c>
      <c r="O556" s="8" t="n">
        <f aca="false">+[3]data1rev!M555</f>
        <v>10275.62</v>
      </c>
      <c r="P556" s="8" t="n">
        <f aca="false">+[3]data1rev!N555</f>
        <v>10129.416</v>
      </c>
      <c r="Q556" s="8" t="n">
        <f aca="false">+[3]data1rev!O555</f>
        <v>10101.74</v>
      </c>
      <c r="R556" s="8" t="n">
        <f aca="false">+[3]data1rev!P555</f>
        <v>0</v>
      </c>
      <c r="S556" s="8" t="n">
        <f aca="false">+[3]data1rev!Q555</f>
        <v>0</v>
      </c>
      <c r="T556" s="8" t="n">
        <f aca="false">+[3]data1rev!R555</f>
        <v>0</v>
      </c>
      <c r="U556" s="8" t="n">
        <f aca="false">+[3]data1rev!S555</f>
        <v>0</v>
      </c>
      <c r="V556" s="8" t="n">
        <f aca="false">+[3]data1rev!T555</f>
        <v>0</v>
      </c>
      <c r="W556" s="8" t="n">
        <f aca="false">+[3]data1rev!U555</f>
        <v>0</v>
      </c>
      <c r="X556" s="8" t="n">
        <f aca="false">+[3]data1rev!V555</f>
        <v>0</v>
      </c>
      <c r="Y556" s="8" t="n">
        <f aca="false">+[3]data1rev!W555</f>
        <v>0</v>
      </c>
      <c r="Z556" s="8" t="n">
        <f aca="false">+[3]data1rev!X555</f>
        <v>0</v>
      </c>
      <c r="AA556" s="8" t="n">
        <f aca="false">+[3]data1rev!Y555</f>
        <v>0</v>
      </c>
      <c r="AB556" s="9"/>
      <c r="AC556" s="9"/>
      <c r="AD556" s="9"/>
      <c r="AE556" s="9"/>
      <c r="AF556" s="9"/>
      <c r="AG556" s="9"/>
      <c r="AH556" s="9"/>
      <c r="AI556" s="9"/>
      <c r="AJ556" s="9"/>
      <c r="AK556" s="1"/>
      <c r="AL556" s="1" t="e">
        <f aca="false">SUMPRODUCT(B556:AJ556,PVCapPrice)</f>
        <v>#DIV/0!</v>
      </c>
      <c r="AM556" s="1"/>
      <c r="AN556" s="1"/>
      <c r="AO556" s="1"/>
      <c r="AP556" s="1"/>
      <c r="AQ556" s="1"/>
    </row>
    <row r="557" customFormat="false" ht="11.25" hidden="false" customHeight="false" outlineLevel="0" collapsed="false">
      <c r="A557" s="1" t="n">
        <v>555</v>
      </c>
      <c r="B557" s="16"/>
      <c r="C557" s="8" t="n">
        <f aca="false">+[3]data1rev!A556</f>
        <v>21687.04</v>
      </c>
      <c r="D557" s="8" t="n">
        <f aca="false">+[3]data1rev!B556</f>
        <v>15575.226</v>
      </c>
      <c r="E557" s="8" t="n">
        <f aca="false">+[3]data1rev!C556</f>
        <v>13222.39</v>
      </c>
      <c r="F557" s="8" t="n">
        <f aca="false">+[3]data1rev!D556</f>
        <v>13061.89</v>
      </c>
      <c r="G557" s="8" t="n">
        <f aca="false">+[3]data1rev!E556</f>
        <v>13061.89</v>
      </c>
      <c r="H557" s="8" t="n">
        <f aca="false">+[3]data1rev!F556</f>
        <v>10821.156</v>
      </c>
      <c r="I557" s="8" t="n">
        <f aca="false">+[3]data1rev!G556</f>
        <v>10791.59</v>
      </c>
      <c r="J557" s="8" t="n">
        <f aca="false">+[3]data1rev!H556</f>
        <v>10791.59</v>
      </c>
      <c r="K557" s="8" t="n">
        <f aca="false">+[3]data1rev!I556</f>
        <v>10791.59</v>
      </c>
      <c r="L557" s="8" t="n">
        <f aca="false">+[3]data1rev!J556</f>
        <v>10821.156</v>
      </c>
      <c r="M557" s="8" t="n">
        <f aca="false">+[3]data1rev!K556</f>
        <v>10791.59</v>
      </c>
      <c r="N557" s="8" t="n">
        <f aca="false">+[3]data1rev!L556</f>
        <v>10791.59</v>
      </c>
      <c r="O557" s="8" t="n">
        <f aca="false">+[3]data1rev!M556</f>
        <v>10275.62</v>
      </c>
      <c r="P557" s="8" t="n">
        <f aca="false">+[3]data1rev!N556</f>
        <v>10129.416</v>
      </c>
      <c r="Q557" s="8" t="n">
        <f aca="false">+[3]data1rev!O556</f>
        <v>10101.74</v>
      </c>
      <c r="R557" s="8" t="n">
        <f aca="false">+[3]data1rev!P556</f>
        <v>0</v>
      </c>
      <c r="S557" s="8" t="n">
        <f aca="false">+[3]data1rev!Q556</f>
        <v>0</v>
      </c>
      <c r="T557" s="8" t="n">
        <f aca="false">+[3]data1rev!R556</f>
        <v>0</v>
      </c>
      <c r="U557" s="8" t="n">
        <f aca="false">+[3]data1rev!S556</f>
        <v>0</v>
      </c>
      <c r="V557" s="8" t="n">
        <f aca="false">+[3]data1rev!T556</f>
        <v>0</v>
      </c>
      <c r="W557" s="8" t="n">
        <f aca="false">+[3]data1rev!U556</f>
        <v>0</v>
      </c>
      <c r="X557" s="8" t="n">
        <f aca="false">+[3]data1rev!V556</f>
        <v>0</v>
      </c>
      <c r="Y557" s="8" t="n">
        <f aca="false">+[3]data1rev!W556</f>
        <v>0</v>
      </c>
      <c r="Z557" s="8" t="n">
        <f aca="false">+[3]data1rev!X556</f>
        <v>0</v>
      </c>
      <c r="AA557" s="8" t="n">
        <f aca="false">+[3]data1rev!Y556</f>
        <v>0</v>
      </c>
      <c r="AB557" s="9"/>
      <c r="AC557" s="9"/>
      <c r="AD557" s="9"/>
      <c r="AE557" s="9"/>
      <c r="AF557" s="9"/>
      <c r="AG557" s="9"/>
      <c r="AH557" s="9"/>
      <c r="AI557" s="9"/>
      <c r="AJ557" s="9"/>
      <c r="AK557" s="1"/>
      <c r="AL557" s="1" t="e">
        <f aca="false">SUMPRODUCT(B557:AJ557,PVCapPrice)</f>
        <v>#DIV/0!</v>
      </c>
      <c r="AM557" s="1"/>
      <c r="AN557" s="1"/>
      <c r="AO557" s="1"/>
      <c r="AP557" s="1"/>
      <c r="AQ557" s="1"/>
    </row>
    <row r="558" customFormat="false" ht="11.25" hidden="false" customHeight="false" outlineLevel="0" collapsed="false">
      <c r="A558" s="1" t="n">
        <v>556</v>
      </c>
      <c r="B558" s="16"/>
      <c r="C558" s="8" t="n">
        <f aca="false">+[3]data1rev!A557</f>
        <v>21687.04</v>
      </c>
      <c r="D558" s="8" t="n">
        <f aca="false">+[3]data1rev!B557</f>
        <v>15575.226</v>
      </c>
      <c r="E558" s="8" t="n">
        <f aca="false">+[3]data1rev!C557</f>
        <v>13222.39</v>
      </c>
      <c r="F558" s="8" t="n">
        <f aca="false">+[3]data1rev!D557</f>
        <v>13061.89</v>
      </c>
      <c r="G558" s="8" t="n">
        <f aca="false">+[3]data1rev!E557</f>
        <v>13061.89</v>
      </c>
      <c r="H558" s="8" t="n">
        <f aca="false">+[3]data1rev!F557</f>
        <v>10821.156</v>
      </c>
      <c r="I558" s="8" t="n">
        <f aca="false">+[3]data1rev!G557</f>
        <v>10791.59</v>
      </c>
      <c r="J558" s="8" t="n">
        <f aca="false">+[3]data1rev!H557</f>
        <v>10791.59</v>
      </c>
      <c r="K558" s="8" t="n">
        <f aca="false">+[3]data1rev!I557</f>
        <v>10791.59</v>
      </c>
      <c r="L558" s="8" t="n">
        <f aca="false">+[3]data1rev!J557</f>
        <v>10821.156</v>
      </c>
      <c r="M558" s="8" t="n">
        <f aca="false">+[3]data1rev!K557</f>
        <v>10791.59</v>
      </c>
      <c r="N558" s="8" t="n">
        <f aca="false">+[3]data1rev!L557</f>
        <v>10791.59</v>
      </c>
      <c r="O558" s="8" t="n">
        <f aca="false">+[3]data1rev!M557</f>
        <v>10275.62</v>
      </c>
      <c r="P558" s="8" t="n">
        <f aca="false">+[3]data1rev!N557</f>
        <v>10129.416</v>
      </c>
      <c r="Q558" s="8" t="n">
        <f aca="false">+[3]data1rev!O557</f>
        <v>10101.74</v>
      </c>
      <c r="R558" s="8" t="n">
        <f aca="false">+[3]data1rev!P557</f>
        <v>0</v>
      </c>
      <c r="S558" s="8" t="n">
        <f aca="false">+[3]data1rev!Q557</f>
        <v>0</v>
      </c>
      <c r="T558" s="8" t="n">
        <f aca="false">+[3]data1rev!R557</f>
        <v>0</v>
      </c>
      <c r="U558" s="8" t="n">
        <f aca="false">+[3]data1rev!S557</f>
        <v>0</v>
      </c>
      <c r="V558" s="8" t="n">
        <f aca="false">+[3]data1rev!T557</f>
        <v>0</v>
      </c>
      <c r="W558" s="8" t="n">
        <f aca="false">+[3]data1rev!U557</f>
        <v>0</v>
      </c>
      <c r="X558" s="8" t="n">
        <f aca="false">+[3]data1rev!V557</f>
        <v>0</v>
      </c>
      <c r="Y558" s="8" t="n">
        <f aca="false">+[3]data1rev!W557</f>
        <v>0</v>
      </c>
      <c r="Z558" s="8" t="n">
        <f aca="false">+[3]data1rev!X557</f>
        <v>0</v>
      </c>
      <c r="AA558" s="8" t="n">
        <f aca="false">+[3]data1rev!Y557</f>
        <v>0</v>
      </c>
      <c r="AB558" s="9"/>
      <c r="AC558" s="9"/>
      <c r="AD558" s="9"/>
      <c r="AE558" s="9"/>
      <c r="AF558" s="9"/>
      <c r="AG558" s="9"/>
      <c r="AH558" s="9"/>
      <c r="AI558" s="9"/>
      <c r="AJ558" s="9"/>
      <c r="AK558" s="1"/>
      <c r="AL558" s="1" t="e">
        <f aca="false">SUMPRODUCT(B558:AJ558,PVCapPrice)</f>
        <v>#DIV/0!</v>
      </c>
      <c r="AM558" s="1"/>
      <c r="AN558" s="1"/>
      <c r="AO558" s="1"/>
      <c r="AP558" s="1"/>
      <c r="AQ558" s="1"/>
    </row>
    <row r="559" customFormat="false" ht="11.25" hidden="false" customHeight="false" outlineLevel="0" collapsed="false">
      <c r="A559" s="1" t="n">
        <v>557</v>
      </c>
      <c r="B559" s="16"/>
      <c r="C559" s="8" t="n">
        <f aca="false">+[3]data1rev!A558</f>
        <v>21687.04</v>
      </c>
      <c r="D559" s="8" t="n">
        <f aca="false">+[3]data1rev!B558</f>
        <v>15575.226</v>
      </c>
      <c r="E559" s="8" t="n">
        <f aca="false">+[3]data1rev!C558</f>
        <v>13222.39</v>
      </c>
      <c r="F559" s="8" t="n">
        <f aca="false">+[3]data1rev!D558</f>
        <v>13061.89</v>
      </c>
      <c r="G559" s="8" t="n">
        <f aca="false">+[3]data1rev!E558</f>
        <v>13061.89</v>
      </c>
      <c r="H559" s="8" t="n">
        <f aca="false">+[3]data1rev!F558</f>
        <v>10821.156</v>
      </c>
      <c r="I559" s="8" t="n">
        <f aca="false">+[3]data1rev!G558</f>
        <v>10791.59</v>
      </c>
      <c r="J559" s="8" t="n">
        <f aca="false">+[3]data1rev!H558</f>
        <v>10791.59</v>
      </c>
      <c r="K559" s="8" t="n">
        <f aca="false">+[3]data1rev!I558</f>
        <v>10791.59</v>
      </c>
      <c r="L559" s="8" t="n">
        <f aca="false">+[3]data1rev!J558</f>
        <v>10821.156</v>
      </c>
      <c r="M559" s="8" t="n">
        <f aca="false">+[3]data1rev!K558</f>
        <v>10791.59</v>
      </c>
      <c r="N559" s="8" t="n">
        <f aca="false">+[3]data1rev!L558</f>
        <v>10791.59</v>
      </c>
      <c r="O559" s="8" t="n">
        <f aca="false">+[3]data1rev!M558</f>
        <v>10275.62</v>
      </c>
      <c r="P559" s="8" t="n">
        <f aca="false">+[3]data1rev!N558</f>
        <v>10129.416</v>
      </c>
      <c r="Q559" s="8" t="n">
        <f aca="false">+[3]data1rev!O558</f>
        <v>10101.74</v>
      </c>
      <c r="R559" s="8" t="n">
        <f aca="false">+[3]data1rev!P558</f>
        <v>0</v>
      </c>
      <c r="S559" s="8" t="n">
        <f aca="false">+[3]data1rev!Q558</f>
        <v>0</v>
      </c>
      <c r="T559" s="8" t="n">
        <f aca="false">+[3]data1rev!R558</f>
        <v>0</v>
      </c>
      <c r="U559" s="8" t="n">
        <f aca="false">+[3]data1rev!S558</f>
        <v>0</v>
      </c>
      <c r="V559" s="8" t="n">
        <f aca="false">+[3]data1rev!T558</f>
        <v>0</v>
      </c>
      <c r="W559" s="8" t="n">
        <f aca="false">+[3]data1rev!U558</f>
        <v>0</v>
      </c>
      <c r="X559" s="8" t="n">
        <f aca="false">+[3]data1rev!V558</f>
        <v>0</v>
      </c>
      <c r="Y559" s="8" t="n">
        <f aca="false">+[3]data1rev!W558</f>
        <v>0</v>
      </c>
      <c r="Z559" s="8" t="n">
        <f aca="false">+[3]data1rev!X558</f>
        <v>0</v>
      </c>
      <c r="AA559" s="8" t="n">
        <f aca="false">+[3]data1rev!Y558</f>
        <v>0</v>
      </c>
      <c r="AB559" s="9"/>
      <c r="AC559" s="9"/>
      <c r="AD559" s="9"/>
      <c r="AE559" s="9"/>
      <c r="AF559" s="9"/>
      <c r="AG559" s="9"/>
      <c r="AH559" s="9"/>
      <c r="AI559" s="9"/>
      <c r="AJ559" s="9"/>
      <c r="AK559" s="1"/>
      <c r="AL559" s="1" t="e">
        <f aca="false">SUMPRODUCT(B559:AJ559,PVCapPrice)</f>
        <v>#DIV/0!</v>
      </c>
      <c r="AM559" s="1"/>
      <c r="AN559" s="1"/>
      <c r="AO559" s="1"/>
      <c r="AP559" s="1"/>
      <c r="AQ559" s="1"/>
    </row>
    <row r="560" customFormat="false" ht="11.25" hidden="false" customHeight="false" outlineLevel="0" collapsed="false">
      <c r="A560" s="1" t="n">
        <v>558</v>
      </c>
      <c r="B560" s="16"/>
      <c r="C560" s="8" t="n">
        <f aca="false">+[3]data1rev!A559</f>
        <v>21687.04</v>
      </c>
      <c r="D560" s="8" t="n">
        <f aca="false">+[3]data1rev!B559</f>
        <v>15575.226</v>
      </c>
      <c r="E560" s="8" t="n">
        <f aca="false">+[3]data1rev!C559</f>
        <v>13222.39</v>
      </c>
      <c r="F560" s="8" t="n">
        <f aca="false">+[3]data1rev!D559</f>
        <v>13061.89</v>
      </c>
      <c r="G560" s="8" t="n">
        <f aca="false">+[3]data1rev!E559</f>
        <v>13061.89</v>
      </c>
      <c r="H560" s="8" t="n">
        <f aca="false">+[3]data1rev!F559</f>
        <v>10821.156</v>
      </c>
      <c r="I560" s="8" t="n">
        <f aca="false">+[3]data1rev!G559</f>
        <v>10791.59</v>
      </c>
      <c r="J560" s="8" t="n">
        <f aca="false">+[3]data1rev!H559</f>
        <v>10791.59</v>
      </c>
      <c r="K560" s="8" t="n">
        <f aca="false">+[3]data1rev!I559</f>
        <v>10791.59</v>
      </c>
      <c r="L560" s="8" t="n">
        <f aca="false">+[3]data1rev!J559</f>
        <v>10821.156</v>
      </c>
      <c r="M560" s="8" t="n">
        <f aca="false">+[3]data1rev!K559</f>
        <v>10791.59</v>
      </c>
      <c r="N560" s="8" t="n">
        <f aca="false">+[3]data1rev!L559</f>
        <v>10791.59</v>
      </c>
      <c r="O560" s="8" t="n">
        <f aca="false">+[3]data1rev!M559</f>
        <v>10275.62</v>
      </c>
      <c r="P560" s="8" t="n">
        <f aca="false">+[3]data1rev!N559</f>
        <v>10129.416</v>
      </c>
      <c r="Q560" s="8" t="n">
        <f aca="false">+[3]data1rev!O559</f>
        <v>10101.74</v>
      </c>
      <c r="R560" s="8" t="n">
        <f aca="false">+[3]data1rev!P559</f>
        <v>0</v>
      </c>
      <c r="S560" s="8" t="n">
        <f aca="false">+[3]data1rev!Q559</f>
        <v>0</v>
      </c>
      <c r="T560" s="8" t="n">
        <f aca="false">+[3]data1rev!R559</f>
        <v>0</v>
      </c>
      <c r="U560" s="8" t="n">
        <f aca="false">+[3]data1rev!S559</f>
        <v>0</v>
      </c>
      <c r="V560" s="8" t="n">
        <f aca="false">+[3]data1rev!T559</f>
        <v>0</v>
      </c>
      <c r="W560" s="8" t="n">
        <f aca="false">+[3]data1rev!U559</f>
        <v>0</v>
      </c>
      <c r="X560" s="8" t="n">
        <f aca="false">+[3]data1rev!V559</f>
        <v>0</v>
      </c>
      <c r="Y560" s="8" t="n">
        <f aca="false">+[3]data1rev!W559</f>
        <v>0</v>
      </c>
      <c r="Z560" s="8" t="n">
        <f aca="false">+[3]data1rev!X559</f>
        <v>0</v>
      </c>
      <c r="AA560" s="8" t="n">
        <f aca="false">+[3]data1rev!Y559</f>
        <v>0</v>
      </c>
      <c r="AB560" s="9"/>
      <c r="AC560" s="9"/>
      <c r="AD560" s="9"/>
      <c r="AE560" s="9"/>
      <c r="AF560" s="9"/>
      <c r="AG560" s="9"/>
      <c r="AH560" s="9"/>
      <c r="AI560" s="9"/>
      <c r="AJ560" s="9"/>
      <c r="AK560" s="1"/>
      <c r="AL560" s="1" t="e">
        <f aca="false">SUMPRODUCT(B560:AJ560,PVCapPrice)</f>
        <v>#DIV/0!</v>
      </c>
      <c r="AM560" s="1"/>
      <c r="AN560" s="1"/>
      <c r="AO560" s="1"/>
      <c r="AP560" s="1"/>
      <c r="AQ560" s="1"/>
    </row>
    <row r="561" customFormat="false" ht="11.25" hidden="false" customHeight="false" outlineLevel="0" collapsed="false">
      <c r="A561" s="1" t="n">
        <v>559</v>
      </c>
      <c r="B561" s="16"/>
      <c r="C561" s="8" t="n">
        <f aca="false">+[3]data1rev!A560</f>
        <v>21687.04</v>
      </c>
      <c r="D561" s="8" t="n">
        <f aca="false">+[3]data1rev!B560</f>
        <v>15575.226</v>
      </c>
      <c r="E561" s="8" t="n">
        <f aca="false">+[3]data1rev!C560</f>
        <v>13222.39</v>
      </c>
      <c r="F561" s="8" t="n">
        <f aca="false">+[3]data1rev!D560</f>
        <v>13061.89</v>
      </c>
      <c r="G561" s="8" t="n">
        <f aca="false">+[3]data1rev!E560</f>
        <v>13061.89</v>
      </c>
      <c r="H561" s="8" t="n">
        <f aca="false">+[3]data1rev!F560</f>
        <v>10821.156</v>
      </c>
      <c r="I561" s="8" t="n">
        <f aca="false">+[3]data1rev!G560</f>
        <v>10791.59</v>
      </c>
      <c r="J561" s="8" t="n">
        <f aca="false">+[3]data1rev!H560</f>
        <v>10791.59</v>
      </c>
      <c r="K561" s="8" t="n">
        <f aca="false">+[3]data1rev!I560</f>
        <v>10791.59</v>
      </c>
      <c r="L561" s="8" t="n">
        <f aca="false">+[3]data1rev!J560</f>
        <v>10821.156</v>
      </c>
      <c r="M561" s="8" t="n">
        <f aca="false">+[3]data1rev!K560</f>
        <v>10791.59</v>
      </c>
      <c r="N561" s="8" t="n">
        <f aca="false">+[3]data1rev!L560</f>
        <v>10791.59</v>
      </c>
      <c r="O561" s="8" t="n">
        <f aca="false">+[3]data1rev!M560</f>
        <v>10275.62</v>
      </c>
      <c r="P561" s="8" t="n">
        <f aca="false">+[3]data1rev!N560</f>
        <v>10129.416</v>
      </c>
      <c r="Q561" s="8" t="n">
        <f aca="false">+[3]data1rev!O560</f>
        <v>10101.74</v>
      </c>
      <c r="R561" s="8" t="n">
        <f aca="false">+[3]data1rev!P560</f>
        <v>0</v>
      </c>
      <c r="S561" s="8" t="n">
        <f aca="false">+[3]data1rev!Q560</f>
        <v>0</v>
      </c>
      <c r="T561" s="8" t="n">
        <f aca="false">+[3]data1rev!R560</f>
        <v>0</v>
      </c>
      <c r="U561" s="8" t="n">
        <f aca="false">+[3]data1rev!S560</f>
        <v>0</v>
      </c>
      <c r="V561" s="8" t="n">
        <f aca="false">+[3]data1rev!T560</f>
        <v>0</v>
      </c>
      <c r="W561" s="8" t="n">
        <f aca="false">+[3]data1rev!U560</f>
        <v>0</v>
      </c>
      <c r="X561" s="8" t="n">
        <f aca="false">+[3]data1rev!V560</f>
        <v>0</v>
      </c>
      <c r="Y561" s="8" t="n">
        <f aca="false">+[3]data1rev!W560</f>
        <v>0</v>
      </c>
      <c r="Z561" s="8" t="n">
        <f aca="false">+[3]data1rev!X560</f>
        <v>0</v>
      </c>
      <c r="AA561" s="8" t="n">
        <f aca="false">+[3]data1rev!Y560</f>
        <v>0</v>
      </c>
      <c r="AB561" s="9"/>
      <c r="AC561" s="9"/>
      <c r="AD561" s="9"/>
      <c r="AE561" s="9"/>
      <c r="AF561" s="9"/>
      <c r="AG561" s="9"/>
      <c r="AH561" s="9"/>
      <c r="AI561" s="9"/>
      <c r="AJ561" s="9"/>
      <c r="AK561" s="1"/>
      <c r="AL561" s="1" t="e">
        <f aca="false">SUMPRODUCT(B561:AJ561,PVCapPrice)</f>
        <v>#DIV/0!</v>
      </c>
      <c r="AM561" s="1"/>
      <c r="AN561" s="1"/>
      <c r="AO561" s="1"/>
      <c r="AP561" s="1"/>
      <c r="AQ561" s="1"/>
    </row>
    <row r="562" customFormat="false" ht="11.25" hidden="false" customHeight="false" outlineLevel="0" collapsed="false">
      <c r="A562" s="1" t="n">
        <v>560</v>
      </c>
      <c r="B562" s="16"/>
      <c r="C562" s="8" t="n">
        <f aca="false">+[3]data1rev!A561</f>
        <v>21687.04</v>
      </c>
      <c r="D562" s="8" t="n">
        <f aca="false">+[3]data1rev!B561</f>
        <v>15575.226</v>
      </c>
      <c r="E562" s="8" t="n">
        <f aca="false">+[3]data1rev!C561</f>
        <v>13222.39</v>
      </c>
      <c r="F562" s="8" t="n">
        <f aca="false">+[3]data1rev!D561</f>
        <v>13061.89</v>
      </c>
      <c r="G562" s="8" t="n">
        <f aca="false">+[3]data1rev!E561</f>
        <v>13061.89</v>
      </c>
      <c r="H562" s="8" t="n">
        <f aca="false">+[3]data1rev!F561</f>
        <v>10821.156</v>
      </c>
      <c r="I562" s="8" t="n">
        <f aca="false">+[3]data1rev!G561</f>
        <v>10791.59</v>
      </c>
      <c r="J562" s="8" t="n">
        <f aca="false">+[3]data1rev!H561</f>
        <v>10791.59</v>
      </c>
      <c r="K562" s="8" t="n">
        <f aca="false">+[3]data1rev!I561</f>
        <v>10791.59</v>
      </c>
      <c r="L562" s="8" t="n">
        <f aca="false">+[3]data1rev!J561</f>
        <v>10821.156</v>
      </c>
      <c r="M562" s="8" t="n">
        <f aca="false">+[3]data1rev!K561</f>
        <v>10791.59</v>
      </c>
      <c r="N562" s="8" t="n">
        <f aca="false">+[3]data1rev!L561</f>
        <v>10791.59</v>
      </c>
      <c r="O562" s="8" t="n">
        <f aca="false">+[3]data1rev!M561</f>
        <v>10275.62</v>
      </c>
      <c r="P562" s="8" t="n">
        <f aca="false">+[3]data1rev!N561</f>
        <v>10129.416</v>
      </c>
      <c r="Q562" s="8" t="n">
        <f aca="false">+[3]data1rev!O561</f>
        <v>10101.74</v>
      </c>
      <c r="R562" s="8" t="n">
        <f aca="false">+[3]data1rev!P561</f>
        <v>0</v>
      </c>
      <c r="S562" s="8" t="n">
        <f aca="false">+[3]data1rev!Q561</f>
        <v>0</v>
      </c>
      <c r="T562" s="8" t="n">
        <f aca="false">+[3]data1rev!R561</f>
        <v>0</v>
      </c>
      <c r="U562" s="8" t="n">
        <f aca="false">+[3]data1rev!S561</f>
        <v>0</v>
      </c>
      <c r="V562" s="8" t="n">
        <f aca="false">+[3]data1rev!T561</f>
        <v>0</v>
      </c>
      <c r="W562" s="8" t="n">
        <f aca="false">+[3]data1rev!U561</f>
        <v>0</v>
      </c>
      <c r="X562" s="8" t="n">
        <f aca="false">+[3]data1rev!V561</f>
        <v>0</v>
      </c>
      <c r="Y562" s="8" t="n">
        <f aca="false">+[3]data1rev!W561</f>
        <v>0</v>
      </c>
      <c r="Z562" s="8" t="n">
        <f aca="false">+[3]data1rev!X561</f>
        <v>0</v>
      </c>
      <c r="AA562" s="8" t="n">
        <f aca="false">+[3]data1rev!Y561</f>
        <v>0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1"/>
      <c r="AL562" s="1" t="e">
        <f aca="false">SUMPRODUCT(B562:AJ562,PVCapPrice)</f>
        <v>#DIV/0!</v>
      </c>
      <c r="AM562" s="1"/>
      <c r="AN562" s="1"/>
      <c r="AO562" s="1"/>
      <c r="AP562" s="1"/>
      <c r="AQ562" s="1"/>
    </row>
    <row r="563" customFormat="false" ht="11.25" hidden="false" customHeight="false" outlineLevel="0" collapsed="false">
      <c r="A563" s="1" t="n">
        <v>561</v>
      </c>
      <c r="B563" s="16"/>
      <c r="C563" s="8" t="n">
        <f aca="false">+[3]data1rev!A562</f>
        <v>21687.04</v>
      </c>
      <c r="D563" s="8" t="n">
        <f aca="false">+[3]data1rev!B562</f>
        <v>15575.226</v>
      </c>
      <c r="E563" s="8" t="n">
        <f aca="false">+[3]data1rev!C562</f>
        <v>13222.39</v>
      </c>
      <c r="F563" s="8" t="n">
        <f aca="false">+[3]data1rev!D562</f>
        <v>13061.89</v>
      </c>
      <c r="G563" s="8" t="n">
        <f aca="false">+[3]data1rev!E562</f>
        <v>13061.89</v>
      </c>
      <c r="H563" s="8" t="n">
        <f aca="false">+[3]data1rev!F562</f>
        <v>10821.156</v>
      </c>
      <c r="I563" s="8" t="n">
        <f aca="false">+[3]data1rev!G562</f>
        <v>10791.59</v>
      </c>
      <c r="J563" s="8" t="n">
        <f aca="false">+[3]data1rev!H562</f>
        <v>10791.59</v>
      </c>
      <c r="K563" s="8" t="n">
        <f aca="false">+[3]data1rev!I562</f>
        <v>10791.59</v>
      </c>
      <c r="L563" s="8" t="n">
        <f aca="false">+[3]data1rev!J562</f>
        <v>10821.156</v>
      </c>
      <c r="M563" s="8" t="n">
        <f aca="false">+[3]data1rev!K562</f>
        <v>10791.59</v>
      </c>
      <c r="N563" s="8" t="n">
        <f aca="false">+[3]data1rev!L562</f>
        <v>10791.59</v>
      </c>
      <c r="O563" s="8" t="n">
        <f aca="false">+[3]data1rev!M562</f>
        <v>10275.62</v>
      </c>
      <c r="P563" s="8" t="n">
        <f aca="false">+[3]data1rev!N562</f>
        <v>10129.416</v>
      </c>
      <c r="Q563" s="8" t="n">
        <f aca="false">+[3]data1rev!O562</f>
        <v>10101.74</v>
      </c>
      <c r="R563" s="8" t="n">
        <f aca="false">+[3]data1rev!P562</f>
        <v>0</v>
      </c>
      <c r="S563" s="8" t="n">
        <f aca="false">+[3]data1rev!Q562</f>
        <v>0</v>
      </c>
      <c r="T563" s="8" t="n">
        <f aca="false">+[3]data1rev!R562</f>
        <v>0</v>
      </c>
      <c r="U563" s="8" t="n">
        <f aca="false">+[3]data1rev!S562</f>
        <v>0</v>
      </c>
      <c r="V563" s="8" t="n">
        <f aca="false">+[3]data1rev!T562</f>
        <v>0</v>
      </c>
      <c r="W563" s="8" t="n">
        <f aca="false">+[3]data1rev!U562</f>
        <v>0</v>
      </c>
      <c r="X563" s="8" t="n">
        <f aca="false">+[3]data1rev!V562</f>
        <v>0</v>
      </c>
      <c r="Y563" s="8" t="n">
        <f aca="false">+[3]data1rev!W562</f>
        <v>0</v>
      </c>
      <c r="Z563" s="8" t="n">
        <f aca="false">+[3]data1rev!X562</f>
        <v>0</v>
      </c>
      <c r="AA563" s="8" t="n">
        <f aca="false">+[3]data1rev!Y562</f>
        <v>0</v>
      </c>
      <c r="AB563" s="9"/>
      <c r="AC563" s="9"/>
      <c r="AD563" s="9"/>
      <c r="AE563" s="9"/>
      <c r="AF563" s="9"/>
      <c r="AG563" s="9"/>
      <c r="AH563" s="9"/>
      <c r="AI563" s="9"/>
      <c r="AJ563" s="9"/>
      <c r="AK563" s="1"/>
      <c r="AL563" s="1" t="e">
        <f aca="false">SUMPRODUCT(B563:AJ563,PVCapPrice)</f>
        <v>#DIV/0!</v>
      </c>
      <c r="AM563" s="1"/>
      <c r="AN563" s="1"/>
      <c r="AO563" s="1"/>
      <c r="AP563" s="1"/>
      <c r="AQ563" s="1"/>
    </row>
    <row r="564" customFormat="false" ht="11.25" hidden="false" customHeight="false" outlineLevel="0" collapsed="false">
      <c r="A564" s="1" t="n">
        <v>562</v>
      </c>
      <c r="B564" s="16"/>
      <c r="C564" s="8" t="n">
        <f aca="false">+[3]data1rev!A563</f>
        <v>21687.04</v>
      </c>
      <c r="D564" s="8" t="n">
        <f aca="false">+[3]data1rev!B563</f>
        <v>15575.226</v>
      </c>
      <c r="E564" s="8" t="n">
        <f aca="false">+[3]data1rev!C563</f>
        <v>13222.39</v>
      </c>
      <c r="F564" s="8" t="n">
        <f aca="false">+[3]data1rev!D563</f>
        <v>13061.89</v>
      </c>
      <c r="G564" s="8" t="n">
        <f aca="false">+[3]data1rev!E563</f>
        <v>13061.89</v>
      </c>
      <c r="H564" s="8" t="n">
        <f aca="false">+[3]data1rev!F563</f>
        <v>10821.156</v>
      </c>
      <c r="I564" s="8" t="n">
        <f aca="false">+[3]data1rev!G563</f>
        <v>10791.59</v>
      </c>
      <c r="J564" s="8" t="n">
        <f aca="false">+[3]data1rev!H563</f>
        <v>10791.59</v>
      </c>
      <c r="K564" s="8" t="n">
        <f aca="false">+[3]data1rev!I563</f>
        <v>10791.59</v>
      </c>
      <c r="L564" s="8" t="n">
        <f aca="false">+[3]data1rev!J563</f>
        <v>10821.156</v>
      </c>
      <c r="M564" s="8" t="n">
        <f aca="false">+[3]data1rev!K563</f>
        <v>10791.59</v>
      </c>
      <c r="N564" s="8" t="n">
        <f aca="false">+[3]data1rev!L563</f>
        <v>10791.59</v>
      </c>
      <c r="O564" s="8" t="n">
        <f aca="false">+[3]data1rev!M563</f>
        <v>10275.62</v>
      </c>
      <c r="P564" s="8" t="n">
        <f aca="false">+[3]data1rev!N563</f>
        <v>10129.416</v>
      </c>
      <c r="Q564" s="8" t="n">
        <f aca="false">+[3]data1rev!O563</f>
        <v>10101.74</v>
      </c>
      <c r="R564" s="8" t="n">
        <f aca="false">+[3]data1rev!P563</f>
        <v>0</v>
      </c>
      <c r="S564" s="8" t="n">
        <f aca="false">+[3]data1rev!Q563</f>
        <v>0</v>
      </c>
      <c r="T564" s="8" t="n">
        <f aca="false">+[3]data1rev!R563</f>
        <v>0</v>
      </c>
      <c r="U564" s="8" t="n">
        <f aca="false">+[3]data1rev!S563</f>
        <v>0</v>
      </c>
      <c r="V564" s="8" t="n">
        <f aca="false">+[3]data1rev!T563</f>
        <v>0</v>
      </c>
      <c r="W564" s="8" t="n">
        <f aca="false">+[3]data1rev!U563</f>
        <v>0</v>
      </c>
      <c r="X564" s="8" t="n">
        <f aca="false">+[3]data1rev!V563</f>
        <v>0</v>
      </c>
      <c r="Y564" s="8" t="n">
        <f aca="false">+[3]data1rev!W563</f>
        <v>0</v>
      </c>
      <c r="Z564" s="8" t="n">
        <f aca="false">+[3]data1rev!X563</f>
        <v>0</v>
      </c>
      <c r="AA564" s="8" t="n">
        <f aca="false">+[3]data1rev!Y563</f>
        <v>0</v>
      </c>
      <c r="AB564" s="9"/>
      <c r="AC564" s="9"/>
      <c r="AD564" s="9"/>
      <c r="AE564" s="9"/>
      <c r="AF564" s="9"/>
      <c r="AG564" s="9"/>
      <c r="AH564" s="9"/>
      <c r="AI564" s="9"/>
      <c r="AJ564" s="9"/>
      <c r="AK564" s="1"/>
      <c r="AL564" s="1" t="e">
        <f aca="false">SUMPRODUCT(B564:AJ564,PVCapPrice)</f>
        <v>#DIV/0!</v>
      </c>
      <c r="AM564" s="1"/>
      <c r="AN564" s="1"/>
      <c r="AO564" s="1"/>
      <c r="AP564" s="1"/>
      <c r="AQ564" s="1"/>
    </row>
    <row r="565" customFormat="false" ht="11.25" hidden="false" customHeight="false" outlineLevel="0" collapsed="false">
      <c r="A565" s="1" t="n">
        <v>563</v>
      </c>
      <c r="B565" s="16"/>
      <c r="C565" s="8" t="n">
        <f aca="false">+[3]data1rev!A564</f>
        <v>21687.04</v>
      </c>
      <c r="D565" s="8" t="n">
        <f aca="false">+[3]data1rev!B564</f>
        <v>15575.226</v>
      </c>
      <c r="E565" s="8" t="n">
        <f aca="false">+[3]data1rev!C564</f>
        <v>13222.39</v>
      </c>
      <c r="F565" s="8" t="n">
        <f aca="false">+[3]data1rev!D564</f>
        <v>13061.89</v>
      </c>
      <c r="G565" s="8" t="n">
        <f aca="false">+[3]data1rev!E564</f>
        <v>13061.89</v>
      </c>
      <c r="H565" s="8" t="n">
        <f aca="false">+[3]data1rev!F564</f>
        <v>10821.156</v>
      </c>
      <c r="I565" s="8" t="n">
        <f aca="false">+[3]data1rev!G564</f>
        <v>10791.59</v>
      </c>
      <c r="J565" s="8" t="n">
        <f aca="false">+[3]data1rev!H564</f>
        <v>10791.59</v>
      </c>
      <c r="K565" s="8" t="n">
        <f aca="false">+[3]data1rev!I564</f>
        <v>10791.59</v>
      </c>
      <c r="L565" s="8" t="n">
        <f aca="false">+[3]data1rev!J564</f>
        <v>10821.156</v>
      </c>
      <c r="M565" s="8" t="n">
        <f aca="false">+[3]data1rev!K564</f>
        <v>10791.59</v>
      </c>
      <c r="N565" s="8" t="n">
        <f aca="false">+[3]data1rev!L564</f>
        <v>10791.59</v>
      </c>
      <c r="O565" s="8" t="n">
        <f aca="false">+[3]data1rev!M564</f>
        <v>10275.62</v>
      </c>
      <c r="P565" s="8" t="n">
        <f aca="false">+[3]data1rev!N564</f>
        <v>10129.416</v>
      </c>
      <c r="Q565" s="8" t="n">
        <f aca="false">+[3]data1rev!O564</f>
        <v>10101.74</v>
      </c>
      <c r="R565" s="8" t="n">
        <f aca="false">+[3]data1rev!P564</f>
        <v>0</v>
      </c>
      <c r="S565" s="8" t="n">
        <f aca="false">+[3]data1rev!Q564</f>
        <v>0</v>
      </c>
      <c r="T565" s="8" t="n">
        <f aca="false">+[3]data1rev!R564</f>
        <v>0</v>
      </c>
      <c r="U565" s="8" t="n">
        <f aca="false">+[3]data1rev!S564</f>
        <v>0</v>
      </c>
      <c r="V565" s="8" t="n">
        <f aca="false">+[3]data1rev!T564</f>
        <v>0</v>
      </c>
      <c r="W565" s="8" t="n">
        <f aca="false">+[3]data1rev!U564</f>
        <v>0</v>
      </c>
      <c r="X565" s="8" t="n">
        <f aca="false">+[3]data1rev!V564</f>
        <v>0</v>
      </c>
      <c r="Y565" s="8" t="n">
        <f aca="false">+[3]data1rev!W564</f>
        <v>0</v>
      </c>
      <c r="Z565" s="8" t="n">
        <f aca="false">+[3]data1rev!X564</f>
        <v>0</v>
      </c>
      <c r="AA565" s="8" t="n">
        <f aca="false">+[3]data1rev!Y564</f>
        <v>0</v>
      </c>
      <c r="AB565" s="9"/>
      <c r="AC565" s="9"/>
      <c r="AD565" s="9"/>
      <c r="AE565" s="9"/>
      <c r="AF565" s="9"/>
      <c r="AG565" s="9"/>
      <c r="AH565" s="9"/>
      <c r="AI565" s="9"/>
      <c r="AJ565" s="9"/>
      <c r="AK565" s="1"/>
      <c r="AL565" s="1" t="e">
        <f aca="false">SUMPRODUCT(B565:AJ565,PVCapPrice)</f>
        <v>#DIV/0!</v>
      </c>
      <c r="AM565" s="1"/>
      <c r="AN565" s="1"/>
      <c r="AO565" s="1"/>
      <c r="AP565" s="1"/>
      <c r="AQ565" s="1"/>
    </row>
    <row r="566" customFormat="false" ht="11.25" hidden="false" customHeight="false" outlineLevel="0" collapsed="false">
      <c r="A566" s="1" t="n">
        <v>564</v>
      </c>
      <c r="B566" s="16"/>
      <c r="C566" s="8" t="n">
        <f aca="false">+[3]data1rev!A565</f>
        <v>21687.04</v>
      </c>
      <c r="D566" s="8" t="n">
        <f aca="false">+[3]data1rev!B565</f>
        <v>15575.226</v>
      </c>
      <c r="E566" s="8" t="n">
        <f aca="false">+[3]data1rev!C565</f>
        <v>13222.39</v>
      </c>
      <c r="F566" s="8" t="n">
        <f aca="false">+[3]data1rev!D565</f>
        <v>13061.89</v>
      </c>
      <c r="G566" s="8" t="n">
        <f aca="false">+[3]data1rev!E565</f>
        <v>13061.89</v>
      </c>
      <c r="H566" s="8" t="n">
        <f aca="false">+[3]data1rev!F565</f>
        <v>10821.156</v>
      </c>
      <c r="I566" s="8" t="n">
        <f aca="false">+[3]data1rev!G565</f>
        <v>10791.59</v>
      </c>
      <c r="J566" s="8" t="n">
        <f aca="false">+[3]data1rev!H565</f>
        <v>10791.59</v>
      </c>
      <c r="K566" s="8" t="n">
        <f aca="false">+[3]data1rev!I565</f>
        <v>10791.59</v>
      </c>
      <c r="L566" s="8" t="n">
        <f aca="false">+[3]data1rev!J565</f>
        <v>10821.156</v>
      </c>
      <c r="M566" s="8" t="n">
        <f aca="false">+[3]data1rev!K565</f>
        <v>10791.59</v>
      </c>
      <c r="N566" s="8" t="n">
        <f aca="false">+[3]data1rev!L565</f>
        <v>10791.59</v>
      </c>
      <c r="O566" s="8" t="n">
        <f aca="false">+[3]data1rev!M565</f>
        <v>10275.62</v>
      </c>
      <c r="P566" s="8" t="n">
        <f aca="false">+[3]data1rev!N565</f>
        <v>10129.416</v>
      </c>
      <c r="Q566" s="8" t="n">
        <f aca="false">+[3]data1rev!O565</f>
        <v>10101.74</v>
      </c>
      <c r="R566" s="8" t="n">
        <f aca="false">+[3]data1rev!P565</f>
        <v>0</v>
      </c>
      <c r="S566" s="8" t="n">
        <f aca="false">+[3]data1rev!Q565</f>
        <v>0</v>
      </c>
      <c r="T566" s="8" t="n">
        <f aca="false">+[3]data1rev!R565</f>
        <v>0</v>
      </c>
      <c r="U566" s="8" t="n">
        <f aca="false">+[3]data1rev!S565</f>
        <v>0</v>
      </c>
      <c r="V566" s="8" t="n">
        <f aca="false">+[3]data1rev!T565</f>
        <v>0</v>
      </c>
      <c r="W566" s="8" t="n">
        <f aca="false">+[3]data1rev!U565</f>
        <v>0</v>
      </c>
      <c r="X566" s="8" t="n">
        <f aca="false">+[3]data1rev!V565</f>
        <v>0</v>
      </c>
      <c r="Y566" s="8" t="n">
        <f aca="false">+[3]data1rev!W565</f>
        <v>0</v>
      </c>
      <c r="Z566" s="8" t="n">
        <f aca="false">+[3]data1rev!X565</f>
        <v>0</v>
      </c>
      <c r="AA566" s="8" t="n">
        <f aca="false">+[3]data1rev!Y565</f>
        <v>0</v>
      </c>
      <c r="AB566" s="9"/>
      <c r="AC566" s="9"/>
      <c r="AD566" s="9"/>
      <c r="AE566" s="9"/>
      <c r="AF566" s="9"/>
      <c r="AG566" s="9"/>
      <c r="AH566" s="9"/>
      <c r="AI566" s="9"/>
      <c r="AJ566" s="9"/>
      <c r="AK566" s="1"/>
      <c r="AL566" s="1" t="e">
        <f aca="false">SUMPRODUCT(B566:AJ566,PVCapPrice)</f>
        <v>#DIV/0!</v>
      </c>
      <c r="AM566" s="1"/>
      <c r="AN566" s="1"/>
      <c r="AO566" s="1"/>
      <c r="AP566" s="1"/>
      <c r="AQ566" s="1"/>
    </row>
    <row r="567" customFormat="false" ht="11.25" hidden="false" customHeight="false" outlineLevel="0" collapsed="false">
      <c r="A567" s="1" t="n">
        <v>565</v>
      </c>
      <c r="B567" s="16"/>
      <c r="C567" s="8" t="n">
        <f aca="false">+[3]data1rev!A566</f>
        <v>21687.04</v>
      </c>
      <c r="D567" s="8" t="n">
        <f aca="false">+[3]data1rev!B566</f>
        <v>15575.226</v>
      </c>
      <c r="E567" s="8" t="n">
        <f aca="false">+[3]data1rev!C566</f>
        <v>13222.39</v>
      </c>
      <c r="F567" s="8" t="n">
        <f aca="false">+[3]data1rev!D566</f>
        <v>13061.89</v>
      </c>
      <c r="G567" s="8" t="n">
        <f aca="false">+[3]data1rev!E566</f>
        <v>13061.89</v>
      </c>
      <c r="H567" s="8" t="n">
        <f aca="false">+[3]data1rev!F566</f>
        <v>10821.156</v>
      </c>
      <c r="I567" s="8" t="n">
        <f aca="false">+[3]data1rev!G566</f>
        <v>10791.59</v>
      </c>
      <c r="J567" s="8" t="n">
        <f aca="false">+[3]data1rev!H566</f>
        <v>10791.59</v>
      </c>
      <c r="K567" s="8" t="n">
        <f aca="false">+[3]data1rev!I566</f>
        <v>10791.59</v>
      </c>
      <c r="L567" s="8" t="n">
        <f aca="false">+[3]data1rev!J566</f>
        <v>10821.156</v>
      </c>
      <c r="M567" s="8" t="n">
        <f aca="false">+[3]data1rev!K566</f>
        <v>10791.59</v>
      </c>
      <c r="N567" s="8" t="n">
        <f aca="false">+[3]data1rev!L566</f>
        <v>10791.59</v>
      </c>
      <c r="O567" s="8" t="n">
        <f aca="false">+[3]data1rev!M566</f>
        <v>10275.62</v>
      </c>
      <c r="P567" s="8" t="n">
        <f aca="false">+[3]data1rev!N566</f>
        <v>10129.416</v>
      </c>
      <c r="Q567" s="8" t="n">
        <f aca="false">+[3]data1rev!O566</f>
        <v>10101.74</v>
      </c>
      <c r="R567" s="8" t="n">
        <f aca="false">+[3]data1rev!P566</f>
        <v>0</v>
      </c>
      <c r="S567" s="8" t="n">
        <f aca="false">+[3]data1rev!Q566</f>
        <v>0</v>
      </c>
      <c r="T567" s="8" t="n">
        <f aca="false">+[3]data1rev!R566</f>
        <v>0</v>
      </c>
      <c r="U567" s="8" t="n">
        <f aca="false">+[3]data1rev!S566</f>
        <v>0</v>
      </c>
      <c r="V567" s="8" t="n">
        <f aca="false">+[3]data1rev!T566</f>
        <v>0</v>
      </c>
      <c r="W567" s="8" t="n">
        <f aca="false">+[3]data1rev!U566</f>
        <v>0</v>
      </c>
      <c r="X567" s="8" t="n">
        <f aca="false">+[3]data1rev!V566</f>
        <v>0</v>
      </c>
      <c r="Y567" s="8" t="n">
        <f aca="false">+[3]data1rev!W566</f>
        <v>0</v>
      </c>
      <c r="Z567" s="8" t="n">
        <f aca="false">+[3]data1rev!X566</f>
        <v>0</v>
      </c>
      <c r="AA567" s="8" t="n">
        <f aca="false">+[3]data1rev!Y566</f>
        <v>0</v>
      </c>
      <c r="AB567" s="9"/>
      <c r="AC567" s="9"/>
      <c r="AD567" s="9"/>
      <c r="AE567" s="9"/>
      <c r="AF567" s="9"/>
      <c r="AG567" s="9"/>
      <c r="AH567" s="9"/>
      <c r="AI567" s="9"/>
      <c r="AJ567" s="9"/>
      <c r="AK567" s="1"/>
      <c r="AL567" s="1" t="e">
        <f aca="false">SUMPRODUCT(B567:AJ567,PVCapPrice)</f>
        <v>#DIV/0!</v>
      </c>
      <c r="AM567" s="1"/>
      <c r="AN567" s="1"/>
      <c r="AO567" s="1"/>
      <c r="AP567" s="1"/>
      <c r="AQ567" s="1"/>
    </row>
    <row r="568" customFormat="false" ht="11.25" hidden="false" customHeight="false" outlineLevel="0" collapsed="false">
      <c r="A568" s="1" t="n">
        <v>566</v>
      </c>
      <c r="B568" s="16"/>
      <c r="C568" s="8" t="n">
        <f aca="false">+[3]data1rev!A567</f>
        <v>21687.04</v>
      </c>
      <c r="D568" s="8" t="n">
        <f aca="false">+[3]data1rev!B567</f>
        <v>15575.226</v>
      </c>
      <c r="E568" s="8" t="n">
        <f aca="false">+[3]data1rev!C567</f>
        <v>13222.39</v>
      </c>
      <c r="F568" s="8" t="n">
        <f aca="false">+[3]data1rev!D567</f>
        <v>13061.89</v>
      </c>
      <c r="G568" s="8" t="n">
        <f aca="false">+[3]data1rev!E567</f>
        <v>13061.89</v>
      </c>
      <c r="H568" s="8" t="n">
        <f aca="false">+[3]data1rev!F567</f>
        <v>10821.156</v>
      </c>
      <c r="I568" s="8" t="n">
        <f aca="false">+[3]data1rev!G567</f>
        <v>10791.59</v>
      </c>
      <c r="J568" s="8" t="n">
        <f aca="false">+[3]data1rev!H567</f>
        <v>10791.59</v>
      </c>
      <c r="K568" s="8" t="n">
        <f aca="false">+[3]data1rev!I567</f>
        <v>10791.59</v>
      </c>
      <c r="L568" s="8" t="n">
        <f aca="false">+[3]data1rev!J567</f>
        <v>10821.156</v>
      </c>
      <c r="M568" s="8" t="n">
        <f aca="false">+[3]data1rev!K567</f>
        <v>10791.59</v>
      </c>
      <c r="N568" s="8" t="n">
        <f aca="false">+[3]data1rev!L567</f>
        <v>10791.59</v>
      </c>
      <c r="O568" s="8" t="n">
        <f aca="false">+[3]data1rev!M567</f>
        <v>10275.62</v>
      </c>
      <c r="P568" s="8" t="n">
        <f aca="false">+[3]data1rev!N567</f>
        <v>10129.416</v>
      </c>
      <c r="Q568" s="8" t="n">
        <f aca="false">+[3]data1rev!O567</f>
        <v>10101.74</v>
      </c>
      <c r="R568" s="8" t="n">
        <f aca="false">+[3]data1rev!P567</f>
        <v>0</v>
      </c>
      <c r="S568" s="8" t="n">
        <f aca="false">+[3]data1rev!Q567</f>
        <v>0</v>
      </c>
      <c r="T568" s="8" t="n">
        <f aca="false">+[3]data1rev!R567</f>
        <v>0</v>
      </c>
      <c r="U568" s="8" t="n">
        <f aca="false">+[3]data1rev!S567</f>
        <v>0</v>
      </c>
      <c r="V568" s="8" t="n">
        <f aca="false">+[3]data1rev!T567</f>
        <v>0</v>
      </c>
      <c r="W568" s="8" t="n">
        <f aca="false">+[3]data1rev!U567</f>
        <v>0</v>
      </c>
      <c r="X568" s="8" t="n">
        <f aca="false">+[3]data1rev!V567</f>
        <v>0</v>
      </c>
      <c r="Y568" s="8" t="n">
        <f aca="false">+[3]data1rev!W567</f>
        <v>0</v>
      </c>
      <c r="Z568" s="8" t="n">
        <f aca="false">+[3]data1rev!X567</f>
        <v>0</v>
      </c>
      <c r="AA568" s="8" t="n">
        <f aca="false">+[3]data1rev!Y567</f>
        <v>0</v>
      </c>
      <c r="AB568" s="9"/>
      <c r="AC568" s="9"/>
      <c r="AD568" s="9"/>
      <c r="AE568" s="9"/>
      <c r="AF568" s="9"/>
      <c r="AG568" s="9"/>
      <c r="AH568" s="9"/>
      <c r="AI568" s="9"/>
      <c r="AJ568" s="9"/>
      <c r="AK568" s="1"/>
      <c r="AL568" s="1" t="e">
        <f aca="false">SUMPRODUCT(B568:AJ568,PVCapPrice)</f>
        <v>#DIV/0!</v>
      </c>
      <c r="AM568" s="1"/>
      <c r="AN568" s="1"/>
      <c r="AO568" s="1"/>
      <c r="AP568" s="1"/>
      <c r="AQ568" s="1"/>
    </row>
    <row r="569" customFormat="false" ht="11.25" hidden="false" customHeight="false" outlineLevel="0" collapsed="false">
      <c r="A569" s="1" t="n">
        <v>567</v>
      </c>
      <c r="B569" s="16"/>
      <c r="C569" s="8" t="n">
        <f aca="false">+[3]data1rev!A568</f>
        <v>21687.04</v>
      </c>
      <c r="D569" s="8" t="n">
        <f aca="false">+[3]data1rev!B568</f>
        <v>15575.226</v>
      </c>
      <c r="E569" s="8" t="n">
        <f aca="false">+[3]data1rev!C568</f>
        <v>13222.39</v>
      </c>
      <c r="F569" s="8" t="n">
        <f aca="false">+[3]data1rev!D568</f>
        <v>13061.89</v>
      </c>
      <c r="G569" s="8" t="n">
        <f aca="false">+[3]data1rev!E568</f>
        <v>13061.89</v>
      </c>
      <c r="H569" s="8" t="n">
        <f aca="false">+[3]data1rev!F568</f>
        <v>10821.156</v>
      </c>
      <c r="I569" s="8" t="n">
        <f aca="false">+[3]data1rev!G568</f>
        <v>10791.59</v>
      </c>
      <c r="J569" s="8" t="n">
        <f aca="false">+[3]data1rev!H568</f>
        <v>10791.59</v>
      </c>
      <c r="K569" s="8" t="n">
        <f aca="false">+[3]data1rev!I568</f>
        <v>10791.59</v>
      </c>
      <c r="L569" s="8" t="n">
        <f aca="false">+[3]data1rev!J568</f>
        <v>10821.156</v>
      </c>
      <c r="M569" s="8" t="n">
        <f aca="false">+[3]data1rev!K568</f>
        <v>10791.59</v>
      </c>
      <c r="N569" s="8" t="n">
        <f aca="false">+[3]data1rev!L568</f>
        <v>10791.59</v>
      </c>
      <c r="O569" s="8" t="n">
        <f aca="false">+[3]data1rev!M568</f>
        <v>10275.62</v>
      </c>
      <c r="P569" s="8" t="n">
        <f aca="false">+[3]data1rev!N568</f>
        <v>10129.416</v>
      </c>
      <c r="Q569" s="8" t="n">
        <f aca="false">+[3]data1rev!O568</f>
        <v>10101.74</v>
      </c>
      <c r="R569" s="8" t="n">
        <f aca="false">+[3]data1rev!P568</f>
        <v>0</v>
      </c>
      <c r="S569" s="8" t="n">
        <f aca="false">+[3]data1rev!Q568</f>
        <v>0</v>
      </c>
      <c r="T569" s="8" t="n">
        <f aca="false">+[3]data1rev!R568</f>
        <v>0</v>
      </c>
      <c r="U569" s="8" t="n">
        <f aca="false">+[3]data1rev!S568</f>
        <v>0</v>
      </c>
      <c r="V569" s="8" t="n">
        <f aca="false">+[3]data1rev!T568</f>
        <v>0</v>
      </c>
      <c r="W569" s="8" t="n">
        <f aca="false">+[3]data1rev!U568</f>
        <v>0</v>
      </c>
      <c r="X569" s="8" t="n">
        <f aca="false">+[3]data1rev!V568</f>
        <v>0</v>
      </c>
      <c r="Y569" s="8" t="n">
        <f aca="false">+[3]data1rev!W568</f>
        <v>0</v>
      </c>
      <c r="Z569" s="8" t="n">
        <f aca="false">+[3]data1rev!X568</f>
        <v>0</v>
      </c>
      <c r="AA569" s="8" t="n">
        <f aca="false">+[3]data1rev!Y568</f>
        <v>0</v>
      </c>
      <c r="AB569" s="9"/>
      <c r="AC569" s="9"/>
      <c r="AD569" s="9"/>
      <c r="AE569" s="9"/>
      <c r="AF569" s="9"/>
      <c r="AG569" s="9"/>
      <c r="AH569" s="9"/>
      <c r="AI569" s="9"/>
      <c r="AJ569" s="9"/>
      <c r="AK569" s="1"/>
      <c r="AL569" s="1" t="e">
        <f aca="false">SUMPRODUCT(B569:AJ569,PVCapPrice)</f>
        <v>#DIV/0!</v>
      </c>
      <c r="AM569" s="1"/>
      <c r="AN569" s="1"/>
      <c r="AO569" s="1"/>
      <c r="AP569" s="1"/>
      <c r="AQ569" s="1"/>
    </row>
    <row r="570" customFormat="false" ht="11.25" hidden="false" customHeight="false" outlineLevel="0" collapsed="false">
      <c r="A570" s="1" t="n">
        <v>568</v>
      </c>
      <c r="B570" s="16"/>
      <c r="C570" s="8" t="n">
        <f aca="false">+[3]data1rev!A569</f>
        <v>21687.04</v>
      </c>
      <c r="D570" s="8" t="n">
        <f aca="false">+[3]data1rev!B569</f>
        <v>15575.226</v>
      </c>
      <c r="E570" s="8" t="n">
        <f aca="false">+[3]data1rev!C569</f>
        <v>13222.39</v>
      </c>
      <c r="F570" s="8" t="n">
        <f aca="false">+[3]data1rev!D569</f>
        <v>13061.89</v>
      </c>
      <c r="G570" s="8" t="n">
        <f aca="false">+[3]data1rev!E569</f>
        <v>13061.89</v>
      </c>
      <c r="H570" s="8" t="n">
        <f aca="false">+[3]data1rev!F569</f>
        <v>10821.156</v>
      </c>
      <c r="I570" s="8" t="n">
        <f aca="false">+[3]data1rev!G569</f>
        <v>10791.59</v>
      </c>
      <c r="J570" s="8" t="n">
        <f aca="false">+[3]data1rev!H569</f>
        <v>10791.59</v>
      </c>
      <c r="K570" s="8" t="n">
        <f aca="false">+[3]data1rev!I569</f>
        <v>10791.59</v>
      </c>
      <c r="L570" s="8" t="n">
        <f aca="false">+[3]data1rev!J569</f>
        <v>10821.156</v>
      </c>
      <c r="M570" s="8" t="n">
        <f aca="false">+[3]data1rev!K569</f>
        <v>10791.59</v>
      </c>
      <c r="N570" s="8" t="n">
        <f aca="false">+[3]data1rev!L569</f>
        <v>10791.59</v>
      </c>
      <c r="O570" s="8" t="n">
        <f aca="false">+[3]data1rev!M569</f>
        <v>10275.62</v>
      </c>
      <c r="P570" s="8" t="n">
        <f aca="false">+[3]data1rev!N569</f>
        <v>10129.416</v>
      </c>
      <c r="Q570" s="8" t="n">
        <f aca="false">+[3]data1rev!O569</f>
        <v>10101.74</v>
      </c>
      <c r="R570" s="8" t="n">
        <f aca="false">+[3]data1rev!P569</f>
        <v>0</v>
      </c>
      <c r="S570" s="8" t="n">
        <f aca="false">+[3]data1rev!Q569</f>
        <v>0</v>
      </c>
      <c r="T570" s="8" t="n">
        <f aca="false">+[3]data1rev!R569</f>
        <v>0</v>
      </c>
      <c r="U570" s="8" t="n">
        <f aca="false">+[3]data1rev!S569</f>
        <v>0</v>
      </c>
      <c r="V570" s="8" t="n">
        <f aca="false">+[3]data1rev!T569</f>
        <v>0</v>
      </c>
      <c r="W570" s="8" t="n">
        <f aca="false">+[3]data1rev!U569</f>
        <v>0</v>
      </c>
      <c r="X570" s="8" t="n">
        <f aca="false">+[3]data1rev!V569</f>
        <v>0</v>
      </c>
      <c r="Y570" s="8" t="n">
        <f aca="false">+[3]data1rev!W569</f>
        <v>0</v>
      </c>
      <c r="Z570" s="8" t="n">
        <f aca="false">+[3]data1rev!X569</f>
        <v>0</v>
      </c>
      <c r="AA570" s="8" t="n">
        <f aca="false">+[3]data1rev!Y569</f>
        <v>0</v>
      </c>
      <c r="AB570" s="9"/>
      <c r="AC570" s="9"/>
      <c r="AD570" s="9"/>
      <c r="AE570" s="9"/>
      <c r="AF570" s="9"/>
      <c r="AG570" s="9"/>
      <c r="AH570" s="9"/>
      <c r="AI570" s="9"/>
      <c r="AJ570" s="9"/>
      <c r="AK570" s="1"/>
      <c r="AL570" s="1" t="e">
        <f aca="false">SUMPRODUCT(B570:AJ570,PVCapPrice)</f>
        <v>#DIV/0!</v>
      </c>
      <c r="AM570" s="1"/>
      <c r="AN570" s="1"/>
      <c r="AO570" s="1"/>
      <c r="AP570" s="1"/>
      <c r="AQ570" s="1"/>
    </row>
    <row r="571" customFormat="false" ht="11.25" hidden="false" customHeight="false" outlineLevel="0" collapsed="false">
      <c r="A571" s="1" t="n">
        <v>569</v>
      </c>
      <c r="B571" s="16"/>
      <c r="C571" s="8" t="n">
        <f aca="false">+[3]data1rev!A570</f>
        <v>21687.04</v>
      </c>
      <c r="D571" s="8" t="n">
        <f aca="false">+[3]data1rev!B570</f>
        <v>15575.226</v>
      </c>
      <c r="E571" s="8" t="n">
        <f aca="false">+[3]data1rev!C570</f>
        <v>13222.39</v>
      </c>
      <c r="F571" s="8" t="n">
        <f aca="false">+[3]data1rev!D570</f>
        <v>13061.89</v>
      </c>
      <c r="G571" s="8" t="n">
        <f aca="false">+[3]data1rev!E570</f>
        <v>13061.89</v>
      </c>
      <c r="H571" s="8" t="n">
        <f aca="false">+[3]data1rev!F570</f>
        <v>10821.156</v>
      </c>
      <c r="I571" s="8" t="n">
        <f aca="false">+[3]data1rev!G570</f>
        <v>10791.59</v>
      </c>
      <c r="J571" s="8" t="n">
        <f aca="false">+[3]data1rev!H570</f>
        <v>10791.59</v>
      </c>
      <c r="K571" s="8" t="n">
        <f aca="false">+[3]data1rev!I570</f>
        <v>10791.59</v>
      </c>
      <c r="L571" s="8" t="n">
        <f aca="false">+[3]data1rev!J570</f>
        <v>10821.156</v>
      </c>
      <c r="M571" s="8" t="n">
        <f aca="false">+[3]data1rev!K570</f>
        <v>10791.59</v>
      </c>
      <c r="N571" s="8" t="n">
        <f aca="false">+[3]data1rev!L570</f>
        <v>10791.59</v>
      </c>
      <c r="O571" s="8" t="n">
        <f aca="false">+[3]data1rev!M570</f>
        <v>10275.62</v>
      </c>
      <c r="P571" s="8" t="n">
        <f aca="false">+[3]data1rev!N570</f>
        <v>10129.416</v>
      </c>
      <c r="Q571" s="8" t="n">
        <f aca="false">+[3]data1rev!O570</f>
        <v>10101.74</v>
      </c>
      <c r="R571" s="8" t="n">
        <f aca="false">+[3]data1rev!P570</f>
        <v>0</v>
      </c>
      <c r="S571" s="8" t="n">
        <f aca="false">+[3]data1rev!Q570</f>
        <v>0</v>
      </c>
      <c r="T571" s="8" t="n">
        <f aca="false">+[3]data1rev!R570</f>
        <v>0</v>
      </c>
      <c r="U571" s="8" t="n">
        <f aca="false">+[3]data1rev!S570</f>
        <v>0</v>
      </c>
      <c r="V571" s="8" t="n">
        <f aca="false">+[3]data1rev!T570</f>
        <v>0</v>
      </c>
      <c r="W571" s="8" t="n">
        <f aca="false">+[3]data1rev!U570</f>
        <v>0</v>
      </c>
      <c r="X571" s="8" t="n">
        <f aca="false">+[3]data1rev!V570</f>
        <v>0</v>
      </c>
      <c r="Y571" s="8" t="n">
        <f aca="false">+[3]data1rev!W570</f>
        <v>0</v>
      </c>
      <c r="Z571" s="8" t="n">
        <f aca="false">+[3]data1rev!X570</f>
        <v>0</v>
      </c>
      <c r="AA571" s="8" t="n">
        <f aca="false">+[3]data1rev!Y570</f>
        <v>0</v>
      </c>
      <c r="AB571" s="9"/>
      <c r="AC571" s="9"/>
      <c r="AD571" s="9"/>
      <c r="AE571" s="9"/>
      <c r="AF571" s="9"/>
      <c r="AG571" s="9"/>
      <c r="AH571" s="9"/>
      <c r="AI571" s="9"/>
      <c r="AJ571" s="9"/>
      <c r="AK571" s="1"/>
      <c r="AL571" s="1" t="e">
        <f aca="false">SUMPRODUCT(B571:AJ571,PVCapPrice)</f>
        <v>#DIV/0!</v>
      </c>
      <c r="AM571" s="1"/>
      <c r="AN571" s="1"/>
      <c r="AO571" s="1"/>
      <c r="AP571" s="1"/>
      <c r="AQ571" s="1"/>
    </row>
    <row r="572" customFormat="false" ht="11.25" hidden="false" customHeight="false" outlineLevel="0" collapsed="false">
      <c r="A572" s="1" t="n">
        <v>570</v>
      </c>
      <c r="B572" s="16"/>
      <c r="C572" s="8" t="n">
        <f aca="false">+[3]data1rev!A571</f>
        <v>21687.04</v>
      </c>
      <c r="D572" s="8" t="n">
        <f aca="false">+[3]data1rev!B571</f>
        <v>15575.226</v>
      </c>
      <c r="E572" s="8" t="n">
        <f aca="false">+[3]data1rev!C571</f>
        <v>13222.39</v>
      </c>
      <c r="F572" s="8" t="n">
        <f aca="false">+[3]data1rev!D571</f>
        <v>13061.89</v>
      </c>
      <c r="G572" s="8" t="n">
        <f aca="false">+[3]data1rev!E571</f>
        <v>13061.89</v>
      </c>
      <c r="H572" s="8" t="n">
        <f aca="false">+[3]data1rev!F571</f>
        <v>10821.156</v>
      </c>
      <c r="I572" s="8" t="n">
        <f aca="false">+[3]data1rev!G571</f>
        <v>10791.59</v>
      </c>
      <c r="J572" s="8" t="n">
        <f aca="false">+[3]data1rev!H571</f>
        <v>10791.59</v>
      </c>
      <c r="K572" s="8" t="n">
        <f aca="false">+[3]data1rev!I571</f>
        <v>10791.59</v>
      </c>
      <c r="L572" s="8" t="n">
        <f aca="false">+[3]data1rev!J571</f>
        <v>10821.156</v>
      </c>
      <c r="M572" s="8" t="n">
        <f aca="false">+[3]data1rev!K571</f>
        <v>10791.59</v>
      </c>
      <c r="N572" s="8" t="n">
        <f aca="false">+[3]data1rev!L571</f>
        <v>10791.59</v>
      </c>
      <c r="O572" s="8" t="n">
        <f aca="false">+[3]data1rev!M571</f>
        <v>10275.62</v>
      </c>
      <c r="P572" s="8" t="n">
        <f aca="false">+[3]data1rev!N571</f>
        <v>10129.416</v>
      </c>
      <c r="Q572" s="8" t="n">
        <f aca="false">+[3]data1rev!O571</f>
        <v>10101.74</v>
      </c>
      <c r="R572" s="8" t="n">
        <f aca="false">+[3]data1rev!P571</f>
        <v>0</v>
      </c>
      <c r="S572" s="8" t="n">
        <f aca="false">+[3]data1rev!Q571</f>
        <v>0</v>
      </c>
      <c r="T572" s="8" t="n">
        <f aca="false">+[3]data1rev!R571</f>
        <v>0</v>
      </c>
      <c r="U572" s="8" t="n">
        <f aca="false">+[3]data1rev!S571</f>
        <v>0</v>
      </c>
      <c r="V572" s="8" t="n">
        <f aca="false">+[3]data1rev!T571</f>
        <v>0</v>
      </c>
      <c r="W572" s="8" t="n">
        <f aca="false">+[3]data1rev!U571</f>
        <v>0</v>
      </c>
      <c r="X572" s="8" t="n">
        <f aca="false">+[3]data1rev!V571</f>
        <v>0</v>
      </c>
      <c r="Y572" s="8" t="n">
        <f aca="false">+[3]data1rev!W571</f>
        <v>0</v>
      </c>
      <c r="Z572" s="8" t="n">
        <f aca="false">+[3]data1rev!X571</f>
        <v>0</v>
      </c>
      <c r="AA572" s="8" t="n">
        <f aca="false">+[3]data1rev!Y571</f>
        <v>0</v>
      </c>
      <c r="AB572" s="9"/>
      <c r="AC572" s="9"/>
      <c r="AD572" s="9"/>
      <c r="AE572" s="9"/>
      <c r="AF572" s="9"/>
      <c r="AG572" s="9"/>
      <c r="AH572" s="9"/>
      <c r="AI572" s="9"/>
      <c r="AJ572" s="9"/>
      <c r="AK572" s="1"/>
      <c r="AL572" s="1" t="e">
        <f aca="false">SUMPRODUCT(B572:AJ572,PVCapPrice)</f>
        <v>#DIV/0!</v>
      </c>
      <c r="AM572" s="1"/>
      <c r="AN572" s="1"/>
      <c r="AO572" s="1"/>
      <c r="AP572" s="1"/>
      <c r="AQ572" s="1"/>
    </row>
    <row r="573" customFormat="false" ht="11.25" hidden="false" customHeight="false" outlineLevel="0" collapsed="false">
      <c r="A573" s="1" t="n">
        <v>571</v>
      </c>
      <c r="B573" s="16"/>
      <c r="C573" s="8" t="n">
        <f aca="false">+[3]data1rev!A572</f>
        <v>21687.04</v>
      </c>
      <c r="D573" s="8" t="n">
        <f aca="false">+[3]data1rev!B572</f>
        <v>15575.226</v>
      </c>
      <c r="E573" s="8" t="n">
        <f aca="false">+[3]data1rev!C572</f>
        <v>13222.39</v>
      </c>
      <c r="F573" s="8" t="n">
        <f aca="false">+[3]data1rev!D572</f>
        <v>13061.89</v>
      </c>
      <c r="G573" s="8" t="n">
        <f aca="false">+[3]data1rev!E572</f>
        <v>13061.89</v>
      </c>
      <c r="H573" s="8" t="n">
        <f aca="false">+[3]data1rev!F572</f>
        <v>10821.156</v>
      </c>
      <c r="I573" s="8" t="n">
        <f aca="false">+[3]data1rev!G572</f>
        <v>10791.59</v>
      </c>
      <c r="J573" s="8" t="n">
        <f aca="false">+[3]data1rev!H572</f>
        <v>10791.59</v>
      </c>
      <c r="K573" s="8" t="n">
        <f aca="false">+[3]data1rev!I572</f>
        <v>10791.59</v>
      </c>
      <c r="L573" s="8" t="n">
        <f aca="false">+[3]data1rev!J572</f>
        <v>10821.156</v>
      </c>
      <c r="M573" s="8" t="n">
        <f aca="false">+[3]data1rev!K572</f>
        <v>10791.59</v>
      </c>
      <c r="N573" s="8" t="n">
        <f aca="false">+[3]data1rev!L572</f>
        <v>10791.59</v>
      </c>
      <c r="O573" s="8" t="n">
        <f aca="false">+[3]data1rev!M572</f>
        <v>10275.62</v>
      </c>
      <c r="P573" s="8" t="n">
        <f aca="false">+[3]data1rev!N572</f>
        <v>10129.416</v>
      </c>
      <c r="Q573" s="8" t="n">
        <f aca="false">+[3]data1rev!O572</f>
        <v>10101.74</v>
      </c>
      <c r="R573" s="8" t="n">
        <f aca="false">+[3]data1rev!P572</f>
        <v>0</v>
      </c>
      <c r="S573" s="8" t="n">
        <f aca="false">+[3]data1rev!Q572</f>
        <v>0</v>
      </c>
      <c r="T573" s="8" t="n">
        <f aca="false">+[3]data1rev!R572</f>
        <v>0</v>
      </c>
      <c r="U573" s="8" t="n">
        <f aca="false">+[3]data1rev!S572</f>
        <v>0</v>
      </c>
      <c r="V573" s="8" t="n">
        <f aca="false">+[3]data1rev!T572</f>
        <v>0</v>
      </c>
      <c r="W573" s="8" t="n">
        <f aca="false">+[3]data1rev!U572</f>
        <v>0</v>
      </c>
      <c r="X573" s="8" t="n">
        <f aca="false">+[3]data1rev!V572</f>
        <v>0</v>
      </c>
      <c r="Y573" s="8" t="n">
        <f aca="false">+[3]data1rev!W572</f>
        <v>0</v>
      </c>
      <c r="Z573" s="8" t="n">
        <f aca="false">+[3]data1rev!X572</f>
        <v>0</v>
      </c>
      <c r="AA573" s="8" t="n">
        <f aca="false">+[3]data1rev!Y572</f>
        <v>0</v>
      </c>
      <c r="AB573" s="9"/>
      <c r="AC573" s="9"/>
      <c r="AD573" s="9"/>
      <c r="AE573" s="9"/>
      <c r="AF573" s="9"/>
      <c r="AG573" s="9"/>
      <c r="AH573" s="9"/>
      <c r="AI573" s="9"/>
      <c r="AJ573" s="9"/>
      <c r="AK573" s="1"/>
      <c r="AL573" s="1" t="e">
        <f aca="false">SUMPRODUCT(B573:AJ573,PVCapPrice)</f>
        <v>#DIV/0!</v>
      </c>
      <c r="AM573" s="1"/>
      <c r="AN573" s="1"/>
      <c r="AO573" s="1"/>
      <c r="AP573" s="1"/>
      <c r="AQ573" s="1"/>
    </row>
    <row r="574" customFormat="false" ht="11.25" hidden="false" customHeight="false" outlineLevel="0" collapsed="false">
      <c r="A574" s="1" t="n">
        <v>572</v>
      </c>
      <c r="B574" s="16"/>
      <c r="C574" s="8" t="n">
        <f aca="false">+[3]data1rev!A573</f>
        <v>21687.04</v>
      </c>
      <c r="D574" s="8" t="n">
        <f aca="false">+[3]data1rev!B573</f>
        <v>15575.226</v>
      </c>
      <c r="E574" s="8" t="n">
        <f aca="false">+[3]data1rev!C573</f>
        <v>13222.39</v>
      </c>
      <c r="F574" s="8" t="n">
        <f aca="false">+[3]data1rev!D573</f>
        <v>13061.89</v>
      </c>
      <c r="G574" s="8" t="n">
        <f aca="false">+[3]data1rev!E573</f>
        <v>13061.89</v>
      </c>
      <c r="H574" s="8" t="n">
        <f aca="false">+[3]data1rev!F573</f>
        <v>10821.156</v>
      </c>
      <c r="I574" s="8" t="n">
        <f aca="false">+[3]data1rev!G573</f>
        <v>10791.59</v>
      </c>
      <c r="J574" s="8" t="n">
        <f aca="false">+[3]data1rev!H573</f>
        <v>10791.59</v>
      </c>
      <c r="K574" s="8" t="n">
        <f aca="false">+[3]data1rev!I573</f>
        <v>10791.59</v>
      </c>
      <c r="L574" s="8" t="n">
        <f aca="false">+[3]data1rev!J573</f>
        <v>10821.156</v>
      </c>
      <c r="M574" s="8" t="n">
        <f aca="false">+[3]data1rev!K573</f>
        <v>10791.59</v>
      </c>
      <c r="N574" s="8" t="n">
        <f aca="false">+[3]data1rev!L573</f>
        <v>10791.59</v>
      </c>
      <c r="O574" s="8" t="n">
        <f aca="false">+[3]data1rev!M573</f>
        <v>10275.62</v>
      </c>
      <c r="P574" s="8" t="n">
        <f aca="false">+[3]data1rev!N573</f>
        <v>10129.416</v>
      </c>
      <c r="Q574" s="8" t="n">
        <f aca="false">+[3]data1rev!O573</f>
        <v>10101.74</v>
      </c>
      <c r="R574" s="8" t="n">
        <f aca="false">+[3]data1rev!P573</f>
        <v>0</v>
      </c>
      <c r="S574" s="8" t="n">
        <f aca="false">+[3]data1rev!Q573</f>
        <v>0</v>
      </c>
      <c r="T574" s="8" t="n">
        <f aca="false">+[3]data1rev!R573</f>
        <v>0</v>
      </c>
      <c r="U574" s="8" t="n">
        <f aca="false">+[3]data1rev!S573</f>
        <v>0</v>
      </c>
      <c r="V574" s="8" t="n">
        <f aca="false">+[3]data1rev!T573</f>
        <v>0</v>
      </c>
      <c r="W574" s="8" t="n">
        <f aca="false">+[3]data1rev!U573</f>
        <v>0</v>
      </c>
      <c r="X574" s="8" t="n">
        <f aca="false">+[3]data1rev!V573</f>
        <v>0</v>
      </c>
      <c r="Y574" s="8" t="n">
        <f aca="false">+[3]data1rev!W573</f>
        <v>0</v>
      </c>
      <c r="Z574" s="8" t="n">
        <f aca="false">+[3]data1rev!X573</f>
        <v>0</v>
      </c>
      <c r="AA574" s="8" t="n">
        <f aca="false">+[3]data1rev!Y573</f>
        <v>0</v>
      </c>
      <c r="AB574" s="9"/>
      <c r="AC574" s="9"/>
      <c r="AD574" s="9"/>
      <c r="AE574" s="9"/>
      <c r="AF574" s="9"/>
      <c r="AG574" s="9"/>
      <c r="AH574" s="9"/>
      <c r="AI574" s="9"/>
      <c r="AJ574" s="9"/>
      <c r="AK574" s="1"/>
      <c r="AL574" s="1" t="e">
        <f aca="false">SUMPRODUCT(B574:AJ574,PVCapPrice)</f>
        <v>#DIV/0!</v>
      </c>
      <c r="AM574" s="1"/>
      <c r="AN574" s="1"/>
      <c r="AO574" s="1"/>
      <c r="AP574" s="1"/>
      <c r="AQ574" s="1"/>
    </row>
    <row r="575" customFormat="false" ht="11.25" hidden="false" customHeight="false" outlineLevel="0" collapsed="false">
      <c r="A575" s="1" t="n">
        <v>573</v>
      </c>
      <c r="B575" s="16"/>
      <c r="C575" s="8" t="n">
        <f aca="false">+[3]data1rev!A574</f>
        <v>21687.04</v>
      </c>
      <c r="D575" s="8" t="n">
        <f aca="false">+[3]data1rev!B574</f>
        <v>15575.226</v>
      </c>
      <c r="E575" s="8" t="n">
        <f aca="false">+[3]data1rev!C574</f>
        <v>13222.39</v>
      </c>
      <c r="F575" s="8" t="n">
        <f aca="false">+[3]data1rev!D574</f>
        <v>13061.89</v>
      </c>
      <c r="G575" s="8" t="n">
        <f aca="false">+[3]data1rev!E574</f>
        <v>13061.89</v>
      </c>
      <c r="H575" s="8" t="n">
        <f aca="false">+[3]data1rev!F574</f>
        <v>10821.156</v>
      </c>
      <c r="I575" s="8" t="n">
        <f aca="false">+[3]data1rev!G574</f>
        <v>10791.59</v>
      </c>
      <c r="J575" s="8" t="n">
        <f aca="false">+[3]data1rev!H574</f>
        <v>10791.59</v>
      </c>
      <c r="K575" s="8" t="n">
        <f aca="false">+[3]data1rev!I574</f>
        <v>10791.59</v>
      </c>
      <c r="L575" s="8" t="n">
        <f aca="false">+[3]data1rev!J574</f>
        <v>10821.156</v>
      </c>
      <c r="M575" s="8" t="n">
        <f aca="false">+[3]data1rev!K574</f>
        <v>10791.59</v>
      </c>
      <c r="N575" s="8" t="n">
        <f aca="false">+[3]data1rev!L574</f>
        <v>10791.59</v>
      </c>
      <c r="O575" s="8" t="n">
        <f aca="false">+[3]data1rev!M574</f>
        <v>10275.62</v>
      </c>
      <c r="P575" s="8" t="n">
        <f aca="false">+[3]data1rev!N574</f>
        <v>10129.416</v>
      </c>
      <c r="Q575" s="8" t="n">
        <f aca="false">+[3]data1rev!O574</f>
        <v>10101.74</v>
      </c>
      <c r="R575" s="8" t="n">
        <f aca="false">+[3]data1rev!P574</f>
        <v>0</v>
      </c>
      <c r="S575" s="8" t="n">
        <f aca="false">+[3]data1rev!Q574</f>
        <v>0</v>
      </c>
      <c r="T575" s="8" t="n">
        <f aca="false">+[3]data1rev!R574</f>
        <v>0</v>
      </c>
      <c r="U575" s="8" t="n">
        <f aca="false">+[3]data1rev!S574</f>
        <v>0</v>
      </c>
      <c r="V575" s="8" t="n">
        <f aca="false">+[3]data1rev!T574</f>
        <v>0</v>
      </c>
      <c r="W575" s="8" t="n">
        <f aca="false">+[3]data1rev!U574</f>
        <v>0</v>
      </c>
      <c r="X575" s="8" t="n">
        <f aca="false">+[3]data1rev!V574</f>
        <v>0</v>
      </c>
      <c r="Y575" s="8" t="n">
        <f aca="false">+[3]data1rev!W574</f>
        <v>0</v>
      </c>
      <c r="Z575" s="8" t="n">
        <f aca="false">+[3]data1rev!X574</f>
        <v>0</v>
      </c>
      <c r="AA575" s="8" t="n">
        <f aca="false">+[3]data1rev!Y574</f>
        <v>0</v>
      </c>
      <c r="AB575" s="9"/>
      <c r="AC575" s="9"/>
      <c r="AD575" s="9"/>
      <c r="AE575" s="9"/>
      <c r="AF575" s="9"/>
      <c r="AG575" s="9"/>
      <c r="AH575" s="9"/>
      <c r="AI575" s="9"/>
      <c r="AJ575" s="9"/>
      <c r="AK575" s="1"/>
      <c r="AL575" s="1" t="e">
        <f aca="false">SUMPRODUCT(B575:AJ575,PVCapPrice)</f>
        <v>#DIV/0!</v>
      </c>
      <c r="AM575" s="1"/>
      <c r="AN575" s="1"/>
      <c r="AO575" s="1"/>
      <c r="AP575" s="1"/>
      <c r="AQ575" s="1"/>
    </row>
    <row r="576" customFormat="false" ht="11.25" hidden="false" customHeight="false" outlineLevel="0" collapsed="false">
      <c r="A576" s="1" t="n">
        <v>574</v>
      </c>
      <c r="B576" s="16"/>
      <c r="C576" s="8" t="n">
        <f aca="false">+[3]data1rev!A575</f>
        <v>21687.04</v>
      </c>
      <c r="D576" s="8" t="n">
        <f aca="false">+[3]data1rev!B575</f>
        <v>15575.226</v>
      </c>
      <c r="E576" s="8" t="n">
        <f aca="false">+[3]data1rev!C575</f>
        <v>13222.39</v>
      </c>
      <c r="F576" s="8" t="n">
        <f aca="false">+[3]data1rev!D575</f>
        <v>13061.89</v>
      </c>
      <c r="G576" s="8" t="n">
        <f aca="false">+[3]data1rev!E575</f>
        <v>13061.89</v>
      </c>
      <c r="H576" s="8" t="n">
        <f aca="false">+[3]data1rev!F575</f>
        <v>10821.156</v>
      </c>
      <c r="I576" s="8" t="n">
        <f aca="false">+[3]data1rev!G575</f>
        <v>10791.59</v>
      </c>
      <c r="J576" s="8" t="n">
        <f aca="false">+[3]data1rev!H575</f>
        <v>10791.59</v>
      </c>
      <c r="K576" s="8" t="n">
        <f aca="false">+[3]data1rev!I575</f>
        <v>10791.59</v>
      </c>
      <c r="L576" s="8" t="n">
        <f aca="false">+[3]data1rev!J575</f>
        <v>10821.156</v>
      </c>
      <c r="M576" s="8" t="n">
        <f aca="false">+[3]data1rev!K575</f>
        <v>10791.59</v>
      </c>
      <c r="N576" s="8" t="n">
        <f aca="false">+[3]data1rev!L575</f>
        <v>10791.59</v>
      </c>
      <c r="O576" s="8" t="n">
        <f aca="false">+[3]data1rev!M575</f>
        <v>10275.62</v>
      </c>
      <c r="P576" s="8" t="n">
        <f aca="false">+[3]data1rev!N575</f>
        <v>10129.416</v>
      </c>
      <c r="Q576" s="8" t="n">
        <f aca="false">+[3]data1rev!O575</f>
        <v>10101.74</v>
      </c>
      <c r="R576" s="8" t="n">
        <f aca="false">+[3]data1rev!P575</f>
        <v>0</v>
      </c>
      <c r="S576" s="8" t="n">
        <f aca="false">+[3]data1rev!Q575</f>
        <v>0</v>
      </c>
      <c r="T576" s="8" t="n">
        <f aca="false">+[3]data1rev!R575</f>
        <v>0</v>
      </c>
      <c r="U576" s="8" t="n">
        <f aca="false">+[3]data1rev!S575</f>
        <v>0</v>
      </c>
      <c r="V576" s="8" t="n">
        <f aca="false">+[3]data1rev!T575</f>
        <v>0</v>
      </c>
      <c r="W576" s="8" t="n">
        <f aca="false">+[3]data1rev!U575</f>
        <v>0</v>
      </c>
      <c r="X576" s="8" t="n">
        <f aca="false">+[3]data1rev!V575</f>
        <v>0</v>
      </c>
      <c r="Y576" s="8" t="n">
        <f aca="false">+[3]data1rev!W575</f>
        <v>0</v>
      </c>
      <c r="Z576" s="8" t="n">
        <f aca="false">+[3]data1rev!X575</f>
        <v>0</v>
      </c>
      <c r="AA576" s="8" t="n">
        <f aca="false">+[3]data1rev!Y575</f>
        <v>0</v>
      </c>
      <c r="AB576" s="9"/>
      <c r="AC576" s="9"/>
      <c r="AD576" s="9"/>
      <c r="AE576" s="9"/>
      <c r="AF576" s="9"/>
      <c r="AG576" s="9"/>
      <c r="AH576" s="9"/>
      <c r="AI576" s="9"/>
      <c r="AJ576" s="9"/>
      <c r="AK576" s="1"/>
      <c r="AL576" s="1" t="e">
        <f aca="false">SUMPRODUCT(B576:AJ576,PVCapPrice)</f>
        <v>#DIV/0!</v>
      </c>
      <c r="AM576" s="1"/>
      <c r="AN576" s="1"/>
      <c r="AO576" s="1"/>
      <c r="AP576" s="1"/>
      <c r="AQ576" s="1"/>
    </row>
    <row r="577" customFormat="false" ht="11.25" hidden="false" customHeight="false" outlineLevel="0" collapsed="false">
      <c r="A577" s="1" t="n">
        <v>575</v>
      </c>
      <c r="B577" s="16"/>
      <c r="C577" s="8" t="n">
        <f aca="false">+[3]data1rev!A576</f>
        <v>21687.04</v>
      </c>
      <c r="D577" s="8" t="n">
        <f aca="false">+[3]data1rev!B576</f>
        <v>15575.226</v>
      </c>
      <c r="E577" s="8" t="n">
        <f aca="false">+[3]data1rev!C576</f>
        <v>13222.39</v>
      </c>
      <c r="F577" s="8" t="n">
        <f aca="false">+[3]data1rev!D576</f>
        <v>13061.89</v>
      </c>
      <c r="G577" s="8" t="n">
        <f aca="false">+[3]data1rev!E576</f>
        <v>13061.89</v>
      </c>
      <c r="H577" s="8" t="n">
        <f aca="false">+[3]data1rev!F576</f>
        <v>10821.156</v>
      </c>
      <c r="I577" s="8" t="n">
        <f aca="false">+[3]data1rev!G576</f>
        <v>10791.59</v>
      </c>
      <c r="J577" s="8" t="n">
        <f aca="false">+[3]data1rev!H576</f>
        <v>10791.59</v>
      </c>
      <c r="K577" s="8" t="n">
        <f aca="false">+[3]data1rev!I576</f>
        <v>10791.59</v>
      </c>
      <c r="L577" s="8" t="n">
        <f aca="false">+[3]data1rev!J576</f>
        <v>10821.156</v>
      </c>
      <c r="M577" s="8" t="n">
        <f aca="false">+[3]data1rev!K576</f>
        <v>10791.59</v>
      </c>
      <c r="N577" s="8" t="n">
        <f aca="false">+[3]data1rev!L576</f>
        <v>10791.59</v>
      </c>
      <c r="O577" s="8" t="n">
        <f aca="false">+[3]data1rev!M576</f>
        <v>10275.62</v>
      </c>
      <c r="P577" s="8" t="n">
        <f aca="false">+[3]data1rev!N576</f>
        <v>10129.416</v>
      </c>
      <c r="Q577" s="8" t="n">
        <f aca="false">+[3]data1rev!O576</f>
        <v>10101.74</v>
      </c>
      <c r="R577" s="8" t="n">
        <f aca="false">+[3]data1rev!P576</f>
        <v>0</v>
      </c>
      <c r="S577" s="8" t="n">
        <f aca="false">+[3]data1rev!Q576</f>
        <v>0</v>
      </c>
      <c r="T577" s="8" t="n">
        <f aca="false">+[3]data1rev!R576</f>
        <v>0</v>
      </c>
      <c r="U577" s="8" t="n">
        <f aca="false">+[3]data1rev!S576</f>
        <v>0</v>
      </c>
      <c r="V577" s="8" t="n">
        <f aca="false">+[3]data1rev!T576</f>
        <v>0</v>
      </c>
      <c r="W577" s="8" t="n">
        <f aca="false">+[3]data1rev!U576</f>
        <v>0</v>
      </c>
      <c r="X577" s="8" t="n">
        <f aca="false">+[3]data1rev!V576</f>
        <v>0</v>
      </c>
      <c r="Y577" s="8" t="n">
        <f aca="false">+[3]data1rev!W576</f>
        <v>0</v>
      </c>
      <c r="Z577" s="8" t="n">
        <f aca="false">+[3]data1rev!X576</f>
        <v>0</v>
      </c>
      <c r="AA577" s="8" t="n">
        <f aca="false">+[3]data1rev!Y576</f>
        <v>0</v>
      </c>
      <c r="AB577" s="9"/>
      <c r="AC577" s="9"/>
      <c r="AD577" s="9"/>
      <c r="AE577" s="9"/>
      <c r="AF577" s="9"/>
      <c r="AG577" s="9"/>
      <c r="AH577" s="9"/>
      <c r="AI577" s="9"/>
      <c r="AJ577" s="9"/>
      <c r="AK577" s="1"/>
      <c r="AL577" s="1" t="e">
        <f aca="false">SUMPRODUCT(B577:AJ577,PVCapPrice)</f>
        <v>#DIV/0!</v>
      </c>
      <c r="AM577" s="1"/>
      <c r="AN577" s="1"/>
      <c r="AO577" s="1"/>
      <c r="AP577" s="1"/>
      <c r="AQ577" s="1"/>
    </row>
    <row r="578" customFormat="false" ht="11.25" hidden="false" customHeight="false" outlineLevel="0" collapsed="false">
      <c r="A578" s="1" t="n">
        <v>576</v>
      </c>
      <c r="B578" s="16"/>
      <c r="C578" s="8" t="n">
        <f aca="false">+[3]data1rev!A577</f>
        <v>21687.04</v>
      </c>
      <c r="D578" s="8" t="n">
        <f aca="false">+[3]data1rev!B577</f>
        <v>15575.226</v>
      </c>
      <c r="E578" s="8" t="n">
        <f aca="false">+[3]data1rev!C577</f>
        <v>13222.39</v>
      </c>
      <c r="F578" s="8" t="n">
        <f aca="false">+[3]data1rev!D577</f>
        <v>13061.89</v>
      </c>
      <c r="G578" s="8" t="n">
        <f aca="false">+[3]data1rev!E577</f>
        <v>13061.89</v>
      </c>
      <c r="H578" s="8" t="n">
        <f aca="false">+[3]data1rev!F577</f>
        <v>10821.156</v>
      </c>
      <c r="I578" s="8" t="n">
        <f aca="false">+[3]data1rev!G577</f>
        <v>10791.59</v>
      </c>
      <c r="J578" s="8" t="n">
        <f aca="false">+[3]data1rev!H577</f>
        <v>10791.59</v>
      </c>
      <c r="K578" s="8" t="n">
        <f aca="false">+[3]data1rev!I577</f>
        <v>10791.59</v>
      </c>
      <c r="L578" s="8" t="n">
        <f aca="false">+[3]data1rev!J577</f>
        <v>10821.156</v>
      </c>
      <c r="M578" s="8" t="n">
        <f aca="false">+[3]data1rev!K577</f>
        <v>10791.59</v>
      </c>
      <c r="N578" s="8" t="n">
        <f aca="false">+[3]data1rev!L577</f>
        <v>10791.59</v>
      </c>
      <c r="O578" s="8" t="n">
        <f aca="false">+[3]data1rev!M577</f>
        <v>10275.62</v>
      </c>
      <c r="P578" s="8" t="n">
        <f aca="false">+[3]data1rev!N577</f>
        <v>10129.416</v>
      </c>
      <c r="Q578" s="8" t="n">
        <f aca="false">+[3]data1rev!O577</f>
        <v>10101.74</v>
      </c>
      <c r="R578" s="8" t="n">
        <f aca="false">+[3]data1rev!P577</f>
        <v>0</v>
      </c>
      <c r="S578" s="8" t="n">
        <f aca="false">+[3]data1rev!Q577</f>
        <v>0</v>
      </c>
      <c r="T578" s="8" t="n">
        <f aca="false">+[3]data1rev!R577</f>
        <v>0</v>
      </c>
      <c r="U578" s="8" t="n">
        <f aca="false">+[3]data1rev!S577</f>
        <v>0</v>
      </c>
      <c r="V578" s="8" t="n">
        <f aca="false">+[3]data1rev!T577</f>
        <v>0</v>
      </c>
      <c r="W578" s="8" t="n">
        <f aca="false">+[3]data1rev!U577</f>
        <v>0</v>
      </c>
      <c r="X578" s="8" t="n">
        <f aca="false">+[3]data1rev!V577</f>
        <v>0</v>
      </c>
      <c r="Y578" s="8" t="n">
        <f aca="false">+[3]data1rev!W577</f>
        <v>0</v>
      </c>
      <c r="Z578" s="8" t="n">
        <f aca="false">+[3]data1rev!X577</f>
        <v>0</v>
      </c>
      <c r="AA578" s="8" t="n">
        <f aca="false">+[3]data1rev!Y577</f>
        <v>0</v>
      </c>
      <c r="AB578" s="9"/>
      <c r="AC578" s="9"/>
      <c r="AD578" s="9"/>
      <c r="AE578" s="9"/>
      <c r="AF578" s="9"/>
      <c r="AG578" s="9"/>
      <c r="AH578" s="9"/>
      <c r="AI578" s="9"/>
      <c r="AJ578" s="9"/>
      <c r="AK578" s="1"/>
      <c r="AL578" s="1" t="e">
        <f aca="false">SUMPRODUCT(B578:AJ578,PVCapPrice)</f>
        <v>#DIV/0!</v>
      </c>
      <c r="AM578" s="1"/>
      <c r="AN578" s="1"/>
      <c r="AO578" s="1"/>
      <c r="AP578" s="1"/>
      <c r="AQ578" s="1"/>
    </row>
    <row r="579" customFormat="false" ht="11.25" hidden="false" customHeight="false" outlineLevel="0" collapsed="false">
      <c r="A579" s="1" t="n">
        <v>577</v>
      </c>
      <c r="B579" s="16"/>
      <c r="C579" s="8" t="n">
        <f aca="false">+[3]data1rev!A578</f>
        <v>21687.04</v>
      </c>
      <c r="D579" s="8" t="n">
        <f aca="false">+[3]data1rev!B578</f>
        <v>15575.226</v>
      </c>
      <c r="E579" s="8" t="n">
        <f aca="false">+[3]data1rev!C578</f>
        <v>13222.39</v>
      </c>
      <c r="F579" s="8" t="n">
        <f aca="false">+[3]data1rev!D578</f>
        <v>13061.89</v>
      </c>
      <c r="G579" s="8" t="n">
        <f aca="false">+[3]data1rev!E578</f>
        <v>13061.89</v>
      </c>
      <c r="H579" s="8" t="n">
        <f aca="false">+[3]data1rev!F578</f>
        <v>10821.156</v>
      </c>
      <c r="I579" s="8" t="n">
        <f aca="false">+[3]data1rev!G578</f>
        <v>10791.59</v>
      </c>
      <c r="J579" s="8" t="n">
        <f aca="false">+[3]data1rev!H578</f>
        <v>10791.59</v>
      </c>
      <c r="K579" s="8" t="n">
        <f aca="false">+[3]data1rev!I578</f>
        <v>10791.59</v>
      </c>
      <c r="L579" s="8" t="n">
        <f aca="false">+[3]data1rev!J578</f>
        <v>10821.156</v>
      </c>
      <c r="M579" s="8" t="n">
        <f aca="false">+[3]data1rev!K578</f>
        <v>10791.59</v>
      </c>
      <c r="N579" s="8" t="n">
        <f aca="false">+[3]data1rev!L578</f>
        <v>10791.59</v>
      </c>
      <c r="O579" s="8" t="n">
        <f aca="false">+[3]data1rev!M578</f>
        <v>10275.62</v>
      </c>
      <c r="P579" s="8" t="n">
        <f aca="false">+[3]data1rev!N578</f>
        <v>10129.416</v>
      </c>
      <c r="Q579" s="8" t="n">
        <f aca="false">+[3]data1rev!O578</f>
        <v>10101.74</v>
      </c>
      <c r="R579" s="8" t="n">
        <f aca="false">+[3]data1rev!P578</f>
        <v>0</v>
      </c>
      <c r="S579" s="8" t="n">
        <f aca="false">+[3]data1rev!Q578</f>
        <v>0</v>
      </c>
      <c r="T579" s="8" t="n">
        <f aca="false">+[3]data1rev!R578</f>
        <v>0</v>
      </c>
      <c r="U579" s="8" t="n">
        <f aca="false">+[3]data1rev!S578</f>
        <v>0</v>
      </c>
      <c r="V579" s="8" t="n">
        <f aca="false">+[3]data1rev!T578</f>
        <v>0</v>
      </c>
      <c r="W579" s="8" t="n">
        <f aca="false">+[3]data1rev!U578</f>
        <v>0</v>
      </c>
      <c r="X579" s="8" t="n">
        <f aca="false">+[3]data1rev!V578</f>
        <v>0</v>
      </c>
      <c r="Y579" s="8" t="n">
        <f aca="false">+[3]data1rev!W578</f>
        <v>0</v>
      </c>
      <c r="Z579" s="8" t="n">
        <f aca="false">+[3]data1rev!X578</f>
        <v>0</v>
      </c>
      <c r="AA579" s="8" t="n">
        <f aca="false">+[3]data1rev!Y578</f>
        <v>0</v>
      </c>
      <c r="AB579" s="9"/>
      <c r="AC579" s="9"/>
      <c r="AD579" s="9"/>
      <c r="AE579" s="9"/>
      <c r="AF579" s="9"/>
      <c r="AG579" s="9"/>
      <c r="AH579" s="9"/>
      <c r="AI579" s="9"/>
      <c r="AJ579" s="9"/>
      <c r="AK579" s="1"/>
      <c r="AL579" s="1" t="e">
        <f aca="false">SUMPRODUCT(B579:AJ579,PVCapPrice)</f>
        <v>#DIV/0!</v>
      </c>
      <c r="AM579" s="1"/>
      <c r="AN579" s="1"/>
      <c r="AO579" s="1"/>
      <c r="AP579" s="1"/>
      <c r="AQ579" s="1"/>
    </row>
    <row r="580" customFormat="false" ht="11.25" hidden="false" customHeight="false" outlineLevel="0" collapsed="false">
      <c r="A580" s="1" t="n">
        <v>578</v>
      </c>
      <c r="B580" s="16"/>
      <c r="C580" s="8" t="n">
        <f aca="false">+[3]data1rev!A579</f>
        <v>21687.04</v>
      </c>
      <c r="D580" s="8" t="n">
        <f aca="false">+[3]data1rev!B579</f>
        <v>15575.226</v>
      </c>
      <c r="E580" s="8" t="n">
        <f aca="false">+[3]data1rev!C579</f>
        <v>13222.39</v>
      </c>
      <c r="F580" s="8" t="n">
        <f aca="false">+[3]data1rev!D579</f>
        <v>13061.89</v>
      </c>
      <c r="G580" s="8" t="n">
        <f aca="false">+[3]data1rev!E579</f>
        <v>13061.89</v>
      </c>
      <c r="H580" s="8" t="n">
        <f aca="false">+[3]data1rev!F579</f>
        <v>10821.156</v>
      </c>
      <c r="I580" s="8" t="n">
        <f aca="false">+[3]data1rev!G579</f>
        <v>10791.59</v>
      </c>
      <c r="J580" s="8" t="n">
        <f aca="false">+[3]data1rev!H579</f>
        <v>10791.59</v>
      </c>
      <c r="K580" s="8" t="n">
        <f aca="false">+[3]data1rev!I579</f>
        <v>10791.59</v>
      </c>
      <c r="L580" s="8" t="n">
        <f aca="false">+[3]data1rev!J579</f>
        <v>10821.156</v>
      </c>
      <c r="M580" s="8" t="n">
        <f aca="false">+[3]data1rev!K579</f>
        <v>10791.59</v>
      </c>
      <c r="N580" s="8" t="n">
        <f aca="false">+[3]data1rev!L579</f>
        <v>10791.59</v>
      </c>
      <c r="O580" s="8" t="n">
        <f aca="false">+[3]data1rev!M579</f>
        <v>10275.62</v>
      </c>
      <c r="P580" s="8" t="n">
        <f aca="false">+[3]data1rev!N579</f>
        <v>10129.416</v>
      </c>
      <c r="Q580" s="8" t="n">
        <f aca="false">+[3]data1rev!O579</f>
        <v>10101.74</v>
      </c>
      <c r="R580" s="8" t="n">
        <f aca="false">+[3]data1rev!P579</f>
        <v>0</v>
      </c>
      <c r="S580" s="8" t="n">
        <f aca="false">+[3]data1rev!Q579</f>
        <v>0</v>
      </c>
      <c r="T580" s="8" t="n">
        <f aca="false">+[3]data1rev!R579</f>
        <v>0</v>
      </c>
      <c r="U580" s="8" t="n">
        <f aca="false">+[3]data1rev!S579</f>
        <v>0</v>
      </c>
      <c r="V580" s="8" t="n">
        <f aca="false">+[3]data1rev!T579</f>
        <v>0</v>
      </c>
      <c r="W580" s="8" t="n">
        <f aca="false">+[3]data1rev!U579</f>
        <v>0</v>
      </c>
      <c r="X580" s="8" t="n">
        <f aca="false">+[3]data1rev!V579</f>
        <v>0</v>
      </c>
      <c r="Y580" s="8" t="n">
        <f aca="false">+[3]data1rev!W579</f>
        <v>0</v>
      </c>
      <c r="Z580" s="8" t="n">
        <f aca="false">+[3]data1rev!X579</f>
        <v>0</v>
      </c>
      <c r="AA580" s="8" t="n">
        <f aca="false">+[3]data1rev!Y579</f>
        <v>0</v>
      </c>
      <c r="AB580" s="9"/>
      <c r="AC580" s="9"/>
      <c r="AD580" s="9"/>
      <c r="AE580" s="9"/>
      <c r="AF580" s="9"/>
      <c r="AG580" s="9"/>
      <c r="AH580" s="9"/>
      <c r="AI580" s="9"/>
      <c r="AJ580" s="9"/>
      <c r="AK580" s="1"/>
      <c r="AL580" s="1" t="e">
        <f aca="false">SUMPRODUCT(B580:AJ580,PVCapPrice)</f>
        <v>#DIV/0!</v>
      </c>
      <c r="AM580" s="1"/>
      <c r="AN580" s="1"/>
      <c r="AO580" s="1"/>
      <c r="AP580" s="1"/>
      <c r="AQ580" s="1"/>
    </row>
    <row r="581" customFormat="false" ht="11.25" hidden="false" customHeight="false" outlineLevel="0" collapsed="false">
      <c r="A581" s="1" t="n">
        <v>579</v>
      </c>
      <c r="B581" s="16"/>
      <c r="C581" s="8" t="n">
        <f aca="false">+[3]data1rev!A580</f>
        <v>21687.04</v>
      </c>
      <c r="D581" s="8" t="n">
        <f aca="false">+[3]data1rev!B580</f>
        <v>15575.226</v>
      </c>
      <c r="E581" s="8" t="n">
        <f aca="false">+[3]data1rev!C580</f>
        <v>13222.39</v>
      </c>
      <c r="F581" s="8" t="n">
        <f aca="false">+[3]data1rev!D580</f>
        <v>13061.89</v>
      </c>
      <c r="G581" s="8" t="n">
        <f aca="false">+[3]data1rev!E580</f>
        <v>13061.89</v>
      </c>
      <c r="H581" s="8" t="n">
        <f aca="false">+[3]data1rev!F580</f>
        <v>10821.156</v>
      </c>
      <c r="I581" s="8" t="n">
        <f aca="false">+[3]data1rev!G580</f>
        <v>10791.59</v>
      </c>
      <c r="J581" s="8" t="n">
        <f aca="false">+[3]data1rev!H580</f>
        <v>10791.59</v>
      </c>
      <c r="K581" s="8" t="n">
        <f aca="false">+[3]data1rev!I580</f>
        <v>10791.59</v>
      </c>
      <c r="L581" s="8" t="n">
        <f aca="false">+[3]data1rev!J580</f>
        <v>10821.156</v>
      </c>
      <c r="M581" s="8" t="n">
        <f aca="false">+[3]data1rev!K580</f>
        <v>10791.59</v>
      </c>
      <c r="N581" s="8" t="n">
        <f aca="false">+[3]data1rev!L580</f>
        <v>10791.59</v>
      </c>
      <c r="O581" s="8" t="n">
        <f aca="false">+[3]data1rev!M580</f>
        <v>10275.62</v>
      </c>
      <c r="P581" s="8" t="n">
        <f aca="false">+[3]data1rev!N580</f>
        <v>10129.416</v>
      </c>
      <c r="Q581" s="8" t="n">
        <f aca="false">+[3]data1rev!O580</f>
        <v>10101.74</v>
      </c>
      <c r="R581" s="8" t="n">
        <f aca="false">+[3]data1rev!P580</f>
        <v>0</v>
      </c>
      <c r="S581" s="8" t="n">
        <f aca="false">+[3]data1rev!Q580</f>
        <v>0</v>
      </c>
      <c r="T581" s="8" t="n">
        <f aca="false">+[3]data1rev!R580</f>
        <v>0</v>
      </c>
      <c r="U581" s="8" t="n">
        <f aca="false">+[3]data1rev!S580</f>
        <v>0</v>
      </c>
      <c r="V581" s="8" t="n">
        <f aca="false">+[3]data1rev!T580</f>
        <v>0</v>
      </c>
      <c r="W581" s="8" t="n">
        <f aca="false">+[3]data1rev!U580</f>
        <v>0</v>
      </c>
      <c r="X581" s="8" t="n">
        <f aca="false">+[3]data1rev!V580</f>
        <v>0</v>
      </c>
      <c r="Y581" s="8" t="n">
        <f aca="false">+[3]data1rev!W580</f>
        <v>0</v>
      </c>
      <c r="Z581" s="8" t="n">
        <f aca="false">+[3]data1rev!X580</f>
        <v>0</v>
      </c>
      <c r="AA581" s="8" t="n">
        <f aca="false">+[3]data1rev!Y580</f>
        <v>0</v>
      </c>
      <c r="AB581" s="9"/>
      <c r="AC581" s="9"/>
      <c r="AD581" s="9"/>
      <c r="AE581" s="9"/>
      <c r="AF581" s="9"/>
      <c r="AG581" s="9"/>
      <c r="AH581" s="9"/>
      <c r="AI581" s="9"/>
      <c r="AJ581" s="9"/>
      <c r="AK581" s="1"/>
      <c r="AL581" s="1" t="e">
        <f aca="false">SUMPRODUCT(B581:AJ581,PVCapPrice)</f>
        <v>#DIV/0!</v>
      </c>
      <c r="AM581" s="1"/>
      <c r="AN581" s="1"/>
      <c r="AO581" s="1"/>
      <c r="AP581" s="1"/>
      <c r="AQ581" s="1"/>
    </row>
    <row r="582" customFormat="false" ht="11.25" hidden="false" customHeight="false" outlineLevel="0" collapsed="false">
      <c r="A582" s="1" t="n">
        <v>580</v>
      </c>
      <c r="B582" s="16"/>
      <c r="C582" s="8" t="n">
        <f aca="false">+[3]data1rev!A581</f>
        <v>21687.04</v>
      </c>
      <c r="D582" s="8" t="n">
        <f aca="false">+[3]data1rev!B581</f>
        <v>15575.226</v>
      </c>
      <c r="E582" s="8" t="n">
        <f aca="false">+[3]data1rev!C581</f>
        <v>13222.39</v>
      </c>
      <c r="F582" s="8" t="n">
        <f aca="false">+[3]data1rev!D581</f>
        <v>13061.89</v>
      </c>
      <c r="G582" s="8" t="n">
        <f aca="false">+[3]data1rev!E581</f>
        <v>13061.89</v>
      </c>
      <c r="H582" s="8" t="n">
        <f aca="false">+[3]data1rev!F581</f>
        <v>10821.156</v>
      </c>
      <c r="I582" s="8" t="n">
        <f aca="false">+[3]data1rev!G581</f>
        <v>10791.59</v>
      </c>
      <c r="J582" s="8" t="n">
        <f aca="false">+[3]data1rev!H581</f>
        <v>10791.59</v>
      </c>
      <c r="K582" s="8" t="n">
        <f aca="false">+[3]data1rev!I581</f>
        <v>10791.59</v>
      </c>
      <c r="L582" s="8" t="n">
        <f aca="false">+[3]data1rev!J581</f>
        <v>10821.156</v>
      </c>
      <c r="M582" s="8" t="n">
        <f aca="false">+[3]data1rev!K581</f>
        <v>10791.59</v>
      </c>
      <c r="N582" s="8" t="n">
        <f aca="false">+[3]data1rev!L581</f>
        <v>10791.59</v>
      </c>
      <c r="O582" s="8" t="n">
        <f aca="false">+[3]data1rev!M581</f>
        <v>10275.62</v>
      </c>
      <c r="P582" s="8" t="n">
        <f aca="false">+[3]data1rev!N581</f>
        <v>10129.416</v>
      </c>
      <c r="Q582" s="8" t="n">
        <f aca="false">+[3]data1rev!O581</f>
        <v>10101.74</v>
      </c>
      <c r="R582" s="8" t="n">
        <f aca="false">+[3]data1rev!P581</f>
        <v>0</v>
      </c>
      <c r="S582" s="8" t="n">
        <f aca="false">+[3]data1rev!Q581</f>
        <v>0</v>
      </c>
      <c r="T582" s="8" t="n">
        <f aca="false">+[3]data1rev!R581</f>
        <v>0</v>
      </c>
      <c r="U582" s="8" t="n">
        <f aca="false">+[3]data1rev!S581</f>
        <v>0</v>
      </c>
      <c r="V582" s="8" t="n">
        <f aca="false">+[3]data1rev!T581</f>
        <v>0</v>
      </c>
      <c r="W582" s="8" t="n">
        <f aca="false">+[3]data1rev!U581</f>
        <v>0</v>
      </c>
      <c r="X582" s="8" t="n">
        <f aca="false">+[3]data1rev!V581</f>
        <v>0</v>
      </c>
      <c r="Y582" s="8" t="n">
        <f aca="false">+[3]data1rev!W581</f>
        <v>0</v>
      </c>
      <c r="Z582" s="8" t="n">
        <f aca="false">+[3]data1rev!X581</f>
        <v>0</v>
      </c>
      <c r="AA582" s="8" t="n">
        <f aca="false">+[3]data1rev!Y581</f>
        <v>0</v>
      </c>
      <c r="AB582" s="9"/>
      <c r="AC582" s="9"/>
      <c r="AD582" s="9"/>
      <c r="AE582" s="9"/>
      <c r="AF582" s="9"/>
      <c r="AG582" s="9"/>
      <c r="AH582" s="9"/>
      <c r="AI582" s="9"/>
      <c r="AJ582" s="9"/>
      <c r="AK582" s="1"/>
      <c r="AL582" s="1" t="e">
        <f aca="false">SUMPRODUCT(B582:AJ582,PVCapPrice)</f>
        <v>#DIV/0!</v>
      </c>
      <c r="AM582" s="1"/>
      <c r="AN582" s="1"/>
      <c r="AO582" s="1"/>
      <c r="AP582" s="1"/>
      <c r="AQ582" s="1"/>
    </row>
    <row r="583" customFormat="false" ht="11.25" hidden="false" customHeight="false" outlineLevel="0" collapsed="false">
      <c r="A583" s="1" t="n">
        <v>581</v>
      </c>
      <c r="B583" s="16"/>
      <c r="C583" s="8" t="n">
        <f aca="false">+[3]data1rev!A582</f>
        <v>21687.04</v>
      </c>
      <c r="D583" s="8" t="n">
        <f aca="false">+[3]data1rev!B582</f>
        <v>15575.226</v>
      </c>
      <c r="E583" s="8" t="n">
        <f aca="false">+[3]data1rev!C582</f>
        <v>13222.39</v>
      </c>
      <c r="F583" s="8" t="n">
        <f aca="false">+[3]data1rev!D582</f>
        <v>13061.89</v>
      </c>
      <c r="G583" s="8" t="n">
        <f aca="false">+[3]data1rev!E582</f>
        <v>13061.89</v>
      </c>
      <c r="H583" s="8" t="n">
        <f aca="false">+[3]data1rev!F582</f>
        <v>10821.156</v>
      </c>
      <c r="I583" s="8" t="n">
        <f aca="false">+[3]data1rev!G582</f>
        <v>10791.59</v>
      </c>
      <c r="J583" s="8" t="n">
        <f aca="false">+[3]data1rev!H582</f>
        <v>10791.59</v>
      </c>
      <c r="K583" s="8" t="n">
        <f aca="false">+[3]data1rev!I582</f>
        <v>10791.59</v>
      </c>
      <c r="L583" s="8" t="n">
        <f aca="false">+[3]data1rev!J582</f>
        <v>10821.156</v>
      </c>
      <c r="M583" s="8" t="n">
        <f aca="false">+[3]data1rev!K582</f>
        <v>10791.59</v>
      </c>
      <c r="N583" s="8" t="n">
        <f aca="false">+[3]data1rev!L582</f>
        <v>10791.59</v>
      </c>
      <c r="O583" s="8" t="n">
        <f aca="false">+[3]data1rev!M582</f>
        <v>10275.62</v>
      </c>
      <c r="P583" s="8" t="n">
        <f aca="false">+[3]data1rev!N582</f>
        <v>10129.416</v>
      </c>
      <c r="Q583" s="8" t="n">
        <f aca="false">+[3]data1rev!O582</f>
        <v>10101.74</v>
      </c>
      <c r="R583" s="8" t="n">
        <f aca="false">+[3]data1rev!P582</f>
        <v>0</v>
      </c>
      <c r="S583" s="8" t="n">
        <f aca="false">+[3]data1rev!Q582</f>
        <v>0</v>
      </c>
      <c r="T583" s="8" t="n">
        <f aca="false">+[3]data1rev!R582</f>
        <v>0</v>
      </c>
      <c r="U583" s="8" t="n">
        <f aca="false">+[3]data1rev!S582</f>
        <v>0</v>
      </c>
      <c r="V583" s="8" t="n">
        <f aca="false">+[3]data1rev!T582</f>
        <v>0</v>
      </c>
      <c r="W583" s="8" t="n">
        <f aca="false">+[3]data1rev!U582</f>
        <v>0</v>
      </c>
      <c r="X583" s="8" t="n">
        <f aca="false">+[3]data1rev!V582</f>
        <v>0</v>
      </c>
      <c r="Y583" s="8" t="n">
        <f aca="false">+[3]data1rev!W582</f>
        <v>0</v>
      </c>
      <c r="Z583" s="8" t="n">
        <f aca="false">+[3]data1rev!X582</f>
        <v>0</v>
      </c>
      <c r="AA583" s="8" t="n">
        <f aca="false">+[3]data1rev!Y582</f>
        <v>0</v>
      </c>
      <c r="AB583" s="9"/>
      <c r="AC583" s="9"/>
      <c r="AD583" s="9"/>
      <c r="AE583" s="9"/>
      <c r="AF583" s="9"/>
      <c r="AG583" s="9"/>
      <c r="AH583" s="9"/>
      <c r="AI583" s="9"/>
      <c r="AJ583" s="9"/>
      <c r="AK583" s="1"/>
      <c r="AL583" s="1" t="e">
        <f aca="false">SUMPRODUCT(B583:AJ583,PVCapPrice)</f>
        <v>#DIV/0!</v>
      </c>
      <c r="AM583" s="1"/>
      <c r="AN583" s="1"/>
      <c r="AO583" s="1"/>
      <c r="AP583" s="1"/>
      <c r="AQ583" s="1"/>
    </row>
    <row r="584" customFormat="false" ht="11.25" hidden="false" customHeight="false" outlineLevel="0" collapsed="false">
      <c r="A584" s="1" t="n">
        <v>582</v>
      </c>
      <c r="B584" s="16"/>
      <c r="C584" s="8" t="n">
        <f aca="false">+[3]data1rev!A583</f>
        <v>21687.04</v>
      </c>
      <c r="D584" s="8" t="n">
        <f aca="false">+[3]data1rev!B583</f>
        <v>15575.226</v>
      </c>
      <c r="E584" s="8" t="n">
        <f aca="false">+[3]data1rev!C583</f>
        <v>13222.39</v>
      </c>
      <c r="F584" s="8" t="n">
        <f aca="false">+[3]data1rev!D583</f>
        <v>13061.89</v>
      </c>
      <c r="G584" s="8" t="n">
        <f aca="false">+[3]data1rev!E583</f>
        <v>13061.89</v>
      </c>
      <c r="H584" s="8" t="n">
        <f aca="false">+[3]data1rev!F583</f>
        <v>10821.156</v>
      </c>
      <c r="I584" s="8" t="n">
        <f aca="false">+[3]data1rev!G583</f>
        <v>10791.59</v>
      </c>
      <c r="J584" s="8" t="n">
        <f aca="false">+[3]data1rev!H583</f>
        <v>10791.59</v>
      </c>
      <c r="K584" s="8" t="n">
        <f aca="false">+[3]data1rev!I583</f>
        <v>10791.59</v>
      </c>
      <c r="L584" s="8" t="n">
        <f aca="false">+[3]data1rev!J583</f>
        <v>10821.156</v>
      </c>
      <c r="M584" s="8" t="n">
        <f aca="false">+[3]data1rev!K583</f>
        <v>10791.59</v>
      </c>
      <c r="N584" s="8" t="n">
        <f aca="false">+[3]data1rev!L583</f>
        <v>10791.59</v>
      </c>
      <c r="O584" s="8" t="n">
        <f aca="false">+[3]data1rev!M583</f>
        <v>10275.62</v>
      </c>
      <c r="P584" s="8" t="n">
        <f aca="false">+[3]data1rev!N583</f>
        <v>10129.416</v>
      </c>
      <c r="Q584" s="8" t="n">
        <f aca="false">+[3]data1rev!O583</f>
        <v>10101.74</v>
      </c>
      <c r="R584" s="8" t="n">
        <f aca="false">+[3]data1rev!P583</f>
        <v>0</v>
      </c>
      <c r="S584" s="8" t="n">
        <f aca="false">+[3]data1rev!Q583</f>
        <v>0</v>
      </c>
      <c r="T584" s="8" t="n">
        <f aca="false">+[3]data1rev!R583</f>
        <v>0</v>
      </c>
      <c r="U584" s="8" t="n">
        <f aca="false">+[3]data1rev!S583</f>
        <v>0</v>
      </c>
      <c r="V584" s="8" t="n">
        <f aca="false">+[3]data1rev!T583</f>
        <v>0</v>
      </c>
      <c r="W584" s="8" t="n">
        <f aca="false">+[3]data1rev!U583</f>
        <v>0</v>
      </c>
      <c r="X584" s="8" t="n">
        <f aca="false">+[3]data1rev!V583</f>
        <v>0</v>
      </c>
      <c r="Y584" s="8" t="n">
        <f aca="false">+[3]data1rev!W583</f>
        <v>0</v>
      </c>
      <c r="Z584" s="8" t="n">
        <f aca="false">+[3]data1rev!X583</f>
        <v>0</v>
      </c>
      <c r="AA584" s="8" t="n">
        <f aca="false">+[3]data1rev!Y583</f>
        <v>0</v>
      </c>
      <c r="AB584" s="9"/>
      <c r="AC584" s="9"/>
      <c r="AD584" s="9"/>
      <c r="AE584" s="9"/>
      <c r="AF584" s="9"/>
      <c r="AG584" s="9"/>
      <c r="AH584" s="9"/>
      <c r="AI584" s="9"/>
      <c r="AJ584" s="9"/>
      <c r="AK584" s="1"/>
      <c r="AL584" s="1" t="e">
        <f aca="false">SUMPRODUCT(B584:AJ584,PVCapPrice)</f>
        <v>#DIV/0!</v>
      </c>
      <c r="AM584" s="1"/>
      <c r="AN584" s="1"/>
      <c r="AO584" s="1"/>
      <c r="AP584" s="1"/>
      <c r="AQ584" s="1"/>
    </row>
    <row r="585" customFormat="false" ht="11.25" hidden="false" customHeight="false" outlineLevel="0" collapsed="false">
      <c r="A585" s="1" t="n">
        <v>583</v>
      </c>
      <c r="B585" s="16"/>
      <c r="C585" s="8" t="n">
        <f aca="false">+[3]data1rev!A584</f>
        <v>21687.04</v>
      </c>
      <c r="D585" s="8" t="n">
        <f aca="false">+[3]data1rev!B584</f>
        <v>15575.226</v>
      </c>
      <c r="E585" s="8" t="n">
        <f aca="false">+[3]data1rev!C584</f>
        <v>13222.39</v>
      </c>
      <c r="F585" s="8" t="n">
        <f aca="false">+[3]data1rev!D584</f>
        <v>13061.89</v>
      </c>
      <c r="G585" s="8" t="n">
        <f aca="false">+[3]data1rev!E584</f>
        <v>13061.89</v>
      </c>
      <c r="H585" s="8" t="n">
        <f aca="false">+[3]data1rev!F584</f>
        <v>10821.156</v>
      </c>
      <c r="I585" s="8" t="n">
        <f aca="false">+[3]data1rev!G584</f>
        <v>10791.59</v>
      </c>
      <c r="J585" s="8" t="n">
        <f aca="false">+[3]data1rev!H584</f>
        <v>10791.59</v>
      </c>
      <c r="K585" s="8" t="n">
        <f aca="false">+[3]data1rev!I584</f>
        <v>10791.59</v>
      </c>
      <c r="L585" s="8" t="n">
        <f aca="false">+[3]data1rev!J584</f>
        <v>10821.156</v>
      </c>
      <c r="M585" s="8" t="n">
        <f aca="false">+[3]data1rev!K584</f>
        <v>10791.59</v>
      </c>
      <c r="N585" s="8" t="n">
        <f aca="false">+[3]data1rev!L584</f>
        <v>10791.59</v>
      </c>
      <c r="O585" s="8" t="n">
        <f aca="false">+[3]data1rev!M584</f>
        <v>10275.62</v>
      </c>
      <c r="P585" s="8" t="n">
        <f aca="false">+[3]data1rev!N584</f>
        <v>10129.416</v>
      </c>
      <c r="Q585" s="8" t="n">
        <f aca="false">+[3]data1rev!O584</f>
        <v>10101.74</v>
      </c>
      <c r="R585" s="8" t="n">
        <f aca="false">+[3]data1rev!P584</f>
        <v>0</v>
      </c>
      <c r="S585" s="8" t="n">
        <f aca="false">+[3]data1rev!Q584</f>
        <v>0</v>
      </c>
      <c r="T585" s="8" t="n">
        <f aca="false">+[3]data1rev!R584</f>
        <v>0</v>
      </c>
      <c r="U585" s="8" t="n">
        <f aca="false">+[3]data1rev!S584</f>
        <v>0</v>
      </c>
      <c r="V585" s="8" t="n">
        <f aca="false">+[3]data1rev!T584</f>
        <v>0</v>
      </c>
      <c r="W585" s="8" t="n">
        <f aca="false">+[3]data1rev!U584</f>
        <v>0</v>
      </c>
      <c r="X585" s="8" t="n">
        <f aca="false">+[3]data1rev!V584</f>
        <v>0</v>
      </c>
      <c r="Y585" s="8" t="n">
        <f aca="false">+[3]data1rev!W584</f>
        <v>0</v>
      </c>
      <c r="Z585" s="8" t="n">
        <f aca="false">+[3]data1rev!X584</f>
        <v>0</v>
      </c>
      <c r="AA585" s="8" t="n">
        <f aca="false">+[3]data1rev!Y584</f>
        <v>0</v>
      </c>
      <c r="AB585" s="9"/>
      <c r="AC585" s="9"/>
      <c r="AD585" s="9"/>
      <c r="AE585" s="9"/>
      <c r="AF585" s="9"/>
      <c r="AG585" s="9"/>
      <c r="AH585" s="9"/>
      <c r="AI585" s="9"/>
      <c r="AJ585" s="9"/>
      <c r="AK585" s="1"/>
      <c r="AL585" s="1" t="e">
        <f aca="false">SUMPRODUCT(B585:AJ585,PVCapPrice)</f>
        <v>#DIV/0!</v>
      </c>
      <c r="AM585" s="1"/>
      <c r="AN585" s="1"/>
      <c r="AO585" s="1"/>
      <c r="AP585" s="1"/>
      <c r="AQ585" s="1"/>
    </row>
    <row r="586" customFormat="false" ht="11.25" hidden="false" customHeight="false" outlineLevel="0" collapsed="false">
      <c r="A586" s="1" t="n">
        <v>584</v>
      </c>
      <c r="B586" s="16"/>
      <c r="C586" s="8" t="n">
        <f aca="false">+[3]data1rev!A585</f>
        <v>21687.04</v>
      </c>
      <c r="D586" s="8" t="n">
        <f aca="false">+[3]data1rev!B585</f>
        <v>15575.226</v>
      </c>
      <c r="E586" s="8" t="n">
        <f aca="false">+[3]data1rev!C585</f>
        <v>13222.39</v>
      </c>
      <c r="F586" s="8" t="n">
        <f aca="false">+[3]data1rev!D585</f>
        <v>13061.89</v>
      </c>
      <c r="G586" s="8" t="n">
        <f aca="false">+[3]data1rev!E585</f>
        <v>13061.89</v>
      </c>
      <c r="H586" s="8" t="n">
        <f aca="false">+[3]data1rev!F585</f>
        <v>10821.156</v>
      </c>
      <c r="I586" s="8" t="n">
        <f aca="false">+[3]data1rev!G585</f>
        <v>10791.59</v>
      </c>
      <c r="J586" s="8" t="n">
        <f aca="false">+[3]data1rev!H585</f>
        <v>10791.59</v>
      </c>
      <c r="K586" s="8" t="n">
        <f aca="false">+[3]data1rev!I585</f>
        <v>10791.59</v>
      </c>
      <c r="L586" s="8" t="n">
        <f aca="false">+[3]data1rev!J585</f>
        <v>10821.156</v>
      </c>
      <c r="M586" s="8" t="n">
        <f aca="false">+[3]data1rev!K585</f>
        <v>10791.59</v>
      </c>
      <c r="N586" s="8" t="n">
        <f aca="false">+[3]data1rev!L585</f>
        <v>10791.59</v>
      </c>
      <c r="O586" s="8" t="n">
        <f aca="false">+[3]data1rev!M585</f>
        <v>10275.62</v>
      </c>
      <c r="P586" s="8" t="n">
        <f aca="false">+[3]data1rev!N585</f>
        <v>10129.416</v>
      </c>
      <c r="Q586" s="8" t="n">
        <f aca="false">+[3]data1rev!O585</f>
        <v>10101.74</v>
      </c>
      <c r="R586" s="8" t="n">
        <f aca="false">+[3]data1rev!P585</f>
        <v>0</v>
      </c>
      <c r="S586" s="8" t="n">
        <f aca="false">+[3]data1rev!Q585</f>
        <v>0</v>
      </c>
      <c r="T586" s="8" t="n">
        <f aca="false">+[3]data1rev!R585</f>
        <v>0</v>
      </c>
      <c r="U586" s="8" t="n">
        <f aca="false">+[3]data1rev!S585</f>
        <v>0</v>
      </c>
      <c r="V586" s="8" t="n">
        <f aca="false">+[3]data1rev!T585</f>
        <v>0</v>
      </c>
      <c r="W586" s="8" t="n">
        <f aca="false">+[3]data1rev!U585</f>
        <v>0</v>
      </c>
      <c r="X586" s="8" t="n">
        <f aca="false">+[3]data1rev!V585</f>
        <v>0</v>
      </c>
      <c r="Y586" s="8" t="n">
        <f aca="false">+[3]data1rev!W585</f>
        <v>0</v>
      </c>
      <c r="Z586" s="8" t="n">
        <f aca="false">+[3]data1rev!X585</f>
        <v>0</v>
      </c>
      <c r="AA586" s="8" t="n">
        <f aca="false">+[3]data1rev!Y585</f>
        <v>0</v>
      </c>
      <c r="AB586" s="9"/>
      <c r="AC586" s="9"/>
      <c r="AD586" s="9"/>
      <c r="AE586" s="9"/>
      <c r="AF586" s="9"/>
      <c r="AG586" s="9"/>
      <c r="AH586" s="9"/>
      <c r="AI586" s="9"/>
      <c r="AJ586" s="9"/>
      <c r="AK586" s="1"/>
      <c r="AL586" s="1" t="e">
        <f aca="false">SUMPRODUCT(B586:AJ586,PVCapPrice)</f>
        <v>#DIV/0!</v>
      </c>
      <c r="AM586" s="1"/>
      <c r="AN586" s="1"/>
      <c r="AO586" s="1"/>
      <c r="AP586" s="1"/>
      <c r="AQ586" s="1"/>
    </row>
    <row r="587" customFormat="false" ht="11.25" hidden="false" customHeight="false" outlineLevel="0" collapsed="false">
      <c r="A587" s="1" t="n">
        <v>585</v>
      </c>
      <c r="B587" s="16"/>
      <c r="C587" s="8" t="n">
        <f aca="false">+[3]data1rev!A586</f>
        <v>21687.04</v>
      </c>
      <c r="D587" s="8" t="n">
        <f aca="false">+[3]data1rev!B586</f>
        <v>15575.226</v>
      </c>
      <c r="E587" s="8" t="n">
        <f aca="false">+[3]data1rev!C586</f>
        <v>13222.39</v>
      </c>
      <c r="F587" s="8" t="n">
        <f aca="false">+[3]data1rev!D586</f>
        <v>13061.89</v>
      </c>
      <c r="G587" s="8" t="n">
        <f aca="false">+[3]data1rev!E586</f>
        <v>13061.89</v>
      </c>
      <c r="H587" s="8" t="n">
        <f aca="false">+[3]data1rev!F586</f>
        <v>10821.156</v>
      </c>
      <c r="I587" s="8" t="n">
        <f aca="false">+[3]data1rev!G586</f>
        <v>10791.59</v>
      </c>
      <c r="J587" s="8" t="n">
        <f aca="false">+[3]data1rev!H586</f>
        <v>10791.59</v>
      </c>
      <c r="K587" s="8" t="n">
        <f aca="false">+[3]data1rev!I586</f>
        <v>10791.59</v>
      </c>
      <c r="L587" s="8" t="n">
        <f aca="false">+[3]data1rev!J586</f>
        <v>10821.156</v>
      </c>
      <c r="M587" s="8" t="n">
        <f aca="false">+[3]data1rev!K586</f>
        <v>10791.59</v>
      </c>
      <c r="N587" s="8" t="n">
        <f aca="false">+[3]data1rev!L586</f>
        <v>10791.59</v>
      </c>
      <c r="O587" s="8" t="n">
        <f aca="false">+[3]data1rev!M586</f>
        <v>10275.62</v>
      </c>
      <c r="P587" s="8" t="n">
        <f aca="false">+[3]data1rev!N586</f>
        <v>10129.416</v>
      </c>
      <c r="Q587" s="8" t="n">
        <f aca="false">+[3]data1rev!O586</f>
        <v>10101.74</v>
      </c>
      <c r="R587" s="8" t="n">
        <f aca="false">+[3]data1rev!P586</f>
        <v>0</v>
      </c>
      <c r="S587" s="8" t="n">
        <f aca="false">+[3]data1rev!Q586</f>
        <v>0</v>
      </c>
      <c r="T587" s="8" t="n">
        <f aca="false">+[3]data1rev!R586</f>
        <v>0</v>
      </c>
      <c r="U587" s="8" t="n">
        <f aca="false">+[3]data1rev!S586</f>
        <v>0</v>
      </c>
      <c r="V587" s="8" t="n">
        <f aca="false">+[3]data1rev!T586</f>
        <v>0</v>
      </c>
      <c r="W587" s="8" t="n">
        <f aca="false">+[3]data1rev!U586</f>
        <v>0</v>
      </c>
      <c r="X587" s="8" t="n">
        <f aca="false">+[3]data1rev!V586</f>
        <v>0</v>
      </c>
      <c r="Y587" s="8" t="n">
        <f aca="false">+[3]data1rev!W586</f>
        <v>0</v>
      </c>
      <c r="Z587" s="8" t="n">
        <f aca="false">+[3]data1rev!X586</f>
        <v>0</v>
      </c>
      <c r="AA587" s="8" t="n">
        <f aca="false">+[3]data1rev!Y586</f>
        <v>0</v>
      </c>
      <c r="AB587" s="9"/>
      <c r="AC587" s="9"/>
      <c r="AD587" s="9"/>
      <c r="AE587" s="9"/>
      <c r="AF587" s="9"/>
      <c r="AG587" s="9"/>
      <c r="AH587" s="9"/>
      <c r="AI587" s="9"/>
      <c r="AJ587" s="9"/>
      <c r="AK587" s="1"/>
      <c r="AL587" s="1" t="e">
        <f aca="false">SUMPRODUCT(B587:AJ587,PVCapPrice)</f>
        <v>#DIV/0!</v>
      </c>
      <c r="AM587" s="1"/>
      <c r="AN587" s="1"/>
      <c r="AO587" s="1"/>
      <c r="AP587" s="1"/>
      <c r="AQ587" s="1"/>
    </row>
    <row r="588" customFormat="false" ht="11.25" hidden="false" customHeight="false" outlineLevel="0" collapsed="false">
      <c r="A588" s="1" t="n">
        <v>586</v>
      </c>
      <c r="B588" s="16"/>
      <c r="C588" s="8" t="n">
        <f aca="false">+[3]data1rev!A587</f>
        <v>21687.04</v>
      </c>
      <c r="D588" s="8" t="n">
        <f aca="false">+[3]data1rev!B587</f>
        <v>15575.226</v>
      </c>
      <c r="E588" s="8" t="n">
        <f aca="false">+[3]data1rev!C587</f>
        <v>13222.39</v>
      </c>
      <c r="F588" s="8" t="n">
        <f aca="false">+[3]data1rev!D587</f>
        <v>13061.89</v>
      </c>
      <c r="G588" s="8" t="n">
        <f aca="false">+[3]data1rev!E587</f>
        <v>13061.89</v>
      </c>
      <c r="H588" s="8" t="n">
        <f aca="false">+[3]data1rev!F587</f>
        <v>10821.156</v>
      </c>
      <c r="I588" s="8" t="n">
        <f aca="false">+[3]data1rev!G587</f>
        <v>10791.59</v>
      </c>
      <c r="J588" s="8" t="n">
        <f aca="false">+[3]data1rev!H587</f>
        <v>10791.59</v>
      </c>
      <c r="K588" s="8" t="n">
        <f aca="false">+[3]data1rev!I587</f>
        <v>10791.59</v>
      </c>
      <c r="L588" s="8" t="n">
        <f aca="false">+[3]data1rev!J587</f>
        <v>10821.156</v>
      </c>
      <c r="M588" s="8" t="n">
        <f aca="false">+[3]data1rev!K587</f>
        <v>10791.59</v>
      </c>
      <c r="N588" s="8" t="n">
        <f aca="false">+[3]data1rev!L587</f>
        <v>10791.59</v>
      </c>
      <c r="O588" s="8" t="n">
        <f aca="false">+[3]data1rev!M587</f>
        <v>10275.62</v>
      </c>
      <c r="P588" s="8" t="n">
        <f aca="false">+[3]data1rev!N587</f>
        <v>10129.416</v>
      </c>
      <c r="Q588" s="8" t="n">
        <f aca="false">+[3]data1rev!O587</f>
        <v>10101.74</v>
      </c>
      <c r="R588" s="8" t="n">
        <f aca="false">+[3]data1rev!P587</f>
        <v>0</v>
      </c>
      <c r="S588" s="8" t="n">
        <f aca="false">+[3]data1rev!Q587</f>
        <v>0</v>
      </c>
      <c r="T588" s="8" t="n">
        <f aca="false">+[3]data1rev!R587</f>
        <v>0</v>
      </c>
      <c r="U588" s="8" t="n">
        <f aca="false">+[3]data1rev!S587</f>
        <v>0</v>
      </c>
      <c r="V588" s="8" t="n">
        <f aca="false">+[3]data1rev!T587</f>
        <v>0</v>
      </c>
      <c r="W588" s="8" t="n">
        <f aca="false">+[3]data1rev!U587</f>
        <v>0</v>
      </c>
      <c r="X588" s="8" t="n">
        <f aca="false">+[3]data1rev!V587</f>
        <v>0</v>
      </c>
      <c r="Y588" s="8" t="n">
        <f aca="false">+[3]data1rev!W587</f>
        <v>0</v>
      </c>
      <c r="Z588" s="8" t="n">
        <f aca="false">+[3]data1rev!X587</f>
        <v>0</v>
      </c>
      <c r="AA588" s="8" t="n">
        <f aca="false">+[3]data1rev!Y587</f>
        <v>0</v>
      </c>
      <c r="AB588" s="9"/>
      <c r="AC588" s="9"/>
      <c r="AD588" s="9"/>
      <c r="AE588" s="9"/>
      <c r="AF588" s="9"/>
      <c r="AG588" s="9"/>
      <c r="AH588" s="9"/>
      <c r="AI588" s="9"/>
      <c r="AJ588" s="9"/>
      <c r="AK588" s="1"/>
      <c r="AL588" s="1" t="e">
        <f aca="false">SUMPRODUCT(B588:AJ588,PVCapPrice)</f>
        <v>#DIV/0!</v>
      </c>
      <c r="AM588" s="1"/>
      <c r="AN588" s="1"/>
      <c r="AO588" s="1"/>
      <c r="AP588" s="1"/>
      <c r="AQ588" s="1"/>
    </row>
    <row r="589" customFormat="false" ht="11.25" hidden="false" customHeight="false" outlineLevel="0" collapsed="false">
      <c r="A589" s="1" t="n">
        <v>587</v>
      </c>
      <c r="B589" s="16"/>
      <c r="C589" s="8" t="n">
        <f aca="false">+[3]data1rev!A588</f>
        <v>21687.04</v>
      </c>
      <c r="D589" s="8" t="n">
        <f aca="false">+[3]data1rev!B588</f>
        <v>15575.226</v>
      </c>
      <c r="E589" s="8" t="n">
        <f aca="false">+[3]data1rev!C588</f>
        <v>13222.39</v>
      </c>
      <c r="F589" s="8" t="n">
        <f aca="false">+[3]data1rev!D588</f>
        <v>13061.89</v>
      </c>
      <c r="G589" s="8" t="n">
        <f aca="false">+[3]data1rev!E588</f>
        <v>13061.89</v>
      </c>
      <c r="H589" s="8" t="n">
        <f aca="false">+[3]data1rev!F588</f>
        <v>10821.156</v>
      </c>
      <c r="I589" s="8" t="n">
        <f aca="false">+[3]data1rev!G588</f>
        <v>10791.59</v>
      </c>
      <c r="J589" s="8" t="n">
        <f aca="false">+[3]data1rev!H588</f>
        <v>10791.59</v>
      </c>
      <c r="K589" s="8" t="n">
        <f aca="false">+[3]data1rev!I588</f>
        <v>10791.59</v>
      </c>
      <c r="L589" s="8" t="n">
        <f aca="false">+[3]data1rev!J588</f>
        <v>10821.156</v>
      </c>
      <c r="M589" s="8" t="n">
        <f aca="false">+[3]data1rev!K588</f>
        <v>10791.59</v>
      </c>
      <c r="N589" s="8" t="n">
        <f aca="false">+[3]data1rev!L588</f>
        <v>10791.59</v>
      </c>
      <c r="O589" s="8" t="n">
        <f aca="false">+[3]data1rev!M588</f>
        <v>10275.62</v>
      </c>
      <c r="P589" s="8" t="n">
        <f aca="false">+[3]data1rev!N588</f>
        <v>10129.416</v>
      </c>
      <c r="Q589" s="8" t="n">
        <f aca="false">+[3]data1rev!O588</f>
        <v>10101.74</v>
      </c>
      <c r="R589" s="8" t="n">
        <f aca="false">+[3]data1rev!P588</f>
        <v>0</v>
      </c>
      <c r="S589" s="8" t="n">
        <f aca="false">+[3]data1rev!Q588</f>
        <v>0</v>
      </c>
      <c r="T589" s="8" t="n">
        <f aca="false">+[3]data1rev!R588</f>
        <v>0</v>
      </c>
      <c r="U589" s="8" t="n">
        <f aca="false">+[3]data1rev!S588</f>
        <v>0</v>
      </c>
      <c r="V589" s="8" t="n">
        <f aca="false">+[3]data1rev!T588</f>
        <v>0</v>
      </c>
      <c r="W589" s="8" t="n">
        <f aca="false">+[3]data1rev!U588</f>
        <v>0</v>
      </c>
      <c r="X589" s="8" t="n">
        <f aca="false">+[3]data1rev!V588</f>
        <v>0</v>
      </c>
      <c r="Y589" s="8" t="n">
        <f aca="false">+[3]data1rev!W588</f>
        <v>0</v>
      </c>
      <c r="Z589" s="8" t="n">
        <f aca="false">+[3]data1rev!X588</f>
        <v>0</v>
      </c>
      <c r="AA589" s="8" t="n">
        <f aca="false">+[3]data1rev!Y588</f>
        <v>0</v>
      </c>
      <c r="AB589" s="9"/>
      <c r="AC589" s="9"/>
      <c r="AD589" s="9"/>
      <c r="AE589" s="9"/>
      <c r="AF589" s="9"/>
      <c r="AG589" s="9"/>
      <c r="AH589" s="9"/>
      <c r="AI589" s="9"/>
      <c r="AJ589" s="9"/>
      <c r="AK589" s="1"/>
      <c r="AL589" s="1" t="e">
        <f aca="false">SUMPRODUCT(B589:AJ589,PVCapPrice)</f>
        <v>#DIV/0!</v>
      </c>
      <c r="AM589" s="1"/>
      <c r="AN589" s="1"/>
      <c r="AO589" s="1"/>
      <c r="AP589" s="1"/>
      <c r="AQ589" s="1"/>
    </row>
    <row r="590" customFormat="false" ht="11.25" hidden="false" customHeight="false" outlineLevel="0" collapsed="false">
      <c r="A590" s="1" t="n">
        <v>588</v>
      </c>
      <c r="B590" s="16"/>
      <c r="C590" s="8" t="n">
        <f aca="false">+[3]data1rev!A589</f>
        <v>21687.04</v>
      </c>
      <c r="D590" s="8" t="n">
        <f aca="false">+[3]data1rev!B589</f>
        <v>15575.226</v>
      </c>
      <c r="E590" s="8" t="n">
        <f aca="false">+[3]data1rev!C589</f>
        <v>13222.39</v>
      </c>
      <c r="F590" s="8" t="n">
        <f aca="false">+[3]data1rev!D589</f>
        <v>13061.89</v>
      </c>
      <c r="G590" s="8" t="n">
        <f aca="false">+[3]data1rev!E589</f>
        <v>13061.89</v>
      </c>
      <c r="H590" s="8" t="n">
        <f aca="false">+[3]data1rev!F589</f>
        <v>10821.156</v>
      </c>
      <c r="I590" s="8" t="n">
        <f aca="false">+[3]data1rev!G589</f>
        <v>10791.59</v>
      </c>
      <c r="J590" s="8" t="n">
        <f aca="false">+[3]data1rev!H589</f>
        <v>10791.59</v>
      </c>
      <c r="K590" s="8" t="n">
        <f aca="false">+[3]data1rev!I589</f>
        <v>10791.59</v>
      </c>
      <c r="L590" s="8" t="n">
        <f aca="false">+[3]data1rev!J589</f>
        <v>10821.156</v>
      </c>
      <c r="M590" s="8" t="n">
        <f aca="false">+[3]data1rev!K589</f>
        <v>10791.59</v>
      </c>
      <c r="N590" s="8" t="n">
        <f aca="false">+[3]data1rev!L589</f>
        <v>10791.59</v>
      </c>
      <c r="O590" s="8" t="n">
        <f aca="false">+[3]data1rev!M589</f>
        <v>10275.62</v>
      </c>
      <c r="P590" s="8" t="n">
        <f aca="false">+[3]data1rev!N589</f>
        <v>10129.416</v>
      </c>
      <c r="Q590" s="8" t="n">
        <f aca="false">+[3]data1rev!O589</f>
        <v>10101.74</v>
      </c>
      <c r="R590" s="8" t="n">
        <f aca="false">+[3]data1rev!P589</f>
        <v>0</v>
      </c>
      <c r="S590" s="8" t="n">
        <f aca="false">+[3]data1rev!Q589</f>
        <v>0</v>
      </c>
      <c r="T590" s="8" t="n">
        <f aca="false">+[3]data1rev!R589</f>
        <v>0</v>
      </c>
      <c r="U590" s="8" t="n">
        <f aca="false">+[3]data1rev!S589</f>
        <v>0</v>
      </c>
      <c r="V590" s="8" t="n">
        <f aca="false">+[3]data1rev!T589</f>
        <v>0</v>
      </c>
      <c r="W590" s="8" t="n">
        <f aca="false">+[3]data1rev!U589</f>
        <v>0</v>
      </c>
      <c r="X590" s="8" t="n">
        <f aca="false">+[3]data1rev!V589</f>
        <v>0</v>
      </c>
      <c r="Y590" s="8" t="n">
        <f aca="false">+[3]data1rev!W589</f>
        <v>0</v>
      </c>
      <c r="Z590" s="8" t="n">
        <f aca="false">+[3]data1rev!X589</f>
        <v>0</v>
      </c>
      <c r="AA590" s="8" t="n">
        <f aca="false">+[3]data1rev!Y589</f>
        <v>0</v>
      </c>
      <c r="AB590" s="9"/>
      <c r="AC590" s="9"/>
      <c r="AD590" s="9"/>
      <c r="AE590" s="9"/>
      <c r="AF590" s="9"/>
      <c r="AG590" s="9"/>
      <c r="AH590" s="9"/>
      <c r="AI590" s="9"/>
      <c r="AJ590" s="9"/>
      <c r="AK590" s="1"/>
      <c r="AL590" s="1" t="e">
        <f aca="false">SUMPRODUCT(B590:AJ590,PVCapPrice)</f>
        <v>#DIV/0!</v>
      </c>
      <c r="AM590" s="1"/>
      <c r="AN590" s="1"/>
      <c r="AO590" s="1"/>
      <c r="AP590" s="1"/>
      <c r="AQ590" s="1"/>
    </row>
    <row r="591" customFormat="false" ht="11.25" hidden="false" customHeight="false" outlineLevel="0" collapsed="false">
      <c r="A591" s="1" t="n">
        <v>589</v>
      </c>
      <c r="B591" s="16"/>
      <c r="C591" s="8" t="n">
        <f aca="false">+[3]data1rev!A590</f>
        <v>21687.04</v>
      </c>
      <c r="D591" s="8" t="n">
        <f aca="false">+[3]data1rev!B590</f>
        <v>15575.226</v>
      </c>
      <c r="E591" s="8" t="n">
        <f aca="false">+[3]data1rev!C590</f>
        <v>13222.39</v>
      </c>
      <c r="F591" s="8" t="n">
        <f aca="false">+[3]data1rev!D590</f>
        <v>13061.89</v>
      </c>
      <c r="G591" s="8" t="n">
        <f aca="false">+[3]data1rev!E590</f>
        <v>13061.89</v>
      </c>
      <c r="H591" s="8" t="n">
        <f aca="false">+[3]data1rev!F590</f>
        <v>10821.156</v>
      </c>
      <c r="I591" s="8" t="n">
        <f aca="false">+[3]data1rev!G590</f>
        <v>10791.59</v>
      </c>
      <c r="J591" s="8" t="n">
        <f aca="false">+[3]data1rev!H590</f>
        <v>10791.59</v>
      </c>
      <c r="K591" s="8" t="n">
        <f aca="false">+[3]data1rev!I590</f>
        <v>10791.59</v>
      </c>
      <c r="L591" s="8" t="n">
        <f aca="false">+[3]data1rev!J590</f>
        <v>10821.156</v>
      </c>
      <c r="M591" s="8" t="n">
        <f aca="false">+[3]data1rev!K590</f>
        <v>10791.59</v>
      </c>
      <c r="N591" s="8" t="n">
        <f aca="false">+[3]data1rev!L590</f>
        <v>10791.59</v>
      </c>
      <c r="O591" s="8" t="n">
        <f aca="false">+[3]data1rev!M590</f>
        <v>10275.62</v>
      </c>
      <c r="P591" s="8" t="n">
        <f aca="false">+[3]data1rev!N590</f>
        <v>10129.416</v>
      </c>
      <c r="Q591" s="8" t="n">
        <f aca="false">+[3]data1rev!O590</f>
        <v>10101.74</v>
      </c>
      <c r="R591" s="8" t="n">
        <f aca="false">+[3]data1rev!P590</f>
        <v>0</v>
      </c>
      <c r="S591" s="8" t="n">
        <f aca="false">+[3]data1rev!Q590</f>
        <v>0</v>
      </c>
      <c r="T591" s="8" t="n">
        <f aca="false">+[3]data1rev!R590</f>
        <v>0</v>
      </c>
      <c r="U591" s="8" t="n">
        <f aca="false">+[3]data1rev!S590</f>
        <v>0</v>
      </c>
      <c r="V591" s="8" t="n">
        <f aca="false">+[3]data1rev!T590</f>
        <v>0</v>
      </c>
      <c r="W591" s="8" t="n">
        <f aca="false">+[3]data1rev!U590</f>
        <v>0</v>
      </c>
      <c r="X591" s="8" t="n">
        <f aca="false">+[3]data1rev!V590</f>
        <v>0</v>
      </c>
      <c r="Y591" s="8" t="n">
        <f aca="false">+[3]data1rev!W590</f>
        <v>0</v>
      </c>
      <c r="Z591" s="8" t="n">
        <f aca="false">+[3]data1rev!X590</f>
        <v>0</v>
      </c>
      <c r="AA591" s="8" t="n">
        <f aca="false">+[3]data1rev!Y590</f>
        <v>0</v>
      </c>
      <c r="AB591" s="9"/>
      <c r="AC591" s="9"/>
      <c r="AD591" s="9"/>
      <c r="AE591" s="9"/>
      <c r="AF591" s="9"/>
      <c r="AG591" s="9"/>
      <c r="AH591" s="9"/>
      <c r="AI591" s="9"/>
      <c r="AJ591" s="9"/>
      <c r="AK591" s="1"/>
      <c r="AL591" s="1" t="e">
        <f aca="false">SUMPRODUCT(B591:AJ591,PVCapPrice)</f>
        <v>#DIV/0!</v>
      </c>
      <c r="AM591" s="1"/>
      <c r="AN591" s="1"/>
      <c r="AO591" s="1"/>
      <c r="AP591" s="1"/>
      <c r="AQ591" s="1"/>
    </row>
    <row r="592" customFormat="false" ht="11.25" hidden="false" customHeight="false" outlineLevel="0" collapsed="false">
      <c r="A592" s="1" t="n">
        <v>590</v>
      </c>
      <c r="B592" s="16"/>
      <c r="C592" s="8" t="n">
        <f aca="false">+[3]data1rev!A591</f>
        <v>21687.04</v>
      </c>
      <c r="D592" s="8" t="n">
        <f aca="false">+[3]data1rev!B591</f>
        <v>15575.226</v>
      </c>
      <c r="E592" s="8" t="n">
        <f aca="false">+[3]data1rev!C591</f>
        <v>13222.39</v>
      </c>
      <c r="F592" s="8" t="n">
        <f aca="false">+[3]data1rev!D591</f>
        <v>13061.89</v>
      </c>
      <c r="G592" s="8" t="n">
        <f aca="false">+[3]data1rev!E591</f>
        <v>13061.89</v>
      </c>
      <c r="H592" s="8" t="n">
        <f aca="false">+[3]data1rev!F591</f>
        <v>10821.156</v>
      </c>
      <c r="I592" s="8" t="n">
        <f aca="false">+[3]data1rev!G591</f>
        <v>10791.59</v>
      </c>
      <c r="J592" s="8" t="n">
        <f aca="false">+[3]data1rev!H591</f>
        <v>10791.59</v>
      </c>
      <c r="K592" s="8" t="n">
        <f aca="false">+[3]data1rev!I591</f>
        <v>10791.59</v>
      </c>
      <c r="L592" s="8" t="n">
        <f aca="false">+[3]data1rev!J591</f>
        <v>10821.156</v>
      </c>
      <c r="M592" s="8" t="n">
        <f aca="false">+[3]data1rev!K591</f>
        <v>10791.59</v>
      </c>
      <c r="N592" s="8" t="n">
        <f aca="false">+[3]data1rev!L591</f>
        <v>10791.59</v>
      </c>
      <c r="O592" s="8" t="n">
        <f aca="false">+[3]data1rev!M591</f>
        <v>10275.62</v>
      </c>
      <c r="P592" s="8" t="n">
        <f aca="false">+[3]data1rev!N591</f>
        <v>10129.416</v>
      </c>
      <c r="Q592" s="8" t="n">
        <f aca="false">+[3]data1rev!O591</f>
        <v>10101.74</v>
      </c>
      <c r="R592" s="8" t="n">
        <f aca="false">+[3]data1rev!P591</f>
        <v>0</v>
      </c>
      <c r="S592" s="8" t="n">
        <f aca="false">+[3]data1rev!Q591</f>
        <v>0</v>
      </c>
      <c r="T592" s="8" t="n">
        <f aca="false">+[3]data1rev!R591</f>
        <v>0</v>
      </c>
      <c r="U592" s="8" t="n">
        <f aca="false">+[3]data1rev!S591</f>
        <v>0</v>
      </c>
      <c r="V592" s="8" t="n">
        <f aca="false">+[3]data1rev!T591</f>
        <v>0</v>
      </c>
      <c r="W592" s="8" t="n">
        <f aca="false">+[3]data1rev!U591</f>
        <v>0</v>
      </c>
      <c r="X592" s="8" t="n">
        <f aca="false">+[3]data1rev!V591</f>
        <v>0</v>
      </c>
      <c r="Y592" s="8" t="n">
        <f aca="false">+[3]data1rev!W591</f>
        <v>0</v>
      </c>
      <c r="Z592" s="8" t="n">
        <f aca="false">+[3]data1rev!X591</f>
        <v>0</v>
      </c>
      <c r="AA592" s="8" t="n">
        <f aca="false">+[3]data1rev!Y591</f>
        <v>0</v>
      </c>
      <c r="AB592" s="9"/>
      <c r="AC592" s="9"/>
      <c r="AD592" s="9"/>
      <c r="AE592" s="9"/>
      <c r="AF592" s="9"/>
      <c r="AG592" s="9"/>
      <c r="AH592" s="9"/>
      <c r="AI592" s="9"/>
      <c r="AJ592" s="9"/>
      <c r="AK592" s="1"/>
      <c r="AL592" s="1" t="e">
        <f aca="false">SUMPRODUCT(B592:AJ592,PVCapPrice)</f>
        <v>#DIV/0!</v>
      </c>
      <c r="AM592" s="1"/>
      <c r="AN592" s="1"/>
      <c r="AO592" s="1"/>
      <c r="AP592" s="1"/>
      <c r="AQ592" s="1"/>
    </row>
    <row r="593" customFormat="false" ht="11.25" hidden="false" customHeight="false" outlineLevel="0" collapsed="false">
      <c r="A593" s="1" t="n">
        <v>591</v>
      </c>
      <c r="B593" s="16"/>
      <c r="C593" s="8" t="n">
        <f aca="false">+[3]data1rev!A592</f>
        <v>21687.04</v>
      </c>
      <c r="D593" s="8" t="n">
        <f aca="false">+[3]data1rev!B592</f>
        <v>15575.226</v>
      </c>
      <c r="E593" s="8" t="n">
        <f aca="false">+[3]data1rev!C592</f>
        <v>13222.39</v>
      </c>
      <c r="F593" s="8" t="n">
        <f aca="false">+[3]data1rev!D592</f>
        <v>13061.89</v>
      </c>
      <c r="G593" s="8" t="n">
        <f aca="false">+[3]data1rev!E592</f>
        <v>13061.89</v>
      </c>
      <c r="H593" s="8" t="n">
        <f aca="false">+[3]data1rev!F592</f>
        <v>10821.156</v>
      </c>
      <c r="I593" s="8" t="n">
        <f aca="false">+[3]data1rev!G592</f>
        <v>10791.59</v>
      </c>
      <c r="J593" s="8" t="n">
        <f aca="false">+[3]data1rev!H592</f>
        <v>10791.59</v>
      </c>
      <c r="K593" s="8" t="n">
        <f aca="false">+[3]data1rev!I592</f>
        <v>10791.59</v>
      </c>
      <c r="L593" s="8" t="n">
        <f aca="false">+[3]data1rev!J592</f>
        <v>10821.156</v>
      </c>
      <c r="M593" s="8" t="n">
        <f aca="false">+[3]data1rev!K592</f>
        <v>10791.59</v>
      </c>
      <c r="N593" s="8" t="n">
        <f aca="false">+[3]data1rev!L592</f>
        <v>10791.59</v>
      </c>
      <c r="O593" s="8" t="n">
        <f aca="false">+[3]data1rev!M592</f>
        <v>10275.62</v>
      </c>
      <c r="P593" s="8" t="n">
        <f aca="false">+[3]data1rev!N592</f>
        <v>10129.416</v>
      </c>
      <c r="Q593" s="8" t="n">
        <f aca="false">+[3]data1rev!O592</f>
        <v>10101.74</v>
      </c>
      <c r="R593" s="8" t="n">
        <f aca="false">+[3]data1rev!P592</f>
        <v>0</v>
      </c>
      <c r="S593" s="8" t="n">
        <f aca="false">+[3]data1rev!Q592</f>
        <v>0</v>
      </c>
      <c r="T593" s="8" t="n">
        <f aca="false">+[3]data1rev!R592</f>
        <v>0</v>
      </c>
      <c r="U593" s="8" t="n">
        <f aca="false">+[3]data1rev!S592</f>
        <v>0</v>
      </c>
      <c r="V593" s="8" t="n">
        <f aca="false">+[3]data1rev!T592</f>
        <v>0</v>
      </c>
      <c r="W593" s="8" t="n">
        <f aca="false">+[3]data1rev!U592</f>
        <v>0</v>
      </c>
      <c r="X593" s="8" t="n">
        <f aca="false">+[3]data1rev!V592</f>
        <v>0</v>
      </c>
      <c r="Y593" s="8" t="n">
        <f aca="false">+[3]data1rev!W592</f>
        <v>0</v>
      </c>
      <c r="Z593" s="8" t="n">
        <f aca="false">+[3]data1rev!X592</f>
        <v>0</v>
      </c>
      <c r="AA593" s="8" t="n">
        <f aca="false">+[3]data1rev!Y592</f>
        <v>0</v>
      </c>
      <c r="AB593" s="9"/>
      <c r="AC593" s="9"/>
      <c r="AD593" s="9"/>
      <c r="AE593" s="9"/>
      <c r="AF593" s="9"/>
      <c r="AG593" s="9"/>
      <c r="AH593" s="9"/>
      <c r="AI593" s="9"/>
      <c r="AJ593" s="9"/>
      <c r="AK593" s="1"/>
      <c r="AL593" s="1" t="e">
        <f aca="false">SUMPRODUCT(B593:AJ593,PVCapPrice)</f>
        <v>#DIV/0!</v>
      </c>
      <c r="AM593" s="1"/>
      <c r="AN593" s="1"/>
      <c r="AO593" s="1"/>
      <c r="AP593" s="1"/>
      <c r="AQ593" s="1"/>
    </row>
    <row r="594" customFormat="false" ht="11.25" hidden="false" customHeight="false" outlineLevel="0" collapsed="false">
      <c r="A594" s="1" t="n">
        <v>592</v>
      </c>
      <c r="B594" s="16"/>
      <c r="C594" s="8" t="n">
        <f aca="false">+[3]data1rev!A593</f>
        <v>21687.04</v>
      </c>
      <c r="D594" s="8" t="n">
        <f aca="false">+[3]data1rev!B593</f>
        <v>15575.226</v>
      </c>
      <c r="E594" s="8" t="n">
        <f aca="false">+[3]data1rev!C593</f>
        <v>13222.39</v>
      </c>
      <c r="F594" s="8" t="n">
        <f aca="false">+[3]data1rev!D593</f>
        <v>13061.89</v>
      </c>
      <c r="G594" s="8" t="n">
        <f aca="false">+[3]data1rev!E593</f>
        <v>13061.89</v>
      </c>
      <c r="H594" s="8" t="n">
        <f aca="false">+[3]data1rev!F593</f>
        <v>10821.156</v>
      </c>
      <c r="I594" s="8" t="n">
        <f aca="false">+[3]data1rev!G593</f>
        <v>10791.59</v>
      </c>
      <c r="J594" s="8" t="n">
        <f aca="false">+[3]data1rev!H593</f>
        <v>10791.59</v>
      </c>
      <c r="K594" s="8" t="n">
        <f aca="false">+[3]data1rev!I593</f>
        <v>10791.59</v>
      </c>
      <c r="L594" s="8" t="n">
        <f aca="false">+[3]data1rev!J593</f>
        <v>10821.156</v>
      </c>
      <c r="M594" s="8" t="n">
        <f aca="false">+[3]data1rev!K593</f>
        <v>10791.59</v>
      </c>
      <c r="N594" s="8" t="n">
        <f aca="false">+[3]data1rev!L593</f>
        <v>10791.59</v>
      </c>
      <c r="O594" s="8" t="n">
        <f aca="false">+[3]data1rev!M593</f>
        <v>10275.62</v>
      </c>
      <c r="P594" s="8" t="n">
        <f aca="false">+[3]data1rev!N593</f>
        <v>10129.416</v>
      </c>
      <c r="Q594" s="8" t="n">
        <f aca="false">+[3]data1rev!O593</f>
        <v>10101.74</v>
      </c>
      <c r="R594" s="8" t="n">
        <f aca="false">+[3]data1rev!P593</f>
        <v>0</v>
      </c>
      <c r="S594" s="8" t="n">
        <f aca="false">+[3]data1rev!Q593</f>
        <v>0</v>
      </c>
      <c r="T594" s="8" t="n">
        <f aca="false">+[3]data1rev!R593</f>
        <v>0</v>
      </c>
      <c r="U594" s="8" t="n">
        <f aca="false">+[3]data1rev!S593</f>
        <v>0</v>
      </c>
      <c r="V594" s="8" t="n">
        <f aca="false">+[3]data1rev!T593</f>
        <v>0</v>
      </c>
      <c r="W594" s="8" t="n">
        <f aca="false">+[3]data1rev!U593</f>
        <v>0</v>
      </c>
      <c r="X594" s="8" t="n">
        <f aca="false">+[3]data1rev!V593</f>
        <v>0</v>
      </c>
      <c r="Y594" s="8" t="n">
        <f aca="false">+[3]data1rev!W593</f>
        <v>0</v>
      </c>
      <c r="Z594" s="8" t="n">
        <f aca="false">+[3]data1rev!X593</f>
        <v>0</v>
      </c>
      <c r="AA594" s="8" t="n">
        <f aca="false">+[3]data1rev!Y593</f>
        <v>0</v>
      </c>
      <c r="AB594" s="9"/>
      <c r="AC594" s="9"/>
      <c r="AD594" s="9"/>
      <c r="AE594" s="9"/>
      <c r="AF594" s="9"/>
      <c r="AG594" s="9"/>
      <c r="AH594" s="9"/>
      <c r="AI594" s="9"/>
      <c r="AJ594" s="9"/>
      <c r="AK594" s="1"/>
      <c r="AL594" s="1" t="e">
        <f aca="false">SUMPRODUCT(B594:AJ594,PVCapPrice)</f>
        <v>#DIV/0!</v>
      </c>
      <c r="AM594" s="1"/>
      <c r="AN594" s="1"/>
      <c r="AO594" s="1"/>
      <c r="AP594" s="1"/>
      <c r="AQ594" s="1"/>
    </row>
    <row r="595" customFormat="false" ht="11.25" hidden="false" customHeight="false" outlineLevel="0" collapsed="false">
      <c r="A595" s="1" t="n">
        <v>593</v>
      </c>
      <c r="B595" s="16"/>
      <c r="C595" s="8" t="n">
        <f aca="false">+[3]data1rev!A594</f>
        <v>21687.04</v>
      </c>
      <c r="D595" s="8" t="n">
        <f aca="false">+[3]data1rev!B594</f>
        <v>15575.226</v>
      </c>
      <c r="E595" s="8" t="n">
        <f aca="false">+[3]data1rev!C594</f>
        <v>13222.39</v>
      </c>
      <c r="F595" s="8" t="n">
        <f aca="false">+[3]data1rev!D594</f>
        <v>13061.89</v>
      </c>
      <c r="G595" s="8" t="n">
        <f aca="false">+[3]data1rev!E594</f>
        <v>13061.89</v>
      </c>
      <c r="H595" s="8" t="n">
        <f aca="false">+[3]data1rev!F594</f>
        <v>10821.156</v>
      </c>
      <c r="I595" s="8" t="n">
        <f aca="false">+[3]data1rev!G594</f>
        <v>10791.59</v>
      </c>
      <c r="J595" s="8" t="n">
        <f aca="false">+[3]data1rev!H594</f>
        <v>10791.59</v>
      </c>
      <c r="K595" s="8" t="n">
        <f aca="false">+[3]data1rev!I594</f>
        <v>10791.59</v>
      </c>
      <c r="L595" s="8" t="n">
        <f aca="false">+[3]data1rev!J594</f>
        <v>10821.156</v>
      </c>
      <c r="M595" s="8" t="n">
        <f aca="false">+[3]data1rev!K594</f>
        <v>10791.59</v>
      </c>
      <c r="N595" s="8" t="n">
        <f aca="false">+[3]data1rev!L594</f>
        <v>10791.59</v>
      </c>
      <c r="O595" s="8" t="n">
        <f aca="false">+[3]data1rev!M594</f>
        <v>10275.62</v>
      </c>
      <c r="P595" s="8" t="n">
        <f aca="false">+[3]data1rev!N594</f>
        <v>10129.416</v>
      </c>
      <c r="Q595" s="8" t="n">
        <f aca="false">+[3]data1rev!O594</f>
        <v>10101.74</v>
      </c>
      <c r="R595" s="8" t="n">
        <f aca="false">+[3]data1rev!P594</f>
        <v>0</v>
      </c>
      <c r="S595" s="8" t="n">
        <f aca="false">+[3]data1rev!Q594</f>
        <v>0</v>
      </c>
      <c r="T595" s="8" t="n">
        <f aca="false">+[3]data1rev!R594</f>
        <v>0</v>
      </c>
      <c r="U595" s="8" t="n">
        <f aca="false">+[3]data1rev!S594</f>
        <v>0</v>
      </c>
      <c r="V595" s="8" t="n">
        <f aca="false">+[3]data1rev!T594</f>
        <v>0</v>
      </c>
      <c r="W595" s="8" t="n">
        <f aca="false">+[3]data1rev!U594</f>
        <v>0</v>
      </c>
      <c r="X595" s="8" t="n">
        <f aca="false">+[3]data1rev!V594</f>
        <v>0</v>
      </c>
      <c r="Y595" s="8" t="n">
        <f aca="false">+[3]data1rev!W594</f>
        <v>0</v>
      </c>
      <c r="Z595" s="8" t="n">
        <f aca="false">+[3]data1rev!X594</f>
        <v>0</v>
      </c>
      <c r="AA595" s="8" t="n">
        <f aca="false">+[3]data1rev!Y594</f>
        <v>0</v>
      </c>
      <c r="AB595" s="9"/>
      <c r="AC595" s="9"/>
      <c r="AD595" s="9"/>
      <c r="AE595" s="9"/>
      <c r="AF595" s="9"/>
      <c r="AG595" s="9"/>
      <c r="AH595" s="9"/>
      <c r="AI595" s="9"/>
      <c r="AJ595" s="9"/>
      <c r="AK595" s="1"/>
      <c r="AL595" s="1" t="e">
        <f aca="false">SUMPRODUCT(B595:AJ595,PVCapPrice)</f>
        <v>#DIV/0!</v>
      </c>
      <c r="AM595" s="1"/>
      <c r="AN595" s="1"/>
      <c r="AO595" s="1"/>
      <c r="AP595" s="1"/>
      <c r="AQ595" s="1"/>
    </row>
    <row r="596" customFormat="false" ht="11.25" hidden="false" customHeight="false" outlineLevel="0" collapsed="false">
      <c r="A596" s="1" t="n">
        <v>594</v>
      </c>
      <c r="B596" s="16"/>
      <c r="C596" s="8" t="n">
        <f aca="false">+[3]data1rev!A595</f>
        <v>21687.04</v>
      </c>
      <c r="D596" s="8" t="n">
        <f aca="false">+[3]data1rev!B595</f>
        <v>15575.226</v>
      </c>
      <c r="E596" s="8" t="n">
        <f aca="false">+[3]data1rev!C595</f>
        <v>13222.39</v>
      </c>
      <c r="F596" s="8" t="n">
        <f aca="false">+[3]data1rev!D595</f>
        <v>13061.89</v>
      </c>
      <c r="G596" s="8" t="n">
        <f aca="false">+[3]data1rev!E595</f>
        <v>13061.89</v>
      </c>
      <c r="H596" s="8" t="n">
        <f aca="false">+[3]data1rev!F595</f>
        <v>10821.156</v>
      </c>
      <c r="I596" s="8" t="n">
        <f aca="false">+[3]data1rev!G595</f>
        <v>10791.59</v>
      </c>
      <c r="J596" s="8" t="n">
        <f aca="false">+[3]data1rev!H595</f>
        <v>10791.59</v>
      </c>
      <c r="K596" s="8" t="n">
        <f aca="false">+[3]data1rev!I595</f>
        <v>10791.59</v>
      </c>
      <c r="L596" s="8" t="n">
        <f aca="false">+[3]data1rev!J595</f>
        <v>10821.156</v>
      </c>
      <c r="M596" s="8" t="n">
        <f aca="false">+[3]data1rev!K595</f>
        <v>10791.59</v>
      </c>
      <c r="N596" s="8" t="n">
        <f aca="false">+[3]data1rev!L595</f>
        <v>10791.59</v>
      </c>
      <c r="O596" s="8" t="n">
        <f aca="false">+[3]data1rev!M595</f>
        <v>10275.62</v>
      </c>
      <c r="P596" s="8" t="n">
        <f aca="false">+[3]data1rev!N595</f>
        <v>10129.416</v>
      </c>
      <c r="Q596" s="8" t="n">
        <f aca="false">+[3]data1rev!O595</f>
        <v>10101.74</v>
      </c>
      <c r="R596" s="8" t="n">
        <f aca="false">+[3]data1rev!P595</f>
        <v>0</v>
      </c>
      <c r="S596" s="8" t="n">
        <f aca="false">+[3]data1rev!Q595</f>
        <v>0</v>
      </c>
      <c r="T596" s="8" t="n">
        <f aca="false">+[3]data1rev!R595</f>
        <v>0</v>
      </c>
      <c r="U596" s="8" t="n">
        <f aca="false">+[3]data1rev!S595</f>
        <v>0</v>
      </c>
      <c r="V596" s="8" t="n">
        <f aca="false">+[3]data1rev!T595</f>
        <v>0</v>
      </c>
      <c r="W596" s="8" t="n">
        <f aca="false">+[3]data1rev!U595</f>
        <v>0</v>
      </c>
      <c r="X596" s="8" t="n">
        <f aca="false">+[3]data1rev!V595</f>
        <v>0</v>
      </c>
      <c r="Y596" s="8" t="n">
        <f aca="false">+[3]data1rev!W595</f>
        <v>0</v>
      </c>
      <c r="Z596" s="8" t="n">
        <f aca="false">+[3]data1rev!X595</f>
        <v>0</v>
      </c>
      <c r="AA596" s="8" t="n">
        <f aca="false">+[3]data1rev!Y595</f>
        <v>0</v>
      </c>
      <c r="AB596" s="9"/>
      <c r="AC596" s="9"/>
      <c r="AD596" s="9"/>
      <c r="AE596" s="9"/>
      <c r="AF596" s="9"/>
      <c r="AG596" s="9"/>
      <c r="AH596" s="9"/>
      <c r="AI596" s="9"/>
      <c r="AJ596" s="9"/>
      <c r="AK596" s="1"/>
      <c r="AL596" s="1" t="e">
        <f aca="false">SUMPRODUCT(B596:AJ596,PVCapPrice)</f>
        <v>#DIV/0!</v>
      </c>
      <c r="AM596" s="1"/>
      <c r="AN596" s="1"/>
      <c r="AO596" s="1"/>
      <c r="AP596" s="1"/>
      <c r="AQ596" s="1"/>
    </row>
    <row r="597" customFormat="false" ht="11.25" hidden="false" customHeight="false" outlineLevel="0" collapsed="false">
      <c r="A597" s="1" t="n">
        <v>595</v>
      </c>
      <c r="B597" s="16"/>
      <c r="C597" s="8" t="n">
        <f aca="false">+[3]data1rev!A596</f>
        <v>21687.04</v>
      </c>
      <c r="D597" s="8" t="n">
        <f aca="false">+[3]data1rev!B596</f>
        <v>15575.226</v>
      </c>
      <c r="E597" s="8" t="n">
        <f aca="false">+[3]data1rev!C596</f>
        <v>13222.39</v>
      </c>
      <c r="F597" s="8" t="n">
        <f aca="false">+[3]data1rev!D596</f>
        <v>13061.89</v>
      </c>
      <c r="G597" s="8" t="n">
        <f aca="false">+[3]data1rev!E596</f>
        <v>13061.89</v>
      </c>
      <c r="H597" s="8" t="n">
        <f aca="false">+[3]data1rev!F596</f>
        <v>10821.156</v>
      </c>
      <c r="I597" s="8" t="n">
        <f aca="false">+[3]data1rev!G596</f>
        <v>10791.59</v>
      </c>
      <c r="J597" s="8" t="n">
        <f aca="false">+[3]data1rev!H596</f>
        <v>10791.59</v>
      </c>
      <c r="K597" s="8" t="n">
        <f aca="false">+[3]data1rev!I596</f>
        <v>10791.59</v>
      </c>
      <c r="L597" s="8" t="n">
        <f aca="false">+[3]data1rev!J596</f>
        <v>10821.156</v>
      </c>
      <c r="M597" s="8" t="n">
        <f aca="false">+[3]data1rev!K596</f>
        <v>10791.59</v>
      </c>
      <c r="N597" s="8" t="n">
        <f aca="false">+[3]data1rev!L596</f>
        <v>10791.59</v>
      </c>
      <c r="O597" s="8" t="n">
        <f aca="false">+[3]data1rev!M596</f>
        <v>10275.62</v>
      </c>
      <c r="P597" s="8" t="n">
        <f aca="false">+[3]data1rev!N596</f>
        <v>10129.416</v>
      </c>
      <c r="Q597" s="8" t="n">
        <f aca="false">+[3]data1rev!O596</f>
        <v>10101.74</v>
      </c>
      <c r="R597" s="8" t="n">
        <f aca="false">+[3]data1rev!P596</f>
        <v>0</v>
      </c>
      <c r="S597" s="8" t="n">
        <f aca="false">+[3]data1rev!Q596</f>
        <v>0</v>
      </c>
      <c r="T597" s="8" t="n">
        <f aca="false">+[3]data1rev!R596</f>
        <v>0</v>
      </c>
      <c r="U597" s="8" t="n">
        <f aca="false">+[3]data1rev!S596</f>
        <v>0</v>
      </c>
      <c r="V597" s="8" t="n">
        <f aca="false">+[3]data1rev!T596</f>
        <v>0</v>
      </c>
      <c r="W597" s="8" t="n">
        <f aca="false">+[3]data1rev!U596</f>
        <v>0</v>
      </c>
      <c r="X597" s="8" t="n">
        <f aca="false">+[3]data1rev!V596</f>
        <v>0</v>
      </c>
      <c r="Y597" s="8" t="n">
        <f aca="false">+[3]data1rev!W596</f>
        <v>0</v>
      </c>
      <c r="Z597" s="8" t="n">
        <f aca="false">+[3]data1rev!X596</f>
        <v>0</v>
      </c>
      <c r="AA597" s="8" t="n">
        <f aca="false">+[3]data1rev!Y596</f>
        <v>0</v>
      </c>
      <c r="AB597" s="9"/>
      <c r="AC597" s="9"/>
      <c r="AD597" s="9"/>
      <c r="AE597" s="9"/>
      <c r="AF597" s="9"/>
      <c r="AG597" s="9"/>
      <c r="AH597" s="9"/>
      <c r="AI597" s="9"/>
      <c r="AJ597" s="9"/>
      <c r="AK597" s="1"/>
      <c r="AL597" s="1" t="e">
        <f aca="false">SUMPRODUCT(B597:AJ597,PVCapPrice)</f>
        <v>#DIV/0!</v>
      </c>
      <c r="AM597" s="1"/>
      <c r="AN597" s="1"/>
      <c r="AO597" s="1"/>
      <c r="AP597" s="1"/>
      <c r="AQ597" s="1"/>
    </row>
    <row r="598" customFormat="false" ht="11.25" hidden="false" customHeight="false" outlineLevel="0" collapsed="false">
      <c r="A598" s="1" t="n">
        <v>596</v>
      </c>
      <c r="B598" s="16"/>
      <c r="C598" s="8" t="n">
        <f aca="false">+[3]data1rev!A597</f>
        <v>21687.04</v>
      </c>
      <c r="D598" s="8" t="n">
        <f aca="false">+[3]data1rev!B597</f>
        <v>15575.226</v>
      </c>
      <c r="E598" s="8" t="n">
        <f aca="false">+[3]data1rev!C597</f>
        <v>13222.39</v>
      </c>
      <c r="F598" s="8" t="n">
        <f aca="false">+[3]data1rev!D597</f>
        <v>13061.89</v>
      </c>
      <c r="G598" s="8" t="n">
        <f aca="false">+[3]data1rev!E597</f>
        <v>13061.89</v>
      </c>
      <c r="H598" s="8" t="n">
        <f aca="false">+[3]data1rev!F597</f>
        <v>10821.156</v>
      </c>
      <c r="I598" s="8" t="n">
        <f aca="false">+[3]data1rev!G597</f>
        <v>10791.59</v>
      </c>
      <c r="J598" s="8" t="n">
        <f aca="false">+[3]data1rev!H597</f>
        <v>10791.59</v>
      </c>
      <c r="K598" s="8" t="n">
        <f aca="false">+[3]data1rev!I597</f>
        <v>10791.59</v>
      </c>
      <c r="L598" s="8" t="n">
        <f aca="false">+[3]data1rev!J597</f>
        <v>10821.156</v>
      </c>
      <c r="M598" s="8" t="n">
        <f aca="false">+[3]data1rev!K597</f>
        <v>10791.59</v>
      </c>
      <c r="N598" s="8" t="n">
        <f aca="false">+[3]data1rev!L597</f>
        <v>10791.59</v>
      </c>
      <c r="O598" s="8" t="n">
        <f aca="false">+[3]data1rev!M597</f>
        <v>10275.62</v>
      </c>
      <c r="P598" s="8" t="n">
        <f aca="false">+[3]data1rev!N597</f>
        <v>10129.416</v>
      </c>
      <c r="Q598" s="8" t="n">
        <f aca="false">+[3]data1rev!O597</f>
        <v>10101.74</v>
      </c>
      <c r="R598" s="8" t="n">
        <f aca="false">+[3]data1rev!P597</f>
        <v>0</v>
      </c>
      <c r="S598" s="8" t="n">
        <f aca="false">+[3]data1rev!Q597</f>
        <v>0</v>
      </c>
      <c r="T598" s="8" t="n">
        <f aca="false">+[3]data1rev!R597</f>
        <v>0</v>
      </c>
      <c r="U598" s="8" t="n">
        <f aca="false">+[3]data1rev!S597</f>
        <v>0</v>
      </c>
      <c r="V598" s="8" t="n">
        <f aca="false">+[3]data1rev!T597</f>
        <v>0</v>
      </c>
      <c r="W598" s="8" t="n">
        <f aca="false">+[3]data1rev!U597</f>
        <v>0</v>
      </c>
      <c r="X598" s="8" t="n">
        <f aca="false">+[3]data1rev!V597</f>
        <v>0</v>
      </c>
      <c r="Y598" s="8" t="n">
        <f aca="false">+[3]data1rev!W597</f>
        <v>0</v>
      </c>
      <c r="Z598" s="8" t="n">
        <f aca="false">+[3]data1rev!X597</f>
        <v>0</v>
      </c>
      <c r="AA598" s="8" t="n">
        <f aca="false">+[3]data1rev!Y597</f>
        <v>0</v>
      </c>
      <c r="AB598" s="9"/>
      <c r="AC598" s="9"/>
      <c r="AD598" s="9"/>
      <c r="AE598" s="9"/>
      <c r="AF598" s="9"/>
      <c r="AG598" s="9"/>
      <c r="AH598" s="9"/>
      <c r="AI598" s="9"/>
      <c r="AJ598" s="9"/>
      <c r="AK598" s="1"/>
      <c r="AL598" s="1" t="e">
        <f aca="false">SUMPRODUCT(B598:AJ598,PVCapPrice)</f>
        <v>#DIV/0!</v>
      </c>
      <c r="AM598" s="1"/>
      <c r="AN598" s="1"/>
      <c r="AO598" s="1"/>
      <c r="AP598" s="1"/>
      <c r="AQ598" s="1"/>
    </row>
    <row r="599" customFormat="false" ht="11.25" hidden="false" customHeight="false" outlineLevel="0" collapsed="false">
      <c r="A599" s="1" t="n">
        <v>597</v>
      </c>
      <c r="B599" s="16"/>
      <c r="C599" s="8" t="n">
        <f aca="false">+[3]data1rev!A598</f>
        <v>21687.04</v>
      </c>
      <c r="D599" s="8" t="n">
        <f aca="false">+[3]data1rev!B598</f>
        <v>15575.226</v>
      </c>
      <c r="E599" s="8" t="n">
        <f aca="false">+[3]data1rev!C598</f>
        <v>13222.39</v>
      </c>
      <c r="F599" s="8" t="n">
        <f aca="false">+[3]data1rev!D598</f>
        <v>13061.89</v>
      </c>
      <c r="G599" s="8" t="n">
        <f aca="false">+[3]data1rev!E598</f>
        <v>13061.89</v>
      </c>
      <c r="H599" s="8" t="n">
        <f aca="false">+[3]data1rev!F598</f>
        <v>10821.156</v>
      </c>
      <c r="I599" s="8" t="n">
        <f aca="false">+[3]data1rev!G598</f>
        <v>10791.59</v>
      </c>
      <c r="J599" s="8" t="n">
        <f aca="false">+[3]data1rev!H598</f>
        <v>10791.59</v>
      </c>
      <c r="K599" s="8" t="n">
        <f aca="false">+[3]data1rev!I598</f>
        <v>10791.59</v>
      </c>
      <c r="L599" s="8" t="n">
        <f aca="false">+[3]data1rev!J598</f>
        <v>10821.156</v>
      </c>
      <c r="M599" s="8" t="n">
        <f aca="false">+[3]data1rev!K598</f>
        <v>10791.59</v>
      </c>
      <c r="N599" s="8" t="n">
        <f aca="false">+[3]data1rev!L598</f>
        <v>10791.59</v>
      </c>
      <c r="O599" s="8" t="n">
        <f aca="false">+[3]data1rev!M598</f>
        <v>10275.62</v>
      </c>
      <c r="P599" s="8" t="n">
        <f aca="false">+[3]data1rev!N598</f>
        <v>10129.416</v>
      </c>
      <c r="Q599" s="8" t="n">
        <f aca="false">+[3]data1rev!O598</f>
        <v>10101.74</v>
      </c>
      <c r="R599" s="8" t="n">
        <f aca="false">+[3]data1rev!P598</f>
        <v>0</v>
      </c>
      <c r="S599" s="8" t="n">
        <f aca="false">+[3]data1rev!Q598</f>
        <v>0</v>
      </c>
      <c r="T599" s="8" t="n">
        <f aca="false">+[3]data1rev!R598</f>
        <v>0</v>
      </c>
      <c r="U599" s="8" t="n">
        <f aca="false">+[3]data1rev!S598</f>
        <v>0</v>
      </c>
      <c r="V599" s="8" t="n">
        <f aca="false">+[3]data1rev!T598</f>
        <v>0</v>
      </c>
      <c r="W599" s="8" t="n">
        <f aca="false">+[3]data1rev!U598</f>
        <v>0</v>
      </c>
      <c r="X599" s="8" t="n">
        <f aca="false">+[3]data1rev!V598</f>
        <v>0</v>
      </c>
      <c r="Y599" s="8" t="n">
        <f aca="false">+[3]data1rev!W598</f>
        <v>0</v>
      </c>
      <c r="Z599" s="8" t="n">
        <f aca="false">+[3]data1rev!X598</f>
        <v>0</v>
      </c>
      <c r="AA599" s="8" t="n">
        <f aca="false">+[3]data1rev!Y598</f>
        <v>0</v>
      </c>
      <c r="AB599" s="9"/>
      <c r="AC599" s="9"/>
      <c r="AD599" s="9"/>
      <c r="AE599" s="9"/>
      <c r="AF599" s="9"/>
      <c r="AG599" s="9"/>
      <c r="AH599" s="9"/>
      <c r="AI599" s="9"/>
      <c r="AJ599" s="9"/>
      <c r="AK599" s="1"/>
      <c r="AL599" s="1" t="e">
        <f aca="false">SUMPRODUCT(B599:AJ599,PVCapPrice)</f>
        <v>#DIV/0!</v>
      </c>
      <c r="AM599" s="1"/>
      <c r="AN599" s="1"/>
      <c r="AO599" s="1"/>
      <c r="AP599" s="1"/>
      <c r="AQ599" s="1"/>
    </row>
    <row r="600" customFormat="false" ht="11.25" hidden="false" customHeight="false" outlineLevel="0" collapsed="false">
      <c r="A600" s="1" t="n">
        <v>598</v>
      </c>
      <c r="B600" s="16"/>
      <c r="C600" s="8" t="n">
        <f aca="false">+[3]data1rev!A599</f>
        <v>21687.04</v>
      </c>
      <c r="D600" s="8" t="n">
        <f aca="false">+[3]data1rev!B599</f>
        <v>15575.226</v>
      </c>
      <c r="E600" s="8" t="n">
        <f aca="false">+[3]data1rev!C599</f>
        <v>13222.39</v>
      </c>
      <c r="F600" s="8" t="n">
        <f aca="false">+[3]data1rev!D599</f>
        <v>13061.89</v>
      </c>
      <c r="G600" s="8" t="n">
        <f aca="false">+[3]data1rev!E599</f>
        <v>13061.89</v>
      </c>
      <c r="H600" s="8" t="n">
        <f aca="false">+[3]data1rev!F599</f>
        <v>10821.156</v>
      </c>
      <c r="I600" s="8" t="n">
        <f aca="false">+[3]data1rev!G599</f>
        <v>10791.59</v>
      </c>
      <c r="J600" s="8" t="n">
        <f aca="false">+[3]data1rev!H599</f>
        <v>10791.59</v>
      </c>
      <c r="K600" s="8" t="n">
        <f aca="false">+[3]data1rev!I599</f>
        <v>10791.59</v>
      </c>
      <c r="L600" s="8" t="n">
        <f aca="false">+[3]data1rev!J599</f>
        <v>10821.156</v>
      </c>
      <c r="M600" s="8" t="n">
        <f aca="false">+[3]data1rev!K599</f>
        <v>10791.59</v>
      </c>
      <c r="N600" s="8" t="n">
        <f aca="false">+[3]data1rev!L599</f>
        <v>10791.59</v>
      </c>
      <c r="O600" s="8" t="n">
        <f aca="false">+[3]data1rev!M599</f>
        <v>10275.62</v>
      </c>
      <c r="P600" s="8" t="n">
        <f aca="false">+[3]data1rev!N599</f>
        <v>10129.416</v>
      </c>
      <c r="Q600" s="8" t="n">
        <f aca="false">+[3]data1rev!O599</f>
        <v>10101.74</v>
      </c>
      <c r="R600" s="8" t="n">
        <f aca="false">+[3]data1rev!P599</f>
        <v>0</v>
      </c>
      <c r="S600" s="8" t="n">
        <f aca="false">+[3]data1rev!Q599</f>
        <v>0</v>
      </c>
      <c r="T600" s="8" t="n">
        <f aca="false">+[3]data1rev!R599</f>
        <v>0</v>
      </c>
      <c r="U600" s="8" t="n">
        <f aca="false">+[3]data1rev!S599</f>
        <v>0</v>
      </c>
      <c r="V600" s="8" t="n">
        <f aca="false">+[3]data1rev!T599</f>
        <v>0</v>
      </c>
      <c r="W600" s="8" t="n">
        <f aca="false">+[3]data1rev!U599</f>
        <v>0</v>
      </c>
      <c r="X600" s="8" t="n">
        <f aca="false">+[3]data1rev!V599</f>
        <v>0</v>
      </c>
      <c r="Y600" s="8" t="n">
        <f aca="false">+[3]data1rev!W599</f>
        <v>0</v>
      </c>
      <c r="Z600" s="8" t="n">
        <f aca="false">+[3]data1rev!X599</f>
        <v>0</v>
      </c>
      <c r="AA600" s="8" t="n">
        <f aca="false">+[3]data1rev!Y599</f>
        <v>0</v>
      </c>
      <c r="AB600" s="9"/>
      <c r="AC600" s="9"/>
      <c r="AD600" s="9"/>
      <c r="AE600" s="9"/>
      <c r="AF600" s="9"/>
      <c r="AG600" s="9"/>
      <c r="AH600" s="9"/>
      <c r="AI600" s="9"/>
      <c r="AJ600" s="9"/>
      <c r="AK600" s="1"/>
      <c r="AL600" s="1" t="e">
        <f aca="false">SUMPRODUCT(B600:AJ600,PVCapPrice)</f>
        <v>#DIV/0!</v>
      </c>
      <c r="AM600" s="1"/>
      <c r="AN600" s="1"/>
      <c r="AO600" s="1"/>
      <c r="AP600" s="1"/>
      <c r="AQ600" s="1"/>
    </row>
    <row r="601" customFormat="false" ht="11.25" hidden="false" customHeight="false" outlineLevel="0" collapsed="false">
      <c r="A601" s="1" t="n">
        <v>599</v>
      </c>
      <c r="B601" s="16"/>
      <c r="C601" s="8" t="n">
        <f aca="false">+[3]data1rev!A600</f>
        <v>21687.04</v>
      </c>
      <c r="D601" s="8" t="n">
        <f aca="false">+[3]data1rev!B600</f>
        <v>15575.226</v>
      </c>
      <c r="E601" s="8" t="n">
        <f aca="false">+[3]data1rev!C600</f>
        <v>13222.39</v>
      </c>
      <c r="F601" s="8" t="n">
        <f aca="false">+[3]data1rev!D600</f>
        <v>13061.89</v>
      </c>
      <c r="G601" s="8" t="n">
        <f aca="false">+[3]data1rev!E600</f>
        <v>13061.89</v>
      </c>
      <c r="H601" s="8" t="n">
        <f aca="false">+[3]data1rev!F600</f>
        <v>10821.156</v>
      </c>
      <c r="I601" s="8" t="n">
        <f aca="false">+[3]data1rev!G600</f>
        <v>10791.59</v>
      </c>
      <c r="J601" s="8" t="n">
        <f aca="false">+[3]data1rev!H600</f>
        <v>10791.59</v>
      </c>
      <c r="K601" s="8" t="n">
        <f aca="false">+[3]data1rev!I600</f>
        <v>10791.59</v>
      </c>
      <c r="L601" s="8" t="n">
        <f aca="false">+[3]data1rev!J600</f>
        <v>10821.156</v>
      </c>
      <c r="M601" s="8" t="n">
        <f aca="false">+[3]data1rev!K600</f>
        <v>10791.59</v>
      </c>
      <c r="N601" s="8" t="n">
        <f aca="false">+[3]data1rev!L600</f>
        <v>10791.59</v>
      </c>
      <c r="O601" s="8" t="n">
        <f aca="false">+[3]data1rev!M600</f>
        <v>10275.62</v>
      </c>
      <c r="P601" s="8" t="n">
        <f aca="false">+[3]data1rev!N600</f>
        <v>10129.416</v>
      </c>
      <c r="Q601" s="8" t="n">
        <f aca="false">+[3]data1rev!O600</f>
        <v>10101.74</v>
      </c>
      <c r="R601" s="8" t="n">
        <f aca="false">+[3]data1rev!P600</f>
        <v>0</v>
      </c>
      <c r="S601" s="8" t="n">
        <f aca="false">+[3]data1rev!Q600</f>
        <v>0</v>
      </c>
      <c r="T601" s="8" t="n">
        <f aca="false">+[3]data1rev!R600</f>
        <v>0</v>
      </c>
      <c r="U601" s="8" t="n">
        <f aca="false">+[3]data1rev!S600</f>
        <v>0</v>
      </c>
      <c r="V601" s="8" t="n">
        <f aca="false">+[3]data1rev!T600</f>
        <v>0</v>
      </c>
      <c r="W601" s="8" t="n">
        <f aca="false">+[3]data1rev!U600</f>
        <v>0</v>
      </c>
      <c r="X601" s="8" t="n">
        <f aca="false">+[3]data1rev!V600</f>
        <v>0</v>
      </c>
      <c r="Y601" s="8" t="n">
        <f aca="false">+[3]data1rev!W600</f>
        <v>0</v>
      </c>
      <c r="Z601" s="8" t="n">
        <f aca="false">+[3]data1rev!X600</f>
        <v>0</v>
      </c>
      <c r="AA601" s="8" t="n">
        <f aca="false">+[3]data1rev!Y600</f>
        <v>0</v>
      </c>
      <c r="AB601" s="9"/>
      <c r="AC601" s="9"/>
      <c r="AD601" s="9"/>
      <c r="AE601" s="9"/>
      <c r="AF601" s="9"/>
      <c r="AG601" s="9"/>
      <c r="AH601" s="9"/>
      <c r="AI601" s="9"/>
      <c r="AJ601" s="9"/>
      <c r="AK601" s="1"/>
      <c r="AL601" s="1" t="e">
        <f aca="false">SUMPRODUCT(B601:AJ601,PVCapPrice)</f>
        <v>#DIV/0!</v>
      </c>
      <c r="AM601" s="1"/>
      <c r="AN601" s="1"/>
      <c r="AO601" s="1"/>
      <c r="AP601" s="1"/>
      <c r="AQ601" s="1"/>
    </row>
    <row r="602" customFormat="false" ht="11.25" hidden="false" customHeight="false" outlineLevel="0" collapsed="false">
      <c r="A602" s="1" t="n">
        <v>600</v>
      </c>
      <c r="B602" s="16"/>
      <c r="C602" s="8" t="n">
        <f aca="false">+[3]data1rev!A601</f>
        <v>21687.04</v>
      </c>
      <c r="D602" s="8" t="n">
        <f aca="false">+[3]data1rev!B601</f>
        <v>15575.226</v>
      </c>
      <c r="E602" s="8" t="n">
        <f aca="false">+[3]data1rev!C601</f>
        <v>13222.39</v>
      </c>
      <c r="F602" s="8" t="n">
        <f aca="false">+[3]data1rev!D601</f>
        <v>13061.89</v>
      </c>
      <c r="G602" s="8" t="n">
        <f aca="false">+[3]data1rev!E601</f>
        <v>13061.89</v>
      </c>
      <c r="H602" s="8" t="n">
        <f aca="false">+[3]data1rev!F601</f>
        <v>10821.156</v>
      </c>
      <c r="I602" s="8" t="n">
        <f aca="false">+[3]data1rev!G601</f>
        <v>10791.59</v>
      </c>
      <c r="J602" s="8" t="n">
        <f aca="false">+[3]data1rev!H601</f>
        <v>10791.59</v>
      </c>
      <c r="K602" s="8" t="n">
        <f aca="false">+[3]data1rev!I601</f>
        <v>10791.59</v>
      </c>
      <c r="L602" s="8" t="n">
        <f aca="false">+[3]data1rev!J601</f>
        <v>10821.156</v>
      </c>
      <c r="M602" s="8" t="n">
        <f aca="false">+[3]data1rev!K601</f>
        <v>10791.59</v>
      </c>
      <c r="N602" s="8" t="n">
        <f aca="false">+[3]data1rev!L601</f>
        <v>10791.59</v>
      </c>
      <c r="O602" s="8" t="n">
        <f aca="false">+[3]data1rev!M601</f>
        <v>10275.62</v>
      </c>
      <c r="P602" s="8" t="n">
        <f aca="false">+[3]data1rev!N601</f>
        <v>10129.416</v>
      </c>
      <c r="Q602" s="8" t="n">
        <f aca="false">+[3]data1rev!O601</f>
        <v>10101.74</v>
      </c>
      <c r="R602" s="8" t="n">
        <f aca="false">+[3]data1rev!P601</f>
        <v>0</v>
      </c>
      <c r="S602" s="8" t="n">
        <f aca="false">+[3]data1rev!Q601</f>
        <v>0</v>
      </c>
      <c r="T602" s="8" t="n">
        <f aca="false">+[3]data1rev!R601</f>
        <v>0</v>
      </c>
      <c r="U602" s="8" t="n">
        <f aca="false">+[3]data1rev!S601</f>
        <v>0</v>
      </c>
      <c r="V602" s="8" t="n">
        <f aca="false">+[3]data1rev!T601</f>
        <v>0</v>
      </c>
      <c r="W602" s="8" t="n">
        <f aca="false">+[3]data1rev!U601</f>
        <v>0</v>
      </c>
      <c r="X602" s="8" t="n">
        <f aca="false">+[3]data1rev!V601</f>
        <v>0</v>
      </c>
      <c r="Y602" s="8" t="n">
        <f aca="false">+[3]data1rev!W601</f>
        <v>0</v>
      </c>
      <c r="Z602" s="8" t="n">
        <f aca="false">+[3]data1rev!X601</f>
        <v>0</v>
      </c>
      <c r="AA602" s="8" t="n">
        <f aca="false">+[3]data1rev!Y601</f>
        <v>0</v>
      </c>
      <c r="AB602" s="9"/>
      <c r="AC602" s="9"/>
      <c r="AD602" s="9"/>
      <c r="AE602" s="9"/>
      <c r="AF602" s="9"/>
      <c r="AG602" s="9"/>
      <c r="AH602" s="9"/>
      <c r="AI602" s="9"/>
      <c r="AJ602" s="9"/>
      <c r="AK602" s="1"/>
      <c r="AL602" s="1" t="e">
        <f aca="false">SUMPRODUCT(B602:AJ602,PVCapPrice)</f>
        <v>#DIV/0!</v>
      </c>
      <c r="AM602" s="1"/>
      <c r="AN602" s="1"/>
      <c r="AO602" s="1"/>
      <c r="AP602" s="1"/>
      <c r="AQ602" s="1"/>
    </row>
    <row r="603" customFormat="false" ht="11.25" hidden="false" customHeight="false" outlineLevel="0" collapsed="false">
      <c r="A603" s="1" t="n">
        <v>601</v>
      </c>
      <c r="B603" s="16"/>
      <c r="C603" s="8" t="n">
        <f aca="false">+[3]data1rev!A602</f>
        <v>21687.04</v>
      </c>
      <c r="D603" s="8" t="n">
        <f aca="false">+[3]data1rev!B602</f>
        <v>15575.226</v>
      </c>
      <c r="E603" s="8" t="n">
        <f aca="false">+[3]data1rev!C602</f>
        <v>13222.39</v>
      </c>
      <c r="F603" s="8" t="n">
        <f aca="false">+[3]data1rev!D602</f>
        <v>13061.89</v>
      </c>
      <c r="G603" s="8" t="n">
        <f aca="false">+[3]data1rev!E602</f>
        <v>13061.89</v>
      </c>
      <c r="H603" s="8" t="n">
        <f aca="false">+[3]data1rev!F602</f>
        <v>10821.156</v>
      </c>
      <c r="I603" s="8" t="n">
        <f aca="false">+[3]data1rev!G602</f>
        <v>10791.59</v>
      </c>
      <c r="J603" s="8" t="n">
        <f aca="false">+[3]data1rev!H602</f>
        <v>10791.59</v>
      </c>
      <c r="K603" s="8" t="n">
        <f aca="false">+[3]data1rev!I602</f>
        <v>10791.59</v>
      </c>
      <c r="L603" s="8" t="n">
        <f aca="false">+[3]data1rev!J602</f>
        <v>10821.156</v>
      </c>
      <c r="M603" s="8" t="n">
        <f aca="false">+[3]data1rev!K602</f>
        <v>10791.59</v>
      </c>
      <c r="N603" s="8" t="n">
        <f aca="false">+[3]data1rev!L602</f>
        <v>10791.59</v>
      </c>
      <c r="O603" s="8" t="n">
        <f aca="false">+[3]data1rev!M602</f>
        <v>10275.62</v>
      </c>
      <c r="P603" s="8" t="n">
        <f aca="false">+[3]data1rev!N602</f>
        <v>10129.416</v>
      </c>
      <c r="Q603" s="8" t="n">
        <f aca="false">+[3]data1rev!O602</f>
        <v>10101.74</v>
      </c>
      <c r="R603" s="8" t="n">
        <f aca="false">+[3]data1rev!P602</f>
        <v>0</v>
      </c>
      <c r="S603" s="8" t="n">
        <f aca="false">+[3]data1rev!Q602</f>
        <v>0</v>
      </c>
      <c r="T603" s="8" t="n">
        <f aca="false">+[3]data1rev!R602</f>
        <v>0</v>
      </c>
      <c r="U603" s="8" t="n">
        <f aca="false">+[3]data1rev!S602</f>
        <v>0</v>
      </c>
      <c r="V603" s="8" t="n">
        <f aca="false">+[3]data1rev!T602</f>
        <v>0</v>
      </c>
      <c r="W603" s="8" t="n">
        <f aca="false">+[3]data1rev!U602</f>
        <v>0</v>
      </c>
      <c r="X603" s="8" t="n">
        <f aca="false">+[3]data1rev!V602</f>
        <v>0</v>
      </c>
      <c r="Y603" s="8" t="n">
        <f aca="false">+[3]data1rev!W602</f>
        <v>0</v>
      </c>
      <c r="Z603" s="8" t="n">
        <f aca="false">+[3]data1rev!X602</f>
        <v>0</v>
      </c>
      <c r="AA603" s="8" t="n">
        <f aca="false">+[3]data1rev!Y602</f>
        <v>0</v>
      </c>
      <c r="AB603" s="9"/>
      <c r="AC603" s="9"/>
      <c r="AD603" s="9"/>
      <c r="AE603" s="9"/>
      <c r="AF603" s="9"/>
      <c r="AG603" s="9"/>
      <c r="AH603" s="9"/>
      <c r="AI603" s="9"/>
      <c r="AJ603" s="9"/>
      <c r="AK603" s="1"/>
      <c r="AL603" s="1" t="e">
        <f aca="false">SUMPRODUCT(B603:AJ603,PVCapPrice)</f>
        <v>#DIV/0!</v>
      </c>
      <c r="AM603" s="1"/>
      <c r="AN603" s="1"/>
      <c r="AO603" s="1"/>
      <c r="AP603" s="1"/>
      <c r="AQ603" s="1"/>
    </row>
    <row r="604" customFormat="false" ht="11.25" hidden="false" customHeight="false" outlineLevel="0" collapsed="false">
      <c r="A604" s="1" t="n">
        <v>602</v>
      </c>
      <c r="B604" s="16"/>
      <c r="C604" s="8" t="n">
        <f aca="false">+[3]data1rev!A603</f>
        <v>21687.04</v>
      </c>
      <c r="D604" s="8" t="n">
        <f aca="false">+[3]data1rev!B603</f>
        <v>15575.226</v>
      </c>
      <c r="E604" s="8" t="n">
        <f aca="false">+[3]data1rev!C603</f>
        <v>13222.39</v>
      </c>
      <c r="F604" s="8" t="n">
        <f aca="false">+[3]data1rev!D603</f>
        <v>13061.89</v>
      </c>
      <c r="G604" s="8" t="n">
        <f aca="false">+[3]data1rev!E603</f>
        <v>13061.89</v>
      </c>
      <c r="H604" s="8" t="n">
        <f aca="false">+[3]data1rev!F603</f>
        <v>10821.156</v>
      </c>
      <c r="I604" s="8" t="n">
        <f aca="false">+[3]data1rev!G603</f>
        <v>10791.59</v>
      </c>
      <c r="J604" s="8" t="n">
        <f aca="false">+[3]data1rev!H603</f>
        <v>10791.59</v>
      </c>
      <c r="K604" s="8" t="n">
        <f aca="false">+[3]data1rev!I603</f>
        <v>10791.59</v>
      </c>
      <c r="L604" s="8" t="n">
        <f aca="false">+[3]data1rev!J603</f>
        <v>10821.156</v>
      </c>
      <c r="M604" s="8" t="n">
        <f aca="false">+[3]data1rev!K603</f>
        <v>10791.59</v>
      </c>
      <c r="N604" s="8" t="n">
        <f aca="false">+[3]data1rev!L603</f>
        <v>10791.59</v>
      </c>
      <c r="O604" s="8" t="n">
        <f aca="false">+[3]data1rev!M603</f>
        <v>10275.62</v>
      </c>
      <c r="P604" s="8" t="n">
        <f aca="false">+[3]data1rev!N603</f>
        <v>10129.416</v>
      </c>
      <c r="Q604" s="8" t="n">
        <f aca="false">+[3]data1rev!O603</f>
        <v>10101.74</v>
      </c>
      <c r="R604" s="8" t="n">
        <f aca="false">+[3]data1rev!P603</f>
        <v>0</v>
      </c>
      <c r="S604" s="8" t="n">
        <f aca="false">+[3]data1rev!Q603</f>
        <v>0</v>
      </c>
      <c r="T604" s="8" t="n">
        <f aca="false">+[3]data1rev!R603</f>
        <v>0</v>
      </c>
      <c r="U604" s="8" t="n">
        <f aca="false">+[3]data1rev!S603</f>
        <v>0</v>
      </c>
      <c r="V604" s="8" t="n">
        <f aca="false">+[3]data1rev!T603</f>
        <v>0</v>
      </c>
      <c r="W604" s="8" t="n">
        <f aca="false">+[3]data1rev!U603</f>
        <v>0</v>
      </c>
      <c r="X604" s="8" t="n">
        <f aca="false">+[3]data1rev!V603</f>
        <v>0</v>
      </c>
      <c r="Y604" s="8" t="n">
        <f aca="false">+[3]data1rev!W603</f>
        <v>0</v>
      </c>
      <c r="Z604" s="8" t="n">
        <f aca="false">+[3]data1rev!X603</f>
        <v>0</v>
      </c>
      <c r="AA604" s="8" t="n">
        <f aca="false">+[3]data1rev!Y603</f>
        <v>0</v>
      </c>
      <c r="AB604" s="9"/>
      <c r="AC604" s="9"/>
      <c r="AD604" s="9"/>
      <c r="AE604" s="9"/>
      <c r="AF604" s="9"/>
      <c r="AG604" s="9"/>
      <c r="AH604" s="9"/>
      <c r="AI604" s="9"/>
      <c r="AJ604" s="9"/>
      <c r="AK604" s="1"/>
      <c r="AL604" s="1" t="e">
        <f aca="false">SUMPRODUCT(B604:AJ604,PVCapPrice)</f>
        <v>#DIV/0!</v>
      </c>
      <c r="AM604" s="1"/>
      <c r="AN604" s="1"/>
      <c r="AO604" s="1"/>
      <c r="AP604" s="1"/>
      <c r="AQ604" s="1"/>
    </row>
    <row r="605" customFormat="false" ht="11.25" hidden="false" customHeight="false" outlineLevel="0" collapsed="false">
      <c r="A605" s="1" t="n">
        <v>603</v>
      </c>
      <c r="B605" s="16"/>
      <c r="C605" s="8" t="n">
        <f aca="false">+[3]data1rev!A604</f>
        <v>21687.04</v>
      </c>
      <c r="D605" s="8" t="n">
        <f aca="false">+[3]data1rev!B604</f>
        <v>15575.226</v>
      </c>
      <c r="E605" s="8" t="n">
        <f aca="false">+[3]data1rev!C604</f>
        <v>13222.39</v>
      </c>
      <c r="F605" s="8" t="n">
        <f aca="false">+[3]data1rev!D604</f>
        <v>13061.89</v>
      </c>
      <c r="G605" s="8" t="n">
        <f aca="false">+[3]data1rev!E604</f>
        <v>13061.89</v>
      </c>
      <c r="H605" s="8" t="n">
        <f aca="false">+[3]data1rev!F604</f>
        <v>10821.156</v>
      </c>
      <c r="I605" s="8" t="n">
        <f aca="false">+[3]data1rev!G604</f>
        <v>10791.59</v>
      </c>
      <c r="J605" s="8" t="n">
        <f aca="false">+[3]data1rev!H604</f>
        <v>10791.59</v>
      </c>
      <c r="K605" s="8" t="n">
        <f aca="false">+[3]data1rev!I604</f>
        <v>10791.59</v>
      </c>
      <c r="L605" s="8" t="n">
        <f aca="false">+[3]data1rev!J604</f>
        <v>10821.156</v>
      </c>
      <c r="M605" s="8" t="n">
        <f aca="false">+[3]data1rev!K604</f>
        <v>10791.59</v>
      </c>
      <c r="N605" s="8" t="n">
        <f aca="false">+[3]data1rev!L604</f>
        <v>10791.59</v>
      </c>
      <c r="O605" s="8" t="n">
        <f aca="false">+[3]data1rev!M604</f>
        <v>10275.62</v>
      </c>
      <c r="P605" s="8" t="n">
        <f aca="false">+[3]data1rev!N604</f>
        <v>10129.416</v>
      </c>
      <c r="Q605" s="8" t="n">
        <f aca="false">+[3]data1rev!O604</f>
        <v>10101.74</v>
      </c>
      <c r="R605" s="8" t="n">
        <f aca="false">+[3]data1rev!P604</f>
        <v>0</v>
      </c>
      <c r="S605" s="8" t="n">
        <f aca="false">+[3]data1rev!Q604</f>
        <v>0</v>
      </c>
      <c r="T605" s="8" t="n">
        <f aca="false">+[3]data1rev!R604</f>
        <v>0</v>
      </c>
      <c r="U605" s="8" t="n">
        <f aca="false">+[3]data1rev!S604</f>
        <v>0</v>
      </c>
      <c r="V605" s="8" t="n">
        <f aca="false">+[3]data1rev!T604</f>
        <v>0</v>
      </c>
      <c r="W605" s="8" t="n">
        <f aca="false">+[3]data1rev!U604</f>
        <v>0</v>
      </c>
      <c r="X605" s="8" t="n">
        <f aca="false">+[3]data1rev!V604</f>
        <v>0</v>
      </c>
      <c r="Y605" s="8" t="n">
        <f aca="false">+[3]data1rev!W604</f>
        <v>0</v>
      </c>
      <c r="Z605" s="8" t="n">
        <f aca="false">+[3]data1rev!X604</f>
        <v>0</v>
      </c>
      <c r="AA605" s="8" t="n">
        <f aca="false">+[3]data1rev!Y604</f>
        <v>0</v>
      </c>
      <c r="AB605" s="9"/>
      <c r="AC605" s="9"/>
      <c r="AD605" s="9"/>
      <c r="AE605" s="9"/>
      <c r="AF605" s="9"/>
      <c r="AG605" s="9"/>
      <c r="AH605" s="9"/>
      <c r="AI605" s="9"/>
      <c r="AJ605" s="9"/>
      <c r="AK605" s="1"/>
      <c r="AL605" s="1" t="e">
        <f aca="false">SUMPRODUCT(B605:AJ605,PVCapPrice)</f>
        <v>#DIV/0!</v>
      </c>
      <c r="AM605" s="1"/>
      <c r="AN605" s="1"/>
      <c r="AO605" s="1"/>
      <c r="AP605" s="1"/>
      <c r="AQ605" s="1"/>
    </row>
    <row r="606" customFormat="false" ht="11.25" hidden="false" customHeight="false" outlineLevel="0" collapsed="false">
      <c r="A606" s="1" t="n">
        <v>604</v>
      </c>
      <c r="B606" s="16"/>
      <c r="C606" s="8" t="n">
        <f aca="false">+[3]data1rev!A605</f>
        <v>21687.04</v>
      </c>
      <c r="D606" s="8" t="n">
        <f aca="false">+[3]data1rev!B605</f>
        <v>15575.226</v>
      </c>
      <c r="E606" s="8" t="n">
        <f aca="false">+[3]data1rev!C605</f>
        <v>13222.39</v>
      </c>
      <c r="F606" s="8" t="n">
        <f aca="false">+[3]data1rev!D605</f>
        <v>13061.89</v>
      </c>
      <c r="G606" s="8" t="n">
        <f aca="false">+[3]data1rev!E605</f>
        <v>13061.89</v>
      </c>
      <c r="H606" s="8" t="n">
        <f aca="false">+[3]data1rev!F605</f>
        <v>10821.156</v>
      </c>
      <c r="I606" s="8" t="n">
        <f aca="false">+[3]data1rev!G605</f>
        <v>10791.59</v>
      </c>
      <c r="J606" s="8" t="n">
        <f aca="false">+[3]data1rev!H605</f>
        <v>10791.59</v>
      </c>
      <c r="K606" s="8" t="n">
        <f aca="false">+[3]data1rev!I605</f>
        <v>10791.59</v>
      </c>
      <c r="L606" s="8" t="n">
        <f aca="false">+[3]data1rev!J605</f>
        <v>10821.156</v>
      </c>
      <c r="M606" s="8" t="n">
        <f aca="false">+[3]data1rev!K605</f>
        <v>10791.59</v>
      </c>
      <c r="N606" s="8" t="n">
        <f aca="false">+[3]data1rev!L605</f>
        <v>10791.59</v>
      </c>
      <c r="O606" s="8" t="n">
        <f aca="false">+[3]data1rev!M605</f>
        <v>10275.62</v>
      </c>
      <c r="P606" s="8" t="n">
        <f aca="false">+[3]data1rev!N605</f>
        <v>10129.416</v>
      </c>
      <c r="Q606" s="8" t="n">
        <f aca="false">+[3]data1rev!O605</f>
        <v>10101.74</v>
      </c>
      <c r="R606" s="8" t="n">
        <f aca="false">+[3]data1rev!P605</f>
        <v>0</v>
      </c>
      <c r="S606" s="8" t="n">
        <f aca="false">+[3]data1rev!Q605</f>
        <v>0</v>
      </c>
      <c r="T606" s="8" t="n">
        <f aca="false">+[3]data1rev!R605</f>
        <v>0</v>
      </c>
      <c r="U606" s="8" t="n">
        <f aca="false">+[3]data1rev!S605</f>
        <v>0</v>
      </c>
      <c r="V606" s="8" t="n">
        <f aca="false">+[3]data1rev!T605</f>
        <v>0</v>
      </c>
      <c r="W606" s="8" t="n">
        <f aca="false">+[3]data1rev!U605</f>
        <v>0</v>
      </c>
      <c r="X606" s="8" t="n">
        <f aca="false">+[3]data1rev!V605</f>
        <v>0</v>
      </c>
      <c r="Y606" s="8" t="n">
        <f aca="false">+[3]data1rev!W605</f>
        <v>0</v>
      </c>
      <c r="Z606" s="8" t="n">
        <f aca="false">+[3]data1rev!X605</f>
        <v>0</v>
      </c>
      <c r="AA606" s="8" t="n">
        <f aca="false">+[3]data1rev!Y605</f>
        <v>0</v>
      </c>
      <c r="AB606" s="9"/>
      <c r="AC606" s="9"/>
      <c r="AD606" s="9"/>
      <c r="AE606" s="9"/>
      <c r="AF606" s="9"/>
      <c r="AG606" s="9"/>
      <c r="AH606" s="9"/>
      <c r="AI606" s="9"/>
      <c r="AJ606" s="9"/>
      <c r="AK606" s="1"/>
      <c r="AL606" s="1" t="e">
        <f aca="false">SUMPRODUCT(B606:AJ606,PVCapPrice)</f>
        <v>#DIV/0!</v>
      </c>
      <c r="AM606" s="1"/>
      <c r="AN606" s="1"/>
      <c r="AO606" s="1"/>
      <c r="AP606" s="1"/>
      <c r="AQ606" s="1"/>
    </row>
    <row r="607" customFormat="false" ht="11.25" hidden="false" customHeight="false" outlineLevel="0" collapsed="false">
      <c r="A607" s="1" t="n">
        <v>605</v>
      </c>
      <c r="B607" s="16"/>
      <c r="C607" s="8" t="n">
        <f aca="false">+[3]data1rev!A606</f>
        <v>21687.04</v>
      </c>
      <c r="D607" s="8" t="n">
        <f aca="false">+[3]data1rev!B606</f>
        <v>15575.226</v>
      </c>
      <c r="E607" s="8" t="n">
        <f aca="false">+[3]data1rev!C606</f>
        <v>13222.39</v>
      </c>
      <c r="F607" s="8" t="n">
        <f aca="false">+[3]data1rev!D606</f>
        <v>13061.89</v>
      </c>
      <c r="G607" s="8" t="n">
        <f aca="false">+[3]data1rev!E606</f>
        <v>13061.89</v>
      </c>
      <c r="H607" s="8" t="n">
        <f aca="false">+[3]data1rev!F606</f>
        <v>10821.156</v>
      </c>
      <c r="I607" s="8" t="n">
        <f aca="false">+[3]data1rev!G606</f>
        <v>10791.59</v>
      </c>
      <c r="J607" s="8" t="n">
        <f aca="false">+[3]data1rev!H606</f>
        <v>10791.59</v>
      </c>
      <c r="K607" s="8" t="n">
        <f aca="false">+[3]data1rev!I606</f>
        <v>10791.59</v>
      </c>
      <c r="L607" s="8" t="n">
        <f aca="false">+[3]data1rev!J606</f>
        <v>10821.156</v>
      </c>
      <c r="M607" s="8" t="n">
        <f aca="false">+[3]data1rev!K606</f>
        <v>10791.59</v>
      </c>
      <c r="N607" s="8" t="n">
        <f aca="false">+[3]data1rev!L606</f>
        <v>10791.59</v>
      </c>
      <c r="O607" s="8" t="n">
        <f aca="false">+[3]data1rev!M606</f>
        <v>10275.62</v>
      </c>
      <c r="P607" s="8" t="n">
        <f aca="false">+[3]data1rev!N606</f>
        <v>10129.416</v>
      </c>
      <c r="Q607" s="8" t="n">
        <f aca="false">+[3]data1rev!O606</f>
        <v>10101.74</v>
      </c>
      <c r="R607" s="8" t="n">
        <f aca="false">+[3]data1rev!P606</f>
        <v>0</v>
      </c>
      <c r="S607" s="8" t="n">
        <f aca="false">+[3]data1rev!Q606</f>
        <v>0</v>
      </c>
      <c r="T607" s="8" t="n">
        <f aca="false">+[3]data1rev!R606</f>
        <v>0</v>
      </c>
      <c r="U607" s="8" t="n">
        <f aca="false">+[3]data1rev!S606</f>
        <v>0</v>
      </c>
      <c r="V607" s="8" t="n">
        <f aca="false">+[3]data1rev!T606</f>
        <v>0</v>
      </c>
      <c r="W607" s="8" t="n">
        <f aca="false">+[3]data1rev!U606</f>
        <v>0</v>
      </c>
      <c r="X607" s="8" t="n">
        <f aca="false">+[3]data1rev!V606</f>
        <v>0</v>
      </c>
      <c r="Y607" s="8" t="n">
        <f aca="false">+[3]data1rev!W606</f>
        <v>0</v>
      </c>
      <c r="Z607" s="8" t="n">
        <f aca="false">+[3]data1rev!X606</f>
        <v>0</v>
      </c>
      <c r="AA607" s="8" t="n">
        <f aca="false">+[3]data1rev!Y606</f>
        <v>0</v>
      </c>
      <c r="AB607" s="9"/>
      <c r="AC607" s="9"/>
      <c r="AD607" s="9"/>
      <c r="AE607" s="9"/>
      <c r="AF607" s="9"/>
      <c r="AG607" s="9"/>
      <c r="AH607" s="9"/>
      <c r="AI607" s="9"/>
      <c r="AJ607" s="9"/>
      <c r="AK607" s="1"/>
      <c r="AL607" s="1" t="e">
        <f aca="false">SUMPRODUCT(B607:AJ607,PVCapPrice)</f>
        <v>#DIV/0!</v>
      </c>
      <c r="AM607" s="1"/>
      <c r="AN607" s="1"/>
      <c r="AO607" s="1"/>
      <c r="AP607" s="1"/>
      <c r="AQ607" s="1"/>
    </row>
    <row r="608" customFormat="false" ht="11.25" hidden="false" customHeight="false" outlineLevel="0" collapsed="false">
      <c r="A608" s="1" t="n">
        <v>606</v>
      </c>
      <c r="B608" s="16"/>
      <c r="C608" s="8" t="n">
        <f aca="false">+[3]data1rev!A607</f>
        <v>21687.04</v>
      </c>
      <c r="D608" s="8" t="n">
        <f aca="false">+[3]data1rev!B607</f>
        <v>15575.226</v>
      </c>
      <c r="E608" s="8" t="n">
        <f aca="false">+[3]data1rev!C607</f>
        <v>13222.39</v>
      </c>
      <c r="F608" s="8" t="n">
        <f aca="false">+[3]data1rev!D607</f>
        <v>13061.89</v>
      </c>
      <c r="G608" s="8" t="n">
        <f aca="false">+[3]data1rev!E607</f>
        <v>13061.89</v>
      </c>
      <c r="H608" s="8" t="n">
        <f aca="false">+[3]data1rev!F607</f>
        <v>10821.156</v>
      </c>
      <c r="I608" s="8" t="n">
        <f aca="false">+[3]data1rev!G607</f>
        <v>10791.59</v>
      </c>
      <c r="J608" s="8" t="n">
        <f aca="false">+[3]data1rev!H607</f>
        <v>10791.59</v>
      </c>
      <c r="K608" s="8" t="n">
        <f aca="false">+[3]data1rev!I607</f>
        <v>10791.59</v>
      </c>
      <c r="L608" s="8" t="n">
        <f aca="false">+[3]data1rev!J607</f>
        <v>10821.156</v>
      </c>
      <c r="M608" s="8" t="n">
        <f aca="false">+[3]data1rev!K607</f>
        <v>10791.59</v>
      </c>
      <c r="N608" s="8" t="n">
        <f aca="false">+[3]data1rev!L607</f>
        <v>10791.59</v>
      </c>
      <c r="O608" s="8" t="n">
        <f aca="false">+[3]data1rev!M607</f>
        <v>10275.62</v>
      </c>
      <c r="P608" s="8" t="n">
        <f aca="false">+[3]data1rev!N607</f>
        <v>10129.416</v>
      </c>
      <c r="Q608" s="8" t="n">
        <f aca="false">+[3]data1rev!O607</f>
        <v>10101.74</v>
      </c>
      <c r="R608" s="8" t="n">
        <f aca="false">+[3]data1rev!P607</f>
        <v>0</v>
      </c>
      <c r="S608" s="8" t="n">
        <f aca="false">+[3]data1rev!Q607</f>
        <v>0</v>
      </c>
      <c r="T608" s="8" t="n">
        <f aca="false">+[3]data1rev!R607</f>
        <v>0</v>
      </c>
      <c r="U608" s="8" t="n">
        <f aca="false">+[3]data1rev!S607</f>
        <v>0</v>
      </c>
      <c r="V608" s="8" t="n">
        <f aca="false">+[3]data1rev!T607</f>
        <v>0</v>
      </c>
      <c r="W608" s="8" t="n">
        <f aca="false">+[3]data1rev!U607</f>
        <v>0</v>
      </c>
      <c r="X608" s="8" t="n">
        <f aca="false">+[3]data1rev!V607</f>
        <v>0</v>
      </c>
      <c r="Y608" s="8" t="n">
        <f aca="false">+[3]data1rev!W607</f>
        <v>0</v>
      </c>
      <c r="Z608" s="8" t="n">
        <f aca="false">+[3]data1rev!X607</f>
        <v>0</v>
      </c>
      <c r="AA608" s="8" t="n">
        <f aca="false">+[3]data1rev!Y607</f>
        <v>0</v>
      </c>
      <c r="AB608" s="9"/>
      <c r="AC608" s="9"/>
      <c r="AD608" s="9"/>
      <c r="AE608" s="9"/>
      <c r="AF608" s="9"/>
      <c r="AG608" s="9"/>
      <c r="AH608" s="9"/>
      <c r="AI608" s="9"/>
      <c r="AJ608" s="9"/>
      <c r="AK608" s="1"/>
      <c r="AL608" s="1" t="e">
        <f aca="false">SUMPRODUCT(B608:AJ608,PVCapPrice)</f>
        <v>#DIV/0!</v>
      </c>
      <c r="AM608" s="1"/>
      <c r="AN608" s="1"/>
      <c r="AO608" s="1"/>
      <c r="AP608" s="1"/>
      <c r="AQ608" s="1"/>
    </row>
    <row r="609" customFormat="false" ht="11.25" hidden="false" customHeight="false" outlineLevel="0" collapsed="false">
      <c r="A609" s="1" t="n">
        <v>607</v>
      </c>
      <c r="B609" s="16"/>
      <c r="C609" s="8" t="n">
        <f aca="false">+[3]data1rev!A608</f>
        <v>21687.04</v>
      </c>
      <c r="D609" s="8" t="n">
        <f aca="false">+[3]data1rev!B608</f>
        <v>15575.226</v>
      </c>
      <c r="E609" s="8" t="n">
        <f aca="false">+[3]data1rev!C608</f>
        <v>13222.39</v>
      </c>
      <c r="F609" s="8" t="n">
        <f aca="false">+[3]data1rev!D608</f>
        <v>13061.89</v>
      </c>
      <c r="G609" s="8" t="n">
        <f aca="false">+[3]data1rev!E608</f>
        <v>13061.89</v>
      </c>
      <c r="H609" s="8" t="n">
        <f aca="false">+[3]data1rev!F608</f>
        <v>10821.156</v>
      </c>
      <c r="I609" s="8" t="n">
        <f aca="false">+[3]data1rev!G608</f>
        <v>10791.59</v>
      </c>
      <c r="J609" s="8" t="n">
        <f aca="false">+[3]data1rev!H608</f>
        <v>10791.59</v>
      </c>
      <c r="K609" s="8" t="n">
        <f aca="false">+[3]data1rev!I608</f>
        <v>10791.59</v>
      </c>
      <c r="L609" s="8" t="n">
        <f aca="false">+[3]data1rev!J608</f>
        <v>10821.156</v>
      </c>
      <c r="M609" s="8" t="n">
        <f aca="false">+[3]data1rev!K608</f>
        <v>10791.59</v>
      </c>
      <c r="N609" s="8" t="n">
        <f aca="false">+[3]data1rev!L608</f>
        <v>10791.59</v>
      </c>
      <c r="O609" s="8" t="n">
        <f aca="false">+[3]data1rev!M608</f>
        <v>10275.62</v>
      </c>
      <c r="P609" s="8" t="n">
        <f aca="false">+[3]data1rev!N608</f>
        <v>10129.416</v>
      </c>
      <c r="Q609" s="8" t="n">
        <f aca="false">+[3]data1rev!O608</f>
        <v>10101.74</v>
      </c>
      <c r="R609" s="8" t="n">
        <f aca="false">+[3]data1rev!P608</f>
        <v>0</v>
      </c>
      <c r="S609" s="8" t="n">
        <f aca="false">+[3]data1rev!Q608</f>
        <v>0</v>
      </c>
      <c r="T609" s="8" t="n">
        <f aca="false">+[3]data1rev!R608</f>
        <v>0</v>
      </c>
      <c r="U609" s="8" t="n">
        <f aca="false">+[3]data1rev!S608</f>
        <v>0</v>
      </c>
      <c r="V609" s="8" t="n">
        <f aca="false">+[3]data1rev!T608</f>
        <v>0</v>
      </c>
      <c r="W609" s="8" t="n">
        <f aca="false">+[3]data1rev!U608</f>
        <v>0</v>
      </c>
      <c r="X609" s="8" t="n">
        <f aca="false">+[3]data1rev!V608</f>
        <v>0</v>
      </c>
      <c r="Y609" s="8" t="n">
        <f aca="false">+[3]data1rev!W608</f>
        <v>0</v>
      </c>
      <c r="Z609" s="8" t="n">
        <f aca="false">+[3]data1rev!X608</f>
        <v>0</v>
      </c>
      <c r="AA609" s="8" t="n">
        <f aca="false">+[3]data1rev!Y608</f>
        <v>0</v>
      </c>
      <c r="AB609" s="9"/>
      <c r="AC609" s="9"/>
      <c r="AD609" s="9"/>
      <c r="AE609" s="9"/>
      <c r="AF609" s="9"/>
      <c r="AG609" s="9"/>
      <c r="AH609" s="9"/>
      <c r="AI609" s="9"/>
      <c r="AJ609" s="9"/>
      <c r="AK609" s="1"/>
      <c r="AL609" s="1" t="e">
        <f aca="false">SUMPRODUCT(B609:AJ609,PVCapPrice)</f>
        <v>#DIV/0!</v>
      </c>
      <c r="AM609" s="1"/>
      <c r="AN609" s="1"/>
      <c r="AO609" s="1"/>
      <c r="AP609" s="1"/>
      <c r="AQ609" s="1"/>
    </row>
    <row r="610" customFormat="false" ht="11.25" hidden="false" customHeight="false" outlineLevel="0" collapsed="false">
      <c r="A610" s="1" t="n">
        <v>608</v>
      </c>
      <c r="B610" s="16"/>
      <c r="C610" s="8" t="n">
        <f aca="false">+[3]data1rev!A609</f>
        <v>21687.04</v>
      </c>
      <c r="D610" s="8" t="n">
        <f aca="false">+[3]data1rev!B609</f>
        <v>15575.226</v>
      </c>
      <c r="E610" s="8" t="n">
        <f aca="false">+[3]data1rev!C609</f>
        <v>13222.39</v>
      </c>
      <c r="F610" s="8" t="n">
        <f aca="false">+[3]data1rev!D609</f>
        <v>13061.89</v>
      </c>
      <c r="G610" s="8" t="n">
        <f aca="false">+[3]data1rev!E609</f>
        <v>13061.89</v>
      </c>
      <c r="H610" s="8" t="n">
        <f aca="false">+[3]data1rev!F609</f>
        <v>10821.156</v>
      </c>
      <c r="I610" s="8" t="n">
        <f aca="false">+[3]data1rev!G609</f>
        <v>10791.59</v>
      </c>
      <c r="J610" s="8" t="n">
        <f aca="false">+[3]data1rev!H609</f>
        <v>10791.59</v>
      </c>
      <c r="K610" s="8" t="n">
        <f aca="false">+[3]data1rev!I609</f>
        <v>10791.59</v>
      </c>
      <c r="L610" s="8" t="n">
        <f aca="false">+[3]data1rev!J609</f>
        <v>10821.156</v>
      </c>
      <c r="M610" s="8" t="n">
        <f aca="false">+[3]data1rev!K609</f>
        <v>10791.59</v>
      </c>
      <c r="N610" s="8" t="n">
        <f aca="false">+[3]data1rev!L609</f>
        <v>10791.59</v>
      </c>
      <c r="O610" s="8" t="n">
        <f aca="false">+[3]data1rev!M609</f>
        <v>10275.62</v>
      </c>
      <c r="P610" s="8" t="n">
        <f aca="false">+[3]data1rev!N609</f>
        <v>10129.416</v>
      </c>
      <c r="Q610" s="8" t="n">
        <f aca="false">+[3]data1rev!O609</f>
        <v>10101.74</v>
      </c>
      <c r="R610" s="8" t="n">
        <f aca="false">+[3]data1rev!P609</f>
        <v>0</v>
      </c>
      <c r="S610" s="8" t="n">
        <f aca="false">+[3]data1rev!Q609</f>
        <v>0</v>
      </c>
      <c r="T610" s="8" t="n">
        <f aca="false">+[3]data1rev!R609</f>
        <v>0</v>
      </c>
      <c r="U610" s="8" t="n">
        <f aca="false">+[3]data1rev!S609</f>
        <v>0</v>
      </c>
      <c r="V610" s="8" t="n">
        <f aca="false">+[3]data1rev!T609</f>
        <v>0</v>
      </c>
      <c r="W610" s="8" t="n">
        <f aca="false">+[3]data1rev!U609</f>
        <v>0</v>
      </c>
      <c r="X610" s="8" t="n">
        <f aca="false">+[3]data1rev!V609</f>
        <v>0</v>
      </c>
      <c r="Y610" s="8" t="n">
        <f aca="false">+[3]data1rev!W609</f>
        <v>0</v>
      </c>
      <c r="Z610" s="8" t="n">
        <f aca="false">+[3]data1rev!X609</f>
        <v>0</v>
      </c>
      <c r="AA610" s="8" t="n">
        <f aca="false">+[3]data1rev!Y609</f>
        <v>0</v>
      </c>
      <c r="AB610" s="9"/>
      <c r="AC610" s="9"/>
      <c r="AD610" s="9"/>
      <c r="AE610" s="9"/>
      <c r="AF610" s="9"/>
      <c r="AG610" s="9"/>
      <c r="AH610" s="9"/>
      <c r="AI610" s="9"/>
      <c r="AJ610" s="9"/>
      <c r="AK610" s="1"/>
      <c r="AL610" s="1" t="e">
        <f aca="false">SUMPRODUCT(B610:AJ610,PVCapPrice)</f>
        <v>#DIV/0!</v>
      </c>
      <c r="AM610" s="1"/>
      <c r="AN610" s="1"/>
      <c r="AO610" s="1"/>
      <c r="AP610" s="1"/>
      <c r="AQ610" s="1"/>
    </row>
    <row r="611" customFormat="false" ht="11.25" hidden="false" customHeight="false" outlineLevel="0" collapsed="false">
      <c r="A611" s="1" t="n">
        <v>609</v>
      </c>
      <c r="B611" s="16"/>
      <c r="C611" s="8" t="n">
        <f aca="false">+[3]data1rev!A610</f>
        <v>21687.04</v>
      </c>
      <c r="D611" s="8" t="n">
        <f aca="false">+[3]data1rev!B610</f>
        <v>15575.226</v>
      </c>
      <c r="E611" s="8" t="n">
        <f aca="false">+[3]data1rev!C610</f>
        <v>13222.39</v>
      </c>
      <c r="F611" s="8" t="n">
        <f aca="false">+[3]data1rev!D610</f>
        <v>13061.89</v>
      </c>
      <c r="G611" s="8" t="n">
        <f aca="false">+[3]data1rev!E610</f>
        <v>13061.89</v>
      </c>
      <c r="H611" s="8" t="n">
        <f aca="false">+[3]data1rev!F610</f>
        <v>10821.156</v>
      </c>
      <c r="I611" s="8" t="n">
        <f aca="false">+[3]data1rev!G610</f>
        <v>10791.59</v>
      </c>
      <c r="J611" s="8" t="n">
        <f aca="false">+[3]data1rev!H610</f>
        <v>10791.59</v>
      </c>
      <c r="K611" s="8" t="n">
        <f aca="false">+[3]data1rev!I610</f>
        <v>10791.59</v>
      </c>
      <c r="L611" s="8" t="n">
        <f aca="false">+[3]data1rev!J610</f>
        <v>10821.156</v>
      </c>
      <c r="M611" s="8" t="n">
        <f aca="false">+[3]data1rev!K610</f>
        <v>10791.59</v>
      </c>
      <c r="N611" s="8" t="n">
        <f aca="false">+[3]data1rev!L610</f>
        <v>10791.59</v>
      </c>
      <c r="O611" s="8" t="n">
        <f aca="false">+[3]data1rev!M610</f>
        <v>10275.62</v>
      </c>
      <c r="P611" s="8" t="n">
        <f aca="false">+[3]data1rev!N610</f>
        <v>10129.416</v>
      </c>
      <c r="Q611" s="8" t="n">
        <f aca="false">+[3]data1rev!O610</f>
        <v>10101.74</v>
      </c>
      <c r="R611" s="8" t="n">
        <f aca="false">+[3]data1rev!P610</f>
        <v>0</v>
      </c>
      <c r="S611" s="8" t="n">
        <f aca="false">+[3]data1rev!Q610</f>
        <v>0</v>
      </c>
      <c r="T611" s="8" t="n">
        <f aca="false">+[3]data1rev!R610</f>
        <v>0</v>
      </c>
      <c r="U611" s="8" t="n">
        <f aca="false">+[3]data1rev!S610</f>
        <v>0</v>
      </c>
      <c r="V611" s="8" t="n">
        <f aca="false">+[3]data1rev!T610</f>
        <v>0</v>
      </c>
      <c r="W611" s="8" t="n">
        <f aca="false">+[3]data1rev!U610</f>
        <v>0</v>
      </c>
      <c r="X611" s="8" t="n">
        <f aca="false">+[3]data1rev!V610</f>
        <v>0</v>
      </c>
      <c r="Y611" s="8" t="n">
        <f aca="false">+[3]data1rev!W610</f>
        <v>0</v>
      </c>
      <c r="Z611" s="8" t="n">
        <f aca="false">+[3]data1rev!X610</f>
        <v>0</v>
      </c>
      <c r="AA611" s="8" t="n">
        <f aca="false">+[3]data1rev!Y610</f>
        <v>0</v>
      </c>
      <c r="AB611" s="9"/>
      <c r="AC611" s="9"/>
      <c r="AD611" s="9"/>
      <c r="AE611" s="9"/>
      <c r="AF611" s="9"/>
      <c r="AG611" s="9"/>
      <c r="AH611" s="9"/>
      <c r="AI611" s="9"/>
      <c r="AJ611" s="9"/>
      <c r="AK611" s="1"/>
      <c r="AL611" s="1" t="e">
        <f aca="false">SUMPRODUCT(B611:AJ611,PVCapPrice)</f>
        <v>#DIV/0!</v>
      </c>
      <c r="AM611" s="1"/>
      <c r="AN611" s="1"/>
      <c r="AO611" s="1"/>
      <c r="AP611" s="1"/>
      <c r="AQ611" s="1"/>
    </row>
    <row r="612" customFormat="false" ht="11.25" hidden="false" customHeight="false" outlineLevel="0" collapsed="false">
      <c r="A612" s="1" t="n">
        <v>610</v>
      </c>
      <c r="B612" s="16"/>
      <c r="C612" s="8" t="n">
        <f aca="false">+[3]data1rev!A611</f>
        <v>21687.04</v>
      </c>
      <c r="D612" s="8" t="n">
        <f aca="false">+[3]data1rev!B611</f>
        <v>15575.226</v>
      </c>
      <c r="E612" s="8" t="n">
        <f aca="false">+[3]data1rev!C611</f>
        <v>13222.39</v>
      </c>
      <c r="F612" s="8" t="n">
        <f aca="false">+[3]data1rev!D611</f>
        <v>13061.89</v>
      </c>
      <c r="G612" s="8" t="n">
        <f aca="false">+[3]data1rev!E611</f>
        <v>13061.89</v>
      </c>
      <c r="H612" s="8" t="n">
        <f aca="false">+[3]data1rev!F611</f>
        <v>10821.156</v>
      </c>
      <c r="I612" s="8" t="n">
        <f aca="false">+[3]data1rev!G611</f>
        <v>10791.59</v>
      </c>
      <c r="J612" s="8" t="n">
        <f aca="false">+[3]data1rev!H611</f>
        <v>10791.59</v>
      </c>
      <c r="K612" s="8" t="n">
        <f aca="false">+[3]data1rev!I611</f>
        <v>10791.59</v>
      </c>
      <c r="L612" s="8" t="n">
        <f aca="false">+[3]data1rev!J611</f>
        <v>10821.156</v>
      </c>
      <c r="M612" s="8" t="n">
        <f aca="false">+[3]data1rev!K611</f>
        <v>10791.59</v>
      </c>
      <c r="N612" s="8" t="n">
        <f aca="false">+[3]data1rev!L611</f>
        <v>10791.59</v>
      </c>
      <c r="O612" s="8" t="n">
        <f aca="false">+[3]data1rev!M611</f>
        <v>10275.62</v>
      </c>
      <c r="P612" s="8" t="n">
        <f aca="false">+[3]data1rev!N611</f>
        <v>10129.416</v>
      </c>
      <c r="Q612" s="8" t="n">
        <f aca="false">+[3]data1rev!O611</f>
        <v>10101.74</v>
      </c>
      <c r="R612" s="8" t="n">
        <f aca="false">+[3]data1rev!P611</f>
        <v>0</v>
      </c>
      <c r="S612" s="8" t="n">
        <f aca="false">+[3]data1rev!Q611</f>
        <v>0</v>
      </c>
      <c r="T612" s="8" t="n">
        <f aca="false">+[3]data1rev!R611</f>
        <v>0</v>
      </c>
      <c r="U612" s="8" t="n">
        <f aca="false">+[3]data1rev!S611</f>
        <v>0</v>
      </c>
      <c r="V612" s="8" t="n">
        <f aca="false">+[3]data1rev!T611</f>
        <v>0</v>
      </c>
      <c r="W612" s="8" t="n">
        <f aca="false">+[3]data1rev!U611</f>
        <v>0</v>
      </c>
      <c r="X612" s="8" t="n">
        <f aca="false">+[3]data1rev!V611</f>
        <v>0</v>
      </c>
      <c r="Y612" s="8" t="n">
        <f aca="false">+[3]data1rev!W611</f>
        <v>0</v>
      </c>
      <c r="Z612" s="8" t="n">
        <f aca="false">+[3]data1rev!X611</f>
        <v>0</v>
      </c>
      <c r="AA612" s="8" t="n">
        <f aca="false">+[3]data1rev!Y611</f>
        <v>0</v>
      </c>
      <c r="AB612" s="9"/>
      <c r="AC612" s="9"/>
      <c r="AD612" s="9"/>
      <c r="AE612" s="9"/>
      <c r="AF612" s="9"/>
      <c r="AG612" s="9"/>
      <c r="AH612" s="9"/>
      <c r="AI612" s="9"/>
      <c r="AJ612" s="9"/>
      <c r="AK612" s="1"/>
      <c r="AL612" s="1" t="e">
        <f aca="false">SUMPRODUCT(B612:AJ612,PVCapPrice)</f>
        <v>#DIV/0!</v>
      </c>
      <c r="AM612" s="1"/>
      <c r="AN612" s="1"/>
      <c r="AO612" s="1"/>
      <c r="AP612" s="1"/>
      <c r="AQ612" s="1"/>
    </row>
    <row r="613" customFormat="false" ht="11.25" hidden="false" customHeight="false" outlineLevel="0" collapsed="false">
      <c r="A613" s="1" t="n">
        <v>611</v>
      </c>
      <c r="B613" s="16"/>
      <c r="C613" s="8" t="n">
        <f aca="false">+[3]data1rev!A612</f>
        <v>21687.04</v>
      </c>
      <c r="D613" s="8" t="n">
        <f aca="false">+[3]data1rev!B612</f>
        <v>15575.226</v>
      </c>
      <c r="E613" s="8" t="n">
        <f aca="false">+[3]data1rev!C612</f>
        <v>13222.39</v>
      </c>
      <c r="F613" s="8" t="n">
        <f aca="false">+[3]data1rev!D612</f>
        <v>13061.89</v>
      </c>
      <c r="G613" s="8" t="n">
        <f aca="false">+[3]data1rev!E612</f>
        <v>13061.89</v>
      </c>
      <c r="H613" s="8" t="n">
        <f aca="false">+[3]data1rev!F612</f>
        <v>10821.156</v>
      </c>
      <c r="I613" s="8" t="n">
        <f aca="false">+[3]data1rev!G612</f>
        <v>10791.59</v>
      </c>
      <c r="J613" s="8" t="n">
        <f aca="false">+[3]data1rev!H612</f>
        <v>10791.59</v>
      </c>
      <c r="K613" s="8" t="n">
        <f aca="false">+[3]data1rev!I612</f>
        <v>10791.59</v>
      </c>
      <c r="L613" s="8" t="n">
        <f aca="false">+[3]data1rev!J612</f>
        <v>10821.156</v>
      </c>
      <c r="M613" s="8" t="n">
        <f aca="false">+[3]data1rev!K612</f>
        <v>10791.59</v>
      </c>
      <c r="N613" s="8" t="n">
        <f aca="false">+[3]data1rev!L612</f>
        <v>10791.59</v>
      </c>
      <c r="O613" s="8" t="n">
        <f aca="false">+[3]data1rev!M612</f>
        <v>10275.62</v>
      </c>
      <c r="P613" s="8" t="n">
        <f aca="false">+[3]data1rev!N612</f>
        <v>10129.416</v>
      </c>
      <c r="Q613" s="8" t="n">
        <f aca="false">+[3]data1rev!O612</f>
        <v>10101.74</v>
      </c>
      <c r="R613" s="8" t="n">
        <f aca="false">+[3]data1rev!P612</f>
        <v>0</v>
      </c>
      <c r="S613" s="8" t="n">
        <f aca="false">+[3]data1rev!Q612</f>
        <v>0</v>
      </c>
      <c r="T613" s="8" t="n">
        <f aca="false">+[3]data1rev!R612</f>
        <v>0</v>
      </c>
      <c r="U613" s="8" t="n">
        <f aca="false">+[3]data1rev!S612</f>
        <v>0</v>
      </c>
      <c r="V613" s="8" t="n">
        <f aca="false">+[3]data1rev!T612</f>
        <v>0</v>
      </c>
      <c r="W613" s="8" t="n">
        <f aca="false">+[3]data1rev!U612</f>
        <v>0</v>
      </c>
      <c r="X613" s="8" t="n">
        <f aca="false">+[3]data1rev!V612</f>
        <v>0</v>
      </c>
      <c r="Y613" s="8" t="n">
        <f aca="false">+[3]data1rev!W612</f>
        <v>0</v>
      </c>
      <c r="Z613" s="8" t="n">
        <f aca="false">+[3]data1rev!X612</f>
        <v>0</v>
      </c>
      <c r="AA613" s="8" t="n">
        <f aca="false">+[3]data1rev!Y612</f>
        <v>0</v>
      </c>
      <c r="AB613" s="9"/>
      <c r="AC613" s="9"/>
      <c r="AD613" s="9"/>
      <c r="AE613" s="9"/>
      <c r="AF613" s="9"/>
      <c r="AG613" s="9"/>
      <c r="AH613" s="9"/>
      <c r="AI613" s="9"/>
      <c r="AJ613" s="9"/>
      <c r="AK613" s="1"/>
      <c r="AL613" s="1" t="e">
        <f aca="false">SUMPRODUCT(B613:AJ613,PVCapPrice)</f>
        <v>#DIV/0!</v>
      </c>
      <c r="AM613" s="1"/>
      <c r="AN613" s="1"/>
      <c r="AO613" s="1"/>
      <c r="AP613" s="1"/>
      <c r="AQ613" s="1"/>
    </row>
    <row r="614" customFormat="false" ht="11.25" hidden="false" customHeight="false" outlineLevel="0" collapsed="false">
      <c r="A614" s="1" t="n">
        <v>612</v>
      </c>
      <c r="B614" s="16"/>
      <c r="C614" s="8" t="n">
        <f aca="false">+[3]data1rev!A613</f>
        <v>21687.04</v>
      </c>
      <c r="D614" s="8" t="n">
        <f aca="false">+[3]data1rev!B613</f>
        <v>15575.226</v>
      </c>
      <c r="E614" s="8" t="n">
        <f aca="false">+[3]data1rev!C613</f>
        <v>13222.39</v>
      </c>
      <c r="F614" s="8" t="n">
        <f aca="false">+[3]data1rev!D613</f>
        <v>13061.89</v>
      </c>
      <c r="G614" s="8" t="n">
        <f aca="false">+[3]data1rev!E613</f>
        <v>13061.89</v>
      </c>
      <c r="H614" s="8" t="n">
        <f aca="false">+[3]data1rev!F613</f>
        <v>10821.156</v>
      </c>
      <c r="I614" s="8" t="n">
        <f aca="false">+[3]data1rev!G613</f>
        <v>10791.59</v>
      </c>
      <c r="J614" s="8" t="n">
        <f aca="false">+[3]data1rev!H613</f>
        <v>10791.59</v>
      </c>
      <c r="K614" s="8" t="n">
        <f aca="false">+[3]data1rev!I613</f>
        <v>10791.59</v>
      </c>
      <c r="L614" s="8" t="n">
        <f aca="false">+[3]data1rev!J613</f>
        <v>10821.156</v>
      </c>
      <c r="M614" s="8" t="n">
        <f aca="false">+[3]data1rev!K613</f>
        <v>10791.59</v>
      </c>
      <c r="N614" s="8" t="n">
        <f aca="false">+[3]data1rev!L613</f>
        <v>10791.59</v>
      </c>
      <c r="O614" s="8" t="n">
        <f aca="false">+[3]data1rev!M613</f>
        <v>10275.62</v>
      </c>
      <c r="P614" s="8" t="n">
        <f aca="false">+[3]data1rev!N613</f>
        <v>10129.416</v>
      </c>
      <c r="Q614" s="8" t="n">
        <f aca="false">+[3]data1rev!O613</f>
        <v>10101.74</v>
      </c>
      <c r="R614" s="8" t="n">
        <f aca="false">+[3]data1rev!P613</f>
        <v>0</v>
      </c>
      <c r="S614" s="8" t="n">
        <f aca="false">+[3]data1rev!Q613</f>
        <v>0</v>
      </c>
      <c r="T614" s="8" t="n">
        <f aca="false">+[3]data1rev!R613</f>
        <v>0</v>
      </c>
      <c r="U614" s="8" t="n">
        <f aca="false">+[3]data1rev!S613</f>
        <v>0</v>
      </c>
      <c r="V614" s="8" t="n">
        <f aca="false">+[3]data1rev!T613</f>
        <v>0</v>
      </c>
      <c r="W614" s="8" t="n">
        <f aca="false">+[3]data1rev!U613</f>
        <v>0</v>
      </c>
      <c r="X614" s="8" t="n">
        <f aca="false">+[3]data1rev!V613</f>
        <v>0</v>
      </c>
      <c r="Y614" s="8" t="n">
        <f aca="false">+[3]data1rev!W613</f>
        <v>0</v>
      </c>
      <c r="Z614" s="8" t="n">
        <f aca="false">+[3]data1rev!X613</f>
        <v>0</v>
      </c>
      <c r="AA614" s="8" t="n">
        <f aca="false">+[3]data1rev!Y613</f>
        <v>0</v>
      </c>
      <c r="AB614" s="9"/>
      <c r="AC614" s="9"/>
      <c r="AD614" s="9"/>
      <c r="AE614" s="9"/>
      <c r="AF614" s="9"/>
      <c r="AG614" s="9"/>
      <c r="AH614" s="9"/>
      <c r="AI614" s="9"/>
      <c r="AJ614" s="9"/>
      <c r="AK614" s="1"/>
      <c r="AL614" s="1" t="e">
        <f aca="false">SUMPRODUCT(B614:AJ614,PVCapPrice)</f>
        <v>#DIV/0!</v>
      </c>
      <c r="AM614" s="1"/>
      <c r="AN614" s="1"/>
      <c r="AO614" s="1"/>
      <c r="AP614" s="1"/>
      <c r="AQ614" s="1"/>
    </row>
    <row r="615" customFormat="false" ht="11.25" hidden="false" customHeight="false" outlineLevel="0" collapsed="false">
      <c r="A615" s="1" t="n">
        <v>613</v>
      </c>
      <c r="B615" s="16"/>
      <c r="C615" s="8" t="n">
        <f aca="false">+[3]data1rev!A614</f>
        <v>21687.04</v>
      </c>
      <c r="D615" s="8" t="n">
        <f aca="false">+[3]data1rev!B614</f>
        <v>15575.226</v>
      </c>
      <c r="E615" s="8" t="n">
        <f aca="false">+[3]data1rev!C614</f>
        <v>13222.39</v>
      </c>
      <c r="F615" s="8" t="n">
        <f aca="false">+[3]data1rev!D614</f>
        <v>13061.89</v>
      </c>
      <c r="G615" s="8" t="n">
        <f aca="false">+[3]data1rev!E614</f>
        <v>13061.89</v>
      </c>
      <c r="H615" s="8" t="n">
        <f aca="false">+[3]data1rev!F614</f>
        <v>10821.156</v>
      </c>
      <c r="I615" s="8" t="n">
        <f aca="false">+[3]data1rev!G614</f>
        <v>10791.59</v>
      </c>
      <c r="J615" s="8" t="n">
        <f aca="false">+[3]data1rev!H614</f>
        <v>10791.59</v>
      </c>
      <c r="K615" s="8" t="n">
        <f aca="false">+[3]data1rev!I614</f>
        <v>10791.59</v>
      </c>
      <c r="L615" s="8" t="n">
        <f aca="false">+[3]data1rev!J614</f>
        <v>10821.156</v>
      </c>
      <c r="M615" s="8" t="n">
        <f aca="false">+[3]data1rev!K614</f>
        <v>10791.59</v>
      </c>
      <c r="N615" s="8" t="n">
        <f aca="false">+[3]data1rev!L614</f>
        <v>10791.59</v>
      </c>
      <c r="O615" s="8" t="n">
        <f aca="false">+[3]data1rev!M614</f>
        <v>10275.62</v>
      </c>
      <c r="P615" s="8" t="n">
        <f aca="false">+[3]data1rev!N614</f>
        <v>10129.416</v>
      </c>
      <c r="Q615" s="8" t="n">
        <f aca="false">+[3]data1rev!O614</f>
        <v>10101.74</v>
      </c>
      <c r="R615" s="8" t="n">
        <f aca="false">+[3]data1rev!P614</f>
        <v>0</v>
      </c>
      <c r="S615" s="8" t="n">
        <f aca="false">+[3]data1rev!Q614</f>
        <v>0</v>
      </c>
      <c r="T615" s="8" t="n">
        <f aca="false">+[3]data1rev!R614</f>
        <v>0</v>
      </c>
      <c r="U615" s="8" t="n">
        <f aca="false">+[3]data1rev!S614</f>
        <v>0</v>
      </c>
      <c r="V615" s="8" t="n">
        <f aca="false">+[3]data1rev!T614</f>
        <v>0</v>
      </c>
      <c r="W615" s="8" t="n">
        <f aca="false">+[3]data1rev!U614</f>
        <v>0</v>
      </c>
      <c r="X615" s="8" t="n">
        <f aca="false">+[3]data1rev!V614</f>
        <v>0</v>
      </c>
      <c r="Y615" s="8" t="n">
        <f aca="false">+[3]data1rev!W614</f>
        <v>0</v>
      </c>
      <c r="Z615" s="8" t="n">
        <f aca="false">+[3]data1rev!X614</f>
        <v>0</v>
      </c>
      <c r="AA615" s="8" t="n">
        <f aca="false">+[3]data1rev!Y614</f>
        <v>0</v>
      </c>
      <c r="AB615" s="9"/>
      <c r="AC615" s="9"/>
      <c r="AD615" s="9"/>
      <c r="AE615" s="9"/>
      <c r="AF615" s="9"/>
      <c r="AG615" s="9"/>
      <c r="AH615" s="9"/>
      <c r="AI615" s="9"/>
      <c r="AJ615" s="9"/>
      <c r="AK615" s="1"/>
      <c r="AL615" s="1" t="e">
        <f aca="false">SUMPRODUCT(B615:AJ615,PVCapPrice)</f>
        <v>#DIV/0!</v>
      </c>
      <c r="AM615" s="1"/>
      <c r="AN615" s="1"/>
      <c r="AO615" s="1"/>
      <c r="AP615" s="1"/>
      <c r="AQ615" s="1"/>
    </row>
    <row r="616" customFormat="false" ht="11.25" hidden="false" customHeight="false" outlineLevel="0" collapsed="false">
      <c r="A616" s="1" t="n">
        <v>614</v>
      </c>
      <c r="B616" s="16"/>
      <c r="C616" s="8" t="n">
        <f aca="false">+[3]data1rev!A615</f>
        <v>21687.04</v>
      </c>
      <c r="D616" s="8" t="n">
        <f aca="false">+[3]data1rev!B615</f>
        <v>15575.226</v>
      </c>
      <c r="E616" s="8" t="n">
        <f aca="false">+[3]data1rev!C615</f>
        <v>13222.39</v>
      </c>
      <c r="F616" s="8" t="n">
        <f aca="false">+[3]data1rev!D615</f>
        <v>13061.89</v>
      </c>
      <c r="G616" s="8" t="n">
        <f aca="false">+[3]data1rev!E615</f>
        <v>13061.89</v>
      </c>
      <c r="H616" s="8" t="n">
        <f aca="false">+[3]data1rev!F615</f>
        <v>10821.156</v>
      </c>
      <c r="I616" s="8" t="n">
        <f aca="false">+[3]data1rev!G615</f>
        <v>10791.59</v>
      </c>
      <c r="J616" s="8" t="n">
        <f aca="false">+[3]data1rev!H615</f>
        <v>10791.59</v>
      </c>
      <c r="K616" s="8" t="n">
        <f aca="false">+[3]data1rev!I615</f>
        <v>10791.59</v>
      </c>
      <c r="L616" s="8" t="n">
        <f aca="false">+[3]data1rev!J615</f>
        <v>10821.156</v>
      </c>
      <c r="M616" s="8" t="n">
        <f aca="false">+[3]data1rev!K615</f>
        <v>10791.59</v>
      </c>
      <c r="N616" s="8" t="n">
        <f aca="false">+[3]data1rev!L615</f>
        <v>10791.59</v>
      </c>
      <c r="O616" s="8" t="n">
        <f aca="false">+[3]data1rev!M615</f>
        <v>10275.62</v>
      </c>
      <c r="P616" s="8" t="n">
        <f aca="false">+[3]data1rev!N615</f>
        <v>10129.416</v>
      </c>
      <c r="Q616" s="8" t="n">
        <f aca="false">+[3]data1rev!O615</f>
        <v>10101.74</v>
      </c>
      <c r="R616" s="8" t="n">
        <f aca="false">+[3]data1rev!P615</f>
        <v>0</v>
      </c>
      <c r="S616" s="8" t="n">
        <f aca="false">+[3]data1rev!Q615</f>
        <v>0</v>
      </c>
      <c r="T616" s="8" t="n">
        <f aca="false">+[3]data1rev!R615</f>
        <v>0</v>
      </c>
      <c r="U616" s="8" t="n">
        <f aca="false">+[3]data1rev!S615</f>
        <v>0</v>
      </c>
      <c r="V616" s="8" t="n">
        <f aca="false">+[3]data1rev!T615</f>
        <v>0</v>
      </c>
      <c r="W616" s="8" t="n">
        <f aca="false">+[3]data1rev!U615</f>
        <v>0</v>
      </c>
      <c r="X616" s="8" t="n">
        <f aca="false">+[3]data1rev!V615</f>
        <v>0</v>
      </c>
      <c r="Y616" s="8" t="n">
        <f aca="false">+[3]data1rev!W615</f>
        <v>0</v>
      </c>
      <c r="Z616" s="8" t="n">
        <f aca="false">+[3]data1rev!X615</f>
        <v>0</v>
      </c>
      <c r="AA616" s="8" t="n">
        <f aca="false">+[3]data1rev!Y615</f>
        <v>0</v>
      </c>
      <c r="AB616" s="9"/>
      <c r="AC616" s="9"/>
      <c r="AD616" s="9"/>
      <c r="AE616" s="9"/>
      <c r="AF616" s="9"/>
      <c r="AG616" s="9"/>
      <c r="AH616" s="9"/>
      <c r="AI616" s="9"/>
      <c r="AJ616" s="9"/>
      <c r="AK616" s="1"/>
      <c r="AL616" s="1" t="e">
        <f aca="false">SUMPRODUCT(B616:AJ616,PVCapPrice)</f>
        <v>#DIV/0!</v>
      </c>
      <c r="AM616" s="1"/>
      <c r="AN616" s="1"/>
      <c r="AO616" s="1"/>
      <c r="AP616" s="1"/>
      <c r="AQ616" s="1"/>
    </row>
    <row r="617" customFormat="false" ht="11.25" hidden="false" customHeight="false" outlineLevel="0" collapsed="false">
      <c r="A617" s="1" t="n">
        <v>615</v>
      </c>
      <c r="B617" s="16"/>
      <c r="C617" s="8" t="n">
        <f aca="false">+[3]data1rev!A616</f>
        <v>21687.04</v>
      </c>
      <c r="D617" s="8" t="n">
        <f aca="false">+[3]data1rev!B616</f>
        <v>15575.226</v>
      </c>
      <c r="E617" s="8" t="n">
        <f aca="false">+[3]data1rev!C616</f>
        <v>13222.39</v>
      </c>
      <c r="F617" s="8" t="n">
        <f aca="false">+[3]data1rev!D616</f>
        <v>13061.89</v>
      </c>
      <c r="G617" s="8" t="n">
        <f aca="false">+[3]data1rev!E616</f>
        <v>13061.89</v>
      </c>
      <c r="H617" s="8" t="n">
        <f aca="false">+[3]data1rev!F616</f>
        <v>10821.156</v>
      </c>
      <c r="I617" s="8" t="n">
        <f aca="false">+[3]data1rev!G616</f>
        <v>10791.59</v>
      </c>
      <c r="J617" s="8" t="n">
        <f aca="false">+[3]data1rev!H616</f>
        <v>10791.59</v>
      </c>
      <c r="K617" s="8" t="n">
        <f aca="false">+[3]data1rev!I616</f>
        <v>10791.59</v>
      </c>
      <c r="L617" s="8" t="n">
        <f aca="false">+[3]data1rev!J616</f>
        <v>10821.156</v>
      </c>
      <c r="M617" s="8" t="n">
        <f aca="false">+[3]data1rev!K616</f>
        <v>10791.59</v>
      </c>
      <c r="N617" s="8" t="n">
        <f aca="false">+[3]data1rev!L616</f>
        <v>10791.59</v>
      </c>
      <c r="O617" s="8" t="n">
        <f aca="false">+[3]data1rev!M616</f>
        <v>10275.62</v>
      </c>
      <c r="P617" s="8" t="n">
        <f aca="false">+[3]data1rev!N616</f>
        <v>10129.416</v>
      </c>
      <c r="Q617" s="8" t="n">
        <f aca="false">+[3]data1rev!O616</f>
        <v>10101.74</v>
      </c>
      <c r="R617" s="8" t="n">
        <f aca="false">+[3]data1rev!P616</f>
        <v>0</v>
      </c>
      <c r="S617" s="8" t="n">
        <f aca="false">+[3]data1rev!Q616</f>
        <v>0</v>
      </c>
      <c r="T617" s="8" t="n">
        <f aca="false">+[3]data1rev!R616</f>
        <v>0</v>
      </c>
      <c r="U617" s="8" t="n">
        <f aca="false">+[3]data1rev!S616</f>
        <v>0</v>
      </c>
      <c r="V617" s="8" t="n">
        <f aca="false">+[3]data1rev!T616</f>
        <v>0</v>
      </c>
      <c r="W617" s="8" t="n">
        <f aca="false">+[3]data1rev!U616</f>
        <v>0</v>
      </c>
      <c r="X617" s="8" t="n">
        <f aca="false">+[3]data1rev!V616</f>
        <v>0</v>
      </c>
      <c r="Y617" s="8" t="n">
        <f aca="false">+[3]data1rev!W616</f>
        <v>0</v>
      </c>
      <c r="Z617" s="8" t="n">
        <f aca="false">+[3]data1rev!X616</f>
        <v>0</v>
      </c>
      <c r="AA617" s="8" t="n">
        <f aca="false">+[3]data1rev!Y616</f>
        <v>0</v>
      </c>
      <c r="AB617" s="9"/>
      <c r="AC617" s="9"/>
      <c r="AD617" s="9"/>
      <c r="AE617" s="9"/>
      <c r="AF617" s="9"/>
      <c r="AG617" s="9"/>
      <c r="AH617" s="9"/>
      <c r="AI617" s="9"/>
      <c r="AJ617" s="9"/>
      <c r="AK617" s="1"/>
      <c r="AL617" s="1" t="e">
        <f aca="false">SUMPRODUCT(B617:AJ617,PVCapPrice)</f>
        <v>#DIV/0!</v>
      </c>
      <c r="AM617" s="1"/>
      <c r="AN617" s="1"/>
      <c r="AO617" s="1"/>
      <c r="AP617" s="1"/>
      <c r="AQ617" s="1"/>
    </row>
    <row r="618" customFormat="false" ht="11.25" hidden="false" customHeight="false" outlineLevel="0" collapsed="false">
      <c r="A618" s="1" t="n">
        <v>616</v>
      </c>
      <c r="B618" s="16"/>
      <c r="C618" s="8" t="n">
        <f aca="false">+[3]data1rev!A617</f>
        <v>21687.04</v>
      </c>
      <c r="D618" s="8" t="n">
        <f aca="false">+[3]data1rev!B617</f>
        <v>15575.226</v>
      </c>
      <c r="E618" s="8" t="n">
        <f aca="false">+[3]data1rev!C617</f>
        <v>13222.39</v>
      </c>
      <c r="F618" s="8" t="n">
        <f aca="false">+[3]data1rev!D617</f>
        <v>13061.89</v>
      </c>
      <c r="G618" s="8" t="n">
        <f aca="false">+[3]data1rev!E617</f>
        <v>13061.89</v>
      </c>
      <c r="H618" s="8" t="n">
        <f aca="false">+[3]data1rev!F617</f>
        <v>10821.156</v>
      </c>
      <c r="I618" s="8" t="n">
        <f aca="false">+[3]data1rev!G617</f>
        <v>10791.59</v>
      </c>
      <c r="J618" s="8" t="n">
        <f aca="false">+[3]data1rev!H617</f>
        <v>10791.59</v>
      </c>
      <c r="K618" s="8" t="n">
        <f aca="false">+[3]data1rev!I617</f>
        <v>10791.59</v>
      </c>
      <c r="L618" s="8" t="n">
        <f aca="false">+[3]data1rev!J617</f>
        <v>10821.156</v>
      </c>
      <c r="M618" s="8" t="n">
        <f aca="false">+[3]data1rev!K617</f>
        <v>10791.59</v>
      </c>
      <c r="N618" s="8" t="n">
        <f aca="false">+[3]data1rev!L617</f>
        <v>10791.59</v>
      </c>
      <c r="O618" s="8" t="n">
        <f aca="false">+[3]data1rev!M617</f>
        <v>10275.62</v>
      </c>
      <c r="P618" s="8" t="n">
        <f aca="false">+[3]data1rev!N617</f>
        <v>10129.416</v>
      </c>
      <c r="Q618" s="8" t="n">
        <f aca="false">+[3]data1rev!O617</f>
        <v>10101.74</v>
      </c>
      <c r="R618" s="8" t="n">
        <f aca="false">+[3]data1rev!P617</f>
        <v>0</v>
      </c>
      <c r="S618" s="8" t="n">
        <f aca="false">+[3]data1rev!Q617</f>
        <v>0</v>
      </c>
      <c r="T618" s="8" t="n">
        <f aca="false">+[3]data1rev!R617</f>
        <v>0</v>
      </c>
      <c r="U618" s="8" t="n">
        <f aca="false">+[3]data1rev!S617</f>
        <v>0</v>
      </c>
      <c r="V618" s="8" t="n">
        <f aca="false">+[3]data1rev!T617</f>
        <v>0</v>
      </c>
      <c r="W618" s="8" t="n">
        <f aca="false">+[3]data1rev!U617</f>
        <v>0</v>
      </c>
      <c r="X618" s="8" t="n">
        <f aca="false">+[3]data1rev!V617</f>
        <v>0</v>
      </c>
      <c r="Y618" s="8" t="n">
        <f aca="false">+[3]data1rev!W617</f>
        <v>0</v>
      </c>
      <c r="Z618" s="8" t="n">
        <f aca="false">+[3]data1rev!X617</f>
        <v>0</v>
      </c>
      <c r="AA618" s="8" t="n">
        <f aca="false">+[3]data1rev!Y617</f>
        <v>0</v>
      </c>
      <c r="AB618" s="9"/>
      <c r="AC618" s="9"/>
      <c r="AD618" s="9"/>
      <c r="AE618" s="9"/>
      <c r="AF618" s="9"/>
      <c r="AG618" s="9"/>
      <c r="AH618" s="9"/>
      <c r="AI618" s="9"/>
      <c r="AJ618" s="9"/>
      <c r="AK618" s="1"/>
      <c r="AL618" s="1" t="e">
        <f aca="false">SUMPRODUCT(B618:AJ618,PVCapPrice)</f>
        <v>#DIV/0!</v>
      </c>
      <c r="AM618" s="1"/>
      <c r="AN618" s="1"/>
      <c r="AO618" s="1"/>
      <c r="AP618" s="1"/>
      <c r="AQ618" s="1"/>
    </row>
    <row r="619" customFormat="false" ht="11.25" hidden="false" customHeight="false" outlineLevel="0" collapsed="false">
      <c r="A619" s="1" t="n">
        <v>617</v>
      </c>
      <c r="B619" s="16"/>
      <c r="C619" s="8" t="n">
        <f aca="false">+[3]data1rev!A618</f>
        <v>21687.04</v>
      </c>
      <c r="D619" s="8" t="n">
        <f aca="false">+[3]data1rev!B618</f>
        <v>15575.226</v>
      </c>
      <c r="E619" s="8" t="n">
        <f aca="false">+[3]data1rev!C618</f>
        <v>13222.39</v>
      </c>
      <c r="F619" s="8" t="n">
        <f aca="false">+[3]data1rev!D618</f>
        <v>13061.89</v>
      </c>
      <c r="G619" s="8" t="n">
        <f aca="false">+[3]data1rev!E618</f>
        <v>13061.89</v>
      </c>
      <c r="H619" s="8" t="n">
        <f aca="false">+[3]data1rev!F618</f>
        <v>10821.156</v>
      </c>
      <c r="I619" s="8" t="n">
        <f aca="false">+[3]data1rev!G618</f>
        <v>10791.59</v>
      </c>
      <c r="J619" s="8" t="n">
        <f aca="false">+[3]data1rev!H618</f>
        <v>10791.59</v>
      </c>
      <c r="K619" s="8" t="n">
        <f aca="false">+[3]data1rev!I618</f>
        <v>10791.59</v>
      </c>
      <c r="L619" s="8" t="n">
        <f aca="false">+[3]data1rev!J618</f>
        <v>10821.156</v>
      </c>
      <c r="M619" s="8" t="n">
        <f aca="false">+[3]data1rev!K618</f>
        <v>10791.59</v>
      </c>
      <c r="N619" s="8" t="n">
        <f aca="false">+[3]data1rev!L618</f>
        <v>10791.59</v>
      </c>
      <c r="O619" s="8" t="n">
        <f aca="false">+[3]data1rev!M618</f>
        <v>10275.62</v>
      </c>
      <c r="P619" s="8" t="n">
        <f aca="false">+[3]data1rev!N618</f>
        <v>10129.416</v>
      </c>
      <c r="Q619" s="8" t="n">
        <f aca="false">+[3]data1rev!O618</f>
        <v>10101.74</v>
      </c>
      <c r="R619" s="8" t="n">
        <f aca="false">+[3]data1rev!P618</f>
        <v>0</v>
      </c>
      <c r="S619" s="8" t="n">
        <f aca="false">+[3]data1rev!Q618</f>
        <v>0</v>
      </c>
      <c r="T619" s="8" t="n">
        <f aca="false">+[3]data1rev!R618</f>
        <v>0</v>
      </c>
      <c r="U619" s="8" t="n">
        <f aca="false">+[3]data1rev!S618</f>
        <v>0</v>
      </c>
      <c r="V619" s="8" t="n">
        <f aca="false">+[3]data1rev!T618</f>
        <v>0</v>
      </c>
      <c r="W619" s="8" t="n">
        <f aca="false">+[3]data1rev!U618</f>
        <v>0</v>
      </c>
      <c r="X619" s="8" t="n">
        <f aca="false">+[3]data1rev!V618</f>
        <v>0</v>
      </c>
      <c r="Y619" s="8" t="n">
        <f aca="false">+[3]data1rev!W618</f>
        <v>0</v>
      </c>
      <c r="Z619" s="8" t="n">
        <f aca="false">+[3]data1rev!X618</f>
        <v>0</v>
      </c>
      <c r="AA619" s="8" t="n">
        <f aca="false">+[3]data1rev!Y618</f>
        <v>0</v>
      </c>
      <c r="AB619" s="9"/>
      <c r="AC619" s="9"/>
      <c r="AD619" s="9"/>
      <c r="AE619" s="9"/>
      <c r="AF619" s="9"/>
      <c r="AG619" s="9"/>
      <c r="AH619" s="9"/>
      <c r="AI619" s="9"/>
      <c r="AJ619" s="9"/>
      <c r="AK619" s="1"/>
      <c r="AL619" s="1" t="e">
        <f aca="false">SUMPRODUCT(B619:AJ619,PVCapPrice)</f>
        <v>#DIV/0!</v>
      </c>
      <c r="AM619" s="1"/>
      <c r="AN619" s="1"/>
      <c r="AO619" s="1"/>
      <c r="AP619" s="1"/>
      <c r="AQ619" s="1"/>
    </row>
    <row r="620" customFormat="false" ht="11.25" hidden="false" customHeight="false" outlineLevel="0" collapsed="false">
      <c r="A620" s="1" t="n">
        <v>618</v>
      </c>
      <c r="B620" s="16"/>
      <c r="C620" s="8" t="n">
        <f aca="false">+[3]data1rev!A619</f>
        <v>21687.04</v>
      </c>
      <c r="D620" s="8" t="n">
        <f aca="false">+[3]data1rev!B619</f>
        <v>15575.226</v>
      </c>
      <c r="E620" s="8" t="n">
        <f aca="false">+[3]data1rev!C619</f>
        <v>13222.39</v>
      </c>
      <c r="F620" s="8" t="n">
        <f aca="false">+[3]data1rev!D619</f>
        <v>13061.89</v>
      </c>
      <c r="G620" s="8" t="n">
        <f aca="false">+[3]data1rev!E619</f>
        <v>13061.89</v>
      </c>
      <c r="H620" s="8" t="n">
        <f aca="false">+[3]data1rev!F619</f>
        <v>10821.156</v>
      </c>
      <c r="I620" s="8" t="n">
        <f aca="false">+[3]data1rev!G619</f>
        <v>10791.59</v>
      </c>
      <c r="J620" s="8" t="n">
        <f aca="false">+[3]data1rev!H619</f>
        <v>10791.59</v>
      </c>
      <c r="K620" s="8" t="n">
        <f aca="false">+[3]data1rev!I619</f>
        <v>10791.59</v>
      </c>
      <c r="L620" s="8" t="n">
        <f aca="false">+[3]data1rev!J619</f>
        <v>10821.156</v>
      </c>
      <c r="M620" s="8" t="n">
        <f aca="false">+[3]data1rev!K619</f>
        <v>10791.59</v>
      </c>
      <c r="N620" s="8" t="n">
        <f aca="false">+[3]data1rev!L619</f>
        <v>10791.59</v>
      </c>
      <c r="O620" s="8" t="n">
        <f aca="false">+[3]data1rev!M619</f>
        <v>10275.62</v>
      </c>
      <c r="P620" s="8" t="n">
        <f aca="false">+[3]data1rev!N619</f>
        <v>10129.416</v>
      </c>
      <c r="Q620" s="8" t="n">
        <f aca="false">+[3]data1rev!O619</f>
        <v>10101.74</v>
      </c>
      <c r="R620" s="8" t="n">
        <f aca="false">+[3]data1rev!P619</f>
        <v>0</v>
      </c>
      <c r="S620" s="8" t="n">
        <f aca="false">+[3]data1rev!Q619</f>
        <v>0</v>
      </c>
      <c r="T620" s="8" t="n">
        <f aca="false">+[3]data1rev!R619</f>
        <v>0</v>
      </c>
      <c r="U620" s="8" t="n">
        <f aca="false">+[3]data1rev!S619</f>
        <v>0</v>
      </c>
      <c r="V620" s="8" t="n">
        <f aca="false">+[3]data1rev!T619</f>
        <v>0</v>
      </c>
      <c r="W620" s="8" t="n">
        <f aca="false">+[3]data1rev!U619</f>
        <v>0</v>
      </c>
      <c r="X620" s="8" t="n">
        <f aca="false">+[3]data1rev!V619</f>
        <v>0</v>
      </c>
      <c r="Y620" s="8" t="n">
        <f aca="false">+[3]data1rev!W619</f>
        <v>0</v>
      </c>
      <c r="Z620" s="8" t="n">
        <f aca="false">+[3]data1rev!X619</f>
        <v>0</v>
      </c>
      <c r="AA620" s="8" t="n">
        <f aca="false">+[3]data1rev!Y619</f>
        <v>0</v>
      </c>
      <c r="AB620" s="9"/>
      <c r="AC620" s="9"/>
      <c r="AD620" s="9"/>
      <c r="AE620" s="9"/>
      <c r="AF620" s="9"/>
      <c r="AG620" s="9"/>
      <c r="AH620" s="9"/>
      <c r="AI620" s="9"/>
      <c r="AJ620" s="9"/>
      <c r="AK620" s="1"/>
      <c r="AL620" s="1" t="e">
        <f aca="false">SUMPRODUCT(B620:AJ620,PVCapPrice)</f>
        <v>#DIV/0!</v>
      </c>
      <c r="AM620" s="1"/>
      <c r="AN620" s="1"/>
      <c r="AO620" s="1"/>
      <c r="AP620" s="1"/>
      <c r="AQ620" s="1"/>
    </row>
    <row r="621" customFormat="false" ht="11.25" hidden="false" customHeight="false" outlineLevel="0" collapsed="false">
      <c r="A621" s="1" t="n">
        <v>619</v>
      </c>
      <c r="B621" s="16"/>
      <c r="C621" s="8" t="n">
        <f aca="false">+[3]data1rev!A620</f>
        <v>21687.04</v>
      </c>
      <c r="D621" s="8" t="n">
        <f aca="false">+[3]data1rev!B620</f>
        <v>15575.226</v>
      </c>
      <c r="E621" s="8" t="n">
        <f aca="false">+[3]data1rev!C620</f>
        <v>13222.39</v>
      </c>
      <c r="F621" s="8" t="n">
        <f aca="false">+[3]data1rev!D620</f>
        <v>13061.89</v>
      </c>
      <c r="G621" s="8" t="n">
        <f aca="false">+[3]data1rev!E620</f>
        <v>13061.89</v>
      </c>
      <c r="H621" s="8" t="n">
        <f aca="false">+[3]data1rev!F620</f>
        <v>10821.156</v>
      </c>
      <c r="I621" s="8" t="n">
        <f aca="false">+[3]data1rev!G620</f>
        <v>10791.59</v>
      </c>
      <c r="J621" s="8" t="n">
        <f aca="false">+[3]data1rev!H620</f>
        <v>10791.59</v>
      </c>
      <c r="K621" s="8" t="n">
        <f aca="false">+[3]data1rev!I620</f>
        <v>10791.59</v>
      </c>
      <c r="L621" s="8" t="n">
        <f aca="false">+[3]data1rev!J620</f>
        <v>10821.156</v>
      </c>
      <c r="M621" s="8" t="n">
        <f aca="false">+[3]data1rev!K620</f>
        <v>10791.59</v>
      </c>
      <c r="N621" s="8" t="n">
        <f aca="false">+[3]data1rev!L620</f>
        <v>10791.59</v>
      </c>
      <c r="O621" s="8" t="n">
        <f aca="false">+[3]data1rev!M620</f>
        <v>10275.62</v>
      </c>
      <c r="P621" s="8" t="n">
        <f aca="false">+[3]data1rev!N620</f>
        <v>10129.416</v>
      </c>
      <c r="Q621" s="8" t="n">
        <f aca="false">+[3]data1rev!O620</f>
        <v>10101.74</v>
      </c>
      <c r="R621" s="8" t="n">
        <f aca="false">+[3]data1rev!P620</f>
        <v>0</v>
      </c>
      <c r="S621" s="8" t="n">
        <f aca="false">+[3]data1rev!Q620</f>
        <v>0</v>
      </c>
      <c r="T621" s="8" t="n">
        <f aca="false">+[3]data1rev!R620</f>
        <v>0</v>
      </c>
      <c r="U621" s="8" t="n">
        <f aca="false">+[3]data1rev!S620</f>
        <v>0</v>
      </c>
      <c r="V621" s="8" t="n">
        <f aca="false">+[3]data1rev!T620</f>
        <v>0</v>
      </c>
      <c r="W621" s="8" t="n">
        <f aca="false">+[3]data1rev!U620</f>
        <v>0</v>
      </c>
      <c r="X621" s="8" t="n">
        <f aca="false">+[3]data1rev!V620</f>
        <v>0</v>
      </c>
      <c r="Y621" s="8" t="n">
        <f aca="false">+[3]data1rev!W620</f>
        <v>0</v>
      </c>
      <c r="Z621" s="8" t="n">
        <f aca="false">+[3]data1rev!X620</f>
        <v>0</v>
      </c>
      <c r="AA621" s="8" t="n">
        <f aca="false">+[3]data1rev!Y620</f>
        <v>0</v>
      </c>
      <c r="AB621" s="9"/>
      <c r="AC621" s="9"/>
      <c r="AD621" s="9"/>
      <c r="AE621" s="9"/>
      <c r="AF621" s="9"/>
      <c r="AG621" s="9"/>
      <c r="AH621" s="9"/>
      <c r="AI621" s="9"/>
      <c r="AJ621" s="9"/>
      <c r="AK621" s="1"/>
      <c r="AL621" s="1" t="e">
        <f aca="false">SUMPRODUCT(B621:AJ621,PVCapPrice)</f>
        <v>#DIV/0!</v>
      </c>
      <c r="AM621" s="1"/>
      <c r="AN621" s="1"/>
      <c r="AO621" s="1"/>
      <c r="AP621" s="1"/>
      <c r="AQ621" s="1"/>
    </row>
    <row r="622" customFormat="false" ht="11.25" hidden="false" customHeight="false" outlineLevel="0" collapsed="false">
      <c r="A622" s="1" t="n">
        <v>620</v>
      </c>
      <c r="B622" s="16"/>
      <c r="C622" s="8" t="n">
        <f aca="false">+[3]data1rev!A621</f>
        <v>21687.04</v>
      </c>
      <c r="D622" s="8" t="n">
        <f aca="false">+[3]data1rev!B621</f>
        <v>15575.226</v>
      </c>
      <c r="E622" s="8" t="n">
        <f aca="false">+[3]data1rev!C621</f>
        <v>13222.39</v>
      </c>
      <c r="F622" s="8" t="n">
        <f aca="false">+[3]data1rev!D621</f>
        <v>13061.89</v>
      </c>
      <c r="G622" s="8" t="n">
        <f aca="false">+[3]data1rev!E621</f>
        <v>13061.89</v>
      </c>
      <c r="H622" s="8" t="n">
        <f aca="false">+[3]data1rev!F621</f>
        <v>10821.156</v>
      </c>
      <c r="I622" s="8" t="n">
        <f aca="false">+[3]data1rev!G621</f>
        <v>10791.59</v>
      </c>
      <c r="J622" s="8" t="n">
        <f aca="false">+[3]data1rev!H621</f>
        <v>10791.59</v>
      </c>
      <c r="K622" s="8" t="n">
        <f aca="false">+[3]data1rev!I621</f>
        <v>10791.59</v>
      </c>
      <c r="L622" s="8" t="n">
        <f aca="false">+[3]data1rev!J621</f>
        <v>10821.156</v>
      </c>
      <c r="M622" s="8" t="n">
        <f aca="false">+[3]data1rev!K621</f>
        <v>10791.59</v>
      </c>
      <c r="N622" s="8" t="n">
        <f aca="false">+[3]data1rev!L621</f>
        <v>10791.59</v>
      </c>
      <c r="O622" s="8" t="n">
        <f aca="false">+[3]data1rev!M621</f>
        <v>10275.62</v>
      </c>
      <c r="P622" s="8" t="n">
        <f aca="false">+[3]data1rev!N621</f>
        <v>10129.416</v>
      </c>
      <c r="Q622" s="8" t="n">
        <f aca="false">+[3]data1rev!O621</f>
        <v>10101.74</v>
      </c>
      <c r="R622" s="8" t="n">
        <f aca="false">+[3]data1rev!P621</f>
        <v>0</v>
      </c>
      <c r="S622" s="8" t="n">
        <f aca="false">+[3]data1rev!Q621</f>
        <v>0</v>
      </c>
      <c r="T622" s="8" t="n">
        <f aca="false">+[3]data1rev!R621</f>
        <v>0</v>
      </c>
      <c r="U622" s="8" t="n">
        <f aca="false">+[3]data1rev!S621</f>
        <v>0</v>
      </c>
      <c r="V622" s="8" t="n">
        <f aca="false">+[3]data1rev!T621</f>
        <v>0</v>
      </c>
      <c r="W622" s="8" t="n">
        <f aca="false">+[3]data1rev!U621</f>
        <v>0</v>
      </c>
      <c r="X622" s="8" t="n">
        <f aca="false">+[3]data1rev!V621</f>
        <v>0</v>
      </c>
      <c r="Y622" s="8" t="n">
        <f aca="false">+[3]data1rev!W621</f>
        <v>0</v>
      </c>
      <c r="Z622" s="8" t="n">
        <f aca="false">+[3]data1rev!X621</f>
        <v>0</v>
      </c>
      <c r="AA622" s="8" t="n">
        <f aca="false">+[3]data1rev!Y621</f>
        <v>0</v>
      </c>
      <c r="AB622" s="9"/>
      <c r="AC622" s="9"/>
      <c r="AD622" s="9"/>
      <c r="AE622" s="9"/>
      <c r="AF622" s="9"/>
      <c r="AG622" s="9"/>
      <c r="AH622" s="9"/>
      <c r="AI622" s="9"/>
      <c r="AJ622" s="9"/>
      <c r="AK622" s="1"/>
      <c r="AL622" s="1" t="e">
        <f aca="false">SUMPRODUCT(B622:AJ622,PVCapPrice)</f>
        <v>#DIV/0!</v>
      </c>
      <c r="AM622" s="1"/>
      <c r="AN622" s="1"/>
      <c r="AO622" s="1"/>
      <c r="AP622" s="1"/>
      <c r="AQ622" s="1"/>
    </row>
    <row r="623" customFormat="false" ht="11.25" hidden="false" customHeight="false" outlineLevel="0" collapsed="false">
      <c r="A623" s="1" t="n">
        <v>621</v>
      </c>
      <c r="B623" s="16"/>
      <c r="C623" s="8" t="n">
        <f aca="false">+[3]data1rev!A622</f>
        <v>21687.04</v>
      </c>
      <c r="D623" s="8" t="n">
        <f aca="false">+[3]data1rev!B622</f>
        <v>15575.226</v>
      </c>
      <c r="E623" s="8" t="n">
        <f aca="false">+[3]data1rev!C622</f>
        <v>13222.39</v>
      </c>
      <c r="F623" s="8" t="n">
        <f aca="false">+[3]data1rev!D622</f>
        <v>13061.89</v>
      </c>
      <c r="G623" s="8" t="n">
        <f aca="false">+[3]data1rev!E622</f>
        <v>13061.89</v>
      </c>
      <c r="H623" s="8" t="n">
        <f aca="false">+[3]data1rev!F622</f>
        <v>10821.156</v>
      </c>
      <c r="I623" s="8" t="n">
        <f aca="false">+[3]data1rev!G622</f>
        <v>10791.59</v>
      </c>
      <c r="J623" s="8" t="n">
        <f aca="false">+[3]data1rev!H622</f>
        <v>10791.59</v>
      </c>
      <c r="K623" s="8" t="n">
        <f aca="false">+[3]data1rev!I622</f>
        <v>10791.59</v>
      </c>
      <c r="L623" s="8" t="n">
        <f aca="false">+[3]data1rev!J622</f>
        <v>10821.156</v>
      </c>
      <c r="M623" s="8" t="n">
        <f aca="false">+[3]data1rev!K622</f>
        <v>10791.59</v>
      </c>
      <c r="N623" s="8" t="n">
        <f aca="false">+[3]data1rev!L622</f>
        <v>10791.59</v>
      </c>
      <c r="O623" s="8" t="n">
        <f aca="false">+[3]data1rev!M622</f>
        <v>10275.62</v>
      </c>
      <c r="P623" s="8" t="n">
        <f aca="false">+[3]data1rev!N622</f>
        <v>10129.416</v>
      </c>
      <c r="Q623" s="8" t="n">
        <f aca="false">+[3]data1rev!O622</f>
        <v>10101.74</v>
      </c>
      <c r="R623" s="8" t="n">
        <f aca="false">+[3]data1rev!P622</f>
        <v>0</v>
      </c>
      <c r="S623" s="8" t="n">
        <f aca="false">+[3]data1rev!Q622</f>
        <v>0</v>
      </c>
      <c r="T623" s="8" t="n">
        <f aca="false">+[3]data1rev!R622</f>
        <v>0</v>
      </c>
      <c r="U623" s="8" t="n">
        <f aca="false">+[3]data1rev!S622</f>
        <v>0</v>
      </c>
      <c r="V623" s="8" t="n">
        <f aca="false">+[3]data1rev!T622</f>
        <v>0</v>
      </c>
      <c r="W623" s="8" t="n">
        <f aca="false">+[3]data1rev!U622</f>
        <v>0</v>
      </c>
      <c r="X623" s="8" t="n">
        <f aca="false">+[3]data1rev!V622</f>
        <v>0</v>
      </c>
      <c r="Y623" s="8" t="n">
        <f aca="false">+[3]data1rev!W622</f>
        <v>0</v>
      </c>
      <c r="Z623" s="8" t="n">
        <f aca="false">+[3]data1rev!X622</f>
        <v>0</v>
      </c>
      <c r="AA623" s="8" t="n">
        <f aca="false">+[3]data1rev!Y622</f>
        <v>0</v>
      </c>
      <c r="AB623" s="9"/>
      <c r="AC623" s="9"/>
      <c r="AD623" s="9"/>
      <c r="AE623" s="9"/>
      <c r="AF623" s="9"/>
      <c r="AG623" s="9"/>
      <c r="AH623" s="9"/>
      <c r="AI623" s="9"/>
      <c r="AJ623" s="9"/>
      <c r="AK623" s="1"/>
      <c r="AL623" s="1" t="e">
        <f aca="false">SUMPRODUCT(B623:AJ623,PVCapPrice)</f>
        <v>#DIV/0!</v>
      </c>
      <c r="AM623" s="1"/>
      <c r="AN623" s="1"/>
      <c r="AO623" s="1"/>
      <c r="AP623" s="1"/>
      <c r="AQ623" s="1"/>
    </row>
    <row r="624" customFormat="false" ht="11.25" hidden="false" customHeight="false" outlineLevel="0" collapsed="false">
      <c r="A624" s="1" t="n">
        <v>622</v>
      </c>
      <c r="B624" s="16"/>
      <c r="C624" s="8" t="n">
        <f aca="false">+[3]data1rev!A623</f>
        <v>21687.04</v>
      </c>
      <c r="D624" s="8" t="n">
        <f aca="false">+[3]data1rev!B623</f>
        <v>15575.226</v>
      </c>
      <c r="E624" s="8" t="n">
        <f aca="false">+[3]data1rev!C623</f>
        <v>13222.39</v>
      </c>
      <c r="F624" s="8" t="n">
        <f aca="false">+[3]data1rev!D623</f>
        <v>13061.89</v>
      </c>
      <c r="G624" s="8" t="n">
        <f aca="false">+[3]data1rev!E623</f>
        <v>13061.89</v>
      </c>
      <c r="H624" s="8" t="n">
        <f aca="false">+[3]data1rev!F623</f>
        <v>10821.156</v>
      </c>
      <c r="I624" s="8" t="n">
        <f aca="false">+[3]data1rev!G623</f>
        <v>10791.59</v>
      </c>
      <c r="J624" s="8" t="n">
        <f aca="false">+[3]data1rev!H623</f>
        <v>10791.59</v>
      </c>
      <c r="K624" s="8" t="n">
        <f aca="false">+[3]data1rev!I623</f>
        <v>10791.59</v>
      </c>
      <c r="L624" s="8" t="n">
        <f aca="false">+[3]data1rev!J623</f>
        <v>10821.156</v>
      </c>
      <c r="M624" s="8" t="n">
        <f aca="false">+[3]data1rev!K623</f>
        <v>10791.59</v>
      </c>
      <c r="N624" s="8" t="n">
        <f aca="false">+[3]data1rev!L623</f>
        <v>10791.59</v>
      </c>
      <c r="O624" s="8" t="n">
        <f aca="false">+[3]data1rev!M623</f>
        <v>10275.62</v>
      </c>
      <c r="P624" s="8" t="n">
        <f aca="false">+[3]data1rev!N623</f>
        <v>10129.416</v>
      </c>
      <c r="Q624" s="8" t="n">
        <f aca="false">+[3]data1rev!O623</f>
        <v>10101.74</v>
      </c>
      <c r="R624" s="8" t="n">
        <f aca="false">+[3]data1rev!P623</f>
        <v>0</v>
      </c>
      <c r="S624" s="8" t="n">
        <f aca="false">+[3]data1rev!Q623</f>
        <v>0</v>
      </c>
      <c r="T624" s="8" t="n">
        <f aca="false">+[3]data1rev!R623</f>
        <v>0</v>
      </c>
      <c r="U624" s="8" t="n">
        <f aca="false">+[3]data1rev!S623</f>
        <v>0</v>
      </c>
      <c r="V624" s="8" t="n">
        <f aca="false">+[3]data1rev!T623</f>
        <v>0</v>
      </c>
      <c r="W624" s="8" t="n">
        <f aca="false">+[3]data1rev!U623</f>
        <v>0</v>
      </c>
      <c r="X624" s="8" t="n">
        <f aca="false">+[3]data1rev!V623</f>
        <v>0</v>
      </c>
      <c r="Y624" s="8" t="n">
        <f aca="false">+[3]data1rev!W623</f>
        <v>0</v>
      </c>
      <c r="Z624" s="8" t="n">
        <f aca="false">+[3]data1rev!X623</f>
        <v>0</v>
      </c>
      <c r="AA624" s="8" t="n">
        <f aca="false">+[3]data1rev!Y623</f>
        <v>0</v>
      </c>
      <c r="AB624" s="9"/>
      <c r="AC624" s="9"/>
      <c r="AD624" s="9"/>
      <c r="AE624" s="9"/>
      <c r="AF624" s="9"/>
      <c r="AG624" s="9"/>
      <c r="AH624" s="9"/>
      <c r="AI624" s="9"/>
      <c r="AJ624" s="9"/>
      <c r="AK624" s="1"/>
      <c r="AL624" s="1" t="e">
        <f aca="false">SUMPRODUCT(B624:AJ624,PVCapPrice)</f>
        <v>#DIV/0!</v>
      </c>
      <c r="AM624" s="1"/>
      <c r="AN624" s="1"/>
      <c r="AO624" s="1"/>
      <c r="AP624" s="1"/>
      <c r="AQ624" s="1"/>
    </row>
    <row r="625" customFormat="false" ht="11.25" hidden="false" customHeight="false" outlineLevel="0" collapsed="false">
      <c r="A625" s="1" t="n">
        <v>623</v>
      </c>
      <c r="B625" s="16"/>
      <c r="C625" s="8" t="n">
        <f aca="false">+[3]data1rev!A624</f>
        <v>21687.04</v>
      </c>
      <c r="D625" s="8" t="n">
        <f aca="false">+[3]data1rev!B624</f>
        <v>15575.226</v>
      </c>
      <c r="E625" s="8" t="n">
        <f aca="false">+[3]data1rev!C624</f>
        <v>13222.39</v>
      </c>
      <c r="F625" s="8" t="n">
        <f aca="false">+[3]data1rev!D624</f>
        <v>13061.89</v>
      </c>
      <c r="G625" s="8" t="n">
        <f aca="false">+[3]data1rev!E624</f>
        <v>13061.89</v>
      </c>
      <c r="H625" s="8" t="n">
        <f aca="false">+[3]data1rev!F624</f>
        <v>10821.156</v>
      </c>
      <c r="I625" s="8" t="n">
        <f aca="false">+[3]data1rev!G624</f>
        <v>10791.59</v>
      </c>
      <c r="J625" s="8" t="n">
        <f aca="false">+[3]data1rev!H624</f>
        <v>10791.59</v>
      </c>
      <c r="K625" s="8" t="n">
        <f aca="false">+[3]data1rev!I624</f>
        <v>10791.59</v>
      </c>
      <c r="L625" s="8" t="n">
        <f aca="false">+[3]data1rev!J624</f>
        <v>10821.156</v>
      </c>
      <c r="M625" s="8" t="n">
        <f aca="false">+[3]data1rev!K624</f>
        <v>10791.59</v>
      </c>
      <c r="N625" s="8" t="n">
        <f aca="false">+[3]data1rev!L624</f>
        <v>10791.59</v>
      </c>
      <c r="O625" s="8" t="n">
        <f aca="false">+[3]data1rev!M624</f>
        <v>10275.62</v>
      </c>
      <c r="P625" s="8" t="n">
        <f aca="false">+[3]data1rev!N624</f>
        <v>10129.416</v>
      </c>
      <c r="Q625" s="8" t="n">
        <f aca="false">+[3]data1rev!O624</f>
        <v>10101.74</v>
      </c>
      <c r="R625" s="8" t="n">
        <f aca="false">+[3]data1rev!P624</f>
        <v>0</v>
      </c>
      <c r="S625" s="8" t="n">
        <f aca="false">+[3]data1rev!Q624</f>
        <v>0</v>
      </c>
      <c r="T625" s="8" t="n">
        <f aca="false">+[3]data1rev!R624</f>
        <v>0</v>
      </c>
      <c r="U625" s="8" t="n">
        <f aca="false">+[3]data1rev!S624</f>
        <v>0</v>
      </c>
      <c r="V625" s="8" t="n">
        <f aca="false">+[3]data1rev!T624</f>
        <v>0</v>
      </c>
      <c r="W625" s="8" t="n">
        <f aca="false">+[3]data1rev!U624</f>
        <v>0</v>
      </c>
      <c r="X625" s="8" t="n">
        <f aca="false">+[3]data1rev!V624</f>
        <v>0</v>
      </c>
      <c r="Y625" s="8" t="n">
        <f aca="false">+[3]data1rev!W624</f>
        <v>0</v>
      </c>
      <c r="Z625" s="8" t="n">
        <f aca="false">+[3]data1rev!X624</f>
        <v>0</v>
      </c>
      <c r="AA625" s="8" t="n">
        <f aca="false">+[3]data1rev!Y624</f>
        <v>0</v>
      </c>
      <c r="AB625" s="9"/>
      <c r="AC625" s="9"/>
      <c r="AD625" s="9"/>
      <c r="AE625" s="9"/>
      <c r="AF625" s="9"/>
      <c r="AG625" s="9"/>
      <c r="AH625" s="9"/>
      <c r="AI625" s="9"/>
      <c r="AJ625" s="9"/>
      <c r="AK625" s="1"/>
      <c r="AL625" s="1" t="e">
        <f aca="false">SUMPRODUCT(B625:AJ625,PVCapPrice)</f>
        <v>#DIV/0!</v>
      </c>
      <c r="AM625" s="1"/>
      <c r="AN625" s="1"/>
      <c r="AO625" s="1"/>
      <c r="AP625" s="1"/>
      <c r="AQ625" s="1"/>
    </row>
    <row r="626" customFormat="false" ht="11.25" hidden="false" customHeight="false" outlineLevel="0" collapsed="false">
      <c r="A626" s="1" t="n">
        <v>624</v>
      </c>
      <c r="B626" s="16"/>
      <c r="C626" s="8" t="n">
        <f aca="false">+[3]data1rev!A625</f>
        <v>21687.04</v>
      </c>
      <c r="D626" s="8" t="n">
        <f aca="false">+[3]data1rev!B625</f>
        <v>15575.226</v>
      </c>
      <c r="E626" s="8" t="n">
        <f aca="false">+[3]data1rev!C625</f>
        <v>13222.39</v>
      </c>
      <c r="F626" s="8" t="n">
        <f aca="false">+[3]data1rev!D625</f>
        <v>13061.89</v>
      </c>
      <c r="G626" s="8" t="n">
        <f aca="false">+[3]data1rev!E625</f>
        <v>13061.89</v>
      </c>
      <c r="H626" s="8" t="n">
        <f aca="false">+[3]data1rev!F625</f>
        <v>10821.156</v>
      </c>
      <c r="I626" s="8" t="n">
        <f aca="false">+[3]data1rev!G625</f>
        <v>10791.59</v>
      </c>
      <c r="J626" s="8" t="n">
        <f aca="false">+[3]data1rev!H625</f>
        <v>10791.59</v>
      </c>
      <c r="K626" s="8" t="n">
        <f aca="false">+[3]data1rev!I625</f>
        <v>10791.59</v>
      </c>
      <c r="L626" s="8" t="n">
        <f aca="false">+[3]data1rev!J625</f>
        <v>10821.156</v>
      </c>
      <c r="M626" s="8" t="n">
        <f aca="false">+[3]data1rev!K625</f>
        <v>10791.59</v>
      </c>
      <c r="N626" s="8" t="n">
        <f aca="false">+[3]data1rev!L625</f>
        <v>10791.59</v>
      </c>
      <c r="O626" s="8" t="n">
        <f aca="false">+[3]data1rev!M625</f>
        <v>10275.62</v>
      </c>
      <c r="P626" s="8" t="n">
        <f aca="false">+[3]data1rev!N625</f>
        <v>10129.416</v>
      </c>
      <c r="Q626" s="8" t="n">
        <f aca="false">+[3]data1rev!O625</f>
        <v>10101.74</v>
      </c>
      <c r="R626" s="8" t="n">
        <f aca="false">+[3]data1rev!P625</f>
        <v>0</v>
      </c>
      <c r="S626" s="8" t="n">
        <f aca="false">+[3]data1rev!Q625</f>
        <v>0</v>
      </c>
      <c r="T626" s="8" t="n">
        <f aca="false">+[3]data1rev!R625</f>
        <v>0</v>
      </c>
      <c r="U626" s="8" t="n">
        <f aca="false">+[3]data1rev!S625</f>
        <v>0</v>
      </c>
      <c r="V626" s="8" t="n">
        <f aca="false">+[3]data1rev!T625</f>
        <v>0</v>
      </c>
      <c r="W626" s="8" t="n">
        <f aca="false">+[3]data1rev!U625</f>
        <v>0</v>
      </c>
      <c r="X626" s="8" t="n">
        <f aca="false">+[3]data1rev!V625</f>
        <v>0</v>
      </c>
      <c r="Y626" s="8" t="n">
        <f aca="false">+[3]data1rev!W625</f>
        <v>0</v>
      </c>
      <c r="Z626" s="8" t="n">
        <f aca="false">+[3]data1rev!X625</f>
        <v>0</v>
      </c>
      <c r="AA626" s="8" t="n">
        <f aca="false">+[3]data1rev!Y625</f>
        <v>0</v>
      </c>
      <c r="AB626" s="9"/>
      <c r="AC626" s="9"/>
      <c r="AD626" s="9"/>
      <c r="AE626" s="9"/>
      <c r="AF626" s="9"/>
      <c r="AG626" s="9"/>
      <c r="AH626" s="9"/>
      <c r="AI626" s="9"/>
      <c r="AJ626" s="9"/>
      <c r="AK626" s="1"/>
      <c r="AL626" s="1" t="e">
        <f aca="false">SUMPRODUCT(B626:AJ626,PVCapPrice)</f>
        <v>#DIV/0!</v>
      </c>
      <c r="AM626" s="1"/>
      <c r="AN626" s="1"/>
      <c r="AO626" s="1"/>
      <c r="AP626" s="1"/>
      <c r="AQ626" s="1"/>
    </row>
    <row r="627" customFormat="false" ht="11.25" hidden="false" customHeight="false" outlineLevel="0" collapsed="false">
      <c r="A627" s="1" t="n">
        <v>625</v>
      </c>
      <c r="B627" s="16"/>
      <c r="C627" s="8" t="n">
        <f aca="false">+[3]data1rev!A626</f>
        <v>21687.04</v>
      </c>
      <c r="D627" s="8" t="n">
        <f aca="false">+[3]data1rev!B626</f>
        <v>15575.226</v>
      </c>
      <c r="E627" s="8" t="n">
        <f aca="false">+[3]data1rev!C626</f>
        <v>13222.39</v>
      </c>
      <c r="F627" s="8" t="n">
        <f aca="false">+[3]data1rev!D626</f>
        <v>13061.89</v>
      </c>
      <c r="G627" s="8" t="n">
        <f aca="false">+[3]data1rev!E626</f>
        <v>13061.89</v>
      </c>
      <c r="H627" s="8" t="n">
        <f aca="false">+[3]data1rev!F626</f>
        <v>10821.156</v>
      </c>
      <c r="I627" s="8" t="n">
        <f aca="false">+[3]data1rev!G626</f>
        <v>10791.59</v>
      </c>
      <c r="J627" s="8" t="n">
        <f aca="false">+[3]data1rev!H626</f>
        <v>10791.59</v>
      </c>
      <c r="K627" s="8" t="n">
        <f aca="false">+[3]data1rev!I626</f>
        <v>10791.59</v>
      </c>
      <c r="L627" s="8" t="n">
        <f aca="false">+[3]data1rev!J626</f>
        <v>10821.156</v>
      </c>
      <c r="M627" s="8" t="n">
        <f aca="false">+[3]data1rev!K626</f>
        <v>10791.59</v>
      </c>
      <c r="N627" s="8" t="n">
        <f aca="false">+[3]data1rev!L626</f>
        <v>10791.59</v>
      </c>
      <c r="O627" s="8" t="n">
        <f aca="false">+[3]data1rev!M626</f>
        <v>10275.62</v>
      </c>
      <c r="P627" s="8" t="n">
        <f aca="false">+[3]data1rev!N626</f>
        <v>10129.416</v>
      </c>
      <c r="Q627" s="8" t="n">
        <f aca="false">+[3]data1rev!O626</f>
        <v>10101.74</v>
      </c>
      <c r="R627" s="8" t="n">
        <f aca="false">+[3]data1rev!P626</f>
        <v>0</v>
      </c>
      <c r="S627" s="8" t="n">
        <f aca="false">+[3]data1rev!Q626</f>
        <v>0</v>
      </c>
      <c r="T627" s="8" t="n">
        <f aca="false">+[3]data1rev!R626</f>
        <v>0</v>
      </c>
      <c r="U627" s="8" t="n">
        <f aca="false">+[3]data1rev!S626</f>
        <v>0</v>
      </c>
      <c r="V627" s="8" t="n">
        <f aca="false">+[3]data1rev!T626</f>
        <v>0</v>
      </c>
      <c r="W627" s="8" t="n">
        <f aca="false">+[3]data1rev!U626</f>
        <v>0</v>
      </c>
      <c r="X627" s="8" t="n">
        <f aca="false">+[3]data1rev!V626</f>
        <v>0</v>
      </c>
      <c r="Y627" s="8" t="n">
        <f aca="false">+[3]data1rev!W626</f>
        <v>0</v>
      </c>
      <c r="Z627" s="8" t="n">
        <f aca="false">+[3]data1rev!X626</f>
        <v>0</v>
      </c>
      <c r="AA627" s="8" t="n">
        <f aca="false">+[3]data1rev!Y626</f>
        <v>0</v>
      </c>
      <c r="AB627" s="9"/>
      <c r="AC627" s="9"/>
      <c r="AD627" s="9"/>
      <c r="AE627" s="9"/>
      <c r="AF627" s="9"/>
      <c r="AG627" s="9"/>
      <c r="AH627" s="9"/>
      <c r="AI627" s="9"/>
      <c r="AJ627" s="9"/>
      <c r="AK627" s="1"/>
      <c r="AL627" s="1" t="e">
        <f aca="false">SUMPRODUCT(B627:AJ627,PVCapPrice)</f>
        <v>#DIV/0!</v>
      </c>
      <c r="AM627" s="1"/>
      <c r="AN627" s="1"/>
      <c r="AO627" s="1"/>
      <c r="AP627" s="1"/>
      <c r="AQ627" s="1"/>
    </row>
    <row r="628" customFormat="false" ht="11.25" hidden="false" customHeight="false" outlineLevel="0" collapsed="false">
      <c r="A628" s="1" t="n">
        <v>626</v>
      </c>
      <c r="B628" s="16"/>
      <c r="C628" s="8" t="n">
        <f aca="false">+[3]data1rev!A627</f>
        <v>21687.04</v>
      </c>
      <c r="D628" s="8" t="n">
        <f aca="false">+[3]data1rev!B627</f>
        <v>15575.226</v>
      </c>
      <c r="E628" s="8" t="n">
        <f aca="false">+[3]data1rev!C627</f>
        <v>13222.39</v>
      </c>
      <c r="F628" s="8" t="n">
        <f aca="false">+[3]data1rev!D627</f>
        <v>13061.89</v>
      </c>
      <c r="G628" s="8" t="n">
        <f aca="false">+[3]data1rev!E627</f>
        <v>13061.89</v>
      </c>
      <c r="H628" s="8" t="n">
        <f aca="false">+[3]data1rev!F627</f>
        <v>10821.156</v>
      </c>
      <c r="I628" s="8" t="n">
        <f aca="false">+[3]data1rev!G627</f>
        <v>10791.59</v>
      </c>
      <c r="J628" s="8" t="n">
        <f aca="false">+[3]data1rev!H627</f>
        <v>10791.59</v>
      </c>
      <c r="K628" s="8" t="n">
        <f aca="false">+[3]data1rev!I627</f>
        <v>10791.59</v>
      </c>
      <c r="L628" s="8" t="n">
        <f aca="false">+[3]data1rev!J627</f>
        <v>10821.156</v>
      </c>
      <c r="M628" s="8" t="n">
        <f aca="false">+[3]data1rev!K627</f>
        <v>10791.59</v>
      </c>
      <c r="N628" s="8" t="n">
        <f aca="false">+[3]data1rev!L627</f>
        <v>10791.59</v>
      </c>
      <c r="O628" s="8" t="n">
        <f aca="false">+[3]data1rev!M627</f>
        <v>10275.62</v>
      </c>
      <c r="P628" s="8" t="n">
        <f aca="false">+[3]data1rev!N627</f>
        <v>10129.416</v>
      </c>
      <c r="Q628" s="8" t="n">
        <f aca="false">+[3]data1rev!O627</f>
        <v>10101.74</v>
      </c>
      <c r="R628" s="8" t="n">
        <f aca="false">+[3]data1rev!P627</f>
        <v>0</v>
      </c>
      <c r="S628" s="8" t="n">
        <f aca="false">+[3]data1rev!Q627</f>
        <v>0</v>
      </c>
      <c r="T628" s="8" t="n">
        <f aca="false">+[3]data1rev!R627</f>
        <v>0</v>
      </c>
      <c r="U628" s="8" t="n">
        <f aca="false">+[3]data1rev!S627</f>
        <v>0</v>
      </c>
      <c r="V628" s="8" t="n">
        <f aca="false">+[3]data1rev!T627</f>
        <v>0</v>
      </c>
      <c r="W628" s="8" t="n">
        <f aca="false">+[3]data1rev!U627</f>
        <v>0</v>
      </c>
      <c r="X628" s="8" t="n">
        <f aca="false">+[3]data1rev!V627</f>
        <v>0</v>
      </c>
      <c r="Y628" s="8" t="n">
        <f aca="false">+[3]data1rev!W627</f>
        <v>0</v>
      </c>
      <c r="Z628" s="8" t="n">
        <f aca="false">+[3]data1rev!X627</f>
        <v>0</v>
      </c>
      <c r="AA628" s="8" t="n">
        <f aca="false">+[3]data1rev!Y627</f>
        <v>0</v>
      </c>
      <c r="AB628" s="9"/>
      <c r="AC628" s="9"/>
      <c r="AD628" s="9"/>
      <c r="AE628" s="9"/>
      <c r="AF628" s="9"/>
      <c r="AG628" s="9"/>
      <c r="AH628" s="9"/>
      <c r="AI628" s="9"/>
      <c r="AJ628" s="9"/>
      <c r="AK628" s="1"/>
      <c r="AL628" s="1" t="e">
        <f aca="false">SUMPRODUCT(B628:AJ628,PVCapPrice)</f>
        <v>#DIV/0!</v>
      </c>
      <c r="AM628" s="1"/>
      <c r="AN628" s="1"/>
      <c r="AO628" s="1"/>
      <c r="AP628" s="1"/>
      <c r="AQ628" s="1"/>
    </row>
    <row r="629" customFormat="false" ht="11.25" hidden="false" customHeight="false" outlineLevel="0" collapsed="false">
      <c r="A629" s="1" t="n">
        <v>627</v>
      </c>
      <c r="B629" s="16"/>
      <c r="C629" s="8" t="n">
        <f aca="false">+[3]data1rev!A628</f>
        <v>21687.04</v>
      </c>
      <c r="D629" s="8" t="n">
        <f aca="false">+[3]data1rev!B628</f>
        <v>15575.226</v>
      </c>
      <c r="E629" s="8" t="n">
        <f aca="false">+[3]data1rev!C628</f>
        <v>13222.39</v>
      </c>
      <c r="F629" s="8" t="n">
        <f aca="false">+[3]data1rev!D628</f>
        <v>13061.89</v>
      </c>
      <c r="G629" s="8" t="n">
        <f aca="false">+[3]data1rev!E628</f>
        <v>13061.89</v>
      </c>
      <c r="H629" s="8" t="n">
        <f aca="false">+[3]data1rev!F628</f>
        <v>10821.156</v>
      </c>
      <c r="I629" s="8" t="n">
        <f aca="false">+[3]data1rev!G628</f>
        <v>10791.59</v>
      </c>
      <c r="J629" s="8" t="n">
        <f aca="false">+[3]data1rev!H628</f>
        <v>10791.59</v>
      </c>
      <c r="K629" s="8" t="n">
        <f aca="false">+[3]data1rev!I628</f>
        <v>10791.59</v>
      </c>
      <c r="L629" s="8" t="n">
        <f aca="false">+[3]data1rev!J628</f>
        <v>10821.156</v>
      </c>
      <c r="M629" s="8" t="n">
        <f aca="false">+[3]data1rev!K628</f>
        <v>10791.59</v>
      </c>
      <c r="N629" s="8" t="n">
        <f aca="false">+[3]data1rev!L628</f>
        <v>10791.59</v>
      </c>
      <c r="O629" s="8" t="n">
        <f aca="false">+[3]data1rev!M628</f>
        <v>10275.62</v>
      </c>
      <c r="P629" s="8" t="n">
        <f aca="false">+[3]data1rev!N628</f>
        <v>10129.416</v>
      </c>
      <c r="Q629" s="8" t="n">
        <f aca="false">+[3]data1rev!O628</f>
        <v>10101.74</v>
      </c>
      <c r="R629" s="8" t="n">
        <f aca="false">+[3]data1rev!P628</f>
        <v>0</v>
      </c>
      <c r="S629" s="8" t="n">
        <f aca="false">+[3]data1rev!Q628</f>
        <v>0</v>
      </c>
      <c r="T629" s="8" t="n">
        <f aca="false">+[3]data1rev!R628</f>
        <v>0</v>
      </c>
      <c r="U629" s="8" t="n">
        <f aca="false">+[3]data1rev!S628</f>
        <v>0</v>
      </c>
      <c r="V629" s="8" t="n">
        <f aca="false">+[3]data1rev!T628</f>
        <v>0</v>
      </c>
      <c r="W629" s="8" t="n">
        <f aca="false">+[3]data1rev!U628</f>
        <v>0</v>
      </c>
      <c r="X629" s="8" t="n">
        <f aca="false">+[3]data1rev!V628</f>
        <v>0</v>
      </c>
      <c r="Y629" s="8" t="n">
        <f aca="false">+[3]data1rev!W628</f>
        <v>0</v>
      </c>
      <c r="Z629" s="8" t="n">
        <f aca="false">+[3]data1rev!X628</f>
        <v>0</v>
      </c>
      <c r="AA629" s="8" t="n">
        <f aca="false">+[3]data1rev!Y628</f>
        <v>0</v>
      </c>
      <c r="AB629" s="9"/>
      <c r="AC629" s="9"/>
      <c r="AD629" s="9"/>
      <c r="AE629" s="9"/>
      <c r="AF629" s="9"/>
      <c r="AG629" s="9"/>
      <c r="AH629" s="9"/>
      <c r="AI629" s="9"/>
      <c r="AJ629" s="9"/>
      <c r="AK629" s="1"/>
      <c r="AL629" s="1" t="e">
        <f aca="false">SUMPRODUCT(B629:AJ629,PVCapPrice)</f>
        <v>#DIV/0!</v>
      </c>
      <c r="AM629" s="1"/>
      <c r="AN629" s="1"/>
      <c r="AO629" s="1"/>
      <c r="AP629" s="1"/>
      <c r="AQ629" s="1"/>
    </row>
    <row r="630" customFormat="false" ht="11.25" hidden="false" customHeight="false" outlineLevel="0" collapsed="false">
      <c r="A630" s="1" t="n">
        <v>628</v>
      </c>
      <c r="B630" s="16"/>
      <c r="C630" s="8" t="n">
        <f aca="false">+[3]data1rev!A629</f>
        <v>21687.04</v>
      </c>
      <c r="D630" s="8" t="n">
        <f aca="false">+[3]data1rev!B629</f>
        <v>15575.226</v>
      </c>
      <c r="E630" s="8" t="n">
        <f aca="false">+[3]data1rev!C629</f>
        <v>13222.39</v>
      </c>
      <c r="F630" s="8" t="n">
        <f aca="false">+[3]data1rev!D629</f>
        <v>13061.89</v>
      </c>
      <c r="G630" s="8" t="n">
        <f aca="false">+[3]data1rev!E629</f>
        <v>13061.89</v>
      </c>
      <c r="H630" s="8" t="n">
        <f aca="false">+[3]data1rev!F629</f>
        <v>10821.156</v>
      </c>
      <c r="I630" s="8" t="n">
        <f aca="false">+[3]data1rev!G629</f>
        <v>10791.59</v>
      </c>
      <c r="J630" s="8" t="n">
        <f aca="false">+[3]data1rev!H629</f>
        <v>10791.59</v>
      </c>
      <c r="K630" s="8" t="n">
        <f aca="false">+[3]data1rev!I629</f>
        <v>10791.59</v>
      </c>
      <c r="L630" s="8" t="n">
        <f aca="false">+[3]data1rev!J629</f>
        <v>10821.156</v>
      </c>
      <c r="M630" s="8" t="n">
        <f aca="false">+[3]data1rev!K629</f>
        <v>10791.59</v>
      </c>
      <c r="N630" s="8" t="n">
        <f aca="false">+[3]data1rev!L629</f>
        <v>10791.59</v>
      </c>
      <c r="O630" s="8" t="n">
        <f aca="false">+[3]data1rev!M629</f>
        <v>10275.62</v>
      </c>
      <c r="P630" s="8" t="n">
        <f aca="false">+[3]data1rev!N629</f>
        <v>10129.416</v>
      </c>
      <c r="Q630" s="8" t="n">
        <f aca="false">+[3]data1rev!O629</f>
        <v>10101.74</v>
      </c>
      <c r="R630" s="8" t="n">
        <f aca="false">+[3]data1rev!P629</f>
        <v>0</v>
      </c>
      <c r="S630" s="8" t="n">
        <f aca="false">+[3]data1rev!Q629</f>
        <v>0</v>
      </c>
      <c r="T630" s="8" t="n">
        <f aca="false">+[3]data1rev!R629</f>
        <v>0</v>
      </c>
      <c r="U630" s="8" t="n">
        <f aca="false">+[3]data1rev!S629</f>
        <v>0</v>
      </c>
      <c r="V630" s="8" t="n">
        <f aca="false">+[3]data1rev!T629</f>
        <v>0</v>
      </c>
      <c r="W630" s="8" t="n">
        <f aca="false">+[3]data1rev!U629</f>
        <v>0</v>
      </c>
      <c r="X630" s="8" t="n">
        <f aca="false">+[3]data1rev!V629</f>
        <v>0</v>
      </c>
      <c r="Y630" s="8" t="n">
        <f aca="false">+[3]data1rev!W629</f>
        <v>0</v>
      </c>
      <c r="Z630" s="8" t="n">
        <f aca="false">+[3]data1rev!X629</f>
        <v>0</v>
      </c>
      <c r="AA630" s="8" t="n">
        <f aca="false">+[3]data1rev!Y629</f>
        <v>0</v>
      </c>
      <c r="AB630" s="9"/>
      <c r="AC630" s="9"/>
      <c r="AD630" s="9"/>
      <c r="AE630" s="9"/>
      <c r="AF630" s="9"/>
      <c r="AG630" s="9"/>
      <c r="AH630" s="9"/>
      <c r="AI630" s="9"/>
      <c r="AJ630" s="9"/>
      <c r="AK630" s="1"/>
      <c r="AL630" s="1" t="e">
        <f aca="false">SUMPRODUCT(B630:AJ630,PVCapPrice)</f>
        <v>#DIV/0!</v>
      </c>
      <c r="AM630" s="1"/>
      <c r="AN630" s="1"/>
      <c r="AO630" s="1"/>
      <c r="AP630" s="1"/>
      <c r="AQ630" s="1"/>
    </row>
    <row r="631" customFormat="false" ht="11.25" hidden="false" customHeight="false" outlineLevel="0" collapsed="false">
      <c r="A631" s="1" t="n">
        <v>629</v>
      </c>
      <c r="B631" s="16"/>
      <c r="C631" s="8" t="n">
        <f aca="false">+[3]data1rev!A630</f>
        <v>21687.04</v>
      </c>
      <c r="D631" s="8" t="n">
        <f aca="false">+[3]data1rev!B630</f>
        <v>15575.226</v>
      </c>
      <c r="E631" s="8" t="n">
        <f aca="false">+[3]data1rev!C630</f>
        <v>13222.39</v>
      </c>
      <c r="F631" s="8" t="n">
        <f aca="false">+[3]data1rev!D630</f>
        <v>13061.89</v>
      </c>
      <c r="G631" s="8" t="n">
        <f aca="false">+[3]data1rev!E630</f>
        <v>13061.89</v>
      </c>
      <c r="H631" s="8" t="n">
        <f aca="false">+[3]data1rev!F630</f>
        <v>10821.156</v>
      </c>
      <c r="I631" s="8" t="n">
        <f aca="false">+[3]data1rev!G630</f>
        <v>10791.59</v>
      </c>
      <c r="J631" s="8" t="n">
        <f aca="false">+[3]data1rev!H630</f>
        <v>10791.59</v>
      </c>
      <c r="K631" s="8" t="n">
        <f aca="false">+[3]data1rev!I630</f>
        <v>10791.59</v>
      </c>
      <c r="L631" s="8" t="n">
        <f aca="false">+[3]data1rev!J630</f>
        <v>10821.156</v>
      </c>
      <c r="M631" s="8" t="n">
        <f aca="false">+[3]data1rev!K630</f>
        <v>10791.59</v>
      </c>
      <c r="N631" s="8" t="n">
        <f aca="false">+[3]data1rev!L630</f>
        <v>10791.59</v>
      </c>
      <c r="O631" s="8" t="n">
        <f aca="false">+[3]data1rev!M630</f>
        <v>10275.62</v>
      </c>
      <c r="P631" s="8" t="n">
        <f aca="false">+[3]data1rev!N630</f>
        <v>10129.416</v>
      </c>
      <c r="Q631" s="8" t="n">
        <f aca="false">+[3]data1rev!O630</f>
        <v>10101.74</v>
      </c>
      <c r="R631" s="8" t="n">
        <f aca="false">+[3]data1rev!P630</f>
        <v>0</v>
      </c>
      <c r="S631" s="8" t="n">
        <f aca="false">+[3]data1rev!Q630</f>
        <v>0</v>
      </c>
      <c r="T631" s="8" t="n">
        <f aca="false">+[3]data1rev!R630</f>
        <v>0</v>
      </c>
      <c r="U631" s="8" t="n">
        <f aca="false">+[3]data1rev!S630</f>
        <v>0</v>
      </c>
      <c r="V631" s="8" t="n">
        <f aca="false">+[3]data1rev!T630</f>
        <v>0</v>
      </c>
      <c r="W631" s="8" t="n">
        <f aca="false">+[3]data1rev!U630</f>
        <v>0</v>
      </c>
      <c r="X631" s="8" t="n">
        <f aca="false">+[3]data1rev!V630</f>
        <v>0</v>
      </c>
      <c r="Y631" s="8" t="n">
        <f aca="false">+[3]data1rev!W630</f>
        <v>0</v>
      </c>
      <c r="Z631" s="8" t="n">
        <f aca="false">+[3]data1rev!X630</f>
        <v>0</v>
      </c>
      <c r="AA631" s="8" t="n">
        <f aca="false">+[3]data1rev!Y630</f>
        <v>0</v>
      </c>
      <c r="AB631" s="9"/>
      <c r="AC631" s="9"/>
      <c r="AD631" s="9"/>
      <c r="AE631" s="9"/>
      <c r="AF631" s="9"/>
      <c r="AG631" s="9"/>
      <c r="AH631" s="9"/>
      <c r="AI631" s="9"/>
      <c r="AJ631" s="9"/>
      <c r="AK631" s="1"/>
      <c r="AL631" s="1" t="e">
        <f aca="false">SUMPRODUCT(B631:AJ631,PVCapPrice)</f>
        <v>#DIV/0!</v>
      </c>
      <c r="AM631" s="1"/>
      <c r="AN631" s="1"/>
      <c r="AO631" s="1"/>
      <c r="AP631" s="1"/>
      <c r="AQ631" s="1"/>
    </row>
    <row r="632" customFormat="false" ht="11.25" hidden="false" customHeight="false" outlineLevel="0" collapsed="false">
      <c r="A632" s="1" t="n">
        <v>630</v>
      </c>
      <c r="B632" s="16"/>
      <c r="C632" s="8" t="n">
        <f aca="false">+[3]data1rev!A631</f>
        <v>21687.04</v>
      </c>
      <c r="D632" s="8" t="n">
        <f aca="false">+[3]data1rev!B631</f>
        <v>15575.226</v>
      </c>
      <c r="E632" s="8" t="n">
        <f aca="false">+[3]data1rev!C631</f>
        <v>13222.39</v>
      </c>
      <c r="F632" s="8" t="n">
        <f aca="false">+[3]data1rev!D631</f>
        <v>13061.89</v>
      </c>
      <c r="G632" s="8" t="n">
        <f aca="false">+[3]data1rev!E631</f>
        <v>13061.89</v>
      </c>
      <c r="H632" s="8" t="n">
        <f aca="false">+[3]data1rev!F631</f>
        <v>10821.156</v>
      </c>
      <c r="I632" s="8" t="n">
        <f aca="false">+[3]data1rev!G631</f>
        <v>10791.59</v>
      </c>
      <c r="J632" s="8" t="n">
        <f aca="false">+[3]data1rev!H631</f>
        <v>10791.59</v>
      </c>
      <c r="K632" s="8" t="n">
        <f aca="false">+[3]data1rev!I631</f>
        <v>10791.59</v>
      </c>
      <c r="L632" s="8" t="n">
        <f aca="false">+[3]data1rev!J631</f>
        <v>10821.156</v>
      </c>
      <c r="M632" s="8" t="n">
        <f aca="false">+[3]data1rev!K631</f>
        <v>10791.59</v>
      </c>
      <c r="N632" s="8" t="n">
        <f aca="false">+[3]data1rev!L631</f>
        <v>10791.59</v>
      </c>
      <c r="O632" s="8" t="n">
        <f aca="false">+[3]data1rev!M631</f>
        <v>10275.62</v>
      </c>
      <c r="P632" s="8" t="n">
        <f aca="false">+[3]data1rev!N631</f>
        <v>10129.416</v>
      </c>
      <c r="Q632" s="8" t="n">
        <f aca="false">+[3]data1rev!O631</f>
        <v>10101.74</v>
      </c>
      <c r="R632" s="8" t="n">
        <f aca="false">+[3]data1rev!P631</f>
        <v>0</v>
      </c>
      <c r="S632" s="8" t="n">
        <f aca="false">+[3]data1rev!Q631</f>
        <v>0</v>
      </c>
      <c r="T632" s="8" t="n">
        <f aca="false">+[3]data1rev!R631</f>
        <v>0</v>
      </c>
      <c r="U632" s="8" t="n">
        <f aca="false">+[3]data1rev!S631</f>
        <v>0</v>
      </c>
      <c r="V632" s="8" t="n">
        <f aca="false">+[3]data1rev!T631</f>
        <v>0</v>
      </c>
      <c r="W632" s="8" t="n">
        <f aca="false">+[3]data1rev!U631</f>
        <v>0</v>
      </c>
      <c r="X632" s="8" t="n">
        <f aca="false">+[3]data1rev!V631</f>
        <v>0</v>
      </c>
      <c r="Y632" s="8" t="n">
        <f aca="false">+[3]data1rev!W631</f>
        <v>0</v>
      </c>
      <c r="Z632" s="8" t="n">
        <f aca="false">+[3]data1rev!X631</f>
        <v>0</v>
      </c>
      <c r="AA632" s="8" t="n">
        <f aca="false">+[3]data1rev!Y631</f>
        <v>0</v>
      </c>
      <c r="AB632" s="9"/>
      <c r="AC632" s="9"/>
      <c r="AD632" s="9"/>
      <c r="AE632" s="9"/>
      <c r="AF632" s="9"/>
      <c r="AG632" s="9"/>
      <c r="AH632" s="9"/>
      <c r="AI632" s="9"/>
      <c r="AJ632" s="9"/>
      <c r="AK632" s="1"/>
      <c r="AL632" s="1" t="e">
        <f aca="false">SUMPRODUCT(B632:AJ632,PVCapPrice)</f>
        <v>#DIV/0!</v>
      </c>
      <c r="AM632" s="1"/>
      <c r="AN632" s="1"/>
      <c r="AO632" s="1"/>
      <c r="AP632" s="1"/>
      <c r="AQ632" s="1"/>
    </row>
    <row r="633" customFormat="false" ht="11.25" hidden="false" customHeight="false" outlineLevel="0" collapsed="false">
      <c r="A633" s="1" t="n">
        <v>631</v>
      </c>
      <c r="B633" s="16"/>
      <c r="C633" s="8" t="n">
        <f aca="false">+[3]data1rev!A632</f>
        <v>21687.04</v>
      </c>
      <c r="D633" s="8" t="n">
        <f aca="false">+[3]data1rev!B632</f>
        <v>15575.226</v>
      </c>
      <c r="E633" s="8" t="n">
        <f aca="false">+[3]data1rev!C632</f>
        <v>13222.39</v>
      </c>
      <c r="F633" s="8" t="n">
        <f aca="false">+[3]data1rev!D632</f>
        <v>13061.89</v>
      </c>
      <c r="G633" s="8" t="n">
        <f aca="false">+[3]data1rev!E632</f>
        <v>13061.89</v>
      </c>
      <c r="H633" s="8" t="n">
        <f aca="false">+[3]data1rev!F632</f>
        <v>10821.156</v>
      </c>
      <c r="I633" s="8" t="n">
        <f aca="false">+[3]data1rev!G632</f>
        <v>10791.59</v>
      </c>
      <c r="J633" s="8" t="n">
        <f aca="false">+[3]data1rev!H632</f>
        <v>10791.59</v>
      </c>
      <c r="K633" s="8" t="n">
        <f aca="false">+[3]data1rev!I632</f>
        <v>10791.59</v>
      </c>
      <c r="L633" s="8" t="n">
        <f aca="false">+[3]data1rev!J632</f>
        <v>10821.156</v>
      </c>
      <c r="M633" s="8" t="n">
        <f aca="false">+[3]data1rev!K632</f>
        <v>10791.59</v>
      </c>
      <c r="N633" s="8" t="n">
        <f aca="false">+[3]data1rev!L632</f>
        <v>10791.59</v>
      </c>
      <c r="O633" s="8" t="n">
        <f aca="false">+[3]data1rev!M632</f>
        <v>10275.62</v>
      </c>
      <c r="P633" s="8" t="n">
        <f aca="false">+[3]data1rev!N632</f>
        <v>10129.416</v>
      </c>
      <c r="Q633" s="8" t="n">
        <f aca="false">+[3]data1rev!O632</f>
        <v>10101.74</v>
      </c>
      <c r="R633" s="8" t="n">
        <f aca="false">+[3]data1rev!P632</f>
        <v>0</v>
      </c>
      <c r="S633" s="8" t="n">
        <f aca="false">+[3]data1rev!Q632</f>
        <v>0</v>
      </c>
      <c r="T633" s="8" t="n">
        <f aca="false">+[3]data1rev!R632</f>
        <v>0</v>
      </c>
      <c r="U633" s="8" t="n">
        <f aca="false">+[3]data1rev!S632</f>
        <v>0</v>
      </c>
      <c r="V633" s="8" t="n">
        <f aca="false">+[3]data1rev!T632</f>
        <v>0</v>
      </c>
      <c r="W633" s="8" t="n">
        <f aca="false">+[3]data1rev!U632</f>
        <v>0</v>
      </c>
      <c r="X633" s="8" t="n">
        <f aca="false">+[3]data1rev!V632</f>
        <v>0</v>
      </c>
      <c r="Y633" s="8" t="n">
        <f aca="false">+[3]data1rev!W632</f>
        <v>0</v>
      </c>
      <c r="Z633" s="8" t="n">
        <f aca="false">+[3]data1rev!X632</f>
        <v>0</v>
      </c>
      <c r="AA633" s="8" t="n">
        <f aca="false">+[3]data1rev!Y632</f>
        <v>0</v>
      </c>
      <c r="AB633" s="9"/>
      <c r="AC633" s="9"/>
      <c r="AD633" s="9"/>
      <c r="AE633" s="9"/>
      <c r="AF633" s="9"/>
      <c r="AG633" s="9"/>
      <c r="AH633" s="9"/>
      <c r="AI633" s="9"/>
      <c r="AJ633" s="9"/>
      <c r="AK633" s="1"/>
      <c r="AL633" s="1" t="e">
        <f aca="false">SUMPRODUCT(B633:AJ633,PVCapPrice)</f>
        <v>#DIV/0!</v>
      </c>
      <c r="AM633" s="1"/>
      <c r="AN633" s="1"/>
      <c r="AO633" s="1"/>
      <c r="AP633" s="1"/>
      <c r="AQ633" s="1"/>
    </row>
    <row r="634" customFormat="false" ht="11.25" hidden="false" customHeight="false" outlineLevel="0" collapsed="false">
      <c r="A634" s="1" t="n">
        <v>632</v>
      </c>
      <c r="B634" s="16"/>
      <c r="C634" s="8" t="n">
        <f aca="false">+[3]data1rev!A633</f>
        <v>21687.04</v>
      </c>
      <c r="D634" s="8" t="n">
        <f aca="false">+[3]data1rev!B633</f>
        <v>15575.226</v>
      </c>
      <c r="E634" s="8" t="n">
        <f aca="false">+[3]data1rev!C633</f>
        <v>13222.39</v>
      </c>
      <c r="F634" s="8" t="n">
        <f aca="false">+[3]data1rev!D633</f>
        <v>13061.89</v>
      </c>
      <c r="G634" s="8" t="n">
        <f aca="false">+[3]data1rev!E633</f>
        <v>13061.89</v>
      </c>
      <c r="H634" s="8" t="n">
        <f aca="false">+[3]data1rev!F633</f>
        <v>10821.156</v>
      </c>
      <c r="I634" s="8" t="n">
        <f aca="false">+[3]data1rev!G633</f>
        <v>10791.59</v>
      </c>
      <c r="J634" s="8" t="n">
        <f aca="false">+[3]data1rev!H633</f>
        <v>10791.59</v>
      </c>
      <c r="K634" s="8" t="n">
        <f aca="false">+[3]data1rev!I633</f>
        <v>10791.59</v>
      </c>
      <c r="L634" s="8" t="n">
        <f aca="false">+[3]data1rev!J633</f>
        <v>10821.156</v>
      </c>
      <c r="M634" s="8" t="n">
        <f aca="false">+[3]data1rev!K633</f>
        <v>10791.59</v>
      </c>
      <c r="N634" s="8" t="n">
        <f aca="false">+[3]data1rev!L633</f>
        <v>10791.59</v>
      </c>
      <c r="O634" s="8" t="n">
        <f aca="false">+[3]data1rev!M633</f>
        <v>10275.62</v>
      </c>
      <c r="P634" s="8" t="n">
        <f aca="false">+[3]data1rev!N633</f>
        <v>10129.416</v>
      </c>
      <c r="Q634" s="8" t="n">
        <f aca="false">+[3]data1rev!O633</f>
        <v>10101.74</v>
      </c>
      <c r="R634" s="8" t="n">
        <f aca="false">+[3]data1rev!P633</f>
        <v>0</v>
      </c>
      <c r="S634" s="8" t="n">
        <f aca="false">+[3]data1rev!Q633</f>
        <v>0</v>
      </c>
      <c r="T634" s="8" t="n">
        <f aca="false">+[3]data1rev!R633</f>
        <v>0</v>
      </c>
      <c r="U634" s="8" t="n">
        <f aca="false">+[3]data1rev!S633</f>
        <v>0</v>
      </c>
      <c r="V634" s="8" t="n">
        <f aca="false">+[3]data1rev!T633</f>
        <v>0</v>
      </c>
      <c r="W634" s="8" t="n">
        <f aca="false">+[3]data1rev!U633</f>
        <v>0</v>
      </c>
      <c r="X634" s="8" t="n">
        <f aca="false">+[3]data1rev!V633</f>
        <v>0</v>
      </c>
      <c r="Y634" s="8" t="n">
        <f aca="false">+[3]data1rev!W633</f>
        <v>0</v>
      </c>
      <c r="Z634" s="8" t="n">
        <f aca="false">+[3]data1rev!X633</f>
        <v>0</v>
      </c>
      <c r="AA634" s="8" t="n">
        <f aca="false">+[3]data1rev!Y633</f>
        <v>0</v>
      </c>
      <c r="AB634" s="9"/>
      <c r="AC634" s="9"/>
      <c r="AD634" s="9"/>
      <c r="AE634" s="9"/>
      <c r="AF634" s="9"/>
      <c r="AG634" s="9"/>
      <c r="AH634" s="9"/>
      <c r="AI634" s="9"/>
      <c r="AJ634" s="9"/>
      <c r="AK634" s="1"/>
      <c r="AL634" s="1" t="e">
        <f aca="false">SUMPRODUCT(B634:AJ634,PVCapPrice)</f>
        <v>#DIV/0!</v>
      </c>
      <c r="AM634" s="1"/>
      <c r="AN634" s="1"/>
      <c r="AO634" s="1"/>
      <c r="AP634" s="1"/>
      <c r="AQ634" s="1"/>
    </row>
    <row r="635" customFormat="false" ht="11.25" hidden="false" customHeight="false" outlineLevel="0" collapsed="false">
      <c r="A635" s="1" t="n">
        <v>633</v>
      </c>
      <c r="B635" s="16"/>
      <c r="C635" s="8" t="n">
        <f aca="false">+[3]data1rev!A634</f>
        <v>21687.04</v>
      </c>
      <c r="D635" s="8" t="n">
        <f aca="false">+[3]data1rev!B634</f>
        <v>15575.226</v>
      </c>
      <c r="E635" s="8" t="n">
        <f aca="false">+[3]data1rev!C634</f>
        <v>13222.39</v>
      </c>
      <c r="F635" s="8" t="n">
        <f aca="false">+[3]data1rev!D634</f>
        <v>13061.89</v>
      </c>
      <c r="G635" s="8" t="n">
        <f aca="false">+[3]data1rev!E634</f>
        <v>13061.89</v>
      </c>
      <c r="H635" s="8" t="n">
        <f aca="false">+[3]data1rev!F634</f>
        <v>10821.156</v>
      </c>
      <c r="I635" s="8" t="n">
        <f aca="false">+[3]data1rev!G634</f>
        <v>10791.59</v>
      </c>
      <c r="J635" s="8" t="n">
        <f aca="false">+[3]data1rev!H634</f>
        <v>10791.59</v>
      </c>
      <c r="K635" s="8" t="n">
        <f aca="false">+[3]data1rev!I634</f>
        <v>10791.59</v>
      </c>
      <c r="L635" s="8" t="n">
        <f aca="false">+[3]data1rev!J634</f>
        <v>10821.156</v>
      </c>
      <c r="M635" s="8" t="n">
        <f aca="false">+[3]data1rev!K634</f>
        <v>10791.59</v>
      </c>
      <c r="N635" s="8" t="n">
        <f aca="false">+[3]data1rev!L634</f>
        <v>10791.59</v>
      </c>
      <c r="O635" s="8" t="n">
        <f aca="false">+[3]data1rev!M634</f>
        <v>10275.62</v>
      </c>
      <c r="P635" s="8" t="n">
        <f aca="false">+[3]data1rev!N634</f>
        <v>10129.416</v>
      </c>
      <c r="Q635" s="8" t="n">
        <f aca="false">+[3]data1rev!O634</f>
        <v>10101.74</v>
      </c>
      <c r="R635" s="8" t="n">
        <f aca="false">+[3]data1rev!P634</f>
        <v>0</v>
      </c>
      <c r="S635" s="8" t="n">
        <f aca="false">+[3]data1rev!Q634</f>
        <v>0</v>
      </c>
      <c r="T635" s="8" t="n">
        <f aca="false">+[3]data1rev!R634</f>
        <v>0</v>
      </c>
      <c r="U635" s="8" t="n">
        <f aca="false">+[3]data1rev!S634</f>
        <v>0</v>
      </c>
      <c r="V635" s="8" t="n">
        <f aca="false">+[3]data1rev!T634</f>
        <v>0</v>
      </c>
      <c r="W635" s="8" t="n">
        <f aca="false">+[3]data1rev!U634</f>
        <v>0</v>
      </c>
      <c r="X635" s="8" t="n">
        <f aca="false">+[3]data1rev!V634</f>
        <v>0</v>
      </c>
      <c r="Y635" s="8" t="n">
        <f aca="false">+[3]data1rev!W634</f>
        <v>0</v>
      </c>
      <c r="Z635" s="8" t="n">
        <f aca="false">+[3]data1rev!X634</f>
        <v>0</v>
      </c>
      <c r="AA635" s="8" t="n">
        <f aca="false">+[3]data1rev!Y634</f>
        <v>0</v>
      </c>
      <c r="AB635" s="9"/>
      <c r="AC635" s="9"/>
      <c r="AD635" s="9"/>
      <c r="AE635" s="9"/>
      <c r="AF635" s="9"/>
      <c r="AG635" s="9"/>
      <c r="AH635" s="9"/>
      <c r="AI635" s="9"/>
      <c r="AJ635" s="9"/>
      <c r="AK635" s="1"/>
      <c r="AL635" s="1" t="e">
        <f aca="false">SUMPRODUCT(B635:AJ635,PVCapPrice)</f>
        <v>#DIV/0!</v>
      </c>
      <c r="AM635" s="1"/>
      <c r="AN635" s="1"/>
      <c r="AO635" s="1"/>
      <c r="AP635" s="1"/>
      <c r="AQ635" s="1"/>
    </row>
    <row r="636" customFormat="false" ht="11.25" hidden="false" customHeight="false" outlineLevel="0" collapsed="false">
      <c r="A636" s="1" t="n">
        <v>634</v>
      </c>
      <c r="B636" s="16"/>
      <c r="C636" s="8" t="n">
        <f aca="false">+[3]data1rev!A635</f>
        <v>21687.04</v>
      </c>
      <c r="D636" s="8" t="n">
        <f aca="false">+[3]data1rev!B635</f>
        <v>15575.226</v>
      </c>
      <c r="E636" s="8" t="n">
        <f aca="false">+[3]data1rev!C635</f>
        <v>13222.39</v>
      </c>
      <c r="F636" s="8" t="n">
        <f aca="false">+[3]data1rev!D635</f>
        <v>13061.89</v>
      </c>
      <c r="G636" s="8" t="n">
        <f aca="false">+[3]data1rev!E635</f>
        <v>13061.89</v>
      </c>
      <c r="H636" s="8" t="n">
        <f aca="false">+[3]data1rev!F635</f>
        <v>10821.156</v>
      </c>
      <c r="I636" s="8" t="n">
        <f aca="false">+[3]data1rev!G635</f>
        <v>10791.59</v>
      </c>
      <c r="J636" s="8" t="n">
        <f aca="false">+[3]data1rev!H635</f>
        <v>10791.59</v>
      </c>
      <c r="K636" s="8" t="n">
        <f aca="false">+[3]data1rev!I635</f>
        <v>10791.59</v>
      </c>
      <c r="L636" s="8" t="n">
        <f aca="false">+[3]data1rev!J635</f>
        <v>10821.156</v>
      </c>
      <c r="M636" s="8" t="n">
        <f aca="false">+[3]data1rev!K635</f>
        <v>10791.59</v>
      </c>
      <c r="N636" s="8" t="n">
        <f aca="false">+[3]data1rev!L635</f>
        <v>10791.59</v>
      </c>
      <c r="O636" s="8" t="n">
        <f aca="false">+[3]data1rev!M635</f>
        <v>10275.62</v>
      </c>
      <c r="P636" s="8" t="n">
        <f aca="false">+[3]data1rev!N635</f>
        <v>10129.416</v>
      </c>
      <c r="Q636" s="8" t="n">
        <f aca="false">+[3]data1rev!O635</f>
        <v>10101.74</v>
      </c>
      <c r="R636" s="8" t="n">
        <f aca="false">+[3]data1rev!P635</f>
        <v>0</v>
      </c>
      <c r="S636" s="8" t="n">
        <f aca="false">+[3]data1rev!Q635</f>
        <v>0</v>
      </c>
      <c r="T636" s="8" t="n">
        <f aca="false">+[3]data1rev!R635</f>
        <v>0</v>
      </c>
      <c r="U636" s="8" t="n">
        <f aca="false">+[3]data1rev!S635</f>
        <v>0</v>
      </c>
      <c r="V636" s="8" t="n">
        <f aca="false">+[3]data1rev!T635</f>
        <v>0</v>
      </c>
      <c r="W636" s="8" t="n">
        <f aca="false">+[3]data1rev!U635</f>
        <v>0</v>
      </c>
      <c r="X636" s="8" t="n">
        <f aca="false">+[3]data1rev!V635</f>
        <v>0</v>
      </c>
      <c r="Y636" s="8" t="n">
        <f aca="false">+[3]data1rev!W635</f>
        <v>0</v>
      </c>
      <c r="Z636" s="8" t="n">
        <f aca="false">+[3]data1rev!X635</f>
        <v>0</v>
      </c>
      <c r="AA636" s="8" t="n">
        <f aca="false">+[3]data1rev!Y635</f>
        <v>0</v>
      </c>
      <c r="AB636" s="9"/>
      <c r="AC636" s="9"/>
      <c r="AD636" s="9"/>
      <c r="AE636" s="9"/>
      <c r="AF636" s="9"/>
      <c r="AG636" s="9"/>
      <c r="AH636" s="9"/>
      <c r="AI636" s="9"/>
      <c r="AJ636" s="9"/>
      <c r="AK636" s="1"/>
      <c r="AL636" s="1" t="e">
        <f aca="false">SUMPRODUCT(B636:AJ636,PVCapPrice)</f>
        <v>#DIV/0!</v>
      </c>
      <c r="AM636" s="1"/>
      <c r="AN636" s="1"/>
      <c r="AO636" s="1"/>
      <c r="AP636" s="1"/>
      <c r="AQ636" s="1"/>
    </row>
    <row r="637" customFormat="false" ht="11.25" hidden="false" customHeight="false" outlineLevel="0" collapsed="false">
      <c r="A637" s="1" t="n">
        <v>635</v>
      </c>
      <c r="B637" s="16"/>
      <c r="C637" s="8" t="n">
        <f aca="false">+[3]data1rev!A636</f>
        <v>21687.04</v>
      </c>
      <c r="D637" s="8" t="n">
        <f aca="false">+[3]data1rev!B636</f>
        <v>15575.226</v>
      </c>
      <c r="E637" s="8" t="n">
        <f aca="false">+[3]data1rev!C636</f>
        <v>13222.39</v>
      </c>
      <c r="F637" s="8" t="n">
        <f aca="false">+[3]data1rev!D636</f>
        <v>13061.89</v>
      </c>
      <c r="G637" s="8" t="n">
        <f aca="false">+[3]data1rev!E636</f>
        <v>13061.89</v>
      </c>
      <c r="H637" s="8" t="n">
        <f aca="false">+[3]data1rev!F636</f>
        <v>10821.156</v>
      </c>
      <c r="I637" s="8" t="n">
        <f aca="false">+[3]data1rev!G636</f>
        <v>10791.59</v>
      </c>
      <c r="J637" s="8" t="n">
        <f aca="false">+[3]data1rev!H636</f>
        <v>10791.59</v>
      </c>
      <c r="K637" s="8" t="n">
        <f aca="false">+[3]data1rev!I636</f>
        <v>10791.59</v>
      </c>
      <c r="L637" s="8" t="n">
        <f aca="false">+[3]data1rev!J636</f>
        <v>10821.156</v>
      </c>
      <c r="M637" s="8" t="n">
        <f aca="false">+[3]data1rev!K636</f>
        <v>10791.59</v>
      </c>
      <c r="N637" s="8" t="n">
        <f aca="false">+[3]data1rev!L636</f>
        <v>10791.59</v>
      </c>
      <c r="O637" s="8" t="n">
        <f aca="false">+[3]data1rev!M636</f>
        <v>10275.62</v>
      </c>
      <c r="P637" s="8" t="n">
        <f aca="false">+[3]data1rev!N636</f>
        <v>10129.416</v>
      </c>
      <c r="Q637" s="8" t="n">
        <f aca="false">+[3]data1rev!O636</f>
        <v>10101.74</v>
      </c>
      <c r="R637" s="8" t="n">
        <f aca="false">+[3]data1rev!P636</f>
        <v>0</v>
      </c>
      <c r="S637" s="8" t="n">
        <f aca="false">+[3]data1rev!Q636</f>
        <v>0</v>
      </c>
      <c r="T637" s="8" t="n">
        <f aca="false">+[3]data1rev!R636</f>
        <v>0</v>
      </c>
      <c r="U637" s="8" t="n">
        <f aca="false">+[3]data1rev!S636</f>
        <v>0</v>
      </c>
      <c r="V637" s="8" t="n">
        <f aca="false">+[3]data1rev!T636</f>
        <v>0</v>
      </c>
      <c r="W637" s="8" t="n">
        <f aca="false">+[3]data1rev!U636</f>
        <v>0</v>
      </c>
      <c r="X637" s="8" t="n">
        <f aca="false">+[3]data1rev!V636</f>
        <v>0</v>
      </c>
      <c r="Y637" s="8" t="n">
        <f aca="false">+[3]data1rev!W636</f>
        <v>0</v>
      </c>
      <c r="Z637" s="8" t="n">
        <f aca="false">+[3]data1rev!X636</f>
        <v>0</v>
      </c>
      <c r="AA637" s="8" t="n">
        <f aca="false">+[3]data1rev!Y636</f>
        <v>0</v>
      </c>
      <c r="AB637" s="9"/>
      <c r="AC637" s="9"/>
      <c r="AD637" s="9"/>
      <c r="AE637" s="9"/>
      <c r="AF637" s="9"/>
      <c r="AG637" s="9"/>
      <c r="AH637" s="9"/>
      <c r="AI637" s="9"/>
      <c r="AJ637" s="9"/>
      <c r="AK637" s="1"/>
      <c r="AL637" s="1" t="e">
        <f aca="false">SUMPRODUCT(B637:AJ637,PVCapPrice)</f>
        <v>#DIV/0!</v>
      </c>
      <c r="AM637" s="1"/>
      <c r="AN637" s="1"/>
      <c r="AO637" s="1"/>
      <c r="AP637" s="1"/>
      <c r="AQ637" s="1"/>
    </row>
    <row r="638" customFormat="false" ht="11.25" hidden="false" customHeight="false" outlineLevel="0" collapsed="false">
      <c r="A638" s="1" t="n">
        <v>636</v>
      </c>
      <c r="B638" s="16"/>
      <c r="C638" s="8" t="n">
        <f aca="false">+[3]data1rev!A637</f>
        <v>21687.04</v>
      </c>
      <c r="D638" s="8" t="n">
        <f aca="false">+[3]data1rev!B637</f>
        <v>15575.226</v>
      </c>
      <c r="E638" s="8" t="n">
        <f aca="false">+[3]data1rev!C637</f>
        <v>13222.39</v>
      </c>
      <c r="F638" s="8" t="n">
        <f aca="false">+[3]data1rev!D637</f>
        <v>13061.89</v>
      </c>
      <c r="G638" s="8" t="n">
        <f aca="false">+[3]data1rev!E637</f>
        <v>13061.89</v>
      </c>
      <c r="H638" s="8" t="n">
        <f aca="false">+[3]data1rev!F637</f>
        <v>10821.156</v>
      </c>
      <c r="I638" s="8" t="n">
        <f aca="false">+[3]data1rev!G637</f>
        <v>10791.59</v>
      </c>
      <c r="J638" s="8" t="n">
        <f aca="false">+[3]data1rev!H637</f>
        <v>10791.59</v>
      </c>
      <c r="K638" s="8" t="n">
        <f aca="false">+[3]data1rev!I637</f>
        <v>10791.59</v>
      </c>
      <c r="L638" s="8" t="n">
        <f aca="false">+[3]data1rev!J637</f>
        <v>10821.156</v>
      </c>
      <c r="M638" s="8" t="n">
        <f aca="false">+[3]data1rev!K637</f>
        <v>10791.59</v>
      </c>
      <c r="N638" s="8" t="n">
        <f aca="false">+[3]data1rev!L637</f>
        <v>10791.59</v>
      </c>
      <c r="O638" s="8" t="n">
        <f aca="false">+[3]data1rev!M637</f>
        <v>10275.62</v>
      </c>
      <c r="P638" s="8" t="n">
        <f aca="false">+[3]data1rev!N637</f>
        <v>10129.416</v>
      </c>
      <c r="Q638" s="8" t="n">
        <f aca="false">+[3]data1rev!O637</f>
        <v>10101.74</v>
      </c>
      <c r="R638" s="8" t="n">
        <f aca="false">+[3]data1rev!P637</f>
        <v>0</v>
      </c>
      <c r="S638" s="8" t="n">
        <f aca="false">+[3]data1rev!Q637</f>
        <v>0</v>
      </c>
      <c r="T638" s="8" t="n">
        <f aca="false">+[3]data1rev!R637</f>
        <v>0</v>
      </c>
      <c r="U638" s="8" t="n">
        <f aca="false">+[3]data1rev!S637</f>
        <v>0</v>
      </c>
      <c r="V638" s="8" t="n">
        <f aca="false">+[3]data1rev!T637</f>
        <v>0</v>
      </c>
      <c r="W638" s="8" t="n">
        <f aca="false">+[3]data1rev!U637</f>
        <v>0</v>
      </c>
      <c r="X638" s="8" t="n">
        <f aca="false">+[3]data1rev!V637</f>
        <v>0</v>
      </c>
      <c r="Y638" s="8" t="n">
        <f aca="false">+[3]data1rev!W637</f>
        <v>0</v>
      </c>
      <c r="Z638" s="8" t="n">
        <f aca="false">+[3]data1rev!X637</f>
        <v>0</v>
      </c>
      <c r="AA638" s="8" t="n">
        <f aca="false">+[3]data1rev!Y637</f>
        <v>0</v>
      </c>
      <c r="AB638" s="9"/>
      <c r="AC638" s="9"/>
      <c r="AD638" s="9"/>
      <c r="AE638" s="9"/>
      <c r="AF638" s="9"/>
      <c r="AG638" s="9"/>
      <c r="AH638" s="9"/>
      <c r="AI638" s="9"/>
      <c r="AJ638" s="9"/>
      <c r="AK638" s="1"/>
      <c r="AL638" s="1" t="e">
        <f aca="false">SUMPRODUCT(B638:AJ638,PVCapPrice)</f>
        <v>#DIV/0!</v>
      </c>
      <c r="AM638" s="1"/>
      <c r="AN638" s="1"/>
      <c r="AO638" s="1"/>
      <c r="AP638" s="1"/>
      <c r="AQ638" s="1"/>
    </row>
    <row r="639" customFormat="false" ht="11.25" hidden="false" customHeight="false" outlineLevel="0" collapsed="false">
      <c r="A639" s="1" t="n">
        <v>637</v>
      </c>
      <c r="B639" s="16"/>
      <c r="C639" s="8" t="n">
        <f aca="false">+[3]data1rev!A638</f>
        <v>21687.04</v>
      </c>
      <c r="D639" s="8" t="n">
        <f aca="false">+[3]data1rev!B638</f>
        <v>15575.226</v>
      </c>
      <c r="E639" s="8" t="n">
        <f aca="false">+[3]data1rev!C638</f>
        <v>13222.39</v>
      </c>
      <c r="F639" s="8" t="n">
        <f aca="false">+[3]data1rev!D638</f>
        <v>13061.89</v>
      </c>
      <c r="G639" s="8" t="n">
        <f aca="false">+[3]data1rev!E638</f>
        <v>13061.89</v>
      </c>
      <c r="H639" s="8" t="n">
        <f aca="false">+[3]data1rev!F638</f>
        <v>10821.156</v>
      </c>
      <c r="I639" s="8" t="n">
        <f aca="false">+[3]data1rev!G638</f>
        <v>10791.59</v>
      </c>
      <c r="J639" s="8" t="n">
        <f aca="false">+[3]data1rev!H638</f>
        <v>10791.59</v>
      </c>
      <c r="K639" s="8" t="n">
        <f aca="false">+[3]data1rev!I638</f>
        <v>10791.59</v>
      </c>
      <c r="L639" s="8" t="n">
        <f aca="false">+[3]data1rev!J638</f>
        <v>10821.156</v>
      </c>
      <c r="M639" s="8" t="n">
        <f aca="false">+[3]data1rev!K638</f>
        <v>10791.59</v>
      </c>
      <c r="N639" s="8" t="n">
        <f aca="false">+[3]data1rev!L638</f>
        <v>10791.59</v>
      </c>
      <c r="O639" s="8" t="n">
        <f aca="false">+[3]data1rev!M638</f>
        <v>10275.62</v>
      </c>
      <c r="P639" s="8" t="n">
        <f aca="false">+[3]data1rev!N638</f>
        <v>10129.416</v>
      </c>
      <c r="Q639" s="8" t="n">
        <f aca="false">+[3]data1rev!O638</f>
        <v>10101.74</v>
      </c>
      <c r="R639" s="8" t="n">
        <f aca="false">+[3]data1rev!P638</f>
        <v>0</v>
      </c>
      <c r="S639" s="8" t="n">
        <f aca="false">+[3]data1rev!Q638</f>
        <v>0</v>
      </c>
      <c r="T639" s="8" t="n">
        <f aca="false">+[3]data1rev!R638</f>
        <v>0</v>
      </c>
      <c r="U639" s="8" t="n">
        <f aca="false">+[3]data1rev!S638</f>
        <v>0</v>
      </c>
      <c r="V639" s="8" t="n">
        <f aca="false">+[3]data1rev!T638</f>
        <v>0</v>
      </c>
      <c r="W639" s="8" t="n">
        <f aca="false">+[3]data1rev!U638</f>
        <v>0</v>
      </c>
      <c r="X639" s="8" t="n">
        <f aca="false">+[3]data1rev!V638</f>
        <v>0</v>
      </c>
      <c r="Y639" s="8" t="n">
        <f aca="false">+[3]data1rev!W638</f>
        <v>0</v>
      </c>
      <c r="Z639" s="8" t="n">
        <f aca="false">+[3]data1rev!X638</f>
        <v>0</v>
      </c>
      <c r="AA639" s="8" t="n">
        <f aca="false">+[3]data1rev!Y638</f>
        <v>0</v>
      </c>
      <c r="AB639" s="9"/>
      <c r="AC639" s="9"/>
      <c r="AD639" s="9"/>
      <c r="AE639" s="9"/>
      <c r="AF639" s="9"/>
      <c r="AG639" s="9"/>
      <c r="AH639" s="9"/>
      <c r="AI639" s="9"/>
      <c r="AJ639" s="9"/>
      <c r="AK639" s="1"/>
      <c r="AL639" s="1" t="e">
        <f aca="false">SUMPRODUCT(B639:AJ639,PVCapPrice)</f>
        <v>#DIV/0!</v>
      </c>
      <c r="AM639" s="1"/>
      <c r="AN639" s="1"/>
      <c r="AO639" s="1"/>
      <c r="AP639" s="1"/>
      <c r="AQ639" s="1"/>
    </row>
    <row r="640" customFormat="false" ht="11.25" hidden="false" customHeight="false" outlineLevel="0" collapsed="false">
      <c r="A640" s="1" t="n">
        <v>638</v>
      </c>
      <c r="B640" s="16"/>
      <c r="C640" s="8" t="n">
        <f aca="false">+[3]data1rev!A639</f>
        <v>21687.04</v>
      </c>
      <c r="D640" s="8" t="n">
        <f aca="false">+[3]data1rev!B639</f>
        <v>15575.226</v>
      </c>
      <c r="E640" s="8" t="n">
        <f aca="false">+[3]data1rev!C639</f>
        <v>13222.39</v>
      </c>
      <c r="F640" s="8" t="n">
        <f aca="false">+[3]data1rev!D639</f>
        <v>13061.89</v>
      </c>
      <c r="G640" s="8" t="n">
        <f aca="false">+[3]data1rev!E639</f>
        <v>13061.89</v>
      </c>
      <c r="H640" s="8" t="n">
        <f aca="false">+[3]data1rev!F639</f>
        <v>10821.156</v>
      </c>
      <c r="I640" s="8" t="n">
        <f aca="false">+[3]data1rev!G639</f>
        <v>10791.59</v>
      </c>
      <c r="J640" s="8" t="n">
        <f aca="false">+[3]data1rev!H639</f>
        <v>10791.59</v>
      </c>
      <c r="K640" s="8" t="n">
        <f aca="false">+[3]data1rev!I639</f>
        <v>10791.59</v>
      </c>
      <c r="L640" s="8" t="n">
        <f aca="false">+[3]data1rev!J639</f>
        <v>10821.156</v>
      </c>
      <c r="M640" s="8" t="n">
        <f aca="false">+[3]data1rev!K639</f>
        <v>10791.59</v>
      </c>
      <c r="N640" s="8" t="n">
        <f aca="false">+[3]data1rev!L639</f>
        <v>10791.59</v>
      </c>
      <c r="O640" s="8" t="n">
        <f aca="false">+[3]data1rev!M639</f>
        <v>10275.62</v>
      </c>
      <c r="P640" s="8" t="n">
        <f aca="false">+[3]data1rev!N639</f>
        <v>10129.416</v>
      </c>
      <c r="Q640" s="8" t="n">
        <f aca="false">+[3]data1rev!O639</f>
        <v>10101.74</v>
      </c>
      <c r="R640" s="8" t="n">
        <f aca="false">+[3]data1rev!P639</f>
        <v>0</v>
      </c>
      <c r="S640" s="8" t="n">
        <f aca="false">+[3]data1rev!Q639</f>
        <v>0</v>
      </c>
      <c r="T640" s="8" t="n">
        <f aca="false">+[3]data1rev!R639</f>
        <v>0</v>
      </c>
      <c r="U640" s="8" t="n">
        <f aca="false">+[3]data1rev!S639</f>
        <v>0</v>
      </c>
      <c r="V640" s="8" t="n">
        <f aca="false">+[3]data1rev!T639</f>
        <v>0</v>
      </c>
      <c r="W640" s="8" t="n">
        <f aca="false">+[3]data1rev!U639</f>
        <v>0</v>
      </c>
      <c r="X640" s="8" t="n">
        <f aca="false">+[3]data1rev!V639</f>
        <v>0</v>
      </c>
      <c r="Y640" s="8" t="n">
        <f aca="false">+[3]data1rev!W639</f>
        <v>0</v>
      </c>
      <c r="Z640" s="8" t="n">
        <f aca="false">+[3]data1rev!X639</f>
        <v>0</v>
      </c>
      <c r="AA640" s="8" t="n">
        <f aca="false">+[3]data1rev!Y639</f>
        <v>0</v>
      </c>
      <c r="AB640" s="9"/>
      <c r="AC640" s="9"/>
      <c r="AD640" s="9"/>
      <c r="AE640" s="9"/>
      <c r="AF640" s="9"/>
      <c r="AG640" s="9"/>
      <c r="AH640" s="9"/>
      <c r="AI640" s="9"/>
      <c r="AJ640" s="9"/>
      <c r="AK640" s="1"/>
      <c r="AL640" s="1" t="e">
        <f aca="false">SUMPRODUCT(B640:AJ640,PVCapPrice)</f>
        <v>#DIV/0!</v>
      </c>
      <c r="AM640" s="1"/>
      <c r="AN640" s="1"/>
      <c r="AO640" s="1"/>
      <c r="AP640" s="1"/>
      <c r="AQ640" s="1"/>
    </row>
    <row r="641" customFormat="false" ht="11.25" hidden="false" customHeight="false" outlineLevel="0" collapsed="false">
      <c r="A641" s="1" t="n">
        <v>639</v>
      </c>
      <c r="B641" s="16"/>
      <c r="C641" s="8" t="n">
        <f aca="false">+[3]data1rev!A640</f>
        <v>21687.04</v>
      </c>
      <c r="D641" s="8" t="n">
        <f aca="false">+[3]data1rev!B640</f>
        <v>15575.226</v>
      </c>
      <c r="E641" s="8" t="n">
        <f aca="false">+[3]data1rev!C640</f>
        <v>13222.39</v>
      </c>
      <c r="F641" s="8" t="n">
        <f aca="false">+[3]data1rev!D640</f>
        <v>13061.89</v>
      </c>
      <c r="G641" s="8" t="n">
        <f aca="false">+[3]data1rev!E640</f>
        <v>13061.89</v>
      </c>
      <c r="H641" s="8" t="n">
        <f aca="false">+[3]data1rev!F640</f>
        <v>10821.156</v>
      </c>
      <c r="I641" s="8" t="n">
        <f aca="false">+[3]data1rev!G640</f>
        <v>10791.59</v>
      </c>
      <c r="J641" s="8" t="n">
        <f aca="false">+[3]data1rev!H640</f>
        <v>10791.59</v>
      </c>
      <c r="K641" s="8" t="n">
        <f aca="false">+[3]data1rev!I640</f>
        <v>10791.59</v>
      </c>
      <c r="L641" s="8" t="n">
        <f aca="false">+[3]data1rev!J640</f>
        <v>10821.156</v>
      </c>
      <c r="M641" s="8" t="n">
        <f aca="false">+[3]data1rev!K640</f>
        <v>10791.59</v>
      </c>
      <c r="N641" s="8" t="n">
        <f aca="false">+[3]data1rev!L640</f>
        <v>10791.59</v>
      </c>
      <c r="O641" s="8" t="n">
        <f aca="false">+[3]data1rev!M640</f>
        <v>10275.62</v>
      </c>
      <c r="P641" s="8" t="n">
        <f aca="false">+[3]data1rev!N640</f>
        <v>10129.416</v>
      </c>
      <c r="Q641" s="8" t="n">
        <f aca="false">+[3]data1rev!O640</f>
        <v>10101.74</v>
      </c>
      <c r="R641" s="8" t="n">
        <f aca="false">+[3]data1rev!P640</f>
        <v>0</v>
      </c>
      <c r="S641" s="8" t="n">
        <f aca="false">+[3]data1rev!Q640</f>
        <v>0</v>
      </c>
      <c r="T641" s="8" t="n">
        <f aca="false">+[3]data1rev!R640</f>
        <v>0</v>
      </c>
      <c r="U641" s="8" t="n">
        <f aca="false">+[3]data1rev!S640</f>
        <v>0</v>
      </c>
      <c r="V641" s="8" t="n">
        <f aca="false">+[3]data1rev!T640</f>
        <v>0</v>
      </c>
      <c r="W641" s="8" t="n">
        <f aca="false">+[3]data1rev!U640</f>
        <v>0</v>
      </c>
      <c r="X641" s="8" t="n">
        <f aca="false">+[3]data1rev!V640</f>
        <v>0</v>
      </c>
      <c r="Y641" s="8" t="n">
        <f aca="false">+[3]data1rev!W640</f>
        <v>0</v>
      </c>
      <c r="Z641" s="8" t="n">
        <f aca="false">+[3]data1rev!X640</f>
        <v>0</v>
      </c>
      <c r="AA641" s="8" t="n">
        <f aca="false">+[3]data1rev!Y640</f>
        <v>0</v>
      </c>
      <c r="AB641" s="9"/>
      <c r="AC641" s="9"/>
      <c r="AD641" s="9"/>
      <c r="AE641" s="9"/>
      <c r="AF641" s="9"/>
      <c r="AG641" s="9"/>
      <c r="AH641" s="9"/>
      <c r="AI641" s="9"/>
      <c r="AJ641" s="9"/>
      <c r="AK641" s="1"/>
      <c r="AL641" s="1" t="e">
        <f aca="false">SUMPRODUCT(B641:AJ641,PVCapPrice)</f>
        <v>#DIV/0!</v>
      </c>
      <c r="AM641" s="1"/>
      <c r="AN641" s="1"/>
      <c r="AO641" s="1"/>
      <c r="AP641" s="1"/>
      <c r="AQ641" s="1"/>
    </row>
    <row r="642" customFormat="false" ht="11.25" hidden="false" customHeight="false" outlineLevel="0" collapsed="false">
      <c r="A642" s="1" t="n">
        <v>640</v>
      </c>
      <c r="B642" s="16"/>
      <c r="C642" s="8" t="n">
        <f aca="false">+[3]data1rev!A641</f>
        <v>21687.04</v>
      </c>
      <c r="D642" s="8" t="n">
        <f aca="false">+[3]data1rev!B641</f>
        <v>15575.226</v>
      </c>
      <c r="E642" s="8" t="n">
        <f aca="false">+[3]data1rev!C641</f>
        <v>13222.39</v>
      </c>
      <c r="F642" s="8" t="n">
        <f aca="false">+[3]data1rev!D641</f>
        <v>13061.89</v>
      </c>
      <c r="G642" s="8" t="n">
        <f aca="false">+[3]data1rev!E641</f>
        <v>13061.89</v>
      </c>
      <c r="H642" s="8" t="n">
        <f aca="false">+[3]data1rev!F641</f>
        <v>10821.156</v>
      </c>
      <c r="I642" s="8" t="n">
        <f aca="false">+[3]data1rev!G641</f>
        <v>10791.59</v>
      </c>
      <c r="J642" s="8" t="n">
        <f aca="false">+[3]data1rev!H641</f>
        <v>10791.59</v>
      </c>
      <c r="K642" s="8" t="n">
        <f aca="false">+[3]data1rev!I641</f>
        <v>10791.59</v>
      </c>
      <c r="L642" s="8" t="n">
        <f aca="false">+[3]data1rev!J641</f>
        <v>10821.156</v>
      </c>
      <c r="M642" s="8" t="n">
        <f aca="false">+[3]data1rev!K641</f>
        <v>10791.59</v>
      </c>
      <c r="N642" s="8" t="n">
        <f aca="false">+[3]data1rev!L641</f>
        <v>10791.59</v>
      </c>
      <c r="O642" s="8" t="n">
        <f aca="false">+[3]data1rev!M641</f>
        <v>10275.62</v>
      </c>
      <c r="P642" s="8" t="n">
        <f aca="false">+[3]data1rev!N641</f>
        <v>10129.416</v>
      </c>
      <c r="Q642" s="8" t="n">
        <f aca="false">+[3]data1rev!O641</f>
        <v>10101.74</v>
      </c>
      <c r="R642" s="8" t="n">
        <f aca="false">+[3]data1rev!P641</f>
        <v>0</v>
      </c>
      <c r="S642" s="8" t="n">
        <f aca="false">+[3]data1rev!Q641</f>
        <v>0</v>
      </c>
      <c r="T642" s="8" t="n">
        <f aca="false">+[3]data1rev!R641</f>
        <v>0</v>
      </c>
      <c r="U642" s="8" t="n">
        <f aca="false">+[3]data1rev!S641</f>
        <v>0</v>
      </c>
      <c r="V642" s="8" t="n">
        <f aca="false">+[3]data1rev!T641</f>
        <v>0</v>
      </c>
      <c r="W642" s="8" t="n">
        <f aca="false">+[3]data1rev!U641</f>
        <v>0</v>
      </c>
      <c r="X642" s="8" t="n">
        <f aca="false">+[3]data1rev!V641</f>
        <v>0</v>
      </c>
      <c r="Y642" s="8" t="n">
        <f aca="false">+[3]data1rev!W641</f>
        <v>0</v>
      </c>
      <c r="Z642" s="8" t="n">
        <f aca="false">+[3]data1rev!X641</f>
        <v>0</v>
      </c>
      <c r="AA642" s="8" t="n">
        <f aca="false">+[3]data1rev!Y641</f>
        <v>0</v>
      </c>
      <c r="AB642" s="9"/>
      <c r="AC642" s="9"/>
      <c r="AD642" s="9"/>
      <c r="AE642" s="9"/>
      <c r="AF642" s="9"/>
      <c r="AG642" s="9"/>
      <c r="AH642" s="9"/>
      <c r="AI642" s="9"/>
      <c r="AJ642" s="9"/>
      <c r="AK642" s="1"/>
      <c r="AL642" s="1" t="e">
        <f aca="false">SUMPRODUCT(B642:AJ642,PVCapPrice)</f>
        <v>#DIV/0!</v>
      </c>
      <c r="AM642" s="1"/>
      <c r="AN642" s="1"/>
      <c r="AO642" s="1"/>
      <c r="AP642" s="1"/>
      <c r="AQ642" s="1"/>
    </row>
    <row r="643" customFormat="false" ht="11.25" hidden="false" customHeight="false" outlineLevel="0" collapsed="false">
      <c r="A643" s="1" t="n">
        <v>641</v>
      </c>
      <c r="B643" s="16"/>
      <c r="C643" s="8" t="n">
        <f aca="false">+[3]data1rev!A642</f>
        <v>21687.04</v>
      </c>
      <c r="D643" s="8" t="n">
        <f aca="false">+[3]data1rev!B642</f>
        <v>15575.226</v>
      </c>
      <c r="E643" s="8" t="n">
        <f aca="false">+[3]data1rev!C642</f>
        <v>13222.39</v>
      </c>
      <c r="F643" s="8" t="n">
        <f aca="false">+[3]data1rev!D642</f>
        <v>13061.89</v>
      </c>
      <c r="G643" s="8" t="n">
        <f aca="false">+[3]data1rev!E642</f>
        <v>13061.89</v>
      </c>
      <c r="H643" s="8" t="n">
        <f aca="false">+[3]data1rev!F642</f>
        <v>10821.156</v>
      </c>
      <c r="I643" s="8" t="n">
        <f aca="false">+[3]data1rev!G642</f>
        <v>10791.59</v>
      </c>
      <c r="J643" s="8" t="n">
        <f aca="false">+[3]data1rev!H642</f>
        <v>10791.59</v>
      </c>
      <c r="K643" s="8" t="n">
        <f aca="false">+[3]data1rev!I642</f>
        <v>10791.59</v>
      </c>
      <c r="L643" s="8" t="n">
        <f aca="false">+[3]data1rev!J642</f>
        <v>10821.156</v>
      </c>
      <c r="M643" s="8" t="n">
        <f aca="false">+[3]data1rev!K642</f>
        <v>10791.59</v>
      </c>
      <c r="N643" s="8" t="n">
        <f aca="false">+[3]data1rev!L642</f>
        <v>10791.59</v>
      </c>
      <c r="O643" s="8" t="n">
        <f aca="false">+[3]data1rev!M642</f>
        <v>10275.62</v>
      </c>
      <c r="P643" s="8" t="n">
        <f aca="false">+[3]data1rev!N642</f>
        <v>10129.416</v>
      </c>
      <c r="Q643" s="8" t="n">
        <f aca="false">+[3]data1rev!O642</f>
        <v>10101.74</v>
      </c>
      <c r="R643" s="8" t="n">
        <f aca="false">+[3]data1rev!P642</f>
        <v>0</v>
      </c>
      <c r="S643" s="8" t="n">
        <f aca="false">+[3]data1rev!Q642</f>
        <v>0</v>
      </c>
      <c r="T643" s="8" t="n">
        <f aca="false">+[3]data1rev!R642</f>
        <v>0</v>
      </c>
      <c r="U643" s="8" t="n">
        <f aca="false">+[3]data1rev!S642</f>
        <v>0</v>
      </c>
      <c r="V643" s="8" t="n">
        <f aca="false">+[3]data1rev!T642</f>
        <v>0</v>
      </c>
      <c r="W643" s="8" t="n">
        <f aca="false">+[3]data1rev!U642</f>
        <v>0</v>
      </c>
      <c r="X643" s="8" t="n">
        <f aca="false">+[3]data1rev!V642</f>
        <v>0</v>
      </c>
      <c r="Y643" s="8" t="n">
        <f aca="false">+[3]data1rev!W642</f>
        <v>0</v>
      </c>
      <c r="Z643" s="8" t="n">
        <f aca="false">+[3]data1rev!X642</f>
        <v>0</v>
      </c>
      <c r="AA643" s="8" t="n">
        <f aca="false">+[3]data1rev!Y642</f>
        <v>0</v>
      </c>
      <c r="AB643" s="9"/>
      <c r="AC643" s="9"/>
      <c r="AD643" s="9"/>
      <c r="AE643" s="9"/>
      <c r="AF643" s="9"/>
      <c r="AG643" s="9"/>
      <c r="AH643" s="9"/>
      <c r="AI643" s="9"/>
      <c r="AJ643" s="9"/>
      <c r="AK643" s="1"/>
      <c r="AL643" s="1" t="e">
        <f aca="false">SUMPRODUCT(B643:AJ643,PVCapPrice)</f>
        <v>#DIV/0!</v>
      </c>
      <c r="AM643" s="1"/>
      <c r="AN643" s="1"/>
      <c r="AO643" s="1"/>
      <c r="AP643" s="1"/>
      <c r="AQ643" s="1"/>
    </row>
    <row r="644" customFormat="false" ht="11.25" hidden="false" customHeight="false" outlineLevel="0" collapsed="false">
      <c r="A644" s="1" t="n">
        <v>642</v>
      </c>
      <c r="B644" s="16"/>
      <c r="C644" s="8" t="n">
        <f aca="false">+[3]data1rev!A643</f>
        <v>21687.04</v>
      </c>
      <c r="D644" s="8" t="n">
        <f aca="false">+[3]data1rev!B643</f>
        <v>15575.226</v>
      </c>
      <c r="E644" s="8" t="n">
        <f aca="false">+[3]data1rev!C643</f>
        <v>13222.39</v>
      </c>
      <c r="F644" s="8" t="n">
        <f aca="false">+[3]data1rev!D643</f>
        <v>13061.89</v>
      </c>
      <c r="G644" s="8" t="n">
        <f aca="false">+[3]data1rev!E643</f>
        <v>13061.89</v>
      </c>
      <c r="H644" s="8" t="n">
        <f aca="false">+[3]data1rev!F643</f>
        <v>10821.156</v>
      </c>
      <c r="I644" s="8" t="n">
        <f aca="false">+[3]data1rev!G643</f>
        <v>10791.59</v>
      </c>
      <c r="J644" s="8" t="n">
        <f aca="false">+[3]data1rev!H643</f>
        <v>10791.59</v>
      </c>
      <c r="K644" s="8" t="n">
        <f aca="false">+[3]data1rev!I643</f>
        <v>10791.59</v>
      </c>
      <c r="L644" s="8" t="n">
        <f aca="false">+[3]data1rev!J643</f>
        <v>10821.156</v>
      </c>
      <c r="M644" s="8" t="n">
        <f aca="false">+[3]data1rev!K643</f>
        <v>10791.59</v>
      </c>
      <c r="N644" s="8" t="n">
        <f aca="false">+[3]data1rev!L643</f>
        <v>10791.59</v>
      </c>
      <c r="O644" s="8" t="n">
        <f aca="false">+[3]data1rev!M643</f>
        <v>10275.62</v>
      </c>
      <c r="P644" s="8" t="n">
        <f aca="false">+[3]data1rev!N643</f>
        <v>10129.416</v>
      </c>
      <c r="Q644" s="8" t="n">
        <f aca="false">+[3]data1rev!O643</f>
        <v>10101.74</v>
      </c>
      <c r="R644" s="8" t="n">
        <f aca="false">+[3]data1rev!P643</f>
        <v>0</v>
      </c>
      <c r="S644" s="8" t="n">
        <f aca="false">+[3]data1rev!Q643</f>
        <v>0</v>
      </c>
      <c r="T644" s="8" t="n">
        <f aca="false">+[3]data1rev!R643</f>
        <v>0</v>
      </c>
      <c r="U644" s="8" t="n">
        <f aca="false">+[3]data1rev!S643</f>
        <v>0</v>
      </c>
      <c r="V644" s="8" t="n">
        <f aca="false">+[3]data1rev!T643</f>
        <v>0</v>
      </c>
      <c r="W644" s="8" t="n">
        <f aca="false">+[3]data1rev!U643</f>
        <v>0</v>
      </c>
      <c r="X644" s="8" t="n">
        <f aca="false">+[3]data1rev!V643</f>
        <v>0</v>
      </c>
      <c r="Y644" s="8" t="n">
        <f aca="false">+[3]data1rev!W643</f>
        <v>0</v>
      </c>
      <c r="Z644" s="8" t="n">
        <f aca="false">+[3]data1rev!X643</f>
        <v>0</v>
      </c>
      <c r="AA644" s="8" t="n">
        <f aca="false">+[3]data1rev!Y643</f>
        <v>0</v>
      </c>
      <c r="AB644" s="9"/>
      <c r="AC644" s="9"/>
      <c r="AD644" s="9"/>
      <c r="AE644" s="9"/>
      <c r="AF644" s="9"/>
      <c r="AG644" s="9"/>
      <c r="AH644" s="9"/>
      <c r="AI644" s="9"/>
      <c r="AJ644" s="9"/>
      <c r="AK644" s="1"/>
      <c r="AL644" s="1" t="e">
        <f aca="false">SUMPRODUCT(B644:AJ644,PVCapPrice)</f>
        <v>#DIV/0!</v>
      </c>
      <c r="AM644" s="1"/>
      <c r="AN644" s="1"/>
      <c r="AO644" s="1"/>
      <c r="AP644" s="1"/>
      <c r="AQ644" s="1"/>
    </row>
    <row r="645" customFormat="false" ht="11.25" hidden="false" customHeight="false" outlineLevel="0" collapsed="false">
      <c r="A645" s="1" t="n">
        <v>643</v>
      </c>
      <c r="B645" s="16"/>
      <c r="C645" s="8" t="n">
        <f aca="false">+[3]data1rev!A644</f>
        <v>21687.04</v>
      </c>
      <c r="D645" s="8" t="n">
        <f aca="false">+[3]data1rev!B644</f>
        <v>15575.226</v>
      </c>
      <c r="E645" s="8" t="n">
        <f aca="false">+[3]data1rev!C644</f>
        <v>13222.39</v>
      </c>
      <c r="F645" s="8" t="n">
        <f aca="false">+[3]data1rev!D644</f>
        <v>13061.89</v>
      </c>
      <c r="G645" s="8" t="n">
        <f aca="false">+[3]data1rev!E644</f>
        <v>13061.89</v>
      </c>
      <c r="H645" s="8" t="n">
        <f aca="false">+[3]data1rev!F644</f>
        <v>10821.156</v>
      </c>
      <c r="I645" s="8" t="n">
        <f aca="false">+[3]data1rev!G644</f>
        <v>10791.59</v>
      </c>
      <c r="J645" s="8" t="n">
        <f aca="false">+[3]data1rev!H644</f>
        <v>10791.59</v>
      </c>
      <c r="K645" s="8" t="n">
        <f aca="false">+[3]data1rev!I644</f>
        <v>10791.59</v>
      </c>
      <c r="L645" s="8" t="n">
        <f aca="false">+[3]data1rev!J644</f>
        <v>10821.156</v>
      </c>
      <c r="M645" s="8" t="n">
        <f aca="false">+[3]data1rev!K644</f>
        <v>10791.59</v>
      </c>
      <c r="N645" s="8" t="n">
        <f aca="false">+[3]data1rev!L644</f>
        <v>10791.59</v>
      </c>
      <c r="O645" s="8" t="n">
        <f aca="false">+[3]data1rev!M644</f>
        <v>10275.62</v>
      </c>
      <c r="P645" s="8" t="n">
        <f aca="false">+[3]data1rev!N644</f>
        <v>10129.416</v>
      </c>
      <c r="Q645" s="8" t="n">
        <f aca="false">+[3]data1rev!O644</f>
        <v>10101.74</v>
      </c>
      <c r="R645" s="8" t="n">
        <f aca="false">+[3]data1rev!P644</f>
        <v>0</v>
      </c>
      <c r="S645" s="8" t="n">
        <f aca="false">+[3]data1rev!Q644</f>
        <v>0</v>
      </c>
      <c r="T645" s="8" t="n">
        <f aca="false">+[3]data1rev!R644</f>
        <v>0</v>
      </c>
      <c r="U645" s="8" t="n">
        <f aca="false">+[3]data1rev!S644</f>
        <v>0</v>
      </c>
      <c r="V645" s="8" t="n">
        <f aca="false">+[3]data1rev!T644</f>
        <v>0</v>
      </c>
      <c r="W645" s="8" t="n">
        <f aca="false">+[3]data1rev!U644</f>
        <v>0</v>
      </c>
      <c r="X645" s="8" t="n">
        <f aca="false">+[3]data1rev!V644</f>
        <v>0</v>
      </c>
      <c r="Y645" s="8" t="n">
        <f aca="false">+[3]data1rev!W644</f>
        <v>0</v>
      </c>
      <c r="Z645" s="8" t="n">
        <f aca="false">+[3]data1rev!X644</f>
        <v>0</v>
      </c>
      <c r="AA645" s="8" t="n">
        <f aca="false">+[3]data1rev!Y644</f>
        <v>0</v>
      </c>
      <c r="AB645" s="9"/>
      <c r="AC645" s="9"/>
      <c r="AD645" s="9"/>
      <c r="AE645" s="9"/>
      <c r="AF645" s="9"/>
      <c r="AG645" s="9"/>
      <c r="AH645" s="9"/>
      <c r="AI645" s="9"/>
      <c r="AJ645" s="9"/>
      <c r="AK645" s="1"/>
      <c r="AL645" s="1" t="e">
        <f aca="false">SUMPRODUCT(B645:AJ645,PVCapPrice)</f>
        <v>#DIV/0!</v>
      </c>
      <c r="AM645" s="1"/>
      <c r="AN645" s="1"/>
      <c r="AO645" s="1"/>
      <c r="AP645" s="1"/>
      <c r="AQ645" s="1"/>
    </row>
    <row r="646" customFormat="false" ht="11.25" hidden="false" customHeight="false" outlineLevel="0" collapsed="false">
      <c r="A646" s="1" t="n">
        <v>644</v>
      </c>
      <c r="B646" s="16"/>
      <c r="C646" s="8" t="n">
        <f aca="false">+[3]data1rev!A645</f>
        <v>21687.04</v>
      </c>
      <c r="D646" s="8" t="n">
        <f aca="false">+[3]data1rev!B645</f>
        <v>15575.226</v>
      </c>
      <c r="E646" s="8" t="n">
        <f aca="false">+[3]data1rev!C645</f>
        <v>13222.39</v>
      </c>
      <c r="F646" s="8" t="n">
        <f aca="false">+[3]data1rev!D645</f>
        <v>13061.89</v>
      </c>
      <c r="G646" s="8" t="n">
        <f aca="false">+[3]data1rev!E645</f>
        <v>13061.89</v>
      </c>
      <c r="H646" s="8" t="n">
        <f aca="false">+[3]data1rev!F645</f>
        <v>10821.156</v>
      </c>
      <c r="I646" s="8" t="n">
        <f aca="false">+[3]data1rev!G645</f>
        <v>10791.59</v>
      </c>
      <c r="J646" s="8" t="n">
        <f aca="false">+[3]data1rev!H645</f>
        <v>10791.59</v>
      </c>
      <c r="K646" s="8" t="n">
        <f aca="false">+[3]data1rev!I645</f>
        <v>10791.59</v>
      </c>
      <c r="L646" s="8" t="n">
        <f aca="false">+[3]data1rev!J645</f>
        <v>10821.156</v>
      </c>
      <c r="M646" s="8" t="n">
        <f aca="false">+[3]data1rev!K645</f>
        <v>10791.59</v>
      </c>
      <c r="N646" s="8" t="n">
        <f aca="false">+[3]data1rev!L645</f>
        <v>10791.59</v>
      </c>
      <c r="O646" s="8" t="n">
        <f aca="false">+[3]data1rev!M645</f>
        <v>10275.62</v>
      </c>
      <c r="P646" s="8" t="n">
        <f aca="false">+[3]data1rev!N645</f>
        <v>10129.416</v>
      </c>
      <c r="Q646" s="8" t="n">
        <f aca="false">+[3]data1rev!O645</f>
        <v>10101.74</v>
      </c>
      <c r="R646" s="8" t="n">
        <f aca="false">+[3]data1rev!P645</f>
        <v>0</v>
      </c>
      <c r="S646" s="8" t="n">
        <f aca="false">+[3]data1rev!Q645</f>
        <v>0</v>
      </c>
      <c r="T646" s="8" t="n">
        <f aca="false">+[3]data1rev!R645</f>
        <v>0</v>
      </c>
      <c r="U646" s="8" t="n">
        <f aca="false">+[3]data1rev!S645</f>
        <v>0</v>
      </c>
      <c r="V646" s="8" t="n">
        <f aca="false">+[3]data1rev!T645</f>
        <v>0</v>
      </c>
      <c r="W646" s="8" t="n">
        <f aca="false">+[3]data1rev!U645</f>
        <v>0</v>
      </c>
      <c r="X646" s="8" t="n">
        <f aca="false">+[3]data1rev!V645</f>
        <v>0</v>
      </c>
      <c r="Y646" s="8" t="n">
        <f aca="false">+[3]data1rev!W645</f>
        <v>0</v>
      </c>
      <c r="Z646" s="8" t="n">
        <f aca="false">+[3]data1rev!X645</f>
        <v>0</v>
      </c>
      <c r="AA646" s="8" t="n">
        <f aca="false">+[3]data1rev!Y645</f>
        <v>0</v>
      </c>
      <c r="AB646" s="9"/>
      <c r="AC646" s="9"/>
      <c r="AD646" s="9"/>
      <c r="AE646" s="9"/>
      <c r="AF646" s="9"/>
      <c r="AG646" s="9"/>
      <c r="AH646" s="9"/>
      <c r="AI646" s="9"/>
      <c r="AJ646" s="9"/>
      <c r="AK646" s="1"/>
      <c r="AL646" s="1" t="e">
        <f aca="false">SUMPRODUCT(B646:AJ646,PVCapPrice)</f>
        <v>#DIV/0!</v>
      </c>
      <c r="AM646" s="1"/>
      <c r="AN646" s="1"/>
      <c r="AO646" s="1"/>
      <c r="AP646" s="1"/>
      <c r="AQ646" s="1"/>
    </row>
    <row r="647" customFormat="false" ht="11.25" hidden="false" customHeight="false" outlineLevel="0" collapsed="false">
      <c r="A647" s="1" t="n">
        <v>645</v>
      </c>
      <c r="B647" s="16"/>
      <c r="C647" s="8" t="n">
        <f aca="false">+[3]data1rev!A646</f>
        <v>21687.04</v>
      </c>
      <c r="D647" s="8" t="n">
        <f aca="false">+[3]data1rev!B646</f>
        <v>15575.226</v>
      </c>
      <c r="E647" s="8" t="n">
        <f aca="false">+[3]data1rev!C646</f>
        <v>13222.39</v>
      </c>
      <c r="F647" s="8" t="n">
        <f aca="false">+[3]data1rev!D646</f>
        <v>13061.89</v>
      </c>
      <c r="G647" s="8" t="n">
        <f aca="false">+[3]data1rev!E646</f>
        <v>13061.89</v>
      </c>
      <c r="H647" s="8" t="n">
        <f aca="false">+[3]data1rev!F646</f>
        <v>10821.156</v>
      </c>
      <c r="I647" s="8" t="n">
        <f aca="false">+[3]data1rev!G646</f>
        <v>10791.59</v>
      </c>
      <c r="J647" s="8" t="n">
        <f aca="false">+[3]data1rev!H646</f>
        <v>10791.59</v>
      </c>
      <c r="K647" s="8" t="n">
        <f aca="false">+[3]data1rev!I646</f>
        <v>10791.59</v>
      </c>
      <c r="L647" s="8" t="n">
        <f aca="false">+[3]data1rev!J646</f>
        <v>10821.156</v>
      </c>
      <c r="M647" s="8" t="n">
        <f aca="false">+[3]data1rev!K646</f>
        <v>10791.59</v>
      </c>
      <c r="N647" s="8" t="n">
        <f aca="false">+[3]data1rev!L646</f>
        <v>10791.59</v>
      </c>
      <c r="O647" s="8" t="n">
        <f aca="false">+[3]data1rev!M646</f>
        <v>10275.62</v>
      </c>
      <c r="P647" s="8" t="n">
        <f aca="false">+[3]data1rev!N646</f>
        <v>10129.416</v>
      </c>
      <c r="Q647" s="8" t="n">
        <f aca="false">+[3]data1rev!O646</f>
        <v>10101.74</v>
      </c>
      <c r="R647" s="8" t="n">
        <f aca="false">+[3]data1rev!P646</f>
        <v>0</v>
      </c>
      <c r="S647" s="8" t="n">
        <f aca="false">+[3]data1rev!Q646</f>
        <v>0</v>
      </c>
      <c r="T647" s="8" t="n">
        <f aca="false">+[3]data1rev!R646</f>
        <v>0</v>
      </c>
      <c r="U647" s="8" t="n">
        <f aca="false">+[3]data1rev!S646</f>
        <v>0</v>
      </c>
      <c r="V647" s="8" t="n">
        <f aca="false">+[3]data1rev!T646</f>
        <v>0</v>
      </c>
      <c r="W647" s="8" t="n">
        <f aca="false">+[3]data1rev!U646</f>
        <v>0</v>
      </c>
      <c r="X647" s="8" t="n">
        <f aca="false">+[3]data1rev!V646</f>
        <v>0</v>
      </c>
      <c r="Y647" s="8" t="n">
        <f aca="false">+[3]data1rev!W646</f>
        <v>0</v>
      </c>
      <c r="Z647" s="8" t="n">
        <f aca="false">+[3]data1rev!X646</f>
        <v>0</v>
      </c>
      <c r="AA647" s="8" t="n">
        <f aca="false">+[3]data1rev!Y646</f>
        <v>0</v>
      </c>
      <c r="AB647" s="9"/>
      <c r="AC647" s="9"/>
      <c r="AD647" s="9"/>
      <c r="AE647" s="9"/>
      <c r="AF647" s="9"/>
      <c r="AG647" s="9"/>
      <c r="AH647" s="9"/>
      <c r="AI647" s="9"/>
      <c r="AJ647" s="9"/>
      <c r="AK647" s="1"/>
      <c r="AL647" s="1" t="e">
        <f aca="false">SUMPRODUCT(B647:AJ647,PVCapPrice)</f>
        <v>#DIV/0!</v>
      </c>
      <c r="AM647" s="1"/>
      <c r="AN647" s="1"/>
      <c r="AO647" s="1"/>
      <c r="AP647" s="1"/>
      <c r="AQ647" s="1"/>
    </row>
    <row r="648" customFormat="false" ht="11.25" hidden="false" customHeight="false" outlineLevel="0" collapsed="false">
      <c r="A648" s="1" t="n">
        <v>646</v>
      </c>
      <c r="B648" s="16"/>
      <c r="C648" s="8" t="n">
        <f aca="false">+[3]data1rev!A647</f>
        <v>21687.04</v>
      </c>
      <c r="D648" s="8" t="n">
        <f aca="false">+[3]data1rev!B647</f>
        <v>15575.226</v>
      </c>
      <c r="E648" s="8" t="n">
        <f aca="false">+[3]data1rev!C647</f>
        <v>13222.39</v>
      </c>
      <c r="F648" s="8" t="n">
        <f aca="false">+[3]data1rev!D647</f>
        <v>13061.89</v>
      </c>
      <c r="G648" s="8" t="n">
        <f aca="false">+[3]data1rev!E647</f>
        <v>13061.89</v>
      </c>
      <c r="H648" s="8" t="n">
        <f aca="false">+[3]data1rev!F647</f>
        <v>10821.156</v>
      </c>
      <c r="I648" s="8" t="n">
        <f aca="false">+[3]data1rev!G647</f>
        <v>10791.59</v>
      </c>
      <c r="J648" s="8" t="n">
        <f aca="false">+[3]data1rev!H647</f>
        <v>10791.59</v>
      </c>
      <c r="K648" s="8" t="n">
        <f aca="false">+[3]data1rev!I647</f>
        <v>10791.59</v>
      </c>
      <c r="L648" s="8" t="n">
        <f aca="false">+[3]data1rev!J647</f>
        <v>10821.156</v>
      </c>
      <c r="M648" s="8" t="n">
        <f aca="false">+[3]data1rev!K647</f>
        <v>10791.59</v>
      </c>
      <c r="N648" s="8" t="n">
        <f aca="false">+[3]data1rev!L647</f>
        <v>10791.59</v>
      </c>
      <c r="O648" s="8" t="n">
        <f aca="false">+[3]data1rev!M647</f>
        <v>10275.62</v>
      </c>
      <c r="P648" s="8" t="n">
        <f aca="false">+[3]data1rev!N647</f>
        <v>10129.416</v>
      </c>
      <c r="Q648" s="8" t="n">
        <f aca="false">+[3]data1rev!O647</f>
        <v>10101.74</v>
      </c>
      <c r="R648" s="8" t="n">
        <f aca="false">+[3]data1rev!P647</f>
        <v>0</v>
      </c>
      <c r="S648" s="8" t="n">
        <f aca="false">+[3]data1rev!Q647</f>
        <v>0</v>
      </c>
      <c r="T648" s="8" t="n">
        <f aca="false">+[3]data1rev!R647</f>
        <v>0</v>
      </c>
      <c r="U648" s="8" t="n">
        <f aca="false">+[3]data1rev!S647</f>
        <v>0</v>
      </c>
      <c r="V648" s="8" t="n">
        <f aca="false">+[3]data1rev!T647</f>
        <v>0</v>
      </c>
      <c r="W648" s="8" t="n">
        <f aca="false">+[3]data1rev!U647</f>
        <v>0</v>
      </c>
      <c r="X648" s="8" t="n">
        <f aca="false">+[3]data1rev!V647</f>
        <v>0</v>
      </c>
      <c r="Y648" s="8" t="n">
        <f aca="false">+[3]data1rev!W647</f>
        <v>0</v>
      </c>
      <c r="Z648" s="8" t="n">
        <f aca="false">+[3]data1rev!X647</f>
        <v>0</v>
      </c>
      <c r="AA648" s="8" t="n">
        <f aca="false">+[3]data1rev!Y647</f>
        <v>0</v>
      </c>
      <c r="AB648" s="9"/>
      <c r="AC648" s="9"/>
      <c r="AD648" s="9"/>
      <c r="AE648" s="9"/>
      <c r="AF648" s="9"/>
      <c r="AG648" s="9"/>
      <c r="AH648" s="9"/>
      <c r="AI648" s="9"/>
      <c r="AJ648" s="9"/>
      <c r="AK648" s="1"/>
      <c r="AL648" s="1" t="e">
        <f aca="false">SUMPRODUCT(B648:AJ648,PVCapPrice)</f>
        <v>#DIV/0!</v>
      </c>
      <c r="AM648" s="1"/>
      <c r="AN648" s="1"/>
      <c r="AO648" s="1"/>
      <c r="AP648" s="1"/>
      <c r="AQ648" s="1"/>
    </row>
    <row r="649" customFormat="false" ht="11.25" hidden="false" customHeight="false" outlineLevel="0" collapsed="false">
      <c r="A649" s="1" t="n">
        <v>647</v>
      </c>
      <c r="B649" s="16"/>
      <c r="C649" s="8" t="n">
        <f aca="false">+[3]data1rev!A648</f>
        <v>21687.04</v>
      </c>
      <c r="D649" s="8" t="n">
        <f aca="false">+[3]data1rev!B648</f>
        <v>15575.226</v>
      </c>
      <c r="E649" s="8" t="n">
        <f aca="false">+[3]data1rev!C648</f>
        <v>13222.39</v>
      </c>
      <c r="F649" s="8" t="n">
        <f aca="false">+[3]data1rev!D648</f>
        <v>13061.89</v>
      </c>
      <c r="G649" s="8" t="n">
        <f aca="false">+[3]data1rev!E648</f>
        <v>13061.89</v>
      </c>
      <c r="H649" s="8" t="n">
        <f aca="false">+[3]data1rev!F648</f>
        <v>10821.156</v>
      </c>
      <c r="I649" s="8" t="n">
        <f aca="false">+[3]data1rev!G648</f>
        <v>10791.59</v>
      </c>
      <c r="J649" s="8" t="n">
        <f aca="false">+[3]data1rev!H648</f>
        <v>10791.59</v>
      </c>
      <c r="K649" s="8" t="n">
        <f aca="false">+[3]data1rev!I648</f>
        <v>10791.59</v>
      </c>
      <c r="L649" s="8" t="n">
        <f aca="false">+[3]data1rev!J648</f>
        <v>10821.156</v>
      </c>
      <c r="M649" s="8" t="n">
        <f aca="false">+[3]data1rev!K648</f>
        <v>10791.59</v>
      </c>
      <c r="N649" s="8" t="n">
        <f aca="false">+[3]data1rev!L648</f>
        <v>10791.59</v>
      </c>
      <c r="O649" s="8" t="n">
        <f aca="false">+[3]data1rev!M648</f>
        <v>10275.62</v>
      </c>
      <c r="P649" s="8" t="n">
        <f aca="false">+[3]data1rev!N648</f>
        <v>10129.416</v>
      </c>
      <c r="Q649" s="8" t="n">
        <f aca="false">+[3]data1rev!O648</f>
        <v>10101.74</v>
      </c>
      <c r="R649" s="8" t="n">
        <f aca="false">+[3]data1rev!P648</f>
        <v>0</v>
      </c>
      <c r="S649" s="8" t="n">
        <f aca="false">+[3]data1rev!Q648</f>
        <v>0</v>
      </c>
      <c r="T649" s="8" t="n">
        <f aca="false">+[3]data1rev!R648</f>
        <v>0</v>
      </c>
      <c r="U649" s="8" t="n">
        <f aca="false">+[3]data1rev!S648</f>
        <v>0</v>
      </c>
      <c r="V649" s="8" t="n">
        <f aca="false">+[3]data1rev!T648</f>
        <v>0</v>
      </c>
      <c r="W649" s="8" t="n">
        <f aca="false">+[3]data1rev!U648</f>
        <v>0</v>
      </c>
      <c r="X649" s="8" t="n">
        <f aca="false">+[3]data1rev!V648</f>
        <v>0</v>
      </c>
      <c r="Y649" s="8" t="n">
        <f aca="false">+[3]data1rev!W648</f>
        <v>0</v>
      </c>
      <c r="Z649" s="8" t="n">
        <f aca="false">+[3]data1rev!X648</f>
        <v>0</v>
      </c>
      <c r="AA649" s="8" t="n">
        <f aca="false">+[3]data1rev!Y648</f>
        <v>0</v>
      </c>
      <c r="AB649" s="9"/>
      <c r="AC649" s="9"/>
      <c r="AD649" s="9"/>
      <c r="AE649" s="9"/>
      <c r="AF649" s="9"/>
      <c r="AG649" s="9"/>
      <c r="AH649" s="9"/>
      <c r="AI649" s="9"/>
      <c r="AJ649" s="9"/>
      <c r="AK649" s="1"/>
      <c r="AL649" s="1" t="e">
        <f aca="false">SUMPRODUCT(B649:AJ649,PVCapPrice)</f>
        <v>#DIV/0!</v>
      </c>
      <c r="AM649" s="1"/>
      <c r="AN649" s="1"/>
      <c r="AO649" s="1"/>
      <c r="AP649" s="1"/>
      <c r="AQ649" s="1"/>
    </row>
    <row r="650" customFormat="false" ht="11.25" hidden="false" customHeight="false" outlineLevel="0" collapsed="false">
      <c r="A650" s="1" t="n">
        <v>648</v>
      </c>
      <c r="B650" s="16"/>
      <c r="C650" s="8" t="n">
        <f aca="false">+[3]data1rev!A649</f>
        <v>21687.04</v>
      </c>
      <c r="D650" s="8" t="n">
        <f aca="false">+[3]data1rev!B649</f>
        <v>15575.226</v>
      </c>
      <c r="E650" s="8" t="n">
        <f aca="false">+[3]data1rev!C649</f>
        <v>13222.39</v>
      </c>
      <c r="F650" s="8" t="n">
        <f aca="false">+[3]data1rev!D649</f>
        <v>13061.89</v>
      </c>
      <c r="G650" s="8" t="n">
        <f aca="false">+[3]data1rev!E649</f>
        <v>13061.89</v>
      </c>
      <c r="H650" s="8" t="n">
        <f aca="false">+[3]data1rev!F649</f>
        <v>10821.156</v>
      </c>
      <c r="I650" s="8" t="n">
        <f aca="false">+[3]data1rev!G649</f>
        <v>10791.59</v>
      </c>
      <c r="J650" s="8" t="n">
        <f aca="false">+[3]data1rev!H649</f>
        <v>10791.59</v>
      </c>
      <c r="K650" s="8" t="n">
        <f aca="false">+[3]data1rev!I649</f>
        <v>10791.59</v>
      </c>
      <c r="L650" s="8" t="n">
        <f aca="false">+[3]data1rev!J649</f>
        <v>10821.156</v>
      </c>
      <c r="M650" s="8" t="n">
        <f aca="false">+[3]data1rev!K649</f>
        <v>10791.59</v>
      </c>
      <c r="N650" s="8" t="n">
        <f aca="false">+[3]data1rev!L649</f>
        <v>10791.59</v>
      </c>
      <c r="O650" s="8" t="n">
        <f aca="false">+[3]data1rev!M649</f>
        <v>10275.62</v>
      </c>
      <c r="P650" s="8" t="n">
        <f aca="false">+[3]data1rev!N649</f>
        <v>10129.416</v>
      </c>
      <c r="Q650" s="8" t="n">
        <f aca="false">+[3]data1rev!O649</f>
        <v>10101.74</v>
      </c>
      <c r="R650" s="8" t="n">
        <f aca="false">+[3]data1rev!P649</f>
        <v>0</v>
      </c>
      <c r="S650" s="8" t="n">
        <f aca="false">+[3]data1rev!Q649</f>
        <v>0</v>
      </c>
      <c r="T650" s="8" t="n">
        <f aca="false">+[3]data1rev!R649</f>
        <v>0</v>
      </c>
      <c r="U650" s="8" t="n">
        <f aca="false">+[3]data1rev!S649</f>
        <v>0</v>
      </c>
      <c r="V650" s="8" t="n">
        <f aca="false">+[3]data1rev!T649</f>
        <v>0</v>
      </c>
      <c r="W650" s="8" t="n">
        <f aca="false">+[3]data1rev!U649</f>
        <v>0</v>
      </c>
      <c r="X650" s="8" t="n">
        <f aca="false">+[3]data1rev!V649</f>
        <v>0</v>
      </c>
      <c r="Y650" s="8" t="n">
        <f aca="false">+[3]data1rev!W649</f>
        <v>0</v>
      </c>
      <c r="Z650" s="8" t="n">
        <f aca="false">+[3]data1rev!X649</f>
        <v>0</v>
      </c>
      <c r="AA650" s="8" t="n">
        <f aca="false">+[3]data1rev!Y649</f>
        <v>0</v>
      </c>
      <c r="AB650" s="9"/>
      <c r="AC650" s="9"/>
      <c r="AD650" s="9"/>
      <c r="AE650" s="9"/>
      <c r="AF650" s="9"/>
      <c r="AG650" s="9"/>
      <c r="AH650" s="9"/>
      <c r="AI650" s="9"/>
      <c r="AJ650" s="9"/>
      <c r="AK650" s="1"/>
      <c r="AL650" s="1" t="e">
        <f aca="false">SUMPRODUCT(B650:AJ650,PVCapPrice)</f>
        <v>#DIV/0!</v>
      </c>
      <c r="AM650" s="1"/>
      <c r="AN650" s="1"/>
      <c r="AO650" s="1"/>
      <c r="AP650" s="1"/>
      <c r="AQ650" s="1"/>
    </row>
    <row r="651" customFormat="false" ht="11.25" hidden="false" customHeight="false" outlineLevel="0" collapsed="false">
      <c r="A651" s="1" t="n">
        <v>649</v>
      </c>
      <c r="B651" s="16"/>
      <c r="C651" s="8" t="n">
        <f aca="false">+[3]data1rev!A650</f>
        <v>21687.04</v>
      </c>
      <c r="D651" s="8" t="n">
        <f aca="false">+[3]data1rev!B650</f>
        <v>15575.226</v>
      </c>
      <c r="E651" s="8" t="n">
        <f aca="false">+[3]data1rev!C650</f>
        <v>13222.39</v>
      </c>
      <c r="F651" s="8" t="n">
        <f aca="false">+[3]data1rev!D650</f>
        <v>13061.89</v>
      </c>
      <c r="G651" s="8" t="n">
        <f aca="false">+[3]data1rev!E650</f>
        <v>13061.89</v>
      </c>
      <c r="H651" s="8" t="n">
        <f aca="false">+[3]data1rev!F650</f>
        <v>10821.156</v>
      </c>
      <c r="I651" s="8" t="n">
        <f aca="false">+[3]data1rev!G650</f>
        <v>10791.59</v>
      </c>
      <c r="J651" s="8" t="n">
        <f aca="false">+[3]data1rev!H650</f>
        <v>10791.59</v>
      </c>
      <c r="K651" s="8" t="n">
        <f aca="false">+[3]data1rev!I650</f>
        <v>10791.59</v>
      </c>
      <c r="L651" s="8" t="n">
        <f aca="false">+[3]data1rev!J650</f>
        <v>10821.156</v>
      </c>
      <c r="M651" s="8" t="n">
        <f aca="false">+[3]data1rev!K650</f>
        <v>10791.59</v>
      </c>
      <c r="N651" s="8" t="n">
        <f aca="false">+[3]data1rev!L650</f>
        <v>10791.59</v>
      </c>
      <c r="O651" s="8" t="n">
        <f aca="false">+[3]data1rev!M650</f>
        <v>10275.62</v>
      </c>
      <c r="P651" s="8" t="n">
        <f aca="false">+[3]data1rev!N650</f>
        <v>10129.416</v>
      </c>
      <c r="Q651" s="8" t="n">
        <f aca="false">+[3]data1rev!O650</f>
        <v>10101.74</v>
      </c>
      <c r="R651" s="8" t="n">
        <f aca="false">+[3]data1rev!P650</f>
        <v>0</v>
      </c>
      <c r="S651" s="8" t="n">
        <f aca="false">+[3]data1rev!Q650</f>
        <v>0</v>
      </c>
      <c r="T651" s="8" t="n">
        <f aca="false">+[3]data1rev!R650</f>
        <v>0</v>
      </c>
      <c r="U651" s="8" t="n">
        <f aca="false">+[3]data1rev!S650</f>
        <v>0</v>
      </c>
      <c r="V651" s="8" t="n">
        <f aca="false">+[3]data1rev!T650</f>
        <v>0</v>
      </c>
      <c r="W651" s="8" t="n">
        <f aca="false">+[3]data1rev!U650</f>
        <v>0</v>
      </c>
      <c r="X651" s="8" t="n">
        <f aca="false">+[3]data1rev!V650</f>
        <v>0</v>
      </c>
      <c r="Y651" s="8" t="n">
        <f aca="false">+[3]data1rev!W650</f>
        <v>0</v>
      </c>
      <c r="Z651" s="8" t="n">
        <f aca="false">+[3]data1rev!X650</f>
        <v>0</v>
      </c>
      <c r="AA651" s="8" t="n">
        <f aca="false">+[3]data1rev!Y650</f>
        <v>0</v>
      </c>
      <c r="AB651" s="9"/>
      <c r="AC651" s="9"/>
      <c r="AD651" s="9"/>
      <c r="AE651" s="9"/>
      <c r="AF651" s="9"/>
      <c r="AG651" s="9"/>
      <c r="AH651" s="9"/>
      <c r="AI651" s="9"/>
      <c r="AJ651" s="9"/>
      <c r="AK651" s="1"/>
      <c r="AL651" s="1" t="e">
        <f aca="false">SUMPRODUCT(B651:AJ651,PVCapPrice)</f>
        <v>#DIV/0!</v>
      </c>
      <c r="AM651" s="1"/>
      <c r="AN651" s="1"/>
      <c r="AO651" s="1"/>
      <c r="AP651" s="1"/>
      <c r="AQ651" s="1"/>
    </row>
    <row r="652" customFormat="false" ht="11.25" hidden="false" customHeight="false" outlineLevel="0" collapsed="false">
      <c r="A652" s="1" t="n">
        <v>650</v>
      </c>
      <c r="B652" s="16"/>
      <c r="C652" s="8" t="n">
        <f aca="false">+[3]data1rev!A651</f>
        <v>21687.04</v>
      </c>
      <c r="D652" s="8" t="n">
        <f aca="false">+[3]data1rev!B651</f>
        <v>15575.226</v>
      </c>
      <c r="E652" s="8" t="n">
        <f aca="false">+[3]data1rev!C651</f>
        <v>13222.39</v>
      </c>
      <c r="F652" s="8" t="n">
        <f aca="false">+[3]data1rev!D651</f>
        <v>13061.89</v>
      </c>
      <c r="G652" s="8" t="n">
        <f aca="false">+[3]data1rev!E651</f>
        <v>13061.89</v>
      </c>
      <c r="H652" s="8" t="n">
        <f aca="false">+[3]data1rev!F651</f>
        <v>10821.156</v>
      </c>
      <c r="I652" s="8" t="n">
        <f aca="false">+[3]data1rev!G651</f>
        <v>10791.59</v>
      </c>
      <c r="J652" s="8" t="n">
        <f aca="false">+[3]data1rev!H651</f>
        <v>10791.59</v>
      </c>
      <c r="K652" s="8" t="n">
        <f aca="false">+[3]data1rev!I651</f>
        <v>10791.59</v>
      </c>
      <c r="L652" s="8" t="n">
        <f aca="false">+[3]data1rev!J651</f>
        <v>10821.156</v>
      </c>
      <c r="M652" s="8" t="n">
        <f aca="false">+[3]data1rev!K651</f>
        <v>10791.59</v>
      </c>
      <c r="N652" s="8" t="n">
        <f aca="false">+[3]data1rev!L651</f>
        <v>10791.59</v>
      </c>
      <c r="O652" s="8" t="n">
        <f aca="false">+[3]data1rev!M651</f>
        <v>10275.62</v>
      </c>
      <c r="P652" s="8" t="n">
        <f aca="false">+[3]data1rev!N651</f>
        <v>10129.416</v>
      </c>
      <c r="Q652" s="8" t="n">
        <f aca="false">+[3]data1rev!O651</f>
        <v>10101.74</v>
      </c>
      <c r="R652" s="8" t="n">
        <f aca="false">+[3]data1rev!P651</f>
        <v>0</v>
      </c>
      <c r="S652" s="8" t="n">
        <f aca="false">+[3]data1rev!Q651</f>
        <v>0</v>
      </c>
      <c r="T652" s="8" t="n">
        <f aca="false">+[3]data1rev!R651</f>
        <v>0</v>
      </c>
      <c r="U652" s="8" t="n">
        <f aca="false">+[3]data1rev!S651</f>
        <v>0</v>
      </c>
      <c r="V652" s="8" t="n">
        <f aca="false">+[3]data1rev!T651</f>
        <v>0</v>
      </c>
      <c r="W652" s="8" t="n">
        <f aca="false">+[3]data1rev!U651</f>
        <v>0</v>
      </c>
      <c r="X652" s="8" t="n">
        <f aca="false">+[3]data1rev!V651</f>
        <v>0</v>
      </c>
      <c r="Y652" s="8" t="n">
        <f aca="false">+[3]data1rev!W651</f>
        <v>0</v>
      </c>
      <c r="Z652" s="8" t="n">
        <f aca="false">+[3]data1rev!X651</f>
        <v>0</v>
      </c>
      <c r="AA652" s="8" t="n">
        <f aca="false">+[3]data1rev!Y651</f>
        <v>0</v>
      </c>
      <c r="AB652" s="9"/>
      <c r="AC652" s="9"/>
      <c r="AD652" s="9"/>
      <c r="AE652" s="9"/>
      <c r="AF652" s="9"/>
      <c r="AG652" s="9"/>
      <c r="AH652" s="9"/>
      <c r="AI652" s="9"/>
      <c r="AJ652" s="9"/>
      <c r="AK652" s="1"/>
      <c r="AL652" s="1" t="e">
        <f aca="false">SUMPRODUCT(B652:AJ652,PVCapPrice)</f>
        <v>#DIV/0!</v>
      </c>
      <c r="AM652" s="1"/>
      <c r="AN652" s="1"/>
      <c r="AO652" s="1"/>
      <c r="AP652" s="1"/>
      <c r="AQ652" s="1"/>
    </row>
    <row r="653" customFormat="false" ht="11.25" hidden="false" customHeight="false" outlineLevel="0" collapsed="false">
      <c r="A653" s="1" t="n">
        <v>651</v>
      </c>
      <c r="B653" s="16"/>
      <c r="C653" s="8" t="n">
        <f aca="false">+[3]data1rev!A652</f>
        <v>21687.04</v>
      </c>
      <c r="D653" s="8" t="n">
        <f aca="false">+[3]data1rev!B652</f>
        <v>15575.226</v>
      </c>
      <c r="E653" s="8" t="n">
        <f aca="false">+[3]data1rev!C652</f>
        <v>13222.39</v>
      </c>
      <c r="F653" s="8" t="n">
        <f aca="false">+[3]data1rev!D652</f>
        <v>13061.89</v>
      </c>
      <c r="G653" s="8" t="n">
        <f aca="false">+[3]data1rev!E652</f>
        <v>13061.89</v>
      </c>
      <c r="H653" s="8" t="n">
        <f aca="false">+[3]data1rev!F652</f>
        <v>10821.156</v>
      </c>
      <c r="I653" s="8" t="n">
        <f aca="false">+[3]data1rev!G652</f>
        <v>10791.59</v>
      </c>
      <c r="J653" s="8" t="n">
        <f aca="false">+[3]data1rev!H652</f>
        <v>10791.59</v>
      </c>
      <c r="K653" s="8" t="n">
        <f aca="false">+[3]data1rev!I652</f>
        <v>10791.59</v>
      </c>
      <c r="L653" s="8" t="n">
        <f aca="false">+[3]data1rev!J652</f>
        <v>10821.156</v>
      </c>
      <c r="M653" s="8" t="n">
        <f aca="false">+[3]data1rev!K652</f>
        <v>10791.59</v>
      </c>
      <c r="N653" s="8" t="n">
        <f aca="false">+[3]data1rev!L652</f>
        <v>10791.59</v>
      </c>
      <c r="O653" s="8" t="n">
        <f aca="false">+[3]data1rev!M652</f>
        <v>10275.62</v>
      </c>
      <c r="P653" s="8" t="n">
        <f aca="false">+[3]data1rev!N652</f>
        <v>10129.416</v>
      </c>
      <c r="Q653" s="8" t="n">
        <f aca="false">+[3]data1rev!O652</f>
        <v>10101.74</v>
      </c>
      <c r="R653" s="8" t="n">
        <f aca="false">+[3]data1rev!P652</f>
        <v>0</v>
      </c>
      <c r="S653" s="8" t="n">
        <f aca="false">+[3]data1rev!Q652</f>
        <v>0</v>
      </c>
      <c r="T653" s="8" t="n">
        <f aca="false">+[3]data1rev!R652</f>
        <v>0</v>
      </c>
      <c r="U653" s="8" t="n">
        <f aca="false">+[3]data1rev!S652</f>
        <v>0</v>
      </c>
      <c r="V653" s="8" t="n">
        <f aca="false">+[3]data1rev!T652</f>
        <v>0</v>
      </c>
      <c r="W653" s="8" t="n">
        <f aca="false">+[3]data1rev!U652</f>
        <v>0</v>
      </c>
      <c r="X653" s="8" t="n">
        <f aca="false">+[3]data1rev!V652</f>
        <v>0</v>
      </c>
      <c r="Y653" s="8" t="n">
        <f aca="false">+[3]data1rev!W652</f>
        <v>0</v>
      </c>
      <c r="Z653" s="8" t="n">
        <f aca="false">+[3]data1rev!X652</f>
        <v>0</v>
      </c>
      <c r="AA653" s="8" t="n">
        <f aca="false">+[3]data1rev!Y652</f>
        <v>0</v>
      </c>
      <c r="AB653" s="9"/>
      <c r="AC653" s="9"/>
      <c r="AD653" s="9"/>
      <c r="AE653" s="9"/>
      <c r="AF653" s="9"/>
      <c r="AG653" s="9"/>
      <c r="AH653" s="9"/>
      <c r="AI653" s="9"/>
      <c r="AJ653" s="9"/>
      <c r="AK653" s="1"/>
      <c r="AL653" s="1" t="e">
        <f aca="false">SUMPRODUCT(B653:AJ653,PVCapPrice)</f>
        <v>#DIV/0!</v>
      </c>
      <c r="AM653" s="1"/>
      <c r="AN653" s="1"/>
      <c r="AO653" s="1"/>
      <c r="AP653" s="1"/>
      <c r="AQ653" s="1"/>
    </row>
    <row r="654" customFormat="false" ht="11.25" hidden="false" customHeight="false" outlineLevel="0" collapsed="false">
      <c r="A654" s="1" t="n">
        <v>652</v>
      </c>
      <c r="B654" s="16"/>
      <c r="C654" s="8" t="n">
        <f aca="false">+[3]data1rev!A653</f>
        <v>21687.04</v>
      </c>
      <c r="D654" s="8" t="n">
        <f aca="false">+[3]data1rev!B653</f>
        <v>15575.226</v>
      </c>
      <c r="E654" s="8" t="n">
        <f aca="false">+[3]data1rev!C653</f>
        <v>13222.39</v>
      </c>
      <c r="F654" s="8" t="n">
        <f aca="false">+[3]data1rev!D653</f>
        <v>13061.89</v>
      </c>
      <c r="G654" s="8" t="n">
        <f aca="false">+[3]data1rev!E653</f>
        <v>13061.89</v>
      </c>
      <c r="H654" s="8" t="n">
        <f aca="false">+[3]data1rev!F653</f>
        <v>10821.156</v>
      </c>
      <c r="I654" s="8" t="n">
        <f aca="false">+[3]data1rev!G653</f>
        <v>10791.59</v>
      </c>
      <c r="J654" s="8" t="n">
        <f aca="false">+[3]data1rev!H653</f>
        <v>10791.59</v>
      </c>
      <c r="K654" s="8" t="n">
        <f aca="false">+[3]data1rev!I653</f>
        <v>10791.59</v>
      </c>
      <c r="L654" s="8" t="n">
        <f aca="false">+[3]data1rev!J653</f>
        <v>10821.156</v>
      </c>
      <c r="M654" s="8" t="n">
        <f aca="false">+[3]data1rev!K653</f>
        <v>10791.59</v>
      </c>
      <c r="N654" s="8" t="n">
        <f aca="false">+[3]data1rev!L653</f>
        <v>10791.59</v>
      </c>
      <c r="O654" s="8" t="n">
        <f aca="false">+[3]data1rev!M653</f>
        <v>10275.62</v>
      </c>
      <c r="P654" s="8" t="n">
        <f aca="false">+[3]data1rev!N653</f>
        <v>10129.416</v>
      </c>
      <c r="Q654" s="8" t="n">
        <f aca="false">+[3]data1rev!O653</f>
        <v>10101.74</v>
      </c>
      <c r="R654" s="8" t="n">
        <f aca="false">+[3]data1rev!P653</f>
        <v>0</v>
      </c>
      <c r="S654" s="8" t="n">
        <f aca="false">+[3]data1rev!Q653</f>
        <v>0</v>
      </c>
      <c r="T654" s="8" t="n">
        <f aca="false">+[3]data1rev!R653</f>
        <v>0</v>
      </c>
      <c r="U654" s="8" t="n">
        <f aca="false">+[3]data1rev!S653</f>
        <v>0</v>
      </c>
      <c r="V654" s="8" t="n">
        <f aca="false">+[3]data1rev!T653</f>
        <v>0</v>
      </c>
      <c r="W654" s="8" t="n">
        <f aca="false">+[3]data1rev!U653</f>
        <v>0</v>
      </c>
      <c r="X654" s="8" t="n">
        <f aca="false">+[3]data1rev!V653</f>
        <v>0</v>
      </c>
      <c r="Y654" s="8" t="n">
        <f aca="false">+[3]data1rev!W653</f>
        <v>0</v>
      </c>
      <c r="Z654" s="8" t="n">
        <f aca="false">+[3]data1rev!X653</f>
        <v>0</v>
      </c>
      <c r="AA654" s="8" t="n">
        <f aca="false">+[3]data1rev!Y653</f>
        <v>0</v>
      </c>
      <c r="AB654" s="9"/>
      <c r="AC654" s="9"/>
      <c r="AD654" s="9"/>
      <c r="AE654" s="9"/>
      <c r="AF654" s="9"/>
      <c r="AG654" s="9"/>
      <c r="AH654" s="9"/>
      <c r="AI654" s="9"/>
      <c r="AJ654" s="9"/>
      <c r="AK654" s="1"/>
      <c r="AL654" s="1" t="e">
        <f aca="false">SUMPRODUCT(B654:AJ654,PVCapPrice)</f>
        <v>#DIV/0!</v>
      </c>
      <c r="AM654" s="1"/>
      <c r="AN654" s="1"/>
      <c r="AO654" s="1"/>
      <c r="AP654" s="1"/>
      <c r="AQ654" s="1"/>
    </row>
    <row r="655" customFormat="false" ht="11.25" hidden="false" customHeight="false" outlineLevel="0" collapsed="false">
      <c r="A655" s="1" t="n">
        <v>653</v>
      </c>
      <c r="B655" s="16"/>
      <c r="C655" s="8" t="n">
        <f aca="false">+[3]data1rev!A654</f>
        <v>21687.04</v>
      </c>
      <c r="D655" s="8" t="n">
        <f aca="false">+[3]data1rev!B654</f>
        <v>15575.226</v>
      </c>
      <c r="E655" s="8" t="n">
        <f aca="false">+[3]data1rev!C654</f>
        <v>13222.39</v>
      </c>
      <c r="F655" s="8" t="n">
        <f aca="false">+[3]data1rev!D654</f>
        <v>13061.89</v>
      </c>
      <c r="G655" s="8" t="n">
        <f aca="false">+[3]data1rev!E654</f>
        <v>13061.89</v>
      </c>
      <c r="H655" s="8" t="n">
        <f aca="false">+[3]data1rev!F654</f>
        <v>10821.156</v>
      </c>
      <c r="I655" s="8" t="n">
        <f aca="false">+[3]data1rev!G654</f>
        <v>10791.59</v>
      </c>
      <c r="J655" s="8" t="n">
        <f aca="false">+[3]data1rev!H654</f>
        <v>10791.59</v>
      </c>
      <c r="K655" s="8" t="n">
        <f aca="false">+[3]data1rev!I654</f>
        <v>10791.59</v>
      </c>
      <c r="L655" s="8" t="n">
        <f aca="false">+[3]data1rev!J654</f>
        <v>10821.156</v>
      </c>
      <c r="M655" s="8" t="n">
        <f aca="false">+[3]data1rev!K654</f>
        <v>10791.59</v>
      </c>
      <c r="N655" s="8" t="n">
        <f aca="false">+[3]data1rev!L654</f>
        <v>10791.59</v>
      </c>
      <c r="O655" s="8" t="n">
        <f aca="false">+[3]data1rev!M654</f>
        <v>10275.62</v>
      </c>
      <c r="P655" s="8" t="n">
        <f aca="false">+[3]data1rev!N654</f>
        <v>10129.416</v>
      </c>
      <c r="Q655" s="8" t="n">
        <f aca="false">+[3]data1rev!O654</f>
        <v>10101.74</v>
      </c>
      <c r="R655" s="8" t="n">
        <f aca="false">+[3]data1rev!P654</f>
        <v>0</v>
      </c>
      <c r="S655" s="8" t="n">
        <f aca="false">+[3]data1rev!Q654</f>
        <v>0</v>
      </c>
      <c r="T655" s="8" t="n">
        <f aca="false">+[3]data1rev!R654</f>
        <v>0</v>
      </c>
      <c r="U655" s="8" t="n">
        <f aca="false">+[3]data1rev!S654</f>
        <v>0</v>
      </c>
      <c r="V655" s="8" t="n">
        <f aca="false">+[3]data1rev!T654</f>
        <v>0</v>
      </c>
      <c r="W655" s="8" t="n">
        <f aca="false">+[3]data1rev!U654</f>
        <v>0</v>
      </c>
      <c r="X655" s="8" t="n">
        <f aca="false">+[3]data1rev!V654</f>
        <v>0</v>
      </c>
      <c r="Y655" s="8" t="n">
        <f aca="false">+[3]data1rev!W654</f>
        <v>0</v>
      </c>
      <c r="Z655" s="8" t="n">
        <f aca="false">+[3]data1rev!X654</f>
        <v>0</v>
      </c>
      <c r="AA655" s="8" t="n">
        <f aca="false">+[3]data1rev!Y654</f>
        <v>0</v>
      </c>
      <c r="AB655" s="9"/>
      <c r="AC655" s="9"/>
      <c r="AD655" s="9"/>
      <c r="AE655" s="9"/>
      <c r="AF655" s="9"/>
      <c r="AG655" s="9"/>
      <c r="AH655" s="9"/>
      <c r="AI655" s="9"/>
      <c r="AJ655" s="9"/>
      <c r="AK655" s="1"/>
      <c r="AL655" s="1" t="e">
        <f aca="false">SUMPRODUCT(B655:AJ655,PVCapPrice)</f>
        <v>#DIV/0!</v>
      </c>
      <c r="AM655" s="1"/>
      <c r="AN655" s="1"/>
      <c r="AO655" s="1"/>
      <c r="AP655" s="1"/>
      <c r="AQ655" s="1"/>
    </row>
    <row r="656" customFormat="false" ht="11.25" hidden="false" customHeight="false" outlineLevel="0" collapsed="false">
      <c r="A656" s="1" t="n">
        <v>654</v>
      </c>
      <c r="B656" s="16"/>
      <c r="C656" s="8" t="n">
        <f aca="false">+[3]data1rev!A655</f>
        <v>21687.04</v>
      </c>
      <c r="D656" s="8" t="n">
        <f aca="false">+[3]data1rev!B655</f>
        <v>15575.226</v>
      </c>
      <c r="E656" s="8" t="n">
        <f aca="false">+[3]data1rev!C655</f>
        <v>13222.39</v>
      </c>
      <c r="F656" s="8" t="n">
        <f aca="false">+[3]data1rev!D655</f>
        <v>13061.89</v>
      </c>
      <c r="G656" s="8" t="n">
        <f aca="false">+[3]data1rev!E655</f>
        <v>13061.89</v>
      </c>
      <c r="H656" s="8" t="n">
        <f aca="false">+[3]data1rev!F655</f>
        <v>10821.156</v>
      </c>
      <c r="I656" s="8" t="n">
        <f aca="false">+[3]data1rev!G655</f>
        <v>10791.59</v>
      </c>
      <c r="J656" s="8" t="n">
        <f aca="false">+[3]data1rev!H655</f>
        <v>10791.59</v>
      </c>
      <c r="K656" s="8" t="n">
        <f aca="false">+[3]data1rev!I655</f>
        <v>10791.59</v>
      </c>
      <c r="L656" s="8" t="n">
        <f aca="false">+[3]data1rev!J655</f>
        <v>10821.156</v>
      </c>
      <c r="M656" s="8" t="n">
        <f aca="false">+[3]data1rev!K655</f>
        <v>10791.59</v>
      </c>
      <c r="N656" s="8" t="n">
        <f aca="false">+[3]data1rev!L655</f>
        <v>10791.59</v>
      </c>
      <c r="O656" s="8" t="n">
        <f aca="false">+[3]data1rev!M655</f>
        <v>10275.62</v>
      </c>
      <c r="P656" s="8" t="n">
        <f aca="false">+[3]data1rev!N655</f>
        <v>10129.416</v>
      </c>
      <c r="Q656" s="8" t="n">
        <f aca="false">+[3]data1rev!O655</f>
        <v>10101.74</v>
      </c>
      <c r="R656" s="8" t="n">
        <f aca="false">+[3]data1rev!P655</f>
        <v>0</v>
      </c>
      <c r="S656" s="8" t="n">
        <f aca="false">+[3]data1rev!Q655</f>
        <v>0</v>
      </c>
      <c r="T656" s="8" t="n">
        <f aca="false">+[3]data1rev!R655</f>
        <v>0</v>
      </c>
      <c r="U656" s="8" t="n">
        <f aca="false">+[3]data1rev!S655</f>
        <v>0</v>
      </c>
      <c r="V656" s="8" t="n">
        <f aca="false">+[3]data1rev!T655</f>
        <v>0</v>
      </c>
      <c r="W656" s="8" t="n">
        <f aca="false">+[3]data1rev!U655</f>
        <v>0</v>
      </c>
      <c r="X656" s="8" t="n">
        <f aca="false">+[3]data1rev!V655</f>
        <v>0</v>
      </c>
      <c r="Y656" s="8" t="n">
        <f aca="false">+[3]data1rev!W655</f>
        <v>0</v>
      </c>
      <c r="Z656" s="8" t="n">
        <f aca="false">+[3]data1rev!X655</f>
        <v>0</v>
      </c>
      <c r="AA656" s="8" t="n">
        <f aca="false">+[3]data1rev!Y655</f>
        <v>0</v>
      </c>
      <c r="AB656" s="9"/>
      <c r="AC656" s="9"/>
      <c r="AD656" s="9"/>
      <c r="AE656" s="9"/>
      <c r="AF656" s="9"/>
      <c r="AG656" s="9"/>
      <c r="AH656" s="9"/>
      <c r="AI656" s="9"/>
      <c r="AJ656" s="9"/>
      <c r="AK656" s="1"/>
      <c r="AL656" s="1" t="e">
        <f aca="false">SUMPRODUCT(B656:AJ656,PVCapPrice)</f>
        <v>#DIV/0!</v>
      </c>
      <c r="AM656" s="1"/>
      <c r="AN656" s="1"/>
      <c r="AO656" s="1"/>
      <c r="AP656" s="1"/>
      <c r="AQ656" s="1"/>
    </row>
    <row r="657" customFormat="false" ht="11.25" hidden="false" customHeight="false" outlineLevel="0" collapsed="false">
      <c r="A657" s="1" t="n">
        <v>655</v>
      </c>
      <c r="B657" s="16"/>
      <c r="C657" s="8" t="n">
        <f aca="false">+[3]data1rev!A656</f>
        <v>21687.04</v>
      </c>
      <c r="D657" s="8" t="n">
        <f aca="false">+[3]data1rev!B656</f>
        <v>15575.226</v>
      </c>
      <c r="E657" s="8" t="n">
        <f aca="false">+[3]data1rev!C656</f>
        <v>13222.39</v>
      </c>
      <c r="F657" s="8" t="n">
        <f aca="false">+[3]data1rev!D656</f>
        <v>13061.89</v>
      </c>
      <c r="G657" s="8" t="n">
        <f aca="false">+[3]data1rev!E656</f>
        <v>13061.89</v>
      </c>
      <c r="H657" s="8" t="n">
        <f aca="false">+[3]data1rev!F656</f>
        <v>10821.156</v>
      </c>
      <c r="I657" s="8" t="n">
        <f aca="false">+[3]data1rev!G656</f>
        <v>10791.59</v>
      </c>
      <c r="J657" s="8" t="n">
        <f aca="false">+[3]data1rev!H656</f>
        <v>10791.59</v>
      </c>
      <c r="K657" s="8" t="n">
        <f aca="false">+[3]data1rev!I656</f>
        <v>10791.59</v>
      </c>
      <c r="L657" s="8" t="n">
        <f aca="false">+[3]data1rev!J656</f>
        <v>10821.156</v>
      </c>
      <c r="M657" s="8" t="n">
        <f aca="false">+[3]data1rev!K656</f>
        <v>10791.59</v>
      </c>
      <c r="N657" s="8" t="n">
        <f aca="false">+[3]data1rev!L656</f>
        <v>10791.59</v>
      </c>
      <c r="O657" s="8" t="n">
        <f aca="false">+[3]data1rev!M656</f>
        <v>10275.62</v>
      </c>
      <c r="P657" s="8" t="n">
        <f aca="false">+[3]data1rev!N656</f>
        <v>10129.416</v>
      </c>
      <c r="Q657" s="8" t="n">
        <f aca="false">+[3]data1rev!O656</f>
        <v>10101.74</v>
      </c>
      <c r="R657" s="8" t="n">
        <f aca="false">+[3]data1rev!P656</f>
        <v>0</v>
      </c>
      <c r="S657" s="8" t="n">
        <f aca="false">+[3]data1rev!Q656</f>
        <v>0</v>
      </c>
      <c r="T657" s="8" t="n">
        <f aca="false">+[3]data1rev!R656</f>
        <v>0</v>
      </c>
      <c r="U657" s="8" t="n">
        <f aca="false">+[3]data1rev!S656</f>
        <v>0</v>
      </c>
      <c r="V657" s="8" t="n">
        <f aca="false">+[3]data1rev!T656</f>
        <v>0</v>
      </c>
      <c r="W657" s="8" t="n">
        <f aca="false">+[3]data1rev!U656</f>
        <v>0</v>
      </c>
      <c r="X657" s="8" t="n">
        <f aca="false">+[3]data1rev!V656</f>
        <v>0</v>
      </c>
      <c r="Y657" s="8" t="n">
        <f aca="false">+[3]data1rev!W656</f>
        <v>0</v>
      </c>
      <c r="Z657" s="8" t="n">
        <f aca="false">+[3]data1rev!X656</f>
        <v>0</v>
      </c>
      <c r="AA657" s="8" t="n">
        <f aca="false">+[3]data1rev!Y656</f>
        <v>0</v>
      </c>
      <c r="AB657" s="9"/>
      <c r="AC657" s="9"/>
      <c r="AD657" s="9"/>
      <c r="AE657" s="9"/>
      <c r="AF657" s="9"/>
      <c r="AG657" s="9"/>
      <c r="AH657" s="9"/>
      <c r="AI657" s="9"/>
      <c r="AJ657" s="9"/>
      <c r="AK657" s="1"/>
      <c r="AL657" s="1" t="e">
        <f aca="false">SUMPRODUCT(B657:AJ657,PVCapPrice)</f>
        <v>#DIV/0!</v>
      </c>
      <c r="AM657" s="1"/>
      <c r="AN657" s="1"/>
      <c r="AO657" s="1"/>
      <c r="AP657" s="1"/>
      <c r="AQ657" s="1"/>
    </row>
    <row r="658" customFormat="false" ht="11.25" hidden="false" customHeight="false" outlineLevel="0" collapsed="false">
      <c r="A658" s="1" t="n">
        <v>656</v>
      </c>
      <c r="B658" s="16"/>
      <c r="C658" s="8" t="n">
        <f aca="false">+[3]data1rev!A657</f>
        <v>21687.04</v>
      </c>
      <c r="D658" s="8" t="n">
        <f aca="false">+[3]data1rev!B657</f>
        <v>15575.226</v>
      </c>
      <c r="E658" s="8" t="n">
        <f aca="false">+[3]data1rev!C657</f>
        <v>13222.39</v>
      </c>
      <c r="F658" s="8" t="n">
        <f aca="false">+[3]data1rev!D657</f>
        <v>13061.89</v>
      </c>
      <c r="G658" s="8" t="n">
        <f aca="false">+[3]data1rev!E657</f>
        <v>13061.89</v>
      </c>
      <c r="H658" s="8" t="n">
        <f aca="false">+[3]data1rev!F657</f>
        <v>10821.156</v>
      </c>
      <c r="I658" s="8" t="n">
        <f aca="false">+[3]data1rev!G657</f>
        <v>10791.59</v>
      </c>
      <c r="J658" s="8" t="n">
        <f aca="false">+[3]data1rev!H657</f>
        <v>10791.59</v>
      </c>
      <c r="K658" s="8" t="n">
        <f aca="false">+[3]data1rev!I657</f>
        <v>10791.59</v>
      </c>
      <c r="L658" s="8" t="n">
        <f aca="false">+[3]data1rev!J657</f>
        <v>10821.156</v>
      </c>
      <c r="M658" s="8" t="n">
        <f aca="false">+[3]data1rev!K657</f>
        <v>10791.59</v>
      </c>
      <c r="N658" s="8" t="n">
        <f aca="false">+[3]data1rev!L657</f>
        <v>10791.59</v>
      </c>
      <c r="O658" s="8" t="n">
        <f aca="false">+[3]data1rev!M657</f>
        <v>10275.62</v>
      </c>
      <c r="P658" s="8" t="n">
        <f aca="false">+[3]data1rev!N657</f>
        <v>10129.416</v>
      </c>
      <c r="Q658" s="8" t="n">
        <f aca="false">+[3]data1rev!O657</f>
        <v>10101.74</v>
      </c>
      <c r="R658" s="8" t="n">
        <f aca="false">+[3]data1rev!P657</f>
        <v>0</v>
      </c>
      <c r="S658" s="8" t="n">
        <f aca="false">+[3]data1rev!Q657</f>
        <v>0</v>
      </c>
      <c r="T658" s="8" t="n">
        <f aca="false">+[3]data1rev!R657</f>
        <v>0</v>
      </c>
      <c r="U658" s="8" t="n">
        <f aca="false">+[3]data1rev!S657</f>
        <v>0</v>
      </c>
      <c r="V658" s="8" t="n">
        <f aca="false">+[3]data1rev!T657</f>
        <v>0</v>
      </c>
      <c r="W658" s="8" t="n">
        <f aca="false">+[3]data1rev!U657</f>
        <v>0</v>
      </c>
      <c r="X658" s="8" t="n">
        <f aca="false">+[3]data1rev!V657</f>
        <v>0</v>
      </c>
      <c r="Y658" s="8" t="n">
        <f aca="false">+[3]data1rev!W657</f>
        <v>0</v>
      </c>
      <c r="Z658" s="8" t="n">
        <f aca="false">+[3]data1rev!X657</f>
        <v>0</v>
      </c>
      <c r="AA658" s="8" t="n">
        <f aca="false">+[3]data1rev!Y657</f>
        <v>0</v>
      </c>
      <c r="AB658" s="9"/>
      <c r="AC658" s="9"/>
      <c r="AD658" s="9"/>
      <c r="AE658" s="9"/>
      <c r="AF658" s="9"/>
      <c r="AG658" s="9"/>
      <c r="AH658" s="9"/>
      <c r="AI658" s="9"/>
      <c r="AJ658" s="9"/>
      <c r="AK658" s="1"/>
      <c r="AL658" s="1" t="e">
        <f aca="false">SUMPRODUCT(B658:AJ658,PVCapPrice)</f>
        <v>#DIV/0!</v>
      </c>
      <c r="AM658" s="1"/>
      <c r="AN658" s="1"/>
      <c r="AO658" s="1"/>
      <c r="AP658" s="1"/>
      <c r="AQ658" s="1"/>
    </row>
    <row r="659" customFormat="false" ht="11.25" hidden="false" customHeight="false" outlineLevel="0" collapsed="false">
      <c r="A659" s="1" t="n">
        <v>657</v>
      </c>
      <c r="B659" s="16"/>
      <c r="C659" s="8" t="n">
        <f aca="false">+[3]data1rev!A658</f>
        <v>21687.04</v>
      </c>
      <c r="D659" s="8" t="n">
        <f aca="false">+[3]data1rev!B658</f>
        <v>15575.226</v>
      </c>
      <c r="E659" s="8" t="n">
        <f aca="false">+[3]data1rev!C658</f>
        <v>13222.39</v>
      </c>
      <c r="F659" s="8" t="n">
        <f aca="false">+[3]data1rev!D658</f>
        <v>13061.89</v>
      </c>
      <c r="G659" s="8" t="n">
        <f aca="false">+[3]data1rev!E658</f>
        <v>13061.89</v>
      </c>
      <c r="H659" s="8" t="n">
        <f aca="false">+[3]data1rev!F658</f>
        <v>10821.156</v>
      </c>
      <c r="I659" s="8" t="n">
        <f aca="false">+[3]data1rev!G658</f>
        <v>10791.59</v>
      </c>
      <c r="J659" s="8" t="n">
        <f aca="false">+[3]data1rev!H658</f>
        <v>10791.59</v>
      </c>
      <c r="K659" s="8" t="n">
        <f aca="false">+[3]data1rev!I658</f>
        <v>10791.59</v>
      </c>
      <c r="L659" s="8" t="n">
        <f aca="false">+[3]data1rev!J658</f>
        <v>10821.156</v>
      </c>
      <c r="M659" s="8" t="n">
        <f aca="false">+[3]data1rev!K658</f>
        <v>10791.59</v>
      </c>
      <c r="N659" s="8" t="n">
        <f aca="false">+[3]data1rev!L658</f>
        <v>10791.59</v>
      </c>
      <c r="O659" s="8" t="n">
        <f aca="false">+[3]data1rev!M658</f>
        <v>10275.62</v>
      </c>
      <c r="P659" s="8" t="n">
        <f aca="false">+[3]data1rev!N658</f>
        <v>10129.416</v>
      </c>
      <c r="Q659" s="8" t="n">
        <f aca="false">+[3]data1rev!O658</f>
        <v>10101.74</v>
      </c>
      <c r="R659" s="8" t="n">
        <f aca="false">+[3]data1rev!P658</f>
        <v>0</v>
      </c>
      <c r="S659" s="8" t="n">
        <f aca="false">+[3]data1rev!Q658</f>
        <v>0</v>
      </c>
      <c r="T659" s="8" t="n">
        <f aca="false">+[3]data1rev!R658</f>
        <v>0</v>
      </c>
      <c r="U659" s="8" t="n">
        <f aca="false">+[3]data1rev!S658</f>
        <v>0</v>
      </c>
      <c r="V659" s="8" t="n">
        <f aca="false">+[3]data1rev!T658</f>
        <v>0</v>
      </c>
      <c r="W659" s="8" t="n">
        <f aca="false">+[3]data1rev!U658</f>
        <v>0</v>
      </c>
      <c r="X659" s="8" t="n">
        <f aca="false">+[3]data1rev!V658</f>
        <v>0</v>
      </c>
      <c r="Y659" s="8" t="n">
        <f aca="false">+[3]data1rev!W658</f>
        <v>0</v>
      </c>
      <c r="Z659" s="8" t="n">
        <f aca="false">+[3]data1rev!X658</f>
        <v>0</v>
      </c>
      <c r="AA659" s="8" t="n">
        <f aca="false">+[3]data1rev!Y658</f>
        <v>0</v>
      </c>
      <c r="AB659" s="9"/>
      <c r="AC659" s="9"/>
      <c r="AD659" s="9"/>
      <c r="AE659" s="9"/>
      <c r="AF659" s="9"/>
      <c r="AG659" s="9"/>
      <c r="AH659" s="9"/>
      <c r="AI659" s="9"/>
      <c r="AJ659" s="9"/>
      <c r="AK659" s="1"/>
      <c r="AL659" s="1" t="e">
        <f aca="false">SUMPRODUCT(B659:AJ659,PVCapPrice)</f>
        <v>#DIV/0!</v>
      </c>
      <c r="AM659" s="1"/>
      <c r="AN659" s="1"/>
      <c r="AO659" s="1"/>
      <c r="AP659" s="1"/>
      <c r="AQ659" s="1"/>
    </row>
    <row r="660" customFormat="false" ht="11.25" hidden="false" customHeight="false" outlineLevel="0" collapsed="false">
      <c r="A660" s="1" t="n">
        <v>658</v>
      </c>
      <c r="B660" s="16"/>
      <c r="C660" s="8" t="n">
        <f aca="false">+[3]data1rev!A659</f>
        <v>21687.04</v>
      </c>
      <c r="D660" s="8" t="n">
        <f aca="false">+[3]data1rev!B659</f>
        <v>15575.226</v>
      </c>
      <c r="E660" s="8" t="n">
        <f aca="false">+[3]data1rev!C659</f>
        <v>13222.39</v>
      </c>
      <c r="F660" s="8" t="n">
        <f aca="false">+[3]data1rev!D659</f>
        <v>13061.89</v>
      </c>
      <c r="G660" s="8" t="n">
        <f aca="false">+[3]data1rev!E659</f>
        <v>13061.89</v>
      </c>
      <c r="H660" s="8" t="n">
        <f aca="false">+[3]data1rev!F659</f>
        <v>10821.156</v>
      </c>
      <c r="I660" s="8" t="n">
        <f aca="false">+[3]data1rev!G659</f>
        <v>10791.59</v>
      </c>
      <c r="J660" s="8" t="n">
        <f aca="false">+[3]data1rev!H659</f>
        <v>10791.59</v>
      </c>
      <c r="K660" s="8" t="n">
        <f aca="false">+[3]data1rev!I659</f>
        <v>10791.59</v>
      </c>
      <c r="L660" s="8" t="n">
        <f aca="false">+[3]data1rev!J659</f>
        <v>10821.156</v>
      </c>
      <c r="M660" s="8" t="n">
        <f aca="false">+[3]data1rev!K659</f>
        <v>10791.59</v>
      </c>
      <c r="N660" s="8" t="n">
        <f aca="false">+[3]data1rev!L659</f>
        <v>10791.59</v>
      </c>
      <c r="O660" s="8" t="n">
        <f aca="false">+[3]data1rev!M659</f>
        <v>10275.62</v>
      </c>
      <c r="P660" s="8" t="n">
        <f aca="false">+[3]data1rev!N659</f>
        <v>10129.416</v>
      </c>
      <c r="Q660" s="8" t="n">
        <f aca="false">+[3]data1rev!O659</f>
        <v>10101.74</v>
      </c>
      <c r="R660" s="8" t="n">
        <f aca="false">+[3]data1rev!P659</f>
        <v>0</v>
      </c>
      <c r="S660" s="8" t="n">
        <f aca="false">+[3]data1rev!Q659</f>
        <v>0</v>
      </c>
      <c r="T660" s="8" t="n">
        <f aca="false">+[3]data1rev!R659</f>
        <v>0</v>
      </c>
      <c r="U660" s="8" t="n">
        <f aca="false">+[3]data1rev!S659</f>
        <v>0</v>
      </c>
      <c r="V660" s="8" t="n">
        <f aca="false">+[3]data1rev!T659</f>
        <v>0</v>
      </c>
      <c r="W660" s="8" t="n">
        <f aca="false">+[3]data1rev!U659</f>
        <v>0</v>
      </c>
      <c r="X660" s="8" t="n">
        <f aca="false">+[3]data1rev!V659</f>
        <v>0</v>
      </c>
      <c r="Y660" s="8" t="n">
        <f aca="false">+[3]data1rev!W659</f>
        <v>0</v>
      </c>
      <c r="Z660" s="8" t="n">
        <f aca="false">+[3]data1rev!X659</f>
        <v>0</v>
      </c>
      <c r="AA660" s="8" t="n">
        <f aca="false">+[3]data1rev!Y659</f>
        <v>0</v>
      </c>
      <c r="AB660" s="9"/>
      <c r="AC660" s="9"/>
      <c r="AD660" s="9"/>
      <c r="AE660" s="9"/>
      <c r="AF660" s="9"/>
      <c r="AG660" s="9"/>
      <c r="AH660" s="9"/>
      <c r="AI660" s="9"/>
      <c r="AJ660" s="9"/>
      <c r="AK660" s="1"/>
      <c r="AL660" s="1" t="e">
        <f aca="false">SUMPRODUCT(B660:AJ660,PVCapPrice)</f>
        <v>#DIV/0!</v>
      </c>
      <c r="AM660" s="1"/>
      <c r="AN660" s="1"/>
      <c r="AO660" s="1"/>
      <c r="AP660" s="1"/>
      <c r="AQ660" s="1"/>
    </row>
    <row r="661" customFormat="false" ht="11.25" hidden="false" customHeight="false" outlineLevel="0" collapsed="false">
      <c r="A661" s="1" t="n">
        <v>659</v>
      </c>
      <c r="B661" s="16"/>
      <c r="C661" s="8" t="n">
        <f aca="false">+[3]data1rev!A660</f>
        <v>21687.04</v>
      </c>
      <c r="D661" s="8" t="n">
        <f aca="false">+[3]data1rev!B660</f>
        <v>15575.226</v>
      </c>
      <c r="E661" s="8" t="n">
        <f aca="false">+[3]data1rev!C660</f>
        <v>13222.39</v>
      </c>
      <c r="F661" s="8" t="n">
        <f aca="false">+[3]data1rev!D660</f>
        <v>13061.89</v>
      </c>
      <c r="G661" s="8" t="n">
        <f aca="false">+[3]data1rev!E660</f>
        <v>13061.89</v>
      </c>
      <c r="H661" s="8" t="n">
        <f aca="false">+[3]data1rev!F660</f>
        <v>10821.156</v>
      </c>
      <c r="I661" s="8" t="n">
        <f aca="false">+[3]data1rev!G660</f>
        <v>10791.59</v>
      </c>
      <c r="J661" s="8" t="n">
        <f aca="false">+[3]data1rev!H660</f>
        <v>10791.59</v>
      </c>
      <c r="K661" s="8" t="n">
        <f aca="false">+[3]data1rev!I660</f>
        <v>10791.59</v>
      </c>
      <c r="L661" s="8" t="n">
        <f aca="false">+[3]data1rev!J660</f>
        <v>10821.156</v>
      </c>
      <c r="M661" s="8" t="n">
        <f aca="false">+[3]data1rev!K660</f>
        <v>10791.59</v>
      </c>
      <c r="N661" s="8" t="n">
        <f aca="false">+[3]data1rev!L660</f>
        <v>10791.59</v>
      </c>
      <c r="O661" s="8" t="n">
        <f aca="false">+[3]data1rev!M660</f>
        <v>10275.62</v>
      </c>
      <c r="P661" s="8" t="n">
        <f aca="false">+[3]data1rev!N660</f>
        <v>10129.416</v>
      </c>
      <c r="Q661" s="8" t="n">
        <f aca="false">+[3]data1rev!O660</f>
        <v>10101.74</v>
      </c>
      <c r="R661" s="8" t="n">
        <f aca="false">+[3]data1rev!P660</f>
        <v>0</v>
      </c>
      <c r="S661" s="8" t="n">
        <f aca="false">+[3]data1rev!Q660</f>
        <v>0</v>
      </c>
      <c r="T661" s="8" t="n">
        <f aca="false">+[3]data1rev!R660</f>
        <v>0</v>
      </c>
      <c r="U661" s="8" t="n">
        <f aca="false">+[3]data1rev!S660</f>
        <v>0</v>
      </c>
      <c r="V661" s="8" t="n">
        <f aca="false">+[3]data1rev!T660</f>
        <v>0</v>
      </c>
      <c r="W661" s="8" t="n">
        <f aca="false">+[3]data1rev!U660</f>
        <v>0</v>
      </c>
      <c r="X661" s="8" t="n">
        <f aca="false">+[3]data1rev!V660</f>
        <v>0</v>
      </c>
      <c r="Y661" s="8" t="n">
        <f aca="false">+[3]data1rev!W660</f>
        <v>0</v>
      </c>
      <c r="Z661" s="8" t="n">
        <f aca="false">+[3]data1rev!X660</f>
        <v>0</v>
      </c>
      <c r="AA661" s="8" t="n">
        <f aca="false">+[3]data1rev!Y660</f>
        <v>0</v>
      </c>
      <c r="AB661" s="9"/>
      <c r="AC661" s="9"/>
      <c r="AD661" s="9"/>
      <c r="AE661" s="9"/>
      <c r="AF661" s="9"/>
      <c r="AG661" s="9"/>
      <c r="AH661" s="9"/>
      <c r="AI661" s="9"/>
      <c r="AJ661" s="9"/>
      <c r="AK661" s="1"/>
      <c r="AL661" s="1" t="e">
        <f aca="false">SUMPRODUCT(B661:AJ661,PVCapPrice)</f>
        <v>#DIV/0!</v>
      </c>
      <c r="AM661" s="1"/>
      <c r="AN661" s="1"/>
      <c r="AO661" s="1"/>
      <c r="AP661" s="1"/>
      <c r="AQ661" s="1"/>
    </row>
    <row r="662" customFormat="false" ht="11.25" hidden="false" customHeight="false" outlineLevel="0" collapsed="false">
      <c r="A662" s="1" t="n">
        <v>660</v>
      </c>
      <c r="B662" s="16"/>
      <c r="C662" s="8" t="n">
        <f aca="false">+[3]data1rev!A661</f>
        <v>21687.04</v>
      </c>
      <c r="D662" s="8" t="n">
        <f aca="false">+[3]data1rev!B661</f>
        <v>15575.226</v>
      </c>
      <c r="E662" s="8" t="n">
        <f aca="false">+[3]data1rev!C661</f>
        <v>13222.39</v>
      </c>
      <c r="F662" s="8" t="n">
        <f aca="false">+[3]data1rev!D661</f>
        <v>13061.89</v>
      </c>
      <c r="G662" s="8" t="n">
        <f aca="false">+[3]data1rev!E661</f>
        <v>13061.89</v>
      </c>
      <c r="H662" s="8" t="n">
        <f aca="false">+[3]data1rev!F661</f>
        <v>10821.156</v>
      </c>
      <c r="I662" s="8" t="n">
        <f aca="false">+[3]data1rev!G661</f>
        <v>10791.59</v>
      </c>
      <c r="J662" s="8" t="n">
        <f aca="false">+[3]data1rev!H661</f>
        <v>10791.59</v>
      </c>
      <c r="K662" s="8" t="n">
        <f aca="false">+[3]data1rev!I661</f>
        <v>10791.59</v>
      </c>
      <c r="L662" s="8" t="n">
        <f aca="false">+[3]data1rev!J661</f>
        <v>10821.156</v>
      </c>
      <c r="M662" s="8" t="n">
        <f aca="false">+[3]data1rev!K661</f>
        <v>10791.59</v>
      </c>
      <c r="N662" s="8" t="n">
        <f aca="false">+[3]data1rev!L661</f>
        <v>10791.59</v>
      </c>
      <c r="O662" s="8" t="n">
        <f aca="false">+[3]data1rev!M661</f>
        <v>10275.62</v>
      </c>
      <c r="P662" s="8" t="n">
        <f aca="false">+[3]data1rev!N661</f>
        <v>10129.416</v>
      </c>
      <c r="Q662" s="8" t="n">
        <f aca="false">+[3]data1rev!O661</f>
        <v>10101.74</v>
      </c>
      <c r="R662" s="8" t="n">
        <f aca="false">+[3]data1rev!P661</f>
        <v>0</v>
      </c>
      <c r="S662" s="8" t="n">
        <f aca="false">+[3]data1rev!Q661</f>
        <v>0</v>
      </c>
      <c r="T662" s="8" t="n">
        <f aca="false">+[3]data1rev!R661</f>
        <v>0</v>
      </c>
      <c r="U662" s="8" t="n">
        <f aca="false">+[3]data1rev!S661</f>
        <v>0</v>
      </c>
      <c r="V662" s="8" t="n">
        <f aca="false">+[3]data1rev!T661</f>
        <v>0</v>
      </c>
      <c r="W662" s="8" t="n">
        <f aca="false">+[3]data1rev!U661</f>
        <v>0</v>
      </c>
      <c r="X662" s="8" t="n">
        <f aca="false">+[3]data1rev!V661</f>
        <v>0</v>
      </c>
      <c r="Y662" s="8" t="n">
        <f aca="false">+[3]data1rev!W661</f>
        <v>0</v>
      </c>
      <c r="Z662" s="8" t="n">
        <f aca="false">+[3]data1rev!X661</f>
        <v>0</v>
      </c>
      <c r="AA662" s="8" t="n">
        <f aca="false">+[3]data1rev!Y661</f>
        <v>0</v>
      </c>
      <c r="AB662" s="9"/>
      <c r="AC662" s="9"/>
      <c r="AD662" s="9"/>
      <c r="AE662" s="9"/>
      <c r="AF662" s="9"/>
      <c r="AG662" s="9"/>
      <c r="AH662" s="9"/>
      <c r="AI662" s="9"/>
      <c r="AJ662" s="9"/>
      <c r="AK662" s="1"/>
      <c r="AL662" s="1" t="e">
        <f aca="false">SUMPRODUCT(B662:AJ662,PVCapPrice)</f>
        <v>#DIV/0!</v>
      </c>
      <c r="AM662" s="1"/>
      <c r="AN662" s="1"/>
      <c r="AO662" s="1"/>
      <c r="AP662" s="1"/>
      <c r="AQ662" s="1"/>
    </row>
    <row r="663" customFormat="false" ht="11.25" hidden="false" customHeight="false" outlineLevel="0" collapsed="false">
      <c r="A663" s="1" t="n">
        <v>661</v>
      </c>
      <c r="B663" s="16"/>
      <c r="C663" s="8" t="n">
        <f aca="false">+[3]data1rev!A662</f>
        <v>21687.04</v>
      </c>
      <c r="D663" s="8" t="n">
        <f aca="false">+[3]data1rev!B662</f>
        <v>15575.226</v>
      </c>
      <c r="E663" s="8" t="n">
        <f aca="false">+[3]data1rev!C662</f>
        <v>13222.39</v>
      </c>
      <c r="F663" s="8" t="n">
        <f aca="false">+[3]data1rev!D662</f>
        <v>13061.89</v>
      </c>
      <c r="G663" s="8" t="n">
        <f aca="false">+[3]data1rev!E662</f>
        <v>13061.89</v>
      </c>
      <c r="H663" s="8" t="n">
        <f aca="false">+[3]data1rev!F662</f>
        <v>10821.156</v>
      </c>
      <c r="I663" s="8" t="n">
        <f aca="false">+[3]data1rev!G662</f>
        <v>10791.59</v>
      </c>
      <c r="J663" s="8" t="n">
        <f aca="false">+[3]data1rev!H662</f>
        <v>10791.59</v>
      </c>
      <c r="K663" s="8" t="n">
        <f aca="false">+[3]data1rev!I662</f>
        <v>10791.59</v>
      </c>
      <c r="L663" s="8" t="n">
        <f aca="false">+[3]data1rev!J662</f>
        <v>10821.156</v>
      </c>
      <c r="M663" s="8" t="n">
        <f aca="false">+[3]data1rev!K662</f>
        <v>10791.59</v>
      </c>
      <c r="N663" s="8" t="n">
        <f aca="false">+[3]data1rev!L662</f>
        <v>10791.59</v>
      </c>
      <c r="O663" s="8" t="n">
        <f aca="false">+[3]data1rev!M662</f>
        <v>10275.62</v>
      </c>
      <c r="P663" s="8" t="n">
        <f aca="false">+[3]data1rev!N662</f>
        <v>10129.416</v>
      </c>
      <c r="Q663" s="8" t="n">
        <f aca="false">+[3]data1rev!O662</f>
        <v>10101.74</v>
      </c>
      <c r="R663" s="8" t="n">
        <f aca="false">+[3]data1rev!P662</f>
        <v>0</v>
      </c>
      <c r="S663" s="8" t="n">
        <f aca="false">+[3]data1rev!Q662</f>
        <v>0</v>
      </c>
      <c r="T663" s="8" t="n">
        <f aca="false">+[3]data1rev!R662</f>
        <v>0</v>
      </c>
      <c r="U663" s="8" t="n">
        <f aca="false">+[3]data1rev!S662</f>
        <v>0</v>
      </c>
      <c r="V663" s="8" t="n">
        <f aca="false">+[3]data1rev!T662</f>
        <v>0</v>
      </c>
      <c r="W663" s="8" t="n">
        <f aca="false">+[3]data1rev!U662</f>
        <v>0</v>
      </c>
      <c r="X663" s="8" t="n">
        <f aca="false">+[3]data1rev!V662</f>
        <v>0</v>
      </c>
      <c r="Y663" s="8" t="n">
        <f aca="false">+[3]data1rev!W662</f>
        <v>0</v>
      </c>
      <c r="Z663" s="8" t="n">
        <f aca="false">+[3]data1rev!X662</f>
        <v>0</v>
      </c>
      <c r="AA663" s="8" t="n">
        <f aca="false">+[3]data1rev!Y662</f>
        <v>0</v>
      </c>
      <c r="AB663" s="9"/>
      <c r="AC663" s="9"/>
      <c r="AD663" s="9"/>
      <c r="AE663" s="9"/>
      <c r="AF663" s="9"/>
      <c r="AG663" s="9"/>
      <c r="AH663" s="9"/>
      <c r="AI663" s="9"/>
      <c r="AJ663" s="9"/>
      <c r="AK663" s="1"/>
      <c r="AL663" s="1" t="e">
        <f aca="false">SUMPRODUCT(B663:AJ663,PVCapPrice)</f>
        <v>#DIV/0!</v>
      </c>
      <c r="AM663" s="1"/>
      <c r="AN663" s="1"/>
      <c r="AO663" s="1"/>
      <c r="AP663" s="1"/>
      <c r="AQ663" s="1"/>
    </row>
    <row r="664" customFormat="false" ht="11.25" hidden="false" customHeight="false" outlineLevel="0" collapsed="false">
      <c r="A664" s="1" t="n">
        <v>662</v>
      </c>
      <c r="B664" s="16"/>
      <c r="C664" s="8" t="n">
        <f aca="false">+[3]data1rev!A663</f>
        <v>21687.04</v>
      </c>
      <c r="D664" s="8" t="n">
        <f aca="false">+[3]data1rev!B663</f>
        <v>15575.226</v>
      </c>
      <c r="E664" s="8" t="n">
        <f aca="false">+[3]data1rev!C663</f>
        <v>13222.39</v>
      </c>
      <c r="F664" s="8" t="n">
        <f aca="false">+[3]data1rev!D663</f>
        <v>13061.89</v>
      </c>
      <c r="G664" s="8" t="n">
        <f aca="false">+[3]data1rev!E663</f>
        <v>13061.89</v>
      </c>
      <c r="H664" s="8" t="n">
        <f aca="false">+[3]data1rev!F663</f>
        <v>10821.156</v>
      </c>
      <c r="I664" s="8" t="n">
        <f aca="false">+[3]data1rev!G663</f>
        <v>10791.59</v>
      </c>
      <c r="J664" s="8" t="n">
        <f aca="false">+[3]data1rev!H663</f>
        <v>10791.59</v>
      </c>
      <c r="K664" s="8" t="n">
        <f aca="false">+[3]data1rev!I663</f>
        <v>10791.59</v>
      </c>
      <c r="L664" s="8" t="n">
        <f aca="false">+[3]data1rev!J663</f>
        <v>10821.156</v>
      </c>
      <c r="M664" s="8" t="n">
        <f aca="false">+[3]data1rev!K663</f>
        <v>10791.59</v>
      </c>
      <c r="N664" s="8" t="n">
        <f aca="false">+[3]data1rev!L663</f>
        <v>10791.59</v>
      </c>
      <c r="O664" s="8" t="n">
        <f aca="false">+[3]data1rev!M663</f>
        <v>10275.62</v>
      </c>
      <c r="P664" s="8" t="n">
        <f aca="false">+[3]data1rev!N663</f>
        <v>10129.416</v>
      </c>
      <c r="Q664" s="8" t="n">
        <f aca="false">+[3]data1rev!O663</f>
        <v>10101.74</v>
      </c>
      <c r="R664" s="8" t="n">
        <f aca="false">+[3]data1rev!P663</f>
        <v>0</v>
      </c>
      <c r="S664" s="8" t="n">
        <f aca="false">+[3]data1rev!Q663</f>
        <v>0</v>
      </c>
      <c r="T664" s="8" t="n">
        <f aca="false">+[3]data1rev!R663</f>
        <v>0</v>
      </c>
      <c r="U664" s="8" t="n">
        <f aca="false">+[3]data1rev!S663</f>
        <v>0</v>
      </c>
      <c r="V664" s="8" t="n">
        <f aca="false">+[3]data1rev!T663</f>
        <v>0</v>
      </c>
      <c r="W664" s="8" t="n">
        <f aca="false">+[3]data1rev!U663</f>
        <v>0</v>
      </c>
      <c r="X664" s="8" t="n">
        <f aca="false">+[3]data1rev!V663</f>
        <v>0</v>
      </c>
      <c r="Y664" s="8" t="n">
        <f aca="false">+[3]data1rev!W663</f>
        <v>0</v>
      </c>
      <c r="Z664" s="8" t="n">
        <f aca="false">+[3]data1rev!X663</f>
        <v>0</v>
      </c>
      <c r="AA664" s="8" t="n">
        <f aca="false">+[3]data1rev!Y663</f>
        <v>0</v>
      </c>
      <c r="AB664" s="9"/>
      <c r="AC664" s="9"/>
      <c r="AD664" s="9"/>
      <c r="AE664" s="9"/>
      <c r="AF664" s="9"/>
      <c r="AG664" s="9"/>
      <c r="AH664" s="9"/>
      <c r="AI664" s="9"/>
      <c r="AJ664" s="9"/>
      <c r="AK664" s="1"/>
      <c r="AL664" s="1" t="e">
        <f aca="false">SUMPRODUCT(B664:AJ664,PVCapPrice)</f>
        <v>#DIV/0!</v>
      </c>
      <c r="AM664" s="1"/>
      <c r="AN664" s="1"/>
      <c r="AO664" s="1"/>
      <c r="AP664" s="1"/>
      <c r="AQ664" s="1"/>
    </row>
    <row r="665" customFormat="false" ht="11.25" hidden="false" customHeight="false" outlineLevel="0" collapsed="false">
      <c r="A665" s="1" t="n">
        <v>663</v>
      </c>
      <c r="B665" s="16"/>
      <c r="C665" s="8" t="n">
        <f aca="false">+[3]data1rev!A664</f>
        <v>21687.04</v>
      </c>
      <c r="D665" s="8" t="n">
        <f aca="false">+[3]data1rev!B664</f>
        <v>15575.226</v>
      </c>
      <c r="E665" s="8" t="n">
        <f aca="false">+[3]data1rev!C664</f>
        <v>13222.39</v>
      </c>
      <c r="F665" s="8" t="n">
        <f aca="false">+[3]data1rev!D664</f>
        <v>13061.89</v>
      </c>
      <c r="G665" s="8" t="n">
        <f aca="false">+[3]data1rev!E664</f>
        <v>13061.89</v>
      </c>
      <c r="H665" s="8" t="n">
        <f aca="false">+[3]data1rev!F664</f>
        <v>10821.156</v>
      </c>
      <c r="I665" s="8" t="n">
        <f aca="false">+[3]data1rev!G664</f>
        <v>10791.59</v>
      </c>
      <c r="J665" s="8" t="n">
        <f aca="false">+[3]data1rev!H664</f>
        <v>10791.59</v>
      </c>
      <c r="K665" s="8" t="n">
        <f aca="false">+[3]data1rev!I664</f>
        <v>10791.59</v>
      </c>
      <c r="L665" s="8" t="n">
        <f aca="false">+[3]data1rev!J664</f>
        <v>10821.156</v>
      </c>
      <c r="M665" s="8" t="n">
        <f aca="false">+[3]data1rev!K664</f>
        <v>10791.59</v>
      </c>
      <c r="N665" s="8" t="n">
        <f aca="false">+[3]data1rev!L664</f>
        <v>10791.59</v>
      </c>
      <c r="O665" s="8" t="n">
        <f aca="false">+[3]data1rev!M664</f>
        <v>10275.62</v>
      </c>
      <c r="P665" s="8" t="n">
        <f aca="false">+[3]data1rev!N664</f>
        <v>10129.416</v>
      </c>
      <c r="Q665" s="8" t="n">
        <f aca="false">+[3]data1rev!O664</f>
        <v>10101.74</v>
      </c>
      <c r="R665" s="8" t="n">
        <f aca="false">+[3]data1rev!P664</f>
        <v>0</v>
      </c>
      <c r="S665" s="8" t="n">
        <f aca="false">+[3]data1rev!Q664</f>
        <v>0</v>
      </c>
      <c r="T665" s="8" t="n">
        <f aca="false">+[3]data1rev!R664</f>
        <v>0</v>
      </c>
      <c r="U665" s="8" t="n">
        <f aca="false">+[3]data1rev!S664</f>
        <v>0</v>
      </c>
      <c r="V665" s="8" t="n">
        <f aca="false">+[3]data1rev!T664</f>
        <v>0</v>
      </c>
      <c r="W665" s="8" t="n">
        <f aca="false">+[3]data1rev!U664</f>
        <v>0</v>
      </c>
      <c r="X665" s="8" t="n">
        <f aca="false">+[3]data1rev!V664</f>
        <v>0</v>
      </c>
      <c r="Y665" s="8" t="n">
        <f aca="false">+[3]data1rev!W664</f>
        <v>0</v>
      </c>
      <c r="Z665" s="8" t="n">
        <f aca="false">+[3]data1rev!X664</f>
        <v>0</v>
      </c>
      <c r="AA665" s="8" t="n">
        <f aca="false">+[3]data1rev!Y664</f>
        <v>0</v>
      </c>
      <c r="AB665" s="9"/>
      <c r="AC665" s="9"/>
      <c r="AD665" s="9"/>
      <c r="AE665" s="9"/>
      <c r="AF665" s="9"/>
      <c r="AG665" s="9"/>
      <c r="AH665" s="9"/>
      <c r="AI665" s="9"/>
      <c r="AJ665" s="9"/>
      <c r="AK665" s="1"/>
      <c r="AL665" s="1" t="e">
        <f aca="false">SUMPRODUCT(B665:AJ665,PVCapPrice)</f>
        <v>#DIV/0!</v>
      </c>
      <c r="AM665" s="1"/>
      <c r="AN665" s="1"/>
      <c r="AO665" s="1"/>
      <c r="AP665" s="1"/>
      <c r="AQ665" s="1"/>
    </row>
    <row r="666" customFormat="false" ht="11.25" hidden="false" customHeight="false" outlineLevel="0" collapsed="false">
      <c r="A666" s="1" t="n">
        <v>664</v>
      </c>
      <c r="B666" s="16"/>
      <c r="C666" s="8" t="n">
        <f aca="false">+[3]data1rev!A665</f>
        <v>21687.04</v>
      </c>
      <c r="D666" s="8" t="n">
        <f aca="false">+[3]data1rev!B665</f>
        <v>15575.226</v>
      </c>
      <c r="E666" s="8" t="n">
        <f aca="false">+[3]data1rev!C665</f>
        <v>13222.39</v>
      </c>
      <c r="F666" s="8" t="n">
        <f aca="false">+[3]data1rev!D665</f>
        <v>13061.89</v>
      </c>
      <c r="G666" s="8" t="n">
        <f aca="false">+[3]data1rev!E665</f>
        <v>13061.89</v>
      </c>
      <c r="H666" s="8" t="n">
        <f aca="false">+[3]data1rev!F665</f>
        <v>10821.156</v>
      </c>
      <c r="I666" s="8" t="n">
        <f aca="false">+[3]data1rev!G665</f>
        <v>10791.59</v>
      </c>
      <c r="J666" s="8" t="n">
        <f aca="false">+[3]data1rev!H665</f>
        <v>10791.59</v>
      </c>
      <c r="K666" s="8" t="n">
        <f aca="false">+[3]data1rev!I665</f>
        <v>10791.59</v>
      </c>
      <c r="L666" s="8" t="n">
        <f aca="false">+[3]data1rev!J665</f>
        <v>10821.156</v>
      </c>
      <c r="M666" s="8" t="n">
        <f aca="false">+[3]data1rev!K665</f>
        <v>10791.59</v>
      </c>
      <c r="N666" s="8" t="n">
        <f aca="false">+[3]data1rev!L665</f>
        <v>10791.59</v>
      </c>
      <c r="O666" s="8" t="n">
        <f aca="false">+[3]data1rev!M665</f>
        <v>10275.62</v>
      </c>
      <c r="P666" s="8" t="n">
        <f aca="false">+[3]data1rev!N665</f>
        <v>10129.416</v>
      </c>
      <c r="Q666" s="8" t="n">
        <f aca="false">+[3]data1rev!O665</f>
        <v>10101.74</v>
      </c>
      <c r="R666" s="8" t="n">
        <f aca="false">+[3]data1rev!P665</f>
        <v>0</v>
      </c>
      <c r="S666" s="8" t="n">
        <f aca="false">+[3]data1rev!Q665</f>
        <v>0</v>
      </c>
      <c r="T666" s="8" t="n">
        <f aca="false">+[3]data1rev!R665</f>
        <v>0</v>
      </c>
      <c r="U666" s="8" t="n">
        <f aca="false">+[3]data1rev!S665</f>
        <v>0</v>
      </c>
      <c r="V666" s="8" t="n">
        <f aca="false">+[3]data1rev!T665</f>
        <v>0</v>
      </c>
      <c r="W666" s="8" t="n">
        <f aca="false">+[3]data1rev!U665</f>
        <v>0</v>
      </c>
      <c r="X666" s="8" t="n">
        <f aca="false">+[3]data1rev!V665</f>
        <v>0</v>
      </c>
      <c r="Y666" s="8" t="n">
        <f aca="false">+[3]data1rev!W665</f>
        <v>0</v>
      </c>
      <c r="Z666" s="8" t="n">
        <f aca="false">+[3]data1rev!X665</f>
        <v>0</v>
      </c>
      <c r="AA666" s="8" t="n">
        <f aca="false">+[3]data1rev!Y665</f>
        <v>0</v>
      </c>
      <c r="AB666" s="9"/>
      <c r="AC666" s="9"/>
      <c r="AD666" s="9"/>
      <c r="AE666" s="9"/>
      <c r="AF666" s="9"/>
      <c r="AG666" s="9"/>
      <c r="AH666" s="9"/>
      <c r="AI666" s="9"/>
      <c r="AJ666" s="9"/>
      <c r="AK666" s="1"/>
      <c r="AL666" s="1" t="e">
        <f aca="false">SUMPRODUCT(B666:AJ666,PVCapPrice)</f>
        <v>#DIV/0!</v>
      </c>
      <c r="AM666" s="1"/>
      <c r="AN666" s="1"/>
      <c r="AO666" s="1"/>
      <c r="AP666" s="1"/>
      <c r="AQ666" s="1"/>
    </row>
    <row r="667" customFormat="false" ht="11.25" hidden="false" customHeight="false" outlineLevel="0" collapsed="false">
      <c r="A667" s="1" t="n">
        <v>665</v>
      </c>
      <c r="B667" s="16"/>
      <c r="C667" s="8" t="n">
        <f aca="false">+[3]data1rev!A666</f>
        <v>21687.04</v>
      </c>
      <c r="D667" s="8" t="n">
        <f aca="false">+[3]data1rev!B666</f>
        <v>15575.226</v>
      </c>
      <c r="E667" s="8" t="n">
        <f aca="false">+[3]data1rev!C666</f>
        <v>13222.39</v>
      </c>
      <c r="F667" s="8" t="n">
        <f aca="false">+[3]data1rev!D666</f>
        <v>13061.89</v>
      </c>
      <c r="G667" s="8" t="n">
        <f aca="false">+[3]data1rev!E666</f>
        <v>13061.89</v>
      </c>
      <c r="H667" s="8" t="n">
        <f aca="false">+[3]data1rev!F666</f>
        <v>10821.156</v>
      </c>
      <c r="I667" s="8" t="n">
        <f aca="false">+[3]data1rev!G666</f>
        <v>10791.59</v>
      </c>
      <c r="J667" s="8" t="n">
        <f aca="false">+[3]data1rev!H666</f>
        <v>10791.59</v>
      </c>
      <c r="K667" s="8" t="n">
        <f aca="false">+[3]data1rev!I666</f>
        <v>10791.59</v>
      </c>
      <c r="L667" s="8" t="n">
        <f aca="false">+[3]data1rev!J666</f>
        <v>10821.156</v>
      </c>
      <c r="M667" s="8" t="n">
        <f aca="false">+[3]data1rev!K666</f>
        <v>10791.59</v>
      </c>
      <c r="N667" s="8" t="n">
        <f aca="false">+[3]data1rev!L666</f>
        <v>10791.59</v>
      </c>
      <c r="O667" s="8" t="n">
        <f aca="false">+[3]data1rev!M666</f>
        <v>10275.62</v>
      </c>
      <c r="P667" s="8" t="n">
        <f aca="false">+[3]data1rev!N666</f>
        <v>10129.416</v>
      </c>
      <c r="Q667" s="8" t="n">
        <f aca="false">+[3]data1rev!O666</f>
        <v>10101.74</v>
      </c>
      <c r="R667" s="8" t="n">
        <f aca="false">+[3]data1rev!P666</f>
        <v>0</v>
      </c>
      <c r="S667" s="8" t="n">
        <f aca="false">+[3]data1rev!Q666</f>
        <v>0</v>
      </c>
      <c r="T667" s="8" t="n">
        <f aca="false">+[3]data1rev!R666</f>
        <v>0</v>
      </c>
      <c r="U667" s="8" t="n">
        <f aca="false">+[3]data1rev!S666</f>
        <v>0</v>
      </c>
      <c r="V667" s="8" t="n">
        <f aca="false">+[3]data1rev!T666</f>
        <v>0</v>
      </c>
      <c r="W667" s="8" t="n">
        <f aca="false">+[3]data1rev!U666</f>
        <v>0</v>
      </c>
      <c r="X667" s="8" t="n">
        <f aca="false">+[3]data1rev!V666</f>
        <v>0</v>
      </c>
      <c r="Y667" s="8" t="n">
        <f aca="false">+[3]data1rev!W666</f>
        <v>0</v>
      </c>
      <c r="Z667" s="8" t="n">
        <f aca="false">+[3]data1rev!X666</f>
        <v>0</v>
      </c>
      <c r="AA667" s="8" t="n">
        <f aca="false">+[3]data1rev!Y666</f>
        <v>0</v>
      </c>
      <c r="AB667" s="9"/>
      <c r="AC667" s="9"/>
      <c r="AD667" s="9"/>
      <c r="AE667" s="9"/>
      <c r="AF667" s="9"/>
      <c r="AG667" s="9"/>
      <c r="AH667" s="9"/>
      <c r="AI667" s="9"/>
      <c r="AJ667" s="9"/>
      <c r="AK667" s="1"/>
      <c r="AL667" s="1" t="e">
        <f aca="false">SUMPRODUCT(B667:AJ667,PVCapPrice)</f>
        <v>#DIV/0!</v>
      </c>
      <c r="AM667" s="1"/>
      <c r="AN667" s="1"/>
      <c r="AO667" s="1"/>
      <c r="AP667" s="1"/>
      <c r="AQ667" s="1"/>
    </row>
    <row r="668" customFormat="false" ht="11.25" hidden="false" customHeight="false" outlineLevel="0" collapsed="false">
      <c r="A668" s="1" t="n">
        <v>666</v>
      </c>
      <c r="B668" s="16"/>
      <c r="C668" s="8" t="n">
        <f aca="false">+[3]data1rev!A667</f>
        <v>21687.04</v>
      </c>
      <c r="D668" s="8" t="n">
        <f aca="false">+[3]data1rev!B667</f>
        <v>15575.226</v>
      </c>
      <c r="E668" s="8" t="n">
        <f aca="false">+[3]data1rev!C667</f>
        <v>13222.39</v>
      </c>
      <c r="F668" s="8" t="n">
        <f aca="false">+[3]data1rev!D667</f>
        <v>13061.89</v>
      </c>
      <c r="G668" s="8" t="n">
        <f aca="false">+[3]data1rev!E667</f>
        <v>13061.89</v>
      </c>
      <c r="H668" s="8" t="n">
        <f aca="false">+[3]data1rev!F667</f>
        <v>10821.156</v>
      </c>
      <c r="I668" s="8" t="n">
        <f aca="false">+[3]data1rev!G667</f>
        <v>10791.59</v>
      </c>
      <c r="J668" s="8" t="n">
        <f aca="false">+[3]data1rev!H667</f>
        <v>10791.59</v>
      </c>
      <c r="K668" s="8" t="n">
        <f aca="false">+[3]data1rev!I667</f>
        <v>10791.59</v>
      </c>
      <c r="L668" s="8" t="n">
        <f aca="false">+[3]data1rev!J667</f>
        <v>10821.156</v>
      </c>
      <c r="M668" s="8" t="n">
        <f aca="false">+[3]data1rev!K667</f>
        <v>10791.59</v>
      </c>
      <c r="N668" s="8" t="n">
        <f aca="false">+[3]data1rev!L667</f>
        <v>10791.59</v>
      </c>
      <c r="O668" s="8" t="n">
        <f aca="false">+[3]data1rev!M667</f>
        <v>10275.62</v>
      </c>
      <c r="P668" s="8" t="n">
        <f aca="false">+[3]data1rev!N667</f>
        <v>10129.416</v>
      </c>
      <c r="Q668" s="8" t="n">
        <f aca="false">+[3]data1rev!O667</f>
        <v>10101.74</v>
      </c>
      <c r="R668" s="8" t="n">
        <f aca="false">+[3]data1rev!P667</f>
        <v>0</v>
      </c>
      <c r="S668" s="8" t="n">
        <f aca="false">+[3]data1rev!Q667</f>
        <v>0</v>
      </c>
      <c r="T668" s="8" t="n">
        <f aca="false">+[3]data1rev!R667</f>
        <v>0</v>
      </c>
      <c r="U668" s="8" t="n">
        <f aca="false">+[3]data1rev!S667</f>
        <v>0</v>
      </c>
      <c r="V668" s="8" t="n">
        <f aca="false">+[3]data1rev!T667</f>
        <v>0</v>
      </c>
      <c r="W668" s="8" t="n">
        <f aca="false">+[3]data1rev!U667</f>
        <v>0</v>
      </c>
      <c r="X668" s="8" t="n">
        <f aca="false">+[3]data1rev!V667</f>
        <v>0</v>
      </c>
      <c r="Y668" s="8" t="n">
        <f aca="false">+[3]data1rev!W667</f>
        <v>0</v>
      </c>
      <c r="Z668" s="8" t="n">
        <f aca="false">+[3]data1rev!X667</f>
        <v>0</v>
      </c>
      <c r="AA668" s="8" t="n">
        <f aca="false">+[3]data1rev!Y667</f>
        <v>0</v>
      </c>
      <c r="AB668" s="9"/>
      <c r="AC668" s="9"/>
      <c r="AD668" s="9"/>
      <c r="AE668" s="9"/>
      <c r="AF668" s="9"/>
      <c r="AG668" s="9"/>
      <c r="AH668" s="9"/>
      <c r="AI668" s="9"/>
      <c r="AJ668" s="9"/>
      <c r="AK668" s="1"/>
      <c r="AL668" s="1" t="e">
        <f aca="false">SUMPRODUCT(B668:AJ668,PVCapPrice)</f>
        <v>#DIV/0!</v>
      </c>
      <c r="AM668" s="1"/>
      <c r="AN668" s="1"/>
      <c r="AO668" s="1"/>
      <c r="AP668" s="1"/>
      <c r="AQ668" s="1"/>
    </row>
    <row r="669" customFormat="false" ht="11.25" hidden="false" customHeight="false" outlineLevel="0" collapsed="false">
      <c r="A669" s="1" t="n">
        <v>667</v>
      </c>
      <c r="B669" s="16"/>
      <c r="C669" s="8" t="n">
        <f aca="false">+[3]data1rev!A668</f>
        <v>21687.04</v>
      </c>
      <c r="D669" s="8" t="n">
        <f aca="false">+[3]data1rev!B668</f>
        <v>15575.226</v>
      </c>
      <c r="E669" s="8" t="n">
        <f aca="false">+[3]data1rev!C668</f>
        <v>13222.39</v>
      </c>
      <c r="F669" s="8" t="n">
        <f aca="false">+[3]data1rev!D668</f>
        <v>13061.89</v>
      </c>
      <c r="G669" s="8" t="n">
        <f aca="false">+[3]data1rev!E668</f>
        <v>13061.89</v>
      </c>
      <c r="H669" s="8" t="n">
        <f aca="false">+[3]data1rev!F668</f>
        <v>10821.156</v>
      </c>
      <c r="I669" s="8" t="n">
        <f aca="false">+[3]data1rev!G668</f>
        <v>10791.59</v>
      </c>
      <c r="J669" s="8" t="n">
        <f aca="false">+[3]data1rev!H668</f>
        <v>10791.59</v>
      </c>
      <c r="K669" s="8" t="n">
        <f aca="false">+[3]data1rev!I668</f>
        <v>10791.59</v>
      </c>
      <c r="L669" s="8" t="n">
        <f aca="false">+[3]data1rev!J668</f>
        <v>10821.156</v>
      </c>
      <c r="M669" s="8" t="n">
        <f aca="false">+[3]data1rev!K668</f>
        <v>10791.59</v>
      </c>
      <c r="N669" s="8" t="n">
        <f aca="false">+[3]data1rev!L668</f>
        <v>10791.59</v>
      </c>
      <c r="O669" s="8" t="n">
        <f aca="false">+[3]data1rev!M668</f>
        <v>10275.62</v>
      </c>
      <c r="P669" s="8" t="n">
        <f aca="false">+[3]data1rev!N668</f>
        <v>10129.416</v>
      </c>
      <c r="Q669" s="8" t="n">
        <f aca="false">+[3]data1rev!O668</f>
        <v>10101.74</v>
      </c>
      <c r="R669" s="8" t="n">
        <f aca="false">+[3]data1rev!P668</f>
        <v>0</v>
      </c>
      <c r="S669" s="8" t="n">
        <f aca="false">+[3]data1rev!Q668</f>
        <v>0</v>
      </c>
      <c r="T669" s="8" t="n">
        <f aca="false">+[3]data1rev!R668</f>
        <v>0</v>
      </c>
      <c r="U669" s="8" t="n">
        <f aca="false">+[3]data1rev!S668</f>
        <v>0</v>
      </c>
      <c r="V669" s="8" t="n">
        <f aca="false">+[3]data1rev!T668</f>
        <v>0</v>
      </c>
      <c r="W669" s="8" t="n">
        <f aca="false">+[3]data1rev!U668</f>
        <v>0</v>
      </c>
      <c r="X669" s="8" t="n">
        <f aca="false">+[3]data1rev!V668</f>
        <v>0</v>
      </c>
      <c r="Y669" s="8" t="n">
        <f aca="false">+[3]data1rev!W668</f>
        <v>0</v>
      </c>
      <c r="Z669" s="8" t="n">
        <f aca="false">+[3]data1rev!X668</f>
        <v>0</v>
      </c>
      <c r="AA669" s="8" t="n">
        <f aca="false">+[3]data1rev!Y668</f>
        <v>0</v>
      </c>
      <c r="AB669" s="9"/>
      <c r="AC669" s="9"/>
      <c r="AD669" s="9"/>
      <c r="AE669" s="9"/>
      <c r="AF669" s="9"/>
      <c r="AG669" s="9"/>
      <c r="AH669" s="9"/>
      <c r="AI669" s="9"/>
      <c r="AJ669" s="9"/>
      <c r="AK669" s="1"/>
      <c r="AL669" s="1" t="e">
        <f aca="false">SUMPRODUCT(B669:AJ669,PVCapPrice)</f>
        <v>#DIV/0!</v>
      </c>
      <c r="AM669" s="1"/>
      <c r="AN669" s="1"/>
      <c r="AO669" s="1"/>
      <c r="AP669" s="1"/>
      <c r="AQ669" s="1"/>
    </row>
    <row r="670" customFormat="false" ht="11.25" hidden="false" customHeight="false" outlineLevel="0" collapsed="false">
      <c r="A670" s="1" t="n">
        <v>668</v>
      </c>
      <c r="B670" s="16"/>
      <c r="C670" s="8" t="n">
        <f aca="false">+[3]data1rev!A669</f>
        <v>21687.04</v>
      </c>
      <c r="D670" s="8" t="n">
        <f aca="false">+[3]data1rev!B669</f>
        <v>15575.226</v>
      </c>
      <c r="E670" s="8" t="n">
        <f aca="false">+[3]data1rev!C669</f>
        <v>13222.39</v>
      </c>
      <c r="F670" s="8" t="n">
        <f aca="false">+[3]data1rev!D669</f>
        <v>13061.89</v>
      </c>
      <c r="G670" s="8" t="n">
        <f aca="false">+[3]data1rev!E669</f>
        <v>13061.89</v>
      </c>
      <c r="H670" s="8" t="n">
        <f aca="false">+[3]data1rev!F669</f>
        <v>10821.156</v>
      </c>
      <c r="I670" s="8" t="n">
        <f aca="false">+[3]data1rev!G669</f>
        <v>10791.59</v>
      </c>
      <c r="J670" s="8" t="n">
        <f aca="false">+[3]data1rev!H669</f>
        <v>10791.59</v>
      </c>
      <c r="K670" s="8" t="n">
        <f aca="false">+[3]data1rev!I669</f>
        <v>10791.59</v>
      </c>
      <c r="L670" s="8" t="n">
        <f aca="false">+[3]data1rev!J669</f>
        <v>10821.156</v>
      </c>
      <c r="M670" s="8" t="n">
        <f aca="false">+[3]data1rev!K669</f>
        <v>10791.59</v>
      </c>
      <c r="N670" s="8" t="n">
        <f aca="false">+[3]data1rev!L669</f>
        <v>10791.59</v>
      </c>
      <c r="O670" s="8" t="n">
        <f aca="false">+[3]data1rev!M669</f>
        <v>10275.62</v>
      </c>
      <c r="P670" s="8" t="n">
        <f aca="false">+[3]data1rev!N669</f>
        <v>10129.416</v>
      </c>
      <c r="Q670" s="8" t="n">
        <f aca="false">+[3]data1rev!O669</f>
        <v>10101.74</v>
      </c>
      <c r="R670" s="8" t="n">
        <f aca="false">+[3]data1rev!P669</f>
        <v>0</v>
      </c>
      <c r="S670" s="8" t="n">
        <f aca="false">+[3]data1rev!Q669</f>
        <v>0</v>
      </c>
      <c r="T670" s="8" t="n">
        <f aca="false">+[3]data1rev!R669</f>
        <v>0</v>
      </c>
      <c r="U670" s="8" t="n">
        <f aca="false">+[3]data1rev!S669</f>
        <v>0</v>
      </c>
      <c r="V670" s="8" t="n">
        <f aca="false">+[3]data1rev!T669</f>
        <v>0</v>
      </c>
      <c r="W670" s="8" t="n">
        <f aca="false">+[3]data1rev!U669</f>
        <v>0</v>
      </c>
      <c r="X670" s="8" t="n">
        <f aca="false">+[3]data1rev!V669</f>
        <v>0</v>
      </c>
      <c r="Y670" s="8" t="n">
        <f aca="false">+[3]data1rev!W669</f>
        <v>0</v>
      </c>
      <c r="Z670" s="8" t="n">
        <f aca="false">+[3]data1rev!X669</f>
        <v>0</v>
      </c>
      <c r="AA670" s="8" t="n">
        <f aca="false">+[3]data1rev!Y669</f>
        <v>0</v>
      </c>
      <c r="AB670" s="9"/>
      <c r="AC670" s="9"/>
      <c r="AD670" s="9"/>
      <c r="AE670" s="9"/>
      <c r="AF670" s="9"/>
      <c r="AG670" s="9"/>
      <c r="AH670" s="9"/>
      <c r="AI670" s="9"/>
      <c r="AJ670" s="9"/>
      <c r="AK670" s="1"/>
      <c r="AL670" s="1" t="e">
        <f aca="false">SUMPRODUCT(B670:AJ670,PVCapPrice)</f>
        <v>#DIV/0!</v>
      </c>
      <c r="AM670" s="1"/>
      <c r="AN670" s="1"/>
      <c r="AO670" s="1"/>
      <c r="AP670" s="1"/>
      <c r="AQ670" s="1"/>
    </row>
    <row r="671" customFormat="false" ht="11.25" hidden="false" customHeight="false" outlineLevel="0" collapsed="false">
      <c r="A671" s="1" t="n">
        <v>669</v>
      </c>
      <c r="B671" s="16"/>
      <c r="C671" s="8" t="n">
        <f aca="false">+[3]data1rev!A670</f>
        <v>21687.04</v>
      </c>
      <c r="D671" s="8" t="n">
        <f aca="false">+[3]data1rev!B670</f>
        <v>15575.226</v>
      </c>
      <c r="E671" s="8" t="n">
        <f aca="false">+[3]data1rev!C670</f>
        <v>13222.39</v>
      </c>
      <c r="F671" s="8" t="n">
        <f aca="false">+[3]data1rev!D670</f>
        <v>13061.89</v>
      </c>
      <c r="G671" s="8" t="n">
        <f aca="false">+[3]data1rev!E670</f>
        <v>13061.89</v>
      </c>
      <c r="H671" s="8" t="n">
        <f aca="false">+[3]data1rev!F670</f>
        <v>10821.156</v>
      </c>
      <c r="I671" s="8" t="n">
        <f aca="false">+[3]data1rev!G670</f>
        <v>10791.59</v>
      </c>
      <c r="J671" s="8" t="n">
        <f aca="false">+[3]data1rev!H670</f>
        <v>10791.59</v>
      </c>
      <c r="K671" s="8" t="n">
        <f aca="false">+[3]data1rev!I670</f>
        <v>10791.59</v>
      </c>
      <c r="L671" s="8" t="n">
        <f aca="false">+[3]data1rev!J670</f>
        <v>10821.156</v>
      </c>
      <c r="M671" s="8" t="n">
        <f aca="false">+[3]data1rev!K670</f>
        <v>10791.59</v>
      </c>
      <c r="N671" s="8" t="n">
        <f aca="false">+[3]data1rev!L670</f>
        <v>10791.59</v>
      </c>
      <c r="O671" s="8" t="n">
        <f aca="false">+[3]data1rev!M670</f>
        <v>10275.62</v>
      </c>
      <c r="P671" s="8" t="n">
        <f aca="false">+[3]data1rev!N670</f>
        <v>10129.416</v>
      </c>
      <c r="Q671" s="8" t="n">
        <f aca="false">+[3]data1rev!O670</f>
        <v>10101.74</v>
      </c>
      <c r="R671" s="8" t="n">
        <f aca="false">+[3]data1rev!P670</f>
        <v>0</v>
      </c>
      <c r="S671" s="8" t="n">
        <f aca="false">+[3]data1rev!Q670</f>
        <v>0</v>
      </c>
      <c r="T671" s="8" t="n">
        <f aca="false">+[3]data1rev!R670</f>
        <v>0</v>
      </c>
      <c r="U671" s="8" t="n">
        <f aca="false">+[3]data1rev!S670</f>
        <v>0</v>
      </c>
      <c r="V671" s="8" t="n">
        <f aca="false">+[3]data1rev!T670</f>
        <v>0</v>
      </c>
      <c r="W671" s="8" t="n">
        <f aca="false">+[3]data1rev!U670</f>
        <v>0</v>
      </c>
      <c r="X671" s="8" t="n">
        <f aca="false">+[3]data1rev!V670</f>
        <v>0</v>
      </c>
      <c r="Y671" s="8" t="n">
        <f aca="false">+[3]data1rev!W670</f>
        <v>0</v>
      </c>
      <c r="Z671" s="8" t="n">
        <f aca="false">+[3]data1rev!X670</f>
        <v>0</v>
      </c>
      <c r="AA671" s="8" t="n">
        <f aca="false">+[3]data1rev!Y670</f>
        <v>0</v>
      </c>
      <c r="AB671" s="9"/>
      <c r="AC671" s="9"/>
      <c r="AD671" s="9"/>
      <c r="AE671" s="9"/>
      <c r="AF671" s="9"/>
      <c r="AG671" s="9"/>
      <c r="AH671" s="9"/>
      <c r="AI671" s="9"/>
      <c r="AJ671" s="9"/>
      <c r="AK671" s="1"/>
      <c r="AL671" s="1" t="e">
        <f aca="false">SUMPRODUCT(B671:AJ671,PVCapPrice)</f>
        <v>#DIV/0!</v>
      </c>
      <c r="AM671" s="1"/>
      <c r="AN671" s="1"/>
      <c r="AO671" s="1"/>
      <c r="AP671" s="1"/>
      <c r="AQ671" s="1"/>
    </row>
    <row r="672" customFormat="false" ht="11.25" hidden="false" customHeight="false" outlineLevel="0" collapsed="false">
      <c r="A672" s="1" t="n">
        <v>670</v>
      </c>
      <c r="B672" s="16"/>
      <c r="C672" s="8" t="n">
        <f aca="false">+[3]data1rev!A671</f>
        <v>21687.04</v>
      </c>
      <c r="D672" s="8" t="n">
        <f aca="false">+[3]data1rev!B671</f>
        <v>15575.226</v>
      </c>
      <c r="E672" s="8" t="n">
        <f aca="false">+[3]data1rev!C671</f>
        <v>13222.39</v>
      </c>
      <c r="F672" s="8" t="n">
        <f aca="false">+[3]data1rev!D671</f>
        <v>13061.89</v>
      </c>
      <c r="G672" s="8" t="n">
        <f aca="false">+[3]data1rev!E671</f>
        <v>13061.89</v>
      </c>
      <c r="H672" s="8" t="n">
        <f aca="false">+[3]data1rev!F671</f>
        <v>10821.156</v>
      </c>
      <c r="I672" s="8" t="n">
        <f aca="false">+[3]data1rev!G671</f>
        <v>10791.59</v>
      </c>
      <c r="J672" s="8" t="n">
        <f aca="false">+[3]data1rev!H671</f>
        <v>10791.59</v>
      </c>
      <c r="K672" s="8" t="n">
        <f aca="false">+[3]data1rev!I671</f>
        <v>10791.59</v>
      </c>
      <c r="L672" s="8" t="n">
        <f aca="false">+[3]data1rev!J671</f>
        <v>10821.156</v>
      </c>
      <c r="M672" s="8" t="n">
        <f aca="false">+[3]data1rev!K671</f>
        <v>10791.59</v>
      </c>
      <c r="N672" s="8" t="n">
        <f aca="false">+[3]data1rev!L671</f>
        <v>10791.59</v>
      </c>
      <c r="O672" s="8" t="n">
        <f aca="false">+[3]data1rev!M671</f>
        <v>10275.62</v>
      </c>
      <c r="P672" s="8" t="n">
        <f aca="false">+[3]data1rev!N671</f>
        <v>10129.416</v>
      </c>
      <c r="Q672" s="8" t="n">
        <f aca="false">+[3]data1rev!O671</f>
        <v>10101.74</v>
      </c>
      <c r="R672" s="8" t="n">
        <f aca="false">+[3]data1rev!P671</f>
        <v>0</v>
      </c>
      <c r="S672" s="8" t="n">
        <f aca="false">+[3]data1rev!Q671</f>
        <v>0</v>
      </c>
      <c r="T672" s="8" t="n">
        <f aca="false">+[3]data1rev!R671</f>
        <v>0</v>
      </c>
      <c r="U672" s="8" t="n">
        <f aca="false">+[3]data1rev!S671</f>
        <v>0</v>
      </c>
      <c r="V672" s="8" t="n">
        <f aca="false">+[3]data1rev!T671</f>
        <v>0</v>
      </c>
      <c r="W672" s="8" t="n">
        <f aca="false">+[3]data1rev!U671</f>
        <v>0</v>
      </c>
      <c r="X672" s="8" t="n">
        <f aca="false">+[3]data1rev!V671</f>
        <v>0</v>
      </c>
      <c r="Y672" s="8" t="n">
        <f aca="false">+[3]data1rev!W671</f>
        <v>0</v>
      </c>
      <c r="Z672" s="8" t="n">
        <f aca="false">+[3]data1rev!X671</f>
        <v>0</v>
      </c>
      <c r="AA672" s="8" t="n">
        <f aca="false">+[3]data1rev!Y671</f>
        <v>0</v>
      </c>
      <c r="AB672" s="9"/>
      <c r="AC672" s="9"/>
      <c r="AD672" s="9"/>
      <c r="AE672" s="9"/>
      <c r="AF672" s="9"/>
      <c r="AG672" s="9"/>
      <c r="AH672" s="9"/>
      <c r="AI672" s="9"/>
      <c r="AJ672" s="9"/>
      <c r="AK672" s="1"/>
      <c r="AL672" s="1" t="e">
        <f aca="false">SUMPRODUCT(B672:AJ672,PVCapPrice)</f>
        <v>#DIV/0!</v>
      </c>
      <c r="AM672" s="1"/>
      <c r="AN672" s="1"/>
      <c r="AO672" s="1"/>
      <c r="AP672" s="1"/>
      <c r="AQ672" s="1"/>
    </row>
    <row r="673" customFormat="false" ht="11.25" hidden="false" customHeight="false" outlineLevel="0" collapsed="false">
      <c r="A673" s="1" t="n">
        <v>671</v>
      </c>
      <c r="B673" s="16"/>
      <c r="C673" s="8" t="n">
        <f aca="false">+[3]data1rev!A672</f>
        <v>21687.04</v>
      </c>
      <c r="D673" s="8" t="n">
        <f aca="false">+[3]data1rev!B672</f>
        <v>15575.226</v>
      </c>
      <c r="E673" s="8" t="n">
        <f aca="false">+[3]data1rev!C672</f>
        <v>13222.39</v>
      </c>
      <c r="F673" s="8" t="n">
        <f aca="false">+[3]data1rev!D672</f>
        <v>13061.89</v>
      </c>
      <c r="G673" s="8" t="n">
        <f aca="false">+[3]data1rev!E672</f>
        <v>13061.89</v>
      </c>
      <c r="H673" s="8" t="n">
        <f aca="false">+[3]data1rev!F672</f>
        <v>10821.156</v>
      </c>
      <c r="I673" s="8" t="n">
        <f aca="false">+[3]data1rev!G672</f>
        <v>10791.59</v>
      </c>
      <c r="J673" s="8" t="n">
        <f aca="false">+[3]data1rev!H672</f>
        <v>10791.59</v>
      </c>
      <c r="K673" s="8" t="n">
        <f aca="false">+[3]data1rev!I672</f>
        <v>10791.59</v>
      </c>
      <c r="L673" s="8" t="n">
        <f aca="false">+[3]data1rev!J672</f>
        <v>10821.156</v>
      </c>
      <c r="M673" s="8" t="n">
        <f aca="false">+[3]data1rev!K672</f>
        <v>10791.59</v>
      </c>
      <c r="N673" s="8" t="n">
        <f aca="false">+[3]data1rev!L672</f>
        <v>10791.59</v>
      </c>
      <c r="O673" s="8" t="n">
        <f aca="false">+[3]data1rev!M672</f>
        <v>10275.62</v>
      </c>
      <c r="P673" s="8" t="n">
        <f aca="false">+[3]data1rev!N672</f>
        <v>10129.416</v>
      </c>
      <c r="Q673" s="8" t="n">
        <f aca="false">+[3]data1rev!O672</f>
        <v>10101.74</v>
      </c>
      <c r="R673" s="8" t="n">
        <f aca="false">+[3]data1rev!P672</f>
        <v>0</v>
      </c>
      <c r="S673" s="8" t="n">
        <f aca="false">+[3]data1rev!Q672</f>
        <v>0</v>
      </c>
      <c r="T673" s="8" t="n">
        <f aca="false">+[3]data1rev!R672</f>
        <v>0</v>
      </c>
      <c r="U673" s="8" t="n">
        <f aca="false">+[3]data1rev!S672</f>
        <v>0</v>
      </c>
      <c r="V673" s="8" t="n">
        <f aca="false">+[3]data1rev!T672</f>
        <v>0</v>
      </c>
      <c r="W673" s="8" t="n">
        <f aca="false">+[3]data1rev!U672</f>
        <v>0</v>
      </c>
      <c r="X673" s="8" t="n">
        <f aca="false">+[3]data1rev!V672</f>
        <v>0</v>
      </c>
      <c r="Y673" s="8" t="n">
        <f aca="false">+[3]data1rev!W672</f>
        <v>0</v>
      </c>
      <c r="Z673" s="8" t="n">
        <f aca="false">+[3]data1rev!X672</f>
        <v>0</v>
      </c>
      <c r="AA673" s="8" t="n">
        <f aca="false">+[3]data1rev!Y672</f>
        <v>0</v>
      </c>
      <c r="AB673" s="9"/>
      <c r="AC673" s="9"/>
      <c r="AD673" s="9"/>
      <c r="AE673" s="9"/>
      <c r="AF673" s="9"/>
      <c r="AG673" s="9"/>
      <c r="AH673" s="9"/>
      <c r="AI673" s="9"/>
      <c r="AJ673" s="9"/>
      <c r="AK673" s="1"/>
      <c r="AL673" s="1" t="e">
        <f aca="false">SUMPRODUCT(B673:AJ673,PVCapPrice)</f>
        <v>#DIV/0!</v>
      </c>
      <c r="AM673" s="1"/>
      <c r="AN673" s="1"/>
      <c r="AO673" s="1"/>
      <c r="AP673" s="1"/>
      <c r="AQ673" s="1"/>
    </row>
    <row r="674" customFormat="false" ht="11.25" hidden="false" customHeight="false" outlineLevel="0" collapsed="false">
      <c r="A674" s="1" t="n">
        <v>672</v>
      </c>
      <c r="B674" s="16"/>
      <c r="C674" s="8" t="n">
        <f aca="false">+[3]data1rev!A673</f>
        <v>21687.04</v>
      </c>
      <c r="D674" s="8" t="n">
        <f aca="false">+[3]data1rev!B673</f>
        <v>15575.226</v>
      </c>
      <c r="E674" s="8" t="n">
        <f aca="false">+[3]data1rev!C673</f>
        <v>13222.39</v>
      </c>
      <c r="F674" s="8" t="n">
        <f aca="false">+[3]data1rev!D673</f>
        <v>13061.89</v>
      </c>
      <c r="G674" s="8" t="n">
        <f aca="false">+[3]data1rev!E673</f>
        <v>13061.89</v>
      </c>
      <c r="H674" s="8" t="n">
        <f aca="false">+[3]data1rev!F673</f>
        <v>10821.156</v>
      </c>
      <c r="I674" s="8" t="n">
        <f aca="false">+[3]data1rev!G673</f>
        <v>10791.59</v>
      </c>
      <c r="J674" s="8" t="n">
        <f aca="false">+[3]data1rev!H673</f>
        <v>10791.59</v>
      </c>
      <c r="K674" s="8" t="n">
        <f aca="false">+[3]data1rev!I673</f>
        <v>10791.59</v>
      </c>
      <c r="L674" s="8" t="n">
        <f aca="false">+[3]data1rev!J673</f>
        <v>10821.156</v>
      </c>
      <c r="M674" s="8" t="n">
        <f aca="false">+[3]data1rev!K673</f>
        <v>10791.59</v>
      </c>
      <c r="N674" s="8" t="n">
        <f aca="false">+[3]data1rev!L673</f>
        <v>10791.59</v>
      </c>
      <c r="O674" s="8" t="n">
        <f aca="false">+[3]data1rev!M673</f>
        <v>10275.62</v>
      </c>
      <c r="P674" s="8" t="n">
        <f aca="false">+[3]data1rev!N673</f>
        <v>10129.416</v>
      </c>
      <c r="Q674" s="8" t="n">
        <f aca="false">+[3]data1rev!O673</f>
        <v>10101.74</v>
      </c>
      <c r="R674" s="8" t="n">
        <f aca="false">+[3]data1rev!P673</f>
        <v>0</v>
      </c>
      <c r="S674" s="8" t="n">
        <f aca="false">+[3]data1rev!Q673</f>
        <v>0</v>
      </c>
      <c r="T674" s="8" t="n">
        <f aca="false">+[3]data1rev!R673</f>
        <v>0</v>
      </c>
      <c r="U674" s="8" t="n">
        <f aca="false">+[3]data1rev!S673</f>
        <v>0</v>
      </c>
      <c r="V674" s="8" t="n">
        <f aca="false">+[3]data1rev!T673</f>
        <v>0</v>
      </c>
      <c r="W674" s="8" t="n">
        <f aca="false">+[3]data1rev!U673</f>
        <v>0</v>
      </c>
      <c r="X674" s="8" t="n">
        <f aca="false">+[3]data1rev!V673</f>
        <v>0</v>
      </c>
      <c r="Y674" s="8" t="n">
        <f aca="false">+[3]data1rev!W673</f>
        <v>0</v>
      </c>
      <c r="Z674" s="8" t="n">
        <f aca="false">+[3]data1rev!X673</f>
        <v>0</v>
      </c>
      <c r="AA674" s="8" t="n">
        <f aca="false">+[3]data1rev!Y673</f>
        <v>0</v>
      </c>
      <c r="AB674" s="9"/>
      <c r="AC674" s="9"/>
      <c r="AD674" s="9"/>
      <c r="AE674" s="9"/>
      <c r="AF674" s="9"/>
      <c r="AG674" s="9"/>
      <c r="AH674" s="9"/>
      <c r="AI674" s="9"/>
      <c r="AJ674" s="9"/>
      <c r="AK674" s="1"/>
      <c r="AL674" s="1" t="e">
        <f aca="false">SUMPRODUCT(B674:AJ674,PVCapPrice)</f>
        <v>#DIV/0!</v>
      </c>
      <c r="AM674" s="1"/>
      <c r="AN674" s="1"/>
      <c r="AO674" s="1"/>
      <c r="AP674" s="1"/>
      <c r="AQ674" s="1"/>
    </row>
    <row r="675" customFormat="false" ht="11.25" hidden="false" customHeight="false" outlineLevel="0" collapsed="false">
      <c r="A675" s="1" t="n">
        <v>673</v>
      </c>
      <c r="B675" s="16"/>
      <c r="C675" s="8" t="n">
        <f aca="false">+[3]data1rev!A674</f>
        <v>21687.04</v>
      </c>
      <c r="D675" s="8" t="n">
        <f aca="false">+[3]data1rev!B674</f>
        <v>15575.226</v>
      </c>
      <c r="E675" s="8" t="n">
        <f aca="false">+[3]data1rev!C674</f>
        <v>13222.39</v>
      </c>
      <c r="F675" s="8" t="n">
        <f aca="false">+[3]data1rev!D674</f>
        <v>13061.89</v>
      </c>
      <c r="G675" s="8" t="n">
        <f aca="false">+[3]data1rev!E674</f>
        <v>13061.89</v>
      </c>
      <c r="H675" s="8" t="n">
        <f aca="false">+[3]data1rev!F674</f>
        <v>10821.156</v>
      </c>
      <c r="I675" s="8" t="n">
        <f aca="false">+[3]data1rev!G674</f>
        <v>10791.59</v>
      </c>
      <c r="J675" s="8" t="n">
        <f aca="false">+[3]data1rev!H674</f>
        <v>10791.59</v>
      </c>
      <c r="K675" s="8" t="n">
        <f aca="false">+[3]data1rev!I674</f>
        <v>10791.59</v>
      </c>
      <c r="L675" s="8" t="n">
        <f aca="false">+[3]data1rev!J674</f>
        <v>10821.156</v>
      </c>
      <c r="M675" s="8" t="n">
        <f aca="false">+[3]data1rev!K674</f>
        <v>10791.59</v>
      </c>
      <c r="N675" s="8" t="n">
        <f aca="false">+[3]data1rev!L674</f>
        <v>10791.59</v>
      </c>
      <c r="O675" s="8" t="n">
        <f aca="false">+[3]data1rev!M674</f>
        <v>10275.62</v>
      </c>
      <c r="P675" s="8" t="n">
        <f aca="false">+[3]data1rev!N674</f>
        <v>10129.416</v>
      </c>
      <c r="Q675" s="8" t="n">
        <f aca="false">+[3]data1rev!O674</f>
        <v>10101.74</v>
      </c>
      <c r="R675" s="8" t="n">
        <f aca="false">+[3]data1rev!P674</f>
        <v>0</v>
      </c>
      <c r="S675" s="8" t="n">
        <f aca="false">+[3]data1rev!Q674</f>
        <v>0</v>
      </c>
      <c r="T675" s="8" t="n">
        <f aca="false">+[3]data1rev!R674</f>
        <v>0</v>
      </c>
      <c r="U675" s="8" t="n">
        <f aca="false">+[3]data1rev!S674</f>
        <v>0</v>
      </c>
      <c r="V675" s="8" t="n">
        <f aca="false">+[3]data1rev!T674</f>
        <v>0</v>
      </c>
      <c r="W675" s="8" t="n">
        <f aca="false">+[3]data1rev!U674</f>
        <v>0</v>
      </c>
      <c r="X675" s="8" t="n">
        <f aca="false">+[3]data1rev!V674</f>
        <v>0</v>
      </c>
      <c r="Y675" s="8" t="n">
        <f aca="false">+[3]data1rev!W674</f>
        <v>0</v>
      </c>
      <c r="Z675" s="8" t="n">
        <f aca="false">+[3]data1rev!X674</f>
        <v>0</v>
      </c>
      <c r="AA675" s="8" t="n">
        <f aca="false">+[3]data1rev!Y674</f>
        <v>0</v>
      </c>
      <c r="AB675" s="9"/>
      <c r="AC675" s="9"/>
      <c r="AD675" s="9"/>
      <c r="AE675" s="9"/>
      <c r="AF675" s="9"/>
      <c r="AG675" s="9"/>
      <c r="AH675" s="9"/>
      <c r="AI675" s="9"/>
      <c r="AJ675" s="9"/>
      <c r="AK675" s="1"/>
      <c r="AL675" s="1" t="e">
        <f aca="false">SUMPRODUCT(B675:AJ675,PVCapPrice)</f>
        <v>#DIV/0!</v>
      </c>
      <c r="AM675" s="1"/>
      <c r="AN675" s="1"/>
      <c r="AO675" s="1"/>
      <c r="AP675" s="1"/>
      <c r="AQ675" s="1"/>
    </row>
    <row r="676" customFormat="false" ht="11.25" hidden="false" customHeight="false" outlineLevel="0" collapsed="false">
      <c r="A676" s="1" t="n">
        <v>674</v>
      </c>
      <c r="B676" s="16"/>
      <c r="C676" s="8" t="n">
        <f aca="false">+[3]data1rev!A675</f>
        <v>21687.04</v>
      </c>
      <c r="D676" s="8" t="n">
        <f aca="false">+[3]data1rev!B675</f>
        <v>15575.226</v>
      </c>
      <c r="E676" s="8" t="n">
        <f aca="false">+[3]data1rev!C675</f>
        <v>13222.39</v>
      </c>
      <c r="F676" s="8" t="n">
        <f aca="false">+[3]data1rev!D675</f>
        <v>13061.89</v>
      </c>
      <c r="G676" s="8" t="n">
        <f aca="false">+[3]data1rev!E675</f>
        <v>13061.89</v>
      </c>
      <c r="H676" s="8" t="n">
        <f aca="false">+[3]data1rev!F675</f>
        <v>10821.156</v>
      </c>
      <c r="I676" s="8" t="n">
        <f aca="false">+[3]data1rev!G675</f>
        <v>10791.59</v>
      </c>
      <c r="J676" s="8" t="n">
        <f aca="false">+[3]data1rev!H675</f>
        <v>10791.59</v>
      </c>
      <c r="K676" s="8" t="n">
        <f aca="false">+[3]data1rev!I675</f>
        <v>10791.59</v>
      </c>
      <c r="L676" s="8" t="n">
        <f aca="false">+[3]data1rev!J675</f>
        <v>10821.156</v>
      </c>
      <c r="M676" s="8" t="n">
        <f aca="false">+[3]data1rev!K675</f>
        <v>10791.59</v>
      </c>
      <c r="N676" s="8" t="n">
        <f aca="false">+[3]data1rev!L675</f>
        <v>10791.59</v>
      </c>
      <c r="O676" s="8" t="n">
        <f aca="false">+[3]data1rev!M675</f>
        <v>10275.62</v>
      </c>
      <c r="P676" s="8" t="n">
        <f aca="false">+[3]data1rev!N675</f>
        <v>10129.416</v>
      </c>
      <c r="Q676" s="8" t="n">
        <f aca="false">+[3]data1rev!O675</f>
        <v>10101.74</v>
      </c>
      <c r="R676" s="8" t="n">
        <f aca="false">+[3]data1rev!P675</f>
        <v>0</v>
      </c>
      <c r="S676" s="8" t="n">
        <f aca="false">+[3]data1rev!Q675</f>
        <v>0</v>
      </c>
      <c r="T676" s="8" t="n">
        <f aca="false">+[3]data1rev!R675</f>
        <v>0</v>
      </c>
      <c r="U676" s="8" t="n">
        <f aca="false">+[3]data1rev!S675</f>
        <v>0</v>
      </c>
      <c r="V676" s="8" t="n">
        <f aca="false">+[3]data1rev!T675</f>
        <v>0</v>
      </c>
      <c r="W676" s="8" t="n">
        <f aca="false">+[3]data1rev!U675</f>
        <v>0</v>
      </c>
      <c r="X676" s="8" t="n">
        <f aca="false">+[3]data1rev!V675</f>
        <v>0</v>
      </c>
      <c r="Y676" s="8" t="n">
        <f aca="false">+[3]data1rev!W675</f>
        <v>0</v>
      </c>
      <c r="Z676" s="8" t="n">
        <f aca="false">+[3]data1rev!X675</f>
        <v>0</v>
      </c>
      <c r="AA676" s="8" t="n">
        <f aca="false">+[3]data1rev!Y675</f>
        <v>0</v>
      </c>
      <c r="AB676" s="9"/>
      <c r="AC676" s="9"/>
      <c r="AD676" s="9"/>
      <c r="AE676" s="9"/>
      <c r="AF676" s="9"/>
      <c r="AG676" s="9"/>
      <c r="AH676" s="9"/>
      <c r="AI676" s="9"/>
      <c r="AJ676" s="9"/>
      <c r="AK676" s="1"/>
      <c r="AL676" s="1" t="e">
        <f aca="false">SUMPRODUCT(B676:AJ676,PVCapPrice)</f>
        <v>#DIV/0!</v>
      </c>
      <c r="AM676" s="1"/>
      <c r="AN676" s="1"/>
      <c r="AO676" s="1"/>
      <c r="AP676" s="1"/>
      <c r="AQ676" s="1"/>
    </row>
    <row r="677" customFormat="false" ht="11.25" hidden="false" customHeight="false" outlineLevel="0" collapsed="false">
      <c r="A677" s="1" t="n">
        <v>675</v>
      </c>
      <c r="B677" s="16"/>
      <c r="C677" s="8" t="n">
        <f aca="false">+[3]data1rev!A676</f>
        <v>21687.04</v>
      </c>
      <c r="D677" s="8" t="n">
        <f aca="false">+[3]data1rev!B676</f>
        <v>15575.226</v>
      </c>
      <c r="E677" s="8" t="n">
        <f aca="false">+[3]data1rev!C676</f>
        <v>13222.39</v>
      </c>
      <c r="F677" s="8" t="n">
        <f aca="false">+[3]data1rev!D676</f>
        <v>13061.89</v>
      </c>
      <c r="G677" s="8" t="n">
        <f aca="false">+[3]data1rev!E676</f>
        <v>13061.89</v>
      </c>
      <c r="H677" s="8" t="n">
        <f aca="false">+[3]data1rev!F676</f>
        <v>10821.156</v>
      </c>
      <c r="I677" s="8" t="n">
        <f aca="false">+[3]data1rev!G676</f>
        <v>10791.59</v>
      </c>
      <c r="J677" s="8" t="n">
        <f aca="false">+[3]data1rev!H676</f>
        <v>10791.59</v>
      </c>
      <c r="K677" s="8" t="n">
        <f aca="false">+[3]data1rev!I676</f>
        <v>10791.59</v>
      </c>
      <c r="L677" s="8" t="n">
        <f aca="false">+[3]data1rev!J676</f>
        <v>10821.156</v>
      </c>
      <c r="M677" s="8" t="n">
        <f aca="false">+[3]data1rev!K676</f>
        <v>10791.59</v>
      </c>
      <c r="N677" s="8" t="n">
        <f aca="false">+[3]data1rev!L676</f>
        <v>10791.59</v>
      </c>
      <c r="O677" s="8" t="n">
        <f aca="false">+[3]data1rev!M676</f>
        <v>10275.62</v>
      </c>
      <c r="P677" s="8" t="n">
        <f aca="false">+[3]data1rev!N676</f>
        <v>10129.416</v>
      </c>
      <c r="Q677" s="8" t="n">
        <f aca="false">+[3]data1rev!O676</f>
        <v>10101.74</v>
      </c>
      <c r="R677" s="8" t="n">
        <f aca="false">+[3]data1rev!P676</f>
        <v>0</v>
      </c>
      <c r="S677" s="8" t="n">
        <f aca="false">+[3]data1rev!Q676</f>
        <v>0</v>
      </c>
      <c r="T677" s="8" t="n">
        <f aca="false">+[3]data1rev!R676</f>
        <v>0</v>
      </c>
      <c r="U677" s="8" t="n">
        <f aca="false">+[3]data1rev!S676</f>
        <v>0</v>
      </c>
      <c r="V677" s="8" t="n">
        <f aca="false">+[3]data1rev!T676</f>
        <v>0</v>
      </c>
      <c r="W677" s="8" t="n">
        <f aca="false">+[3]data1rev!U676</f>
        <v>0</v>
      </c>
      <c r="X677" s="8" t="n">
        <f aca="false">+[3]data1rev!V676</f>
        <v>0</v>
      </c>
      <c r="Y677" s="8" t="n">
        <f aca="false">+[3]data1rev!W676</f>
        <v>0</v>
      </c>
      <c r="Z677" s="8" t="n">
        <f aca="false">+[3]data1rev!X676</f>
        <v>0</v>
      </c>
      <c r="AA677" s="8" t="n">
        <f aca="false">+[3]data1rev!Y676</f>
        <v>0</v>
      </c>
      <c r="AB677" s="9"/>
      <c r="AC677" s="9"/>
      <c r="AD677" s="9"/>
      <c r="AE677" s="9"/>
      <c r="AF677" s="9"/>
      <c r="AG677" s="9"/>
      <c r="AH677" s="9"/>
      <c r="AI677" s="9"/>
      <c r="AJ677" s="9"/>
      <c r="AK677" s="1"/>
      <c r="AL677" s="1" t="e">
        <f aca="false">SUMPRODUCT(B677:AJ677,PVCapPrice)</f>
        <v>#DIV/0!</v>
      </c>
      <c r="AM677" s="1"/>
      <c r="AN677" s="1"/>
      <c r="AO677" s="1"/>
      <c r="AP677" s="1"/>
      <c r="AQ677" s="1"/>
    </row>
    <row r="678" customFormat="false" ht="11.25" hidden="false" customHeight="false" outlineLevel="0" collapsed="false">
      <c r="A678" s="1" t="n">
        <v>676</v>
      </c>
      <c r="B678" s="16"/>
      <c r="C678" s="8" t="n">
        <f aca="false">+[3]data1rev!A677</f>
        <v>21687.04</v>
      </c>
      <c r="D678" s="8" t="n">
        <f aca="false">+[3]data1rev!B677</f>
        <v>15575.226</v>
      </c>
      <c r="E678" s="8" t="n">
        <f aca="false">+[3]data1rev!C677</f>
        <v>13222.39</v>
      </c>
      <c r="F678" s="8" t="n">
        <f aca="false">+[3]data1rev!D677</f>
        <v>13061.89</v>
      </c>
      <c r="G678" s="8" t="n">
        <f aca="false">+[3]data1rev!E677</f>
        <v>13061.89</v>
      </c>
      <c r="H678" s="8" t="n">
        <f aca="false">+[3]data1rev!F677</f>
        <v>10821.156</v>
      </c>
      <c r="I678" s="8" t="n">
        <f aca="false">+[3]data1rev!G677</f>
        <v>10791.59</v>
      </c>
      <c r="J678" s="8" t="n">
        <f aca="false">+[3]data1rev!H677</f>
        <v>10791.59</v>
      </c>
      <c r="K678" s="8" t="n">
        <f aca="false">+[3]data1rev!I677</f>
        <v>10791.59</v>
      </c>
      <c r="L678" s="8" t="n">
        <f aca="false">+[3]data1rev!J677</f>
        <v>10821.156</v>
      </c>
      <c r="M678" s="8" t="n">
        <f aca="false">+[3]data1rev!K677</f>
        <v>10791.59</v>
      </c>
      <c r="N678" s="8" t="n">
        <f aca="false">+[3]data1rev!L677</f>
        <v>10791.59</v>
      </c>
      <c r="O678" s="8" t="n">
        <f aca="false">+[3]data1rev!M677</f>
        <v>10275.62</v>
      </c>
      <c r="P678" s="8" t="n">
        <f aca="false">+[3]data1rev!N677</f>
        <v>10129.416</v>
      </c>
      <c r="Q678" s="8" t="n">
        <f aca="false">+[3]data1rev!O677</f>
        <v>10101.74</v>
      </c>
      <c r="R678" s="8" t="n">
        <f aca="false">+[3]data1rev!P677</f>
        <v>0</v>
      </c>
      <c r="S678" s="8" t="n">
        <f aca="false">+[3]data1rev!Q677</f>
        <v>0</v>
      </c>
      <c r="T678" s="8" t="n">
        <f aca="false">+[3]data1rev!R677</f>
        <v>0</v>
      </c>
      <c r="U678" s="8" t="n">
        <f aca="false">+[3]data1rev!S677</f>
        <v>0</v>
      </c>
      <c r="V678" s="8" t="n">
        <f aca="false">+[3]data1rev!T677</f>
        <v>0</v>
      </c>
      <c r="W678" s="8" t="n">
        <f aca="false">+[3]data1rev!U677</f>
        <v>0</v>
      </c>
      <c r="X678" s="8" t="n">
        <f aca="false">+[3]data1rev!V677</f>
        <v>0</v>
      </c>
      <c r="Y678" s="8" t="n">
        <f aca="false">+[3]data1rev!W677</f>
        <v>0</v>
      </c>
      <c r="Z678" s="8" t="n">
        <f aca="false">+[3]data1rev!X677</f>
        <v>0</v>
      </c>
      <c r="AA678" s="8" t="n">
        <f aca="false">+[3]data1rev!Y677</f>
        <v>0</v>
      </c>
      <c r="AB678" s="9"/>
      <c r="AC678" s="9"/>
      <c r="AD678" s="9"/>
      <c r="AE678" s="9"/>
      <c r="AF678" s="9"/>
      <c r="AG678" s="9"/>
      <c r="AH678" s="9"/>
      <c r="AI678" s="9"/>
      <c r="AJ678" s="9"/>
      <c r="AK678" s="1"/>
      <c r="AL678" s="1" t="e">
        <f aca="false">SUMPRODUCT(B678:AJ678,PVCapPrice)</f>
        <v>#DIV/0!</v>
      </c>
      <c r="AM678" s="1"/>
      <c r="AN678" s="1"/>
      <c r="AO678" s="1"/>
      <c r="AP678" s="1"/>
      <c r="AQ678" s="1"/>
    </row>
    <row r="679" customFormat="false" ht="11.25" hidden="false" customHeight="false" outlineLevel="0" collapsed="false">
      <c r="A679" s="1" t="n">
        <v>677</v>
      </c>
      <c r="B679" s="16"/>
      <c r="C679" s="8" t="n">
        <f aca="false">+[3]data1rev!A678</f>
        <v>21687.04</v>
      </c>
      <c r="D679" s="8" t="n">
        <f aca="false">+[3]data1rev!B678</f>
        <v>15575.226</v>
      </c>
      <c r="E679" s="8" t="n">
        <f aca="false">+[3]data1rev!C678</f>
        <v>13222.39</v>
      </c>
      <c r="F679" s="8" t="n">
        <f aca="false">+[3]data1rev!D678</f>
        <v>13061.89</v>
      </c>
      <c r="G679" s="8" t="n">
        <f aca="false">+[3]data1rev!E678</f>
        <v>13061.89</v>
      </c>
      <c r="H679" s="8" t="n">
        <f aca="false">+[3]data1rev!F678</f>
        <v>10821.156</v>
      </c>
      <c r="I679" s="8" t="n">
        <f aca="false">+[3]data1rev!G678</f>
        <v>10791.59</v>
      </c>
      <c r="J679" s="8" t="n">
        <f aca="false">+[3]data1rev!H678</f>
        <v>10791.59</v>
      </c>
      <c r="K679" s="8" t="n">
        <f aca="false">+[3]data1rev!I678</f>
        <v>10791.59</v>
      </c>
      <c r="L679" s="8" t="n">
        <f aca="false">+[3]data1rev!J678</f>
        <v>10821.156</v>
      </c>
      <c r="M679" s="8" t="n">
        <f aca="false">+[3]data1rev!K678</f>
        <v>10791.59</v>
      </c>
      <c r="N679" s="8" t="n">
        <f aca="false">+[3]data1rev!L678</f>
        <v>10791.59</v>
      </c>
      <c r="O679" s="8" t="n">
        <f aca="false">+[3]data1rev!M678</f>
        <v>10275.62</v>
      </c>
      <c r="P679" s="8" t="n">
        <f aca="false">+[3]data1rev!N678</f>
        <v>10129.416</v>
      </c>
      <c r="Q679" s="8" t="n">
        <f aca="false">+[3]data1rev!O678</f>
        <v>10101.74</v>
      </c>
      <c r="R679" s="8" t="n">
        <f aca="false">+[3]data1rev!P678</f>
        <v>0</v>
      </c>
      <c r="S679" s="8" t="n">
        <f aca="false">+[3]data1rev!Q678</f>
        <v>0</v>
      </c>
      <c r="T679" s="8" t="n">
        <f aca="false">+[3]data1rev!R678</f>
        <v>0</v>
      </c>
      <c r="U679" s="8" t="n">
        <f aca="false">+[3]data1rev!S678</f>
        <v>0</v>
      </c>
      <c r="V679" s="8" t="n">
        <f aca="false">+[3]data1rev!T678</f>
        <v>0</v>
      </c>
      <c r="W679" s="8" t="n">
        <f aca="false">+[3]data1rev!U678</f>
        <v>0</v>
      </c>
      <c r="X679" s="8" t="n">
        <f aca="false">+[3]data1rev!V678</f>
        <v>0</v>
      </c>
      <c r="Y679" s="8" t="n">
        <f aca="false">+[3]data1rev!W678</f>
        <v>0</v>
      </c>
      <c r="Z679" s="8" t="n">
        <f aca="false">+[3]data1rev!X678</f>
        <v>0</v>
      </c>
      <c r="AA679" s="8" t="n">
        <f aca="false">+[3]data1rev!Y678</f>
        <v>0</v>
      </c>
      <c r="AB679" s="9"/>
      <c r="AC679" s="9"/>
      <c r="AD679" s="9"/>
      <c r="AE679" s="9"/>
      <c r="AF679" s="9"/>
      <c r="AG679" s="9"/>
      <c r="AH679" s="9"/>
      <c r="AI679" s="9"/>
      <c r="AJ679" s="9"/>
      <c r="AK679" s="1"/>
      <c r="AL679" s="1" t="e">
        <f aca="false">SUMPRODUCT(B679:AJ679,PVCapPrice)</f>
        <v>#DIV/0!</v>
      </c>
      <c r="AM679" s="1"/>
      <c r="AN679" s="1"/>
      <c r="AO679" s="1"/>
      <c r="AP679" s="1"/>
      <c r="AQ679" s="1"/>
    </row>
    <row r="680" customFormat="false" ht="11.25" hidden="false" customHeight="false" outlineLevel="0" collapsed="false">
      <c r="A680" s="1" t="n">
        <v>678</v>
      </c>
      <c r="B680" s="16"/>
      <c r="C680" s="8" t="n">
        <f aca="false">+[3]data1rev!A679</f>
        <v>21687.04</v>
      </c>
      <c r="D680" s="8" t="n">
        <f aca="false">+[3]data1rev!B679</f>
        <v>15575.226</v>
      </c>
      <c r="E680" s="8" t="n">
        <f aca="false">+[3]data1rev!C679</f>
        <v>13222.39</v>
      </c>
      <c r="F680" s="8" t="n">
        <f aca="false">+[3]data1rev!D679</f>
        <v>13061.89</v>
      </c>
      <c r="G680" s="8" t="n">
        <f aca="false">+[3]data1rev!E679</f>
        <v>13061.89</v>
      </c>
      <c r="H680" s="8" t="n">
        <f aca="false">+[3]data1rev!F679</f>
        <v>10821.156</v>
      </c>
      <c r="I680" s="8" t="n">
        <f aca="false">+[3]data1rev!G679</f>
        <v>10791.59</v>
      </c>
      <c r="J680" s="8" t="n">
        <f aca="false">+[3]data1rev!H679</f>
        <v>10791.59</v>
      </c>
      <c r="K680" s="8" t="n">
        <f aca="false">+[3]data1rev!I679</f>
        <v>10791.59</v>
      </c>
      <c r="L680" s="8" t="n">
        <f aca="false">+[3]data1rev!J679</f>
        <v>10821.156</v>
      </c>
      <c r="M680" s="8" t="n">
        <f aca="false">+[3]data1rev!K679</f>
        <v>10791.59</v>
      </c>
      <c r="N680" s="8" t="n">
        <f aca="false">+[3]data1rev!L679</f>
        <v>10791.59</v>
      </c>
      <c r="O680" s="8" t="n">
        <f aca="false">+[3]data1rev!M679</f>
        <v>10275.62</v>
      </c>
      <c r="P680" s="8" t="n">
        <f aca="false">+[3]data1rev!N679</f>
        <v>10129.416</v>
      </c>
      <c r="Q680" s="8" t="n">
        <f aca="false">+[3]data1rev!O679</f>
        <v>10101.74</v>
      </c>
      <c r="R680" s="8" t="n">
        <f aca="false">+[3]data1rev!P679</f>
        <v>0</v>
      </c>
      <c r="S680" s="8" t="n">
        <f aca="false">+[3]data1rev!Q679</f>
        <v>0</v>
      </c>
      <c r="T680" s="8" t="n">
        <f aca="false">+[3]data1rev!R679</f>
        <v>0</v>
      </c>
      <c r="U680" s="8" t="n">
        <f aca="false">+[3]data1rev!S679</f>
        <v>0</v>
      </c>
      <c r="V680" s="8" t="n">
        <f aca="false">+[3]data1rev!T679</f>
        <v>0</v>
      </c>
      <c r="W680" s="8" t="n">
        <f aca="false">+[3]data1rev!U679</f>
        <v>0</v>
      </c>
      <c r="X680" s="8" t="n">
        <f aca="false">+[3]data1rev!V679</f>
        <v>0</v>
      </c>
      <c r="Y680" s="8" t="n">
        <f aca="false">+[3]data1rev!W679</f>
        <v>0</v>
      </c>
      <c r="Z680" s="8" t="n">
        <f aca="false">+[3]data1rev!X679</f>
        <v>0</v>
      </c>
      <c r="AA680" s="8" t="n">
        <f aca="false">+[3]data1rev!Y679</f>
        <v>0</v>
      </c>
      <c r="AB680" s="9"/>
      <c r="AC680" s="9"/>
      <c r="AD680" s="9"/>
      <c r="AE680" s="9"/>
      <c r="AF680" s="9"/>
      <c r="AG680" s="9"/>
      <c r="AH680" s="9"/>
      <c r="AI680" s="9"/>
      <c r="AJ680" s="9"/>
      <c r="AK680" s="1"/>
      <c r="AL680" s="1" t="e">
        <f aca="false">SUMPRODUCT(B680:AJ680,PVCapPrice)</f>
        <v>#DIV/0!</v>
      </c>
      <c r="AM680" s="1"/>
      <c r="AN680" s="1"/>
      <c r="AO680" s="1"/>
      <c r="AP680" s="1"/>
      <c r="AQ680" s="1"/>
    </row>
    <row r="681" customFormat="false" ht="11.25" hidden="false" customHeight="false" outlineLevel="0" collapsed="false">
      <c r="A681" s="1" t="n">
        <v>679</v>
      </c>
      <c r="B681" s="16"/>
      <c r="C681" s="8" t="n">
        <f aca="false">+[3]data1rev!A680</f>
        <v>21687.04</v>
      </c>
      <c r="D681" s="8" t="n">
        <f aca="false">+[3]data1rev!B680</f>
        <v>15575.226</v>
      </c>
      <c r="E681" s="8" t="n">
        <f aca="false">+[3]data1rev!C680</f>
        <v>13222.39</v>
      </c>
      <c r="F681" s="8" t="n">
        <f aca="false">+[3]data1rev!D680</f>
        <v>13061.89</v>
      </c>
      <c r="G681" s="8" t="n">
        <f aca="false">+[3]data1rev!E680</f>
        <v>13061.89</v>
      </c>
      <c r="H681" s="8" t="n">
        <f aca="false">+[3]data1rev!F680</f>
        <v>10821.156</v>
      </c>
      <c r="I681" s="8" t="n">
        <f aca="false">+[3]data1rev!G680</f>
        <v>10791.59</v>
      </c>
      <c r="J681" s="8" t="n">
        <f aca="false">+[3]data1rev!H680</f>
        <v>10791.59</v>
      </c>
      <c r="K681" s="8" t="n">
        <f aca="false">+[3]data1rev!I680</f>
        <v>10791.59</v>
      </c>
      <c r="L681" s="8" t="n">
        <f aca="false">+[3]data1rev!J680</f>
        <v>10821.156</v>
      </c>
      <c r="M681" s="8" t="n">
        <f aca="false">+[3]data1rev!K680</f>
        <v>10791.59</v>
      </c>
      <c r="N681" s="8" t="n">
        <f aca="false">+[3]data1rev!L680</f>
        <v>10791.59</v>
      </c>
      <c r="O681" s="8" t="n">
        <f aca="false">+[3]data1rev!M680</f>
        <v>10275.62</v>
      </c>
      <c r="P681" s="8" t="n">
        <f aca="false">+[3]data1rev!N680</f>
        <v>10129.416</v>
      </c>
      <c r="Q681" s="8" t="n">
        <f aca="false">+[3]data1rev!O680</f>
        <v>10101.74</v>
      </c>
      <c r="R681" s="8" t="n">
        <f aca="false">+[3]data1rev!P680</f>
        <v>0</v>
      </c>
      <c r="S681" s="8" t="n">
        <f aca="false">+[3]data1rev!Q680</f>
        <v>0</v>
      </c>
      <c r="T681" s="8" t="n">
        <f aca="false">+[3]data1rev!R680</f>
        <v>0</v>
      </c>
      <c r="U681" s="8" t="n">
        <f aca="false">+[3]data1rev!S680</f>
        <v>0</v>
      </c>
      <c r="V681" s="8" t="n">
        <f aca="false">+[3]data1rev!T680</f>
        <v>0</v>
      </c>
      <c r="W681" s="8" t="n">
        <f aca="false">+[3]data1rev!U680</f>
        <v>0</v>
      </c>
      <c r="X681" s="8" t="n">
        <f aca="false">+[3]data1rev!V680</f>
        <v>0</v>
      </c>
      <c r="Y681" s="8" t="n">
        <f aca="false">+[3]data1rev!W680</f>
        <v>0</v>
      </c>
      <c r="Z681" s="8" t="n">
        <f aca="false">+[3]data1rev!X680</f>
        <v>0</v>
      </c>
      <c r="AA681" s="8" t="n">
        <f aca="false">+[3]data1rev!Y680</f>
        <v>0</v>
      </c>
      <c r="AB681" s="9"/>
      <c r="AC681" s="9"/>
      <c r="AD681" s="9"/>
      <c r="AE681" s="9"/>
      <c r="AF681" s="9"/>
      <c r="AG681" s="9"/>
      <c r="AH681" s="9"/>
      <c r="AI681" s="9"/>
      <c r="AJ681" s="9"/>
      <c r="AK681" s="1"/>
      <c r="AL681" s="1" t="e">
        <f aca="false">SUMPRODUCT(B681:AJ681,PVCapPrice)</f>
        <v>#DIV/0!</v>
      </c>
      <c r="AM681" s="1"/>
      <c r="AN681" s="1"/>
      <c r="AO681" s="1"/>
      <c r="AP681" s="1"/>
      <c r="AQ681" s="1"/>
    </row>
    <row r="682" customFormat="false" ht="11.25" hidden="false" customHeight="false" outlineLevel="0" collapsed="false">
      <c r="A682" s="1" t="n">
        <v>680</v>
      </c>
      <c r="B682" s="16"/>
      <c r="C682" s="8" t="n">
        <f aca="false">+[3]data1rev!A681</f>
        <v>21687.04</v>
      </c>
      <c r="D682" s="8" t="n">
        <f aca="false">+[3]data1rev!B681</f>
        <v>15575.226</v>
      </c>
      <c r="E682" s="8" t="n">
        <f aca="false">+[3]data1rev!C681</f>
        <v>13222.39</v>
      </c>
      <c r="F682" s="8" t="n">
        <f aca="false">+[3]data1rev!D681</f>
        <v>13061.89</v>
      </c>
      <c r="G682" s="8" t="n">
        <f aca="false">+[3]data1rev!E681</f>
        <v>13061.89</v>
      </c>
      <c r="H682" s="8" t="n">
        <f aca="false">+[3]data1rev!F681</f>
        <v>10821.156</v>
      </c>
      <c r="I682" s="8" t="n">
        <f aca="false">+[3]data1rev!G681</f>
        <v>10791.59</v>
      </c>
      <c r="J682" s="8" t="n">
        <f aca="false">+[3]data1rev!H681</f>
        <v>10791.59</v>
      </c>
      <c r="K682" s="8" t="n">
        <f aca="false">+[3]data1rev!I681</f>
        <v>10791.59</v>
      </c>
      <c r="L682" s="8" t="n">
        <f aca="false">+[3]data1rev!J681</f>
        <v>10821.156</v>
      </c>
      <c r="M682" s="8" t="n">
        <f aca="false">+[3]data1rev!K681</f>
        <v>10791.59</v>
      </c>
      <c r="N682" s="8" t="n">
        <f aca="false">+[3]data1rev!L681</f>
        <v>10791.59</v>
      </c>
      <c r="O682" s="8" t="n">
        <f aca="false">+[3]data1rev!M681</f>
        <v>10275.62</v>
      </c>
      <c r="P682" s="8" t="n">
        <f aca="false">+[3]data1rev!N681</f>
        <v>10129.416</v>
      </c>
      <c r="Q682" s="8" t="n">
        <f aca="false">+[3]data1rev!O681</f>
        <v>10101.74</v>
      </c>
      <c r="R682" s="8" t="n">
        <f aca="false">+[3]data1rev!P681</f>
        <v>0</v>
      </c>
      <c r="S682" s="8" t="n">
        <f aca="false">+[3]data1rev!Q681</f>
        <v>0</v>
      </c>
      <c r="T682" s="8" t="n">
        <f aca="false">+[3]data1rev!R681</f>
        <v>0</v>
      </c>
      <c r="U682" s="8" t="n">
        <f aca="false">+[3]data1rev!S681</f>
        <v>0</v>
      </c>
      <c r="V682" s="8" t="n">
        <f aca="false">+[3]data1rev!T681</f>
        <v>0</v>
      </c>
      <c r="W682" s="8" t="n">
        <f aca="false">+[3]data1rev!U681</f>
        <v>0</v>
      </c>
      <c r="X682" s="8" t="n">
        <f aca="false">+[3]data1rev!V681</f>
        <v>0</v>
      </c>
      <c r="Y682" s="8" t="n">
        <f aca="false">+[3]data1rev!W681</f>
        <v>0</v>
      </c>
      <c r="Z682" s="8" t="n">
        <f aca="false">+[3]data1rev!X681</f>
        <v>0</v>
      </c>
      <c r="AA682" s="8" t="n">
        <f aca="false">+[3]data1rev!Y681</f>
        <v>0</v>
      </c>
      <c r="AB682" s="9"/>
      <c r="AC682" s="9"/>
      <c r="AD682" s="9"/>
      <c r="AE682" s="9"/>
      <c r="AF682" s="9"/>
      <c r="AG682" s="9"/>
      <c r="AH682" s="9"/>
      <c r="AI682" s="9"/>
      <c r="AJ682" s="9"/>
      <c r="AK682" s="1"/>
      <c r="AL682" s="1" t="e">
        <f aca="false">SUMPRODUCT(B682:AJ682,PVCapPrice)</f>
        <v>#DIV/0!</v>
      </c>
      <c r="AM682" s="1"/>
      <c r="AN682" s="1"/>
      <c r="AO682" s="1"/>
      <c r="AP682" s="1"/>
      <c r="AQ682" s="1"/>
    </row>
    <row r="683" customFormat="false" ht="11.25" hidden="false" customHeight="false" outlineLevel="0" collapsed="false">
      <c r="A683" s="1" t="n">
        <v>681</v>
      </c>
      <c r="B683" s="16"/>
      <c r="C683" s="8" t="n">
        <f aca="false">+[3]data1rev!A682</f>
        <v>21687.04</v>
      </c>
      <c r="D683" s="8" t="n">
        <f aca="false">+[3]data1rev!B682</f>
        <v>15575.226</v>
      </c>
      <c r="E683" s="8" t="n">
        <f aca="false">+[3]data1rev!C682</f>
        <v>13222.39</v>
      </c>
      <c r="F683" s="8" t="n">
        <f aca="false">+[3]data1rev!D682</f>
        <v>13061.89</v>
      </c>
      <c r="G683" s="8" t="n">
        <f aca="false">+[3]data1rev!E682</f>
        <v>13061.89</v>
      </c>
      <c r="H683" s="8" t="n">
        <f aca="false">+[3]data1rev!F682</f>
        <v>10821.156</v>
      </c>
      <c r="I683" s="8" t="n">
        <f aca="false">+[3]data1rev!G682</f>
        <v>10791.59</v>
      </c>
      <c r="J683" s="8" t="n">
        <f aca="false">+[3]data1rev!H682</f>
        <v>10791.59</v>
      </c>
      <c r="K683" s="8" t="n">
        <f aca="false">+[3]data1rev!I682</f>
        <v>10791.59</v>
      </c>
      <c r="L683" s="8" t="n">
        <f aca="false">+[3]data1rev!J682</f>
        <v>10821.156</v>
      </c>
      <c r="M683" s="8" t="n">
        <f aca="false">+[3]data1rev!K682</f>
        <v>10791.59</v>
      </c>
      <c r="N683" s="8" t="n">
        <f aca="false">+[3]data1rev!L682</f>
        <v>10791.59</v>
      </c>
      <c r="O683" s="8" t="n">
        <f aca="false">+[3]data1rev!M682</f>
        <v>10275.62</v>
      </c>
      <c r="P683" s="8" t="n">
        <f aca="false">+[3]data1rev!N682</f>
        <v>10129.416</v>
      </c>
      <c r="Q683" s="8" t="n">
        <f aca="false">+[3]data1rev!O682</f>
        <v>10101.74</v>
      </c>
      <c r="R683" s="8" t="n">
        <f aca="false">+[3]data1rev!P682</f>
        <v>0</v>
      </c>
      <c r="S683" s="8" t="n">
        <f aca="false">+[3]data1rev!Q682</f>
        <v>0</v>
      </c>
      <c r="T683" s="8" t="n">
        <f aca="false">+[3]data1rev!R682</f>
        <v>0</v>
      </c>
      <c r="U683" s="8" t="n">
        <f aca="false">+[3]data1rev!S682</f>
        <v>0</v>
      </c>
      <c r="V683" s="8" t="n">
        <f aca="false">+[3]data1rev!T682</f>
        <v>0</v>
      </c>
      <c r="W683" s="8" t="n">
        <f aca="false">+[3]data1rev!U682</f>
        <v>0</v>
      </c>
      <c r="X683" s="8" t="n">
        <f aca="false">+[3]data1rev!V682</f>
        <v>0</v>
      </c>
      <c r="Y683" s="8" t="n">
        <f aca="false">+[3]data1rev!W682</f>
        <v>0</v>
      </c>
      <c r="Z683" s="8" t="n">
        <f aca="false">+[3]data1rev!X682</f>
        <v>0</v>
      </c>
      <c r="AA683" s="8" t="n">
        <f aca="false">+[3]data1rev!Y682</f>
        <v>0</v>
      </c>
      <c r="AB683" s="9"/>
      <c r="AC683" s="9"/>
      <c r="AD683" s="9"/>
      <c r="AE683" s="9"/>
      <c r="AF683" s="9"/>
      <c r="AG683" s="9"/>
      <c r="AH683" s="9"/>
      <c r="AI683" s="9"/>
      <c r="AJ683" s="9"/>
      <c r="AK683" s="1"/>
      <c r="AL683" s="1" t="e">
        <f aca="false">SUMPRODUCT(B683:AJ683,PVCapPrice)</f>
        <v>#DIV/0!</v>
      </c>
      <c r="AM683" s="1"/>
      <c r="AN683" s="1"/>
      <c r="AO683" s="1"/>
      <c r="AP683" s="1"/>
      <c r="AQ683" s="1"/>
    </row>
    <row r="684" customFormat="false" ht="11.25" hidden="false" customHeight="false" outlineLevel="0" collapsed="false">
      <c r="A684" s="1" t="n">
        <v>682</v>
      </c>
      <c r="B684" s="16"/>
      <c r="C684" s="8" t="n">
        <f aca="false">+[3]data1rev!A683</f>
        <v>21687.04</v>
      </c>
      <c r="D684" s="8" t="n">
        <f aca="false">+[3]data1rev!B683</f>
        <v>15575.226</v>
      </c>
      <c r="E684" s="8" t="n">
        <f aca="false">+[3]data1rev!C683</f>
        <v>13222.39</v>
      </c>
      <c r="F684" s="8" t="n">
        <f aca="false">+[3]data1rev!D683</f>
        <v>13061.89</v>
      </c>
      <c r="G684" s="8" t="n">
        <f aca="false">+[3]data1rev!E683</f>
        <v>13061.89</v>
      </c>
      <c r="H684" s="8" t="n">
        <f aca="false">+[3]data1rev!F683</f>
        <v>10821.156</v>
      </c>
      <c r="I684" s="8" t="n">
        <f aca="false">+[3]data1rev!G683</f>
        <v>10791.59</v>
      </c>
      <c r="J684" s="8" t="n">
        <f aca="false">+[3]data1rev!H683</f>
        <v>10791.59</v>
      </c>
      <c r="K684" s="8" t="n">
        <f aca="false">+[3]data1rev!I683</f>
        <v>10791.59</v>
      </c>
      <c r="L684" s="8" t="n">
        <f aca="false">+[3]data1rev!J683</f>
        <v>10821.156</v>
      </c>
      <c r="M684" s="8" t="n">
        <f aca="false">+[3]data1rev!K683</f>
        <v>10791.59</v>
      </c>
      <c r="N684" s="8" t="n">
        <f aca="false">+[3]data1rev!L683</f>
        <v>10791.59</v>
      </c>
      <c r="O684" s="8" t="n">
        <f aca="false">+[3]data1rev!M683</f>
        <v>10275.62</v>
      </c>
      <c r="P684" s="8" t="n">
        <f aca="false">+[3]data1rev!N683</f>
        <v>10129.416</v>
      </c>
      <c r="Q684" s="8" t="n">
        <f aca="false">+[3]data1rev!O683</f>
        <v>10101.74</v>
      </c>
      <c r="R684" s="8" t="n">
        <f aca="false">+[3]data1rev!P683</f>
        <v>0</v>
      </c>
      <c r="S684" s="8" t="n">
        <f aca="false">+[3]data1rev!Q683</f>
        <v>0</v>
      </c>
      <c r="T684" s="8" t="n">
        <f aca="false">+[3]data1rev!R683</f>
        <v>0</v>
      </c>
      <c r="U684" s="8" t="n">
        <f aca="false">+[3]data1rev!S683</f>
        <v>0</v>
      </c>
      <c r="V684" s="8" t="n">
        <f aca="false">+[3]data1rev!T683</f>
        <v>0</v>
      </c>
      <c r="W684" s="8" t="n">
        <f aca="false">+[3]data1rev!U683</f>
        <v>0</v>
      </c>
      <c r="X684" s="8" t="n">
        <f aca="false">+[3]data1rev!V683</f>
        <v>0</v>
      </c>
      <c r="Y684" s="8" t="n">
        <f aca="false">+[3]data1rev!W683</f>
        <v>0</v>
      </c>
      <c r="Z684" s="8" t="n">
        <f aca="false">+[3]data1rev!X683</f>
        <v>0</v>
      </c>
      <c r="AA684" s="8" t="n">
        <f aca="false">+[3]data1rev!Y683</f>
        <v>0</v>
      </c>
      <c r="AB684" s="9"/>
      <c r="AC684" s="9"/>
      <c r="AD684" s="9"/>
      <c r="AE684" s="9"/>
      <c r="AF684" s="9"/>
      <c r="AG684" s="9"/>
      <c r="AH684" s="9"/>
      <c r="AI684" s="9"/>
      <c r="AJ684" s="9"/>
      <c r="AK684" s="1"/>
      <c r="AL684" s="1" t="e">
        <f aca="false">SUMPRODUCT(B684:AJ684,PVCapPrice)</f>
        <v>#DIV/0!</v>
      </c>
      <c r="AM684" s="1"/>
      <c r="AN684" s="1"/>
      <c r="AO684" s="1"/>
      <c r="AP684" s="1"/>
      <c r="AQ684" s="1"/>
    </row>
    <row r="685" customFormat="false" ht="11.25" hidden="false" customHeight="false" outlineLevel="0" collapsed="false">
      <c r="A685" s="1" t="n">
        <v>683</v>
      </c>
      <c r="B685" s="16"/>
      <c r="C685" s="8" t="n">
        <f aca="false">+[3]data1rev!A684</f>
        <v>21687.04</v>
      </c>
      <c r="D685" s="8" t="n">
        <f aca="false">+[3]data1rev!B684</f>
        <v>15575.226</v>
      </c>
      <c r="E685" s="8" t="n">
        <f aca="false">+[3]data1rev!C684</f>
        <v>13222.39</v>
      </c>
      <c r="F685" s="8" t="n">
        <f aca="false">+[3]data1rev!D684</f>
        <v>13061.89</v>
      </c>
      <c r="G685" s="8" t="n">
        <f aca="false">+[3]data1rev!E684</f>
        <v>13061.89</v>
      </c>
      <c r="H685" s="8" t="n">
        <f aca="false">+[3]data1rev!F684</f>
        <v>10821.156</v>
      </c>
      <c r="I685" s="8" t="n">
        <f aca="false">+[3]data1rev!G684</f>
        <v>10791.59</v>
      </c>
      <c r="J685" s="8" t="n">
        <f aca="false">+[3]data1rev!H684</f>
        <v>10791.59</v>
      </c>
      <c r="K685" s="8" t="n">
        <f aca="false">+[3]data1rev!I684</f>
        <v>10791.59</v>
      </c>
      <c r="L685" s="8" t="n">
        <f aca="false">+[3]data1rev!J684</f>
        <v>10821.156</v>
      </c>
      <c r="M685" s="8" t="n">
        <f aca="false">+[3]data1rev!K684</f>
        <v>10791.59</v>
      </c>
      <c r="N685" s="8" t="n">
        <f aca="false">+[3]data1rev!L684</f>
        <v>10791.59</v>
      </c>
      <c r="O685" s="8" t="n">
        <f aca="false">+[3]data1rev!M684</f>
        <v>10275.62</v>
      </c>
      <c r="P685" s="8" t="n">
        <f aca="false">+[3]data1rev!N684</f>
        <v>10129.416</v>
      </c>
      <c r="Q685" s="8" t="n">
        <f aca="false">+[3]data1rev!O684</f>
        <v>10101.74</v>
      </c>
      <c r="R685" s="8" t="n">
        <f aca="false">+[3]data1rev!P684</f>
        <v>0</v>
      </c>
      <c r="S685" s="8" t="n">
        <f aca="false">+[3]data1rev!Q684</f>
        <v>0</v>
      </c>
      <c r="T685" s="8" t="n">
        <f aca="false">+[3]data1rev!R684</f>
        <v>0</v>
      </c>
      <c r="U685" s="8" t="n">
        <f aca="false">+[3]data1rev!S684</f>
        <v>0</v>
      </c>
      <c r="V685" s="8" t="n">
        <f aca="false">+[3]data1rev!T684</f>
        <v>0</v>
      </c>
      <c r="W685" s="8" t="n">
        <f aca="false">+[3]data1rev!U684</f>
        <v>0</v>
      </c>
      <c r="X685" s="8" t="n">
        <f aca="false">+[3]data1rev!V684</f>
        <v>0</v>
      </c>
      <c r="Y685" s="8" t="n">
        <f aca="false">+[3]data1rev!W684</f>
        <v>0</v>
      </c>
      <c r="Z685" s="8" t="n">
        <f aca="false">+[3]data1rev!X684</f>
        <v>0</v>
      </c>
      <c r="AA685" s="8" t="n">
        <f aca="false">+[3]data1rev!Y684</f>
        <v>0</v>
      </c>
      <c r="AB685" s="9"/>
      <c r="AC685" s="9"/>
      <c r="AD685" s="9"/>
      <c r="AE685" s="9"/>
      <c r="AF685" s="9"/>
      <c r="AG685" s="9"/>
      <c r="AH685" s="9"/>
      <c r="AI685" s="9"/>
      <c r="AJ685" s="9"/>
      <c r="AK685" s="1"/>
      <c r="AL685" s="1" t="e">
        <f aca="false">SUMPRODUCT(B685:AJ685,PVCapPrice)</f>
        <v>#DIV/0!</v>
      </c>
      <c r="AM685" s="1"/>
      <c r="AN685" s="1"/>
      <c r="AO685" s="1"/>
      <c r="AP685" s="1"/>
      <c r="AQ685" s="1"/>
    </row>
    <row r="686" customFormat="false" ht="11.25" hidden="false" customHeight="false" outlineLevel="0" collapsed="false">
      <c r="A686" s="1" t="n">
        <v>684</v>
      </c>
      <c r="B686" s="16"/>
      <c r="C686" s="8" t="n">
        <f aca="false">+[3]data1rev!A685</f>
        <v>21687.04</v>
      </c>
      <c r="D686" s="8" t="n">
        <f aca="false">+[3]data1rev!B685</f>
        <v>15575.226</v>
      </c>
      <c r="E686" s="8" t="n">
        <f aca="false">+[3]data1rev!C685</f>
        <v>13222.39</v>
      </c>
      <c r="F686" s="8" t="n">
        <f aca="false">+[3]data1rev!D685</f>
        <v>13061.89</v>
      </c>
      <c r="G686" s="8" t="n">
        <f aca="false">+[3]data1rev!E685</f>
        <v>13061.89</v>
      </c>
      <c r="H686" s="8" t="n">
        <f aca="false">+[3]data1rev!F685</f>
        <v>10821.156</v>
      </c>
      <c r="I686" s="8" t="n">
        <f aca="false">+[3]data1rev!G685</f>
        <v>10791.59</v>
      </c>
      <c r="J686" s="8" t="n">
        <f aca="false">+[3]data1rev!H685</f>
        <v>10791.59</v>
      </c>
      <c r="K686" s="8" t="n">
        <f aca="false">+[3]data1rev!I685</f>
        <v>10791.59</v>
      </c>
      <c r="L686" s="8" t="n">
        <f aca="false">+[3]data1rev!J685</f>
        <v>10821.156</v>
      </c>
      <c r="M686" s="8" t="n">
        <f aca="false">+[3]data1rev!K685</f>
        <v>10791.59</v>
      </c>
      <c r="N686" s="8" t="n">
        <f aca="false">+[3]data1rev!L685</f>
        <v>10791.59</v>
      </c>
      <c r="O686" s="8" t="n">
        <f aca="false">+[3]data1rev!M685</f>
        <v>10275.62</v>
      </c>
      <c r="P686" s="8" t="n">
        <f aca="false">+[3]data1rev!N685</f>
        <v>10129.416</v>
      </c>
      <c r="Q686" s="8" t="n">
        <f aca="false">+[3]data1rev!O685</f>
        <v>10101.74</v>
      </c>
      <c r="R686" s="8" t="n">
        <f aca="false">+[3]data1rev!P685</f>
        <v>0</v>
      </c>
      <c r="S686" s="8" t="n">
        <f aca="false">+[3]data1rev!Q685</f>
        <v>0</v>
      </c>
      <c r="T686" s="8" t="n">
        <f aca="false">+[3]data1rev!R685</f>
        <v>0</v>
      </c>
      <c r="U686" s="8" t="n">
        <f aca="false">+[3]data1rev!S685</f>
        <v>0</v>
      </c>
      <c r="V686" s="8" t="n">
        <f aca="false">+[3]data1rev!T685</f>
        <v>0</v>
      </c>
      <c r="W686" s="8" t="n">
        <f aca="false">+[3]data1rev!U685</f>
        <v>0</v>
      </c>
      <c r="X686" s="8" t="n">
        <f aca="false">+[3]data1rev!V685</f>
        <v>0</v>
      </c>
      <c r="Y686" s="8" t="n">
        <f aca="false">+[3]data1rev!W685</f>
        <v>0</v>
      </c>
      <c r="Z686" s="8" t="n">
        <f aca="false">+[3]data1rev!X685</f>
        <v>0</v>
      </c>
      <c r="AA686" s="8" t="n">
        <f aca="false">+[3]data1rev!Y685</f>
        <v>0</v>
      </c>
      <c r="AB686" s="9"/>
      <c r="AC686" s="9"/>
      <c r="AD686" s="9"/>
      <c r="AE686" s="9"/>
      <c r="AF686" s="9"/>
      <c r="AG686" s="9"/>
      <c r="AH686" s="9"/>
      <c r="AI686" s="9"/>
      <c r="AJ686" s="9"/>
      <c r="AK686" s="1"/>
      <c r="AL686" s="1" t="e">
        <f aca="false">SUMPRODUCT(B686:AJ686,PVCapPrice)</f>
        <v>#DIV/0!</v>
      </c>
      <c r="AM686" s="1"/>
      <c r="AN686" s="1"/>
      <c r="AO686" s="1"/>
      <c r="AP686" s="1"/>
      <c r="AQ686" s="1"/>
    </row>
    <row r="687" customFormat="false" ht="11.25" hidden="false" customHeight="false" outlineLevel="0" collapsed="false">
      <c r="A687" s="1" t="n">
        <v>685</v>
      </c>
      <c r="B687" s="16"/>
      <c r="C687" s="8" t="n">
        <f aca="false">+[3]data1rev!A686</f>
        <v>21687.04</v>
      </c>
      <c r="D687" s="8" t="n">
        <f aca="false">+[3]data1rev!B686</f>
        <v>15575.226</v>
      </c>
      <c r="E687" s="8" t="n">
        <f aca="false">+[3]data1rev!C686</f>
        <v>13222.39</v>
      </c>
      <c r="F687" s="8" t="n">
        <f aca="false">+[3]data1rev!D686</f>
        <v>13061.89</v>
      </c>
      <c r="G687" s="8" t="n">
        <f aca="false">+[3]data1rev!E686</f>
        <v>13061.89</v>
      </c>
      <c r="H687" s="8" t="n">
        <f aca="false">+[3]data1rev!F686</f>
        <v>10821.156</v>
      </c>
      <c r="I687" s="8" t="n">
        <f aca="false">+[3]data1rev!G686</f>
        <v>10791.59</v>
      </c>
      <c r="J687" s="8" t="n">
        <f aca="false">+[3]data1rev!H686</f>
        <v>10791.59</v>
      </c>
      <c r="K687" s="8" t="n">
        <f aca="false">+[3]data1rev!I686</f>
        <v>10791.59</v>
      </c>
      <c r="L687" s="8" t="n">
        <f aca="false">+[3]data1rev!J686</f>
        <v>10821.156</v>
      </c>
      <c r="M687" s="8" t="n">
        <f aca="false">+[3]data1rev!K686</f>
        <v>10791.59</v>
      </c>
      <c r="N687" s="8" t="n">
        <f aca="false">+[3]data1rev!L686</f>
        <v>10791.59</v>
      </c>
      <c r="O687" s="8" t="n">
        <f aca="false">+[3]data1rev!M686</f>
        <v>10275.62</v>
      </c>
      <c r="P687" s="8" t="n">
        <f aca="false">+[3]data1rev!N686</f>
        <v>10129.416</v>
      </c>
      <c r="Q687" s="8" t="n">
        <f aca="false">+[3]data1rev!O686</f>
        <v>10101.74</v>
      </c>
      <c r="R687" s="8" t="n">
        <f aca="false">+[3]data1rev!P686</f>
        <v>0</v>
      </c>
      <c r="S687" s="8" t="n">
        <f aca="false">+[3]data1rev!Q686</f>
        <v>0</v>
      </c>
      <c r="T687" s="8" t="n">
        <f aca="false">+[3]data1rev!R686</f>
        <v>0</v>
      </c>
      <c r="U687" s="8" t="n">
        <f aca="false">+[3]data1rev!S686</f>
        <v>0</v>
      </c>
      <c r="V687" s="8" t="n">
        <f aca="false">+[3]data1rev!T686</f>
        <v>0</v>
      </c>
      <c r="W687" s="8" t="n">
        <f aca="false">+[3]data1rev!U686</f>
        <v>0</v>
      </c>
      <c r="X687" s="8" t="n">
        <f aca="false">+[3]data1rev!V686</f>
        <v>0</v>
      </c>
      <c r="Y687" s="8" t="n">
        <f aca="false">+[3]data1rev!W686</f>
        <v>0</v>
      </c>
      <c r="Z687" s="8" t="n">
        <f aca="false">+[3]data1rev!X686</f>
        <v>0</v>
      </c>
      <c r="AA687" s="8" t="n">
        <f aca="false">+[3]data1rev!Y686</f>
        <v>0</v>
      </c>
      <c r="AB687" s="9"/>
      <c r="AC687" s="9"/>
      <c r="AD687" s="9"/>
      <c r="AE687" s="9"/>
      <c r="AF687" s="9"/>
      <c r="AG687" s="9"/>
      <c r="AH687" s="9"/>
      <c r="AI687" s="9"/>
      <c r="AJ687" s="9"/>
      <c r="AK687" s="1"/>
      <c r="AL687" s="1" t="e">
        <f aca="false">SUMPRODUCT(B687:AJ687,PVCapPrice)</f>
        <v>#DIV/0!</v>
      </c>
      <c r="AM687" s="1"/>
      <c r="AN687" s="1"/>
      <c r="AO687" s="1"/>
      <c r="AP687" s="1"/>
      <c r="AQ687" s="1"/>
    </row>
    <row r="688" customFormat="false" ht="11.25" hidden="false" customHeight="false" outlineLevel="0" collapsed="false">
      <c r="A688" s="1" t="n">
        <v>686</v>
      </c>
      <c r="B688" s="16"/>
      <c r="C688" s="8" t="n">
        <f aca="false">+[3]data1rev!A687</f>
        <v>21687.04</v>
      </c>
      <c r="D688" s="8" t="n">
        <f aca="false">+[3]data1rev!B687</f>
        <v>15575.226</v>
      </c>
      <c r="E688" s="8" t="n">
        <f aca="false">+[3]data1rev!C687</f>
        <v>13222.39</v>
      </c>
      <c r="F688" s="8" t="n">
        <f aca="false">+[3]data1rev!D687</f>
        <v>13061.89</v>
      </c>
      <c r="G688" s="8" t="n">
        <f aca="false">+[3]data1rev!E687</f>
        <v>13061.89</v>
      </c>
      <c r="H688" s="8" t="n">
        <f aca="false">+[3]data1rev!F687</f>
        <v>10821.156</v>
      </c>
      <c r="I688" s="8" t="n">
        <f aca="false">+[3]data1rev!G687</f>
        <v>10791.59</v>
      </c>
      <c r="J688" s="8" t="n">
        <f aca="false">+[3]data1rev!H687</f>
        <v>10791.59</v>
      </c>
      <c r="K688" s="8" t="n">
        <f aca="false">+[3]data1rev!I687</f>
        <v>10791.59</v>
      </c>
      <c r="L688" s="8" t="n">
        <f aca="false">+[3]data1rev!J687</f>
        <v>10821.156</v>
      </c>
      <c r="M688" s="8" t="n">
        <f aca="false">+[3]data1rev!K687</f>
        <v>10791.59</v>
      </c>
      <c r="N688" s="8" t="n">
        <f aca="false">+[3]data1rev!L687</f>
        <v>10791.59</v>
      </c>
      <c r="O688" s="8" t="n">
        <f aca="false">+[3]data1rev!M687</f>
        <v>10275.62</v>
      </c>
      <c r="P688" s="8" t="n">
        <f aca="false">+[3]data1rev!N687</f>
        <v>10129.416</v>
      </c>
      <c r="Q688" s="8" t="n">
        <f aca="false">+[3]data1rev!O687</f>
        <v>10101.74</v>
      </c>
      <c r="R688" s="8" t="n">
        <f aca="false">+[3]data1rev!P687</f>
        <v>0</v>
      </c>
      <c r="S688" s="8" t="n">
        <f aca="false">+[3]data1rev!Q687</f>
        <v>0</v>
      </c>
      <c r="T688" s="8" t="n">
        <f aca="false">+[3]data1rev!R687</f>
        <v>0</v>
      </c>
      <c r="U688" s="8" t="n">
        <f aca="false">+[3]data1rev!S687</f>
        <v>0</v>
      </c>
      <c r="V688" s="8" t="n">
        <f aca="false">+[3]data1rev!T687</f>
        <v>0</v>
      </c>
      <c r="W688" s="8" t="n">
        <f aca="false">+[3]data1rev!U687</f>
        <v>0</v>
      </c>
      <c r="X688" s="8" t="n">
        <f aca="false">+[3]data1rev!V687</f>
        <v>0</v>
      </c>
      <c r="Y688" s="8" t="n">
        <f aca="false">+[3]data1rev!W687</f>
        <v>0</v>
      </c>
      <c r="Z688" s="8" t="n">
        <f aca="false">+[3]data1rev!X687</f>
        <v>0</v>
      </c>
      <c r="AA688" s="8" t="n">
        <f aca="false">+[3]data1rev!Y687</f>
        <v>0</v>
      </c>
      <c r="AB688" s="9"/>
      <c r="AC688" s="9"/>
      <c r="AD688" s="9"/>
      <c r="AE688" s="9"/>
      <c r="AF688" s="9"/>
      <c r="AG688" s="9"/>
      <c r="AH688" s="9"/>
      <c r="AI688" s="9"/>
      <c r="AJ688" s="9"/>
      <c r="AK688" s="1"/>
      <c r="AL688" s="1" t="e">
        <f aca="false">SUMPRODUCT(B688:AJ688,PVCapPrice)</f>
        <v>#DIV/0!</v>
      </c>
      <c r="AM688" s="1"/>
      <c r="AN688" s="1"/>
      <c r="AO688" s="1"/>
      <c r="AP688" s="1"/>
      <c r="AQ688" s="1"/>
    </row>
    <row r="689" customFormat="false" ht="11.25" hidden="false" customHeight="false" outlineLevel="0" collapsed="false">
      <c r="A689" s="1" t="n">
        <v>687</v>
      </c>
      <c r="B689" s="16"/>
      <c r="C689" s="8" t="n">
        <f aca="false">+[3]data1rev!A688</f>
        <v>21687.04</v>
      </c>
      <c r="D689" s="8" t="n">
        <f aca="false">+[3]data1rev!B688</f>
        <v>15575.226</v>
      </c>
      <c r="E689" s="8" t="n">
        <f aca="false">+[3]data1rev!C688</f>
        <v>13222.39</v>
      </c>
      <c r="F689" s="8" t="n">
        <f aca="false">+[3]data1rev!D688</f>
        <v>13061.89</v>
      </c>
      <c r="G689" s="8" t="n">
        <f aca="false">+[3]data1rev!E688</f>
        <v>13061.89</v>
      </c>
      <c r="H689" s="8" t="n">
        <f aca="false">+[3]data1rev!F688</f>
        <v>10821.156</v>
      </c>
      <c r="I689" s="8" t="n">
        <f aca="false">+[3]data1rev!G688</f>
        <v>10791.59</v>
      </c>
      <c r="J689" s="8" t="n">
        <f aca="false">+[3]data1rev!H688</f>
        <v>10791.59</v>
      </c>
      <c r="K689" s="8" t="n">
        <f aca="false">+[3]data1rev!I688</f>
        <v>10791.59</v>
      </c>
      <c r="L689" s="8" t="n">
        <f aca="false">+[3]data1rev!J688</f>
        <v>10821.156</v>
      </c>
      <c r="M689" s="8" t="n">
        <f aca="false">+[3]data1rev!K688</f>
        <v>10791.59</v>
      </c>
      <c r="N689" s="8" t="n">
        <f aca="false">+[3]data1rev!L688</f>
        <v>10791.59</v>
      </c>
      <c r="O689" s="8" t="n">
        <f aca="false">+[3]data1rev!M688</f>
        <v>10275.62</v>
      </c>
      <c r="P689" s="8" t="n">
        <f aca="false">+[3]data1rev!N688</f>
        <v>10129.416</v>
      </c>
      <c r="Q689" s="8" t="n">
        <f aca="false">+[3]data1rev!O688</f>
        <v>10101.74</v>
      </c>
      <c r="R689" s="8" t="n">
        <f aca="false">+[3]data1rev!P688</f>
        <v>0</v>
      </c>
      <c r="S689" s="8" t="n">
        <f aca="false">+[3]data1rev!Q688</f>
        <v>0</v>
      </c>
      <c r="T689" s="8" t="n">
        <f aca="false">+[3]data1rev!R688</f>
        <v>0</v>
      </c>
      <c r="U689" s="8" t="n">
        <f aca="false">+[3]data1rev!S688</f>
        <v>0</v>
      </c>
      <c r="V689" s="8" t="n">
        <f aca="false">+[3]data1rev!T688</f>
        <v>0</v>
      </c>
      <c r="W689" s="8" t="n">
        <f aca="false">+[3]data1rev!U688</f>
        <v>0</v>
      </c>
      <c r="X689" s="8" t="n">
        <f aca="false">+[3]data1rev!V688</f>
        <v>0</v>
      </c>
      <c r="Y689" s="8" t="n">
        <f aca="false">+[3]data1rev!W688</f>
        <v>0</v>
      </c>
      <c r="Z689" s="8" t="n">
        <f aca="false">+[3]data1rev!X688</f>
        <v>0</v>
      </c>
      <c r="AA689" s="8" t="n">
        <f aca="false">+[3]data1rev!Y688</f>
        <v>0</v>
      </c>
      <c r="AB689" s="9"/>
      <c r="AC689" s="9"/>
      <c r="AD689" s="9"/>
      <c r="AE689" s="9"/>
      <c r="AF689" s="9"/>
      <c r="AG689" s="9"/>
      <c r="AH689" s="9"/>
      <c r="AI689" s="9"/>
      <c r="AJ689" s="9"/>
      <c r="AK689" s="1"/>
      <c r="AL689" s="1" t="e">
        <f aca="false">SUMPRODUCT(B689:AJ689,PVCapPrice)</f>
        <v>#DIV/0!</v>
      </c>
      <c r="AM689" s="1"/>
      <c r="AN689" s="1"/>
      <c r="AO689" s="1"/>
      <c r="AP689" s="1"/>
      <c r="AQ689" s="1"/>
    </row>
    <row r="690" customFormat="false" ht="11.25" hidden="false" customHeight="false" outlineLevel="0" collapsed="false">
      <c r="A690" s="1" t="n">
        <v>688</v>
      </c>
      <c r="B690" s="16"/>
      <c r="C690" s="8" t="n">
        <f aca="false">+[3]data1rev!A689</f>
        <v>21687.04</v>
      </c>
      <c r="D690" s="8" t="n">
        <f aca="false">+[3]data1rev!B689</f>
        <v>15575.226</v>
      </c>
      <c r="E690" s="8" t="n">
        <f aca="false">+[3]data1rev!C689</f>
        <v>13222.39</v>
      </c>
      <c r="F690" s="8" t="n">
        <f aca="false">+[3]data1rev!D689</f>
        <v>13061.89</v>
      </c>
      <c r="G690" s="8" t="n">
        <f aca="false">+[3]data1rev!E689</f>
        <v>13061.89</v>
      </c>
      <c r="H690" s="8" t="n">
        <f aca="false">+[3]data1rev!F689</f>
        <v>10821.156</v>
      </c>
      <c r="I690" s="8" t="n">
        <f aca="false">+[3]data1rev!G689</f>
        <v>10791.59</v>
      </c>
      <c r="J690" s="8" t="n">
        <f aca="false">+[3]data1rev!H689</f>
        <v>10791.59</v>
      </c>
      <c r="K690" s="8" t="n">
        <f aca="false">+[3]data1rev!I689</f>
        <v>10791.59</v>
      </c>
      <c r="L690" s="8" t="n">
        <f aca="false">+[3]data1rev!J689</f>
        <v>10821.156</v>
      </c>
      <c r="M690" s="8" t="n">
        <f aca="false">+[3]data1rev!K689</f>
        <v>10791.59</v>
      </c>
      <c r="N690" s="8" t="n">
        <f aca="false">+[3]data1rev!L689</f>
        <v>10791.59</v>
      </c>
      <c r="O690" s="8" t="n">
        <f aca="false">+[3]data1rev!M689</f>
        <v>10275.62</v>
      </c>
      <c r="P690" s="8" t="n">
        <f aca="false">+[3]data1rev!N689</f>
        <v>10129.416</v>
      </c>
      <c r="Q690" s="8" t="n">
        <f aca="false">+[3]data1rev!O689</f>
        <v>10101.74</v>
      </c>
      <c r="R690" s="8" t="n">
        <f aca="false">+[3]data1rev!P689</f>
        <v>0</v>
      </c>
      <c r="S690" s="8" t="n">
        <f aca="false">+[3]data1rev!Q689</f>
        <v>0</v>
      </c>
      <c r="T690" s="8" t="n">
        <f aca="false">+[3]data1rev!R689</f>
        <v>0</v>
      </c>
      <c r="U690" s="8" t="n">
        <f aca="false">+[3]data1rev!S689</f>
        <v>0</v>
      </c>
      <c r="V690" s="8" t="n">
        <f aca="false">+[3]data1rev!T689</f>
        <v>0</v>
      </c>
      <c r="W690" s="8" t="n">
        <f aca="false">+[3]data1rev!U689</f>
        <v>0</v>
      </c>
      <c r="X690" s="8" t="n">
        <f aca="false">+[3]data1rev!V689</f>
        <v>0</v>
      </c>
      <c r="Y690" s="8" t="n">
        <f aca="false">+[3]data1rev!W689</f>
        <v>0</v>
      </c>
      <c r="Z690" s="8" t="n">
        <f aca="false">+[3]data1rev!X689</f>
        <v>0</v>
      </c>
      <c r="AA690" s="8" t="n">
        <f aca="false">+[3]data1rev!Y689</f>
        <v>0</v>
      </c>
      <c r="AB690" s="9"/>
      <c r="AC690" s="9"/>
      <c r="AD690" s="9"/>
      <c r="AE690" s="9"/>
      <c r="AF690" s="9"/>
      <c r="AG690" s="9"/>
      <c r="AH690" s="9"/>
      <c r="AI690" s="9"/>
      <c r="AJ690" s="9"/>
      <c r="AK690" s="1"/>
      <c r="AL690" s="1" t="e">
        <f aca="false">SUMPRODUCT(B690:AJ690,PVCapPrice)</f>
        <v>#DIV/0!</v>
      </c>
      <c r="AM690" s="1"/>
      <c r="AN690" s="1"/>
      <c r="AO690" s="1"/>
      <c r="AP690" s="1"/>
      <c r="AQ690" s="1"/>
    </row>
    <row r="691" customFormat="false" ht="11.25" hidden="false" customHeight="false" outlineLevel="0" collapsed="false">
      <c r="A691" s="1" t="n">
        <v>689</v>
      </c>
      <c r="B691" s="16"/>
      <c r="C691" s="8" t="n">
        <f aca="false">+[3]data1rev!A690</f>
        <v>21687.04</v>
      </c>
      <c r="D691" s="8" t="n">
        <f aca="false">+[3]data1rev!B690</f>
        <v>15575.226</v>
      </c>
      <c r="E691" s="8" t="n">
        <f aca="false">+[3]data1rev!C690</f>
        <v>13222.39</v>
      </c>
      <c r="F691" s="8" t="n">
        <f aca="false">+[3]data1rev!D690</f>
        <v>13061.89</v>
      </c>
      <c r="G691" s="8" t="n">
        <f aca="false">+[3]data1rev!E690</f>
        <v>13061.89</v>
      </c>
      <c r="H691" s="8" t="n">
        <f aca="false">+[3]data1rev!F690</f>
        <v>10821.156</v>
      </c>
      <c r="I691" s="8" t="n">
        <f aca="false">+[3]data1rev!G690</f>
        <v>10791.59</v>
      </c>
      <c r="J691" s="8" t="n">
        <f aca="false">+[3]data1rev!H690</f>
        <v>10791.59</v>
      </c>
      <c r="K691" s="8" t="n">
        <f aca="false">+[3]data1rev!I690</f>
        <v>10791.59</v>
      </c>
      <c r="L691" s="8" t="n">
        <f aca="false">+[3]data1rev!J690</f>
        <v>10821.156</v>
      </c>
      <c r="M691" s="8" t="n">
        <f aca="false">+[3]data1rev!K690</f>
        <v>10791.59</v>
      </c>
      <c r="N691" s="8" t="n">
        <f aca="false">+[3]data1rev!L690</f>
        <v>10791.59</v>
      </c>
      <c r="O691" s="8" t="n">
        <f aca="false">+[3]data1rev!M690</f>
        <v>10275.62</v>
      </c>
      <c r="P691" s="8" t="n">
        <f aca="false">+[3]data1rev!N690</f>
        <v>10129.416</v>
      </c>
      <c r="Q691" s="8" t="n">
        <f aca="false">+[3]data1rev!O690</f>
        <v>10101.74</v>
      </c>
      <c r="R691" s="8" t="n">
        <f aca="false">+[3]data1rev!P690</f>
        <v>0</v>
      </c>
      <c r="S691" s="8" t="n">
        <f aca="false">+[3]data1rev!Q690</f>
        <v>0</v>
      </c>
      <c r="T691" s="8" t="n">
        <f aca="false">+[3]data1rev!R690</f>
        <v>0</v>
      </c>
      <c r="U691" s="8" t="n">
        <f aca="false">+[3]data1rev!S690</f>
        <v>0</v>
      </c>
      <c r="V691" s="8" t="n">
        <f aca="false">+[3]data1rev!T690</f>
        <v>0</v>
      </c>
      <c r="W691" s="8" t="n">
        <f aca="false">+[3]data1rev!U690</f>
        <v>0</v>
      </c>
      <c r="X691" s="8" t="n">
        <f aca="false">+[3]data1rev!V690</f>
        <v>0</v>
      </c>
      <c r="Y691" s="8" t="n">
        <f aca="false">+[3]data1rev!W690</f>
        <v>0</v>
      </c>
      <c r="Z691" s="8" t="n">
        <f aca="false">+[3]data1rev!X690</f>
        <v>0</v>
      </c>
      <c r="AA691" s="8" t="n">
        <f aca="false">+[3]data1rev!Y690</f>
        <v>0</v>
      </c>
      <c r="AB691" s="9"/>
      <c r="AC691" s="9"/>
      <c r="AD691" s="9"/>
      <c r="AE691" s="9"/>
      <c r="AF691" s="9"/>
      <c r="AG691" s="9"/>
      <c r="AH691" s="9"/>
      <c r="AI691" s="9"/>
      <c r="AJ691" s="9"/>
      <c r="AK691" s="1"/>
      <c r="AL691" s="1" t="e">
        <f aca="false">SUMPRODUCT(B691:AJ691,PVCapPrice)</f>
        <v>#DIV/0!</v>
      </c>
      <c r="AM691" s="1"/>
      <c r="AN691" s="1"/>
      <c r="AO691" s="1"/>
      <c r="AP691" s="1"/>
      <c r="AQ691" s="1"/>
    </row>
    <row r="692" customFormat="false" ht="11.25" hidden="false" customHeight="false" outlineLevel="0" collapsed="false">
      <c r="A692" s="1" t="n">
        <v>690</v>
      </c>
      <c r="B692" s="16"/>
      <c r="C692" s="8" t="n">
        <f aca="false">+[3]data1rev!A691</f>
        <v>21687.04</v>
      </c>
      <c r="D692" s="8" t="n">
        <f aca="false">+[3]data1rev!B691</f>
        <v>15575.226</v>
      </c>
      <c r="E692" s="8" t="n">
        <f aca="false">+[3]data1rev!C691</f>
        <v>13222.39</v>
      </c>
      <c r="F692" s="8" t="n">
        <f aca="false">+[3]data1rev!D691</f>
        <v>13061.89</v>
      </c>
      <c r="G692" s="8" t="n">
        <f aca="false">+[3]data1rev!E691</f>
        <v>13061.89</v>
      </c>
      <c r="H692" s="8" t="n">
        <f aca="false">+[3]data1rev!F691</f>
        <v>10821.156</v>
      </c>
      <c r="I692" s="8" t="n">
        <f aca="false">+[3]data1rev!G691</f>
        <v>10791.59</v>
      </c>
      <c r="J692" s="8" t="n">
        <f aca="false">+[3]data1rev!H691</f>
        <v>10791.59</v>
      </c>
      <c r="K692" s="8" t="n">
        <f aca="false">+[3]data1rev!I691</f>
        <v>10791.59</v>
      </c>
      <c r="L692" s="8" t="n">
        <f aca="false">+[3]data1rev!J691</f>
        <v>10821.156</v>
      </c>
      <c r="M692" s="8" t="n">
        <f aca="false">+[3]data1rev!K691</f>
        <v>10791.59</v>
      </c>
      <c r="N692" s="8" t="n">
        <f aca="false">+[3]data1rev!L691</f>
        <v>10791.59</v>
      </c>
      <c r="O692" s="8" t="n">
        <f aca="false">+[3]data1rev!M691</f>
        <v>10275.62</v>
      </c>
      <c r="P692" s="8" t="n">
        <f aca="false">+[3]data1rev!N691</f>
        <v>10129.416</v>
      </c>
      <c r="Q692" s="8" t="n">
        <f aca="false">+[3]data1rev!O691</f>
        <v>10101.74</v>
      </c>
      <c r="R692" s="8" t="n">
        <f aca="false">+[3]data1rev!P691</f>
        <v>0</v>
      </c>
      <c r="S692" s="8" t="n">
        <f aca="false">+[3]data1rev!Q691</f>
        <v>0</v>
      </c>
      <c r="T692" s="8" t="n">
        <f aca="false">+[3]data1rev!R691</f>
        <v>0</v>
      </c>
      <c r="U692" s="8" t="n">
        <f aca="false">+[3]data1rev!S691</f>
        <v>0</v>
      </c>
      <c r="V692" s="8" t="n">
        <f aca="false">+[3]data1rev!T691</f>
        <v>0</v>
      </c>
      <c r="W692" s="8" t="n">
        <f aca="false">+[3]data1rev!U691</f>
        <v>0</v>
      </c>
      <c r="X692" s="8" t="n">
        <f aca="false">+[3]data1rev!V691</f>
        <v>0</v>
      </c>
      <c r="Y692" s="8" t="n">
        <f aca="false">+[3]data1rev!W691</f>
        <v>0</v>
      </c>
      <c r="Z692" s="8" t="n">
        <f aca="false">+[3]data1rev!X691</f>
        <v>0</v>
      </c>
      <c r="AA692" s="8" t="n">
        <f aca="false">+[3]data1rev!Y691</f>
        <v>0</v>
      </c>
      <c r="AB692" s="9"/>
      <c r="AC692" s="9"/>
      <c r="AD692" s="9"/>
      <c r="AE692" s="9"/>
      <c r="AF692" s="9"/>
      <c r="AG692" s="9"/>
      <c r="AH692" s="9"/>
      <c r="AI692" s="9"/>
      <c r="AJ692" s="9"/>
      <c r="AK692" s="1"/>
      <c r="AL692" s="1" t="e">
        <f aca="false">SUMPRODUCT(B692:AJ692,PVCapPrice)</f>
        <v>#DIV/0!</v>
      </c>
      <c r="AM692" s="1"/>
      <c r="AN692" s="1"/>
      <c r="AO692" s="1"/>
      <c r="AP692" s="1"/>
      <c r="AQ692" s="1"/>
    </row>
    <row r="693" customFormat="false" ht="11.25" hidden="false" customHeight="false" outlineLevel="0" collapsed="false">
      <c r="A693" s="1" t="n">
        <v>691</v>
      </c>
      <c r="B693" s="16"/>
      <c r="C693" s="8" t="n">
        <f aca="false">+[3]data1rev!A692</f>
        <v>21687.04</v>
      </c>
      <c r="D693" s="8" t="n">
        <f aca="false">+[3]data1rev!B692</f>
        <v>15575.226</v>
      </c>
      <c r="E693" s="8" t="n">
        <f aca="false">+[3]data1rev!C692</f>
        <v>13222.39</v>
      </c>
      <c r="F693" s="8" t="n">
        <f aca="false">+[3]data1rev!D692</f>
        <v>13061.89</v>
      </c>
      <c r="G693" s="8" t="n">
        <f aca="false">+[3]data1rev!E692</f>
        <v>13061.89</v>
      </c>
      <c r="H693" s="8" t="n">
        <f aca="false">+[3]data1rev!F692</f>
        <v>10821.156</v>
      </c>
      <c r="I693" s="8" t="n">
        <f aca="false">+[3]data1rev!G692</f>
        <v>10791.59</v>
      </c>
      <c r="J693" s="8" t="n">
        <f aca="false">+[3]data1rev!H692</f>
        <v>10791.59</v>
      </c>
      <c r="K693" s="8" t="n">
        <f aca="false">+[3]data1rev!I692</f>
        <v>10791.59</v>
      </c>
      <c r="L693" s="8" t="n">
        <f aca="false">+[3]data1rev!J692</f>
        <v>10821.156</v>
      </c>
      <c r="M693" s="8" t="n">
        <f aca="false">+[3]data1rev!K692</f>
        <v>10791.59</v>
      </c>
      <c r="N693" s="8" t="n">
        <f aca="false">+[3]data1rev!L692</f>
        <v>10791.59</v>
      </c>
      <c r="O693" s="8" t="n">
        <f aca="false">+[3]data1rev!M692</f>
        <v>10275.62</v>
      </c>
      <c r="P693" s="8" t="n">
        <f aca="false">+[3]data1rev!N692</f>
        <v>10129.416</v>
      </c>
      <c r="Q693" s="8" t="n">
        <f aca="false">+[3]data1rev!O692</f>
        <v>10101.74</v>
      </c>
      <c r="R693" s="8" t="n">
        <f aca="false">+[3]data1rev!P692</f>
        <v>0</v>
      </c>
      <c r="S693" s="8" t="n">
        <f aca="false">+[3]data1rev!Q692</f>
        <v>0</v>
      </c>
      <c r="T693" s="8" t="n">
        <f aca="false">+[3]data1rev!R692</f>
        <v>0</v>
      </c>
      <c r="U693" s="8" t="n">
        <f aca="false">+[3]data1rev!S692</f>
        <v>0</v>
      </c>
      <c r="V693" s="8" t="n">
        <f aca="false">+[3]data1rev!T692</f>
        <v>0</v>
      </c>
      <c r="W693" s="8" t="n">
        <f aca="false">+[3]data1rev!U692</f>
        <v>0</v>
      </c>
      <c r="X693" s="8" t="n">
        <f aca="false">+[3]data1rev!V692</f>
        <v>0</v>
      </c>
      <c r="Y693" s="8" t="n">
        <f aca="false">+[3]data1rev!W692</f>
        <v>0</v>
      </c>
      <c r="Z693" s="8" t="n">
        <f aca="false">+[3]data1rev!X692</f>
        <v>0</v>
      </c>
      <c r="AA693" s="8" t="n">
        <f aca="false">+[3]data1rev!Y692</f>
        <v>0</v>
      </c>
      <c r="AB693" s="9"/>
      <c r="AC693" s="9"/>
      <c r="AD693" s="9"/>
      <c r="AE693" s="9"/>
      <c r="AF693" s="9"/>
      <c r="AG693" s="9"/>
      <c r="AH693" s="9"/>
      <c r="AI693" s="9"/>
      <c r="AJ693" s="9"/>
      <c r="AK693" s="1"/>
      <c r="AL693" s="1" t="e">
        <f aca="false">SUMPRODUCT(B693:AJ693,PVCapPrice)</f>
        <v>#DIV/0!</v>
      </c>
      <c r="AM693" s="1"/>
      <c r="AN693" s="1"/>
      <c r="AO693" s="1"/>
      <c r="AP693" s="1"/>
      <c r="AQ693" s="1"/>
    </row>
    <row r="694" customFormat="false" ht="11.25" hidden="false" customHeight="false" outlineLevel="0" collapsed="false">
      <c r="A694" s="1" t="n">
        <v>692</v>
      </c>
      <c r="B694" s="16"/>
      <c r="C694" s="8" t="n">
        <f aca="false">+[3]data1rev!A693</f>
        <v>21687.04</v>
      </c>
      <c r="D694" s="8" t="n">
        <f aca="false">+[3]data1rev!B693</f>
        <v>15575.226</v>
      </c>
      <c r="E694" s="8" t="n">
        <f aca="false">+[3]data1rev!C693</f>
        <v>13222.39</v>
      </c>
      <c r="F694" s="8" t="n">
        <f aca="false">+[3]data1rev!D693</f>
        <v>13061.89</v>
      </c>
      <c r="G694" s="8" t="n">
        <f aca="false">+[3]data1rev!E693</f>
        <v>13061.89</v>
      </c>
      <c r="H694" s="8" t="n">
        <f aca="false">+[3]data1rev!F693</f>
        <v>10821.156</v>
      </c>
      <c r="I694" s="8" t="n">
        <f aca="false">+[3]data1rev!G693</f>
        <v>10791.59</v>
      </c>
      <c r="J694" s="8" t="n">
        <f aca="false">+[3]data1rev!H693</f>
        <v>10791.59</v>
      </c>
      <c r="K694" s="8" t="n">
        <f aca="false">+[3]data1rev!I693</f>
        <v>10791.59</v>
      </c>
      <c r="L694" s="8" t="n">
        <f aca="false">+[3]data1rev!J693</f>
        <v>10821.156</v>
      </c>
      <c r="M694" s="8" t="n">
        <f aca="false">+[3]data1rev!K693</f>
        <v>10791.59</v>
      </c>
      <c r="N694" s="8" t="n">
        <f aca="false">+[3]data1rev!L693</f>
        <v>10791.59</v>
      </c>
      <c r="O694" s="8" t="n">
        <f aca="false">+[3]data1rev!M693</f>
        <v>10275.62</v>
      </c>
      <c r="P694" s="8" t="n">
        <f aca="false">+[3]data1rev!N693</f>
        <v>10129.416</v>
      </c>
      <c r="Q694" s="8" t="n">
        <f aca="false">+[3]data1rev!O693</f>
        <v>10101.74</v>
      </c>
      <c r="R694" s="8" t="n">
        <f aca="false">+[3]data1rev!P693</f>
        <v>0</v>
      </c>
      <c r="S694" s="8" t="n">
        <f aca="false">+[3]data1rev!Q693</f>
        <v>0</v>
      </c>
      <c r="T694" s="8" t="n">
        <f aca="false">+[3]data1rev!R693</f>
        <v>0</v>
      </c>
      <c r="U694" s="8" t="n">
        <f aca="false">+[3]data1rev!S693</f>
        <v>0</v>
      </c>
      <c r="V694" s="8" t="n">
        <f aca="false">+[3]data1rev!T693</f>
        <v>0</v>
      </c>
      <c r="W694" s="8" t="n">
        <f aca="false">+[3]data1rev!U693</f>
        <v>0</v>
      </c>
      <c r="X694" s="8" t="n">
        <f aca="false">+[3]data1rev!V693</f>
        <v>0</v>
      </c>
      <c r="Y694" s="8" t="n">
        <f aca="false">+[3]data1rev!W693</f>
        <v>0</v>
      </c>
      <c r="Z694" s="8" t="n">
        <f aca="false">+[3]data1rev!X693</f>
        <v>0</v>
      </c>
      <c r="AA694" s="8" t="n">
        <f aca="false">+[3]data1rev!Y693</f>
        <v>0</v>
      </c>
      <c r="AB694" s="9"/>
      <c r="AC694" s="9"/>
      <c r="AD694" s="9"/>
      <c r="AE694" s="9"/>
      <c r="AF694" s="9"/>
      <c r="AG694" s="9"/>
      <c r="AH694" s="9"/>
      <c r="AI694" s="9"/>
      <c r="AJ694" s="9"/>
      <c r="AK694" s="1"/>
      <c r="AL694" s="1" t="e">
        <f aca="false">SUMPRODUCT(B694:AJ694,PVCapPrice)</f>
        <v>#DIV/0!</v>
      </c>
      <c r="AM694" s="1"/>
      <c r="AN694" s="1"/>
      <c r="AO694" s="1"/>
      <c r="AP694" s="1"/>
      <c r="AQ694" s="1"/>
    </row>
    <row r="695" customFormat="false" ht="11.25" hidden="false" customHeight="false" outlineLevel="0" collapsed="false">
      <c r="A695" s="1" t="n">
        <v>693</v>
      </c>
      <c r="B695" s="16"/>
      <c r="C695" s="8" t="n">
        <f aca="false">+[3]data1rev!A694</f>
        <v>21687.04</v>
      </c>
      <c r="D695" s="8" t="n">
        <f aca="false">+[3]data1rev!B694</f>
        <v>15575.226</v>
      </c>
      <c r="E695" s="8" t="n">
        <f aca="false">+[3]data1rev!C694</f>
        <v>13222.39</v>
      </c>
      <c r="F695" s="8" t="n">
        <f aca="false">+[3]data1rev!D694</f>
        <v>13061.89</v>
      </c>
      <c r="G695" s="8" t="n">
        <f aca="false">+[3]data1rev!E694</f>
        <v>13061.89</v>
      </c>
      <c r="H695" s="8" t="n">
        <f aca="false">+[3]data1rev!F694</f>
        <v>10821.156</v>
      </c>
      <c r="I695" s="8" t="n">
        <f aca="false">+[3]data1rev!G694</f>
        <v>10791.59</v>
      </c>
      <c r="J695" s="8" t="n">
        <f aca="false">+[3]data1rev!H694</f>
        <v>10791.59</v>
      </c>
      <c r="K695" s="8" t="n">
        <f aca="false">+[3]data1rev!I694</f>
        <v>10791.59</v>
      </c>
      <c r="L695" s="8" t="n">
        <f aca="false">+[3]data1rev!J694</f>
        <v>10821.156</v>
      </c>
      <c r="M695" s="8" t="n">
        <f aca="false">+[3]data1rev!K694</f>
        <v>10791.59</v>
      </c>
      <c r="N695" s="8" t="n">
        <f aca="false">+[3]data1rev!L694</f>
        <v>10791.59</v>
      </c>
      <c r="O695" s="8" t="n">
        <f aca="false">+[3]data1rev!M694</f>
        <v>10275.62</v>
      </c>
      <c r="P695" s="8" t="n">
        <f aca="false">+[3]data1rev!N694</f>
        <v>10129.416</v>
      </c>
      <c r="Q695" s="8" t="n">
        <f aca="false">+[3]data1rev!O694</f>
        <v>10101.74</v>
      </c>
      <c r="R695" s="8" t="n">
        <f aca="false">+[3]data1rev!P694</f>
        <v>0</v>
      </c>
      <c r="S695" s="8" t="n">
        <f aca="false">+[3]data1rev!Q694</f>
        <v>0</v>
      </c>
      <c r="T695" s="8" t="n">
        <f aca="false">+[3]data1rev!R694</f>
        <v>0</v>
      </c>
      <c r="U695" s="8" t="n">
        <f aca="false">+[3]data1rev!S694</f>
        <v>0</v>
      </c>
      <c r="V695" s="8" t="n">
        <f aca="false">+[3]data1rev!T694</f>
        <v>0</v>
      </c>
      <c r="W695" s="8" t="n">
        <f aca="false">+[3]data1rev!U694</f>
        <v>0</v>
      </c>
      <c r="X695" s="8" t="n">
        <f aca="false">+[3]data1rev!V694</f>
        <v>0</v>
      </c>
      <c r="Y695" s="8" t="n">
        <f aca="false">+[3]data1rev!W694</f>
        <v>0</v>
      </c>
      <c r="Z695" s="8" t="n">
        <f aca="false">+[3]data1rev!X694</f>
        <v>0</v>
      </c>
      <c r="AA695" s="8" t="n">
        <f aca="false">+[3]data1rev!Y694</f>
        <v>0</v>
      </c>
      <c r="AB695" s="9"/>
      <c r="AC695" s="9"/>
      <c r="AD695" s="9"/>
      <c r="AE695" s="9"/>
      <c r="AF695" s="9"/>
      <c r="AG695" s="9"/>
      <c r="AH695" s="9"/>
      <c r="AI695" s="9"/>
      <c r="AJ695" s="9"/>
      <c r="AK695" s="1"/>
      <c r="AL695" s="1" t="e">
        <f aca="false">SUMPRODUCT(B695:AJ695,PVCapPrice)</f>
        <v>#DIV/0!</v>
      </c>
      <c r="AM695" s="1"/>
      <c r="AN695" s="1"/>
      <c r="AO695" s="1"/>
      <c r="AP695" s="1"/>
      <c r="AQ695" s="1"/>
    </row>
    <row r="696" customFormat="false" ht="11.25" hidden="false" customHeight="false" outlineLevel="0" collapsed="false">
      <c r="A696" s="1" t="n">
        <v>694</v>
      </c>
      <c r="B696" s="16"/>
      <c r="C696" s="8" t="n">
        <f aca="false">+[3]data1rev!A695</f>
        <v>21687.04</v>
      </c>
      <c r="D696" s="8" t="n">
        <f aca="false">+[3]data1rev!B695</f>
        <v>15575.226</v>
      </c>
      <c r="E696" s="8" t="n">
        <f aca="false">+[3]data1rev!C695</f>
        <v>13222.39</v>
      </c>
      <c r="F696" s="8" t="n">
        <f aca="false">+[3]data1rev!D695</f>
        <v>13061.89</v>
      </c>
      <c r="G696" s="8" t="n">
        <f aca="false">+[3]data1rev!E695</f>
        <v>13061.89</v>
      </c>
      <c r="H696" s="8" t="n">
        <f aca="false">+[3]data1rev!F695</f>
        <v>10821.156</v>
      </c>
      <c r="I696" s="8" t="n">
        <f aca="false">+[3]data1rev!G695</f>
        <v>10791.59</v>
      </c>
      <c r="J696" s="8" t="n">
        <f aca="false">+[3]data1rev!H695</f>
        <v>10791.59</v>
      </c>
      <c r="K696" s="8" t="n">
        <f aca="false">+[3]data1rev!I695</f>
        <v>10791.59</v>
      </c>
      <c r="L696" s="8" t="n">
        <f aca="false">+[3]data1rev!J695</f>
        <v>10821.156</v>
      </c>
      <c r="M696" s="8" t="n">
        <f aca="false">+[3]data1rev!K695</f>
        <v>10791.59</v>
      </c>
      <c r="N696" s="8" t="n">
        <f aca="false">+[3]data1rev!L695</f>
        <v>10791.59</v>
      </c>
      <c r="O696" s="8" t="n">
        <f aca="false">+[3]data1rev!M695</f>
        <v>10275.62</v>
      </c>
      <c r="P696" s="8" t="n">
        <f aca="false">+[3]data1rev!N695</f>
        <v>10129.416</v>
      </c>
      <c r="Q696" s="8" t="n">
        <f aca="false">+[3]data1rev!O695</f>
        <v>10101.74</v>
      </c>
      <c r="R696" s="8" t="n">
        <f aca="false">+[3]data1rev!P695</f>
        <v>0</v>
      </c>
      <c r="S696" s="8" t="n">
        <f aca="false">+[3]data1rev!Q695</f>
        <v>0</v>
      </c>
      <c r="T696" s="8" t="n">
        <f aca="false">+[3]data1rev!R695</f>
        <v>0</v>
      </c>
      <c r="U696" s="8" t="n">
        <f aca="false">+[3]data1rev!S695</f>
        <v>0</v>
      </c>
      <c r="V696" s="8" t="n">
        <f aca="false">+[3]data1rev!T695</f>
        <v>0</v>
      </c>
      <c r="W696" s="8" t="n">
        <f aca="false">+[3]data1rev!U695</f>
        <v>0</v>
      </c>
      <c r="X696" s="8" t="n">
        <f aca="false">+[3]data1rev!V695</f>
        <v>0</v>
      </c>
      <c r="Y696" s="8" t="n">
        <f aca="false">+[3]data1rev!W695</f>
        <v>0</v>
      </c>
      <c r="Z696" s="8" t="n">
        <f aca="false">+[3]data1rev!X695</f>
        <v>0</v>
      </c>
      <c r="AA696" s="8" t="n">
        <f aca="false">+[3]data1rev!Y695</f>
        <v>0</v>
      </c>
      <c r="AB696" s="9"/>
      <c r="AC696" s="9"/>
      <c r="AD696" s="9"/>
      <c r="AE696" s="9"/>
      <c r="AF696" s="9"/>
      <c r="AG696" s="9"/>
      <c r="AH696" s="9"/>
      <c r="AI696" s="9"/>
      <c r="AJ696" s="9"/>
      <c r="AK696" s="1"/>
      <c r="AL696" s="1" t="e">
        <f aca="false">SUMPRODUCT(B696:AJ696,PVCapPrice)</f>
        <v>#DIV/0!</v>
      </c>
      <c r="AM696" s="1"/>
      <c r="AN696" s="1"/>
      <c r="AO696" s="1"/>
      <c r="AP696" s="1"/>
      <c r="AQ696" s="1"/>
    </row>
    <row r="697" customFormat="false" ht="11.25" hidden="false" customHeight="false" outlineLevel="0" collapsed="false">
      <c r="A697" s="1" t="n">
        <v>695</v>
      </c>
      <c r="B697" s="16"/>
      <c r="C697" s="8" t="n">
        <f aca="false">+[3]data1rev!A696</f>
        <v>21687.04</v>
      </c>
      <c r="D697" s="8" t="n">
        <f aca="false">+[3]data1rev!B696</f>
        <v>15575.226</v>
      </c>
      <c r="E697" s="8" t="n">
        <f aca="false">+[3]data1rev!C696</f>
        <v>13222.39</v>
      </c>
      <c r="F697" s="8" t="n">
        <f aca="false">+[3]data1rev!D696</f>
        <v>13061.89</v>
      </c>
      <c r="G697" s="8" t="n">
        <f aca="false">+[3]data1rev!E696</f>
        <v>13061.89</v>
      </c>
      <c r="H697" s="8" t="n">
        <f aca="false">+[3]data1rev!F696</f>
        <v>10821.156</v>
      </c>
      <c r="I697" s="8" t="n">
        <f aca="false">+[3]data1rev!G696</f>
        <v>10791.59</v>
      </c>
      <c r="J697" s="8" t="n">
        <f aca="false">+[3]data1rev!H696</f>
        <v>10791.59</v>
      </c>
      <c r="K697" s="8" t="n">
        <f aca="false">+[3]data1rev!I696</f>
        <v>10791.59</v>
      </c>
      <c r="L697" s="8" t="n">
        <f aca="false">+[3]data1rev!J696</f>
        <v>10821.156</v>
      </c>
      <c r="M697" s="8" t="n">
        <f aca="false">+[3]data1rev!K696</f>
        <v>10791.59</v>
      </c>
      <c r="N697" s="8" t="n">
        <f aca="false">+[3]data1rev!L696</f>
        <v>10791.59</v>
      </c>
      <c r="O697" s="8" t="n">
        <f aca="false">+[3]data1rev!M696</f>
        <v>10275.62</v>
      </c>
      <c r="P697" s="8" t="n">
        <f aca="false">+[3]data1rev!N696</f>
        <v>10129.416</v>
      </c>
      <c r="Q697" s="8" t="n">
        <f aca="false">+[3]data1rev!O696</f>
        <v>10101.74</v>
      </c>
      <c r="R697" s="8" t="n">
        <f aca="false">+[3]data1rev!P696</f>
        <v>0</v>
      </c>
      <c r="S697" s="8" t="n">
        <f aca="false">+[3]data1rev!Q696</f>
        <v>0</v>
      </c>
      <c r="T697" s="8" t="n">
        <f aca="false">+[3]data1rev!R696</f>
        <v>0</v>
      </c>
      <c r="U697" s="8" t="n">
        <f aca="false">+[3]data1rev!S696</f>
        <v>0</v>
      </c>
      <c r="V697" s="8" t="n">
        <f aca="false">+[3]data1rev!T696</f>
        <v>0</v>
      </c>
      <c r="W697" s="8" t="n">
        <f aca="false">+[3]data1rev!U696</f>
        <v>0</v>
      </c>
      <c r="X697" s="8" t="n">
        <f aca="false">+[3]data1rev!V696</f>
        <v>0</v>
      </c>
      <c r="Y697" s="8" t="n">
        <f aca="false">+[3]data1rev!W696</f>
        <v>0</v>
      </c>
      <c r="Z697" s="8" t="n">
        <f aca="false">+[3]data1rev!X696</f>
        <v>0</v>
      </c>
      <c r="AA697" s="8" t="n">
        <f aca="false">+[3]data1rev!Y696</f>
        <v>0</v>
      </c>
      <c r="AB697" s="9"/>
      <c r="AC697" s="9"/>
      <c r="AD697" s="9"/>
      <c r="AE697" s="9"/>
      <c r="AF697" s="9"/>
      <c r="AG697" s="9"/>
      <c r="AH697" s="9"/>
      <c r="AI697" s="9"/>
      <c r="AJ697" s="9"/>
      <c r="AK697" s="1"/>
      <c r="AL697" s="1" t="e">
        <f aca="false">SUMPRODUCT(B697:AJ697,PVCapPrice)</f>
        <v>#DIV/0!</v>
      </c>
      <c r="AM697" s="1"/>
      <c r="AN697" s="1"/>
      <c r="AO697" s="1"/>
      <c r="AP697" s="1"/>
      <c r="AQ697" s="1"/>
    </row>
    <row r="698" customFormat="false" ht="11.25" hidden="false" customHeight="false" outlineLevel="0" collapsed="false">
      <c r="A698" s="1" t="n">
        <v>696</v>
      </c>
      <c r="B698" s="16"/>
      <c r="C698" s="8" t="n">
        <f aca="false">+[3]data1rev!A697</f>
        <v>21687.04</v>
      </c>
      <c r="D698" s="8" t="n">
        <f aca="false">+[3]data1rev!B697</f>
        <v>15575.226</v>
      </c>
      <c r="E698" s="8" t="n">
        <f aca="false">+[3]data1rev!C697</f>
        <v>13222.39</v>
      </c>
      <c r="F698" s="8" t="n">
        <f aca="false">+[3]data1rev!D697</f>
        <v>13061.89</v>
      </c>
      <c r="G698" s="8" t="n">
        <f aca="false">+[3]data1rev!E697</f>
        <v>13061.89</v>
      </c>
      <c r="H698" s="8" t="n">
        <f aca="false">+[3]data1rev!F697</f>
        <v>10821.156</v>
      </c>
      <c r="I698" s="8" t="n">
        <f aca="false">+[3]data1rev!G697</f>
        <v>10791.59</v>
      </c>
      <c r="J698" s="8" t="n">
        <f aca="false">+[3]data1rev!H697</f>
        <v>10791.59</v>
      </c>
      <c r="K698" s="8" t="n">
        <f aca="false">+[3]data1rev!I697</f>
        <v>10791.59</v>
      </c>
      <c r="L698" s="8" t="n">
        <f aca="false">+[3]data1rev!J697</f>
        <v>10821.156</v>
      </c>
      <c r="M698" s="8" t="n">
        <f aca="false">+[3]data1rev!K697</f>
        <v>10791.59</v>
      </c>
      <c r="N698" s="8" t="n">
        <f aca="false">+[3]data1rev!L697</f>
        <v>10791.59</v>
      </c>
      <c r="O698" s="8" t="n">
        <f aca="false">+[3]data1rev!M697</f>
        <v>10275.62</v>
      </c>
      <c r="P698" s="8" t="n">
        <f aca="false">+[3]data1rev!N697</f>
        <v>10129.416</v>
      </c>
      <c r="Q698" s="8" t="n">
        <f aca="false">+[3]data1rev!O697</f>
        <v>10101.74</v>
      </c>
      <c r="R698" s="8" t="n">
        <f aca="false">+[3]data1rev!P697</f>
        <v>0</v>
      </c>
      <c r="S698" s="8" t="n">
        <f aca="false">+[3]data1rev!Q697</f>
        <v>0</v>
      </c>
      <c r="T698" s="8" t="n">
        <f aca="false">+[3]data1rev!R697</f>
        <v>0</v>
      </c>
      <c r="U698" s="8" t="n">
        <f aca="false">+[3]data1rev!S697</f>
        <v>0</v>
      </c>
      <c r="V698" s="8" t="n">
        <f aca="false">+[3]data1rev!T697</f>
        <v>0</v>
      </c>
      <c r="W698" s="8" t="n">
        <f aca="false">+[3]data1rev!U697</f>
        <v>0</v>
      </c>
      <c r="X698" s="8" t="n">
        <f aca="false">+[3]data1rev!V697</f>
        <v>0</v>
      </c>
      <c r="Y698" s="8" t="n">
        <f aca="false">+[3]data1rev!W697</f>
        <v>0</v>
      </c>
      <c r="Z698" s="8" t="n">
        <f aca="false">+[3]data1rev!X697</f>
        <v>0</v>
      </c>
      <c r="AA698" s="8" t="n">
        <f aca="false">+[3]data1rev!Y697</f>
        <v>0</v>
      </c>
      <c r="AB698" s="9"/>
      <c r="AC698" s="9"/>
      <c r="AD698" s="9"/>
      <c r="AE698" s="9"/>
      <c r="AF698" s="9"/>
      <c r="AG698" s="9"/>
      <c r="AH698" s="9"/>
      <c r="AI698" s="9"/>
      <c r="AJ698" s="9"/>
      <c r="AK698" s="1"/>
      <c r="AL698" s="1" t="e">
        <f aca="false">SUMPRODUCT(B698:AJ698,PVCapPrice)</f>
        <v>#DIV/0!</v>
      </c>
      <c r="AM698" s="1"/>
      <c r="AN698" s="1"/>
      <c r="AO698" s="1"/>
      <c r="AP698" s="1"/>
      <c r="AQ698" s="1"/>
    </row>
    <row r="699" customFormat="false" ht="11.25" hidden="false" customHeight="false" outlineLevel="0" collapsed="false">
      <c r="A699" s="1" t="n">
        <v>697</v>
      </c>
      <c r="B699" s="16"/>
      <c r="C699" s="8" t="n">
        <f aca="false">+[3]data1rev!A698</f>
        <v>21687.04</v>
      </c>
      <c r="D699" s="8" t="n">
        <f aca="false">+[3]data1rev!B698</f>
        <v>15575.226</v>
      </c>
      <c r="E699" s="8" t="n">
        <f aca="false">+[3]data1rev!C698</f>
        <v>13222.39</v>
      </c>
      <c r="F699" s="8" t="n">
        <f aca="false">+[3]data1rev!D698</f>
        <v>13061.89</v>
      </c>
      <c r="G699" s="8" t="n">
        <f aca="false">+[3]data1rev!E698</f>
        <v>13061.89</v>
      </c>
      <c r="H699" s="8" t="n">
        <f aca="false">+[3]data1rev!F698</f>
        <v>10821.156</v>
      </c>
      <c r="I699" s="8" t="n">
        <f aca="false">+[3]data1rev!G698</f>
        <v>10791.59</v>
      </c>
      <c r="J699" s="8" t="n">
        <f aca="false">+[3]data1rev!H698</f>
        <v>10791.59</v>
      </c>
      <c r="K699" s="8" t="n">
        <f aca="false">+[3]data1rev!I698</f>
        <v>10791.59</v>
      </c>
      <c r="L699" s="8" t="n">
        <f aca="false">+[3]data1rev!J698</f>
        <v>10821.156</v>
      </c>
      <c r="M699" s="8" t="n">
        <f aca="false">+[3]data1rev!K698</f>
        <v>10791.59</v>
      </c>
      <c r="N699" s="8" t="n">
        <f aca="false">+[3]data1rev!L698</f>
        <v>10791.59</v>
      </c>
      <c r="O699" s="8" t="n">
        <f aca="false">+[3]data1rev!M698</f>
        <v>10275.62</v>
      </c>
      <c r="P699" s="8" t="n">
        <f aca="false">+[3]data1rev!N698</f>
        <v>10129.416</v>
      </c>
      <c r="Q699" s="8" t="n">
        <f aca="false">+[3]data1rev!O698</f>
        <v>10101.74</v>
      </c>
      <c r="R699" s="8" t="n">
        <f aca="false">+[3]data1rev!P698</f>
        <v>0</v>
      </c>
      <c r="S699" s="8" t="n">
        <f aca="false">+[3]data1rev!Q698</f>
        <v>0</v>
      </c>
      <c r="T699" s="8" t="n">
        <f aca="false">+[3]data1rev!R698</f>
        <v>0</v>
      </c>
      <c r="U699" s="8" t="n">
        <f aca="false">+[3]data1rev!S698</f>
        <v>0</v>
      </c>
      <c r="V699" s="8" t="n">
        <f aca="false">+[3]data1rev!T698</f>
        <v>0</v>
      </c>
      <c r="W699" s="8" t="n">
        <f aca="false">+[3]data1rev!U698</f>
        <v>0</v>
      </c>
      <c r="X699" s="8" t="n">
        <f aca="false">+[3]data1rev!V698</f>
        <v>0</v>
      </c>
      <c r="Y699" s="8" t="n">
        <f aca="false">+[3]data1rev!W698</f>
        <v>0</v>
      </c>
      <c r="Z699" s="8" t="n">
        <f aca="false">+[3]data1rev!X698</f>
        <v>0</v>
      </c>
      <c r="AA699" s="8" t="n">
        <f aca="false">+[3]data1rev!Y698</f>
        <v>0</v>
      </c>
      <c r="AB699" s="9"/>
      <c r="AC699" s="9"/>
      <c r="AD699" s="9"/>
      <c r="AE699" s="9"/>
      <c r="AF699" s="9"/>
      <c r="AG699" s="9"/>
      <c r="AH699" s="9"/>
      <c r="AI699" s="9"/>
      <c r="AJ699" s="9"/>
      <c r="AK699" s="1"/>
      <c r="AL699" s="1" t="e">
        <f aca="false">SUMPRODUCT(B699:AJ699,PVCapPrice)</f>
        <v>#DIV/0!</v>
      </c>
      <c r="AM699" s="1"/>
      <c r="AN699" s="1"/>
      <c r="AO699" s="1"/>
      <c r="AP699" s="1"/>
      <c r="AQ699" s="1"/>
    </row>
    <row r="700" customFormat="false" ht="11.25" hidden="false" customHeight="false" outlineLevel="0" collapsed="false">
      <c r="A700" s="1" t="n">
        <v>698</v>
      </c>
      <c r="B700" s="16"/>
      <c r="C700" s="8" t="n">
        <f aca="false">+[3]data1rev!A699</f>
        <v>21687.04</v>
      </c>
      <c r="D700" s="8" t="n">
        <f aca="false">+[3]data1rev!B699</f>
        <v>15575.226</v>
      </c>
      <c r="E700" s="8" t="n">
        <f aca="false">+[3]data1rev!C699</f>
        <v>13222.39</v>
      </c>
      <c r="F700" s="8" t="n">
        <f aca="false">+[3]data1rev!D699</f>
        <v>13061.89</v>
      </c>
      <c r="G700" s="8" t="n">
        <f aca="false">+[3]data1rev!E699</f>
        <v>13061.89</v>
      </c>
      <c r="H700" s="8" t="n">
        <f aca="false">+[3]data1rev!F699</f>
        <v>10821.156</v>
      </c>
      <c r="I700" s="8" t="n">
        <f aca="false">+[3]data1rev!G699</f>
        <v>10791.59</v>
      </c>
      <c r="J700" s="8" t="n">
        <f aca="false">+[3]data1rev!H699</f>
        <v>10791.59</v>
      </c>
      <c r="K700" s="8" t="n">
        <f aca="false">+[3]data1rev!I699</f>
        <v>10791.59</v>
      </c>
      <c r="L700" s="8" t="n">
        <f aca="false">+[3]data1rev!J699</f>
        <v>10821.156</v>
      </c>
      <c r="M700" s="8" t="n">
        <f aca="false">+[3]data1rev!K699</f>
        <v>10791.59</v>
      </c>
      <c r="N700" s="8" t="n">
        <f aca="false">+[3]data1rev!L699</f>
        <v>10791.59</v>
      </c>
      <c r="O700" s="8" t="n">
        <f aca="false">+[3]data1rev!M699</f>
        <v>10275.62</v>
      </c>
      <c r="P700" s="8" t="n">
        <f aca="false">+[3]data1rev!N699</f>
        <v>10129.416</v>
      </c>
      <c r="Q700" s="8" t="n">
        <f aca="false">+[3]data1rev!O699</f>
        <v>10101.74</v>
      </c>
      <c r="R700" s="8" t="n">
        <f aca="false">+[3]data1rev!P699</f>
        <v>0</v>
      </c>
      <c r="S700" s="8" t="n">
        <f aca="false">+[3]data1rev!Q699</f>
        <v>0</v>
      </c>
      <c r="T700" s="8" t="n">
        <f aca="false">+[3]data1rev!R699</f>
        <v>0</v>
      </c>
      <c r="U700" s="8" t="n">
        <f aca="false">+[3]data1rev!S699</f>
        <v>0</v>
      </c>
      <c r="V700" s="8" t="n">
        <f aca="false">+[3]data1rev!T699</f>
        <v>0</v>
      </c>
      <c r="W700" s="8" t="n">
        <f aca="false">+[3]data1rev!U699</f>
        <v>0</v>
      </c>
      <c r="X700" s="8" t="n">
        <f aca="false">+[3]data1rev!V699</f>
        <v>0</v>
      </c>
      <c r="Y700" s="8" t="n">
        <f aca="false">+[3]data1rev!W699</f>
        <v>0</v>
      </c>
      <c r="Z700" s="8" t="n">
        <f aca="false">+[3]data1rev!X699</f>
        <v>0</v>
      </c>
      <c r="AA700" s="8" t="n">
        <f aca="false">+[3]data1rev!Y699</f>
        <v>0</v>
      </c>
      <c r="AB700" s="9"/>
      <c r="AC700" s="9"/>
      <c r="AD700" s="9"/>
      <c r="AE700" s="9"/>
      <c r="AF700" s="9"/>
      <c r="AG700" s="9"/>
      <c r="AH700" s="9"/>
      <c r="AI700" s="9"/>
      <c r="AJ700" s="9"/>
      <c r="AK700" s="1"/>
      <c r="AL700" s="1" t="e">
        <f aca="false">SUMPRODUCT(B700:AJ700,PVCapPrice)</f>
        <v>#DIV/0!</v>
      </c>
      <c r="AM700" s="1"/>
      <c r="AN700" s="1"/>
      <c r="AO700" s="1"/>
      <c r="AP700" s="1"/>
      <c r="AQ700" s="1"/>
    </row>
    <row r="701" customFormat="false" ht="11.25" hidden="false" customHeight="false" outlineLevel="0" collapsed="false">
      <c r="A701" s="1" t="n">
        <v>699</v>
      </c>
      <c r="B701" s="16"/>
      <c r="C701" s="8" t="n">
        <f aca="false">+[3]data1rev!A700</f>
        <v>21687.04</v>
      </c>
      <c r="D701" s="8" t="n">
        <f aca="false">+[3]data1rev!B700</f>
        <v>15575.226</v>
      </c>
      <c r="E701" s="8" t="n">
        <f aca="false">+[3]data1rev!C700</f>
        <v>13222.39</v>
      </c>
      <c r="F701" s="8" t="n">
        <f aca="false">+[3]data1rev!D700</f>
        <v>13061.89</v>
      </c>
      <c r="G701" s="8" t="n">
        <f aca="false">+[3]data1rev!E700</f>
        <v>13061.89</v>
      </c>
      <c r="H701" s="8" t="n">
        <f aca="false">+[3]data1rev!F700</f>
        <v>10821.156</v>
      </c>
      <c r="I701" s="8" t="n">
        <f aca="false">+[3]data1rev!G700</f>
        <v>10791.59</v>
      </c>
      <c r="J701" s="8" t="n">
        <f aca="false">+[3]data1rev!H700</f>
        <v>10791.59</v>
      </c>
      <c r="K701" s="8" t="n">
        <f aca="false">+[3]data1rev!I700</f>
        <v>10791.59</v>
      </c>
      <c r="L701" s="8" t="n">
        <f aca="false">+[3]data1rev!J700</f>
        <v>10821.156</v>
      </c>
      <c r="M701" s="8" t="n">
        <f aca="false">+[3]data1rev!K700</f>
        <v>10791.59</v>
      </c>
      <c r="N701" s="8" t="n">
        <f aca="false">+[3]data1rev!L700</f>
        <v>10791.59</v>
      </c>
      <c r="O701" s="8" t="n">
        <f aca="false">+[3]data1rev!M700</f>
        <v>10275.62</v>
      </c>
      <c r="P701" s="8" t="n">
        <f aca="false">+[3]data1rev!N700</f>
        <v>10129.416</v>
      </c>
      <c r="Q701" s="8" t="n">
        <f aca="false">+[3]data1rev!O700</f>
        <v>10101.74</v>
      </c>
      <c r="R701" s="8" t="n">
        <f aca="false">+[3]data1rev!P700</f>
        <v>0</v>
      </c>
      <c r="S701" s="8" t="n">
        <f aca="false">+[3]data1rev!Q700</f>
        <v>0</v>
      </c>
      <c r="T701" s="8" t="n">
        <f aca="false">+[3]data1rev!R700</f>
        <v>0</v>
      </c>
      <c r="U701" s="8" t="n">
        <f aca="false">+[3]data1rev!S700</f>
        <v>0</v>
      </c>
      <c r="V701" s="8" t="n">
        <f aca="false">+[3]data1rev!T700</f>
        <v>0</v>
      </c>
      <c r="W701" s="8" t="n">
        <f aca="false">+[3]data1rev!U700</f>
        <v>0</v>
      </c>
      <c r="X701" s="8" t="n">
        <f aca="false">+[3]data1rev!V700</f>
        <v>0</v>
      </c>
      <c r="Y701" s="8" t="n">
        <f aca="false">+[3]data1rev!W700</f>
        <v>0</v>
      </c>
      <c r="Z701" s="8" t="n">
        <f aca="false">+[3]data1rev!X700</f>
        <v>0</v>
      </c>
      <c r="AA701" s="8" t="n">
        <f aca="false">+[3]data1rev!Y700</f>
        <v>0</v>
      </c>
      <c r="AB701" s="9"/>
      <c r="AC701" s="9"/>
      <c r="AD701" s="9"/>
      <c r="AE701" s="9"/>
      <c r="AF701" s="9"/>
      <c r="AG701" s="9"/>
      <c r="AH701" s="9"/>
      <c r="AI701" s="9"/>
      <c r="AJ701" s="9"/>
      <c r="AK701" s="1"/>
      <c r="AL701" s="1" t="e">
        <f aca="false">SUMPRODUCT(B701:AJ701,PVCapPrice)</f>
        <v>#DIV/0!</v>
      </c>
      <c r="AM701" s="1"/>
      <c r="AN701" s="1"/>
      <c r="AO701" s="1"/>
      <c r="AP701" s="1"/>
      <c r="AQ701" s="1"/>
    </row>
    <row r="702" customFormat="false" ht="11.25" hidden="false" customHeight="false" outlineLevel="0" collapsed="false">
      <c r="A702" s="1" t="n">
        <v>700</v>
      </c>
      <c r="B702" s="16"/>
      <c r="C702" s="8" t="n">
        <f aca="false">+[3]data1rev!A701</f>
        <v>21687.04</v>
      </c>
      <c r="D702" s="8" t="n">
        <f aca="false">+[3]data1rev!B701</f>
        <v>15575.226</v>
      </c>
      <c r="E702" s="8" t="n">
        <f aca="false">+[3]data1rev!C701</f>
        <v>13222.39</v>
      </c>
      <c r="F702" s="8" t="n">
        <f aca="false">+[3]data1rev!D701</f>
        <v>13061.89</v>
      </c>
      <c r="G702" s="8" t="n">
        <f aca="false">+[3]data1rev!E701</f>
        <v>13061.89</v>
      </c>
      <c r="H702" s="8" t="n">
        <f aca="false">+[3]data1rev!F701</f>
        <v>10821.156</v>
      </c>
      <c r="I702" s="8" t="n">
        <f aca="false">+[3]data1rev!G701</f>
        <v>10791.59</v>
      </c>
      <c r="J702" s="8" t="n">
        <f aca="false">+[3]data1rev!H701</f>
        <v>10791.59</v>
      </c>
      <c r="K702" s="8" t="n">
        <f aca="false">+[3]data1rev!I701</f>
        <v>10791.59</v>
      </c>
      <c r="L702" s="8" t="n">
        <f aca="false">+[3]data1rev!J701</f>
        <v>10821.156</v>
      </c>
      <c r="M702" s="8" t="n">
        <f aca="false">+[3]data1rev!K701</f>
        <v>10791.59</v>
      </c>
      <c r="N702" s="8" t="n">
        <f aca="false">+[3]data1rev!L701</f>
        <v>10791.59</v>
      </c>
      <c r="O702" s="8" t="n">
        <f aca="false">+[3]data1rev!M701</f>
        <v>10275.62</v>
      </c>
      <c r="P702" s="8" t="n">
        <f aca="false">+[3]data1rev!N701</f>
        <v>10129.416</v>
      </c>
      <c r="Q702" s="8" t="n">
        <f aca="false">+[3]data1rev!O701</f>
        <v>10101.74</v>
      </c>
      <c r="R702" s="8" t="n">
        <f aca="false">+[3]data1rev!P701</f>
        <v>0</v>
      </c>
      <c r="S702" s="8" t="n">
        <f aca="false">+[3]data1rev!Q701</f>
        <v>0</v>
      </c>
      <c r="T702" s="8" t="n">
        <f aca="false">+[3]data1rev!R701</f>
        <v>0</v>
      </c>
      <c r="U702" s="8" t="n">
        <f aca="false">+[3]data1rev!S701</f>
        <v>0</v>
      </c>
      <c r="V702" s="8" t="n">
        <f aca="false">+[3]data1rev!T701</f>
        <v>0</v>
      </c>
      <c r="W702" s="8" t="n">
        <f aca="false">+[3]data1rev!U701</f>
        <v>0</v>
      </c>
      <c r="X702" s="8" t="n">
        <f aca="false">+[3]data1rev!V701</f>
        <v>0</v>
      </c>
      <c r="Y702" s="8" t="n">
        <f aca="false">+[3]data1rev!W701</f>
        <v>0</v>
      </c>
      <c r="Z702" s="8" t="n">
        <f aca="false">+[3]data1rev!X701</f>
        <v>0</v>
      </c>
      <c r="AA702" s="8" t="n">
        <f aca="false">+[3]data1rev!Y701</f>
        <v>0</v>
      </c>
      <c r="AB702" s="9"/>
      <c r="AC702" s="9"/>
      <c r="AD702" s="9"/>
      <c r="AE702" s="9"/>
      <c r="AF702" s="9"/>
      <c r="AG702" s="9"/>
      <c r="AH702" s="9"/>
      <c r="AI702" s="9"/>
      <c r="AJ702" s="9"/>
      <c r="AK702" s="1"/>
      <c r="AL702" s="1" t="e">
        <f aca="false">SUMPRODUCT(B702:AJ702,PVCapPrice)</f>
        <v>#DIV/0!</v>
      </c>
      <c r="AM702" s="1"/>
      <c r="AN702" s="1"/>
      <c r="AO702" s="1"/>
      <c r="AP702" s="1"/>
      <c r="AQ702" s="1"/>
    </row>
    <row r="703" customFormat="false" ht="11.25" hidden="false" customHeight="false" outlineLevel="0" collapsed="false">
      <c r="A703" s="1" t="n">
        <v>701</v>
      </c>
      <c r="B703" s="16"/>
      <c r="C703" s="8" t="n">
        <f aca="false">+[3]data1rev!A702</f>
        <v>21687.04</v>
      </c>
      <c r="D703" s="8" t="n">
        <f aca="false">+[3]data1rev!B702</f>
        <v>15575.226</v>
      </c>
      <c r="E703" s="8" t="n">
        <f aca="false">+[3]data1rev!C702</f>
        <v>13222.39</v>
      </c>
      <c r="F703" s="8" t="n">
        <f aca="false">+[3]data1rev!D702</f>
        <v>13061.89</v>
      </c>
      <c r="G703" s="8" t="n">
        <f aca="false">+[3]data1rev!E702</f>
        <v>13061.89</v>
      </c>
      <c r="H703" s="8" t="n">
        <f aca="false">+[3]data1rev!F702</f>
        <v>10821.156</v>
      </c>
      <c r="I703" s="8" t="n">
        <f aca="false">+[3]data1rev!G702</f>
        <v>10791.59</v>
      </c>
      <c r="J703" s="8" t="n">
        <f aca="false">+[3]data1rev!H702</f>
        <v>10791.59</v>
      </c>
      <c r="K703" s="8" t="n">
        <f aca="false">+[3]data1rev!I702</f>
        <v>10791.59</v>
      </c>
      <c r="L703" s="8" t="n">
        <f aca="false">+[3]data1rev!J702</f>
        <v>10821.156</v>
      </c>
      <c r="M703" s="8" t="n">
        <f aca="false">+[3]data1rev!K702</f>
        <v>10791.59</v>
      </c>
      <c r="N703" s="8" t="n">
        <f aca="false">+[3]data1rev!L702</f>
        <v>10791.59</v>
      </c>
      <c r="O703" s="8" t="n">
        <f aca="false">+[3]data1rev!M702</f>
        <v>10275.62</v>
      </c>
      <c r="P703" s="8" t="n">
        <f aca="false">+[3]data1rev!N702</f>
        <v>10129.416</v>
      </c>
      <c r="Q703" s="8" t="n">
        <f aca="false">+[3]data1rev!O702</f>
        <v>10101.74</v>
      </c>
      <c r="R703" s="8" t="n">
        <f aca="false">+[3]data1rev!P702</f>
        <v>0</v>
      </c>
      <c r="S703" s="8" t="n">
        <f aca="false">+[3]data1rev!Q702</f>
        <v>0</v>
      </c>
      <c r="T703" s="8" t="n">
        <f aca="false">+[3]data1rev!R702</f>
        <v>0</v>
      </c>
      <c r="U703" s="8" t="n">
        <f aca="false">+[3]data1rev!S702</f>
        <v>0</v>
      </c>
      <c r="V703" s="8" t="n">
        <f aca="false">+[3]data1rev!T702</f>
        <v>0</v>
      </c>
      <c r="W703" s="8" t="n">
        <f aca="false">+[3]data1rev!U702</f>
        <v>0</v>
      </c>
      <c r="X703" s="8" t="n">
        <f aca="false">+[3]data1rev!V702</f>
        <v>0</v>
      </c>
      <c r="Y703" s="8" t="n">
        <f aca="false">+[3]data1rev!W702</f>
        <v>0</v>
      </c>
      <c r="Z703" s="8" t="n">
        <f aca="false">+[3]data1rev!X702</f>
        <v>0</v>
      </c>
      <c r="AA703" s="8" t="n">
        <f aca="false">+[3]data1rev!Y702</f>
        <v>0</v>
      </c>
      <c r="AB703" s="9"/>
      <c r="AC703" s="9"/>
      <c r="AD703" s="9"/>
      <c r="AE703" s="9"/>
      <c r="AF703" s="9"/>
      <c r="AG703" s="9"/>
      <c r="AH703" s="9"/>
      <c r="AI703" s="9"/>
      <c r="AJ703" s="9"/>
      <c r="AK703" s="1"/>
      <c r="AL703" s="1" t="e">
        <f aca="false">SUMPRODUCT(B703:AJ703,PVCapPrice)</f>
        <v>#DIV/0!</v>
      </c>
      <c r="AM703" s="1"/>
      <c r="AN703" s="1"/>
      <c r="AO703" s="1"/>
      <c r="AP703" s="1"/>
      <c r="AQ703" s="1"/>
    </row>
    <row r="704" customFormat="false" ht="11.25" hidden="false" customHeight="false" outlineLevel="0" collapsed="false">
      <c r="A704" s="1" t="n">
        <v>702</v>
      </c>
      <c r="B704" s="16"/>
      <c r="C704" s="8" t="n">
        <f aca="false">+[3]data1rev!A703</f>
        <v>21687.04</v>
      </c>
      <c r="D704" s="8" t="n">
        <f aca="false">+[3]data1rev!B703</f>
        <v>15575.226</v>
      </c>
      <c r="E704" s="8" t="n">
        <f aca="false">+[3]data1rev!C703</f>
        <v>13222.39</v>
      </c>
      <c r="F704" s="8" t="n">
        <f aca="false">+[3]data1rev!D703</f>
        <v>13061.89</v>
      </c>
      <c r="G704" s="8" t="n">
        <f aca="false">+[3]data1rev!E703</f>
        <v>13061.89</v>
      </c>
      <c r="H704" s="8" t="n">
        <f aca="false">+[3]data1rev!F703</f>
        <v>10821.156</v>
      </c>
      <c r="I704" s="8" t="n">
        <f aca="false">+[3]data1rev!G703</f>
        <v>10791.59</v>
      </c>
      <c r="J704" s="8" t="n">
        <f aca="false">+[3]data1rev!H703</f>
        <v>10791.59</v>
      </c>
      <c r="K704" s="8" t="n">
        <f aca="false">+[3]data1rev!I703</f>
        <v>10791.59</v>
      </c>
      <c r="L704" s="8" t="n">
        <f aca="false">+[3]data1rev!J703</f>
        <v>10821.156</v>
      </c>
      <c r="M704" s="8" t="n">
        <f aca="false">+[3]data1rev!K703</f>
        <v>10791.59</v>
      </c>
      <c r="N704" s="8" t="n">
        <f aca="false">+[3]data1rev!L703</f>
        <v>10791.59</v>
      </c>
      <c r="O704" s="8" t="n">
        <f aca="false">+[3]data1rev!M703</f>
        <v>10275.62</v>
      </c>
      <c r="P704" s="8" t="n">
        <f aca="false">+[3]data1rev!N703</f>
        <v>10129.416</v>
      </c>
      <c r="Q704" s="8" t="n">
        <f aca="false">+[3]data1rev!O703</f>
        <v>10101.74</v>
      </c>
      <c r="R704" s="8" t="n">
        <f aca="false">+[3]data1rev!P703</f>
        <v>0</v>
      </c>
      <c r="S704" s="8" t="n">
        <f aca="false">+[3]data1rev!Q703</f>
        <v>0</v>
      </c>
      <c r="T704" s="8" t="n">
        <f aca="false">+[3]data1rev!R703</f>
        <v>0</v>
      </c>
      <c r="U704" s="8" t="n">
        <f aca="false">+[3]data1rev!S703</f>
        <v>0</v>
      </c>
      <c r="V704" s="8" t="n">
        <f aca="false">+[3]data1rev!T703</f>
        <v>0</v>
      </c>
      <c r="W704" s="8" t="n">
        <f aca="false">+[3]data1rev!U703</f>
        <v>0</v>
      </c>
      <c r="X704" s="8" t="n">
        <f aca="false">+[3]data1rev!V703</f>
        <v>0</v>
      </c>
      <c r="Y704" s="8" t="n">
        <f aca="false">+[3]data1rev!W703</f>
        <v>0</v>
      </c>
      <c r="Z704" s="8" t="n">
        <f aca="false">+[3]data1rev!X703</f>
        <v>0</v>
      </c>
      <c r="AA704" s="8" t="n">
        <f aca="false">+[3]data1rev!Y703</f>
        <v>0</v>
      </c>
      <c r="AB704" s="9"/>
      <c r="AC704" s="9"/>
      <c r="AD704" s="9"/>
      <c r="AE704" s="9"/>
      <c r="AF704" s="9"/>
      <c r="AG704" s="9"/>
      <c r="AH704" s="9"/>
      <c r="AI704" s="9"/>
      <c r="AJ704" s="9"/>
      <c r="AK704" s="1"/>
      <c r="AL704" s="1" t="e">
        <f aca="false">SUMPRODUCT(B704:AJ704,PVCapPrice)</f>
        <v>#DIV/0!</v>
      </c>
      <c r="AM704" s="1"/>
      <c r="AN704" s="1"/>
      <c r="AO704" s="1"/>
      <c r="AP704" s="1"/>
      <c r="AQ704" s="1"/>
    </row>
    <row r="705" customFormat="false" ht="11.25" hidden="false" customHeight="false" outlineLevel="0" collapsed="false">
      <c r="A705" s="1" t="n">
        <v>703</v>
      </c>
      <c r="B705" s="16"/>
      <c r="C705" s="8" t="n">
        <f aca="false">+[3]data1rev!A704</f>
        <v>21687.04</v>
      </c>
      <c r="D705" s="8" t="n">
        <f aca="false">+[3]data1rev!B704</f>
        <v>15575.226</v>
      </c>
      <c r="E705" s="8" t="n">
        <f aca="false">+[3]data1rev!C704</f>
        <v>13222.39</v>
      </c>
      <c r="F705" s="8" t="n">
        <f aca="false">+[3]data1rev!D704</f>
        <v>13061.89</v>
      </c>
      <c r="G705" s="8" t="n">
        <f aca="false">+[3]data1rev!E704</f>
        <v>13061.89</v>
      </c>
      <c r="H705" s="8" t="n">
        <f aca="false">+[3]data1rev!F704</f>
        <v>10821.156</v>
      </c>
      <c r="I705" s="8" t="n">
        <f aca="false">+[3]data1rev!G704</f>
        <v>10791.59</v>
      </c>
      <c r="J705" s="8" t="n">
        <f aca="false">+[3]data1rev!H704</f>
        <v>10791.59</v>
      </c>
      <c r="K705" s="8" t="n">
        <f aca="false">+[3]data1rev!I704</f>
        <v>10791.59</v>
      </c>
      <c r="L705" s="8" t="n">
        <f aca="false">+[3]data1rev!J704</f>
        <v>10821.156</v>
      </c>
      <c r="M705" s="8" t="n">
        <f aca="false">+[3]data1rev!K704</f>
        <v>10791.59</v>
      </c>
      <c r="N705" s="8" t="n">
        <f aca="false">+[3]data1rev!L704</f>
        <v>10791.59</v>
      </c>
      <c r="O705" s="8" t="n">
        <f aca="false">+[3]data1rev!M704</f>
        <v>10275.62</v>
      </c>
      <c r="P705" s="8" t="n">
        <f aca="false">+[3]data1rev!N704</f>
        <v>10129.416</v>
      </c>
      <c r="Q705" s="8" t="n">
        <f aca="false">+[3]data1rev!O704</f>
        <v>10101.74</v>
      </c>
      <c r="R705" s="8" t="n">
        <f aca="false">+[3]data1rev!P704</f>
        <v>0</v>
      </c>
      <c r="S705" s="8" t="n">
        <f aca="false">+[3]data1rev!Q704</f>
        <v>0</v>
      </c>
      <c r="T705" s="8" t="n">
        <f aca="false">+[3]data1rev!R704</f>
        <v>0</v>
      </c>
      <c r="U705" s="8" t="n">
        <f aca="false">+[3]data1rev!S704</f>
        <v>0</v>
      </c>
      <c r="V705" s="8" t="n">
        <f aca="false">+[3]data1rev!T704</f>
        <v>0</v>
      </c>
      <c r="W705" s="8" t="n">
        <f aca="false">+[3]data1rev!U704</f>
        <v>0</v>
      </c>
      <c r="X705" s="8" t="n">
        <f aca="false">+[3]data1rev!V704</f>
        <v>0</v>
      </c>
      <c r="Y705" s="8" t="n">
        <f aca="false">+[3]data1rev!W704</f>
        <v>0</v>
      </c>
      <c r="Z705" s="8" t="n">
        <f aca="false">+[3]data1rev!X704</f>
        <v>0</v>
      </c>
      <c r="AA705" s="8" t="n">
        <f aca="false">+[3]data1rev!Y704</f>
        <v>0</v>
      </c>
      <c r="AB705" s="9"/>
      <c r="AC705" s="9"/>
      <c r="AD705" s="9"/>
      <c r="AE705" s="9"/>
      <c r="AF705" s="9"/>
      <c r="AG705" s="9"/>
      <c r="AH705" s="9"/>
      <c r="AI705" s="9"/>
      <c r="AJ705" s="9"/>
      <c r="AK705" s="1"/>
      <c r="AL705" s="1" t="e">
        <f aca="false">SUMPRODUCT(B705:AJ705,PVCapPrice)</f>
        <v>#DIV/0!</v>
      </c>
      <c r="AM705" s="1"/>
      <c r="AN705" s="1"/>
      <c r="AO705" s="1"/>
      <c r="AP705" s="1"/>
      <c r="AQ705" s="1"/>
    </row>
    <row r="706" customFormat="false" ht="11.25" hidden="false" customHeight="false" outlineLevel="0" collapsed="false">
      <c r="A706" s="1" t="n">
        <v>704</v>
      </c>
      <c r="B706" s="16"/>
      <c r="C706" s="8" t="n">
        <f aca="false">+[3]data1rev!A705</f>
        <v>21687.04</v>
      </c>
      <c r="D706" s="8" t="n">
        <f aca="false">+[3]data1rev!B705</f>
        <v>15575.226</v>
      </c>
      <c r="E706" s="8" t="n">
        <f aca="false">+[3]data1rev!C705</f>
        <v>13222.39</v>
      </c>
      <c r="F706" s="8" t="n">
        <f aca="false">+[3]data1rev!D705</f>
        <v>13061.89</v>
      </c>
      <c r="G706" s="8" t="n">
        <f aca="false">+[3]data1rev!E705</f>
        <v>13061.89</v>
      </c>
      <c r="H706" s="8" t="n">
        <f aca="false">+[3]data1rev!F705</f>
        <v>10821.156</v>
      </c>
      <c r="I706" s="8" t="n">
        <f aca="false">+[3]data1rev!G705</f>
        <v>10791.59</v>
      </c>
      <c r="J706" s="8" t="n">
        <f aca="false">+[3]data1rev!H705</f>
        <v>10791.59</v>
      </c>
      <c r="K706" s="8" t="n">
        <f aca="false">+[3]data1rev!I705</f>
        <v>10791.59</v>
      </c>
      <c r="L706" s="8" t="n">
        <f aca="false">+[3]data1rev!J705</f>
        <v>10821.156</v>
      </c>
      <c r="M706" s="8" t="n">
        <f aca="false">+[3]data1rev!K705</f>
        <v>10791.59</v>
      </c>
      <c r="N706" s="8" t="n">
        <f aca="false">+[3]data1rev!L705</f>
        <v>10791.59</v>
      </c>
      <c r="O706" s="8" t="n">
        <f aca="false">+[3]data1rev!M705</f>
        <v>10275.62</v>
      </c>
      <c r="P706" s="8" t="n">
        <f aca="false">+[3]data1rev!N705</f>
        <v>10129.416</v>
      </c>
      <c r="Q706" s="8" t="n">
        <f aca="false">+[3]data1rev!O705</f>
        <v>10101.74</v>
      </c>
      <c r="R706" s="8" t="n">
        <f aca="false">+[3]data1rev!P705</f>
        <v>0</v>
      </c>
      <c r="S706" s="8" t="n">
        <f aca="false">+[3]data1rev!Q705</f>
        <v>0</v>
      </c>
      <c r="T706" s="8" t="n">
        <f aca="false">+[3]data1rev!R705</f>
        <v>0</v>
      </c>
      <c r="U706" s="8" t="n">
        <f aca="false">+[3]data1rev!S705</f>
        <v>0</v>
      </c>
      <c r="V706" s="8" t="n">
        <f aca="false">+[3]data1rev!T705</f>
        <v>0</v>
      </c>
      <c r="W706" s="8" t="n">
        <f aca="false">+[3]data1rev!U705</f>
        <v>0</v>
      </c>
      <c r="X706" s="8" t="n">
        <f aca="false">+[3]data1rev!V705</f>
        <v>0</v>
      </c>
      <c r="Y706" s="8" t="n">
        <f aca="false">+[3]data1rev!W705</f>
        <v>0</v>
      </c>
      <c r="Z706" s="8" t="n">
        <f aca="false">+[3]data1rev!X705</f>
        <v>0</v>
      </c>
      <c r="AA706" s="8" t="n">
        <f aca="false">+[3]data1rev!Y705</f>
        <v>0</v>
      </c>
      <c r="AB706" s="9"/>
      <c r="AC706" s="9"/>
      <c r="AD706" s="9"/>
      <c r="AE706" s="9"/>
      <c r="AF706" s="9"/>
      <c r="AG706" s="9"/>
      <c r="AH706" s="9"/>
      <c r="AI706" s="9"/>
      <c r="AJ706" s="9"/>
      <c r="AK706" s="1"/>
      <c r="AL706" s="1" t="e">
        <f aca="false">SUMPRODUCT(B706:AJ706,PVCapPrice)</f>
        <v>#DIV/0!</v>
      </c>
      <c r="AM706" s="1"/>
      <c r="AN706" s="1"/>
      <c r="AO706" s="1"/>
      <c r="AP706" s="1"/>
      <c r="AQ706" s="1"/>
    </row>
    <row r="707" customFormat="false" ht="11.25" hidden="false" customHeight="false" outlineLevel="0" collapsed="false">
      <c r="A707" s="1" t="n">
        <v>705</v>
      </c>
      <c r="B707" s="16"/>
      <c r="C707" s="8" t="n">
        <f aca="false">+[3]data1rev!A706</f>
        <v>21687.04</v>
      </c>
      <c r="D707" s="8" t="n">
        <f aca="false">+[3]data1rev!B706</f>
        <v>15575.226</v>
      </c>
      <c r="E707" s="8" t="n">
        <f aca="false">+[3]data1rev!C706</f>
        <v>13222.39</v>
      </c>
      <c r="F707" s="8" t="n">
        <f aca="false">+[3]data1rev!D706</f>
        <v>13061.89</v>
      </c>
      <c r="G707" s="8" t="n">
        <f aca="false">+[3]data1rev!E706</f>
        <v>13061.89</v>
      </c>
      <c r="H707" s="8" t="n">
        <f aca="false">+[3]data1rev!F706</f>
        <v>10821.156</v>
      </c>
      <c r="I707" s="8" t="n">
        <f aca="false">+[3]data1rev!G706</f>
        <v>10791.59</v>
      </c>
      <c r="J707" s="8" t="n">
        <f aca="false">+[3]data1rev!H706</f>
        <v>10791.59</v>
      </c>
      <c r="K707" s="8" t="n">
        <f aca="false">+[3]data1rev!I706</f>
        <v>10791.59</v>
      </c>
      <c r="L707" s="8" t="n">
        <f aca="false">+[3]data1rev!J706</f>
        <v>10821.156</v>
      </c>
      <c r="M707" s="8" t="n">
        <f aca="false">+[3]data1rev!K706</f>
        <v>10791.59</v>
      </c>
      <c r="N707" s="8" t="n">
        <f aca="false">+[3]data1rev!L706</f>
        <v>10791.59</v>
      </c>
      <c r="O707" s="8" t="n">
        <f aca="false">+[3]data1rev!M706</f>
        <v>10275.62</v>
      </c>
      <c r="P707" s="8" t="n">
        <f aca="false">+[3]data1rev!N706</f>
        <v>10129.416</v>
      </c>
      <c r="Q707" s="8" t="n">
        <f aca="false">+[3]data1rev!O706</f>
        <v>10101.74</v>
      </c>
      <c r="R707" s="8" t="n">
        <f aca="false">+[3]data1rev!P706</f>
        <v>0</v>
      </c>
      <c r="S707" s="8" t="n">
        <f aca="false">+[3]data1rev!Q706</f>
        <v>0</v>
      </c>
      <c r="T707" s="8" t="n">
        <f aca="false">+[3]data1rev!R706</f>
        <v>0</v>
      </c>
      <c r="U707" s="8" t="n">
        <f aca="false">+[3]data1rev!S706</f>
        <v>0</v>
      </c>
      <c r="V707" s="8" t="n">
        <f aca="false">+[3]data1rev!T706</f>
        <v>0</v>
      </c>
      <c r="W707" s="8" t="n">
        <f aca="false">+[3]data1rev!U706</f>
        <v>0</v>
      </c>
      <c r="X707" s="8" t="n">
        <f aca="false">+[3]data1rev!V706</f>
        <v>0</v>
      </c>
      <c r="Y707" s="8" t="n">
        <f aca="false">+[3]data1rev!W706</f>
        <v>0</v>
      </c>
      <c r="Z707" s="8" t="n">
        <f aca="false">+[3]data1rev!X706</f>
        <v>0</v>
      </c>
      <c r="AA707" s="8" t="n">
        <f aca="false">+[3]data1rev!Y706</f>
        <v>0</v>
      </c>
      <c r="AB707" s="9"/>
      <c r="AC707" s="9"/>
      <c r="AD707" s="9"/>
      <c r="AE707" s="9"/>
      <c r="AF707" s="9"/>
      <c r="AG707" s="9"/>
      <c r="AH707" s="9"/>
      <c r="AI707" s="9"/>
      <c r="AJ707" s="9"/>
      <c r="AK707" s="1"/>
      <c r="AL707" s="1" t="e">
        <f aca="false">SUMPRODUCT(B707:AJ707,PVCapPrice)</f>
        <v>#DIV/0!</v>
      </c>
      <c r="AM707" s="1"/>
      <c r="AN707" s="1"/>
      <c r="AO707" s="1"/>
      <c r="AP707" s="1"/>
      <c r="AQ707" s="1"/>
    </row>
    <row r="708" customFormat="false" ht="11.25" hidden="false" customHeight="false" outlineLevel="0" collapsed="false">
      <c r="A708" s="1" t="n">
        <v>706</v>
      </c>
      <c r="B708" s="16"/>
      <c r="C708" s="8" t="n">
        <f aca="false">+[3]data1rev!A707</f>
        <v>21687.04</v>
      </c>
      <c r="D708" s="8" t="n">
        <f aca="false">+[3]data1rev!B707</f>
        <v>15575.226</v>
      </c>
      <c r="E708" s="8" t="n">
        <f aca="false">+[3]data1rev!C707</f>
        <v>13222.39</v>
      </c>
      <c r="F708" s="8" t="n">
        <f aca="false">+[3]data1rev!D707</f>
        <v>13061.89</v>
      </c>
      <c r="G708" s="8" t="n">
        <f aca="false">+[3]data1rev!E707</f>
        <v>13061.89</v>
      </c>
      <c r="H708" s="8" t="n">
        <f aca="false">+[3]data1rev!F707</f>
        <v>10821.156</v>
      </c>
      <c r="I708" s="8" t="n">
        <f aca="false">+[3]data1rev!G707</f>
        <v>10791.59</v>
      </c>
      <c r="J708" s="8" t="n">
        <f aca="false">+[3]data1rev!H707</f>
        <v>10791.59</v>
      </c>
      <c r="K708" s="8" t="n">
        <f aca="false">+[3]data1rev!I707</f>
        <v>10791.59</v>
      </c>
      <c r="L708" s="8" t="n">
        <f aca="false">+[3]data1rev!J707</f>
        <v>10821.156</v>
      </c>
      <c r="M708" s="8" t="n">
        <f aca="false">+[3]data1rev!K707</f>
        <v>10791.59</v>
      </c>
      <c r="N708" s="8" t="n">
        <f aca="false">+[3]data1rev!L707</f>
        <v>10791.59</v>
      </c>
      <c r="O708" s="8" t="n">
        <f aca="false">+[3]data1rev!M707</f>
        <v>10275.62</v>
      </c>
      <c r="P708" s="8" t="n">
        <f aca="false">+[3]data1rev!N707</f>
        <v>10129.416</v>
      </c>
      <c r="Q708" s="8" t="n">
        <f aca="false">+[3]data1rev!O707</f>
        <v>10101.74</v>
      </c>
      <c r="R708" s="8" t="n">
        <f aca="false">+[3]data1rev!P707</f>
        <v>0</v>
      </c>
      <c r="S708" s="8" t="n">
        <f aca="false">+[3]data1rev!Q707</f>
        <v>0</v>
      </c>
      <c r="T708" s="8" t="n">
        <f aca="false">+[3]data1rev!R707</f>
        <v>0</v>
      </c>
      <c r="U708" s="8" t="n">
        <f aca="false">+[3]data1rev!S707</f>
        <v>0</v>
      </c>
      <c r="V708" s="8" t="n">
        <f aca="false">+[3]data1rev!T707</f>
        <v>0</v>
      </c>
      <c r="W708" s="8" t="n">
        <f aca="false">+[3]data1rev!U707</f>
        <v>0</v>
      </c>
      <c r="X708" s="8" t="n">
        <f aca="false">+[3]data1rev!V707</f>
        <v>0</v>
      </c>
      <c r="Y708" s="8" t="n">
        <f aca="false">+[3]data1rev!W707</f>
        <v>0</v>
      </c>
      <c r="Z708" s="8" t="n">
        <f aca="false">+[3]data1rev!X707</f>
        <v>0</v>
      </c>
      <c r="AA708" s="8" t="n">
        <f aca="false">+[3]data1rev!Y707</f>
        <v>0</v>
      </c>
      <c r="AB708" s="9"/>
      <c r="AC708" s="9"/>
      <c r="AD708" s="9"/>
      <c r="AE708" s="9"/>
      <c r="AF708" s="9"/>
      <c r="AG708" s="9"/>
      <c r="AH708" s="9"/>
      <c r="AI708" s="9"/>
      <c r="AJ708" s="9"/>
      <c r="AK708" s="1"/>
      <c r="AL708" s="1" t="e">
        <f aca="false">SUMPRODUCT(B708:AJ708,PVCapPrice)</f>
        <v>#DIV/0!</v>
      </c>
      <c r="AM708" s="1"/>
      <c r="AN708" s="1"/>
      <c r="AO708" s="1"/>
      <c r="AP708" s="1"/>
      <c r="AQ708" s="1"/>
    </row>
    <row r="709" customFormat="false" ht="11.25" hidden="false" customHeight="false" outlineLevel="0" collapsed="false">
      <c r="A709" s="1" t="n">
        <v>707</v>
      </c>
      <c r="B709" s="16"/>
      <c r="C709" s="8" t="n">
        <f aca="false">+[3]data1rev!A708</f>
        <v>21687.04</v>
      </c>
      <c r="D709" s="8" t="n">
        <f aca="false">+[3]data1rev!B708</f>
        <v>15575.226</v>
      </c>
      <c r="E709" s="8" t="n">
        <f aca="false">+[3]data1rev!C708</f>
        <v>13222.39</v>
      </c>
      <c r="F709" s="8" t="n">
        <f aca="false">+[3]data1rev!D708</f>
        <v>13061.89</v>
      </c>
      <c r="G709" s="8" t="n">
        <f aca="false">+[3]data1rev!E708</f>
        <v>13061.89</v>
      </c>
      <c r="H709" s="8" t="n">
        <f aca="false">+[3]data1rev!F708</f>
        <v>10821.156</v>
      </c>
      <c r="I709" s="8" t="n">
        <f aca="false">+[3]data1rev!G708</f>
        <v>10791.59</v>
      </c>
      <c r="J709" s="8" t="n">
        <f aca="false">+[3]data1rev!H708</f>
        <v>10791.59</v>
      </c>
      <c r="K709" s="8" t="n">
        <f aca="false">+[3]data1rev!I708</f>
        <v>10791.59</v>
      </c>
      <c r="L709" s="8" t="n">
        <f aca="false">+[3]data1rev!J708</f>
        <v>10821.156</v>
      </c>
      <c r="M709" s="8" t="n">
        <f aca="false">+[3]data1rev!K708</f>
        <v>10791.59</v>
      </c>
      <c r="N709" s="8" t="n">
        <f aca="false">+[3]data1rev!L708</f>
        <v>10791.59</v>
      </c>
      <c r="O709" s="8" t="n">
        <f aca="false">+[3]data1rev!M708</f>
        <v>10275.62</v>
      </c>
      <c r="P709" s="8" t="n">
        <f aca="false">+[3]data1rev!N708</f>
        <v>10129.416</v>
      </c>
      <c r="Q709" s="8" t="n">
        <f aca="false">+[3]data1rev!O708</f>
        <v>10101.74</v>
      </c>
      <c r="R709" s="8" t="n">
        <f aca="false">+[3]data1rev!P708</f>
        <v>0</v>
      </c>
      <c r="S709" s="8" t="n">
        <f aca="false">+[3]data1rev!Q708</f>
        <v>0</v>
      </c>
      <c r="T709" s="8" t="n">
        <f aca="false">+[3]data1rev!R708</f>
        <v>0</v>
      </c>
      <c r="U709" s="8" t="n">
        <f aca="false">+[3]data1rev!S708</f>
        <v>0</v>
      </c>
      <c r="V709" s="8" t="n">
        <f aca="false">+[3]data1rev!T708</f>
        <v>0</v>
      </c>
      <c r="W709" s="8" t="n">
        <f aca="false">+[3]data1rev!U708</f>
        <v>0</v>
      </c>
      <c r="X709" s="8" t="n">
        <f aca="false">+[3]data1rev!V708</f>
        <v>0</v>
      </c>
      <c r="Y709" s="8" t="n">
        <f aca="false">+[3]data1rev!W708</f>
        <v>0</v>
      </c>
      <c r="Z709" s="8" t="n">
        <f aca="false">+[3]data1rev!X708</f>
        <v>0</v>
      </c>
      <c r="AA709" s="8" t="n">
        <f aca="false">+[3]data1rev!Y708</f>
        <v>0</v>
      </c>
      <c r="AB709" s="9"/>
      <c r="AC709" s="9"/>
      <c r="AD709" s="9"/>
      <c r="AE709" s="9"/>
      <c r="AF709" s="9"/>
      <c r="AG709" s="9"/>
      <c r="AH709" s="9"/>
      <c r="AI709" s="9"/>
      <c r="AJ709" s="9"/>
      <c r="AK709" s="1"/>
      <c r="AL709" s="1" t="e">
        <f aca="false">SUMPRODUCT(B709:AJ709,PVCapPrice)</f>
        <v>#DIV/0!</v>
      </c>
      <c r="AM709" s="1"/>
      <c r="AN709" s="1"/>
      <c r="AO709" s="1"/>
      <c r="AP709" s="1"/>
      <c r="AQ709" s="1"/>
    </row>
    <row r="710" customFormat="false" ht="11.25" hidden="false" customHeight="false" outlineLevel="0" collapsed="false">
      <c r="A710" s="1" t="n">
        <v>708</v>
      </c>
      <c r="B710" s="16"/>
      <c r="C710" s="8" t="n">
        <f aca="false">+[3]data1rev!A709</f>
        <v>21687.04</v>
      </c>
      <c r="D710" s="8" t="n">
        <f aca="false">+[3]data1rev!B709</f>
        <v>15575.226</v>
      </c>
      <c r="E710" s="8" t="n">
        <f aca="false">+[3]data1rev!C709</f>
        <v>13222.39</v>
      </c>
      <c r="F710" s="8" t="n">
        <f aca="false">+[3]data1rev!D709</f>
        <v>13061.89</v>
      </c>
      <c r="G710" s="8" t="n">
        <f aca="false">+[3]data1rev!E709</f>
        <v>13061.89</v>
      </c>
      <c r="H710" s="8" t="n">
        <f aca="false">+[3]data1rev!F709</f>
        <v>10821.156</v>
      </c>
      <c r="I710" s="8" t="n">
        <f aca="false">+[3]data1rev!G709</f>
        <v>10791.59</v>
      </c>
      <c r="J710" s="8" t="n">
        <f aca="false">+[3]data1rev!H709</f>
        <v>10791.59</v>
      </c>
      <c r="K710" s="8" t="n">
        <f aca="false">+[3]data1rev!I709</f>
        <v>10791.59</v>
      </c>
      <c r="L710" s="8" t="n">
        <f aca="false">+[3]data1rev!J709</f>
        <v>10821.156</v>
      </c>
      <c r="M710" s="8" t="n">
        <f aca="false">+[3]data1rev!K709</f>
        <v>10791.59</v>
      </c>
      <c r="N710" s="8" t="n">
        <f aca="false">+[3]data1rev!L709</f>
        <v>10791.59</v>
      </c>
      <c r="O710" s="8" t="n">
        <f aca="false">+[3]data1rev!M709</f>
        <v>10275.62</v>
      </c>
      <c r="P710" s="8" t="n">
        <f aca="false">+[3]data1rev!N709</f>
        <v>10129.416</v>
      </c>
      <c r="Q710" s="8" t="n">
        <f aca="false">+[3]data1rev!O709</f>
        <v>10101.74</v>
      </c>
      <c r="R710" s="8" t="n">
        <f aca="false">+[3]data1rev!P709</f>
        <v>0</v>
      </c>
      <c r="S710" s="8" t="n">
        <f aca="false">+[3]data1rev!Q709</f>
        <v>0</v>
      </c>
      <c r="T710" s="8" t="n">
        <f aca="false">+[3]data1rev!R709</f>
        <v>0</v>
      </c>
      <c r="U710" s="8" t="n">
        <f aca="false">+[3]data1rev!S709</f>
        <v>0</v>
      </c>
      <c r="V710" s="8" t="n">
        <f aca="false">+[3]data1rev!T709</f>
        <v>0</v>
      </c>
      <c r="W710" s="8" t="n">
        <f aca="false">+[3]data1rev!U709</f>
        <v>0</v>
      </c>
      <c r="X710" s="8" t="n">
        <f aca="false">+[3]data1rev!V709</f>
        <v>0</v>
      </c>
      <c r="Y710" s="8" t="n">
        <f aca="false">+[3]data1rev!W709</f>
        <v>0</v>
      </c>
      <c r="Z710" s="8" t="n">
        <f aca="false">+[3]data1rev!X709</f>
        <v>0</v>
      </c>
      <c r="AA710" s="8" t="n">
        <f aca="false">+[3]data1rev!Y709</f>
        <v>0</v>
      </c>
      <c r="AB710" s="9"/>
      <c r="AC710" s="9"/>
      <c r="AD710" s="9"/>
      <c r="AE710" s="9"/>
      <c r="AF710" s="9"/>
      <c r="AG710" s="9"/>
      <c r="AH710" s="9"/>
      <c r="AI710" s="9"/>
      <c r="AJ710" s="9"/>
      <c r="AK710" s="1"/>
      <c r="AL710" s="1" t="e">
        <f aca="false">SUMPRODUCT(B710:AJ710,PVCapPrice)</f>
        <v>#DIV/0!</v>
      </c>
      <c r="AM710" s="1"/>
      <c r="AN710" s="1"/>
      <c r="AO710" s="1"/>
      <c r="AP710" s="1"/>
      <c r="AQ710" s="1"/>
    </row>
    <row r="711" customFormat="false" ht="11.25" hidden="false" customHeight="false" outlineLevel="0" collapsed="false">
      <c r="A711" s="1" t="n">
        <v>709</v>
      </c>
      <c r="B711" s="16"/>
      <c r="C711" s="8" t="n">
        <f aca="false">+[3]data1rev!A710</f>
        <v>21687.04</v>
      </c>
      <c r="D711" s="8" t="n">
        <f aca="false">+[3]data1rev!B710</f>
        <v>15575.226</v>
      </c>
      <c r="E711" s="8" t="n">
        <f aca="false">+[3]data1rev!C710</f>
        <v>13222.39</v>
      </c>
      <c r="F711" s="8" t="n">
        <f aca="false">+[3]data1rev!D710</f>
        <v>13061.89</v>
      </c>
      <c r="G711" s="8" t="n">
        <f aca="false">+[3]data1rev!E710</f>
        <v>13061.89</v>
      </c>
      <c r="H711" s="8" t="n">
        <f aca="false">+[3]data1rev!F710</f>
        <v>10821.156</v>
      </c>
      <c r="I711" s="8" t="n">
        <f aca="false">+[3]data1rev!G710</f>
        <v>10791.59</v>
      </c>
      <c r="J711" s="8" t="n">
        <f aca="false">+[3]data1rev!H710</f>
        <v>10791.59</v>
      </c>
      <c r="K711" s="8" t="n">
        <f aca="false">+[3]data1rev!I710</f>
        <v>10791.59</v>
      </c>
      <c r="L711" s="8" t="n">
        <f aca="false">+[3]data1rev!J710</f>
        <v>10821.156</v>
      </c>
      <c r="M711" s="8" t="n">
        <f aca="false">+[3]data1rev!K710</f>
        <v>10791.59</v>
      </c>
      <c r="N711" s="8" t="n">
        <f aca="false">+[3]data1rev!L710</f>
        <v>10791.59</v>
      </c>
      <c r="O711" s="8" t="n">
        <f aca="false">+[3]data1rev!M710</f>
        <v>10275.62</v>
      </c>
      <c r="P711" s="8" t="n">
        <f aca="false">+[3]data1rev!N710</f>
        <v>10129.416</v>
      </c>
      <c r="Q711" s="8" t="n">
        <f aca="false">+[3]data1rev!O710</f>
        <v>10101.74</v>
      </c>
      <c r="R711" s="8" t="n">
        <f aca="false">+[3]data1rev!P710</f>
        <v>0</v>
      </c>
      <c r="S711" s="8" t="n">
        <f aca="false">+[3]data1rev!Q710</f>
        <v>0</v>
      </c>
      <c r="T711" s="8" t="n">
        <f aca="false">+[3]data1rev!R710</f>
        <v>0</v>
      </c>
      <c r="U711" s="8" t="n">
        <f aca="false">+[3]data1rev!S710</f>
        <v>0</v>
      </c>
      <c r="V711" s="8" t="n">
        <f aca="false">+[3]data1rev!T710</f>
        <v>0</v>
      </c>
      <c r="W711" s="8" t="n">
        <f aca="false">+[3]data1rev!U710</f>
        <v>0</v>
      </c>
      <c r="X711" s="8" t="n">
        <f aca="false">+[3]data1rev!V710</f>
        <v>0</v>
      </c>
      <c r="Y711" s="8" t="n">
        <f aca="false">+[3]data1rev!W710</f>
        <v>0</v>
      </c>
      <c r="Z711" s="8" t="n">
        <f aca="false">+[3]data1rev!X710</f>
        <v>0</v>
      </c>
      <c r="AA711" s="8" t="n">
        <f aca="false">+[3]data1rev!Y710</f>
        <v>0</v>
      </c>
      <c r="AB711" s="9"/>
      <c r="AC711" s="9"/>
      <c r="AD711" s="9"/>
      <c r="AE711" s="9"/>
      <c r="AF711" s="9"/>
      <c r="AG711" s="9"/>
      <c r="AH711" s="9"/>
      <c r="AI711" s="9"/>
      <c r="AJ711" s="9"/>
      <c r="AK711" s="1"/>
      <c r="AL711" s="1" t="e">
        <f aca="false">SUMPRODUCT(B711:AJ711,PVCapPrice)</f>
        <v>#DIV/0!</v>
      </c>
      <c r="AM711" s="1"/>
      <c r="AN711" s="1"/>
      <c r="AO711" s="1"/>
      <c r="AP711" s="1"/>
      <c r="AQ711" s="1"/>
    </row>
    <row r="712" customFormat="false" ht="11.25" hidden="false" customHeight="false" outlineLevel="0" collapsed="false">
      <c r="A712" s="1" t="n">
        <v>710</v>
      </c>
      <c r="B712" s="16"/>
      <c r="C712" s="8" t="n">
        <f aca="false">+[3]data1rev!A711</f>
        <v>21687.04</v>
      </c>
      <c r="D712" s="8" t="n">
        <f aca="false">+[3]data1rev!B711</f>
        <v>15575.226</v>
      </c>
      <c r="E712" s="8" t="n">
        <f aca="false">+[3]data1rev!C711</f>
        <v>13222.39</v>
      </c>
      <c r="F712" s="8" t="n">
        <f aca="false">+[3]data1rev!D711</f>
        <v>13061.89</v>
      </c>
      <c r="G712" s="8" t="n">
        <f aca="false">+[3]data1rev!E711</f>
        <v>13061.89</v>
      </c>
      <c r="H712" s="8" t="n">
        <f aca="false">+[3]data1rev!F711</f>
        <v>10821.156</v>
      </c>
      <c r="I712" s="8" t="n">
        <f aca="false">+[3]data1rev!G711</f>
        <v>10791.59</v>
      </c>
      <c r="J712" s="8" t="n">
        <f aca="false">+[3]data1rev!H711</f>
        <v>10791.59</v>
      </c>
      <c r="K712" s="8" t="n">
        <f aca="false">+[3]data1rev!I711</f>
        <v>10791.59</v>
      </c>
      <c r="L712" s="8" t="n">
        <f aca="false">+[3]data1rev!J711</f>
        <v>10821.156</v>
      </c>
      <c r="M712" s="8" t="n">
        <f aca="false">+[3]data1rev!K711</f>
        <v>10791.59</v>
      </c>
      <c r="N712" s="8" t="n">
        <f aca="false">+[3]data1rev!L711</f>
        <v>10791.59</v>
      </c>
      <c r="O712" s="8" t="n">
        <f aca="false">+[3]data1rev!M711</f>
        <v>10275.62</v>
      </c>
      <c r="P712" s="8" t="n">
        <f aca="false">+[3]data1rev!N711</f>
        <v>10129.416</v>
      </c>
      <c r="Q712" s="8" t="n">
        <f aca="false">+[3]data1rev!O711</f>
        <v>10101.74</v>
      </c>
      <c r="R712" s="8" t="n">
        <f aca="false">+[3]data1rev!P711</f>
        <v>0</v>
      </c>
      <c r="S712" s="8" t="n">
        <f aca="false">+[3]data1rev!Q711</f>
        <v>0</v>
      </c>
      <c r="T712" s="8" t="n">
        <f aca="false">+[3]data1rev!R711</f>
        <v>0</v>
      </c>
      <c r="U712" s="8" t="n">
        <f aca="false">+[3]data1rev!S711</f>
        <v>0</v>
      </c>
      <c r="V712" s="8" t="n">
        <f aca="false">+[3]data1rev!T711</f>
        <v>0</v>
      </c>
      <c r="W712" s="8" t="n">
        <f aca="false">+[3]data1rev!U711</f>
        <v>0</v>
      </c>
      <c r="X712" s="8" t="n">
        <f aca="false">+[3]data1rev!V711</f>
        <v>0</v>
      </c>
      <c r="Y712" s="8" t="n">
        <f aca="false">+[3]data1rev!W711</f>
        <v>0</v>
      </c>
      <c r="Z712" s="8" t="n">
        <f aca="false">+[3]data1rev!X711</f>
        <v>0</v>
      </c>
      <c r="AA712" s="8" t="n">
        <f aca="false">+[3]data1rev!Y711</f>
        <v>0</v>
      </c>
      <c r="AB712" s="9"/>
      <c r="AC712" s="9"/>
      <c r="AD712" s="9"/>
      <c r="AE712" s="9"/>
      <c r="AF712" s="9"/>
      <c r="AG712" s="9"/>
      <c r="AH712" s="9"/>
      <c r="AI712" s="9"/>
      <c r="AJ712" s="9"/>
      <c r="AK712" s="1"/>
      <c r="AL712" s="1" t="e">
        <f aca="false">SUMPRODUCT(B712:AJ712,PVCapPrice)</f>
        <v>#DIV/0!</v>
      </c>
      <c r="AM712" s="1"/>
      <c r="AN712" s="1"/>
      <c r="AO712" s="1"/>
      <c r="AP712" s="1"/>
      <c r="AQ712" s="1"/>
    </row>
    <row r="713" customFormat="false" ht="11.25" hidden="false" customHeight="false" outlineLevel="0" collapsed="false">
      <c r="A713" s="1" t="n">
        <v>711</v>
      </c>
      <c r="B713" s="16"/>
      <c r="C713" s="8" t="n">
        <f aca="false">+[3]data1rev!A712</f>
        <v>21687.04</v>
      </c>
      <c r="D713" s="8" t="n">
        <f aca="false">+[3]data1rev!B712</f>
        <v>15575.226</v>
      </c>
      <c r="E713" s="8" t="n">
        <f aca="false">+[3]data1rev!C712</f>
        <v>13222.39</v>
      </c>
      <c r="F713" s="8" t="n">
        <f aca="false">+[3]data1rev!D712</f>
        <v>13061.89</v>
      </c>
      <c r="G713" s="8" t="n">
        <f aca="false">+[3]data1rev!E712</f>
        <v>13061.89</v>
      </c>
      <c r="H713" s="8" t="n">
        <f aca="false">+[3]data1rev!F712</f>
        <v>10821.156</v>
      </c>
      <c r="I713" s="8" t="n">
        <f aca="false">+[3]data1rev!G712</f>
        <v>10791.59</v>
      </c>
      <c r="J713" s="8" t="n">
        <f aca="false">+[3]data1rev!H712</f>
        <v>10791.59</v>
      </c>
      <c r="K713" s="8" t="n">
        <f aca="false">+[3]data1rev!I712</f>
        <v>10791.59</v>
      </c>
      <c r="L713" s="8" t="n">
        <f aca="false">+[3]data1rev!J712</f>
        <v>10821.156</v>
      </c>
      <c r="M713" s="8" t="n">
        <f aca="false">+[3]data1rev!K712</f>
        <v>10791.59</v>
      </c>
      <c r="N713" s="8" t="n">
        <f aca="false">+[3]data1rev!L712</f>
        <v>10791.59</v>
      </c>
      <c r="O713" s="8" t="n">
        <f aca="false">+[3]data1rev!M712</f>
        <v>10275.62</v>
      </c>
      <c r="P713" s="8" t="n">
        <f aca="false">+[3]data1rev!N712</f>
        <v>10129.416</v>
      </c>
      <c r="Q713" s="8" t="n">
        <f aca="false">+[3]data1rev!O712</f>
        <v>10101.74</v>
      </c>
      <c r="R713" s="8" t="n">
        <f aca="false">+[3]data1rev!P712</f>
        <v>0</v>
      </c>
      <c r="S713" s="8" t="n">
        <f aca="false">+[3]data1rev!Q712</f>
        <v>0</v>
      </c>
      <c r="T713" s="8" t="n">
        <f aca="false">+[3]data1rev!R712</f>
        <v>0</v>
      </c>
      <c r="U713" s="8" t="n">
        <f aca="false">+[3]data1rev!S712</f>
        <v>0</v>
      </c>
      <c r="V713" s="8" t="n">
        <f aca="false">+[3]data1rev!T712</f>
        <v>0</v>
      </c>
      <c r="W713" s="8" t="n">
        <f aca="false">+[3]data1rev!U712</f>
        <v>0</v>
      </c>
      <c r="X713" s="8" t="n">
        <f aca="false">+[3]data1rev!V712</f>
        <v>0</v>
      </c>
      <c r="Y713" s="8" t="n">
        <f aca="false">+[3]data1rev!W712</f>
        <v>0</v>
      </c>
      <c r="Z713" s="8" t="n">
        <f aca="false">+[3]data1rev!X712</f>
        <v>0</v>
      </c>
      <c r="AA713" s="8" t="n">
        <f aca="false">+[3]data1rev!Y712</f>
        <v>0</v>
      </c>
      <c r="AB713" s="9"/>
      <c r="AC713" s="9"/>
      <c r="AD713" s="9"/>
      <c r="AE713" s="9"/>
      <c r="AF713" s="9"/>
      <c r="AG713" s="9"/>
      <c r="AH713" s="9"/>
      <c r="AI713" s="9"/>
      <c r="AJ713" s="9"/>
      <c r="AK713" s="1"/>
      <c r="AL713" s="1" t="e">
        <f aca="false">SUMPRODUCT(B713:AJ713,PVCapPrice)</f>
        <v>#DIV/0!</v>
      </c>
      <c r="AM713" s="1"/>
      <c r="AN713" s="1"/>
      <c r="AO713" s="1"/>
      <c r="AP713" s="1"/>
      <c r="AQ713" s="1"/>
    </row>
    <row r="714" customFormat="false" ht="11.25" hidden="false" customHeight="false" outlineLevel="0" collapsed="false">
      <c r="A714" s="1" t="n">
        <v>712</v>
      </c>
      <c r="B714" s="16"/>
      <c r="C714" s="8" t="n">
        <f aca="false">+[3]data1rev!A713</f>
        <v>21687.04</v>
      </c>
      <c r="D714" s="8" t="n">
        <f aca="false">+[3]data1rev!B713</f>
        <v>15575.226</v>
      </c>
      <c r="E714" s="8" t="n">
        <f aca="false">+[3]data1rev!C713</f>
        <v>13222.39</v>
      </c>
      <c r="F714" s="8" t="n">
        <f aca="false">+[3]data1rev!D713</f>
        <v>13061.89</v>
      </c>
      <c r="G714" s="8" t="n">
        <f aca="false">+[3]data1rev!E713</f>
        <v>13061.89</v>
      </c>
      <c r="H714" s="8" t="n">
        <f aca="false">+[3]data1rev!F713</f>
        <v>10821.156</v>
      </c>
      <c r="I714" s="8" t="n">
        <f aca="false">+[3]data1rev!G713</f>
        <v>10791.59</v>
      </c>
      <c r="J714" s="8" t="n">
        <f aca="false">+[3]data1rev!H713</f>
        <v>10791.59</v>
      </c>
      <c r="K714" s="8" t="n">
        <f aca="false">+[3]data1rev!I713</f>
        <v>10791.59</v>
      </c>
      <c r="L714" s="8" t="n">
        <f aca="false">+[3]data1rev!J713</f>
        <v>10821.156</v>
      </c>
      <c r="M714" s="8" t="n">
        <f aca="false">+[3]data1rev!K713</f>
        <v>10791.59</v>
      </c>
      <c r="N714" s="8" t="n">
        <f aca="false">+[3]data1rev!L713</f>
        <v>10791.59</v>
      </c>
      <c r="O714" s="8" t="n">
        <f aca="false">+[3]data1rev!M713</f>
        <v>10275.62</v>
      </c>
      <c r="P714" s="8" t="n">
        <f aca="false">+[3]data1rev!N713</f>
        <v>10129.416</v>
      </c>
      <c r="Q714" s="8" t="n">
        <f aca="false">+[3]data1rev!O713</f>
        <v>10101.74</v>
      </c>
      <c r="R714" s="8" t="n">
        <f aca="false">+[3]data1rev!P713</f>
        <v>0</v>
      </c>
      <c r="S714" s="8" t="n">
        <f aca="false">+[3]data1rev!Q713</f>
        <v>0</v>
      </c>
      <c r="T714" s="8" t="n">
        <f aca="false">+[3]data1rev!R713</f>
        <v>0</v>
      </c>
      <c r="U714" s="8" t="n">
        <f aca="false">+[3]data1rev!S713</f>
        <v>0</v>
      </c>
      <c r="V714" s="8" t="n">
        <f aca="false">+[3]data1rev!T713</f>
        <v>0</v>
      </c>
      <c r="W714" s="8" t="n">
        <f aca="false">+[3]data1rev!U713</f>
        <v>0</v>
      </c>
      <c r="X714" s="8" t="n">
        <f aca="false">+[3]data1rev!V713</f>
        <v>0</v>
      </c>
      <c r="Y714" s="8" t="n">
        <f aca="false">+[3]data1rev!W713</f>
        <v>0</v>
      </c>
      <c r="Z714" s="8" t="n">
        <f aca="false">+[3]data1rev!X713</f>
        <v>0</v>
      </c>
      <c r="AA714" s="8" t="n">
        <f aca="false">+[3]data1rev!Y713</f>
        <v>0</v>
      </c>
      <c r="AB714" s="9"/>
      <c r="AC714" s="9"/>
      <c r="AD714" s="9"/>
      <c r="AE714" s="9"/>
      <c r="AF714" s="9"/>
      <c r="AG714" s="9"/>
      <c r="AH714" s="9"/>
      <c r="AI714" s="9"/>
      <c r="AJ714" s="9"/>
      <c r="AK714" s="1"/>
      <c r="AL714" s="1" t="e">
        <f aca="false">SUMPRODUCT(B714:AJ714,PVCapPrice)</f>
        <v>#DIV/0!</v>
      </c>
      <c r="AM714" s="1"/>
      <c r="AN714" s="1"/>
      <c r="AO714" s="1"/>
      <c r="AP714" s="1"/>
      <c r="AQ714" s="1"/>
    </row>
    <row r="715" customFormat="false" ht="11.25" hidden="false" customHeight="false" outlineLevel="0" collapsed="false">
      <c r="A715" s="1" t="n">
        <v>713</v>
      </c>
      <c r="B715" s="16"/>
      <c r="C715" s="8" t="n">
        <f aca="false">+[3]data1rev!A714</f>
        <v>21687.04</v>
      </c>
      <c r="D715" s="8" t="n">
        <f aca="false">+[3]data1rev!B714</f>
        <v>15575.226</v>
      </c>
      <c r="E715" s="8" t="n">
        <f aca="false">+[3]data1rev!C714</f>
        <v>13222.39</v>
      </c>
      <c r="F715" s="8" t="n">
        <f aca="false">+[3]data1rev!D714</f>
        <v>13061.89</v>
      </c>
      <c r="G715" s="8" t="n">
        <f aca="false">+[3]data1rev!E714</f>
        <v>13061.89</v>
      </c>
      <c r="H715" s="8" t="n">
        <f aca="false">+[3]data1rev!F714</f>
        <v>10821.156</v>
      </c>
      <c r="I715" s="8" t="n">
        <f aca="false">+[3]data1rev!G714</f>
        <v>10791.59</v>
      </c>
      <c r="J715" s="8" t="n">
        <f aca="false">+[3]data1rev!H714</f>
        <v>10791.59</v>
      </c>
      <c r="K715" s="8" t="n">
        <f aca="false">+[3]data1rev!I714</f>
        <v>10791.59</v>
      </c>
      <c r="L715" s="8" t="n">
        <f aca="false">+[3]data1rev!J714</f>
        <v>10821.156</v>
      </c>
      <c r="M715" s="8" t="n">
        <f aca="false">+[3]data1rev!K714</f>
        <v>10791.59</v>
      </c>
      <c r="N715" s="8" t="n">
        <f aca="false">+[3]data1rev!L714</f>
        <v>10791.59</v>
      </c>
      <c r="O715" s="8" t="n">
        <f aca="false">+[3]data1rev!M714</f>
        <v>10275.62</v>
      </c>
      <c r="P715" s="8" t="n">
        <f aca="false">+[3]data1rev!N714</f>
        <v>10129.416</v>
      </c>
      <c r="Q715" s="8" t="n">
        <f aca="false">+[3]data1rev!O714</f>
        <v>10101.74</v>
      </c>
      <c r="R715" s="8" t="n">
        <f aca="false">+[3]data1rev!P714</f>
        <v>0</v>
      </c>
      <c r="S715" s="8" t="n">
        <f aca="false">+[3]data1rev!Q714</f>
        <v>0</v>
      </c>
      <c r="T715" s="8" t="n">
        <f aca="false">+[3]data1rev!R714</f>
        <v>0</v>
      </c>
      <c r="U715" s="8" t="n">
        <f aca="false">+[3]data1rev!S714</f>
        <v>0</v>
      </c>
      <c r="V715" s="8" t="n">
        <f aca="false">+[3]data1rev!T714</f>
        <v>0</v>
      </c>
      <c r="W715" s="8" t="n">
        <f aca="false">+[3]data1rev!U714</f>
        <v>0</v>
      </c>
      <c r="X715" s="8" t="n">
        <f aca="false">+[3]data1rev!V714</f>
        <v>0</v>
      </c>
      <c r="Y715" s="8" t="n">
        <f aca="false">+[3]data1rev!W714</f>
        <v>0</v>
      </c>
      <c r="Z715" s="8" t="n">
        <f aca="false">+[3]data1rev!X714</f>
        <v>0</v>
      </c>
      <c r="AA715" s="8" t="n">
        <f aca="false">+[3]data1rev!Y714</f>
        <v>0</v>
      </c>
      <c r="AB715" s="9"/>
      <c r="AC715" s="9"/>
      <c r="AD715" s="9"/>
      <c r="AE715" s="9"/>
      <c r="AF715" s="9"/>
      <c r="AG715" s="9"/>
      <c r="AH715" s="9"/>
      <c r="AI715" s="9"/>
      <c r="AJ715" s="9"/>
      <c r="AK715" s="1"/>
      <c r="AL715" s="1" t="e">
        <f aca="false">SUMPRODUCT(B715:AJ715,PVCapPrice)</f>
        <v>#DIV/0!</v>
      </c>
      <c r="AM715" s="1"/>
      <c r="AN715" s="1"/>
      <c r="AO715" s="1"/>
      <c r="AP715" s="1"/>
      <c r="AQ715" s="1"/>
    </row>
    <row r="716" customFormat="false" ht="11.25" hidden="false" customHeight="false" outlineLevel="0" collapsed="false">
      <c r="A716" s="1" t="n">
        <v>714</v>
      </c>
      <c r="B716" s="16"/>
      <c r="C716" s="8" t="n">
        <f aca="false">+[3]data1rev!A715</f>
        <v>21687.04</v>
      </c>
      <c r="D716" s="8" t="n">
        <f aca="false">+[3]data1rev!B715</f>
        <v>15575.226</v>
      </c>
      <c r="E716" s="8" t="n">
        <f aca="false">+[3]data1rev!C715</f>
        <v>13222.39</v>
      </c>
      <c r="F716" s="8" t="n">
        <f aca="false">+[3]data1rev!D715</f>
        <v>13061.89</v>
      </c>
      <c r="G716" s="8" t="n">
        <f aca="false">+[3]data1rev!E715</f>
        <v>13061.89</v>
      </c>
      <c r="H716" s="8" t="n">
        <f aca="false">+[3]data1rev!F715</f>
        <v>10821.156</v>
      </c>
      <c r="I716" s="8" t="n">
        <f aca="false">+[3]data1rev!G715</f>
        <v>10791.59</v>
      </c>
      <c r="J716" s="8" t="n">
        <f aca="false">+[3]data1rev!H715</f>
        <v>10791.59</v>
      </c>
      <c r="K716" s="8" t="n">
        <f aca="false">+[3]data1rev!I715</f>
        <v>10791.59</v>
      </c>
      <c r="L716" s="8" t="n">
        <f aca="false">+[3]data1rev!J715</f>
        <v>10821.156</v>
      </c>
      <c r="M716" s="8" t="n">
        <f aca="false">+[3]data1rev!K715</f>
        <v>10791.59</v>
      </c>
      <c r="N716" s="8" t="n">
        <f aca="false">+[3]data1rev!L715</f>
        <v>10791.59</v>
      </c>
      <c r="O716" s="8" t="n">
        <f aca="false">+[3]data1rev!M715</f>
        <v>10275.62</v>
      </c>
      <c r="P716" s="8" t="n">
        <f aca="false">+[3]data1rev!N715</f>
        <v>10129.416</v>
      </c>
      <c r="Q716" s="8" t="n">
        <f aca="false">+[3]data1rev!O715</f>
        <v>10101.74</v>
      </c>
      <c r="R716" s="8" t="n">
        <f aca="false">+[3]data1rev!P715</f>
        <v>0</v>
      </c>
      <c r="S716" s="8" t="n">
        <f aca="false">+[3]data1rev!Q715</f>
        <v>0</v>
      </c>
      <c r="T716" s="8" t="n">
        <f aca="false">+[3]data1rev!R715</f>
        <v>0</v>
      </c>
      <c r="U716" s="8" t="n">
        <f aca="false">+[3]data1rev!S715</f>
        <v>0</v>
      </c>
      <c r="V716" s="8" t="n">
        <f aca="false">+[3]data1rev!T715</f>
        <v>0</v>
      </c>
      <c r="W716" s="8" t="n">
        <f aca="false">+[3]data1rev!U715</f>
        <v>0</v>
      </c>
      <c r="X716" s="8" t="n">
        <f aca="false">+[3]data1rev!V715</f>
        <v>0</v>
      </c>
      <c r="Y716" s="8" t="n">
        <f aca="false">+[3]data1rev!W715</f>
        <v>0</v>
      </c>
      <c r="Z716" s="8" t="n">
        <f aca="false">+[3]data1rev!X715</f>
        <v>0</v>
      </c>
      <c r="AA716" s="8" t="n">
        <f aca="false">+[3]data1rev!Y715</f>
        <v>0</v>
      </c>
      <c r="AB716" s="9"/>
      <c r="AC716" s="9"/>
      <c r="AD716" s="9"/>
      <c r="AE716" s="9"/>
      <c r="AF716" s="9"/>
      <c r="AG716" s="9"/>
      <c r="AH716" s="9"/>
      <c r="AI716" s="9"/>
      <c r="AJ716" s="9"/>
      <c r="AK716" s="1"/>
      <c r="AL716" s="1" t="e">
        <f aca="false">SUMPRODUCT(B716:AJ716,PVCapPrice)</f>
        <v>#DIV/0!</v>
      </c>
      <c r="AM716" s="1"/>
      <c r="AN716" s="1"/>
      <c r="AO716" s="1"/>
      <c r="AP716" s="1"/>
      <c r="AQ716" s="1"/>
    </row>
    <row r="717" customFormat="false" ht="11.25" hidden="false" customHeight="false" outlineLevel="0" collapsed="false">
      <c r="A717" s="1" t="n">
        <v>715</v>
      </c>
      <c r="B717" s="16"/>
      <c r="C717" s="8" t="n">
        <f aca="false">+[3]data1rev!A716</f>
        <v>21687.04</v>
      </c>
      <c r="D717" s="8" t="n">
        <f aca="false">+[3]data1rev!B716</f>
        <v>15575.226</v>
      </c>
      <c r="E717" s="8" t="n">
        <f aca="false">+[3]data1rev!C716</f>
        <v>13222.39</v>
      </c>
      <c r="F717" s="8" t="n">
        <f aca="false">+[3]data1rev!D716</f>
        <v>13061.89</v>
      </c>
      <c r="G717" s="8" t="n">
        <f aca="false">+[3]data1rev!E716</f>
        <v>13061.89</v>
      </c>
      <c r="H717" s="8" t="n">
        <f aca="false">+[3]data1rev!F716</f>
        <v>10821.156</v>
      </c>
      <c r="I717" s="8" t="n">
        <f aca="false">+[3]data1rev!G716</f>
        <v>10791.59</v>
      </c>
      <c r="J717" s="8" t="n">
        <f aca="false">+[3]data1rev!H716</f>
        <v>10791.59</v>
      </c>
      <c r="K717" s="8" t="n">
        <f aca="false">+[3]data1rev!I716</f>
        <v>10791.59</v>
      </c>
      <c r="L717" s="8" t="n">
        <f aca="false">+[3]data1rev!J716</f>
        <v>10821.156</v>
      </c>
      <c r="M717" s="8" t="n">
        <f aca="false">+[3]data1rev!K716</f>
        <v>10791.59</v>
      </c>
      <c r="N717" s="8" t="n">
        <f aca="false">+[3]data1rev!L716</f>
        <v>10791.59</v>
      </c>
      <c r="O717" s="8" t="n">
        <f aca="false">+[3]data1rev!M716</f>
        <v>10275.62</v>
      </c>
      <c r="P717" s="8" t="n">
        <f aca="false">+[3]data1rev!N716</f>
        <v>10129.416</v>
      </c>
      <c r="Q717" s="8" t="n">
        <f aca="false">+[3]data1rev!O716</f>
        <v>10101.74</v>
      </c>
      <c r="R717" s="8" t="n">
        <f aca="false">+[3]data1rev!P716</f>
        <v>0</v>
      </c>
      <c r="S717" s="8" t="n">
        <f aca="false">+[3]data1rev!Q716</f>
        <v>0</v>
      </c>
      <c r="T717" s="8" t="n">
        <f aca="false">+[3]data1rev!R716</f>
        <v>0</v>
      </c>
      <c r="U717" s="8" t="n">
        <f aca="false">+[3]data1rev!S716</f>
        <v>0</v>
      </c>
      <c r="V717" s="8" t="n">
        <f aca="false">+[3]data1rev!T716</f>
        <v>0</v>
      </c>
      <c r="W717" s="8" t="n">
        <f aca="false">+[3]data1rev!U716</f>
        <v>0</v>
      </c>
      <c r="X717" s="8" t="n">
        <f aca="false">+[3]data1rev!V716</f>
        <v>0</v>
      </c>
      <c r="Y717" s="8" t="n">
        <f aca="false">+[3]data1rev!W716</f>
        <v>0</v>
      </c>
      <c r="Z717" s="8" t="n">
        <f aca="false">+[3]data1rev!X716</f>
        <v>0</v>
      </c>
      <c r="AA717" s="8" t="n">
        <f aca="false">+[3]data1rev!Y716</f>
        <v>0</v>
      </c>
      <c r="AB717" s="9"/>
      <c r="AC717" s="9"/>
      <c r="AD717" s="9"/>
      <c r="AE717" s="9"/>
      <c r="AF717" s="9"/>
      <c r="AG717" s="9"/>
      <c r="AH717" s="9"/>
      <c r="AI717" s="9"/>
      <c r="AJ717" s="9"/>
      <c r="AK717" s="1"/>
      <c r="AL717" s="1" t="e">
        <f aca="false">SUMPRODUCT(B717:AJ717,PVCapPrice)</f>
        <v>#DIV/0!</v>
      </c>
      <c r="AM717" s="1"/>
      <c r="AN717" s="1"/>
      <c r="AO717" s="1"/>
      <c r="AP717" s="1"/>
      <c r="AQ717" s="1"/>
    </row>
    <row r="718" customFormat="false" ht="11.25" hidden="false" customHeight="false" outlineLevel="0" collapsed="false">
      <c r="A718" s="1" t="n">
        <v>716</v>
      </c>
      <c r="B718" s="16"/>
      <c r="C718" s="8" t="n">
        <f aca="false">+[3]data1rev!A717</f>
        <v>21687.04</v>
      </c>
      <c r="D718" s="8" t="n">
        <f aca="false">+[3]data1rev!B717</f>
        <v>15575.226</v>
      </c>
      <c r="E718" s="8" t="n">
        <f aca="false">+[3]data1rev!C717</f>
        <v>13222.39</v>
      </c>
      <c r="F718" s="8" t="n">
        <f aca="false">+[3]data1rev!D717</f>
        <v>13061.89</v>
      </c>
      <c r="G718" s="8" t="n">
        <f aca="false">+[3]data1rev!E717</f>
        <v>13061.89</v>
      </c>
      <c r="H718" s="8" t="n">
        <f aca="false">+[3]data1rev!F717</f>
        <v>10821.156</v>
      </c>
      <c r="I718" s="8" t="n">
        <f aca="false">+[3]data1rev!G717</f>
        <v>10791.59</v>
      </c>
      <c r="J718" s="8" t="n">
        <f aca="false">+[3]data1rev!H717</f>
        <v>10791.59</v>
      </c>
      <c r="K718" s="8" t="n">
        <f aca="false">+[3]data1rev!I717</f>
        <v>10791.59</v>
      </c>
      <c r="L718" s="8" t="n">
        <f aca="false">+[3]data1rev!J717</f>
        <v>10821.156</v>
      </c>
      <c r="M718" s="8" t="n">
        <f aca="false">+[3]data1rev!K717</f>
        <v>10791.59</v>
      </c>
      <c r="N718" s="8" t="n">
        <f aca="false">+[3]data1rev!L717</f>
        <v>10791.59</v>
      </c>
      <c r="O718" s="8" t="n">
        <f aca="false">+[3]data1rev!M717</f>
        <v>10275.62</v>
      </c>
      <c r="P718" s="8" t="n">
        <f aca="false">+[3]data1rev!N717</f>
        <v>10129.416</v>
      </c>
      <c r="Q718" s="8" t="n">
        <f aca="false">+[3]data1rev!O717</f>
        <v>10101.74</v>
      </c>
      <c r="R718" s="8" t="n">
        <f aca="false">+[3]data1rev!P717</f>
        <v>0</v>
      </c>
      <c r="S718" s="8" t="n">
        <f aca="false">+[3]data1rev!Q717</f>
        <v>0</v>
      </c>
      <c r="T718" s="8" t="n">
        <f aca="false">+[3]data1rev!R717</f>
        <v>0</v>
      </c>
      <c r="U718" s="8" t="n">
        <f aca="false">+[3]data1rev!S717</f>
        <v>0</v>
      </c>
      <c r="V718" s="8" t="n">
        <f aca="false">+[3]data1rev!T717</f>
        <v>0</v>
      </c>
      <c r="W718" s="8" t="n">
        <f aca="false">+[3]data1rev!U717</f>
        <v>0</v>
      </c>
      <c r="X718" s="8" t="n">
        <f aca="false">+[3]data1rev!V717</f>
        <v>0</v>
      </c>
      <c r="Y718" s="8" t="n">
        <f aca="false">+[3]data1rev!W717</f>
        <v>0</v>
      </c>
      <c r="Z718" s="8" t="n">
        <f aca="false">+[3]data1rev!X717</f>
        <v>0</v>
      </c>
      <c r="AA718" s="8" t="n">
        <f aca="false">+[3]data1rev!Y717</f>
        <v>0</v>
      </c>
      <c r="AB718" s="9"/>
      <c r="AC718" s="9"/>
      <c r="AD718" s="9"/>
      <c r="AE718" s="9"/>
      <c r="AF718" s="9"/>
      <c r="AG718" s="9"/>
      <c r="AH718" s="9"/>
      <c r="AI718" s="9"/>
      <c r="AJ718" s="9"/>
      <c r="AK718" s="1"/>
      <c r="AL718" s="1" t="e">
        <f aca="false">SUMPRODUCT(B718:AJ718,PVCapPrice)</f>
        <v>#DIV/0!</v>
      </c>
      <c r="AM718" s="1"/>
      <c r="AN718" s="1"/>
      <c r="AO718" s="1"/>
      <c r="AP718" s="1"/>
      <c r="AQ718" s="1"/>
    </row>
    <row r="719" customFormat="false" ht="11.25" hidden="false" customHeight="false" outlineLevel="0" collapsed="false">
      <c r="A719" s="1" t="n">
        <v>717</v>
      </c>
      <c r="B719" s="16"/>
      <c r="C719" s="8" t="n">
        <f aca="false">+[3]data1rev!A718</f>
        <v>21687.04</v>
      </c>
      <c r="D719" s="8" t="n">
        <f aca="false">+[3]data1rev!B718</f>
        <v>15575.226</v>
      </c>
      <c r="E719" s="8" t="n">
        <f aca="false">+[3]data1rev!C718</f>
        <v>13222.39</v>
      </c>
      <c r="F719" s="8" t="n">
        <f aca="false">+[3]data1rev!D718</f>
        <v>13061.89</v>
      </c>
      <c r="G719" s="8" t="n">
        <f aca="false">+[3]data1rev!E718</f>
        <v>13061.89</v>
      </c>
      <c r="H719" s="8" t="n">
        <f aca="false">+[3]data1rev!F718</f>
        <v>10821.156</v>
      </c>
      <c r="I719" s="8" t="n">
        <f aca="false">+[3]data1rev!G718</f>
        <v>10791.59</v>
      </c>
      <c r="J719" s="8" t="n">
        <f aca="false">+[3]data1rev!H718</f>
        <v>10791.59</v>
      </c>
      <c r="K719" s="8" t="n">
        <f aca="false">+[3]data1rev!I718</f>
        <v>10791.59</v>
      </c>
      <c r="L719" s="8" t="n">
        <f aca="false">+[3]data1rev!J718</f>
        <v>10821.156</v>
      </c>
      <c r="M719" s="8" t="n">
        <f aca="false">+[3]data1rev!K718</f>
        <v>10791.59</v>
      </c>
      <c r="N719" s="8" t="n">
        <f aca="false">+[3]data1rev!L718</f>
        <v>10791.59</v>
      </c>
      <c r="O719" s="8" t="n">
        <f aca="false">+[3]data1rev!M718</f>
        <v>10275.62</v>
      </c>
      <c r="P719" s="8" t="n">
        <f aca="false">+[3]data1rev!N718</f>
        <v>10129.416</v>
      </c>
      <c r="Q719" s="8" t="n">
        <f aca="false">+[3]data1rev!O718</f>
        <v>10101.74</v>
      </c>
      <c r="R719" s="8" t="n">
        <f aca="false">+[3]data1rev!P718</f>
        <v>0</v>
      </c>
      <c r="S719" s="8" t="n">
        <f aca="false">+[3]data1rev!Q718</f>
        <v>0</v>
      </c>
      <c r="T719" s="8" t="n">
        <f aca="false">+[3]data1rev!R718</f>
        <v>0</v>
      </c>
      <c r="U719" s="8" t="n">
        <f aca="false">+[3]data1rev!S718</f>
        <v>0</v>
      </c>
      <c r="V719" s="8" t="n">
        <f aca="false">+[3]data1rev!T718</f>
        <v>0</v>
      </c>
      <c r="W719" s="8" t="n">
        <f aca="false">+[3]data1rev!U718</f>
        <v>0</v>
      </c>
      <c r="X719" s="8" t="n">
        <f aca="false">+[3]data1rev!V718</f>
        <v>0</v>
      </c>
      <c r="Y719" s="8" t="n">
        <f aca="false">+[3]data1rev!W718</f>
        <v>0</v>
      </c>
      <c r="Z719" s="8" t="n">
        <f aca="false">+[3]data1rev!X718</f>
        <v>0</v>
      </c>
      <c r="AA719" s="8" t="n">
        <f aca="false">+[3]data1rev!Y718</f>
        <v>0</v>
      </c>
      <c r="AB719" s="9"/>
      <c r="AC719" s="9"/>
      <c r="AD719" s="9"/>
      <c r="AE719" s="9"/>
      <c r="AF719" s="9"/>
      <c r="AG719" s="9"/>
      <c r="AH719" s="9"/>
      <c r="AI719" s="9"/>
      <c r="AJ719" s="9"/>
      <c r="AK719" s="1"/>
      <c r="AL719" s="1" t="e">
        <f aca="false">SUMPRODUCT(B719:AJ719,PVCapPrice)</f>
        <v>#DIV/0!</v>
      </c>
      <c r="AM719" s="1"/>
      <c r="AN719" s="1"/>
      <c r="AO719" s="1"/>
      <c r="AP719" s="1"/>
      <c r="AQ719" s="1"/>
    </row>
    <row r="720" customFormat="false" ht="11.25" hidden="false" customHeight="false" outlineLevel="0" collapsed="false">
      <c r="A720" s="1" t="n">
        <v>718</v>
      </c>
      <c r="B720" s="16"/>
      <c r="C720" s="8" t="n">
        <f aca="false">+[3]data1rev!A719</f>
        <v>21687.04</v>
      </c>
      <c r="D720" s="8" t="n">
        <f aca="false">+[3]data1rev!B719</f>
        <v>15575.226</v>
      </c>
      <c r="E720" s="8" t="n">
        <f aca="false">+[3]data1rev!C719</f>
        <v>13222.39</v>
      </c>
      <c r="F720" s="8" t="n">
        <f aca="false">+[3]data1rev!D719</f>
        <v>13061.89</v>
      </c>
      <c r="G720" s="8" t="n">
        <f aca="false">+[3]data1rev!E719</f>
        <v>13061.89</v>
      </c>
      <c r="H720" s="8" t="n">
        <f aca="false">+[3]data1rev!F719</f>
        <v>10821.156</v>
      </c>
      <c r="I720" s="8" t="n">
        <f aca="false">+[3]data1rev!G719</f>
        <v>10791.59</v>
      </c>
      <c r="J720" s="8" t="n">
        <f aca="false">+[3]data1rev!H719</f>
        <v>10791.59</v>
      </c>
      <c r="K720" s="8" t="n">
        <f aca="false">+[3]data1rev!I719</f>
        <v>10791.59</v>
      </c>
      <c r="L720" s="8" t="n">
        <f aca="false">+[3]data1rev!J719</f>
        <v>10821.156</v>
      </c>
      <c r="M720" s="8" t="n">
        <f aca="false">+[3]data1rev!K719</f>
        <v>10791.59</v>
      </c>
      <c r="N720" s="8" t="n">
        <f aca="false">+[3]data1rev!L719</f>
        <v>10791.59</v>
      </c>
      <c r="O720" s="8" t="n">
        <f aca="false">+[3]data1rev!M719</f>
        <v>10275.62</v>
      </c>
      <c r="P720" s="8" t="n">
        <f aca="false">+[3]data1rev!N719</f>
        <v>10129.416</v>
      </c>
      <c r="Q720" s="8" t="n">
        <f aca="false">+[3]data1rev!O719</f>
        <v>10101.74</v>
      </c>
      <c r="R720" s="8" t="n">
        <f aca="false">+[3]data1rev!P719</f>
        <v>0</v>
      </c>
      <c r="S720" s="8" t="n">
        <f aca="false">+[3]data1rev!Q719</f>
        <v>0</v>
      </c>
      <c r="T720" s="8" t="n">
        <f aca="false">+[3]data1rev!R719</f>
        <v>0</v>
      </c>
      <c r="U720" s="8" t="n">
        <f aca="false">+[3]data1rev!S719</f>
        <v>0</v>
      </c>
      <c r="V720" s="8" t="n">
        <f aca="false">+[3]data1rev!T719</f>
        <v>0</v>
      </c>
      <c r="W720" s="8" t="n">
        <f aca="false">+[3]data1rev!U719</f>
        <v>0</v>
      </c>
      <c r="X720" s="8" t="n">
        <f aca="false">+[3]data1rev!V719</f>
        <v>0</v>
      </c>
      <c r="Y720" s="8" t="n">
        <f aca="false">+[3]data1rev!W719</f>
        <v>0</v>
      </c>
      <c r="Z720" s="8" t="n">
        <f aca="false">+[3]data1rev!X719</f>
        <v>0</v>
      </c>
      <c r="AA720" s="8" t="n">
        <f aca="false">+[3]data1rev!Y719</f>
        <v>0</v>
      </c>
      <c r="AB720" s="9"/>
      <c r="AC720" s="9"/>
      <c r="AD720" s="9"/>
      <c r="AE720" s="9"/>
      <c r="AF720" s="9"/>
      <c r="AG720" s="9"/>
      <c r="AH720" s="9"/>
      <c r="AI720" s="9"/>
      <c r="AJ720" s="9"/>
      <c r="AK720" s="1"/>
      <c r="AL720" s="1" t="e">
        <f aca="false">SUMPRODUCT(B720:AJ720,PVCapPrice)</f>
        <v>#DIV/0!</v>
      </c>
      <c r="AM720" s="1"/>
      <c r="AN720" s="1"/>
      <c r="AO720" s="1"/>
      <c r="AP720" s="1"/>
      <c r="AQ720" s="1"/>
    </row>
    <row r="721" customFormat="false" ht="11.25" hidden="false" customHeight="false" outlineLevel="0" collapsed="false">
      <c r="A721" s="1" t="n">
        <v>719</v>
      </c>
      <c r="B721" s="16"/>
      <c r="C721" s="8" t="n">
        <f aca="false">+[3]data1rev!A720</f>
        <v>21687.04</v>
      </c>
      <c r="D721" s="8" t="n">
        <f aca="false">+[3]data1rev!B720</f>
        <v>15575.226</v>
      </c>
      <c r="E721" s="8" t="n">
        <f aca="false">+[3]data1rev!C720</f>
        <v>13222.39</v>
      </c>
      <c r="F721" s="8" t="n">
        <f aca="false">+[3]data1rev!D720</f>
        <v>13061.89</v>
      </c>
      <c r="G721" s="8" t="n">
        <f aca="false">+[3]data1rev!E720</f>
        <v>13061.89</v>
      </c>
      <c r="H721" s="8" t="n">
        <f aca="false">+[3]data1rev!F720</f>
        <v>10821.156</v>
      </c>
      <c r="I721" s="8" t="n">
        <f aca="false">+[3]data1rev!G720</f>
        <v>10791.59</v>
      </c>
      <c r="J721" s="8" t="n">
        <f aca="false">+[3]data1rev!H720</f>
        <v>10791.59</v>
      </c>
      <c r="K721" s="8" t="n">
        <f aca="false">+[3]data1rev!I720</f>
        <v>10791.59</v>
      </c>
      <c r="L721" s="8" t="n">
        <f aca="false">+[3]data1rev!J720</f>
        <v>10821.156</v>
      </c>
      <c r="M721" s="8" t="n">
        <f aca="false">+[3]data1rev!K720</f>
        <v>10791.59</v>
      </c>
      <c r="N721" s="8" t="n">
        <f aca="false">+[3]data1rev!L720</f>
        <v>10791.59</v>
      </c>
      <c r="O721" s="8" t="n">
        <f aca="false">+[3]data1rev!M720</f>
        <v>10275.62</v>
      </c>
      <c r="P721" s="8" t="n">
        <f aca="false">+[3]data1rev!N720</f>
        <v>10129.416</v>
      </c>
      <c r="Q721" s="8" t="n">
        <f aca="false">+[3]data1rev!O720</f>
        <v>10101.74</v>
      </c>
      <c r="R721" s="8" t="n">
        <f aca="false">+[3]data1rev!P720</f>
        <v>0</v>
      </c>
      <c r="S721" s="8" t="n">
        <f aca="false">+[3]data1rev!Q720</f>
        <v>0</v>
      </c>
      <c r="T721" s="8" t="n">
        <f aca="false">+[3]data1rev!R720</f>
        <v>0</v>
      </c>
      <c r="U721" s="8" t="n">
        <f aca="false">+[3]data1rev!S720</f>
        <v>0</v>
      </c>
      <c r="V721" s="8" t="n">
        <f aca="false">+[3]data1rev!T720</f>
        <v>0</v>
      </c>
      <c r="W721" s="8" t="n">
        <f aca="false">+[3]data1rev!U720</f>
        <v>0</v>
      </c>
      <c r="X721" s="8" t="n">
        <f aca="false">+[3]data1rev!V720</f>
        <v>0</v>
      </c>
      <c r="Y721" s="8" t="n">
        <f aca="false">+[3]data1rev!W720</f>
        <v>0</v>
      </c>
      <c r="Z721" s="8" t="n">
        <f aca="false">+[3]data1rev!X720</f>
        <v>0</v>
      </c>
      <c r="AA721" s="8" t="n">
        <f aca="false">+[3]data1rev!Y720</f>
        <v>0</v>
      </c>
      <c r="AB721" s="9"/>
      <c r="AC721" s="9"/>
      <c r="AD721" s="9"/>
      <c r="AE721" s="9"/>
      <c r="AF721" s="9"/>
      <c r="AG721" s="9"/>
      <c r="AH721" s="9"/>
      <c r="AI721" s="9"/>
      <c r="AJ721" s="9"/>
      <c r="AK721" s="1"/>
      <c r="AL721" s="1" t="e">
        <f aca="false">SUMPRODUCT(B721:AJ721,PVCapPrice)</f>
        <v>#DIV/0!</v>
      </c>
      <c r="AM721" s="1"/>
      <c r="AN721" s="1"/>
      <c r="AO721" s="1"/>
      <c r="AP721" s="1"/>
      <c r="AQ721" s="1"/>
    </row>
    <row r="722" customFormat="false" ht="11.25" hidden="false" customHeight="false" outlineLevel="0" collapsed="false">
      <c r="A722" s="1" t="n">
        <v>720</v>
      </c>
      <c r="B722" s="16"/>
      <c r="C722" s="8" t="n">
        <f aca="false">+[3]data1rev!A721</f>
        <v>21687.04</v>
      </c>
      <c r="D722" s="8" t="n">
        <f aca="false">+[3]data1rev!B721</f>
        <v>15575.226</v>
      </c>
      <c r="E722" s="8" t="n">
        <f aca="false">+[3]data1rev!C721</f>
        <v>13222.39</v>
      </c>
      <c r="F722" s="8" t="n">
        <f aca="false">+[3]data1rev!D721</f>
        <v>13061.89</v>
      </c>
      <c r="G722" s="8" t="n">
        <f aca="false">+[3]data1rev!E721</f>
        <v>13061.89</v>
      </c>
      <c r="H722" s="8" t="n">
        <f aca="false">+[3]data1rev!F721</f>
        <v>10821.156</v>
      </c>
      <c r="I722" s="8" t="n">
        <f aca="false">+[3]data1rev!G721</f>
        <v>10791.59</v>
      </c>
      <c r="J722" s="8" t="n">
        <f aca="false">+[3]data1rev!H721</f>
        <v>10791.59</v>
      </c>
      <c r="K722" s="8" t="n">
        <f aca="false">+[3]data1rev!I721</f>
        <v>10791.59</v>
      </c>
      <c r="L722" s="8" t="n">
        <f aca="false">+[3]data1rev!J721</f>
        <v>10821.156</v>
      </c>
      <c r="M722" s="8" t="n">
        <f aca="false">+[3]data1rev!K721</f>
        <v>10791.59</v>
      </c>
      <c r="N722" s="8" t="n">
        <f aca="false">+[3]data1rev!L721</f>
        <v>10791.59</v>
      </c>
      <c r="O722" s="8" t="n">
        <f aca="false">+[3]data1rev!M721</f>
        <v>10275.62</v>
      </c>
      <c r="P722" s="8" t="n">
        <f aca="false">+[3]data1rev!N721</f>
        <v>10129.416</v>
      </c>
      <c r="Q722" s="8" t="n">
        <f aca="false">+[3]data1rev!O721</f>
        <v>10101.74</v>
      </c>
      <c r="R722" s="8" t="n">
        <f aca="false">+[3]data1rev!P721</f>
        <v>0</v>
      </c>
      <c r="S722" s="8" t="n">
        <f aca="false">+[3]data1rev!Q721</f>
        <v>0</v>
      </c>
      <c r="T722" s="8" t="n">
        <f aca="false">+[3]data1rev!R721</f>
        <v>0</v>
      </c>
      <c r="U722" s="8" t="n">
        <f aca="false">+[3]data1rev!S721</f>
        <v>0</v>
      </c>
      <c r="V722" s="8" t="n">
        <f aca="false">+[3]data1rev!T721</f>
        <v>0</v>
      </c>
      <c r="W722" s="8" t="n">
        <f aca="false">+[3]data1rev!U721</f>
        <v>0</v>
      </c>
      <c r="X722" s="8" t="n">
        <f aca="false">+[3]data1rev!V721</f>
        <v>0</v>
      </c>
      <c r="Y722" s="8" t="n">
        <f aca="false">+[3]data1rev!W721</f>
        <v>0</v>
      </c>
      <c r="Z722" s="8" t="n">
        <f aca="false">+[3]data1rev!X721</f>
        <v>0</v>
      </c>
      <c r="AA722" s="8" t="n">
        <f aca="false">+[3]data1rev!Y721</f>
        <v>0</v>
      </c>
      <c r="AB722" s="9"/>
      <c r="AC722" s="9"/>
      <c r="AD722" s="9"/>
      <c r="AE722" s="9"/>
      <c r="AF722" s="9"/>
      <c r="AG722" s="9"/>
      <c r="AH722" s="9"/>
      <c r="AI722" s="9"/>
      <c r="AJ722" s="9"/>
      <c r="AK722" s="1"/>
      <c r="AL722" s="1" t="e">
        <f aca="false">SUMPRODUCT(B722:AJ722,PVCapPrice)</f>
        <v>#DIV/0!</v>
      </c>
      <c r="AM722" s="1"/>
      <c r="AN722" s="1"/>
      <c r="AO722" s="1"/>
      <c r="AP722" s="1"/>
      <c r="AQ722" s="1"/>
    </row>
    <row r="723" customFormat="false" ht="11.25" hidden="false" customHeight="false" outlineLevel="0" collapsed="false">
      <c r="A723" s="1" t="n">
        <v>721</v>
      </c>
      <c r="B723" s="16"/>
      <c r="C723" s="8" t="n">
        <f aca="false">+[3]data1rev!A722</f>
        <v>21687.04</v>
      </c>
      <c r="D723" s="8" t="n">
        <f aca="false">+[3]data1rev!B722</f>
        <v>15575.226</v>
      </c>
      <c r="E723" s="8" t="n">
        <f aca="false">+[3]data1rev!C722</f>
        <v>13222.39</v>
      </c>
      <c r="F723" s="8" t="n">
        <f aca="false">+[3]data1rev!D722</f>
        <v>13061.89</v>
      </c>
      <c r="G723" s="8" t="n">
        <f aca="false">+[3]data1rev!E722</f>
        <v>13061.89</v>
      </c>
      <c r="H723" s="8" t="n">
        <f aca="false">+[3]data1rev!F722</f>
        <v>10821.156</v>
      </c>
      <c r="I723" s="8" t="n">
        <f aca="false">+[3]data1rev!G722</f>
        <v>10791.59</v>
      </c>
      <c r="J723" s="8" t="n">
        <f aca="false">+[3]data1rev!H722</f>
        <v>10791.59</v>
      </c>
      <c r="K723" s="8" t="n">
        <f aca="false">+[3]data1rev!I722</f>
        <v>10791.59</v>
      </c>
      <c r="L723" s="8" t="n">
        <f aca="false">+[3]data1rev!J722</f>
        <v>10821.156</v>
      </c>
      <c r="M723" s="8" t="n">
        <f aca="false">+[3]data1rev!K722</f>
        <v>10791.59</v>
      </c>
      <c r="N723" s="8" t="n">
        <f aca="false">+[3]data1rev!L722</f>
        <v>10791.59</v>
      </c>
      <c r="O723" s="8" t="n">
        <f aca="false">+[3]data1rev!M722</f>
        <v>10275.62</v>
      </c>
      <c r="P723" s="8" t="n">
        <f aca="false">+[3]data1rev!N722</f>
        <v>10129.416</v>
      </c>
      <c r="Q723" s="8" t="n">
        <f aca="false">+[3]data1rev!O722</f>
        <v>10101.74</v>
      </c>
      <c r="R723" s="8" t="n">
        <f aca="false">+[3]data1rev!P722</f>
        <v>0</v>
      </c>
      <c r="S723" s="8" t="n">
        <f aca="false">+[3]data1rev!Q722</f>
        <v>0</v>
      </c>
      <c r="T723" s="8" t="n">
        <f aca="false">+[3]data1rev!R722</f>
        <v>0</v>
      </c>
      <c r="U723" s="8" t="n">
        <f aca="false">+[3]data1rev!S722</f>
        <v>0</v>
      </c>
      <c r="V723" s="8" t="n">
        <f aca="false">+[3]data1rev!T722</f>
        <v>0</v>
      </c>
      <c r="W723" s="8" t="n">
        <f aca="false">+[3]data1rev!U722</f>
        <v>0</v>
      </c>
      <c r="X723" s="8" t="n">
        <f aca="false">+[3]data1rev!V722</f>
        <v>0</v>
      </c>
      <c r="Y723" s="8" t="n">
        <f aca="false">+[3]data1rev!W722</f>
        <v>0</v>
      </c>
      <c r="Z723" s="8" t="n">
        <f aca="false">+[3]data1rev!X722</f>
        <v>0</v>
      </c>
      <c r="AA723" s="8" t="n">
        <f aca="false">+[3]data1rev!Y722</f>
        <v>0</v>
      </c>
      <c r="AB723" s="9"/>
      <c r="AC723" s="9"/>
      <c r="AD723" s="9"/>
      <c r="AE723" s="9"/>
      <c r="AF723" s="9"/>
      <c r="AG723" s="9"/>
      <c r="AH723" s="9"/>
      <c r="AI723" s="9"/>
      <c r="AJ723" s="9"/>
      <c r="AK723" s="1"/>
      <c r="AL723" s="1" t="e">
        <f aca="false">SUMPRODUCT(B723:AJ723,PVCapPrice)</f>
        <v>#DIV/0!</v>
      </c>
      <c r="AM723" s="1"/>
      <c r="AN723" s="1"/>
      <c r="AO723" s="1"/>
      <c r="AP723" s="1"/>
      <c r="AQ723" s="1"/>
    </row>
    <row r="724" customFormat="false" ht="11.25" hidden="false" customHeight="false" outlineLevel="0" collapsed="false">
      <c r="A724" s="1" t="n">
        <v>722</v>
      </c>
      <c r="B724" s="16"/>
      <c r="C724" s="8" t="n">
        <f aca="false">+[3]data1rev!A723</f>
        <v>21687.04</v>
      </c>
      <c r="D724" s="8" t="n">
        <f aca="false">+[3]data1rev!B723</f>
        <v>15575.226</v>
      </c>
      <c r="E724" s="8" t="n">
        <f aca="false">+[3]data1rev!C723</f>
        <v>13222.39</v>
      </c>
      <c r="F724" s="8" t="n">
        <f aca="false">+[3]data1rev!D723</f>
        <v>13061.89</v>
      </c>
      <c r="G724" s="8" t="n">
        <f aca="false">+[3]data1rev!E723</f>
        <v>13061.89</v>
      </c>
      <c r="H724" s="8" t="n">
        <f aca="false">+[3]data1rev!F723</f>
        <v>10821.156</v>
      </c>
      <c r="I724" s="8" t="n">
        <f aca="false">+[3]data1rev!G723</f>
        <v>10791.59</v>
      </c>
      <c r="J724" s="8" t="n">
        <f aca="false">+[3]data1rev!H723</f>
        <v>10791.59</v>
      </c>
      <c r="K724" s="8" t="n">
        <f aca="false">+[3]data1rev!I723</f>
        <v>10791.59</v>
      </c>
      <c r="L724" s="8" t="n">
        <f aca="false">+[3]data1rev!J723</f>
        <v>10821.156</v>
      </c>
      <c r="M724" s="8" t="n">
        <f aca="false">+[3]data1rev!K723</f>
        <v>10791.59</v>
      </c>
      <c r="N724" s="8" t="n">
        <f aca="false">+[3]data1rev!L723</f>
        <v>10791.59</v>
      </c>
      <c r="O724" s="8" t="n">
        <f aca="false">+[3]data1rev!M723</f>
        <v>10275.62</v>
      </c>
      <c r="P724" s="8" t="n">
        <f aca="false">+[3]data1rev!N723</f>
        <v>10129.416</v>
      </c>
      <c r="Q724" s="8" t="n">
        <f aca="false">+[3]data1rev!O723</f>
        <v>10101.74</v>
      </c>
      <c r="R724" s="8" t="n">
        <f aca="false">+[3]data1rev!P723</f>
        <v>0</v>
      </c>
      <c r="S724" s="8" t="n">
        <f aca="false">+[3]data1rev!Q723</f>
        <v>0</v>
      </c>
      <c r="T724" s="8" t="n">
        <f aca="false">+[3]data1rev!R723</f>
        <v>0</v>
      </c>
      <c r="U724" s="8" t="n">
        <f aca="false">+[3]data1rev!S723</f>
        <v>0</v>
      </c>
      <c r="V724" s="8" t="n">
        <f aca="false">+[3]data1rev!T723</f>
        <v>0</v>
      </c>
      <c r="W724" s="8" t="n">
        <f aca="false">+[3]data1rev!U723</f>
        <v>0</v>
      </c>
      <c r="X724" s="8" t="n">
        <f aca="false">+[3]data1rev!V723</f>
        <v>0</v>
      </c>
      <c r="Y724" s="8" t="n">
        <f aca="false">+[3]data1rev!W723</f>
        <v>0</v>
      </c>
      <c r="Z724" s="8" t="n">
        <f aca="false">+[3]data1rev!X723</f>
        <v>0</v>
      </c>
      <c r="AA724" s="8" t="n">
        <f aca="false">+[3]data1rev!Y723</f>
        <v>0</v>
      </c>
      <c r="AB724" s="9"/>
      <c r="AC724" s="9"/>
      <c r="AD724" s="9"/>
      <c r="AE724" s="9"/>
      <c r="AF724" s="9"/>
      <c r="AG724" s="9"/>
      <c r="AH724" s="9"/>
      <c r="AI724" s="9"/>
      <c r="AJ724" s="9"/>
      <c r="AK724" s="1"/>
      <c r="AL724" s="1" t="e">
        <f aca="false">SUMPRODUCT(B724:AJ724,PVCapPrice)</f>
        <v>#DIV/0!</v>
      </c>
      <c r="AM724" s="1"/>
      <c r="AN724" s="1"/>
      <c r="AO724" s="1"/>
      <c r="AP724" s="1"/>
      <c r="AQ724" s="1"/>
    </row>
    <row r="725" customFormat="false" ht="11.25" hidden="false" customHeight="false" outlineLevel="0" collapsed="false">
      <c r="A725" s="1" t="n">
        <v>723</v>
      </c>
      <c r="B725" s="16"/>
      <c r="C725" s="8" t="n">
        <f aca="false">+[3]data1rev!A724</f>
        <v>21687.04</v>
      </c>
      <c r="D725" s="8" t="n">
        <f aca="false">+[3]data1rev!B724</f>
        <v>15575.226</v>
      </c>
      <c r="E725" s="8" t="n">
        <f aca="false">+[3]data1rev!C724</f>
        <v>13222.39</v>
      </c>
      <c r="F725" s="8" t="n">
        <f aca="false">+[3]data1rev!D724</f>
        <v>13061.89</v>
      </c>
      <c r="G725" s="8" t="n">
        <f aca="false">+[3]data1rev!E724</f>
        <v>13061.89</v>
      </c>
      <c r="H725" s="8" t="n">
        <f aca="false">+[3]data1rev!F724</f>
        <v>10821.156</v>
      </c>
      <c r="I725" s="8" t="n">
        <f aca="false">+[3]data1rev!G724</f>
        <v>10791.59</v>
      </c>
      <c r="J725" s="8" t="n">
        <f aca="false">+[3]data1rev!H724</f>
        <v>10791.59</v>
      </c>
      <c r="K725" s="8" t="n">
        <f aca="false">+[3]data1rev!I724</f>
        <v>10791.59</v>
      </c>
      <c r="L725" s="8" t="n">
        <f aca="false">+[3]data1rev!J724</f>
        <v>10821.156</v>
      </c>
      <c r="M725" s="8" t="n">
        <f aca="false">+[3]data1rev!K724</f>
        <v>10791.59</v>
      </c>
      <c r="N725" s="8" t="n">
        <f aca="false">+[3]data1rev!L724</f>
        <v>10791.59</v>
      </c>
      <c r="O725" s="8" t="n">
        <f aca="false">+[3]data1rev!M724</f>
        <v>10275.62</v>
      </c>
      <c r="P725" s="8" t="n">
        <f aca="false">+[3]data1rev!N724</f>
        <v>10129.416</v>
      </c>
      <c r="Q725" s="8" t="n">
        <f aca="false">+[3]data1rev!O724</f>
        <v>10101.74</v>
      </c>
      <c r="R725" s="8" t="n">
        <f aca="false">+[3]data1rev!P724</f>
        <v>0</v>
      </c>
      <c r="S725" s="8" t="n">
        <f aca="false">+[3]data1rev!Q724</f>
        <v>0</v>
      </c>
      <c r="T725" s="8" t="n">
        <f aca="false">+[3]data1rev!R724</f>
        <v>0</v>
      </c>
      <c r="U725" s="8" t="n">
        <f aca="false">+[3]data1rev!S724</f>
        <v>0</v>
      </c>
      <c r="V725" s="8" t="n">
        <f aca="false">+[3]data1rev!T724</f>
        <v>0</v>
      </c>
      <c r="W725" s="8" t="n">
        <f aca="false">+[3]data1rev!U724</f>
        <v>0</v>
      </c>
      <c r="X725" s="8" t="n">
        <f aca="false">+[3]data1rev!V724</f>
        <v>0</v>
      </c>
      <c r="Y725" s="8" t="n">
        <f aca="false">+[3]data1rev!W724</f>
        <v>0</v>
      </c>
      <c r="Z725" s="8" t="n">
        <f aca="false">+[3]data1rev!X724</f>
        <v>0</v>
      </c>
      <c r="AA725" s="8" t="n">
        <f aca="false">+[3]data1rev!Y724</f>
        <v>0</v>
      </c>
      <c r="AB725" s="9"/>
      <c r="AC725" s="9"/>
      <c r="AD725" s="9"/>
      <c r="AE725" s="9"/>
      <c r="AF725" s="9"/>
      <c r="AG725" s="9"/>
      <c r="AH725" s="9"/>
      <c r="AI725" s="9"/>
      <c r="AJ725" s="9"/>
      <c r="AK725" s="1"/>
      <c r="AL725" s="1" t="e">
        <f aca="false">SUMPRODUCT(B725:AJ725,PVCapPrice)</f>
        <v>#DIV/0!</v>
      </c>
      <c r="AM725" s="1"/>
      <c r="AN725" s="1"/>
      <c r="AO725" s="1"/>
      <c r="AP725" s="1"/>
      <c r="AQ725" s="1"/>
    </row>
    <row r="726" customFormat="false" ht="11.25" hidden="false" customHeight="false" outlineLevel="0" collapsed="false">
      <c r="A726" s="1" t="n">
        <v>724</v>
      </c>
      <c r="B726" s="16"/>
      <c r="C726" s="8" t="n">
        <f aca="false">+[3]data1rev!A725</f>
        <v>21687.04</v>
      </c>
      <c r="D726" s="8" t="n">
        <f aca="false">+[3]data1rev!B725</f>
        <v>15575.226</v>
      </c>
      <c r="E726" s="8" t="n">
        <f aca="false">+[3]data1rev!C725</f>
        <v>13222.39</v>
      </c>
      <c r="F726" s="8" t="n">
        <f aca="false">+[3]data1rev!D725</f>
        <v>13061.89</v>
      </c>
      <c r="G726" s="8" t="n">
        <f aca="false">+[3]data1rev!E725</f>
        <v>13061.89</v>
      </c>
      <c r="H726" s="8" t="n">
        <f aca="false">+[3]data1rev!F725</f>
        <v>10821.156</v>
      </c>
      <c r="I726" s="8" t="n">
        <f aca="false">+[3]data1rev!G725</f>
        <v>10791.59</v>
      </c>
      <c r="J726" s="8" t="n">
        <f aca="false">+[3]data1rev!H725</f>
        <v>10791.59</v>
      </c>
      <c r="K726" s="8" t="n">
        <f aca="false">+[3]data1rev!I725</f>
        <v>10791.59</v>
      </c>
      <c r="L726" s="8" t="n">
        <f aca="false">+[3]data1rev!J725</f>
        <v>10821.156</v>
      </c>
      <c r="M726" s="8" t="n">
        <f aca="false">+[3]data1rev!K725</f>
        <v>10791.59</v>
      </c>
      <c r="N726" s="8" t="n">
        <f aca="false">+[3]data1rev!L725</f>
        <v>10791.59</v>
      </c>
      <c r="O726" s="8" t="n">
        <f aca="false">+[3]data1rev!M725</f>
        <v>10275.62</v>
      </c>
      <c r="P726" s="8" t="n">
        <f aca="false">+[3]data1rev!N725</f>
        <v>10129.416</v>
      </c>
      <c r="Q726" s="8" t="n">
        <f aca="false">+[3]data1rev!O725</f>
        <v>10101.74</v>
      </c>
      <c r="R726" s="8" t="n">
        <f aca="false">+[3]data1rev!P725</f>
        <v>0</v>
      </c>
      <c r="S726" s="8" t="n">
        <f aca="false">+[3]data1rev!Q725</f>
        <v>0</v>
      </c>
      <c r="T726" s="8" t="n">
        <f aca="false">+[3]data1rev!R725</f>
        <v>0</v>
      </c>
      <c r="U726" s="8" t="n">
        <f aca="false">+[3]data1rev!S725</f>
        <v>0</v>
      </c>
      <c r="V726" s="8" t="n">
        <f aca="false">+[3]data1rev!T725</f>
        <v>0</v>
      </c>
      <c r="W726" s="8" t="n">
        <f aca="false">+[3]data1rev!U725</f>
        <v>0</v>
      </c>
      <c r="X726" s="8" t="n">
        <f aca="false">+[3]data1rev!V725</f>
        <v>0</v>
      </c>
      <c r="Y726" s="8" t="n">
        <f aca="false">+[3]data1rev!W725</f>
        <v>0</v>
      </c>
      <c r="Z726" s="8" t="n">
        <f aca="false">+[3]data1rev!X725</f>
        <v>0</v>
      </c>
      <c r="AA726" s="8" t="n">
        <f aca="false">+[3]data1rev!Y725</f>
        <v>0</v>
      </c>
      <c r="AB726" s="9"/>
      <c r="AC726" s="9"/>
      <c r="AD726" s="9"/>
      <c r="AE726" s="9"/>
      <c r="AF726" s="9"/>
      <c r="AG726" s="9"/>
      <c r="AH726" s="9"/>
      <c r="AI726" s="9"/>
      <c r="AJ726" s="9"/>
      <c r="AK726" s="1"/>
      <c r="AL726" s="1" t="e">
        <f aca="false">SUMPRODUCT(B726:AJ726,PVCapPrice)</f>
        <v>#DIV/0!</v>
      </c>
      <c r="AM726" s="1"/>
      <c r="AN726" s="1"/>
      <c r="AO726" s="1"/>
      <c r="AP726" s="1"/>
      <c r="AQ726" s="1"/>
    </row>
    <row r="727" customFormat="false" ht="11.25" hidden="false" customHeight="false" outlineLevel="0" collapsed="false">
      <c r="A727" s="1" t="n">
        <v>725</v>
      </c>
      <c r="B727" s="16"/>
      <c r="C727" s="8" t="n">
        <f aca="false">+[3]data1rev!A726</f>
        <v>21687.04</v>
      </c>
      <c r="D727" s="8" t="n">
        <f aca="false">+[3]data1rev!B726</f>
        <v>15575.226</v>
      </c>
      <c r="E727" s="8" t="n">
        <f aca="false">+[3]data1rev!C726</f>
        <v>13222.39</v>
      </c>
      <c r="F727" s="8" t="n">
        <f aca="false">+[3]data1rev!D726</f>
        <v>13061.89</v>
      </c>
      <c r="G727" s="8" t="n">
        <f aca="false">+[3]data1rev!E726</f>
        <v>13061.89</v>
      </c>
      <c r="H727" s="8" t="n">
        <f aca="false">+[3]data1rev!F726</f>
        <v>10821.156</v>
      </c>
      <c r="I727" s="8" t="n">
        <f aca="false">+[3]data1rev!G726</f>
        <v>10791.59</v>
      </c>
      <c r="J727" s="8" t="n">
        <f aca="false">+[3]data1rev!H726</f>
        <v>10791.59</v>
      </c>
      <c r="K727" s="8" t="n">
        <f aca="false">+[3]data1rev!I726</f>
        <v>10791.59</v>
      </c>
      <c r="L727" s="8" t="n">
        <f aca="false">+[3]data1rev!J726</f>
        <v>10821.156</v>
      </c>
      <c r="M727" s="8" t="n">
        <f aca="false">+[3]data1rev!K726</f>
        <v>10791.59</v>
      </c>
      <c r="N727" s="8" t="n">
        <f aca="false">+[3]data1rev!L726</f>
        <v>10791.59</v>
      </c>
      <c r="O727" s="8" t="n">
        <f aca="false">+[3]data1rev!M726</f>
        <v>10275.62</v>
      </c>
      <c r="P727" s="8" t="n">
        <f aca="false">+[3]data1rev!N726</f>
        <v>10129.416</v>
      </c>
      <c r="Q727" s="8" t="n">
        <f aca="false">+[3]data1rev!O726</f>
        <v>10101.74</v>
      </c>
      <c r="R727" s="8" t="n">
        <f aca="false">+[3]data1rev!P726</f>
        <v>0</v>
      </c>
      <c r="S727" s="8" t="n">
        <f aca="false">+[3]data1rev!Q726</f>
        <v>0</v>
      </c>
      <c r="T727" s="8" t="n">
        <f aca="false">+[3]data1rev!R726</f>
        <v>0</v>
      </c>
      <c r="U727" s="8" t="n">
        <f aca="false">+[3]data1rev!S726</f>
        <v>0</v>
      </c>
      <c r="V727" s="8" t="n">
        <f aca="false">+[3]data1rev!T726</f>
        <v>0</v>
      </c>
      <c r="W727" s="8" t="n">
        <f aca="false">+[3]data1rev!U726</f>
        <v>0</v>
      </c>
      <c r="X727" s="8" t="n">
        <f aca="false">+[3]data1rev!V726</f>
        <v>0</v>
      </c>
      <c r="Y727" s="8" t="n">
        <f aca="false">+[3]data1rev!W726</f>
        <v>0</v>
      </c>
      <c r="Z727" s="8" t="n">
        <f aca="false">+[3]data1rev!X726</f>
        <v>0</v>
      </c>
      <c r="AA727" s="8" t="n">
        <f aca="false">+[3]data1rev!Y726</f>
        <v>0</v>
      </c>
      <c r="AB727" s="9"/>
      <c r="AC727" s="9"/>
      <c r="AD727" s="9"/>
      <c r="AE727" s="9"/>
      <c r="AF727" s="9"/>
      <c r="AG727" s="9"/>
      <c r="AH727" s="9"/>
      <c r="AI727" s="9"/>
      <c r="AJ727" s="9"/>
      <c r="AK727" s="1"/>
      <c r="AL727" s="1" t="e">
        <f aca="false">SUMPRODUCT(B727:AJ727,PVCapPrice)</f>
        <v>#DIV/0!</v>
      </c>
      <c r="AM727" s="1"/>
      <c r="AN727" s="1"/>
      <c r="AO727" s="1"/>
      <c r="AP727" s="1"/>
      <c r="AQ727" s="1"/>
    </row>
    <row r="728" customFormat="false" ht="11.25" hidden="false" customHeight="false" outlineLevel="0" collapsed="false">
      <c r="A728" s="1" t="n">
        <v>726</v>
      </c>
      <c r="B728" s="16"/>
      <c r="C728" s="8" t="n">
        <f aca="false">+[3]data1rev!A727</f>
        <v>21687.04</v>
      </c>
      <c r="D728" s="8" t="n">
        <f aca="false">+[3]data1rev!B727</f>
        <v>15575.226</v>
      </c>
      <c r="E728" s="8" t="n">
        <f aca="false">+[3]data1rev!C727</f>
        <v>13222.39</v>
      </c>
      <c r="F728" s="8" t="n">
        <f aca="false">+[3]data1rev!D727</f>
        <v>13061.89</v>
      </c>
      <c r="G728" s="8" t="n">
        <f aca="false">+[3]data1rev!E727</f>
        <v>13061.89</v>
      </c>
      <c r="H728" s="8" t="n">
        <f aca="false">+[3]data1rev!F727</f>
        <v>10821.156</v>
      </c>
      <c r="I728" s="8" t="n">
        <f aca="false">+[3]data1rev!G727</f>
        <v>10791.59</v>
      </c>
      <c r="J728" s="8" t="n">
        <f aca="false">+[3]data1rev!H727</f>
        <v>10791.59</v>
      </c>
      <c r="K728" s="8" t="n">
        <f aca="false">+[3]data1rev!I727</f>
        <v>10791.59</v>
      </c>
      <c r="L728" s="8" t="n">
        <f aca="false">+[3]data1rev!J727</f>
        <v>10821.156</v>
      </c>
      <c r="M728" s="8" t="n">
        <f aca="false">+[3]data1rev!K727</f>
        <v>10791.59</v>
      </c>
      <c r="N728" s="8" t="n">
        <f aca="false">+[3]data1rev!L727</f>
        <v>10791.59</v>
      </c>
      <c r="O728" s="8" t="n">
        <f aca="false">+[3]data1rev!M727</f>
        <v>10275.62</v>
      </c>
      <c r="P728" s="8" t="n">
        <f aca="false">+[3]data1rev!N727</f>
        <v>10129.416</v>
      </c>
      <c r="Q728" s="8" t="n">
        <f aca="false">+[3]data1rev!O727</f>
        <v>10101.74</v>
      </c>
      <c r="R728" s="8" t="n">
        <f aca="false">+[3]data1rev!P727</f>
        <v>0</v>
      </c>
      <c r="S728" s="8" t="n">
        <f aca="false">+[3]data1rev!Q727</f>
        <v>0</v>
      </c>
      <c r="T728" s="8" t="n">
        <f aca="false">+[3]data1rev!R727</f>
        <v>0</v>
      </c>
      <c r="U728" s="8" t="n">
        <f aca="false">+[3]data1rev!S727</f>
        <v>0</v>
      </c>
      <c r="V728" s="8" t="n">
        <f aca="false">+[3]data1rev!T727</f>
        <v>0</v>
      </c>
      <c r="W728" s="8" t="n">
        <f aca="false">+[3]data1rev!U727</f>
        <v>0</v>
      </c>
      <c r="X728" s="8" t="n">
        <f aca="false">+[3]data1rev!V727</f>
        <v>0</v>
      </c>
      <c r="Y728" s="8" t="n">
        <f aca="false">+[3]data1rev!W727</f>
        <v>0</v>
      </c>
      <c r="Z728" s="8" t="n">
        <f aca="false">+[3]data1rev!X727</f>
        <v>0</v>
      </c>
      <c r="AA728" s="8" t="n">
        <f aca="false">+[3]data1rev!Y727</f>
        <v>0</v>
      </c>
      <c r="AB728" s="9"/>
      <c r="AC728" s="9"/>
      <c r="AD728" s="9"/>
      <c r="AE728" s="9"/>
      <c r="AF728" s="9"/>
      <c r="AG728" s="9"/>
      <c r="AH728" s="9"/>
      <c r="AI728" s="9"/>
      <c r="AJ728" s="9"/>
      <c r="AK728" s="1"/>
      <c r="AL728" s="1" t="e">
        <f aca="false">SUMPRODUCT(B728:AJ728,PVCapPrice)</f>
        <v>#DIV/0!</v>
      </c>
      <c r="AM728" s="1"/>
      <c r="AN728" s="1"/>
      <c r="AO728" s="1"/>
      <c r="AP728" s="1"/>
      <c r="AQ728" s="1"/>
    </row>
    <row r="729" customFormat="false" ht="11.25" hidden="false" customHeight="false" outlineLevel="0" collapsed="false">
      <c r="A729" s="1" t="n">
        <v>727</v>
      </c>
      <c r="B729" s="16"/>
      <c r="C729" s="8" t="n">
        <f aca="false">+[3]data1rev!A728</f>
        <v>21687.04</v>
      </c>
      <c r="D729" s="8" t="n">
        <f aca="false">+[3]data1rev!B728</f>
        <v>15575.226</v>
      </c>
      <c r="E729" s="8" t="n">
        <f aca="false">+[3]data1rev!C728</f>
        <v>13222.39</v>
      </c>
      <c r="F729" s="8" t="n">
        <f aca="false">+[3]data1rev!D728</f>
        <v>13061.89</v>
      </c>
      <c r="G729" s="8" t="n">
        <f aca="false">+[3]data1rev!E728</f>
        <v>13061.89</v>
      </c>
      <c r="H729" s="8" t="n">
        <f aca="false">+[3]data1rev!F728</f>
        <v>10821.156</v>
      </c>
      <c r="I729" s="8" t="n">
        <f aca="false">+[3]data1rev!G728</f>
        <v>10791.59</v>
      </c>
      <c r="J729" s="8" t="n">
        <f aca="false">+[3]data1rev!H728</f>
        <v>10791.59</v>
      </c>
      <c r="K729" s="8" t="n">
        <f aca="false">+[3]data1rev!I728</f>
        <v>10791.59</v>
      </c>
      <c r="L729" s="8" t="n">
        <f aca="false">+[3]data1rev!J728</f>
        <v>10821.156</v>
      </c>
      <c r="M729" s="8" t="n">
        <f aca="false">+[3]data1rev!K728</f>
        <v>10791.59</v>
      </c>
      <c r="N729" s="8" t="n">
        <f aca="false">+[3]data1rev!L728</f>
        <v>10791.59</v>
      </c>
      <c r="O729" s="8" t="n">
        <f aca="false">+[3]data1rev!M728</f>
        <v>10275.62</v>
      </c>
      <c r="P729" s="8" t="n">
        <f aca="false">+[3]data1rev!N728</f>
        <v>10129.416</v>
      </c>
      <c r="Q729" s="8" t="n">
        <f aca="false">+[3]data1rev!O728</f>
        <v>10101.74</v>
      </c>
      <c r="R729" s="8" t="n">
        <f aca="false">+[3]data1rev!P728</f>
        <v>0</v>
      </c>
      <c r="S729" s="8" t="n">
        <f aca="false">+[3]data1rev!Q728</f>
        <v>0</v>
      </c>
      <c r="T729" s="8" t="n">
        <f aca="false">+[3]data1rev!R728</f>
        <v>0</v>
      </c>
      <c r="U729" s="8" t="n">
        <f aca="false">+[3]data1rev!S728</f>
        <v>0</v>
      </c>
      <c r="V729" s="8" t="n">
        <f aca="false">+[3]data1rev!T728</f>
        <v>0</v>
      </c>
      <c r="W729" s="8" t="n">
        <f aca="false">+[3]data1rev!U728</f>
        <v>0</v>
      </c>
      <c r="X729" s="8" t="n">
        <f aca="false">+[3]data1rev!V728</f>
        <v>0</v>
      </c>
      <c r="Y729" s="8" t="n">
        <f aca="false">+[3]data1rev!W728</f>
        <v>0</v>
      </c>
      <c r="Z729" s="8" t="n">
        <f aca="false">+[3]data1rev!X728</f>
        <v>0</v>
      </c>
      <c r="AA729" s="8" t="n">
        <f aca="false">+[3]data1rev!Y728</f>
        <v>0</v>
      </c>
      <c r="AB729" s="9"/>
      <c r="AC729" s="9"/>
      <c r="AD729" s="9"/>
      <c r="AE729" s="9"/>
      <c r="AF729" s="9"/>
      <c r="AG729" s="9"/>
      <c r="AH729" s="9"/>
      <c r="AI729" s="9"/>
      <c r="AJ729" s="9"/>
      <c r="AK729" s="1"/>
      <c r="AL729" s="1" t="e">
        <f aca="false">SUMPRODUCT(B729:AJ729,PVCapPrice)</f>
        <v>#DIV/0!</v>
      </c>
      <c r="AM729" s="1"/>
      <c r="AN729" s="1"/>
      <c r="AO729" s="1"/>
      <c r="AP729" s="1"/>
      <c r="AQ729" s="1"/>
    </row>
    <row r="730" customFormat="false" ht="11.25" hidden="false" customHeight="false" outlineLevel="0" collapsed="false">
      <c r="A730" s="1" t="n">
        <v>728</v>
      </c>
      <c r="B730" s="16"/>
      <c r="C730" s="8" t="n">
        <f aca="false">+[3]data1rev!A729</f>
        <v>21687.04</v>
      </c>
      <c r="D730" s="8" t="n">
        <f aca="false">+[3]data1rev!B729</f>
        <v>15575.226</v>
      </c>
      <c r="E730" s="8" t="n">
        <f aca="false">+[3]data1rev!C729</f>
        <v>13222.39</v>
      </c>
      <c r="F730" s="8" t="n">
        <f aca="false">+[3]data1rev!D729</f>
        <v>13061.89</v>
      </c>
      <c r="G730" s="8" t="n">
        <f aca="false">+[3]data1rev!E729</f>
        <v>13061.89</v>
      </c>
      <c r="H730" s="8" t="n">
        <f aca="false">+[3]data1rev!F729</f>
        <v>10821.156</v>
      </c>
      <c r="I730" s="8" t="n">
        <f aca="false">+[3]data1rev!G729</f>
        <v>10791.59</v>
      </c>
      <c r="J730" s="8" t="n">
        <f aca="false">+[3]data1rev!H729</f>
        <v>10791.59</v>
      </c>
      <c r="K730" s="8" t="n">
        <f aca="false">+[3]data1rev!I729</f>
        <v>10791.59</v>
      </c>
      <c r="L730" s="8" t="n">
        <f aca="false">+[3]data1rev!J729</f>
        <v>10821.156</v>
      </c>
      <c r="M730" s="8" t="n">
        <f aca="false">+[3]data1rev!K729</f>
        <v>10791.59</v>
      </c>
      <c r="N730" s="8" t="n">
        <f aca="false">+[3]data1rev!L729</f>
        <v>10791.59</v>
      </c>
      <c r="O730" s="8" t="n">
        <f aca="false">+[3]data1rev!M729</f>
        <v>10275.62</v>
      </c>
      <c r="P730" s="8" t="n">
        <f aca="false">+[3]data1rev!N729</f>
        <v>10129.416</v>
      </c>
      <c r="Q730" s="8" t="n">
        <f aca="false">+[3]data1rev!O729</f>
        <v>10101.74</v>
      </c>
      <c r="R730" s="8" t="n">
        <f aca="false">+[3]data1rev!P729</f>
        <v>0</v>
      </c>
      <c r="S730" s="8" t="n">
        <f aca="false">+[3]data1rev!Q729</f>
        <v>0</v>
      </c>
      <c r="T730" s="8" t="n">
        <f aca="false">+[3]data1rev!R729</f>
        <v>0</v>
      </c>
      <c r="U730" s="8" t="n">
        <f aca="false">+[3]data1rev!S729</f>
        <v>0</v>
      </c>
      <c r="V730" s="8" t="n">
        <f aca="false">+[3]data1rev!T729</f>
        <v>0</v>
      </c>
      <c r="W730" s="8" t="n">
        <f aca="false">+[3]data1rev!U729</f>
        <v>0</v>
      </c>
      <c r="X730" s="8" t="n">
        <f aca="false">+[3]data1rev!V729</f>
        <v>0</v>
      </c>
      <c r="Y730" s="8" t="n">
        <f aca="false">+[3]data1rev!W729</f>
        <v>0</v>
      </c>
      <c r="Z730" s="8" t="n">
        <f aca="false">+[3]data1rev!X729</f>
        <v>0</v>
      </c>
      <c r="AA730" s="8" t="n">
        <f aca="false">+[3]data1rev!Y729</f>
        <v>0</v>
      </c>
      <c r="AB730" s="9"/>
      <c r="AC730" s="9"/>
      <c r="AD730" s="9"/>
      <c r="AE730" s="9"/>
      <c r="AF730" s="9"/>
      <c r="AG730" s="9"/>
      <c r="AH730" s="9"/>
      <c r="AI730" s="9"/>
      <c r="AJ730" s="9"/>
      <c r="AK730" s="1"/>
      <c r="AL730" s="1" t="e">
        <f aca="false">SUMPRODUCT(B730:AJ730,PVCapPrice)</f>
        <v>#DIV/0!</v>
      </c>
      <c r="AM730" s="1"/>
      <c r="AN730" s="1"/>
      <c r="AO730" s="1"/>
      <c r="AP730" s="1"/>
      <c r="AQ730" s="1"/>
    </row>
    <row r="731" customFormat="false" ht="11.25" hidden="false" customHeight="false" outlineLevel="0" collapsed="false">
      <c r="A731" s="1" t="n">
        <v>729</v>
      </c>
      <c r="B731" s="16"/>
      <c r="C731" s="8" t="n">
        <f aca="false">+[3]data1rev!A730</f>
        <v>21687.04</v>
      </c>
      <c r="D731" s="8" t="n">
        <f aca="false">+[3]data1rev!B730</f>
        <v>15575.226</v>
      </c>
      <c r="E731" s="8" t="n">
        <f aca="false">+[3]data1rev!C730</f>
        <v>13222.39</v>
      </c>
      <c r="F731" s="8" t="n">
        <f aca="false">+[3]data1rev!D730</f>
        <v>13061.89</v>
      </c>
      <c r="G731" s="8" t="n">
        <f aca="false">+[3]data1rev!E730</f>
        <v>13061.89</v>
      </c>
      <c r="H731" s="8" t="n">
        <f aca="false">+[3]data1rev!F730</f>
        <v>10821.156</v>
      </c>
      <c r="I731" s="8" t="n">
        <f aca="false">+[3]data1rev!G730</f>
        <v>10791.59</v>
      </c>
      <c r="J731" s="8" t="n">
        <f aca="false">+[3]data1rev!H730</f>
        <v>10791.59</v>
      </c>
      <c r="K731" s="8" t="n">
        <f aca="false">+[3]data1rev!I730</f>
        <v>10791.59</v>
      </c>
      <c r="L731" s="8" t="n">
        <f aca="false">+[3]data1rev!J730</f>
        <v>10821.156</v>
      </c>
      <c r="M731" s="8" t="n">
        <f aca="false">+[3]data1rev!K730</f>
        <v>10791.59</v>
      </c>
      <c r="N731" s="8" t="n">
        <f aca="false">+[3]data1rev!L730</f>
        <v>10791.59</v>
      </c>
      <c r="O731" s="8" t="n">
        <f aca="false">+[3]data1rev!M730</f>
        <v>10275.62</v>
      </c>
      <c r="P731" s="8" t="n">
        <f aca="false">+[3]data1rev!N730</f>
        <v>10129.416</v>
      </c>
      <c r="Q731" s="8" t="n">
        <f aca="false">+[3]data1rev!O730</f>
        <v>10101.74</v>
      </c>
      <c r="R731" s="8" t="n">
        <f aca="false">+[3]data1rev!P730</f>
        <v>0</v>
      </c>
      <c r="S731" s="8" t="n">
        <f aca="false">+[3]data1rev!Q730</f>
        <v>0</v>
      </c>
      <c r="T731" s="8" t="n">
        <f aca="false">+[3]data1rev!R730</f>
        <v>0</v>
      </c>
      <c r="U731" s="8" t="n">
        <f aca="false">+[3]data1rev!S730</f>
        <v>0</v>
      </c>
      <c r="V731" s="8" t="n">
        <f aca="false">+[3]data1rev!T730</f>
        <v>0</v>
      </c>
      <c r="W731" s="8" t="n">
        <f aca="false">+[3]data1rev!U730</f>
        <v>0</v>
      </c>
      <c r="X731" s="8" t="n">
        <f aca="false">+[3]data1rev!V730</f>
        <v>0</v>
      </c>
      <c r="Y731" s="8" t="n">
        <f aca="false">+[3]data1rev!W730</f>
        <v>0</v>
      </c>
      <c r="Z731" s="8" t="n">
        <f aca="false">+[3]data1rev!X730</f>
        <v>0</v>
      </c>
      <c r="AA731" s="8" t="n">
        <f aca="false">+[3]data1rev!Y730</f>
        <v>0</v>
      </c>
      <c r="AB731" s="9"/>
      <c r="AC731" s="9"/>
      <c r="AD731" s="9"/>
      <c r="AE731" s="9"/>
      <c r="AF731" s="9"/>
      <c r="AG731" s="9"/>
      <c r="AH731" s="9"/>
      <c r="AI731" s="9"/>
      <c r="AJ731" s="9"/>
      <c r="AK731" s="1"/>
      <c r="AL731" s="1" t="e">
        <f aca="false">SUMPRODUCT(B731:AJ731,PVCapPrice)</f>
        <v>#DIV/0!</v>
      </c>
      <c r="AM731" s="1"/>
      <c r="AN731" s="1"/>
      <c r="AO731" s="1"/>
      <c r="AP731" s="1"/>
      <c r="AQ731" s="1"/>
    </row>
    <row r="732" customFormat="false" ht="11.25" hidden="false" customHeight="false" outlineLevel="0" collapsed="false">
      <c r="A732" s="1" t="n">
        <v>730</v>
      </c>
      <c r="B732" s="16"/>
      <c r="C732" s="8" t="n">
        <f aca="false">+[3]data1rev!A731</f>
        <v>21687.04</v>
      </c>
      <c r="D732" s="8" t="n">
        <f aca="false">+[3]data1rev!B731</f>
        <v>15575.226</v>
      </c>
      <c r="E732" s="8" t="n">
        <f aca="false">+[3]data1rev!C731</f>
        <v>13222.39</v>
      </c>
      <c r="F732" s="8" t="n">
        <f aca="false">+[3]data1rev!D731</f>
        <v>13061.89</v>
      </c>
      <c r="G732" s="8" t="n">
        <f aca="false">+[3]data1rev!E731</f>
        <v>13061.89</v>
      </c>
      <c r="H732" s="8" t="n">
        <f aca="false">+[3]data1rev!F731</f>
        <v>10821.156</v>
      </c>
      <c r="I732" s="8" t="n">
        <f aca="false">+[3]data1rev!G731</f>
        <v>10791.59</v>
      </c>
      <c r="J732" s="8" t="n">
        <f aca="false">+[3]data1rev!H731</f>
        <v>10791.59</v>
      </c>
      <c r="K732" s="8" t="n">
        <f aca="false">+[3]data1rev!I731</f>
        <v>10791.59</v>
      </c>
      <c r="L732" s="8" t="n">
        <f aca="false">+[3]data1rev!J731</f>
        <v>10821.156</v>
      </c>
      <c r="M732" s="8" t="n">
        <f aca="false">+[3]data1rev!K731</f>
        <v>10791.59</v>
      </c>
      <c r="N732" s="8" t="n">
        <f aca="false">+[3]data1rev!L731</f>
        <v>10791.59</v>
      </c>
      <c r="O732" s="8" t="n">
        <f aca="false">+[3]data1rev!M731</f>
        <v>10275.62</v>
      </c>
      <c r="P732" s="8" t="n">
        <f aca="false">+[3]data1rev!N731</f>
        <v>10129.416</v>
      </c>
      <c r="Q732" s="8" t="n">
        <f aca="false">+[3]data1rev!O731</f>
        <v>10101.74</v>
      </c>
      <c r="R732" s="8" t="n">
        <f aca="false">+[3]data1rev!P731</f>
        <v>0</v>
      </c>
      <c r="S732" s="8" t="n">
        <f aca="false">+[3]data1rev!Q731</f>
        <v>0</v>
      </c>
      <c r="T732" s="8" t="n">
        <f aca="false">+[3]data1rev!R731</f>
        <v>0</v>
      </c>
      <c r="U732" s="8" t="n">
        <f aca="false">+[3]data1rev!S731</f>
        <v>0</v>
      </c>
      <c r="V732" s="8" t="n">
        <f aca="false">+[3]data1rev!T731</f>
        <v>0</v>
      </c>
      <c r="W732" s="8" t="n">
        <f aca="false">+[3]data1rev!U731</f>
        <v>0</v>
      </c>
      <c r="X732" s="8" t="n">
        <f aca="false">+[3]data1rev!V731</f>
        <v>0</v>
      </c>
      <c r="Y732" s="8" t="n">
        <f aca="false">+[3]data1rev!W731</f>
        <v>0</v>
      </c>
      <c r="Z732" s="8" t="n">
        <f aca="false">+[3]data1rev!X731</f>
        <v>0</v>
      </c>
      <c r="AA732" s="8" t="n">
        <f aca="false">+[3]data1rev!Y731</f>
        <v>0</v>
      </c>
      <c r="AB732" s="9"/>
      <c r="AC732" s="9"/>
      <c r="AD732" s="9"/>
      <c r="AE732" s="9"/>
      <c r="AF732" s="9"/>
      <c r="AG732" s="9"/>
      <c r="AH732" s="9"/>
      <c r="AI732" s="9"/>
      <c r="AJ732" s="9"/>
      <c r="AK732" s="1"/>
      <c r="AL732" s="1" t="e">
        <f aca="false">SUMPRODUCT(B732:AJ732,PVCapPrice)</f>
        <v>#DIV/0!</v>
      </c>
      <c r="AM732" s="1"/>
      <c r="AN732" s="1"/>
      <c r="AO732" s="1"/>
      <c r="AP732" s="1"/>
      <c r="AQ732" s="1"/>
    </row>
    <row r="733" customFormat="false" ht="11.25" hidden="false" customHeight="false" outlineLevel="0" collapsed="false">
      <c r="A733" s="1" t="n">
        <v>731</v>
      </c>
      <c r="B733" s="16"/>
      <c r="C733" s="8" t="n">
        <f aca="false">+[3]data1rev!A732</f>
        <v>21687.04</v>
      </c>
      <c r="D733" s="8" t="n">
        <f aca="false">+[3]data1rev!B732</f>
        <v>15575.226</v>
      </c>
      <c r="E733" s="8" t="n">
        <f aca="false">+[3]data1rev!C732</f>
        <v>13222.39</v>
      </c>
      <c r="F733" s="8" t="n">
        <f aca="false">+[3]data1rev!D732</f>
        <v>13061.89</v>
      </c>
      <c r="G733" s="8" t="n">
        <f aca="false">+[3]data1rev!E732</f>
        <v>13061.89</v>
      </c>
      <c r="H733" s="8" t="n">
        <f aca="false">+[3]data1rev!F732</f>
        <v>10821.156</v>
      </c>
      <c r="I733" s="8" t="n">
        <f aca="false">+[3]data1rev!G732</f>
        <v>10791.59</v>
      </c>
      <c r="J733" s="8" t="n">
        <f aca="false">+[3]data1rev!H732</f>
        <v>10791.59</v>
      </c>
      <c r="K733" s="8" t="n">
        <f aca="false">+[3]data1rev!I732</f>
        <v>10791.59</v>
      </c>
      <c r="L733" s="8" t="n">
        <f aca="false">+[3]data1rev!J732</f>
        <v>10821.156</v>
      </c>
      <c r="M733" s="8" t="n">
        <f aca="false">+[3]data1rev!K732</f>
        <v>10791.59</v>
      </c>
      <c r="N733" s="8" t="n">
        <f aca="false">+[3]data1rev!L732</f>
        <v>10791.59</v>
      </c>
      <c r="O733" s="8" t="n">
        <f aca="false">+[3]data1rev!M732</f>
        <v>10275.62</v>
      </c>
      <c r="P733" s="8" t="n">
        <f aca="false">+[3]data1rev!N732</f>
        <v>10129.416</v>
      </c>
      <c r="Q733" s="8" t="n">
        <f aca="false">+[3]data1rev!O732</f>
        <v>10101.74</v>
      </c>
      <c r="R733" s="8" t="n">
        <f aca="false">+[3]data1rev!P732</f>
        <v>0</v>
      </c>
      <c r="S733" s="8" t="n">
        <f aca="false">+[3]data1rev!Q732</f>
        <v>0</v>
      </c>
      <c r="T733" s="8" t="n">
        <f aca="false">+[3]data1rev!R732</f>
        <v>0</v>
      </c>
      <c r="U733" s="8" t="n">
        <f aca="false">+[3]data1rev!S732</f>
        <v>0</v>
      </c>
      <c r="V733" s="8" t="n">
        <f aca="false">+[3]data1rev!T732</f>
        <v>0</v>
      </c>
      <c r="W733" s="8" t="n">
        <f aca="false">+[3]data1rev!U732</f>
        <v>0</v>
      </c>
      <c r="X733" s="8" t="n">
        <f aca="false">+[3]data1rev!V732</f>
        <v>0</v>
      </c>
      <c r="Y733" s="8" t="n">
        <f aca="false">+[3]data1rev!W732</f>
        <v>0</v>
      </c>
      <c r="Z733" s="8" t="n">
        <f aca="false">+[3]data1rev!X732</f>
        <v>0</v>
      </c>
      <c r="AA733" s="8" t="n">
        <f aca="false">+[3]data1rev!Y732</f>
        <v>0</v>
      </c>
      <c r="AB733" s="9"/>
      <c r="AC733" s="9"/>
      <c r="AD733" s="9"/>
      <c r="AE733" s="9"/>
      <c r="AF733" s="9"/>
      <c r="AG733" s="9"/>
      <c r="AH733" s="9"/>
      <c r="AI733" s="9"/>
      <c r="AJ733" s="9"/>
      <c r="AK733" s="1"/>
      <c r="AL733" s="1" t="e">
        <f aca="false">SUMPRODUCT(B733:AJ733,PVCapPrice)</f>
        <v>#DIV/0!</v>
      </c>
      <c r="AM733" s="1"/>
      <c r="AN733" s="1"/>
      <c r="AO733" s="1"/>
      <c r="AP733" s="1"/>
      <c r="AQ733" s="1"/>
    </row>
    <row r="734" customFormat="false" ht="11.25" hidden="false" customHeight="false" outlineLevel="0" collapsed="false">
      <c r="A734" s="1" t="n">
        <v>732</v>
      </c>
      <c r="B734" s="16"/>
      <c r="C734" s="8" t="n">
        <f aca="false">+[3]data1rev!A733</f>
        <v>21687.04</v>
      </c>
      <c r="D734" s="8" t="n">
        <f aca="false">+[3]data1rev!B733</f>
        <v>15575.226</v>
      </c>
      <c r="E734" s="8" t="n">
        <f aca="false">+[3]data1rev!C733</f>
        <v>13222.39</v>
      </c>
      <c r="F734" s="8" t="n">
        <f aca="false">+[3]data1rev!D733</f>
        <v>13061.89</v>
      </c>
      <c r="G734" s="8" t="n">
        <f aca="false">+[3]data1rev!E733</f>
        <v>13061.89</v>
      </c>
      <c r="H734" s="8" t="n">
        <f aca="false">+[3]data1rev!F733</f>
        <v>10821.156</v>
      </c>
      <c r="I734" s="8" t="n">
        <f aca="false">+[3]data1rev!G733</f>
        <v>10791.59</v>
      </c>
      <c r="J734" s="8" t="n">
        <f aca="false">+[3]data1rev!H733</f>
        <v>10791.59</v>
      </c>
      <c r="K734" s="8" t="n">
        <f aca="false">+[3]data1rev!I733</f>
        <v>10791.59</v>
      </c>
      <c r="L734" s="8" t="n">
        <f aca="false">+[3]data1rev!J733</f>
        <v>10821.156</v>
      </c>
      <c r="M734" s="8" t="n">
        <f aca="false">+[3]data1rev!K733</f>
        <v>10791.59</v>
      </c>
      <c r="N734" s="8" t="n">
        <f aca="false">+[3]data1rev!L733</f>
        <v>10791.59</v>
      </c>
      <c r="O734" s="8" t="n">
        <f aca="false">+[3]data1rev!M733</f>
        <v>10275.62</v>
      </c>
      <c r="P734" s="8" t="n">
        <f aca="false">+[3]data1rev!N733</f>
        <v>10129.416</v>
      </c>
      <c r="Q734" s="8" t="n">
        <f aca="false">+[3]data1rev!O733</f>
        <v>10101.74</v>
      </c>
      <c r="R734" s="8" t="n">
        <f aca="false">+[3]data1rev!P733</f>
        <v>0</v>
      </c>
      <c r="S734" s="8" t="n">
        <f aca="false">+[3]data1rev!Q733</f>
        <v>0</v>
      </c>
      <c r="T734" s="8" t="n">
        <f aca="false">+[3]data1rev!R733</f>
        <v>0</v>
      </c>
      <c r="U734" s="8" t="n">
        <f aca="false">+[3]data1rev!S733</f>
        <v>0</v>
      </c>
      <c r="V734" s="8" t="n">
        <f aca="false">+[3]data1rev!T733</f>
        <v>0</v>
      </c>
      <c r="W734" s="8" t="n">
        <f aca="false">+[3]data1rev!U733</f>
        <v>0</v>
      </c>
      <c r="X734" s="8" t="n">
        <f aca="false">+[3]data1rev!V733</f>
        <v>0</v>
      </c>
      <c r="Y734" s="8" t="n">
        <f aca="false">+[3]data1rev!W733</f>
        <v>0</v>
      </c>
      <c r="Z734" s="8" t="n">
        <f aca="false">+[3]data1rev!X733</f>
        <v>0</v>
      </c>
      <c r="AA734" s="8" t="n">
        <f aca="false">+[3]data1rev!Y733</f>
        <v>0</v>
      </c>
      <c r="AB734" s="9"/>
      <c r="AC734" s="9"/>
      <c r="AD734" s="9"/>
      <c r="AE734" s="9"/>
      <c r="AF734" s="9"/>
      <c r="AG734" s="9"/>
      <c r="AH734" s="9"/>
      <c r="AI734" s="9"/>
      <c r="AJ734" s="9"/>
      <c r="AK734" s="1"/>
      <c r="AL734" s="1" t="e">
        <f aca="false">SUMPRODUCT(B734:AJ734,PVCapPrice)</f>
        <v>#DIV/0!</v>
      </c>
      <c r="AM734" s="1"/>
      <c r="AN734" s="1"/>
      <c r="AO734" s="1"/>
      <c r="AP734" s="1"/>
      <c r="AQ734" s="1"/>
    </row>
    <row r="735" customFormat="false" ht="11.25" hidden="false" customHeight="false" outlineLevel="0" collapsed="false">
      <c r="A735" s="1" t="n">
        <v>733</v>
      </c>
      <c r="B735" s="16"/>
      <c r="C735" s="8" t="n">
        <f aca="false">+[3]data1rev!A734</f>
        <v>21687.04</v>
      </c>
      <c r="D735" s="8" t="n">
        <f aca="false">+[3]data1rev!B734</f>
        <v>15575.226</v>
      </c>
      <c r="E735" s="8" t="n">
        <f aca="false">+[3]data1rev!C734</f>
        <v>13222.39</v>
      </c>
      <c r="F735" s="8" t="n">
        <f aca="false">+[3]data1rev!D734</f>
        <v>13061.89</v>
      </c>
      <c r="G735" s="8" t="n">
        <f aca="false">+[3]data1rev!E734</f>
        <v>13061.89</v>
      </c>
      <c r="H735" s="8" t="n">
        <f aca="false">+[3]data1rev!F734</f>
        <v>10821.156</v>
      </c>
      <c r="I735" s="8" t="n">
        <f aca="false">+[3]data1rev!G734</f>
        <v>10791.59</v>
      </c>
      <c r="J735" s="8" t="n">
        <f aca="false">+[3]data1rev!H734</f>
        <v>10791.59</v>
      </c>
      <c r="K735" s="8" t="n">
        <f aca="false">+[3]data1rev!I734</f>
        <v>10791.59</v>
      </c>
      <c r="L735" s="8" t="n">
        <f aca="false">+[3]data1rev!J734</f>
        <v>10821.156</v>
      </c>
      <c r="M735" s="8" t="n">
        <f aca="false">+[3]data1rev!K734</f>
        <v>10791.59</v>
      </c>
      <c r="N735" s="8" t="n">
        <f aca="false">+[3]data1rev!L734</f>
        <v>10791.59</v>
      </c>
      <c r="O735" s="8" t="n">
        <f aca="false">+[3]data1rev!M734</f>
        <v>10275.62</v>
      </c>
      <c r="P735" s="8" t="n">
        <f aca="false">+[3]data1rev!N734</f>
        <v>10129.416</v>
      </c>
      <c r="Q735" s="8" t="n">
        <f aca="false">+[3]data1rev!O734</f>
        <v>10101.74</v>
      </c>
      <c r="R735" s="8" t="n">
        <f aca="false">+[3]data1rev!P734</f>
        <v>0</v>
      </c>
      <c r="S735" s="8" t="n">
        <f aca="false">+[3]data1rev!Q734</f>
        <v>0</v>
      </c>
      <c r="T735" s="8" t="n">
        <f aca="false">+[3]data1rev!R734</f>
        <v>0</v>
      </c>
      <c r="U735" s="8" t="n">
        <f aca="false">+[3]data1rev!S734</f>
        <v>0</v>
      </c>
      <c r="V735" s="8" t="n">
        <f aca="false">+[3]data1rev!T734</f>
        <v>0</v>
      </c>
      <c r="W735" s="8" t="n">
        <f aca="false">+[3]data1rev!U734</f>
        <v>0</v>
      </c>
      <c r="X735" s="8" t="n">
        <f aca="false">+[3]data1rev!V734</f>
        <v>0</v>
      </c>
      <c r="Y735" s="8" t="n">
        <f aca="false">+[3]data1rev!W734</f>
        <v>0</v>
      </c>
      <c r="Z735" s="8" t="n">
        <f aca="false">+[3]data1rev!X734</f>
        <v>0</v>
      </c>
      <c r="AA735" s="8" t="n">
        <f aca="false">+[3]data1rev!Y734</f>
        <v>0</v>
      </c>
      <c r="AB735" s="9"/>
      <c r="AC735" s="9"/>
      <c r="AD735" s="9"/>
      <c r="AE735" s="9"/>
      <c r="AF735" s="9"/>
      <c r="AG735" s="9"/>
      <c r="AH735" s="9"/>
      <c r="AI735" s="9"/>
      <c r="AJ735" s="9"/>
      <c r="AK735" s="1"/>
      <c r="AL735" s="1" t="e">
        <f aca="false">SUMPRODUCT(B735:AJ735,PVCapPrice)</f>
        <v>#DIV/0!</v>
      </c>
      <c r="AM735" s="1"/>
      <c r="AN735" s="1"/>
      <c r="AO735" s="1"/>
      <c r="AP735" s="1"/>
      <c r="AQ735" s="1"/>
    </row>
    <row r="736" customFormat="false" ht="11.25" hidden="false" customHeight="false" outlineLevel="0" collapsed="false">
      <c r="A736" s="1" t="n">
        <v>734</v>
      </c>
      <c r="B736" s="16"/>
      <c r="C736" s="8" t="n">
        <f aca="false">+[3]data1rev!A735</f>
        <v>21687.04</v>
      </c>
      <c r="D736" s="8" t="n">
        <f aca="false">+[3]data1rev!B735</f>
        <v>15575.226</v>
      </c>
      <c r="E736" s="8" t="n">
        <f aca="false">+[3]data1rev!C735</f>
        <v>13222.39</v>
      </c>
      <c r="F736" s="8" t="n">
        <f aca="false">+[3]data1rev!D735</f>
        <v>13061.89</v>
      </c>
      <c r="G736" s="8" t="n">
        <f aca="false">+[3]data1rev!E735</f>
        <v>13061.89</v>
      </c>
      <c r="H736" s="8" t="n">
        <f aca="false">+[3]data1rev!F735</f>
        <v>10821.156</v>
      </c>
      <c r="I736" s="8" t="n">
        <f aca="false">+[3]data1rev!G735</f>
        <v>10791.59</v>
      </c>
      <c r="J736" s="8" t="n">
        <f aca="false">+[3]data1rev!H735</f>
        <v>10791.59</v>
      </c>
      <c r="K736" s="8" t="n">
        <f aca="false">+[3]data1rev!I735</f>
        <v>10791.59</v>
      </c>
      <c r="L736" s="8" t="n">
        <f aca="false">+[3]data1rev!J735</f>
        <v>10821.156</v>
      </c>
      <c r="M736" s="8" t="n">
        <f aca="false">+[3]data1rev!K735</f>
        <v>10791.59</v>
      </c>
      <c r="N736" s="8" t="n">
        <f aca="false">+[3]data1rev!L735</f>
        <v>10791.59</v>
      </c>
      <c r="O736" s="8" t="n">
        <f aca="false">+[3]data1rev!M735</f>
        <v>10275.62</v>
      </c>
      <c r="P736" s="8" t="n">
        <f aca="false">+[3]data1rev!N735</f>
        <v>10129.416</v>
      </c>
      <c r="Q736" s="8" t="n">
        <f aca="false">+[3]data1rev!O735</f>
        <v>10101.74</v>
      </c>
      <c r="R736" s="8" t="n">
        <f aca="false">+[3]data1rev!P735</f>
        <v>0</v>
      </c>
      <c r="S736" s="8" t="n">
        <f aca="false">+[3]data1rev!Q735</f>
        <v>0</v>
      </c>
      <c r="T736" s="8" t="n">
        <f aca="false">+[3]data1rev!R735</f>
        <v>0</v>
      </c>
      <c r="U736" s="8" t="n">
        <f aca="false">+[3]data1rev!S735</f>
        <v>0</v>
      </c>
      <c r="V736" s="8" t="n">
        <f aca="false">+[3]data1rev!T735</f>
        <v>0</v>
      </c>
      <c r="W736" s="8" t="n">
        <f aca="false">+[3]data1rev!U735</f>
        <v>0</v>
      </c>
      <c r="X736" s="8" t="n">
        <f aca="false">+[3]data1rev!V735</f>
        <v>0</v>
      </c>
      <c r="Y736" s="8" t="n">
        <f aca="false">+[3]data1rev!W735</f>
        <v>0</v>
      </c>
      <c r="Z736" s="8" t="n">
        <f aca="false">+[3]data1rev!X735</f>
        <v>0</v>
      </c>
      <c r="AA736" s="8" t="n">
        <f aca="false">+[3]data1rev!Y735</f>
        <v>0</v>
      </c>
      <c r="AB736" s="9"/>
      <c r="AC736" s="9"/>
      <c r="AD736" s="9"/>
      <c r="AE736" s="9"/>
      <c r="AF736" s="9"/>
      <c r="AG736" s="9"/>
      <c r="AH736" s="9"/>
      <c r="AI736" s="9"/>
      <c r="AJ736" s="9"/>
      <c r="AK736" s="1"/>
      <c r="AL736" s="1" t="e">
        <f aca="false">SUMPRODUCT(B736:AJ736,PVCapPrice)</f>
        <v>#DIV/0!</v>
      </c>
      <c r="AM736" s="1"/>
      <c r="AN736" s="1"/>
      <c r="AO736" s="1"/>
      <c r="AP736" s="1"/>
      <c r="AQ736" s="1"/>
    </row>
    <row r="737" customFormat="false" ht="11.25" hidden="false" customHeight="false" outlineLevel="0" collapsed="false">
      <c r="A737" s="1" t="n">
        <v>735</v>
      </c>
      <c r="B737" s="16"/>
      <c r="C737" s="8" t="n">
        <f aca="false">+[3]data1rev!A736</f>
        <v>21687.04</v>
      </c>
      <c r="D737" s="8" t="n">
        <f aca="false">+[3]data1rev!B736</f>
        <v>15575.226</v>
      </c>
      <c r="E737" s="8" t="n">
        <f aca="false">+[3]data1rev!C736</f>
        <v>13222.39</v>
      </c>
      <c r="F737" s="8" t="n">
        <f aca="false">+[3]data1rev!D736</f>
        <v>13061.89</v>
      </c>
      <c r="G737" s="8" t="n">
        <f aca="false">+[3]data1rev!E736</f>
        <v>13061.89</v>
      </c>
      <c r="H737" s="8" t="n">
        <f aca="false">+[3]data1rev!F736</f>
        <v>10821.156</v>
      </c>
      <c r="I737" s="8" t="n">
        <f aca="false">+[3]data1rev!G736</f>
        <v>10791.59</v>
      </c>
      <c r="J737" s="8" t="n">
        <f aca="false">+[3]data1rev!H736</f>
        <v>10791.59</v>
      </c>
      <c r="K737" s="8" t="n">
        <f aca="false">+[3]data1rev!I736</f>
        <v>10791.59</v>
      </c>
      <c r="L737" s="8" t="n">
        <f aca="false">+[3]data1rev!J736</f>
        <v>10821.156</v>
      </c>
      <c r="M737" s="8" t="n">
        <f aca="false">+[3]data1rev!K736</f>
        <v>10791.59</v>
      </c>
      <c r="N737" s="8" t="n">
        <f aca="false">+[3]data1rev!L736</f>
        <v>10791.59</v>
      </c>
      <c r="O737" s="8" t="n">
        <f aca="false">+[3]data1rev!M736</f>
        <v>10275.62</v>
      </c>
      <c r="P737" s="8" t="n">
        <f aca="false">+[3]data1rev!N736</f>
        <v>10129.416</v>
      </c>
      <c r="Q737" s="8" t="n">
        <f aca="false">+[3]data1rev!O736</f>
        <v>10101.74</v>
      </c>
      <c r="R737" s="8" t="n">
        <f aca="false">+[3]data1rev!P736</f>
        <v>0</v>
      </c>
      <c r="S737" s="8" t="n">
        <f aca="false">+[3]data1rev!Q736</f>
        <v>0</v>
      </c>
      <c r="T737" s="8" t="n">
        <f aca="false">+[3]data1rev!R736</f>
        <v>0</v>
      </c>
      <c r="U737" s="8" t="n">
        <f aca="false">+[3]data1rev!S736</f>
        <v>0</v>
      </c>
      <c r="V737" s="8" t="n">
        <f aca="false">+[3]data1rev!T736</f>
        <v>0</v>
      </c>
      <c r="W737" s="8" t="n">
        <f aca="false">+[3]data1rev!U736</f>
        <v>0</v>
      </c>
      <c r="X737" s="8" t="n">
        <f aca="false">+[3]data1rev!V736</f>
        <v>0</v>
      </c>
      <c r="Y737" s="8" t="n">
        <f aca="false">+[3]data1rev!W736</f>
        <v>0</v>
      </c>
      <c r="Z737" s="8" t="n">
        <f aca="false">+[3]data1rev!X736</f>
        <v>0</v>
      </c>
      <c r="AA737" s="8" t="n">
        <f aca="false">+[3]data1rev!Y736</f>
        <v>0</v>
      </c>
      <c r="AB737" s="9"/>
      <c r="AC737" s="9"/>
      <c r="AD737" s="9"/>
      <c r="AE737" s="9"/>
      <c r="AF737" s="9"/>
      <c r="AG737" s="9"/>
      <c r="AH737" s="9"/>
      <c r="AI737" s="9"/>
      <c r="AJ737" s="9"/>
      <c r="AK737" s="1"/>
      <c r="AL737" s="1" t="e">
        <f aca="false">SUMPRODUCT(B737:AJ737,PVCapPrice)</f>
        <v>#DIV/0!</v>
      </c>
      <c r="AM737" s="1"/>
      <c r="AN737" s="1"/>
      <c r="AO737" s="1"/>
      <c r="AP737" s="1"/>
      <c r="AQ737" s="1"/>
    </row>
    <row r="738" customFormat="false" ht="11.25" hidden="false" customHeight="false" outlineLevel="0" collapsed="false">
      <c r="A738" s="1" t="n">
        <v>736</v>
      </c>
      <c r="B738" s="16"/>
      <c r="C738" s="8" t="n">
        <f aca="false">+[3]data1rev!A737</f>
        <v>21687.04</v>
      </c>
      <c r="D738" s="8" t="n">
        <f aca="false">+[3]data1rev!B737</f>
        <v>15575.226</v>
      </c>
      <c r="E738" s="8" t="n">
        <f aca="false">+[3]data1rev!C737</f>
        <v>13222.39</v>
      </c>
      <c r="F738" s="8" t="n">
        <f aca="false">+[3]data1rev!D737</f>
        <v>13061.89</v>
      </c>
      <c r="G738" s="8" t="n">
        <f aca="false">+[3]data1rev!E737</f>
        <v>13061.89</v>
      </c>
      <c r="H738" s="8" t="n">
        <f aca="false">+[3]data1rev!F737</f>
        <v>10821.156</v>
      </c>
      <c r="I738" s="8" t="n">
        <f aca="false">+[3]data1rev!G737</f>
        <v>10791.59</v>
      </c>
      <c r="J738" s="8" t="n">
        <f aca="false">+[3]data1rev!H737</f>
        <v>10791.59</v>
      </c>
      <c r="K738" s="8" t="n">
        <f aca="false">+[3]data1rev!I737</f>
        <v>10791.59</v>
      </c>
      <c r="L738" s="8" t="n">
        <f aca="false">+[3]data1rev!J737</f>
        <v>10821.156</v>
      </c>
      <c r="M738" s="8" t="n">
        <f aca="false">+[3]data1rev!K737</f>
        <v>10791.59</v>
      </c>
      <c r="N738" s="8" t="n">
        <f aca="false">+[3]data1rev!L737</f>
        <v>10791.59</v>
      </c>
      <c r="O738" s="8" t="n">
        <f aca="false">+[3]data1rev!M737</f>
        <v>10275.62</v>
      </c>
      <c r="P738" s="8" t="n">
        <f aca="false">+[3]data1rev!N737</f>
        <v>10129.416</v>
      </c>
      <c r="Q738" s="8" t="n">
        <f aca="false">+[3]data1rev!O737</f>
        <v>10101.74</v>
      </c>
      <c r="R738" s="8" t="n">
        <f aca="false">+[3]data1rev!P737</f>
        <v>0</v>
      </c>
      <c r="S738" s="8" t="n">
        <f aca="false">+[3]data1rev!Q737</f>
        <v>0</v>
      </c>
      <c r="T738" s="8" t="n">
        <f aca="false">+[3]data1rev!R737</f>
        <v>0</v>
      </c>
      <c r="U738" s="8" t="n">
        <f aca="false">+[3]data1rev!S737</f>
        <v>0</v>
      </c>
      <c r="V738" s="8" t="n">
        <f aca="false">+[3]data1rev!T737</f>
        <v>0</v>
      </c>
      <c r="W738" s="8" t="n">
        <f aca="false">+[3]data1rev!U737</f>
        <v>0</v>
      </c>
      <c r="X738" s="8" t="n">
        <f aca="false">+[3]data1rev!V737</f>
        <v>0</v>
      </c>
      <c r="Y738" s="8" t="n">
        <f aca="false">+[3]data1rev!W737</f>
        <v>0</v>
      </c>
      <c r="Z738" s="8" t="n">
        <f aca="false">+[3]data1rev!X737</f>
        <v>0</v>
      </c>
      <c r="AA738" s="8" t="n">
        <f aca="false">+[3]data1rev!Y737</f>
        <v>0</v>
      </c>
      <c r="AB738" s="9"/>
      <c r="AC738" s="9"/>
      <c r="AD738" s="9"/>
      <c r="AE738" s="9"/>
      <c r="AF738" s="9"/>
      <c r="AG738" s="9"/>
      <c r="AH738" s="9"/>
      <c r="AI738" s="9"/>
      <c r="AJ738" s="9"/>
      <c r="AK738" s="1"/>
      <c r="AL738" s="1" t="e">
        <f aca="false">SUMPRODUCT(B738:AJ738,PVCapPrice)</f>
        <v>#DIV/0!</v>
      </c>
      <c r="AM738" s="1"/>
      <c r="AN738" s="1"/>
      <c r="AO738" s="1"/>
      <c r="AP738" s="1"/>
      <c r="AQ738" s="1"/>
    </row>
    <row r="739" customFormat="false" ht="11.25" hidden="false" customHeight="false" outlineLevel="0" collapsed="false">
      <c r="A739" s="1" t="n">
        <v>737</v>
      </c>
      <c r="B739" s="16"/>
      <c r="C739" s="8" t="n">
        <f aca="false">+[3]data1rev!A738</f>
        <v>21687.04</v>
      </c>
      <c r="D739" s="8" t="n">
        <f aca="false">+[3]data1rev!B738</f>
        <v>15575.226</v>
      </c>
      <c r="E739" s="8" t="n">
        <f aca="false">+[3]data1rev!C738</f>
        <v>13222.39</v>
      </c>
      <c r="F739" s="8" t="n">
        <f aca="false">+[3]data1rev!D738</f>
        <v>13061.89</v>
      </c>
      <c r="G739" s="8" t="n">
        <f aca="false">+[3]data1rev!E738</f>
        <v>13061.89</v>
      </c>
      <c r="H739" s="8" t="n">
        <f aca="false">+[3]data1rev!F738</f>
        <v>10821.156</v>
      </c>
      <c r="I739" s="8" t="n">
        <f aca="false">+[3]data1rev!G738</f>
        <v>10791.59</v>
      </c>
      <c r="J739" s="8" t="n">
        <f aca="false">+[3]data1rev!H738</f>
        <v>10791.59</v>
      </c>
      <c r="K739" s="8" t="n">
        <f aca="false">+[3]data1rev!I738</f>
        <v>10791.59</v>
      </c>
      <c r="L739" s="8" t="n">
        <f aca="false">+[3]data1rev!J738</f>
        <v>10821.156</v>
      </c>
      <c r="M739" s="8" t="n">
        <f aca="false">+[3]data1rev!K738</f>
        <v>10791.59</v>
      </c>
      <c r="N739" s="8" t="n">
        <f aca="false">+[3]data1rev!L738</f>
        <v>10791.59</v>
      </c>
      <c r="O739" s="8" t="n">
        <f aca="false">+[3]data1rev!M738</f>
        <v>10275.62</v>
      </c>
      <c r="P739" s="8" t="n">
        <f aca="false">+[3]data1rev!N738</f>
        <v>10129.416</v>
      </c>
      <c r="Q739" s="8" t="n">
        <f aca="false">+[3]data1rev!O738</f>
        <v>10101.74</v>
      </c>
      <c r="R739" s="8" t="n">
        <f aca="false">+[3]data1rev!P738</f>
        <v>0</v>
      </c>
      <c r="S739" s="8" t="n">
        <f aca="false">+[3]data1rev!Q738</f>
        <v>0</v>
      </c>
      <c r="T739" s="8" t="n">
        <f aca="false">+[3]data1rev!R738</f>
        <v>0</v>
      </c>
      <c r="U739" s="8" t="n">
        <f aca="false">+[3]data1rev!S738</f>
        <v>0</v>
      </c>
      <c r="V739" s="8" t="n">
        <f aca="false">+[3]data1rev!T738</f>
        <v>0</v>
      </c>
      <c r="W739" s="8" t="n">
        <f aca="false">+[3]data1rev!U738</f>
        <v>0</v>
      </c>
      <c r="X739" s="8" t="n">
        <f aca="false">+[3]data1rev!V738</f>
        <v>0</v>
      </c>
      <c r="Y739" s="8" t="n">
        <f aca="false">+[3]data1rev!W738</f>
        <v>0</v>
      </c>
      <c r="Z739" s="8" t="n">
        <f aca="false">+[3]data1rev!X738</f>
        <v>0</v>
      </c>
      <c r="AA739" s="8" t="n">
        <f aca="false">+[3]data1rev!Y738</f>
        <v>0</v>
      </c>
      <c r="AB739" s="9"/>
      <c r="AC739" s="9"/>
      <c r="AD739" s="9"/>
      <c r="AE739" s="9"/>
      <c r="AF739" s="9"/>
      <c r="AG739" s="9"/>
      <c r="AH739" s="9"/>
      <c r="AI739" s="9"/>
      <c r="AJ739" s="9"/>
      <c r="AK739" s="1"/>
      <c r="AL739" s="1" t="e">
        <f aca="false">SUMPRODUCT(B739:AJ739,PVCapPrice)</f>
        <v>#DIV/0!</v>
      </c>
      <c r="AM739" s="1"/>
      <c r="AN739" s="1"/>
      <c r="AO739" s="1"/>
      <c r="AP739" s="1"/>
      <c r="AQ739" s="1"/>
    </row>
    <row r="740" customFormat="false" ht="11.25" hidden="false" customHeight="false" outlineLevel="0" collapsed="false">
      <c r="A740" s="1" t="n">
        <v>738</v>
      </c>
      <c r="B740" s="16"/>
      <c r="C740" s="8" t="n">
        <f aca="false">+[3]data1rev!A739</f>
        <v>21687.04</v>
      </c>
      <c r="D740" s="8" t="n">
        <f aca="false">+[3]data1rev!B739</f>
        <v>15575.226</v>
      </c>
      <c r="E740" s="8" t="n">
        <f aca="false">+[3]data1rev!C739</f>
        <v>13222.39</v>
      </c>
      <c r="F740" s="8" t="n">
        <f aca="false">+[3]data1rev!D739</f>
        <v>13061.89</v>
      </c>
      <c r="G740" s="8" t="n">
        <f aca="false">+[3]data1rev!E739</f>
        <v>13061.89</v>
      </c>
      <c r="H740" s="8" t="n">
        <f aca="false">+[3]data1rev!F739</f>
        <v>10821.156</v>
      </c>
      <c r="I740" s="8" t="n">
        <f aca="false">+[3]data1rev!G739</f>
        <v>10791.59</v>
      </c>
      <c r="J740" s="8" t="n">
        <f aca="false">+[3]data1rev!H739</f>
        <v>10791.59</v>
      </c>
      <c r="K740" s="8" t="n">
        <f aca="false">+[3]data1rev!I739</f>
        <v>10791.59</v>
      </c>
      <c r="L740" s="8" t="n">
        <f aca="false">+[3]data1rev!J739</f>
        <v>10821.156</v>
      </c>
      <c r="M740" s="8" t="n">
        <f aca="false">+[3]data1rev!K739</f>
        <v>10791.59</v>
      </c>
      <c r="N740" s="8" t="n">
        <f aca="false">+[3]data1rev!L739</f>
        <v>10791.59</v>
      </c>
      <c r="O740" s="8" t="n">
        <f aca="false">+[3]data1rev!M739</f>
        <v>10275.62</v>
      </c>
      <c r="P740" s="8" t="n">
        <f aca="false">+[3]data1rev!N739</f>
        <v>10129.416</v>
      </c>
      <c r="Q740" s="8" t="n">
        <f aca="false">+[3]data1rev!O739</f>
        <v>10101.74</v>
      </c>
      <c r="R740" s="8" t="n">
        <f aca="false">+[3]data1rev!P739</f>
        <v>0</v>
      </c>
      <c r="S740" s="8" t="n">
        <f aca="false">+[3]data1rev!Q739</f>
        <v>0</v>
      </c>
      <c r="T740" s="8" t="n">
        <f aca="false">+[3]data1rev!R739</f>
        <v>0</v>
      </c>
      <c r="U740" s="8" t="n">
        <f aca="false">+[3]data1rev!S739</f>
        <v>0</v>
      </c>
      <c r="V740" s="8" t="n">
        <f aca="false">+[3]data1rev!T739</f>
        <v>0</v>
      </c>
      <c r="W740" s="8" t="n">
        <f aca="false">+[3]data1rev!U739</f>
        <v>0</v>
      </c>
      <c r="X740" s="8" t="n">
        <f aca="false">+[3]data1rev!V739</f>
        <v>0</v>
      </c>
      <c r="Y740" s="8" t="n">
        <f aca="false">+[3]data1rev!W739</f>
        <v>0</v>
      </c>
      <c r="Z740" s="8" t="n">
        <f aca="false">+[3]data1rev!X739</f>
        <v>0</v>
      </c>
      <c r="AA740" s="8" t="n">
        <f aca="false">+[3]data1rev!Y739</f>
        <v>0</v>
      </c>
      <c r="AB740" s="9"/>
      <c r="AC740" s="9"/>
      <c r="AD740" s="9"/>
      <c r="AE740" s="9"/>
      <c r="AF740" s="9"/>
      <c r="AG740" s="9"/>
      <c r="AH740" s="9"/>
      <c r="AI740" s="9"/>
      <c r="AJ740" s="9"/>
      <c r="AK740" s="1"/>
      <c r="AL740" s="1" t="e">
        <f aca="false">SUMPRODUCT(B740:AJ740,PVCapPrice)</f>
        <v>#DIV/0!</v>
      </c>
      <c r="AM740" s="1"/>
      <c r="AN740" s="1"/>
      <c r="AO740" s="1"/>
      <c r="AP740" s="1"/>
      <c r="AQ740" s="1"/>
    </row>
    <row r="741" customFormat="false" ht="11.25" hidden="false" customHeight="false" outlineLevel="0" collapsed="false">
      <c r="A741" s="1" t="n">
        <v>739</v>
      </c>
      <c r="B741" s="16"/>
      <c r="C741" s="8" t="n">
        <f aca="false">+[3]data1rev!A740</f>
        <v>21687.04</v>
      </c>
      <c r="D741" s="8" t="n">
        <f aca="false">+[3]data1rev!B740</f>
        <v>15575.226</v>
      </c>
      <c r="E741" s="8" t="n">
        <f aca="false">+[3]data1rev!C740</f>
        <v>13222.39</v>
      </c>
      <c r="F741" s="8" t="n">
        <f aca="false">+[3]data1rev!D740</f>
        <v>13061.89</v>
      </c>
      <c r="G741" s="8" t="n">
        <f aca="false">+[3]data1rev!E740</f>
        <v>13061.89</v>
      </c>
      <c r="H741" s="8" t="n">
        <f aca="false">+[3]data1rev!F740</f>
        <v>10821.156</v>
      </c>
      <c r="I741" s="8" t="n">
        <f aca="false">+[3]data1rev!G740</f>
        <v>10791.59</v>
      </c>
      <c r="J741" s="8" t="n">
        <f aca="false">+[3]data1rev!H740</f>
        <v>10791.59</v>
      </c>
      <c r="K741" s="8" t="n">
        <f aca="false">+[3]data1rev!I740</f>
        <v>10791.59</v>
      </c>
      <c r="L741" s="8" t="n">
        <f aca="false">+[3]data1rev!J740</f>
        <v>10821.156</v>
      </c>
      <c r="M741" s="8" t="n">
        <f aca="false">+[3]data1rev!K740</f>
        <v>10791.59</v>
      </c>
      <c r="N741" s="8" t="n">
        <f aca="false">+[3]data1rev!L740</f>
        <v>10791.59</v>
      </c>
      <c r="O741" s="8" t="n">
        <f aca="false">+[3]data1rev!M740</f>
        <v>10275.62</v>
      </c>
      <c r="P741" s="8" t="n">
        <f aca="false">+[3]data1rev!N740</f>
        <v>10129.416</v>
      </c>
      <c r="Q741" s="8" t="n">
        <f aca="false">+[3]data1rev!O740</f>
        <v>10101.74</v>
      </c>
      <c r="R741" s="8" t="n">
        <f aca="false">+[3]data1rev!P740</f>
        <v>0</v>
      </c>
      <c r="S741" s="8" t="n">
        <f aca="false">+[3]data1rev!Q740</f>
        <v>0</v>
      </c>
      <c r="T741" s="8" t="n">
        <f aca="false">+[3]data1rev!R740</f>
        <v>0</v>
      </c>
      <c r="U741" s="8" t="n">
        <f aca="false">+[3]data1rev!S740</f>
        <v>0</v>
      </c>
      <c r="V741" s="8" t="n">
        <f aca="false">+[3]data1rev!T740</f>
        <v>0</v>
      </c>
      <c r="W741" s="8" t="n">
        <f aca="false">+[3]data1rev!U740</f>
        <v>0</v>
      </c>
      <c r="X741" s="8" t="n">
        <f aca="false">+[3]data1rev!V740</f>
        <v>0</v>
      </c>
      <c r="Y741" s="8" t="n">
        <f aca="false">+[3]data1rev!W740</f>
        <v>0</v>
      </c>
      <c r="Z741" s="8" t="n">
        <f aca="false">+[3]data1rev!X740</f>
        <v>0</v>
      </c>
      <c r="AA741" s="8" t="n">
        <f aca="false">+[3]data1rev!Y740</f>
        <v>0</v>
      </c>
      <c r="AB741" s="9"/>
      <c r="AC741" s="9"/>
      <c r="AD741" s="9"/>
      <c r="AE741" s="9"/>
      <c r="AF741" s="9"/>
      <c r="AG741" s="9"/>
      <c r="AH741" s="9"/>
      <c r="AI741" s="9"/>
      <c r="AJ741" s="9"/>
      <c r="AK741" s="1"/>
      <c r="AL741" s="1" t="e">
        <f aca="false">SUMPRODUCT(B741:AJ741,PVCapPrice)</f>
        <v>#DIV/0!</v>
      </c>
      <c r="AM741" s="1"/>
      <c r="AN741" s="1"/>
      <c r="AO741" s="1"/>
      <c r="AP741" s="1"/>
      <c r="AQ741" s="1"/>
    </row>
    <row r="742" customFormat="false" ht="11.25" hidden="false" customHeight="false" outlineLevel="0" collapsed="false">
      <c r="A742" s="1" t="n">
        <v>740</v>
      </c>
      <c r="B742" s="16"/>
      <c r="C742" s="8" t="n">
        <f aca="false">+[3]data1rev!A741</f>
        <v>21687.04</v>
      </c>
      <c r="D742" s="8" t="n">
        <f aca="false">+[3]data1rev!B741</f>
        <v>15575.226</v>
      </c>
      <c r="E742" s="8" t="n">
        <f aca="false">+[3]data1rev!C741</f>
        <v>13222.39</v>
      </c>
      <c r="F742" s="8" t="n">
        <f aca="false">+[3]data1rev!D741</f>
        <v>13061.89</v>
      </c>
      <c r="G742" s="8" t="n">
        <f aca="false">+[3]data1rev!E741</f>
        <v>13061.89</v>
      </c>
      <c r="H742" s="8" t="n">
        <f aca="false">+[3]data1rev!F741</f>
        <v>10821.156</v>
      </c>
      <c r="I742" s="8" t="n">
        <f aca="false">+[3]data1rev!G741</f>
        <v>10791.59</v>
      </c>
      <c r="J742" s="8" t="n">
        <f aca="false">+[3]data1rev!H741</f>
        <v>10791.59</v>
      </c>
      <c r="K742" s="8" t="n">
        <f aca="false">+[3]data1rev!I741</f>
        <v>10791.59</v>
      </c>
      <c r="L742" s="8" t="n">
        <f aca="false">+[3]data1rev!J741</f>
        <v>10821.156</v>
      </c>
      <c r="M742" s="8" t="n">
        <f aca="false">+[3]data1rev!K741</f>
        <v>10791.59</v>
      </c>
      <c r="N742" s="8" t="n">
        <f aca="false">+[3]data1rev!L741</f>
        <v>10791.59</v>
      </c>
      <c r="O742" s="8" t="n">
        <f aca="false">+[3]data1rev!M741</f>
        <v>10275.62</v>
      </c>
      <c r="P742" s="8" t="n">
        <f aca="false">+[3]data1rev!N741</f>
        <v>10129.416</v>
      </c>
      <c r="Q742" s="8" t="n">
        <f aca="false">+[3]data1rev!O741</f>
        <v>10101.74</v>
      </c>
      <c r="R742" s="8" t="n">
        <f aca="false">+[3]data1rev!P741</f>
        <v>0</v>
      </c>
      <c r="S742" s="8" t="n">
        <f aca="false">+[3]data1rev!Q741</f>
        <v>0</v>
      </c>
      <c r="T742" s="8" t="n">
        <f aca="false">+[3]data1rev!R741</f>
        <v>0</v>
      </c>
      <c r="U742" s="8" t="n">
        <f aca="false">+[3]data1rev!S741</f>
        <v>0</v>
      </c>
      <c r="V742" s="8" t="n">
        <f aca="false">+[3]data1rev!T741</f>
        <v>0</v>
      </c>
      <c r="W742" s="8" t="n">
        <f aca="false">+[3]data1rev!U741</f>
        <v>0</v>
      </c>
      <c r="X742" s="8" t="n">
        <f aca="false">+[3]data1rev!V741</f>
        <v>0</v>
      </c>
      <c r="Y742" s="8" t="n">
        <f aca="false">+[3]data1rev!W741</f>
        <v>0</v>
      </c>
      <c r="Z742" s="8" t="n">
        <f aca="false">+[3]data1rev!X741</f>
        <v>0</v>
      </c>
      <c r="AA742" s="8" t="n">
        <f aca="false">+[3]data1rev!Y741</f>
        <v>0</v>
      </c>
      <c r="AB742" s="9"/>
      <c r="AC742" s="9"/>
      <c r="AD742" s="9"/>
      <c r="AE742" s="9"/>
      <c r="AF742" s="9"/>
      <c r="AG742" s="9"/>
      <c r="AH742" s="9"/>
      <c r="AI742" s="9"/>
      <c r="AJ742" s="9"/>
      <c r="AK742" s="1"/>
      <c r="AL742" s="1" t="e">
        <f aca="false">SUMPRODUCT(B742:AJ742,PVCapPrice)</f>
        <v>#DIV/0!</v>
      </c>
      <c r="AM742" s="1"/>
      <c r="AN742" s="1"/>
      <c r="AO742" s="1"/>
      <c r="AP742" s="1"/>
      <c r="AQ742" s="1"/>
    </row>
    <row r="743" customFormat="false" ht="11.25" hidden="false" customHeight="false" outlineLevel="0" collapsed="false">
      <c r="A743" s="1" t="n">
        <v>741</v>
      </c>
      <c r="B743" s="16"/>
      <c r="C743" s="8" t="n">
        <f aca="false">+[3]data1rev!A742</f>
        <v>21687.04</v>
      </c>
      <c r="D743" s="8" t="n">
        <f aca="false">+[3]data1rev!B742</f>
        <v>15575.226</v>
      </c>
      <c r="E743" s="8" t="n">
        <f aca="false">+[3]data1rev!C742</f>
        <v>13222.39</v>
      </c>
      <c r="F743" s="8" t="n">
        <f aca="false">+[3]data1rev!D742</f>
        <v>13061.89</v>
      </c>
      <c r="G743" s="8" t="n">
        <f aca="false">+[3]data1rev!E742</f>
        <v>13061.89</v>
      </c>
      <c r="H743" s="8" t="n">
        <f aca="false">+[3]data1rev!F742</f>
        <v>10821.156</v>
      </c>
      <c r="I743" s="8" t="n">
        <f aca="false">+[3]data1rev!G742</f>
        <v>10791.59</v>
      </c>
      <c r="J743" s="8" t="n">
        <f aca="false">+[3]data1rev!H742</f>
        <v>10791.59</v>
      </c>
      <c r="K743" s="8" t="n">
        <f aca="false">+[3]data1rev!I742</f>
        <v>10791.59</v>
      </c>
      <c r="L743" s="8" t="n">
        <f aca="false">+[3]data1rev!J742</f>
        <v>10821.156</v>
      </c>
      <c r="M743" s="8" t="n">
        <f aca="false">+[3]data1rev!K742</f>
        <v>10791.59</v>
      </c>
      <c r="N743" s="8" t="n">
        <f aca="false">+[3]data1rev!L742</f>
        <v>10791.59</v>
      </c>
      <c r="O743" s="8" t="n">
        <f aca="false">+[3]data1rev!M742</f>
        <v>10275.62</v>
      </c>
      <c r="P743" s="8" t="n">
        <f aca="false">+[3]data1rev!N742</f>
        <v>10129.416</v>
      </c>
      <c r="Q743" s="8" t="n">
        <f aca="false">+[3]data1rev!O742</f>
        <v>10101.74</v>
      </c>
      <c r="R743" s="8" t="n">
        <f aca="false">+[3]data1rev!P742</f>
        <v>0</v>
      </c>
      <c r="S743" s="8" t="n">
        <f aca="false">+[3]data1rev!Q742</f>
        <v>0</v>
      </c>
      <c r="T743" s="8" t="n">
        <f aca="false">+[3]data1rev!R742</f>
        <v>0</v>
      </c>
      <c r="U743" s="8" t="n">
        <f aca="false">+[3]data1rev!S742</f>
        <v>0</v>
      </c>
      <c r="V743" s="8" t="n">
        <f aca="false">+[3]data1rev!T742</f>
        <v>0</v>
      </c>
      <c r="W743" s="8" t="n">
        <f aca="false">+[3]data1rev!U742</f>
        <v>0</v>
      </c>
      <c r="X743" s="8" t="n">
        <f aca="false">+[3]data1rev!V742</f>
        <v>0</v>
      </c>
      <c r="Y743" s="8" t="n">
        <f aca="false">+[3]data1rev!W742</f>
        <v>0</v>
      </c>
      <c r="Z743" s="8" t="n">
        <f aca="false">+[3]data1rev!X742</f>
        <v>0</v>
      </c>
      <c r="AA743" s="8" t="n">
        <f aca="false">+[3]data1rev!Y742</f>
        <v>0</v>
      </c>
      <c r="AB743" s="9"/>
      <c r="AC743" s="9"/>
      <c r="AD743" s="9"/>
      <c r="AE743" s="9"/>
      <c r="AF743" s="9"/>
      <c r="AG743" s="9"/>
      <c r="AH743" s="9"/>
      <c r="AI743" s="9"/>
      <c r="AJ743" s="9"/>
      <c r="AK743" s="1"/>
      <c r="AL743" s="1" t="e">
        <f aca="false">SUMPRODUCT(B743:AJ743,PVCapPrice)</f>
        <v>#DIV/0!</v>
      </c>
      <c r="AM743" s="1"/>
      <c r="AN743" s="1"/>
      <c r="AO743" s="1"/>
      <c r="AP743" s="1"/>
      <c r="AQ743" s="1"/>
    </row>
    <row r="744" customFormat="false" ht="11.25" hidden="false" customHeight="false" outlineLevel="0" collapsed="false">
      <c r="A744" s="1" t="n">
        <v>742</v>
      </c>
      <c r="B744" s="16"/>
      <c r="C744" s="8" t="n">
        <f aca="false">+[3]data1rev!A743</f>
        <v>21687.04</v>
      </c>
      <c r="D744" s="8" t="n">
        <f aca="false">+[3]data1rev!B743</f>
        <v>15575.226</v>
      </c>
      <c r="E744" s="8" t="n">
        <f aca="false">+[3]data1rev!C743</f>
        <v>13222.39</v>
      </c>
      <c r="F744" s="8" t="n">
        <f aca="false">+[3]data1rev!D743</f>
        <v>13061.89</v>
      </c>
      <c r="G744" s="8" t="n">
        <f aca="false">+[3]data1rev!E743</f>
        <v>13061.89</v>
      </c>
      <c r="H744" s="8" t="n">
        <f aca="false">+[3]data1rev!F743</f>
        <v>10821.156</v>
      </c>
      <c r="I744" s="8" t="n">
        <f aca="false">+[3]data1rev!G743</f>
        <v>10791.59</v>
      </c>
      <c r="J744" s="8" t="n">
        <f aca="false">+[3]data1rev!H743</f>
        <v>10791.59</v>
      </c>
      <c r="K744" s="8" t="n">
        <f aca="false">+[3]data1rev!I743</f>
        <v>10791.59</v>
      </c>
      <c r="L744" s="8" t="n">
        <f aca="false">+[3]data1rev!J743</f>
        <v>10821.156</v>
      </c>
      <c r="M744" s="8" t="n">
        <f aca="false">+[3]data1rev!K743</f>
        <v>10791.59</v>
      </c>
      <c r="N744" s="8" t="n">
        <f aca="false">+[3]data1rev!L743</f>
        <v>10791.59</v>
      </c>
      <c r="O744" s="8" t="n">
        <f aca="false">+[3]data1rev!M743</f>
        <v>10275.62</v>
      </c>
      <c r="P744" s="8" t="n">
        <f aca="false">+[3]data1rev!N743</f>
        <v>10129.416</v>
      </c>
      <c r="Q744" s="8" t="n">
        <f aca="false">+[3]data1rev!O743</f>
        <v>10101.74</v>
      </c>
      <c r="R744" s="8" t="n">
        <f aca="false">+[3]data1rev!P743</f>
        <v>0</v>
      </c>
      <c r="S744" s="8" t="n">
        <f aca="false">+[3]data1rev!Q743</f>
        <v>0</v>
      </c>
      <c r="T744" s="8" t="n">
        <f aca="false">+[3]data1rev!R743</f>
        <v>0</v>
      </c>
      <c r="U744" s="8" t="n">
        <f aca="false">+[3]data1rev!S743</f>
        <v>0</v>
      </c>
      <c r="V744" s="8" t="n">
        <f aca="false">+[3]data1rev!T743</f>
        <v>0</v>
      </c>
      <c r="W744" s="8" t="n">
        <f aca="false">+[3]data1rev!U743</f>
        <v>0</v>
      </c>
      <c r="X744" s="8" t="n">
        <f aca="false">+[3]data1rev!V743</f>
        <v>0</v>
      </c>
      <c r="Y744" s="8" t="n">
        <f aca="false">+[3]data1rev!W743</f>
        <v>0</v>
      </c>
      <c r="Z744" s="8" t="n">
        <f aca="false">+[3]data1rev!X743</f>
        <v>0</v>
      </c>
      <c r="AA744" s="8" t="n">
        <f aca="false">+[3]data1rev!Y743</f>
        <v>0</v>
      </c>
      <c r="AB744" s="9"/>
      <c r="AC744" s="9"/>
      <c r="AD744" s="9"/>
      <c r="AE744" s="9"/>
      <c r="AF744" s="9"/>
      <c r="AG744" s="9"/>
      <c r="AH744" s="9"/>
      <c r="AI744" s="9"/>
      <c r="AJ744" s="9"/>
      <c r="AK744" s="1"/>
      <c r="AL744" s="1" t="e">
        <f aca="false">SUMPRODUCT(B744:AJ744,PVCapPrice)</f>
        <v>#DIV/0!</v>
      </c>
      <c r="AM744" s="1"/>
      <c r="AN744" s="1"/>
      <c r="AO744" s="1"/>
      <c r="AP744" s="1"/>
      <c r="AQ744" s="1"/>
    </row>
    <row r="745" customFormat="false" ht="11.25" hidden="false" customHeight="false" outlineLevel="0" collapsed="false">
      <c r="A745" s="1" t="n">
        <v>743</v>
      </c>
      <c r="B745" s="16"/>
      <c r="C745" s="8" t="n">
        <f aca="false">+[3]data1rev!A744</f>
        <v>21687.04</v>
      </c>
      <c r="D745" s="8" t="n">
        <f aca="false">+[3]data1rev!B744</f>
        <v>15575.226</v>
      </c>
      <c r="E745" s="8" t="n">
        <f aca="false">+[3]data1rev!C744</f>
        <v>13222.39</v>
      </c>
      <c r="F745" s="8" t="n">
        <f aca="false">+[3]data1rev!D744</f>
        <v>13061.89</v>
      </c>
      <c r="G745" s="8" t="n">
        <f aca="false">+[3]data1rev!E744</f>
        <v>13061.89</v>
      </c>
      <c r="H745" s="8" t="n">
        <f aca="false">+[3]data1rev!F744</f>
        <v>10821.156</v>
      </c>
      <c r="I745" s="8" t="n">
        <f aca="false">+[3]data1rev!G744</f>
        <v>10791.59</v>
      </c>
      <c r="J745" s="8" t="n">
        <f aca="false">+[3]data1rev!H744</f>
        <v>10791.59</v>
      </c>
      <c r="K745" s="8" t="n">
        <f aca="false">+[3]data1rev!I744</f>
        <v>10791.59</v>
      </c>
      <c r="L745" s="8" t="n">
        <f aca="false">+[3]data1rev!J744</f>
        <v>10821.156</v>
      </c>
      <c r="M745" s="8" t="n">
        <f aca="false">+[3]data1rev!K744</f>
        <v>10791.59</v>
      </c>
      <c r="N745" s="8" t="n">
        <f aca="false">+[3]data1rev!L744</f>
        <v>10791.59</v>
      </c>
      <c r="O745" s="8" t="n">
        <f aca="false">+[3]data1rev!M744</f>
        <v>10275.62</v>
      </c>
      <c r="P745" s="8" t="n">
        <f aca="false">+[3]data1rev!N744</f>
        <v>10129.416</v>
      </c>
      <c r="Q745" s="8" t="n">
        <f aca="false">+[3]data1rev!O744</f>
        <v>10101.74</v>
      </c>
      <c r="R745" s="8" t="n">
        <f aca="false">+[3]data1rev!P744</f>
        <v>0</v>
      </c>
      <c r="S745" s="8" t="n">
        <f aca="false">+[3]data1rev!Q744</f>
        <v>0</v>
      </c>
      <c r="T745" s="8" t="n">
        <f aca="false">+[3]data1rev!R744</f>
        <v>0</v>
      </c>
      <c r="U745" s="8" t="n">
        <f aca="false">+[3]data1rev!S744</f>
        <v>0</v>
      </c>
      <c r="V745" s="8" t="n">
        <f aca="false">+[3]data1rev!T744</f>
        <v>0</v>
      </c>
      <c r="W745" s="8" t="n">
        <f aca="false">+[3]data1rev!U744</f>
        <v>0</v>
      </c>
      <c r="X745" s="8" t="n">
        <f aca="false">+[3]data1rev!V744</f>
        <v>0</v>
      </c>
      <c r="Y745" s="8" t="n">
        <f aca="false">+[3]data1rev!W744</f>
        <v>0</v>
      </c>
      <c r="Z745" s="8" t="n">
        <f aca="false">+[3]data1rev!X744</f>
        <v>0</v>
      </c>
      <c r="AA745" s="8" t="n">
        <f aca="false">+[3]data1rev!Y744</f>
        <v>0</v>
      </c>
      <c r="AB745" s="9"/>
      <c r="AC745" s="9"/>
      <c r="AD745" s="9"/>
      <c r="AE745" s="9"/>
      <c r="AF745" s="9"/>
      <c r="AG745" s="9"/>
      <c r="AH745" s="9"/>
      <c r="AI745" s="9"/>
      <c r="AJ745" s="9"/>
      <c r="AK745" s="1"/>
      <c r="AL745" s="1" t="e">
        <f aca="false">SUMPRODUCT(B745:AJ745,PVCapPrice)</f>
        <v>#DIV/0!</v>
      </c>
      <c r="AM745" s="1"/>
      <c r="AN745" s="1"/>
      <c r="AO745" s="1"/>
      <c r="AP745" s="1"/>
      <c r="AQ745" s="1"/>
    </row>
    <row r="746" customFormat="false" ht="11.25" hidden="false" customHeight="false" outlineLevel="0" collapsed="false">
      <c r="A746" s="1" t="n">
        <v>744</v>
      </c>
      <c r="B746" s="16"/>
      <c r="C746" s="8" t="n">
        <f aca="false">+[3]data1rev!A745</f>
        <v>21687.04</v>
      </c>
      <c r="D746" s="8" t="n">
        <f aca="false">+[3]data1rev!B745</f>
        <v>15575.226</v>
      </c>
      <c r="E746" s="8" t="n">
        <f aca="false">+[3]data1rev!C745</f>
        <v>13222.39</v>
      </c>
      <c r="F746" s="8" t="n">
        <f aca="false">+[3]data1rev!D745</f>
        <v>13061.89</v>
      </c>
      <c r="G746" s="8" t="n">
        <f aca="false">+[3]data1rev!E745</f>
        <v>13061.89</v>
      </c>
      <c r="H746" s="8" t="n">
        <f aca="false">+[3]data1rev!F745</f>
        <v>10821.156</v>
      </c>
      <c r="I746" s="8" t="n">
        <f aca="false">+[3]data1rev!G745</f>
        <v>10791.59</v>
      </c>
      <c r="J746" s="8" t="n">
        <f aca="false">+[3]data1rev!H745</f>
        <v>10791.59</v>
      </c>
      <c r="K746" s="8" t="n">
        <f aca="false">+[3]data1rev!I745</f>
        <v>10791.59</v>
      </c>
      <c r="L746" s="8" t="n">
        <f aca="false">+[3]data1rev!J745</f>
        <v>10821.156</v>
      </c>
      <c r="M746" s="8" t="n">
        <f aca="false">+[3]data1rev!K745</f>
        <v>10791.59</v>
      </c>
      <c r="N746" s="8" t="n">
        <f aca="false">+[3]data1rev!L745</f>
        <v>10791.59</v>
      </c>
      <c r="O746" s="8" t="n">
        <f aca="false">+[3]data1rev!M745</f>
        <v>10275.62</v>
      </c>
      <c r="P746" s="8" t="n">
        <f aca="false">+[3]data1rev!N745</f>
        <v>10129.416</v>
      </c>
      <c r="Q746" s="8" t="n">
        <f aca="false">+[3]data1rev!O745</f>
        <v>10101.74</v>
      </c>
      <c r="R746" s="8" t="n">
        <f aca="false">+[3]data1rev!P745</f>
        <v>0</v>
      </c>
      <c r="S746" s="8" t="n">
        <f aca="false">+[3]data1rev!Q745</f>
        <v>0</v>
      </c>
      <c r="T746" s="8" t="n">
        <f aca="false">+[3]data1rev!R745</f>
        <v>0</v>
      </c>
      <c r="U746" s="8" t="n">
        <f aca="false">+[3]data1rev!S745</f>
        <v>0</v>
      </c>
      <c r="V746" s="8" t="n">
        <f aca="false">+[3]data1rev!T745</f>
        <v>0</v>
      </c>
      <c r="W746" s="8" t="n">
        <f aca="false">+[3]data1rev!U745</f>
        <v>0</v>
      </c>
      <c r="X746" s="8" t="n">
        <f aca="false">+[3]data1rev!V745</f>
        <v>0</v>
      </c>
      <c r="Y746" s="8" t="n">
        <f aca="false">+[3]data1rev!W745</f>
        <v>0</v>
      </c>
      <c r="Z746" s="8" t="n">
        <f aca="false">+[3]data1rev!X745</f>
        <v>0</v>
      </c>
      <c r="AA746" s="8" t="n">
        <f aca="false">+[3]data1rev!Y745</f>
        <v>0</v>
      </c>
      <c r="AB746" s="9"/>
      <c r="AC746" s="9"/>
      <c r="AD746" s="9"/>
      <c r="AE746" s="9"/>
      <c r="AF746" s="9"/>
      <c r="AG746" s="9"/>
      <c r="AH746" s="9"/>
      <c r="AI746" s="9"/>
      <c r="AJ746" s="9"/>
      <c r="AK746" s="1"/>
      <c r="AL746" s="1" t="e">
        <f aca="false">SUMPRODUCT(B746:AJ746,PVCapPrice)</f>
        <v>#DIV/0!</v>
      </c>
      <c r="AM746" s="1"/>
      <c r="AN746" s="1"/>
      <c r="AO746" s="1"/>
      <c r="AP746" s="1"/>
      <c r="AQ746" s="1"/>
    </row>
    <row r="747" customFormat="false" ht="11.25" hidden="false" customHeight="false" outlineLevel="0" collapsed="false">
      <c r="A747" s="1" t="n">
        <v>745</v>
      </c>
      <c r="B747" s="16"/>
      <c r="C747" s="8" t="n">
        <f aca="false">+[3]data1rev!A746</f>
        <v>21687.04</v>
      </c>
      <c r="D747" s="8" t="n">
        <f aca="false">+[3]data1rev!B746</f>
        <v>15575.226</v>
      </c>
      <c r="E747" s="8" t="n">
        <f aca="false">+[3]data1rev!C746</f>
        <v>13222.39</v>
      </c>
      <c r="F747" s="8" t="n">
        <f aca="false">+[3]data1rev!D746</f>
        <v>13061.89</v>
      </c>
      <c r="G747" s="8" t="n">
        <f aca="false">+[3]data1rev!E746</f>
        <v>13061.89</v>
      </c>
      <c r="H747" s="8" t="n">
        <f aca="false">+[3]data1rev!F746</f>
        <v>10821.156</v>
      </c>
      <c r="I747" s="8" t="n">
        <f aca="false">+[3]data1rev!G746</f>
        <v>10791.59</v>
      </c>
      <c r="J747" s="8" t="n">
        <f aca="false">+[3]data1rev!H746</f>
        <v>10791.59</v>
      </c>
      <c r="K747" s="8" t="n">
        <f aca="false">+[3]data1rev!I746</f>
        <v>10791.59</v>
      </c>
      <c r="L747" s="8" t="n">
        <f aca="false">+[3]data1rev!J746</f>
        <v>10821.156</v>
      </c>
      <c r="M747" s="8" t="n">
        <f aca="false">+[3]data1rev!K746</f>
        <v>10791.59</v>
      </c>
      <c r="N747" s="8" t="n">
        <f aca="false">+[3]data1rev!L746</f>
        <v>10791.59</v>
      </c>
      <c r="O747" s="8" t="n">
        <f aca="false">+[3]data1rev!M746</f>
        <v>10275.62</v>
      </c>
      <c r="P747" s="8" t="n">
        <f aca="false">+[3]data1rev!N746</f>
        <v>10129.416</v>
      </c>
      <c r="Q747" s="8" t="n">
        <f aca="false">+[3]data1rev!O746</f>
        <v>10101.74</v>
      </c>
      <c r="R747" s="8" t="n">
        <f aca="false">+[3]data1rev!P746</f>
        <v>0</v>
      </c>
      <c r="S747" s="8" t="n">
        <f aca="false">+[3]data1rev!Q746</f>
        <v>0</v>
      </c>
      <c r="T747" s="8" t="n">
        <f aca="false">+[3]data1rev!R746</f>
        <v>0</v>
      </c>
      <c r="U747" s="8" t="n">
        <f aca="false">+[3]data1rev!S746</f>
        <v>0</v>
      </c>
      <c r="V747" s="8" t="n">
        <f aca="false">+[3]data1rev!T746</f>
        <v>0</v>
      </c>
      <c r="W747" s="8" t="n">
        <f aca="false">+[3]data1rev!U746</f>
        <v>0</v>
      </c>
      <c r="X747" s="8" t="n">
        <f aca="false">+[3]data1rev!V746</f>
        <v>0</v>
      </c>
      <c r="Y747" s="8" t="n">
        <f aca="false">+[3]data1rev!W746</f>
        <v>0</v>
      </c>
      <c r="Z747" s="8" t="n">
        <f aca="false">+[3]data1rev!X746</f>
        <v>0</v>
      </c>
      <c r="AA747" s="8" t="n">
        <f aca="false">+[3]data1rev!Y746</f>
        <v>0</v>
      </c>
      <c r="AB747" s="9"/>
      <c r="AC747" s="9"/>
      <c r="AD747" s="9"/>
      <c r="AE747" s="9"/>
      <c r="AF747" s="9"/>
      <c r="AG747" s="9"/>
      <c r="AH747" s="9"/>
      <c r="AI747" s="9"/>
      <c r="AJ747" s="9"/>
      <c r="AK747" s="1"/>
      <c r="AL747" s="1" t="e">
        <f aca="false">SUMPRODUCT(B747:AJ747,PVCapPrice)</f>
        <v>#DIV/0!</v>
      </c>
      <c r="AM747" s="1"/>
      <c r="AN747" s="1"/>
      <c r="AO747" s="1"/>
      <c r="AP747" s="1"/>
      <c r="AQ747" s="1"/>
    </row>
    <row r="748" customFormat="false" ht="11.25" hidden="false" customHeight="false" outlineLevel="0" collapsed="false">
      <c r="A748" s="1" t="n">
        <v>746</v>
      </c>
      <c r="B748" s="16"/>
      <c r="C748" s="8" t="n">
        <f aca="false">+[3]data1rev!A747</f>
        <v>21687.04</v>
      </c>
      <c r="D748" s="8" t="n">
        <f aca="false">+[3]data1rev!B747</f>
        <v>15575.226</v>
      </c>
      <c r="E748" s="8" t="n">
        <f aca="false">+[3]data1rev!C747</f>
        <v>13222.39</v>
      </c>
      <c r="F748" s="8" t="n">
        <f aca="false">+[3]data1rev!D747</f>
        <v>13061.89</v>
      </c>
      <c r="G748" s="8" t="n">
        <f aca="false">+[3]data1rev!E747</f>
        <v>13061.89</v>
      </c>
      <c r="H748" s="8" t="n">
        <f aca="false">+[3]data1rev!F747</f>
        <v>10821.156</v>
      </c>
      <c r="I748" s="8" t="n">
        <f aca="false">+[3]data1rev!G747</f>
        <v>10791.59</v>
      </c>
      <c r="J748" s="8" t="n">
        <f aca="false">+[3]data1rev!H747</f>
        <v>10791.59</v>
      </c>
      <c r="K748" s="8" t="n">
        <f aca="false">+[3]data1rev!I747</f>
        <v>10791.59</v>
      </c>
      <c r="L748" s="8" t="n">
        <f aca="false">+[3]data1rev!J747</f>
        <v>10821.156</v>
      </c>
      <c r="M748" s="8" t="n">
        <f aca="false">+[3]data1rev!K747</f>
        <v>10791.59</v>
      </c>
      <c r="N748" s="8" t="n">
        <f aca="false">+[3]data1rev!L747</f>
        <v>10791.59</v>
      </c>
      <c r="O748" s="8" t="n">
        <f aca="false">+[3]data1rev!M747</f>
        <v>10275.62</v>
      </c>
      <c r="P748" s="8" t="n">
        <f aca="false">+[3]data1rev!N747</f>
        <v>10129.416</v>
      </c>
      <c r="Q748" s="8" t="n">
        <f aca="false">+[3]data1rev!O747</f>
        <v>10101.74</v>
      </c>
      <c r="R748" s="8" t="n">
        <f aca="false">+[3]data1rev!P747</f>
        <v>0</v>
      </c>
      <c r="S748" s="8" t="n">
        <f aca="false">+[3]data1rev!Q747</f>
        <v>0</v>
      </c>
      <c r="T748" s="8" t="n">
        <f aca="false">+[3]data1rev!R747</f>
        <v>0</v>
      </c>
      <c r="U748" s="8" t="n">
        <f aca="false">+[3]data1rev!S747</f>
        <v>0</v>
      </c>
      <c r="V748" s="8" t="n">
        <f aca="false">+[3]data1rev!T747</f>
        <v>0</v>
      </c>
      <c r="W748" s="8" t="n">
        <f aca="false">+[3]data1rev!U747</f>
        <v>0</v>
      </c>
      <c r="X748" s="8" t="n">
        <f aca="false">+[3]data1rev!V747</f>
        <v>0</v>
      </c>
      <c r="Y748" s="8" t="n">
        <f aca="false">+[3]data1rev!W747</f>
        <v>0</v>
      </c>
      <c r="Z748" s="8" t="n">
        <f aca="false">+[3]data1rev!X747</f>
        <v>0</v>
      </c>
      <c r="AA748" s="8" t="n">
        <f aca="false">+[3]data1rev!Y747</f>
        <v>0</v>
      </c>
      <c r="AB748" s="9"/>
      <c r="AC748" s="9"/>
      <c r="AD748" s="9"/>
      <c r="AE748" s="9"/>
      <c r="AF748" s="9"/>
      <c r="AG748" s="9"/>
      <c r="AH748" s="9"/>
      <c r="AI748" s="9"/>
      <c r="AJ748" s="9"/>
      <c r="AK748" s="1"/>
      <c r="AL748" s="1" t="e">
        <f aca="false">SUMPRODUCT(B748:AJ748,PVCapPrice)</f>
        <v>#DIV/0!</v>
      </c>
      <c r="AM748" s="1"/>
      <c r="AN748" s="1"/>
      <c r="AO748" s="1"/>
      <c r="AP748" s="1"/>
      <c r="AQ748" s="1"/>
    </row>
    <row r="749" customFormat="false" ht="11.25" hidden="false" customHeight="false" outlineLevel="0" collapsed="false">
      <c r="A749" s="1" t="n">
        <v>747</v>
      </c>
      <c r="B749" s="16"/>
      <c r="C749" s="8" t="n">
        <f aca="false">+[3]data1rev!A748</f>
        <v>21687.04</v>
      </c>
      <c r="D749" s="8" t="n">
        <f aca="false">+[3]data1rev!B748</f>
        <v>15575.226</v>
      </c>
      <c r="E749" s="8" t="n">
        <f aca="false">+[3]data1rev!C748</f>
        <v>13222.39</v>
      </c>
      <c r="F749" s="8" t="n">
        <f aca="false">+[3]data1rev!D748</f>
        <v>13061.89</v>
      </c>
      <c r="G749" s="8" t="n">
        <f aca="false">+[3]data1rev!E748</f>
        <v>13061.89</v>
      </c>
      <c r="H749" s="8" t="n">
        <f aca="false">+[3]data1rev!F748</f>
        <v>10821.156</v>
      </c>
      <c r="I749" s="8" t="n">
        <f aca="false">+[3]data1rev!G748</f>
        <v>10791.59</v>
      </c>
      <c r="J749" s="8" t="n">
        <f aca="false">+[3]data1rev!H748</f>
        <v>10791.59</v>
      </c>
      <c r="K749" s="8" t="n">
        <f aca="false">+[3]data1rev!I748</f>
        <v>10791.59</v>
      </c>
      <c r="L749" s="8" t="n">
        <f aca="false">+[3]data1rev!J748</f>
        <v>10821.156</v>
      </c>
      <c r="M749" s="8" t="n">
        <f aca="false">+[3]data1rev!K748</f>
        <v>10791.59</v>
      </c>
      <c r="N749" s="8" t="n">
        <f aca="false">+[3]data1rev!L748</f>
        <v>10791.59</v>
      </c>
      <c r="O749" s="8" t="n">
        <f aca="false">+[3]data1rev!M748</f>
        <v>10275.62</v>
      </c>
      <c r="P749" s="8" t="n">
        <f aca="false">+[3]data1rev!N748</f>
        <v>10129.416</v>
      </c>
      <c r="Q749" s="8" t="n">
        <f aca="false">+[3]data1rev!O748</f>
        <v>10101.74</v>
      </c>
      <c r="R749" s="8" t="n">
        <f aca="false">+[3]data1rev!P748</f>
        <v>0</v>
      </c>
      <c r="S749" s="8" t="n">
        <f aca="false">+[3]data1rev!Q748</f>
        <v>0</v>
      </c>
      <c r="T749" s="8" t="n">
        <f aca="false">+[3]data1rev!R748</f>
        <v>0</v>
      </c>
      <c r="U749" s="8" t="n">
        <f aca="false">+[3]data1rev!S748</f>
        <v>0</v>
      </c>
      <c r="V749" s="8" t="n">
        <f aca="false">+[3]data1rev!T748</f>
        <v>0</v>
      </c>
      <c r="W749" s="8" t="n">
        <f aca="false">+[3]data1rev!U748</f>
        <v>0</v>
      </c>
      <c r="X749" s="8" t="n">
        <f aca="false">+[3]data1rev!V748</f>
        <v>0</v>
      </c>
      <c r="Y749" s="8" t="n">
        <f aca="false">+[3]data1rev!W748</f>
        <v>0</v>
      </c>
      <c r="Z749" s="8" t="n">
        <f aca="false">+[3]data1rev!X748</f>
        <v>0</v>
      </c>
      <c r="AA749" s="8" t="n">
        <f aca="false">+[3]data1rev!Y748</f>
        <v>0</v>
      </c>
      <c r="AB749" s="9"/>
      <c r="AC749" s="9"/>
      <c r="AD749" s="9"/>
      <c r="AE749" s="9"/>
      <c r="AF749" s="9"/>
      <c r="AG749" s="9"/>
      <c r="AH749" s="9"/>
      <c r="AI749" s="9"/>
      <c r="AJ749" s="9"/>
      <c r="AK749" s="1"/>
      <c r="AL749" s="1" t="e">
        <f aca="false">SUMPRODUCT(B749:AJ749,PVCapPrice)</f>
        <v>#DIV/0!</v>
      </c>
      <c r="AM749" s="1"/>
      <c r="AN749" s="1"/>
      <c r="AO749" s="1"/>
      <c r="AP749" s="1"/>
      <c r="AQ749" s="1"/>
    </row>
    <row r="750" customFormat="false" ht="11.25" hidden="false" customHeight="false" outlineLevel="0" collapsed="false">
      <c r="A750" s="1" t="n">
        <v>748</v>
      </c>
      <c r="B750" s="16"/>
      <c r="C750" s="8" t="n">
        <f aca="false">+[3]data1rev!A749</f>
        <v>21687.04</v>
      </c>
      <c r="D750" s="8" t="n">
        <f aca="false">+[3]data1rev!B749</f>
        <v>15575.226</v>
      </c>
      <c r="E750" s="8" t="n">
        <f aca="false">+[3]data1rev!C749</f>
        <v>13222.39</v>
      </c>
      <c r="F750" s="8" t="n">
        <f aca="false">+[3]data1rev!D749</f>
        <v>13061.89</v>
      </c>
      <c r="G750" s="8" t="n">
        <f aca="false">+[3]data1rev!E749</f>
        <v>13061.89</v>
      </c>
      <c r="H750" s="8" t="n">
        <f aca="false">+[3]data1rev!F749</f>
        <v>10821.156</v>
      </c>
      <c r="I750" s="8" t="n">
        <f aca="false">+[3]data1rev!G749</f>
        <v>10791.59</v>
      </c>
      <c r="J750" s="8" t="n">
        <f aca="false">+[3]data1rev!H749</f>
        <v>10791.59</v>
      </c>
      <c r="K750" s="8" t="n">
        <f aca="false">+[3]data1rev!I749</f>
        <v>10791.59</v>
      </c>
      <c r="L750" s="8" t="n">
        <f aca="false">+[3]data1rev!J749</f>
        <v>10821.156</v>
      </c>
      <c r="M750" s="8" t="n">
        <f aca="false">+[3]data1rev!K749</f>
        <v>10791.59</v>
      </c>
      <c r="N750" s="8" t="n">
        <f aca="false">+[3]data1rev!L749</f>
        <v>10791.59</v>
      </c>
      <c r="O750" s="8" t="n">
        <f aca="false">+[3]data1rev!M749</f>
        <v>10275.62</v>
      </c>
      <c r="P750" s="8" t="n">
        <f aca="false">+[3]data1rev!N749</f>
        <v>10129.416</v>
      </c>
      <c r="Q750" s="8" t="n">
        <f aca="false">+[3]data1rev!O749</f>
        <v>10101.74</v>
      </c>
      <c r="R750" s="8" t="n">
        <f aca="false">+[3]data1rev!P749</f>
        <v>0</v>
      </c>
      <c r="S750" s="8" t="n">
        <f aca="false">+[3]data1rev!Q749</f>
        <v>0</v>
      </c>
      <c r="T750" s="8" t="n">
        <f aca="false">+[3]data1rev!R749</f>
        <v>0</v>
      </c>
      <c r="U750" s="8" t="n">
        <f aca="false">+[3]data1rev!S749</f>
        <v>0</v>
      </c>
      <c r="V750" s="8" t="n">
        <f aca="false">+[3]data1rev!T749</f>
        <v>0</v>
      </c>
      <c r="W750" s="8" t="n">
        <f aca="false">+[3]data1rev!U749</f>
        <v>0</v>
      </c>
      <c r="X750" s="8" t="n">
        <f aca="false">+[3]data1rev!V749</f>
        <v>0</v>
      </c>
      <c r="Y750" s="8" t="n">
        <f aca="false">+[3]data1rev!W749</f>
        <v>0</v>
      </c>
      <c r="Z750" s="8" t="n">
        <f aca="false">+[3]data1rev!X749</f>
        <v>0</v>
      </c>
      <c r="AA750" s="8" t="n">
        <f aca="false">+[3]data1rev!Y749</f>
        <v>0</v>
      </c>
      <c r="AB750" s="9"/>
      <c r="AC750" s="9"/>
      <c r="AD750" s="9"/>
      <c r="AE750" s="9"/>
      <c r="AF750" s="9"/>
      <c r="AG750" s="9"/>
      <c r="AH750" s="9"/>
      <c r="AI750" s="9"/>
      <c r="AJ750" s="9"/>
      <c r="AK750" s="1"/>
      <c r="AL750" s="1" t="e">
        <f aca="false">SUMPRODUCT(B750:AJ750,PVCapPrice)</f>
        <v>#DIV/0!</v>
      </c>
      <c r="AM750" s="1"/>
      <c r="AN750" s="1"/>
      <c r="AO750" s="1"/>
      <c r="AP750" s="1"/>
      <c r="AQ750" s="1"/>
    </row>
    <row r="751" customFormat="false" ht="11.25" hidden="false" customHeight="false" outlineLevel="0" collapsed="false">
      <c r="A751" s="1" t="n">
        <v>749</v>
      </c>
      <c r="B751" s="16"/>
      <c r="C751" s="8" t="n">
        <f aca="false">+[3]data1rev!A750</f>
        <v>21687.04</v>
      </c>
      <c r="D751" s="8" t="n">
        <f aca="false">+[3]data1rev!B750</f>
        <v>15575.226</v>
      </c>
      <c r="E751" s="8" t="n">
        <f aca="false">+[3]data1rev!C750</f>
        <v>13222.39</v>
      </c>
      <c r="F751" s="8" t="n">
        <f aca="false">+[3]data1rev!D750</f>
        <v>13061.89</v>
      </c>
      <c r="G751" s="8" t="n">
        <f aca="false">+[3]data1rev!E750</f>
        <v>13061.89</v>
      </c>
      <c r="H751" s="8" t="n">
        <f aca="false">+[3]data1rev!F750</f>
        <v>10821.156</v>
      </c>
      <c r="I751" s="8" t="n">
        <f aca="false">+[3]data1rev!G750</f>
        <v>10791.59</v>
      </c>
      <c r="J751" s="8" t="n">
        <f aca="false">+[3]data1rev!H750</f>
        <v>10791.59</v>
      </c>
      <c r="K751" s="8" t="n">
        <f aca="false">+[3]data1rev!I750</f>
        <v>10791.59</v>
      </c>
      <c r="L751" s="8" t="n">
        <f aca="false">+[3]data1rev!J750</f>
        <v>10821.156</v>
      </c>
      <c r="M751" s="8" t="n">
        <f aca="false">+[3]data1rev!K750</f>
        <v>10791.59</v>
      </c>
      <c r="N751" s="8" t="n">
        <f aca="false">+[3]data1rev!L750</f>
        <v>10791.59</v>
      </c>
      <c r="O751" s="8" t="n">
        <f aca="false">+[3]data1rev!M750</f>
        <v>10275.62</v>
      </c>
      <c r="P751" s="8" t="n">
        <f aca="false">+[3]data1rev!N750</f>
        <v>10129.416</v>
      </c>
      <c r="Q751" s="8" t="n">
        <f aca="false">+[3]data1rev!O750</f>
        <v>10101.74</v>
      </c>
      <c r="R751" s="8" t="n">
        <f aca="false">+[3]data1rev!P750</f>
        <v>0</v>
      </c>
      <c r="S751" s="8" t="n">
        <f aca="false">+[3]data1rev!Q750</f>
        <v>0</v>
      </c>
      <c r="T751" s="8" t="n">
        <f aca="false">+[3]data1rev!R750</f>
        <v>0</v>
      </c>
      <c r="U751" s="8" t="n">
        <f aca="false">+[3]data1rev!S750</f>
        <v>0</v>
      </c>
      <c r="V751" s="8" t="n">
        <f aca="false">+[3]data1rev!T750</f>
        <v>0</v>
      </c>
      <c r="W751" s="8" t="n">
        <f aca="false">+[3]data1rev!U750</f>
        <v>0</v>
      </c>
      <c r="X751" s="8" t="n">
        <f aca="false">+[3]data1rev!V750</f>
        <v>0</v>
      </c>
      <c r="Y751" s="8" t="n">
        <f aca="false">+[3]data1rev!W750</f>
        <v>0</v>
      </c>
      <c r="Z751" s="8" t="n">
        <f aca="false">+[3]data1rev!X750</f>
        <v>0</v>
      </c>
      <c r="AA751" s="8" t="n">
        <f aca="false">+[3]data1rev!Y750</f>
        <v>0</v>
      </c>
      <c r="AB751" s="9"/>
      <c r="AC751" s="9"/>
      <c r="AD751" s="9"/>
      <c r="AE751" s="9"/>
      <c r="AF751" s="9"/>
      <c r="AG751" s="9"/>
      <c r="AH751" s="9"/>
      <c r="AI751" s="9"/>
      <c r="AJ751" s="9"/>
      <c r="AK751" s="1"/>
      <c r="AL751" s="1" t="e">
        <f aca="false">SUMPRODUCT(B751:AJ751,PVCapPrice)</f>
        <v>#DIV/0!</v>
      </c>
      <c r="AM751" s="1"/>
      <c r="AN751" s="1"/>
      <c r="AO751" s="1"/>
      <c r="AP751" s="1"/>
      <c r="AQ751" s="1"/>
    </row>
    <row r="752" customFormat="false" ht="11.25" hidden="false" customHeight="false" outlineLevel="0" collapsed="false">
      <c r="A752" s="1" t="n">
        <v>750</v>
      </c>
      <c r="B752" s="16"/>
      <c r="C752" s="8" t="n">
        <f aca="false">+[3]data1rev!A751</f>
        <v>21687.04</v>
      </c>
      <c r="D752" s="8" t="n">
        <f aca="false">+[3]data1rev!B751</f>
        <v>15575.226</v>
      </c>
      <c r="E752" s="8" t="n">
        <f aca="false">+[3]data1rev!C751</f>
        <v>13222.39</v>
      </c>
      <c r="F752" s="8" t="n">
        <f aca="false">+[3]data1rev!D751</f>
        <v>13061.89</v>
      </c>
      <c r="G752" s="8" t="n">
        <f aca="false">+[3]data1rev!E751</f>
        <v>13061.89</v>
      </c>
      <c r="H752" s="8" t="n">
        <f aca="false">+[3]data1rev!F751</f>
        <v>10821.156</v>
      </c>
      <c r="I752" s="8" t="n">
        <f aca="false">+[3]data1rev!G751</f>
        <v>10791.59</v>
      </c>
      <c r="J752" s="8" t="n">
        <f aca="false">+[3]data1rev!H751</f>
        <v>10791.59</v>
      </c>
      <c r="K752" s="8" t="n">
        <f aca="false">+[3]data1rev!I751</f>
        <v>10791.59</v>
      </c>
      <c r="L752" s="8" t="n">
        <f aca="false">+[3]data1rev!J751</f>
        <v>10821.156</v>
      </c>
      <c r="M752" s="8" t="n">
        <f aca="false">+[3]data1rev!K751</f>
        <v>10791.59</v>
      </c>
      <c r="N752" s="8" t="n">
        <f aca="false">+[3]data1rev!L751</f>
        <v>10791.59</v>
      </c>
      <c r="O752" s="8" t="n">
        <f aca="false">+[3]data1rev!M751</f>
        <v>10275.62</v>
      </c>
      <c r="P752" s="8" t="n">
        <f aca="false">+[3]data1rev!N751</f>
        <v>10129.416</v>
      </c>
      <c r="Q752" s="8" t="n">
        <f aca="false">+[3]data1rev!O751</f>
        <v>10101.74</v>
      </c>
      <c r="R752" s="8" t="n">
        <f aca="false">+[3]data1rev!P751</f>
        <v>0</v>
      </c>
      <c r="S752" s="8" t="n">
        <f aca="false">+[3]data1rev!Q751</f>
        <v>0</v>
      </c>
      <c r="T752" s="8" t="n">
        <f aca="false">+[3]data1rev!R751</f>
        <v>0</v>
      </c>
      <c r="U752" s="8" t="n">
        <f aca="false">+[3]data1rev!S751</f>
        <v>0</v>
      </c>
      <c r="V752" s="8" t="n">
        <f aca="false">+[3]data1rev!T751</f>
        <v>0</v>
      </c>
      <c r="W752" s="8" t="n">
        <f aca="false">+[3]data1rev!U751</f>
        <v>0</v>
      </c>
      <c r="X752" s="8" t="n">
        <f aca="false">+[3]data1rev!V751</f>
        <v>0</v>
      </c>
      <c r="Y752" s="8" t="n">
        <f aca="false">+[3]data1rev!W751</f>
        <v>0</v>
      </c>
      <c r="Z752" s="8" t="n">
        <f aca="false">+[3]data1rev!X751</f>
        <v>0</v>
      </c>
      <c r="AA752" s="8" t="n">
        <f aca="false">+[3]data1rev!Y751</f>
        <v>0</v>
      </c>
      <c r="AB752" s="9"/>
      <c r="AC752" s="9"/>
      <c r="AD752" s="9"/>
      <c r="AE752" s="9"/>
      <c r="AF752" s="9"/>
      <c r="AG752" s="9"/>
      <c r="AH752" s="9"/>
      <c r="AI752" s="9"/>
      <c r="AJ752" s="9"/>
      <c r="AK752" s="1"/>
      <c r="AL752" s="1" t="e">
        <f aca="false">SUMPRODUCT(B752:AJ752,PVCapPrice)</f>
        <v>#DIV/0!</v>
      </c>
      <c r="AM752" s="1"/>
      <c r="AN752" s="1"/>
      <c r="AO752" s="1"/>
      <c r="AP752" s="1"/>
      <c r="AQ752" s="1"/>
    </row>
    <row r="753" customFormat="false" ht="11.25" hidden="false" customHeight="false" outlineLevel="0" collapsed="false">
      <c r="A753" s="1" t="n">
        <v>751</v>
      </c>
      <c r="B753" s="16"/>
      <c r="C753" s="8" t="n">
        <f aca="false">+[3]data1rev!A752</f>
        <v>21687.04</v>
      </c>
      <c r="D753" s="8" t="n">
        <f aca="false">+[3]data1rev!B752</f>
        <v>15575.226</v>
      </c>
      <c r="E753" s="8" t="n">
        <f aca="false">+[3]data1rev!C752</f>
        <v>13222.39</v>
      </c>
      <c r="F753" s="8" t="n">
        <f aca="false">+[3]data1rev!D752</f>
        <v>13061.89</v>
      </c>
      <c r="G753" s="8" t="n">
        <f aca="false">+[3]data1rev!E752</f>
        <v>13061.89</v>
      </c>
      <c r="H753" s="8" t="n">
        <f aca="false">+[3]data1rev!F752</f>
        <v>10821.156</v>
      </c>
      <c r="I753" s="8" t="n">
        <f aca="false">+[3]data1rev!G752</f>
        <v>10791.59</v>
      </c>
      <c r="J753" s="8" t="n">
        <f aca="false">+[3]data1rev!H752</f>
        <v>10791.59</v>
      </c>
      <c r="K753" s="8" t="n">
        <f aca="false">+[3]data1rev!I752</f>
        <v>10791.59</v>
      </c>
      <c r="L753" s="8" t="n">
        <f aca="false">+[3]data1rev!J752</f>
        <v>10821.156</v>
      </c>
      <c r="M753" s="8" t="n">
        <f aca="false">+[3]data1rev!K752</f>
        <v>10791.59</v>
      </c>
      <c r="N753" s="8" t="n">
        <f aca="false">+[3]data1rev!L752</f>
        <v>10791.59</v>
      </c>
      <c r="O753" s="8" t="n">
        <f aca="false">+[3]data1rev!M752</f>
        <v>10275.62</v>
      </c>
      <c r="P753" s="8" t="n">
        <f aca="false">+[3]data1rev!N752</f>
        <v>10129.416</v>
      </c>
      <c r="Q753" s="8" t="n">
        <f aca="false">+[3]data1rev!O752</f>
        <v>10101.74</v>
      </c>
      <c r="R753" s="8" t="n">
        <f aca="false">+[3]data1rev!P752</f>
        <v>0</v>
      </c>
      <c r="S753" s="8" t="n">
        <f aca="false">+[3]data1rev!Q752</f>
        <v>0</v>
      </c>
      <c r="T753" s="8" t="n">
        <f aca="false">+[3]data1rev!R752</f>
        <v>0</v>
      </c>
      <c r="U753" s="8" t="n">
        <f aca="false">+[3]data1rev!S752</f>
        <v>0</v>
      </c>
      <c r="V753" s="8" t="n">
        <f aca="false">+[3]data1rev!T752</f>
        <v>0</v>
      </c>
      <c r="W753" s="8" t="n">
        <f aca="false">+[3]data1rev!U752</f>
        <v>0</v>
      </c>
      <c r="X753" s="8" t="n">
        <f aca="false">+[3]data1rev!V752</f>
        <v>0</v>
      </c>
      <c r="Y753" s="8" t="n">
        <f aca="false">+[3]data1rev!W752</f>
        <v>0</v>
      </c>
      <c r="Z753" s="8" t="n">
        <f aca="false">+[3]data1rev!X752</f>
        <v>0</v>
      </c>
      <c r="AA753" s="8" t="n">
        <f aca="false">+[3]data1rev!Y752</f>
        <v>0</v>
      </c>
      <c r="AB753" s="9"/>
      <c r="AC753" s="9"/>
      <c r="AD753" s="9"/>
      <c r="AE753" s="9"/>
      <c r="AF753" s="9"/>
      <c r="AG753" s="9"/>
      <c r="AH753" s="9"/>
      <c r="AI753" s="9"/>
      <c r="AJ753" s="9"/>
      <c r="AK753" s="1"/>
      <c r="AL753" s="1" t="e">
        <f aca="false">SUMPRODUCT(B753:AJ753,PVCapPrice)</f>
        <v>#DIV/0!</v>
      </c>
      <c r="AM753" s="1"/>
      <c r="AN753" s="1"/>
      <c r="AO753" s="1"/>
      <c r="AP753" s="1"/>
      <c r="AQ753" s="1"/>
    </row>
    <row r="754" customFormat="false" ht="11.25" hidden="false" customHeight="false" outlineLevel="0" collapsed="false">
      <c r="A754" s="1" t="n">
        <v>752</v>
      </c>
      <c r="B754" s="16"/>
      <c r="C754" s="8" t="n">
        <f aca="false">+[3]data1rev!A753</f>
        <v>21687.04</v>
      </c>
      <c r="D754" s="8" t="n">
        <f aca="false">+[3]data1rev!B753</f>
        <v>15575.226</v>
      </c>
      <c r="E754" s="8" t="n">
        <f aca="false">+[3]data1rev!C753</f>
        <v>13222.39</v>
      </c>
      <c r="F754" s="8" t="n">
        <f aca="false">+[3]data1rev!D753</f>
        <v>13061.89</v>
      </c>
      <c r="G754" s="8" t="n">
        <f aca="false">+[3]data1rev!E753</f>
        <v>13061.89</v>
      </c>
      <c r="H754" s="8" t="n">
        <f aca="false">+[3]data1rev!F753</f>
        <v>10821.156</v>
      </c>
      <c r="I754" s="8" t="n">
        <f aca="false">+[3]data1rev!G753</f>
        <v>10791.59</v>
      </c>
      <c r="J754" s="8" t="n">
        <f aca="false">+[3]data1rev!H753</f>
        <v>10791.59</v>
      </c>
      <c r="K754" s="8" t="n">
        <f aca="false">+[3]data1rev!I753</f>
        <v>10791.59</v>
      </c>
      <c r="L754" s="8" t="n">
        <f aca="false">+[3]data1rev!J753</f>
        <v>10821.156</v>
      </c>
      <c r="M754" s="8" t="n">
        <f aca="false">+[3]data1rev!K753</f>
        <v>10791.59</v>
      </c>
      <c r="N754" s="8" t="n">
        <f aca="false">+[3]data1rev!L753</f>
        <v>10791.59</v>
      </c>
      <c r="O754" s="8" t="n">
        <f aca="false">+[3]data1rev!M753</f>
        <v>10275.62</v>
      </c>
      <c r="P754" s="8" t="n">
        <f aca="false">+[3]data1rev!N753</f>
        <v>10129.416</v>
      </c>
      <c r="Q754" s="8" t="n">
        <f aca="false">+[3]data1rev!O753</f>
        <v>10101.74</v>
      </c>
      <c r="R754" s="8" t="n">
        <f aca="false">+[3]data1rev!P753</f>
        <v>0</v>
      </c>
      <c r="S754" s="8" t="n">
        <f aca="false">+[3]data1rev!Q753</f>
        <v>0</v>
      </c>
      <c r="T754" s="8" t="n">
        <f aca="false">+[3]data1rev!R753</f>
        <v>0</v>
      </c>
      <c r="U754" s="8" t="n">
        <f aca="false">+[3]data1rev!S753</f>
        <v>0</v>
      </c>
      <c r="V754" s="8" t="n">
        <f aca="false">+[3]data1rev!T753</f>
        <v>0</v>
      </c>
      <c r="W754" s="8" t="n">
        <f aca="false">+[3]data1rev!U753</f>
        <v>0</v>
      </c>
      <c r="X754" s="8" t="n">
        <f aca="false">+[3]data1rev!V753</f>
        <v>0</v>
      </c>
      <c r="Y754" s="8" t="n">
        <f aca="false">+[3]data1rev!W753</f>
        <v>0</v>
      </c>
      <c r="Z754" s="8" t="n">
        <f aca="false">+[3]data1rev!X753</f>
        <v>0</v>
      </c>
      <c r="AA754" s="8" t="n">
        <f aca="false">+[3]data1rev!Y753</f>
        <v>0</v>
      </c>
      <c r="AB754" s="9"/>
      <c r="AC754" s="9"/>
      <c r="AD754" s="9"/>
      <c r="AE754" s="9"/>
      <c r="AF754" s="9"/>
      <c r="AG754" s="9"/>
      <c r="AH754" s="9"/>
      <c r="AI754" s="9"/>
      <c r="AJ754" s="9"/>
      <c r="AK754" s="1"/>
      <c r="AL754" s="1" t="e">
        <f aca="false">SUMPRODUCT(B754:AJ754,PVCapPrice)</f>
        <v>#DIV/0!</v>
      </c>
      <c r="AM754" s="1"/>
      <c r="AN754" s="1"/>
      <c r="AO754" s="1"/>
      <c r="AP754" s="1"/>
      <c r="AQ754" s="1"/>
    </row>
    <row r="755" customFormat="false" ht="11.25" hidden="false" customHeight="false" outlineLevel="0" collapsed="false">
      <c r="A755" s="1" t="n">
        <v>753</v>
      </c>
      <c r="B755" s="16"/>
      <c r="C755" s="8" t="n">
        <f aca="false">+[3]data1rev!A754</f>
        <v>21687.04</v>
      </c>
      <c r="D755" s="8" t="n">
        <f aca="false">+[3]data1rev!B754</f>
        <v>15575.226</v>
      </c>
      <c r="E755" s="8" t="n">
        <f aca="false">+[3]data1rev!C754</f>
        <v>13222.39</v>
      </c>
      <c r="F755" s="8" t="n">
        <f aca="false">+[3]data1rev!D754</f>
        <v>13061.89</v>
      </c>
      <c r="G755" s="8" t="n">
        <f aca="false">+[3]data1rev!E754</f>
        <v>13061.89</v>
      </c>
      <c r="H755" s="8" t="n">
        <f aca="false">+[3]data1rev!F754</f>
        <v>10821.156</v>
      </c>
      <c r="I755" s="8" t="n">
        <f aca="false">+[3]data1rev!G754</f>
        <v>10791.59</v>
      </c>
      <c r="J755" s="8" t="n">
        <f aca="false">+[3]data1rev!H754</f>
        <v>10791.59</v>
      </c>
      <c r="K755" s="8" t="n">
        <f aca="false">+[3]data1rev!I754</f>
        <v>10791.59</v>
      </c>
      <c r="L755" s="8" t="n">
        <f aca="false">+[3]data1rev!J754</f>
        <v>10821.156</v>
      </c>
      <c r="M755" s="8" t="n">
        <f aca="false">+[3]data1rev!K754</f>
        <v>10791.59</v>
      </c>
      <c r="N755" s="8" t="n">
        <f aca="false">+[3]data1rev!L754</f>
        <v>10791.59</v>
      </c>
      <c r="O755" s="8" t="n">
        <f aca="false">+[3]data1rev!M754</f>
        <v>10275.62</v>
      </c>
      <c r="P755" s="8" t="n">
        <f aca="false">+[3]data1rev!N754</f>
        <v>10129.416</v>
      </c>
      <c r="Q755" s="8" t="n">
        <f aca="false">+[3]data1rev!O754</f>
        <v>10101.74</v>
      </c>
      <c r="R755" s="8" t="n">
        <f aca="false">+[3]data1rev!P754</f>
        <v>0</v>
      </c>
      <c r="S755" s="8" t="n">
        <f aca="false">+[3]data1rev!Q754</f>
        <v>0</v>
      </c>
      <c r="T755" s="8" t="n">
        <f aca="false">+[3]data1rev!R754</f>
        <v>0</v>
      </c>
      <c r="U755" s="8" t="n">
        <f aca="false">+[3]data1rev!S754</f>
        <v>0</v>
      </c>
      <c r="V755" s="8" t="n">
        <f aca="false">+[3]data1rev!T754</f>
        <v>0</v>
      </c>
      <c r="W755" s="8" t="n">
        <f aca="false">+[3]data1rev!U754</f>
        <v>0</v>
      </c>
      <c r="X755" s="8" t="n">
        <f aca="false">+[3]data1rev!V754</f>
        <v>0</v>
      </c>
      <c r="Y755" s="8" t="n">
        <f aca="false">+[3]data1rev!W754</f>
        <v>0</v>
      </c>
      <c r="Z755" s="8" t="n">
        <f aca="false">+[3]data1rev!X754</f>
        <v>0</v>
      </c>
      <c r="AA755" s="8" t="n">
        <f aca="false">+[3]data1rev!Y754</f>
        <v>0</v>
      </c>
      <c r="AB755" s="9"/>
      <c r="AC755" s="9"/>
      <c r="AD755" s="9"/>
      <c r="AE755" s="9"/>
      <c r="AF755" s="9"/>
      <c r="AG755" s="9"/>
      <c r="AH755" s="9"/>
      <c r="AI755" s="9"/>
      <c r="AJ755" s="9"/>
      <c r="AK755" s="1"/>
      <c r="AL755" s="1" t="e">
        <f aca="false">SUMPRODUCT(B755:AJ755,PVCapPrice)</f>
        <v>#DIV/0!</v>
      </c>
      <c r="AM755" s="1"/>
      <c r="AN755" s="1"/>
      <c r="AO755" s="1"/>
      <c r="AP755" s="1"/>
      <c r="AQ755" s="1"/>
    </row>
    <row r="756" customFormat="false" ht="11.25" hidden="false" customHeight="false" outlineLevel="0" collapsed="false">
      <c r="A756" s="1" t="n">
        <v>754</v>
      </c>
      <c r="B756" s="16"/>
      <c r="C756" s="8" t="n">
        <f aca="false">+[3]data1rev!A755</f>
        <v>21687.04</v>
      </c>
      <c r="D756" s="8" t="n">
        <f aca="false">+[3]data1rev!B755</f>
        <v>15575.226</v>
      </c>
      <c r="E756" s="8" t="n">
        <f aca="false">+[3]data1rev!C755</f>
        <v>13222.39</v>
      </c>
      <c r="F756" s="8" t="n">
        <f aca="false">+[3]data1rev!D755</f>
        <v>13061.89</v>
      </c>
      <c r="G756" s="8" t="n">
        <f aca="false">+[3]data1rev!E755</f>
        <v>13061.89</v>
      </c>
      <c r="H756" s="8" t="n">
        <f aca="false">+[3]data1rev!F755</f>
        <v>10821.156</v>
      </c>
      <c r="I756" s="8" t="n">
        <f aca="false">+[3]data1rev!G755</f>
        <v>10791.59</v>
      </c>
      <c r="J756" s="8" t="n">
        <f aca="false">+[3]data1rev!H755</f>
        <v>10791.59</v>
      </c>
      <c r="K756" s="8" t="n">
        <f aca="false">+[3]data1rev!I755</f>
        <v>10791.59</v>
      </c>
      <c r="L756" s="8" t="n">
        <f aca="false">+[3]data1rev!J755</f>
        <v>10821.156</v>
      </c>
      <c r="M756" s="8" t="n">
        <f aca="false">+[3]data1rev!K755</f>
        <v>10791.59</v>
      </c>
      <c r="N756" s="8" t="n">
        <f aca="false">+[3]data1rev!L755</f>
        <v>10791.59</v>
      </c>
      <c r="O756" s="8" t="n">
        <f aca="false">+[3]data1rev!M755</f>
        <v>10275.62</v>
      </c>
      <c r="P756" s="8" t="n">
        <f aca="false">+[3]data1rev!N755</f>
        <v>10129.416</v>
      </c>
      <c r="Q756" s="8" t="n">
        <f aca="false">+[3]data1rev!O755</f>
        <v>10101.74</v>
      </c>
      <c r="R756" s="8" t="n">
        <f aca="false">+[3]data1rev!P755</f>
        <v>0</v>
      </c>
      <c r="S756" s="8" t="n">
        <f aca="false">+[3]data1rev!Q755</f>
        <v>0</v>
      </c>
      <c r="T756" s="8" t="n">
        <f aca="false">+[3]data1rev!R755</f>
        <v>0</v>
      </c>
      <c r="U756" s="8" t="n">
        <f aca="false">+[3]data1rev!S755</f>
        <v>0</v>
      </c>
      <c r="V756" s="8" t="n">
        <f aca="false">+[3]data1rev!T755</f>
        <v>0</v>
      </c>
      <c r="W756" s="8" t="n">
        <f aca="false">+[3]data1rev!U755</f>
        <v>0</v>
      </c>
      <c r="X756" s="8" t="n">
        <f aca="false">+[3]data1rev!V755</f>
        <v>0</v>
      </c>
      <c r="Y756" s="8" t="n">
        <f aca="false">+[3]data1rev!W755</f>
        <v>0</v>
      </c>
      <c r="Z756" s="8" t="n">
        <f aca="false">+[3]data1rev!X755</f>
        <v>0</v>
      </c>
      <c r="AA756" s="8" t="n">
        <f aca="false">+[3]data1rev!Y755</f>
        <v>0</v>
      </c>
      <c r="AB756" s="9"/>
      <c r="AC756" s="9"/>
      <c r="AD756" s="9"/>
      <c r="AE756" s="9"/>
      <c r="AF756" s="9"/>
      <c r="AG756" s="9"/>
      <c r="AH756" s="9"/>
      <c r="AI756" s="9"/>
      <c r="AJ756" s="9"/>
      <c r="AK756" s="1"/>
      <c r="AL756" s="1" t="e">
        <f aca="false">SUMPRODUCT(B756:AJ756,PVCapPrice)</f>
        <v>#DIV/0!</v>
      </c>
      <c r="AM756" s="1"/>
      <c r="AN756" s="1"/>
      <c r="AO756" s="1"/>
      <c r="AP756" s="1"/>
      <c r="AQ756" s="1"/>
    </row>
    <row r="757" customFormat="false" ht="11.25" hidden="false" customHeight="false" outlineLevel="0" collapsed="false">
      <c r="A757" s="1" t="n">
        <v>755</v>
      </c>
      <c r="B757" s="16"/>
      <c r="C757" s="8" t="n">
        <f aca="false">+[3]data1rev!A756</f>
        <v>21687.04</v>
      </c>
      <c r="D757" s="8" t="n">
        <f aca="false">+[3]data1rev!B756</f>
        <v>15575.226</v>
      </c>
      <c r="E757" s="8" t="n">
        <f aca="false">+[3]data1rev!C756</f>
        <v>13222.39</v>
      </c>
      <c r="F757" s="8" t="n">
        <f aca="false">+[3]data1rev!D756</f>
        <v>13061.89</v>
      </c>
      <c r="G757" s="8" t="n">
        <f aca="false">+[3]data1rev!E756</f>
        <v>13061.89</v>
      </c>
      <c r="H757" s="8" t="n">
        <f aca="false">+[3]data1rev!F756</f>
        <v>10821.156</v>
      </c>
      <c r="I757" s="8" t="n">
        <f aca="false">+[3]data1rev!G756</f>
        <v>10791.59</v>
      </c>
      <c r="J757" s="8" t="n">
        <f aca="false">+[3]data1rev!H756</f>
        <v>10791.59</v>
      </c>
      <c r="K757" s="8" t="n">
        <f aca="false">+[3]data1rev!I756</f>
        <v>10791.59</v>
      </c>
      <c r="L757" s="8" t="n">
        <f aca="false">+[3]data1rev!J756</f>
        <v>10821.156</v>
      </c>
      <c r="M757" s="8" t="n">
        <f aca="false">+[3]data1rev!K756</f>
        <v>10791.59</v>
      </c>
      <c r="N757" s="8" t="n">
        <f aca="false">+[3]data1rev!L756</f>
        <v>10791.59</v>
      </c>
      <c r="O757" s="8" t="n">
        <f aca="false">+[3]data1rev!M756</f>
        <v>10275.62</v>
      </c>
      <c r="P757" s="8" t="n">
        <f aca="false">+[3]data1rev!N756</f>
        <v>10129.416</v>
      </c>
      <c r="Q757" s="8" t="n">
        <f aca="false">+[3]data1rev!O756</f>
        <v>10101.74</v>
      </c>
      <c r="R757" s="8" t="n">
        <f aca="false">+[3]data1rev!P756</f>
        <v>0</v>
      </c>
      <c r="S757" s="8" t="n">
        <f aca="false">+[3]data1rev!Q756</f>
        <v>0</v>
      </c>
      <c r="T757" s="8" t="n">
        <f aca="false">+[3]data1rev!R756</f>
        <v>0</v>
      </c>
      <c r="U757" s="8" t="n">
        <f aca="false">+[3]data1rev!S756</f>
        <v>0</v>
      </c>
      <c r="V757" s="8" t="n">
        <f aca="false">+[3]data1rev!T756</f>
        <v>0</v>
      </c>
      <c r="W757" s="8" t="n">
        <f aca="false">+[3]data1rev!U756</f>
        <v>0</v>
      </c>
      <c r="X757" s="8" t="n">
        <f aca="false">+[3]data1rev!V756</f>
        <v>0</v>
      </c>
      <c r="Y757" s="8" t="n">
        <f aca="false">+[3]data1rev!W756</f>
        <v>0</v>
      </c>
      <c r="Z757" s="8" t="n">
        <f aca="false">+[3]data1rev!X756</f>
        <v>0</v>
      </c>
      <c r="AA757" s="8" t="n">
        <f aca="false">+[3]data1rev!Y756</f>
        <v>0</v>
      </c>
      <c r="AB757" s="9"/>
      <c r="AC757" s="9"/>
      <c r="AD757" s="9"/>
      <c r="AE757" s="9"/>
      <c r="AF757" s="9"/>
      <c r="AG757" s="9"/>
      <c r="AH757" s="9"/>
      <c r="AI757" s="9"/>
      <c r="AJ757" s="9"/>
      <c r="AK757" s="1"/>
      <c r="AL757" s="1" t="e">
        <f aca="false">SUMPRODUCT(B757:AJ757,PVCapPrice)</f>
        <v>#DIV/0!</v>
      </c>
      <c r="AM757" s="1"/>
      <c r="AN757" s="1"/>
      <c r="AO757" s="1"/>
      <c r="AP757" s="1"/>
      <c r="AQ757" s="1"/>
    </row>
    <row r="758" customFormat="false" ht="11.25" hidden="false" customHeight="false" outlineLevel="0" collapsed="false">
      <c r="A758" s="1" t="n">
        <v>756</v>
      </c>
      <c r="B758" s="16"/>
      <c r="C758" s="8" t="n">
        <f aca="false">+[3]data1rev!A757</f>
        <v>21687.04</v>
      </c>
      <c r="D758" s="8" t="n">
        <f aca="false">+[3]data1rev!B757</f>
        <v>15575.226</v>
      </c>
      <c r="E758" s="8" t="n">
        <f aca="false">+[3]data1rev!C757</f>
        <v>13222.39</v>
      </c>
      <c r="F758" s="8" t="n">
        <f aca="false">+[3]data1rev!D757</f>
        <v>13061.89</v>
      </c>
      <c r="G758" s="8" t="n">
        <f aca="false">+[3]data1rev!E757</f>
        <v>13061.89</v>
      </c>
      <c r="H758" s="8" t="n">
        <f aca="false">+[3]data1rev!F757</f>
        <v>10821.156</v>
      </c>
      <c r="I758" s="8" t="n">
        <f aca="false">+[3]data1rev!G757</f>
        <v>10791.59</v>
      </c>
      <c r="J758" s="8" t="n">
        <f aca="false">+[3]data1rev!H757</f>
        <v>10791.59</v>
      </c>
      <c r="K758" s="8" t="n">
        <f aca="false">+[3]data1rev!I757</f>
        <v>10791.59</v>
      </c>
      <c r="L758" s="8" t="n">
        <f aca="false">+[3]data1rev!J757</f>
        <v>10821.156</v>
      </c>
      <c r="M758" s="8" t="n">
        <f aca="false">+[3]data1rev!K757</f>
        <v>10791.59</v>
      </c>
      <c r="N758" s="8" t="n">
        <f aca="false">+[3]data1rev!L757</f>
        <v>10791.59</v>
      </c>
      <c r="O758" s="8" t="n">
        <f aca="false">+[3]data1rev!M757</f>
        <v>10275.62</v>
      </c>
      <c r="P758" s="8" t="n">
        <f aca="false">+[3]data1rev!N757</f>
        <v>10129.416</v>
      </c>
      <c r="Q758" s="8" t="n">
        <f aca="false">+[3]data1rev!O757</f>
        <v>10101.74</v>
      </c>
      <c r="R758" s="8" t="n">
        <f aca="false">+[3]data1rev!P757</f>
        <v>0</v>
      </c>
      <c r="S758" s="8" t="n">
        <f aca="false">+[3]data1rev!Q757</f>
        <v>0</v>
      </c>
      <c r="T758" s="8" t="n">
        <f aca="false">+[3]data1rev!R757</f>
        <v>0</v>
      </c>
      <c r="U758" s="8" t="n">
        <f aca="false">+[3]data1rev!S757</f>
        <v>0</v>
      </c>
      <c r="V758" s="8" t="n">
        <f aca="false">+[3]data1rev!T757</f>
        <v>0</v>
      </c>
      <c r="W758" s="8" t="n">
        <f aca="false">+[3]data1rev!U757</f>
        <v>0</v>
      </c>
      <c r="X758" s="8" t="n">
        <f aca="false">+[3]data1rev!V757</f>
        <v>0</v>
      </c>
      <c r="Y758" s="8" t="n">
        <f aca="false">+[3]data1rev!W757</f>
        <v>0</v>
      </c>
      <c r="Z758" s="8" t="n">
        <f aca="false">+[3]data1rev!X757</f>
        <v>0</v>
      </c>
      <c r="AA758" s="8" t="n">
        <f aca="false">+[3]data1rev!Y757</f>
        <v>0</v>
      </c>
      <c r="AB758" s="9"/>
      <c r="AC758" s="9"/>
      <c r="AD758" s="9"/>
      <c r="AE758" s="9"/>
      <c r="AF758" s="9"/>
      <c r="AG758" s="9"/>
      <c r="AH758" s="9"/>
      <c r="AI758" s="9"/>
      <c r="AJ758" s="9"/>
      <c r="AK758" s="1"/>
      <c r="AL758" s="1" t="e">
        <f aca="false">SUMPRODUCT(B758:AJ758,PVCapPrice)</f>
        <v>#DIV/0!</v>
      </c>
      <c r="AM758" s="1"/>
      <c r="AN758" s="1"/>
      <c r="AO758" s="1"/>
      <c r="AP758" s="1"/>
      <c r="AQ758" s="1"/>
    </row>
    <row r="759" customFormat="false" ht="11.25" hidden="false" customHeight="false" outlineLevel="0" collapsed="false">
      <c r="A759" s="1" t="n">
        <v>757</v>
      </c>
      <c r="B759" s="16"/>
      <c r="C759" s="8" t="n">
        <f aca="false">+[3]data1rev!A758</f>
        <v>21687.04</v>
      </c>
      <c r="D759" s="8" t="n">
        <f aca="false">+[3]data1rev!B758</f>
        <v>15575.226</v>
      </c>
      <c r="E759" s="8" t="n">
        <f aca="false">+[3]data1rev!C758</f>
        <v>13222.39</v>
      </c>
      <c r="F759" s="8" t="n">
        <f aca="false">+[3]data1rev!D758</f>
        <v>13061.89</v>
      </c>
      <c r="G759" s="8" t="n">
        <f aca="false">+[3]data1rev!E758</f>
        <v>13061.89</v>
      </c>
      <c r="H759" s="8" t="n">
        <f aca="false">+[3]data1rev!F758</f>
        <v>10821.156</v>
      </c>
      <c r="I759" s="8" t="n">
        <f aca="false">+[3]data1rev!G758</f>
        <v>10791.59</v>
      </c>
      <c r="J759" s="8" t="n">
        <f aca="false">+[3]data1rev!H758</f>
        <v>10791.59</v>
      </c>
      <c r="K759" s="8" t="n">
        <f aca="false">+[3]data1rev!I758</f>
        <v>10791.59</v>
      </c>
      <c r="L759" s="8" t="n">
        <f aca="false">+[3]data1rev!J758</f>
        <v>10821.156</v>
      </c>
      <c r="M759" s="8" t="n">
        <f aca="false">+[3]data1rev!K758</f>
        <v>10791.59</v>
      </c>
      <c r="N759" s="8" t="n">
        <f aca="false">+[3]data1rev!L758</f>
        <v>10791.59</v>
      </c>
      <c r="O759" s="8" t="n">
        <f aca="false">+[3]data1rev!M758</f>
        <v>10275.62</v>
      </c>
      <c r="P759" s="8" t="n">
        <f aca="false">+[3]data1rev!N758</f>
        <v>10129.416</v>
      </c>
      <c r="Q759" s="8" t="n">
        <f aca="false">+[3]data1rev!O758</f>
        <v>10101.74</v>
      </c>
      <c r="R759" s="8" t="n">
        <f aca="false">+[3]data1rev!P758</f>
        <v>0</v>
      </c>
      <c r="S759" s="8" t="n">
        <f aca="false">+[3]data1rev!Q758</f>
        <v>0</v>
      </c>
      <c r="T759" s="8" t="n">
        <f aca="false">+[3]data1rev!R758</f>
        <v>0</v>
      </c>
      <c r="U759" s="8" t="n">
        <f aca="false">+[3]data1rev!S758</f>
        <v>0</v>
      </c>
      <c r="V759" s="8" t="n">
        <f aca="false">+[3]data1rev!T758</f>
        <v>0</v>
      </c>
      <c r="W759" s="8" t="n">
        <f aca="false">+[3]data1rev!U758</f>
        <v>0</v>
      </c>
      <c r="X759" s="8" t="n">
        <f aca="false">+[3]data1rev!V758</f>
        <v>0</v>
      </c>
      <c r="Y759" s="8" t="n">
        <f aca="false">+[3]data1rev!W758</f>
        <v>0</v>
      </c>
      <c r="Z759" s="8" t="n">
        <f aca="false">+[3]data1rev!X758</f>
        <v>0</v>
      </c>
      <c r="AA759" s="8" t="n">
        <f aca="false">+[3]data1rev!Y758</f>
        <v>0</v>
      </c>
      <c r="AB759" s="9"/>
      <c r="AC759" s="9"/>
      <c r="AD759" s="9"/>
      <c r="AE759" s="9"/>
      <c r="AF759" s="9"/>
      <c r="AG759" s="9"/>
      <c r="AH759" s="9"/>
      <c r="AI759" s="9"/>
      <c r="AJ759" s="9"/>
      <c r="AK759" s="1"/>
      <c r="AL759" s="1" t="e">
        <f aca="false">SUMPRODUCT(B759:AJ759,PVCapPrice)</f>
        <v>#DIV/0!</v>
      </c>
      <c r="AM759" s="1"/>
      <c r="AN759" s="1"/>
      <c r="AO759" s="1"/>
      <c r="AP759" s="1"/>
      <c r="AQ759" s="1"/>
    </row>
    <row r="760" customFormat="false" ht="11.25" hidden="false" customHeight="false" outlineLevel="0" collapsed="false">
      <c r="A760" s="1" t="n">
        <v>758</v>
      </c>
      <c r="B760" s="16"/>
      <c r="C760" s="8" t="n">
        <f aca="false">+[3]data1rev!A759</f>
        <v>21687.04</v>
      </c>
      <c r="D760" s="8" t="n">
        <f aca="false">+[3]data1rev!B759</f>
        <v>15575.226</v>
      </c>
      <c r="E760" s="8" t="n">
        <f aca="false">+[3]data1rev!C759</f>
        <v>13222.39</v>
      </c>
      <c r="F760" s="8" t="n">
        <f aca="false">+[3]data1rev!D759</f>
        <v>13061.89</v>
      </c>
      <c r="G760" s="8" t="n">
        <f aca="false">+[3]data1rev!E759</f>
        <v>13061.89</v>
      </c>
      <c r="H760" s="8" t="n">
        <f aca="false">+[3]data1rev!F759</f>
        <v>10821.156</v>
      </c>
      <c r="I760" s="8" t="n">
        <f aca="false">+[3]data1rev!G759</f>
        <v>10791.59</v>
      </c>
      <c r="J760" s="8" t="n">
        <f aca="false">+[3]data1rev!H759</f>
        <v>10791.59</v>
      </c>
      <c r="K760" s="8" t="n">
        <f aca="false">+[3]data1rev!I759</f>
        <v>10791.59</v>
      </c>
      <c r="L760" s="8" t="n">
        <f aca="false">+[3]data1rev!J759</f>
        <v>10821.156</v>
      </c>
      <c r="M760" s="8" t="n">
        <f aca="false">+[3]data1rev!K759</f>
        <v>10791.59</v>
      </c>
      <c r="N760" s="8" t="n">
        <f aca="false">+[3]data1rev!L759</f>
        <v>10791.59</v>
      </c>
      <c r="O760" s="8" t="n">
        <f aca="false">+[3]data1rev!M759</f>
        <v>10275.62</v>
      </c>
      <c r="P760" s="8" t="n">
        <f aca="false">+[3]data1rev!N759</f>
        <v>10129.416</v>
      </c>
      <c r="Q760" s="8" t="n">
        <f aca="false">+[3]data1rev!O759</f>
        <v>10101.74</v>
      </c>
      <c r="R760" s="8" t="n">
        <f aca="false">+[3]data1rev!P759</f>
        <v>0</v>
      </c>
      <c r="S760" s="8" t="n">
        <f aca="false">+[3]data1rev!Q759</f>
        <v>0</v>
      </c>
      <c r="T760" s="8" t="n">
        <f aca="false">+[3]data1rev!R759</f>
        <v>0</v>
      </c>
      <c r="U760" s="8" t="n">
        <f aca="false">+[3]data1rev!S759</f>
        <v>0</v>
      </c>
      <c r="V760" s="8" t="n">
        <f aca="false">+[3]data1rev!T759</f>
        <v>0</v>
      </c>
      <c r="W760" s="8" t="n">
        <f aca="false">+[3]data1rev!U759</f>
        <v>0</v>
      </c>
      <c r="X760" s="8" t="n">
        <f aca="false">+[3]data1rev!V759</f>
        <v>0</v>
      </c>
      <c r="Y760" s="8" t="n">
        <f aca="false">+[3]data1rev!W759</f>
        <v>0</v>
      </c>
      <c r="Z760" s="8" t="n">
        <f aca="false">+[3]data1rev!X759</f>
        <v>0</v>
      </c>
      <c r="AA760" s="8" t="n">
        <f aca="false">+[3]data1rev!Y759</f>
        <v>0</v>
      </c>
      <c r="AB760" s="9"/>
      <c r="AC760" s="9"/>
      <c r="AD760" s="9"/>
      <c r="AE760" s="9"/>
      <c r="AF760" s="9"/>
      <c r="AG760" s="9"/>
      <c r="AH760" s="9"/>
      <c r="AI760" s="9"/>
      <c r="AJ760" s="9"/>
      <c r="AK760" s="1"/>
      <c r="AL760" s="1" t="e">
        <f aca="false">SUMPRODUCT(B760:AJ760,PVCapPrice)</f>
        <v>#DIV/0!</v>
      </c>
      <c r="AM760" s="1"/>
      <c r="AN760" s="1"/>
      <c r="AO760" s="1"/>
      <c r="AP760" s="1"/>
      <c r="AQ760" s="1"/>
    </row>
    <row r="761" customFormat="false" ht="11.25" hidden="false" customHeight="false" outlineLevel="0" collapsed="false">
      <c r="A761" s="1" t="n">
        <v>759</v>
      </c>
      <c r="B761" s="16"/>
      <c r="C761" s="8" t="n">
        <f aca="false">+[3]data1rev!A760</f>
        <v>21687.04</v>
      </c>
      <c r="D761" s="8" t="n">
        <f aca="false">+[3]data1rev!B760</f>
        <v>15575.226</v>
      </c>
      <c r="E761" s="8" t="n">
        <f aca="false">+[3]data1rev!C760</f>
        <v>13222.39</v>
      </c>
      <c r="F761" s="8" t="n">
        <f aca="false">+[3]data1rev!D760</f>
        <v>13061.89</v>
      </c>
      <c r="G761" s="8" t="n">
        <f aca="false">+[3]data1rev!E760</f>
        <v>13061.89</v>
      </c>
      <c r="H761" s="8" t="n">
        <f aca="false">+[3]data1rev!F760</f>
        <v>10821.156</v>
      </c>
      <c r="I761" s="8" t="n">
        <f aca="false">+[3]data1rev!G760</f>
        <v>10791.59</v>
      </c>
      <c r="J761" s="8" t="n">
        <f aca="false">+[3]data1rev!H760</f>
        <v>10791.59</v>
      </c>
      <c r="K761" s="8" t="n">
        <f aca="false">+[3]data1rev!I760</f>
        <v>10791.59</v>
      </c>
      <c r="L761" s="8" t="n">
        <f aca="false">+[3]data1rev!J760</f>
        <v>10821.156</v>
      </c>
      <c r="M761" s="8" t="n">
        <f aca="false">+[3]data1rev!K760</f>
        <v>10791.59</v>
      </c>
      <c r="N761" s="8" t="n">
        <f aca="false">+[3]data1rev!L760</f>
        <v>10791.59</v>
      </c>
      <c r="O761" s="8" t="n">
        <f aca="false">+[3]data1rev!M760</f>
        <v>10275.62</v>
      </c>
      <c r="P761" s="8" t="n">
        <f aca="false">+[3]data1rev!N760</f>
        <v>10129.416</v>
      </c>
      <c r="Q761" s="8" t="n">
        <f aca="false">+[3]data1rev!O760</f>
        <v>10101.74</v>
      </c>
      <c r="R761" s="8" t="n">
        <f aca="false">+[3]data1rev!P760</f>
        <v>0</v>
      </c>
      <c r="S761" s="8" t="n">
        <f aca="false">+[3]data1rev!Q760</f>
        <v>0</v>
      </c>
      <c r="T761" s="8" t="n">
        <f aca="false">+[3]data1rev!R760</f>
        <v>0</v>
      </c>
      <c r="U761" s="8" t="n">
        <f aca="false">+[3]data1rev!S760</f>
        <v>0</v>
      </c>
      <c r="V761" s="8" t="n">
        <f aca="false">+[3]data1rev!T760</f>
        <v>0</v>
      </c>
      <c r="W761" s="8" t="n">
        <f aca="false">+[3]data1rev!U760</f>
        <v>0</v>
      </c>
      <c r="X761" s="8" t="n">
        <f aca="false">+[3]data1rev!V760</f>
        <v>0</v>
      </c>
      <c r="Y761" s="8" t="n">
        <f aca="false">+[3]data1rev!W760</f>
        <v>0</v>
      </c>
      <c r="Z761" s="8" t="n">
        <f aca="false">+[3]data1rev!X760</f>
        <v>0</v>
      </c>
      <c r="AA761" s="8" t="n">
        <f aca="false">+[3]data1rev!Y760</f>
        <v>0</v>
      </c>
      <c r="AB761" s="9"/>
      <c r="AC761" s="9"/>
      <c r="AD761" s="9"/>
      <c r="AE761" s="9"/>
      <c r="AF761" s="9"/>
      <c r="AG761" s="9"/>
      <c r="AH761" s="9"/>
      <c r="AI761" s="9"/>
      <c r="AJ761" s="9"/>
      <c r="AK761" s="1"/>
      <c r="AL761" s="1" t="e">
        <f aca="false">SUMPRODUCT(B761:AJ761,PVCapPrice)</f>
        <v>#DIV/0!</v>
      </c>
      <c r="AM761" s="1"/>
      <c r="AN761" s="1"/>
      <c r="AO761" s="1"/>
      <c r="AP761" s="1"/>
      <c r="AQ761" s="1"/>
    </row>
    <row r="762" customFormat="false" ht="11.25" hidden="false" customHeight="false" outlineLevel="0" collapsed="false">
      <c r="A762" s="1" t="n">
        <v>760</v>
      </c>
      <c r="B762" s="16"/>
      <c r="C762" s="8" t="n">
        <f aca="false">+[3]data1rev!A761</f>
        <v>21687.04</v>
      </c>
      <c r="D762" s="8" t="n">
        <f aca="false">+[3]data1rev!B761</f>
        <v>15575.226</v>
      </c>
      <c r="E762" s="8" t="n">
        <f aca="false">+[3]data1rev!C761</f>
        <v>13222.39</v>
      </c>
      <c r="F762" s="8" t="n">
        <f aca="false">+[3]data1rev!D761</f>
        <v>13061.89</v>
      </c>
      <c r="G762" s="8" t="n">
        <f aca="false">+[3]data1rev!E761</f>
        <v>13061.89</v>
      </c>
      <c r="H762" s="8" t="n">
        <f aca="false">+[3]data1rev!F761</f>
        <v>10821.156</v>
      </c>
      <c r="I762" s="8" t="n">
        <f aca="false">+[3]data1rev!G761</f>
        <v>10791.59</v>
      </c>
      <c r="J762" s="8" t="n">
        <f aca="false">+[3]data1rev!H761</f>
        <v>10791.59</v>
      </c>
      <c r="K762" s="8" t="n">
        <f aca="false">+[3]data1rev!I761</f>
        <v>10791.59</v>
      </c>
      <c r="L762" s="8" t="n">
        <f aca="false">+[3]data1rev!J761</f>
        <v>10821.156</v>
      </c>
      <c r="M762" s="8" t="n">
        <f aca="false">+[3]data1rev!K761</f>
        <v>10791.59</v>
      </c>
      <c r="N762" s="8" t="n">
        <f aca="false">+[3]data1rev!L761</f>
        <v>10791.59</v>
      </c>
      <c r="O762" s="8" t="n">
        <f aca="false">+[3]data1rev!M761</f>
        <v>10275.62</v>
      </c>
      <c r="P762" s="8" t="n">
        <f aca="false">+[3]data1rev!N761</f>
        <v>10129.416</v>
      </c>
      <c r="Q762" s="8" t="n">
        <f aca="false">+[3]data1rev!O761</f>
        <v>10101.74</v>
      </c>
      <c r="R762" s="8" t="n">
        <f aca="false">+[3]data1rev!P761</f>
        <v>0</v>
      </c>
      <c r="S762" s="8" t="n">
        <f aca="false">+[3]data1rev!Q761</f>
        <v>0</v>
      </c>
      <c r="T762" s="8" t="n">
        <f aca="false">+[3]data1rev!R761</f>
        <v>0</v>
      </c>
      <c r="U762" s="8" t="n">
        <f aca="false">+[3]data1rev!S761</f>
        <v>0</v>
      </c>
      <c r="V762" s="8" t="n">
        <f aca="false">+[3]data1rev!T761</f>
        <v>0</v>
      </c>
      <c r="W762" s="8" t="n">
        <f aca="false">+[3]data1rev!U761</f>
        <v>0</v>
      </c>
      <c r="X762" s="8" t="n">
        <f aca="false">+[3]data1rev!V761</f>
        <v>0</v>
      </c>
      <c r="Y762" s="8" t="n">
        <f aca="false">+[3]data1rev!W761</f>
        <v>0</v>
      </c>
      <c r="Z762" s="8" t="n">
        <f aca="false">+[3]data1rev!X761</f>
        <v>0</v>
      </c>
      <c r="AA762" s="8" t="n">
        <f aca="false">+[3]data1rev!Y761</f>
        <v>0</v>
      </c>
      <c r="AB762" s="9"/>
      <c r="AC762" s="9"/>
      <c r="AD762" s="9"/>
      <c r="AE762" s="9"/>
      <c r="AF762" s="9"/>
      <c r="AG762" s="9"/>
      <c r="AH762" s="9"/>
      <c r="AI762" s="9"/>
      <c r="AJ762" s="9"/>
      <c r="AK762" s="1"/>
      <c r="AL762" s="1" t="e">
        <f aca="false">SUMPRODUCT(B762:AJ762,PVCapPrice)</f>
        <v>#DIV/0!</v>
      </c>
      <c r="AM762" s="1"/>
      <c r="AN762" s="1"/>
      <c r="AO762" s="1"/>
      <c r="AP762" s="1"/>
      <c r="AQ762" s="1"/>
    </row>
    <row r="763" customFormat="false" ht="11.25" hidden="false" customHeight="false" outlineLevel="0" collapsed="false">
      <c r="A763" s="1" t="n">
        <v>761</v>
      </c>
      <c r="B763" s="16"/>
      <c r="C763" s="8" t="n">
        <f aca="false">+[3]data1rev!A762</f>
        <v>21687.04</v>
      </c>
      <c r="D763" s="8" t="n">
        <f aca="false">+[3]data1rev!B762</f>
        <v>15575.226</v>
      </c>
      <c r="E763" s="8" t="n">
        <f aca="false">+[3]data1rev!C762</f>
        <v>13222.39</v>
      </c>
      <c r="F763" s="8" t="n">
        <f aca="false">+[3]data1rev!D762</f>
        <v>13061.89</v>
      </c>
      <c r="G763" s="8" t="n">
        <f aca="false">+[3]data1rev!E762</f>
        <v>13061.89</v>
      </c>
      <c r="H763" s="8" t="n">
        <f aca="false">+[3]data1rev!F762</f>
        <v>10821.156</v>
      </c>
      <c r="I763" s="8" t="n">
        <f aca="false">+[3]data1rev!G762</f>
        <v>10791.59</v>
      </c>
      <c r="J763" s="8" t="n">
        <f aca="false">+[3]data1rev!H762</f>
        <v>10791.59</v>
      </c>
      <c r="K763" s="8" t="n">
        <f aca="false">+[3]data1rev!I762</f>
        <v>10791.59</v>
      </c>
      <c r="L763" s="8" t="n">
        <f aca="false">+[3]data1rev!J762</f>
        <v>10821.156</v>
      </c>
      <c r="M763" s="8" t="n">
        <f aca="false">+[3]data1rev!K762</f>
        <v>10791.59</v>
      </c>
      <c r="N763" s="8" t="n">
        <f aca="false">+[3]data1rev!L762</f>
        <v>10791.59</v>
      </c>
      <c r="O763" s="8" t="n">
        <f aca="false">+[3]data1rev!M762</f>
        <v>10275.62</v>
      </c>
      <c r="P763" s="8" t="n">
        <f aca="false">+[3]data1rev!N762</f>
        <v>10129.416</v>
      </c>
      <c r="Q763" s="8" t="n">
        <f aca="false">+[3]data1rev!O762</f>
        <v>10101.74</v>
      </c>
      <c r="R763" s="8" t="n">
        <f aca="false">+[3]data1rev!P762</f>
        <v>0</v>
      </c>
      <c r="S763" s="8" t="n">
        <f aca="false">+[3]data1rev!Q762</f>
        <v>0</v>
      </c>
      <c r="T763" s="8" t="n">
        <f aca="false">+[3]data1rev!R762</f>
        <v>0</v>
      </c>
      <c r="U763" s="8" t="n">
        <f aca="false">+[3]data1rev!S762</f>
        <v>0</v>
      </c>
      <c r="V763" s="8" t="n">
        <f aca="false">+[3]data1rev!T762</f>
        <v>0</v>
      </c>
      <c r="W763" s="8" t="n">
        <f aca="false">+[3]data1rev!U762</f>
        <v>0</v>
      </c>
      <c r="X763" s="8" t="n">
        <f aca="false">+[3]data1rev!V762</f>
        <v>0</v>
      </c>
      <c r="Y763" s="8" t="n">
        <f aca="false">+[3]data1rev!W762</f>
        <v>0</v>
      </c>
      <c r="Z763" s="8" t="n">
        <f aca="false">+[3]data1rev!X762</f>
        <v>0</v>
      </c>
      <c r="AA763" s="8" t="n">
        <f aca="false">+[3]data1rev!Y762</f>
        <v>0</v>
      </c>
      <c r="AB763" s="9"/>
      <c r="AC763" s="9"/>
      <c r="AD763" s="9"/>
      <c r="AE763" s="9"/>
      <c r="AF763" s="9"/>
      <c r="AG763" s="9"/>
      <c r="AH763" s="9"/>
      <c r="AI763" s="9"/>
      <c r="AJ763" s="9"/>
      <c r="AK763" s="1"/>
      <c r="AL763" s="1" t="e">
        <f aca="false">SUMPRODUCT(B763:AJ763,PVCapPrice)</f>
        <v>#DIV/0!</v>
      </c>
      <c r="AM763" s="1"/>
      <c r="AN763" s="1"/>
      <c r="AO763" s="1"/>
      <c r="AP763" s="1"/>
      <c r="AQ763" s="1"/>
    </row>
    <row r="764" customFormat="false" ht="11.25" hidden="false" customHeight="false" outlineLevel="0" collapsed="false">
      <c r="A764" s="1" t="n">
        <v>762</v>
      </c>
      <c r="B764" s="16"/>
      <c r="C764" s="8" t="n">
        <f aca="false">+[3]data1rev!A763</f>
        <v>21687.04</v>
      </c>
      <c r="D764" s="8" t="n">
        <f aca="false">+[3]data1rev!B763</f>
        <v>15575.226</v>
      </c>
      <c r="E764" s="8" t="n">
        <f aca="false">+[3]data1rev!C763</f>
        <v>13222.39</v>
      </c>
      <c r="F764" s="8" t="n">
        <f aca="false">+[3]data1rev!D763</f>
        <v>13061.89</v>
      </c>
      <c r="G764" s="8" t="n">
        <f aca="false">+[3]data1rev!E763</f>
        <v>13061.89</v>
      </c>
      <c r="H764" s="8" t="n">
        <f aca="false">+[3]data1rev!F763</f>
        <v>10821.156</v>
      </c>
      <c r="I764" s="8" t="n">
        <f aca="false">+[3]data1rev!G763</f>
        <v>10791.59</v>
      </c>
      <c r="J764" s="8" t="n">
        <f aca="false">+[3]data1rev!H763</f>
        <v>10791.59</v>
      </c>
      <c r="K764" s="8" t="n">
        <f aca="false">+[3]data1rev!I763</f>
        <v>10791.59</v>
      </c>
      <c r="L764" s="8" t="n">
        <f aca="false">+[3]data1rev!J763</f>
        <v>10821.156</v>
      </c>
      <c r="M764" s="8" t="n">
        <f aca="false">+[3]data1rev!K763</f>
        <v>10791.59</v>
      </c>
      <c r="N764" s="8" t="n">
        <f aca="false">+[3]data1rev!L763</f>
        <v>10791.59</v>
      </c>
      <c r="O764" s="8" t="n">
        <f aca="false">+[3]data1rev!M763</f>
        <v>10275.62</v>
      </c>
      <c r="P764" s="8" t="n">
        <f aca="false">+[3]data1rev!N763</f>
        <v>10129.416</v>
      </c>
      <c r="Q764" s="8" t="n">
        <f aca="false">+[3]data1rev!O763</f>
        <v>10101.74</v>
      </c>
      <c r="R764" s="8" t="n">
        <f aca="false">+[3]data1rev!P763</f>
        <v>0</v>
      </c>
      <c r="S764" s="8" t="n">
        <f aca="false">+[3]data1rev!Q763</f>
        <v>0</v>
      </c>
      <c r="T764" s="8" t="n">
        <f aca="false">+[3]data1rev!R763</f>
        <v>0</v>
      </c>
      <c r="U764" s="8" t="n">
        <f aca="false">+[3]data1rev!S763</f>
        <v>0</v>
      </c>
      <c r="V764" s="8" t="n">
        <f aca="false">+[3]data1rev!T763</f>
        <v>0</v>
      </c>
      <c r="W764" s="8" t="n">
        <f aca="false">+[3]data1rev!U763</f>
        <v>0</v>
      </c>
      <c r="X764" s="8" t="n">
        <f aca="false">+[3]data1rev!V763</f>
        <v>0</v>
      </c>
      <c r="Y764" s="8" t="n">
        <f aca="false">+[3]data1rev!W763</f>
        <v>0</v>
      </c>
      <c r="Z764" s="8" t="n">
        <f aca="false">+[3]data1rev!X763</f>
        <v>0</v>
      </c>
      <c r="AA764" s="8" t="n">
        <f aca="false">+[3]data1rev!Y763</f>
        <v>0</v>
      </c>
      <c r="AB764" s="9"/>
      <c r="AC764" s="9"/>
      <c r="AD764" s="9"/>
      <c r="AE764" s="9"/>
      <c r="AF764" s="9"/>
      <c r="AG764" s="9"/>
      <c r="AH764" s="9"/>
      <c r="AI764" s="9"/>
      <c r="AJ764" s="9"/>
      <c r="AK764" s="1"/>
      <c r="AL764" s="1" t="e">
        <f aca="false">SUMPRODUCT(B764:AJ764,PVCapPrice)</f>
        <v>#DIV/0!</v>
      </c>
      <c r="AM764" s="1"/>
      <c r="AN764" s="1"/>
      <c r="AO764" s="1"/>
      <c r="AP764" s="1"/>
      <c r="AQ764" s="1"/>
    </row>
    <row r="765" customFormat="false" ht="11.25" hidden="false" customHeight="false" outlineLevel="0" collapsed="false">
      <c r="A765" s="1" t="n">
        <v>763</v>
      </c>
      <c r="B765" s="16"/>
      <c r="C765" s="8" t="n">
        <f aca="false">+[3]data1rev!A764</f>
        <v>21687.04</v>
      </c>
      <c r="D765" s="8" t="n">
        <f aca="false">+[3]data1rev!B764</f>
        <v>15575.226</v>
      </c>
      <c r="E765" s="8" t="n">
        <f aca="false">+[3]data1rev!C764</f>
        <v>13222.39</v>
      </c>
      <c r="F765" s="8" t="n">
        <f aca="false">+[3]data1rev!D764</f>
        <v>13061.89</v>
      </c>
      <c r="G765" s="8" t="n">
        <f aca="false">+[3]data1rev!E764</f>
        <v>13061.89</v>
      </c>
      <c r="H765" s="8" t="n">
        <f aca="false">+[3]data1rev!F764</f>
        <v>10821.156</v>
      </c>
      <c r="I765" s="8" t="n">
        <f aca="false">+[3]data1rev!G764</f>
        <v>10791.59</v>
      </c>
      <c r="J765" s="8" t="n">
        <f aca="false">+[3]data1rev!H764</f>
        <v>10791.59</v>
      </c>
      <c r="K765" s="8" t="n">
        <f aca="false">+[3]data1rev!I764</f>
        <v>10791.59</v>
      </c>
      <c r="L765" s="8" t="n">
        <f aca="false">+[3]data1rev!J764</f>
        <v>10821.156</v>
      </c>
      <c r="M765" s="8" t="n">
        <f aca="false">+[3]data1rev!K764</f>
        <v>10791.59</v>
      </c>
      <c r="N765" s="8" t="n">
        <f aca="false">+[3]data1rev!L764</f>
        <v>10791.59</v>
      </c>
      <c r="O765" s="8" t="n">
        <f aca="false">+[3]data1rev!M764</f>
        <v>10275.62</v>
      </c>
      <c r="P765" s="8" t="n">
        <f aca="false">+[3]data1rev!N764</f>
        <v>10129.416</v>
      </c>
      <c r="Q765" s="8" t="n">
        <f aca="false">+[3]data1rev!O764</f>
        <v>10101.74</v>
      </c>
      <c r="R765" s="8" t="n">
        <f aca="false">+[3]data1rev!P764</f>
        <v>0</v>
      </c>
      <c r="S765" s="8" t="n">
        <f aca="false">+[3]data1rev!Q764</f>
        <v>0</v>
      </c>
      <c r="T765" s="8" t="n">
        <f aca="false">+[3]data1rev!R764</f>
        <v>0</v>
      </c>
      <c r="U765" s="8" t="n">
        <f aca="false">+[3]data1rev!S764</f>
        <v>0</v>
      </c>
      <c r="V765" s="8" t="n">
        <f aca="false">+[3]data1rev!T764</f>
        <v>0</v>
      </c>
      <c r="W765" s="8" t="n">
        <f aca="false">+[3]data1rev!U764</f>
        <v>0</v>
      </c>
      <c r="X765" s="8" t="n">
        <f aca="false">+[3]data1rev!V764</f>
        <v>0</v>
      </c>
      <c r="Y765" s="8" t="n">
        <f aca="false">+[3]data1rev!W764</f>
        <v>0</v>
      </c>
      <c r="Z765" s="8" t="n">
        <f aca="false">+[3]data1rev!X764</f>
        <v>0</v>
      </c>
      <c r="AA765" s="8" t="n">
        <f aca="false">+[3]data1rev!Y764</f>
        <v>0</v>
      </c>
      <c r="AB765" s="9"/>
      <c r="AC765" s="9"/>
      <c r="AD765" s="9"/>
      <c r="AE765" s="9"/>
      <c r="AF765" s="9"/>
      <c r="AG765" s="9"/>
      <c r="AH765" s="9"/>
      <c r="AI765" s="9"/>
      <c r="AJ765" s="9"/>
      <c r="AK765" s="1"/>
      <c r="AL765" s="1" t="e">
        <f aca="false">SUMPRODUCT(B765:AJ765,PVCapPrice)</f>
        <v>#DIV/0!</v>
      </c>
      <c r="AM765" s="1"/>
      <c r="AN765" s="1"/>
      <c r="AO765" s="1"/>
      <c r="AP765" s="1"/>
      <c r="AQ765" s="1"/>
    </row>
    <row r="766" customFormat="false" ht="11.25" hidden="false" customHeight="false" outlineLevel="0" collapsed="false">
      <c r="A766" s="1" t="n">
        <v>764</v>
      </c>
      <c r="B766" s="16"/>
      <c r="C766" s="8" t="n">
        <f aca="false">+[3]data1rev!A765</f>
        <v>21687.04</v>
      </c>
      <c r="D766" s="8" t="n">
        <f aca="false">+[3]data1rev!B765</f>
        <v>15575.226</v>
      </c>
      <c r="E766" s="8" t="n">
        <f aca="false">+[3]data1rev!C765</f>
        <v>13222.39</v>
      </c>
      <c r="F766" s="8" t="n">
        <f aca="false">+[3]data1rev!D765</f>
        <v>13061.89</v>
      </c>
      <c r="G766" s="8" t="n">
        <f aca="false">+[3]data1rev!E765</f>
        <v>13061.89</v>
      </c>
      <c r="H766" s="8" t="n">
        <f aca="false">+[3]data1rev!F765</f>
        <v>10821.156</v>
      </c>
      <c r="I766" s="8" t="n">
        <f aca="false">+[3]data1rev!G765</f>
        <v>10791.59</v>
      </c>
      <c r="J766" s="8" t="n">
        <f aca="false">+[3]data1rev!H765</f>
        <v>10791.59</v>
      </c>
      <c r="K766" s="8" t="n">
        <f aca="false">+[3]data1rev!I765</f>
        <v>10791.59</v>
      </c>
      <c r="L766" s="8" t="n">
        <f aca="false">+[3]data1rev!J765</f>
        <v>10821.156</v>
      </c>
      <c r="M766" s="8" t="n">
        <f aca="false">+[3]data1rev!K765</f>
        <v>10791.59</v>
      </c>
      <c r="N766" s="8" t="n">
        <f aca="false">+[3]data1rev!L765</f>
        <v>10791.59</v>
      </c>
      <c r="O766" s="8" t="n">
        <f aca="false">+[3]data1rev!M765</f>
        <v>10275.62</v>
      </c>
      <c r="P766" s="8" t="n">
        <f aca="false">+[3]data1rev!N765</f>
        <v>10129.416</v>
      </c>
      <c r="Q766" s="8" t="n">
        <f aca="false">+[3]data1rev!O765</f>
        <v>10101.74</v>
      </c>
      <c r="R766" s="8" t="n">
        <f aca="false">+[3]data1rev!P765</f>
        <v>0</v>
      </c>
      <c r="S766" s="8" t="n">
        <f aca="false">+[3]data1rev!Q765</f>
        <v>0</v>
      </c>
      <c r="T766" s="8" t="n">
        <f aca="false">+[3]data1rev!R765</f>
        <v>0</v>
      </c>
      <c r="U766" s="8" t="n">
        <f aca="false">+[3]data1rev!S765</f>
        <v>0</v>
      </c>
      <c r="V766" s="8" t="n">
        <f aca="false">+[3]data1rev!T765</f>
        <v>0</v>
      </c>
      <c r="W766" s="8" t="n">
        <f aca="false">+[3]data1rev!U765</f>
        <v>0</v>
      </c>
      <c r="X766" s="8" t="n">
        <f aca="false">+[3]data1rev!V765</f>
        <v>0</v>
      </c>
      <c r="Y766" s="8" t="n">
        <f aca="false">+[3]data1rev!W765</f>
        <v>0</v>
      </c>
      <c r="Z766" s="8" t="n">
        <f aca="false">+[3]data1rev!X765</f>
        <v>0</v>
      </c>
      <c r="AA766" s="8" t="n">
        <f aca="false">+[3]data1rev!Y765</f>
        <v>0</v>
      </c>
      <c r="AB766" s="9"/>
      <c r="AC766" s="9"/>
      <c r="AD766" s="9"/>
      <c r="AE766" s="9"/>
      <c r="AF766" s="9"/>
      <c r="AG766" s="9"/>
      <c r="AH766" s="9"/>
      <c r="AI766" s="9"/>
      <c r="AJ766" s="9"/>
      <c r="AK766" s="1"/>
      <c r="AL766" s="1" t="e">
        <f aca="false">SUMPRODUCT(B766:AJ766,PVCapPrice)</f>
        <v>#DIV/0!</v>
      </c>
      <c r="AM766" s="1"/>
      <c r="AN766" s="1"/>
      <c r="AO766" s="1"/>
      <c r="AP766" s="1"/>
      <c r="AQ766" s="1"/>
    </row>
    <row r="767" customFormat="false" ht="11.25" hidden="false" customHeight="false" outlineLevel="0" collapsed="false">
      <c r="A767" s="1" t="n">
        <v>765</v>
      </c>
      <c r="B767" s="16"/>
      <c r="C767" s="8" t="n">
        <f aca="false">+[3]data1rev!A766</f>
        <v>21687.04</v>
      </c>
      <c r="D767" s="8" t="n">
        <f aca="false">+[3]data1rev!B766</f>
        <v>15575.226</v>
      </c>
      <c r="E767" s="8" t="n">
        <f aca="false">+[3]data1rev!C766</f>
        <v>13222.39</v>
      </c>
      <c r="F767" s="8" t="n">
        <f aca="false">+[3]data1rev!D766</f>
        <v>13061.89</v>
      </c>
      <c r="G767" s="8" t="n">
        <f aca="false">+[3]data1rev!E766</f>
        <v>13061.89</v>
      </c>
      <c r="H767" s="8" t="n">
        <f aca="false">+[3]data1rev!F766</f>
        <v>10821.156</v>
      </c>
      <c r="I767" s="8" t="n">
        <f aca="false">+[3]data1rev!G766</f>
        <v>10791.59</v>
      </c>
      <c r="J767" s="8" t="n">
        <f aca="false">+[3]data1rev!H766</f>
        <v>10791.59</v>
      </c>
      <c r="K767" s="8" t="n">
        <f aca="false">+[3]data1rev!I766</f>
        <v>10791.59</v>
      </c>
      <c r="L767" s="8" t="n">
        <f aca="false">+[3]data1rev!J766</f>
        <v>10821.156</v>
      </c>
      <c r="M767" s="8" t="n">
        <f aca="false">+[3]data1rev!K766</f>
        <v>10791.59</v>
      </c>
      <c r="N767" s="8" t="n">
        <f aca="false">+[3]data1rev!L766</f>
        <v>10791.59</v>
      </c>
      <c r="O767" s="8" t="n">
        <f aca="false">+[3]data1rev!M766</f>
        <v>10275.62</v>
      </c>
      <c r="P767" s="8" t="n">
        <f aca="false">+[3]data1rev!N766</f>
        <v>10129.416</v>
      </c>
      <c r="Q767" s="8" t="n">
        <f aca="false">+[3]data1rev!O766</f>
        <v>10101.74</v>
      </c>
      <c r="R767" s="8" t="n">
        <f aca="false">+[3]data1rev!P766</f>
        <v>0</v>
      </c>
      <c r="S767" s="8" t="n">
        <f aca="false">+[3]data1rev!Q766</f>
        <v>0</v>
      </c>
      <c r="T767" s="8" t="n">
        <f aca="false">+[3]data1rev!R766</f>
        <v>0</v>
      </c>
      <c r="U767" s="8" t="n">
        <f aca="false">+[3]data1rev!S766</f>
        <v>0</v>
      </c>
      <c r="V767" s="8" t="n">
        <f aca="false">+[3]data1rev!T766</f>
        <v>0</v>
      </c>
      <c r="W767" s="8" t="n">
        <f aca="false">+[3]data1rev!U766</f>
        <v>0</v>
      </c>
      <c r="X767" s="8" t="n">
        <f aca="false">+[3]data1rev!V766</f>
        <v>0</v>
      </c>
      <c r="Y767" s="8" t="n">
        <f aca="false">+[3]data1rev!W766</f>
        <v>0</v>
      </c>
      <c r="Z767" s="8" t="n">
        <f aca="false">+[3]data1rev!X766</f>
        <v>0</v>
      </c>
      <c r="AA767" s="8" t="n">
        <f aca="false">+[3]data1rev!Y766</f>
        <v>0</v>
      </c>
      <c r="AB767" s="9"/>
      <c r="AC767" s="9"/>
      <c r="AD767" s="9"/>
      <c r="AE767" s="9"/>
      <c r="AF767" s="9"/>
      <c r="AG767" s="9"/>
      <c r="AH767" s="9"/>
      <c r="AI767" s="9"/>
      <c r="AJ767" s="9"/>
      <c r="AK767" s="1"/>
      <c r="AL767" s="1" t="e">
        <f aca="false">SUMPRODUCT(B767:AJ767,PVCapPrice)</f>
        <v>#DIV/0!</v>
      </c>
      <c r="AM767" s="1"/>
      <c r="AN767" s="1"/>
      <c r="AO767" s="1"/>
      <c r="AP767" s="1"/>
      <c r="AQ767" s="1"/>
    </row>
    <row r="768" customFormat="false" ht="11.25" hidden="false" customHeight="false" outlineLevel="0" collapsed="false">
      <c r="A768" s="1" t="n">
        <v>766</v>
      </c>
      <c r="B768" s="16"/>
      <c r="C768" s="8" t="n">
        <f aca="false">+[3]data1rev!A767</f>
        <v>21687.04</v>
      </c>
      <c r="D768" s="8" t="n">
        <f aca="false">+[3]data1rev!B767</f>
        <v>15575.226</v>
      </c>
      <c r="E768" s="8" t="n">
        <f aca="false">+[3]data1rev!C767</f>
        <v>13222.39</v>
      </c>
      <c r="F768" s="8" t="n">
        <f aca="false">+[3]data1rev!D767</f>
        <v>13061.89</v>
      </c>
      <c r="G768" s="8" t="n">
        <f aca="false">+[3]data1rev!E767</f>
        <v>13061.89</v>
      </c>
      <c r="H768" s="8" t="n">
        <f aca="false">+[3]data1rev!F767</f>
        <v>10821.156</v>
      </c>
      <c r="I768" s="8" t="n">
        <f aca="false">+[3]data1rev!G767</f>
        <v>10791.59</v>
      </c>
      <c r="J768" s="8" t="n">
        <f aca="false">+[3]data1rev!H767</f>
        <v>10791.59</v>
      </c>
      <c r="K768" s="8" t="n">
        <f aca="false">+[3]data1rev!I767</f>
        <v>10791.59</v>
      </c>
      <c r="L768" s="8" t="n">
        <f aca="false">+[3]data1rev!J767</f>
        <v>10821.156</v>
      </c>
      <c r="M768" s="8" t="n">
        <f aca="false">+[3]data1rev!K767</f>
        <v>10791.59</v>
      </c>
      <c r="N768" s="8" t="n">
        <f aca="false">+[3]data1rev!L767</f>
        <v>10791.59</v>
      </c>
      <c r="O768" s="8" t="n">
        <f aca="false">+[3]data1rev!M767</f>
        <v>10275.62</v>
      </c>
      <c r="P768" s="8" t="n">
        <f aca="false">+[3]data1rev!N767</f>
        <v>10129.416</v>
      </c>
      <c r="Q768" s="8" t="n">
        <f aca="false">+[3]data1rev!O767</f>
        <v>10101.74</v>
      </c>
      <c r="R768" s="8" t="n">
        <f aca="false">+[3]data1rev!P767</f>
        <v>0</v>
      </c>
      <c r="S768" s="8" t="n">
        <f aca="false">+[3]data1rev!Q767</f>
        <v>0</v>
      </c>
      <c r="T768" s="8" t="n">
        <f aca="false">+[3]data1rev!R767</f>
        <v>0</v>
      </c>
      <c r="U768" s="8" t="n">
        <f aca="false">+[3]data1rev!S767</f>
        <v>0</v>
      </c>
      <c r="V768" s="8" t="n">
        <f aca="false">+[3]data1rev!T767</f>
        <v>0</v>
      </c>
      <c r="W768" s="8" t="n">
        <f aca="false">+[3]data1rev!U767</f>
        <v>0</v>
      </c>
      <c r="X768" s="8" t="n">
        <f aca="false">+[3]data1rev!V767</f>
        <v>0</v>
      </c>
      <c r="Y768" s="8" t="n">
        <f aca="false">+[3]data1rev!W767</f>
        <v>0</v>
      </c>
      <c r="Z768" s="8" t="n">
        <f aca="false">+[3]data1rev!X767</f>
        <v>0</v>
      </c>
      <c r="AA768" s="8" t="n">
        <f aca="false">+[3]data1rev!Y767</f>
        <v>0</v>
      </c>
      <c r="AB768" s="9"/>
      <c r="AC768" s="9"/>
      <c r="AD768" s="9"/>
      <c r="AE768" s="9"/>
      <c r="AF768" s="9"/>
      <c r="AG768" s="9"/>
      <c r="AH768" s="9"/>
      <c r="AI768" s="9"/>
      <c r="AJ768" s="9"/>
      <c r="AK768" s="1"/>
      <c r="AL768" s="1" t="e">
        <f aca="false">SUMPRODUCT(B768:AJ768,PVCapPrice)</f>
        <v>#DIV/0!</v>
      </c>
      <c r="AM768" s="1"/>
      <c r="AN768" s="1"/>
      <c r="AO768" s="1"/>
      <c r="AP768" s="1"/>
      <c r="AQ768" s="1"/>
    </row>
    <row r="769" customFormat="false" ht="11.25" hidden="false" customHeight="false" outlineLevel="0" collapsed="false">
      <c r="A769" s="1" t="n">
        <v>767</v>
      </c>
      <c r="B769" s="16"/>
      <c r="C769" s="8" t="n">
        <f aca="false">+[3]data1rev!A768</f>
        <v>21687.04</v>
      </c>
      <c r="D769" s="8" t="n">
        <f aca="false">+[3]data1rev!B768</f>
        <v>15575.226</v>
      </c>
      <c r="E769" s="8" t="n">
        <f aca="false">+[3]data1rev!C768</f>
        <v>13222.39</v>
      </c>
      <c r="F769" s="8" t="n">
        <f aca="false">+[3]data1rev!D768</f>
        <v>13061.89</v>
      </c>
      <c r="G769" s="8" t="n">
        <f aca="false">+[3]data1rev!E768</f>
        <v>13061.89</v>
      </c>
      <c r="H769" s="8" t="n">
        <f aca="false">+[3]data1rev!F768</f>
        <v>10821.156</v>
      </c>
      <c r="I769" s="8" t="n">
        <f aca="false">+[3]data1rev!G768</f>
        <v>10791.59</v>
      </c>
      <c r="J769" s="8" t="n">
        <f aca="false">+[3]data1rev!H768</f>
        <v>10791.59</v>
      </c>
      <c r="K769" s="8" t="n">
        <f aca="false">+[3]data1rev!I768</f>
        <v>10791.59</v>
      </c>
      <c r="L769" s="8" t="n">
        <f aca="false">+[3]data1rev!J768</f>
        <v>10821.156</v>
      </c>
      <c r="M769" s="8" t="n">
        <f aca="false">+[3]data1rev!K768</f>
        <v>10791.59</v>
      </c>
      <c r="N769" s="8" t="n">
        <f aca="false">+[3]data1rev!L768</f>
        <v>10791.59</v>
      </c>
      <c r="O769" s="8" t="n">
        <f aca="false">+[3]data1rev!M768</f>
        <v>10275.62</v>
      </c>
      <c r="P769" s="8" t="n">
        <f aca="false">+[3]data1rev!N768</f>
        <v>10129.416</v>
      </c>
      <c r="Q769" s="8" t="n">
        <f aca="false">+[3]data1rev!O768</f>
        <v>10101.74</v>
      </c>
      <c r="R769" s="8" t="n">
        <f aca="false">+[3]data1rev!P768</f>
        <v>0</v>
      </c>
      <c r="S769" s="8" t="n">
        <f aca="false">+[3]data1rev!Q768</f>
        <v>0</v>
      </c>
      <c r="T769" s="8" t="n">
        <f aca="false">+[3]data1rev!R768</f>
        <v>0</v>
      </c>
      <c r="U769" s="8" t="n">
        <f aca="false">+[3]data1rev!S768</f>
        <v>0</v>
      </c>
      <c r="V769" s="8" t="n">
        <f aca="false">+[3]data1rev!T768</f>
        <v>0</v>
      </c>
      <c r="W769" s="8" t="n">
        <f aca="false">+[3]data1rev!U768</f>
        <v>0</v>
      </c>
      <c r="X769" s="8" t="n">
        <f aca="false">+[3]data1rev!V768</f>
        <v>0</v>
      </c>
      <c r="Y769" s="8" t="n">
        <f aca="false">+[3]data1rev!W768</f>
        <v>0</v>
      </c>
      <c r="Z769" s="8" t="n">
        <f aca="false">+[3]data1rev!X768</f>
        <v>0</v>
      </c>
      <c r="AA769" s="8" t="n">
        <f aca="false">+[3]data1rev!Y768</f>
        <v>0</v>
      </c>
      <c r="AB769" s="9"/>
      <c r="AC769" s="9"/>
      <c r="AD769" s="9"/>
      <c r="AE769" s="9"/>
      <c r="AF769" s="9"/>
      <c r="AG769" s="9"/>
      <c r="AH769" s="9"/>
      <c r="AI769" s="9"/>
      <c r="AJ769" s="9"/>
      <c r="AK769" s="1"/>
      <c r="AL769" s="1" t="e">
        <f aca="false">SUMPRODUCT(B769:AJ769,PVCapPrice)</f>
        <v>#DIV/0!</v>
      </c>
      <c r="AM769" s="1"/>
      <c r="AN769" s="1"/>
      <c r="AO769" s="1"/>
      <c r="AP769" s="1"/>
      <c r="AQ769" s="1"/>
    </row>
    <row r="770" customFormat="false" ht="11.25" hidden="false" customHeight="false" outlineLevel="0" collapsed="false">
      <c r="A770" s="1" t="n">
        <v>768</v>
      </c>
      <c r="B770" s="16"/>
      <c r="C770" s="8" t="n">
        <f aca="false">+[3]data1rev!A769</f>
        <v>21687.04</v>
      </c>
      <c r="D770" s="8" t="n">
        <f aca="false">+[3]data1rev!B769</f>
        <v>15575.226</v>
      </c>
      <c r="E770" s="8" t="n">
        <f aca="false">+[3]data1rev!C769</f>
        <v>13222.39</v>
      </c>
      <c r="F770" s="8" t="n">
        <f aca="false">+[3]data1rev!D769</f>
        <v>13061.89</v>
      </c>
      <c r="G770" s="8" t="n">
        <f aca="false">+[3]data1rev!E769</f>
        <v>13061.89</v>
      </c>
      <c r="H770" s="8" t="n">
        <f aca="false">+[3]data1rev!F769</f>
        <v>10821.156</v>
      </c>
      <c r="I770" s="8" t="n">
        <f aca="false">+[3]data1rev!G769</f>
        <v>10791.59</v>
      </c>
      <c r="J770" s="8" t="n">
        <f aca="false">+[3]data1rev!H769</f>
        <v>10791.59</v>
      </c>
      <c r="K770" s="8" t="n">
        <f aca="false">+[3]data1rev!I769</f>
        <v>10791.59</v>
      </c>
      <c r="L770" s="8" t="n">
        <f aca="false">+[3]data1rev!J769</f>
        <v>10821.156</v>
      </c>
      <c r="M770" s="8" t="n">
        <f aca="false">+[3]data1rev!K769</f>
        <v>10791.59</v>
      </c>
      <c r="N770" s="8" t="n">
        <f aca="false">+[3]data1rev!L769</f>
        <v>10791.59</v>
      </c>
      <c r="O770" s="8" t="n">
        <f aca="false">+[3]data1rev!M769</f>
        <v>10275.62</v>
      </c>
      <c r="P770" s="8" t="n">
        <f aca="false">+[3]data1rev!N769</f>
        <v>10129.416</v>
      </c>
      <c r="Q770" s="8" t="n">
        <f aca="false">+[3]data1rev!O769</f>
        <v>10101.74</v>
      </c>
      <c r="R770" s="8" t="n">
        <f aca="false">+[3]data1rev!P769</f>
        <v>0</v>
      </c>
      <c r="S770" s="8" t="n">
        <f aca="false">+[3]data1rev!Q769</f>
        <v>0</v>
      </c>
      <c r="T770" s="8" t="n">
        <f aca="false">+[3]data1rev!R769</f>
        <v>0</v>
      </c>
      <c r="U770" s="8" t="n">
        <f aca="false">+[3]data1rev!S769</f>
        <v>0</v>
      </c>
      <c r="V770" s="8" t="n">
        <f aca="false">+[3]data1rev!T769</f>
        <v>0</v>
      </c>
      <c r="W770" s="8" t="n">
        <f aca="false">+[3]data1rev!U769</f>
        <v>0</v>
      </c>
      <c r="X770" s="8" t="n">
        <f aca="false">+[3]data1rev!V769</f>
        <v>0</v>
      </c>
      <c r="Y770" s="8" t="n">
        <f aca="false">+[3]data1rev!W769</f>
        <v>0</v>
      </c>
      <c r="Z770" s="8" t="n">
        <f aca="false">+[3]data1rev!X769</f>
        <v>0</v>
      </c>
      <c r="AA770" s="8" t="n">
        <f aca="false">+[3]data1rev!Y769</f>
        <v>0</v>
      </c>
      <c r="AB770" s="9"/>
      <c r="AC770" s="9"/>
      <c r="AD770" s="9"/>
      <c r="AE770" s="9"/>
      <c r="AF770" s="9"/>
      <c r="AG770" s="9"/>
      <c r="AH770" s="9"/>
      <c r="AI770" s="9"/>
      <c r="AJ770" s="9"/>
      <c r="AK770" s="1"/>
      <c r="AL770" s="1" t="e">
        <f aca="false">SUMPRODUCT(B770:AJ770,PVCapPrice)</f>
        <v>#DIV/0!</v>
      </c>
      <c r="AM770" s="1"/>
      <c r="AN770" s="1"/>
      <c r="AO770" s="1"/>
      <c r="AP770" s="1"/>
      <c r="AQ770" s="1"/>
    </row>
    <row r="771" customFormat="false" ht="11.25" hidden="false" customHeight="false" outlineLevel="0" collapsed="false">
      <c r="A771" s="1" t="n">
        <v>769</v>
      </c>
      <c r="B771" s="16"/>
      <c r="C771" s="8" t="n">
        <f aca="false">+[3]data1rev!A770</f>
        <v>21687.04</v>
      </c>
      <c r="D771" s="8" t="n">
        <f aca="false">+[3]data1rev!B770</f>
        <v>15575.226</v>
      </c>
      <c r="E771" s="8" t="n">
        <f aca="false">+[3]data1rev!C770</f>
        <v>13222.39</v>
      </c>
      <c r="F771" s="8" t="n">
        <f aca="false">+[3]data1rev!D770</f>
        <v>13061.89</v>
      </c>
      <c r="G771" s="8" t="n">
        <f aca="false">+[3]data1rev!E770</f>
        <v>13061.89</v>
      </c>
      <c r="H771" s="8" t="n">
        <f aca="false">+[3]data1rev!F770</f>
        <v>10821.156</v>
      </c>
      <c r="I771" s="8" t="n">
        <f aca="false">+[3]data1rev!G770</f>
        <v>10791.59</v>
      </c>
      <c r="J771" s="8" t="n">
        <f aca="false">+[3]data1rev!H770</f>
        <v>10791.59</v>
      </c>
      <c r="K771" s="8" t="n">
        <f aca="false">+[3]data1rev!I770</f>
        <v>10791.59</v>
      </c>
      <c r="L771" s="8" t="n">
        <f aca="false">+[3]data1rev!J770</f>
        <v>10821.156</v>
      </c>
      <c r="M771" s="8" t="n">
        <f aca="false">+[3]data1rev!K770</f>
        <v>10791.59</v>
      </c>
      <c r="N771" s="8" t="n">
        <f aca="false">+[3]data1rev!L770</f>
        <v>10791.59</v>
      </c>
      <c r="O771" s="8" t="n">
        <f aca="false">+[3]data1rev!M770</f>
        <v>10275.62</v>
      </c>
      <c r="P771" s="8" t="n">
        <f aca="false">+[3]data1rev!N770</f>
        <v>10129.416</v>
      </c>
      <c r="Q771" s="8" t="n">
        <f aca="false">+[3]data1rev!O770</f>
        <v>10101.74</v>
      </c>
      <c r="R771" s="8" t="n">
        <f aca="false">+[3]data1rev!P770</f>
        <v>0</v>
      </c>
      <c r="S771" s="8" t="n">
        <f aca="false">+[3]data1rev!Q770</f>
        <v>0</v>
      </c>
      <c r="T771" s="8" t="n">
        <f aca="false">+[3]data1rev!R770</f>
        <v>0</v>
      </c>
      <c r="U771" s="8" t="n">
        <f aca="false">+[3]data1rev!S770</f>
        <v>0</v>
      </c>
      <c r="V771" s="8" t="n">
        <f aca="false">+[3]data1rev!T770</f>
        <v>0</v>
      </c>
      <c r="W771" s="8" t="n">
        <f aca="false">+[3]data1rev!U770</f>
        <v>0</v>
      </c>
      <c r="X771" s="8" t="n">
        <f aca="false">+[3]data1rev!V770</f>
        <v>0</v>
      </c>
      <c r="Y771" s="8" t="n">
        <f aca="false">+[3]data1rev!W770</f>
        <v>0</v>
      </c>
      <c r="Z771" s="8" t="n">
        <f aca="false">+[3]data1rev!X770</f>
        <v>0</v>
      </c>
      <c r="AA771" s="8" t="n">
        <f aca="false">+[3]data1rev!Y770</f>
        <v>0</v>
      </c>
      <c r="AB771" s="9"/>
      <c r="AC771" s="9"/>
      <c r="AD771" s="9"/>
      <c r="AE771" s="9"/>
      <c r="AF771" s="9"/>
      <c r="AG771" s="9"/>
      <c r="AH771" s="9"/>
      <c r="AI771" s="9"/>
      <c r="AJ771" s="9"/>
      <c r="AK771" s="1"/>
      <c r="AL771" s="1" t="e">
        <f aca="false">SUMPRODUCT(B771:AJ771,PVCapPrice)</f>
        <v>#DIV/0!</v>
      </c>
      <c r="AM771" s="1"/>
      <c r="AN771" s="1"/>
      <c r="AO771" s="1"/>
      <c r="AP771" s="1"/>
      <c r="AQ771" s="1"/>
    </row>
    <row r="772" customFormat="false" ht="11.25" hidden="false" customHeight="false" outlineLevel="0" collapsed="false">
      <c r="A772" s="1" t="n">
        <v>770</v>
      </c>
      <c r="B772" s="16"/>
      <c r="C772" s="8" t="n">
        <f aca="false">+[3]data1rev!A771</f>
        <v>21687.04</v>
      </c>
      <c r="D772" s="8" t="n">
        <f aca="false">+[3]data1rev!B771</f>
        <v>15575.226</v>
      </c>
      <c r="E772" s="8" t="n">
        <f aca="false">+[3]data1rev!C771</f>
        <v>13222.39</v>
      </c>
      <c r="F772" s="8" t="n">
        <f aca="false">+[3]data1rev!D771</f>
        <v>13061.89</v>
      </c>
      <c r="G772" s="8" t="n">
        <f aca="false">+[3]data1rev!E771</f>
        <v>13061.89</v>
      </c>
      <c r="H772" s="8" t="n">
        <f aca="false">+[3]data1rev!F771</f>
        <v>10821.156</v>
      </c>
      <c r="I772" s="8" t="n">
        <f aca="false">+[3]data1rev!G771</f>
        <v>10791.59</v>
      </c>
      <c r="J772" s="8" t="n">
        <f aca="false">+[3]data1rev!H771</f>
        <v>10791.59</v>
      </c>
      <c r="K772" s="8" t="n">
        <f aca="false">+[3]data1rev!I771</f>
        <v>10791.59</v>
      </c>
      <c r="L772" s="8" t="n">
        <f aca="false">+[3]data1rev!J771</f>
        <v>10821.156</v>
      </c>
      <c r="M772" s="8" t="n">
        <f aca="false">+[3]data1rev!K771</f>
        <v>10791.59</v>
      </c>
      <c r="N772" s="8" t="n">
        <f aca="false">+[3]data1rev!L771</f>
        <v>10791.59</v>
      </c>
      <c r="O772" s="8" t="n">
        <f aca="false">+[3]data1rev!M771</f>
        <v>10275.62</v>
      </c>
      <c r="P772" s="8" t="n">
        <f aca="false">+[3]data1rev!N771</f>
        <v>10129.416</v>
      </c>
      <c r="Q772" s="8" t="n">
        <f aca="false">+[3]data1rev!O771</f>
        <v>10101.74</v>
      </c>
      <c r="R772" s="8" t="n">
        <f aca="false">+[3]data1rev!P771</f>
        <v>0</v>
      </c>
      <c r="S772" s="8" t="n">
        <f aca="false">+[3]data1rev!Q771</f>
        <v>0</v>
      </c>
      <c r="T772" s="8" t="n">
        <f aca="false">+[3]data1rev!R771</f>
        <v>0</v>
      </c>
      <c r="U772" s="8" t="n">
        <f aca="false">+[3]data1rev!S771</f>
        <v>0</v>
      </c>
      <c r="V772" s="8" t="n">
        <f aca="false">+[3]data1rev!T771</f>
        <v>0</v>
      </c>
      <c r="W772" s="8" t="n">
        <f aca="false">+[3]data1rev!U771</f>
        <v>0</v>
      </c>
      <c r="X772" s="8" t="n">
        <f aca="false">+[3]data1rev!V771</f>
        <v>0</v>
      </c>
      <c r="Y772" s="8" t="n">
        <f aca="false">+[3]data1rev!W771</f>
        <v>0</v>
      </c>
      <c r="Z772" s="8" t="n">
        <f aca="false">+[3]data1rev!X771</f>
        <v>0</v>
      </c>
      <c r="AA772" s="8" t="n">
        <f aca="false">+[3]data1rev!Y771</f>
        <v>0</v>
      </c>
      <c r="AB772" s="9"/>
      <c r="AC772" s="9"/>
      <c r="AD772" s="9"/>
      <c r="AE772" s="9"/>
      <c r="AF772" s="9"/>
      <c r="AG772" s="9"/>
      <c r="AH772" s="9"/>
      <c r="AI772" s="9"/>
      <c r="AJ772" s="9"/>
      <c r="AK772" s="1"/>
      <c r="AL772" s="1" t="e">
        <f aca="false">SUMPRODUCT(B772:AJ772,PVCapPrice)</f>
        <v>#DIV/0!</v>
      </c>
      <c r="AM772" s="1"/>
      <c r="AN772" s="1"/>
      <c r="AO772" s="1"/>
      <c r="AP772" s="1"/>
      <c r="AQ772" s="1"/>
    </row>
    <row r="773" customFormat="false" ht="11.25" hidden="false" customHeight="false" outlineLevel="0" collapsed="false">
      <c r="A773" s="1" t="n">
        <v>771</v>
      </c>
      <c r="B773" s="16"/>
      <c r="C773" s="8" t="n">
        <f aca="false">+[3]data1rev!A772</f>
        <v>21687.04</v>
      </c>
      <c r="D773" s="8" t="n">
        <f aca="false">+[3]data1rev!B772</f>
        <v>15575.226</v>
      </c>
      <c r="E773" s="8" t="n">
        <f aca="false">+[3]data1rev!C772</f>
        <v>13222.39</v>
      </c>
      <c r="F773" s="8" t="n">
        <f aca="false">+[3]data1rev!D772</f>
        <v>13061.89</v>
      </c>
      <c r="G773" s="8" t="n">
        <f aca="false">+[3]data1rev!E772</f>
        <v>13061.89</v>
      </c>
      <c r="H773" s="8" t="n">
        <f aca="false">+[3]data1rev!F772</f>
        <v>10821.156</v>
      </c>
      <c r="I773" s="8" t="n">
        <f aca="false">+[3]data1rev!G772</f>
        <v>10791.59</v>
      </c>
      <c r="J773" s="8" t="n">
        <f aca="false">+[3]data1rev!H772</f>
        <v>10791.59</v>
      </c>
      <c r="K773" s="8" t="n">
        <f aca="false">+[3]data1rev!I772</f>
        <v>10791.59</v>
      </c>
      <c r="L773" s="8" t="n">
        <f aca="false">+[3]data1rev!J772</f>
        <v>10821.156</v>
      </c>
      <c r="M773" s="8" t="n">
        <f aca="false">+[3]data1rev!K772</f>
        <v>10791.59</v>
      </c>
      <c r="N773" s="8" t="n">
        <f aca="false">+[3]data1rev!L772</f>
        <v>10791.59</v>
      </c>
      <c r="O773" s="8" t="n">
        <f aca="false">+[3]data1rev!M772</f>
        <v>10275.62</v>
      </c>
      <c r="P773" s="8" t="n">
        <f aca="false">+[3]data1rev!N772</f>
        <v>10129.416</v>
      </c>
      <c r="Q773" s="8" t="n">
        <f aca="false">+[3]data1rev!O772</f>
        <v>10101.74</v>
      </c>
      <c r="R773" s="8" t="n">
        <f aca="false">+[3]data1rev!P772</f>
        <v>0</v>
      </c>
      <c r="S773" s="8" t="n">
        <f aca="false">+[3]data1rev!Q772</f>
        <v>0</v>
      </c>
      <c r="T773" s="8" t="n">
        <f aca="false">+[3]data1rev!R772</f>
        <v>0</v>
      </c>
      <c r="U773" s="8" t="n">
        <f aca="false">+[3]data1rev!S772</f>
        <v>0</v>
      </c>
      <c r="V773" s="8" t="n">
        <f aca="false">+[3]data1rev!T772</f>
        <v>0</v>
      </c>
      <c r="W773" s="8" t="n">
        <f aca="false">+[3]data1rev!U772</f>
        <v>0</v>
      </c>
      <c r="X773" s="8" t="n">
        <f aca="false">+[3]data1rev!V772</f>
        <v>0</v>
      </c>
      <c r="Y773" s="8" t="n">
        <f aca="false">+[3]data1rev!W772</f>
        <v>0</v>
      </c>
      <c r="Z773" s="8" t="n">
        <f aca="false">+[3]data1rev!X772</f>
        <v>0</v>
      </c>
      <c r="AA773" s="8" t="n">
        <f aca="false">+[3]data1rev!Y772</f>
        <v>0</v>
      </c>
      <c r="AB773" s="9"/>
      <c r="AC773" s="9"/>
      <c r="AD773" s="9"/>
      <c r="AE773" s="9"/>
      <c r="AF773" s="9"/>
      <c r="AG773" s="9"/>
      <c r="AH773" s="9"/>
      <c r="AI773" s="9"/>
      <c r="AJ773" s="9"/>
      <c r="AK773" s="1"/>
      <c r="AL773" s="1" t="e">
        <f aca="false">SUMPRODUCT(B773:AJ773,PVCapPrice)</f>
        <v>#DIV/0!</v>
      </c>
      <c r="AM773" s="1"/>
      <c r="AN773" s="1"/>
      <c r="AO773" s="1"/>
      <c r="AP773" s="1"/>
      <c r="AQ773" s="1"/>
    </row>
    <row r="774" customFormat="false" ht="11.25" hidden="false" customHeight="false" outlineLevel="0" collapsed="false">
      <c r="A774" s="1" t="n">
        <v>772</v>
      </c>
      <c r="B774" s="16"/>
      <c r="C774" s="8" t="n">
        <f aca="false">+[3]data1rev!A773</f>
        <v>21687.04</v>
      </c>
      <c r="D774" s="8" t="n">
        <f aca="false">+[3]data1rev!B773</f>
        <v>15575.226</v>
      </c>
      <c r="E774" s="8" t="n">
        <f aca="false">+[3]data1rev!C773</f>
        <v>13222.39</v>
      </c>
      <c r="F774" s="8" t="n">
        <f aca="false">+[3]data1rev!D773</f>
        <v>13061.89</v>
      </c>
      <c r="G774" s="8" t="n">
        <f aca="false">+[3]data1rev!E773</f>
        <v>13061.89</v>
      </c>
      <c r="H774" s="8" t="n">
        <f aca="false">+[3]data1rev!F773</f>
        <v>10821.156</v>
      </c>
      <c r="I774" s="8" t="n">
        <f aca="false">+[3]data1rev!G773</f>
        <v>10791.59</v>
      </c>
      <c r="J774" s="8" t="n">
        <f aca="false">+[3]data1rev!H773</f>
        <v>10791.59</v>
      </c>
      <c r="K774" s="8" t="n">
        <f aca="false">+[3]data1rev!I773</f>
        <v>10791.59</v>
      </c>
      <c r="L774" s="8" t="n">
        <f aca="false">+[3]data1rev!J773</f>
        <v>10821.156</v>
      </c>
      <c r="M774" s="8" t="n">
        <f aca="false">+[3]data1rev!K773</f>
        <v>10791.59</v>
      </c>
      <c r="N774" s="8" t="n">
        <f aca="false">+[3]data1rev!L773</f>
        <v>10791.59</v>
      </c>
      <c r="O774" s="8" t="n">
        <f aca="false">+[3]data1rev!M773</f>
        <v>10275.62</v>
      </c>
      <c r="P774" s="8" t="n">
        <f aca="false">+[3]data1rev!N773</f>
        <v>10129.416</v>
      </c>
      <c r="Q774" s="8" t="n">
        <f aca="false">+[3]data1rev!O773</f>
        <v>10101.74</v>
      </c>
      <c r="R774" s="8" t="n">
        <f aca="false">+[3]data1rev!P773</f>
        <v>0</v>
      </c>
      <c r="S774" s="8" t="n">
        <f aca="false">+[3]data1rev!Q773</f>
        <v>0</v>
      </c>
      <c r="T774" s="8" t="n">
        <f aca="false">+[3]data1rev!R773</f>
        <v>0</v>
      </c>
      <c r="U774" s="8" t="n">
        <f aca="false">+[3]data1rev!S773</f>
        <v>0</v>
      </c>
      <c r="V774" s="8" t="n">
        <f aca="false">+[3]data1rev!T773</f>
        <v>0</v>
      </c>
      <c r="W774" s="8" t="n">
        <f aca="false">+[3]data1rev!U773</f>
        <v>0</v>
      </c>
      <c r="X774" s="8" t="n">
        <f aca="false">+[3]data1rev!V773</f>
        <v>0</v>
      </c>
      <c r="Y774" s="8" t="n">
        <f aca="false">+[3]data1rev!W773</f>
        <v>0</v>
      </c>
      <c r="Z774" s="8" t="n">
        <f aca="false">+[3]data1rev!X773</f>
        <v>0</v>
      </c>
      <c r="AA774" s="8" t="n">
        <f aca="false">+[3]data1rev!Y773</f>
        <v>0</v>
      </c>
      <c r="AB774" s="9"/>
      <c r="AC774" s="9"/>
      <c r="AD774" s="9"/>
      <c r="AE774" s="9"/>
      <c r="AF774" s="9"/>
      <c r="AG774" s="9"/>
      <c r="AH774" s="9"/>
      <c r="AI774" s="9"/>
      <c r="AJ774" s="9"/>
      <c r="AK774" s="1"/>
      <c r="AL774" s="1" t="e">
        <f aca="false">SUMPRODUCT(B774:AJ774,PVCapPrice)</f>
        <v>#DIV/0!</v>
      </c>
      <c r="AM774" s="1"/>
      <c r="AN774" s="1"/>
      <c r="AO774" s="1"/>
      <c r="AP774" s="1"/>
      <c r="AQ774" s="1"/>
    </row>
    <row r="775" customFormat="false" ht="11.25" hidden="false" customHeight="false" outlineLevel="0" collapsed="false">
      <c r="A775" s="1" t="n">
        <v>773</v>
      </c>
      <c r="B775" s="16"/>
      <c r="C775" s="8" t="n">
        <f aca="false">+[3]data1rev!A774</f>
        <v>21687.04</v>
      </c>
      <c r="D775" s="8" t="n">
        <f aca="false">+[3]data1rev!B774</f>
        <v>15575.226</v>
      </c>
      <c r="E775" s="8" t="n">
        <f aca="false">+[3]data1rev!C774</f>
        <v>13222.39</v>
      </c>
      <c r="F775" s="8" t="n">
        <f aca="false">+[3]data1rev!D774</f>
        <v>13061.89</v>
      </c>
      <c r="G775" s="8" t="n">
        <f aca="false">+[3]data1rev!E774</f>
        <v>13061.89</v>
      </c>
      <c r="H775" s="8" t="n">
        <f aca="false">+[3]data1rev!F774</f>
        <v>10821.156</v>
      </c>
      <c r="I775" s="8" t="n">
        <f aca="false">+[3]data1rev!G774</f>
        <v>10791.59</v>
      </c>
      <c r="J775" s="8" t="n">
        <f aca="false">+[3]data1rev!H774</f>
        <v>10791.59</v>
      </c>
      <c r="K775" s="8" t="n">
        <f aca="false">+[3]data1rev!I774</f>
        <v>10791.59</v>
      </c>
      <c r="L775" s="8" t="n">
        <f aca="false">+[3]data1rev!J774</f>
        <v>10821.156</v>
      </c>
      <c r="M775" s="8" t="n">
        <f aca="false">+[3]data1rev!K774</f>
        <v>10791.59</v>
      </c>
      <c r="N775" s="8" t="n">
        <f aca="false">+[3]data1rev!L774</f>
        <v>10791.59</v>
      </c>
      <c r="O775" s="8" t="n">
        <f aca="false">+[3]data1rev!M774</f>
        <v>10275.62</v>
      </c>
      <c r="P775" s="8" t="n">
        <f aca="false">+[3]data1rev!N774</f>
        <v>10129.416</v>
      </c>
      <c r="Q775" s="8" t="n">
        <f aca="false">+[3]data1rev!O774</f>
        <v>10101.74</v>
      </c>
      <c r="R775" s="8" t="n">
        <f aca="false">+[3]data1rev!P774</f>
        <v>0</v>
      </c>
      <c r="S775" s="8" t="n">
        <f aca="false">+[3]data1rev!Q774</f>
        <v>0</v>
      </c>
      <c r="T775" s="8" t="n">
        <f aca="false">+[3]data1rev!R774</f>
        <v>0</v>
      </c>
      <c r="U775" s="8" t="n">
        <f aca="false">+[3]data1rev!S774</f>
        <v>0</v>
      </c>
      <c r="V775" s="8" t="n">
        <f aca="false">+[3]data1rev!T774</f>
        <v>0</v>
      </c>
      <c r="W775" s="8" t="n">
        <f aca="false">+[3]data1rev!U774</f>
        <v>0</v>
      </c>
      <c r="X775" s="8" t="n">
        <f aca="false">+[3]data1rev!V774</f>
        <v>0</v>
      </c>
      <c r="Y775" s="8" t="n">
        <f aca="false">+[3]data1rev!W774</f>
        <v>0</v>
      </c>
      <c r="Z775" s="8" t="n">
        <f aca="false">+[3]data1rev!X774</f>
        <v>0</v>
      </c>
      <c r="AA775" s="8" t="n">
        <f aca="false">+[3]data1rev!Y774</f>
        <v>0</v>
      </c>
      <c r="AB775" s="9"/>
      <c r="AC775" s="9"/>
      <c r="AD775" s="9"/>
      <c r="AE775" s="9"/>
      <c r="AF775" s="9"/>
      <c r="AG775" s="9"/>
      <c r="AH775" s="9"/>
      <c r="AI775" s="9"/>
      <c r="AJ775" s="9"/>
      <c r="AK775" s="1"/>
      <c r="AL775" s="1" t="e">
        <f aca="false">SUMPRODUCT(B775:AJ775,PVCapPrice)</f>
        <v>#DIV/0!</v>
      </c>
      <c r="AM775" s="1"/>
      <c r="AN775" s="1"/>
      <c r="AO775" s="1"/>
      <c r="AP775" s="1"/>
      <c r="AQ775" s="1"/>
    </row>
    <row r="776" customFormat="false" ht="11.25" hidden="false" customHeight="false" outlineLevel="0" collapsed="false">
      <c r="A776" s="1" t="n">
        <v>774</v>
      </c>
      <c r="B776" s="16"/>
      <c r="C776" s="8" t="n">
        <f aca="false">+[3]data1rev!A775</f>
        <v>21687.04</v>
      </c>
      <c r="D776" s="8" t="n">
        <f aca="false">+[3]data1rev!B775</f>
        <v>15575.226</v>
      </c>
      <c r="E776" s="8" t="n">
        <f aca="false">+[3]data1rev!C775</f>
        <v>13222.39</v>
      </c>
      <c r="F776" s="8" t="n">
        <f aca="false">+[3]data1rev!D775</f>
        <v>13061.89</v>
      </c>
      <c r="G776" s="8" t="n">
        <f aca="false">+[3]data1rev!E775</f>
        <v>13061.89</v>
      </c>
      <c r="H776" s="8" t="n">
        <f aca="false">+[3]data1rev!F775</f>
        <v>10821.156</v>
      </c>
      <c r="I776" s="8" t="n">
        <f aca="false">+[3]data1rev!G775</f>
        <v>10791.59</v>
      </c>
      <c r="J776" s="8" t="n">
        <f aca="false">+[3]data1rev!H775</f>
        <v>10791.59</v>
      </c>
      <c r="K776" s="8" t="n">
        <f aca="false">+[3]data1rev!I775</f>
        <v>10791.59</v>
      </c>
      <c r="L776" s="8" t="n">
        <f aca="false">+[3]data1rev!J775</f>
        <v>10821.156</v>
      </c>
      <c r="M776" s="8" t="n">
        <f aca="false">+[3]data1rev!K775</f>
        <v>10791.59</v>
      </c>
      <c r="N776" s="8" t="n">
        <f aca="false">+[3]data1rev!L775</f>
        <v>10791.59</v>
      </c>
      <c r="O776" s="8" t="n">
        <f aca="false">+[3]data1rev!M775</f>
        <v>10275.62</v>
      </c>
      <c r="P776" s="8" t="n">
        <f aca="false">+[3]data1rev!N775</f>
        <v>10129.416</v>
      </c>
      <c r="Q776" s="8" t="n">
        <f aca="false">+[3]data1rev!O775</f>
        <v>10101.74</v>
      </c>
      <c r="R776" s="8" t="n">
        <f aca="false">+[3]data1rev!P775</f>
        <v>0</v>
      </c>
      <c r="S776" s="8" t="n">
        <f aca="false">+[3]data1rev!Q775</f>
        <v>0</v>
      </c>
      <c r="T776" s="8" t="n">
        <f aca="false">+[3]data1rev!R775</f>
        <v>0</v>
      </c>
      <c r="U776" s="8" t="n">
        <f aca="false">+[3]data1rev!S775</f>
        <v>0</v>
      </c>
      <c r="V776" s="8" t="n">
        <f aca="false">+[3]data1rev!T775</f>
        <v>0</v>
      </c>
      <c r="W776" s="8" t="n">
        <f aca="false">+[3]data1rev!U775</f>
        <v>0</v>
      </c>
      <c r="X776" s="8" t="n">
        <f aca="false">+[3]data1rev!V775</f>
        <v>0</v>
      </c>
      <c r="Y776" s="8" t="n">
        <f aca="false">+[3]data1rev!W775</f>
        <v>0</v>
      </c>
      <c r="Z776" s="8" t="n">
        <f aca="false">+[3]data1rev!X775</f>
        <v>0</v>
      </c>
      <c r="AA776" s="8" t="n">
        <f aca="false">+[3]data1rev!Y775</f>
        <v>0</v>
      </c>
      <c r="AB776" s="9"/>
      <c r="AC776" s="9"/>
      <c r="AD776" s="9"/>
      <c r="AE776" s="9"/>
      <c r="AF776" s="9"/>
      <c r="AG776" s="9"/>
      <c r="AH776" s="9"/>
      <c r="AI776" s="9"/>
      <c r="AJ776" s="9"/>
      <c r="AK776" s="1"/>
      <c r="AL776" s="1" t="e">
        <f aca="false">SUMPRODUCT(B776:AJ776,PVCapPrice)</f>
        <v>#DIV/0!</v>
      </c>
      <c r="AM776" s="1"/>
      <c r="AN776" s="1"/>
      <c r="AO776" s="1"/>
      <c r="AP776" s="1"/>
      <c r="AQ776" s="1"/>
    </row>
    <row r="777" customFormat="false" ht="11.25" hidden="false" customHeight="false" outlineLevel="0" collapsed="false">
      <c r="A777" s="1" t="n">
        <v>775</v>
      </c>
      <c r="B777" s="16"/>
      <c r="C777" s="8" t="n">
        <f aca="false">+[3]data1rev!A776</f>
        <v>21687.04</v>
      </c>
      <c r="D777" s="8" t="n">
        <f aca="false">+[3]data1rev!B776</f>
        <v>15575.226</v>
      </c>
      <c r="E777" s="8" t="n">
        <f aca="false">+[3]data1rev!C776</f>
        <v>13222.39</v>
      </c>
      <c r="F777" s="8" t="n">
        <f aca="false">+[3]data1rev!D776</f>
        <v>13061.89</v>
      </c>
      <c r="G777" s="8" t="n">
        <f aca="false">+[3]data1rev!E776</f>
        <v>13061.89</v>
      </c>
      <c r="H777" s="8" t="n">
        <f aca="false">+[3]data1rev!F776</f>
        <v>10821.156</v>
      </c>
      <c r="I777" s="8" t="n">
        <f aca="false">+[3]data1rev!G776</f>
        <v>10791.59</v>
      </c>
      <c r="J777" s="8" t="n">
        <f aca="false">+[3]data1rev!H776</f>
        <v>10791.59</v>
      </c>
      <c r="K777" s="8" t="n">
        <f aca="false">+[3]data1rev!I776</f>
        <v>10791.59</v>
      </c>
      <c r="L777" s="8" t="n">
        <f aca="false">+[3]data1rev!J776</f>
        <v>10821.156</v>
      </c>
      <c r="M777" s="8" t="n">
        <f aca="false">+[3]data1rev!K776</f>
        <v>10791.59</v>
      </c>
      <c r="N777" s="8" t="n">
        <f aca="false">+[3]data1rev!L776</f>
        <v>10791.59</v>
      </c>
      <c r="O777" s="8" t="n">
        <f aca="false">+[3]data1rev!M776</f>
        <v>10275.62</v>
      </c>
      <c r="P777" s="8" t="n">
        <f aca="false">+[3]data1rev!N776</f>
        <v>10129.416</v>
      </c>
      <c r="Q777" s="8" t="n">
        <f aca="false">+[3]data1rev!O776</f>
        <v>10101.74</v>
      </c>
      <c r="R777" s="8" t="n">
        <f aca="false">+[3]data1rev!P776</f>
        <v>0</v>
      </c>
      <c r="S777" s="8" t="n">
        <f aca="false">+[3]data1rev!Q776</f>
        <v>0</v>
      </c>
      <c r="T777" s="8" t="n">
        <f aca="false">+[3]data1rev!R776</f>
        <v>0</v>
      </c>
      <c r="U777" s="8" t="n">
        <f aca="false">+[3]data1rev!S776</f>
        <v>0</v>
      </c>
      <c r="V777" s="8" t="n">
        <f aca="false">+[3]data1rev!T776</f>
        <v>0</v>
      </c>
      <c r="W777" s="8" t="n">
        <f aca="false">+[3]data1rev!U776</f>
        <v>0</v>
      </c>
      <c r="X777" s="8" t="n">
        <f aca="false">+[3]data1rev!V776</f>
        <v>0</v>
      </c>
      <c r="Y777" s="8" t="n">
        <f aca="false">+[3]data1rev!W776</f>
        <v>0</v>
      </c>
      <c r="Z777" s="8" t="n">
        <f aca="false">+[3]data1rev!X776</f>
        <v>0</v>
      </c>
      <c r="AA777" s="8" t="n">
        <f aca="false">+[3]data1rev!Y776</f>
        <v>0</v>
      </c>
      <c r="AB777" s="9"/>
      <c r="AC777" s="9"/>
      <c r="AD777" s="9"/>
      <c r="AE777" s="9"/>
      <c r="AF777" s="9"/>
      <c r="AG777" s="9"/>
      <c r="AH777" s="9"/>
      <c r="AI777" s="9"/>
      <c r="AJ777" s="9"/>
      <c r="AK777" s="1"/>
      <c r="AL777" s="1" t="e">
        <f aca="false">SUMPRODUCT(B777:AJ777,PVCapPrice)</f>
        <v>#DIV/0!</v>
      </c>
      <c r="AM777" s="1"/>
      <c r="AN777" s="1"/>
      <c r="AO777" s="1"/>
      <c r="AP777" s="1"/>
      <c r="AQ777" s="1"/>
    </row>
    <row r="778" customFormat="false" ht="11.25" hidden="false" customHeight="false" outlineLevel="0" collapsed="false">
      <c r="A778" s="1" t="n">
        <v>776</v>
      </c>
      <c r="B778" s="16"/>
      <c r="C778" s="8" t="n">
        <f aca="false">+[3]data1rev!A777</f>
        <v>21687.04</v>
      </c>
      <c r="D778" s="8" t="n">
        <f aca="false">+[3]data1rev!B777</f>
        <v>15575.226</v>
      </c>
      <c r="E778" s="8" t="n">
        <f aca="false">+[3]data1rev!C777</f>
        <v>13222.39</v>
      </c>
      <c r="F778" s="8" t="n">
        <f aca="false">+[3]data1rev!D777</f>
        <v>13061.89</v>
      </c>
      <c r="G778" s="8" t="n">
        <f aca="false">+[3]data1rev!E777</f>
        <v>13061.89</v>
      </c>
      <c r="H778" s="8" t="n">
        <f aca="false">+[3]data1rev!F777</f>
        <v>10821.156</v>
      </c>
      <c r="I778" s="8" t="n">
        <f aca="false">+[3]data1rev!G777</f>
        <v>10791.59</v>
      </c>
      <c r="J778" s="8" t="n">
        <f aca="false">+[3]data1rev!H777</f>
        <v>10791.59</v>
      </c>
      <c r="K778" s="8" t="n">
        <f aca="false">+[3]data1rev!I777</f>
        <v>10791.59</v>
      </c>
      <c r="L778" s="8" t="n">
        <f aca="false">+[3]data1rev!J777</f>
        <v>10821.156</v>
      </c>
      <c r="M778" s="8" t="n">
        <f aca="false">+[3]data1rev!K777</f>
        <v>10791.59</v>
      </c>
      <c r="N778" s="8" t="n">
        <f aca="false">+[3]data1rev!L777</f>
        <v>10791.59</v>
      </c>
      <c r="O778" s="8" t="n">
        <f aca="false">+[3]data1rev!M777</f>
        <v>10275.62</v>
      </c>
      <c r="P778" s="8" t="n">
        <f aca="false">+[3]data1rev!N777</f>
        <v>10129.416</v>
      </c>
      <c r="Q778" s="8" t="n">
        <f aca="false">+[3]data1rev!O777</f>
        <v>10101.74</v>
      </c>
      <c r="R778" s="8" t="n">
        <f aca="false">+[3]data1rev!P777</f>
        <v>0</v>
      </c>
      <c r="S778" s="8" t="n">
        <f aca="false">+[3]data1rev!Q777</f>
        <v>0</v>
      </c>
      <c r="T778" s="8" t="n">
        <f aca="false">+[3]data1rev!R777</f>
        <v>0</v>
      </c>
      <c r="U778" s="8" t="n">
        <f aca="false">+[3]data1rev!S777</f>
        <v>0</v>
      </c>
      <c r="V778" s="8" t="n">
        <f aca="false">+[3]data1rev!T777</f>
        <v>0</v>
      </c>
      <c r="W778" s="8" t="n">
        <f aca="false">+[3]data1rev!U777</f>
        <v>0</v>
      </c>
      <c r="X778" s="8" t="n">
        <f aca="false">+[3]data1rev!V777</f>
        <v>0</v>
      </c>
      <c r="Y778" s="8" t="n">
        <f aca="false">+[3]data1rev!W777</f>
        <v>0</v>
      </c>
      <c r="Z778" s="8" t="n">
        <f aca="false">+[3]data1rev!X777</f>
        <v>0</v>
      </c>
      <c r="AA778" s="8" t="n">
        <f aca="false">+[3]data1rev!Y777</f>
        <v>0</v>
      </c>
      <c r="AB778" s="9"/>
      <c r="AC778" s="9"/>
      <c r="AD778" s="9"/>
      <c r="AE778" s="9"/>
      <c r="AF778" s="9"/>
      <c r="AG778" s="9"/>
      <c r="AH778" s="9"/>
      <c r="AI778" s="9"/>
      <c r="AJ778" s="9"/>
      <c r="AK778" s="1"/>
      <c r="AL778" s="1" t="e">
        <f aca="false">SUMPRODUCT(B778:AJ778,PVCapPrice)</f>
        <v>#DIV/0!</v>
      </c>
      <c r="AM778" s="1"/>
      <c r="AN778" s="1"/>
      <c r="AO778" s="1"/>
      <c r="AP778" s="1"/>
      <c r="AQ778" s="1"/>
    </row>
    <row r="779" customFormat="false" ht="11.25" hidden="false" customHeight="false" outlineLevel="0" collapsed="false">
      <c r="A779" s="1" t="n">
        <v>777</v>
      </c>
      <c r="B779" s="16"/>
      <c r="C779" s="8" t="n">
        <f aca="false">+[3]data1rev!A778</f>
        <v>21687.04</v>
      </c>
      <c r="D779" s="8" t="n">
        <f aca="false">+[3]data1rev!B778</f>
        <v>15575.226</v>
      </c>
      <c r="E779" s="8" t="n">
        <f aca="false">+[3]data1rev!C778</f>
        <v>13222.39</v>
      </c>
      <c r="F779" s="8" t="n">
        <f aca="false">+[3]data1rev!D778</f>
        <v>13061.89</v>
      </c>
      <c r="G779" s="8" t="n">
        <f aca="false">+[3]data1rev!E778</f>
        <v>13061.89</v>
      </c>
      <c r="H779" s="8" t="n">
        <f aca="false">+[3]data1rev!F778</f>
        <v>10821.156</v>
      </c>
      <c r="I779" s="8" t="n">
        <f aca="false">+[3]data1rev!G778</f>
        <v>10791.59</v>
      </c>
      <c r="J779" s="8" t="n">
        <f aca="false">+[3]data1rev!H778</f>
        <v>10791.59</v>
      </c>
      <c r="K779" s="8" t="n">
        <f aca="false">+[3]data1rev!I778</f>
        <v>10791.59</v>
      </c>
      <c r="L779" s="8" t="n">
        <f aca="false">+[3]data1rev!J778</f>
        <v>10821.156</v>
      </c>
      <c r="M779" s="8" t="n">
        <f aca="false">+[3]data1rev!K778</f>
        <v>10791.59</v>
      </c>
      <c r="N779" s="8" t="n">
        <f aca="false">+[3]data1rev!L778</f>
        <v>10791.59</v>
      </c>
      <c r="O779" s="8" t="n">
        <f aca="false">+[3]data1rev!M778</f>
        <v>10275.62</v>
      </c>
      <c r="P779" s="8" t="n">
        <f aca="false">+[3]data1rev!N778</f>
        <v>10129.416</v>
      </c>
      <c r="Q779" s="8" t="n">
        <f aca="false">+[3]data1rev!O778</f>
        <v>10101.74</v>
      </c>
      <c r="R779" s="8" t="n">
        <f aca="false">+[3]data1rev!P778</f>
        <v>0</v>
      </c>
      <c r="S779" s="8" t="n">
        <f aca="false">+[3]data1rev!Q778</f>
        <v>0</v>
      </c>
      <c r="T779" s="8" t="n">
        <f aca="false">+[3]data1rev!R778</f>
        <v>0</v>
      </c>
      <c r="U779" s="8" t="n">
        <f aca="false">+[3]data1rev!S778</f>
        <v>0</v>
      </c>
      <c r="V779" s="8" t="n">
        <f aca="false">+[3]data1rev!T778</f>
        <v>0</v>
      </c>
      <c r="W779" s="8" t="n">
        <f aca="false">+[3]data1rev!U778</f>
        <v>0</v>
      </c>
      <c r="X779" s="8" t="n">
        <f aca="false">+[3]data1rev!V778</f>
        <v>0</v>
      </c>
      <c r="Y779" s="8" t="n">
        <f aca="false">+[3]data1rev!W778</f>
        <v>0</v>
      </c>
      <c r="Z779" s="8" t="n">
        <f aca="false">+[3]data1rev!X778</f>
        <v>0</v>
      </c>
      <c r="AA779" s="8" t="n">
        <f aca="false">+[3]data1rev!Y778</f>
        <v>0</v>
      </c>
      <c r="AB779" s="9"/>
      <c r="AC779" s="9"/>
      <c r="AD779" s="9"/>
      <c r="AE779" s="9"/>
      <c r="AF779" s="9"/>
      <c r="AG779" s="9"/>
      <c r="AH779" s="9"/>
      <c r="AI779" s="9"/>
      <c r="AJ779" s="9"/>
      <c r="AK779" s="1"/>
      <c r="AL779" s="1" t="e">
        <f aca="false">SUMPRODUCT(B779:AJ779,PVCapPrice)</f>
        <v>#DIV/0!</v>
      </c>
      <c r="AM779" s="1"/>
      <c r="AN779" s="1"/>
      <c r="AO779" s="1"/>
      <c r="AP779" s="1"/>
      <c r="AQ779" s="1"/>
    </row>
    <row r="780" customFormat="false" ht="11.25" hidden="false" customHeight="false" outlineLevel="0" collapsed="false">
      <c r="A780" s="1" t="n">
        <v>778</v>
      </c>
      <c r="B780" s="16"/>
      <c r="C780" s="8" t="n">
        <f aca="false">+[3]data1rev!A779</f>
        <v>21687.04</v>
      </c>
      <c r="D780" s="8" t="n">
        <f aca="false">+[3]data1rev!B779</f>
        <v>15575.226</v>
      </c>
      <c r="E780" s="8" t="n">
        <f aca="false">+[3]data1rev!C779</f>
        <v>13222.39</v>
      </c>
      <c r="F780" s="8" t="n">
        <f aca="false">+[3]data1rev!D779</f>
        <v>13061.89</v>
      </c>
      <c r="G780" s="8" t="n">
        <f aca="false">+[3]data1rev!E779</f>
        <v>13061.89</v>
      </c>
      <c r="H780" s="8" t="n">
        <f aca="false">+[3]data1rev!F779</f>
        <v>10821.156</v>
      </c>
      <c r="I780" s="8" t="n">
        <f aca="false">+[3]data1rev!G779</f>
        <v>10791.59</v>
      </c>
      <c r="J780" s="8" t="n">
        <f aca="false">+[3]data1rev!H779</f>
        <v>10791.59</v>
      </c>
      <c r="K780" s="8" t="n">
        <f aca="false">+[3]data1rev!I779</f>
        <v>10791.59</v>
      </c>
      <c r="L780" s="8" t="n">
        <f aca="false">+[3]data1rev!J779</f>
        <v>10821.156</v>
      </c>
      <c r="M780" s="8" t="n">
        <f aca="false">+[3]data1rev!K779</f>
        <v>10791.59</v>
      </c>
      <c r="N780" s="8" t="n">
        <f aca="false">+[3]data1rev!L779</f>
        <v>10791.59</v>
      </c>
      <c r="O780" s="8" t="n">
        <f aca="false">+[3]data1rev!M779</f>
        <v>10275.62</v>
      </c>
      <c r="P780" s="8" t="n">
        <f aca="false">+[3]data1rev!N779</f>
        <v>10129.416</v>
      </c>
      <c r="Q780" s="8" t="n">
        <f aca="false">+[3]data1rev!O779</f>
        <v>10101.74</v>
      </c>
      <c r="R780" s="8" t="n">
        <f aca="false">+[3]data1rev!P779</f>
        <v>0</v>
      </c>
      <c r="S780" s="8" t="n">
        <f aca="false">+[3]data1rev!Q779</f>
        <v>0</v>
      </c>
      <c r="T780" s="8" t="n">
        <f aca="false">+[3]data1rev!R779</f>
        <v>0</v>
      </c>
      <c r="U780" s="8" t="n">
        <f aca="false">+[3]data1rev!S779</f>
        <v>0</v>
      </c>
      <c r="V780" s="8" t="n">
        <f aca="false">+[3]data1rev!T779</f>
        <v>0</v>
      </c>
      <c r="W780" s="8" t="n">
        <f aca="false">+[3]data1rev!U779</f>
        <v>0</v>
      </c>
      <c r="X780" s="8" t="n">
        <f aca="false">+[3]data1rev!V779</f>
        <v>0</v>
      </c>
      <c r="Y780" s="8" t="n">
        <f aca="false">+[3]data1rev!W779</f>
        <v>0</v>
      </c>
      <c r="Z780" s="8" t="n">
        <f aca="false">+[3]data1rev!X779</f>
        <v>0</v>
      </c>
      <c r="AA780" s="8" t="n">
        <f aca="false">+[3]data1rev!Y779</f>
        <v>0</v>
      </c>
      <c r="AB780" s="9"/>
      <c r="AC780" s="9"/>
      <c r="AD780" s="9"/>
      <c r="AE780" s="9"/>
      <c r="AF780" s="9"/>
      <c r="AG780" s="9"/>
      <c r="AH780" s="9"/>
      <c r="AI780" s="9"/>
      <c r="AJ780" s="9"/>
      <c r="AK780" s="1"/>
      <c r="AL780" s="1" t="e">
        <f aca="false">SUMPRODUCT(B780:AJ780,PVCapPrice)</f>
        <v>#DIV/0!</v>
      </c>
      <c r="AM780" s="1"/>
      <c r="AN780" s="1"/>
      <c r="AO780" s="1"/>
      <c r="AP780" s="1"/>
      <c r="AQ780" s="1"/>
    </row>
    <row r="781" customFormat="false" ht="11.25" hidden="false" customHeight="false" outlineLevel="0" collapsed="false">
      <c r="A781" s="1" t="n">
        <v>779</v>
      </c>
      <c r="B781" s="16"/>
      <c r="C781" s="8" t="n">
        <f aca="false">+[3]data1rev!A780</f>
        <v>21687.04</v>
      </c>
      <c r="D781" s="8" t="n">
        <f aca="false">+[3]data1rev!B780</f>
        <v>15575.226</v>
      </c>
      <c r="E781" s="8" t="n">
        <f aca="false">+[3]data1rev!C780</f>
        <v>13222.39</v>
      </c>
      <c r="F781" s="8" t="n">
        <f aca="false">+[3]data1rev!D780</f>
        <v>13061.89</v>
      </c>
      <c r="G781" s="8" t="n">
        <f aca="false">+[3]data1rev!E780</f>
        <v>13061.89</v>
      </c>
      <c r="H781" s="8" t="n">
        <f aca="false">+[3]data1rev!F780</f>
        <v>10821.156</v>
      </c>
      <c r="I781" s="8" t="n">
        <f aca="false">+[3]data1rev!G780</f>
        <v>10791.59</v>
      </c>
      <c r="J781" s="8" t="n">
        <f aca="false">+[3]data1rev!H780</f>
        <v>10791.59</v>
      </c>
      <c r="K781" s="8" t="n">
        <f aca="false">+[3]data1rev!I780</f>
        <v>10791.59</v>
      </c>
      <c r="L781" s="8" t="n">
        <f aca="false">+[3]data1rev!J780</f>
        <v>10821.156</v>
      </c>
      <c r="M781" s="8" t="n">
        <f aca="false">+[3]data1rev!K780</f>
        <v>10791.59</v>
      </c>
      <c r="N781" s="8" t="n">
        <f aca="false">+[3]data1rev!L780</f>
        <v>10791.59</v>
      </c>
      <c r="O781" s="8" t="n">
        <f aca="false">+[3]data1rev!M780</f>
        <v>10275.62</v>
      </c>
      <c r="P781" s="8" t="n">
        <f aca="false">+[3]data1rev!N780</f>
        <v>10129.416</v>
      </c>
      <c r="Q781" s="8" t="n">
        <f aca="false">+[3]data1rev!O780</f>
        <v>10101.74</v>
      </c>
      <c r="R781" s="8" t="n">
        <f aca="false">+[3]data1rev!P780</f>
        <v>0</v>
      </c>
      <c r="S781" s="8" t="n">
        <f aca="false">+[3]data1rev!Q780</f>
        <v>0</v>
      </c>
      <c r="T781" s="8" t="n">
        <f aca="false">+[3]data1rev!R780</f>
        <v>0</v>
      </c>
      <c r="U781" s="8" t="n">
        <f aca="false">+[3]data1rev!S780</f>
        <v>0</v>
      </c>
      <c r="V781" s="8" t="n">
        <f aca="false">+[3]data1rev!T780</f>
        <v>0</v>
      </c>
      <c r="W781" s="8" t="n">
        <f aca="false">+[3]data1rev!U780</f>
        <v>0</v>
      </c>
      <c r="X781" s="8" t="n">
        <f aca="false">+[3]data1rev!V780</f>
        <v>0</v>
      </c>
      <c r="Y781" s="8" t="n">
        <f aca="false">+[3]data1rev!W780</f>
        <v>0</v>
      </c>
      <c r="Z781" s="8" t="n">
        <f aca="false">+[3]data1rev!X780</f>
        <v>0</v>
      </c>
      <c r="AA781" s="8" t="n">
        <f aca="false">+[3]data1rev!Y780</f>
        <v>0</v>
      </c>
      <c r="AB781" s="9"/>
      <c r="AC781" s="9"/>
      <c r="AD781" s="9"/>
      <c r="AE781" s="9"/>
      <c r="AF781" s="9"/>
      <c r="AG781" s="9"/>
      <c r="AH781" s="9"/>
      <c r="AI781" s="9"/>
      <c r="AJ781" s="9"/>
      <c r="AK781" s="1"/>
      <c r="AL781" s="1" t="e">
        <f aca="false">SUMPRODUCT(B781:AJ781,PVCapPrice)</f>
        <v>#DIV/0!</v>
      </c>
      <c r="AM781" s="1"/>
      <c r="AN781" s="1"/>
      <c r="AO781" s="1"/>
      <c r="AP781" s="1"/>
      <c r="AQ781" s="1"/>
    </row>
    <row r="782" customFormat="false" ht="11.25" hidden="false" customHeight="false" outlineLevel="0" collapsed="false">
      <c r="A782" s="1" t="n">
        <v>780</v>
      </c>
      <c r="B782" s="16"/>
      <c r="C782" s="8" t="n">
        <f aca="false">+[3]data1rev!A781</f>
        <v>21687.04</v>
      </c>
      <c r="D782" s="8" t="n">
        <f aca="false">+[3]data1rev!B781</f>
        <v>15575.226</v>
      </c>
      <c r="E782" s="8" t="n">
        <f aca="false">+[3]data1rev!C781</f>
        <v>13222.39</v>
      </c>
      <c r="F782" s="8" t="n">
        <f aca="false">+[3]data1rev!D781</f>
        <v>13061.89</v>
      </c>
      <c r="G782" s="8" t="n">
        <f aca="false">+[3]data1rev!E781</f>
        <v>13061.89</v>
      </c>
      <c r="H782" s="8" t="n">
        <f aca="false">+[3]data1rev!F781</f>
        <v>10821.156</v>
      </c>
      <c r="I782" s="8" t="n">
        <f aca="false">+[3]data1rev!G781</f>
        <v>10791.59</v>
      </c>
      <c r="J782" s="8" t="n">
        <f aca="false">+[3]data1rev!H781</f>
        <v>10791.59</v>
      </c>
      <c r="K782" s="8" t="n">
        <f aca="false">+[3]data1rev!I781</f>
        <v>10791.59</v>
      </c>
      <c r="L782" s="8" t="n">
        <f aca="false">+[3]data1rev!J781</f>
        <v>10821.156</v>
      </c>
      <c r="M782" s="8" t="n">
        <f aca="false">+[3]data1rev!K781</f>
        <v>10791.59</v>
      </c>
      <c r="N782" s="8" t="n">
        <f aca="false">+[3]data1rev!L781</f>
        <v>10791.59</v>
      </c>
      <c r="O782" s="8" t="n">
        <f aca="false">+[3]data1rev!M781</f>
        <v>10275.62</v>
      </c>
      <c r="P782" s="8" t="n">
        <f aca="false">+[3]data1rev!N781</f>
        <v>10129.416</v>
      </c>
      <c r="Q782" s="8" t="n">
        <f aca="false">+[3]data1rev!O781</f>
        <v>10101.74</v>
      </c>
      <c r="R782" s="8" t="n">
        <f aca="false">+[3]data1rev!P781</f>
        <v>0</v>
      </c>
      <c r="S782" s="8" t="n">
        <f aca="false">+[3]data1rev!Q781</f>
        <v>0</v>
      </c>
      <c r="T782" s="8" t="n">
        <f aca="false">+[3]data1rev!R781</f>
        <v>0</v>
      </c>
      <c r="U782" s="8" t="n">
        <f aca="false">+[3]data1rev!S781</f>
        <v>0</v>
      </c>
      <c r="V782" s="8" t="n">
        <f aca="false">+[3]data1rev!T781</f>
        <v>0</v>
      </c>
      <c r="W782" s="8" t="n">
        <f aca="false">+[3]data1rev!U781</f>
        <v>0</v>
      </c>
      <c r="X782" s="8" t="n">
        <f aca="false">+[3]data1rev!V781</f>
        <v>0</v>
      </c>
      <c r="Y782" s="8" t="n">
        <f aca="false">+[3]data1rev!W781</f>
        <v>0</v>
      </c>
      <c r="Z782" s="8" t="n">
        <f aca="false">+[3]data1rev!X781</f>
        <v>0</v>
      </c>
      <c r="AA782" s="8" t="n">
        <f aca="false">+[3]data1rev!Y781</f>
        <v>0</v>
      </c>
      <c r="AB782" s="9"/>
      <c r="AC782" s="9"/>
      <c r="AD782" s="9"/>
      <c r="AE782" s="9"/>
      <c r="AF782" s="9"/>
      <c r="AG782" s="9"/>
      <c r="AH782" s="9"/>
      <c r="AI782" s="9"/>
      <c r="AJ782" s="9"/>
      <c r="AK782" s="1"/>
      <c r="AL782" s="1" t="e">
        <f aca="false">SUMPRODUCT(B782:AJ782,PVCapPrice)</f>
        <v>#DIV/0!</v>
      </c>
      <c r="AM782" s="1"/>
      <c r="AN782" s="1"/>
      <c r="AO782" s="1"/>
      <c r="AP782" s="1"/>
      <c r="AQ782" s="1"/>
    </row>
    <row r="783" customFormat="false" ht="11.25" hidden="false" customHeight="false" outlineLevel="0" collapsed="false">
      <c r="A783" s="1" t="n">
        <v>781</v>
      </c>
      <c r="B783" s="16"/>
      <c r="C783" s="8" t="n">
        <f aca="false">+[3]data1rev!A782</f>
        <v>21687.04</v>
      </c>
      <c r="D783" s="8" t="n">
        <f aca="false">+[3]data1rev!B782</f>
        <v>15575.226</v>
      </c>
      <c r="E783" s="8" t="n">
        <f aca="false">+[3]data1rev!C782</f>
        <v>13222.39</v>
      </c>
      <c r="F783" s="8" t="n">
        <f aca="false">+[3]data1rev!D782</f>
        <v>13061.89</v>
      </c>
      <c r="G783" s="8" t="n">
        <f aca="false">+[3]data1rev!E782</f>
        <v>13061.89</v>
      </c>
      <c r="H783" s="8" t="n">
        <f aca="false">+[3]data1rev!F782</f>
        <v>10821.156</v>
      </c>
      <c r="I783" s="8" t="n">
        <f aca="false">+[3]data1rev!G782</f>
        <v>10791.59</v>
      </c>
      <c r="J783" s="8" t="n">
        <f aca="false">+[3]data1rev!H782</f>
        <v>10791.59</v>
      </c>
      <c r="K783" s="8" t="n">
        <f aca="false">+[3]data1rev!I782</f>
        <v>10791.59</v>
      </c>
      <c r="L783" s="8" t="n">
        <f aca="false">+[3]data1rev!J782</f>
        <v>10821.156</v>
      </c>
      <c r="M783" s="8" t="n">
        <f aca="false">+[3]data1rev!K782</f>
        <v>10791.59</v>
      </c>
      <c r="N783" s="8" t="n">
        <f aca="false">+[3]data1rev!L782</f>
        <v>10791.59</v>
      </c>
      <c r="O783" s="8" t="n">
        <f aca="false">+[3]data1rev!M782</f>
        <v>10275.62</v>
      </c>
      <c r="P783" s="8" t="n">
        <f aca="false">+[3]data1rev!N782</f>
        <v>10129.416</v>
      </c>
      <c r="Q783" s="8" t="n">
        <f aca="false">+[3]data1rev!O782</f>
        <v>10101.74</v>
      </c>
      <c r="R783" s="8" t="n">
        <f aca="false">+[3]data1rev!P782</f>
        <v>0</v>
      </c>
      <c r="S783" s="8" t="n">
        <f aca="false">+[3]data1rev!Q782</f>
        <v>0</v>
      </c>
      <c r="T783" s="8" t="n">
        <f aca="false">+[3]data1rev!R782</f>
        <v>0</v>
      </c>
      <c r="U783" s="8" t="n">
        <f aca="false">+[3]data1rev!S782</f>
        <v>0</v>
      </c>
      <c r="V783" s="8" t="n">
        <f aca="false">+[3]data1rev!T782</f>
        <v>0</v>
      </c>
      <c r="W783" s="8" t="n">
        <f aca="false">+[3]data1rev!U782</f>
        <v>0</v>
      </c>
      <c r="X783" s="8" t="n">
        <f aca="false">+[3]data1rev!V782</f>
        <v>0</v>
      </c>
      <c r="Y783" s="8" t="n">
        <f aca="false">+[3]data1rev!W782</f>
        <v>0</v>
      </c>
      <c r="Z783" s="8" t="n">
        <f aca="false">+[3]data1rev!X782</f>
        <v>0</v>
      </c>
      <c r="AA783" s="8" t="n">
        <f aca="false">+[3]data1rev!Y782</f>
        <v>0</v>
      </c>
      <c r="AB783" s="9"/>
      <c r="AC783" s="9"/>
      <c r="AD783" s="9"/>
      <c r="AE783" s="9"/>
      <c r="AF783" s="9"/>
      <c r="AG783" s="9"/>
      <c r="AH783" s="9"/>
      <c r="AI783" s="9"/>
      <c r="AJ783" s="9"/>
      <c r="AK783" s="1"/>
      <c r="AL783" s="1" t="e">
        <f aca="false">SUMPRODUCT(B783:AJ783,PVCapPrice)</f>
        <v>#DIV/0!</v>
      </c>
      <c r="AM783" s="1"/>
      <c r="AN783" s="1"/>
      <c r="AO783" s="1"/>
      <c r="AP783" s="1"/>
      <c r="AQ783" s="1"/>
    </row>
    <row r="784" customFormat="false" ht="11.25" hidden="false" customHeight="false" outlineLevel="0" collapsed="false">
      <c r="A784" s="1" t="n">
        <v>782</v>
      </c>
      <c r="B784" s="16"/>
      <c r="C784" s="8" t="n">
        <f aca="false">+[3]data1rev!A783</f>
        <v>21687.04</v>
      </c>
      <c r="D784" s="8" t="n">
        <f aca="false">+[3]data1rev!B783</f>
        <v>15575.226</v>
      </c>
      <c r="E784" s="8" t="n">
        <f aca="false">+[3]data1rev!C783</f>
        <v>13222.39</v>
      </c>
      <c r="F784" s="8" t="n">
        <f aca="false">+[3]data1rev!D783</f>
        <v>13061.89</v>
      </c>
      <c r="G784" s="8" t="n">
        <f aca="false">+[3]data1rev!E783</f>
        <v>13061.89</v>
      </c>
      <c r="H784" s="8" t="n">
        <f aca="false">+[3]data1rev!F783</f>
        <v>10821.156</v>
      </c>
      <c r="I784" s="8" t="n">
        <f aca="false">+[3]data1rev!G783</f>
        <v>10791.59</v>
      </c>
      <c r="J784" s="8" t="n">
        <f aca="false">+[3]data1rev!H783</f>
        <v>10791.59</v>
      </c>
      <c r="K784" s="8" t="n">
        <f aca="false">+[3]data1rev!I783</f>
        <v>10791.59</v>
      </c>
      <c r="L784" s="8" t="n">
        <f aca="false">+[3]data1rev!J783</f>
        <v>10821.156</v>
      </c>
      <c r="M784" s="8" t="n">
        <f aca="false">+[3]data1rev!K783</f>
        <v>10791.59</v>
      </c>
      <c r="N784" s="8" t="n">
        <f aca="false">+[3]data1rev!L783</f>
        <v>10791.59</v>
      </c>
      <c r="O784" s="8" t="n">
        <f aca="false">+[3]data1rev!M783</f>
        <v>10275.62</v>
      </c>
      <c r="P784" s="8" t="n">
        <f aca="false">+[3]data1rev!N783</f>
        <v>10129.416</v>
      </c>
      <c r="Q784" s="8" t="n">
        <f aca="false">+[3]data1rev!O783</f>
        <v>10101.74</v>
      </c>
      <c r="R784" s="8" t="n">
        <f aca="false">+[3]data1rev!P783</f>
        <v>0</v>
      </c>
      <c r="S784" s="8" t="n">
        <f aca="false">+[3]data1rev!Q783</f>
        <v>0</v>
      </c>
      <c r="T784" s="8" t="n">
        <f aca="false">+[3]data1rev!R783</f>
        <v>0</v>
      </c>
      <c r="U784" s="8" t="n">
        <f aca="false">+[3]data1rev!S783</f>
        <v>0</v>
      </c>
      <c r="V784" s="8" t="n">
        <f aca="false">+[3]data1rev!T783</f>
        <v>0</v>
      </c>
      <c r="W784" s="8" t="n">
        <f aca="false">+[3]data1rev!U783</f>
        <v>0</v>
      </c>
      <c r="X784" s="8" t="n">
        <f aca="false">+[3]data1rev!V783</f>
        <v>0</v>
      </c>
      <c r="Y784" s="8" t="n">
        <f aca="false">+[3]data1rev!W783</f>
        <v>0</v>
      </c>
      <c r="Z784" s="8" t="n">
        <f aca="false">+[3]data1rev!X783</f>
        <v>0</v>
      </c>
      <c r="AA784" s="8" t="n">
        <f aca="false">+[3]data1rev!Y783</f>
        <v>0</v>
      </c>
      <c r="AB784" s="9"/>
      <c r="AC784" s="9"/>
      <c r="AD784" s="9"/>
      <c r="AE784" s="9"/>
      <c r="AF784" s="9"/>
      <c r="AG784" s="9"/>
      <c r="AH784" s="9"/>
      <c r="AI784" s="9"/>
      <c r="AJ784" s="9"/>
      <c r="AK784" s="1"/>
      <c r="AL784" s="1" t="e">
        <f aca="false">SUMPRODUCT(B784:AJ784,PVCapPrice)</f>
        <v>#DIV/0!</v>
      </c>
      <c r="AM784" s="1"/>
      <c r="AN784" s="1"/>
      <c r="AO784" s="1"/>
      <c r="AP784" s="1"/>
      <c r="AQ784" s="1"/>
    </row>
    <row r="785" customFormat="false" ht="11.25" hidden="false" customHeight="false" outlineLevel="0" collapsed="false">
      <c r="A785" s="1" t="n">
        <v>783</v>
      </c>
      <c r="B785" s="16"/>
      <c r="C785" s="8" t="n">
        <f aca="false">+[3]data1rev!A784</f>
        <v>21687.04</v>
      </c>
      <c r="D785" s="8" t="n">
        <f aca="false">+[3]data1rev!B784</f>
        <v>15575.226</v>
      </c>
      <c r="E785" s="8" t="n">
        <f aca="false">+[3]data1rev!C784</f>
        <v>13222.39</v>
      </c>
      <c r="F785" s="8" t="n">
        <f aca="false">+[3]data1rev!D784</f>
        <v>13061.89</v>
      </c>
      <c r="G785" s="8" t="n">
        <f aca="false">+[3]data1rev!E784</f>
        <v>13061.89</v>
      </c>
      <c r="H785" s="8" t="n">
        <f aca="false">+[3]data1rev!F784</f>
        <v>10821.156</v>
      </c>
      <c r="I785" s="8" t="n">
        <f aca="false">+[3]data1rev!G784</f>
        <v>10791.59</v>
      </c>
      <c r="J785" s="8" t="n">
        <f aca="false">+[3]data1rev!H784</f>
        <v>10791.59</v>
      </c>
      <c r="K785" s="8" t="n">
        <f aca="false">+[3]data1rev!I784</f>
        <v>10791.59</v>
      </c>
      <c r="L785" s="8" t="n">
        <f aca="false">+[3]data1rev!J784</f>
        <v>10821.156</v>
      </c>
      <c r="M785" s="8" t="n">
        <f aca="false">+[3]data1rev!K784</f>
        <v>10791.59</v>
      </c>
      <c r="N785" s="8" t="n">
        <f aca="false">+[3]data1rev!L784</f>
        <v>10791.59</v>
      </c>
      <c r="O785" s="8" t="n">
        <f aca="false">+[3]data1rev!M784</f>
        <v>10275.62</v>
      </c>
      <c r="P785" s="8" t="n">
        <f aca="false">+[3]data1rev!N784</f>
        <v>10129.416</v>
      </c>
      <c r="Q785" s="8" t="n">
        <f aca="false">+[3]data1rev!O784</f>
        <v>10101.74</v>
      </c>
      <c r="R785" s="8" t="n">
        <f aca="false">+[3]data1rev!P784</f>
        <v>0</v>
      </c>
      <c r="S785" s="8" t="n">
        <f aca="false">+[3]data1rev!Q784</f>
        <v>0</v>
      </c>
      <c r="T785" s="8" t="n">
        <f aca="false">+[3]data1rev!R784</f>
        <v>0</v>
      </c>
      <c r="U785" s="8" t="n">
        <f aca="false">+[3]data1rev!S784</f>
        <v>0</v>
      </c>
      <c r="V785" s="8" t="n">
        <f aca="false">+[3]data1rev!T784</f>
        <v>0</v>
      </c>
      <c r="W785" s="8" t="n">
        <f aca="false">+[3]data1rev!U784</f>
        <v>0</v>
      </c>
      <c r="X785" s="8" t="n">
        <f aca="false">+[3]data1rev!V784</f>
        <v>0</v>
      </c>
      <c r="Y785" s="8" t="n">
        <f aca="false">+[3]data1rev!W784</f>
        <v>0</v>
      </c>
      <c r="Z785" s="8" t="n">
        <f aca="false">+[3]data1rev!X784</f>
        <v>0</v>
      </c>
      <c r="AA785" s="8" t="n">
        <f aca="false">+[3]data1rev!Y784</f>
        <v>0</v>
      </c>
      <c r="AB785" s="9"/>
      <c r="AC785" s="9"/>
      <c r="AD785" s="9"/>
      <c r="AE785" s="9"/>
      <c r="AF785" s="9"/>
      <c r="AG785" s="9"/>
      <c r="AH785" s="9"/>
      <c r="AI785" s="9"/>
      <c r="AJ785" s="9"/>
      <c r="AK785" s="1"/>
      <c r="AL785" s="1" t="e">
        <f aca="false">SUMPRODUCT(B785:AJ785,PVCapPrice)</f>
        <v>#DIV/0!</v>
      </c>
      <c r="AM785" s="1"/>
      <c r="AN785" s="1"/>
      <c r="AO785" s="1"/>
      <c r="AP785" s="1"/>
      <c r="AQ785" s="1"/>
    </row>
    <row r="786" customFormat="false" ht="11.25" hidden="false" customHeight="false" outlineLevel="0" collapsed="false">
      <c r="A786" s="1" t="n">
        <v>784</v>
      </c>
      <c r="B786" s="16"/>
      <c r="C786" s="8" t="n">
        <f aca="false">+[3]data1rev!A785</f>
        <v>21687.04</v>
      </c>
      <c r="D786" s="8" t="n">
        <f aca="false">+[3]data1rev!B785</f>
        <v>15575.226</v>
      </c>
      <c r="E786" s="8" t="n">
        <f aca="false">+[3]data1rev!C785</f>
        <v>13222.39</v>
      </c>
      <c r="F786" s="8" t="n">
        <f aca="false">+[3]data1rev!D785</f>
        <v>13061.89</v>
      </c>
      <c r="G786" s="8" t="n">
        <f aca="false">+[3]data1rev!E785</f>
        <v>13061.89</v>
      </c>
      <c r="H786" s="8" t="n">
        <f aca="false">+[3]data1rev!F785</f>
        <v>10821.156</v>
      </c>
      <c r="I786" s="8" t="n">
        <f aca="false">+[3]data1rev!G785</f>
        <v>10791.59</v>
      </c>
      <c r="J786" s="8" t="n">
        <f aca="false">+[3]data1rev!H785</f>
        <v>10791.59</v>
      </c>
      <c r="K786" s="8" t="n">
        <f aca="false">+[3]data1rev!I785</f>
        <v>10791.59</v>
      </c>
      <c r="L786" s="8" t="n">
        <f aca="false">+[3]data1rev!J785</f>
        <v>10821.156</v>
      </c>
      <c r="M786" s="8" t="n">
        <f aca="false">+[3]data1rev!K785</f>
        <v>10791.59</v>
      </c>
      <c r="N786" s="8" t="n">
        <f aca="false">+[3]data1rev!L785</f>
        <v>10791.59</v>
      </c>
      <c r="O786" s="8" t="n">
        <f aca="false">+[3]data1rev!M785</f>
        <v>10275.62</v>
      </c>
      <c r="P786" s="8" t="n">
        <f aca="false">+[3]data1rev!N785</f>
        <v>10129.416</v>
      </c>
      <c r="Q786" s="8" t="n">
        <f aca="false">+[3]data1rev!O785</f>
        <v>10101.74</v>
      </c>
      <c r="R786" s="8" t="n">
        <f aca="false">+[3]data1rev!P785</f>
        <v>0</v>
      </c>
      <c r="S786" s="8" t="n">
        <f aca="false">+[3]data1rev!Q785</f>
        <v>0</v>
      </c>
      <c r="T786" s="8" t="n">
        <f aca="false">+[3]data1rev!R785</f>
        <v>0</v>
      </c>
      <c r="U786" s="8" t="n">
        <f aca="false">+[3]data1rev!S785</f>
        <v>0</v>
      </c>
      <c r="V786" s="8" t="n">
        <f aca="false">+[3]data1rev!T785</f>
        <v>0</v>
      </c>
      <c r="W786" s="8" t="n">
        <f aca="false">+[3]data1rev!U785</f>
        <v>0</v>
      </c>
      <c r="X786" s="8" t="n">
        <f aca="false">+[3]data1rev!V785</f>
        <v>0</v>
      </c>
      <c r="Y786" s="8" t="n">
        <f aca="false">+[3]data1rev!W785</f>
        <v>0</v>
      </c>
      <c r="Z786" s="8" t="n">
        <f aca="false">+[3]data1rev!X785</f>
        <v>0</v>
      </c>
      <c r="AA786" s="8" t="n">
        <f aca="false">+[3]data1rev!Y785</f>
        <v>0</v>
      </c>
      <c r="AB786" s="9"/>
      <c r="AC786" s="9"/>
      <c r="AD786" s="9"/>
      <c r="AE786" s="9"/>
      <c r="AF786" s="9"/>
      <c r="AG786" s="9"/>
      <c r="AH786" s="9"/>
      <c r="AI786" s="9"/>
      <c r="AJ786" s="9"/>
      <c r="AK786" s="1"/>
      <c r="AL786" s="1" t="e">
        <f aca="false">SUMPRODUCT(B786:AJ786,PVCapPrice)</f>
        <v>#DIV/0!</v>
      </c>
      <c r="AM786" s="1"/>
      <c r="AN786" s="1"/>
      <c r="AO786" s="1"/>
      <c r="AP786" s="1"/>
      <c r="AQ786" s="1"/>
    </row>
    <row r="787" customFormat="false" ht="11.25" hidden="false" customHeight="false" outlineLevel="0" collapsed="false">
      <c r="A787" s="1" t="n">
        <v>785</v>
      </c>
      <c r="B787" s="16"/>
      <c r="C787" s="8" t="n">
        <f aca="false">+[3]data1rev!A786</f>
        <v>21687.04</v>
      </c>
      <c r="D787" s="8" t="n">
        <f aca="false">+[3]data1rev!B786</f>
        <v>15575.226</v>
      </c>
      <c r="E787" s="8" t="n">
        <f aca="false">+[3]data1rev!C786</f>
        <v>13222.39</v>
      </c>
      <c r="F787" s="8" t="n">
        <f aca="false">+[3]data1rev!D786</f>
        <v>13061.89</v>
      </c>
      <c r="G787" s="8" t="n">
        <f aca="false">+[3]data1rev!E786</f>
        <v>13061.89</v>
      </c>
      <c r="H787" s="8" t="n">
        <f aca="false">+[3]data1rev!F786</f>
        <v>10821.156</v>
      </c>
      <c r="I787" s="8" t="n">
        <f aca="false">+[3]data1rev!G786</f>
        <v>10791.59</v>
      </c>
      <c r="J787" s="8" t="n">
        <f aca="false">+[3]data1rev!H786</f>
        <v>10791.59</v>
      </c>
      <c r="K787" s="8" t="n">
        <f aca="false">+[3]data1rev!I786</f>
        <v>10791.59</v>
      </c>
      <c r="L787" s="8" t="n">
        <f aca="false">+[3]data1rev!J786</f>
        <v>10821.156</v>
      </c>
      <c r="M787" s="8" t="n">
        <f aca="false">+[3]data1rev!K786</f>
        <v>10791.59</v>
      </c>
      <c r="N787" s="8" t="n">
        <f aca="false">+[3]data1rev!L786</f>
        <v>10791.59</v>
      </c>
      <c r="O787" s="8" t="n">
        <f aca="false">+[3]data1rev!M786</f>
        <v>10275.62</v>
      </c>
      <c r="P787" s="8" t="n">
        <f aca="false">+[3]data1rev!N786</f>
        <v>10129.416</v>
      </c>
      <c r="Q787" s="8" t="n">
        <f aca="false">+[3]data1rev!O786</f>
        <v>10101.74</v>
      </c>
      <c r="R787" s="8" t="n">
        <f aca="false">+[3]data1rev!P786</f>
        <v>0</v>
      </c>
      <c r="S787" s="8" t="n">
        <f aca="false">+[3]data1rev!Q786</f>
        <v>0</v>
      </c>
      <c r="T787" s="8" t="n">
        <f aca="false">+[3]data1rev!R786</f>
        <v>0</v>
      </c>
      <c r="U787" s="8" t="n">
        <f aca="false">+[3]data1rev!S786</f>
        <v>0</v>
      </c>
      <c r="V787" s="8" t="n">
        <f aca="false">+[3]data1rev!T786</f>
        <v>0</v>
      </c>
      <c r="W787" s="8" t="n">
        <f aca="false">+[3]data1rev!U786</f>
        <v>0</v>
      </c>
      <c r="X787" s="8" t="n">
        <f aca="false">+[3]data1rev!V786</f>
        <v>0</v>
      </c>
      <c r="Y787" s="8" t="n">
        <f aca="false">+[3]data1rev!W786</f>
        <v>0</v>
      </c>
      <c r="Z787" s="8" t="n">
        <f aca="false">+[3]data1rev!X786</f>
        <v>0</v>
      </c>
      <c r="AA787" s="8" t="n">
        <f aca="false">+[3]data1rev!Y786</f>
        <v>0</v>
      </c>
      <c r="AB787" s="9"/>
      <c r="AC787" s="9"/>
      <c r="AD787" s="9"/>
      <c r="AE787" s="9"/>
      <c r="AF787" s="9"/>
      <c r="AG787" s="9"/>
      <c r="AH787" s="9"/>
      <c r="AI787" s="9"/>
      <c r="AJ787" s="9"/>
      <c r="AK787" s="1"/>
      <c r="AL787" s="1" t="e">
        <f aca="false">SUMPRODUCT(B787:AJ787,PVCapPrice)</f>
        <v>#DIV/0!</v>
      </c>
      <c r="AM787" s="1"/>
      <c r="AN787" s="1"/>
      <c r="AO787" s="1"/>
      <c r="AP787" s="1"/>
      <c r="AQ787" s="1"/>
    </row>
    <row r="788" customFormat="false" ht="11.25" hidden="false" customHeight="false" outlineLevel="0" collapsed="false">
      <c r="A788" s="1" t="n">
        <v>786</v>
      </c>
      <c r="B788" s="16"/>
      <c r="C788" s="8" t="n">
        <f aca="false">+[3]data1rev!A787</f>
        <v>21687.04</v>
      </c>
      <c r="D788" s="8" t="n">
        <f aca="false">+[3]data1rev!B787</f>
        <v>15575.226</v>
      </c>
      <c r="E788" s="8" t="n">
        <f aca="false">+[3]data1rev!C787</f>
        <v>13222.39</v>
      </c>
      <c r="F788" s="8" t="n">
        <f aca="false">+[3]data1rev!D787</f>
        <v>13061.89</v>
      </c>
      <c r="G788" s="8" t="n">
        <f aca="false">+[3]data1rev!E787</f>
        <v>13061.89</v>
      </c>
      <c r="H788" s="8" t="n">
        <f aca="false">+[3]data1rev!F787</f>
        <v>10821.156</v>
      </c>
      <c r="I788" s="8" t="n">
        <f aca="false">+[3]data1rev!G787</f>
        <v>10791.59</v>
      </c>
      <c r="J788" s="8" t="n">
        <f aca="false">+[3]data1rev!H787</f>
        <v>10791.59</v>
      </c>
      <c r="K788" s="8" t="n">
        <f aca="false">+[3]data1rev!I787</f>
        <v>10791.59</v>
      </c>
      <c r="L788" s="8" t="n">
        <f aca="false">+[3]data1rev!J787</f>
        <v>10821.156</v>
      </c>
      <c r="M788" s="8" t="n">
        <f aca="false">+[3]data1rev!K787</f>
        <v>10791.59</v>
      </c>
      <c r="N788" s="8" t="n">
        <f aca="false">+[3]data1rev!L787</f>
        <v>10791.59</v>
      </c>
      <c r="O788" s="8" t="n">
        <f aca="false">+[3]data1rev!M787</f>
        <v>10275.62</v>
      </c>
      <c r="P788" s="8" t="n">
        <f aca="false">+[3]data1rev!N787</f>
        <v>10129.416</v>
      </c>
      <c r="Q788" s="8" t="n">
        <f aca="false">+[3]data1rev!O787</f>
        <v>10101.74</v>
      </c>
      <c r="R788" s="8" t="n">
        <f aca="false">+[3]data1rev!P787</f>
        <v>0</v>
      </c>
      <c r="S788" s="8" t="n">
        <f aca="false">+[3]data1rev!Q787</f>
        <v>0</v>
      </c>
      <c r="T788" s="8" t="n">
        <f aca="false">+[3]data1rev!R787</f>
        <v>0</v>
      </c>
      <c r="U788" s="8" t="n">
        <f aca="false">+[3]data1rev!S787</f>
        <v>0</v>
      </c>
      <c r="V788" s="8" t="n">
        <f aca="false">+[3]data1rev!T787</f>
        <v>0</v>
      </c>
      <c r="W788" s="8" t="n">
        <f aca="false">+[3]data1rev!U787</f>
        <v>0</v>
      </c>
      <c r="X788" s="8" t="n">
        <f aca="false">+[3]data1rev!V787</f>
        <v>0</v>
      </c>
      <c r="Y788" s="8" t="n">
        <f aca="false">+[3]data1rev!W787</f>
        <v>0</v>
      </c>
      <c r="Z788" s="8" t="n">
        <f aca="false">+[3]data1rev!X787</f>
        <v>0</v>
      </c>
      <c r="AA788" s="8" t="n">
        <f aca="false">+[3]data1rev!Y787</f>
        <v>0</v>
      </c>
      <c r="AB788" s="9"/>
      <c r="AC788" s="9"/>
      <c r="AD788" s="9"/>
      <c r="AE788" s="9"/>
      <c r="AF788" s="9"/>
      <c r="AG788" s="9"/>
      <c r="AH788" s="9"/>
      <c r="AI788" s="9"/>
      <c r="AJ788" s="9"/>
      <c r="AK788" s="1"/>
      <c r="AL788" s="1" t="e">
        <f aca="false">SUMPRODUCT(B788:AJ788,PVCapPrice)</f>
        <v>#DIV/0!</v>
      </c>
      <c r="AM788" s="1"/>
      <c r="AN788" s="1"/>
      <c r="AO788" s="1"/>
      <c r="AP788" s="1"/>
      <c r="AQ788" s="1"/>
    </row>
    <row r="789" customFormat="false" ht="11.25" hidden="false" customHeight="false" outlineLevel="0" collapsed="false">
      <c r="A789" s="1" t="n">
        <v>787</v>
      </c>
      <c r="B789" s="16"/>
      <c r="C789" s="8" t="n">
        <f aca="false">+[3]data1rev!A788</f>
        <v>21687.04</v>
      </c>
      <c r="D789" s="8" t="n">
        <f aca="false">+[3]data1rev!B788</f>
        <v>15575.226</v>
      </c>
      <c r="E789" s="8" t="n">
        <f aca="false">+[3]data1rev!C788</f>
        <v>13222.39</v>
      </c>
      <c r="F789" s="8" t="n">
        <f aca="false">+[3]data1rev!D788</f>
        <v>13061.89</v>
      </c>
      <c r="G789" s="8" t="n">
        <f aca="false">+[3]data1rev!E788</f>
        <v>13061.89</v>
      </c>
      <c r="H789" s="8" t="n">
        <f aca="false">+[3]data1rev!F788</f>
        <v>10821.156</v>
      </c>
      <c r="I789" s="8" t="n">
        <f aca="false">+[3]data1rev!G788</f>
        <v>10791.59</v>
      </c>
      <c r="J789" s="8" t="n">
        <f aca="false">+[3]data1rev!H788</f>
        <v>10791.59</v>
      </c>
      <c r="K789" s="8" t="n">
        <f aca="false">+[3]data1rev!I788</f>
        <v>10791.59</v>
      </c>
      <c r="L789" s="8" t="n">
        <f aca="false">+[3]data1rev!J788</f>
        <v>10821.156</v>
      </c>
      <c r="M789" s="8" t="n">
        <f aca="false">+[3]data1rev!K788</f>
        <v>10791.59</v>
      </c>
      <c r="N789" s="8" t="n">
        <f aca="false">+[3]data1rev!L788</f>
        <v>10791.59</v>
      </c>
      <c r="O789" s="8" t="n">
        <f aca="false">+[3]data1rev!M788</f>
        <v>10275.62</v>
      </c>
      <c r="P789" s="8" t="n">
        <f aca="false">+[3]data1rev!N788</f>
        <v>10129.416</v>
      </c>
      <c r="Q789" s="8" t="n">
        <f aca="false">+[3]data1rev!O788</f>
        <v>10101.74</v>
      </c>
      <c r="R789" s="8" t="n">
        <f aca="false">+[3]data1rev!P788</f>
        <v>0</v>
      </c>
      <c r="S789" s="8" t="n">
        <f aca="false">+[3]data1rev!Q788</f>
        <v>0</v>
      </c>
      <c r="T789" s="8" t="n">
        <f aca="false">+[3]data1rev!R788</f>
        <v>0</v>
      </c>
      <c r="U789" s="8" t="n">
        <f aca="false">+[3]data1rev!S788</f>
        <v>0</v>
      </c>
      <c r="V789" s="8" t="n">
        <f aca="false">+[3]data1rev!T788</f>
        <v>0</v>
      </c>
      <c r="W789" s="8" t="n">
        <f aca="false">+[3]data1rev!U788</f>
        <v>0</v>
      </c>
      <c r="X789" s="8" t="n">
        <f aca="false">+[3]data1rev!V788</f>
        <v>0</v>
      </c>
      <c r="Y789" s="8" t="n">
        <f aca="false">+[3]data1rev!W788</f>
        <v>0</v>
      </c>
      <c r="Z789" s="8" t="n">
        <f aca="false">+[3]data1rev!X788</f>
        <v>0</v>
      </c>
      <c r="AA789" s="8" t="n">
        <f aca="false">+[3]data1rev!Y788</f>
        <v>0</v>
      </c>
      <c r="AB789" s="9"/>
      <c r="AC789" s="9"/>
      <c r="AD789" s="9"/>
      <c r="AE789" s="9"/>
      <c r="AF789" s="9"/>
      <c r="AG789" s="9"/>
      <c r="AH789" s="9"/>
      <c r="AI789" s="9"/>
      <c r="AJ789" s="9"/>
      <c r="AK789" s="1"/>
      <c r="AL789" s="1" t="e">
        <f aca="false">SUMPRODUCT(B789:AJ789,PVCapPrice)</f>
        <v>#DIV/0!</v>
      </c>
      <c r="AM789" s="1"/>
      <c r="AN789" s="1"/>
      <c r="AO789" s="1"/>
      <c r="AP789" s="1"/>
      <c r="AQ789" s="1"/>
    </row>
    <row r="790" customFormat="false" ht="11.25" hidden="false" customHeight="false" outlineLevel="0" collapsed="false">
      <c r="A790" s="1" t="n">
        <v>788</v>
      </c>
      <c r="B790" s="16"/>
      <c r="C790" s="8" t="n">
        <f aca="false">+[3]data1rev!A789</f>
        <v>21687.04</v>
      </c>
      <c r="D790" s="8" t="n">
        <f aca="false">+[3]data1rev!B789</f>
        <v>15575.226</v>
      </c>
      <c r="E790" s="8" t="n">
        <f aca="false">+[3]data1rev!C789</f>
        <v>13222.39</v>
      </c>
      <c r="F790" s="8" t="n">
        <f aca="false">+[3]data1rev!D789</f>
        <v>13061.89</v>
      </c>
      <c r="G790" s="8" t="n">
        <f aca="false">+[3]data1rev!E789</f>
        <v>13061.89</v>
      </c>
      <c r="H790" s="8" t="n">
        <f aca="false">+[3]data1rev!F789</f>
        <v>10821.156</v>
      </c>
      <c r="I790" s="8" t="n">
        <f aca="false">+[3]data1rev!G789</f>
        <v>10791.59</v>
      </c>
      <c r="J790" s="8" t="n">
        <f aca="false">+[3]data1rev!H789</f>
        <v>10791.59</v>
      </c>
      <c r="K790" s="8" t="n">
        <f aca="false">+[3]data1rev!I789</f>
        <v>10791.59</v>
      </c>
      <c r="L790" s="8" t="n">
        <f aca="false">+[3]data1rev!J789</f>
        <v>10821.156</v>
      </c>
      <c r="M790" s="8" t="n">
        <f aca="false">+[3]data1rev!K789</f>
        <v>10791.59</v>
      </c>
      <c r="N790" s="8" t="n">
        <f aca="false">+[3]data1rev!L789</f>
        <v>10791.59</v>
      </c>
      <c r="O790" s="8" t="n">
        <f aca="false">+[3]data1rev!M789</f>
        <v>10275.62</v>
      </c>
      <c r="P790" s="8" t="n">
        <f aca="false">+[3]data1rev!N789</f>
        <v>10129.416</v>
      </c>
      <c r="Q790" s="8" t="n">
        <f aca="false">+[3]data1rev!O789</f>
        <v>10101.74</v>
      </c>
      <c r="R790" s="8" t="n">
        <f aca="false">+[3]data1rev!P789</f>
        <v>0</v>
      </c>
      <c r="S790" s="8" t="n">
        <f aca="false">+[3]data1rev!Q789</f>
        <v>0</v>
      </c>
      <c r="T790" s="8" t="n">
        <f aca="false">+[3]data1rev!R789</f>
        <v>0</v>
      </c>
      <c r="U790" s="8" t="n">
        <f aca="false">+[3]data1rev!S789</f>
        <v>0</v>
      </c>
      <c r="V790" s="8" t="n">
        <f aca="false">+[3]data1rev!T789</f>
        <v>0</v>
      </c>
      <c r="W790" s="8" t="n">
        <f aca="false">+[3]data1rev!U789</f>
        <v>0</v>
      </c>
      <c r="X790" s="8" t="n">
        <f aca="false">+[3]data1rev!V789</f>
        <v>0</v>
      </c>
      <c r="Y790" s="8" t="n">
        <f aca="false">+[3]data1rev!W789</f>
        <v>0</v>
      </c>
      <c r="Z790" s="8" t="n">
        <f aca="false">+[3]data1rev!X789</f>
        <v>0</v>
      </c>
      <c r="AA790" s="8" t="n">
        <f aca="false">+[3]data1rev!Y789</f>
        <v>0</v>
      </c>
      <c r="AB790" s="9"/>
      <c r="AC790" s="9"/>
      <c r="AD790" s="9"/>
      <c r="AE790" s="9"/>
      <c r="AF790" s="9"/>
      <c r="AG790" s="9"/>
      <c r="AH790" s="9"/>
      <c r="AI790" s="9"/>
      <c r="AJ790" s="9"/>
      <c r="AK790" s="1"/>
      <c r="AL790" s="1" t="e">
        <f aca="false">SUMPRODUCT(B790:AJ790,PVCapPrice)</f>
        <v>#DIV/0!</v>
      </c>
      <c r="AM790" s="1"/>
      <c r="AN790" s="1"/>
      <c r="AO790" s="1"/>
      <c r="AP790" s="1"/>
      <c r="AQ790" s="1"/>
    </row>
    <row r="791" customFormat="false" ht="11.25" hidden="false" customHeight="false" outlineLevel="0" collapsed="false">
      <c r="A791" s="1" t="n">
        <v>789</v>
      </c>
      <c r="B791" s="16"/>
      <c r="C791" s="8" t="n">
        <f aca="false">+[3]data1rev!A790</f>
        <v>21687.04</v>
      </c>
      <c r="D791" s="8" t="n">
        <f aca="false">+[3]data1rev!B790</f>
        <v>15575.226</v>
      </c>
      <c r="E791" s="8" t="n">
        <f aca="false">+[3]data1rev!C790</f>
        <v>13222.39</v>
      </c>
      <c r="F791" s="8" t="n">
        <f aca="false">+[3]data1rev!D790</f>
        <v>13061.89</v>
      </c>
      <c r="G791" s="8" t="n">
        <f aca="false">+[3]data1rev!E790</f>
        <v>13061.89</v>
      </c>
      <c r="H791" s="8" t="n">
        <f aca="false">+[3]data1rev!F790</f>
        <v>10821.156</v>
      </c>
      <c r="I791" s="8" t="n">
        <f aca="false">+[3]data1rev!G790</f>
        <v>10791.59</v>
      </c>
      <c r="J791" s="8" t="n">
        <f aca="false">+[3]data1rev!H790</f>
        <v>10791.59</v>
      </c>
      <c r="K791" s="8" t="n">
        <f aca="false">+[3]data1rev!I790</f>
        <v>10791.59</v>
      </c>
      <c r="L791" s="8" t="n">
        <f aca="false">+[3]data1rev!J790</f>
        <v>10821.156</v>
      </c>
      <c r="M791" s="8" t="n">
        <f aca="false">+[3]data1rev!K790</f>
        <v>10791.59</v>
      </c>
      <c r="N791" s="8" t="n">
        <f aca="false">+[3]data1rev!L790</f>
        <v>10791.59</v>
      </c>
      <c r="O791" s="8" t="n">
        <f aca="false">+[3]data1rev!M790</f>
        <v>10275.62</v>
      </c>
      <c r="P791" s="8" t="n">
        <f aca="false">+[3]data1rev!N790</f>
        <v>10129.416</v>
      </c>
      <c r="Q791" s="8" t="n">
        <f aca="false">+[3]data1rev!O790</f>
        <v>10101.74</v>
      </c>
      <c r="R791" s="8" t="n">
        <f aca="false">+[3]data1rev!P790</f>
        <v>0</v>
      </c>
      <c r="S791" s="8" t="n">
        <f aca="false">+[3]data1rev!Q790</f>
        <v>0</v>
      </c>
      <c r="T791" s="8" t="n">
        <f aca="false">+[3]data1rev!R790</f>
        <v>0</v>
      </c>
      <c r="U791" s="8" t="n">
        <f aca="false">+[3]data1rev!S790</f>
        <v>0</v>
      </c>
      <c r="V791" s="8" t="n">
        <f aca="false">+[3]data1rev!T790</f>
        <v>0</v>
      </c>
      <c r="W791" s="8" t="n">
        <f aca="false">+[3]data1rev!U790</f>
        <v>0</v>
      </c>
      <c r="X791" s="8" t="n">
        <f aca="false">+[3]data1rev!V790</f>
        <v>0</v>
      </c>
      <c r="Y791" s="8" t="n">
        <f aca="false">+[3]data1rev!W790</f>
        <v>0</v>
      </c>
      <c r="Z791" s="8" t="n">
        <f aca="false">+[3]data1rev!X790</f>
        <v>0</v>
      </c>
      <c r="AA791" s="8" t="n">
        <f aca="false">+[3]data1rev!Y790</f>
        <v>0</v>
      </c>
      <c r="AB791" s="9"/>
      <c r="AC791" s="9"/>
      <c r="AD791" s="9"/>
      <c r="AE791" s="9"/>
      <c r="AF791" s="9"/>
      <c r="AG791" s="9"/>
      <c r="AH791" s="9"/>
      <c r="AI791" s="9"/>
      <c r="AJ791" s="9"/>
      <c r="AK791" s="1"/>
      <c r="AL791" s="1" t="e">
        <f aca="false">SUMPRODUCT(B791:AJ791,PVCapPrice)</f>
        <v>#DIV/0!</v>
      </c>
      <c r="AM791" s="1"/>
      <c r="AN791" s="1"/>
      <c r="AO791" s="1"/>
      <c r="AP791" s="1"/>
      <c r="AQ791" s="1"/>
    </row>
    <row r="792" customFormat="false" ht="11.25" hidden="false" customHeight="false" outlineLevel="0" collapsed="false">
      <c r="A792" s="1" t="n">
        <v>790</v>
      </c>
      <c r="B792" s="16"/>
      <c r="C792" s="8" t="n">
        <f aca="false">+[3]data1rev!A791</f>
        <v>21687.04</v>
      </c>
      <c r="D792" s="8" t="n">
        <f aca="false">+[3]data1rev!B791</f>
        <v>15575.226</v>
      </c>
      <c r="E792" s="8" t="n">
        <f aca="false">+[3]data1rev!C791</f>
        <v>13222.39</v>
      </c>
      <c r="F792" s="8" t="n">
        <f aca="false">+[3]data1rev!D791</f>
        <v>13061.89</v>
      </c>
      <c r="G792" s="8" t="n">
        <f aca="false">+[3]data1rev!E791</f>
        <v>13061.89</v>
      </c>
      <c r="H792" s="8" t="n">
        <f aca="false">+[3]data1rev!F791</f>
        <v>10821.156</v>
      </c>
      <c r="I792" s="8" t="n">
        <f aca="false">+[3]data1rev!G791</f>
        <v>10791.59</v>
      </c>
      <c r="J792" s="8" t="n">
        <f aca="false">+[3]data1rev!H791</f>
        <v>10791.59</v>
      </c>
      <c r="K792" s="8" t="n">
        <f aca="false">+[3]data1rev!I791</f>
        <v>10791.59</v>
      </c>
      <c r="L792" s="8" t="n">
        <f aca="false">+[3]data1rev!J791</f>
        <v>10821.156</v>
      </c>
      <c r="M792" s="8" t="n">
        <f aca="false">+[3]data1rev!K791</f>
        <v>10791.59</v>
      </c>
      <c r="N792" s="8" t="n">
        <f aca="false">+[3]data1rev!L791</f>
        <v>10791.59</v>
      </c>
      <c r="O792" s="8" t="n">
        <f aca="false">+[3]data1rev!M791</f>
        <v>10275.62</v>
      </c>
      <c r="P792" s="8" t="n">
        <f aca="false">+[3]data1rev!N791</f>
        <v>10129.416</v>
      </c>
      <c r="Q792" s="8" t="n">
        <f aca="false">+[3]data1rev!O791</f>
        <v>10101.74</v>
      </c>
      <c r="R792" s="8" t="n">
        <f aca="false">+[3]data1rev!P791</f>
        <v>0</v>
      </c>
      <c r="S792" s="8" t="n">
        <f aca="false">+[3]data1rev!Q791</f>
        <v>0</v>
      </c>
      <c r="T792" s="8" t="n">
        <f aca="false">+[3]data1rev!R791</f>
        <v>0</v>
      </c>
      <c r="U792" s="8" t="n">
        <f aca="false">+[3]data1rev!S791</f>
        <v>0</v>
      </c>
      <c r="V792" s="8" t="n">
        <f aca="false">+[3]data1rev!T791</f>
        <v>0</v>
      </c>
      <c r="W792" s="8" t="n">
        <f aca="false">+[3]data1rev!U791</f>
        <v>0</v>
      </c>
      <c r="X792" s="8" t="n">
        <f aca="false">+[3]data1rev!V791</f>
        <v>0</v>
      </c>
      <c r="Y792" s="8" t="n">
        <f aca="false">+[3]data1rev!W791</f>
        <v>0</v>
      </c>
      <c r="Z792" s="8" t="n">
        <f aca="false">+[3]data1rev!X791</f>
        <v>0</v>
      </c>
      <c r="AA792" s="8" t="n">
        <f aca="false">+[3]data1rev!Y791</f>
        <v>0</v>
      </c>
      <c r="AB792" s="9"/>
      <c r="AC792" s="9"/>
      <c r="AD792" s="9"/>
      <c r="AE792" s="9"/>
      <c r="AF792" s="9"/>
      <c r="AG792" s="9"/>
      <c r="AH792" s="9"/>
      <c r="AI792" s="9"/>
      <c r="AJ792" s="9"/>
      <c r="AK792" s="1"/>
      <c r="AL792" s="1" t="e">
        <f aca="false">SUMPRODUCT(B792:AJ792,PVCapPrice)</f>
        <v>#DIV/0!</v>
      </c>
      <c r="AM792" s="1"/>
      <c r="AN792" s="1"/>
      <c r="AO792" s="1"/>
      <c r="AP792" s="1"/>
      <c r="AQ792" s="1"/>
    </row>
    <row r="793" customFormat="false" ht="11.25" hidden="false" customHeight="false" outlineLevel="0" collapsed="false">
      <c r="A793" s="1" t="n">
        <v>791</v>
      </c>
      <c r="B793" s="16"/>
      <c r="C793" s="8" t="n">
        <f aca="false">+[3]data1rev!A792</f>
        <v>21687.04</v>
      </c>
      <c r="D793" s="8" t="n">
        <f aca="false">+[3]data1rev!B792</f>
        <v>15575.226</v>
      </c>
      <c r="E793" s="8" t="n">
        <f aca="false">+[3]data1rev!C792</f>
        <v>13222.39</v>
      </c>
      <c r="F793" s="8" t="n">
        <f aca="false">+[3]data1rev!D792</f>
        <v>13061.89</v>
      </c>
      <c r="G793" s="8" t="n">
        <f aca="false">+[3]data1rev!E792</f>
        <v>13061.89</v>
      </c>
      <c r="H793" s="8" t="n">
        <f aca="false">+[3]data1rev!F792</f>
        <v>10821.156</v>
      </c>
      <c r="I793" s="8" t="n">
        <f aca="false">+[3]data1rev!G792</f>
        <v>10791.59</v>
      </c>
      <c r="J793" s="8" t="n">
        <f aca="false">+[3]data1rev!H792</f>
        <v>10791.59</v>
      </c>
      <c r="K793" s="8" t="n">
        <f aca="false">+[3]data1rev!I792</f>
        <v>10791.59</v>
      </c>
      <c r="L793" s="8" t="n">
        <f aca="false">+[3]data1rev!J792</f>
        <v>10821.156</v>
      </c>
      <c r="M793" s="8" t="n">
        <f aca="false">+[3]data1rev!K792</f>
        <v>10791.59</v>
      </c>
      <c r="N793" s="8" t="n">
        <f aca="false">+[3]data1rev!L792</f>
        <v>10791.59</v>
      </c>
      <c r="O793" s="8" t="n">
        <f aca="false">+[3]data1rev!M792</f>
        <v>10275.62</v>
      </c>
      <c r="P793" s="8" t="n">
        <f aca="false">+[3]data1rev!N792</f>
        <v>10129.416</v>
      </c>
      <c r="Q793" s="8" t="n">
        <f aca="false">+[3]data1rev!O792</f>
        <v>10101.74</v>
      </c>
      <c r="R793" s="8" t="n">
        <f aca="false">+[3]data1rev!P792</f>
        <v>0</v>
      </c>
      <c r="S793" s="8" t="n">
        <f aca="false">+[3]data1rev!Q792</f>
        <v>0</v>
      </c>
      <c r="T793" s="8" t="n">
        <f aca="false">+[3]data1rev!R792</f>
        <v>0</v>
      </c>
      <c r="U793" s="8" t="n">
        <f aca="false">+[3]data1rev!S792</f>
        <v>0</v>
      </c>
      <c r="V793" s="8" t="n">
        <f aca="false">+[3]data1rev!T792</f>
        <v>0</v>
      </c>
      <c r="W793" s="8" t="n">
        <f aca="false">+[3]data1rev!U792</f>
        <v>0</v>
      </c>
      <c r="X793" s="8" t="n">
        <f aca="false">+[3]data1rev!V792</f>
        <v>0</v>
      </c>
      <c r="Y793" s="8" t="n">
        <f aca="false">+[3]data1rev!W792</f>
        <v>0</v>
      </c>
      <c r="Z793" s="8" t="n">
        <f aca="false">+[3]data1rev!X792</f>
        <v>0</v>
      </c>
      <c r="AA793" s="8" t="n">
        <f aca="false">+[3]data1rev!Y792</f>
        <v>0</v>
      </c>
      <c r="AB793" s="9"/>
      <c r="AC793" s="9"/>
      <c r="AD793" s="9"/>
      <c r="AE793" s="9"/>
      <c r="AF793" s="9"/>
      <c r="AG793" s="9"/>
      <c r="AH793" s="9"/>
      <c r="AI793" s="9"/>
      <c r="AJ793" s="9"/>
      <c r="AK793" s="1"/>
      <c r="AL793" s="1" t="e">
        <f aca="false">SUMPRODUCT(B793:AJ793,PVCapPrice)</f>
        <v>#DIV/0!</v>
      </c>
      <c r="AM793" s="1"/>
      <c r="AN793" s="1"/>
      <c r="AO793" s="1"/>
      <c r="AP793" s="1"/>
      <c r="AQ793" s="1"/>
    </row>
    <row r="794" customFormat="false" ht="11.25" hidden="false" customHeight="false" outlineLevel="0" collapsed="false">
      <c r="A794" s="1" t="n">
        <v>792</v>
      </c>
      <c r="B794" s="16"/>
      <c r="C794" s="8" t="n">
        <f aca="false">+[3]data1rev!A793</f>
        <v>21687.04</v>
      </c>
      <c r="D794" s="8" t="n">
        <f aca="false">+[3]data1rev!B793</f>
        <v>15575.226</v>
      </c>
      <c r="E794" s="8" t="n">
        <f aca="false">+[3]data1rev!C793</f>
        <v>13222.39</v>
      </c>
      <c r="F794" s="8" t="n">
        <f aca="false">+[3]data1rev!D793</f>
        <v>13061.89</v>
      </c>
      <c r="G794" s="8" t="n">
        <f aca="false">+[3]data1rev!E793</f>
        <v>13061.89</v>
      </c>
      <c r="H794" s="8" t="n">
        <f aca="false">+[3]data1rev!F793</f>
        <v>10821.156</v>
      </c>
      <c r="I794" s="8" t="n">
        <f aca="false">+[3]data1rev!G793</f>
        <v>10791.59</v>
      </c>
      <c r="J794" s="8" t="n">
        <f aca="false">+[3]data1rev!H793</f>
        <v>10791.59</v>
      </c>
      <c r="K794" s="8" t="n">
        <f aca="false">+[3]data1rev!I793</f>
        <v>10791.59</v>
      </c>
      <c r="L794" s="8" t="n">
        <f aca="false">+[3]data1rev!J793</f>
        <v>10821.156</v>
      </c>
      <c r="M794" s="8" t="n">
        <f aca="false">+[3]data1rev!K793</f>
        <v>10791.59</v>
      </c>
      <c r="N794" s="8" t="n">
        <f aca="false">+[3]data1rev!L793</f>
        <v>10791.59</v>
      </c>
      <c r="O794" s="8" t="n">
        <f aca="false">+[3]data1rev!M793</f>
        <v>10275.62</v>
      </c>
      <c r="P794" s="8" t="n">
        <f aca="false">+[3]data1rev!N793</f>
        <v>10129.416</v>
      </c>
      <c r="Q794" s="8" t="n">
        <f aca="false">+[3]data1rev!O793</f>
        <v>10101.74</v>
      </c>
      <c r="R794" s="8" t="n">
        <f aca="false">+[3]data1rev!P793</f>
        <v>0</v>
      </c>
      <c r="S794" s="8" t="n">
        <f aca="false">+[3]data1rev!Q793</f>
        <v>0</v>
      </c>
      <c r="T794" s="8" t="n">
        <f aca="false">+[3]data1rev!R793</f>
        <v>0</v>
      </c>
      <c r="U794" s="8" t="n">
        <f aca="false">+[3]data1rev!S793</f>
        <v>0</v>
      </c>
      <c r="V794" s="8" t="n">
        <f aca="false">+[3]data1rev!T793</f>
        <v>0</v>
      </c>
      <c r="W794" s="8" t="n">
        <f aca="false">+[3]data1rev!U793</f>
        <v>0</v>
      </c>
      <c r="X794" s="8" t="n">
        <f aca="false">+[3]data1rev!V793</f>
        <v>0</v>
      </c>
      <c r="Y794" s="8" t="n">
        <f aca="false">+[3]data1rev!W793</f>
        <v>0</v>
      </c>
      <c r="Z794" s="8" t="n">
        <f aca="false">+[3]data1rev!X793</f>
        <v>0</v>
      </c>
      <c r="AA794" s="8" t="n">
        <f aca="false">+[3]data1rev!Y793</f>
        <v>0</v>
      </c>
      <c r="AB794" s="9"/>
      <c r="AC794" s="9"/>
      <c r="AD794" s="9"/>
      <c r="AE794" s="9"/>
      <c r="AF794" s="9"/>
      <c r="AG794" s="9"/>
      <c r="AH794" s="9"/>
      <c r="AI794" s="9"/>
      <c r="AJ794" s="9"/>
      <c r="AK794" s="1"/>
      <c r="AL794" s="1" t="e">
        <f aca="false">SUMPRODUCT(B794:AJ794,PVCapPrice)</f>
        <v>#DIV/0!</v>
      </c>
      <c r="AM794" s="1"/>
      <c r="AN794" s="1"/>
      <c r="AO794" s="1"/>
      <c r="AP794" s="1"/>
      <c r="AQ794" s="1"/>
    </row>
    <row r="795" customFormat="false" ht="11.25" hidden="false" customHeight="false" outlineLevel="0" collapsed="false">
      <c r="A795" s="1" t="n">
        <v>793</v>
      </c>
      <c r="B795" s="16"/>
      <c r="C795" s="8" t="n">
        <f aca="false">+[3]data1rev!A794</f>
        <v>21687.04</v>
      </c>
      <c r="D795" s="8" t="n">
        <f aca="false">+[3]data1rev!B794</f>
        <v>15575.226</v>
      </c>
      <c r="E795" s="8" t="n">
        <f aca="false">+[3]data1rev!C794</f>
        <v>13222.39</v>
      </c>
      <c r="F795" s="8" t="n">
        <f aca="false">+[3]data1rev!D794</f>
        <v>13061.89</v>
      </c>
      <c r="G795" s="8" t="n">
        <f aca="false">+[3]data1rev!E794</f>
        <v>13061.89</v>
      </c>
      <c r="H795" s="8" t="n">
        <f aca="false">+[3]data1rev!F794</f>
        <v>10821.156</v>
      </c>
      <c r="I795" s="8" t="n">
        <f aca="false">+[3]data1rev!G794</f>
        <v>10791.59</v>
      </c>
      <c r="J795" s="8" t="n">
        <f aca="false">+[3]data1rev!H794</f>
        <v>10791.59</v>
      </c>
      <c r="K795" s="8" t="n">
        <f aca="false">+[3]data1rev!I794</f>
        <v>10791.59</v>
      </c>
      <c r="L795" s="8" t="n">
        <f aca="false">+[3]data1rev!J794</f>
        <v>10821.156</v>
      </c>
      <c r="M795" s="8" t="n">
        <f aca="false">+[3]data1rev!K794</f>
        <v>10791.59</v>
      </c>
      <c r="N795" s="8" t="n">
        <f aca="false">+[3]data1rev!L794</f>
        <v>10791.59</v>
      </c>
      <c r="O795" s="8" t="n">
        <f aca="false">+[3]data1rev!M794</f>
        <v>10275.62</v>
      </c>
      <c r="P795" s="8" t="n">
        <f aca="false">+[3]data1rev!N794</f>
        <v>10129.416</v>
      </c>
      <c r="Q795" s="8" t="n">
        <f aca="false">+[3]data1rev!O794</f>
        <v>10101.74</v>
      </c>
      <c r="R795" s="8" t="n">
        <f aca="false">+[3]data1rev!P794</f>
        <v>0</v>
      </c>
      <c r="S795" s="8" t="n">
        <f aca="false">+[3]data1rev!Q794</f>
        <v>0</v>
      </c>
      <c r="T795" s="8" t="n">
        <f aca="false">+[3]data1rev!R794</f>
        <v>0</v>
      </c>
      <c r="U795" s="8" t="n">
        <f aca="false">+[3]data1rev!S794</f>
        <v>0</v>
      </c>
      <c r="V795" s="8" t="n">
        <f aca="false">+[3]data1rev!T794</f>
        <v>0</v>
      </c>
      <c r="W795" s="8" t="n">
        <f aca="false">+[3]data1rev!U794</f>
        <v>0</v>
      </c>
      <c r="X795" s="8" t="n">
        <f aca="false">+[3]data1rev!V794</f>
        <v>0</v>
      </c>
      <c r="Y795" s="8" t="n">
        <f aca="false">+[3]data1rev!W794</f>
        <v>0</v>
      </c>
      <c r="Z795" s="8" t="n">
        <f aca="false">+[3]data1rev!X794</f>
        <v>0</v>
      </c>
      <c r="AA795" s="8" t="n">
        <f aca="false">+[3]data1rev!Y794</f>
        <v>0</v>
      </c>
      <c r="AB795" s="9"/>
      <c r="AC795" s="9"/>
      <c r="AD795" s="9"/>
      <c r="AE795" s="9"/>
      <c r="AF795" s="9"/>
      <c r="AG795" s="9"/>
      <c r="AH795" s="9"/>
      <c r="AI795" s="9"/>
      <c r="AJ795" s="9"/>
      <c r="AK795" s="1"/>
      <c r="AL795" s="1" t="e">
        <f aca="false">SUMPRODUCT(B795:AJ795,PVCapPrice)</f>
        <v>#DIV/0!</v>
      </c>
      <c r="AM795" s="1"/>
      <c r="AN795" s="1"/>
      <c r="AO795" s="1"/>
      <c r="AP795" s="1"/>
      <c r="AQ795" s="1"/>
    </row>
    <row r="796" customFormat="false" ht="11.25" hidden="false" customHeight="false" outlineLevel="0" collapsed="false">
      <c r="A796" s="1" t="n">
        <v>794</v>
      </c>
      <c r="B796" s="16"/>
      <c r="C796" s="8" t="n">
        <f aca="false">+[3]data1rev!A795</f>
        <v>21687.04</v>
      </c>
      <c r="D796" s="8" t="n">
        <f aca="false">+[3]data1rev!B795</f>
        <v>15575.226</v>
      </c>
      <c r="E796" s="8" t="n">
        <f aca="false">+[3]data1rev!C795</f>
        <v>13222.39</v>
      </c>
      <c r="F796" s="8" t="n">
        <f aca="false">+[3]data1rev!D795</f>
        <v>13061.89</v>
      </c>
      <c r="G796" s="8" t="n">
        <f aca="false">+[3]data1rev!E795</f>
        <v>13061.89</v>
      </c>
      <c r="H796" s="8" t="n">
        <f aca="false">+[3]data1rev!F795</f>
        <v>10821.156</v>
      </c>
      <c r="I796" s="8" t="n">
        <f aca="false">+[3]data1rev!G795</f>
        <v>10791.59</v>
      </c>
      <c r="J796" s="8" t="n">
        <f aca="false">+[3]data1rev!H795</f>
        <v>10791.59</v>
      </c>
      <c r="K796" s="8" t="n">
        <f aca="false">+[3]data1rev!I795</f>
        <v>10791.59</v>
      </c>
      <c r="L796" s="8" t="n">
        <f aca="false">+[3]data1rev!J795</f>
        <v>10821.156</v>
      </c>
      <c r="M796" s="8" t="n">
        <f aca="false">+[3]data1rev!K795</f>
        <v>10791.59</v>
      </c>
      <c r="N796" s="8" t="n">
        <f aca="false">+[3]data1rev!L795</f>
        <v>10791.59</v>
      </c>
      <c r="O796" s="8" t="n">
        <f aca="false">+[3]data1rev!M795</f>
        <v>10275.62</v>
      </c>
      <c r="P796" s="8" t="n">
        <f aca="false">+[3]data1rev!N795</f>
        <v>10129.416</v>
      </c>
      <c r="Q796" s="8" t="n">
        <f aca="false">+[3]data1rev!O795</f>
        <v>10101.74</v>
      </c>
      <c r="R796" s="8" t="n">
        <f aca="false">+[3]data1rev!P795</f>
        <v>0</v>
      </c>
      <c r="S796" s="8" t="n">
        <f aca="false">+[3]data1rev!Q795</f>
        <v>0</v>
      </c>
      <c r="T796" s="8" t="n">
        <f aca="false">+[3]data1rev!R795</f>
        <v>0</v>
      </c>
      <c r="U796" s="8" t="n">
        <f aca="false">+[3]data1rev!S795</f>
        <v>0</v>
      </c>
      <c r="V796" s="8" t="n">
        <f aca="false">+[3]data1rev!T795</f>
        <v>0</v>
      </c>
      <c r="W796" s="8" t="n">
        <f aca="false">+[3]data1rev!U795</f>
        <v>0</v>
      </c>
      <c r="X796" s="8" t="n">
        <f aca="false">+[3]data1rev!V795</f>
        <v>0</v>
      </c>
      <c r="Y796" s="8" t="n">
        <f aca="false">+[3]data1rev!W795</f>
        <v>0</v>
      </c>
      <c r="Z796" s="8" t="n">
        <f aca="false">+[3]data1rev!X795</f>
        <v>0</v>
      </c>
      <c r="AA796" s="8" t="n">
        <f aca="false">+[3]data1rev!Y795</f>
        <v>0</v>
      </c>
      <c r="AB796" s="9"/>
      <c r="AC796" s="9"/>
      <c r="AD796" s="9"/>
      <c r="AE796" s="9"/>
      <c r="AF796" s="9"/>
      <c r="AG796" s="9"/>
      <c r="AH796" s="9"/>
      <c r="AI796" s="9"/>
      <c r="AJ796" s="9"/>
      <c r="AK796" s="1"/>
      <c r="AL796" s="1" t="e">
        <f aca="false">SUMPRODUCT(B796:AJ796,PVCapPrice)</f>
        <v>#DIV/0!</v>
      </c>
      <c r="AM796" s="1"/>
      <c r="AN796" s="1"/>
      <c r="AO796" s="1"/>
      <c r="AP796" s="1"/>
      <c r="AQ796" s="1"/>
    </row>
    <row r="797" customFormat="false" ht="11.25" hidden="false" customHeight="false" outlineLevel="0" collapsed="false">
      <c r="A797" s="1" t="n">
        <v>795</v>
      </c>
      <c r="B797" s="16"/>
      <c r="C797" s="8" t="n">
        <f aca="false">+[3]data1rev!A796</f>
        <v>21687.04</v>
      </c>
      <c r="D797" s="8" t="n">
        <f aca="false">+[3]data1rev!B796</f>
        <v>15575.226</v>
      </c>
      <c r="E797" s="8" t="n">
        <f aca="false">+[3]data1rev!C796</f>
        <v>13222.39</v>
      </c>
      <c r="F797" s="8" t="n">
        <f aca="false">+[3]data1rev!D796</f>
        <v>13061.89</v>
      </c>
      <c r="G797" s="8" t="n">
        <f aca="false">+[3]data1rev!E796</f>
        <v>13061.89</v>
      </c>
      <c r="H797" s="8" t="n">
        <f aca="false">+[3]data1rev!F796</f>
        <v>10821.156</v>
      </c>
      <c r="I797" s="8" t="n">
        <f aca="false">+[3]data1rev!G796</f>
        <v>10791.59</v>
      </c>
      <c r="J797" s="8" t="n">
        <f aca="false">+[3]data1rev!H796</f>
        <v>10791.59</v>
      </c>
      <c r="K797" s="8" t="n">
        <f aca="false">+[3]data1rev!I796</f>
        <v>10791.59</v>
      </c>
      <c r="L797" s="8" t="n">
        <f aca="false">+[3]data1rev!J796</f>
        <v>10821.156</v>
      </c>
      <c r="M797" s="8" t="n">
        <f aca="false">+[3]data1rev!K796</f>
        <v>10791.59</v>
      </c>
      <c r="N797" s="8" t="n">
        <f aca="false">+[3]data1rev!L796</f>
        <v>10791.59</v>
      </c>
      <c r="O797" s="8" t="n">
        <f aca="false">+[3]data1rev!M796</f>
        <v>10275.62</v>
      </c>
      <c r="P797" s="8" t="n">
        <f aca="false">+[3]data1rev!N796</f>
        <v>10129.416</v>
      </c>
      <c r="Q797" s="8" t="n">
        <f aca="false">+[3]data1rev!O796</f>
        <v>10101.74</v>
      </c>
      <c r="R797" s="8" t="n">
        <f aca="false">+[3]data1rev!P796</f>
        <v>0</v>
      </c>
      <c r="S797" s="8" t="n">
        <f aca="false">+[3]data1rev!Q796</f>
        <v>0</v>
      </c>
      <c r="T797" s="8" t="n">
        <f aca="false">+[3]data1rev!R796</f>
        <v>0</v>
      </c>
      <c r="U797" s="8" t="n">
        <f aca="false">+[3]data1rev!S796</f>
        <v>0</v>
      </c>
      <c r="V797" s="8" t="n">
        <f aca="false">+[3]data1rev!T796</f>
        <v>0</v>
      </c>
      <c r="W797" s="8" t="n">
        <f aca="false">+[3]data1rev!U796</f>
        <v>0</v>
      </c>
      <c r="X797" s="8" t="n">
        <f aca="false">+[3]data1rev!V796</f>
        <v>0</v>
      </c>
      <c r="Y797" s="8" t="n">
        <f aca="false">+[3]data1rev!W796</f>
        <v>0</v>
      </c>
      <c r="Z797" s="8" t="n">
        <f aca="false">+[3]data1rev!X796</f>
        <v>0</v>
      </c>
      <c r="AA797" s="8" t="n">
        <f aca="false">+[3]data1rev!Y796</f>
        <v>0</v>
      </c>
      <c r="AB797" s="9"/>
      <c r="AC797" s="9"/>
      <c r="AD797" s="9"/>
      <c r="AE797" s="9"/>
      <c r="AF797" s="9"/>
      <c r="AG797" s="9"/>
      <c r="AH797" s="9"/>
      <c r="AI797" s="9"/>
      <c r="AJ797" s="9"/>
      <c r="AK797" s="1"/>
      <c r="AL797" s="1" t="e">
        <f aca="false">SUMPRODUCT(B797:AJ797,PVCapPrice)</f>
        <v>#DIV/0!</v>
      </c>
      <c r="AM797" s="1"/>
      <c r="AN797" s="1"/>
      <c r="AO797" s="1"/>
      <c r="AP797" s="1"/>
      <c r="AQ797" s="1"/>
    </row>
    <row r="798" customFormat="false" ht="11.25" hidden="false" customHeight="false" outlineLevel="0" collapsed="false">
      <c r="A798" s="1" t="n">
        <v>796</v>
      </c>
      <c r="B798" s="16"/>
      <c r="C798" s="8" t="n">
        <f aca="false">+[3]data1rev!A797</f>
        <v>21687.04</v>
      </c>
      <c r="D798" s="8" t="n">
        <f aca="false">+[3]data1rev!B797</f>
        <v>15575.226</v>
      </c>
      <c r="E798" s="8" t="n">
        <f aca="false">+[3]data1rev!C797</f>
        <v>13222.39</v>
      </c>
      <c r="F798" s="8" t="n">
        <f aca="false">+[3]data1rev!D797</f>
        <v>13061.89</v>
      </c>
      <c r="G798" s="8" t="n">
        <f aca="false">+[3]data1rev!E797</f>
        <v>13061.89</v>
      </c>
      <c r="H798" s="8" t="n">
        <f aca="false">+[3]data1rev!F797</f>
        <v>10821.156</v>
      </c>
      <c r="I798" s="8" t="n">
        <f aca="false">+[3]data1rev!G797</f>
        <v>10791.59</v>
      </c>
      <c r="J798" s="8" t="n">
        <f aca="false">+[3]data1rev!H797</f>
        <v>10791.59</v>
      </c>
      <c r="K798" s="8" t="n">
        <f aca="false">+[3]data1rev!I797</f>
        <v>10791.59</v>
      </c>
      <c r="L798" s="8" t="n">
        <f aca="false">+[3]data1rev!J797</f>
        <v>10821.156</v>
      </c>
      <c r="M798" s="8" t="n">
        <f aca="false">+[3]data1rev!K797</f>
        <v>10791.59</v>
      </c>
      <c r="N798" s="8" t="n">
        <f aca="false">+[3]data1rev!L797</f>
        <v>10791.59</v>
      </c>
      <c r="O798" s="8" t="n">
        <f aca="false">+[3]data1rev!M797</f>
        <v>10275.62</v>
      </c>
      <c r="P798" s="8" t="n">
        <f aca="false">+[3]data1rev!N797</f>
        <v>10129.416</v>
      </c>
      <c r="Q798" s="8" t="n">
        <f aca="false">+[3]data1rev!O797</f>
        <v>10101.74</v>
      </c>
      <c r="R798" s="8" t="n">
        <f aca="false">+[3]data1rev!P797</f>
        <v>0</v>
      </c>
      <c r="S798" s="8" t="n">
        <f aca="false">+[3]data1rev!Q797</f>
        <v>0</v>
      </c>
      <c r="T798" s="8" t="n">
        <f aca="false">+[3]data1rev!R797</f>
        <v>0</v>
      </c>
      <c r="U798" s="8" t="n">
        <f aca="false">+[3]data1rev!S797</f>
        <v>0</v>
      </c>
      <c r="V798" s="8" t="n">
        <f aca="false">+[3]data1rev!T797</f>
        <v>0</v>
      </c>
      <c r="W798" s="8" t="n">
        <f aca="false">+[3]data1rev!U797</f>
        <v>0</v>
      </c>
      <c r="X798" s="8" t="n">
        <f aca="false">+[3]data1rev!V797</f>
        <v>0</v>
      </c>
      <c r="Y798" s="8" t="n">
        <f aca="false">+[3]data1rev!W797</f>
        <v>0</v>
      </c>
      <c r="Z798" s="8" t="n">
        <f aca="false">+[3]data1rev!X797</f>
        <v>0</v>
      </c>
      <c r="AA798" s="8" t="n">
        <f aca="false">+[3]data1rev!Y797</f>
        <v>0</v>
      </c>
      <c r="AB798" s="9"/>
      <c r="AC798" s="9"/>
      <c r="AD798" s="9"/>
      <c r="AE798" s="9"/>
      <c r="AF798" s="9"/>
      <c r="AG798" s="9"/>
      <c r="AH798" s="9"/>
      <c r="AI798" s="9"/>
      <c r="AJ798" s="9"/>
      <c r="AK798" s="1"/>
      <c r="AL798" s="1" t="e">
        <f aca="false">SUMPRODUCT(B798:AJ798,PVCapPrice)</f>
        <v>#DIV/0!</v>
      </c>
      <c r="AM798" s="1"/>
      <c r="AN798" s="1"/>
      <c r="AO798" s="1"/>
      <c r="AP798" s="1"/>
      <c r="AQ798" s="1"/>
    </row>
    <row r="799" customFormat="false" ht="11.25" hidden="false" customHeight="false" outlineLevel="0" collapsed="false">
      <c r="A799" s="1" t="n">
        <v>797</v>
      </c>
      <c r="B799" s="16"/>
      <c r="C799" s="8" t="n">
        <f aca="false">+[3]data1rev!A798</f>
        <v>21687.04</v>
      </c>
      <c r="D799" s="8" t="n">
        <f aca="false">+[3]data1rev!B798</f>
        <v>15575.226</v>
      </c>
      <c r="E799" s="8" t="n">
        <f aca="false">+[3]data1rev!C798</f>
        <v>13222.39</v>
      </c>
      <c r="F799" s="8" t="n">
        <f aca="false">+[3]data1rev!D798</f>
        <v>13061.89</v>
      </c>
      <c r="G799" s="8" t="n">
        <f aca="false">+[3]data1rev!E798</f>
        <v>13061.89</v>
      </c>
      <c r="H799" s="8" t="n">
        <f aca="false">+[3]data1rev!F798</f>
        <v>10821.156</v>
      </c>
      <c r="I799" s="8" t="n">
        <f aca="false">+[3]data1rev!G798</f>
        <v>10791.59</v>
      </c>
      <c r="J799" s="8" t="n">
        <f aca="false">+[3]data1rev!H798</f>
        <v>10791.59</v>
      </c>
      <c r="K799" s="8" t="n">
        <f aca="false">+[3]data1rev!I798</f>
        <v>10791.59</v>
      </c>
      <c r="L799" s="8" t="n">
        <f aca="false">+[3]data1rev!J798</f>
        <v>10821.156</v>
      </c>
      <c r="M799" s="8" t="n">
        <f aca="false">+[3]data1rev!K798</f>
        <v>10791.59</v>
      </c>
      <c r="N799" s="8" t="n">
        <f aca="false">+[3]data1rev!L798</f>
        <v>10791.59</v>
      </c>
      <c r="O799" s="8" t="n">
        <f aca="false">+[3]data1rev!M798</f>
        <v>10275.62</v>
      </c>
      <c r="P799" s="8" t="n">
        <f aca="false">+[3]data1rev!N798</f>
        <v>10129.416</v>
      </c>
      <c r="Q799" s="8" t="n">
        <f aca="false">+[3]data1rev!O798</f>
        <v>10101.74</v>
      </c>
      <c r="R799" s="8" t="n">
        <f aca="false">+[3]data1rev!P798</f>
        <v>0</v>
      </c>
      <c r="S799" s="8" t="n">
        <f aca="false">+[3]data1rev!Q798</f>
        <v>0</v>
      </c>
      <c r="T799" s="8" t="n">
        <f aca="false">+[3]data1rev!R798</f>
        <v>0</v>
      </c>
      <c r="U799" s="8" t="n">
        <f aca="false">+[3]data1rev!S798</f>
        <v>0</v>
      </c>
      <c r="V799" s="8" t="n">
        <f aca="false">+[3]data1rev!T798</f>
        <v>0</v>
      </c>
      <c r="W799" s="8" t="n">
        <f aca="false">+[3]data1rev!U798</f>
        <v>0</v>
      </c>
      <c r="X799" s="8" t="n">
        <f aca="false">+[3]data1rev!V798</f>
        <v>0</v>
      </c>
      <c r="Y799" s="8" t="n">
        <f aca="false">+[3]data1rev!W798</f>
        <v>0</v>
      </c>
      <c r="Z799" s="8" t="n">
        <f aca="false">+[3]data1rev!X798</f>
        <v>0</v>
      </c>
      <c r="AA799" s="8" t="n">
        <f aca="false">+[3]data1rev!Y798</f>
        <v>0</v>
      </c>
      <c r="AB799" s="9"/>
      <c r="AC799" s="9"/>
      <c r="AD799" s="9"/>
      <c r="AE799" s="9"/>
      <c r="AF799" s="9"/>
      <c r="AG799" s="9"/>
      <c r="AH799" s="9"/>
      <c r="AI799" s="9"/>
      <c r="AJ799" s="9"/>
      <c r="AK799" s="1"/>
      <c r="AL799" s="1" t="e">
        <f aca="false">SUMPRODUCT(B799:AJ799,PVCapPrice)</f>
        <v>#DIV/0!</v>
      </c>
      <c r="AM799" s="1"/>
      <c r="AN799" s="1"/>
      <c r="AO799" s="1"/>
      <c r="AP799" s="1"/>
      <c r="AQ799" s="1"/>
    </row>
    <row r="800" customFormat="false" ht="11.25" hidden="false" customHeight="false" outlineLevel="0" collapsed="false">
      <c r="A800" s="1" t="n">
        <v>798</v>
      </c>
      <c r="B800" s="16"/>
      <c r="C800" s="8" t="n">
        <f aca="false">+[3]data1rev!A799</f>
        <v>21687.04</v>
      </c>
      <c r="D800" s="8" t="n">
        <f aca="false">+[3]data1rev!B799</f>
        <v>15575.226</v>
      </c>
      <c r="E800" s="8" t="n">
        <f aca="false">+[3]data1rev!C799</f>
        <v>13222.39</v>
      </c>
      <c r="F800" s="8" t="n">
        <f aca="false">+[3]data1rev!D799</f>
        <v>13061.89</v>
      </c>
      <c r="G800" s="8" t="n">
        <f aca="false">+[3]data1rev!E799</f>
        <v>13061.89</v>
      </c>
      <c r="H800" s="8" t="n">
        <f aca="false">+[3]data1rev!F799</f>
        <v>10821.156</v>
      </c>
      <c r="I800" s="8" t="n">
        <f aca="false">+[3]data1rev!G799</f>
        <v>10791.59</v>
      </c>
      <c r="J800" s="8" t="n">
        <f aca="false">+[3]data1rev!H799</f>
        <v>10791.59</v>
      </c>
      <c r="K800" s="8" t="n">
        <f aca="false">+[3]data1rev!I799</f>
        <v>10791.59</v>
      </c>
      <c r="L800" s="8" t="n">
        <f aca="false">+[3]data1rev!J799</f>
        <v>10821.156</v>
      </c>
      <c r="M800" s="8" t="n">
        <f aca="false">+[3]data1rev!K799</f>
        <v>10791.59</v>
      </c>
      <c r="N800" s="8" t="n">
        <f aca="false">+[3]data1rev!L799</f>
        <v>10791.59</v>
      </c>
      <c r="O800" s="8" t="n">
        <f aca="false">+[3]data1rev!M799</f>
        <v>10275.62</v>
      </c>
      <c r="P800" s="8" t="n">
        <f aca="false">+[3]data1rev!N799</f>
        <v>10129.416</v>
      </c>
      <c r="Q800" s="8" t="n">
        <f aca="false">+[3]data1rev!O799</f>
        <v>10101.74</v>
      </c>
      <c r="R800" s="8" t="n">
        <f aca="false">+[3]data1rev!P799</f>
        <v>0</v>
      </c>
      <c r="S800" s="8" t="n">
        <f aca="false">+[3]data1rev!Q799</f>
        <v>0</v>
      </c>
      <c r="T800" s="8" t="n">
        <f aca="false">+[3]data1rev!R799</f>
        <v>0</v>
      </c>
      <c r="U800" s="8" t="n">
        <f aca="false">+[3]data1rev!S799</f>
        <v>0</v>
      </c>
      <c r="V800" s="8" t="n">
        <f aca="false">+[3]data1rev!T799</f>
        <v>0</v>
      </c>
      <c r="W800" s="8" t="n">
        <f aca="false">+[3]data1rev!U799</f>
        <v>0</v>
      </c>
      <c r="X800" s="8" t="n">
        <f aca="false">+[3]data1rev!V799</f>
        <v>0</v>
      </c>
      <c r="Y800" s="8" t="n">
        <f aca="false">+[3]data1rev!W799</f>
        <v>0</v>
      </c>
      <c r="Z800" s="8" t="n">
        <f aca="false">+[3]data1rev!X799</f>
        <v>0</v>
      </c>
      <c r="AA800" s="8" t="n">
        <f aca="false">+[3]data1rev!Y799</f>
        <v>0</v>
      </c>
      <c r="AB800" s="9"/>
      <c r="AC800" s="9"/>
      <c r="AD800" s="9"/>
      <c r="AE800" s="9"/>
      <c r="AF800" s="9"/>
      <c r="AG800" s="9"/>
      <c r="AH800" s="9"/>
      <c r="AI800" s="9"/>
      <c r="AJ800" s="9"/>
      <c r="AK800" s="1"/>
      <c r="AL800" s="1" t="e">
        <f aca="false">SUMPRODUCT(B800:AJ800,PVCapPrice)</f>
        <v>#DIV/0!</v>
      </c>
      <c r="AM800" s="1"/>
      <c r="AN800" s="1"/>
      <c r="AO800" s="1"/>
      <c r="AP800" s="1"/>
      <c r="AQ800" s="1"/>
    </row>
    <row r="801" customFormat="false" ht="11.25" hidden="false" customHeight="false" outlineLevel="0" collapsed="false">
      <c r="A801" s="1" t="n">
        <v>799</v>
      </c>
      <c r="B801" s="16"/>
      <c r="C801" s="8" t="n">
        <f aca="false">+[3]data1rev!A800</f>
        <v>21687.04</v>
      </c>
      <c r="D801" s="8" t="n">
        <f aca="false">+[3]data1rev!B800</f>
        <v>15575.226</v>
      </c>
      <c r="E801" s="8" t="n">
        <f aca="false">+[3]data1rev!C800</f>
        <v>13222.39</v>
      </c>
      <c r="F801" s="8" t="n">
        <f aca="false">+[3]data1rev!D800</f>
        <v>13061.89</v>
      </c>
      <c r="G801" s="8" t="n">
        <f aca="false">+[3]data1rev!E800</f>
        <v>13061.89</v>
      </c>
      <c r="H801" s="8" t="n">
        <f aca="false">+[3]data1rev!F800</f>
        <v>10821.156</v>
      </c>
      <c r="I801" s="8" t="n">
        <f aca="false">+[3]data1rev!G800</f>
        <v>10791.59</v>
      </c>
      <c r="J801" s="8" t="n">
        <f aca="false">+[3]data1rev!H800</f>
        <v>10791.59</v>
      </c>
      <c r="K801" s="8" t="n">
        <f aca="false">+[3]data1rev!I800</f>
        <v>10791.59</v>
      </c>
      <c r="L801" s="8" t="n">
        <f aca="false">+[3]data1rev!J800</f>
        <v>10821.156</v>
      </c>
      <c r="M801" s="8" t="n">
        <f aca="false">+[3]data1rev!K800</f>
        <v>10791.59</v>
      </c>
      <c r="N801" s="8" t="n">
        <f aca="false">+[3]data1rev!L800</f>
        <v>10791.59</v>
      </c>
      <c r="O801" s="8" t="n">
        <f aca="false">+[3]data1rev!M800</f>
        <v>10275.62</v>
      </c>
      <c r="P801" s="8" t="n">
        <f aca="false">+[3]data1rev!N800</f>
        <v>10129.416</v>
      </c>
      <c r="Q801" s="8" t="n">
        <f aca="false">+[3]data1rev!O800</f>
        <v>10101.74</v>
      </c>
      <c r="R801" s="8" t="n">
        <f aca="false">+[3]data1rev!P800</f>
        <v>0</v>
      </c>
      <c r="S801" s="8" t="n">
        <f aca="false">+[3]data1rev!Q800</f>
        <v>0</v>
      </c>
      <c r="T801" s="8" t="n">
        <f aca="false">+[3]data1rev!R800</f>
        <v>0</v>
      </c>
      <c r="U801" s="8" t="n">
        <f aca="false">+[3]data1rev!S800</f>
        <v>0</v>
      </c>
      <c r="V801" s="8" t="n">
        <f aca="false">+[3]data1rev!T800</f>
        <v>0</v>
      </c>
      <c r="W801" s="8" t="n">
        <f aca="false">+[3]data1rev!U800</f>
        <v>0</v>
      </c>
      <c r="X801" s="8" t="n">
        <f aca="false">+[3]data1rev!V800</f>
        <v>0</v>
      </c>
      <c r="Y801" s="8" t="n">
        <f aca="false">+[3]data1rev!W800</f>
        <v>0</v>
      </c>
      <c r="Z801" s="8" t="n">
        <f aca="false">+[3]data1rev!X800</f>
        <v>0</v>
      </c>
      <c r="AA801" s="8" t="n">
        <f aca="false">+[3]data1rev!Y800</f>
        <v>0</v>
      </c>
      <c r="AB801" s="9"/>
      <c r="AC801" s="9"/>
      <c r="AD801" s="9"/>
      <c r="AE801" s="9"/>
      <c r="AF801" s="9"/>
      <c r="AG801" s="9"/>
      <c r="AH801" s="9"/>
      <c r="AI801" s="9"/>
      <c r="AJ801" s="9"/>
      <c r="AK801" s="1"/>
      <c r="AL801" s="1" t="e">
        <f aca="false">SUMPRODUCT(B801:AJ801,PVCapPrice)</f>
        <v>#DIV/0!</v>
      </c>
      <c r="AM801" s="1"/>
      <c r="AN801" s="1"/>
      <c r="AO801" s="1"/>
      <c r="AP801" s="1"/>
      <c r="AQ801" s="1"/>
    </row>
    <row r="802" customFormat="false" ht="11.25" hidden="false" customHeight="false" outlineLevel="0" collapsed="false">
      <c r="A802" s="1" t="n">
        <v>800</v>
      </c>
      <c r="B802" s="16"/>
      <c r="C802" s="8" t="n">
        <f aca="false">+[3]data1rev!A801</f>
        <v>21687.04</v>
      </c>
      <c r="D802" s="8" t="n">
        <f aca="false">+[3]data1rev!B801</f>
        <v>15575.226</v>
      </c>
      <c r="E802" s="8" t="n">
        <f aca="false">+[3]data1rev!C801</f>
        <v>13222.39</v>
      </c>
      <c r="F802" s="8" t="n">
        <f aca="false">+[3]data1rev!D801</f>
        <v>13061.89</v>
      </c>
      <c r="G802" s="8" t="n">
        <f aca="false">+[3]data1rev!E801</f>
        <v>13061.89</v>
      </c>
      <c r="H802" s="8" t="n">
        <f aca="false">+[3]data1rev!F801</f>
        <v>10821.156</v>
      </c>
      <c r="I802" s="8" t="n">
        <f aca="false">+[3]data1rev!G801</f>
        <v>10791.59</v>
      </c>
      <c r="J802" s="8" t="n">
        <f aca="false">+[3]data1rev!H801</f>
        <v>10791.59</v>
      </c>
      <c r="K802" s="8" t="n">
        <f aca="false">+[3]data1rev!I801</f>
        <v>10791.59</v>
      </c>
      <c r="L802" s="8" t="n">
        <f aca="false">+[3]data1rev!J801</f>
        <v>10821.156</v>
      </c>
      <c r="M802" s="8" t="n">
        <f aca="false">+[3]data1rev!K801</f>
        <v>10791.59</v>
      </c>
      <c r="N802" s="8" t="n">
        <f aca="false">+[3]data1rev!L801</f>
        <v>10791.59</v>
      </c>
      <c r="O802" s="8" t="n">
        <f aca="false">+[3]data1rev!M801</f>
        <v>10275.62</v>
      </c>
      <c r="P802" s="8" t="n">
        <f aca="false">+[3]data1rev!N801</f>
        <v>10129.416</v>
      </c>
      <c r="Q802" s="8" t="n">
        <f aca="false">+[3]data1rev!O801</f>
        <v>10101.74</v>
      </c>
      <c r="R802" s="8" t="n">
        <f aca="false">+[3]data1rev!P801</f>
        <v>0</v>
      </c>
      <c r="S802" s="8" t="n">
        <f aca="false">+[3]data1rev!Q801</f>
        <v>0</v>
      </c>
      <c r="T802" s="8" t="n">
        <f aca="false">+[3]data1rev!R801</f>
        <v>0</v>
      </c>
      <c r="U802" s="8" t="n">
        <f aca="false">+[3]data1rev!S801</f>
        <v>0</v>
      </c>
      <c r="V802" s="8" t="n">
        <f aca="false">+[3]data1rev!T801</f>
        <v>0</v>
      </c>
      <c r="W802" s="8" t="n">
        <f aca="false">+[3]data1rev!U801</f>
        <v>0</v>
      </c>
      <c r="X802" s="8" t="n">
        <f aca="false">+[3]data1rev!V801</f>
        <v>0</v>
      </c>
      <c r="Y802" s="8" t="n">
        <f aca="false">+[3]data1rev!W801</f>
        <v>0</v>
      </c>
      <c r="Z802" s="8" t="n">
        <f aca="false">+[3]data1rev!X801</f>
        <v>0</v>
      </c>
      <c r="AA802" s="8" t="n">
        <f aca="false">+[3]data1rev!Y801</f>
        <v>0</v>
      </c>
      <c r="AB802" s="9"/>
      <c r="AC802" s="9"/>
      <c r="AD802" s="9"/>
      <c r="AE802" s="9"/>
      <c r="AF802" s="9"/>
      <c r="AG802" s="9"/>
      <c r="AH802" s="9"/>
      <c r="AI802" s="9"/>
      <c r="AJ802" s="9"/>
      <c r="AK802" s="1"/>
      <c r="AL802" s="1" t="e">
        <f aca="false">SUMPRODUCT(B802:AJ802,PVCapPrice)</f>
        <v>#DIV/0!</v>
      </c>
      <c r="AM802" s="1"/>
      <c r="AN802" s="1"/>
      <c r="AO802" s="1"/>
      <c r="AP802" s="1"/>
      <c r="AQ802" s="1"/>
    </row>
    <row r="803" customFormat="false" ht="11.25" hidden="false" customHeight="false" outlineLevel="0" collapsed="false">
      <c r="A803" s="1" t="n">
        <v>801</v>
      </c>
      <c r="B803" s="16"/>
      <c r="C803" s="8" t="n">
        <f aca="false">+[3]data1rev!A802</f>
        <v>21687.04</v>
      </c>
      <c r="D803" s="8" t="n">
        <f aca="false">+[3]data1rev!B802</f>
        <v>15575.226</v>
      </c>
      <c r="E803" s="8" t="n">
        <f aca="false">+[3]data1rev!C802</f>
        <v>13222.39</v>
      </c>
      <c r="F803" s="8" t="n">
        <f aca="false">+[3]data1rev!D802</f>
        <v>13061.89</v>
      </c>
      <c r="G803" s="8" t="n">
        <f aca="false">+[3]data1rev!E802</f>
        <v>13061.89</v>
      </c>
      <c r="H803" s="8" t="n">
        <f aca="false">+[3]data1rev!F802</f>
        <v>10821.156</v>
      </c>
      <c r="I803" s="8" t="n">
        <f aca="false">+[3]data1rev!G802</f>
        <v>10791.59</v>
      </c>
      <c r="J803" s="8" t="n">
        <f aca="false">+[3]data1rev!H802</f>
        <v>10791.59</v>
      </c>
      <c r="K803" s="8" t="n">
        <f aca="false">+[3]data1rev!I802</f>
        <v>10791.59</v>
      </c>
      <c r="L803" s="8" t="n">
        <f aca="false">+[3]data1rev!J802</f>
        <v>10821.156</v>
      </c>
      <c r="M803" s="8" t="n">
        <f aca="false">+[3]data1rev!K802</f>
        <v>10791.59</v>
      </c>
      <c r="N803" s="8" t="n">
        <f aca="false">+[3]data1rev!L802</f>
        <v>10791.59</v>
      </c>
      <c r="O803" s="8" t="n">
        <f aca="false">+[3]data1rev!M802</f>
        <v>10275.62</v>
      </c>
      <c r="P803" s="8" t="n">
        <f aca="false">+[3]data1rev!N802</f>
        <v>10129.416</v>
      </c>
      <c r="Q803" s="8" t="n">
        <f aca="false">+[3]data1rev!O802</f>
        <v>10101.74</v>
      </c>
      <c r="R803" s="8" t="n">
        <f aca="false">+[3]data1rev!P802</f>
        <v>0</v>
      </c>
      <c r="S803" s="8" t="n">
        <f aca="false">+[3]data1rev!Q802</f>
        <v>0</v>
      </c>
      <c r="T803" s="8" t="n">
        <f aca="false">+[3]data1rev!R802</f>
        <v>0</v>
      </c>
      <c r="U803" s="8" t="n">
        <f aca="false">+[3]data1rev!S802</f>
        <v>0</v>
      </c>
      <c r="V803" s="8" t="n">
        <f aca="false">+[3]data1rev!T802</f>
        <v>0</v>
      </c>
      <c r="W803" s="8" t="n">
        <f aca="false">+[3]data1rev!U802</f>
        <v>0</v>
      </c>
      <c r="X803" s="8" t="n">
        <f aca="false">+[3]data1rev!V802</f>
        <v>0</v>
      </c>
      <c r="Y803" s="8" t="n">
        <f aca="false">+[3]data1rev!W802</f>
        <v>0</v>
      </c>
      <c r="Z803" s="8" t="n">
        <f aca="false">+[3]data1rev!X802</f>
        <v>0</v>
      </c>
      <c r="AA803" s="8" t="n">
        <f aca="false">+[3]data1rev!Y802</f>
        <v>0</v>
      </c>
      <c r="AB803" s="9"/>
      <c r="AC803" s="9"/>
      <c r="AD803" s="9"/>
      <c r="AE803" s="9"/>
      <c r="AF803" s="9"/>
      <c r="AG803" s="9"/>
      <c r="AH803" s="9"/>
      <c r="AI803" s="9"/>
      <c r="AJ803" s="9"/>
      <c r="AK803" s="1"/>
      <c r="AL803" s="1" t="e">
        <f aca="false">SUMPRODUCT(B803:AJ803,PVCapPrice)</f>
        <v>#DIV/0!</v>
      </c>
      <c r="AM803" s="1"/>
      <c r="AN803" s="1"/>
      <c r="AO803" s="1"/>
      <c r="AP803" s="1"/>
      <c r="AQ803" s="1"/>
    </row>
    <row r="804" customFormat="false" ht="11.25" hidden="false" customHeight="false" outlineLevel="0" collapsed="false">
      <c r="A804" s="1" t="n">
        <v>802</v>
      </c>
      <c r="B804" s="16"/>
      <c r="C804" s="8" t="n">
        <f aca="false">+[3]data1rev!A803</f>
        <v>21687.04</v>
      </c>
      <c r="D804" s="8" t="n">
        <f aca="false">+[3]data1rev!B803</f>
        <v>15575.226</v>
      </c>
      <c r="E804" s="8" t="n">
        <f aca="false">+[3]data1rev!C803</f>
        <v>13222.39</v>
      </c>
      <c r="F804" s="8" t="n">
        <f aca="false">+[3]data1rev!D803</f>
        <v>13061.89</v>
      </c>
      <c r="G804" s="8" t="n">
        <f aca="false">+[3]data1rev!E803</f>
        <v>13061.89</v>
      </c>
      <c r="H804" s="8" t="n">
        <f aca="false">+[3]data1rev!F803</f>
        <v>10821.156</v>
      </c>
      <c r="I804" s="8" t="n">
        <f aca="false">+[3]data1rev!G803</f>
        <v>10791.59</v>
      </c>
      <c r="J804" s="8" t="n">
        <f aca="false">+[3]data1rev!H803</f>
        <v>10791.59</v>
      </c>
      <c r="K804" s="8" t="n">
        <f aca="false">+[3]data1rev!I803</f>
        <v>10791.59</v>
      </c>
      <c r="L804" s="8" t="n">
        <f aca="false">+[3]data1rev!J803</f>
        <v>10821.156</v>
      </c>
      <c r="M804" s="8" t="n">
        <f aca="false">+[3]data1rev!K803</f>
        <v>10791.59</v>
      </c>
      <c r="N804" s="8" t="n">
        <f aca="false">+[3]data1rev!L803</f>
        <v>10791.59</v>
      </c>
      <c r="O804" s="8" t="n">
        <f aca="false">+[3]data1rev!M803</f>
        <v>10275.62</v>
      </c>
      <c r="P804" s="8" t="n">
        <f aca="false">+[3]data1rev!N803</f>
        <v>10129.416</v>
      </c>
      <c r="Q804" s="8" t="n">
        <f aca="false">+[3]data1rev!O803</f>
        <v>10101.74</v>
      </c>
      <c r="R804" s="8" t="n">
        <f aca="false">+[3]data1rev!P803</f>
        <v>0</v>
      </c>
      <c r="S804" s="8" t="n">
        <f aca="false">+[3]data1rev!Q803</f>
        <v>0</v>
      </c>
      <c r="T804" s="8" t="n">
        <f aca="false">+[3]data1rev!R803</f>
        <v>0</v>
      </c>
      <c r="U804" s="8" t="n">
        <f aca="false">+[3]data1rev!S803</f>
        <v>0</v>
      </c>
      <c r="V804" s="8" t="n">
        <f aca="false">+[3]data1rev!T803</f>
        <v>0</v>
      </c>
      <c r="W804" s="8" t="n">
        <f aca="false">+[3]data1rev!U803</f>
        <v>0</v>
      </c>
      <c r="X804" s="8" t="n">
        <f aca="false">+[3]data1rev!V803</f>
        <v>0</v>
      </c>
      <c r="Y804" s="8" t="n">
        <f aca="false">+[3]data1rev!W803</f>
        <v>0</v>
      </c>
      <c r="Z804" s="8" t="n">
        <f aca="false">+[3]data1rev!X803</f>
        <v>0</v>
      </c>
      <c r="AA804" s="8" t="n">
        <f aca="false">+[3]data1rev!Y803</f>
        <v>0</v>
      </c>
      <c r="AB804" s="9"/>
      <c r="AC804" s="9"/>
      <c r="AD804" s="9"/>
      <c r="AE804" s="9"/>
      <c r="AF804" s="9"/>
      <c r="AG804" s="9"/>
      <c r="AH804" s="9"/>
      <c r="AI804" s="9"/>
      <c r="AJ804" s="9"/>
      <c r="AK804" s="1"/>
      <c r="AL804" s="1" t="e">
        <f aca="false">SUMPRODUCT(B804:AJ804,PVCapPrice)</f>
        <v>#DIV/0!</v>
      </c>
      <c r="AM804" s="1"/>
      <c r="AN804" s="1"/>
      <c r="AO804" s="1"/>
      <c r="AP804" s="1"/>
      <c r="AQ804" s="1"/>
    </row>
    <row r="805" customFormat="false" ht="11.25" hidden="false" customHeight="false" outlineLevel="0" collapsed="false">
      <c r="A805" s="1" t="n">
        <v>803</v>
      </c>
      <c r="B805" s="16"/>
      <c r="C805" s="8" t="n">
        <f aca="false">+[3]data1rev!A804</f>
        <v>21687.04</v>
      </c>
      <c r="D805" s="8" t="n">
        <f aca="false">+[3]data1rev!B804</f>
        <v>15575.226</v>
      </c>
      <c r="E805" s="8" t="n">
        <f aca="false">+[3]data1rev!C804</f>
        <v>13222.39</v>
      </c>
      <c r="F805" s="8" t="n">
        <f aca="false">+[3]data1rev!D804</f>
        <v>13061.89</v>
      </c>
      <c r="G805" s="8" t="n">
        <f aca="false">+[3]data1rev!E804</f>
        <v>13061.89</v>
      </c>
      <c r="H805" s="8" t="n">
        <f aca="false">+[3]data1rev!F804</f>
        <v>10821.156</v>
      </c>
      <c r="I805" s="8" t="n">
        <f aca="false">+[3]data1rev!G804</f>
        <v>10791.59</v>
      </c>
      <c r="J805" s="8" t="n">
        <f aca="false">+[3]data1rev!H804</f>
        <v>10791.59</v>
      </c>
      <c r="K805" s="8" t="n">
        <f aca="false">+[3]data1rev!I804</f>
        <v>10791.59</v>
      </c>
      <c r="L805" s="8" t="n">
        <f aca="false">+[3]data1rev!J804</f>
        <v>10821.156</v>
      </c>
      <c r="M805" s="8" t="n">
        <f aca="false">+[3]data1rev!K804</f>
        <v>10791.59</v>
      </c>
      <c r="N805" s="8" t="n">
        <f aca="false">+[3]data1rev!L804</f>
        <v>10791.59</v>
      </c>
      <c r="O805" s="8" t="n">
        <f aca="false">+[3]data1rev!M804</f>
        <v>10275.62</v>
      </c>
      <c r="P805" s="8" t="n">
        <f aca="false">+[3]data1rev!N804</f>
        <v>10129.416</v>
      </c>
      <c r="Q805" s="8" t="n">
        <f aca="false">+[3]data1rev!O804</f>
        <v>10101.74</v>
      </c>
      <c r="R805" s="8" t="n">
        <f aca="false">+[3]data1rev!P804</f>
        <v>0</v>
      </c>
      <c r="S805" s="8" t="n">
        <f aca="false">+[3]data1rev!Q804</f>
        <v>0</v>
      </c>
      <c r="T805" s="8" t="n">
        <f aca="false">+[3]data1rev!R804</f>
        <v>0</v>
      </c>
      <c r="U805" s="8" t="n">
        <f aca="false">+[3]data1rev!S804</f>
        <v>0</v>
      </c>
      <c r="V805" s="8" t="n">
        <f aca="false">+[3]data1rev!T804</f>
        <v>0</v>
      </c>
      <c r="W805" s="8" t="n">
        <f aca="false">+[3]data1rev!U804</f>
        <v>0</v>
      </c>
      <c r="X805" s="8" t="n">
        <f aca="false">+[3]data1rev!V804</f>
        <v>0</v>
      </c>
      <c r="Y805" s="8" t="n">
        <f aca="false">+[3]data1rev!W804</f>
        <v>0</v>
      </c>
      <c r="Z805" s="8" t="n">
        <f aca="false">+[3]data1rev!X804</f>
        <v>0</v>
      </c>
      <c r="AA805" s="8" t="n">
        <f aca="false">+[3]data1rev!Y804</f>
        <v>0</v>
      </c>
      <c r="AB805" s="9"/>
      <c r="AC805" s="9"/>
      <c r="AD805" s="9"/>
      <c r="AE805" s="9"/>
      <c r="AF805" s="9"/>
      <c r="AG805" s="9"/>
      <c r="AH805" s="9"/>
      <c r="AI805" s="9"/>
      <c r="AJ805" s="9"/>
      <c r="AK805" s="1"/>
      <c r="AL805" s="1" t="e">
        <f aca="false">SUMPRODUCT(B805:AJ805,PVCapPrice)</f>
        <v>#DIV/0!</v>
      </c>
      <c r="AM805" s="1"/>
      <c r="AN805" s="1"/>
      <c r="AO805" s="1"/>
      <c r="AP805" s="1"/>
      <c r="AQ805" s="1"/>
    </row>
    <row r="806" customFormat="false" ht="11.25" hidden="false" customHeight="false" outlineLevel="0" collapsed="false">
      <c r="A806" s="1" t="n">
        <v>804</v>
      </c>
      <c r="B806" s="16"/>
      <c r="C806" s="8" t="n">
        <f aca="false">+[3]data1rev!A805</f>
        <v>21687.04</v>
      </c>
      <c r="D806" s="8" t="n">
        <f aca="false">+[3]data1rev!B805</f>
        <v>15575.226</v>
      </c>
      <c r="E806" s="8" t="n">
        <f aca="false">+[3]data1rev!C805</f>
        <v>13222.39</v>
      </c>
      <c r="F806" s="8" t="n">
        <f aca="false">+[3]data1rev!D805</f>
        <v>13061.89</v>
      </c>
      <c r="G806" s="8" t="n">
        <f aca="false">+[3]data1rev!E805</f>
        <v>13061.89</v>
      </c>
      <c r="H806" s="8" t="n">
        <f aca="false">+[3]data1rev!F805</f>
        <v>10821.156</v>
      </c>
      <c r="I806" s="8" t="n">
        <f aca="false">+[3]data1rev!G805</f>
        <v>10791.59</v>
      </c>
      <c r="J806" s="8" t="n">
        <f aca="false">+[3]data1rev!H805</f>
        <v>10791.59</v>
      </c>
      <c r="K806" s="8" t="n">
        <f aca="false">+[3]data1rev!I805</f>
        <v>10791.59</v>
      </c>
      <c r="L806" s="8" t="n">
        <f aca="false">+[3]data1rev!J805</f>
        <v>10821.156</v>
      </c>
      <c r="M806" s="8" t="n">
        <f aca="false">+[3]data1rev!K805</f>
        <v>10791.59</v>
      </c>
      <c r="N806" s="8" t="n">
        <f aca="false">+[3]data1rev!L805</f>
        <v>10791.59</v>
      </c>
      <c r="O806" s="8" t="n">
        <f aca="false">+[3]data1rev!M805</f>
        <v>10275.62</v>
      </c>
      <c r="P806" s="8" t="n">
        <f aca="false">+[3]data1rev!N805</f>
        <v>10129.416</v>
      </c>
      <c r="Q806" s="8" t="n">
        <f aca="false">+[3]data1rev!O805</f>
        <v>10101.74</v>
      </c>
      <c r="R806" s="8" t="n">
        <f aca="false">+[3]data1rev!P805</f>
        <v>0</v>
      </c>
      <c r="S806" s="8" t="n">
        <f aca="false">+[3]data1rev!Q805</f>
        <v>0</v>
      </c>
      <c r="T806" s="8" t="n">
        <f aca="false">+[3]data1rev!R805</f>
        <v>0</v>
      </c>
      <c r="U806" s="8" t="n">
        <f aca="false">+[3]data1rev!S805</f>
        <v>0</v>
      </c>
      <c r="V806" s="8" t="n">
        <f aca="false">+[3]data1rev!T805</f>
        <v>0</v>
      </c>
      <c r="W806" s="8" t="n">
        <f aca="false">+[3]data1rev!U805</f>
        <v>0</v>
      </c>
      <c r="X806" s="8" t="n">
        <f aca="false">+[3]data1rev!V805</f>
        <v>0</v>
      </c>
      <c r="Y806" s="8" t="n">
        <f aca="false">+[3]data1rev!W805</f>
        <v>0</v>
      </c>
      <c r="Z806" s="8" t="n">
        <f aca="false">+[3]data1rev!X805</f>
        <v>0</v>
      </c>
      <c r="AA806" s="8" t="n">
        <f aca="false">+[3]data1rev!Y805</f>
        <v>0</v>
      </c>
      <c r="AB806" s="9"/>
      <c r="AC806" s="9"/>
      <c r="AD806" s="9"/>
      <c r="AE806" s="9"/>
      <c r="AF806" s="9"/>
      <c r="AG806" s="9"/>
      <c r="AH806" s="9"/>
      <c r="AI806" s="9"/>
      <c r="AJ806" s="9"/>
      <c r="AK806" s="1"/>
      <c r="AL806" s="1" t="e">
        <f aca="false">SUMPRODUCT(B806:AJ806,PVCapPrice)</f>
        <v>#DIV/0!</v>
      </c>
      <c r="AM806" s="1"/>
      <c r="AN806" s="1"/>
      <c r="AO806" s="1"/>
      <c r="AP806" s="1"/>
      <c r="AQ806" s="1"/>
    </row>
    <row r="807" customFormat="false" ht="11.25" hidden="false" customHeight="false" outlineLevel="0" collapsed="false">
      <c r="A807" s="1" t="n">
        <v>805</v>
      </c>
      <c r="B807" s="16"/>
      <c r="C807" s="8" t="n">
        <f aca="false">+[3]data1rev!A806</f>
        <v>21687.04</v>
      </c>
      <c r="D807" s="8" t="n">
        <f aca="false">+[3]data1rev!B806</f>
        <v>15575.226</v>
      </c>
      <c r="E807" s="8" t="n">
        <f aca="false">+[3]data1rev!C806</f>
        <v>13222.39</v>
      </c>
      <c r="F807" s="8" t="n">
        <f aca="false">+[3]data1rev!D806</f>
        <v>13061.89</v>
      </c>
      <c r="G807" s="8" t="n">
        <f aca="false">+[3]data1rev!E806</f>
        <v>13061.89</v>
      </c>
      <c r="H807" s="8" t="n">
        <f aca="false">+[3]data1rev!F806</f>
        <v>10821.156</v>
      </c>
      <c r="I807" s="8" t="n">
        <f aca="false">+[3]data1rev!G806</f>
        <v>10791.59</v>
      </c>
      <c r="J807" s="8" t="n">
        <f aca="false">+[3]data1rev!H806</f>
        <v>10791.59</v>
      </c>
      <c r="K807" s="8" t="n">
        <f aca="false">+[3]data1rev!I806</f>
        <v>10791.59</v>
      </c>
      <c r="L807" s="8" t="n">
        <f aca="false">+[3]data1rev!J806</f>
        <v>10821.156</v>
      </c>
      <c r="M807" s="8" t="n">
        <f aca="false">+[3]data1rev!K806</f>
        <v>10791.59</v>
      </c>
      <c r="N807" s="8" t="n">
        <f aca="false">+[3]data1rev!L806</f>
        <v>10791.59</v>
      </c>
      <c r="O807" s="8" t="n">
        <f aca="false">+[3]data1rev!M806</f>
        <v>10275.62</v>
      </c>
      <c r="P807" s="8" t="n">
        <f aca="false">+[3]data1rev!N806</f>
        <v>10129.416</v>
      </c>
      <c r="Q807" s="8" t="n">
        <f aca="false">+[3]data1rev!O806</f>
        <v>10101.74</v>
      </c>
      <c r="R807" s="8" t="n">
        <f aca="false">+[3]data1rev!P806</f>
        <v>0</v>
      </c>
      <c r="S807" s="8" t="n">
        <f aca="false">+[3]data1rev!Q806</f>
        <v>0</v>
      </c>
      <c r="T807" s="8" t="n">
        <f aca="false">+[3]data1rev!R806</f>
        <v>0</v>
      </c>
      <c r="U807" s="8" t="n">
        <f aca="false">+[3]data1rev!S806</f>
        <v>0</v>
      </c>
      <c r="V807" s="8" t="n">
        <f aca="false">+[3]data1rev!T806</f>
        <v>0</v>
      </c>
      <c r="W807" s="8" t="n">
        <f aca="false">+[3]data1rev!U806</f>
        <v>0</v>
      </c>
      <c r="X807" s="8" t="n">
        <f aca="false">+[3]data1rev!V806</f>
        <v>0</v>
      </c>
      <c r="Y807" s="8" t="n">
        <f aca="false">+[3]data1rev!W806</f>
        <v>0</v>
      </c>
      <c r="Z807" s="8" t="n">
        <f aca="false">+[3]data1rev!X806</f>
        <v>0</v>
      </c>
      <c r="AA807" s="8" t="n">
        <f aca="false">+[3]data1rev!Y806</f>
        <v>0</v>
      </c>
      <c r="AB807" s="9"/>
      <c r="AC807" s="9"/>
      <c r="AD807" s="9"/>
      <c r="AE807" s="9"/>
      <c r="AF807" s="9"/>
      <c r="AG807" s="9"/>
      <c r="AH807" s="9"/>
      <c r="AI807" s="9"/>
      <c r="AJ807" s="9"/>
      <c r="AK807" s="1"/>
      <c r="AL807" s="1" t="e">
        <f aca="false">SUMPRODUCT(B807:AJ807,PVCapPrice)</f>
        <v>#DIV/0!</v>
      </c>
      <c r="AM807" s="1"/>
      <c r="AN807" s="1"/>
      <c r="AO807" s="1"/>
      <c r="AP807" s="1"/>
      <c r="AQ807" s="1"/>
    </row>
    <row r="808" customFormat="false" ht="11.25" hidden="false" customHeight="false" outlineLevel="0" collapsed="false">
      <c r="A808" s="1" t="n">
        <v>806</v>
      </c>
      <c r="B808" s="16"/>
      <c r="C808" s="8" t="n">
        <f aca="false">+[3]data1rev!A807</f>
        <v>21687.04</v>
      </c>
      <c r="D808" s="8" t="n">
        <f aca="false">+[3]data1rev!B807</f>
        <v>15575.226</v>
      </c>
      <c r="E808" s="8" t="n">
        <f aca="false">+[3]data1rev!C807</f>
        <v>13222.39</v>
      </c>
      <c r="F808" s="8" t="n">
        <f aca="false">+[3]data1rev!D807</f>
        <v>13061.89</v>
      </c>
      <c r="G808" s="8" t="n">
        <f aca="false">+[3]data1rev!E807</f>
        <v>13061.89</v>
      </c>
      <c r="H808" s="8" t="n">
        <f aca="false">+[3]data1rev!F807</f>
        <v>10821.156</v>
      </c>
      <c r="I808" s="8" t="n">
        <f aca="false">+[3]data1rev!G807</f>
        <v>10791.59</v>
      </c>
      <c r="J808" s="8" t="n">
        <f aca="false">+[3]data1rev!H807</f>
        <v>10791.59</v>
      </c>
      <c r="K808" s="8" t="n">
        <f aca="false">+[3]data1rev!I807</f>
        <v>10791.59</v>
      </c>
      <c r="L808" s="8" t="n">
        <f aca="false">+[3]data1rev!J807</f>
        <v>10821.156</v>
      </c>
      <c r="M808" s="8" t="n">
        <f aca="false">+[3]data1rev!K807</f>
        <v>10791.59</v>
      </c>
      <c r="N808" s="8" t="n">
        <f aca="false">+[3]data1rev!L807</f>
        <v>10791.59</v>
      </c>
      <c r="O808" s="8" t="n">
        <f aca="false">+[3]data1rev!M807</f>
        <v>10275.62</v>
      </c>
      <c r="P808" s="8" t="n">
        <f aca="false">+[3]data1rev!N807</f>
        <v>10129.416</v>
      </c>
      <c r="Q808" s="8" t="n">
        <f aca="false">+[3]data1rev!O807</f>
        <v>10101.74</v>
      </c>
      <c r="R808" s="8" t="n">
        <f aca="false">+[3]data1rev!P807</f>
        <v>0</v>
      </c>
      <c r="S808" s="8" t="n">
        <f aca="false">+[3]data1rev!Q807</f>
        <v>0</v>
      </c>
      <c r="T808" s="8" t="n">
        <f aca="false">+[3]data1rev!R807</f>
        <v>0</v>
      </c>
      <c r="U808" s="8" t="n">
        <f aca="false">+[3]data1rev!S807</f>
        <v>0</v>
      </c>
      <c r="V808" s="8" t="n">
        <f aca="false">+[3]data1rev!T807</f>
        <v>0</v>
      </c>
      <c r="W808" s="8" t="n">
        <f aca="false">+[3]data1rev!U807</f>
        <v>0</v>
      </c>
      <c r="X808" s="8" t="n">
        <f aca="false">+[3]data1rev!V807</f>
        <v>0</v>
      </c>
      <c r="Y808" s="8" t="n">
        <f aca="false">+[3]data1rev!W807</f>
        <v>0</v>
      </c>
      <c r="Z808" s="8" t="n">
        <f aca="false">+[3]data1rev!X807</f>
        <v>0</v>
      </c>
      <c r="AA808" s="8" t="n">
        <f aca="false">+[3]data1rev!Y807</f>
        <v>0</v>
      </c>
      <c r="AB808" s="9"/>
      <c r="AC808" s="9"/>
      <c r="AD808" s="9"/>
      <c r="AE808" s="9"/>
      <c r="AF808" s="9"/>
      <c r="AG808" s="9"/>
      <c r="AH808" s="9"/>
      <c r="AI808" s="9"/>
      <c r="AJ808" s="9"/>
      <c r="AK808" s="1"/>
      <c r="AL808" s="1" t="e">
        <f aca="false">SUMPRODUCT(B808:AJ808,PVCapPrice)</f>
        <v>#DIV/0!</v>
      </c>
      <c r="AM808" s="1"/>
      <c r="AN808" s="1"/>
      <c r="AO808" s="1"/>
      <c r="AP808" s="1"/>
      <c r="AQ808" s="1"/>
    </row>
    <row r="809" customFormat="false" ht="11.25" hidden="false" customHeight="false" outlineLevel="0" collapsed="false">
      <c r="A809" s="1" t="n">
        <v>807</v>
      </c>
      <c r="B809" s="16"/>
      <c r="C809" s="8" t="n">
        <f aca="false">+[3]data1rev!A808</f>
        <v>21687.04</v>
      </c>
      <c r="D809" s="8" t="n">
        <f aca="false">+[3]data1rev!B808</f>
        <v>15575.226</v>
      </c>
      <c r="E809" s="8" t="n">
        <f aca="false">+[3]data1rev!C808</f>
        <v>13222.39</v>
      </c>
      <c r="F809" s="8" t="n">
        <f aca="false">+[3]data1rev!D808</f>
        <v>13061.89</v>
      </c>
      <c r="G809" s="8" t="n">
        <f aca="false">+[3]data1rev!E808</f>
        <v>13061.89</v>
      </c>
      <c r="H809" s="8" t="n">
        <f aca="false">+[3]data1rev!F808</f>
        <v>10821.156</v>
      </c>
      <c r="I809" s="8" t="n">
        <f aca="false">+[3]data1rev!G808</f>
        <v>10791.59</v>
      </c>
      <c r="J809" s="8" t="n">
        <f aca="false">+[3]data1rev!H808</f>
        <v>10791.59</v>
      </c>
      <c r="K809" s="8" t="n">
        <f aca="false">+[3]data1rev!I808</f>
        <v>10791.59</v>
      </c>
      <c r="L809" s="8" t="n">
        <f aca="false">+[3]data1rev!J808</f>
        <v>10821.156</v>
      </c>
      <c r="M809" s="8" t="n">
        <f aca="false">+[3]data1rev!K808</f>
        <v>10791.59</v>
      </c>
      <c r="N809" s="8" t="n">
        <f aca="false">+[3]data1rev!L808</f>
        <v>10791.59</v>
      </c>
      <c r="O809" s="8" t="n">
        <f aca="false">+[3]data1rev!M808</f>
        <v>10275.62</v>
      </c>
      <c r="P809" s="8" t="n">
        <f aca="false">+[3]data1rev!N808</f>
        <v>10129.416</v>
      </c>
      <c r="Q809" s="8" t="n">
        <f aca="false">+[3]data1rev!O808</f>
        <v>10101.74</v>
      </c>
      <c r="R809" s="8" t="n">
        <f aca="false">+[3]data1rev!P808</f>
        <v>0</v>
      </c>
      <c r="S809" s="8" t="n">
        <f aca="false">+[3]data1rev!Q808</f>
        <v>0</v>
      </c>
      <c r="T809" s="8" t="n">
        <f aca="false">+[3]data1rev!R808</f>
        <v>0</v>
      </c>
      <c r="U809" s="8" t="n">
        <f aca="false">+[3]data1rev!S808</f>
        <v>0</v>
      </c>
      <c r="V809" s="8" t="n">
        <f aca="false">+[3]data1rev!T808</f>
        <v>0</v>
      </c>
      <c r="W809" s="8" t="n">
        <f aca="false">+[3]data1rev!U808</f>
        <v>0</v>
      </c>
      <c r="X809" s="8" t="n">
        <f aca="false">+[3]data1rev!V808</f>
        <v>0</v>
      </c>
      <c r="Y809" s="8" t="n">
        <f aca="false">+[3]data1rev!W808</f>
        <v>0</v>
      </c>
      <c r="Z809" s="8" t="n">
        <f aca="false">+[3]data1rev!X808</f>
        <v>0</v>
      </c>
      <c r="AA809" s="8" t="n">
        <f aca="false">+[3]data1rev!Y808</f>
        <v>0</v>
      </c>
      <c r="AB809" s="9"/>
      <c r="AC809" s="9"/>
      <c r="AD809" s="9"/>
      <c r="AE809" s="9"/>
      <c r="AF809" s="9"/>
      <c r="AG809" s="9"/>
      <c r="AH809" s="9"/>
      <c r="AI809" s="9"/>
      <c r="AJ809" s="9"/>
      <c r="AK809" s="1"/>
      <c r="AL809" s="1" t="e">
        <f aca="false">SUMPRODUCT(B809:AJ809,PVCapPrice)</f>
        <v>#DIV/0!</v>
      </c>
      <c r="AM809" s="1"/>
      <c r="AN809" s="1"/>
      <c r="AO809" s="1"/>
      <c r="AP809" s="1"/>
      <c r="AQ809" s="1"/>
    </row>
    <row r="810" customFormat="false" ht="11.25" hidden="false" customHeight="false" outlineLevel="0" collapsed="false">
      <c r="A810" s="1" t="n">
        <v>808</v>
      </c>
      <c r="B810" s="16"/>
      <c r="C810" s="8" t="n">
        <f aca="false">+[3]data1rev!A809</f>
        <v>21687.04</v>
      </c>
      <c r="D810" s="8" t="n">
        <f aca="false">+[3]data1rev!B809</f>
        <v>15575.226</v>
      </c>
      <c r="E810" s="8" t="n">
        <f aca="false">+[3]data1rev!C809</f>
        <v>13222.39</v>
      </c>
      <c r="F810" s="8" t="n">
        <f aca="false">+[3]data1rev!D809</f>
        <v>13061.89</v>
      </c>
      <c r="G810" s="8" t="n">
        <f aca="false">+[3]data1rev!E809</f>
        <v>13061.89</v>
      </c>
      <c r="H810" s="8" t="n">
        <f aca="false">+[3]data1rev!F809</f>
        <v>10821.156</v>
      </c>
      <c r="I810" s="8" t="n">
        <f aca="false">+[3]data1rev!G809</f>
        <v>10791.59</v>
      </c>
      <c r="J810" s="8" t="n">
        <f aca="false">+[3]data1rev!H809</f>
        <v>10791.59</v>
      </c>
      <c r="K810" s="8" t="n">
        <f aca="false">+[3]data1rev!I809</f>
        <v>10791.59</v>
      </c>
      <c r="L810" s="8" t="n">
        <f aca="false">+[3]data1rev!J809</f>
        <v>10821.156</v>
      </c>
      <c r="M810" s="8" t="n">
        <f aca="false">+[3]data1rev!K809</f>
        <v>10791.59</v>
      </c>
      <c r="N810" s="8" t="n">
        <f aca="false">+[3]data1rev!L809</f>
        <v>10791.59</v>
      </c>
      <c r="O810" s="8" t="n">
        <f aca="false">+[3]data1rev!M809</f>
        <v>10275.62</v>
      </c>
      <c r="P810" s="8" t="n">
        <f aca="false">+[3]data1rev!N809</f>
        <v>10129.416</v>
      </c>
      <c r="Q810" s="8" t="n">
        <f aca="false">+[3]data1rev!O809</f>
        <v>10101.74</v>
      </c>
      <c r="R810" s="8" t="n">
        <f aca="false">+[3]data1rev!P809</f>
        <v>0</v>
      </c>
      <c r="S810" s="8" t="n">
        <f aca="false">+[3]data1rev!Q809</f>
        <v>0</v>
      </c>
      <c r="T810" s="8" t="n">
        <f aca="false">+[3]data1rev!R809</f>
        <v>0</v>
      </c>
      <c r="U810" s="8" t="n">
        <f aca="false">+[3]data1rev!S809</f>
        <v>0</v>
      </c>
      <c r="V810" s="8" t="n">
        <f aca="false">+[3]data1rev!T809</f>
        <v>0</v>
      </c>
      <c r="W810" s="8" t="n">
        <f aca="false">+[3]data1rev!U809</f>
        <v>0</v>
      </c>
      <c r="X810" s="8" t="n">
        <f aca="false">+[3]data1rev!V809</f>
        <v>0</v>
      </c>
      <c r="Y810" s="8" t="n">
        <f aca="false">+[3]data1rev!W809</f>
        <v>0</v>
      </c>
      <c r="Z810" s="8" t="n">
        <f aca="false">+[3]data1rev!X809</f>
        <v>0</v>
      </c>
      <c r="AA810" s="8" t="n">
        <f aca="false">+[3]data1rev!Y809</f>
        <v>0</v>
      </c>
      <c r="AB810" s="9"/>
      <c r="AC810" s="9"/>
      <c r="AD810" s="9"/>
      <c r="AE810" s="9"/>
      <c r="AF810" s="9"/>
      <c r="AG810" s="9"/>
      <c r="AH810" s="9"/>
      <c r="AI810" s="9"/>
      <c r="AJ810" s="9"/>
      <c r="AK810" s="1"/>
      <c r="AL810" s="1" t="e">
        <f aca="false">SUMPRODUCT(B810:AJ810,PVCapPrice)</f>
        <v>#DIV/0!</v>
      </c>
      <c r="AM810" s="1"/>
      <c r="AN810" s="1"/>
      <c r="AO810" s="1"/>
      <c r="AP810" s="1"/>
      <c r="AQ810" s="1"/>
    </row>
    <row r="811" customFormat="false" ht="11.25" hidden="false" customHeight="false" outlineLevel="0" collapsed="false">
      <c r="A811" s="1" t="n">
        <v>809</v>
      </c>
      <c r="B811" s="16"/>
      <c r="C811" s="8" t="n">
        <f aca="false">+[3]data1rev!A810</f>
        <v>21687.04</v>
      </c>
      <c r="D811" s="8" t="n">
        <f aca="false">+[3]data1rev!B810</f>
        <v>15575.226</v>
      </c>
      <c r="E811" s="8" t="n">
        <f aca="false">+[3]data1rev!C810</f>
        <v>13222.39</v>
      </c>
      <c r="F811" s="8" t="n">
        <f aca="false">+[3]data1rev!D810</f>
        <v>13061.89</v>
      </c>
      <c r="G811" s="8" t="n">
        <f aca="false">+[3]data1rev!E810</f>
        <v>13061.89</v>
      </c>
      <c r="H811" s="8" t="n">
        <f aca="false">+[3]data1rev!F810</f>
        <v>10821.156</v>
      </c>
      <c r="I811" s="8" t="n">
        <f aca="false">+[3]data1rev!G810</f>
        <v>10791.59</v>
      </c>
      <c r="J811" s="8" t="n">
        <f aca="false">+[3]data1rev!H810</f>
        <v>10791.59</v>
      </c>
      <c r="K811" s="8" t="n">
        <f aca="false">+[3]data1rev!I810</f>
        <v>10791.59</v>
      </c>
      <c r="L811" s="8" t="n">
        <f aca="false">+[3]data1rev!J810</f>
        <v>10821.156</v>
      </c>
      <c r="M811" s="8" t="n">
        <f aca="false">+[3]data1rev!K810</f>
        <v>10791.59</v>
      </c>
      <c r="N811" s="8" t="n">
        <f aca="false">+[3]data1rev!L810</f>
        <v>10791.59</v>
      </c>
      <c r="O811" s="8" t="n">
        <f aca="false">+[3]data1rev!M810</f>
        <v>10275.62</v>
      </c>
      <c r="P811" s="8" t="n">
        <f aca="false">+[3]data1rev!N810</f>
        <v>10129.416</v>
      </c>
      <c r="Q811" s="8" t="n">
        <f aca="false">+[3]data1rev!O810</f>
        <v>10101.74</v>
      </c>
      <c r="R811" s="8" t="n">
        <f aca="false">+[3]data1rev!P810</f>
        <v>0</v>
      </c>
      <c r="S811" s="8" t="n">
        <f aca="false">+[3]data1rev!Q810</f>
        <v>0</v>
      </c>
      <c r="T811" s="8" t="n">
        <f aca="false">+[3]data1rev!R810</f>
        <v>0</v>
      </c>
      <c r="U811" s="8" t="n">
        <f aca="false">+[3]data1rev!S810</f>
        <v>0</v>
      </c>
      <c r="V811" s="8" t="n">
        <f aca="false">+[3]data1rev!T810</f>
        <v>0</v>
      </c>
      <c r="W811" s="8" t="n">
        <f aca="false">+[3]data1rev!U810</f>
        <v>0</v>
      </c>
      <c r="X811" s="8" t="n">
        <f aca="false">+[3]data1rev!V810</f>
        <v>0</v>
      </c>
      <c r="Y811" s="8" t="n">
        <f aca="false">+[3]data1rev!W810</f>
        <v>0</v>
      </c>
      <c r="Z811" s="8" t="n">
        <f aca="false">+[3]data1rev!X810</f>
        <v>0</v>
      </c>
      <c r="AA811" s="8" t="n">
        <f aca="false">+[3]data1rev!Y810</f>
        <v>0</v>
      </c>
      <c r="AB811" s="9"/>
      <c r="AC811" s="9"/>
      <c r="AD811" s="9"/>
      <c r="AE811" s="9"/>
      <c r="AF811" s="9"/>
      <c r="AG811" s="9"/>
      <c r="AH811" s="9"/>
      <c r="AI811" s="9"/>
      <c r="AJ811" s="9"/>
      <c r="AK811" s="1"/>
      <c r="AL811" s="1" t="e">
        <f aca="false">SUMPRODUCT(B811:AJ811,PVCapPrice)</f>
        <v>#DIV/0!</v>
      </c>
      <c r="AM811" s="1"/>
      <c r="AN811" s="1"/>
      <c r="AO811" s="1"/>
      <c r="AP811" s="1"/>
      <c r="AQ811" s="1"/>
    </row>
    <row r="812" customFormat="false" ht="11.25" hidden="false" customHeight="false" outlineLevel="0" collapsed="false">
      <c r="A812" s="1" t="n">
        <v>810</v>
      </c>
      <c r="B812" s="16"/>
      <c r="C812" s="8" t="n">
        <f aca="false">+[3]data1rev!A811</f>
        <v>21687.04</v>
      </c>
      <c r="D812" s="8" t="n">
        <f aca="false">+[3]data1rev!B811</f>
        <v>15575.226</v>
      </c>
      <c r="E812" s="8" t="n">
        <f aca="false">+[3]data1rev!C811</f>
        <v>13222.39</v>
      </c>
      <c r="F812" s="8" t="n">
        <f aca="false">+[3]data1rev!D811</f>
        <v>13061.89</v>
      </c>
      <c r="G812" s="8" t="n">
        <f aca="false">+[3]data1rev!E811</f>
        <v>13061.89</v>
      </c>
      <c r="H812" s="8" t="n">
        <f aca="false">+[3]data1rev!F811</f>
        <v>10821.156</v>
      </c>
      <c r="I812" s="8" t="n">
        <f aca="false">+[3]data1rev!G811</f>
        <v>10791.59</v>
      </c>
      <c r="J812" s="8" t="n">
        <f aca="false">+[3]data1rev!H811</f>
        <v>10791.59</v>
      </c>
      <c r="K812" s="8" t="n">
        <f aca="false">+[3]data1rev!I811</f>
        <v>10791.59</v>
      </c>
      <c r="L812" s="8" t="n">
        <f aca="false">+[3]data1rev!J811</f>
        <v>10821.156</v>
      </c>
      <c r="M812" s="8" t="n">
        <f aca="false">+[3]data1rev!K811</f>
        <v>10791.59</v>
      </c>
      <c r="N812" s="8" t="n">
        <f aca="false">+[3]data1rev!L811</f>
        <v>10791.59</v>
      </c>
      <c r="O812" s="8" t="n">
        <f aca="false">+[3]data1rev!M811</f>
        <v>10275.62</v>
      </c>
      <c r="P812" s="8" t="n">
        <f aca="false">+[3]data1rev!N811</f>
        <v>10129.416</v>
      </c>
      <c r="Q812" s="8" t="n">
        <f aca="false">+[3]data1rev!O811</f>
        <v>10101.74</v>
      </c>
      <c r="R812" s="8" t="n">
        <f aca="false">+[3]data1rev!P811</f>
        <v>0</v>
      </c>
      <c r="S812" s="8" t="n">
        <f aca="false">+[3]data1rev!Q811</f>
        <v>0</v>
      </c>
      <c r="T812" s="8" t="n">
        <f aca="false">+[3]data1rev!R811</f>
        <v>0</v>
      </c>
      <c r="U812" s="8" t="n">
        <f aca="false">+[3]data1rev!S811</f>
        <v>0</v>
      </c>
      <c r="V812" s="8" t="n">
        <f aca="false">+[3]data1rev!T811</f>
        <v>0</v>
      </c>
      <c r="W812" s="8" t="n">
        <f aca="false">+[3]data1rev!U811</f>
        <v>0</v>
      </c>
      <c r="X812" s="8" t="n">
        <f aca="false">+[3]data1rev!V811</f>
        <v>0</v>
      </c>
      <c r="Y812" s="8" t="n">
        <f aca="false">+[3]data1rev!W811</f>
        <v>0</v>
      </c>
      <c r="Z812" s="8" t="n">
        <f aca="false">+[3]data1rev!X811</f>
        <v>0</v>
      </c>
      <c r="AA812" s="8" t="n">
        <f aca="false">+[3]data1rev!Y811</f>
        <v>0</v>
      </c>
      <c r="AB812" s="9"/>
      <c r="AC812" s="9"/>
      <c r="AD812" s="9"/>
      <c r="AE812" s="9"/>
      <c r="AF812" s="9"/>
      <c r="AG812" s="9"/>
      <c r="AH812" s="9"/>
      <c r="AI812" s="9"/>
      <c r="AJ812" s="9"/>
      <c r="AK812" s="1"/>
      <c r="AL812" s="1" t="e">
        <f aca="false">SUMPRODUCT(B812:AJ812,PVCapPrice)</f>
        <v>#DIV/0!</v>
      </c>
      <c r="AM812" s="1"/>
      <c r="AN812" s="1"/>
      <c r="AO812" s="1"/>
      <c r="AP812" s="1"/>
      <c r="AQ812" s="1"/>
    </row>
    <row r="813" customFormat="false" ht="11.25" hidden="false" customHeight="false" outlineLevel="0" collapsed="false">
      <c r="A813" s="1" t="n">
        <v>811</v>
      </c>
      <c r="B813" s="16"/>
      <c r="C813" s="8" t="n">
        <f aca="false">+[3]data1rev!A812</f>
        <v>21687.04</v>
      </c>
      <c r="D813" s="8" t="n">
        <f aca="false">+[3]data1rev!B812</f>
        <v>15575.226</v>
      </c>
      <c r="E813" s="8" t="n">
        <f aca="false">+[3]data1rev!C812</f>
        <v>13222.39</v>
      </c>
      <c r="F813" s="8" t="n">
        <f aca="false">+[3]data1rev!D812</f>
        <v>13061.89</v>
      </c>
      <c r="G813" s="8" t="n">
        <f aca="false">+[3]data1rev!E812</f>
        <v>13061.89</v>
      </c>
      <c r="H813" s="8" t="n">
        <f aca="false">+[3]data1rev!F812</f>
        <v>10821.156</v>
      </c>
      <c r="I813" s="8" t="n">
        <f aca="false">+[3]data1rev!G812</f>
        <v>10791.59</v>
      </c>
      <c r="J813" s="8" t="n">
        <f aca="false">+[3]data1rev!H812</f>
        <v>10791.59</v>
      </c>
      <c r="K813" s="8" t="n">
        <f aca="false">+[3]data1rev!I812</f>
        <v>10791.59</v>
      </c>
      <c r="L813" s="8" t="n">
        <f aca="false">+[3]data1rev!J812</f>
        <v>10821.156</v>
      </c>
      <c r="M813" s="8" t="n">
        <f aca="false">+[3]data1rev!K812</f>
        <v>10791.59</v>
      </c>
      <c r="N813" s="8" t="n">
        <f aca="false">+[3]data1rev!L812</f>
        <v>10791.59</v>
      </c>
      <c r="O813" s="8" t="n">
        <f aca="false">+[3]data1rev!M812</f>
        <v>10275.62</v>
      </c>
      <c r="P813" s="8" t="n">
        <f aca="false">+[3]data1rev!N812</f>
        <v>10129.416</v>
      </c>
      <c r="Q813" s="8" t="n">
        <f aca="false">+[3]data1rev!O812</f>
        <v>10101.74</v>
      </c>
      <c r="R813" s="8" t="n">
        <f aca="false">+[3]data1rev!P812</f>
        <v>0</v>
      </c>
      <c r="S813" s="8" t="n">
        <f aca="false">+[3]data1rev!Q812</f>
        <v>0</v>
      </c>
      <c r="T813" s="8" t="n">
        <f aca="false">+[3]data1rev!R812</f>
        <v>0</v>
      </c>
      <c r="U813" s="8" t="n">
        <f aca="false">+[3]data1rev!S812</f>
        <v>0</v>
      </c>
      <c r="V813" s="8" t="n">
        <f aca="false">+[3]data1rev!T812</f>
        <v>0</v>
      </c>
      <c r="W813" s="8" t="n">
        <f aca="false">+[3]data1rev!U812</f>
        <v>0</v>
      </c>
      <c r="X813" s="8" t="n">
        <f aca="false">+[3]data1rev!V812</f>
        <v>0</v>
      </c>
      <c r="Y813" s="8" t="n">
        <f aca="false">+[3]data1rev!W812</f>
        <v>0</v>
      </c>
      <c r="Z813" s="8" t="n">
        <f aca="false">+[3]data1rev!X812</f>
        <v>0</v>
      </c>
      <c r="AA813" s="8" t="n">
        <f aca="false">+[3]data1rev!Y812</f>
        <v>0</v>
      </c>
      <c r="AB813" s="9"/>
      <c r="AC813" s="9"/>
      <c r="AD813" s="9"/>
      <c r="AE813" s="9"/>
      <c r="AF813" s="9"/>
      <c r="AG813" s="9"/>
      <c r="AH813" s="9"/>
      <c r="AI813" s="9"/>
      <c r="AJ813" s="9"/>
      <c r="AK813" s="1"/>
      <c r="AL813" s="1" t="e">
        <f aca="false">SUMPRODUCT(B813:AJ813,PVCapPrice)</f>
        <v>#DIV/0!</v>
      </c>
      <c r="AM813" s="1"/>
      <c r="AN813" s="1"/>
      <c r="AO813" s="1"/>
      <c r="AP813" s="1"/>
      <c r="AQ813" s="1"/>
    </row>
    <row r="814" customFormat="false" ht="11.25" hidden="false" customHeight="false" outlineLevel="0" collapsed="false">
      <c r="A814" s="1" t="n">
        <v>812</v>
      </c>
      <c r="B814" s="16"/>
      <c r="C814" s="8" t="n">
        <f aca="false">+[3]data1rev!A813</f>
        <v>21687.04</v>
      </c>
      <c r="D814" s="8" t="n">
        <f aca="false">+[3]data1rev!B813</f>
        <v>15575.226</v>
      </c>
      <c r="E814" s="8" t="n">
        <f aca="false">+[3]data1rev!C813</f>
        <v>13222.39</v>
      </c>
      <c r="F814" s="8" t="n">
        <f aca="false">+[3]data1rev!D813</f>
        <v>13061.89</v>
      </c>
      <c r="G814" s="8" t="n">
        <f aca="false">+[3]data1rev!E813</f>
        <v>13061.89</v>
      </c>
      <c r="H814" s="8" t="n">
        <f aca="false">+[3]data1rev!F813</f>
        <v>10821.156</v>
      </c>
      <c r="I814" s="8" t="n">
        <f aca="false">+[3]data1rev!G813</f>
        <v>10791.59</v>
      </c>
      <c r="J814" s="8" t="n">
        <f aca="false">+[3]data1rev!H813</f>
        <v>10791.59</v>
      </c>
      <c r="K814" s="8" t="n">
        <f aca="false">+[3]data1rev!I813</f>
        <v>10791.59</v>
      </c>
      <c r="L814" s="8" t="n">
        <f aca="false">+[3]data1rev!J813</f>
        <v>10821.156</v>
      </c>
      <c r="M814" s="8" t="n">
        <f aca="false">+[3]data1rev!K813</f>
        <v>10791.59</v>
      </c>
      <c r="N814" s="8" t="n">
        <f aca="false">+[3]data1rev!L813</f>
        <v>10791.59</v>
      </c>
      <c r="O814" s="8" t="n">
        <f aca="false">+[3]data1rev!M813</f>
        <v>10275.62</v>
      </c>
      <c r="P814" s="8" t="n">
        <f aca="false">+[3]data1rev!N813</f>
        <v>10129.416</v>
      </c>
      <c r="Q814" s="8" t="n">
        <f aca="false">+[3]data1rev!O813</f>
        <v>10101.74</v>
      </c>
      <c r="R814" s="8" t="n">
        <f aca="false">+[3]data1rev!P813</f>
        <v>0</v>
      </c>
      <c r="S814" s="8" t="n">
        <f aca="false">+[3]data1rev!Q813</f>
        <v>0</v>
      </c>
      <c r="T814" s="8" t="n">
        <f aca="false">+[3]data1rev!R813</f>
        <v>0</v>
      </c>
      <c r="U814" s="8" t="n">
        <f aca="false">+[3]data1rev!S813</f>
        <v>0</v>
      </c>
      <c r="V814" s="8" t="n">
        <f aca="false">+[3]data1rev!T813</f>
        <v>0</v>
      </c>
      <c r="W814" s="8" t="n">
        <f aca="false">+[3]data1rev!U813</f>
        <v>0</v>
      </c>
      <c r="X814" s="8" t="n">
        <f aca="false">+[3]data1rev!V813</f>
        <v>0</v>
      </c>
      <c r="Y814" s="8" t="n">
        <f aca="false">+[3]data1rev!W813</f>
        <v>0</v>
      </c>
      <c r="Z814" s="8" t="n">
        <f aca="false">+[3]data1rev!X813</f>
        <v>0</v>
      </c>
      <c r="AA814" s="8" t="n">
        <f aca="false">+[3]data1rev!Y813</f>
        <v>0</v>
      </c>
      <c r="AB814" s="9"/>
      <c r="AC814" s="9"/>
      <c r="AD814" s="9"/>
      <c r="AE814" s="9"/>
      <c r="AF814" s="9"/>
      <c r="AG814" s="9"/>
      <c r="AH814" s="9"/>
      <c r="AI814" s="9"/>
      <c r="AJ814" s="9"/>
      <c r="AK814" s="1"/>
      <c r="AL814" s="1" t="e">
        <f aca="false">SUMPRODUCT(B814:AJ814,PVCapPrice)</f>
        <v>#DIV/0!</v>
      </c>
      <c r="AM814" s="1"/>
      <c r="AN814" s="1"/>
      <c r="AO814" s="1"/>
      <c r="AP814" s="1"/>
      <c r="AQ814" s="1"/>
    </row>
    <row r="815" customFormat="false" ht="11.25" hidden="false" customHeight="false" outlineLevel="0" collapsed="false">
      <c r="A815" s="1" t="n">
        <v>813</v>
      </c>
      <c r="B815" s="16"/>
      <c r="C815" s="8" t="n">
        <f aca="false">+[3]data1rev!A814</f>
        <v>21687.04</v>
      </c>
      <c r="D815" s="8" t="n">
        <f aca="false">+[3]data1rev!B814</f>
        <v>15575.226</v>
      </c>
      <c r="E815" s="8" t="n">
        <f aca="false">+[3]data1rev!C814</f>
        <v>13222.39</v>
      </c>
      <c r="F815" s="8" t="n">
        <f aca="false">+[3]data1rev!D814</f>
        <v>13061.89</v>
      </c>
      <c r="G815" s="8" t="n">
        <f aca="false">+[3]data1rev!E814</f>
        <v>13061.89</v>
      </c>
      <c r="H815" s="8" t="n">
        <f aca="false">+[3]data1rev!F814</f>
        <v>10821.156</v>
      </c>
      <c r="I815" s="8" t="n">
        <f aca="false">+[3]data1rev!G814</f>
        <v>10791.59</v>
      </c>
      <c r="J815" s="8" t="n">
        <f aca="false">+[3]data1rev!H814</f>
        <v>10791.59</v>
      </c>
      <c r="K815" s="8" t="n">
        <f aca="false">+[3]data1rev!I814</f>
        <v>10791.59</v>
      </c>
      <c r="L815" s="8" t="n">
        <f aca="false">+[3]data1rev!J814</f>
        <v>10821.156</v>
      </c>
      <c r="M815" s="8" t="n">
        <f aca="false">+[3]data1rev!K814</f>
        <v>10791.59</v>
      </c>
      <c r="N815" s="8" t="n">
        <f aca="false">+[3]data1rev!L814</f>
        <v>10791.59</v>
      </c>
      <c r="O815" s="8" t="n">
        <f aca="false">+[3]data1rev!M814</f>
        <v>10275.62</v>
      </c>
      <c r="P815" s="8" t="n">
        <f aca="false">+[3]data1rev!N814</f>
        <v>10129.416</v>
      </c>
      <c r="Q815" s="8" t="n">
        <f aca="false">+[3]data1rev!O814</f>
        <v>10101.74</v>
      </c>
      <c r="R815" s="8" t="n">
        <f aca="false">+[3]data1rev!P814</f>
        <v>0</v>
      </c>
      <c r="S815" s="8" t="n">
        <f aca="false">+[3]data1rev!Q814</f>
        <v>0</v>
      </c>
      <c r="T815" s="8" t="n">
        <f aca="false">+[3]data1rev!R814</f>
        <v>0</v>
      </c>
      <c r="U815" s="8" t="n">
        <f aca="false">+[3]data1rev!S814</f>
        <v>0</v>
      </c>
      <c r="V815" s="8" t="n">
        <f aca="false">+[3]data1rev!T814</f>
        <v>0</v>
      </c>
      <c r="W815" s="8" t="n">
        <f aca="false">+[3]data1rev!U814</f>
        <v>0</v>
      </c>
      <c r="X815" s="8" t="n">
        <f aca="false">+[3]data1rev!V814</f>
        <v>0</v>
      </c>
      <c r="Y815" s="8" t="n">
        <f aca="false">+[3]data1rev!W814</f>
        <v>0</v>
      </c>
      <c r="Z815" s="8" t="n">
        <f aca="false">+[3]data1rev!X814</f>
        <v>0</v>
      </c>
      <c r="AA815" s="8" t="n">
        <f aca="false">+[3]data1rev!Y814</f>
        <v>0</v>
      </c>
      <c r="AB815" s="9"/>
      <c r="AC815" s="9"/>
      <c r="AD815" s="9"/>
      <c r="AE815" s="9"/>
      <c r="AF815" s="9"/>
      <c r="AG815" s="9"/>
      <c r="AH815" s="9"/>
      <c r="AI815" s="9"/>
      <c r="AJ815" s="9"/>
      <c r="AK815" s="1"/>
      <c r="AL815" s="1" t="e">
        <f aca="false">SUMPRODUCT(B815:AJ815,PVCapPrice)</f>
        <v>#DIV/0!</v>
      </c>
      <c r="AM815" s="1"/>
      <c r="AN815" s="1"/>
      <c r="AO815" s="1"/>
      <c r="AP815" s="1"/>
      <c r="AQ815" s="1"/>
    </row>
    <row r="816" customFormat="false" ht="11.25" hidden="false" customHeight="false" outlineLevel="0" collapsed="false">
      <c r="A816" s="1" t="n">
        <v>814</v>
      </c>
      <c r="B816" s="16"/>
      <c r="C816" s="8" t="n">
        <f aca="false">+[3]data1rev!A815</f>
        <v>21687.04</v>
      </c>
      <c r="D816" s="8" t="n">
        <f aca="false">+[3]data1rev!B815</f>
        <v>15575.226</v>
      </c>
      <c r="E816" s="8" t="n">
        <f aca="false">+[3]data1rev!C815</f>
        <v>13222.39</v>
      </c>
      <c r="F816" s="8" t="n">
        <f aca="false">+[3]data1rev!D815</f>
        <v>13061.89</v>
      </c>
      <c r="G816" s="8" t="n">
        <f aca="false">+[3]data1rev!E815</f>
        <v>13061.89</v>
      </c>
      <c r="H816" s="8" t="n">
        <f aca="false">+[3]data1rev!F815</f>
        <v>10821.156</v>
      </c>
      <c r="I816" s="8" t="n">
        <f aca="false">+[3]data1rev!G815</f>
        <v>10791.59</v>
      </c>
      <c r="J816" s="8" t="n">
        <f aca="false">+[3]data1rev!H815</f>
        <v>10791.59</v>
      </c>
      <c r="K816" s="8" t="n">
        <f aca="false">+[3]data1rev!I815</f>
        <v>10791.59</v>
      </c>
      <c r="L816" s="8" t="n">
        <f aca="false">+[3]data1rev!J815</f>
        <v>10821.156</v>
      </c>
      <c r="M816" s="8" t="n">
        <f aca="false">+[3]data1rev!K815</f>
        <v>10791.59</v>
      </c>
      <c r="N816" s="8" t="n">
        <f aca="false">+[3]data1rev!L815</f>
        <v>10791.59</v>
      </c>
      <c r="O816" s="8" t="n">
        <f aca="false">+[3]data1rev!M815</f>
        <v>10275.62</v>
      </c>
      <c r="P816" s="8" t="n">
        <f aca="false">+[3]data1rev!N815</f>
        <v>10129.416</v>
      </c>
      <c r="Q816" s="8" t="n">
        <f aca="false">+[3]data1rev!O815</f>
        <v>10101.74</v>
      </c>
      <c r="R816" s="8" t="n">
        <f aca="false">+[3]data1rev!P815</f>
        <v>0</v>
      </c>
      <c r="S816" s="8" t="n">
        <f aca="false">+[3]data1rev!Q815</f>
        <v>0</v>
      </c>
      <c r="T816" s="8" t="n">
        <f aca="false">+[3]data1rev!R815</f>
        <v>0</v>
      </c>
      <c r="U816" s="8" t="n">
        <f aca="false">+[3]data1rev!S815</f>
        <v>0</v>
      </c>
      <c r="V816" s="8" t="n">
        <f aca="false">+[3]data1rev!T815</f>
        <v>0</v>
      </c>
      <c r="W816" s="8" t="n">
        <f aca="false">+[3]data1rev!U815</f>
        <v>0</v>
      </c>
      <c r="X816" s="8" t="n">
        <f aca="false">+[3]data1rev!V815</f>
        <v>0</v>
      </c>
      <c r="Y816" s="8" t="n">
        <f aca="false">+[3]data1rev!W815</f>
        <v>0</v>
      </c>
      <c r="Z816" s="8" t="n">
        <f aca="false">+[3]data1rev!X815</f>
        <v>0</v>
      </c>
      <c r="AA816" s="8" t="n">
        <f aca="false">+[3]data1rev!Y815</f>
        <v>0</v>
      </c>
      <c r="AB816" s="9"/>
      <c r="AC816" s="9"/>
      <c r="AD816" s="9"/>
      <c r="AE816" s="9"/>
      <c r="AF816" s="9"/>
      <c r="AG816" s="9"/>
      <c r="AH816" s="9"/>
      <c r="AI816" s="9"/>
      <c r="AJ816" s="9"/>
      <c r="AK816" s="1"/>
      <c r="AL816" s="1" t="e">
        <f aca="false">SUMPRODUCT(B816:AJ816,PVCapPrice)</f>
        <v>#DIV/0!</v>
      </c>
      <c r="AM816" s="1"/>
      <c r="AN816" s="1"/>
      <c r="AO816" s="1"/>
      <c r="AP816" s="1"/>
      <c r="AQ816" s="1"/>
    </row>
    <row r="817" customFormat="false" ht="11.25" hidden="false" customHeight="false" outlineLevel="0" collapsed="false">
      <c r="A817" s="1" t="n">
        <v>815</v>
      </c>
      <c r="B817" s="16"/>
      <c r="C817" s="8" t="n">
        <f aca="false">+[3]data1rev!A816</f>
        <v>21687.04</v>
      </c>
      <c r="D817" s="8" t="n">
        <f aca="false">+[3]data1rev!B816</f>
        <v>15575.226</v>
      </c>
      <c r="E817" s="8" t="n">
        <f aca="false">+[3]data1rev!C816</f>
        <v>13222.39</v>
      </c>
      <c r="F817" s="8" t="n">
        <f aca="false">+[3]data1rev!D816</f>
        <v>13061.89</v>
      </c>
      <c r="G817" s="8" t="n">
        <f aca="false">+[3]data1rev!E816</f>
        <v>13061.89</v>
      </c>
      <c r="H817" s="8" t="n">
        <f aca="false">+[3]data1rev!F816</f>
        <v>10821.156</v>
      </c>
      <c r="I817" s="8" t="n">
        <f aca="false">+[3]data1rev!G816</f>
        <v>10791.59</v>
      </c>
      <c r="J817" s="8" t="n">
        <f aca="false">+[3]data1rev!H816</f>
        <v>10791.59</v>
      </c>
      <c r="K817" s="8" t="n">
        <f aca="false">+[3]data1rev!I816</f>
        <v>10791.59</v>
      </c>
      <c r="L817" s="8" t="n">
        <f aca="false">+[3]data1rev!J816</f>
        <v>10821.156</v>
      </c>
      <c r="M817" s="8" t="n">
        <f aca="false">+[3]data1rev!K816</f>
        <v>10791.59</v>
      </c>
      <c r="N817" s="8" t="n">
        <f aca="false">+[3]data1rev!L816</f>
        <v>10791.59</v>
      </c>
      <c r="O817" s="8" t="n">
        <f aca="false">+[3]data1rev!M816</f>
        <v>10275.62</v>
      </c>
      <c r="P817" s="8" t="n">
        <f aca="false">+[3]data1rev!N816</f>
        <v>10129.416</v>
      </c>
      <c r="Q817" s="8" t="n">
        <f aca="false">+[3]data1rev!O816</f>
        <v>10101.74</v>
      </c>
      <c r="R817" s="8" t="n">
        <f aca="false">+[3]data1rev!P816</f>
        <v>0</v>
      </c>
      <c r="S817" s="8" t="n">
        <f aca="false">+[3]data1rev!Q816</f>
        <v>0</v>
      </c>
      <c r="T817" s="8" t="n">
        <f aca="false">+[3]data1rev!R816</f>
        <v>0</v>
      </c>
      <c r="U817" s="8" t="n">
        <f aca="false">+[3]data1rev!S816</f>
        <v>0</v>
      </c>
      <c r="V817" s="8" t="n">
        <f aca="false">+[3]data1rev!T816</f>
        <v>0</v>
      </c>
      <c r="W817" s="8" t="n">
        <f aca="false">+[3]data1rev!U816</f>
        <v>0</v>
      </c>
      <c r="X817" s="8" t="n">
        <f aca="false">+[3]data1rev!V816</f>
        <v>0</v>
      </c>
      <c r="Y817" s="8" t="n">
        <f aca="false">+[3]data1rev!W816</f>
        <v>0</v>
      </c>
      <c r="Z817" s="8" t="n">
        <f aca="false">+[3]data1rev!X816</f>
        <v>0</v>
      </c>
      <c r="AA817" s="8" t="n">
        <f aca="false">+[3]data1rev!Y816</f>
        <v>0</v>
      </c>
      <c r="AB817" s="9"/>
      <c r="AC817" s="9"/>
      <c r="AD817" s="9"/>
      <c r="AE817" s="9"/>
      <c r="AF817" s="9"/>
      <c r="AG817" s="9"/>
      <c r="AH817" s="9"/>
      <c r="AI817" s="9"/>
      <c r="AJ817" s="9"/>
      <c r="AK817" s="1"/>
      <c r="AL817" s="1" t="e">
        <f aca="false">SUMPRODUCT(B817:AJ817,PVCapPrice)</f>
        <v>#DIV/0!</v>
      </c>
      <c r="AM817" s="1"/>
      <c r="AN817" s="1"/>
      <c r="AO817" s="1"/>
      <c r="AP817" s="1"/>
      <c r="AQ817" s="1"/>
    </row>
    <row r="818" customFormat="false" ht="11.25" hidden="false" customHeight="false" outlineLevel="0" collapsed="false">
      <c r="A818" s="1" t="n">
        <v>816</v>
      </c>
      <c r="B818" s="16"/>
      <c r="C818" s="8" t="n">
        <f aca="false">+[3]data1rev!A817</f>
        <v>21687.04</v>
      </c>
      <c r="D818" s="8" t="n">
        <f aca="false">+[3]data1rev!B817</f>
        <v>15575.226</v>
      </c>
      <c r="E818" s="8" t="n">
        <f aca="false">+[3]data1rev!C817</f>
        <v>13222.39</v>
      </c>
      <c r="F818" s="8" t="n">
        <f aca="false">+[3]data1rev!D817</f>
        <v>13061.89</v>
      </c>
      <c r="G818" s="8" t="n">
        <f aca="false">+[3]data1rev!E817</f>
        <v>13061.89</v>
      </c>
      <c r="H818" s="8" t="n">
        <f aca="false">+[3]data1rev!F817</f>
        <v>10821.156</v>
      </c>
      <c r="I818" s="8" t="n">
        <f aca="false">+[3]data1rev!G817</f>
        <v>10791.59</v>
      </c>
      <c r="J818" s="8" t="n">
        <f aca="false">+[3]data1rev!H817</f>
        <v>10791.59</v>
      </c>
      <c r="K818" s="8" t="n">
        <f aca="false">+[3]data1rev!I817</f>
        <v>10791.59</v>
      </c>
      <c r="L818" s="8" t="n">
        <f aca="false">+[3]data1rev!J817</f>
        <v>10821.156</v>
      </c>
      <c r="M818" s="8" t="n">
        <f aca="false">+[3]data1rev!K817</f>
        <v>10791.59</v>
      </c>
      <c r="N818" s="8" t="n">
        <f aca="false">+[3]data1rev!L817</f>
        <v>10791.59</v>
      </c>
      <c r="O818" s="8" t="n">
        <f aca="false">+[3]data1rev!M817</f>
        <v>10275.62</v>
      </c>
      <c r="P818" s="8" t="n">
        <f aca="false">+[3]data1rev!N817</f>
        <v>10129.416</v>
      </c>
      <c r="Q818" s="8" t="n">
        <f aca="false">+[3]data1rev!O817</f>
        <v>10101.74</v>
      </c>
      <c r="R818" s="8" t="n">
        <f aca="false">+[3]data1rev!P817</f>
        <v>0</v>
      </c>
      <c r="S818" s="8" t="n">
        <f aca="false">+[3]data1rev!Q817</f>
        <v>0</v>
      </c>
      <c r="T818" s="8" t="n">
        <f aca="false">+[3]data1rev!R817</f>
        <v>0</v>
      </c>
      <c r="U818" s="8" t="n">
        <f aca="false">+[3]data1rev!S817</f>
        <v>0</v>
      </c>
      <c r="V818" s="8" t="n">
        <f aca="false">+[3]data1rev!T817</f>
        <v>0</v>
      </c>
      <c r="W818" s="8" t="n">
        <f aca="false">+[3]data1rev!U817</f>
        <v>0</v>
      </c>
      <c r="X818" s="8" t="n">
        <f aca="false">+[3]data1rev!V817</f>
        <v>0</v>
      </c>
      <c r="Y818" s="8" t="n">
        <f aca="false">+[3]data1rev!W817</f>
        <v>0</v>
      </c>
      <c r="Z818" s="8" t="n">
        <f aca="false">+[3]data1rev!X817</f>
        <v>0</v>
      </c>
      <c r="AA818" s="8" t="n">
        <f aca="false">+[3]data1rev!Y817</f>
        <v>0</v>
      </c>
      <c r="AB818" s="9"/>
      <c r="AC818" s="9"/>
      <c r="AD818" s="9"/>
      <c r="AE818" s="9"/>
      <c r="AF818" s="9"/>
      <c r="AG818" s="9"/>
      <c r="AH818" s="9"/>
      <c r="AI818" s="9"/>
      <c r="AJ818" s="9"/>
      <c r="AK818" s="1"/>
      <c r="AL818" s="1" t="e">
        <f aca="false">SUMPRODUCT(B818:AJ818,PVCapPrice)</f>
        <v>#DIV/0!</v>
      </c>
      <c r="AM818" s="1"/>
      <c r="AN818" s="1"/>
      <c r="AO818" s="1"/>
      <c r="AP818" s="1"/>
      <c r="AQ818" s="1"/>
    </row>
    <row r="819" customFormat="false" ht="11.25" hidden="false" customHeight="false" outlineLevel="0" collapsed="false">
      <c r="A819" s="1" t="n">
        <v>817</v>
      </c>
      <c r="B819" s="16"/>
      <c r="C819" s="8" t="n">
        <f aca="false">+[3]data1rev!A818</f>
        <v>21687.04</v>
      </c>
      <c r="D819" s="8" t="n">
        <f aca="false">+[3]data1rev!B818</f>
        <v>15575.226</v>
      </c>
      <c r="E819" s="8" t="n">
        <f aca="false">+[3]data1rev!C818</f>
        <v>13222.39</v>
      </c>
      <c r="F819" s="8" t="n">
        <f aca="false">+[3]data1rev!D818</f>
        <v>13061.89</v>
      </c>
      <c r="G819" s="8" t="n">
        <f aca="false">+[3]data1rev!E818</f>
        <v>13061.89</v>
      </c>
      <c r="H819" s="8" t="n">
        <f aca="false">+[3]data1rev!F818</f>
        <v>10821.156</v>
      </c>
      <c r="I819" s="8" t="n">
        <f aca="false">+[3]data1rev!G818</f>
        <v>10791.59</v>
      </c>
      <c r="J819" s="8" t="n">
        <f aca="false">+[3]data1rev!H818</f>
        <v>10791.59</v>
      </c>
      <c r="K819" s="8" t="n">
        <f aca="false">+[3]data1rev!I818</f>
        <v>10791.59</v>
      </c>
      <c r="L819" s="8" t="n">
        <f aca="false">+[3]data1rev!J818</f>
        <v>10821.156</v>
      </c>
      <c r="M819" s="8" t="n">
        <f aca="false">+[3]data1rev!K818</f>
        <v>10791.59</v>
      </c>
      <c r="N819" s="8" t="n">
        <f aca="false">+[3]data1rev!L818</f>
        <v>10791.59</v>
      </c>
      <c r="O819" s="8" t="n">
        <f aca="false">+[3]data1rev!M818</f>
        <v>10275.62</v>
      </c>
      <c r="P819" s="8" t="n">
        <f aca="false">+[3]data1rev!N818</f>
        <v>10129.416</v>
      </c>
      <c r="Q819" s="8" t="n">
        <f aca="false">+[3]data1rev!O818</f>
        <v>10101.74</v>
      </c>
      <c r="R819" s="8" t="n">
        <f aca="false">+[3]data1rev!P818</f>
        <v>0</v>
      </c>
      <c r="S819" s="8" t="n">
        <f aca="false">+[3]data1rev!Q818</f>
        <v>0</v>
      </c>
      <c r="T819" s="8" t="n">
        <f aca="false">+[3]data1rev!R818</f>
        <v>0</v>
      </c>
      <c r="U819" s="8" t="n">
        <f aca="false">+[3]data1rev!S818</f>
        <v>0</v>
      </c>
      <c r="V819" s="8" t="n">
        <f aca="false">+[3]data1rev!T818</f>
        <v>0</v>
      </c>
      <c r="W819" s="8" t="n">
        <f aca="false">+[3]data1rev!U818</f>
        <v>0</v>
      </c>
      <c r="X819" s="8" t="n">
        <f aca="false">+[3]data1rev!V818</f>
        <v>0</v>
      </c>
      <c r="Y819" s="8" t="n">
        <f aca="false">+[3]data1rev!W818</f>
        <v>0</v>
      </c>
      <c r="Z819" s="8" t="n">
        <f aca="false">+[3]data1rev!X818</f>
        <v>0</v>
      </c>
      <c r="AA819" s="8" t="n">
        <f aca="false">+[3]data1rev!Y818</f>
        <v>0</v>
      </c>
      <c r="AB819" s="9"/>
      <c r="AC819" s="9"/>
      <c r="AD819" s="9"/>
      <c r="AE819" s="9"/>
      <c r="AF819" s="9"/>
      <c r="AG819" s="9"/>
      <c r="AH819" s="9"/>
      <c r="AI819" s="9"/>
      <c r="AJ819" s="9"/>
      <c r="AK819" s="1"/>
      <c r="AL819" s="1" t="e">
        <f aca="false">SUMPRODUCT(B819:AJ819,PVCapPrice)</f>
        <v>#DIV/0!</v>
      </c>
      <c r="AM819" s="1"/>
      <c r="AN819" s="1"/>
      <c r="AO819" s="1"/>
      <c r="AP819" s="1"/>
      <c r="AQ819" s="1"/>
    </row>
    <row r="820" customFormat="false" ht="11.25" hidden="false" customHeight="false" outlineLevel="0" collapsed="false">
      <c r="A820" s="1" t="n">
        <v>818</v>
      </c>
      <c r="B820" s="16"/>
      <c r="C820" s="8" t="n">
        <f aca="false">+[3]data1rev!A819</f>
        <v>21687.04</v>
      </c>
      <c r="D820" s="8" t="n">
        <f aca="false">+[3]data1rev!B819</f>
        <v>15575.226</v>
      </c>
      <c r="E820" s="8" t="n">
        <f aca="false">+[3]data1rev!C819</f>
        <v>13222.39</v>
      </c>
      <c r="F820" s="8" t="n">
        <f aca="false">+[3]data1rev!D819</f>
        <v>13061.89</v>
      </c>
      <c r="G820" s="8" t="n">
        <f aca="false">+[3]data1rev!E819</f>
        <v>13061.89</v>
      </c>
      <c r="H820" s="8" t="n">
        <f aca="false">+[3]data1rev!F819</f>
        <v>10821.156</v>
      </c>
      <c r="I820" s="8" t="n">
        <f aca="false">+[3]data1rev!G819</f>
        <v>10791.59</v>
      </c>
      <c r="J820" s="8" t="n">
        <f aca="false">+[3]data1rev!H819</f>
        <v>10791.59</v>
      </c>
      <c r="K820" s="8" t="n">
        <f aca="false">+[3]data1rev!I819</f>
        <v>10791.59</v>
      </c>
      <c r="L820" s="8" t="n">
        <f aca="false">+[3]data1rev!J819</f>
        <v>10821.156</v>
      </c>
      <c r="M820" s="8" t="n">
        <f aca="false">+[3]data1rev!K819</f>
        <v>10791.59</v>
      </c>
      <c r="N820" s="8" t="n">
        <f aca="false">+[3]data1rev!L819</f>
        <v>10791.59</v>
      </c>
      <c r="O820" s="8" t="n">
        <f aca="false">+[3]data1rev!M819</f>
        <v>10275.62</v>
      </c>
      <c r="P820" s="8" t="n">
        <f aca="false">+[3]data1rev!N819</f>
        <v>10129.416</v>
      </c>
      <c r="Q820" s="8" t="n">
        <f aca="false">+[3]data1rev!O819</f>
        <v>10101.74</v>
      </c>
      <c r="R820" s="8" t="n">
        <f aca="false">+[3]data1rev!P819</f>
        <v>0</v>
      </c>
      <c r="S820" s="8" t="n">
        <f aca="false">+[3]data1rev!Q819</f>
        <v>0</v>
      </c>
      <c r="T820" s="8" t="n">
        <f aca="false">+[3]data1rev!R819</f>
        <v>0</v>
      </c>
      <c r="U820" s="8" t="n">
        <f aca="false">+[3]data1rev!S819</f>
        <v>0</v>
      </c>
      <c r="V820" s="8" t="n">
        <f aca="false">+[3]data1rev!T819</f>
        <v>0</v>
      </c>
      <c r="W820" s="8" t="n">
        <f aca="false">+[3]data1rev!U819</f>
        <v>0</v>
      </c>
      <c r="X820" s="8" t="n">
        <f aca="false">+[3]data1rev!V819</f>
        <v>0</v>
      </c>
      <c r="Y820" s="8" t="n">
        <f aca="false">+[3]data1rev!W819</f>
        <v>0</v>
      </c>
      <c r="Z820" s="8" t="n">
        <f aca="false">+[3]data1rev!X819</f>
        <v>0</v>
      </c>
      <c r="AA820" s="8" t="n">
        <f aca="false">+[3]data1rev!Y819</f>
        <v>0</v>
      </c>
      <c r="AB820" s="9"/>
      <c r="AC820" s="9"/>
      <c r="AD820" s="9"/>
      <c r="AE820" s="9"/>
      <c r="AF820" s="9"/>
      <c r="AG820" s="9"/>
      <c r="AH820" s="9"/>
      <c r="AI820" s="9"/>
      <c r="AJ820" s="9"/>
      <c r="AK820" s="1"/>
      <c r="AL820" s="1" t="e">
        <f aca="false">SUMPRODUCT(B820:AJ820,PVCapPrice)</f>
        <v>#DIV/0!</v>
      </c>
      <c r="AM820" s="1"/>
      <c r="AN820" s="1"/>
      <c r="AO820" s="1"/>
      <c r="AP820" s="1"/>
      <c r="AQ820" s="1"/>
    </row>
    <row r="821" customFormat="false" ht="11.25" hidden="false" customHeight="false" outlineLevel="0" collapsed="false">
      <c r="A821" s="1" t="n">
        <v>819</v>
      </c>
      <c r="B821" s="16"/>
      <c r="C821" s="8" t="n">
        <f aca="false">+[3]data1rev!A820</f>
        <v>21687.04</v>
      </c>
      <c r="D821" s="8" t="n">
        <f aca="false">+[3]data1rev!B820</f>
        <v>15575.226</v>
      </c>
      <c r="E821" s="8" t="n">
        <f aca="false">+[3]data1rev!C820</f>
        <v>13222.39</v>
      </c>
      <c r="F821" s="8" t="n">
        <f aca="false">+[3]data1rev!D820</f>
        <v>13061.89</v>
      </c>
      <c r="G821" s="8" t="n">
        <f aca="false">+[3]data1rev!E820</f>
        <v>13061.89</v>
      </c>
      <c r="H821" s="8" t="n">
        <f aca="false">+[3]data1rev!F820</f>
        <v>10821.156</v>
      </c>
      <c r="I821" s="8" t="n">
        <f aca="false">+[3]data1rev!G820</f>
        <v>10791.59</v>
      </c>
      <c r="J821" s="8" t="n">
        <f aca="false">+[3]data1rev!H820</f>
        <v>10791.59</v>
      </c>
      <c r="K821" s="8" t="n">
        <f aca="false">+[3]data1rev!I820</f>
        <v>10791.59</v>
      </c>
      <c r="L821" s="8" t="n">
        <f aca="false">+[3]data1rev!J820</f>
        <v>10821.156</v>
      </c>
      <c r="M821" s="8" t="n">
        <f aca="false">+[3]data1rev!K820</f>
        <v>10791.59</v>
      </c>
      <c r="N821" s="8" t="n">
        <f aca="false">+[3]data1rev!L820</f>
        <v>10791.59</v>
      </c>
      <c r="O821" s="8" t="n">
        <f aca="false">+[3]data1rev!M820</f>
        <v>10275.62</v>
      </c>
      <c r="P821" s="8" t="n">
        <f aca="false">+[3]data1rev!N820</f>
        <v>10129.416</v>
      </c>
      <c r="Q821" s="8" t="n">
        <f aca="false">+[3]data1rev!O820</f>
        <v>10101.74</v>
      </c>
      <c r="R821" s="8" t="n">
        <f aca="false">+[3]data1rev!P820</f>
        <v>0</v>
      </c>
      <c r="S821" s="8" t="n">
        <f aca="false">+[3]data1rev!Q820</f>
        <v>0</v>
      </c>
      <c r="T821" s="8" t="n">
        <f aca="false">+[3]data1rev!R820</f>
        <v>0</v>
      </c>
      <c r="U821" s="8" t="n">
        <f aca="false">+[3]data1rev!S820</f>
        <v>0</v>
      </c>
      <c r="V821" s="8" t="n">
        <f aca="false">+[3]data1rev!T820</f>
        <v>0</v>
      </c>
      <c r="W821" s="8" t="n">
        <f aca="false">+[3]data1rev!U820</f>
        <v>0</v>
      </c>
      <c r="X821" s="8" t="n">
        <f aca="false">+[3]data1rev!V820</f>
        <v>0</v>
      </c>
      <c r="Y821" s="8" t="n">
        <f aca="false">+[3]data1rev!W820</f>
        <v>0</v>
      </c>
      <c r="Z821" s="8" t="n">
        <f aca="false">+[3]data1rev!X820</f>
        <v>0</v>
      </c>
      <c r="AA821" s="8" t="n">
        <f aca="false">+[3]data1rev!Y820</f>
        <v>0</v>
      </c>
      <c r="AB821" s="9"/>
      <c r="AC821" s="9"/>
      <c r="AD821" s="9"/>
      <c r="AE821" s="9"/>
      <c r="AF821" s="9"/>
      <c r="AG821" s="9"/>
      <c r="AH821" s="9"/>
      <c r="AI821" s="9"/>
      <c r="AJ821" s="9"/>
      <c r="AK821" s="1"/>
      <c r="AL821" s="1" t="e">
        <f aca="false">SUMPRODUCT(B821:AJ821,PVCapPrice)</f>
        <v>#DIV/0!</v>
      </c>
      <c r="AM821" s="1"/>
      <c r="AN821" s="1"/>
      <c r="AO821" s="1"/>
      <c r="AP821" s="1"/>
      <c r="AQ821" s="1"/>
    </row>
    <row r="822" customFormat="false" ht="11.25" hidden="false" customHeight="false" outlineLevel="0" collapsed="false">
      <c r="A822" s="1" t="n">
        <v>820</v>
      </c>
      <c r="B822" s="16"/>
      <c r="C822" s="8" t="n">
        <f aca="false">+[3]data1rev!A821</f>
        <v>21687.04</v>
      </c>
      <c r="D822" s="8" t="n">
        <f aca="false">+[3]data1rev!B821</f>
        <v>15575.226</v>
      </c>
      <c r="E822" s="8" t="n">
        <f aca="false">+[3]data1rev!C821</f>
        <v>13222.39</v>
      </c>
      <c r="F822" s="8" t="n">
        <f aca="false">+[3]data1rev!D821</f>
        <v>13061.89</v>
      </c>
      <c r="G822" s="8" t="n">
        <f aca="false">+[3]data1rev!E821</f>
        <v>13061.89</v>
      </c>
      <c r="H822" s="8" t="n">
        <f aca="false">+[3]data1rev!F821</f>
        <v>10821.156</v>
      </c>
      <c r="I822" s="8" t="n">
        <f aca="false">+[3]data1rev!G821</f>
        <v>10791.59</v>
      </c>
      <c r="J822" s="8" t="n">
        <f aca="false">+[3]data1rev!H821</f>
        <v>10791.59</v>
      </c>
      <c r="K822" s="8" t="n">
        <f aca="false">+[3]data1rev!I821</f>
        <v>10791.59</v>
      </c>
      <c r="L822" s="8" t="n">
        <f aca="false">+[3]data1rev!J821</f>
        <v>10821.156</v>
      </c>
      <c r="M822" s="8" t="n">
        <f aca="false">+[3]data1rev!K821</f>
        <v>10791.59</v>
      </c>
      <c r="N822" s="8" t="n">
        <f aca="false">+[3]data1rev!L821</f>
        <v>10791.59</v>
      </c>
      <c r="O822" s="8" t="n">
        <f aca="false">+[3]data1rev!M821</f>
        <v>10275.62</v>
      </c>
      <c r="P822" s="8" t="n">
        <f aca="false">+[3]data1rev!N821</f>
        <v>10129.416</v>
      </c>
      <c r="Q822" s="8" t="n">
        <f aca="false">+[3]data1rev!O821</f>
        <v>10101.74</v>
      </c>
      <c r="R822" s="8" t="n">
        <f aca="false">+[3]data1rev!P821</f>
        <v>0</v>
      </c>
      <c r="S822" s="8" t="n">
        <f aca="false">+[3]data1rev!Q821</f>
        <v>0</v>
      </c>
      <c r="T822" s="8" t="n">
        <f aca="false">+[3]data1rev!R821</f>
        <v>0</v>
      </c>
      <c r="U822" s="8" t="n">
        <f aca="false">+[3]data1rev!S821</f>
        <v>0</v>
      </c>
      <c r="V822" s="8" t="n">
        <f aca="false">+[3]data1rev!T821</f>
        <v>0</v>
      </c>
      <c r="W822" s="8" t="n">
        <f aca="false">+[3]data1rev!U821</f>
        <v>0</v>
      </c>
      <c r="X822" s="8" t="n">
        <f aca="false">+[3]data1rev!V821</f>
        <v>0</v>
      </c>
      <c r="Y822" s="8" t="n">
        <f aca="false">+[3]data1rev!W821</f>
        <v>0</v>
      </c>
      <c r="Z822" s="8" t="n">
        <f aca="false">+[3]data1rev!X821</f>
        <v>0</v>
      </c>
      <c r="AA822" s="8" t="n">
        <f aca="false">+[3]data1rev!Y821</f>
        <v>0</v>
      </c>
      <c r="AB822" s="9"/>
      <c r="AC822" s="9"/>
      <c r="AD822" s="9"/>
      <c r="AE822" s="9"/>
      <c r="AF822" s="9"/>
      <c r="AG822" s="9"/>
      <c r="AH822" s="9"/>
      <c r="AI822" s="9"/>
      <c r="AJ822" s="9"/>
      <c r="AK822" s="1"/>
      <c r="AL822" s="1" t="e">
        <f aca="false">SUMPRODUCT(B822:AJ822,PVCapPrice)</f>
        <v>#DIV/0!</v>
      </c>
      <c r="AM822" s="1"/>
      <c r="AN822" s="1"/>
      <c r="AO822" s="1"/>
      <c r="AP822" s="1"/>
      <c r="AQ822" s="1"/>
    </row>
    <row r="823" customFormat="false" ht="11.25" hidden="false" customHeight="false" outlineLevel="0" collapsed="false">
      <c r="A823" s="1" t="n">
        <v>821</v>
      </c>
      <c r="B823" s="16"/>
      <c r="C823" s="8" t="n">
        <f aca="false">+[3]data1rev!A822</f>
        <v>21687.04</v>
      </c>
      <c r="D823" s="8" t="n">
        <f aca="false">+[3]data1rev!B822</f>
        <v>15575.226</v>
      </c>
      <c r="E823" s="8" t="n">
        <f aca="false">+[3]data1rev!C822</f>
        <v>13222.39</v>
      </c>
      <c r="F823" s="8" t="n">
        <f aca="false">+[3]data1rev!D822</f>
        <v>13061.89</v>
      </c>
      <c r="G823" s="8" t="n">
        <f aca="false">+[3]data1rev!E822</f>
        <v>13061.89</v>
      </c>
      <c r="H823" s="8" t="n">
        <f aca="false">+[3]data1rev!F822</f>
        <v>10821.156</v>
      </c>
      <c r="I823" s="8" t="n">
        <f aca="false">+[3]data1rev!G822</f>
        <v>10791.59</v>
      </c>
      <c r="J823" s="8" t="n">
        <f aca="false">+[3]data1rev!H822</f>
        <v>10791.59</v>
      </c>
      <c r="K823" s="8" t="n">
        <f aca="false">+[3]data1rev!I822</f>
        <v>10791.59</v>
      </c>
      <c r="L823" s="8" t="n">
        <f aca="false">+[3]data1rev!J822</f>
        <v>10821.156</v>
      </c>
      <c r="M823" s="8" t="n">
        <f aca="false">+[3]data1rev!K822</f>
        <v>10791.59</v>
      </c>
      <c r="N823" s="8" t="n">
        <f aca="false">+[3]data1rev!L822</f>
        <v>10791.59</v>
      </c>
      <c r="O823" s="8" t="n">
        <f aca="false">+[3]data1rev!M822</f>
        <v>10275.62</v>
      </c>
      <c r="P823" s="8" t="n">
        <f aca="false">+[3]data1rev!N822</f>
        <v>10129.416</v>
      </c>
      <c r="Q823" s="8" t="n">
        <f aca="false">+[3]data1rev!O822</f>
        <v>10101.74</v>
      </c>
      <c r="R823" s="8" t="n">
        <f aca="false">+[3]data1rev!P822</f>
        <v>0</v>
      </c>
      <c r="S823" s="8" t="n">
        <f aca="false">+[3]data1rev!Q822</f>
        <v>0</v>
      </c>
      <c r="T823" s="8" t="n">
        <f aca="false">+[3]data1rev!R822</f>
        <v>0</v>
      </c>
      <c r="U823" s="8" t="n">
        <f aca="false">+[3]data1rev!S822</f>
        <v>0</v>
      </c>
      <c r="V823" s="8" t="n">
        <f aca="false">+[3]data1rev!T822</f>
        <v>0</v>
      </c>
      <c r="W823" s="8" t="n">
        <f aca="false">+[3]data1rev!U822</f>
        <v>0</v>
      </c>
      <c r="X823" s="8" t="n">
        <f aca="false">+[3]data1rev!V822</f>
        <v>0</v>
      </c>
      <c r="Y823" s="8" t="n">
        <f aca="false">+[3]data1rev!W822</f>
        <v>0</v>
      </c>
      <c r="Z823" s="8" t="n">
        <f aca="false">+[3]data1rev!X822</f>
        <v>0</v>
      </c>
      <c r="AA823" s="8" t="n">
        <f aca="false">+[3]data1rev!Y822</f>
        <v>0</v>
      </c>
      <c r="AB823" s="9"/>
      <c r="AC823" s="9"/>
      <c r="AD823" s="9"/>
      <c r="AE823" s="9"/>
      <c r="AF823" s="9"/>
      <c r="AG823" s="9"/>
      <c r="AH823" s="9"/>
      <c r="AI823" s="9"/>
      <c r="AJ823" s="9"/>
      <c r="AK823" s="1"/>
      <c r="AL823" s="1" t="e">
        <f aca="false">SUMPRODUCT(B823:AJ823,PVCapPrice)</f>
        <v>#DIV/0!</v>
      </c>
      <c r="AM823" s="1"/>
      <c r="AN823" s="1"/>
      <c r="AO823" s="1"/>
      <c r="AP823" s="1"/>
      <c r="AQ823" s="1"/>
    </row>
    <row r="824" customFormat="false" ht="11.25" hidden="false" customHeight="false" outlineLevel="0" collapsed="false">
      <c r="A824" s="1" t="n">
        <v>822</v>
      </c>
      <c r="B824" s="16"/>
      <c r="C824" s="8" t="n">
        <f aca="false">+[3]data1rev!A823</f>
        <v>21687.04</v>
      </c>
      <c r="D824" s="8" t="n">
        <f aca="false">+[3]data1rev!B823</f>
        <v>15575.226</v>
      </c>
      <c r="E824" s="8" t="n">
        <f aca="false">+[3]data1rev!C823</f>
        <v>13222.39</v>
      </c>
      <c r="F824" s="8" t="n">
        <f aca="false">+[3]data1rev!D823</f>
        <v>13061.89</v>
      </c>
      <c r="G824" s="8" t="n">
        <f aca="false">+[3]data1rev!E823</f>
        <v>13061.89</v>
      </c>
      <c r="H824" s="8" t="n">
        <f aca="false">+[3]data1rev!F823</f>
        <v>10821.156</v>
      </c>
      <c r="I824" s="8" t="n">
        <f aca="false">+[3]data1rev!G823</f>
        <v>10791.59</v>
      </c>
      <c r="J824" s="8" t="n">
        <f aca="false">+[3]data1rev!H823</f>
        <v>10791.59</v>
      </c>
      <c r="K824" s="8" t="n">
        <f aca="false">+[3]data1rev!I823</f>
        <v>10791.59</v>
      </c>
      <c r="L824" s="8" t="n">
        <f aca="false">+[3]data1rev!J823</f>
        <v>10821.156</v>
      </c>
      <c r="M824" s="8" t="n">
        <f aca="false">+[3]data1rev!K823</f>
        <v>10791.59</v>
      </c>
      <c r="N824" s="8" t="n">
        <f aca="false">+[3]data1rev!L823</f>
        <v>10791.59</v>
      </c>
      <c r="O824" s="8" t="n">
        <f aca="false">+[3]data1rev!M823</f>
        <v>10275.62</v>
      </c>
      <c r="P824" s="8" t="n">
        <f aca="false">+[3]data1rev!N823</f>
        <v>10129.416</v>
      </c>
      <c r="Q824" s="8" t="n">
        <f aca="false">+[3]data1rev!O823</f>
        <v>10101.74</v>
      </c>
      <c r="R824" s="8" t="n">
        <f aca="false">+[3]data1rev!P823</f>
        <v>0</v>
      </c>
      <c r="S824" s="8" t="n">
        <f aca="false">+[3]data1rev!Q823</f>
        <v>0</v>
      </c>
      <c r="T824" s="8" t="n">
        <f aca="false">+[3]data1rev!R823</f>
        <v>0</v>
      </c>
      <c r="U824" s="8" t="n">
        <f aca="false">+[3]data1rev!S823</f>
        <v>0</v>
      </c>
      <c r="V824" s="8" t="n">
        <f aca="false">+[3]data1rev!T823</f>
        <v>0</v>
      </c>
      <c r="W824" s="8" t="n">
        <f aca="false">+[3]data1rev!U823</f>
        <v>0</v>
      </c>
      <c r="X824" s="8" t="n">
        <f aca="false">+[3]data1rev!V823</f>
        <v>0</v>
      </c>
      <c r="Y824" s="8" t="n">
        <f aca="false">+[3]data1rev!W823</f>
        <v>0</v>
      </c>
      <c r="Z824" s="8" t="n">
        <f aca="false">+[3]data1rev!X823</f>
        <v>0</v>
      </c>
      <c r="AA824" s="8" t="n">
        <f aca="false">+[3]data1rev!Y823</f>
        <v>0</v>
      </c>
      <c r="AB824" s="9"/>
      <c r="AC824" s="9"/>
      <c r="AD824" s="9"/>
      <c r="AE824" s="9"/>
      <c r="AF824" s="9"/>
      <c r="AG824" s="9"/>
      <c r="AH824" s="9"/>
      <c r="AI824" s="9"/>
      <c r="AJ824" s="9"/>
      <c r="AK824" s="1"/>
      <c r="AL824" s="1" t="e">
        <f aca="false">SUMPRODUCT(B824:AJ824,PVCapPrice)</f>
        <v>#DIV/0!</v>
      </c>
      <c r="AM824" s="1"/>
      <c r="AN824" s="1"/>
      <c r="AO824" s="1"/>
      <c r="AP824" s="1"/>
      <c r="AQ824" s="1"/>
    </row>
    <row r="825" customFormat="false" ht="11.25" hidden="false" customHeight="false" outlineLevel="0" collapsed="false">
      <c r="A825" s="1" t="n">
        <v>823</v>
      </c>
      <c r="B825" s="16"/>
      <c r="C825" s="8" t="n">
        <f aca="false">+[3]data1rev!A824</f>
        <v>21687.04</v>
      </c>
      <c r="D825" s="8" t="n">
        <f aca="false">+[3]data1rev!B824</f>
        <v>15575.226</v>
      </c>
      <c r="E825" s="8" t="n">
        <f aca="false">+[3]data1rev!C824</f>
        <v>13222.39</v>
      </c>
      <c r="F825" s="8" t="n">
        <f aca="false">+[3]data1rev!D824</f>
        <v>13061.89</v>
      </c>
      <c r="G825" s="8" t="n">
        <f aca="false">+[3]data1rev!E824</f>
        <v>13061.89</v>
      </c>
      <c r="H825" s="8" t="n">
        <f aca="false">+[3]data1rev!F824</f>
        <v>10821.156</v>
      </c>
      <c r="I825" s="8" t="n">
        <f aca="false">+[3]data1rev!G824</f>
        <v>10791.59</v>
      </c>
      <c r="J825" s="8" t="n">
        <f aca="false">+[3]data1rev!H824</f>
        <v>10791.59</v>
      </c>
      <c r="K825" s="8" t="n">
        <f aca="false">+[3]data1rev!I824</f>
        <v>10791.59</v>
      </c>
      <c r="L825" s="8" t="n">
        <f aca="false">+[3]data1rev!J824</f>
        <v>10821.156</v>
      </c>
      <c r="M825" s="8" t="n">
        <f aca="false">+[3]data1rev!K824</f>
        <v>10791.59</v>
      </c>
      <c r="N825" s="8" t="n">
        <f aca="false">+[3]data1rev!L824</f>
        <v>10791.59</v>
      </c>
      <c r="O825" s="8" t="n">
        <f aca="false">+[3]data1rev!M824</f>
        <v>10275.62</v>
      </c>
      <c r="P825" s="8" t="n">
        <f aca="false">+[3]data1rev!N824</f>
        <v>10129.416</v>
      </c>
      <c r="Q825" s="8" t="n">
        <f aca="false">+[3]data1rev!O824</f>
        <v>10101.74</v>
      </c>
      <c r="R825" s="8" t="n">
        <f aca="false">+[3]data1rev!P824</f>
        <v>0</v>
      </c>
      <c r="S825" s="8" t="n">
        <f aca="false">+[3]data1rev!Q824</f>
        <v>0</v>
      </c>
      <c r="T825" s="8" t="n">
        <f aca="false">+[3]data1rev!R824</f>
        <v>0</v>
      </c>
      <c r="U825" s="8" t="n">
        <f aca="false">+[3]data1rev!S824</f>
        <v>0</v>
      </c>
      <c r="V825" s="8" t="n">
        <f aca="false">+[3]data1rev!T824</f>
        <v>0</v>
      </c>
      <c r="W825" s="8" t="n">
        <f aca="false">+[3]data1rev!U824</f>
        <v>0</v>
      </c>
      <c r="X825" s="8" t="n">
        <f aca="false">+[3]data1rev!V824</f>
        <v>0</v>
      </c>
      <c r="Y825" s="8" t="n">
        <f aca="false">+[3]data1rev!W824</f>
        <v>0</v>
      </c>
      <c r="Z825" s="8" t="n">
        <f aca="false">+[3]data1rev!X824</f>
        <v>0</v>
      </c>
      <c r="AA825" s="8" t="n">
        <f aca="false">+[3]data1rev!Y824</f>
        <v>0</v>
      </c>
      <c r="AB825" s="9"/>
      <c r="AC825" s="9"/>
      <c r="AD825" s="9"/>
      <c r="AE825" s="9"/>
      <c r="AF825" s="9"/>
      <c r="AG825" s="9"/>
      <c r="AH825" s="9"/>
      <c r="AI825" s="9"/>
      <c r="AJ825" s="9"/>
      <c r="AK825" s="1"/>
      <c r="AL825" s="1" t="e">
        <f aca="false">SUMPRODUCT(B825:AJ825,PVCapPrice)</f>
        <v>#DIV/0!</v>
      </c>
      <c r="AM825" s="1"/>
      <c r="AN825" s="1"/>
      <c r="AO825" s="1"/>
      <c r="AP825" s="1"/>
      <c r="AQ825" s="1"/>
    </row>
    <row r="826" customFormat="false" ht="11.25" hidden="false" customHeight="false" outlineLevel="0" collapsed="false">
      <c r="A826" s="1" t="n">
        <v>824</v>
      </c>
      <c r="B826" s="16"/>
      <c r="C826" s="8" t="n">
        <f aca="false">+[3]data1rev!A825</f>
        <v>21687.04</v>
      </c>
      <c r="D826" s="8" t="n">
        <f aca="false">+[3]data1rev!B825</f>
        <v>15575.226</v>
      </c>
      <c r="E826" s="8" t="n">
        <f aca="false">+[3]data1rev!C825</f>
        <v>13222.39</v>
      </c>
      <c r="F826" s="8" t="n">
        <f aca="false">+[3]data1rev!D825</f>
        <v>13061.89</v>
      </c>
      <c r="G826" s="8" t="n">
        <f aca="false">+[3]data1rev!E825</f>
        <v>13061.89</v>
      </c>
      <c r="H826" s="8" t="n">
        <f aca="false">+[3]data1rev!F825</f>
        <v>10821.156</v>
      </c>
      <c r="I826" s="8" t="n">
        <f aca="false">+[3]data1rev!G825</f>
        <v>10791.59</v>
      </c>
      <c r="J826" s="8" t="n">
        <f aca="false">+[3]data1rev!H825</f>
        <v>10791.59</v>
      </c>
      <c r="K826" s="8" t="n">
        <f aca="false">+[3]data1rev!I825</f>
        <v>10791.59</v>
      </c>
      <c r="L826" s="8" t="n">
        <f aca="false">+[3]data1rev!J825</f>
        <v>10821.156</v>
      </c>
      <c r="M826" s="8" t="n">
        <f aca="false">+[3]data1rev!K825</f>
        <v>10791.59</v>
      </c>
      <c r="N826" s="8" t="n">
        <f aca="false">+[3]data1rev!L825</f>
        <v>10791.59</v>
      </c>
      <c r="O826" s="8" t="n">
        <f aca="false">+[3]data1rev!M825</f>
        <v>10275.62</v>
      </c>
      <c r="P826" s="8" t="n">
        <f aca="false">+[3]data1rev!N825</f>
        <v>10129.416</v>
      </c>
      <c r="Q826" s="8" t="n">
        <f aca="false">+[3]data1rev!O825</f>
        <v>10101.74</v>
      </c>
      <c r="R826" s="8" t="n">
        <f aca="false">+[3]data1rev!P825</f>
        <v>0</v>
      </c>
      <c r="S826" s="8" t="n">
        <f aca="false">+[3]data1rev!Q825</f>
        <v>0</v>
      </c>
      <c r="T826" s="8" t="n">
        <f aca="false">+[3]data1rev!R825</f>
        <v>0</v>
      </c>
      <c r="U826" s="8" t="n">
        <f aca="false">+[3]data1rev!S825</f>
        <v>0</v>
      </c>
      <c r="V826" s="8" t="n">
        <f aca="false">+[3]data1rev!T825</f>
        <v>0</v>
      </c>
      <c r="W826" s="8" t="n">
        <f aca="false">+[3]data1rev!U825</f>
        <v>0</v>
      </c>
      <c r="X826" s="8" t="n">
        <f aca="false">+[3]data1rev!V825</f>
        <v>0</v>
      </c>
      <c r="Y826" s="8" t="n">
        <f aca="false">+[3]data1rev!W825</f>
        <v>0</v>
      </c>
      <c r="Z826" s="8" t="n">
        <f aca="false">+[3]data1rev!X825</f>
        <v>0</v>
      </c>
      <c r="AA826" s="8" t="n">
        <f aca="false">+[3]data1rev!Y825</f>
        <v>0</v>
      </c>
      <c r="AB826" s="9"/>
      <c r="AC826" s="9"/>
      <c r="AD826" s="9"/>
      <c r="AE826" s="9"/>
      <c r="AF826" s="9"/>
      <c r="AG826" s="9"/>
      <c r="AH826" s="9"/>
      <c r="AI826" s="9"/>
      <c r="AJ826" s="9"/>
      <c r="AK826" s="1"/>
      <c r="AL826" s="1" t="e">
        <f aca="false">SUMPRODUCT(B826:AJ826,PVCapPrice)</f>
        <v>#DIV/0!</v>
      </c>
      <c r="AM826" s="1"/>
      <c r="AN826" s="1"/>
      <c r="AO826" s="1"/>
      <c r="AP826" s="1"/>
      <c r="AQ826" s="1"/>
    </row>
    <row r="827" customFormat="false" ht="11.25" hidden="false" customHeight="false" outlineLevel="0" collapsed="false">
      <c r="A827" s="1" t="n">
        <v>825</v>
      </c>
      <c r="B827" s="16"/>
      <c r="C827" s="8" t="n">
        <f aca="false">+[3]data1rev!A826</f>
        <v>21687.04</v>
      </c>
      <c r="D827" s="8" t="n">
        <f aca="false">+[3]data1rev!B826</f>
        <v>15575.226</v>
      </c>
      <c r="E827" s="8" t="n">
        <f aca="false">+[3]data1rev!C826</f>
        <v>13222.39</v>
      </c>
      <c r="F827" s="8" t="n">
        <f aca="false">+[3]data1rev!D826</f>
        <v>13061.89</v>
      </c>
      <c r="G827" s="8" t="n">
        <f aca="false">+[3]data1rev!E826</f>
        <v>13061.89</v>
      </c>
      <c r="H827" s="8" t="n">
        <f aca="false">+[3]data1rev!F826</f>
        <v>10821.156</v>
      </c>
      <c r="I827" s="8" t="n">
        <f aca="false">+[3]data1rev!G826</f>
        <v>10791.59</v>
      </c>
      <c r="J827" s="8" t="n">
        <f aca="false">+[3]data1rev!H826</f>
        <v>10791.59</v>
      </c>
      <c r="K827" s="8" t="n">
        <f aca="false">+[3]data1rev!I826</f>
        <v>10791.59</v>
      </c>
      <c r="L827" s="8" t="n">
        <f aca="false">+[3]data1rev!J826</f>
        <v>10821.156</v>
      </c>
      <c r="M827" s="8" t="n">
        <f aca="false">+[3]data1rev!K826</f>
        <v>10791.59</v>
      </c>
      <c r="N827" s="8" t="n">
        <f aca="false">+[3]data1rev!L826</f>
        <v>10791.59</v>
      </c>
      <c r="O827" s="8" t="n">
        <f aca="false">+[3]data1rev!M826</f>
        <v>10275.62</v>
      </c>
      <c r="P827" s="8" t="n">
        <f aca="false">+[3]data1rev!N826</f>
        <v>10129.416</v>
      </c>
      <c r="Q827" s="8" t="n">
        <f aca="false">+[3]data1rev!O826</f>
        <v>10101.74</v>
      </c>
      <c r="R827" s="8" t="n">
        <f aca="false">+[3]data1rev!P826</f>
        <v>0</v>
      </c>
      <c r="S827" s="8" t="n">
        <f aca="false">+[3]data1rev!Q826</f>
        <v>0</v>
      </c>
      <c r="T827" s="8" t="n">
        <f aca="false">+[3]data1rev!R826</f>
        <v>0</v>
      </c>
      <c r="U827" s="8" t="n">
        <f aca="false">+[3]data1rev!S826</f>
        <v>0</v>
      </c>
      <c r="V827" s="8" t="n">
        <f aca="false">+[3]data1rev!T826</f>
        <v>0</v>
      </c>
      <c r="W827" s="8" t="n">
        <f aca="false">+[3]data1rev!U826</f>
        <v>0</v>
      </c>
      <c r="X827" s="8" t="n">
        <f aca="false">+[3]data1rev!V826</f>
        <v>0</v>
      </c>
      <c r="Y827" s="8" t="n">
        <f aca="false">+[3]data1rev!W826</f>
        <v>0</v>
      </c>
      <c r="Z827" s="8" t="n">
        <f aca="false">+[3]data1rev!X826</f>
        <v>0</v>
      </c>
      <c r="AA827" s="8" t="n">
        <f aca="false">+[3]data1rev!Y826</f>
        <v>0</v>
      </c>
      <c r="AB827" s="9"/>
      <c r="AC827" s="9"/>
      <c r="AD827" s="9"/>
      <c r="AE827" s="9"/>
      <c r="AF827" s="9"/>
      <c r="AG827" s="9"/>
      <c r="AH827" s="9"/>
      <c r="AI827" s="9"/>
      <c r="AJ827" s="9"/>
      <c r="AK827" s="1"/>
      <c r="AL827" s="1" t="e">
        <f aca="false">SUMPRODUCT(B827:AJ827,PVCapPrice)</f>
        <v>#DIV/0!</v>
      </c>
      <c r="AM827" s="1"/>
      <c r="AN827" s="1"/>
      <c r="AO827" s="1"/>
      <c r="AP827" s="1"/>
      <c r="AQ827" s="1"/>
    </row>
    <row r="828" customFormat="false" ht="11.25" hidden="false" customHeight="false" outlineLevel="0" collapsed="false">
      <c r="A828" s="1" t="n">
        <v>826</v>
      </c>
      <c r="B828" s="16"/>
      <c r="C828" s="8" t="n">
        <f aca="false">+[3]data1rev!A827</f>
        <v>21687.04</v>
      </c>
      <c r="D828" s="8" t="n">
        <f aca="false">+[3]data1rev!B827</f>
        <v>15575.226</v>
      </c>
      <c r="E828" s="8" t="n">
        <f aca="false">+[3]data1rev!C827</f>
        <v>13222.39</v>
      </c>
      <c r="F828" s="8" t="n">
        <f aca="false">+[3]data1rev!D827</f>
        <v>13061.89</v>
      </c>
      <c r="G828" s="8" t="n">
        <f aca="false">+[3]data1rev!E827</f>
        <v>13061.89</v>
      </c>
      <c r="H828" s="8" t="n">
        <f aca="false">+[3]data1rev!F827</f>
        <v>10821.156</v>
      </c>
      <c r="I828" s="8" t="n">
        <f aca="false">+[3]data1rev!G827</f>
        <v>10791.59</v>
      </c>
      <c r="J828" s="8" t="n">
        <f aca="false">+[3]data1rev!H827</f>
        <v>10791.59</v>
      </c>
      <c r="K828" s="8" t="n">
        <f aca="false">+[3]data1rev!I827</f>
        <v>10791.59</v>
      </c>
      <c r="L828" s="8" t="n">
        <f aca="false">+[3]data1rev!J827</f>
        <v>10821.156</v>
      </c>
      <c r="M828" s="8" t="n">
        <f aca="false">+[3]data1rev!K827</f>
        <v>10791.59</v>
      </c>
      <c r="N828" s="8" t="n">
        <f aca="false">+[3]data1rev!L827</f>
        <v>10791.59</v>
      </c>
      <c r="O828" s="8" t="n">
        <f aca="false">+[3]data1rev!M827</f>
        <v>10275.62</v>
      </c>
      <c r="P828" s="8" t="n">
        <f aca="false">+[3]data1rev!N827</f>
        <v>10129.416</v>
      </c>
      <c r="Q828" s="8" t="n">
        <f aca="false">+[3]data1rev!O827</f>
        <v>10101.74</v>
      </c>
      <c r="R828" s="8" t="n">
        <f aca="false">+[3]data1rev!P827</f>
        <v>0</v>
      </c>
      <c r="S828" s="8" t="n">
        <f aca="false">+[3]data1rev!Q827</f>
        <v>0</v>
      </c>
      <c r="T828" s="8" t="n">
        <f aca="false">+[3]data1rev!R827</f>
        <v>0</v>
      </c>
      <c r="U828" s="8" t="n">
        <f aca="false">+[3]data1rev!S827</f>
        <v>0</v>
      </c>
      <c r="V828" s="8" t="n">
        <f aca="false">+[3]data1rev!T827</f>
        <v>0</v>
      </c>
      <c r="W828" s="8" t="n">
        <f aca="false">+[3]data1rev!U827</f>
        <v>0</v>
      </c>
      <c r="X828" s="8" t="n">
        <f aca="false">+[3]data1rev!V827</f>
        <v>0</v>
      </c>
      <c r="Y828" s="8" t="n">
        <f aca="false">+[3]data1rev!W827</f>
        <v>0</v>
      </c>
      <c r="Z828" s="8" t="n">
        <f aca="false">+[3]data1rev!X827</f>
        <v>0</v>
      </c>
      <c r="AA828" s="8" t="n">
        <f aca="false">+[3]data1rev!Y827</f>
        <v>0</v>
      </c>
      <c r="AB828" s="9"/>
      <c r="AC828" s="9"/>
      <c r="AD828" s="9"/>
      <c r="AE828" s="9"/>
      <c r="AF828" s="9"/>
      <c r="AG828" s="9"/>
      <c r="AH828" s="9"/>
      <c r="AI828" s="9"/>
      <c r="AJ828" s="9"/>
      <c r="AK828" s="1"/>
      <c r="AL828" s="1" t="e">
        <f aca="false">SUMPRODUCT(B828:AJ828,PVCapPrice)</f>
        <v>#DIV/0!</v>
      </c>
      <c r="AM828" s="1"/>
      <c r="AN828" s="1"/>
      <c r="AO828" s="1"/>
      <c r="AP828" s="1"/>
      <c r="AQ828" s="1"/>
    </row>
    <row r="829" customFormat="false" ht="11.25" hidden="false" customHeight="false" outlineLevel="0" collapsed="false">
      <c r="A829" s="1" t="n">
        <v>827</v>
      </c>
      <c r="B829" s="16"/>
      <c r="C829" s="8" t="n">
        <f aca="false">+[3]data1rev!A828</f>
        <v>21687.04</v>
      </c>
      <c r="D829" s="8" t="n">
        <f aca="false">+[3]data1rev!B828</f>
        <v>15575.226</v>
      </c>
      <c r="E829" s="8" t="n">
        <f aca="false">+[3]data1rev!C828</f>
        <v>13222.39</v>
      </c>
      <c r="F829" s="8" t="n">
        <f aca="false">+[3]data1rev!D828</f>
        <v>13061.89</v>
      </c>
      <c r="G829" s="8" t="n">
        <f aca="false">+[3]data1rev!E828</f>
        <v>13061.89</v>
      </c>
      <c r="H829" s="8" t="n">
        <f aca="false">+[3]data1rev!F828</f>
        <v>10821.156</v>
      </c>
      <c r="I829" s="8" t="n">
        <f aca="false">+[3]data1rev!G828</f>
        <v>10791.59</v>
      </c>
      <c r="J829" s="8" t="n">
        <f aca="false">+[3]data1rev!H828</f>
        <v>10791.59</v>
      </c>
      <c r="K829" s="8" t="n">
        <f aca="false">+[3]data1rev!I828</f>
        <v>10791.59</v>
      </c>
      <c r="L829" s="8" t="n">
        <f aca="false">+[3]data1rev!J828</f>
        <v>10821.156</v>
      </c>
      <c r="M829" s="8" t="n">
        <f aca="false">+[3]data1rev!K828</f>
        <v>10791.59</v>
      </c>
      <c r="N829" s="8" t="n">
        <f aca="false">+[3]data1rev!L828</f>
        <v>10791.59</v>
      </c>
      <c r="O829" s="8" t="n">
        <f aca="false">+[3]data1rev!M828</f>
        <v>10275.62</v>
      </c>
      <c r="P829" s="8" t="n">
        <f aca="false">+[3]data1rev!N828</f>
        <v>10129.416</v>
      </c>
      <c r="Q829" s="8" t="n">
        <f aca="false">+[3]data1rev!O828</f>
        <v>10101.74</v>
      </c>
      <c r="R829" s="8" t="n">
        <f aca="false">+[3]data1rev!P828</f>
        <v>0</v>
      </c>
      <c r="S829" s="8" t="n">
        <f aca="false">+[3]data1rev!Q828</f>
        <v>0</v>
      </c>
      <c r="T829" s="8" t="n">
        <f aca="false">+[3]data1rev!R828</f>
        <v>0</v>
      </c>
      <c r="U829" s="8" t="n">
        <f aca="false">+[3]data1rev!S828</f>
        <v>0</v>
      </c>
      <c r="V829" s="8" t="n">
        <f aca="false">+[3]data1rev!T828</f>
        <v>0</v>
      </c>
      <c r="W829" s="8" t="n">
        <f aca="false">+[3]data1rev!U828</f>
        <v>0</v>
      </c>
      <c r="X829" s="8" t="n">
        <f aca="false">+[3]data1rev!V828</f>
        <v>0</v>
      </c>
      <c r="Y829" s="8" t="n">
        <f aca="false">+[3]data1rev!W828</f>
        <v>0</v>
      </c>
      <c r="Z829" s="8" t="n">
        <f aca="false">+[3]data1rev!X828</f>
        <v>0</v>
      </c>
      <c r="AA829" s="8" t="n">
        <f aca="false">+[3]data1rev!Y828</f>
        <v>0</v>
      </c>
      <c r="AB829" s="9"/>
      <c r="AC829" s="9"/>
      <c r="AD829" s="9"/>
      <c r="AE829" s="9"/>
      <c r="AF829" s="9"/>
      <c r="AG829" s="9"/>
      <c r="AH829" s="9"/>
      <c r="AI829" s="9"/>
      <c r="AJ829" s="9"/>
      <c r="AK829" s="1"/>
      <c r="AL829" s="1" t="e">
        <f aca="false">SUMPRODUCT(B829:AJ829,PVCapPrice)</f>
        <v>#DIV/0!</v>
      </c>
      <c r="AM829" s="1"/>
      <c r="AN829" s="1"/>
      <c r="AO829" s="1"/>
      <c r="AP829" s="1"/>
      <c r="AQ829" s="1"/>
    </row>
    <row r="830" customFormat="false" ht="11.25" hidden="false" customHeight="false" outlineLevel="0" collapsed="false">
      <c r="A830" s="1" t="n">
        <v>828</v>
      </c>
      <c r="B830" s="16"/>
      <c r="C830" s="8" t="n">
        <f aca="false">+[3]data1rev!A829</f>
        <v>21687.04</v>
      </c>
      <c r="D830" s="8" t="n">
        <f aca="false">+[3]data1rev!B829</f>
        <v>15575.226</v>
      </c>
      <c r="E830" s="8" t="n">
        <f aca="false">+[3]data1rev!C829</f>
        <v>13222.39</v>
      </c>
      <c r="F830" s="8" t="n">
        <f aca="false">+[3]data1rev!D829</f>
        <v>13061.89</v>
      </c>
      <c r="G830" s="8" t="n">
        <f aca="false">+[3]data1rev!E829</f>
        <v>13061.89</v>
      </c>
      <c r="H830" s="8" t="n">
        <f aca="false">+[3]data1rev!F829</f>
        <v>10821.156</v>
      </c>
      <c r="I830" s="8" t="n">
        <f aca="false">+[3]data1rev!G829</f>
        <v>10791.59</v>
      </c>
      <c r="J830" s="8" t="n">
        <f aca="false">+[3]data1rev!H829</f>
        <v>10791.59</v>
      </c>
      <c r="K830" s="8" t="n">
        <f aca="false">+[3]data1rev!I829</f>
        <v>10791.59</v>
      </c>
      <c r="L830" s="8" t="n">
        <f aca="false">+[3]data1rev!J829</f>
        <v>10821.156</v>
      </c>
      <c r="M830" s="8" t="n">
        <f aca="false">+[3]data1rev!K829</f>
        <v>10791.59</v>
      </c>
      <c r="N830" s="8" t="n">
        <f aca="false">+[3]data1rev!L829</f>
        <v>10791.59</v>
      </c>
      <c r="O830" s="8" t="n">
        <f aca="false">+[3]data1rev!M829</f>
        <v>10275.62</v>
      </c>
      <c r="P830" s="8" t="n">
        <f aca="false">+[3]data1rev!N829</f>
        <v>10129.416</v>
      </c>
      <c r="Q830" s="8" t="n">
        <f aca="false">+[3]data1rev!O829</f>
        <v>10101.74</v>
      </c>
      <c r="R830" s="8" t="n">
        <f aca="false">+[3]data1rev!P829</f>
        <v>0</v>
      </c>
      <c r="S830" s="8" t="n">
        <f aca="false">+[3]data1rev!Q829</f>
        <v>0</v>
      </c>
      <c r="T830" s="8" t="n">
        <f aca="false">+[3]data1rev!R829</f>
        <v>0</v>
      </c>
      <c r="U830" s="8" t="n">
        <f aca="false">+[3]data1rev!S829</f>
        <v>0</v>
      </c>
      <c r="V830" s="8" t="n">
        <f aca="false">+[3]data1rev!T829</f>
        <v>0</v>
      </c>
      <c r="W830" s="8" t="n">
        <f aca="false">+[3]data1rev!U829</f>
        <v>0</v>
      </c>
      <c r="X830" s="8" t="n">
        <f aca="false">+[3]data1rev!V829</f>
        <v>0</v>
      </c>
      <c r="Y830" s="8" t="n">
        <f aca="false">+[3]data1rev!W829</f>
        <v>0</v>
      </c>
      <c r="Z830" s="8" t="n">
        <f aca="false">+[3]data1rev!X829</f>
        <v>0</v>
      </c>
      <c r="AA830" s="8" t="n">
        <f aca="false">+[3]data1rev!Y829</f>
        <v>0</v>
      </c>
      <c r="AB830" s="9"/>
      <c r="AC830" s="9"/>
      <c r="AD830" s="9"/>
      <c r="AE830" s="9"/>
      <c r="AF830" s="9"/>
      <c r="AG830" s="9"/>
      <c r="AH830" s="9"/>
      <c r="AI830" s="9"/>
      <c r="AJ830" s="9"/>
      <c r="AK830" s="1"/>
      <c r="AL830" s="1" t="e">
        <f aca="false">SUMPRODUCT(B830:AJ830,PVCapPrice)</f>
        <v>#DIV/0!</v>
      </c>
      <c r="AM830" s="1"/>
      <c r="AN830" s="1"/>
      <c r="AO830" s="1"/>
      <c r="AP830" s="1"/>
      <c r="AQ830" s="1"/>
    </row>
    <row r="831" customFormat="false" ht="11.25" hidden="false" customHeight="false" outlineLevel="0" collapsed="false">
      <c r="A831" s="1" t="n">
        <v>829</v>
      </c>
      <c r="B831" s="16"/>
      <c r="C831" s="8" t="n">
        <f aca="false">+[3]data1rev!A830</f>
        <v>21687.04</v>
      </c>
      <c r="D831" s="8" t="n">
        <f aca="false">+[3]data1rev!B830</f>
        <v>15575.226</v>
      </c>
      <c r="E831" s="8" t="n">
        <f aca="false">+[3]data1rev!C830</f>
        <v>13222.39</v>
      </c>
      <c r="F831" s="8" t="n">
        <f aca="false">+[3]data1rev!D830</f>
        <v>13061.89</v>
      </c>
      <c r="G831" s="8" t="n">
        <f aca="false">+[3]data1rev!E830</f>
        <v>13061.89</v>
      </c>
      <c r="H831" s="8" t="n">
        <f aca="false">+[3]data1rev!F830</f>
        <v>10821.156</v>
      </c>
      <c r="I831" s="8" t="n">
        <f aca="false">+[3]data1rev!G830</f>
        <v>10791.59</v>
      </c>
      <c r="J831" s="8" t="n">
        <f aca="false">+[3]data1rev!H830</f>
        <v>10791.59</v>
      </c>
      <c r="K831" s="8" t="n">
        <f aca="false">+[3]data1rev!I830</f>
        <v>10791.59</v>
      </c>
      <c r="L831" s="8" t="n">
        <f aca="false">+[3]data1rev!J830</f>
        <v>10821.156</v>
      </c>
      <c r="M831" s="8" t="n">
        <f aca="false">+[3]data1rev!K830</f>
        <v>10791.59</v>
      </c>
      <c r="N831" s="8" t="n">
        <f aca="false">+[3]data1rev!L830</f>
        <v>10791.59</v>
      </c>
      <c r="O831" s="8" t="n">
        <f aca="false">+[3]data1rev!M830</f>
        <v>10275.62</v>
      </c>
      <c r="P831" s="8" t="n">
        <f aca="false">+[3]data1rev!N830</f>
        <v>10129.416</v>
      </c>
      <c r="Q831" s="8" t="n">
        <f aca="false">+[3]data1rev!O830</f>
        <v>10101.74</v>
      </c>
      <c r="R831" s="8" t="n">
        <f aca="false">+[3]data1rev!P830</f>
        <v>0</v>
      </c>
      <c r="S831" s="8" t="n">
        <f aca="false">+[3]data1rev!Q830</f>
        <v>0</v>
      </c>
      <c r="T831" s="8" t="n">
        <f aca="false">+[3]data1rev!R830</f>
        <v>0</v>
      </c>
      <c r="U831" s="8" t="n">
        <f aca="false">+[3]data1rev!S830</f>
        <v>0</v>
      </c>
      <c r="V831" s="8" t="n">
        <f aca="false">+[3]data1rev!T830</f>
        <v>0</v>
      </c>
      <c r="W831" s="8" t="n">
        <f aca="false">+[3]data1rev!U830</f>
        <v>0</v>
      </c>
      <c r="X831" s="8" t="n">
        <f aca="false">+[3]data1rev!V830</f>
        <v>0</v>
      </c>
      <c r="Y831" s="8" t="n">
        <f aca="false">+[3]data1rev!W830</f>
        <v>0</v>
      </c>
      <c r="Z831" s="8" t="n">
        <f aca="false">+[3]data1rev!X830</f>
        <v>0</v>
      </c>
      <c r="AA831" s="8" t="n">
        <f aca="false">+[3]data1rev!Y830</f>
        <v>0</v>
      </c>
      <c r="AB831" s="9"/>
      <c r="AC831" s="9"/>
      <c r="AD831" s="9"/>
      <c r="AE831" s="9"/>
      <c r="AF831" s="9"/>
      <c r="AG831" s="9"/>
      <c r="AH831" s="9"/>
      <c r="AI831" s="9"/>
      <c r="AJ831" s="9"/>
      <c r="AK831" s="1"/>
      <c r="AL831" s="1" t="e">
        <f aca="false">SUMPRODUCT(B831:AJ831,PVCapPrice)</f>
        <v>#DIV/0!</v>
      </c>
      <c r="AM831" s="1"/>
      <c r="AN831" s="1"/>
      <c r="AO831" s="1"/>
      <c r="AP831" s="1"/>
      <c r="AQ831" s="1"/>
    </row>
    <row r="832" customFormat="false" ht="11.25" hidden="false" customHeight="false" outlineLevel="0" collapsed="false">
      <c r="A832" s="1" t="n">
        <v>830</v>
      </c>
      <c r="B832" s="16"/>
      <c r="C832" s="8" t="n">
        <f aca="false">+[3]data1rev!A831</f>
        <v>21687.04</v>
      </c>
      <c r="D832" s="8" t="n">
        <f aca="false">+[3]data1rev!B831</f>
        <v>15575.226</v>
      </c>
      <c r="E832" s="8" t="n">
        <f aca="false">+[3]data1rev!C831</f>
        <v>13222.39</v>
      </c>
      <c r="F832" s="8" t="n">
        <f aca="false">+[3]data1rev!D831</f>
        <v>13061.89</v>
      </c>
      <c r="G832" s="8" t="n">
        <f aca="false">+[3]data1rev!E831</f>
        <v>13061.89</v>
      </c>
      <c r="H832" s="8" t="n">
        <f aca="false">+[3]data1rev!F831</f>
        <v>10821.156</v>
      </c>
      <c r="I832" s="8" t="n">
        <f aca="false">+[3]data1rev!G831</f>
        <v>10791.59</v>
      </c>
      <c r="J832" s="8" t="n">
        <f aca="false">+[3]data1rev!H831</f>
        <v>10791.59</v>
      </c>
      <c r="K832" s="8" t="n">
        <f aca="false">+[3]data1rev!I831</f>
        <v>10791.59</v>
      </c>
      <c r="L832" s="8" t="n">
        <f aca="false">+[3]data1rev!J831</f>
        <v>10821.156</v>
      </c>
      <c r="M832" s="8" t="n">
        <f aca="false">+[3]data1rev!K831</f>
        <v>10791.59</v>
      </c>
      <c r="N832" s="8" t="n">
        <f aca="false">+[3]data1rev!L831</f>
        <v>10791.59</v>
      </c>
      <c r="O832" s="8" t="n">
        <f aca="false">+[3]data1rev!M831</f>
        <v>10275.62</v>
      </c>
      <c r="P832" s="8" t="n">
        <f aca="false">+[3]data1rev!N831</f>
        <v>10129.416</v>
      </c>
      <c r="Q832" s="8" t="n">
        <f aca="false">+[3]data1rev!O831</f>
        <v>10101.74</v>
      </c>
      <c r="R832" s="8" t="n">
        <f aca="false">+[3]data1rev!P831</f>
        <v>0</v>
      </c>
      <c r="S832" s="8" t="n">
        <f aca="false">+[3]data1rev!Q831</f>
        <v>0</v>
      </c>
      <c r="T832" s="8" t="n">
        <f aca="false">+[3]data1rev!R831</f>
        <v>0</v>
      </c>
      <c r="U832" s="8" t="n">
        <f aca="false">+[3]data1rev!S831</f>
        <v>0</v>
      </c>
      <c r="V832" s="8" t="n">
        <f aca="false">+[3]data1rev!T831</f>
        <v>0</v>
      </c>
      <c r="W832" s="8" t="n">
        <f aca="false">+[3]data1rev!U831</f>
        <v>0</v>
      </c>
      <c r="X832" s="8" t="n">
        <f aca="false">+[3]data1rev!V831</f>
        <v>0</v>
      </c>
      <c r="Y832" s="8" t="n">
        <f aca="false">+[3]data1rev!W831</f>
        <v>0</v>
      </c>
      <c r="Z832" s="8" t="n">
        <f aca="false">+[3]data1rev!X831</f>
        <v>0</v>
      </c>
      <c r="AA832" s="8" t="n">
        <f aca="false">+[3]data1rev!Y831</f>
        <v>0</v>
      </c>
      <c r="AB832" s="9"/>
      <c r="AC832" s="9"/>
      <c r="AD832" s="9"/>
      <c r="AE832" s="9"/>
      <c r="AF832" s="9"/>
      <c r="AG832" s="9"/>
      <c r="AH832" s="9"/>
      <c r="AI832" s="9"/>
      <c r="AJ832" s="9"/>
      <c r="AK832" s="1"/>
      <c r="AL832" s="1" t="e">
        <f aca="false">SUMPRODUCT(B832:AJ832,PVCapPrice)</f>
        <v>#DIV/0!</v>
      </c>
      <c r="AM832" s="1"/>
      <c r="AN832" s="1"/>
      <c r="AO832" s="1"/>
      <c r="AP832" s="1"/>
      <c r="AQ832" s="1"/>
    </row>
    <row r="833" customFormat="false" ht="11.25" hidden="false" customHeight="false" outlineLevel="0" collapsed="false">
      <c r="A833" s="1" t="n">
        <v>831</v>
      </c>
      <c r="B833" s="16"/>
      <c r="C833" s="8" t="n">
        <f aca="false">+[3]data1rev!A832</f>
        <v>21687.04</v>
      </c>
      <c r="D833" s="8" t="n">
        <f aca="false">+[3]data1rev!B832</f>
        <v>15575.226</v>
      </c>
      <c r="E833" s="8" t="n">
        <f aca="false">+[3]data1rev!C832</f>
        <v>13222.39</v>
      </c>
      <c r="F833" s="8" t="n">
        <f aca="false">+[3]data1rev!D832</f>
        <v>13061.89</v>
      </c>
      <c r="G833" s="8" t="n">
        <f aca="false">+[3]data1rev!E832</f>
        <v>13061.89</v>
      </c>
      <c r="H833" s="8" t="n">
        <f aca="false">+[3]data1rev!F832</f>
        <v>10821.156</v>
      </c>
      <c r="I833" s="8" t="n">
        <f aca="false">+[3]data1rev!G832</f>
        <v>10791.59</v>
      </c>
      <c r="J833" s="8" t="n">
        <f aca="false">+[3]data1rev!H832</f>
        <v>10791.59</v>
      </c>
      <c r="K833" s="8" t="n">
        <f aca="false">+[3]data1rev!I832</f>
        <v>10791.59</v>
      </c>
      <c r="L833" s="8" t="n">
        <f aca="false">+[3]data1rev!J832</f>
        <v>10821.156</v>
      </c>
      <c r="M833" s="8" t="n">
        <f aca="false">+[3]data1rev!K832</f>
        <v>10791.59</v>
      </c>
      <c r="N833" s="8" t="n">
        <f aca="false">+[3]data1rev!L832</f>
        <v>10791.59</v>
      </c>
      <c r="O833" s="8" t="n">
        <f aca="false">+[3]data1rev!M832</f>
        <v>10275.62</v>
      </c>
      <c r="P833" s="8" t="n">
        <f aca="false">+[3]data1rev!N832</f>
        <v>10129.416</v>
      </c>
      <c r="Q833" s="8" t="n">
        <f aca="false">+[3]data1rev!O832</f>
        <v>10101.74</v>
      </c>
      <c r="R833" s="8" t="n">
        <f aca="false">+[3]data1rev!P832</f>
        <v>0</v>
      </c>
      <c r="S833" s="8" t="n">
        <f aca="false">+[3]data1rev!Q832</f>
        <v>0</v>
      </c>
      <c r="T833" s="8" t="n">
        <f aca="false">+[3]data1rev!R832</f>
        <v>0</v>
      </c>
      <c r="U833" s="8" t="n">
        <f aca="false">+[3]data1rev!S832</f>
        <v>0</v>
      </c>
      <c r="V833" s="8" t="n">
        <f aca="false">+[3]data1rev!T832</f>
        <v>0</v>
      </c>
      <c r="W833" s="8" t="n">
        <f aca="false">+[3]data1rev!U832</f>
        <v>0</v>
      </c>
      <c r="X833" s="8" t="n">
        <f aca="false">+[3]data1rev!V832</f>
        <v>0</v>
      </c>
      <c r="Y833" s="8" t="n">
        <f aca="false">+[3]data1rev!W832</f>
        <v>0</v>
      </c>
      <c r="Z833" s="8" t="n">
        <f aca="false">+[3]data1rev!X832</f>
        <v>0</v>
      </c>
      <c r="AA833" s="8" t="n">
        <f aca="false">+[3]data1rev!Y832</f>
        <v>0</v>
      </c>
      <c r="AB833" s="9"/>
      <c r="AC833" s="9"/>
      <c r="AD833" s="9"/>
      <c r="AE833" s="9"/>
      <c r="AF833" s="9"/>
      <c r="AG833" s="9"/>
      <c r="AH833" s="9"/>
      <c r="AI833" s="9"/>
      <c r="AJ833" s="9"/>
      <c r="AK833" s="1"/>
      <c r="AL833" s="1" t="e">
        <f aca="false">SUMPRODUCT(B833:AJ833,PVCapPrice)</f>
        <v>#DIV/0!</v>
      </c>
      <c r="AM833" s="1"/>
      <c r="AN833" s="1"/>
      <c r="AO833" s="1"/>
      <c r="AP833" s="1"/>
      <c r="AQ833" s="1"/>
    </row>
    <row r="834" customFormat="false" ht="11.25" hidden="false" customHeight="false" outlineLevel="0" collapsed="false">
      <c r="A834" s="1" t="n">
        <v>832</v>
      </c>
      <c r="B834" s="16"/>
      <c r="C834" s="8" t="n">
        <f aca="false">+[3]data1rev!A833</f>
        <v>21687.04</v>
      </c>
      <c r="D834" s="8" t="n">
        <f aca="false">+[3]data1rev!B833</f>
        <v>15575.226</v>
      </c>
      <c r="E834" s="8" t="n">
        <f aca="false">+[3]data1rev!C833</f>
        <v>13222.39</v>
      </c>
      <c r="F834" s="8" t="n">
        <f aca="false">+[3]data1rev!D833</f>
        <v>13061.89</v>
      </c>
      <c r="G834" s="8" t="n">
        <f aca="false">+[3]data1rev!E833</f>
        <v>13061.89</v>
      </c>
      <c r="H834" s="8" t="n">
        <f aca="false">+[3]data1rev!F833</f>
        <v>10821.156</v>
      </c>
      <c r="I834" s="8" t="n">
        <f aca="false">+[3]data1rev!G833</f>
        <v>10791.59</v>
      </c>
      <c r="J834" s="8" t="n">
        <f aca="false">+[3]data1rev!H833</f>
        <v>10791.59</v>
      </c>
      <c r="K834" s="8" t="n">
        <f aca="false">+[3]data1rev!I833</f>
        <v>10791.59</v>
      </c>
      <c r="L834" s="8" t="n">
        <f aca="false">+[3]data1rev!J833</f>
        <v>10821.156</v>
      </c>
      <c r="M834" s="8" t="n">
        <f aca="false">+[3]data1rev!K833</f>
        <v>10791.59</v>
      </c>
      <c r="N834" s="8" t="n">
        <f aca="false">+[3]data1rev!L833</f>
        <v>10791.59</v>
      </c>
      <c r="O834" s="8" t="n">
        <f aca="false">+[3]data1rev!M833</f>
        <v>10275.62</v>
      </c>
      <c r="P834" s="8" t="n">
        <f aca="false">+[3]data1rev!N833</f>
        <v>10129.416</v>
      </c>
      <c r="Q834" s="8" t="n">
        <f aca="false">+[3]data1rev!O833</f>
        <v>10101.74</v>
      </c>
      <c r="R834" s="8" t="n">
        <f aca="false">+[3]data1rev!P833</f>
        <v>0</v>
      </c>
      <c r="S834" s="8" t="n">
        <f aca="false">+[3]data1rev!Q833</f>
        <v>0</v>
      </c>
      <c r="T834" s="8" t="n">
        <f aca="false">+[3]data1rev!R833</f>
        <v>0</v>
      </c>
      <c r="U834" s="8" t="n">
        <f aca="false">+[3]data1rev!S833</f>
        <v>0</v>
      </c>
      <c r="V834" s="8" t="n">
        <f aca="false">+[3]data1rev!T833</f>
        <v>0</v>
      </c>
      <c r="W834" s="8" t="n">
        <f aca="false">+[3]data1rev!U833</f>
        <v>0</v>
      </c>
      <c r="X834" s="8" t="n">
        <f aca="false">+[3]data1rev!V833</f>
        <v>0</v>
      </c>
      <c r="Y834" s="8" t="n">
        <f aca="false">+[3]data1rev!W833</f>
        <v>0</v>
      </c>
      <c r="Z834" s="8" t="n">
        <f aca="false">+[3]data1rev!X833</f>
        <v>0</v>
      </c>
      <c r="AA834" s="8" t="n">
        <f aca="false">+[3]data1rev!Y833</f>
        <v>0</v>
      </c>
      <c r="AB834" s="9"/>
      <c r="AC834" s="9"/>
      <c r="AD834" s="9"/>
      <c r="AE834" s="9"/>
      <c r="AF834" s="9"/>
      <c r="AG834" s="9"/>
      <c r="AH834" s="9"/>
      <c r="AI834" s="9"/>
      <c r="AJ834" s="9"/>
      <c r="AK834" s="1"/>
      <c r="AL834" s="1" t="e">
        <f aca="false">SUMPRODUCT(B834:AJ834,PVCapPrice)</f>
        <v>#DIV/0!</v>
      </c>
      <c r="AM834" s="1"/>
      <c r="AN834" s="1"/>
      <c r="AO834" s="1"/>
      <c r="AP834" s="1"/>
      <c r="AQ834" s="1"/>
    </row>
    <row r="835" customFormat="false" ht="11.25" hidden="false" customHeight="false" outlineLevel="0" collapsed="false">
      <c r="A835" s="1" t="n">
        <v>833</v>
      </c>
      <c r="B835" s="16"/>
      <c r="C835" s="8" t="n">
        <f aca="false">+[3]data1rev!A834</f>
        <v>21687.04</v>
      </c>
      <c r="D835" s="8" t="n">
        <f aca="false">+[3]data1rev!B834</f>
        <v>15575.226</v>
      </c>
      <c r="E835" s="8" t="n">
        <f aca="false">+[3]data1rev!C834</f>
        <v>13222.39</v>
      </c>
      <c r="F835" s="8" t="n">
        <f aca="false">+[3]data1rev!D834</f>
        <v>13061.89</v>
      </c>
      <c r="G835" s="8" t="n">
        <f aca="false">+[3]data1rev!E834</f>
        <v>13061.89</v>
      </c>
      <c r="H835" s="8" t="n">
        <f aca="false">+[3]data1rev!F834</f>
        <v>10821.156</v>
      </c>
      <c r="I835" s="8" t="n">
        <f aca="false">+[3]data1rev!G834</f>
        <v>10791.59</v>
      </c>
      <c r="J835" s="8" t="n">
        <f aca="false">+[3]data1rev!H834</f>
        <v>10791.59</v>
      </c>
      <c r="K835" s="8" t="n">
        <f aca="false">+[3]data1rev!I834</f>
        <v>10791.59</v>
      </c>
      <c r="L835" s="8" t="n">
        <f aca="false">+[3]data1rev!J834</f>
        <v>10821.156</v>
      </c>
      <c r="M835" s="8" t="n">
        <f aca="false">+[3]data1rev!K834</f>
        <v>10791.59</v>
      </c>
      <c r="N835" s="8" t="n">
        <f aca="false">+[3]data1rev!L834</f>
        <v>10791.59</v>
      </c>
      <c r="O835" s="8" t="n">
        <f aca="false">+[3]data1rev!M834</f>
        <v>10275.62</v>
      </c>
      <c r="P835" s="8" t="n">
        <f aca="false">+[3]data1rev!N834</f>
        <v>10129.416</v>
      </c>
      <c r="Q835" s="8" t="n">
        <f aca="false">+[3]data1rev!O834</f>
        <v>10101.74</v>
      </c>
      <c r="R835" s="8" t="n">
        <f aca="false">+[3]data1rev!P834</f>
        <v>0</v>
      </c>
      <c r="S835" s="8" t="n">
        <f aca="false">+[3]data1rev!Q834</f>
        <v>0</v>
      </c>
      <c r="T835" s="8" t="n">
        <f aca="false">+[3]data1rev!R834</f>
        <v>0</v>
      </c>
      <c r="U835" s="8" t="n">
        <f aca="false">+[3]data1rev!S834</f>
        <v>0</v>
      </c>
      <c r="V835" s="8" t="n">
        <f aca="false">+[3]data1rev!T834</f>
        <v>0</v>
      </c>
      <c r="W835" s="8" t="n">
        <f aca="false">+[3]data1rev!U834</f>
        <v>0</v>
      </c>
      <c r="X835" s="8" t="n">
        <f aca="false">+[3]data1rev!V834</f>
        <v>0</v>
      </c>
      <c r="Y835" s="8" t="n">
        <f aca="false">+[3]data1rev!W834</f>
        <v>0</v>
      </c>
      <c r="Z835" s="8" t="n">
        <f aca="false">+[3]data1rev!X834</f>
        <v>0</v>
      </c>
      <c r="AA835" s="8" t="n">
        <f aca="false">+[3]data1rev!Y834</f>
        <v>0</v>
      </c>
      <c r="AB835" s="9"/>
      <c r="AC835" s="9"/>
      <c r="AD835" s="9"/>
      <c r="AE835" s="9"/>
      <c r="AF835" s="9"/>
      <c r="AG835" s="9"/>
      <c r="AH835" s="9"/>
      <c r="AI835" s="9"/>
      <c r="AJ835" s="9"/>
      <c r="AK835" s="1"/>
      <c r="AL835" s="1" t="e">
        <f aca="false">SUMPRODUCT(B835:AJ835,PVCapPrice)</f>
        <v>#DIV/0!</v>
      </c>
      <c r="AM835" s="1"/>
      <c r="AN835" s="1"/>
      <c r="AO835" s="1"/>
      <c r="AP835" s="1"/>
      <c r="AQ835" s="1"/>
    </row>
    <row r="836" customFormat="false" ht="11.25" hidden="false" customHeight="false" outlineLevel="0" collapsed="false">
      <c r="A836" s="1" t="n">
        <v>834</v>
      </c>
      <c r="B836" s="16"/>
      <c r="C836" s="8" t="n">
        <f aca="false">+[3]data1rev!A835</f>
        <v>21687.04</v>
      </c>
      <c r="D836" s="8" t="n">
        <f aca="false">+[3]data1rev!B835</f>
        <v>15575.226</v>
      </c>
      <c r="E836" s="8" t="n">
        <f aca="false">+[3]data1rev!C835</f>
        <v>13222.39</v>
      </c>
      <c r="F836" s="8" t="n">
        <f aca="false">+[3]data1rev!D835</f>
        <v>13061.89</v>
      </c>
      <c r="G836" s="8" t="n">
        <f aca="false">+[3]data1rev!E835</f>
        <v>13061.89</v>
      </c>
      <c r="H836" s="8" t="n">
        <f aca="false">+[3]data1rev!F835</f>
        <v>10821.156</v>
      </c>
      <c r="I836" s="8" t="n">
        <f aca="false">+[3]data1rev!G835</f>
        <v>10791.59</v>
      </c>
      <c r="J836" s="8" t="n">
        <f aca="false">+[3]data1rev!H835</f>
        <v>10791.59</v>
      </c>
      <c r="K836" s="8" t="n">
        <f aca="false">+[3]data1rev!I835</f>
        <v>10791.59</v>
      </c>
      <c r="L836" s="8" t="n">
        <f aca="false">+[3]data1rev!J835</f>
        <v>10821.156</v>
      </c>
      <c r="M836" s="8" t="n">
        <f aca="false">+[3]data1rev!K835</f>
        <v>10791.59</v>
      </c>
      <c r="N836" s="8" t="n">
        <f aca="false">+[3]data1rev!L835</f>
        <v>10791.59</v>
      </c>
      <c r="O836" s="8" t="n">
        <f aca="false">+[3]data1rev!M835</f>
        <v>10275.62</v>
      </c>
      <c r="P836" s="8" t="n">
        <f aca="false">+[3]data1rev!N835</f>
        <v>10129.416</v>
      </c>
      <c r="Q836" s="8" t="n">
        <f aca="false">+[3]data1rev!O835</f>
        <v>10101.74</v>
      </c>
      <c r="R836" s="8" t="n">
        <f aca="false">+[3]data1rev!P835</f>
        <v>0</v>
      </c>
      <c r="S836" s="8" t="n">
        <f aca="false">+[3]data1rev!Q835</f>
        <v>0</v>
      </c>
      <c r="T836" s="8" t="n">
        <f aca="false">+[3]data1rev!R835</f>
        <v>0</v>
      </c>
      <c r="U836" s="8" t="n">
        <f aca="false">+[3]data1rev!S835</f>
        <v>0</v>
      </c>
      <c r="V836" s="8" t="n">
        <f aca="false">+[3]data1rev!T835</f>
        <v>0</v>
      </c>
      <c r="W836" s="8" t="n">
        <f aca="false">+[3]data1rev!U835</f>
        <v>0</v>
      </c>
      <c r="X836" s="8" t="n">
        <f aca="false">+[3]data1rev!V835</f>
        <v>0</v>
      </c>
      <c r="Y836" s="8" t="n">
        <f aca="false">+[3]data1rev!W835</f>
        <v>0</v>
      </c>
      <c r="Z836" s="8" t="n">
        <f aca="false">+[3]data1rev!X835</f>
        <v>0</v>
      </c>
      <c r="AA836" s="8" t="n">
        <f aca="false">+[3]data1rev!Y835</f>
        <v>0</v>
      </c>
      <c r="AB836" s="9"/>
      <c r="AC836" s="9"/>
      <c r="AD836" s="9"/>
      <c r="AE836" s="9"/>
      <c r="AF836" s="9"/>
      <c r="AG836" s="9"/>
      <c r="AH836" s="9"/>
      <c r="AI836" s="9"/>
      <c r="AJ836" s="9"/>
      <c r="AK836" s="1"/>
      <c r="AL836" s="1" t="e">
        <f aca="false">SUMPRODUCT(B836:AJ836,PVCapPrice)</f>
        <v>#DIV/0!</v>
      </c>
      <c r="AM836" s="1"/>
      <c r="AN836" s="1"/>
      <c r="AO836" s="1"/>
      <c r="AP836" s="1"/>
      <c r="AQ836" s="1"/>
    </row>
    <row r="837" customFormat="false" ht="11.25" hidden="false" customHeight="false" outlineLevel="0" collapsed="false">
      <c r="A837" s="1" t="n">
        <v>835</v>
      </c>
      <c r="B837" s="16"/>
      <c r="C837" s="8" t="n">
        <f aca="false">+[3]data1rev!A836</f>
        <v>21687.04</v>
      </c>
      <c r="D837" s="8" t="n">
        <f aca="false">+[3]data1rev!B836</f>
        <v>15575.226</v>
      </c>
      <c r="E837" s="8" t="n">
        <f aca="false">+[3]data1rev!C836</f>
        <v>13222.39</v>
      </c>
      <c r="F837" s="8" t="n">
        <f aca="false">+[3]data1rev!D836</f>
        <v>13061.89</v>
      </c>
      <c r="G837" s="8" t="n">
        <f aca="false">+[3]data1rev!E836</f>
        <v>13061.89</v>
      </c>
      <c r="H837" s="8" t="n">
        <f aca="false">+[3]data1rev!F836</f>
        <v>10821.156</v>
      </c>
      <c r="I837" s="8" t="n">
        <f aca="false">+[3]data1rev!G836</f>
        <v>10791.59</v>
      </c>
      <c r="J837" s="8" t="n">
        <f aca="false">+[3]data1rev!H836</f>
        <v>10791.59</v>
      </c>
      <c r="K837" s="8" t="n">
        <f aca="false">+[3]data1rev!I836</f>
        <v>10791.59</v>
      </c>
      <c r="L837" s="8" t="n">
        <f aca="false">+[3]data1rev!J836</f>
        <v>10821.156</v>
      </c>
      <c r="M837" s="8" t="n">
        <f aca="false">+[3]data1rev!K836</f>
        <v>10791.59</v>
      </c>
      <c r="N837" s="8" t="n">
        <f aca="false">+[3]data1rev!L836</f>
        <v>10791.59</v>
      </c>
      <c r="O837" s="8" t="n">
        <f aca="false">+[3]data1rev!M836</f>
        <v>10275.62</v>
      </c>
      <c r="P837" s="8" t="n">
        <f aca="false">+[3]data1rev!N836</f>
        <v>10129.416</v>
      </c>
      <c r="Q837" s="8" t="n">
        <f aca="false">+[3]data1rev!O836</f>
        <v>10101.74</v>
      </c>
      <c r="R837" s="8" t="n">
        <f aca="false">+[3]data1rev!P836</f>
        <v>0</v>
      </c>
      <c r="S837" s="8" t="n">
        <f aca="false">+[3]data1rev!Q836</f>
        <v>0</v>
      </c>
      <c r="T837" s="8" t="n">
        <f aca="false">+[3]data1rev!R836</f>
        <v>0</v>
      </c>
      <c r="U837" s="8" t="n">
        <f aca="false">+[3]data1rev!S836</f>
        <v>0</v>
      </c>
      <c r="V837" s="8" t="n">
        <f aca="false">+[3]data1rev!T836</f>
        <v>0</v>
      </c>
      <c r="W837" s="8" t="n">
        <f aca="false">+[3]data1rev!U836</f>
        <v>0</v>
      </c>
      <c r="X837" s="8" t="n">
        <f aca="false">+[3]data1rev!V836</f>
        <v>0</v>
      </c>
      <c r="Y837" s="8" t="n">
        <f aca="false">+[3]data1rev!W836</f>
        <v>0</v>
      </c>
      <c r="Z837" s="8" t="n">
        <f aca="false">+[3]data1rev!X836</f>
        <v>0</v>
      </c>
      <c r="AA837" s="8" t="n">
        <f aca="false">+[3]data1rev!Y836</f>
        <v>0</v>
      </c>
      <c r="AB837" s="9"/>
      <c r="AC837" s="9"/>
      <c r="AD837" s="9"/>
      <c r="AE837" s="9"/>
      <c r="AF837" s="9"/>
      <c r="AG837" s="9"/>
      <c r="AH837" s="9"/>
      <c r="AI837" s="9"/>
      <c r="AJ837" s="9"/>
      <c r="AK837" s="1"/>
      <c r="AL837" s="1" t="e">
        <f aca="false">SUMPRODUCT(B837:AJ837,PVCapPrice)</f>
        <v>#DIV/0!</v>
      </c>
      <c r="AM837" s="1"/>
      <c r="AN837" s="1"/>
      <c r="AO837" s="1"/>
      <c r="AP837" s="1"/>
      <c r="AQ837" s="1"/>
    </row>
    <row r="838" customFormat="false" ht="11.25" hidden="false" customHeight="false" outlineLevel="0" collapsed="false">
      <c r="A838" s="1" t="n">
        <v>836</v>
      </c>
      <c r="B838" s="16"/>
      <c r="C838" s="8" t="n">
        <f aca="false">+[3]data1rev!A837</f>
        <v>21687.04</v>
      </c>
      <c r="D838" s="8" t="n">
        <f aca="false">+[3]data1rev!B837</f>
        <v>15575.226</v>
      </c>
      <c r="E838" s="8" t="n">
        <f aca="false">+[3]data1rev!C837</f>
        <v>13222.39</v>
      </c>
      <c r="F838" s="8" t="n">
        <f aca="false">+[3]data1rev!D837</f>
        <v>13061.89</v>
      </c>
      <c r="G838" s="8" t="n">
        <f aca="false">+[3]data1rev!E837</f>
        <v>13061.89</v>
      </c>
      <c r="H838" s="8" t="n">
        <f aca="false">+[3]data1rev!F837</f>
        <v>10821.156</v>
      </c>
      <c r="I838" s="8" t="n">
        <f aca="false">+[3]data1rev!G837</f>
        <v>10791.59</v>
      </c>
      <c r="J838" s="8" t="n">
        <f aca="false">+[3]data1rev!H837</f>
        <v>10791.59</v>
      </c>
      <c r="K838" s="8" t="n">
        <f aca="false">+[3]data1rev!I837</f>
        <v>10791.59</v>
      </c>
      <c r="L838" s="8" t="n">
        <f aca="false">+[3]data1rev!J837</f>
        <v>10821.156</v>
      </c>
      <c r="M838" s="8" t="n">
        <f aca="false">+[3]data1rev!K837</f>
        <v>10791.59</v>
      </c>
      <c r="N838" s="8" t="n">
        <f aca="false">+[3]data1rev!L837</f>
        <v>10791.59</v>
      </c>
      <c r="O838" s="8" t="n">
        <f aca="false">+[3]data1rev!M837</f>
        <v>10275.62</v>
      </c>
      <c r="P838" s="8" t="n">
        <f aca="false">+[3]data1rev!N837</f>
        <v>10129.416</v>
      </c>
      <c r="Q838" s="8" t="n">
        <f aca="false">+[3]data1rev!O837</f>
        <v>10101.74</v>
      </c>
      <c r="R838" s="8" t="n">
        <f aca="false">+[3]data1rev!P837</f>
        <v>0</v>
      </c>
      <c r="S838" s="8" t="n">
        <f aca="false">+[3]data1rev!Q837</f>
        <v>0</v>
      </c>
      <c r="T838" s="8" t="n">
        <f aca="false">+[3]data1rev!R837</f>
        <v>0</v>
      </c>
      <c r="U838" s="8" t="n">
        <f aca="false">+[3]data1rev!S837</f>
        <v>0</v>
      </c>
      <c r="V838" s="8" t="n">
        <f aca="false">+[3]data1rev!T837</f>
        <v>0</v>
      </c>
      <c r="W838" s="8" t="n">
        <f aca="false">+[3]data1rev!U837</f>
        <v>0</v>
      </c>
      <c r="X838" s="8" t="n">
        <f aca="false">+[3]data1rev!V837</f>
        <v>0</v>
      </c>
      <c r="Y838" s="8" t="n">
        <f aca="false">+[3]data1rev!W837</f>
        <v>0</v>
      </c>
      <c r="Z838" s="8" t="n">
        <f aca="false">+[3]data1rev!X837</f>
        <v>0</v>
      </c>
      <c r="AA838" s="8" t="n">
        <f aca="false">+[3]data1rev!Y837</f>
        <v>0</v>
      </c>
      <c r="AB838" s="9"/>
      <c r="AC838" s="9"/>
      <c r="AD838" s="9"/>
      <c r="AE838" s="9"/>
      <c r="AF838" s="9"/>
      <c r="AG838" s="9"/>
      <c r="AH838" s="9"/>
      <c r="AI838" s="9"/>
      <c r="AJ838" s="9"/>
      <c r="AK838" s="1"/>
      <c r="AL838" s="1" t="e">
        <f aca="false">SUMPRODUCT(B838:AJ838,PVCapPrice)</f>
        <v>#DIV/0!</v>
      </c>
      <c r="AM838" s="1"/>
      <c r="AN838" s="1"/>
      <c r="AO838" s="1"/>
      <c r="AP838" s="1"/>
      <c r="AQ838" s="1"/>
    </row>
    <row r="839" customFormat="false" ht="11.25" hidden="false" customHeight="false" outlineLevel="0" collapsed="false">
      <c r="A839" s="1" t="n">
        <v>837</v>
      </c>
      <c r="B839" s="16"/>
      <c r="C839" s="8" t="n">
        <f aca="false">+[3]data1rev!A838</f>
        <v>21687.04</v>
      </c>
      <c r="D839" s="8" t="n">
        <f aca="false">+[3]data1rev!B838</f>
        <v>15575.226</v>
      </c>
      <c r="E839" s="8" t="n">
        <f aca="false">+[3]data1rev!C838</f>
        <v>13222.39</v>
      </c>
      <c r="F839" s="8" t="n">
        <f aca="false">+[3]data1rev!D838</f>
        <v>13061.89</v>
      </c>
      <c r="G839" s="8" t="n">
        <f aca="false">+[3]data1rev!E838</f>
        <v>13061.89</v>
      </c>
      <c r="H839" s="8" t="n">
        <f aca="false">+[3]data1rev!F838</f>
        <v>10821.156</v>
      </c>
      <c r="I839" s="8" t="n">
        <f aca="false">+[3]data1rev!G838</f>
        <v>10791.59</v>
      </c>
      <c r="J839" s="8" t="n">
        <f aca="false">+[3]data1rev!H838</f>
        <v>10791.59</v>
      </c>
      <c r="K839" s="8" t="n">
        <f aca="false">+[3]data1rev!I838</f>
        <v>10791.59</v>
      </c>
      <c r="L839" s="8" t="n">
        <f aca="false">+[3]data1rev!J838</f>
        <v>10821.156</v>
      </c>
      <c r="M839" s="8" t="n">
        <f aca="false">+[3]data1rev!K838</f>
        <v>10791.59</v>
      </c>
      <c r="N839" s="8" t="n">
        <f aca="false">+[3]data1rev!L838</f>
        <v>10791.59</v>
      </c>
      <c r="O839" s="8" t="n">
        <f aca="false">+[3]data1rev!M838</f>
        <v>10275.62</v>
      </c>
      <c r="P839" s="8" t="n">
        <f aca="false">+[3]data1rev!N838</f>
        <v>10129.416</v>
      </c>
      <c r="Q839" s="8" t="n">
        <f aca="false">+[3]data1rev!O838</f>
        <v>10101.74</v>
      </c>
      <c r="R839" s="8" t="n">
        <f aca="false">+[3]data1rev!P838</f>
        <v>0</v>
      </c>
      <c r="S839" s="8" t="n">
        <f aca="false">+[3]data1rev!Q838</f>
        <v>0</v>
      </c>
      <c r="T839" s="8" t="n">
        <f aca="false">+[3]data1rev!R838</f>
        <v>0</v>
      </c>
      <c r="U839" s="8" t="n">
        <f aca="false">+[3]data1rev!S838</f>
        <v>0</v>
      </c>
      <c r="V839" s="8" t="n">
        <f aca="false">+[3]data1rev!T838</f>
        <v>0</v>
      </c>
      <c r="W839" s="8" t="n">
        <f aca="false">+[3]data1rev!U838</f>
        <v>0</v>
      </c>
      <c r="X839" s="8" t="n">
        <f aca="false">+[3]data1rev!V838</f>
        <v>0</v>
      </c>
      <c r="Y839" s="8" t="n">
        <f aca="false">+[3]data1rev!W838</f>
        <v>0</v>
      </c>
      <c r="Z839" s="8" t="n">
        <f aca="false">+[3]data1rev!X838</f>
        <v>0</v>
      </c>
      <c r="AA839" s="8" t="n">
        <f aca="false">+[3]data1rev!Y838</f>
        <v>0</v>
      </c>
      <c r="AB839" s="9"/>
      <c r="AC839" s="9"/>
      <c r="AD839" s="9"/>
      <c r="AE839" s="9"/>
      <c r="AF839" s="9"/>
      <c r="AG839" s="9"/>
      <c r="AH839" s="9"/>
      <c r="AI839" s="9"/>
      <c r="AJ839" s="9"/>
      <c r="AK839" s="1"/>
      <c r="AL839" s="1" t="e">
        <f aca="false">SUMPRODUCT(B839:AJ839,PVCapPrice)</f>
        <v>#DIV/0!</v>
      </c>
      <c r="AM839" s="1"/>
      <c r="AN839" s="1"/>
      <c r="AO839" s="1"/>
      <c r="AP839" s="1"/>
      <c r="AQ839" s="1"/>
    </row>
    <row r="840" customFormat="false" ht="11.25" hidden="false" customHeight="false" outlineLevel="0" collapsed="false">
      <c r="A840" s="1" t="n">
        <v>838</v>
      </c>
      <c r="B840" s="16"/>
      <c r="C840" s="8" t="n">
        <f aca="false">+[3]data1rev!A839</f>
        <v>21687.04</v>
      </c>
      <c r="D840" s="8" t="n">
        <f aca="false">+[3]data1rev!B839</f>
        <v>15575.226</v>
      </c>
      <c r="E840" s="8" t="n">
        <f aca="false">+[3]data1rev!C839</f>
        <v>13222.39</v>
      </c>
      <c r="F840" s="8" t="n">
        <f aca="false">+[3]data1rev!D839</f>
        <v>13061.89</v>
      </c>
      <c r="G840" s="8" t="n">
        <f aca="false">+[3]data1rev!E839</f>
        <v>13061.89</v>
      </c>
      <c r="H840" s="8" t="n">
        <f aca="false">+[3]data1rev!F839</f>
        <v>10821.156</v>
      </c>
      <c r="I840" s="8" t="n">
        <f aca="false">+[3]data1rev!G839</f>
        <v>10791.59</v>
      </c>
      <c r="J840" s="8" t="n">
        <f aca="false">+[3]data1rev!H839</f>
        <v>10791.59</v>
      </c>
      <c r="K840" s="8" t="n">
        <f aca="false">+[3]data1rev!I839</f>
        <v>10791.59</v>
      </c>
      <c r="L840" s="8" t="n">
        <f aca="false">+[3]data1rev!J839</f>
        <v>10821.156</v>
      </c>
      <c r="M840" s="8" t="n">
        <f aca="false">+[3]data1rev!K839</f>
        <v>10791.59</v>
      </c>
      <c r="N840" s="8" t="n">
        <f aca="false">+[3]data1rev!L839</f>
        <v>10791.59</v>
      </c>
      <c r="O840" s="8" t="n">
        <f aca="false">+[3]data1rev!M839</f>
        <v>10275.62</v>
      </c>
      <c r="P840" s="8" t="n">
        <f aca="false">+[3]data1rev!N839</f>
        <v>10129.416</v>
      </c>
      <c r="Q840" s="8" t="n">
        <f aca="false">+[3]data1rev!O839</f>
        <v>10101.74</v>
      </c>
      <c r="R840" s="8" t="n">
        <f aca="false">+[3]data1rev!P839</f>
        <v>0</v>
      </c>
      <c r="S840" s="8" t="n">
        <f aca="false">+[3]data1rev!Q839</f>
        <v>0</v>
      </c>
      <c r="T840" s="8" t="n">
        <f aca="false">+[3]data1rev!R839</f>
        <v>0</v>
      </c>
      <c r="U840" s="8" t="n">
        <f aca="false">+[3]data1rev!S839</f>
        <v>0</v>
      </c>
      <c r="V840" s="8" t="n">
        <f aca="false">+[3]data1rev!T839</f>
        <v>0</v>
      </c>
      <c r="W840" s="8" t="n">
        <f aca="false">+[3]data1rev!U839</f>
        <v>0</v>
      </c>
      <c r="X840" s="8" t="n">
        <f aca="false">+[3]data1rev!V839</f>
        <v>0</v>
      </c>
      <c r="Y840" s="8" t="n">
        <f aca="false">+[3]data1rev!W839</f>
        <v>0</v>
      </c>
      <c r="Z840" s="8" t="n">
        <f aca="false">+[3]data1rev!X839</f>
        <v>0</v>
      </c>
      <c r="AA840" s="8" t="n">
        <f aca="false">+[3]data1rev!Y839</f>
        <v>0</v>
      </c>
      <c r="AB840" s="9"/>
      <c r="AC840" s="9"/>
      <c r="AD840" s="9"/>
      <c r="AE840" s="9"/>
      <c r="AF840" s="9"/>
      <c r="AG840" s="9"/>
      <c r="AH840" s="9"/>
      <c r="AI840" s="9"/>
      <c r="AJ840" s="9"/>
      <c r="AK840" s="1"/>
      <c r="AL840" s="1" t="e">
        <f aca="false">SUMPRODUCT(B840:AJ840,PVCapPrice)</f>
        <v>#DIV/0!</v>
      </c>
      <c r="AM840" s="1"/>
      <c r="AN840" s="1"/>
      <c r="AO840" s="1"/>
      <c r="AP840" s="1"/>
      <c r="AQ840" s="1"/>
    </row>
    <row r="841" customFormat="false" ht="11.25" hidden="false" customHeight="false" outlineLevel="0" collapsed="false">
      <c r="A841" s="1" t="n">
        <v>839</v>
      </c>
      <c r="B841" s="16"/>
      <c r="C841" s="8" t="n">
        <f aca="false">+[3]data1rev!A840</f>
        <v>21687.04</v>
      </c>
      <c r="D841" s="8" t="n">
        <f aca="false">+[3]data1rev!B840</f>
        <v>15575.226</v>
      </c>
      <c r="E841" s="8" t="n">
        <f aca="false">+[3]data1rev!C840</f>
        <v>13222.39</v>
      </c>
      <c r="F841" s="8" t="n">
        <f aca="false">+[3]data1rev!D840</f>
        <v>13061.89</v>
      </c>
      <c r="G841" s="8" t="n">
        <f aca="false">+[3]data1rev!E840</f>
        <v>13061.89</v>
      </c>
      <c r="H841" s="8" t="n">
        <f aca="false">+[3]data1rev!F840</f>
        <v>10821.156</v>
      </c>
      <c r="I841" s="8" t="n">
        <f aca="false">+[3]data1rev!G840</f>
        <v>10791.59</v>
      </c>
      <c r="J841" s="8" t="n">
        <f aca="false">+[3]data1rev!H840</f>
        <v>10791.59</v>
      </c>
      <c r="K841" s="8" t="n">
        <f aca="false">+[3]data1rev!I840</f>
        <v>10791.59</v>
      </c>
      <c r="L841" s="8" t="n">
        <f aca="false">+[3]data1rev!J840</f>
        <v>10821.156</v>
      </c>
      <c r="M841" s="8" t="n">
        <f aca="false">+[3]data1rev!K840</f>
        <v>10791.59</v>
      </c>
      <c r="N841" s="8" t="n">
        <f aca="false">+[3]data1rev!L840</f>
        <v>10791.59</v>
      </c>
      <c r="O841" s="8" t="n">
        <f aca="false">+[3]data1rev!M840</f>
        <v>10275.62</v>
      </c>
      <c r="P841" s="8" t="n">
        <f aca="false">+[3]data1rev!N840</f>
        <v>10129.416</v>
      </c>
      <c r="Q841" s="8" t="n">
        <f aca="false">+[3]data1rev!O840</f>
        <v>10101.74</v>
      </c>
      <c r="R841" s="8" t="n">
        <f aca="false">+[3]data1rev!P840</f>
        <v>0</v>
      </c>
      <c r="S841" s="8" t="n">
        <f aca="false">+[3]data1rev!Q840</f>
        <v>0</v>
      </c>
      <c r="T841" s="8" t="n">
        <f aca="false">+[3]data1rev!R840</f>
        <v>0</v>
      </c>
      <c r="U841" s="8" t="n">
        <f aca="false">+[3]data1rev!S840</f>
        <v>0</v>
      </c>
      <c r="V841" s="8" t="n">
        <f aca="false">+[3]data1rev!T840</f>
        <v>0</v>
      </c>
      <c r="W841" s="8" t="n">
        <f aca="false">+[3]data1rev!U840</f>
        <v>0</v>
      </c>
      <c r="X841" s="8" t="n">
        <f aca="false">+[3]data1rev!V840</f>
        <v>0</v>
      </c>
      <c r="Y841" s="8" t="n">
        <f aca="false">+[3]data1rev!W840</f>
        <v>0</v>
      </c>
      <c r="Z841" s="8" t="n">
        <f aca="false">+[3]data1rev!X840</f>
        <v>0</v>
      </c>
      <c r="AA841" s="8" t="n">
        <f aca="false">+[3]data1rev!Y840</f>
        <v>0</v>
      </c>
      <c r="AB841" s="9"/>
      <c r="AC841" s="9"/>
      <c r="AD841" s="9"/>
      <c r="AE841" s="9"/>
      <c r="AF841" s="9"/>
      <c r="AG841" s="9"/>
      <c r="AH841" s="9"/>
      <c r="AI841" s="9"/>
      <c r="AJ841" s="9"/>
      <c r="AK841" s="1"/>
      <c r="AL841" s="1" t="e">
        <f aca="false">SUMPRODUCT(B841:AJ841,PVCapPrice)</f>
        <v>#DIV/0!</v>
      </c>
      <c r="AM841" s="1"/>
      <c r="AN841" s="1"/>
      <c r="AO841" s="1"/>
      <c r="AP841" s="1"/>
      <c r="AQ841" s="1"/>
    </row>
    <row r="842" customFormat="false" ht="11.25" hidden="false" customHeight="false" outlineLevel="0" collapsed="false">
      <c r="A842" s="1" t="n">
        <v>840</v>
      </c>
      <c r="B842" s="16"/>
      <c r="C842" s="8" t="n">
        <f aca="false">+[3]data1rev!A841</f>
        <v>21687.04</v>
      </c>
      <c r="D842" s="8" t="n">
        <f aca="false">+[3]data1rev!B841</f>
        <v>15575.226</v>
      </c>
      <c r="E842" s="8" t="n">
        <f aca="false">+[3]data1rev!C841</f>
        <v>13222.39</v>
      </c>
      <c r="F842" s="8" t="n">
        <f aca="false">+[3]data1rev!D841</f>
        <v>13061.89</v>
      </c>
      <c r="G842" s="8" t="n">
        <f aca="false">+[3]data1rev!E841</f>
        <v>13061.89</v>
      </c>
      <c r="H842" s="8" t="n">
        <f aca="false">+[3]data1rev!F841</f>
        <v>10821.156</v>
      </c>
      <c r="I842" s="8" t="n">
        <f aca="false">+[3]data1rev!G841</f>
        <v>10791.59</v>
      </c>
      <c r="J842" s="8" t="n">
        <f aca="false">+[3]data1rev!H841</f>
        <v>10791.59</v>
      </c>
      <c r="K842" s="8" t="n">
        <f aca="false">+[3]data1rev!I841</f>
        <v>10791.59</v>
      </c>
      <c r="L842" s="8" t="n">
        <f aca="false">+[3]data1rev!J841</f>
        <v>10821.156</v>
      </c>
      <c r="M842" s="8" t="n">
        <f aca="false">+[3]data1rev!K841</f>
        <v>10791.59</v>
      </c>
      <c r="N842" s="8" t="n">
        <f aca="false">+[3]data1rev!L841</f>
        <v>10791.59</v>
      </c>
      <c r="O842" s="8" t="n">
        <f aca="false">+[3]data1rev!M841</f>
        <v>10275.62</v>
      </c>
      <c r="P842" s="8" t="n">
        <f aca="false">+[3]data1rev!N841</f>
        <v>10129.416</v>
      </c>
      <c r="Q842" s="8" t="n">
        <f aca="false">+[3]data1rev!O841</f>
        <v>10101.74</v>
      </c>
      <c r="R842" s="8" t="n">
        <f aca="false">+[3]data1rev!P841</f>
        <v>0</v>
      </c>
      <c r="S842" s="8" t="n">
        <f aca="false">+[3]data1rev!Q841</f>
        <v>0</v>
      </c>
      <c r="T842" s="8" t="n">
        <f aca="false">+[3]data1rev!R841</f>
        <v>0</v>
      </c>
      <c r="U842" s="8" t="n">
        <f aca="false">+[3]data1rev!S841</f>
        <v>0</v>
      </c>
      <c r="V842" s="8" t="n">
        <f aca="false">+[3]data1rev!T841</f>
        <v>0</v>
      </c>
      <c r="W842" s="8" t="n">
        <f aca="false">+[3]data1rev!U841</f>
        <v>0</v>
      </c>
      <c r="X842" s="8" t="n">
        <f aca="false">+[3]data1rev!V841</f>
        <v>0</v>
      </c>
      <c r="Y842" s="8" t="n">
        <f aca="false">+[3]data1rev!W841</f>
        <v>0</v>
      </c>
      <c r="Z842" s="8" t="n">
        <f aca="false">+[3]data1rev!X841</f>
        <v>0</v>
      </c>
      <c r="AA842" s="8" t="n">
        <f aca="false">+[3]data1rev!Y841</f>
        <v>0</v>
      </c>
      <c r="AB842" s="9"/>
      <c r="AC842" s="9"/>
      <c r="AD842" s="9"/>
      <c r="AE842" s="9"/>
      <c r="AF842" s="9"/>
      <c r="AG842" s="9"/>
      <c r="AH842" s="9"/>
      <c r="AI842" s="9"/>
      <c r="AJ842" s="9"/>
      <c r="AK842" s="1"/>
      <c r="AL842" s="1" t="e">
        <f aca="false">SUMPRODUCT(B842:AJ842,PVCapPrice)</f>
        <v>#DIV/0!</v>
      </c>
      <c r="AM842" s="1"/>
      <c r="AN842" s="1"/>
      <c r="AO842" s="1"/>
      <c r="AP842" s="1"/>
      <c r="AQ842" s="1"/>
    </row>
    <row r="843" customFormat="false" ht="11.25" hidden="false" customHeight="false" outlineLevel="0" collapsed="false">
      <c r="A843" s="1" t="n">
        <v>841</v>
      </c>
      <c r="B843" s="16"/>
      <c r="C843" s="8" t="n">
        <f aca="false">+[3]data1rev!A842</f>
        <v>21687.04</v>
      </c>
      <c r="D843" s="8" t="n">
        <f aca="false">+[3]data1rev!B842</f>
        <v>15575.226</v>
      </c>
      <c r="E843" s="8" t="n">
        <f aca="false">+[3]data1rev!C842</f>
        <v>13222.39</v>
      </c>
      <c r="F843" s="8" t="n">
        <f aca="false">+[3]data1rev!D842</f>
        <v>13061.89</v>
      </c>
      <c r="G843" s="8" t="n">
        <f aca="false">+[3]data1rev!E842</f>
        <v>13061.89</v>
      </c>
      <c r="H843" s="8" t="n">
        <f aca="false">+[3]data1rev!F842</f>
        <v>10821.156</v>
      </c>
      <c r="I843" s="8" t="n">
        <f aca="false">+[3]data1rev!G842</f>
        <v>10791.59</v>
      </c>
      <c r="J843" s="8" t="n">
        <f aca="false">+[3]data1rev!H842</f>
        <v>10791.59</v>
      </c>
      <c r="K843" s="8" t="n">
        <f aca="false">+[3]data1rev!I842</f>
        <v>10791.59</v>
      </c>
      <c r="L843" s="8" t="n">
        <f aca="false">+[3]data1rev!J842</f>
        <v>10821.156</v>
      </c>
      <c r="M843" s="8" t="n">
        <f aca="false">+[3]data1rev!K842</f>
        <v>10791.59</v>
      </c>
      <c r="N843" s="8" t="n">
        <f aca="false">+[3]data1rev!L842</f>
        <v>10791.59</v>
      </c>
      <c r="O843" s="8" t="n">
        <f aca="false">+[3]data1rev!M842</f>
        <v>10275.62</v>
      </c>
      <c r="P843" s="8" t="n">
        <f aca="false">+[3]data1rev!N842</f>
        <v>10129.416</v>
      </c>
      <c r="Q843" s="8" t="n">
        <f aca="false">+[3]data1rev!O842</f>
        <v>10101.74</v>
      </c>
      <c r="R843" s="8" t="n">
        <f aca="false">+[3]data1rev!P842</f>
        <v>0</v>
      </c>
      <c r="S843" s="8" t="n">
        <f aca="false">+[3]data1rev!Q842</f>
        <v>0</v>
      </c>
      <c r="T843" s="8" t="n">
        <f aca="false">+[3]data1rev!R842</f>
        <v>0</v>
      </c>
      <c r="U843" s="8" t="n">
        <f aca="false">+[3]data1rev!S842</f>
        <v>0</v>
      </c>
      <c r="V843" s="8" t="n">
        <f aca="false">+[3]data1rev!T842</f>
        <v>0</v>
      </c>
      <c r="W843" s="8" t="n">
        <f aca="false">+[3]data1rev!U842</f>
        <v>0</v>
      </c>
      <c r="X843" s="8" t="n">
        <f aca="false">+[3]data1rev!V842</f>
        <v>0</v>
      </c>
      <c r="Y843" s="8" t="n">
        <f aca="false">+[3]data1rev!W842</f>
        <v>0</v>
      </c>
      <c r="Z843" s="8" t="n">
        <f aca="false">+[3]data1rev!X842</f>
        <v>0</v>
      </c>
      <c r="AA843" s="8" t="n">
        <f aca="false">+[3]data1rev!Y842</f>
        <v>0</v>
      </c>
      <c r="AB843" s="9"/>
      <c r="AC843" s="9"/>
      <c r="AD843" s="9"/>
      <c r="AE843" s="9"/>
      <c r="AF843" s="9"/>
      <c r="AG843" s="9"/>
      <c r="AH843" s="9"/>
      <c r="AI843" s="9"/>
      <c r="AJ843" s="9"/>
      <c r="AK843" s="1"/>
      <c r="AL843" s="1" t="e">
        <f aca="false">SUMPRODUCT(B843:AJ843,PVCapPrice)</f>
        <v>#DIV/0!</v>
      </c>
      <c r="AM843" s="1"/>
      <c r="AN843" s="1"/>
      <c r="AO843" s="1"/>
      <c r="AP843" s="1"/>
      <c r="AQ843" s="1"/>
    </row>
    <row r="844" customFormat="false" ht="11.25" hidden="false" customHeight="false" outlineLevel="0" collapsed="false">
      <c r="A844" s="1" t="n">
        <v>842</v>
      </c>
      <c r="B844" s="16"/>
      <c r="C844" s="8" t="n">
        <f aca="false">+[3]data1rev!A843</f>
        <v>21687.04</v>
      </c>
      <c r="D844" s="8" t="n">
        <f aca="false">+[3]data1rev!B843</f>
        <v>15575.226</v>
      </c>
      <c r="E844" s="8" t="n">
        <f aca="false">+[3]data1rev!C843</f>
        <v>13222.39</v>
      </c>
      <c r="F844" s="8" t="n">
        <f aca="false">+[3]data1rev!D843</f>
        <v>13061.89</v>
      </c>
      <c r="G844" s="8" t="n">
        <f aca="false">+[3]data1rev!E843</f>
        <v>13061.89</v>
      </c>
      <c r="H844" s="8" t="n">
        <f aca="false">+[3]data1rev!F843</f>
        <v>10821.156</v>
      </c>
      <c r="I844" s="8" t="n">
        <f aca="false">+[3]data1rev!G843</f>
        <v>10791.59</v>
      </c>
      <c r="J844" s="8" t="n">
        <f aca="false">+[3]data1rev!H843</f>
        <v>10791.59</v>
      </c>
      <c r="K844" s="8" t="n">
        <f aca="false">+[3]data1rev!I843</f>
        <v>10791.59</v>
      </c>
      <c r="L844" s="8" t="n">
        <f aca="false">+[3]data1rev!J843</f>
        <v>10821.156</v>
      </c>
      <c r="M844" s="8" t="n">
        <f aca="false">+[3]data1rev!K843</f>
        <v>10791.59</v>
      </c>
      <c r="N844" s="8" t="n">
        <f aca="false">+[3]data1rev!L843</f>
        <v>10791.59</v>
      </c>
      <c r="O844" s="8" t="n">
        <f aca="false">+[3]data1rev!M843</f>
        <v>10275.62</v>
      </c>
      <c r="P844" s="8" t="n">
        <f aca="false">+[3]data1rev!N843</f>
        <v>10129.416</v>
      </c>
      <c r="Q844" s="8" t="n">
        <f aca="false">+[3]data1rev!O843</f>
        <v>10101.74</v>
      </c>
      <c r="R844" s="8" t="n">
        <f aca="false">+[3]data1rev!P843</f>
        <v>0</v>
      </c>
      <c r="S844" s="8" t="n">
        <f aca="false">+[3]data1rev!Q843</f>
        <v>0</v>
      </c>
      <c r="T844" s="8" t="n">
        <f aca="false">+[3]data1rev!R843</f>
        <v>0</v>
      </c>
      <c r="U844" s="8" t="n">
        <f aca="false">+[3]data1rev!S843</f>
        <v>0</v>
      </c>
      <c r="V844" s="8" t="n">
        <f aca="false">+[3]data1rev!T843</f>
        <v>0</v>
      </c>
      <c r="W844" s="8" t="n">
        <f aca="false">+[3]data1rev!U843</f>
        <v>0</v>
      </c>
      <c r="X844" s="8" t="n">
        <f aca="false">+[3]data1rev!V843</f>
        <v>0</v>
      </c>
      <c r="Y844" s="8" t="n">
        <f aca="false">+[3]data1rev!W843</f>
        <v>0</v>
      </c>
      <c r="Z844" s="8" t="n">
        <f aca="false">+[3]data1rev!X843</f>
        <v>0</v>
      </c>
      <c r="AA844" s="8" t="n">
        <f aca="false">+[3]data1rev!Y843</f>
        <v>0</v>
      </c>
      <c r="AB844" s="9"/>
      <c r="AC844" s="9"/>
      <c r="AD844" s="9"/>
      <c r="AE844" s="9"/>
      <c r="AF844" s="9"/>
      <c r="AG844" s="9"/>
      <c r="AH844" s="9"/>
      <c r="AI844" s="9"/>
      <c r="AJ844" s="9"/>
      <c r="AK844" s="1"/>
      <c r="AL844" s="1" t="e">
        <f aca="false">SUMPRODUCT(B844:AJ844,PVCapPrice)</f>
        <v>#DIV/0!</v>
      </c>
      <c r="AM844" s="1"/>
      <c r="AN844" s="1"/>
      <c r="AO844" s="1"/>
      <c r="AP844" s="1"/>
      <c r="AQ844" s="1"/>
    </row>
    <row r="845" customFormat="false" ht="11.25" hidden="false" customHeight="false" outlineLevel="0" collapsed="false">
      <c r="A845" s="1" t="n">
        <v>843</v>
      </c>
      <c r="B845" s="16"/>
      <c r="C845" s="8" t="n">
        <f aca="false">+[3]data1rev!A844</f>
        <v>21687.04</v>
      </c>
      <c r="D845" s="8" t="n">
        <f aca="false">+[3]data1rev!B844</f>
        <v>15575.226</v>
      </c>
      <c r="E845" s="8" t="n">
        <f aca="false">+[3]data1rev!C844</f>
        <v>13222.39</v>
      </c>
      <c r="F845" s="8" t="n">
        <f aca="false">+[3]data1rev!D844</f>
        <v>13061.89</v>
      </c>
      <c r="G845" s="8" t="n">
        <f aca="false">+[3]data1rev!E844</f>
        <v>13061.89</v>
      </c>
      <c r="H845" s="8" t="n">
        <f aca="false">+[3]data1rev!F844</f>
        <v>10821.156</v>
      </c>
      <c r="I845" s="8" t="n">
        <f aca="false">+[3]data1rev!G844</f>
        <v>10791.59</v>
      </c>
      <c r="J845" s="8" t="n">
        <f aca="false">+[3]data1rev!H844</f>
        <v>10791.59</v>
      </c>
      <c r="K845" s="8" t="n">
        <f aca="false">+[3]data1rev!I844</f>
        <v>10791.59</v>
      </c>
      <c r="L845" s="8" t="n">
        <f aca="false">+[3]data1rev!J844</f>
        <v>10821.156</v>
      </c>
      <c r="M845" s="8" t="n">
        <f aca="false">+[3]data1rev!K844</f>
        <v>10791.59</v>
      </c>
      <c r="N845" s="8" t="n">
        <f aca="false">+[3]data1rev!L844</f>
        <v>10791.59</v>
      </c>
      <c r="O845" s="8" t="n">
        <f aca="false">+[3]data1rev!M844</f>
        <v>10275.62</v>
      </c>
      <c r="P845" s="8" t="n">
        <f aca="false">+[3]data1rev!N844</f>
        <v>10129.416</v>
      </c>
      <c r="Q845" s="8" t="n">
        <f aca="false">+[3]data1rev!O844</f>
        <v>10101.74</v>
      </c>
      <c r="R845" s="8" t="n">
        <f aca="false">+[3]data1rev!P844</f>
        <v>0</v>
      </c>
      <c r="S845" s="8" t="n">
        <f aca="false">+[3]data1rev!Q844</f>
        <v>0</v>
      </c>
      <c r="T845" s="8" t="n">
        <f aca="false">+[3]data1rev!R844</f>
        <v>0</v>
      </c>
      <c r="U845" s="8" t="n">
        <f aca="false">+[3]data1rev!S844</f>
        <v>0</v>
      </c>
      <c r="V845" s="8" t="n">
        <f aca="false">+[3]data1rev!T844</f>
        <v>0</v>
      </c>
      <c r="W845" s="8" t="n">
        <f aca="false">+[3]data1rev!U844</f>
        <v>0</v>
      </c>
      <c r="X845" s="8" t="n">
        <f aca="false">+[3]data1rev!V844</f>
        <v>0</v>
      </c>
      <c r="Y845" s="8" t="n">
        <f aca="false">+[3]data1rev!W844</f>
        <v>0</v>
      </c>
      <c r="Z845" s="8" t="n">
        <f aca="false">+[3]data1rev!X844</f>
        <v>0</v>
      </c>
      <c r="AA845" s="8" t="n">
        <f aca="false">+[3]data1rev!Y844</f>
        <v>0</v>
      </c>
      <c r="AB845" s="9"/>
      <c r="AC845" s="9"/>
      <c r="AD845" s="9"/>
      <c r="AE845" s="9"/>
      <c r="AF845" s="9"/>
      <c r="AG845" s="9"/>
      <c r="AH845" s="9"/>
      <c r="AI845" s="9"/>
      <c r="AJ845" s="9"/>
      <c r="AK845" s="1"/>
      <c r="AL845" s="1" t="e">
        <f aca="false">SUMPRODUCT(B845:AJ845,PVCapPrice)</f>
        <v>#DIV/0!</v>
      </c>
      <c r="AM845" s="1"/>
      <c r="AN845" s="1"/>
      <c r="AO845" s="1"/>
      <c r="AP845" s="1"/>
      <c r="AQ845" s="1"/>
    </row>
    <row r="846" customFormat="false" ht="11.25" hidden="false" customHeight="false" outlineLevel="0" collapsed="false">
      <c r="A846" s="1" t="n">
        <v>844</v>
      </c>
      <c r="B846" s="16"/>
      <c r="C846" s="8" t="n">
        <f aca="false">+[3]data1rev!A845</f>
        <v>21687.04</v>
      </c>
      <c r="D846" s="8" t="n">
        <f aca="false">+[3]data1rev!B845</f>
        <v>15575.226</v>
      </c>
      <c r="E846" s="8" t="n">
        <f aca="false">+[3]data1rev!C845</f>
        <v>13222.39</v>
      </c>
      <c r="F846" s="8" t="n">
        <f aca="false">+[3]data1rev!D845</f>
        <v>13061.89</v>
      </c>
      <c r="G846" s="8" t="n">
        <f aca="false">+[3]data1rev!E845</f>
        <v>13061.89</v>
      </c>
      <c r="H846" s="8" t="n">
        <f aca="false">+[3]data1rev!F845</f>
        <v>10821.156</v>
      </c>
      <c r="I846" s="8" t="n">
        <f aca="false">+[3]data1rev!G845</f>
        <v>10791.59</v>
      </c>
      <c r="J846" s="8" t="n">
        <f aca="false">+[3]data1rev!H845</f>
        <v>10791.59</v>
      </c>
      <c r="K846" s="8" t="n">
        <f aca="false">+[3]data1rev!I845</f>
        <v>10791.59</v>
      </c>
      <c r="L846" s="8" t="n">
        <f aca="false">+[3]data1rev!J845</f>
        <v>10821.156</v>
      </c>
      <c r="M846" s="8" t="n">
        <f aca="false">+[3]data1rev!K845</f>
        <v>10791.59</v>
      </c>
      <c r="N846" s="8" t="n">
        <f aca="false">+[3]data1rev!L845</f>
        <v>10791.59</v>
      </c>
      <c r="O846" s="8" t="n">
        <f aca="false">+[3]data1rev!M845</f>
        <v>10275.62</v>
      </c>
      <c r="P846" s="8" t="n">
        <f aca="false">+[3]data1rev!N845</f>
        <v>10129.416</v>
      </c>
      <c r="Q846" s="8" t="n">
        <f aca="false">+[3]data1rev!O845</f>
        <v>10101.74</v>
      </c>
      <c r="R846" s="8" t="n">
        <f aca="false">+[3]data1rev!P845</f>
        <v>0</v>
      </c>
      <c r="S846" s="8" t="n">
        <f aca="false">+[3]data1rev!Q845</f>
        <v>0</v>
      </c>
      <c r="T846" s="8" t="n">
        <f aca="false">+[3]data1rev!R845</f>
        <v>0</v>
      </c>
      <c r="U846" s="8" t="n">
        <f aca="false">+[3]data1rev!S845</f>
        <v>0</v>
      </c>
      <c r="V846" s="8" t="n">
        <f aca="false">+[3]data1rev!T845</f>
        <v>0</v>
      </c>
      <c r="W846" s="8" t="n">
        <f aca="false">+[3]data1rev!U845</f>
        <v>0</v>
      </c>
      <c r="X846" s="8" t="n">
        <f aca="false">+[3]data1rev!V845</f>
        <v>0</v>
      </c>
      <c r="Y846" s="8" t="n">
        <f aca="false">+[3]data1rev!W845</f>
        <v>0</v>
      </c>
      <c r="Z846" s="8" t="n">
        <f aca="false">+[3]data1rev!X845</f>
        <v>0</v>
      </c>
      <c r="AA846" s="8" t="n">
        <f aca="false">+[3]data1rev!Y845</f>
        <v>0</v>
      </c>
      <c r="AB846" s="9"/>
      <c r="AC846" s="9"/>
      <c r="AD846" s="9"/>
      <c r="AE846" s="9"/>
      <c r="AF846" s="9"/>
      <c r="AG846" s="9"/>
      <c r="AH846" s="9"/>
      <c r="AI846" s="9"/>
      <c r="AJ846" s="9"/>
      <c r="AK846" s="1"/>
      <c r="AL846" s="1" t="e">
        <f aca="false">SUMPRODUCT(B846:AJ846,PVCapPrice)</f>
        <v>#DIV/0!</v>
      </c>
      <c r="AM846" s="1"/>
      <c r="AN846" s="1"/>
      <c r="AO846" s="1"/>
      <c r="AP846" s="1"/>
      <c r="AQ846" s="1"/>
    </row>
    <row r="847" customFormat="false" ht="11.25" hidden="false" customHeight="false" outlineLevel="0" collapsed="false">
      <c r="A847" s="1" t="n">
        <v>845</v>
      </c>
      <c r="B847" s="16"/>
      <c r="C847" s="8" t="n">
        <f aca="false">+[3]data1rev!A846</f>
        <v>21687.04</v>
      </c>
      <c r="D847" s="8" t="n">
        <f aca="false">+[3]data1rev!B846</f>
        <v>15575.226</v>
      </c>
      <c r="E847" s="8" t="n">
        <f aca="false">+[3]data1rev!C846</f>
        <v>13222.39</v>
      </c>
      <c r="F847" s="8" t="n">
        <f aca="false">+[3]data1rev!D846</f>
        <v>13061.89</v>
      </c>
      <c r="G847" s="8" t="n">
        <f aca="false">+[3]data1rev!E846</f>
        <v>13061.89</v>
      </c>
      <c r="H847" s="8" t="n">
        <f aca="false">+[3]data1rev!F846</f>
        <v>10821.156</v>
      </c>
      <c r="I847" s="8" t="n">
        <f aca="false">+[3]data1rev!G846</f>
        <v>10791.59</v>
      </c>
      <c r="J847" s="8" t="n">
        <f aca="false">+[3]data1rev!H846</f>
        <v>10791.59</v>
      </c>
      <c r="K847" s="8" t="n">
        <f aca="false">+[3]data1rev!I846</f>
        <v>10791.59</v>
      </c>
      <c r="L847" s="8" t="n">
        <f aca="false">+[3]data1rev!J846</f>
        <v>10821.156</v>
      </c>
      <c r="M847" s="8" t="n">
        <f aca="false">+[3]data1rev!K846</f>
        <v>10791.59</v>
      </c>
      <c r="N847" s="8" t="n">
        <f aca="false">+[3]data1rev!L846</f>
        <v>10791.59</v>
      </c>
      <c r="O847" s="8" t="n">
        <f aca="false">+[3]data1rev!M846</f>
        <v>10275.62</v>
      </c>
      <c r="P847" s="8" t="n">
        <f aca="false">+[3]data1rev!N846</f>
        <v>10129.416</v>
      </c>
      <c r="Q847" s="8" t="n">
        <f aca="false">+[3]data1rev!O846</f>
        <v>10101.74</v>
      </c>
      <c r="R847" s="8" t="n">
        <f aca="false">+[3]data1rev!P846</f>
        <v>0</v>
      </c>
      <c r="S847" s="8" t="n">
        <f aca="false">+[3]data1rev!Q846</f>
        <v>0</v>
      </c>
      <c r="T847" s="8" t="n">
        <f aca="false">+[3]data1rev!R846</f>
        <v>0</v>
      </c>
      <c r="U847" s="8" t="n">
        <f aca="false">+[3]data1rev!S846</f>
        <v>0</v>
      </c>
      <c r="V847" s="8" t="n">
        <f aca="false">+[3]data1rev!T846</f>
        <v>0</v>
      </c>
      <c r="W847" s="8" t="n">
        <f aca="false">+[3]data1rev!U846</f>
        <v>0</v>
      </c>
      <c r="X847" s="8" t="n">
        <f aca="false">+[3]data1rev!V846</f>
        <v>0</v>
      </c>
      <c r="Y847" s="8" t="n">
        <f aca="false">+[3]data1rev!W846</f>
        <v>0</v>
      </c>
      <c r="Z847" s="8" t="n">
        <f aca="false">+[3]data1rev!X846</f>
        <v>0</v>
      </c>
      <c r="AA847" s="8" t="n">
        <f aca="false">+[3]data1rev!Y846</f>
        <v>0</v>
      </c>
      <c r="AB847" s="9"/>
      <c r="AC847" s="9"/>
      <c r="AD847" s="9"/>
      <c r="AE847" s="9"/>
      <c r="AF847" s="9"/>
      <c r="AG847" s="9"/>
      <c r="AH847" s="9"/>
      <c r="AI847" s="9"/>
      <c r="AJ847" s="9"/>
      <c r="AK847" s="1"/>
      <c r="AL847" s="1" t="e">
        <f aca="false">SUMPRODUCT(B847:AJ847,PVCapPrice)</f>
        <v>#DIV/0!</v>
      </c>
      <c r="AM847" s="1"/>
      <c r="AN847" s="1"/>
      <c r="AO847" s="1"/>
      <c r="AP847" s="1"/>
      <c r="AQ847" s="1"/>
    </row>
    <row r="848" customFormat="false" ht="11.25" hidden="false" customHeight="false" outlineLevel="0" collapsed="false">
      <c r="A848" s="1" t="n">
        <v>846</v>
      </c>
      <c r="B848" s="16"/>
      <c r="C848" s="8" t="n">
        <f aca="false">+[3]data1rev!A847</f>
        <v>21687.04</v>
      </c>
      <c r="D848" s="8" t="n">
        <f aca="false">+[3]data1rev!B847</f>
        <v>15575.226</v>
      </c>
      <c r="E848" s="8" t="n">
        <f aca="false">+[3]data1rev!C847</f>
        <v>13222.39</v>
      </c>
      <c r="F848" s="8" t="n">
        <f aca="false">+[3]data1rev!D847</f>
        <v>13061.89</v>
      </c>
      <c r="G848" s="8" t="n">
        <f aca="false">+[3]data1rev!E847</f>
        <v>13061.89</v>
      </c>
      <c r="H848" s="8" t="n">
        <f aca="false">+[3]data1rev!F847</f>
        <v>10821.156</v>
      </c>
      <c r="I848" s="8" t="n">
        <f aca="false">+[3]data1rev!G847</f>
        <v>10791.59</v>
      </c>
      <c r="J848" s="8" t="n">
        <f aca="false">+[3]data1rev!H847</f>
        <v>10791.59</v>
      </c>
      <c r="K848" s="8" t="n">
        <f aca="false">+[3]data1rev!I847</f>
        <v>10791.59</v>
      </c>
      <c r="L848" s="8" t="n">
        <f aca="false">+[3]data1rev!J847</f>
        <v>10821.156</v>
      </c>
      <c r="M848" s="8" t="n">
        <f aca="false">+[3]data1rev!K847</f>
        <v>10791.59</v>
      </c>
      <c r="N848" s="8" t="n">
        <f aca="false">+[3]data1rev!L847</f>
        <v>10791.59</v>
      </c>
      <c r="O848" s="8" t="n">
        <f aca="false">+[3]data1rev!M847</f>
        <v>10275.62</v>
      </c>
      <c r="P848" s="8" t="n">
        <f aca="false">+[3]data1rev!N847</f>
        <v>10129.416</v>
      </c>
      <c r="Q848" s="8" t="n">
        <f aca="false">+[3]data1rev!O847</f>
        <v>10101.74</v>
      </c>
      <c r="R848" s="8" t="n">
        <f aca="false">+[3]data1rev!P847</f>
        <v>0</v>
      </c>
      <c r="S848" s="8" t="n">
        <f aca="false">+[3]data1rev!Q847</f>
        <v>0</v>
      </c>
      <c r="T848" s="8" t="n">
        <f aca="false">+[3]data1rev!R847</f>
        <v>0</v>
      </c>
      <c r="U848" s="8" t="n">
        <f aca="false">+[3]data1rev!S847</f>
        <v>0</v>
      </c>
      <c r="V848" s="8" t="n">
        <f aca="false">+[3]data1rev!T847</f>
        <v>0</v>
      </c>
      <c r="W848" s="8" t="n">
        <f aca="false">+[3]data1rev!U847</f>
        <v>0</v>
      </c>
      <c r="X848" s="8" t="n">
        <f aca="false">+[3]data1rev!V847</f>
        <v>0</v>
      </c>
      <c r="Y848" s="8" t="n">
        <f aca="false">+[3]data1rev!W847</f>
        <v>0</v>
      </c>
      <c r="Z848" s="8" t="n">
        <f aca="false">+[3]data1rev!X847</f>
        <v>0</v>
      </c>
      <c r="AA848" s="8" t="n">
        <f aca="false">+[3]data1rev!Y847</f>
        <v>0</v>
      </c>
      <c r="AB848" s="9"/>
      <c r="AC848" s="9"/>
      <c r="AD848" s="9"/>
      <c r="AE848" s="9"/>
      <c r="AF848" s="9"/>
      <c r="AG848" s="9"/>
      <c r="AH848" s="9"/>
      <c r="AI848" s="9"/>
      <c r="AJ848" s="9"/>
      <c r="AK848" s="1"/>
      <c r="AL848" s="1" t="e">
        <f aca="false">SUMPRODUCT(B848:AJ848,PVCapPrice)</f>
        <v>#DIV/0!</v>
      </c>
      <c r="AM848" s="1"/>
      <c r="AN848" s="1"/>
      <c r="AO848" s="1"/>
      <c r="AP848" s="1"/>
      <c r="AQ848" s="1"/>
    </row>
    <row r="849" customFormat="false" ht="11.25" hidden="false" customHeight="false" outlineLevel="0" collapsed="false">
      <c r="A849" s="1" t="n">
        <v>847</v>
      </c>
      <c r="B849" s="16"/>
      <c r="C849" s="8" t="n">
        <f aca="false">+[3]data1rev!A848</f>
        <v>21687.04</v>
      </c>
      <c r="D849" s="8" t="n">
        <f aca="false">+[3]data1rev!B848</f>
        <v>15575.226</v>
      </c>
      <c r="E849" s="8" t="n">
        <f aca="false">+[3]data1rev!C848</f>
        <v>13222.39</v>
      </c>
      <c r="F849" s="8" t="n">
        <f aca="false">+[3]data1rev!D848</f>
        <v>13061.89</v>
      </c>
      <c r="G849" s="8" t="n">
        <f aca="false">+[3]data1rev!E848</f>
        <v>13061.89</v>
      </c>
      <c r="H849" s="8" t="n">
        <f aca="false">+[3]data1rev!F848</f>
        <v>10821.156</v>
      </c>
      <c r="I849" s="8" t="n">
        <f aca="false">+[3]data1rev!G848</f>
        <v>10791.59</v>
      </c>
      <c r="J849" s="8" t="n">
        <f aca="false">+[3]data1rev!H848</f>
        <v>10791.59</v>
      </c>
      <c r="K849" s="8" t="n">
        <f aca="false">+[3]data1rev!I848</f>
        <v>10791.59</v>
      </c>
      <c r="L849" s="8" t="n">
        <f aca="false">+[3]data1rev!J848</f>
        <v>10821.156</v>
      </c>
      <c r="M849" s="8" t="n">
        <f aca="false">+[3]data1rev!K848</f>
        <v>10791.59</v>
      </c>
      <c r="N849" s="8" t="n">
        <f aca="false">+[3]data1rev!L848</f>
        <v>10791.59</v>
      </c>
      <c r="O849" s="8" t="n">
        <f aca="false">+[3]data1rev!M848</f>
        <v>10275.62</v>
      </c>
      <c r="P849" s="8" t="n">
        <f aca="false">+[3]data1rev!N848</f>
        <v>10129.416</v>
      </c>
      <c r="Q849" s="8" t="n">
        <f aca="false">+[3]data1rev!O848</f>
        <v>10101.74</v>
      </c>
      <c r="R849" s="8" t="n">
        <f aca="false">+[3]data1rev!P848</f>
        <v>0</v>
      </c>
      <c r="S849" s="8" t="n">
        <f aca="false">+[3]data1rev!Q848</f>
        <v>0</v>
      </c>
      <c r="T849" s="8" t="n">
        <f aca="false">+[3]data1rev!R848</f>
        <v>0</v>
      </c>
      <c r="U849" s="8" t="n">
        <f aca="false">+[3]data1rev!S848</f>
        <v>0</v>
      </c>
      <c r="V849" s="8" t="n">
        <f aca="false">+[3]data1rev!T848</f>
        <v>0</v>
      </c>
      <c r="W849" s="8" t="n">
        <f aca="false">+[3]data1rev!U848</f>
        <v>0</v>
      </c>
      <c r="X849" s="8" t="n">
        <f aca="false">+[3]data1rev!V848</f>
        <v>0</v>
      </c>
      <c r="Y849" s="8" t="n">
        <f aca="false">+[3]data1rev!W848</f>
        <v>0</v>
      </c>
      <c r="Z849" s="8" t="n">
        <f aca="false">+[3]data1rev!X848</f>
        <v>0</v>
      </c>
      <c r="AA849" s="8" t="n">
        <f aca="false">+[3]data1rev!Y848</f>
        <v>0</v>
      </c>
      <c r="AB849" s="9"/>
      <c r="AC849" s="9"/>
      <c r="AD849" s="9"/>
      <c r="AE849" s="9"/>
      <c r="AF849" s="9"/>
      <c r="AG849" s="9"/>
      <c r="AH849" s="9"/>
      <c r="AI849" s="9"/>
      <c r="AJ849" s="9"/>
      <c r="AK849" s="1"/>
      <c r="AL849" s="1" t="e">
        <f aca="false">SUMPRODUCT(B849:AJ849,PVCapPrice)</f>
        <v>#DIV/0!</v>
      </c>
      <c r="AM849" s="1"/>
      <c r="AN849" s="1"/>
      <c r="AO849" s="1"/>
      <c r="AP849" s="1"/>
      <c r="AQ849" s="1"/>
    </row>
    <row r="850" customFormat="false" ht="11.25" hidden="false" customHeight="false" outlineLevel="0" collapsed="false">
      <c r="A850" s="1" t="n">
        <v>848</v>
      </c>
      <c r="B850" s="16"/>
      <c r="C850" s="8" t="n">
        <f aca="false">+[3]data1rev!A849</f>
        <v>21687.04</v>
      </c>
      <c r="D850" s="8" t="n">
        <f aca="false">+[3]data1rev!B849</f>
        <v>15575.226</v>
      </c>
      <c r="E850" s="8" t="n">
        <f aca="false">+[3]data1rev!C849</f>
        <v>13222.39</v>
      </c>
      <c r="F850" s="8" t="n">
        <f aca="false">+[3]data1rev!D849</f>
        <v>13061.89</v>
      </c>
      <c r="G850" s="8" t="n">
        <f aca="false">+[3]data1rev!E849</f>
        <v>13061.89</v>
      </c>
      <c r="H850" s="8" t="n">
        <f aca="false">+[3]data1rev!F849</f>
        <v>10821.156</v>
      </c>
      <c r="I850" s="8" t="n">
        <f aca="false">+[3]data1rev!G849</f>
        <v>10791.59</v>
      </c>
      <c r="J850" s="8" t="n">
        <f aca="false">+[3]data1rev!H849</f>
        <v>10791.59</v>
      </c>
      <c r="K850" s="8" t="n">
        <f aca="false">+[3]data1rev!I849</f>
        <v>10791.59</v>
      </c>
      <c r="L850" s="8" t="n">
        <f aca="false">+[3]data1rev!J849</f>
        <v>10821.156</v>
      </c>
      <c r="M850" s="8" t="n">
        <f aca="false">+[3]data1rev!K849</f>
        <v>10791.59</v>
      </c>
      <c r="N850" s="8" t="n">
        <f aca="false">+[3]data1rev!L849</f>
        <v>10791.59</v>
      </c>
      <c r="O850" s="8" t="n">
        <f aca="false">+[3]data1rev!M849</f>
        <v>10275.62</v>
      </c>
      <c r="P850" s="8" t="n">
        <f aca="false">+[3]data1rev!N849</f>
        <v>10129.416</v>
      </c>
      <c r="Q850" s="8" t="n">
        <f aca="false">+[3]data1rev!O849</f>
        <v>10101.74</v>
      </c>
      <c r="R850" s="8" t="n">
        <f aca="false">+[3]data1rev!P849</f>
        <v>0</v>
      </c>
      <c r="S850" s="8" t="n">
        <f aca="false">+[3]data1rev!Q849</f>
        <v>0</v>
      </c>
      <c r="T850" s="8" t="n">
        <f aca="false">+[3]data1rev!R849</f>
        <v>0</v>
      </c>
      <c r="U850" s="8" t="n">
        <f aca="false">+[3]data1rev!S849</f>
        <v>0</v>
      </c>
      <c r="V850" s="8" t="n">
        <f aca="false">+[3]data1rev!T849</f>
        <v>0</v>
      </c>
      <c r="W850" s="8" t="n">
        <f aca="false">+[3]data1rev!U849</f>
        <v>0</v>
      </c>
      <c r="X850" s="8" t="n">
        <f aca="false">+[3]data1rev!V849</f>
        <v>0</v>
      </c>
      <c r="Y850" s="8" t="n">
        <f aca="false">+[3]data1rev!W849</f>
        <v>0</v>
      </c>
      <c r="Z850" s="8" t="n">
        <f aca="false">+[3]data1rev!X849</f>
        <v>0</v>
      </c>
      <c r="AA850" s="8" t="n">
        <f aca="false">+[3]data1rev!Y849</f>
        <v>0</v>
      </c>
      <c r="AB850" s="9"/>
      <c r="AC850" s="9"/>
      <c r="AD850" s="9"/>
      <c r="AE850" s="9"/>
      <c r="AF850" s="9"/>
      <c r="AG850" s="9"/>
      <c r="AH850" s="9"/>
      <c r="AI850" s="9"/>
      <c r="AJ850" s="9"/>
      <c r="AK850" s="1"/>
      <c r="AL850" s="1" t="e">
        <f aca="false">SUMPRODUCT(B850:AJ850,PVCapPrice)</f>
        <v>#DIV/0!</v>
      </c>
      <c r="AM850" s="1"/>
      <c r="AN850" s="1"/>
      <c r="AO850" s="1"/>
      <c r="AP850" s="1"/>
      <c r="AQ850" s="1"/>
    </row>
    <row r="851" customFormat="false" ht="11.25" hidden="false" customHeight="false" outlineLevel="0" collapsed="false">
      <c r="A851" s="1" t="n">
        <v>849</v>
      </c>
      <c r="B851" s="16"/>
      <c r="C851" s="8" t="n">
        <f aca="false">+[3]data1rev!A850</f>
        <v>21687.04</v>
      </c>
      <c r="D851" s="8" t="n">
        <f aca="false">+[3]data1rev!B850</f>
        <v>15575.226</v>
      </c>
      <c r="E851" s="8" t="n">
        <f aca="false">+[3]data1rev!C850</f>
        <v>13222.39</v>
      </c>
      <c r="F851" s="8" t="n">
        <f aca="false">+[3]data1rev!D850</f>
        <v>13061.89</v>
      </c>
      <c r="G851" s="8" t="n">
        <f aca="false">+[3]data1rev!E850</f>
        <v>13061.89</v>
      </c>
      <c r="H851" s="8" t="n">
        <f aca="false">+[3]data1rev!F850</f>
        <v>10821.156</v>
      </c>
      <c r="I851" s="8" t="n">
        <f aca="false">+[3]data1rev!G850</f>
        <v>10791.59</v>
      </c>
      <c r="J851" s="8" t="n">
        <f aca="false">+[3]data1rev!H850</f>
        <v>10791.59</v>
      </c>
      <c r="K851" s="8" t="n">
        <f aca="false">+[3]data1rev!I850</f>
        <v>10791.59</v>
      </c>
      <c r="L851" s="8" t="n">
        <f aca="false">+[3]data1rev!J850</f>
        <v>10821.156</v>
      </c>
      <c r="M851" s="8" t="n">
        <f aca="false">+[3]data1rev!K850</f>
        <v>10791.59</v>
      </c>
      <c r="N851" s="8" t="n">
        <f aca="false">+[3]data1rev!L850</f>
        <v>10791.59</v>
      </c>
      <c r="O851" s="8" t="n">
        <f aca="false">+[3]data1rev!M850</f>
        <v>10275.62</v>
      </c>
      <c r="P851" s="8" t="n">
        <f aca="false">+[3]data1rev!N850</f>
        <v>10129.416</v>
      </c>
      <c r="Q851" s="8" t="n">
        <f aca="false">+[3]data1rev!O850</f>
        <v>10101.74</v>
      </c>
      <c r="R851" s="8" t="n">
        <f aca="false">+[3]data1rev!P850</f>
        <v>0</v>
      </c>
      <c r="S851" s="8" t="n">
        <f aca="false">+[3]data1rev!Q850</f>
        <v>0</v>
      </c>
      <c r="T851" s="8" t="n">
        <f aca="false">+[3]data1rev!R850</f>
        <v>0</v>
      </c>
      <c r="U851" s="8" t="n">
        <f aca="false">+[3]data1rev!S850</f>
        <v>0</v>
      </c>
      <c r="V851" s="8" t="n">
        <f aca="false">+[3]data1rev!T850</f>
        <v>0</v>
      </c>
      <c r="W851" s="8" t="n">
        <f aca="false">+[3]data1rev!U850</f>
        <v>0</v>
      </c>
      <c r="X851" s="8" t="n">
        <f aca="false">+[3]data1rev!V850</f>
        <v>0</v>
      </c>
      <c r="Y851" s="8" t="n">
        <f aca="false">+[3]data1rev!W850</f>
        <v>0</v>
      </c>
      <c r="Z851" s="8" t="n">
        <f aca="false">+[3]data1rev!X850</f>
        <v>0</v>
      </c>
      <c r="AA851" s="8" t="n">
        <f aca="false">+[3]data1rev!Y850</f>
        <v>0</v>
      </c>
      <c r="AB851" s="9"/>
      <c r="AC851" s="9"/>
      <c r="AD851" s="9"/>
      <c r="AE851" s="9"/>
      <c r="AF851" s="9"/>
      <c r="AG851" s="9"/>
      <c r="AH851" s="9"/>
      <c r="AI851" s="9"/>
      <c r="AJ851" s="9"/>
      <c r="AK851" s="1"/>
      <c r="AL851" s="1" t="e">
        <f aca="false">SUMPRODUCT(B851:AJ851,PVCapPrice)</f>
        <v>#DIV/0!</v>
      </c>
      <c r="AM851" s="1"/>
      <c r="AN851" s="1"/>
      <c r="AO851" s="1"/>
      <c r="AP851" s="1"/>
      <c r="AQ851" s="1"/>
    </row>
    <row r="852" customFormat="false" ht="11.25" hidden="false" customHeight="false" outlineLevel="0" collapsed="false">
      <c r="A852" s="1" t="n">
        <v>850</v>
      </c>
      <c r="B852" s="16"/>
      <c r="C852" s="8" t="n">
        <f aca="false">+[3]data1rev!A851</f>
        <v>21687.04</v>
      </c>
      <c r="D852" s="8" t="n">
        <f aca="false">+[3]data1rev!B851</f>
        <v>15575.226</v>
      </c>
      <c r="E852" s="8" t="n">
        <f aca="false">+[3]data1rev!C851</f>
        <v>13222.39</v>
      </c>
      <c r="F852" s="8" t="n">
        <f aca="false">+[3]data1rev!D851</f>
        <v>13061.89</v>
      </c>
      <c r="G852" s="8" t="n">
        <f aca="false">+[3]data1rev!E851</f>
        <v>13061.89</v>
      </c>
      <c r="H852" s="8" t="n">
        <f aca="false">+[3]data1rev!F851</f>
        <v>10821.156</v>
      </c>
      <c r="I852" s="8" t="n">
        <f aca="false">+[3]data1rev!G851</f>
        <v>10791.59</v>
      </c>
      <c r="J852" s="8" t="n">
        <f aca="false">+[3]data1rev!H851</f>
        <v>10791.59</v>
      </c>
      <c r="K852" s="8" t="n">
        <f aca="false">+[3]data1rev!I851</f>
        <v>10791.59</v>
      </c>
      <c r="L852" s="8" t="n">
        <f aca="false">+[3]data1rev!J851</f>
        <v>10821.156</v>
      </c>
      <c r="M852" s="8" t="n">
        <f aca="false">+[3]data1rev!K851</f>
        <v>10791.59</v>
      </c>
      <c r="N852" s="8" t="n">
        <f aca="false">+[3]data1rev!L851</f>
        <v>10791.59</v>
      </c>
      <c r="O852" s="8" t="n">
        <f aca="false">+[3]data1rev!M851</f>
        <v>10275.62</v>
      </c>
      <c r="P852" s="8" t="n">
        <f aca="false">+[3]data1rev!N851</f>
        <v>10129.416</v>
      </c>
      <c r="Q852" s="8" t="n">
        <f aca="false">+[3]data1rev!O851</f>
        <v>10101.74</v>
      </c>
      <c r="R852" s="8" t="n">
        <f aca="false">+[3]data1rev!P851</f>
        <v>0</v>
      </c>
      <c r="S852" s="8" t="n">
        <f aca="false">+[3]data1rev!Q851</f>
        <v>0</v>
      </c>
      <c r="T852" s="8" t="n">
        <f aca="false">+[3]data1rev!R851</f>
        <v>0</v>
      </c>
      <c r="U852" s="8" t="n">
        <f aca="false">+[3]data1rev!S851</f>
        <v>0</v>
      </c>
      <c r="V852" s="8" t="n">
        <f aca="false">+[3]data1rev!T851</f>
        <v>0</v>
      </c>
      <c r="W852" s="8" t="n">
        <f aca="false">+[3]data1rev!U851</f>
        <v>0</v>
      </c>
      <c r="X852" s="8" t="n">
        <f aca="false">+[3]data1rev!V851</f>
        <v>0</v>
      </c>
      <c r="Y852" s="8" t="n">
        <f aca="false">+[3]data1rev!W851</f>
        <v>0</v>
      </c>
      <c r="Z852" s="8" t="n">
        <f aca="false">+[3]data1rev!X851</f>
        <v>0</v>
      </c>
      <c r="AA852" s="8" t="n">
        <f aca="false">+[3]data1rev!Y851</f>
        <v>0</v>
      </c>
      <c r="AB852" s="9"/>
      <c r="AC852" s="9"/>
      <c r="AD852" s="9"/>
      <c r="AE852" s="9"/>
      <c r="AF852" s="9"/>
      <c r="AG852" s="9"/>
      <c r="AH852" s="9"/>
      <c r="AI852" s="9"/>
      <c r="AJ852" s="9"/>
      <c r="AK852" s="1"/>
      <c r="AL852" s="1" t="e">
        <f aca="false">SUMPRODUCT(B852:AJ852,PVCapPrice)</f>
        <v>#DIV/0!</v>
      </c>
      <c r="AM852" s="1"/>
      <c r="AN852" s="1"/>
      <c r="AO852" s="1"/>
      <c r="AP852" s="1"/>
      <c r="AQ852" s="1"/>
    </row>
    <row r="853" customFormat="false" ht="11.25" hidden="false" customHeight="false" outlineLevel="0" collapsed="false">
      <c r="A853" s="1" t="n">
        <v>851</v>
      </c>
      <c r="B853" s="16"/>
      <c r="C853" s="8" t="n">
        <f aca="false">+[3]data1rev!A852</f>
        <v>21687.04</v>
      </c>
      <c r="D853" s="8" t="n">
        <f aca="false">+[3]data1rev!B852</f>
        <v>15575.226</v>
      </c>
      <c r="E853" s="8" t="n">
        <f aca="false">+[3]data1rev!C852</f>
        <v>13222.39</v>
      </c>
      <c r="F853" s="8" t="n">
        <f aca="false">+[3]data1rev!D852</f>
        <v>13061.89</v>
      </c>
      <c r="G853" s="8" t="n">
        <f aca="false">+[3]data1rev!E852</f>
        <v>13061.89</v>
      </c>
      <c r="H853" s="8" t="n">
        <f aca="false">+[3]data1rev!F852</f>
        <v>10821.156</v>
      </c>
      <c r="I853" s="8" t="n">
        <f aca="false">+[3]data1rev!G852</f>
        <v>10791.59</v>
      </c>
      <c r="J853" s="8" t="n">
        <f aca="false">+[3]data1rev!H852</f>
        <v>10791.59</v>
      </c>
      <c r="K853" s="8" t="n">
        <f aca="false">+[3]data1rev!I852</f>
        <v>10791.59</v>
      </c>
      <c r="L853" s="8" t="n">
        <f aca="false">+[3]data1rev!J852</f>
        <v>10821.156</v>
      </c>
      <c r="M853" s="8" t="n">
        <f aca="false">+[3]data1rev!K852</f>
        <v>10791.59</v>
      </c>
      <c r="N853" s="8" t="n">
        <f aca="false">+[3]data1rev!L852</f>
        <v>10791.59</v>
      </c>
      <c r="O853" s="8" t="n">
        <f aca="false">+[3]data1rev!M852</f>
        <v>10275.62</v>
      </c>
      <c r="P853" s="8" t="n">
        <f aca="false">+[3]data1rev!N852</f>
        <v>10129.416</v>
      </c>
      <c r="Q853" s="8" t="n">
        <f aca="false">+[3]data1rev!O852</f>
        <v>10101.74</v>
      </c>
      <c r="R853" s="8" t="n">
        <f aca="false">+[3]data1rev!P852</f>
        <v>0</v>
      </c>
      <c r="S853" s="8" t="n">
        <f aca="false">+[3]data1rev!Q852</f>
        <v>0</v>
      </c>
      <c r="T853" s="8" t="n">
        <f aca="false">+[3]data1rev!R852</f>
        <v>0</v>
      </c>
      <c r="U853" s="8" t="n">
        <f aca="false">+[3]data1rev!S852</f>
        <v>0</v>
      </c>
      <c r="V853" s="8" t="n">
        <f aca="false">+[3]data1rev!T852</f>
        <v>0</v>
      </c>
      <c r="W853" s="8" t="n">
        <f aca="false">+[3]data1rev!U852</f>
        <v>0</v>
      </c>
      <c r="X853" s="8" t="n">
        <f aca="false">+[3]data1rev!V852</f>
        <v>0</v>
      </c>
      <c r="Y853" s="8" t="n">
        <f aca="false">+[3]data1rev!W852</f>
        <v>0</v>
      </c>
      <c r="Z853" s="8" t="n">
        <f aca="false">+[3]data1rev!X852</f>
        <v>0</v>
      </c>
      <c r="AA853" s="8" t="n">
        <f aca="false">+[3]data1rev!Y852</f>
        <v>0</v>
      </c>
      <c r="AB853" s="9"/>
      <c r="AC853" s="9"/>
      <c r="AD853" s="9"/>
      <c r="AE853" s="9"/>
      <c r="AF853" s="9"/>
      <c r="AG853" s="9"/>
      <c r="AH853" s="9"/>
      <c r="AI853" s="9"/>
      <c r="AJ853" s="9"/>
      <c r="AK853" s="1"/>
      <c r="AL853" s="1" t="e">
        <f aca="false">SUMPRODUCT(B853:AJ853,PVCapPrice)</f>
        <v>#DIV/0!</v>
      </c>
      <c r="AM853" s="1"/>
      <c r="AN853" s="1"/>
      <c r="AO853" s="1"/>
      <c r="AP853" s="1"/>
      <c r="AQ853" s="1"/>
    </row>
    <row r="854" customFormat="false" ht="11.25" hidden="false" customHeight="false" outlineLevel="0" collapsed="false">
      <c r="A854" s="1" t="n">
        <v>852</v>
      </c>
      <c r="B854" s="16"/>
      <c r="C854" s="8" t="n">
        <f aca="false">+[3]data1rev!A853</f>
        <v>21687.04</v>
      </c>
      <c r="D854" s="8" t="n">
        <f aca="false">+[3]data1rev!B853</f>
        <v>15575.226</v>
      </c>
      <c r="E854" s="8" t="n">
        <f aca="false">+[3]data1rev!C853</f>
        <v>13222.39</v>
      </c>
      <c r="F854" s="8" t="n">
        <f aca="false">+[3]data1rev!D853</f>
        <v>13061.89</v>
      </c>
      <c r="G854" s="8" t="n">
        <f aca="false">+[3]data1rev!E853</f>
        <v>13061.89</v>
      </c>
      <c r="H854" s="8" t="n">
        <f aca="false">+[3]data1rev!F853</f>
        <v>10821.156</v>
      </c>
      <c r="I854" s="8" t="n">
        <f aca="false">+[3]data1rev!G853</f>
        <v>10791.59</v>
      </c>
      <c r="J854" s="8" t="n">
        <f aca="false">+[3]data1rev!H853</f>
        <v>10791.59</v>
      </c>
      <c r="K854" s="8" t="n">
        <f aca="false">+[3]data1rev!I853</f>
        <v>10791.59</v>
      </c>
      <c r="L854" s="8" t="n">
        <f aca="false">+[3]data1rev!J853</f>
        <v>10821.156</v>
      </c>
      <c r="M854" s="8" t="n">
        <f aca="false">+[3]data1rev!K853</f>
        <v>10791.59</v>
      </c>
      <c r="N854" s="8" t="n">
        <f aca="false">+[3]data1rev!L853</f>
        <v>10791.59</v>
      </c>
      <c r="O854" s="8" t="n">
        <f aca="false">+[3]data1rev!M853</f>
        <v>10275.62</v>
      </c>
      <c r="P854" s="8" t="n">
        <f aca="false">+[3]data1rev!N853</f>
        <v>10129.416</v>
      </c>
      <c r="Q854" s="8" t="n">
        <f aca="false">+[3]data1rev!O853</f>
        <v>10101.74</v>
      </c>
      <c r="R854" s="8" t="n">
        <f aca="false">+[3]data1rev!P853</f>
        <v>0</v>
      </c>
      <c r="S854" s="8" t="n">
        <f aca="false">+[3]data1rev!Q853</f>
        <v>0</v>
      </c>
      <c r="T854" s="8" t="n">
        <f aca="false">+[3]data1rev!R853</f>
        <v>0</v>
      </c>
      <c r="U854" s="8" t="n">
        <f aca="false">+[3]data1rev!S853</f>
        <v>0</v>
      </c>
      <c r="V854" s="8" t="n">
        <f aca="false">+[3]data1rev!T853</f>
        <v>0</v>
      </c>
      <c r="W854" s="8" t="n">
        <f aca="false">+[3]data1rev!U853</f>
        <v>0</v>
      </c>
      <c r="X854" s="8" t="n">
        <f aca="false">+[3]data1rev!V853</f>
        <v>0</v>
      </c>
      <c r="Y854" s="8" t="n">
        <f aca="false">+[3]data1rev!W853</f>
        <v>0</v>
      </c>
      <c r="Z854" s="8" t="n">
        <f aca="false">+[3]data1rev!X853</f>
        <v>0</v>
      </c>
      <c r="AA854" s="8" t="n">
        <f aca="false">+[3]data1rev!Y853</f>
        <v>0</v>
      </c>
      <c r="AB854" s="9"/>
      <c r="AC854" s="9"/>
      <c r="AD854" s="9"/>
      <c r="AE854" s="9"/>
      <c r="AF854" s="9"/>
      <c r="AG854" s="9"/>
      <c r="AH854" s="9"/>
      <c r="AI854" s="9"/>
      <c r="AJ854" s="9"/>
      <c r="AK854" s="1"/>
      <c r="AL854" s="1" t="e">
        <f aca="false">SUMPRODUCT(B854:AJ854,PVCapPrice)</f>
        <v>#DIV/0!</v>
      </c>
      <c r="AM854" s="1"/>
      <c r="AN854" s="1"/>
      <c r="AO854" s="1"/>
      <c r="AP854" s="1"/>
      <c r="AQ854" s="1"/>
    </row>
    <row r="855" customFormat="false" ht="11.25" hidden="false" customHeight="false" outlineLevel="0" collapsed="false">
      <c r="A855" s="1" t="n">
        <v>853</v>
      </c>
      <c r="B855" s="16"/>
      <c r="C855" s="8" t="n">
        <f aca="false">+[3]data1rev!A854</f>
        <v>21687.04</v>
      </c>
      <c r="D855" s="8" t="n">
        <f aca="false">+[3]data1rev!B854</f>
        <v>15575.226</v>
      </c>
      <c r="E855" s="8" t="n">
        <f aca="false">+[3]data1rev!C854</f>
        <v>13222.39</v>
      </c>
      <c r="F855" s="8" t="n">
        <f aca="false">+[3]data1rev!D854</f>
        <v>13061.89</v>
      </c>
      <c r="G855" s="8" t="n">
        <f aca="false">+[3]data1rev!E854</f>
        <v>13061.89</v>
      </c>
      <c r="H855" s="8" t="n">
        <f aca="false">+[3]data1rev!F854</f>
        <v>10821.156</v>
      </c>
      <c r="I855" s="8" t="n">
        <f aca="false">+[3]data1rev!G854</f>
        <v>10791.59</v>
      </c>
      <c r="J855" s="8" t="n">
        <f aca="false">+[3]data1rev!H854</f>
        <v>10791.59</v>
      </c>
      <c r="K855" s="8" t="n">
        <f aca="false">+[3]data1rev!I854</f>
        <v>10791.59</v>
      </c>
      <c r="L855" s="8" t="n">
        <f aca="false">+[3]data1rev!J854</f>
        <v>10821.156</v>
      </c>
      <c r="M855" s="8" t="n">
        <f aca="false">+[3]data1rev!K854</f>
        <v>10791.59</v>
      </c>
      <c r="N855" s="8" t="n">
        <f aca="false">+[3]data1rev!L854</f>
        <v>10791.59</v>
      </c>
      <c r="O855" s="8" t="n">
        <f aca="false">+[3]data1rev!M854</f>
        <v>10275.62</v>
      </c>
      <c r="P855" s="8" t="n">
        <f aca="false">+[3]data1rev!N854</f>
        <v>10129.416</v>
      </c>
      <c r="Q855" s="8" t="n">
        <f aca="false">+[3]data1rev!O854</f>
        <v>10101.74</v>
      </c>
      <c r="R855" s="8" t="n">
        <f aca="false">+[3]data1rev!P854</f>
        <v>0</v>
      </c>
      <c r="S855" s="8" t="n">
        <f aca="false">+[3]data1rev!Q854</f>
        <v>0</v>
      </c>
      <c r="T855" s="8" t="n">
        <f aca="false">+[3]data1rev!R854</f>
        <v>0</v>
      </c>
      <c r="U855" s="8" t="n">
        <f aca="false">+[3]data1rev!S854</f>
        <v>0</v>
      </c>
      <c r="V855" s="8" t="n">
        <f aca="false">+[3]data1rev!T854</f>
        <v>0</v>
      </c>
      <c r="W855" s="8" t="n">
        <f aca="false">+[3]data1rev!U854</f>
        <v>0</v>
      </c>
      <c r="X855" s="8" t="n">
        <f aca="false">+[3]data1rev!V854</f>
        <v>0</v>
      </c>
      <c r="Y855" s="8" t="n">
        <f aca="false">+[3]data1rev!W854</f>
        <v>0</v>
      </c>
      <c r="Z855" s="8" t="n">
        <f aca="false">+[3]data1rev!X854</f>
        <v>0</v>
      </c>
      <c r="AA855" s="8" t="n">
        <f aca="false">+[3]data1rev!Y854</f>
        <v>0</v>
      </c>
      <c r="AB855" s="9"/>
      <c r="AC855" s="9"/>
      <c r="AD855" s="9"/>
      <c r="AE855" s="9"/>
      <c r="AF855" s="9"/>
      <c r="AG855" s="9"/>
      <c r="AH855" s="9"/>
      <c r="AI855" s="9"/>
      <c r="AJ855" s="9"/>
      <c r="AK855" s="1"/>
      <c r="AL855" s="1" t="e">
        <f aca="false">SUMPRODUCT(B855:AJ855,PVCapPrice)</f>
        <v>#DIV/0!</v>
      </c>
      <c r="AM855" s="1"/>
      <c r="AN855" s="1"/>
      <c r="AO855" s="1"/>
      <c r="AP855" s="1"/>
      <c r="AQ855" s="1"/>
    </row>
    <row r="856" customFormat="false" ht="11.25" hidden="false" customHeight="false" outlineLevel="0" collapsed="false">
      <c r="A856" s="1" t="n">
        <v>854</v>
      </c>
      <c r="B856" s="16"/>
      <c r="C856" s="8" t="n">
        <f aca="false">+[3]data1rev!A855</f>
        <v>21687.04</v>
      </c>
      <c r="D856" s="8" t="n">
        <f aca="false">+[3]data1rev!B855</f>
        <v>15575.226</v>
      </c>
      <c r="E856" s="8" t="n">
        <f aca="false">+[3]data1rev!C855</f>
        <v>13222.39</v>
      </c>
      <c r="F856" s="8" t="n">
        <f aca="false">+[3]data1rev!D855</f>
        <v>13061.89</v>
      </c>
      <c r="G856" s="8" t="n">
        <f aca="false">+[3]data1rev!E855</f>
        <v>13061.89</v>
      </c>
      <c r="H856" s="8" t="n">
        <f aca="false">+[3]data1rev!F855</f>
        <v>10821.156</v>
      </c>
      <c r="I856" s="8" t="n">
        <f aca="false">+[3]data1rev!G855</f>
        <v>10791.59</v>
      </c>
      <c r="J856" s="8" t="n">
        <f aca="false">+[3]data1rev!H855</f>
        <v>10791.59</v>
      </c>
      <c r="K856" s="8" t="n">
        <f aca="false">+[3]data1rev!I855</f>
        <v>10791.59</v>
      </c>
      <c r="L856" s="8" t="n">
        <f aca="false">+[3]data1rev!J855</f>
        <v>10821.156</v>
      </c>
      <c r="M856" s="8" t="n">
        <f aca="false">+[3]data1rev!K855</f>
        <v>10791.59</v>
      </c>
      <c r="N856" s="8" t="n">
        <f aca="false">+[3]data1rev!L855</f>
        <v>10791.59</v>
      </c>
      <c r="O856" s="8" t="n">
        <f aca="false">+[3]data1rev!M855</f>
        <v>10275.62</v>
      </c>
      <c r="P856" s="8" t="n">
        <f aca="false">+[3]data1rev!N855</f>
        <v>10129.416</v>
      </c>
      <c r="Q856" s="8" t="n">
        <f aca="false">+[3]data1rev!O855</f>
        <v>10101.74</v>
      </c>
      <c r="R856" s="8" t="n">
        <f aca="false">+[3]data1rev!P855</f>
        <v>0</v>
      </c>
      <c r="S856" s="8" t="n">
        <f aca="false">+[3]data1rev!Q855</f>
        <v>0</v>
      </c>
      <c r="T856" s="8" t="n">
        <f aca="false">+[3]data1rev!R855</f>
        <v>0</v>
      </c>
      <c r="U856" s="8" t="n">
        <f aca="false">+[3]data1rev!S855</f>
        <v>0</v>
      </c>
      <c r="V856" s="8" t="n">
        <f aca="false">+[3]data1rev!T855</f>
        <v>0</v>
      </c>
      <c r="W856" s="8" t="n">
        <f aca="false">+[3]data1rev!U855</f>
        <v>0</v>
      </c>
      <c r="X856" s="8" t="n">
        <f aca="false">+[3]data1rev!V855</f>
        <v>0</v>
      </c>
      <c r="Y856" s="8" t="n">
        <f aca="false">+[3]data1rev!W855</f>
        <v>0</v>
      </c>
      <c r="Z856" s="8" t="n">
        <f aca="false">+[3]data1rev!X855</f>
        <v>0</v>
      </c>
      <c r="AA856" s="8" t="n">
        <f aca="false">+[3]data1rev!Y855</f>
        <v>0</v>
      </c>
      <c r="AB856" s="9"/>
      <c r="AC856" s="9"/>
      <c r="AD856" s="9"/>
      <c r="AE856" s="9"/>
      <c r="AF856" s="9"/>
      <c r="AG856" s="9"/>
      <c r="AH856" s="9"/>
      <c r="AI856" s="9"/>
      <c r="AJ856" s="9"/>
      <c r="AK856" s="1"/>
      <c r="AL856" s="1" t="e">
        <f aca="false">SUMPRODUCT(B856:AJ856,PVCapPrice)</f>
        <v>#DIV/0!</v>
      </c>
      <c r="AM856" s="1"/>
      <c r="AN856" s="1"/>
      <c r="AO856" s="1"/>
      <c r="AP856" s="1"/>
      <c r="AQ856" s="1"/>
    </row>
    <row r="857" customFormat="false" ht="11.25" hidden="false" customHeight="false" outlineLevel="0" collapsed="false">
      <c r="A857" s="1" t="n">
        <v>855</v>
      </c>
      <c r="B857" s="16"/>
      <c r="C857" s="8" t="n">
        <f aca="false">+[3]data1rev!A856</f>
        <v>21687.04</v>
      </c>
      <c r="D857" s="8" t="n">
        <f aca="false">+[3]data1rev!B856</f>
        <v>15575.226</v>
      </c>
      <c r="E857" s="8" t="n">
        <f aca="false">+[3]data1rev!C856</f>
        <v>13222.39</v>
      </c>
      <c r="F857" s="8" t="n">
        <f aca="false">+[3]data1rev!D856</f>
        <v>13061.89</v>
      </c>
      <c r="G857" s="8" t="n">
        <f aca="false">+[3]data1rev!E856</f>
        <v>13061.89</v>
      </c>
      <c r="H857" s="8" t="n">
        <f aca="false">+[3]data1rev!F856</f>
        <v>10821.156</v>
      </c>
      <c r="I857" s="8" t="n">
        <f aca="false">+[3]data1rev!G856</f>
        <v>10791.59</v>
      </c>
      <c r="J857" s="8" t="n">
        <f aca="false">+[3]data1rev!H856</f>
        <v>10791.59</v>
      </c>
      <c r="K857" s="8" t="n">
        <f aca="false">+[3]data1rev!I856</f>
        <v>10791.59</v>
      </c>
      <c r="L857" s="8" t="n">
        <f aca="false">+[3]data1rev!J856</f>
        <v>10821.156</v>
      </c>
      <c r="M857" s="8" t="n">
        <f aca="false">+[3]data1rev!K856</f>
        <v>10791.59</v>
      </c>
      <c r="N857" s="8" t="n">
        <f aca="false">+[3]data1rev!L856</f>
        <v>10791.59</v>
      </c>
      <c r="O857" s="8" t="n">
        <f aca="false">+[3]data1rev!M856</f>
        <v>10275.62</v>
      </c>
      <c r="P857" s="8" t="n">
        <f aca="false">+[3]data1rev!N856</f>
        <v>10129.416</v>
      </c>
      <c r="Q857" s="8" t="n">
        <f aca="false">+[3]data1rev!O856</f>
        <v>10101.74</v>
      </c>
      <c r="R857" s="8" t="n">
        <f aca="false">+[3]data1rev!P856</f>
        <v>0</v>
      </c>
      <c r="S857" s="8" t="n">
        <f aca="false">+[3]data1rev!Q856</f>
        <v>0</v>
      </c>
      <c r="T857" s="8" t="n">
        <f aca="false">+[3]data1rev!R856</f>
        <v>0</v>
      </c>
      <c r="U857" s="8" t="n">
        <f aca="false">+[3]data1rev!S856</f>
        <v>0</v>
      </c>
      <c r="V857" s="8" t="n">
        <f aca="false">+[3]data1rev!T856</f>
        <v>0</v>
      </c>
      <c r="W857" s="8" t="n">
        <f aca="false">+[3]data1rev!U856</f>
        <v>0</v>
      </c>
      <c r="X857" s="8" t="n">
        <f aca="false">+[3]data1rev!V856</f>
        <v>0</v>
      </c>
      <c r="Y857" s="8" t="n">
        <f aca="false">+[3]data1rev!W856</f>
        <v>0</v>
      </c>
      <c r="Z857" s="8" t="n">
        <f aca="false">+[3]data1rev!X856</f>
        <v>0</v>
      </c>
      <c r="AA857" s="8" t="n">
        <f aca="false">+[3]data1rev!Y856</f>
        <v>0</v>
      </c>
      <c r="AB857" s="9"/>
      <c r="AC857" s="9"/>
      <c r="AD857" s="9"/>
      <c r="AE857" s="9"/>
      <c r="AF857" s="9"/>
      <c r="AG857" s="9"/>
      <c r="AH857" s="9"/>
      <c r="AI857" s="9"/>
      <c r="AJ857" s="9"/>
      <c r="AK857" s="1"/>
      <c r="AL857" s="1" t="e">
        <f aca="false">SUMPRODUCT(B857:AJ857,PVCapPrice)</f>
        <v>#DIV/0!</v>
      </c>
      <c r="AM857" s="1"/>
      <c r="AN857" s="1"/>
      <c r="AO857" s="1"/>
      <c r="AP857" s="1"/>
      <c r="AQ857" s="1"/>
    </row>
    <row r="858" customFormat="false" ht="11.25" hidden="false" customHeight="false" outlineLevel="0" collapsed="false">
      <c r="A858" s="1" t="n">
        <v>856</v>
      </c>
      <c r="B858" s="16"/>
      <c r="C858" s="8" t="n">
        <f aca="false">+[3]data1rev!A857</f>
        <v>21687.04</v>
      </c>
      <c r="D858" s="8" t="n">
        <f aca="false">+[3]data1rev!B857</f>
        <v>15575.226</v>
      </c>
      <c r="E858" s="8" t="n">
        <f aca="false">+[3]data1rev!C857</f>
        <v>13222.39</v>
      </c>
      <c r="F858" s="8" t="n">
        <f aca="false">+[3]data1rev!D857</f>
        <v>13061.89</v>
      </c>
      <c r="G858" s="8" t="n">
        <f aca="false">+[3]data1rev!E857</f>
        <v>13061.89</v>
      </c>
      <c r="H858" s="8" t="n">
        <f aca="false">+[3]data1rev!F857</f>
        <v>10821.156</v>
      </c>
      <c r="I858" s="8" t="n">
        <f aca="false">+[3]data1rev!G857</f>
        <v>10791.59</v>
      </c>
      <c r="J858" s="8" t="n">
        <f aca="false">+[3]data1rev!H857</f>
        <v>10791.59</v>
      </c>
      <c r="K858" s="8" t="n">
        <f aca="false">+[3]data1rev!I857</f>
        <v>10791.59</v>
      </c>
      <c r="L858" s="8" t="n">
        <f aca="false">+[3]data1rev!J857</f>
        <v>10821.156</v>
      </c>
      <c r="M858" s="8" t="n">
        <f aca="false">+[3]data1rev!K857</f>
        <v>10791.59</v>
      </c>
      <c r="N858" s="8" t="n">
        <f aca="false">+[3]data1rev!L857</f>
        <v>10791.59</v>
      </c>
      <c r="O858" s="8" t="n">
        <f aca="false">+[3]data1rev!M857</f>
        <v>10275.62</v>
      </c>
      <c r="P858" s="8" t="n">
        <f aca="false">+[3]data1rev!N857</f>
        <v>10129.416</v>
      </c>
      <c r="Q858" s="8" t="n">
        <f aca="false">+[3]data1rev!O857</f>
        <v>10101.74</v>
      </c>
      <c r="R858" s="8" t="n">
        <f aca="false">+[3]data1rev!P857</f>
        <v>0</v>
      </c>
      <c r="S858" s="8" t="n">
        <f aca="false">+[3]data1rev!Q857</f>
        <v>0</v>
      </c>
      <c r="T858" s="8" t="n">
        <f aca="false">+[3]data1rev!R857</f>
        <v>0</v>
      </c>
      <c r="U858" s="8" t="n">
        <f aca="false">+[3]data1rev!S857</f>
        <v>0</v>
      </c>
      <c r="V858" s="8" t="n">
        <f aca="false">+[3]data1rev!T857</f>
        <v>0</v>
      </c>
      <c r="W858" s="8" t="n">
        <f aca="false">+[3]data1rev!U857</f>
        <v>0</v>
      </c>
      <c r="X858" s="8" t="n">
        <f aca="false">+[3]data1rev!V857</f>
        <v>0</v>
      </c>
      <c r="Y858" s="8" t="n">
        <f aca="false">+[3]data1rev!W857</f>
        <v>0</v>
      </c>
      <c r="Z858" s="8" t="n">
        <f aca="false">+[3]data1rev!X857</f>
        <v>0</v>
      </c>
      <c r="AA858" s="8" t="n">
        <f aca="false">+[3]data1rev!Y857</f>
        <v>0</v>
      </c>
      <c r="AB858" s="9"/>
      <c r="AC858" s="9"/>
      <c r="AD858" s="9"/>
      <c r="AE858" s="9"/>
      <c r="AF858" s="9"/>
      <c r="AG858" s="9"/>
      <c r="AH858" s="9"/>
      <c r="AI858" s="9"/>
      <c r="AJ858" s="9"/>
      <c r="AK858" s="1"/>
      <c r="AL858" s="1" t="e">
        <f aca="false">SUMPRODUCT(B858:AJ858,PVCapPrice)</f>
        <v>#DIV/0!</v>
      </c>
      <c r="AM858" s="1"/>
      <c r="AN858" s="1"/>
      <c r="AO858" s="1"/>
      <c r="AP858" s="1"/>
      <c r="AQ858" s="1"/>
    </row>
    <row r="859" customFormat="false" ht="11.25" hidden="false" customHeight="false" outlineLevel="0" collapsed="false">
      <c r="A859" s="1" t="n">
        <v>857</v>
      </c>
      <c r="B859" s="16"/>
      <c r="C859" s="8" t="n">
        <f aca="false">+[3]data1rev!A858</f>
        <v>21687.04</v>
      </c>
      <c r="D859" s="8" t="n">
        <f aca="false">+[3]data1rev!B858</f>
        <v>15575.226</v>
      </c>
      <c r="E859" s="8" t="n">
        <f aca="false">+[3]data1rev!C858</f>
        <v>13222.39</v>
      </c>
      <c r="F859" s="8" t="n">
        <f aca="false">+[3]data1rev!D858</f>
        <v>13061.89</v>
      </c>
      <c r="G859" s="8" t="n">
        <f aca="false">+[3]data1rev!E858</f>
        <v>13061.89</v>
      </c>
      <c r="H859" s="8" t="n">
        <f aca="false">+[3]data1rev!F858</f>
        <v>10821.156</v>
      </c>
      <c r="I859" s="8" t="n">
        <f aca="false">+[3]data1rev!G858</f>
        <v>10791.59</v>
      </c>
      <c r="J859" s="8" t="n">
        <f aca="false">+[3]data1rev!H858</f>
        <v>10791.59</v>
      </c>
      <c r="K859" s="8" t="n">
        <f aca="false">+[3]data1rev!I858</f>
        <v>10791.59</v>
      </c>
      <c r="L859" s="8" t="n">
        <f aca="false">+[3]data1rev!J858</f>
        <v>10821.156</v>
      </c>
      <c r="M859" s="8" t="n">
        <f aca="false">+[3]data1rev!K858</f>
        <v>10791.59</v>
      </c>
      <c r="N859" s="8" t="n">
        <f aca="false">+[3]data1rev!L858</f>
        <v>10791.59</v>
      </c>
      <c r="O859" s="8" t="n">
        <f aca="false">+[3]data1rev!M858</f>
        <v>10275.62</v>
      </c>
      <c r="P859" s="8" t="n">
        <f aca="false">+[3]data1rev!N858</f>
        <v>10129.416</v>
      </c>
      <c r="Q859" s="8" t="n">
        <f aca="false">+[3]data1rev!O858</f>
        <v>10101.74</v>
      </c>
      <c r="R859" s="8" t="n">
        <f aca="false">+[3]data1rev!P858</f>
        <v>0</v>
      </c>
      <c r="S859" s="8" t="n">
        <f aca="false">+[3]data1rev!Q858</f>
        <v>0</v>
      </c>
      <c r="T859" s="8" t="n">
        <f aca="false">+[3]data1rev!R858</f>
        <v>0</v>
      </c>
      <c r="U859" s="8" t="n">
        <f aca="false">+[3]data1rev!S858</f>
        <v>0</v>
      </c>
      <c r="V859" s="8" t="n">
        <f aca="false">+[3]data1rev!T858</f>
        <v>0</v>
      </c>
      <c r="W859" s="8" t="n">
        <f aca="false">+[3]data1rev!U858</f>
        <v>0</v>
      </c>
      <c r="X859" s="8" t="n">
        <f aca="false">+[3]data1rev!V858</f>
        <v>0</v>
      </c>
      <c r="Y859" s="8" t="n">
        <f aca="false">+[3]data1rev!W858</f>
        <v>0</v>
      </c>
      <c r="Z859" s="8" t="n">
        <f aca="false">+[3]data1rev!X858</f>
        <v>0</v>
      </c>
      <c r="AA859" s="8" t="n">
        <f aca="false">+[3]data1rev!Y858</f>
        <v>0</v>
      </c>
      <c r="AB859" s="9"/>
      <c r="AC859" s="9"/>
      <c r="AD859" s="9"/>
      <c r="AE859" s="9"/>
      <c r="AF859" s="9"/>
      <c r="AG859" s="9"/>
      <c r="AH859" s="9"/>
      <c r="AI859" s="9"/>
      <c r="AJ859" s="9"/>
      <c r="AK859" s="1"/>
      <c r="AL859" s="1" t="e">
        <f aca="false">SUMPRODUCT(B859:AJ859,PVCapPrice)</f>
        <v>#DIV/0!</v>
      </c>
      <c r="AM859" s="1"/>
      <c r="AN859" s="1"/>
      <c r="AO859" s="1"/>
      <c r="AP859" s="1"/>
      <c r="AQ859" s="1"/>
    </row>
    <row r="860" customFormat="false" ht="11.25" hidden="false" customHeight="false" outlineLevel="0" collapsed="false">
      <c r="A860" s="1" t="n">
        <v>858</v>
      </c>
      <c r="B860" s="16"/>
      <c r="C860" s="8" t="n">
        <f aca="false">+[3]data1rev!A859</f>
        <v>21687.04</v>
      </c>
      <c r="D860" s="8" t="n">
        <f aca="false">+[3]data1rev!B859</f>
        <v>15575.226</v>
      </c>
      <c r="E860" s="8" t="n">
        <f aca="false">+[3]data1rev!C859</f>
        <v>13222.39</v>
      </c>
      <c r="F860" s="8" t="n">
        <f aca="false">+[3]data1rev!D859</f>
        <v>13061.89</v>
      </c>
      <c r="G860" s="8" t="n">
        <f aca="false">+[3]data1rev!E859</f>
        <v>13061.89</v>
      </c>
      <c r="H860" s="8" t="n">
        <f aca="false">+[3]data1rev!F859</f>
        <v>10821.156</v>
      </c>
      <c r="I860" s="8" t="n">
        <f aca="false">+[3]data1rev!G859</f>
        <v>10791.59</v>
      </c>
      <c r="J860" s="8" t="n">
        <f aca="false">+[3]data1rev!H859</f>
        <v>10791.59</v>
      </c>
      <c r="K860" s="8" t="n">
        <f aca="false">+[3]data1rev!I859</f>
        <v>10791.59</v>
      </c>
      <c r="L860" s="8" t="n">
        <f aca="false">+[3]data1rev!J859</f>
        <v>10821.156</v>
      </c>
      <c r="M860" s="8" t="n">
        <f aca="false">+[3]data1rev!K859</f>
        <v>10791.59</v>
      </c>
      <c r="N860" s="8" t="n">
        <f aca="false">+[3]data1rev!L859</f>
        <v>10791.59</v>
      </c>
      <c r="O860" s="8" t="n">
        <f aca="false">+[3]data1rev!M859</f>
        <v>10275.62</v>
      </c>
      <c r="P860" s="8" t="n">
        <f aca="false">+[3]data1rev!N859</f>
        <v>10129.416</v>
      </c>
      <c r="Q860" s="8" t="n">
        <f aca="false">+[3]data1rev!O859</f>
        <v>10101.74</v>
      </c>
      <c r="R860" s="8" t="n">
        <f aca="false">+[3]data1rev!P859</f>
        <v>0</v>
      </c>
      <c r="S860" s="8" t="n">
        <f aca="false">+[3]data1rev!Q859</f>
        <v>0</v>
      </c>
      <c r="T860" s="8" t="n">
        <f aca="false">+[3]data1rev!R859</f>
        <v>0</v>
      </c>
      <c r="U860" s="8" t="n">
        <f aca="false">+[3]data1rev!S859</f>
        <v>0</v>
      </c>
      <c r="V860" s="8" t="n">
        <f aca="false">+[3]data1rev!T859</f>
        <v>0</v>
      </c>
      <c r="W860" s="8" t="n">
        <f aca="false">+[3]data1rev!U859</f>
        <v>0</v>
      </c>
      <c r="X860" s="8" t="n">
        <f aca="false">+[3]data1rev!V859</f>
        <v>0</v>
      </c>
      <c r="Y860" s="8" t="n">
        <f aca="false">+[3]data1rev!W859</f>
        <v>0</v>
      </c>
      <c r="Z860" s="8" t="n">
        <f aca="false">+[3]data1rev!X859</f>
        <v>0</v>
      </c>
      <c r="AA860" s="8" t="n">
        <f aca="false">+[3]data1rev!Y859</f>
        <v>0</v>
      </c>
      <c r="AB860" s="9"/>
      <c r="AC860" s="9"/>
      <c r="AD860" s="9"/>
      <c r="AE860" s="9"/>
      <c r="AF860" s="9"/>
      <c r="AG860" s="9"/>
      <c r="AH860" s="9"/>
      <c r="AI860" s="9"/>
      <c r="AJ860" s="9"/>
      <c r="AK860" s="1"/>
      <c r="AL860" s="1" t="e">
        <f aca="false">SUMPRODUCT(B860:AJ860,PVCapPrice)</f>
        <v>#DIV/0!</v>
      </c>
      <c r="AM860" s="1"/>
      <c r="AN860" s="1"/>
      <c r="AO860" s="1"/>
      <c r="AP860" s="1"/>
      <c r="AQ860" s="1"/>
    </row>
    <row r="861" customFormat="false" ht="11.25" hidden="false" customHeight="false" outlineLevel="0" collapsed="false">
      <c r="A861" s="1" t="n">
        <v>859</v>
      </c>
      <c r="B861" s="16"/>
      <c r="C861" s="8" t="n">
        <f aca="false">+[3]data1rev!A860</f>
        <v>21687.04</v>
      </c>
      <c r="D861" s="8" t="n">
        <f aca="false">+[3]data1rev!B860</f>
        <v>15575.226</v>
      </c>
      <c r="E861" s="8" t="n">
        <f aca="false">+[3]data1rev!C860</f>
        <v>13222.39</v>
      </c>
      <c r="F861" s="8" t="n">
        <f aca="false">+[3]data1rev!D860</f>
        <v>13061.89</v>
      </c>
      <c r="G861" s="8" t="n">
        <f aca="false">+[3]data1rev!E860</f>
        <v>13061.89</v>
      </c>
      <c r="H861" s="8" t="n">
        <f aca="false">+[3]data1rev!F860</f>
        <v>10821.156</v>
      </c>
      <c r="I861" s="8" t="n">
        <f aca="false">+[3]data1rev!G860</f>
        <v>10791.59</v>
      </c>
      <c r="J861" s="8" t="n">
        <f aca="false">+[3]data1rev!H860</f>
        <v>10791.59</v>
      </c>
      <c r="K861" s="8" t="n">
        <f aca="false">+[3]data1rev!I860</f>
        <v>10791.59</v>
      </c>
      <c r="L861" s="8" t="n">
        <f aca="false">+[3]data1rev!J860</f>
        <v>10821.156</v>
      </c>
      <c r="M861" s="8" t="n">
        <f aca="false">+[3]data1rev!K860</f>
        <v>10791.59</v>
      </c>
      <c r="N861" s="8" t="n">
        <f aca="false">+[3]data1rev!L860</f>
        <v>10791.59</v>
      </c>
      <c r="O861" s="8" t="n">
        <f aca="false">+[3]data1rev!M860</f>
        <v>10275.62</v>
      </c>
      <c r="P861" s="8" t="n">
        <f aca="false">+[3]data1rev!N860</f>
        <v>10129.416</v>
      </c>
      <c r="Q861" s="8" t="n">
        <f aca="false">+[3]data1rev!O860</f>
        <v>10101.74</v>
      </c>
      <c r="R861" s="8" t="n">
        <f aca="false">+[3]data1rev!P860</f>
        <v>0</v>
      </c>
      <c r="S861" s="8" t="n">
        <f aca="false">+[3]data1rev!Q860</f>
        <v>0</v>
      </c>
      <c r="T861" s="8" t="n">
        <f aca="false">+[3]data1rev!R860</f>
        <v>0</v>
      </c>
      <c r="U861" s="8" t="n">
        <f aca="false">+[3]data1rev!S860</f>
        <v>0</v>
      </c>
      <c r="V861" s="8" t="n">
        <f aca="false">+[3]data1rev!T860</f>
        <v>0</v>
      </c>
      <c r="W861" s="8" t="n">
        <f aca="false">+[3]data1rev!U860</f>
        <v>0</v>
      </c>
      <c r="X861" s="8" t="n">
        <f aca="false">+[3]data1rev!V860</f>
        <v>0</v>
      </c>
      <c r="Y861" s="8" t="n">
        <f aca="false">+[3]data1rev!W860</f>
        <v>0</v>
      </c>
      <c r="Z861" s="8" t="n">
        <f aca="false">+[3]data1rev!X860</f>
        <v>0</v>
      </c>
      <c r="AA861" s="8" t="n">
        <f aca="false">+[3]data1rev!Y860</f>
        <v>0</v>
      </c>
      <c r="AB861" s="9"/>
      <c r="AC861" s="9"/>
      <c r="AD861" s="9"/>
      <c r="AE861" s="9"/>
      <c r="AF861" s="9"/>
      <c r="AG861" s="9"/>
      <c r="AH861" s="9"/>
      <c r="AI861" s="9"/>
      <c r="AJ861" s="9"/>
      <c r="AK861" s="1"/>
      <c r="AL861" s="1" t="e">
        <f aca="false">SUMPRODUCT(B861:AJ861,PVCapPrice)</f>
        <v>#DIV/0!</v>
      </c>
      <c r="AM861" s="1"/>
      <c r="AN861" s="1"/>
      <c r="AO861" s="1"/>
      <c r="AP861" s="1"/>
      <c r="AQ861" s="1"/>
    </row>
    <row r="862" customFormat="false" ht="11.25" hidden="false" customHeight="false" outlineLevel="0" collapsed="false">
      <c r="A862" s="1" t="n">
        <v>860</v>
      </c>
      <c r="B862" s="16"/>
      <c r="C862" s="8" t="n">
        <f aca="false">+[3]data1rev!A861</f>
        <v>21687.04</v>
      </c>
      <c r="D862" s="8" t="n">
        <f aca="false">+[3]data1rev!B861</f>
        <v>15575.226</v>
      </c>
      <c r="E862" s="8" t="n">
        <f aca="false">+[3]data1rev!C861</f>
        <v>13222.39</v>
      </c>
      <c r="F862" s="8" t="n">
        <f aca="false">+[3]data1rev!D861</f>
        <v>13061.89</v>
      </c>
      <c r="G862" s="8" t="n">
        <f aca="false">+[3]data1rev!E861</f>
        <v>13061.89</v>
      </c>
      <c r="H862" s="8" t="n">
        <f aca="false">+[3]data1rev!F861</f>
        <v>10821.156</v>
      </c>
      <c r="I862" s="8" t="n">
        <f aca="false">+[3]data1rev!G861</f>
        <v>10791.59</v>
      </c>
      <c r="J862" s="8" t="n">
        <f aca="false">+[3]data1rev!H861</f>
        <v>10791.59</v>
      </c>
      <c r="K862" s="8" t="n">
        <f aca="false">+[3]data1rev!I861</f>
        <v>10791.59</v>
      </c>
      <c r="L862" s="8" t="n">
        <f aca="false">+[3]data1rev!J861</f>
        <v>10821.156</v>
      </c>
      <c r="M862" s="8" t="n">
        <f aca="false">+[3]data1rev!K861</f>
        <v>10791.59</v>
      </c>
      <c r="N862" s="8" t="n">
        <f aca="false">+[3]data1rev!L861</f>
        <v>10791.59</v>
      </c>
      <c r="O862" s="8" t="n">
        <f aca="false">+[3]data1rev!M861</f>
        <v>10275.62</v>
      </c>
      <c r="P862" s="8" t="n">
        <f aca="false">+[3]data1rev!N861</f>
        <v>10129.416</v>
      </c>
      <c r="Q862" s="8" t="n">
        <f aca="false">+[3]data1rev!O861</f>
        <v>10101.74</v>
      </c>
      <c r="R862" s="8" t="n">
        <f aca="false">+[3]data1rev!P861</f>
        <v>0</v>
      </c>
      <c r="S862" s="8" t="n">
        <f aca="false">+[3]data1rev!Q861</f>
        <v>0</v>
      </c>
      <c r="T862" s="8" t="n">
        <f aca="false">+[3]data1rev!R861</f>
        <v>0</v>
      </c>
      <c r="U862" s="8" t="n">
        <f aca="false">+[3]data1rev!S861</f>
        <v>0</v>
      </c>
      <c r="V862" s="8" t="n">
        <f aca="false">+[3]data1rev!T861</f>
        <v>0</v>
      </c>
      <c r="W862" s="8" t="n">
        <f aca="false">+[3]data1rev!U861</f>
        <v>0</v>
      </c>
      <c r="X862" s="8" t="n">
        <f aca="false">+[3]data1rev!V861</f>
        <v>0</v>
      </c>
      <c r="Y862" s="8" t="n">
        <f aca="false">+[3]data1rev!W861</f>
        <v>0</v>
      </c>
      <c r="Z862" s="8" t="n">
        <f aca="false">+[3]data1rev!X861</f>
        <v>0</v>
      </c>
      <c r="AA862" s="8" t="n">
        <f aca="false">+[3]data1rev!Y861</f>
        <v>0</v>
      </c>
      <c r="AB862" s="9"/>
      <c r="AC862" s="9"/>
      <c r="AD862" s="9"/>
      <c r="AE862" s="9"/>
      <c r="AF862" s="9"/>
      <c r="AG862" s="9"/>
      <c r="AH862" s="9"/>
      <c r="AI862" s="9"/>
      <c r="AJ862" s="9"/>
      <c r="AK862" s="1"/>
      <c r="AL862" s="1" t="e">
        <f aca="false">SUMPRODUCT(B862:AJ862,PVCapPrice)</f>
        <v>#DIV/0!</v>
      </c>
      <c r="AM862" s="1"/>
      <c r="AN862" s="1"/>
      <c r="AO862" s="1"/>
      <c r="AP862" s="1"/>
      <c r="AQ862" s="1"/>
    </row>
    <row r="863" customFormat="false" ht="11.25" hidden="false" customHeight="false" outlineLevel="0" collapsed="false">
      <c r="A863" s="1" t="n">
        <v>861</v>
      </c>
      <c r="B863" s="16"/>
      <c r="C863" s="8" t="n">
        <f aca="false">+[3]data1rev!A862</f>
        <v>21687.04</v>
      </c>
      <c r="D863" s="8" t="n">
        <f aca="false">+[3]data1rev!B862</f>
        <v>15575.226</v>
      </c>
      <c r="E863" s="8" t="n">
        <f aca="false">+[3]data1rev!C862</f>
        <v>13222.39</v>
      </c>
      <c r="F863" s="8" t="n">
        <f aca="false">+[3]data1rev!D862</f>
        <v>13061.89</v>
      </c>
      <c r="G863" s="8" t="n">
        <f aca="false">+[3]data1rev!E862</f>
        <v>13061.89</v>
      </c>
      <c r="H863" s="8" t="n">
        <f aca="false">+[3]data1rev!F862</f>
        <v>10821.156</v>
      </c>
      <c r="I863" s="8" t="n">
        <f aca="false">+[3]data1rev!G862</f>
        <v>10791.59</v>
      </c>
      <c r="J863" s="8" t="n">
        <f aca="false">+[3]data1rev!H862</f>
        <v>10791.59</v>
      </c>
      <c r="K863" s="8" t="n">
        <f aca="false">+[3]data1rev!I862</f>
        <v>10791.59</v>
      </c>
      <c r="L863" s="8" t="n">
        <f aca="false">+[3]data1rev!J862</f>
        <v>10821.156</v>
      </c>
      <c r="M863" s="8" t="n">
        <f aca="false">+[3]data1rev!K862</f>
        <v>10791.59</v>
      </c>
      <c r="N863" s="8" t="n">
        <f aca="false">+[3]data1rev!L862</f>
        <v>10791.59</v>
      </c>
      <c r="O863" s="8" t="n">
        <f aca="false">+[3]data1rev!M862</f>
        <v>10275.62</v>
      </c>
      <c r="P863" s="8" t="n">
        <f aca="false">+[3]data1rev!N862</f>
        <v>10129.416</v>
      </c>
      <c r="Q863" s="8" t="n">
        <f aca="false">+[3]data1rev!O862</f>
        <v>10101.74</v>
      </c>
      <c r="R863" s="8" t="n">
        <f aca="false">+[3]data1rev!P862</f>
        <v>0</v>
      </c>
      <c r="S863" s="8" t="n">
        <f aca="false">+[3]data1rev!Q862</f>
        <v>0</v>
      </c>
      <c r="T863" s="8" t="n">
        <f aca="false">+[3]data1rev!R862</f>
        <v>0</v>
      </c>
      <c r="U863" s="8" t="n">
        <f aca="false">+[3]data1rev!S862</f>
        <v>0</v>
      </c>
      <c r="V863" s="8" t="n">
        <f aca="false">+[3]data1rev!T862</f>
        <v>0</v>
      </c>
      <c r="W863" s="8" t="n">
        <f aca="false">+[3]data1rev!U862</f>
        <v>0</v>
      </c>
      <c r="X863" s="8" t="n">
        <f aca="false">+[3]data1rev!V862</f>
        <v>0</v>
      </c>
      <c r="Y863" s="8" t="n">
        <f aca="false">+[3]data1rev!W862</f>
        <v>0</v>
      </c>
      <c r="Z863" s="8" t="n">
        <f aca="false">+[3]data1rev!X862</f>
        <v>0</v>
      </c>
      <c r="AA863" s="8" t="n">
        <f aca="false">+[3]data1rev!Y862</f>
        <v>0</v>
      </c>
      <c r="AB863" s="9"/>
      <c r="AC863" s="9"/>
      <c r="AD863" s="9"/>
      <c r="AE863" s="9"/>
      <c r="AF863" s="9"/>
      <c r="AG863" s="9"/>
      <c r="AH863" s="9"/>
      <c r="AI863" s="9"/>
      <c r="AJ863" s="9"/>
      <c r="AK863" s="1"/>
      <c r="AL863" s="1" t="e">
        <f aca="false">SUMPRODUCT(B863:AJ863,PVCapPrice)</f>
        <v>#DIV/0!</v>
      </c>
      <c r="AM863" s="1"/>
      <c r="AN863" s="1"/>
      <c r="AO863" s="1"/>
      <c r="AP863" s="1"/>
      <c r="AQ863" s="1"/>
    </row>
    <row r="864" customFormat="false" ht="11.25" hidden="false" customHeight="false" outlineLevel="0" collapsed="false">
      <c r="A864" s="1" t="n">
        <v>862</v>
      </c>
      <c r="B864" s="16"/>
      <c r="C864" s="8" t="n">
        <f aca="false">+[3]data1rev!A863</f>
        <v>21687.04</v>
      </c>
      <c r="D864" s="8" t="n">
        <f aca="false">+[3]data1rev!B863</f>
        <v>15575.226</v>
      </c>
      <c r="E864" s="8" t="n">
        <f aca="false">+[3]data1rev!C863</f>
        <v>13222.39</v>
      </c>
      <c r="F864" s="8" t="n">
        <f aca="false">+[3]data1rev!D863</f>
        <v>13061.89</v>
      </c>
      <c r="G864" s="8" t="n">
        <f aca="false">+[3]data1rev!E863</f>
        <v>13061.89</v>
      </c>
      <c r="H864" s="8" t="n">
        <f aca="false">+[3]data1rev!F863</f>
        <v>10821.156</v>
      </c>
      <c r="I864" s="8" t="n">
        <f aca="false">+[3]data1rev!G863</f>
        <v>10791.59</v>
      </c>
      <c r="J864" s="8" t="n">
        <f aca="false">+[3]data1rev!H863</f>
        <v>10791.59</v>
      </c>
      <c r="K864" s="8" t="n">
        <f aca="false">+[3]data1rev!I863</f>
        <v>10791.59</v>
      </c>
      <c r="L864" s="8" t="n">
        <f aca="false">+[3]data1rev!J863</f>
        <v>10821.156</v>
      </c>
      <c r="M864" s="8" t="n">
        <f aca="false">+[3]data1rev!K863</f>
        <v>10791.59</v>
      </c>
      <c r="N864" s="8" t="n">
        <f aca="false">+[3]data1rev!L863</f>
        <v>10791.59</v>
      </c>
      <c r="O864" s="8" t="n">
        <f aca="false">+[3]data1rev!M863</f>
        <v>10275.62</v>
      </c>
      <c r="P864" s="8" t="n">
        <f aca="false">+[3]data1rev!N863</f>
        <v>10129.416</v>
      </c>
      <c r="Q864" s="8" t="n">
        <f aca="false">+[3]data1rev!O863</f>
        <v>10101.74</v>
      </c>
      <c r="R864" s="8" t="n">
        <f aca="false">+[3]data1rev!P863</f>
        <v>0</v>
      </c>
      <c r="S864" s="8" t="n">
        <f aca="false">+[3]data1rev!Q863</f>
        <v>0</v>
      </c>
      <c r="T864" s="8" t="n">
        <f aca="false">+[3]data1rev!R863</f>
        <v>0</v>
      </c>
      <c r="U864" s="8" t="n">
        <f aca="false">+[3]data1rev!S863</f>
        <v>0</v>
      </c>
      <c r="V864" s="8" t="n">
        <f aca="false">+[3]data1rev!T863</f>
        <v>0</v>
      </c>
      <c r="W864" s="8" t="n">
        <f aca="false">+[3]data1rev!U863</f>
        <v>0</v>
      </c>
      <c r="X864" s="8" t="n">
        <f aca="false">+[3]data1rev!V863</f>
        <v>0</v>
      </c>
      <c r="Y864" s="8" t="n">
        <f aca="false">+[3]data1rev!W863</f>
        <v>0</v>
      </c>
      <c r="Z864" s="8" t="n">
        <f aca="false">+[3]data1rev!X863</f>
        <v>0</v>
      </c>
      <c r="AA864" s="8" t="n">
        <f aca="false">+[3]data1rev!Y863</f>
        <v>0</v>
      </c>
      <c r="AB864" s="9"/>
      <c r="AC864" s="9"/>
      <c r="AD864" s="9"/>
      <c r="AE864" s="9"/>
      <c r="AF864" s="9"/>
      <c r="AG864" s="9"/>
      <c r="AH864" s="9"/>
      <c r="AI864" s="9"/>
      <c r="AJ864" s="9"/>
      <c r="AK864" s="1"/>
      <c r="AL864" s="1" t="e">
        <f aca="false">SUMPRODUCT(B864:AJ864,PVCapPrice)</f>
        <v>#DIV/0!</v>
      </c>
      <c r="AM864" s="1"/>
      <c r="AN864" s="1"/>
      <c r="AO864" s="1"/>
      <c r="AP864" s="1"/>
      <c r="AQ864" s="1"/>
    </row>
    <row r="865" customFormat="false" ht="11.25" hidden="false" customHeight="false" outlineLevel="0" collapsed="false">
      <c r="A865" s="1" t="n">
        <v>863</v>
      </c>
      <c r="B865" s="16"/>
      <c r="C865" s="8" t="n">
        <f aca="false">+[3]data1rev!A864</f>
        <v>21687.04</v>
      </c>
      <c r="D865" s="8" t="n">
        <f aca="false">+[3]data1rev!B864</f>
        <v>15575.226</v>
      </c>
      <c r="E865" s="8" t="n">
        <f aca="false">+[3]data1rev!C864</f>
        <v>13222.39</v>
      </c>
      <c r="F865" s="8" t="n">
        <f aca="false">+[3]data1rev!D864</f>
        <v>13061.89</v>
      </c>
      <c r="G865" s="8" t="n">
        <f aca="false">+[3]data1rev!E864</f>
        <v>13061.89</v>
      </c>
      <c r="H865" s="8" t="n">
        <f aca="false">+[3]data1rev!F864</f>
        <v>10821.156</v>
      </c>
      <c r="I865" s="8" t="n">
        <f aca="false">+[3]data1rev!G864</f>
        <v>10791.59</v>
      </c>
      <c r="J865" s="8" t="n">
        <f aca="false">+[3]data1rev!H864</f>
        <v>10791.59</v>
      </c>
      <c r="K865" s="8" t="n">
        <f aca="false">+[3]data1rev!I864</f>
        <v>10791.59</v>
      </c>
      <c r="L865" s="8" t="n">
        <f aca="false">+[3]data1rev!J864</f>
        <v>10821.156</v>
      </c>
      <c r="M865" s="8" t="n">
        <f aca="false">+[3]data1rev!K864</f>
        <v>10791.59</v>
      </c>
      <c r="N865" s="8" t="n">
        <f aca="false">+[3]data1rev!L864</f>
        <v>10791.59</v>
      </c>
      <c r="O865" s="8" t="n">
        <f aca="false">+[3]data1rev!M864</f>
        <v>10275.62</v>
      </c>
      <c r="P865" s="8" t="n">
        <f aca="false">+[3]data1rev!N864</f>
        <v>10129.416</v>
      </c>
      <c r="Q865" s="8" t="n">
        <f aca="false">+[3]data1rev!O864</f>
        <v>10101.74</v>
      </c>
      <c r="R865" s="8" t="n">
        <f aca="false">+[3]data1rev!P864</f>
        <v>0</v>
      </c>
      <c r="S865" s="8" t="n">
        <f aca="false">+[3]data1rev!Q864</f>
        <v>0</v>
      </c>
      <c r="T865" s="8" t="n">
        <f aca="false">+[3]data1rev!R864</f>
        <v>0</v>
      </c>
      <c r="U865" s="8" t="n">
        <f aca="false">+[3]data1rev!S864</f>
        <v>0</v>
      </c>
      <c r="V865" s="8" t="n">
        <f aca="false">+[3]data1rev!T864</f>
        <v>0</v>
      </c>
      <c r="W865" s="8" t="n">
        <f aca="false">+[3]data1rev!U864</f>
        <v>0</v>
      </c>
      <c r="X865" s="8" t="n">
        <f aca="false">+[3]data1rev!V864</f>
        <v>0</v>
      </c>
      <c r="Y865" s="8" t="n">
        <f aca="false">+[3]data1rev!W864</f>
        <v>0</v>
      </c>
      <c r="Z865" s="8" t="n">
        <f aca="false">+[3]data1rev!X864</f>
        <v>0</v>
      </c>
      <c r="AA865" s="8" t="n">
        <f aca="false">+[3]data1rev!Y864</f>
        <v>0</v>
      </c>
      <c r="AB865" s="9"/>
      <c r="AC865" s="9"/>
      <c r="AD865" s="9"/>
      <c r="AE865" s="9"/>
      <c r="AF865" s="9"/>
      <c r="AG865" s="9"/>
      <c r="AH865" s="9"/>
      <c r="AI865" s="9"/>
      <c r="AJ865" s="9"/>
      <c r="AK865" s="1"/>
      <c r="AL865" s="1" t="e">
        <f aca="false">SUMPRODUCT(B865:AJ865,PVCapPrice)</f>
        <v>#DIV/0!</v>
      </c>
      <c r="AM865" s="1"/>
      <c r="AN865" s="1"/>
      <c r="AO865" s="1"/>
      <c r="AP865" s="1"/>
      <c r="AQ865" s="1"/>
    </row>
    <row r="866" customFormat="false" ht="11.25" hidden="false" customHeight="false" outlineLevel="0" collapsed="false">
      <c r="A866" s="1" t="n">
        <v>864</v>
      </c>
      <c r="B866" s="16"/>
      <c r="C866" s="8" t="n">
        <f aca="false">+[3]data1rev!A865</f>
        <v>21687.04</v>
      </c>
      <c r="D866" s="8" t="n">
        <f aca="false">+[3]data1rev!B865</f>
        <v>15575.226</v>
      </c>
      <c r="E866" s="8" t="n">
        <f aca="false">+[3]data1rev!C865</f>
        <v>13222.39</v>
      </c>
      <c r="F866" s="8" t="n">
        <f aca="false">+[3]data1rev!D865</f>
        <v>13061.89</v>
      </c>
      <c r="G866" s="8" t="n">
        <f aca="false">+[3]data1rev!E865</f>
        <v>13061.89</v>
      </c>
      <c r="H866" s="8" t="n">
        <f aca="false">+[3]data1rev!F865</f>
        <v>10821.156</v>
      </c>
      <c r="I866" s="8" t="n">
        <f aca="false">+[3]data1rev!G865</f>
        <v>10791.59</v>
      </c>
      <c r="J866" s="8" t="n">
        <f aca="false">+[3]data1rev!H865</f>
        <v>10791.59</v>
      </c>
      <c r="K866" s="8" t="n">
        <f aca="false">+[3]data1rev!I865</f>
        <v>10791.59</v>
      </c>
      <c r="L866" s="8" t="n">
        <f aca="false">+[3]data1rev!J865</f>
        <v>10821.156</v>
      </c>
      <c r="M866" s="8" t="n">
        <f aca="false">+[3]data1rev!K865</f>
        <v>10791.59</v>
      </c>
      <c r="N866" s="8" t="n">
        <f aca="false">+[3]data1rev!L865</f>
        <v>10791.59</v>
      </c>
      <c r="O866" s="8" t="n">
        <f aca="false">+[3]data1rev!M865</f>
        <v>10275.62</v>
      </c>
      <c r="P866" s="8" t="n">
        <f aca="false">+[3]data1rev!N865</f>
        <v>10129.416</v>
      </c>
      <c r="Q866" s="8" t="n">
        <f aca="false">+[3]data1rev!O865</f>
        <v>10101.74</v>
      </c>
      <c r="R866" s="8" t="n">
        <f aca="false">+[3]data1rev!P865</f>
        <v>0</v>
      </c>
      <c r="S866" s="8" t="n">
        <f aca="false">+[3]data1rev!Q865</f>
        <v>0</v>
      </c>
      <c r="T866" s="8" t="n">
        <f aca="false">+[3]data1rev!R865</f>
        <v>0</v>
      </c>
      <c r="U866" s="8" t="n">
        <f aca="false">+[3]data1rev!S865</f>
        <v>0</v>
      </c>
      <c r="V866" s="8" t="n">
        <f aca="false">+[3]data1rev!T865</f>
        <v>0</v>
      </c>
      <c r="W866" s="8" t="n">
        <f aca="false">+[3]data1rev!U865</f>
        <v>0</v>
      </c>
      <c r="X866" s="8" t="n">
        <f aca="false">+[3]data1rev!V865</f>
        <v>0</v>
      </c>
      <c r="Y866" s="8" t="n">
        <f aca="false">+[3]data1rev!W865</f>
        <v>0</v>
      </c>
      <c r="Z866" s="8" t="n">
        <f aca="false">+[3]data1rev!X865</f>
        <v>0</v>
      </c>
      <c r="AA866" s="8" t="n">
        <f aca="false">+[3]data1rev!Y865</f>
        <v>0</v>
      </c>
      <c r="AB866" s="9"/>
      <c r="AC866" s="9"/>
      <c r="AD866" s="9"/>
      <c r="AE866" s="9"/>
      <c r="AF866" s="9"/>
      <c r="AG866" s="9"/>
      <c r="AH866" s="9"/>
      <c r="AI866" s="9"/>
      <c r="AJ866" s="9"/>
      <c r="AK866" s="1"/>
      <c r="AL866" s="1" t="e">
        <f aca="false">SUMPRODUCT(B866:AJ866,PVCapPrice)</f>
        <v>#DIV/0!</v>
      </c>
      <c r="AM866" s="1"/>
      <c r="AN866" s="1"/>
      <c r="AO866" s="1"/>
      <c r="AP866" s="1"/>
      <c r="AQ866" s="1"/>
    </row>
    <row r="867" customFormat="false" ht="11.25" hidden="false" customHeight="false" outlineLevel="0" collapsed="false">
      <c r="A867" s="1" t="n">
        <v>865</v>
      </c>
      <c r="B867" s="16"/>
      <c r="C867" s="8" t="n">
        <f aca="false">+[3]data1rev!A866</f>
        <v>21687.04</v>
      </c>
      <c r="D867" s="8" t="n">
        <f aca="false">+[3]data1rev!B866</f>
        <v>15575.226</v>
      </c>
      <c r="E867" s="8" t="n">
        <f aca="false">+[3]data1rev!C866</f>
        <v>13222.39</v>
      </c>
      <c r="F867" s="8" t="n">
        <f aca="false">+[3]data1rev!D866</f>
        <v>13061.89</v>
      </c>
      <c r="G867" s="8" t="n">
        <f aca="false">+[3]data1rev!E866</f>
        <v>13061.89</v>
      </c>
      <c r="H867" s="8" t="n">
        <f aca="false">+[3]data1rev!F866</f>
        <v>10821.156</v>
      </c>
      <c r="I867" s="8" t="n">
        <f aca="false">+[3]data1rev!G866</f>
        <v>10791.59</v>
      </c>
      <c r="J867" s="8" t="n">
        <f aca="false">+[3]data1rev!H866</f>
        <v>10791.59</v>
      </c>
      <c r="K867" s="8" t="n">
        <f aca="false">+[3]data1rev!I866</f>
        <v>10791.59</v>
      </c>
      <c r="L867" s="8" t="n">
        <f aca="false">+[3]data1rev!J866</f>
        <v>10821.156</v>
      </c>
      <c r="M867" s="8" t="n">
        <f aca="false">+[3]data1rev!K866</f>
        <v>10791.59</v>
      </c>
      <c r="N867" s="8" t="n">
        <f aca="false">+[3]data1rev!L866</f>
        <v>10791.59</v>
      </c>
      <c r="O867" s="8" t="n">
        <f aca="false">+[3]data1rev!M866</f>
        <v>10275.62</v>
      </c>
      <c r="P867" s="8" t="n">
        <f aca="false">+[3]data1rev!N866</f>
        <v>10129.416</v>
      </c>
      <c r="Q867" s="8" t="n">
        <f aca="false">+[3]data1rev!O866</f>
        <v>10101.74</v>
      </c>
      <c r="R867" s="8" t="n">
        <f aca="false">+[3]data1rev!P866</f>
        <v>0</v>
      </c>
      <c r="S867" s="8" t="n">
        <f aca="false">+[3]data1rev!Q866</f>
        <v>0</v>
      </c>
      <c r="T867" s="8" t="n">
        <f aca="false">+[3]data1rev!R866</f>
        <v>0</v>
      </c>
      <c r="U867" s="8" t="n">
        <f aca="false">+[3]data1rev!S866</f>
        <v>0</v>
      </c>
      <c r="V867" s="8" t="n">
        <f aca="false">+[3]data1rev!T866</f>
        <v>0</v>
      </c>
      <c r="W867" s="8" t="n">
        <f aca="false">+[3]data1rev!U866</f>
        <v>0</v>
      </c>
      <c r="X867" s="8" t="n">
        <f aca="false">+[3]data1rev!V866</f>
        <v>0</v>
      </c>
      <c r="Y867" s="8" t="n">
        <f aca="false">+[3]data1rev!W866</f>
        <v>0</v>
      </c>
      <c r="Z867" s="8" t="n">
        <f aca="false">+[3]data1rev!X866</f>
        <v>0</v>
      </c>
      <c r="AA867" s="8" t="n">
        <f aca="false">+[3]data1rev!Y866</f>
        <v>0</v>
      </c>
      <c r="AB867" s="9"/>
      <c r="AC867" s="9"/>
      <c r="AD867" s="9"/>
      <c r="AE867" s="9"/>
      <c r="AF867" s="9"/>
      <c r="AG867" s="9"/>
      <c r="AH867" s="9"/>
      <c r="AI867" s="9"/>
      <c r="AJ867" s="9"/>
      <c r="AK867" s="1"/>
      <c r="AL867" s="1" t="e">
        <f aca="false">SUMPRODUCT(B867:AJ867,PVCapPrice)</f>
        <v>#DIV/0!</v>
      </c>
      <c r="AM867" s="1"/>
      <c r="AN867" s="1"/>
      <c r="AO867" s="1"/>
      <c r="AP867" s="1"/>
      <c r="AQ867" s="1"/>
    </row>
    <row r="868" customFormat="false" ht="11.25" hidden="false" customHeight="false" outlineLevel="0" collapsed="false">
      <c r="A868" s="1" t="n">
        <v>866</v>
      </c>
      <c r="B868" s="16"/>
      <c r="C868" s="8" t="n">
        <f aca="false">+[3]data1rev!A867</f>
        <v>21687.04</v>
      </c>
      <c r="D868" s="8" t="n">
        <f aca="false">+[3]data1rev!B867</f>
        <v>15575.226</v>
      </c>
      <c r="E868" s="8" t="n">
        <f aca="false">+[3]data1rev!C867</f>
        <v>13222.39</v>
      </c>
      <c r="F868" s="8" t="n">
        <f aca="false">+[3]data1rev!D867</f>
        <v>13061.89</v>
      </c>
      <c r="G868" s="8" t="n">
        <f aca="false">+[3]data1rev!E867</f>
        <v>13061.89</v>
      </c>
      <c r="H868" s="8" t="n">
        <f aca="false">+[3]data1rev!F867</f>
        <v>10821.156</v>
      </c>
      <c r="I868" s="8" t="n">
        <f aca="false">+[3]data1rev!G867</f>
        <v>10791.59</v>
      </c>
      <c r="J868" s="8" t="n">
        <f aca="false">+[3]data1rev!H867</f>
        <v>10791.59</v>
      </c>
      <c r="K868" s="8" t="n">
        <f aca="false">+[3]data1rev!I867</f>
        <v>10791.59</v>
      </c>
      <c r="L868" s="8" t="n">
        <f aca="false">+[3]data1rev!J867</f>
        <v>10821.156</v>
      </c>
      <c r="M868" s="8" t="n">
        <f aca="false">+[3]data1rev!K867</f>
        <v>10791.59</v>
      </c>
      <c r="N868" s="8" t="n">
        <f aca="false">+[3]data1rev!L867</f>
        <v>10791.59</v>
      </c>
      <c r="O868" s="8" t="n">
        <f aca="false">+[3]data1rev!M867</f>
        <v>10275.62</v>
      </c>
      <c r="P868" s="8" t="n">
        <f aca="false">+[3]data1rev!N867</f>
        <v>10129.416</v>
      </c>
      <c r="Q868" s="8" t="n">
        <f aca="false">+[3]data1rev!O867</f>
        <v>10101.74</v>
      </c>
      <c r="R868" s="8" t="n">
        <f aca="false">+[3]data1rev!P867</f>
        <v>0</v>
      </c>
      <c r="S868" s="8" t="n">
        <f aca="false">+[3]data1rev!Q867</f>
        <v>0</v>
      </c>
      <c r="T868" s="8" t="n">
        <f aca="false">+[3]data1rev!R867</f>
        <v>0</v>
      </c>
      <c r="U868" s="8" t="n">
        <f aca="false">+[3]data1rev!S867</f>
        <v>0</v>
      </c>
      <c r="V868" s="8" t="n">
        <f aca="false">+[3]data1rev!T867</f>
        <v>0</v>
      </c>
      <c r="W868" s="8" t="n">
        <f aca="false">+[3]data1rev!U867</f>
        <v>0</v>
      </c>
      <c r="X868" s="8" t="n">
        <f aca="false">+[3]data1rev!V867</f>
        <v>0</v>
      </c>
      <c r="Y868" s="8" t="n">
        <f aca="false">+[3]data1rev!W867</f>
        <v>0</v>
      </c>
      <c r="Z868" s="8" t="n">
        <f aca="false">+[3]data1rev!X867</f>
        <v>0</v>
      </c>
      <c r="AA868" s="8" t="n">
        <f aca="false">+[3]data1rev!Y867</f>
        <v>0</v>
      </c>
      <c r="AB868" s="9"/>
      <c r="AC868" s="9"/>
      <c r="AD868" s="9"/>
      <c r="AE868" s="9"/>
      <c r="AF868" s="9"/>
      <c r="AG868" s="9"/>
      <c r="AH868" s="9"/>
      <c r="AI868" s="9"/>
      <c r="AJ868" s="9"/>
      <c r="AK868" s="1"/>
      <c r="AL868" s="1" t="e">
        <f aca="false">SUMPRODUCT(B868:AJ868,PVCapPrice)</f>
        <v>#DIV/0!</v>
      </c>
      <c r="AM868" s="1"/>
      <c r="AN868" s="1"/>
      <c r="AO868" s="1"/>
      <c r="AP868" s="1"/>
      <c r="AQ868" s="1"/>
    </row>
    <row r="869" customFormat="false" ht="11.25" hidden="false" customHeight="false" outlineLevel="0" collapsed="false">
      <c r="A869" s="1" t="n">
        <v>867</v>
      </c>
      <c r="B869" s="16"/>
      <c r="C869" s="8" t="n">
        <f aca="false">+[3]data1rev!A868</f>
        <v>21687.04</v>
      </c>
      <c r="D869" s="8" t="n">
        <f aca="false">+[3]data1rev!B868</f>
        <v>15575.226</v>
      </c>
      <c r="E869" s="8" t="n">
        <f aca="false">+[3]data1rev!C868</f>
        <v>13222.39</v>
      </c>
      <c r="F869" s="8" t="n">
        <f aca="false">+[3]data1rev!D868</f>
        <v>13061.89</v>
      </c>
      <c r="G869" s="8" t="n">
        <f aca="false">+[3]data1rev!E868</f>
        <v>13061.89</v>
      </c>
      <c r="H869" s="8" t="n">
        <f aca="false">+[3]data1rev!F868</f>
        <v>10821.156</v>
      </c>
      <c r="I869" s="8" t="n">
        <f aca="false">+[3]data1rev!G868</f>
        <v>10791.59</v>
      </c>
      <c r="J869" s="8" t="n">
        <f aca="false">+[3]data1rev!H868</f>
        <v>10791.59</v>
      </c>
      <c r="K869" s="8" t="n">
        <f aca="false">+[3]data1rev!I868</f>
        <v>10791.59</v>
      </c>
      <c r="L869" s="8" t="n">
        <f aca="false">+[3]data1rev!J868</f>
        <v>10821.156</v>
      </c>
      <c r="M869" s="8" t="n">
        <f aca="false">+[3]data1rev!K868</f>
        <v>10791.59</v>
      </c>
      <c r="N869" s="8" t="n">
        <f aca="false">+[3]data1rev!L868</f>
        <v>10791.59</v>
      </c>
      <c r="O869" s="8" t="n">
        <f aca="false">+[3]data1rev!M868</f>
        <v>10275.62</v>
      </c>
      <c r="P869" s="8" t="n">
        <f aca="false">+[3]data1rev!N868</f>
        <v>10129.416</v>
      </c>
      <c r="Q869" s="8" t="n">
        <f aca="false">+[3]data1rev!O868</f>
        <v>10101.74</v>
      </c>
      <c r="R869" s="8" t="n">
        <f aca="false">+[3]data1rev!P868</f>
        <v>0</v>
      </c>
      <c r="S869" s="8" t="n">
        <f aca="false">+[3]data1rev!Q868</f>
        <v>0</v>
      </c>
      <c r="T869" s="8" t="n">
        <f aca="false">+[3]data1rev!R868</f>
        <v>0</v>
      </c>
      <c r="U869" s="8" t="n">
        <f aca="false">+[3]data1rev!S868</f>
        <v>0</v>
      </c>
      <c r="V869" s="8" t="n">
        <f aca="false">+[3]data1rev!T868</f>
        <v>0</v>
      </c>
      <c r="W869" s="8" t="n">
        <f aca="false">+[3]data1rev!U868</f>
        <v>0</v>
      </c>
      <c r="X869" s="8" t="n">
        <f aca="false">+[3]data1rev!V868</f>
        <v>0</v>
      </c>
      <c r="Y869" s="8" t="n">
        <f aca="false">+[3]data1rev!W868</f>
        <v>0</v>
      </c>
      <c r="Z869" s="8" t="n">
        <f aca="false">+[3]data1rev!X868</f>
        <v>0</v>
      </c>
      <c r="AA869" s="8" t="n">
        <f aca="false">+[3]data1rev!Y868</f>
        <v>0</v>
      </c>
      <c r="AB869" s="9"/>
      <c r="AC869" s="9"/>
      <c r="AD869" s="9"/>
      <c r="AE869" s="9"/>
      <c r="AF869" s="9"/>
      <c r="AG869" s="9"/>
      <c r="AH869" s="9"/>
      <c r="AI869" s="9"/>
      <c r="AJ869" s="9"/>
      <c r="AK869" s="1"/>
      <c r="AL869" s="1" t="e">
        <f aca="false">SUMPRODUCT(B869:AJ869,PVCapPrice)</f>
        <v>#DIV/0!</v>
      </c>
      <c r="AM869" s="1"/>
      <c r="AN869" s="1"/>
      <c r="AO869" s="1"/>
      <c r="AP869" s="1"/>
      <c r="AQ869" s="1"/>
    </row>
    <row r="870" customFormat="false" ht="11.25" hidden="false" customHeight="false" outlineLevel="0" collapsed="false">
      <c r="A870" s="1" t="n">
        <v>868</v>
      </c>
      <c r="B870" s="16"/>
      <c r="C870" s="8" t="n">
        <f aca="false">+[3]data1rev!A869</f>
        <v>21687.04</v>
      </c>
      <c r="D870" s="8" t="n">
        <f aca="false">+[3]data1rev!B869</f>
        <v>15575.226</v>
      </c>
      <c r="E870" s="8" t="n">
        <f aca="false">+[3]data1rev!C869</f>
        <v>13222.39</v>
      </c>
      <c r="F870" s="8" t="n">
        <f aca="false">+[3]data1rev!D869</f>
        <v>13061.89</v>
      </c>
      <c r="G870" s="8" t="n">
        <f aca="false">+[3]data1rev!E869</f>
        <v>13061.89</v>
      </c>
      <c r="H870" s="8" t="n">
        <f aca="false">+[3]data1rev!F869</f>
        <v>10821.156</v>
      </c>
      <c r="I870" s="8" t="n">
        <f aca="false">+[3]data1rev!G869</f>
        <v>10791.59</v>
      </c>
      <c r="J870" s="8" t="n">
        <f aca="false">+[3]data1rev!H869</f>
        <v>10791.59</v>
      </c>
      <c r="K870" s="8" t="n">
        <f aca="false">+[3]data1rev!I869</f>
        <v>10791.59</v>
      </c>
      <c r="L870" s="8" t="n">
        <f aca="false">+[3]data1rev!J869</f>
        <v>10821.156</v>
      </c>
      <c r="M870" s="8" t="n">
        <f aca="false">+[3]data1rev!K869</f>
        <v>10791.59</v>
      </c>
      <c r="N870" s="8" t="n">
        <f aca="false">+[3]data1rev!L869</f>
        <v>10791.59</v>
      </c>
      <c r="O870" s="8" t="n">
        <f aca="false">+[3]data1rev!M869</f>
        <v>10275.62</v>
      </c>
      <c r="P870" s="8" t="n">
        <f aca="false">+[3]data1rev!N869</f>
        <v>10129.416</v>
      </c>
      <c r="Q870" s="8" t="n">
        <f aca="false">+[3]data1rev!O869</f>
        <v>10101.74</v>
      </c>
      <c r="R870" s="8" t="n">
        <f aca="false">+[3]data1rev!P869</f>
        <v>0</v>
      </c>
      <c r="S870" s="8" t="n">
        <f aca="false">+[3]data1rev!Q869</f>
        <v>0</v>
      </c>
      <c r="T870" s="8" t="n">
        <f aca="false">+[3]data1rev!R869</f>
        <v>0</v>
      </c>
      <c r="U870" s="8" t="n">
        <f aca="false">+[3]data1rev!S869</f>
        <v>0</v>
      </c>
      <c r="V870" s="8" t="n">
        <f aca="false">+[3]data1rev!T869</f>
        <v>0</v>
      </c>
      <c r="W870" s="8" t="n">
        <f aca="false">+[3]data1rev!U869</f>
        <v>0</v>
      </c>
      <c r="X870" s="8" t="n">
        <f aca="false">+[3]data1rev!V869</f>
        <v>0</v>
      </c>
      <c r="Y870" s="8" t="n">
        <f aca="false">+[3]data1rev!W869</f>
        <v>0</v>
      </c>
      <c r="Z870" s="8" t="n">
        <f aca="false">+[3]data1rev!X869</f>
        <v>0</v>
      </c>
      <c r="AA870" s="8" t="n">
        <f aca="false">+[3]data1rev!Y869</f>
        <v>0</v>
      </c>
      <c r="AB870" s="9"/>
      <c r="AC870" s="9"/>
      <c r="AD870" s="9"/>
      <c r="AE870" s="9"/>
      <c r="AF870" s="9"/>
      <c r="AG870" s="9"/>
      <c r="AH870" s="9"/>
      <c r="AI870" s="9"/>
      <c r="AJ870" s="9"/>
      <c r="AK870" s="1"/>
      <c r="AL870" s="1" t="e">
        <f aca="false">SUMPRODUCT(B870:AJ870,PVCapPrice)</f>
        <v>#DIV/0!</v>
      </c>
      <c r="AM870" s="1"/>
      <c r="AN870" s="1"/>
      <c r="AO870" s="1"/>
      <c r="AP870" s="1"/>
      <c r="AQ870" s="1"/>
    </row>
    <row r="871" customFormat="false" ht="11.25" hidden="false" customHeight="false" outlineLevel="0" collapsed="false">
      <c r="A871" s="1" t="n">
        <v>869</v>
      </c>
      <c r="B871" s="16"/>
      <c r="C871" s="8" t="n">
        <f aca="false">+[3]data1rev!A870</f>
        <v>21687.04</v>
      </c>
      <c r="D871" s="8" t="n">
        <f aca="false">+[3]data1rev!B870</f>
        <v>15575.226</v>
      </c>
      <c r="E871" s="8" t="n">
        <f aca="false">+[3]data1rev!C870</f>
        <v>13222.39</v>
      </c>
      <c r="F871" s="8" t="n">
        <f aca="false">+[3]data1rev!D870</f>
        <v>13061.89</v>
      </c>
      <c r="G871" s="8" t="n">
        <f aca="false">+[3]data1rev!E870</f>
        <v>13061.89</v>
      </c>
      <c r="H871" s="8" t="n">
        <f aca="false">+[3]data1rev!F870</f>
        <v>10821.156</v>
      </c>
      <c r="I871" s="8" t="n">
        <f aca="false">+[3]data1rev!G870</f>
        <v>10791.59</v>
      </c>
      <c r="J871" s="8" t="n">
        <f aca="false">+[3]data1rev!H870</f>
        <v>10791.59</v>
      </c>
      <c r="K871" s="8" t="n">
        <f aca="false">+[3]data1rev!I870</f>
        <v>10791.59</v>
      </c>
      <c r="L871" s="8" t="n">
        <f aca="false">+[3]data1rev!J870</f>
        <v>10821.156</v>
      </c>
      <c r="M871" s="8" t="n">
        <f aca="false">+[3]data1rev!K870</f>
        <v>10791.59</v>
      </c>
      <c r="N871" s="8" t="n">
        <f aca="false">+[3]data1rev!L870</f>
        <v>10791.59</v>
      </c>
      <c r="O871" s="8" t="n">
        <f aca="false">+[3]data1rev!M870</f>
        <v>10275.62</v>
      </c>
      <c r="P871" s="8" t="n">
        <f aca="false">+[3]data1rev!N870</f>
        <v>10129.416</v>
      </c>
      <c r="Q871" s="8" t="n">
        <f aca="false">+[3]data1rev!O870</f>
        <v>10101.74</v>
      </c>
      <c r="R871" s="8" t="n">
        <f aca="false">+[3]data1rev!P870</f>
        <v>0</v>
      </c>
      <c r="S871" s="8" t="n">
        <f aca="false">+[3]data1rev!Q870</f>
        <v>0</v>
      </c>
      <c r="T871" s="8" t="n">
        <f aca="false">+[3]data1rev!R870</f>
        <v>0</v>
      </c>
      <c r="U871" s="8" t="n">
        <f aca="false">+[3]data1rev!S870</f>
        <v>0</v>
      </c>
      <c r="V871" s="8" t="n">
        <f aca="false">+[3]data1rev!T870</f>
        <v>0</v>
      </c>
      <c r="W871" s="8" t="n">
        <f aca="false">+[3]data1rev!U870</f>
        <v>0</v>
      </c>
      <c r="X871" s="8" t="n">
        <f aca="false">+[3]data1rev!V870</f>
        <v>0</v>
      </c>
      <c r="Y871" s="8" t="n">
        <f aca="false">+[3]data1rev!W870</f>
        <v>0</v>
      </c>
      <c r="Z871" s="8" t="n">
        <f aca="false">+[3]data1rev!X870</f>
        <v>0</v>
      </c>
      <c r="AA871" s="8" t="n">
        <f aca="false">+[3]data1rev!Y870</f>
        <v>0</v>
      </c>
      <c r="AB871" s="9"/>
      <c r="AC871" s="9"/>
      <c r="AD871" s="9"/>
      <c r="AE871" s="9"/>
      <c r="AF871" s="9"/>
      <c r="AG871" s="9"/>
      <c r="AH871" s="9"/>
      <c r="AI871" s="9"/>
      <c r="AJ871" s="9"/>
      <c r="AK871" s="1"/>
      <c r="AL871" s="1" t="e">
        <f aca="false">SUMPRODUCT(B871:AJ871,PVCapPrice)</f>
        <v>#DIV/0!</v>
      </c>
      <c r="AM871" s="1"/>
      <c r="AN871" s="1"/>
      <c r="AO871" s="1"/>
      <c r="AP871" s="1"/>
      <c r="AQ871" s="1"/>
    </row>
    <row r="872" customFormat="false" ht="11.25" hidden="false" customHeight="false" outlineLevel="0" collapsed="false">
      <c r="A872" s="1" t="n">
        <v>870</v>
      </c>
      <c r="B872" s="16"/>
      <c r="C872" s="8" t="n">
        <f aca="false">+[3]data1rev!A871</f>
        <v>21687.04</v>
      </c>
      <c r="D872" s="8" t="n">
        <f aca="false">+[3]data1rev!B871</f>
        <v>15575.226</v>
      </c>
      <c r="E872" s="8" t="n">
        <f aca="false">+[3]data1rev!C871</f>
        <v>13222.39</v>
      </c>
      <c r="F872" s="8" t="n">
        <f aca="false">+[3]data1rev!D871</f>
        <v>13061.89</v>
      </c>
      <c r="G872" s="8" t="n">
        <f aca="false">+[3]data1rev!E871</f>
        <v>13061.89</v>
      </c>
      <c r="H872" s="8" t="n">
        <f aca="false">+[3]data1rev!F871</f>
        <v>10821.156</v>
      </c>
      <c r="I872" s="8" t="n">
        <f aca="false">+[3]data1rev!G871</f>
        <v>10791.59</v>
      </c>
      <c r="J872" s="8" t="n">
        <f aca="false">+[3]data1rev!H871</f>
        <v>10791.59</v>
      </c>
      <c r="K872" s="8" t="n">
        <f aca="false">+[3]data1rev!I871</f>
        <v>10791.59</v>
      </c>
      <c r="L872" s="8" t="n">
        <f aca="false">+[3]data1rev!J871</f>
        <v>10821.156</v>
      </c>
      <c r="M872" s="8" t="n">
        <f aca="false">+[3]data1rev!K871</f>
        <v>10791.59</v>
      </c>
      <c r="N872" s="8" t="n">
        <f aca="false">+[3]data1rev!L871</f>
        <v>10791.59</v>
      </c>
      <c r="O872" s="8" t="n">
        <f aca="false">+[3]data1rev!M871</f>
        <v>10275.62</v>
      </c>
      <c r="P872" s="8" t="n">
        <f aca="false">+[3]data1rev!N871</f>
        <v>10129.416</v>
      </c>
      <c r="Q872" s="8" t="n">
        <f aca="false">+[3]data1rev!O871</f>
        <v>10101.74</v>
      </c>
      <c r="R872" s="8" t="n">
        <f aca="false">+[3]data1rev!P871</f>
        <v>0</v>
      </c>
      <c r="S872" s="8" t="n">
        <f aca="false">+[3]data1rev!Q871</f>
        <v>0</v>
      </c>
      <c r="T872" s="8" t="n">
        <f aca="false">+[3]data1rev!R871</f>
        <v>0</v>
      </c>
      <c r="U872" s="8" t="n">
        <f aca="false">+[3]data1rev!S871</f>
        <v>0</v>
      </c>
      <c r="V872" s="8" t="n">
        <f aca="false">+[3]data1rev!T871</f>
        <v>0</v>
      </c>
      <c r="W872" s="8" t="n">
        <f aca="false">+[3]data1rev!U871</f>
        <v>0</v>
      </c>
      <c r="X872" s="8" t="n">
        <f aca="false">+[3]data1rev!V871</f>
        <v>0</v>
      </c>
      <c r="Y872" s="8" t="n">
        <f aca="false">+[3]data1rev!W871</f>
        <v>0</v>
      </c>
      <c r="Z872" s="8" t="n">
        <f aca="false">+[3]data1rev!X871</f>
        <v>0</v>
      </c>
      <c r="AA872" s="8" t="n">
        <f aca="false">+[3]data1rev!Y871</f>
        <v>0</v>
      </c>
      <c r="AB872" s="9"/>
      <c r="AC872" s="9"/>
      <c r="AD872" s="9"/>
      <c r="AE872" s="9"/>
      <c r="AF872" s="9"/>
      <c r="AG872" s="9"/>
      <c r="AH872" s="9"/>
      <c r="AI872" s="9"/>
      <c r="AJ872" s="9"/>
      <c r="AK872" s="1"/>
      <c r="AL872" s="1" t="e">
        <f aca="false">SUMPRODUCT(B872:AJ872,PVCapPrice)</f>
        <v>#DIV/0!</v>
      </c>
      <c r="AM872" s="1"/>
      <c r="AN872" s="1"/>
      <c r="AO872" s="1"/>
      <c r="AP872" s="1"/>
      <c r="AQ872" s="1"/>
    </row>
    <row r="873" customFormat="false" ht="11.25" hidden="false" customHeight="false" outlineLevel="0" collapsed="false">
      <c r="A873" s="1" t="n">
        <v>871</v>
      </c>
      <c r="B873" s="16"/>
      <c r="C873" s="8" t="n">
        <f aca="false">+[3]data1rev!A872</f>
        <v>21687.04</v>
      </c>
      <c r="D873" s="8" t="n">
        <f aca="false">+[3]data1rev!B872</f>
        <v>15575.226</v>
      </c>
      <c r="E873" s="8" t="n">
        <f aca="false">+[3]data1rev!C872</f>
        <v>13222.39</v>
      </c>
      <c r="F873" s="8" t="n">
        <f aca="false">+[3]data1rev!D872</f>
        <v>13061.89</v>
      </c>
      <c r="G873" s="8" t="n">
        <f aca="false">+[3]data1rev!E872</f>
        <v>13061.89</v>
      </c>
      <c r="H873" s="8" t="n">
        <f aca="false">+[3]data1rev!F872</f>
        <v>10821.156</v>
      </c>
      <c r="I873" s="8" t="n">
        <f aca="false">+[3]data1rev!G872</f>
        <v>10791.59</v>
      </c>
      <c r="J873" s="8" t="n">
        <f aca="false">+[3]data1rev!H872</f>
        <v>10791.59</v>
      </c>
      <c r="K873" s="8" t="n">
        <f aca="false">+[3]data1rev!I872</f>
        <v>10791.59</v>
      </c>
      <c r="L873" s="8" t="n">
        <f aca="false">+[3]data1rev!J872</f>
        <v>10821.156</v>
      </c>
      <c r="M873" s="8" t="n">
        <f aca="false">+[3]data1rev!K872</f>
        <v>10791.59</v>
      </c>
      <c r="N873" s="8" t="n">
        <f aca="false">+[3]data1rev!L872</f>
        <v>10791.59</v>
      </c>
      <c r="O873" s="8" t="n">
        <f aca="false">+[3]data1rev!M872</f>
        <v>10275.62</v>
      </c>
      <c r="P873" s="8" t="n">
        <f aca="false">+[3]data1rev!N872</f>
        <v>10129.416</v>
      </c>
      <c r="Q873" s="8" t="n">
        <f aca="false">+[3]data1rev!O872</f>
        <v>10101.74</v>
      </c>
      <c r="R873" s="8" t="n">
        <f aca="false">+[3]data1rev!P872</f>
        <v>0</v>
      </c>
      <c r="S873" s="8" t="n">
        <f aca="false">+[3]data1rev!Q872</f>
        <v>0</v>
      </c>
      <c r="T873" s="8" t="n">
        <f aca="false">+[3]data1rev!R872</f>
        <v>0</v>
      </c>
      <c r="U873" s="8" t="n">
        <f aca="false">+[3]data1rev!S872</f>
        <v>0</v>
      </c>
      <c r="V873" s="8" t="n">
        <f aca="false">+[3]data1rev!T872</f>
        <v>0</v>
      </c>
      <c r="W873" s="8" t="n">
        <f aca="false">+[3]data1rev!U872</f>
        <v>0</v>
      </c>
      <c r="X873" s="8" t="n">
        <f aca="false">+[3]data1rev!V872</f>
        <v>0</v>
      </c>
      <c r="Y873" s="8" t="n">
        <f aca="false">+[3]data1rev!W872</f>
        <v>0</v>
      </c>
      <c r="Z873" s="8" t="n">
        <f aca="false">+[3]data1rev!X872</f>
        <v>0</v>
      </c>
      <c r="AA873" s="8" t="n">
        <f aca="false">+[3]data1rev!Y872</f>
        <v>0</v>
      </c>
      <c r="AB873" s="9"/>
      <c r="AC873" s="9"/>
      <c r="AD873" s="9"/>
      <c r="AE873" s="9"/>
      <c r="AF873" s="9"/>
      <c r="AG873" s="9"/>
      <c r="AH873" s="9"/>
      <c r="AI873" s="9"/>
      <c r="AJ873" s="9"/>
      <c r="AK873" s="1"/>
      <c r="AL873" s="1" t="e">
        <f aca="false">SUMPRODUCT(B873:AJ873,PVCapPrice)</f>
        <v>#DIV/0!</v>
      </c>
      <c r="AM873" s="1"/>
      <c r="AN873" s="1"/>
      <c r="AO873" s="1"/>
      <c r="AP873" s="1"/>
      <c r="AQ873" s="1"/>
    </row>
    <row r="874" customFormat="false" ht="11.25" hidden="false" customHeight="false" outlineLevel="0" collapsed="false">
      <c r="A874" s="1" t="n">
        <v>872</v>
      </c>
      <c r="B874" s="16"/>
      <c r="C874" s="8" t="n">
        <f aca="false">+[3]data1rev!A873</f>
        <v>21687.04</v>
      </c>
      <c r="D874" s="8" t="n">
        <f aca="false">+[3]data1rev!B873</f>
        <v>15575.226</v>
      </c>
      <c r="E874" s="8" t="n">
        <f aca="false">+[3]data1rev!C873</f>
        <v>13222.39</v>
      </c>
      <c r="F874" s="8" t="n">
        <f aca="false">+[3]data1rev!D873</f>
        <v>13061.89</v>
      </c>
      <c r="G874" s="8" t="n">
        <f aca="false">+[3]data1rev!E873</f>
        <v>13061.89</v>
      </c>
      <c r="H874" s="8" t="n">
        <f aca="false">+[3]data1rev!F873</f>
        <v>10821.156</v>
      </c>
      <c r="I874" s="8" t="n">
        <f aca="false">+[3]data1rev!G873</f>
        <v>10791.59</v>
      </c>
      <c r="J874" s="8" t="n">
        <f aca="false">+[3]data1rev!H873</f>
        <v>10791.59</v>
      </c>
      <c r="K874" s="8" t="n">
        <f aca="false">+[3]data1rev!I873</f>
        <v>10791.59</v>
      </c>
      <c r="L874" s="8" t="n">
        <f aca="false">+[3]data1rev!J873</f>
        <v>10821.156</v>
      </c>
      <c r="M874" s="8" t="n">
        <f aca="false">+[3]data1rev!K873</f>
        <v>10791.59</v>
      </c>
      <c r="N874" s="8" t="n">
        <f aca="false">+[3]data1rev!L873</f>
        <v>10791.59</v>
      </c>
      <c r="O874" s="8" t="n">
        <f aca="false">+[3]data1rev!M873</f>
        <v>10275.62</v>
      </c>
      <c r="P874" s="8" t="n">
        <f aca="false">+[3]data1rev!N873</f>
        <v>10129.416</v>
      </c>
      <c r="Q874" s="8" t="n">
        <f aca="false">+[3]data1rev!O873</f>
        <v>10101.74</v>
      </c>
      <c r="R874" s="8" t="n">
        <f aca="false">+[3]data1rev!P873</f>
        <v>0</v>
      </c>
      <c r="S874" s="8" t="n">
        <f aca="false">+[3]data1rev!Q873</f>
        <v>0</v>
      </c>
      <c r="T874" s="8" t="n">
        <f aca="false">+[3]data1rev!R873</f>
        <v>0</v>
      </c>
      <c r="U874" s="8" t="n">
        <f aca="false">+[3]data1rev!S873</f>
        <v>0</v>
      </c>
      <c r="V874" s="8" t="n">
        <f aca="false">+[3]data1rev!T873</f>
        <v>0</v>
      </c>
      <c r="W874" s="8" t="n">
        <f aca="false">+[3]data1rev!U873</f>
        <v>0</v>
      </c>
      <c r="X874" s="8" t="n">
        <f aca="false">+[3]data1rev!V873</f>
        <v>0</v>
      </c>
      <c r="Y874" s="8" t="n">
        <f aca="false">+[3]data1rev!W873</f>
        <v>0</v>
      </c>
      <c r="Z874" s="8" t="n">
        <f aca="false">+[3]data1rev!X873</f>
        <v>0</v>
      </c>
      <c r="AA874" s="8" t="n">
        <f aca="false">+[3]data1rev!Y873</f>
        <v>0</v>
      </c>
      <c r="AB874" s="9"/>
      <c r="AC874" s="9"/>
      <c r="AD874" s="9"/>
      <c r="AE874" s="9"/>
      <c r="AF874" s="9"/>
      <c r="AG874" s="9"/>
      <c r="AH874" s="9"/>
      <c r="AI874" s="9"/>
      <c r="AJ874" s="9"/>
      <c r="AK874" s="1"/>
      <c r="AL874" s="1" t="e">
        <f aca="false">SUMPRODUCT(B874:AJ874,PVCapPrice)</f>
        <v>#DIV/0!</v>
      </c>
      <c r="AM874" s="1"/>
      <c r="AN874" s="1"/>
      <c r="AO874" s="1"/>
      <c r="AP874" s="1"/>
      <c r="AQ874" s="1"/>
    </row>
    <row r="875" customFormat="false" ht="11.25" hidden="false" customHeight="false" outlineLevel="0" collapsed="false">
      <c r="A875" s="1" t="n">
        <v>873</v>
      </c>
      <c r="B875" s="16"/>
      <c r="C875" s="8" t="n">
        <f aca="false">+[3]data1rev!A874</f>
        <v>21687.04</v>
      </c>
      <c r="D875" s="8" t="n">
        <f aca="false">+[3]data1rev!B874</f>
        <v>15575.226</v>
      </c>
      <c r="E875" s="8" t="n">
        <f aca="false">+[3]data1rev!C874</f>
        <v>13222.39</v>
      </c>
      <c r="F875" s="8" t="n">
        <f aca="false">+[3]data1rev!D874</f>
        <v>13061.89</v>
      </c>
      <c r="G875" s="8" t="n">
        <f aca="false">+[3]data1rev!E874</f>
        <v>13061.89</v>
      </c>
      <c r="H875" s="8" t="n">
        <f aca="false">+[3]data1rev!F874</f>
        <v>10821.156</v>
      </c>
      <c r="I875" s="8" t="n">
        <f aca="false">+[3]data1rev!G874</f>
        <v>10791.59</v>
      </c>
      <c r="J875" s="8" t="n">
        <f aca="false">+[3]data1rev!H874</f>
        <v>10791.59</v>
      </c>
      <c r="K875" s="8" t="n">
        <f aca="false">+[3]data1rev!I874</f>
        <v>10791.59</v>
      </c>
      <c r="L875" s="8" t="n">
        <f aca="false">+[3]data1rev!J874</f>
        <v>10821.156</v>
      </c>
      <c r="M875" s="8" t="n">
        <f aca="false">+[3]data1rev!K874</f>
        <v>10791.59</v>
      </c>
      <c r="N875" s="8" t="n">
        <f aca="false">+[3]data1rev!L874</f>
        <v>10791.59</v>
      </c>
      <c r="O875" s="8" t="n">
        <f aca="false">+[3]data1rev!M874</f>
        <v>10275.62</v>
      </c>
      <c r="P875" s="8" t="n">
        <f aca="false">+[3]data1rev!N874</f>
        <v>10129.416</v>
      </c>
      <c r="Q875" s="8" t="n">
        <f aca="false">+[3]data1rev!O874</f>
        <v>10101.74</v>
      </c>
      <c r="R875" s="8" t="n">
        <f aca="false">+[3]data1rev!P874</f>
        <v>0</v>
      </c>
      <c r="S875" s="8" t="n">
        <f aca="false">+[3]data1rev!Q874</f>
        <v>0</v>
      </c>
      <c r="T875" s="8" t="n">
        <f aca="false">+[3]data1rev!R874</f>
        <v>0</v>
      </c>
      <c r="U875" s="8" t="n">
        <f aca="false">+[3]data1rev!S874</f>
        <v>0</v>
      </c>
      <c r="V875" s="8" t="n">
        <f aca="false">+[3]data1rev!T874</f>
        <v>0</v>
      </c>
      <c r="W875" s="8" t="n">
        <f aca="false">+[3]data1rev!U874</f>
        <v>0</v>
      </c>
      <c r="X875" s="8" t="n">
        <f aca="false">+[3]data1rev!V874</f>
        <v>0</v>
      </c>
      <c r="Y875" s="8" t="n">
        <f aca="false">+[3]data1rev!W874</f>
        <v>0</v>
      </c>
      <c r="Z875" s="8" t="n">
        <f aca="false">+[3]data1rev!X874</f>
        <v>0</v>
      </c>
      <c r="AA875" s="8" t="n">
        <f aca="false">+[3]data1rev!Y874</f>
        <v>0</v>
      </c>
      <c r="AB875" s="9"/>
      <c r="AC875" s="9"/>
      <c r="AD875" s="9"/>
      <c r="AE875" s="9"/>
      <c r="AF875" s="9"/>
      <c r="AG875" s="9"/>
      <c r="AH875" s="9"/>
      <c r="AI875" s="9"/>
      <c r="AJ875" s="9"/>
      <c r="AK875" s="1"/>
      <c r="AL875" s="1" t="e">
        <f aca="false">SUMPRODUCT(B875:AJ875,PVCapPrice)</f>
        <v>#DIV/0!</v>
      </c>
      <c r="AM875" s="1"/>
      <c r="AN875" s="1"/>
      <c r="AO875" s="1"/>
      <c r="AP875" s="1"/>
      <c r="AQ875" s="1"/>
    </row>
    <row r="876" customFormat="false" ht="11.25" hidden="false" customHeight="false" outlineLevel="0" collapsed="false">
      <c r="A876" s="1" t="n">
        <v>874</v>
      </c>
      <c r="B876" s="16"/>
      <c r="C876" s="8" t="n">
        <f aca="false">+[3]data1rev!A875</f>
        <v>21687.04</v>
      </c>
      <c r="D876" s="8" t="n">
        <f aca="false">+[3]data1rev!B875</f>
        <v>15575.226</v>
      </c>
      <c r="E876" s="8" t="n">
        <f aca="false">+[3]data1rev!C875</f>
        <v>13222.39</v>
      </c>
      <c r="F876" s="8" t="n">
        <f aca="false">+[3]data1rev!D875</f>
        <v>13061.89</v>
      </c>
      <c r="G876" s="8" t="n">
        <f aca="false">+[3]data1rev!E875</f>
        <v>13061.89</v>
      </c>
      <c r="H876" s="8" t="n">
        <f aca="false">+[3]data1rev!F875</f>
        <v>10821.156</v>
      </c>
      <c r="I876" s="8" t="n">
        <f aca="false">+[3]data1rev!G875</f>
        <v>10791.59</v>
      </c>
      <c r="J876" s="8" t="n">
        <f aca="false">+[3]data1rev!H875</f>
        <v>10791.59</v>
      </c>
      <c r="K876" s="8" t="n">
        <f aca="false">+[3]data1rev!I875</f>
        <v>10791.59</v>
      </c>
      <c r="L876" s="8" t="n">
        <f aca="false">+[3]data1rev!J875</f>
        <v>10821.156</v>
      </c>
      <c r="M876" s="8" t="n">
        <f aca="false">+[3]data1rev!K875</f>
        <v>10791.59</v>
      </c>
      <c r="N876" s="8" t="n">
        <f aca="false">+[3]data1rev!L875</f>
        <v>10791.59</v>
      </c>
      <c r="O876" s="8" t="n">
        <f aca="false">+[3]data1rev!M875</f>
        <v>10275.62</v>
      </c>
      <c r="P876" s="8" t="n">
        <f aca="false">+[3]data1rev!N875</f>
        <v>10129.416</v>
      </c>
      <c r="Q876" s="8" t="n">
        <f aca="false">+[3]data1rev!O875</f>
        <v>10101.74</v>
      </c>
      <c r="R876" s="8" t="n">
        <f aca="false">+[3]data1rev!P875</f>
        <v>0</v>
      </c>
      <c r="S876" s="8" t="n">
        <f aca="false">+[3]data1rev!Q875</f>
        <v>0</v>
      </c>
      <c r="T876" s="8" t="n">
        <f aca="false">+[3]data1rev!R875</f>
        <v>0</v>
      </c>
      <c r="U876" s="8" t="n">
        <f aca="false">+[3]data1rev!S875</f>
        <v>0</v>
      </c>
      <c r="V876" s="8" t="n">
        <f aca="false">+[3]data1rev!T875</f>
        <v>0</v>
      </c>
      <c r="W876" s="8" t="n">
        <f aca="false">+[3]data1rev!U875</f>
        <v>0</v>
      </c>
      <c r="X876" s="8" t="n">
        <f aca="false">+[3]data1rev!V875</f>
        <v>0</v>
      </c>
      <c r="Y876" s="8" t="n">
        <f aca="false">+[3]data1rev!W875</f>
        <v>0</v>
      </c>
      <c r="Z876" s="8" t="n">
        <f aca="false">+[3]data1rev!X875</f>
        <v>0</v>
      </c>
      <c r="AA876" s="8" t="n">
        <f aca="false">+[3]data1rev!Y875</f>
        <v>0</v>
      </c>
      <c r="AB876" s="9"/>
      <c r="AC876" s="9"/>
      <c r="AD876" s="9"/>
      <c r="AE876" s="9"/>
      <c r="AF876" s="9"/>
      <c r="AG876" s="9"/>
      <c r="AH876" s="9"/>
      <c r="AI876" s="9"/>
      <c r="AJ876" s="9"/>
      <c r="AK876" s="1"/>
      <c r="AL876" s="1" t="e">
        <f aca="false">SUMPRODUCT(B876:AJ876,PVCapPrice)</f>
        <v>#DIV/0!</v>
      </c>
      <c r="AM876" s="1"/>
      <c r="AN876" s="1"/>
      <c r="AO876" s="1"/>
      <c r="AP876" s="1"/>
      <c r="AQ876" s="1"/>
    </row>
    <row r="877" customFormat="false" ht="11.25" hidden="false" customHeight="false" outlineLevel="0" collapsed="false">
      <c r="A877" s="1" t="n">
        <v>875</v>
      </c>
      <c r="B877" s="16"/>
      <c r="C877" s="8" t="n">
        <f aca="false">+[3]data1rev!A876</f>
        <v>21687.04</v>
      </c>
      <c r="D877" s="8" t="n">
        <f aca="false">+[3]data1rev!B876</f>
        <v>15575.226</v>
      </c>
      <c r="E877" s="8" t="n">
        <f aca="false">+[3]data1rev!C876</f>
        <v>13222.39</v>
      </c>
      <c r="F877" s="8" t="n">
        <f aca="false">+[3]data1rev!D876</f>
        <v>13061.89</v>
      </c>
      <c r="G877" s="8" t="n">
        <f aca="false">+[3]data1rev!E876</f>
        <v>13061.89</v>
      </c>
      <c r="H877" s="8" t="n">
        <f aca="false">+[3]data1rev!F876</f>
        <v>10821.156</v>
      </c>
      <c r="I877" s="8" t="n">
        <f aca="false">+[3]data1rev!G876</f>
        <v>10791.59</v>
      </c>
      <c r="J877" s="8" t="n">
        <f aca="false">+[3]data1rev!H876</f>
        <v>10791.59</v>
      </c>
      <c r="K877" s="8" t="n">
        <f aca="false">+[3]data1rev!I876</f>
        <v>10791.59</v>
      </c>
      <c r="L877" s="8" t="n">
        <f aca="false">+[3]data1rev!J876</f>
        <v>10821.156</v>
      </c>
      <c r="M877" s="8" t="n">
        <f aca="false">+[3]data1rev!K876</f>
        <v>10791.59</v>
      </c>
      <c r="N877" s="8" t="n">
        <f aca="false">+[3]data1rev!L876</f>
        <v>10791.59</v>
      </c>
      <c r="O877" s="8" t="n">
        <f aca="false">+[3]data1rev!M876</f>
        <v>10275.62</v>
      </c>
      <c r="P877" s="8" t="n">
        <f aca="false">+[3]data1rev!N876</f>
        <v>10129.416</v>
      </c>
      <c r="Q877" s="8" t="n">
        <f aca="false">+[3]data1rev!O876</f>
        <v>10101.74</v>
      </c>
      <c r="R877" s="8" t="n">
        <f aca="false">+[3]data1rev!P876</f>
        <v>0</v>
      </c>
      <c r="S877" s="8" t="n">
        <f aca="false">+[3]data1rev!Q876</f>
        <v>0</v>
      </c>
      <c r="T877" s="8" t="n">
        <f aca="false">+[3]data1rev!R876</f>
        <v>0</v>
      </c>
      <c r="U877" s="8" t="n">
        <f aca="false">+[3]data1rev!S876</f>
        <v>0</v>
      </c>
      <c r="V877" s="8" t="n">
        <f aca="false">+[3]data1rev!T876</f>
        <v>0</v>
      </c>
      <c r="W877" s="8" t="n">
        <f aca="false">+[3]data1rev!U876</f>
        <v>0</v>
      </c>
      <c r="X877" s="8" t="n">
        <f aca="false">+[3]data1rev!V876</f>
        <v>0</v>
      </c>
      <c r="Y877" s="8" t="n">
        <f aca="false">+[3]data1rev!W876</f>
        <v>0</v>
      </c>
      <c r="Z877" s="8" t="n">
        <f aca="false">+[3]data1rev!X876</f>
        <v>0</v>
      </c>
      <c r="AA877" s="8" t="n">
        <f aca="false">+[3]data1rev!Y876</f>
        <v>0</v>
      </c>
      <c r="AB877" s="9"/>
      <c r="AC877" s="9"/>
      <c r="AD877" s="9"/>
      <c r="AE877" s="9"/>
      <c r="AF877" s="9"/>
      <c r="AG877" s="9"/>
      <c r="AH877" s="9"/>
      <c r="AI877" s="9"/>
      <c r="AJ877" s="9"/>
      <c r="AK877" s="1"/>
      <c r="AL877" s="1" t="e">
        <f aca="false">SUMPRODUCT(B877:AJ877,PVCapPrice)</f>
        <v>#DIV/0!</v>
      </c>
      <c r="AM877" s="1"/>
      <c r="AN877" s="1"/>
      <c r="AO877" s="1"/>
      <c r="AP877" s="1"/>
      <c r="AQ877" s="1"/>
    </row>
    <row r="878" customFormat="false" ht="11.25" hidden="false" customHeight="false" outlineLevel="0" collapsed="false">
      <c r="A878" s="1" t="n">
        <v>876</v>
      </c>
      <c r="B878" s="16"/>
      <c r="C878" s="8" t="n">
        <f aca="false">+[3]data1rev!A877</f>
        <v>21687.04</v>
      </c>
      <c r="D878" s="8" t="n">
        <f aca="false">+[3]data1rev!B877</f>
        <v>15575.226</v>
      </c>
      <c r="E878" s="8" t="n">
        <f aca="false">+[3]data1rev!C877</f>
        <v>13222.39</v>
      </c>
      <c r="F878" s="8" t="n">
        <f aca="false">+[3]data1rev!D877</f>
        <v>13061.89</v>
      </c>
      <c r="G878" s="8" t="n">
        <f aca="false">+[3]data1rev!E877</f>
        <v>13061.89</v>
      </c>
      <c r="H878" s="8" t="n">
        <f aca="false">+[3]data1rev!F877</f>
        <v>10821.156</v>
      </c>
      <c r="I878" s="8" t="n">
        <f aca="false">+[3]data1rev!G877</f>
        <v>10791.59</v>
      </c>
      <c r="J878" s="8" t="n">
        <f aca="false">+[3]data1rev!H877</f>
        <v>10791.59</v>
      </c>
      <c r="K878" s="8" t="n">
        <f aca="false">+[3]data1rev!I877</f>
        <v>10791.59</v>
      </c>
      <c r="L878" s="8" t="n">
        <f aca="false">+[3]data1rev!J877</f>
        <v>10821.156</v>
      </c>
      <c r="M878" s="8" t="n">
        <f aca="false">+[3]data1rev!K877</f>
        <v>10791.59</v>
      </c>
      <c r="N878" s="8" t="n">
        <f aca="false">+[3]data1rev!L877</f>
        <v>10791.59</v>
      </c>
      <c r="O878" s="8" t="n">
        <f aca="false">+[3]data1rev!M877</f>
        <v>10275.62</v>
      </c>
      <c r="P878" s="8" t="n">
        <f aca="false">+[3]data1rev!N877</f>
        <v>10129.416</v>
      </c>
      <c r="Q878" s="8" t="n">
        <f aca="false">+[3]data1rev!O877</f>
        <v>10101.74</v>
      </c>
      <c r="R878" s="8" t="n">
        <f aca="false">+[3]data1rev!P877</f>
        <v>0</v>
      </c>
      <c r="S878" s="8" t="n">
        <f aca="false">+[3]data1rev!Q877</f>
        <v>0</v>
      </c>
      <c r="T878" s="8" t="n">
        <f aca="false">+[3]data1rev!R877</f>
        <v>0</v>
      </c>
      <c r="U878" s="8" t="n">
        <f aca="false">+[3]data1rev!S877</f>
        <v>0</v>
      </c>
      <c r="V878" s="8" t="n">
        <f aca="false">+[3]data1rev!T877</f>
        <v>0</v>
      </c>
      <c r="W878" s="8" t="n">
        <f aca="false">+[3]data1rev!U877</f>
        <v>0</v>
      </c>
      <c r="X878" s="8" t="n">
        <f aca="false">+[3]data1rev!V877</f>
        <v>0</v>
      </c>
      <c r="Y878" s="8" t="n">
        <f aca="false">+[3]data1rev!W877</f>
        <v>0</v>
      </c>
      <c r="Z878" s="8" t="n">
        <f aca="false">+[3]data1rev!X877</f>
        <v>0</v>
      </c>
      <c r="AA878" s="8" t="n">
        <f aca="false">+[3]data1rev!Y877</f>
        <v>0</v>
      </c>
      <c r="AB878" s="9"/>
      <c r="AC878" s="9"/>
      <c r="AD878" s="9"/>
      <c r="AE878" s="9"/>
      <c r="AF878" s="9"/>
      <c r="AG878" s="9"/>
      <c r="AH878" s="9"/>
      <c r="AI878" s="9"/>
      <c r="AJ878" s="9"/>
      <c r="AK878" s="1"/>
      <c r="AL878" s="1" t="e">
        <f aca="false">SUMPRODUCT(B878:AJ878,PVCapPrice)</f>
        <v>#DIV/0!</v>
      </c>
      <c r="AM878" s="1"/>
      <c r="AN878" s="1"/>
      <c r="AO878" s="1"/>
      <c r="AP878" s="1"/>
      <c r="AQ878" s="1"/>
    </row>
    <row r="879" customFormat="false" ht="11.25" hidden="false" customHeight="false" outlineLevel="0" collapsed="false">
      <c r="A879" s="1" t="n">
        <v>877</v>
      </c>
      <c r="B879" s="16"/>
      <c r="C879" s="8" t="n">
        <f aca="false">+[3]data1rev!A878</f>
        <v>21687.04</v>
      </c>
      <c r="D879" s="8" t="n">
        <f aca="false">+[3]data1rev!B878</f>
        <v>15575.226</v>
      </c>
      <c r="E879" s="8" t="n">
        <f aca="false">+[3]data1rev!C878</f>
        <v>13222.39</v>
      </c>
      <c r="F879" s="8" t="n">
        <f aca="false">+[3]data1rev!D878</f>
        <v>13061.89</v>
      </c>
      <c r="G879" s="8" t="n">
        <f aca="false">+[3]data1rev!E878</f>
        <v>13061.89</v>
      </c>
      <c r="H879" s="8" t="n">
        <f aca="false">+[3]data1rev!F878</f>
        <v>10821.156</v>
      </c>
      <c r="I879" s="8" t="n">
        <f aca="false">+[3]data1rev!G878</f>
        <v>10791.59</v>
      </c>
      <c r="J879" s="8" t="n">
        <f aca="false">+[3]data1rev!H878</f>
        <v>10791.59</v>
      </c>
      <c r="K879" s="8" t="n">
        <f aca="false">+[3]data1rev!I878</f>
        <v>10791.59</v>
      </c>
      <c r="L879" s="8" t="n">
        <f aca="false">+[3]data1rev!J878</f>
        <v>10821.156</v>
      </c>
      <c r="M879" s="8" t="n">
        <f aca="false">+[3]data1rev!K878</f>
        <v>10791.59</v>
      </c>
      <c r="N879" s="8" t="n">
        <f aca="false">+[3]data1rev!L878</f>
        <v>10791.59</v>
      </c>
      <c r="O879" s="8" t="n">
        <f aca="false">+[3]data1rev!M878</f>
        <v>10275.62</v>
      </c>
      <c r="P879" s="8" t="n">
        <f aca="false">+[3]data1rev!N878</f>
        <v>10129.416</v>
      </c>
      <c r="Q879" s="8" t="n">
        <f aca="false">+[3]data1rev!O878</f>
        <v>10101.74</v>
      </c>
      <c r="R879" s="8" t="n">
        <f aca="false">+[3]data1rev!P878</f>
        <v>0</v>
      </c>
      <c r="S879" s="8" t="n">
        <f aca="false">+[3]data1rev!Q878</f>
        <v>0</v>
      </c>
      <c r="T879" s="8" t="n">
        <f aca="false">+[3]data1rev!R878</f>
        <v>0</v>
      </c>
      <c r="U879" s="8" t="n">
        <f aca="false">+[3]data1rev!S878</f>
        <v>0</v>
      </c>
      <c r="V879" s="8" t="n">
        <f aca="false">+[3]data1rev!T878</f>
        <v>0</v>
      </c>
      <c r="W879" s="8" t="n">
        <f aca="false">+[3]data1rev!U878</f>
        <v>0</v>
      </c>
      <c r="X879" s="8" t="n">
        <f aca="false">+[3]data1rev!V878</f>
        <v>0</v>
      </c>
      <c r="Y879" s="8" t="n">
        <f aca="false">+[3]data1rev!W878</f>
        <v>0</v>
      </c>
      <c r="Z879" s="8" t="n">
        <f aca="false">+[3]data1rev!X878</f>
        <v>0</v>
      </c>
      <c r="AA879" s="8" t="n">
        <f aca="false">+[3]data1rev!Y878</f>
        <v>0</v>
      </c>
      <c r="AB879" s="9"/>
      <c r="AC879" s="9"/>
      <c r="AD879" s="9"/>
      <c r="AE879" s="9"/>
      <c r="AF879" s="9"/>
      <c r="AG879" s="9"/>
      <c r="AH879" s="9"/>
      <c r="AI879" s="9"/>
      <c r="AJ879" s="9"/>
      <c r="AK879" s="1"/>
      <c r="AL879" s="1" t="e">
        <f aca="false">SUMPRODUCT(B879:AJ879,PVCapPrice)</f>
        <v>#DIV/0!</v>
      </c>
      <c r="AM879" s="1"/>
      <c r="AN879" s="1"/>
      <c r="AO879" s="1"/>
      <c r="AP879" s="1"/>
      <c r="AQ879" s="1"/>
    </row>
    <row r="880" customFormat="false" ht="11.25" hidden="false" customHeight="false" outlineLevel="0" collapsed="false">
      <c r="A880" s="1" t="n">
        <v>878</v>
      </c>
      <c r="B880" s="16"/>
      <c r="C880" s="8" t="n">
        <f aca="false">+[3]data1rev!A879</f>
        <v>21687.04</v>
      </c>
      <c r="D880" s="8" t="n">
        <f aca="false">+[3]data1rev!B879</f>
        <v>15575.226</v>
      </c>
      <c r="E880" s="8" t="n">
        <f aca="false">+[3]data1rev!C879</f>
        <v>13222.39</v>
      </c>
      <c r="F880" s="8" t="n">
        <f aca="false">+[3]data1rev!D879</f>
        <v>13061.89</v>
      </c>
      <c r="G880" s="8" t="n">
        <f aca="false">+[3]data1rev!E879</f>
        <v>13061.89</v>
      </c>
      <c r="H880" s="8" t="n">
        <f aca="false">+[3]data1rev!F879</f>
        <v>10821.156</v>
      </c>
      <c r="I880" s="8" t="n">
        <f aca="false">+[3]data1rev!G879</f>
        <v>10791.59</v>
      </c>
      <c r="J880" s="8" t="n">
        <f aca="false">+[3]data1rev!H879</f>
        <v>10791.59</v>
      </c>
      <c r="K880" s="8" t="n">
        <f aca="false">+[3]data1rev!I879</f>
        <v>10791.59</v>
      </c>
      <c r="L880" s="8" t="n">
        <f aca="false">+[3]data1rev!J879</f>
        <v>10821.156</v>
      </c>
      <c r="M880" s="8" t="n">
        <f aca="false">+[3]data1rev!K879</f>
        <v>10791.59</v>
      </c>
      <c r="N880" s="8" t="n">
        <f aca="false">+[3]data1rev!L879</f>
        <v>10791.59</v>
      </c>
      <c r="O880" s="8" t="n">
        <f aca="false">+[3]data1rev!M879</f>
        <v>10275.62</v>
      </c>
      <c r="P880" s="8" t="n">
        <f aca="false">+[3]data1rev!N879</f>
        <v>10129.416</v>
      </c>
      <c r="Q880" s="8" t="n">
        <f aca="false">+[3]data1rev!O879</f>
        <v>10101.74</v>
      </c>
      <c r="R880" s="8" t="n">
        <f aca="false">+[3]data1rev!P879</f>
        <v>0</v>
      </c>
      <c r="S880" s="8" t="n">
        <f aca="false">+[3]data1rev!Q879</f>
        <v>0</v>
      </c>
      <c r="T880" s="8" t="n">
        <f aca="false">+[3]data1rev!R879</f>
        <v>0</v>
      </c>
      <c r="U880" s="8" t="n">
        <f aca="false">+[3]data1rev!S879</f>
        <v>0</v>
      </c>
      <c r="V880" s="8" t="n">
        <f aca="false">+[3]data1rev!T879</f>
        <v>0</v>
      </c>
      <c r="W880" s="8" t="n">
        <f aca="false">+[3]data1rev!U879</f>
        <v>0</v>
      </c>
      <c r="X880" s="8" t="n">
        <f aca="false">+[3]data1rev!V879</f>
        <v>0</v>
      </c>
      <c r="Y880" s="8" t="n">
        <f aca="false">+[3]data1rev!W879</f>
        <v>0</v>
      </c>
      <c r="Z880" s="8" t="n">
        <f aca="false">+[3]data1rev!X879</f>
        <v>0</v>
      </c>
      <c r="AA880" s="8" t="n">
        <f aca="false">+[3]data1rev!Y879</f>
        <v>0</v>
      </c>
      <c r="AB880" s="9"/>
      <c r="AC880" s="9"/>
      <c r="AD880" s="9"/>
      <c r="AE880" s="9"/>
      <c r="AF880" s="9"/>
      <c r="AG880" s="9"/>
      <c r="AH880" s="9"/>
      <c r="AI880" s="9"/>
      <c r="AJ880" s="9"/>
      <c r="AK880" s="1"/>
      <c r="AL880" s="1" t="e">
        <f aca="false">SUMPRODUCT(B880:AJ880,PVCapPrice)</f>
        <v>#DIV/0!</v>
      </c>
      <c r="AM880" s="1"/>
      <c r="AN880" s="1"/>
      <c r="AO880" s="1"/>
      <c r="AP880" s="1"/>
      <c r="AQ880" s="1"/>
    </row>
    <row r="881" customFormat="false" ht="11.25" hidden="false" customHeight="false" outlineLevel="0" collapsed="false">
      <c r="A881" s="1" t="n">
        <v>879</v>
      </c>
      <c r="B881" s="16"/>
      <c r="C881" s="8" t="n">
        <f aca="false">+[3]data1rev!A880</f>
        <v>21687.04</v>
      </c>
      <c r="D881" s="8" t="n">
        <f aca="false">+[3]data1rev!B880</f>
        <v>15575.226</v>
      </c>
      <c r="E881" s="8" t="n">
        <f aca="false">+[3]data1rev!C880</f>
        <v>13222.39</v>
      </c>
      <c r="F881" s="8" t="n">
        <f aca="false">+[3]data1rev!D880</f>
        <v>13061.89</v>
      </c>
      <c r="G881" s="8" t="n">
        <f aca="false">+[3]data1rev!E880</f>
        <v>13061.89</v>
      </c>
      <c r="H881" s="8" t="n">
        <f aca="false">+[3]data1rev!F880</f>
        <v>10821.156</v>
      </c>
      <c r="I881" s="8" t="n">
        <f aca="false">+[3]data1rev!G880</f>
        <v>10791.59</v>
      </c>
      <c r="J881" s="8" t="n">
        <f aca="false">+[3]data1rev!H880</f>
        <v>10791.59</v>
      </c>
      <c r="K881" s="8" t="n">
        <f aca="false">+[3]data1rev!I880</f>
        <v>10791.59</v>
      </c>
      <c r="L881" s="8" t="n">
        <f aca="false">+[3]data1rev!J880</f>
        <v>10821.156</v>
      </c>
      <c r="M881" s="8" t="n">
        <f aca="false">+[3]data1rev!K880</f>
        <v>10791.59</v>
      </c>
      <c r="N881" s="8" t="n">
        <f aca="false">+[3]data1rev!L880</f>
        <v>10791.59</v>
      </c>
      <c r="O881" s="8" t="n">
        <f aca="false">+[3]data1rev!M880</f>
        <v>10275.62</v>
      </c>
      <c r="P881" s="8" t="n">
        <f aca="false">+[3]data1rev!N880</f>
        <v>10129.416</v>
      </c>
      <c r="Q881" s="8" t="n">
        <f aca="false">+[3]data1rev!O880</f>
        <v>10101.74</v>
      </c>
      <c r="R881" s="8" t="n">
        <f aca="false">+[3]data1rev!P880</f>
        <v>0</v>
      </c>
      <c r="S881" s="8" t="n">
        <f aca="false">+[3]data1rev!Q880</f>
        <v>0</v>
      </c>
      <c r="T881" s="8" t="n">
        <f aca="false">+[3]data1rev!R880</f>
        <v>0</v>
      </c>
      <c r="U881" s="8" t="n">
        <f aca="false">+[3]data1rev!S880</f>
        <v>0</v>
      </c>
      <c r="V881" s="8" t="n">
        <f aca="false">+[3]data1rev!T880</f>
        <v>0</v>
      </c>
      <c r="W881" s="8" t="n">
        <f aca="false">+[3]data1rev!U880</f>
        <v>0</v>
      </c>
      <c r="X881" s="8" t="n">
        <f aca="false">+[3]data1rev!V880</f>
        <v>0</v>
      </c>
      <c r="Y881" s="8" t="n">
        <f aca="false">+[3]data1rev!W880</f>
        <v>0</v>
      </c>
      <c r="Z881" s="8" t="n">
        <f aca="false">+[3]data1rev!X880</f>
        <v>0</v>
      </c>
      <c r="AA881" s="8" t="n">
        <f aca="false">+[3]data1rev!Y880</f>
        <v>0</v>
      </c>
      <c r="AB881" s="9"/>
      <c r="AC881" s="9"/>
      <c r="AD881" s="9"/>
      <c r="AE881" s="9"/>
      <c r="AF881" s="9"/>
      <c r="AG881" s="9"/>
      <c r="AH881" s="9"/>
      <c r="AI881" s="9"/>
      <c r="AJ881" s="9"/>
      <c r="AK881" s="1"/>
      <c r="AL881" s="1" t="e">
        <f aca="false">SUMPRODUCT(B881:AJ881,PVCapPrice)</f>
        <v>#DIV/0!</v>
      </c>
      <c r="AM881" s="1"/>
      <c r="AN881" s="1"/>
      <c r="AO881" s="1"/>
      <c r="AP881" s="1"/>
      <c r="AQ881" s="1"/>
    </row>
    <row r="882" customFormat="false" ht="11.25" hidden="false" customHeight="false" outlineLevel="0" collapsed="false">
      <c r="A882" s="1" t="n">
        <v>880</v>
      </c>
      <c r="B882" s="16"/>
      <c r="C882" s="8" t="n">
        <f aca="false">+[3]data1rev!A881</f>
        <v>21687.04</v>
      </c>
      <c r="D882" s="8" t="n">
        <f aca="false">+[3]data1rev!B881</f>
        <v>15575.226</v>
      </c>
      <c r="E882" s="8" t="n">
        <f aca="false">+[3]data1rev!C881</f>
        <v>13222.39</v>
      </c>
      <c r="F882" s="8" t="n">
        <f aca="false">+[3]data1rev!D881</f>
        <v>13061.89</v>
      </c>
      <c r="G882" s="8" t="n">
        <f aca="false">+[3]data1rev!E881</f>
        <v>13061.89</v>
      </c>
      <c r="H882" s="8" t="n">
        <f aca="false">+[3]data1rev!F881</f>
        <v>10821.156</v>
      </c>
      <c r="I882" s="8" t="n">
        <f aca="false">+[3]data1rev!G881</f>
        <v>10791.59</v>
      </c>
      <c r="J882" s="8" t="n">
        <f aca="false">+[3]data1rev!H881</f>
        <v>10791.59</v>
      </c>
      <c r="K882" s="8" t="n">
        <f aca="false">+[3]data1rev!I881</f>
        <v>10791.59</v>
      </c>
      <c r="L882" s="8" t="n">
        <f aca="false">+[3]data1rev!J881</f>
        <v>10821.156</v>
      </c>
      <c r="M882" s="8" t="n">
        <f aca="false">+[3]data1rev!K881</f>
        <v>10791.59</v>
      </c>
      <c r="N882" s="8" t="n">
        <f aca="false">+[3]data1rev!L881</f>
        <v>10791.59</v>
      </c>
      <c r="O882" s="8" t="n">
        <f aca="false">+[3]data1rev!M881</f>
        <v>10275.62</v>
      </c>
      <c r="P882" s="8" t="n">
        <f aca="false">+[3]data1rev!N881</f>
        <v>10129.416</v>
      </c>
      <c r="Q882" s="8" t="n">
        <f aca="false">+[3]data1rev!O881</f>
        <v>10101.74</v>
      </c>
      <c r="R882" s="8" t="n">
        <f aca="false">+[3]data1rev!P881</f>
        <v>0</v>
      </c>
      <c r="S882" s="8" t="n">
        <f aca="false">+[3]data1rev!Q881</f>
        <v>0</v>
      </c>
      <c r="T882" s="8" t="n">
        <f aca="false">+[3]data1rev!R881</f>
        <v>0</v>
      </c>
      <c r="U882" s="8" t="n">
        <f aca="false">+[3]data1rev!S881</f>
        <v>0</v>
      </c>
      <c r="V882" s="8" t="n">
        <f aca="false">+[3]data1rev!T881</f>
        <v>0</v>
      </c>
      <c r="W882" s="8" t="n">
        <f aca="false">+[3]data1rev!U881</f>
        <v>0</v>
      </c>
      <c r="X882" s="8" t="n">
        <f aca="false">+[3]data1rev!V881</f>
        <v>0</v>
      </c>
      <c r="Y882" s="8" t="n">
        <f aca="false">+[3]data1rev!W881</f>
        <v>0</v>
      </c>
      <c r="Z882" s="8" t="n">
        <f aca="false">+[3]data1rev!X881</f>
        <v>0</v>
      </c>
      <c r="AA882" s="8" t="n">
        <f aca="false">+[3]data1rev!Y881</f>
        <v>0</v>
      </c>
      <c r="AB882" s="9"/>
      <c r="AC882" s="9"/>
      <c r="AD882" s="9"/>
      <c r="AE882" s="9"/>
      <c r="AF882" s="9"/>
      <c r="AG882" s="9"/>
      <c r="AH882" s="9"/>
      <c r="AI882" s="9"/>
      <c r="AJ882" s="9"/>
      <c r="AK882" s="1"/>
      <c r="AL882" s="1" t="e">
        <f aca="false">SUMPRODUCT(B882:AJ882,PVCapPrice)</f>
        <v>#DIV/0!</v>
      </c>
      <c r="AM882" s="1"/>
      <c r="AN882" s="1"/>
      <c r="AO882" s="1"/>
      <c r="AP882" s="1"/>
      <c r="AQ882" s="1"/>
    </row>
    <row r="883" customFormat="false" ht="11.25" hidden="false" customHeight="false" outlineLevel="0" collapsed="false">
      <c r="A883" s="1" t="n">
        <v>881</v>
      </c>
      <c r="B883" s="16"/>
      <c r="C883" s="8" t="n">
        <f aca="false">+[3]data1rev!A882</f>
        <v>21687.04</v>
      </c>
      <c r="D883" s="8" t="n">
        <f aca="false">+[3]data1rev!B882</f>
        <v>15575.226</v>
      </c>
      <c r="E883" s="8" t="n">
        <f aca="false">+[3]data1rev!C882</f>
        <v>13222.39</v>
      </c>
      <c r="F883" s="8" t="n">
        <f aca="false">+[3]data1rev!D882</f>
        <v>13061.89</v>
      </c>
      <c r="G883" s="8" t="n">
        <f aca="false">+[3]data1rev!E882</f>
        <v>13061.89</v>
      </c>
      <c r="H883" s="8" t="n">
        <f aca="false">+[3]data1rev!F882</f>
        <v>10821.156</v>
      </c>
      <c r="I883" s="8" t="n">
        <f aca="false">+[3]data1rev!G882</f>
        <v>10791.59</v>
      </c>
      <c r="J883" s="8" t="n">
        <f aca="false">+[3]data1rev!H882</f>
        <v>10791.59</v>
      </c>
      <c r="K883" s="8" t="n">
        <f aca="false">+[3]data1rev!I882</f>
        <v>10791.59</v>
      </c>
      <c r="L883" s="8" t="n">
        <f aca="false">+[3]data1rev!J882</f>
        <v>10821.156</v>
      </c>
      <c r="M883" s="8" t="n">
        <f aca="false">+[3]data1rev!K882</f>
        <v>10791.59</v>
      </c>
      <c r="N883" s="8" t="n">
        <f aca="false">+[3]data1rev!L882</f>
        <v>10791.59</v>
      </c>
      <c r="O883" s="8" t="n">
        <f aca="false">+[3]data1rev!M882</f>
        <v>10275.62</v>
      </c>
      <c r="P883" s="8" t="n">
        <f aca="false">+[3]data1rev!N882</f>
        <v>10129.416</v>
      </c>
      <c r="Q883" s="8" t="n">
        <f aca="false">+[3]data1rev!O882</f>
        <v>10101.74</v>
      </c>
      <c r="R883" s="8" t="n">
        <f aca="false">+[3]data1rev!P882</f>
        <v>0</v>
      </c>
      <c r="S883" s="8" t="n">
        <f aca="false">+[3]data1rev!Q882</f>
        <v>0</v>
      </c>
      <c r="T883" s="8" t="n">
        <f aca="false">+[3]data1rev!R882</f>
        <v>0</v>
      </c>
      <c r="U883" s="8" t="n">
        <f aca="false">+[3]data1rev!S882</f>
        <v>0</v>
      </c>
      <c r="V883" s="8" t="n">
        <f aca="false">+[3]data1rev!T882</f>
        <v>0</v>
      </c>
      <c r="W883" s="8" t="n">
        <f aca="false">+[3]data1rev!U882</f>
        <v>0</v>
      </c>
      <c r="X883" s="8" t="n">
        <f aca="false">+[3]data1rev!V882</f>
        <v>0</v>
      </c>
      <c r="Y883" s="8" t="n">
        <f aca="false">+[3]data1rev!W882</f>
        <v>0</v>
      </c>
      <c r="Z883" s="8" t="n">
        <f aca="false">+[3]data1rev!X882</f>
        <v>0</v>
      </c>
      <c r="AA883" s="8" t="n">
        <f aca="false">+[3]data1rev!Y882</f>
        <v>0</v>
      </c>
      <c r="AB883" s="9"/>
      <c r="AC883" s="9"/>
      <c r="AD883" s="9"/>
      <c r="AE883" s="9"/>
      <c r="AF883" s="9"/>
      <c r="AG883" s="9"/>
      <c r="AH883" s="9"/>
      <c r="AI883" s="9"/>
      <c r="AJ883" s="9"/>
      <c r="AK883" s="1"/>
      <c r="AL883" s="1" t="e">
        <f aca="false">SUMPRODUCT(B883:AJ883,PVCapPrice)</f>
        <v>#DIV/0!</v>
      </c>
      <c r="AM883" s="1"/>
      <c r="AN883" s="1"/>
      <c r="AO883" s="1"/>
      <c r="AP883" s="1"/>
      <c r="AQ883" s="1"/>
    </row>
    <row r="884" customFormat="false" ht="11.25" hidden="false" customHeight="false" outlineLevel="0" collapsed="false">
      <c r="A884" s="1" t="n">
        <v>882</v>
      </c>
      <c r="B884" s="16"/>
      <c r="C884" s="8" t="n">
        <f aca="false">+[3]data1rev!A883</f>
        <v>21687.04</v>
      </c>
      <c r="D884" s="8" t="n">
        <f aca="false">+[3]data1rev!B883</f>
        <v>15575.226</v>
      </c>
      <c r="E884" s="8" t="n">
        <f aca="false">+[3]data1rev!C883</f>
        <v>13222.39</v>
      </c>
      <c r="F884" s="8" t="n">
        <f aca="false">+[3]data1rev!D883</f>
        <v>13061.89</v>
      </c>
      <c r="G884" s="8" t="n">
        <f aca="false">+[3]data1rev!E883</f>
        <v>13061.89</v>
      </c>
      <c r="H884" s="8" t="n">
        <f aca="false">+[3]data1rev!F883</f>
        <v>10821.156</v>
      </c>
      <c r="I884" s="8" t="n">
        <f aca="false">+[3]data1rev!G883</f>
        <v>10791.59</v>
      </c>
      <c r="J884" s="8" t="n">
        <f aca="false">+[3]data1rev!H883</f>
        <v>10791.59</v>
      </c>
      <c r="K884" s="8" t="n">
        <f aca="false">+[3]data1rev!I883</f>
        <v>10791.59</v>
      </c>
      <c r="L884" s="8" t="n">
        <f aca="false">+[3]data1rev!J883</f>
        <v>10821.156</v>
      </c>
      <c r="M884" s="8" t="n">
        <f aca="false">+[3]data1rev!K883</f>
        <v>10791.59</v>
      </c>
      <c r="N884" s="8" t="n">
        <f aca="false">+[3]data1rev!L883</f>
        <v>10791.59</v>
      </c>
      <c r="O884" s="8" t="n">
        <f aca="false">+[3]data1rev!M883</f>
        <v>10275.62</v>
      </c>
      <c r="P884" s="8" t="n">
        <f aca="false">+[3]data1rev!N883</f>
        <v>10129.416</v>
      </c>
      <c r="Q884" s="8" t="n">
        <f aca="false">+[3]data1rev!O883</f>
        <v>10101.74</v>
      </c>
      <c r="R884" s="8" t="n">
        <f aca="false">+[3]data1rev!P883</f>
        <v>0</v>
      </c>
      <c r="S884" s="8" t="n">
        <f aca="false">+[3]data1rev!Q883</f>
        <v>0</v>
      </c>
      <c r="T884" s="8" t="n">
        <f aca="false">+[3]data1rev!R883</f>
        <v>0</v>
      </c>
      <c r="U884" s="8" t="n">
        <f aca="false">+[3]data1rev!S883</f>
        <v>0</v>
      </c>
      <c r="V884" s="8" t="n">
        <f aca="false">+[3]data1rev!T883</f>
        <v>0</v>
      </c>
      <c r="W884" s="8" t="n">
        <f aca="false">+[3]data1rev!U883</f>
        <v>0</v>
      </c>
      <c r="X884" s="8" t="n">
        <f aca="false">+[3]data1rev!V883</f>
        <v>0</v>
      </c>
      <c r="Y884" s="8" t="n">
        <f aca="false">+[3]data1rev!W883</f>
        <v>0</v>
      </c>
      <c r="Z884" s="8" t="n">
        <f aca="false">+[3]data1rev!X883</f>
        <v>0</v>
      </c>
      <c r="AA884" s="8" t="n">
        <f aca="false">+[3]data1rev!Y883</f>
        <v>0</v>
      </c>
      <c r="AB884" s="9"/>
      <c r="AC884" s="9"/>
      <c r="AD884" s="9"/>
      <c r="AE884" s="9"/>
      <c r="AF884" s="9"/>
      <c r="AG884" s="9"/>
      <c r="AH884" s="9"/>
      <c r="AI884" s="9"/>
      <c r="AJ884" s="9"/>
      <c r="AK884" s="1"/>
      <c r="AL884" s="1" t="e">
        <f aca="false">SUMPRODUCT(B884:AJ884,PVCapPrice)</f>
        <v>#DIV/0!</v>
      </c>
      <c r="AM884" s="1"/>
      <c r="AN884" s="1"/>
      <c r="AO884" s="1"/>
      <c r="AP884" s="1"/>
      <c r="AQ884" s="1"/>
    </row>
    <row r="885" customFormat="false" ht="11.25" hidden="false" customHeight="false" outlineLevel="0" collapsed="false">
      <c r="A885" s="1" t="n">
        <v>883</v>
      </c>
      <c r="B885" s="16"/>
      <c r="C885" s="8" t="n">
        <f aca="false">+[3]data1rev!A884</f>
        <v>21687.04</v>
      </c>
      <c r="D885" s="8" t="n">
        <f aca="false">+[3]data1rev!B884</f>
        <v>15575.226</v>
      </c>
      <c r="E885" s="8" t="n">
        <f aca="false">+[3]data1rev!C884</f>
        <v>13222.39</v>
      </c>
      <c r="F885" s="8" t="n">
        <f aca="false">+[3]data1rev!D884</f>
        <v>13061.89</v>
      </c>
      <c r="G885" s="8" t="n">
        <f aca="false">+[3]data1rev!E884</f>
        <v>13061.89</v>
      </c>
      <c r="H885" s="8" t="n">
        <f aca="false">+[3]data1rev!F884</f>
        <v>10821.156</v>
      </c>
      <c r="I885" s="8" t="n">
        <f aca="false">+[3]data1rev!G884</f>
        <v>10791.59</v>
      </c>
      <c r="J885" s="8" t="n">
        <f aca="false">+[3]data1rev!H884</f>
        <v>10791.59</v>
      </c>
      <c r="K885" s="8" t="n">
        <f aca="false">+[3]data1rev!I884</f>
        <v>10791.59</v>
      </c>
      <c r="L885" s="8" t="n">
        <f aca="false">+[3]data1rev!J884</f>
        <v>10821.156</v>
      </c>
      <c r="M885" s="8" t="n">
        <f aca="false">+[3]data1rev!K884</f>
        <v>10791.59</v>
      </c>
      <c r="N885" s="8" t="n">
        <f aca="false">+[3]data1rev!L884</f>
        <v>10791.59</v>
      </c>
      <c r="O885" s="8" t="n">
        <f aca="false">+[3]data1rev!M884</f>
        <v>10275.62</v>
      </c>
      <c r="P885" s="8" t="n">
        <f aca="false">+[3]data1rev!N884</f>
        <v>10129.416</v>
      </c>
      <c r="Q885" s="8" t="n">
        <f aca="false">+[3]data1rev!O884</f>
        <v>10101.74</v>
      </c>
      <c r="R885" s="8" t="n">
        <f aca="false">+[3]data1rev!P884</f>
        <v>0</v>
      </c>
      <c r="S885" s="8" t="n">
        <f aca="false">+[3]data1rev!Q884</f>
        <v>0</v>
      </c>
      <c r="T885" s="8" t="n">
        <f aca="false">+[3]data1rev!R884</f>
        <v>0</v>
      </c>
      <c r="U885" s="8" t="n">
        <f aca="false">+[3]data1rev!S884</f>
        <v>0</v>
      </c>
      <c r="V885" s="8" t="n">
        <f aca="false">+[3]data1rev!T884</f>
        <v>0</v>
      </c>
      <c r="W885" s="8" t="n">
        <f aca="false">+[3]data1rev!U884</f>
        <v>0</v>
      </c>
      <c r="X885" s="8" t="n">
        <f aca="false">+[3]data1rev!V884</f>
        <v>0</v>
      </c>
      <c r="Y885" s="8" t="n">
        <f aca="false">+[3]data1rev!W884</f>
        <v>0</v>
      </c>
      <c r="Z885" s="8" t="n">
        <f aca="false">+[3]data1rev!X884</f>
        <v>0</v>
      </c>
      <c r="AA885" s="8" t="n">
        <f aca="false">+[3]data1rev!Y884</f>
        <v>0</v>
      </c>
      <c r="AB885" s="9"/>
      <c r="AC885" s="9"/>
      <c r="AD885" s="9"/>
      <c r="AE885" s="9"/>
      <c r="AF885" s="9"/>
      <c r="AG885" s="9"/>
      <c r="AH885" s="9"/>
      <c r="AI885" s="9"/>
      <c r="AJ885" s="9"/>
      <c r="AK885" s="1"/>
      <c r="AL885" s="1" t="e">
        <f aca="false">SUMPRODUCT(B885:AJ885,PVCapPrice)</f>
        <v>#DIV/0!</v>
      </c>
      <c r="AM885" s="1"/>
      <c r="AN885" s="1"/>
      <c r="AO885" s="1"/>
      <c r="AP885" s="1"/>
      <c r="AQ885" s="1"/>
    </row>
    <row r="886" customFormat="false" ht="11.25" hidden="false" customHeight="false" outlineLevel="0" collapsed="false">
      <c r="A886" s="1" t="n">
        <v>884</v>
      </c>
      <c r="B886" s="16"/>
      <c r="C886" s="8" t="n">
        <f aca="false">+[3]data1rev!A885</f>
        <v>21687.04</v>
      </c>
      <c r="D886" s="8" t="n">
        <f aca="false">+[3]data1rev!B885</f>
        <v>15575.226</v>
      </c>
      <c r="E886" s="8" t="n">
        <f aca="false">+[3]data1rev!C885</f>
        <v>13222.39</v>
      </c>
      <c r="F886" s="8" t="n">
        <f aca="false">+[3]data1rev!D885</f>
        <v>13061.89</v>
      </c>
      <c r="G886" s="8" t="n">
        <f aca="false">+[3]data1rev!E885</f>
        <v>13061.89</v>
      </c>
      <c r="H886" s="8" t="n">
        <f aca="false">+[3]data1rev!F885</f>
        <v>10821.156</v>
      </c>
      <c r="I886" s="8" t="n">
        <f aca="false">+[3]data1rev!G885</f>
        <v>10791.59</v>
      </c>
      <c r="J886" s="8" t="n">
        <f aca="false">+[3]data1rev!H885</f>
        <v>10791.59</v>
      </c>
      <c r="K886" s="8" t="n">
        <f aca="false">+[3]data1rev!I885</f>
        <v>10791.59</v>
      </c>
      <c r="L886" s="8" t="n">
        <f aca="false">+[3]data1rev!J885</f>
        <v>10821.156</v>
      </c>
      <c r="M886" s="8" t="n">
        <f aca="false">+[3]data1rev!K885</f>
        <v>10791.59</v>
      </c>
      <c r="N886" s="8" t="n">
        <f aca="false">+[3]data1rev!L885</f>
        <v>10791.59</v>
      </c>
      <c r="O886" s="8" t="n">
        <f aca="false">+[3]data1rev!M885</f>
        <v>10275.62</v>
      </c>
      <c r="P886" s="8" t="n">
        <f aca="false">+[3]data1rev!N885</f>
        <v>10129.416</v>
      </c>
      <c r="Q886" s="8" t="n">
        <f aca="false">+[3]data1rev!O885</f>
        <v>10101.74</v>
      </c>
      <c r="R886" s="8" t="n">
        <f aca="false">+[3]data1rev!P885</f>
        <v>0</v>
      </c>
      <c r="S886" s="8" t="n">
        <f aca="false">+[3]data1rev!Q885</f>
        <v>0</v>
      </c>
      <c r="T886" s="8" t="n">
        <f aca="false">+[3]data1rev!R885</f>
        <v>0</v>
      </c>
      <c r="U886" s="8" t="n">
        <f aca="false">+[3]data1rev!S885</f>
        <v>0</v>
      </c>
      <c r="V886" s="8" t="n">
        <f aca="false">+[3]data1rev!T885</f>
        <v>0</v>
      </c>
      <c r="W886" s="8" t="n">
        <f aca="false">+[3]data1rev!U885</f>
        <v>0</v>
      </c>
      <c r="X886" s="8" t="n">
        <f aca="false">+[3]data1rev!V885</f>
        <v>0</v>
      </c>
      <c r="Y886" s="8" t="n">
        <f aca="false">+[3]data1rev!W885</f>
        <v>0</v>
      </c>
      <c r="Z886" s="8" t="n">
        <f aca="false">+[3]data1rev!X885</f>
        <v>0</v>
      </c>
      <c r="AA886" s="8" t="n">
        <f aca="false">+[3]data1rev!Y885</f>
        <v>0</v>
      </c>
      <c r="AB886" s="9"/>
      <c r="AC886" s="9"/>
      <c r="AD886" s="9"/>
      <c r="AE886" s="9"/>
      <c r="AF886" s="9"/>
      <c r="AG886" s="9"/>
      <c r="AH886" s="9"/>
      <c r="AI886" s="9"/>
      <c r="AJ886" s="9"/>
      <c r="AK886" s="1"/>
      <c r="AL886" s="1" t="e">
        <f aca="false">SUMPRODUCT(B886:AJ886,PVCapPrice)</f>
        <v>#DIV/0!</v>
      </c>
      <c r="AM886" s="1"/>
      <c r="AN886" s="1"/>
      <c r="AO886" s="1"/>
      <c r="AP886" s="1"/>
      <c r="AQ886" s="1"/>
    </row>
    <row r="887" customFormat="false" ht="11.25" hidden="false" customHeight="false" outlineLevel="0" collapsed="false">
      <c r="A887" s="1" t="n">
        <v>885</v>
      </c>
      <c r="B887" s="16"/>
      <c r="C887" s="8" t="n">
        <f aca="false">+[3]data1rev!A886</f>
        <v>21687.04</v>
      </c>
      <c r="D887" s="8" t="n">
        <f aca="false">+[3]data1rev!B886</f>
        <v>15575.226</v>
      </c>
      <c r="E887" s="8" t="n">
        <f aca="false">+[3]data1rev!C886</f>
        <v>13222.39</v>
      </c>
      <c r="F887" s="8" t="n">
        <f aca="false">+[3]data1rev!D886</f>
        <v>13061.89</v>
      </c>
      <c r="G887" s="8" t="n">
        <f aca="false">+[3]data1rev!E886</f>
        <v>13061.89</v>
      </c>
      <c r="H887" s="8" t="n">
        <f aca="false">+[3]data1rev!F886</f>
        <v>10821.156</v>
      </c>
      <c r="I887" s="8" t="n">
        <f aca="false">+[3]data1rev!G886</f>
        <v>10791.59</v>
      </c>
      <c r="J887" s="8" t="n">
        <f aca="false">+[3]data1rev!H886</f>
        <v>10791.59</v>
      </c>
      <c r="K887" s="8" t="n">
        <f aca="false">+[3]data1rev!I886</f>
        <v>10791.59</v>
      </c>
      <c r="L887" s="8" t="n">
        <f aca="false">+[3]data1rev!J886</f>
        <v>10821.156</v>
      </c>
      <c r="M887" s="8" t="n">
        <f aca="false">+[3]data1rev!K886</f>
        <v>10791.59</v>
      </c>
      <c r="N887" s="8" t="n">
        <f aca="false">+[3]data1rev!L886</f>
        <v>10791.59</v>
      </c>
      <c r="O887" s="8" t="n">
        <f aca="false">+[3]data1rev!M886</f>
        <v>10275.62</v>
      </c>
      <c r="P887" s="8" t="n">
        <f aca="false">+[3]data1rev!N886</f>
        <v>10129.416</v>
      </c>
      <c r="Q887" s="8" t="n">
        <f aca="false">+[3]data1rev!O886</f>
        <v>10101.74</v>
      </c>
      <c r="R887" s="8" t="n">
        <f aca="false">+[3]data1rev!P886</f>
        <v>0</v>
      </c>
      <c r="S887" s="8" t="n">
        <f aca="false">+[3]data1rev!Q886</f>
        <v>0</v>
      </c>
      <c r="T887" s="8" t="n">
        <f aca="false">+[3]data1rev!R886</f>
        <v>0</v>
      </c>
      <c r="U887" s="8" t="n">
        <f aca="false">+[3]data1rev!S886</f>
        <v>0</v>
      </c>
      <c r="V887" s="8" t="n">
        <f aca="false">+[3]data1rev!T886</f>
        <v>0</v>
      </c>
      <c r="W887" s="8" t="n">
        <f aca="false">+[3]data1rev!U886</f>
        <v>0</v>
      </c>
      <c r="X887" s="8" t="n">
        <f aca="false">+[3]data1rev!V886</f>
        <v>0</v>
      </c>
      <c r="Y887" s="8" t="n">
        <f aca="false">+[3]data1rev!W886</f>
        <v>0</v>
      </c>
      <c r="Z887" s="8" t="n">
        <f aca="false">+[3]data1rev!X886</f>
        <v>0</v>
      </c>
      <c r="AA887" s="8" t="n">
        <f aca="false">+[3]data1rev!Y886</f>
        <v>0</v>
      </c>
      <c r="AB887" s="9"/>
      <c r="AC887" s="9"/>
      <c r="AD887" s="9"/>
      <c r="AE887" s="9"/>
      <c r="AF887" s="9"/>
      <c r="AG887" s="9"/>
      <c r="AH887" s="9"/>
      <c r="AI887" s="9"/>
      <c r="AJ887" s="9"/>
      <c r="AK887" s="1"/>
      <c r="AL887" s="1" t="e">
        <f aca="false">SUMPRODUCT(B887:AJ887,PVCapPrice)</f>
        <v>#DIV/0!</v>
      </c>
      <c r="AM887" s="1"/>
      <c r="AN887" s="1"/>
      <c r="AO887" s="1"/>
      <c r="AP887" s="1"/>
      <c r="AQ887" s="1"/>
    </row>
    <row r="888" customFormat="false" ht="11.25" hidden="false" customHeight="false" outlineLevel="0" collapsed="false">
      <c r="A888" s="1" t="n">
        <v>886</v>
      </c>
      <c r="B888" s="16"/>
      <c r="C888" s="8" t="n">
        <f aca="false">+[3]data1rev!A887</f>
        <v>21687.04</v>
      </c>
      <c r="D888" s="8" t="n">
        <f aca="false">+[3]data1rev!B887</f>
        <v>15575.226</v>
      </c>
      <c r="E888" s="8" t="n">
        <f aca="false">+[3]data1rev!C887</f>
        <v>13222.39</v>
      </c>
      <c r="F888" s="8" t="n">
        <f aca="false">+[3]data1rev!D887</f>
        <v>13061.89</v>
      </c>
      <c r="G888" s="8" t="n">
        <f aca="false">+[3]data1rev!E887</f>
        <v>13061.89</v>
      </c>
      <c r="H888" s="8" t="n">
        <f aca="false">+[3]data1rev!F887</f>
        <v>10821.156</v>
      </c>
      <c r="I888" s="8" t="n">
        <f aca="false">+[3]data1rev!G887</f>
        <v>10791.59</v>
      </c>
      <c r="J888" s="8" t="n">
        <f aca="false">+[3]data1rev!H887</f>
        <v>10791.59</v>
      </c>
      <c r="K888" s="8" t="n">
        <f aca="false">+[3]data1rev!I887</f>
        <v>10791.59</v>
      </c>
      <c r="L888" s="8" t="n">
        <f aca="false">+[3]data1rev!J887</f>
        <v>10821.156</v>
      </c>
      <c r="M888" s="8" t="n">
        <f aca="false">+[3]data1rev!K887</f>
        <v>10791.59</v>
      </c>
      <c r="N888" s="8" t="n">
        <f aca="false">+[3]data1rev!L887</f>
        <v>10791.59</v>
      </c>
      <c r="O888" s="8" t="n">
        <f aca="false">+[3]data1rev!M887</f>
        <v>10275.62</v>
      </c>
      <c r="P888" s="8" t="n">
        <f aca="false">+[3]data1rev!N887</f>
        <v>10129.416</v>
      </c>
      <c r="Q888" s="8" t="n">
        <f aca="false">+[3]data1rev!O887</f>
        <v>10101.74</v>
      </c>
      <c r="R888" s="8" t="n">
        <f aca="false">+[3]data1rev!P887</f>
        <v>0</v>
      </c>
      <c r="S888" s="8" t="n">
        <f aca="false">+[3]data1rev!Q887</f>
        <v>0</v>
      </c>
      <c r="T888" s="8" t="n">
        <f aca="false">+[3]data1rev!R887</f>
        <v>0</v>
      </c>
      <c r="U888" s="8" t="n">
        <f aca="false">+[3]data1rev!S887</f>
        <v>0</v>
      </c>
      <c r="V888" s="8" t="n">
        <f aca="false">+[3]data1rev!T887</f>
        <v>0</v>
      </c>
      <c r="W888" s="8" t="n">
        <f aca="false">+[3]data1rev!U887</f>
        <v>0</v>
      </c>
      <c r="X888" s="8" t="n">
        <f aca="false">+[3]data1rev!V887</f>
        <v>0</v>
      </c>
      <c r="Y888" s="8" t="n">
        <f aca="false">+[3]data1rev!W887</f>
        <v>0</v>
      </c>
      <c r="Z888" s="8" t="n">
        <f aca="false">+[3]data1rev!X887</f>
        <v>0</v>
      </c>
      <c r="AA888" s="8" t="n">
        <f aca="false">+[3]data1rev!Y887</f>
        <v>0</v>
      </c>
      <c r="AB888" s="9"/>
      <c r="AC888" s="9"/>
      <c r="AD888" s="9"/>
      <c r="AE888" s="9"/>
      <c r="AF888" s="9"/>
      <c r="AG888" s="9"/>
      <c r="AH888" s="9"/>
      <c r="AI888" s="9"/>
      <c r="AJ888" s="9"/>
      <c r="AK888" s="1"/>
      <c r="AL888" s="1" t="e">
        <f aca="false">SUMPRODUCT(B888:AJ888,PVCapPrice)</f>
        <v>#DIV/0!</v>
      </c>
      <c r="AM888" s="1"/>
      <c r="AN888" s="1"/>
      <c r="AO888" s="1"/>
      <c r="AP888" s="1"/>
      <c r="AQ888" s="1"/>
    </row>
    <row r="889" customFormat="false" ht="11.25" hidden="false" customHeight="false" outlineLevel="0" collapsed="false">
      <c r="A889" s="1" t="n">
        <v>887</v>
      </c>
      <c r="B889" s="16"/>
      <c r="C889" s="8" t="n">
        <f aca="false">+[3]data1rev!A888</f>
        <v>21687.04</v>
      </c>
      <c r="D889" s="8" t="n">
        <f aca="false">+[3]data1rev!B888</f>
        <v>15575.226</v>
      </c>
      <c r="E889" s="8" t="n">
        <f aca="false">+[3]data1rev!C888</f>
        <v>13222.39</v>
      </c>
      <c r="F889" s="8" t="n">
        <f aca="false">+[3]data1rev!D888</f>
        <v>13061.89</v>
      </c>
      <c r="G889" s="8" t="n">
        <f aca="false">+[3]data1rev!E888</f>
        <v>13061.89</v>
      </c>
      <c r="H889" s="8" t="n">
        <f aca="false">+[3]data1rev!F888</f>
        <v>10821.156</v>
      </c>
      <c r="I889" s="8" t="n">
        <f aca="false">+[3]data1rev!G888</f>
        <v>10791.59</v>
      </c>
      <c r="J889" s="8" t="n">
        <f aca="false">+[3]data1rev!H888</f>
        <v>10791.59</v>
      </c>
      <c r="K889" s="8" t="n">
        <f aca="false">+[3]data1rev!I888</f>
        <v>10791.59</v>
      </c>
      <c r="L889" s="8" t="n">
        <f aca="false">+[3]data1rev!J888</f>
        <v>10821.156</v>
      </c>
      <c r="M889" s="8" t="n">
        <f aca="false">+[3]data1rev!K888</f>
        <v>10791.59</v>
      </c>
      <c r="N889" s="8" t="n">
        <f aca="false">+[3]data1rev!L888</f>
        <v>10791.59</v>
      </c>
      <c r="O889" s="8" t="n">
        <f aca="false">+[3]data1rev!M888</f>
        <v>10275.62</v>
      </c>
      <c r="P889" s="8" t="n">
        <f aca="false">+[3]data1rev!N888</f>
        <v>10129.416</v>
      </c>
      <c r="Q889" s="8" t="n">
        <f aca="false">+[3]data1rev!O888</f>
        <v>10101.74</v>
      </c>
      <c r="R889" s="8" t="n">
        <f aca="false">+[3]data1rev!P888</f>
        <v>0</v>
      </c>
      <c r="S889" s="8" t="n">
        <f aca="false">+[3]data1rev!Q888</f>
        <v>0</v>
      </c>
      <c r="T889" s="8" t="n">
        <f aca="false">+[3]data1rev!R888</f>
        <v>0</v>
      </c>
      <c r="U889" s="8" t="n">
        <f aca="false">+[3]data1rev!S888</f>
        <v>0</v>
      </c>
      <c r="V889" s="8" t="n">
        <f aca="false">+[3]data1rev!T888</f>
        <v>0</v>
      </c>
      <c r="W889" s="8" t="n">
        <f aca="false">+[3]data1rev!U888</f>
        <v>0</v>
      </c>
      <c r="X889" s="8" t="n">
        <f aca="false">+[3]data1rev!V888</f>
        <v>0</v>
      </c>
      <c r="Y889" s="8" t="n">
        <f aca="false">+[3]data1rev!W888</f>
        <v>0</v>
      </c>
      <c r="Z889" s="8" t="n">
        <f aca="false">+[3]data1rev!X888</f>
        <v>0</v>
      </c>
      <c r="AA889" s="8" t="n">
        <f aca="false">+[3]data1rev!Y888</f>
        <v>0</v>
      </c>
      <c r="AB889" s="9"/>
      <c r="AC889" s="9"/>
      <c r="AD889" s="9"/>
      <c r="AE889" s="9"/>
      <c r="AF889" s="9"/>
      <c r="AG889" s="9"/>
      <c r="AH889" s="9"/>
      <c r="AI889" s="9"/>
      <c r="AJ889" s="9"/>
      <c r="AK889" s="1"/>
      <c r="AL889" s="1" t="e">
        <f aca="false">SUMPRODUCT(B889:AJ889,PVCapPrice)</f>
        <v>#DIV/0!</v>
      </c>
      <c r="AM889" s="1"/>
      <c r="AN889" s="1"/>
      <c r="AO889" s="1"/>
      <c r="AP889" s="1"/>
      <c r="AQ889" s="1"/>
    </row>
    <row r="890" customFormat="false" ht="11.25" hidden="false" customHeight="false" outlineLevel="0" collapsed="false">
      <c r="A890" s="1" t="n">
        <v>888</v>
      </c>
      <c r="B890" s="16"/>
      <c r="C890" s="8" t="n">
        <f aca="false">+[3]data1rev!A889</f>
        <v>21687.04</v>
      </c>
      <c r="D890" s="8" t="n">
        <f aca="false">+[3]data1rev!B889</f>
        <v>15575.226</v>
      </c>
      <c r="E890" s="8" t="n">
        <f aca="false">+[3]data1rev!C889</f>
        <v>13222.39</v>
      </c>
      <c r="F890" s="8" t="n">
        <f aca="false">+[3]data1rev!D889</f>
        <v>13061.89</v>
      </c>
      <c r="G890" s="8" t="n">
        <f aca="false">+[3]data1rev!E889</f>
        <v>13061.89</v>
      </c>
      <c r="H890" s="8" t="n">
        <f aca="false">+[3]data1rev!F889</f>
        <v>10821.156</v>
      </c>
      <c r="I890" s="8" t="n">
        <f aca="false">+[3]data1rev!G889</f>
        <v>10791.59</v>
      </c>
      <c r="J890" s="8" t="n">
        <f aca="false">+[3]data1rev!H889</f>
        <v>10791.59</v>
      </c>
      <c r="K890" s="8" t="n">
        <f aca="false">+[3]data1rev!I889</f>
        <v>10791.59</v>
      </c>
      <c r="L890" s="8" t="n">
        <f aca="false">+[3]data1rev!J889</f>
        <v>10821.156</v>
      </c>
      <c r="M890" s="8" t="n">
        <f aca="false">+[3]data1rev!K889</f>
        <v>10791.59</v>
      </c>
      <c r="N890" s="8" t="n">
        <f aca="false">+[3]data1rev!L889</f>
        <v>10791.59</v>
      </c>
      <c r="O890" s="8" t="n">
        <f aca="false">+[3]data1rev!M889</f>
        <v>10275.62</v>
      </c>
      <c r="P890" s="8" t="n">
        <f aca="false">+[3]data1rev!N889</f>
        <v>10129.416</v>
      </c>
      <c r="Q890" s="8" t="n">
        <f aca="false">+[3]data1rev!O889</f>
        <v>10101.74</v>
      </c>
      <c r="R890" s="8" t="n">
        <f aca="false">+[3]data1rev!P889</f>
        <v>0</v>
      </c>
      <c r="S890" s="8" t="n">
        <f aca="false">+[3]data1rev!Q889</f>
        <v>0</v>
      </c>
      <c r="T890" s="8" t="n">
        <f aca="false">+[3]data1rev!R889</f>
        <v>0</v>
      </c>
      <c r="U890" s="8" t="n">
        <f aca="false">+[3]data1rev!S889</f>
        <v>0</v>
      </c>
      <c r="V890" s="8" t="n">
        <f aca="false">+[3]data1rev!T889</f>
        <v>0</v>
      </c>
      <c r="W890" s="8" t="n">
        <f aca="false">+[3]data1rev!U889</f>
        <v>0</v>
      </c>
      <c r="X890" s="8" t="n">
        <f aca="false">+[3]data1rev!V889</f>
        <v>0</v>
      </c>
      <c r="Y890" s="8" t="n">
        <f aca="false">+[3]data1rev!W889</f>
        <v>0</v>
      </c>
      <c r="Z890" s="8" t="n">
        <f aca="false">+[3]data1rev!X889</f>
        <v>0</v>
      </c>
      <c r="AA890" s="8" t="n">
        <f aca="false">+[3]data1rev!Y889</f>
        <v>0</v>
      </c>
      <c r="AB890" s="9"/>
      <c r="AC890" s="9"/>
      <c r="AD890" s="9"/>
      <c r="AE890" s="9"/>
      <c r="AF890" s="9"/>
      <c r="AG890" s="9"/>
      <c r="AH890" s="9"/>
      <c r="AI890" s="9"/>
      <c r="AJ890" s="9"/>
      <c r="AK890" s="1"/>
      <c r="AL890" s="1" t="e">
        <f aca="false">SUMPRODUCT(B890:AJ890,PVCapPrice)</f>
        <v>#DIV/0!</v>
      </c>
      <c r="AM890" s="1"/>
      <c r="AN890" s="1"/>
      <c r="AO890" s="1"/>
      <c r="AP890" s="1"/>
      <c r="AQ890" s="1"/>
    </row>
    <row r="891" customFormat="false" ht="11.25" hidden="false" customHeight="false" outlineLevel="0" collapsed="false">
      <c r="A891" s="1" t="n">
        <v>889</v>
      </c>
      <c r="B891" s="16"/>
      <c r="C891" s="8" t="n">
        <f aca="false">+[3]data1rev!A890</f>
        <v>21687.04</v>
      </c>
      <c r="D891" s="8" t="n">
        <f aca="false">+[3]data1rev!B890</f>
        <v>15575.226</v>
      </c>
      <c r="E891" s="8" t="n">
        <f aca="false">+[3]data1rev!C890</f>
        <v>13222.39</v>
      </c>
      <c r="F891" s="8" t="n">
        <f aca="false">+[3]data1rev!D890</f>
        <v>13061.89</v>
      </c>
      <c r="G891" s="8" t="n">
        <f aca="false">+[3]data1rev!E890</f>
        <v>13061.89</v>
      </c>
      <c r="H891" s="8" t="n">
        <f aca="false">+[3]data1rev!F890</f>
        <v>10821.156</v>
      </c>
      <c r="I891" s="8" t="n">
        <f aca="false">+[3]data1rev!G890</f>
        <v>10791.59</v>
      </c>
      <c r="J891" s="8" t="n">
        <f aca="false">+[3]data1rev!H890</f>
        <v>10791.59</v>
      </c>
      <c r="K891" s="8" t="n">
        <f aca="false">+[3]data1rev!I890</f>
        <v>10791.59</v>
      </c>
      <c r="L891" s="8" t="n">
        <f aca="false">+[3]data1rev!J890</f>
        <v>10821.156</v>
      </c>
      <c r="M891" s="8" t="n">
        <f aca="false">+[3]data1rev!K890</f>
        <v>10791.59</v>
      </c>
      <c r="N891" s="8" t="n">
        <f aca="false">+[3]data1rev!L890</f>
        <v>10791.59</v>
      </c>
      <c r="O891" s="8" t="n">
        <f aca="false">+[3]data1rev!M890</f>
        <v>10275.62</v>
      </c>
      <c r="P891" s="8" t="n">
        <f aca="false">+[3]data1rev!N890</f>
        <v>10129.416</v>
      </c>
      <c r="Q891" s="8" t="n">
        <f aca="false">+[3]data1rev!O890</f>
        <v>10101.74</v>
      </c>
      <c r="R891" s="8" t="n">
        <f aca="false">+[3]data1rev!P890</f>
        <v>0</v>
      </c>
      <c r="S891" s="8" t="n">
        <f aca="false">+[3]data1rev!Q890</f>
        <v>0</v>
      </c>
      <c r="T891" s="8" t="n">
        <f aca="false">+[3]data1rev!R890</f>
        <v>0</v>
      </c>
      <c r="U891" s="8" t="n">
        <f aca="false">+[3]data1rev!S890</f>
        <v>0</v>
      </c>
      <c r="V891" s="8" t="n">
        <f aca="false">+[3]data1rev!T890</f>
        <v>0</v>
      </c>
      <c r="W891" s="8" t="n">
        <f aca="false">+[3]data1rev!U890</f>
        <v>0</v>
      </c>
      <c r="X891" s="8" t="n">
        <f aca="false">+[3]data1rev!V890</f>
        <v>0</v>
      </c>
      <c r="Y891" s="8" t="n">
        <f aca="false">+[3]data1rev!W890</f>
        <v>0</v>
      </c>
      <c r="Z891" s="8" t="n">
        <f aca="false">+[3]data1rev!X890</f>
        <v>0</v>
      </c>
      <c r="AA891" s="8" t="n">
        <f aca="false">+[3]data1rev!Y890</f>
        <v>0</v>
      </c>
      <c r="AB891" s="9"/>
      <c r="AC891" s="9"/>
      <c r="AD891" s="9"/>
      <c r="AE891" s="9"/>
      <c r="AF891" s="9"/>
      <c r="AG891" s="9"/>
      <c r="AH891" s="9"/>
      <c r="AI891" s="9"/>
      <c r="AJ891" s="9"/>
      <c r="AK891" s="1"/>
      <c r="AL891" s="1" t="e">
        <f aca="false">SUMPRODUCT(B891:AJ891,PVCapPrice)</f>
        <v>#DIV/0!</v>
      </c>
      <c r="AM891" s="1"/>
      <c r="AN891" s="1"/>
      <c r="AO891" s="1"/>
      <c r="AP891" s="1"/>
      <c r="AQ891" s="1"/>
    </row>
    <row r="892" customFormat="false" ht="11.25" hidden="false" customHeight="false" outlineLevel="0" collapsed="false">
      <c r="A892" s="1" t="n">
        <v>890</v>
      </c>
      <c r="B892" s="16"/>
      <c r="C892" s="8" t="n">
        <f aca="false">+[3]data1rev!A891</f>
        <v>21687.04</v>
      </c>
      <c r="D892" s="8" t="n">
        <f aca="false">+[3]data1rev!B891</f>
        <v>15575.226</v>
      </c>
      <c r="E892" s="8" t="n">
        <f aca="false">+[3]data1rev!C891</f>
        <v>13222.39</v>
      </c>
      <c r="F892" s="8" t="n">
        <f aca="false">+[3]data1rev!D891</f>
        <v>13061.89</v>
      </c>
      <c r="G892" s="8" t="n">
        <f aca="false">+[3]data1rev!E891</f>
        <v>13061.89</v>
      </c>
      <c r="H892" s="8" t="n">
        <f aca="false">+[3]data1rev!F891</f>
        <v>10821.156</v>
      </c>
      <c r="I892" s="8" t="n">
        <f aca="false">+[3]data1rev!G891</f>
        <v>10791.59</v>
      </c>
      <c r="J892" s="8" t="n">
        <f aca="false">+[3]data1rev!H891</f>
        <v>10791.59</v>
      </c>
      <c r="K892" s="8" t="n">
        <f aca="false">+[3]data1rev!I891</f>
        <v>10791.59</v>
      </c>
      <c r="L892" s="8" t="n">
        <f aca="false">+[3]data1rev!J891</f>
        <v>10821.156</v>
      </c>
      <c r="M892" s="8" t="n">
        <f aca="false">+[3]data1rev!K891</f>
        <v>10791.59</v>
      </c>
      <c r="N892" s="8" t="n">
        <f aca="false">+[3]data1rev!L891</f>
        <v>10791.59</v>
      </c>
      <c r="O892" s="8" t="n">
        <f aca="false">+[3]data1rev!M891</f>
        <v>10275.62</v>
      </c>
      <c r="P892" s="8" t="n">
        <f aca="false">+[3]data1rev!N891</f>
        <v>10129.416</v>
      </c>
      <c r="Q892" s="8" t="n">
        <f aca="false">+[3]data1rev!O891</f>
        <v>10101.74</v>
      </c>
      <c r="R892" s="8" t="n">
        <f aca="false">+[3]data1rev!P891</f>
        <v>0</v>
      </c>
      <c r="S892" s="8" t="n">
        <f aca="false">+[3]data1rev!Q891</f>
        <v>0</v>
      </c>
      <c r="T892" s="8" t="n">
        <f aca="false">+[3]data1rev!R891</f>
        <v>0</v>
      </c>
      <c r="U892" s="8" t="n">
        <f aca="false">+[3]data1rev!S891</f>
        <v>0</v>
      </c>
      <c r="V892" s="8" t="n">
        <f aca="false">+[3]data1rev!T891</f>
        <v>0</v>
      </c>
      <c r="W892" s="8" t="n">
        <f aca="false">+[3]data1rev!U891</f>
        <v>0</v>
      </c>
      <c r="X892" s="8" t="n">
        <f aca="false">+[3]data1rev!V891</f>
        <v>0</v>
      </c>
      <c r="Y892" s="8" t="n">
        <f aca="false">+[3]data1rev!W891</f>
        <v>0</v>
      </c>
      <c r="Z892" s="8" t="n">
        <f aca="false">+[3]data1rev!X891</f>
        <v>0</v>
      </c>
      <c r="AA892" s="8" t="n">
        <f aca="false">+[3]data1rev!Y891</f>
        <v>0</v>
      </c>
      <c r="AB892" s="9"/>
      <c r="AC892" s="9"/>
      <c r="AD892" s="9"/>
      <c r="AE892" s="9"/>
      <c r="AF892" s="9"/>
      <c r="AG892" s="9"/>
      <c r="AH892" s="9"/>
      <c r="AI892" s="9"/>
      <c r="AJ892" s="9"/>
      <c r="AK892" s="1"/>
      <c r="AL892" s="1" t="e">
        <f aca="false">SUMPRODUCT(B892:AJ892,PVCapPrice)</f>
        <v>#DIV/0!</v>
      </c>
      <c r="AM892" s="1"/>
      <c r="AN892" s="1"/>
      <c r="AO892" s="1"/>
      <c r="AP892" s="1"/>
      <c r="AQ892" s="1"/>
    </row>
    <row r="893" customFormat="false" ht="11.25" hidden="false" customHeight="false" outlineLevel="0" collapsed="false">
      <c r="A893" s="1" t="n">
        <v>891</v>
      </c>
      <c r="B893" s="16"/>
      <c r="C893" s="8" t="n">
        <f aca="false">+[3]data1rev!A892</f>
        <v>21687.04</v>
      </c>
      <c r="D893" s="8" t="n">
        <f aca="false">+[3]data1rev!B892</f>
        <v>15575.226</v>
      </c>
      <c r="E893" s="8" t="n">
        <f aca="false">+[3]data1rev!C892</f>
        <v>13222.39</v>
      </c>
      <c r="F893" s="8" t="n">
        <f aca="false">+[3]data1rev!D892</f>
        <v>13061.89</v>
      </c>
      <c r="G893" s="8" t="n">
        <f aca="false">+[3]data1rev!E892</f>
        <v>13061.89</v>
      </c>
      <c r="H893" s="8" t="n">
        <f aca="false">+[3]data1rev!F892</f>
        <v>10821.156</v>
      </c>
      <c r="I893" s="8" t="n">
        <f aca="false">+[3]data1rev!G892</f>
        <v>10791.59</v>
      </c>
      <c r="J893" s="8" t="n">
        <f aca="false">+[3]data1rev!H892</f>
        <v>10791.59</v>
      </c>
      <c r="K893" s="8" t="n">
        <f aca="false">+[3]data1rev!I892</f>
        <v>10791.59</v>
      </c>
      <c r="L893" s="8" t="n">
        <f aca="false">+[3]data1rev!J892</f>
        <v>10821.156</v>
      </c>
      <c r="M893" s="8" t="n">
        <f aca="false">+[3]data1rev!K892</f>
        <v>10791.59</v>
      </c>
      <c r="N893" s="8" t="n">
        <f aca="false">+[3]data1rev!L892</f>
        <v>10791.59</v>
      </c>
      <c r="O893" s="8" t="n">
        <f aca="false">+[3]data1rev!M892</f>
        <v>10275.62</v>
      </c>
      <c r="P893" s="8" t="n">
        <f aca="false">+[3]data1rev!N892</f>
        <v>10129.416</v>
      </c>
      <c r="Q893" s="8" t="n">
        <f aca="false">+[3]data1rev!O892</f>
        <v>10101.74</v>
      </c>
      <c r="R893" s="8" t="n">
        <f aca="false">+[3]data1rev!P892</f>
        <v>0</v>
      </c>
      <c r="S893" s="8" t="n">
        <f aca="false">+[3]data1rev!Q892</f>
        <v>0</v>
      </c>
      <c r="T893" s="8" t="n">
        <f aca="false">+[3]data1rev!R892</f>
        <v>0</v>
      </c>
      <c r="U893" s="8" t="n">
        <f aca="false">+[3]data1rev!S892</f>
        <v>0</v>
      </c>
      <c r="V893" s="8" t="n">
        <f aca="false">+[3]data1rev!T892</f>
        <v>0</v>
      </c>
      <c r="W893" s="8" t="n">
        <f aca="false">+[3]data1rev!U892</f>
        <v>0</v>
      </c>
      <c r="X893" s="8" t="n">
        <f aca="false">+[3]data1rev!V892</f>
        <v>0</v>
      </c>
      <c r="Y893" s="8" t="n">
        <f aca="false">+[3]data1rev!W892</f>
        <v>0</v>
      </c>
      <c r="Z893" s="8" t="n">
        <f aca="false">+[3]data1rev!X892</f>
        <v>0</v>
      </c>
      <c r="AA893" s="8" t="n">
        <f aca="false">+[3]data1rev!Y892</f>
        <v>0</v>
      </c>
      <c r="AB893" s="9"/>
      <c r="AC893" s="9"/>
      <c r="AD893" s="9"/>
      <c r="AE893" s="9"/>
      <c r="AF893" s="9"/>
      <c r="AG893" s="9"/>
      <c r="AH893" s="9"/>
      <c r="AI893" s="9"/>
      <c r="AJ893" s="9"/>
      <c r="AK893" s="1"/>
      <c r="AL893" s="1" t="e">
        <f aca="false">SUMPRODUCT(B893:AJ893,PVCapPrice)</f>
        <v>#DIV/0!</v>
      </c>
      <c r="AM893" s="1"/>
      <c r="AN893" s="1"/>
      <c r="AO893" s="1"/>
      <c r="AP893" s="1"/>
      <c r="AQ893" s="1"/>
    </row>
    <row r="894" customFormat="false" ht="11.25" hidden="false" customHeight="false" outlineLevel="0" collapsed="false">
      <c r="A894" s="1" t="n">
        <v>892</v>
      </c>
      <c r="B894" s="16"/>
      <c r="C894" s="8" t="n">
        <f aca="false">+[3]data1rev!A893</f>
        <v>21687.04</v>
      </c>
      <c r="D894" s="8" t="n">
        <f aca="false">+[3]data1rev!B893</f>
        <v>15575.226</v>
      </c>
      <c r="E894" s="8" t="n">
        <f aca="false">+[3]data1rev!C893</f>
        <v>13222.39</v>
      </c>
      <c r="F894" s="8" t="n">
        <f aca="false">+[3]data1rev!D893</f>
        <v>13061.89</v>
      </c>
      <c r="G894" s="8" t="n">
        <f aca="false">+[3]data1rev!E893</f>
        <v>13061.89</v>
      </c>
      <c r="H894" s="8" t="n">
        <f aca="false">+[3]data1rev!F893</f>
        <v>10821.156</v>
      </c>
      <c r="I894" s="8" t="n">
        <f aca="false">+[3]data1rev!G893</f>
        <v>10791.59</v>
      </c>
      <c r="J894" s="8" t="n">
        <f aca="false">+[3]data1rev!H893</f>
        <v>10791.59</v>
      </c>
      <c r="K894" s="8" t="n">
        <f aca="false">+[3]data1rev!I893</f>
        <v>10791.59</v>
      </c>
      <c r="L894" s="8" t="n">
        <f aca="false">+[3]data1rev!J893</f>
        <v>10821.156</v>
      </c>
      <c r="M894" s="8" t="n">
        <f aca="false">+[3]data1rev!K893</f>
        <v>10791.59</v>
      </c>
      <c r="N894" s="8" t="n">
        <f aca="false">+[3]data1rev!L893</f>
        <v>10791.59</v>
      </c>
      <c r="O894" s="8" t="n">
        <f aca="false">+[3]data1rev!M893</f>
        <v>10275.62</v>
      </c>
      <c r="P894" s="8" t="n">
        <f aca="false">+[3]data1rev!N893</f>
        <v>10129.416</v>
      </c>
      <c r="Q894" s="8" t="n">
        <f aca="false">+[3]data1rev!O893</f>
        <v>10101.74</v>
      </c>
      <c r="R894" s="8" t="n">
        <f aca="false">+[3]data1rev!P893</f>
        <v>0</v>
      </c>
      <c r="S894" s="8" t="n">
        <f aca="false">+[3]data1rev!Q893</f>
        <v>0</v>
      </c>
      <c r="T894" s="8" t="n">
        <f aca="false">+[3]data1rev!R893</f>
        <v>0</v>
      </c>
      <c r="U894" s="8" t="n">
        <f aca="false">+[3]data1rev!S893</f>
        <v>0</v>
      </c>
      <c r="V894" s="8" t="n">
        <f aca="false">+[3]data1rev!T893</f>
        <v>0</v>
      </c>
      <c r="W894" s="8" t="n">
        <f aca="false">+[3]data1rev!U893</f>
        <v>0</v>
      </c>
      <c r="X894" s="8" t="n">
        <f aca="false">+[3]data1rev!V893</f>
        <v>0</v>
      </c>
      <c r="Y894" s="8" t="n">
        <f aca="false">+[3]data1rev!W893</f>
        <v>0</v>
      </c>
      <c r="Z894" s="8" t="n">
        <f aca="false">+[3]data1rev!X893</f>
        <v>0</v>
      </c>
      <c r="AA894" s="8" t="n">
        <f aca="false">+[3]data1rev!Y893</f>
        <v>0</v>
      </c>
      <c r="AB894" s="9"/>
      <c r="AC894" s="9"/>
      <c r="AD894" s="9"/>
      <c r="AE894" s="9"/>
      <c r="AF894" s="9"/>
      <c r="AG894" s="9"/>
      <c r="AH894" s="9"/>
      <c r="AI894" s="9"/>
      <c r="AJ894" s="9"/>
      <c r="AK894" s="1"/>
      <c r="AL894" s="1" t="e">
        <f aca="false">SUMPRODUCT(B894:AJ894,PVCapPrice)</f>
        <v>#DIV/0!</v>
      </c>
      <c r="AM894" s="1"/>
      <c r="AN894" s="1"/>
      <c r="AO894" s="1"/>
      <c r="AP894" s="1"/>
      <c r="AQ894" s="1"/>
    </row>
    <row r="895" customFormat="false" ht="11.25" hidden="false" customHeight="false" outlineLevel="0" collapsed="false">
      <c r="A895" s="1" t="n">
        <v>893</v>
      </c>
      <c r="B895" s="16"/>
      <c r="C895" s="8" t="n">
        <f aca="false">+[3]data1rev!A894</f>
        <v>21687.04</v>
      </c>
      <c r="D895" s="8" t="n">
        <f aca="false">+[3]data1rev!B894</f>
        <v>15575.226</v>
      </c>
      <c r="E895" s="8" t="n">
        <f aca="false">+[3]data1rev!C894</f>
        <v>13222.39</v>
      </c>
      <c r="F895" s="8" t="n">
        <f aca="false">+[3]data1rev!D894</f>
        <v>13061.89</v>
      </c>
      <c r="G895" s="8" t="n">
        <f aca="false">+[3]data1rev!E894</f>
        <v>13061.89</v>
      </c>
      <c r="H895" s="8" t="n">
        <f aca="false">+[3]data1rev!F894</f>
        <v>10821.156</v>
      </c>
      <c r="I895" s="8" t="n">
        <f aca="false">+[3]data1rev!G894</f>
        <v>10791.59</v>
      </c>
      <c r="J895" s="8" t="n">
        <f aca="false">+[3]data1rev!H894</f>
        <v>10791.59</v>
      </c>
      <c r="K895" s="8" t="n">
        <f aca="false">+[3]data1rev!I894</f>
        <v>10791.59</v>
      </c>
      <c r="L895" s="8" t="n">
        <f aca="false">+[3]data1rev!J894</f>
        <v>10821.156</v>
      </c>
      <c r="M895" s="8" t="n">
        <f aca="false">+[3]data1rev!K894</f>
        <v>10791.59</v>
      </c>
      <c r="N895" s="8" t="n">
        <f aca="false">+[3]data1rev!L894</f>
        <v>10791.59</v>
      </c>
      <c r="O895" s="8" t="n">
        <f aca="false">+[3]data1rev!M894</f>
        <v>10275.62</v>
      </c>
      <c r="P895" s="8" t="n">
        <f aca="false">+[3]data1rev!N894</f>
        <v>10129.416</v>
      </c>
      <c r="Q895" s="8" t="n">
        <f aca="false">+[3]data1rev!O894</f>
        <v>10101.74</v>
      </c>
      <c r="R895" s="8" t="n">
        <f aca="false">+[3]data1rev!P894</f>
        <v>0</v>
      </c>
      <c r="S895" s="8" t="n">
        <f aca="false">+[3]data1rev!Q894</f>
        <v>0</v>
      </c>
      <c r="T895" s="8" t="n">
        <f aca="false">+[3]data1rev!R894</f>
        <v>0</v>
      </c>
      <c r="U895" s="8" t="n">
        <f aca="false">+[3]data1rev!S894</f>
        <v>0</v>
      </c>
      <c r="V895" s="8" t="n">
        <f aca="false">+[3]data1rev!T894</f>
        <v>0</v>
      </c>
      <c r="W895" s="8" t="n">
        <f aca="false">+[3]data1rev!U894</f>
        <v>0</v>
      </c>
      <c r="X895" s="8" t="n">
        <f aca="false">+[3]data1rev!V894</f>
        <v>0</v>
      </c>
      <c r="Y895" s="8" t="n">
        <f aca="false">+[3]data1rev!W894</f>
        <v>0</v>
      </c>
      <c r="Z895" s="8" t="n">
        <f aca="false">+[3]data1rev!X894</f>
        <v>0</v>
      </c>
      <c r="AA895" s="8" t="n">
        <f aca="false">+[3]data1rev!Y894</f>
        <v>0</v>
      </c>
      <c r="AB895" s="9"/>
      <c r="AC895" s="9"/>
      <c r="AD895" s="9"/>
      <c r="AE895" s="9"/>
      <c r="AF895" s="9"/>
      <c r="AG895" s="9"/>
      <c r="AH895" s="9"/>
      <c r="AI895" s="9"/>
      <c r="AJ895" s="9"/>
      <c r="AK895" s="1"/>
      <c r="AL895" s="1" t="e">
        <f aca="false">SUMPRODUCT(B895:AJ895,PVCapPrice)</f>
        <v>#DIV/0!</v>
      </c>
      <c r="AM895" s="1"/>
      <c r="AN895" s="1"/>
      <c r="AO895" s="1"/>
      <c r="AP895" s="1"/>
      <c r="AQ895" s="1"/>
    </row>
    <row r="896" customFormat="false" ht="11.25" hidden="false" customHeight="false" outlineLevel="0" collapsed="false">
      <c r="A896" s="1" t="n">
        <v>894</v>
      </c>
      <c r="B896" s="16"/>
      <c r="C896" s="8" t="n">
        <f aca="false">+[3]data1rev!A895</f>
        <v>21687.04</v>
      </c>
      <c r="D896" s="8" t="n">
        <f aca="false">+[3]data1rev!B895</f>
        <v>15575.226</v>
      </c>
      <c r="E896" s="8" t="n">
        <f aca="false">+[3]data1rev!C895</f>
        <v>13222.39</v>
      </c>
      <c r="F896" s="8" t="n">
        <f aca="false">+[3]data1rev!D895</f>
        <v>13061.89</v>
      </c>
      <c r="G896" s="8" t="n">
        <f aca="false">+[3]data1rev!E895</f>
        <v>13061.89</v>
      </c>
      <c r="H896" s="8" t="n">
        <f aca="false">+[3]data1rev!F895</f>
        <v>10821.156</v>
      </c>
      <c r="I896" s="8" t="n">
        <f aca="false">+[3]data1rev!G895</f>
        <v>10791.59</v>
      </c>
      <c r="J896" s="8" t="n">
        <f aca="false">+[3]data1rev!H895</f>
        <v>10791.59</v>
      </c>
      <c r="K896" s="8" t="n">
        <f aca="false">+[3]data1rev!I895</f>
        <v>10791.59</v>
      </c>
      <c r="L896" s="8" t="n">
        <f aca="false">+[3]data1rev!J895</f>
        <v>10821.156</v>
      </c>
      <c r="M896" s="8" t="n">
        <f aca="false">+[3]data1rev!K895</f>
        <v>10791.59</v>
      </c>
      <c r="N896" s="8" t="n">
        <f aca="false">+[3]data1rev!L895</f>
        <v>10791.59</v>
      </c>
      <c r="O896" s="8" t="n">
        <f aca="false">+[3]data1rev!M895</f>
        <v>10275.62</v>
      </c>
      <c r="P896" s="8" t="n">
        <f aca="false">+[3]data1rev!N895</f>
        <v>10129.416</v>
      </c>
      <c r="Q896" s="8" t="n">
        <f aca="false">+[3]data1rev!O895</f>
        <v>10101.74</v>
      </c>
      <c r="R896" s="8" t="n">
        <f aca="false">+[3]data1rev!P895</f>
        <v>0</v>
      </c>
      <c r="S896" s="8" t="n">
        <f aca="false">+[3]data1rev!Q895</f>
        <v>0</v>
      </c>
      <c r="T896" s="8" t="n">
        <f aca="false">+[3]data1rev!R895</f>
        <v>0</v>
      </c>
      <c r="U896" s="8" t="n">
        <f aca="false">+[3]data1rev!S895</f>
        <v>0</v>
      </c>
      <c r="V896" s="8" t="n">
        <f aca="false">+[3]data1rev!T895</f>
        <v>0</v>
      </c>
      <c r="W896" s="8" t="n">
        <f aca="false">+[3]data1rev!U895</f>
        <v>0</v>
      </c>
      <c r="X896" s="8" t="n">
        <f aca="false">+[3]data1rev!V895</f>
        <v>0</v>
      </c>
      <c r="Y896" s="8" t="n">
        <f aca="false">+[3]data1rev!W895</f>
        <v>0</v>
      </c>
      <c r="Z896" s="8" t="n">
        <f aca="false">+[3]data1rev!X895</f>
        <v>0</v>
      </c>
      <c r="AA896" s="8" t="n">
        <f aca="false">+[3]data1rev!Y895</f>
        <v>0</v>
      </c>
      <c r="AB896" s="9"/>
      <c r="AC896" s="9"/>
      <c r="AD896" s="9"/>
      <c r="AE896" s="9"/>
      <c r="AF896" s="9"/>
      <c r="AG896" s="9"/>
      <c r="AH896" s="9"/>
      <c r="AI896" s="9"/>
      <c r="AJ896" s="9"/>
      <c r="AK896" s="1"/>
      <c r="AL896" s="1" t="e">
        <f aca="false">SUMPRODUCT(B896:AJ896,PVCapPrice)</f>
        <v>#DIV/0!</v>
      </c>
      <c r="AM896" s="1"/>
      <c r="AN896" s="1"/>
      <c r="AO896" s="1"/>
      <c r="AP896" s="1"/>
      <c r="AQ896" s="1"/>
    </row>
    <row r="897" customFormat="false" ht="11.25" hidden="false" customHeight="false" outlineLevel="0" collapsed="false">
      <c r="A897" s="1" t="n">
        <v>895</v>
      </c>
      <c r="B897" s="16"/>
      <c r="C897" s="8" t="n">
        <f aca="false">+[3]data1rev!A896</f>
        <v>21687.04</v>
      </c>
      <c r="D897" s="8" t="n">
        <f aca="false">+[3]data1rev!B896</f>
        <v>15575.226</v>
      </c>
      <c r="E897" s="8" t="n">
        <f aca="false">+[3]data1rev!C896</f>
        <v>13222.39</v>
      </c>
      <c r="F897" s="8" t="n">
        <f aca="false">+[3]data1rev!D896</f>
        <v>13061.89</v>
      </c>
      <c r="G897" s="8" t="n">
        <f aca="false">+[3]data1rev!E896</f>
        <v>13061.89</v>
      </c>
      <c r="H897" s="8" t="n">
        <f aca="false">+[3]data1rev!F896</f>
        <v>10821.156</v>
      </c>
      <c r="I897" s="8" t="n">
        <f aca="false">+[3]data1rev!G896</f>
        <v>10791.59</v>
      </c>
      <c r="J897" s="8" t="n">
        <f aca="false">+[3]data1rev!H896</f>
        <v>10791.59</v>
      </c>
      <c r="K897" s="8" t="n">
        <f aca="false">+[3]data1rev!I896</f>
        <v>10791.59</v>
      </c>
      <c r="L897" s="8" t="n">
        <f aca="false">+[3]data1rev!J896</f>
        <v>10821.156</v>
      </c>
      <c r="M897" s="8" t="n">
        <f aca="false">+[3]data1rev!K896</f>
        <v>10791.59</v>
      </c>
      <c r="N897" s="8" t="n">
        <f aca="false">+[3]data1rev!L896</f>
        <v>10791.59</v>
      </c>
      <c r="O897" s="8" t="n">
        <f aca="false">+[3]data1rev!M896</f>
        <v>10275.62</v>
      </c>
      <c r="P897" s="8" t="n">
        <f aca="false">+[3]data1rev!N896</f>
        <v>10129.416</v>
      </c>
      <c r="Q897" s="8" t="n">
        <f aca="false">+[3]data1rev!O896</f>
        <v>10101.74</v>
      </c>
      <c r="R897" s="8" t="n">
        <f aca="false">+[3]data1rev!P896</f>
        <v>0</v>
      </c>
      <c r="S897" s="8" t="n">
        <f aca="false">+[3]data1rev!Q896</f>
        <v>0</v>
      </c>
      <c r="T897" s="8" t="n">
        <f aca="false">+[3]data1rev!R896</f>
        <v>0</v>
      </c>
      <c r="U897" s="8" t="n">
        <f aca="false">+[3]data1rev!S896</f>
        <v>0</v>
      </c>
      <c r="V897" s="8" t="n">
        <f aca="false">+[3]data1rev!T896</f>
        <v>0</v>
      </c>
      <c r="W897" s="8" t="n">
        <f aca="false">+[3]data1rev!U896</f>
        <v>0</v>
      </c>
      <c r="X897" s="8" t="n">
        <f aca="false">+[3]data1rev!V896</f>
        <v>0</v>
      </c>
      <c r="Y897" s="8" t="n">
        <f aca="false">+[3]data1rev!W896</f>
        <v>0</v>
      </c>
      <c r="Z897" s="8" t="n">
        <f aca="false">+[3]data1rev!X896</f>
        <v>0</v>
      </c>
      <c r="AA897" s="8" t="n">
        <f aca="false">+[3]data1rev!Y896</f>
        <v>0</v>
      </c>
      <c r="AB897" s="9"/>
      <c r="AC897" s="9"/>
      <c r="AD897" s="9"/>
      <c r="AE897" s="9"/>
      <c r="AF897" s="9"/>
      <c r="AG897" s="9"/>
      <c r="AH897" s="9"/>
      <c r="AI897" s="9"/>
      <c r="AJ897" s="9"/>
      <c r="AK897" s="1"/>
      <c r="AL897" s="1" t="e">
        <f aca="false">SUMPRODUCT(B897:AJ897,PVCapPrice)</f>
        <v>#DIV/0!</v>
      </c>
      <c r="AM897" s="1"/>
      <c r="AN897" s="1"/>
      <c r="AO897" s="1"/>
      <c r="AP897" s="1"/>
      <c r="AQ897" s="1"/>
    </row>
    <row r="898" customFormat="false" ht="11.25" hidden="false" customHeight="false" outlineLevel="0" collapsed="false">
      <c r="A898" s="1" t="n">
        <v>896</v>
      </c>
      <c r="B898" s="16"/>
      <c r="C898" s="8" t="n">
        <f aca="false">+[3]data1rev!A897</f>
        <v>21687.04</v>
      </c>
      <c r="D898" s="8" t="n">
        <f aca="false">+[3]data1rev!B897</f>
        <v>15575.226</v>
      </c>
      <c r="E898" s="8" t="n">
        <f aca="false">+[3]data1rev!C897</f>
        <v>13222.39</v>
      </c>
      <c r="F898" s="8" t="n">
        <f aca="false">+[3]data1rev!D897</f>
        <v>13061.89</v>
      </c>
      <c r="G898" s="8" t="n">
        <f aca="false">+[3]data1rev!E897</f>
        <v>13061.89</v>
      </c>
      <c r="H898" s="8" t="n">
        <f aca="false">+[3]data1rev!F897</f>
        <v>10821.156</v>
      </c>
      <c r="I898" s="8" t="n">
        <f aca="false">+[3]data1rev!G897</f>
        <v>10791.59</v>
      </c>
      <c r="J898" s="8" t="n">
        <f aca="false">+[3]data1rev!H897</f>
        <v>10791.59</v>
      </c>
      <c r="K898" s="8" t="n">
        <f aca="false">+[3]data1rev!I897</f>
        <v>10791.59</v>
      </c>
      <c r="L898" s="8" t="n">
        <f aca="false">+[3]data1rev!J897</f>
        <v>10821.156</v>
      </c>
      <c r="M898" s="8" t="n">
        <f aca="false">+[3]data1rev!K897</f>
        <v>10791.59</v>
      </c>
      <c r="N898" s="8" t="n">
        <f aca="false">+[3]data1rev!L897</f>
        <v>10791.59</v>
      </c>
      <c r="O898" s="8" t="n">
        <f aca="false">+[3]data1rev!M897</f>
        <v>10275.62</v>
      </c>
      <c r="P898" s="8" t="n">
        <f aca="false">+[3]data1rev!N897</f>
        <v>10129.416</v>
      </c>
      <c r="Q898" s="8" t="n">
        <f aca="false">+[3]data1rev!O897</f>
        <v>10101.74</v>
      </c>
      <c r="R898" s="8" t="n">
        <f aca="false">+[3]data1rev!P897</f>
        <v>0</v>
      </c>
      <c r="S898" s="8" t="n">
        <f aca="false">+[3]data1rev!Q897</f>
        <v>0</v>
      </c>
      <c r="T898" s="8" t="n">
        <f aca="false">+[3]data1rev!R897</f>
        <v>0</v>
      </c>
      <c r="U898" s="8" t="n">
        <f aca="false">+[3]data1rev!S897</f>
        <v>0</v>
      </c>
      <c r="V898" s="8" t="n">
        <f aca="false">+[3]data1rev!T897</f>
        <v>0</v>
      </c>
      <c r="W898" s="8" t="n">
        <f aca="false">+[3]data1rev!U897</f>
        <v>0</v>
      </c>
      <c r="X898" s="8" t="n">
        <f aca="false">+[3]data1rev!V897</f>
        <v>0</v>
      </c>
      <c r="Y898" s="8" t="n">
        <f aca="false">+[3]data1rev!W897</f>
        <v>0</v>
      </c>
      <c r="Z898" s="8" t="n">
        <f aca="false">+[3]data1rev!X897</f>
        <v>0</v>
      </c>
      <c r="AA898" s="8" t="n">
        <f aca="false">+[3]data1rev!Y897</f>
        <v>0</v>
      </c>
      <c r="AB898" s="9"/>
      <c r="AC898" s="9"/>
      <c r="AD898" s="9"/>
      <c r="AE898" s="9"/>
      <c r="AF898" s="9"/>
      <c r="AG898" s="9"/>
      <c r="AH898" s="9"/>
      <c r="AI898" s="9"/>
      <c r="AJ898" s="9"/>
      <c r="AK898" s="1"/>
      <c r="AL898" s="1" t="e">
        <f aca="false">SUMPRODUCT(B898:AJ898,PVCapPrice)</f>
        <v>#DIV/0!</v>
      </c>
      <c r="AM898" s="1"/>
      <c r="AN898" s="1"/>
      <c r="AO898" s="1"/>
      <c r="AP898" s="1"/>
      <c r="AQ898" s="1"/>
    </row>
    <row r="899" customFormat="false" ht="11.25" hidden="false" customHeight="false" outlineLevel="0" collapsed="false">
      <c r="A899" s="1" t="n">
        <v>897</v>
      </c>
      <c r="B899" s="16"/>
      <c r="C899" s="8" t="n">
        <f aca="false">+[3]data1rev!A898</f>
        <v>21687.04</v>
      </c>
      <c r="D899" s="8" t="n">
        <f aca="false">+[3]data1rev!B898</f>
        <v>15575.226</v>
      </c>
      <c r="E899" s="8" t="n">
        <f aca="false">+[3]data1rev!C898</f>
        <v>13222.39</v>
      </c>
      <c r="F899" s="8" t="n">
        <f aca="false">+[3]data1rev!D898</f>
        <v>13061.89</v>
      </c>
      <c r="G899" s="8" t="n">
        <f aca="false">+[3]data1rev!E898</f>
        <v>13061.89</v>
      </c>
      <c r="H899" s="8" t="n">
        <f aca="false">+[3]data1rev!F898</f>
        <v>10821.156</v>
      </c>
      <c r="I899" s="8" t="n">
        <f aca="false">+[3]data1rev!G898</f>
        <v>10791.59</v>
      </c>
      <c r="J899" s="8" t="n">
        <f aca="false">+[3]data1rev!H898</f>
        <v>10791.59</v>
      </c>
      <c r="K899" s="8" t="n">
        <f aca="false">+[3]data1rev!I898</f>
        <v>10791.59</v>
      </c>
      <c r="L899" s="8" t="n">
        <f aca="false">+[3]data1rev!J898</f>
        <v>10821.156</v>
      </c>
      <c r="M899" s="8" t="n">
        <f aca="false">+[3]data1rev!K898</f>
        <v>10791.59</v>
      </c>
      <c r="N899" s="8" t="n">
        <f aca="false">+[3]data1rev!L898</f>
        <v>10791.59</v>
      </c>
      <c r="O899" s="8" t="n">
        <f aca="false">+[3]data1rev!M898</f>
        <v>10275.62</v>
      </c>
      <c r="P899" s="8" t="n">
        <f aca="false">+[3]data1rev!N898</f>
        <v>10129.416</v>
      </c>
      <c r="Q899" s="8" t="n">
        <f aca="false">+[3]data1rev!O898</f>
        <v>10101.74</v>
      </c>
      <c r="R899" s="8" t="n">
        <f aca="false">+[3]data1rev!P898</f>
        <v>0</v>
      </c>
      <c r="S899" s="8" t="n">
        <f aca="false">+[3]data1rev!Q898</f>
        <v>0</v>
      </c>
      <c r="T899" s="8" t="n">
        <f aca="false">+[3]data1rev!R898</f>
        <v>0</v>
      </c>
      <c r="U899" s="8" t="n">
        <f aca="false">+[3]data1rev!S898</f>
        <v>0</v>
      </c>
      <c r="V899" s="8" t="n">
        <f aca="false">+[3]data1rev!T898</f>
        <v>0</v>
      </c>
      <c r="W899" s="8" t="n">
        <f aca="false">+[3]data1rev!U898</f>
        <v>0</v>
      </c>
      <c r="X899" s="8" t="n">
        <f aca="false">+[3]data1rev!V898</f>
        <v>0</v>
      </c>
      <c r="Y899" s="8" t="n">
        <f aca="false">+[3]data1rev!W898</f>
        <v>0</v>
      </c>
      <c r="Z899" s="8" t="n">
        <f aca="false">+[3]data1rev!X898</f>
        <v>0</v>
      </c>
      <c r="AA899" s="8" t="n">
        <f aca="false">+[3]data1rev!Y898</f>
        <v>0</v>
      </c>
      <c r="AB899" s="9"/>
      <c r="AC899" s="9"/>
      <c r="AD899" s="9"/>
      <c r="AE899" s="9"/>
      <c r="AF899" s="9"/>
      <c r="AG899" s="9"/>
      <c r="AH899" s="9"/>
      <c r="AI899" s="9"/>
      <c r="AJ899" s="9"/>
      <c r="AK899" s="1"/>
      <c r="AL899" s="1" t="e">
        <f aca="false">SUMPRODUCT(B899:AJ899,PVCapPrice)</f>
        <v>#DIV/0!</v>
      </c>
      <c r="AM899" s="1"/>
      <c r="AN899" s="1"/>
      <c r="AO899" s="1"/>
      <c r="AP899" s="1"/>
      <c r="AQ899" s="1"/>
    </row>
    <row r="900" customFormat="false" ht="11.25" hidden="false" customHeight="false" outlineLevel="0" collapsed="false">
      <c r="A900" s="1" t="n">
        <v>898</v>
      </c>
      <c r="B900" s="16"/>
      <c r="C900" s="8" t="n">
        <f aca="false">+[3]data1rev!A899</f>
        <v>21687.04</v>
      </c>
      <c r="D900" s="8" t="n">
        <f aca="false">+[3]data1rev!B899</f>
        <v>15575.226</v>
      </c>
      <c r="E900" s="8" t="n">
        <f aca="false">+[3]data1rev!C899</f>
        <v>13222.39</v>
      </c>
      <c r="F900" s="8" t="n">
        <f aca="false">+[3]data1rev!D899</f>
        <v>13061.89</v>
      </c>
      <c r="G900" s="8" t="n">
        <f aca="false">+[3]data1rev!E899</f>
        <v>13061.89</v>
      </c>
      <c r="H900" s="8" t="n">
        <f aca="false">+[3]data1rev!F899</f>
        <v>10821.156</v>
      </c>
      <c r="I900" s="8" t="n">
        <f aca="false">+[3]data1rev!G899</f>
        <v>10791.59</v>
      </c>
      <c r="J900" s="8" t="n">
        <f aca="false">+[3]data1rev!H899</f>
        <v>10791.59</v>
      </c>
      <c r="K900" s="8" t="n">
        <f aca="false">+[3]data1rev!I899</f>
        <v>10791.59</v>
      </c>
      <c r="L900" s="8" t="n">
        <f aca="false">+[3]data1rev!J899</f>
        <v>10821.156</v>
      </c>
      <c r="M900" s="8" t="n">
        <f aca="false">+[3]data1rev!K899</f>
        <v>10791.59</v>
      </c>
      <c r="N900" s="8" t="n">
        <f aca="false">+[3]data1rev!L899</f>
        <v>10791.59</v>
      </c>
      <c r="O900" s="8" t="n">
        <f aca="false">+[3]data1rev!M899</f>
        <v>10275.62</v>
      </c>
      <c r="P900" s="8" t="n">
        <f aca="false">+[3]data1rev!N899</f>
        <v>10129.416</v>
      </c>
      <c r="Q900" s="8" t="n">
        <f aca="false">+[3]data1rev!O899</f>
        <v>10101.74</v>
      </c>
      <c r="R900" s="8" t="n">
        <f aca="false">+[3]data1rev!P899</f>
        <v>0</v>
      </c>
      <c r="S900" s="8" t="n">
        <f aca="false">+[3]data1rev!Q899</f>
        <v>0</v>
      </c>
      <c r="T900" s="8" t="n">
        <f aca="false">+[3]data1rev!R899</f>
        <v>0</v>
      </c>
      <c r="U900" s="8" t="n">
        <f aca="false">+[3]data1rev!S899</f>
        <v>0</v>
      </c>
      <c r="V900" s="8" t="n">
        <f aca="false">+[3]data1rev!T899</f>
        <v>0</v>
      </c>
      <c r="W900" s="8" t="n">
        <f aca="false">+[3]data1rev!U899</f>
        <v>0</v>
      </c>
      <c r="X900" s="8" t="n">
        <f aca="false">+[3]data1rev!V899</f>
        <v>0</v>
      </c>
      <c r="Y900" s="8" t="n">
        <f aca="false">+[3]data1rev!W899</f>
        <v>0</v>
      </c>
      <c r="Z900" s="8" t="n">
        <f aca="false">+[3]data1rev!X899</f>
        <v>0</v>
      </c>
      <c r="AA900" s="8" t="n">
        <f aca="false">+[3]data1rev!Y899</f>
        <v>0</v>
      </c>
      <c r="AB900" s="9"/>
      <c r="AC900" s="9"/>
      <c r="AD900" s="9"/>
      <c r="AE900" s="9"/>
      <c r="AF900" s="9"/>
      <c r="AG900" s="9"/>
      <c r="AH900" s="9"/>
      <c r="AI900" s="9"/>
      <c r="AJ900" s="9"/>
      <c r="AK900" s="1"/>
      <c r="AL900" s="1" t="e">
        <f aca="false">SUMPRODUCT(B900:AJ900,PVCapPrice)</f>
        <v>#DIV/0!</v>
      </c>
      <c r="AM900" s="1"/>
      <c r="AN900" s="1"/>
      <c r="AO900" s="1"/>
      <c r="AP900" s="1"/>
      <c r="AQ900" s="1"/>
    </row>
    <row r="901" customFormat="false" ht="11.25" hidden="false" customHeight="false" outlineLevel="0" collapsed="false">
      <c r="A901" s="1" t="n">
        <v>899</v>
      </c>
      <c r="B901" s="16"/>
      <c r="C901" s="8" t="n">
        <f aca="false">+[3]data1rev!A900</f>
        <v>21687.04</v>
      </c>
      <c r="D901" s="8" t="n">
        <f aca="false">+[3]data1rev!B900</f>
        <v>15575.226</v>
      </c>
      <c r="E901" s="8" t="n">
        <f aca="false">+[3]data1rev!C900</f>
        <v>13222.39</v>
      </c>
      <c r="F901" s="8" t="n">
        <f aca="false">+[3]data1rev!D900</f>
        <v>13061.89</v>
      </c>
      <c r="G901" s="8" t="n">
        <f aca="false">+[3]data1rev!E900</f>
        <v>13061.89</v>
      </c>
      <c r="H901" s="8" t="n">
        <f aca="false">+[3]data1rev!F900</f>
        <v>10821.156</v>
      </c>
      <c r="I901" s="8" t="n">
        <f aca="false">+[3]data1rev!G900</f>
        <v>10791.59</v>
      </c>
      <c r="J901" s="8" t="n">
        <f aca="false">+[3]data1rev!H900</f>
        <v>10791.59</v>
      </c>
      <c r="K901" s="8" t="n">
        <f aca="false">+[3]data1rev!I900</f>
        <v>10791.59</v>
      </c>
      <c r="L901" s="8" t="n">
        <f aca="false">+[3]data1rev!J900</f>
        <v>10821.156</v>
      </c>
      <c r="M901" s="8" t="n">
        <f aca="false">+[3]data1rev!K900</f>
        <v>10791.59</v>
      </c>
      <c r="N901" s="8" t="n">
        <f aca="false">+[3]data1rev!L900</f>
        <v>10791.59</v>
      </c>
      <c r="O901" s="8" t="n">
        <f aca="false">+[3]data1rev!M900</f>
        <v>10275.62</v>
      </c>
      <c r="P901" s="8" t="n">
        <f aca="false">+[3]data1rev!N900</f>
        <v>10129.416</v>
      </c>
      <c r="Q901" s="8" t="n">
        <f aca="false">+[3]data1rev!O900</f>
        <v>10101.74</v>
      </c>
      <c r="R901" s="8" t="n">
        <f aca="false">+[3]data1rev!P900</f>
        <v>0</v>
      </c>
      <c r="S901" s="8" t="n">
        <f aca="false">+[3]data1rev!Q900</f>
        <v>0</v>
      </c>
      <c r="T901" s="8" t="n">
        <f aca="false">+[3]data1rev!R900</f>
        <v>0</v>
      </c>
      <c r="U901" s="8" t="n">
        <f aca="false">+[3]data1rev!S900</f>
        <v>0</v>
      </c>
      <c r="V901" s="8" t="n">
        <f aca="false">+[3]data1rev!T900</f>
        <v>0</v>
      </c>
      <c r="W901" s="8" t="n">
        <f aca="false">+[3]data1rev!U900</f>
        <v>0</v>
      </c>
      <c r="X901" s="8" t="n">
        <f aca="false">+[3]data1rev!V900</f>
        <v>0</v>
      </c>
      <c r="Y901" s="8" t="n">
        <f aca="false">+[3]data1rev!W900</f>
        <v>0</v>
      </c>
      <c r="Z901" s="8" t="n">
        <f aca="false">+[3]data1rev!X900</f>
        <v>0</v>
      </c>
      <c r="AA901" s="8" t="n">
        <f aca="false">+[3]data1rev!Y900</f>
        <v>0</v>
      </c>
      <c r="AB901" s="9"/>
      <c r="AC901" s="9"/>
      <c r="AD901" s="9"/>
      <c r="AE901" s="9"/>
      <c r="AF901" s="9"/>
      <c r="AG901" s="9"/>
      <c r="AH901" s="9"/>
      <c r="AI901" s="9"/>
      <c r="AJ901" s="9"/>
      <c r="AK901" s="1"/>
      <c r="AL901" s="1" t="e">
        <f aca="false">SUMPRODUCT(B901:AJ901,PVCapPrice)</f>
        <v>#DIV/0!</v>
      </c>
      <c r="AM901" s="1"/>
      <c r="AN901" s="1"/>
      <c r="AO901" s="1"/>
      <c r="AP901" s="1"/>
      <c r="AQ901" s="1"/>
    </row>
    <row r="902" customFormat="false" ht="11.25" hidden="false" customHeight="false" outlineLevel="0" collapsed="false">
      <c r="A902" s="1" t="n">
        <v>900</v>
      </c>
      <c r="B902" s="16"/>
      <c r="C902" s="8" t="n">
        <f aca="false">+[3]data1rev!A901</f>
        <v>21687.04</v>
      </c>
      <c r="D902" s="8" t="n">
        <f aca="false">+[3]data1rev!B901</f>
        <v>15575.226</v>
      </c>
      <c r="E902" s="8" t="n">
        <f aca="false">+[3]data1rev!C901</f>
        <v>13222.39</v>
      </c>
      <c r="F902" s="8" t="n">
        <f aca="false">+[3]data1rev!D901</f>
        <v>13061.89</v>
      </c>
      <c r="G902" s="8" t="n">
        <f aca="false">+[3]data1rev!E901</f>
        <v>13061.89</v>
      </c>
      <c r="H902" s="8" t="n">
        <f aca="false">+[3]data1rev!F901</f>
        <v>10821.156</v>
      </c>
      <c r="I902" s="8" t="n">
        <f aca="false">+[3]data1rev!G901</f>
        <v>10791.59</v>
      </c>
      <c r="J902" s="8" t="n">
        <f aca="false">+[3]data1rev!H901</f>
        <v>10791.59</v>
      </c>
      <c r="K902" s="8" t="n">
        <f aca="false">+[3]data1rev!I901</f>
        <v>10791.59</v>
      </c>
      <c r="L902" s="8" t="n">
        <f aca="false">+[3]data1rev!J901</f>
        <v>10821.156</v>
      </c>
      <c r="M902" s="8" t="n">
        <f aca="false">+[3]data1rev!K901</f>
        <v>10791.59</v>
      </c>
      <c r="N902" s="8" t="n">
        <f aca="false">+[3]data1rev!L901</f>
        <v>10791.59</v>
      </c>
      <c r="O902" s="8" t="n">
        <f aca="false">+[3]data1rev!M901</f>
        <v>10275.62</v>
      </c>
      <c r="P902" s="8" t="n">
        <f aca="false">+[3]data1rev!N901</f>
        <v>10129.416</v>
      </c>
      <c r="Q902" s="8" t="n">
        <f aca="false">+[3]data1rev!O901</f>
        <v>10101.74</v>
      </c>
      <c r="R902" s="8" t="n">
        <f aca="false">+[3]data1rev!P901</f>
        <v>0</v>
      </c>
      <c r="S902" s="8" t="n">
        <f aca="false">+[3]data1rev!Q901</f>
        <v>0</v>
      </c>
      <c r="T902" s="8" t="n">
        <f aca="false">+[3]data1rev!R901</f>
        <v>0</v>
      </c>
      <c r="U902" s="8" t="n">
        <f aca="false">+[3]data1rev!S901</f>
        <v>0</v>
      </c>
      <c r="V902" s="8" t="n">
        <f aca="false">+[3]data1rev!T901</f>
        <v>0</v>
      </c>
      <c r="W902" s="8" t="n">
        <f aca="false">+[3]data1rev!U901</f>
        <v>0</v>
      </c>
      <c r="X902" s="8" t="n">
        <f aca="false">+[3]data1rev!V901</f>
        <v>0</v>
      </c>
      <c r="Y902" s="8" t="n">
        <f aca="false">+[3]data1rev!W901</f>
        <v>0</v>
      </c>
      <c r="Z902" s="8" t="n">
        <f aca="false">+[3]data1rev!X901</f>
        <v>0</v>
      </c>
      <c r="AA902" s="8" t="n">
        <f aca="false">+[3]data1rev!Y901</f>
        <v>0</v>
      </c>
      <c r="AB902" s="9"/>
      <c r="AC902" s="9"/>
      <c r="AD902" s="9"/>
      <c r="AE902" s="9"/>
      <c r="AF902" s="9"/>
      <c r="AG902" s="9"/>
      <c r="AH902" s="9"/>
      <c r="AI902" s="9"/>
      <c r="AJ902" s="9"/>
      <c r="AK902" s="1"/>
      <c r="AL902" s="1" t="e">
        <f aca="false">SUMPRODUCT(B902:AJ902,PVCapPrice)</f>
        <v>#DIV/0!</v>
      </c>
      <c r="AM902" s="1"/>
      <c r="AN902" s="1"/>
      <c r="AO902" s="1"/>
      <c r="AP902" s="1"/>
      <c r="AQ902" s="1"/>
    </row>
    <row r="903" customFormat="false" ht="11.25" hidden="false" customHeight="false" outlineLevel="0" collapsed="false">
      <c r="A903" s="1" t="n">
        <v>901</v>
      </c>
      <c r="B903" s="16"/>
      <c r="C903" s="8" t="n">
        <f aca="false">+[3]data1rev!A902</f>
        <v>21687.04</v>
      </c>
      <c r="D903" s="8" t="n">
        <f aca="false">+[3]data1rev!B902</f>
        <v>15575.226</v>
      </c>
      <c r="E903" s="8" t="n">
        <f aca="false">+[3]data1rev!C902</f>
        <v>13222.39</v>
      </c>
      <c r="F903" s="8" t="n">
        <f aca="false">+[3]data1rev!D902</f>
        <v>13061.89</v>
      </c>
      <c r="G903" s="8" t="n">
        <f aca="false">+[3]data1rev!E902</f>
        <v>13061.89</v>
      </c>
      <c r="H903" s="8" t="n">
        <f aca="false">+[3]data1rev!F902</f>
        <v>10821.156</v>
      </c>
      <c r="I903" s="8" t="n">
        <f aca="false">+[3]data1rev!G902</f>
        <v>10791.59</v>
      </c>
      <c r="J903" s="8" t="n">
        <f aca="false">+[3]data1rev!H902</f>
        <v>10791.59</v>
      </c>
      <c r="K903" s="8" t="n">
        <f aca="false">+[3]data1rev!I902</f>
        <v>10791.59</v>
      </c>
      <c r="L903" s="8" t="n">
        <f aca="false">+[3]data1rev!J902</f>
        <v>10821.156</v>
      </c>
      <c r="M903" s="8" t="n">
        <f aca="false">+[3]data1rev!K902</f>
        <v>10791.59</v>
      </c>
      <c r="N903" s="8" t="n">
        <f aca="false">+[3]data1rev!L902</f>
        <v>10791.59</v>
      </c>
      <c r="O903" s="8" t="n">
        <f aca="false">+[3]data1rev!M902</f>
        <v>10275.62</v>
      </c>
      <c r="P903" s="8" t="n">
        <f aca="false">+[3]data1rev!N902</f>
        <v>10129.416</v>
      </c>
      <c r="Q903" s="8" t="n">
        <f aca="false">+[3]data1rev!O902</f>
        <v>10101.74</v>
      </c>
      <c r="R903" s="8" t="n">
        <f aca="false">+[3]data1rev!P902</f>
        <v>0</v>
      </c>
      <c r="S903" s="8" t="n">
        <f aca="false">+[3]data1rev!Q902</f>
        <v>0</v>
      </c>
      <c r="T903" s="8" t="n">
        <f aca="false">+[3]data1rev!R902</f>
        <v>0</v>
      </c>
      <c r="U903" s="8" t="n">
        <f aca="false">+[3]data1rev!S902</f>
        <v>0</v>
      </c>
      <c r="V903" s="8" t="n">
        <f aca="false">+[3]data1rev!T902</f>
        <v>0</v>
      </c>
      <c r="W903" s="8" t="n">
        <f aca="false">+[3]data1rev!U902</f>
        <v>0</v>
      </c>
      <c r="X903" s="8" t="n">
        <f aca="false">+[3]data1rev!V902</f>
        <v>0</v>
      </c>
      <c r="Y903" s="8" t="n">
        <f aca="false">+[3]data1rev!W902</f>
        <v>0</v>
      </c>
      <c r="Z903" s="8" t="n">
        <f aca="false">+[3]data1rev!X902</f>
        <v>0</v>
      </c>
      <c r="AA903" s="8" t="n">
        <f aca="false">+[3]data1rev!Y902</f>
        <v>0</v>
      </c>
      <c r="AB903" s="9"/>
      <c r="AC903" s="9"/>
      <c r="AD903" s="9"/>
      <c r="AE903" s="9"/>
      <c r="AF903" s="9"/>
      <c r="AG903" s="9"/>
      <c r="AH903" s="9"/>
      <c r="AI903" s="9"/>
      <c r="AJ903" s="9"/>
      <c r="AK903" s="1"/>
      <c r="AL903" s="1" t="e">
        <f aca="false">SUMPRODUCT(B903:AJ903,PVCapPrice)</f>
        <v>#DIV/0!</v>
      </c>
      <c r="AM903" s="1"/>
      <c r="AN903" s="1"/>
      <c r="AO903" s="1"/>
      <c r="AP903" s="1"/>
      <c r="AQ903" s="1"/>
    </row>
    <row r="904" customFormat="false" ht="11.25" hidden="false" customHeight="false" outlineLevel="0" collapsed="false">
      <c r="A904" s="1" t="n">
        <v>902</v>
      </c>
      <c r="B904" s="16"/>
      <c r="C904" s="8" t="n">
        <f aca="false">+[3]data1rev!A903</f>
        <v>21687.04</v>
      </c>
      <c r="D904" s="8" t="n">
        <f aca="false">+[3]data1rev!B903</f>
        <v>15575.226</v>
      </c>
      <c r="E904" s="8" t="n">
        <f aca="false">+[3]data1rev!C903</f>
        <v>13222.39</v>
      </c>
      <c r="F904" s="8" t="n">
        <f aca="false">+[3]data1rev!D903</f>
        <v>13061.89</v>
      </c>
      <c r="G904" s="8" t="n">
        <f aca="false">+[3]data1rev!E903</f>
        <v>13061.89</v>
      </c>
      <c r="H904" s="8" t="n">
        <f aca="false">+[3]data1rev!F903</f>
        <v>10821.156</v>
      </c>
      <c r="I904" s="8" t="n">
        <f aca="false">+[3]data1rev!G903</f>
        <v>10791.59</v>
      </c>
      <c r="J904" s="8" t="n">
        <f aca="false">+[3]data1rev!H903</f>
        <v>10791.59</v>
      </c>
      <c r="K904" s="8" t="n">
        <f aca="false">+[3]data1rev!I903</f>
        <v>10791.59</v>
      </c>
      <c r="L904" s="8" t="n">
        <f aca="false">+[3]data1rev!J903</f>
        <v>10821.156</v>
      </c>
      <c r="M904" s="8" t="n">
        <f aca="false">+[3]data1rev!K903</f>
        <v>10791.59</v>
      </c>
      <c r="N904" s="8" t="n">
        <f aca="false">+[3]data1rev!L903</f>
        <v>10791.59</v>
      </c>
      <c r="O904" s="8" t="n">
        <f aca="false">+[3]data1rev!M903</f>
        <v>10275.62</v>
      </c>
      <c r="P904" s="8" t="n">
        <f aca="false">+[3]data1rev!N903</f>
        <v>10129.416</v>
      </c>
      <c r="Q904" s="8" t="n">
        <f aca="false">+[3]data1rev!O903</f>
        <v>10101.74</v>
      </c>
      <c r="R904" s="8" t="n">
        <f aca="false">+[3]data1rev!P903</f>
        <v>0</v>
      </c>
      <c r="S904" s="8" t="n">
        <f aca="false">+[3]data1rev!Q903</f>
        <v>0</v>
      </c>
      <c r="T904" s="8" t="n">
        <f aca="false">+[3]data1rev!R903</f>
        <v>0</v>
      </c>
      <c r="U904" s="8" t="n">
        <f aca="false">+[3]data1rev!S903</f>
        <v>0</v>
      </c>
      <c r="V904" s="8" t="n">
        <f aca="false">+[3]data1rev!T903</f>
        <v>0</v>
      </c>
      <c r="W904" s="8" t="n">
        <f aca="false">+[3]data1rev!U903</f>
        <v>0</v>
      </c>
      <c r="X904" s="8" t="n">
        <f aca="false">+[3]data1rev!V903</f>
        <v>0</v>
      </c>
      <c r="Y904" s="8" t="n">
        <f aca="false">+[3]data1rev!W903</f>
        <v>0</v>
      </c>
      <c r="Z904" s="8" t="n">
        <f aca="false">+[3]data1rev!X903</f>
        <v>0</v>
      </c>
      <c r="AA904" s="8" t="n">
        <f aca="false">+[3]data1rev!Y903</f>
        <v>0</v>
      </c>
      <c r="AB904" s="9"/>
      <c r="AC904" s="9"/>
      <c r="AD904" s="9"/>
      <c r="AE904" s="9"/>
      <c r="AF904" s="9"/>
      <c r="AG904" s="9"/>
      <c r="AH904" s="9"/>
      <c r="AI904" s="9"/>
      <c r="AJ904" s="9"/>
      <c r="AK904" s="1"/>
      <c r="AL904" s="1" t="e">
        <f aca="false">SUMPRODUCT(B904:AJ904,PVCapPrice)</f>
        <v>#DIV/0!</v>
      </c>
      <c r="AM904" s="1"/>
      <c r="AN904" s="1"/>
      <c r="AO904" s="1"/>
      <c r="AP904" s="1"/>
      <c r="AQ904" s="1"/>
    </row>
    <row r="905" customFormat="false" ht="11.25" hidden="false" customHeight="false" outlineLevel="0" collapsed="false">
      <c r="A905" s="1" t="n">
        <v>903</v>
      </c>
      <c r="B905" s="16"/>
      <c r="C905" s="8" t="n">
        <f aca="false">+[3]data1rev!A904</f>
        <v>21687.04</v>
      </c>
      <c r="D905" s="8" t="n">
        <f aca="false">+[3]data1rev!B904</f>
        <v>15575.226</v>
      </c>
      <c r="E905" s="8" t="n">
        <f aca="false">+[3]data1rev!C904</f>
        <v>13222.39</v>
      </c>
      <c r="F905" s="8" t="n">
        <f aca="false">+[3]data1rev!D904</f>
        <v>13061.89</v>
      </c>
      <c r="G905" s="8" t="n">
        <f aca="false">+[3]data1rev!E904</f>
        <v>13061.89</v>
      </c>
      <c r="H905" s="8" t="n">
        <f aca="false">+[3]data1rev!F904</f>
        <v>10821.156</v>
      </c>
      <c r="I905" s="8" t="n">
        <f aca="false">+[3]data1rev!G904</f>
        <v>10791.59</v>
      </c>
      <c r="J905" s="8" t="n">
        <f aca="false">+[3]data1rev!H904</f>
        <v>10791.59</v>
      </c>
      <c r="K905" s="8" t="n">
        <f aca="false">+[3]data1rev!I904</f>
        <v>10791.59</v>
      </c>
      <c r="L905" s="8" t="n">
        <f aca="false">+[3]data1rev!J904</f>
        <v>10821.156</v>
      </c>
      <c r="M905" s="8" t="n">
        <f aca="false">+[3]data1rev!K904</f>
        <v>10791.59</v>
      </c>
      <c r="N905" s="8" t="n">
        <f aca="false">+[3]data1rev!L904</f>
        <v>10791.59</v>
      </c>
      <c r="O905" s="8" t="n">
        <f aca="false">+[3]data1rev!M904</f>
        <v>10275.62</v>
      </c>
      <c r="P905" s="8" t="n">
        <f aca="false">+[3]data1rev!N904</f>
        <v>10129.416</v>
      </c>
      <c r="Q905" s="8" t="n">
        <f aca="false">+[3]data1rev!O904</f>
        <v>10101.74</v>
      </c>
      <c r="R905" s="8" t="n">
        <f aca="false">+[3]data1rev!P904</f>
        <v>0</v>
      </c>
      <c r="S905" s="8" t="n">
        <f aca="false">+[3]data1rev!Q904</f>
        <v>0</v>
      </c>
      <c r="T905" s="8" t="n">
        <f aca="false">+[3]data1rev!R904</f>
        <v>0</v>
      </c>
      <c r="U905" s="8" t="n">
        <f aca="false">+[3]data1rev!S904</f>
        <v>0</v>
      </c>
      <c r="V905" s="8" t="n">
        <f aca="false">+[3]data1rev!T904</f>
        <v>0</v>
      </c>
      <c r="W905" s="8" t="n">
        <f aca="false">+[3]data1rev!U904</f>
        <v>0</v>
      </c>
      <c r="X905" s="8" t="n">
        <f aca="false">+[3]data1rev!V904</f>
        <v>0</v>
      </c>
      <c r="Y905" s="8" t="n">
        <f aca="false">+[3]data1rev!W904</f>
        <v>0</v>
      </c>
      <c r="Z905" s="8" t="n">
        <f aca="false">+[3]data1rev!X904</f>
        <v>0</v>
      </c>
      <c r="AA905" s="8" t="n">
        <f aca="false">+[3]data1rev!Y904</f>
        <v>0</v>
      </c>
      <c r="AB905" s="9"/>
      <c r="AC905" s="9"/>
      <c r="AD905" s="9"/>
      <c r="AE905" s="9"/>
      <c r="AF905" s="9"/>
      <c r="AG905" s="9"/>
      <c r="AH905" s="9"/>
      <c r="AI905" s="9"/>
      <c r="AJ905" s="9"/>
      <c r="AK905" s="1"/>
      <c r="AL905" s="1" t="e">
        <f aca="false">SUMPRODUCT(B905:AJ905,PVCapPrice)</f>
        <v>#DIV/0!</v>
      </c>
      <c r="AM905" s="1"/>
      <c r="AN905" s="1"/>
      <c r="AO905" s="1"/>
      <c r="AP905" s="1"/>
      <c r="AQ905" s="1"/>
    </row>
    <row r="906" customFormat="false" ht="11.25" hidden="false" customHeight="false" outlineLevel="0" collapsed="false">
      <c r="A906" s="1" t="n">
        <v>904</v>
      </c>
      <c r="B906" s="16"/>
      <c r="C906" s="8" t="n">
        <f aca="false">+[3]data1rev!A905</f>
        <v>21687.04</v>
      </c>
      <c r="D906" s="8" t="n">
        <f aca="false">+[3]data1rev!B905</f>
        <v>15575.226</v>
      </c>
      <c r="E906" s="8" t="n">
        <f aca="false">+[3]data1rev!C905</f>
        <v>13222.39</v>
      </c>
      <c r="F906" s="8" t="n">
        <f aca="false">+[3]data1rev!D905</f>
        <v>13061.89</v>
      </c>
      <c r="G906" s="8" t="n">
        <f aca="false">+[3]data1rev!E905</f>
        <v>13061.89</v>
      </c>
      <c r="H906" s="8" t="n">
        <f aca="false">+[3]data1rev!F905</f>
        <v>10821.156</v>
      </c>
      <c r="I906" s="8" t="n">
        <f aca="false">+[3]data1rev!G905</f>
        <v>10791.59</v>
      </c>
      <c r="J906" s="8" t="n">
        <f aca="false">+[3]data1rev!H905</f>
        <v>10791.59</v>
      </c>
      <c r="K906" s="8" t="n">
        <f aca="false">+[3]data1rev!I905</f>
        <v>10791.59</v>
      </c>
      <c r="L906" s="8" t="n">
        <f aca="false">+[3]data1rev!J905</f>
        <v>10821.156</v>
      </c>
      <c r="M906" s="8" t="n">
        <f aca="false">+[3]data1rev!K905</f>
        <v>10791.59</v>
      </c>
      <c r="N906" s="8" t="n">
        <f aca="false">+[3]data1rev!L905</f>
        <v>10791.59</v>
      </c>
      <c r="O906" s="8" t="n">
        <f aca="false">+[3]data1rev!M905</f>
        <v>10275.62</v>
      </c>
      <c r="P906" s="8" t="n">
        <f aca="false">+[3]data1rev!N905</f>
        <v>10129.416</v>
      </c>
      <c r="Q906" s="8" t="n">
        <f aca="false">+[3]data1rev!O905</f>
        <v>10101.74</v>
      </c>
      <c r="R906" s="8" t="n">
        <f aca="false">+[3]data1rev!P905</f>
        <v>0</v>
      </c>
      <c r="S906" s="8" t="n">
        <f aca="false">+[3]data1rev!Q905</f>
        <v>0</v>
      </c>
      <c r="T906" s="8" t="n">
        <f aca="false">+[3]data1rev!R905</f>
        <v>0</v>
      </c>
      <c r="U906" s="8" t="n">
        <f aca="false">+[3]data1rev!S905</f>
        <v>0</v>
      </c>
      <c r="V906" s="8" t="n">
        <f aca="false">+[3]data1rev!T905</f>
        <v>0</v>
      </c>
      <c r="W906" s="8" t="n">
        <f aca="false">+[3]data1rev!U905</f>
        <v>0</v>
      </c>
      <c r="X906" s="8" t="n">
        <f aca="false">+[3]data1rev!V905</f>
        <v>0</v>
      </c>
      <c r="Y906" s="8" t="n">
        <f aca="false">+[3]data1rev!W905</f>
        <v>0</v>
      </c>
      <c r="Z906" s="8" t="n">
        <f aca="false">+[3]data1rev!X905</f>
        <v>0</v>
      </c>
      <c r="AA906" s="8" t="n">
        <f aca="false">+[3]data1rev!Y905</f>
        <v>0</v>
      </c>
      <c r="AB906" s="9"/>
      <c r="AC906" s="9"/>
      <c r="AD906" s="9"/>
      <c r="AE906" s="9"/>
      <c r="AF906" s="9"/>
      <c r="AG906" s="9"/>
      <c r="AH906" s="9"/>
      <c r="AI906" s="9"/>
      <c r="AJ906" s="9"/>
      <c r="AK906" s="1"/>
      <c r="AL906" s="1" t="e">
        <f aca="false">SUMPRODUCT(B906:AJ906,PVCapPrice)</f>
        <v>#DIV/0!</v>
      </c>
      <c r="AM906" s="1"/>
      <c r="AN906" s="1"/>
      <c r="AO906" s="1"/>
      <c r="AP906" s="1"/>
      <c r="AQ906" s="1"/>
    </row>
    <row r="907" customFormat="false" ht="11.25" hidden="false" customHeight="false" outlineLevel="0" collapsed="false">
      <c r="A907" s="1" t="n">
        <v>905</v>
      </c>
      <c r="B907" s="16"/>
      <c r="C907" s="8" t="n">
        <f aca="false">+[3]data1rev!A906</f>
        <v>21687.04</v>
      </c>
      <c r="D907" s="8" t="n">
        <f aca="false">+[3]data1rev!B906</f>
        <v>15575.226</v>
      </c>
      <c r="E907" s="8" t="n">
        <f aca="false">+[3]data1rev!C906</f>
        <v>13222.39</v>
      </c>
      <c r="F907" s="8" t="n">
        <f aca="false">+[3]data1rev!D906</f>
        <v>13061.89</v>
      </c>
      <c r="G907" s="8" t="n">
        <f aca="false">+[3]data1rev!E906</f>
        <v>13061.89</v>
      </c>
      <c r="H907" s="8" t="n">
        <f aca="false">+[3]data1rev!F906</f>
        <v>10821.156</v>
      </c>
      <c r="I907" s="8" t="n">
        <f aca="false">+[3]data1rev!G906</f>
        <v>10791.59</v>
      </c>
      <c r="J907" s="8" t="n">
        <f aca="false">+[3]data1rev!H906</f>
        <v>10791.59</v>
      </c>
      <c r="K907" s="8" t="n">
        <f aca="false">+[3]data1rev!I906</f>
        <v>10791.59</v>
      </c>
      <c r="L907" s="8" t="n">
        <f aca="false">+[3]data1rev!J906</f>
        <v>10821.156</v>
      </c>
      <c r="M907" s="8" t="n">
        <f aca="false">+[3]data1rev!K906</f>
        <v>10791.59</v>
      </c>
      <c r="N907" s="8" t="n">
        <f aca="false">+[3]data1rev!L906</f>
        <v>10791.59</v>
      </c>
      <c r="O907" s="8" t="n">
        <f aca="false">+[3]data1rev!M906</f>
        <v>10275.62</v>
      </c>
      <c r="P907" s="8" t="n">
        <f aca="false">+[3]data1rev!N906</f>
        <v>10129.416</v>
      </c>
      <c r="Q907" s="8" t="n">
        <f aca="false">+[3]data1rev!O906</f>
        <v>10101.74</v>
      </c>
      <c r="R907" s="8" t="n">
        <f aca="false">+[3]data1rev!P906</f>
        <v>0</v>
      </c>
      <c r="S907" s="8" t="n">
        <f aca="false">+[3]data1rev!Q906</f>
        <v>0</v>
      </c>
      <c r="T907" s="8" t="n">
        <f aca="false">+[3]data1rev!R906</f>
        <v>0</v>
      </c>
      <c r="U907" s="8" t="n">
        <f aca="false">+[3]data1rev!S906</f>
        <v>0</v>
      </c>
      <c r="V907" s="8" t="n">
        <f aca="false">+[3]data1rev!T906</f>
        <v>0</v>
      </c>
      <c r="W907" s="8" t="n">
        <f aca="false">+[3]data1rev!U906</f>
        <v>0</v>
      </c>
      <c r="X907" s="8" t="n">
        <f aca="false">+[3]data1rev!V906</f>
        <v>0</v>
      </c>
      <c r="Y907" s="8" t="n">
        <f aca="false">+[3]data1rev!W906</f>
        <v>0</v>
      </c>
      <c r="Z907" s="8" t="n">
        <f aca="false">+[3]data1rev!X906</f>
        <v>0</v>
      </c>
      <c r="AA907" s="8" t="n">
        <f aca="false">+[3]data1rev!Y906</f>
        <v>0</v>
      </c>
      <c r="AB907" s="9"/>
      <c r="AC907" s="9"/>
      <c r="AD907" s="9"/>
      <c r="AE907" s="9"/>
      <c r="AF907" s="9"/>
      <c r="AG907" s="9"/>
      <c r="AH907" s="9"/>
      <c r="AI907" s="9"/>
      <c r="AJ907" s="9"/>
      <c r="AK907" s="1"/>
      <c r="AL907" s="1" t="e">
        <f aca="false">SUMPRODUCT(B907:AJ907,PVCapPrice)</f>
        <v>#DIV/0!</v>
      </c>
      <c r="AM907" s="1"/>
      <c r="AN907" s="1"/>
      <c r="AO907" s="1"/>
      <c r="AP907" s="1"/>
      <c r="AQ907" s="1"/>
    </row>
    <row r="908" customFormat="false" ht="11.25" hidden="false" customHeight="false" outlineLevel="0" collapsed="false">
      <c r="A908" s="1" t="n">
        <v>906</v>
      </c>
      <c r="B908" s="16"/>
      <c r="C908" s="8" t="n">
        <f aca="false">+[3]data1rev!A907</f>
        <v>21687.04</v>
      </c>
      <c r="D908" s="8" t="n">
        <f aca="false">+[3]data1rev!B907</f>
        <v>15575.226</v>
      </c>
      <c r="E908" s="8" t="n">
        <f aca="false">+[3]data1rev!C907</f>
        <v>13222.39</v>
      </c>
      <c r="F908" s="8" t="n">
        <f aca="false">+[3]data1rev!D907</f>
        <v>13061.89</v>
      </c>
      <c r="G908" s="8" t="n">
        <f aca="false">+[3]data1rev!E907</f>
        <v>13061.89</v>
      </c>
      <c r="H908" s="8" t="n">
        <f aca="false">+[3]data1rev!F907</f>
        <v>10821.156</v>
      </c>
      <c r="I908" s="8" t="n">
        <f aca="false">+[3]data1rev!G907</f>
        <v>10791.59</v>
      </c>
      <c r="J908" s="8" t="n">
        <f aca="false">+[3]data1rev!H907</f>
        <v>10791.59</v>
      </c>
      <c r="K908" s="8" t="n">
        <f aca="false">+[3]data1rev!I907</f>
        <v>10791.59</v>
      </c>
      <c r="L908" s="8" t="n">
        <f aca="false">+[3]data1rev!J907</f>
        <v>10821.156</v>
      </c>
      <c r="M908" s="8" t="n">
        <f aca="false">+[3]data1rev!K907</f>
        <v>10791.59</v>
      </c>
      <c r="N908" s="8" t="n">
        <f aca="false">+[3]data1rev!L907</f>
        <v>10791.59</v>
      </c>
      <c r="O908" s="8" t="n">
        <f aca="false">+[3]data1rev!M907</f>
        <v>10275.62</v>
      </c>
      <c r="P908" s="8" t="n">
        <f aca="false">+[3]data1rev!N907</f>
        <v>10129.416</v>
      </c>
      <c r="Q908" s="8" t="n">
        <f aca="false">+[3]data1rev!O907</f>
        <v>10101.74</v>
      </c>
      <c r="R908" s="8" t="n">
        <f aca="false">+[3]data1rev!P907</f>
        <v>0</v>
      </c>
      <c r="S908" s="8" t="n">
        <f aca="false">+[3]data1rev!Q907</f>
        <v>0</v>
      </c>
      <c r="T908" s="8" t="n">
        <f aca="false">+[3]data1rev!R907</f>
        <v>0</v>
      </c>
      <c r="U908" s="8" t="n">
        <f aca="false">+[3]data1rev!S907</f>
        <v>0</v>
      </c>
      <c r="V908" s="8" t="n">
        <f aca="false">+[3]data1rev!T907</f>
        <v>0</v>
      </c>
      <c r="W908" s="8" t="n">
        <f aca="false">+[3]data1rev!U907</f>
        <v>0</v>
      </c>
      <c r="X908" s="8" t="n">
        <f aca="false">+[3]data1rev!V907</f>
        <v>0</v>
      </c>
      <c r="Y908" s="8" t="n">
        <f aca="false">+[3]data1rev!W907</f>
        <v>0</v>
      </c>
      <c r="Z908" s="8" t="n">
        <f aca="false">+[3]data1rev!X907</f>
        <v>0</v>
      </c>
      <c r="AA908" s="8" t="n">
        <f aca="false">+[3]data1rev!Y907</f>
        <v>0</v>
      </c>
      <c r="AB908" s="9"/>
      <c r="AC908" s="9"/>
      <c r="AD908" s="9"/>
      <c r="AE908" s="9"/>
      <c r="AF908" s="9"/>
      <c r="AG908" s="9"/>
      <c r="AH908" s="9"/>
      <c r="AI908" s="9"/>
      <c r="AJ908" s="9"/>
      <c r="AK908" s="1"/>
      <c r="AL908" s="1" t="e">
        <f aca="false">SUMPRODUCT(B908:AJ908,PVCapPrice)</f>
        <v>#DIV/0!</v>
      </c>
      <c r="AM908" s="1"/>
      <c r="AN908" s="1"/>
      <c r="AO908" s="1"/>
      <c r="AP908" s="1"/>
      <c r="AQ908" s="1"/>
    </row>
    <row r="909" customFormat="false" ht="11.25" hidden="false" customHeight="false" outlineLevel="0" collapsed="false">
      <c r="A909" s="1" t="n">
        <v>907</v>
      </c>
      <c r="B909" s="16"/>
      <c r="C909" s="8" t="n">
        <f aca="false">+[3]data1rev!A908</f>
        <v>21687.04</v>
      </c>
      <c r="D909" s="8" t="n">
        <f aca="false">+[3]data1rev!B908</f>
        <v>15575.226</v>
      </c>
      <c r="E909" s="8" t="n">
        <f aca="false">+[3]data1rev!C908</f>
        <v>13222.39</v>
      </c>
      <c r="F909" s="8" t="n">
        <f aca="false">+[3]data1rev!D908</f>
        <v>13061.89</v>
      </c>
      <c r="G909" s="8" t="n">
        <f aca="false">+[3]data1rev!E908</f>
        <v>13061.89</v>
      </c>
      <c r="H909" s="8" t="n">
        <f aca="false">+[3]data1rev!F908</f>
        <v>10821.156</v>
      </c>
      <c r="I909" s="8" t="n">
        <f aca="false">+[3]data1rev!G908</f>
        <v>10791.59</v>
      </c>
      <c r="J909" s="8" t="n">
        <f aca="false">+[3]data1rev!H908</f>
        <v>10791.59</v>
      </c>
      <c r="K909" s="8" t="n">
        <f aca="false">+[3]data1rev!I908</f>
        <v>10791.59</v>
      </c>
      <c r="L909" s="8" t="n">
        <f aca="false">+[3]data1rev!J908</f>
        <v>10821.156</v>
      </c>
      <c r="M909" s="8" t="n">
        <f aca="false">+[3]data1rev!K908</f>
        <v>10791.59</v>
      </c>
      <c r="N909" s="8" t="n">
        <f aca="false">+[3]data1rev!L908</f>
        <v>10791.59</v>
      </c>
      <c r="O909" s="8" t="n">
        <f aca="false">+[3]data1rev!M908</f>
        <v>10275.62</v>
      </c>
      <c r="P909" s="8" t="n">
        <f aca="false">+[3]data1rev!N908</f>
        <v>10129.416</v>
      </c>
      <c r="Q909" s="8" t="n">
        <f aca="false">+[3]data1rev!O908</f>
        <v>10101.74</v>
      </c>
      <c r="R909" s="8" t="n">
        <f aca="false">+[3]data1rev!P908</f>
        <v>0</v>
      </c>
      <c r="S909" s="8" t="n">
        <f aca="false">+[3]data1rev!Q908</f>
        <v>0</v>
      </c>
      <c r="T909" s="8" t="n">
        <f aca="false">+[3]data1rev!R908</f>
        <v>0</v>
      </c>
      <c r="U909" s="8" t="n">
        <f aca="false">+[3]data1rev!S908</f>
        <v>0</v>
      </c>
      <c r="V909" s="8" t="n">
        <f aca="false">+[3]data1rev!T908</f>
        <v>0</v>
      </c>
      <c r="W909" s="8" t="n">
        <f aca="false">+[3]data1rev!U908</f>
        <v>0</v>
      </c>
      <c r="X909" s="8" t="n">
        <f aca="false">+[3]data1rev!V908</f>
        <v>0</v>
      </c>
      <c r="Y909" s="8" t="n">
        <f aca="false">+[3]data1rev!W908</f>
        <v>0</v>
      </c>
      <c r="Z909" s="8" t="n">
        <f aca="false">+[3]data1rev!X908</f>
        <v>0</v>
      </c>
      <c r="AA909" s="8" t="n">
        <f aca="false">+[3]data1rev!Y908</f>
        <v>0</v>
      </c>
      <c r="AB909" s="9"/>
      <c r="AC909" s="9"/>
      <c r="AD909" s="9"/>
      <c r="AE909" s="9"/>
      <c r="AF909" s="9"/>
      <c r="AG909" s="9"/>
      <c r="AH909" s="9"/>
      <c r="AI909" s="9"/>
      <c r="AJ909" s="9"/>
      <c r="AK909" s="1"/>
      <c r="AL909" s="1" t="e">
        <f aca="false">SUMPRODUCT(B909:AJ909,PVCapPrice)</f>
        <v>#DIV/0!</v>
      </c>
      <c r="AM909" s="1"/>
      <c r="AN909" s="1"/>
      <c r="AO909" s="1"/>
      <c r="AP909" s="1"/>
      <c r="AQ909" s="1"/>
    </row>
    <row r="910" customFormat="false" ht="11.25" hidden="false" customHeight="false" outlineLevel="0" collapsed="false">
      <c r="A910" s="1" t="n">
        <v>908</v>
      </c>
      <c r="B910" s="16"/>
      <c r="C910" s="8" t="n">
        <f aca="false">+[3]data1rev!A909</f>
        <v>21687.04</v>
      </c>
      <c r="D910" s="8" t="n">
        <f aca="false">+[3]data1rev!B909</f>
        <v>15575.226</v>
      </c>
      <c r="E910" s="8" t="n">
        <f aca="false">+[3]data1rev!C909</f>
        <v>13222.39</v>
      </c>
      <c r="F910" s="8" t="n">
        <f aca="false">+[3]data1rev!D909</f>
        <v>13061.89</v>
      </c>
      <c r="G910" s="8" t="n">
        <f aca="false">+[3]data1rev!E909</f>
        <v>13061.89</v>
      </c>
      <c r="H910" s="8" t="n">
        <f aca="false">+[3]data1rev!F909</f>
        <v>10821.156</v>
      </c>
      <c r="I910" s="8" t="n">
        <f aca="false">+[3]data1rev!G909</f>
        <v>10791.59</v>
      </c>
      <c r="J910" s="8" t="n">
        <f aca="false">+[3]data1rev!H909</f>
        <v>10791.59</v>
      </c>
      <c r="K910" s="8" t="n">
        <f aca="false">+[3]data1rev!I909</f>
        <v>10791.59</v>
      </c>
      <c r="L910" s="8" t="n">
        <f aca="false">+[3]data1rev!J909</f>
        <v>10821.156</v>
      </c>
      <c r="M910" s="8" t="n">
        <f aca="false">+[3]data1rev!K909</f>
        <v>10791.59</v>
      </c>
      <c r="N910" s="8" t="n">
        <f aca="false">+[3]data1rev!L909</f>
        <v>10791.59</v>
      </c>
      <c r="O910" s="8" t="n">
        <f aca="false">+[3]data1rev!M909</f>
        <v>10275.62</v>
      </c>
      <c r="P910" s="8" t="n">
        <f aca="false">+[3]data1rev!N909</f>
        <v>10129.416</v>
      </c>
      <c r="Q910" s="8" t="n">
        <f aca="false">+[3]data1rev!O909</f>
        <v>10101.74</v>
      </c>
      <c r="R910" s="8" t="n">
        <f aca="false">+[3]data1rev!P909</f>
        <v>0</v>
      </c>
      <c r="S910" s="8" t="n">
        <f aca="false">+[3]data1rev!Q909</f>
        <v>0</v>
      </c>
      <c r="T910" s="8" t="n">
        <f aca="false">+[3]data1rev!R909</f>
        <v>0</v>
      </c>
      <c r="U910" s="8" t="n">
        <f aca="false">+[3]data1rev!S909</f>
        <v>0</v>
      </c>
      <c r="V910" s="8" t="n">
        <f aca="false">+[3]data1rev!T909</f>
        <v>0</v>
      </c>
      <c r="W910" s="8" t="n">
        <f aca="false">+[3]data1rev!U909</f>
        <v>0</v>
      </c>
      <c r="X910" s="8" t="n">
        <f aca="false">+[3]data1rev!V909</f>
        <v>0</v>
      </c>
      <c r="Y910" s="8" t="n">
        <f aca="false">+[3]data1rev!W909</f>
        <v>0</v>
      </c>
      <c r="Z910" s="8" t="n">
        <f aca="false">+[3]data1rev!X909</f>
        <v>0</v>
      </c>
      <c r="AA910" s="8" t="n">
        <f aca="false">+[3]data1rev!Y909</f>
        <v>0</v>
      </c>
      <c r="AB910" s="9"/>
      <c r="AC910" s="9"/>
      <c r="AD910" s="9"/>
      <c r="AE910" s="9"/>
      <c r="AF910" s="9"/>
      <c r="AG910" s="9"/>
      <c r="AH910" s="9"/>
      <c r="AI910" s="9"/>
      <c r="AJ910" s="9"/>
      <c r="AK910" s="1"/>
      <c r="AL910" s="1" t="e">
        <f aca="false">SUMPRODUCT(B910:AJ910,PVCapPrice)</f>
        <v>#DIV/0!</v>
      </c>
      <c r="AM910" s="1"/>
      <c r="AN910" s="1"/>
      <c r="AO910" s="1"/>
      <c r="AP910" s="1"/>
      <c r="AQ910" s="1"/>
    </row>
    <row r="911" customFormat="false" ht="11.25" hidden="false" customHeight="false" outlineLevel="0" collapsed="false">
      <c r="A911" s="1" t="n">
        <v>909</v>
      </c>
      <c r="B911" s="16"/>
      <c r="C911" s="8" t="n">
        <f aca="false">+[3]data1rev!A910</f>
        <v>21687.04</v>
      </c>
      <c r="D911" s="8" t="n">
        <f aca="false">+[3]data1rev!B910</f>
        <v>15575.226</v>
      </c>
      <c r="E911" s="8" t="n">
        <f aca="false">+[3]data1rev!C910</f>
        <v>13222.39</v>
      </c>
      <c r="F911" s="8" t="n">
        <f aca="false">+[3]data1rev!D910</f>
        <v>13061.89</v>
      </c>
      <c r="G911" s="8" t="n">
        <f aca="false">+[3]data1rev!E910</f>
        <v>13061.89</v>
      </c>
      <c r="H911" s="8" t="n">
        <f aca="false">+[3]data1rev!F910</f>
        <v>10821.156</v>
      </c>
      <c r="I911" s="8" t="n">
        <f aca="false">+[3]data1rev!G910</f>
        <v>10791.59</v>
      </c>
      <c r="J911" s="8" t="n">
        <f aca="false">+[3]data1rev!H910</f>
        <v>10791.59</v>
      </c>
      <c r="K911" s="8" t="n">
        <f aca="false">+[3]data1rev!I910</f>
        <v>10791.59</v>
      </c>
      <c r="L911" s="8" t="n">
        <f aca="false">+[3]data1rev!J910</f>
        <v>10821.156</v>
      </c>
      <c r="M911" s="8" t="n">
        <f aca="false">+[3]data1rev!K910</f>
        <v>10791.59</v>
      </c>
      <c r="N911" s="8" t="n">
        <f aca="false">+[3]data1rev!L910</f>
        <v>10791.59</v>
      </c>
      <c r="O911" s="8" t="n">
        <f aca="false">+[3]data1rev!M910</f>
        <v>10275.62</v>
      </c>
      <c r="P911" s="8" t="n">
        <f aca="false">+[3]data1rev!N910</f>
        <v>10129.416</v>
      </c>
      <c r="Q911" s="8" t="n">
        <f aca="false">+[3]data1rev!O910</f>
        <v>10101.74</v>
      </c>
      <c r="R911" s="8" t="n">
        <f aca="false">+[3]data1rev!P910</f>
        <v>0</v>
      </c>
      <c r="S911" s="8" t="n">
        <f aca="false">+[3]data1rev!Q910</f>
        <v>0</v>
      </c>
      <c r="T911" s="8" t="n">
        <f aca="false">+[3]data1rev!R910</f>
        <v>0</v>
      </c>
      <c r="U911" s="8" t="n">
        <f aca="false">+[3]data1rev!S910</f>
        <v>0</v>
      </c>
      <c r="V911" s="8" t="n">
        <f aca="false">+[3]data1rev!T910</f>
        <v>0</v>
      </c>
      <c r="W911" s="8" t="n">
        <f aca="false">+[3]data1rev!U910</f>
        <v>0</v>
      </c>
      <c r="X911" s="8" t="n">
        <f aca="false">+[3]data1rev!V910</f>
        <v>0</v>
      </c>
      <c r="Y911" s="8" t="n">
        <f aca="false">+[3]data1rev!W910</f>
        <v>0</v>
      </c>
      <c r="Z911" s="8" t="n">
        <f aca="false">+[3]data1rev!X910</f>
        <v>0</v>
      </c>
      <c r="AA911" s="8" t="n">
        <f aca="false">+[3]data1rev!Y910</f>
        <v>0</v>
      </c>
      <c r="AB911" s="9"/>
      <c r="AC911" s="9"/>
      <c r="AD911" s="9"/>
      <c r="AE911" s="9"/>
      <c r="AF911" s="9"/>
      <c r="AG911" s="9"/>
      <c r="AH911" s="9"/>
      <c r="AI911" s="9"/>
      <c r="AJ911" s="9"/>
      <c r="AK911" s="1"/>
      <c r="AL911" s="1" t="e">
        <f aca="false">SUMPRODUCT(B911:AJ911,PVCapPrice)</f>
        <v>#DIV/0!</v>
      </c>
      <c r="AM911" s="1"/>
      <c r="AN911" s="1"/>
      <c r="AO911" s="1"/>
      <c r="AP911" s="1"/>
      <c r="AQ911" s="1"/>
    </row>
    <row r="912" customFormat="false" ht="11.25" hidden="false" customHeight="false" outlineLevel="0" collapsed="false">
      <c r="A912" s="1" t="n">
        <v>910</v>
      </c>
      <c r="B912" s="16"/>
      <c r="C912" s="8" t="n">
        <f aca="false">+[3]data1rev!A911</f>
        <v>21687.04</v>
      </c>
      <c r="D912" s="8" t="n">
        <f aca="false">+[3]data1rev!B911</f>
        <v>15575.226</v>
      </c>
      <c r="E912" s="8" t="n">
        <f aca="false">+[3]data1rev!C911</f>
        <v>13222.39</v>
      </c>
      <c r="F912" s="8" t="n">
        <f aca="false">+[3]data1rev!D911</f>
        <v>13061.89</v>
      </c>
      <c r="G912" s="8" t="n">
        <f aca="false">+[3]data1rev!E911</f>
        <v>13061.89</v>
      </c>
      <c r="H912" s="8" t="n">
        <f aca="false">+[3]data1rev!F911</f>
        <v>10821.156</v>
      </c>
      <c r="I912" s="8" t="n">
        <f aca="false">+[3]data1rev!G911</f>
        <v>10791.59</v>
      </c>
      <c r="J912" s="8" t="n">
        <f aca="false">+[3]data1rev!H911</f>
        <v>10791.59</v>
      </c>
      <c r="K912" s="8" t="n">
        <f aca="false">+[3]data1rev!I911</f>
        <v>10791.59</v>
      </c>
      <c r="L912" s="8" t="n">
        <f aca="false">+[3]data1rev!J911</f>
        <v>10821.156</v>
      </c>
      <c r="M912" s="8" t="n">
        <f aca="false">+[3]data1rev!K911</f>
        <v>10791.59</v>
      </c>
      <c r="N912" s="8" t="n">
        <f aca="false">+[3]data1rev!L911</f>
        <v>10791.59</v>
      </c>
      <c r="O912" s="8" t="n">
        <f aca="false">+[3]data1rev!M911</f>
        <v>10275.62</v>
      </c>
      <c r="P912" s="8" t="n">
        <f aca="false">+[3]data1rev!N911</f>
        <v>10129.416</v>
      </c>
      <c r="Q912" s="8" t="n">
        <f aca="false">+[3]data1rev!O911</f>
        <v>10101.74</v>
      </c>
      <c r="R912" s="8" t="n">
        <f aca="false">+[3]data1rev!P911</f>
        <v>0</v>
      </c>
      <c r="S912" s="8" t="n">
        <f aca="false">+[3]data1rev!Q911</f>
        <v>0</v>
      </c>
      <c r="T912" s="8" t="n">
        <f aca="false">+[3]data1rev!R911</f>
        <v>0</v>
      </c>
      <c r="U912" s="8" t="n">
        <f aca="false">+[3]data1rev!S911</f>
        <v>0</v>
      </c>
      <c r="V912" s="8" t="n">
        <f aca="false">+[3]data1rev!T911</f>
        <v>0</v>
      </c>
      <c r="W912" s="8" t="n">
        <f aca="false">+[3]data1rev!U911</f>
        <v>0</v>
      </c>
      <c r="X912" s="8" t="n">
        <f aca="false">+[3]data1rev!V911</f>
        <v>0</v>
      </c>
      <c r="Y912" s="8" t="n">
        <f aca="false">+[3]data1rev!W911</f>
        <v>0</v>
      </c>
      <c r="Z912" s="8" t="n">
        <f aca="false">+[3]data1rev!X911</f>
        <v>0</v>
      </c>
      <c r="AA912" s="8" t="n">
        <f aca="false">+[3]data1rev!Y911</f>
        <v>0</v>
      </c>
      <c r="AB912" s="9"/>
      <c r="AC912" s="9"/>
      <c r="AD912" s="9"/>
      <c r="AE912" s="9"/>
      <c r="AF912" s="9"/>
      <c r="AG912" s="9"/>
      <c r="AH912" s="9"/>
      <c r="AI912" s="9"/>
      <c r="AJ912" s="9"/>
      <c r="AK912" s="1"/>
      <c r="AL912" s="1" t="e">
        <f aca="false">SUMPRODUCT(B912:AJ912,PVCapPrice)</f>
        <v>#DIV/0!</v>
      </c>
      <c r="AM912" s="1"/>
      <c r="AN912" s="1"/>
      <c r="AO912" s="1"/>
      <c r="AP912" s="1"/>
      <c r="AQ912" s="1"/>
    </row>
    <row r="913" customFormat="false" ht="11.25" hidden="false" customHeight="false" outlineLevel="0" collapsed="false">
      <c r="A913" s="1" t="n">
        <v>911</v>
      </c>
      <c r="B913" s="16"/>
      <c r="C913" s="8" t="n">
        <f aca="false">+[3]data1rev!A912</f>
        <v>21687.04</v>
      </c>
      <c r="D913" s="8" t="n">
        <f aca="false">+[3]data1rev!B912</f>
        <v>15575.226</v>
      </c>
      <c r="E913" s="8" t="n">
        <f aca="false">+[3]data1rev!C912</f>
        <v>13222.39</v>
      </c>
      <c r="F913" s="8" t="n">
        <f aca="false">+[3]data1rev!D912</f>
        <v>13061.89</v>
      </c>
      <c r="G913" s="8" t="n">
        <f aca="false">+[3]data1rev!E912</f>
        <v>13061.89</v>
      </c>
      <c r="H913" s="8" t="n">
        <f aca="false">+[3]data1rev!F912</f>
        <v>10821.156</v>
      </c>
      <c r="I913" s="8" t="n">
        <f aca="false">+[3]data1rev!G912</f>
        <v>10791.59</v>
      </c>
      <c r="J913" s="8" t="n">
        <f aca="false">+[3]data1rev!H912</f>
        <v>10791.59</v>
      </c>
      <c r="K913" s="8" t="n">
        <f aca="false">+[3]data1rev!I912</f>
        <v>10791.59</v>
      </c>
      <c r="L913" s="8" t="n">
        <f aca="false">+[3]data1rev!J912</f>
        <v>10821.156</v>
      </c>
      <c r="M913" s="8" t="n">
        <f aca="false">+[3]data1rev!K912</f>
        <v>10791.59</v>
      </c>
      <c r="N913" s="8" t="n">
        <f aca="false">+[3]data1rev!L912</f>
        <v>10791.59</v>
      </c>
      <c r="O913" s="8" t="n">
        <f aca="false">+[3]data1rev!M912</f>
        <v>10275.62</v>
      </c>
      <c r="P913" s="8" t="n">
        <f aca="false">+[3]data1rev!N912</f>
        <v>10129.416</v>
      </c>
      <c r="Q913" s="8" t="n">
        <f aca="false">+[3]data1rev!O912</f>
        <v>10101.74</v>
      </c>
      <c r="R913" s="8" t="n">
        <f aca="false">+[3]data1rev!P912</f>
        <v>0</v>
      </c>
      <c r="S913" s="8" t="n">
        <f aca="false">+[3]data1rev!Q912</f>
        <v>0</v>
      </c>
      <c r="T913" s="8" t="n">
        <f aca="false">+[3]data1rev!R912</f>
        <v>0</v>
      </c>
      <c r="U913" s="8" t="n">
        <f aca="false">+[3]data1rev!S912</f>
        <v>0</v>
      </c>
      <c r="V913" s="8" t="n">
        <f aca="false">+[3]data1rev!T912</f>
        <v>0</v>
      </c>
      <c r="W913" s="8" t="n">
        <f aca="false">+[3]data1rev!U912</f>
        <v>0</v>
      </c>
      <c r="X913" s="8" t="n">
        <f aca="false">+[3]data1rev!V912</f>
        <v>0</v>
      </c>
      <c r="Y913" s="8" t="n">
        <f aca="false">+[3]data1rev!W912</f>
        <v>0</v>
      </c>
      <c r="Z913" s="8" t="n">
        <f aca="false">+[3]data1rev!X912</f>
        <v>0</v>
      </c>
      <c r="AA913" s="8" t="n">
        <f aca="false">+[3]data1rev!Y912</f>
        <v>0</v>
      </c>
      <c r="AB913" s="9"/>
      <c r="AC913" s="9"/>
      <c r="AD913" s="9"/>
      <c r="AE913" s="9"/>
      <c r="AF913" s="9"/>
      <c r="AG913" s="9"/>
      <c r="AH913" s="9"/>
      <c r="AI913" s="9"/>
      <c r="AJ913" s="9"/>
      <c r="AK913" s="1"/>
      <c r="AL913" s="1" t="e">
        <f aca="false">SUMPRODUCT(B913:AJ913,PVCapPrice)</f>
        <v>#DIV/0!</v>
      </c>
      <c r="AM913" s="1"/>
      <c r="AN913" s="1"/>
      <c r="AO913" s="1"/>
      <c r="AP913" s="1"/>
      <c r="AQ913" s="1"/>
    </row>
    <row r="914" customFormat="false" ht="11.25" hidden="false" customHeight="false" outlineLevel="0" collapsed="false">
      <c r="A914" s="1" t="n">
        <v>912</v>
      </c>
      <c r="B914" s="16"/>
      <c r="C914" s="8" t="n">
        <f aca="false">+[3]data1rev!A913</f>
        <v>21687.04</v>
      </c>
      <c r="D914" s="8" t="n">
        <f aca="false">+[3]data1rev!B913</f>
        <v>15575.226</v>
      </c>
      <c r="E914" s="8" t="n">
        <f aca="false">+[3]data1rev!C913</f>
        <v>13222.39</v>
      </c>
      <c r="F914" s="8" t="n">
        <f aca="false">+[3]data1rev!D913</f>
        <v>13061.89</v>
      </c>
      <c r="G914" s="8" t="n">
        <f aca="false">+[3]data1rev!E913</f>
        <v>13061.89</v>
      </c>
      <c r="H914" s="8" t="n">
        <f aca="false">+[3]data1rev!F913</f>
        <v>10821.156</v>
      </c>
      <c r="I914" s="8" t="n">
        <f aca="false">+[3]data1rev!G913</f>
        <v>10791.59</v>
      </c>
      <c r="J914" s="8" t="n">
        <f aca="false">+[3]data1rev!H913</f>
        <v>10791.59</v>
      </c>
      <c r="K914" s="8" t="n">
        <f aca="false">+[3]data1rev!I913</f>
        <v>10791.59</v>
      </c>
      <c r="L914" s="8" t="n">
        <f aca="false">+[3]data1rev!J913</f>
        <v>10821.156</v>
      </c>
      <c r="M914" s="8" t="n">
        <f aca="false">+[3]data1rev!K913</f>
        <v>10791.59</v>
      </c>
      <c r="N914" s="8" t="n">
        <f aca="false">+[3]data1rev!L913</f>
        <v>10791.59</v>
      </c>
      <c r="O914" s="8" t="n">
        <f aca="false">+[3]data1rev!M913</f>
        <v>10275.62</v>
      </c>
      <c r="P914" s="8" t="n">
        <f aca="false">+[3]data1rev!N913</f>
        <v>10129.416</v>
      </c>
      <c r="Q914" s="8" t="n">
        <f aca="false">+[3]data1rev!O913</f>
        <v>10101.74</v>
      </c>
      <c r="R914" s="8" t="n">
        <f aca="false">+[3]data1rev!P913</f>
        <v>0</v>
      </c>
      <c r="S914" s="8" t="n">
        <f aca="false">+[3]data1rev!Q913</f>
        <v>0</v>
      </c>
      <c r="T914" s="8" t="n">
        <f aca="false">+[3]data1rev!R913</f>
        <v>0</v>
      </c>
      <c r="U914" s="8" t="n">
        <f aca="false">+[3]data1rev!S913</f>
        <v>0</v>
      </c>
      <c r="V914" s="8" t="n">
        <f aca="false">+[3]data1rev!T913</f>
        <v>0</v>
      </c>
      <c r="W914" s="8" t="n">
        <f aca="false">+[3]data1rev!U913</f>
        <v>0</v>
      </c>
      <c r="X914" s="8" t="n">
        <f aca="false">+[3]data1rev!V913</f>
        <v>0</v>
      </c>
      <c r="Y914" s="8" t="n">
        <f aca="false">+[3]data1rev!W913</f>
        <v>0</v>
      </c>
      <c r="Z914" s="8" t="n">
        <f aca="false">+[3]data1rev!X913</f>
        <v>0</v>
      </c>
      <c r="AA914" s="8" t="n">
        <f aca="false">+[3]data1rev!Y913</f>
        <v>0</v>
      </c>
      <c r="AB914" s="9"/>
      <c r="AC914" s="9"/>
      <c r="AD914" s="9"/>
      <c r="AE914" s="9"/>
      <c r="AF914" s="9"/>
      <c r="AG914" s="9"/>
      <c r="AH914" s="9"/>
      <c r="AI914" s="9"/>
      <c r="AJ914" s="9"/>
      <c r="AK914" s="1"/>
      <c r="AL914" s="1" t="e">
        <f aca="false">SUMPRODUCT(B914:AJ914,PVCapPrice)</f>
        <v>#DIV/0!</v>
      </c>
      <c r="AM914" s="1"/>
      <c r="AN914" s="1"/>
      <c r="AO914" s="1"/>
      <c r="AP914" s="1"/>
      <c r="AQ914" s="1"/>
    </row>
    <row r="915" customFormat="false" ht="11.25" hidden="false" customHeight="false" outlineLevel="0" collapsed="false">
      <c r="A915" s="1" t="n">
        <v>913</v>
      </c>
      <c r="B915" s="16"/>
      <c r="C915" s="8" t="n">
        <f aca="false">+[3]data1rev!A914</f>
        <v>21687.04</v>
      </c>
      <c r="D915" s="8" t="n">
        <f aca="false">+[3]data1rev!B914</f>
        <v>15575.226</v>
      </c>
      <c r="E915" s="8" t="n">
        <f aca="false">+[3]data1rev!C914</f>
        <v>13222.39</v>
      </c>
      <c r="F915" s="8" t="n">
        <f aca="false">+[3]data1rev!D914</f>
        <v>13061.89</v>
      </c>
      <c r="G915" s="8" t="n">
        <f aca="false">+[3]data1rev!E914</f>
        <v>13061.89</v>
      </c>
      <c r="H915" s="8" t="n">
        <f aca="false">+[3]data1rev!F914</f>
        <v>10821.156</v>
      </c>
      <c r="I915" s="8" t="n">
        <f aca="false">+[3]data1rev!G914</f>
        <v>10791.59</v>
      </c>
      <c r="J915" s="8" t="n">
        <f aca="false">+[3]data1rev!H914</f>
        <v>10791.59</v>
      </c>
      <c r="K915" s="8" t="n">
        <f aca="false">+[3]data1rev!I914</f>
        <v>10791.59</v>
      </c>
      <c r="L915" s="8" t="n">
        <f aca="false">+[3]data1rev!J914</f>
        <v>10821.156</v>
      </c>
      <c r="M915" s="8" t="n">
        <f aca="false">+[3]data1rev!K914</f>
        <v>10791.59</v>
      </c>
      <c r="N915" s="8" t="n">
        <f aca="false">+[3]data1rev!L914</f>
        <v>10791.59</v>
      </c>
      <c r="O915" s="8" t="n">
        <f aca="false">+[3]data1rev!M914</f>
        <v>10275.62</v>
      </c>
      <c r="P915" s="8" t="n">
        <f aca="false">+[3]data1rev!N914</f>
        <v>10129.416</v>
      </c>
      <c r="Q915" s="8" t="n">
        <f aca="false">+[3]data1rev!O914</f>
        <v>10101.74</v>
      </c>
      <c r="R915" s="8" t="n">
        <f aca="false">+[3]data1rev!P914</f>
        <v>0</v>
      </c>
      <c r="S915" s="8" t="n">
        <f aca="false">+[3]data1rev!Q914</f>
        <v>0</v>
      </c>
      <c r="T915" s="8" t="n">
        <f aca="false">+[3]data1rev!R914</f>
        <v>0</v>
      </c>
      <c r="U915" s="8" t="n">
        <f aca="false">+[3]data1rev!S914</f>
        <v>0</v>
      </c>
      <c r="V915" s="8" t="n">
        <f aca="false">+[3]data1rev!T914</f>
        <v>0</v>
      </c>
      <c r="W915" s="8" t="n">
        <f aca="false">+[3]data1rev!U914</f>
        <v>0</v>
      </c>
      <c r="X915" s="8" t="n">
        <f aca="false">+[3]data1rev!V914</f>
        <v>0</v>
      </c>
      <c r="Y915" s="8" t="n">
        <f aca="false">+[3]data1rev!W914</f>
        <v>0</v>
      </c>
      <c r="Z915" s="8" t="n">
        <f aca="false">+[3]data1rev!X914</f>
        <v>0</v>
      </c>
      <c r="AA915" s="8" t="n">
        <f aca="false">+[3]data1rev!Y914</f>
        <v>0</v>
      </c>
      <c r="AB915" s="9"/>
      <c r="AC915" s="9"/>
      <c r="AD915" s="9"/>
      <c r="AE915" s="9"/>
      <c r="AF915" s="9"/>
      <c r="AG915" s="9"/>
      <c r="AH915" s="9"/>
      <c r="AI915" s="9"/>
      <c r="AJ915" s="9"/>
      <c r="AK915" s="1"/>
      <c r="AL915" s="1" t="e">
        <f aca="false">SUMPRODUCT(B915:AJ915,PVCapPrice)</f>
        <v>#DIV/0!</v>
      </c>
      <c r="AM915" s="1"/>
      <c r="AN915" s="1"/>
      <c r="AO915" s="1"/>
      <c r="AP915" s="1"/>
      <c r="AQ915" s="1"/>
    </row>
    <row r="916" customFormat="false" ht="11.25" hidden="false" customHeight="false" outlineLevel="0" collapsed="false">
      <c r="A916" s="1" t="n">
        <v>914</v>
      </c>
      <c r="B916" s="16"/>
      <c r="C916" s="8" t="n">
        <f aca="false">+[3]data1rev!A915</f>
        <v>21687.04</v>
      </c>
      <c r="D916" s="8" t="n">
        <f aca="false">+[3]data1rev!B915</f>
        <v>15575.226</v>
      </c>
      <c r="E916" s="8" t="n">
        <f aca="false">+[3]data1rev!C915</f>
        <v>13222.39</v>
      </c>
      <c r="F916" s="8" t="n">
        <f aca="false">+[3]data1rev!D915</f>
        <v>13061.89</v>
      </c>
      <c r="G916" s="8" t="n">
        <f aca="false">+[3]data1rev!E915</f>
        <v>13061.89</v>
      </c>
      <c r="H916" s="8" t="n">
        <f aca="false">+[3]data1rev!F915</f>
        <v>10821.156</v>
      </c>
      <c r="I916" s="8" t="n">
        <f aca="false">+[3]data1rev!G915</f>
        <v>10791.59</v>
      </c>
      <c r="J916" s="8" t="n">
        <f aca="false">+[3]data1rev!H915</f>
        <v>10791.59</v>
      </c>
      <c r="K916" s="8" t="n">
        <f aca="false">+[3]data1rev!I915</f>
        <v>10791.59</v>
      </c>
      <c r="L916" s="8" t="n">
        <f aca="false">+[3]data1rev!J915</f>
        <v>10821.156</v>
      </c>
      <c r="M916" s="8" t="n">
        <f aca="false">+[3]data1rev!K915</f>
        <v>10791.59</v>
      </c>
      <c r="N916" s="8" t="n">
        <f aca="false">+[3]data1rev!L915</f>
        <v>10791.59</v>
      </c>
      <c r="O916" s="8" t="n">
        <f aca="false">+[3]data1rev!M915</f>
        <v>10275.62</v>
      </c>
      <c r="P916" s="8" t="n">
        <f aca="false">+[3]data1rev!N915</f>
        <v>10129.416</v>
      </c>
      <c r="Q916" s="8" t="n">
        <f aca="false">+[3]data1rev!O915</f>
        <v>10101.74</v>
      </c>
      <c r="R916" s="8" t="n">
        <f aca="false">+[3]data1rev!P915</f>
        <v>0</v>
      </c>
      <c r="S916" s="8" t="n">
        <f aca="false">+[3]data1rev!Q915</f>
        <v>0</v>
      </c>
      <c r="T916" s="8" t="n">
        <f aca="false">+[3]data1rev!R915</f>
        <v>0</v>
      </c>
      <c r="U916" s="8" t="n">
        <f aca="false">+[3]data1rev!S915</f>
        <v>0</v>
      </c>
      <c r="V916" s="8" t="n">
        <f aca="false">+[3]data1rev!T915</f>
        <v>0</v>
      </c>
      <c r="W916" s="8" t="n">
        <f aca="false">+[3]data1rev!U915</f>
        <v>0</v>
      </c>
      <c r="X916" s="8" t="n">
        <f aca="false">+[3]data1rev!V915</f>
        <v>0</v>
      </c>
      <c r="Y916" s="8" t="n">
        <f aca="false">+[3]data1rev!W915</f>
        <v>0</v>
      </c>
      <c r="Z916" s="8" t="n">
        <f aca="false">+[3]data1rev!X915</f>
        <v>0</v>
      </c>
      <c r="AA916" s="8" t="n">
        <f aca="false">+[3]data1rev!Y915</f>
        <v>0</v>
      </c>
      <c r="AB916" s="9"/>
      <c r="AC916" s="9"/>
      <c r="AD916" s="9"/>
      <c r="AE916" s="9"/>
      <c r="AF916" s="9"/>
      <c r="AG916" s="9"/>
      <c r="AH916" s="9"/>
      <c r="AI916" s="9"/>
      <c r="AJ916" s="9"/>
      <c r="AK916" s="1"/>
      <c r="AL916" s="1" t="e">
        <f aca="false">SUMPRODUCT(B916:AJ916,PVCapPrice)</f>
        <v>#DIV/0!</v>
      </c>
      <c r="AM916" s="1"/>
      <c r="AN916" s="1"/>
      <c r="AO916" s="1"/>
      <c r="AP916" s="1"/>
      <c r="AQ916" s="1"/>
    </row>
    <row r="917" customFormat="false" ht="11.25" hidden="false" customHeight="false" outlineLevel="0" collapsed="false">
      <c r="A917" s="1" t="n">
        <v>915</v>
      </c>
      <c r="B917" s="16"/>
      <c r="C917" s="8" t="n">
        <f aca="false">+[3]data1rev!A916</f>
        <v>21687.04</v>
      </c>
      <c r="D917" s="8" t="n">
        <f aca="false">+[3]data1rev!B916</f>
        <v>15575.226</v>
      </c>
      <c r="E917" s="8" t="n">
        <f aca="false">+[3]data1rev!C916</f>
        <v>13222.39</v>
      </c>
      <c r="F917" s="8" t="n">
        <f aca="false">+[3]data1rev!D916</f>
        <v>13061.89</v>
      </c>
      <c r="G917" s="8" t="n">
        <f aca="false">+[3]data1rev!E916</f>
        <v>13061.89</v>
      </c>
      <c r="H917" s="8" t="n">
        <f aca="false">+[3]data1rev!F916</f>
        <v>10821.156</v>
      </c>
      <c r="I917" s="8" t="n">
        <f aca="false">+[3]data1rev!G916</f>
        <v>10791.59</v>
      </c>
      <c r="J917" s="8" t="n">
        <f aca="false">+[3]data1rev!H916</f>
        <v>10791.59</v>
      </c>
      <c r="K917" s="8" t="n">
        <f aca="false">+[3]data1rev!I916</f>
        <v>10791.59</v>
      </c>
      <c r="L917" s="8" t="n">
        <f aca="false">+[3]data1rev!J916</f>
        <v>10821.156</v>
      </c>
      <c r="M917" s="8" t="n">
        <f aca="false">+[3]data1rev!K916</f>
        <v>10791.59</v>
      </c>
      <c r="N917" s="8" t="n">
        <f aca="false">+[3]data1rev!L916</f>
        <v>10791.59</v>
      </c>
      <c r="O917" s="8" t="n">
        <f aca="false">+[3]data1rev!M916</f>
        <v>10275.62</v>
      </c>
      <c r="P917" s="8" t="n">
        <f aca="false">+[3]data1rev!N916</f>
        <v>10129.416</v>
      </c>
      <c r="Q917" s="8" t="n">
        <f aca="false">+[3]data1rev!O916</f>
        <v>10101.74</v>
      </c>
      <c r="R917" s="8" t="n">
        <f aca="false">+[3]data1rev!P916</f>
        <v>0</v>
      </c>
      <c r="S917" s="8" t="n">
        <f aca="false">+[3]data1rev!Q916</f>
        <v>0</v>
      </c>
      <c r="T917" s="8" t="n">
        <f aca="false">+[3]data1rev!R916</f>
        <v>0</v>
      </c>
      <c r="U917" s="8" t="n">
        <f aca="false">+[3]data1rev!S916</f>
        <v>0</v>
      </c>
      <c r="V917" s="8" t="n">
        <f aca="false">+[3]data1rev!T916</f>
        <v>0</v>
      </c>
      <c r="W917" s="8" t="n">
        <f aca="false">+[3]data1rev!U916</f>
        <v>0</v>
      </c>
      <c r="X917" s="8" t="n">
        <f aca="false">+[3]data1rev!V916</f>
        <v>0</v>
      </c>
      <c r="Y917" s="8" t="n">
        <f aca="false">+[3]data1rev!W916</f>
        <v>0</v>
      </c>
      <c r="Z917" s="8" t="n">
        <f aca="false">+[3]data1rev!X916</f>
        <v>0</v>
      </c>
      <c r="AA917" s="8" t="n">
        <f aca="false">+[3]data1rev!Y916</f>
        <v>0</v>
      </c>
      <c r="AB917" s="9"/>
      <c r="AC917" s="9"/>
      <c r="AD917" s="9"/>
      <c r="AE917" s="9"/>
      <c r="AF917" s="9"/>
      <c r="AG917" s="9"/>
      <c r="AH917" s="9"/>
      <c r="AI917" s="9"/>
      <c r="AJ917" s="9"/>
      <c r="AK917" s="1"/>
      <c r="AL917" s="1" t="e">
        <f aca="false">SUMPRODUCT(B917:AJ917,PVCapPrice)</f>
        <v>#DIV/0!</v>
      </c>
      <c r="AM917" s="1"/>
      <c r="AN917" s="1"/>
      <c r="AO917" s="1"/>
      <c r="AP917" s="1"/>
      <c r="AQ917" s="1"/>
    </row>
    <row r="918" customFormat="false" ht="11.25" hidden="false" customHeight="false" outlineLevel="0" collapsed="false">
      <c r="A918" s="1" t="n">
        <v>916</v>
      </c>
      <c r="B918" s="16"/>
      <c r="C918" s="8" t="n">
        <f aca="false">+[3]data1rev!A917</f>
        <v>21687.04</v>
      </c>
      <c r="D918" s="8" t="n">
        <f aca="false">+[3]data1rev!B917</f>
        <v>15575.226</v>
      </c>
      <c r="E918" s="8" t="n">
        <f aca="false">+[3]data1rev!C917</f>
        <v>13222.39</v>
      </c>
      <c r="F918" s="8" t="n">
        <f aca="false">+[3]data1rev!D917</f>
        <v>13061.89</v>
      </c>
      <c r="G918" s="8" t="n">
        <f aca="false">+[3]data1rev!E917</f>
        <v>13061.89</v>
      </c>
      <c r="H918" s="8" t="n">
        <f aca="false">+[3]data1rev!F917</f>
        <v>10821.156</v>
      </c>
      <c r="I918" s="8" t="n">
        <f aca="false">+[3]data1rev!G917</f>
        <v>10791.59</v>
      </c>
      <c r="J918" s="8" t="n">
        <f aca="false">+[3]data1rev!H917</f>
        <v>10791.59</v>
      </c>
      <c r="K918" s="8" t="n">
        <f aca="false">+[3]data1rev!I917</f>
        <v>10791.59</v>
      </c>
      <c r="L918" s="8" t="n">
        <f aca="false">+[3]data1rev!J917</f>
        <v>10821.156</v>
      </c>
      <c r="M918" s="8" t="n">
        <f aca="false">+[3]data1rev!K917</f>
        <v>10791.59</v>
      </c>
      <c r="N918" s="8" t="n">
        <f aca="false">+[3]data1rev!L917</f>
        <v>10791.59</v>
      </c>
      <c r="O918" s="8" t="n">
        <f aca="false">+[3]data1rev!M917</f>
        <v>10275.62</v>
      </c>
      <c r="P918" s="8" t="n">
        <f aca="false">+[3]data1rev!N917</f>
        <v>10129.416</v>
      </c>
      <c r="Q918" s="8" t="n">
        <f aca="false">+[3]data1rev!O917</f>
        <v>10101.74</v>
      </c>
      <c r="R918" s="8" t="n">
        <f aca="false">+[3]data1rev!P917</f>
        <v>0</v>
      </c>
      <c r="S918" s="8" t="n">
        <f aca="false">+[3]data1rev!Q917</f>
        <v>0</v>
      </c>
      <c r="T918" s="8" t="n">
        <f aca="false">+[3]data1rev!R917</f>
        <v>0</v>
      </c>
      <c r="U918" s="8" t="n">
        <f aca="false">+[3]data1rev!S917</f>
        <v>0</v>
      </c>
      <c r="V918" s="8" t="n">
        <f aca="false">+[3]data1rev!T917</f>
        <v>0</v>
      </c>
      <c r="W918" s="8" t="n">
        <f aca="false">+[3]data1rev!U917</f>
        <v>0</v>
      </c>
      <c r="X918" s="8" t="n">
        <f aca="false">+[3]data1rev!V917</f>
        <v>0</v>
      </c>
      <c r="Y918" s="8" t="n">
        <f aca="false">+[3]data1rev!W917</f>
        <v>0</v>
      </c>
      <c r="Z918" s="8" t="n">
        <f aca="false">+[3]data1rev!X917</f>
        <v>0</v>
      </c>
      <c r="AA918" s="8" t="n">
        <f aca="false">+[3]data1rev!Y917</f>
        <v>0</v>
      </c>
      <c r="AB918" s="9"/>
      <c r="AC918" s="9"/>
      <c r="AD918" s="9"/>
      <c r="AE918" s="9"/>
      <c r="AF918" s="9"/>
      <c r="AG918" s="9"/>
      <c r="AH918" s="9"/>
      <c r="AI918" s="9"/>
      <c r="AJ918" s="9"/>
      <c r="AK918" s="1"/>
      <c r="AL918" s="1" t="e">
        <f aca="false">SUMPRODUCT(B918:AJ918,PVCapPrice)</f>
        <v>#DIV/0!</v>
      </c>
      <c r="AM918" s="1"/>
      <c r="AN918" s="1"/>
      <c r="AO918" s="1"/>
      <c r="AP918" s="1"/>
      <c r="AQ918" s="1"/>
    </row>
    <row r="919" customFormat="false" ht="11.25" hidden="false" customHeight="false" outlineLevel="0" collapsed="false">
      <c r="A919" s="1" t="n">
        <v>917</v>
      </c>
      <c r="B919" s="16"/>
      <c r="C919" s="8" t="n">
        <f aca="false">+[3]data1rev!A918</f>
        <v>21687.04</v>
      </c>
      <c r="D919" s="8" t="n">
        <f aca="false">+[3]data1rev!B918</f>
        <v>15575.226</v>
      </c>
      <c r="E919" s="8" t="n">
        <f aca="false">+[3]data1rev!C918</f>
        <v>13222.39</v>
      </c>
      <c r="F919" s="8" t="n">
        <f aca="false">+[3]data1rev!D918</f>
        <v>13061.89</v>
      </c>
      <c r="G919" s="8" t="n">
        <f aca="false">+[3]data1rev!E918</f>
        <v>13061.89</v>
      </c>
      <c r="H919" s="8" t="n">
        <f aca="false">+[3]data1rev!F918</f>
        <v>10821.156</v>
      </c>
      <c r="I919" s="8" t="n">
        <f aca="false">+[3]data1rev!G918</f>
        <v>10791.59</v>
      </c>
      <c r="J919" s="8" t="n">
        <f aca="false">+[3]data1rev!H918</f>
        <v>10791.59</v>
      </c>
      <c r="K919" s="8" t="n">
        <f aca="false">+[3]data1rev!I918</f>
        <v>10791.59</v>
      </c>
      <c r="L919" s="8" t="n">
        <f aca="false">+[3]data1rev!J918</f>
        <v>10821.156</v>
      </c>
      <c r="M919" s="8" t="n">
        <f aca="false">+[3]data1rev!K918</f>
        <v>10791.59</v>
      </c>
      <c r="N919" s="8" t="n">
        <f aca="false">+[3]data1rev!L918</f>
        <v>10791.59</v>
      </c>
      <c r="O919" s="8" t="n">
        <f aca="false">+[3]data1rev!M918</f>
        <v>10275.62</v>
      </c>
      <c r="P919" s="8" t="n">
        <f aca="false">+[3]data1rev!N918</f>
        <v>10129.416</v>
      </c>
      <c r="Q919" s="8" t="n">
        <f aca="false">+[3]data1rev!O918</f>
        <v>10101.74</v>
      </c>
      <c r="R919" s="8" t="n">
        <f aca="false">+[3]data1rev!P918</f>
        <v>0</v>
      </c>
      <c r="S919" s="8" t="n">
        <f aca="false">+[3]data1rev!Q918</f>
        <v>0</v>
      </c>
      <c r="T919" s="8" t="n">
        <f aca="false">+[3]data1rev!R918</f>
        <v>0</v>
      </c>
      <c r="U919" s="8" t="n">
        <f aca="false">+[3]data1rev!S918</f>
        <v>0</v>
      </c>
      <c r="V919" s="8" t="n">
        <f aca="false">+[3]data1rev!T918</f>
        <v>0</v>
      </c>
      <c r="W919" s="8" t="n">
        <f aca="false">+[3]data1rev!U918</f>
        <v>0</v>
      </c>
      <c r="X919" s="8" t="n">
        <f aca="false">+[3]data1rev!V918</f>
        <v>0</v>
      </c>
      <c r="Y919" s="8" t="n">
        <f aca="false">+[3]data1rev!W918</f>
        <v>0</v>
      </c>
      <c r="Z919" s="8" t="n">
        <f aca="false">+[3]data1rev!X918</f>
        <v>0</v>
      </c>
      <c r="AA919" s="8" t="n">
        <f aca="false">+[3]data1rev!Y918</f>
        <v>0</v>
      </c>
      <c r="AB919" s="9"/>
      <c r="AC919" s="9"/>
      <c r="AD919" s="9"/>
      <c r="AE919" s="9"/>
      <c r="AF919" s="9"/>
      <c r="AG919" s="9"/>
      <c r="AH919" s="9"/>
      <c r="AI919" s="9"/>
      <c r="AJ919" s="9"/>
      <c r="AK919" s="1"/>
      <c r="AL919" s="1" t="e">
        <f aca="false">SUMPRODUCT(B919:AJ919,PVCapPrice)</f>
        <v>#DIV/0!</v>
      </c>
      <c r="AM919" s="1"/>
      <c r="AN919" s="1"/>
      <c r="AO919" s="1"/>
      <c r="AP919" s="1"/>
      <c r="AQ919" s="1"/>
    </row>
    <row r="920" customFormat="false" ht="11.25" hidden="false" customHeight="false" outlineLevel="0" collapsed="false">
      <c r="A920" s="1" t="n">
        <v>918</v>
      </c>
      <c r="B920" s="16"/>
      <c r="C920" s="8" t="n">
        <f aca="false">+[3]data1rev!A919</f>
        <v>21687.04</v>
      </c>
      <c r="D920" s="8" t="n">
        <f aca="false">+[3]data1rev!B919</f>
        <v>15575.226</v>
      </c>
      <c r="E920" s="8" t="n">
        <f aca="false">+[3]data1rev!C919</f>
        <v>13222.39</v>
      </c>
      <c r="F920" s="8" t="n">
        <f aca="false">+[3]data1rev!D919</f>
        <v>13061.89</v>
      </c>
      <c r="G920" s="8" t="n">
        <f aca="false">+[3]data1rev!E919</f>
        <v>13061.89</v>
      </c>
      <c r="H920" s="8" t="n">
        <f aca="false">+[3]data1rev!F919</f>
        <v>10821.156</v>
      </c>
      <c r="I920" s="8" t="n">
        <f aca="false">+[3]data1rev!G919</f>
        <v>10791.59</v>
      </c>
      <c r="J920" s="8" t="n">
        <f aca="false">+[3]data1rev!H919</f>
        <v>10791.59</v>
      </c>
      <c r="K920" s="8" t="n">
        <f aca="false">+[3]data1rev!I919</f>
        <v>10791.59</v>
      </c>
      <c r="L920" s="8" t="n">
        <f aca="false">+[3]data1rev!J919</f>
        <v>10821.156</v>
      </c>
      <c r="M920" s="8" t="n">
        <f aca="false">+[3]data1rev!K919</f>
        <v>10791.59</v>
      </c>
      <c r="N920" s="8" t="n">
        <f aca="false">+[3]data1rev!L919</f>
        <v>10791.59</v>
      </c>
      <c r="O920" s="8" t="n">
        <f aca="false">+[3]data1rev!M919</f>
        <v>10275.62</v>
      </c>
      <c r="P920" s="8" t="n">
        <f aca="false">+[3]data1rev!N919</f>
        <v>10129.416</v>
      </c>
      <c r="Q920" s="8" t="n">
        <f aca="false">+[3]data1rev!O919</f>
        <v>10101.74</v>
      </c>
      <c r="R920" s="8" t="n">
        <f aca="false">+[3]data1rev!P919</f>
        <v>0</v>
      </c>
      <c r="S920" s="8" t="n">
        <f aca="false">+[3]data1rev!Q919</f>
        <v>0</v>
      </c>
      <c r="T920" s="8" t="n">
        <f aca="false">+[3]data1rev!R919</f>
        <v>0</v>
      </c>
      <c r="U920" s="8" t="n">
        <f aca="false">+[3]data1rev!S919</f>
        <v>0</v>
      </c>
      <c r="V920" s="8" t="n">
        <f aca="false">+[3]data1rev!T919</f>
        <v>0</v>
      </c>
      <c r="W920" s="8" t="n">
        <f aca="false">+[3]data1rev!U919</f>
        <v>0</v>
      </c>
      <c r="X920" s="8" t="n">
        <f aca="false">+[3]data1rev!V919</f>
        <v>0</v>
      </c>
      <c r="Y920" s="8" t="n">
        <f aca="false">+[3]data1rev!W919</f>
        <v>0</v>
      </c>
      <c r="Z920" s="8" t="n">
        <f aca="false">+[3]data1rev!X919</f>
        <v>0</v>
      </c>
      <c r="AA920" s="8" t="n">
        <f aca="false">+[3]data1rev!Y919</f>
        <v>0</v>
      </c>
      <c r="AB920" s="9"/>
      <c r="AC920" s="9"/>
      <c r="AD920" s="9"/>
      <c r="AE920" s="9"/>
      <c r="AF920" s="9"/>
      <c r="AG920" s="9"/>
      <c r="AH920" s="9"/>
      <c r="AI920" s="9"/>
      <c r="AJ920" s="9"/>
      <c r="AK920" s="1"/>
      <c r="AL920" s="1" t="e">
        <f aca="false">SUMPRODUCT(B920:AJ920,PVCapPrice)</f>
        <v>#DIV/0!</v>
      </c>
      <c r="AM920" s="1"/>
      <c r="AN920" s="1"/>
      <c r="AO920" s="1"/>
      <c r="AP920" s="1"/>
      <c r="AQ920" s="1"/>
    </row>
    <row r="921" customFormat="false" ht="11.25" hidden="false" customHeight="false" outlineLevel="0" collapsed="false">
      <c r="A921" s="1" t="n">
        <v>919</v>
      </c>
      <c r="B921" s="16"/>
      <c r="C921" s="8" t="n">
        <f aca="false">+[3]data1rev!A920</f>
        <v>21687.04</v>
      </c>
      <c r="D921" s="8" t="n">
        <f aca="false">+[3]data1rev!B920</f>
        <v>15575.226</v>
      </c>
      <c r="E921" s="8" t="n">
        <f aca="false">+[3]data1rev!C920</f>
        <v>13222.39</v>
      </c>
      <c r="F921" s="8" t="n">
        <f aca="false">+[3]data1rev!D920</f>
        <v>13061.89</v>
      </c>
      <c r="G921" s="8" t="n">
        <f aca="false">+[3]data1rev!E920</f>
        <v>13061.89</v>
      </c>
      <c r="H921" s="8" t="n">
        <f aca="false">+[3]data1rev!F920</f>
        <v>10821.156</v>
      </c>
      <c r="I921" s="8" t="n">
        <f aca="false">+[3]data1rev!G920</f>
        <v>10791.59</v>
      </c>
      <c r="J921" s="8" t="n">
        <f aca="false">+[3]data1rev!H920</f>
        <v>10791.59</v>
      </c>
      <c r="K921" s="8" t="n">
        <f aca="false">+[3]data1rev!I920</f>
        <v>10791.59</v>
      </c>
      <c r="L921" s="8" t="n">
        <f aca="false">+[3]data1rev!J920</f>
        <v>10821.156</v>
      </c>
      <c r="M921" s="8" t="n">
        <f aca="false">+[3]data1rev!K920</f>
        <v>10791.59</v>
      </c>
      <c r="N921" s="8" t="n">
        <f aca="false">+[3]data1rev!L920</f>
        <v>10791.59</v>
      </c>
      <c r="O921" s="8" t="n">
        <f aca="false">+[3]data1rev!M920</f>
        <v>10275.62</v>
      </c>
      <c r="P921" s="8" t="n">
        <f aca="false">+[3]data1rev!N920</f>
        <v>10129.416</v>
      </c>
      <c r="Q921" s="8" t="n">
        <f aca="false">+[3]data1rev!O920</f>
        <v>10101.74</v>
      </c>
      <c r="R921" s="8" t="n">
        <f aca="false">+[3]data1rev!P920</f>
        <v>0</v>
      </c>
      <c r="S921" s="8" t="n">
        <f aca="false">+[3]data1rev!Q920</f>
        <v>0</v>
      </c>
      <c r="T921" s="8" t="n">
        <f aca="false">+[3]data1rev!R920</f>
        <v>0</v>
      </c>
      <c r="U921" s="8" t="n">
        <f aca="false">+[3]data1rev!S920</f>
        <v>0</v>
      </c>
      <c r="V921" s="8" t="n">
        <f aca="false">+[3]data1rev!T920</f>
        <v>0</v>
      </c>
      <c r="W921" s="8" t="n">
        <f aca="false">+[3]data1rev!U920</f>
        <v>0</v>
      </c>
      <c r="X921" s="8" t="n">
        <f aca="false">+[3]data1rev!V920</f>
        <v>0</v>
      </c>
      <c r="Y921" s="8" t="n">
        <f aca="false">+[3]data1rev!W920</f>
        <v>0</v>
      </c>
      <c r="Z921" s="8" t="n">
        <f aca="false">+[3]data1rev!X920</f>
        <v>0</v>
      </c>
      <c r="AA921" s="8" t="n">
        <f aca="false">+[3]data1rev!Y920</f>
        <v>0</v>
      </c>
      <c r="AB921" s="9"/>
      <c r="AC921" s="9"/>
      <c r="AD921" s="9"/>
      <c r="AE921" s="9"/>
      <c r="AF921" s="9"/>
      <c r="AG921" s="9"/>
      <c r="AH921" s="9"/>
      <c r="AI921" s="9"/>
      <c r="AJ921" s="9"/>
      <c r="AK921" s="1"/>
      <c r="AL921" s="1" t="e">
        <f aca="false">SUMPRODUCT(B921:AJ921,PVCapPrice)</f>
        <v>#DIV/0!</v>
      </c>
      <c r="AM921" s="1"/>
      <c r="AN921" s="1"/>
      <c r="AO921" s="1"/>
      <c r="AP921" s="1"/>
      <c r="AQ921" s="1"/>
    </row>
    <row r="922" customFormat="false" ht="11.25" hidden="false" customHeight="false" outlineLevel="0" collapsed="false">
      <c r="A922" s="1" t="n">
        <v>920</v>
      </c>
      <c r="B922" s="16"/>
      <c r="C922" s="8" t="n">
        <f aca="false">+[3]data1rev!A921</f>
        <v>21687.04</v>
      </c>
      <c r="D922" s="8" t="n">
        <f aca="false">+[3]data1rev!B921</f>
        <v>15575.226</v>
      </c>
      <c r="E922" s="8" t="n">
        <f aca="false">+[3]data1rev!C921</f>
        <v>13222.39</v>
      </c>
      <c r="F922" s="8" t="n">
        <f aca="false">+[3]data1rev!D921</f>
        <v>13061.89</v>
      </c>
      <c r="G922" s="8" t="n">
        <f aca="false">+[3]data1rev!E921</f>
        <v>13061.89</v>
      </c>
      <c r="H922" s="8" t="n">
        <f aca="false">+[3]data1rev!F921</f>
        <v>10821.156</v>
      </c>
      <c r="I922" s="8" t="n">
        <f aca="false">+[3]data1rev!G921</f>
        <v>10791.59</v>
      </c>
      <c r="J922" s="8" t="n">
        <f aca="false">+[3]data1rev!H921</f>
        <v>10791.59</v>
      </c>
      <c r="K922" s="8" t="n">
        <f aca="false">+[3]data1rev!I921</f>
        <v>10791.59</v>
      </c>
      <c r="L922" s="8" t="n">
        <f aca="false">+[3]data1rev!J921</f>
        <v>10821.156</v>
      </c>
      <c r="M922" s="8" t="n">
        <f aca="false">+[3]data1rev!K921</f>
        <v>10791.59</v>
      </c>
      <c r="N922" s="8" t="n">
        <f aca="false">+[3]data1rev!L921</f>
        <v>10791.59</v>
      </c>
      <c r="O922" s="8" t="n">
        <f aca="false">+[3]data1rev!M921</f>
        <v>10275.62</v>
      </c>
      <c r="P922" s="8" t="n">
        <f aca="false">+[3]data1rev!N921</f>
        <v>10129.416</v>
      </c>
      <c r="Q922" s="8" t="n">
        <f aca="false">+[3]data1rev!O921</f>
        <v>10101.74</v>
      </c>
      <c r="R922" s="8" t="n">
        <f aca="false">+[3]data1rev!P921</f>
        <v>0</v>
      </c>
      <c r="S922" s="8" t="n">
        <f aca="false">+[3]data1rev!Q921</f>
        <v>0</v>
      </c>
      <c r="T922" s="8" t="n">
        <f aca="false">+[3]data1rev!R921</f>
        <v>0</v>
      </c>
      <c r="U922" s="8" t="n">
        <f aca="false">+[3]data1rev!S921</f>
        <v>0</v>
      </c>
      <c r="V922" s="8" t="n">
        <f aca="false">+[3]data1rev!T921</f>
        <v>0</v>
      </c>
      <c r="W922" s="8" t="n">
        <f aca="false">+[3]data1rev!U921</f>
        <v>0</v>
      </c>
      <c r="X922" s="8" t="n">
        <f aca="false">+[3]data1rev!V921</f>
        <v>0</v>
      </c>
      <c r="Y922" s="8" t="n">
        <f aca="false">+[3]data1rev!W921</f>
        <v>0</v>
      </c>
      <c r="Z922" s="8" t="n">
        <f aca="false">+[3]data1rev!X921</f>
        <v>0</v>
      </c>
      <c r="AA922" s="8" t="n">
        <f aca="false">+[3]data1rev!Y921</f>
        <v>0</v>
      </c>
      <c r="AB922" s="9"/>
      <c r="AC922" s="9"/>
      <c r="AD922" s="9"/>
      <c r="AE922" s="9"/>
      <c r="AF922" s="9"/>
      <c r="AG922" s="9"/>
      <c r="AH922" s="9"/>
      <c r="AI922" s="9"/>
      <c r="AJ922" s="9"/>
      <c r="AK922" s="1"/>
      <c r="AL922" s="1" t="e">
        <f aca="false">SUMPRODUCT(B922:AJ922,PVCapPrice)</f>
        <v>#DIV/0!</v>
      </c>
      <c r="AM922" s="1"/>
      <c r="AN922" s="1"/>
      <c r="AO922" s="1"/>
      <c r="AP922" s="1"/>
      <c r="AQ922" s="1"/>
    </row>
    <row r="923" customFormat="false" ht="11.25" hidden="false" customHeight="false" outlineLevel="0" collapsed="false">
      <c r="A923" s="1" t="n">
        <v>921</v>
      </c>
      <c r="B923" s="16"/>
      <c r="C923" s="8" t="n">
        <f aca="false">+[3]data1rev!A922</f>
        <v>21687.04</v>
      </c>
      <c r="D923" s="8" t="n">
        <f aca="false">+[3]data1rev!B922</f>
        <v>15575.226</v>
      </c>
      <c r="E923" s="8" t="n">
        <f aca="false">+[3]data1rev!C922</f>
        <v>13222.39</v>
      </c>
      <c r="F923" s="8" t="n">
        <f aca="false">+[3]data1rev!D922</f>
        <v>13061.89</v>
      </c>
      <c r="G923" s="8" t="n">
        <f aca="false">+[3]data1rev!E922</f>
        <v>13061.89</v>
      </c>
      <c r="H923" s="8" t="n">
        <f aca="false">+[3]data1rev!F922</f>
        <v>10821.156</v>
      </c>
      <c r="I923" s="8" t="n">
        <f aca="false">+[3]data1rev!G922</f>
        <v>10791.59</v>
      </c>
      <c r="J923" s="8" t="n">
        <f aca="false">+[3]data1rev!H922</f>
        <v>10791.59</v>
      </c>
      <c r="K923" s="8" t="n">
        <f aca="false">+[3]data1rev!I922</f>
        <v>10791.59</v>
      </c>
      <c r="L923" s="8" t="n">
        <f aca="false">+[3]data1rev!J922</f>
        <v>10821.156</v>
      </c>
      <c r="M923" s="8" t="n">
        <f aca="false">+[3]data1rev!K922</f>
        <v>10791.59</v>
      </c>
      <c r="N923" s="8" t="n">
        <f aca="false">+[3]data1rev!L922</f>
        <v>10791.59</v>
      </c>
      <c r="O923" s="8" t="n">
        <f aca="false">+[3]data1rev!M922</f>
        <v>10275.62</v>
      </c>
      <c r="P923" s="8" t="n">
        <f aca="false">+[3]data1rev!N922</f>
        <v>10129.416</v>
      </c>
      <c r="Q923" s="8" t="n">
        <f aca="false">+[3]data1rev!O922</f>
        <v>10101.74</v>
      </c>
      <c r="R923" s="8" t="n">
        <f aca="false">+[3]data1rev!P922</f>
        <v>0</v>
      </c>
      <c r="S923" s="8" t="n">
        <f aca="false">+[3]data1rev!Q922</f>
        <v>0</v>
      </c>
      <c r="T923" s="8" t="n">
        <f aca="false">+[3]data1rev!R922</f>
        <v>0</v>
      </c>
      <c r="U923" s="8" t="n">
        <f aca="false">+[3]data1rev!S922</f>
        <v>0</v>
      </c>
      <c r="V923" s="8" t="n">
        <f aca="false">+[3]data1rev!T922</f>
        <v>0</v>
      </c>
      <c r="W923" s="8" t="n">
        <f aca="false">+[3]data1rev!U922</f>
        <v>0</v>
      </c>
      <c r="X923" s="8" t="n">
        <f aca="false">+[3]data1rev!V922</f>
        <v>0</v>
      </c>
      <c r="Y923" s="8" t="n">
        <f aca="false">+[3]data1rev!W922</f>
        <v>0</v>
      </c>
      <c r="Z923" s="8" t="n">
        <f aca="false">+[3]data1rev!X922</f>
        <v>0</v>
      </c>
      <c r="AA923" s="8" t="n">
        <f aca="false">+[3]data1rev!Y922</f>
        <v>0</v>
      </c>
      <c r="AB923" s="9"/>
      <c r="AC923" s="9"/>
      <c r="AD923" s="9"/>
      <c r="AE923" s="9"/>
      <c r="AF923" s="9"/>
      <c r="AG923" s="9"/>
      <c r="AH923" s="9"/>
      <c r="AI923" s="9"/>
      <c r="AJ923" s="9"/>
      <c r="AK923" s="1"/>
      <c r="AL923" s="1" t="e">
        <f aca="false">SUMPRODUCT(B923:AJ923,PVCapPrice)</f>
        <v>#DIV/0!</v>
      </c>
      <c r="AM923" s="1"/>
      <c r="AN923" s="1"/>
      <c r="AO923" s="1"/>
      <c r="AP923" s="1"/>
      <c r="AQ923" s="1"/>
    </row>
    <row r="924" customFormat="false" ht="11.25" hidden="false" customHeight="false" outlineLevel="0" collapsed="false">
      <c r="A924" s="1" t="n">
        <v>922</v>
      </c>
      <c r="B924" s="16"/>
      <c r="C924" s="8" t="n">
        <f aca="false">+[3]data1rev!A923</f>
        <v>21687.04</v>
      </c>
      <c r="D924" s="8" t="n">
        <f aca="false">+[3]data1rev!B923</f>
        <v>15575.226</v>
      </c>
      <c r="E924" s="8" t="n">
        <f aca="false">+[3]data1rev!C923</f>
        <v>13222.39</v>
      </c>
      <c r="F924" s="8" t="n">
        <f aca="false">+[3]data1rev!D923</f>
        <v>13061.89</v>
      </c>
      <c r="G924" s="8" t="n">
        <f aca="false">+[3]data1rev!E923</f>
        <v>13061.89</v>
      </c>
      <c r="H924" s="8" t="n">
        <f aca="false">+[3]data1rev!F923</f>
        <v>10821.156</v>
      </c>
      <c r="I924" s="8" t="n">
        <f aca="false">+[3]data1rev!G923</f>
        <v>10791.59</v>
      </c>
      <c r="J924" s="8" t="n">
        <f aca="false">+[3]data1rev!H923</f>
        <v>10791.59</v>
      </c>
      <c r="K924" s="8" t="n">
        <f aca="false">+[3]data1rev!I923</f>
        <v>10791.59</v>
      </c>
      <c r="L924" s="8" t="n">
        <f aca="false">+[3]data1rev!J923</f>
        <v>10821.156</v>
      </c>
      <c r="M924" s="8" t="n">
        <f aca="false">+[3]data1rev!K923</f>
        <v>10791.59</v>
      </c>
      <c r="N924" s="8" t="n">
        <f aca="false">+[3]data1rev!L923</f>
        <v>10791.59</v>
      </c>
      <c r="O924" s="8" t="n">
        <f aca="false">+[3]data1rev!M923</f>
        <v>10275.62</v>
      </c>
      <c r="P924" s="8" t="n">
        <f aca="false">+[3]data1rev!N923</f>
        <v>10129.416</v>
      </c>
      <c r="Q924" s="8" t="n">
        <f aca="false">+[3]data1rev!O923</f>
        <v>10101.74</v>
      </c>
      <c r="R924" s="8" t="n">
        <f aca="false">+[3]data1rev!P923</f>
        <v>0</v>
      </c>
      <c r="S924" s="8" t="n">
        <f aca="false">+[3]data1rev!Q923</f>
        <v>0</v>
      </c>
      <c r="T924" s="8" t="n">
        <f aca="false">+[3]data1rev!R923</f>
        <v>0</v>
      </c>
      <c r="U924" s="8" t="n">
        <f aca="false">+[3]data1rev!S923</f>
        <v>0</v>
      </c>
      <c r="V924" s="8" t="n">
        <f aca="false">+[3]data1rev!T923</f>
        <v>0</v>
      </c>
      <c r="W924" s="8" t="n">
        <f aca="false">+[3]data1rev!U923</f>
        <v>0</v>
      </c>
      <c r="X924" s="8" t="n">
        <f aca="false">+[3]data1rev!V923</f>
        <v>0</v>
      </c>
      <c r="Y924" s="8" t="n">
        <f aca="false">+[3]data1rev!W923</f>
        <v>0</v>
      </c>
      <c r="Z924" s="8" t="n">
        <f aca="false">+[3]data1rev!X923</f>
        <v>0</v>
      </c>
      <c r="AA924" s="8" t="n">
        <f aca="false">+[3]data1rev!Y923</f>
        <v>0</v>
      </c>
      <c r="AB924" s="9"/>
      <c r="AC924" s="9"/>
      <c r="AD924" s="9"/>
      <c r="AE924" s="9"/>
      <c r="AF924" s="9"/>
      <c r="AG924" s="9"/>
      <c r="AH924" s="9"/>
      <c r="AI924" s="9"/>
      <c r="AJ924" s="9"/>
      <c r="AK924" s="1"/>
      <c r="AL924" s="1" t="e">
        <f aca="false">SUMPRODUCT(B924:AJ924,PVCapPrice)</f>
        <v>#DIV/0!</v>
      </c>
      <c r="AM924" s="1"/>
      <c r="AN924" s="1"/>
      <c r="AO924" s="1"/>
      <c r="AP924" s="1"/>
      <c r="AQ924" s="1"/>
    </row>
    <row r="925" customFormat="false" ht="11.25" hidden="false" customHeight="false" outlineLevel="0" collapsed="false">
      <c r="A925" s="1" t="n">
        <v>923</v>
      </c>
      <c r="B925" s="16"/>
      <c r="C925" s="8" t="n">
        <f aca="false">+[3]data1rev!A924</f>
        <v>21687.04</v>
      </c>
      <c r="D925" s="8" t="n">
        <f aca="false">+[3]data1rev!B924</f>
        <v>15575.226</v>
      </c>
      <c r="E925" s="8" t="n">
        <f aca="false">+[3]data1rev!C924</f>
        <v>13222.39</v>
      </c>
      <c r="F925" s="8" t="n">
        <f aca="false">+[3]data1rev!D924</f>
        <v>13061.89</v>
      </c>
      <c r="G925" s="8" t="n">
        <f aca="false">+[3]data1rev!E924</f>
        <v>13061.89</v>
      </c>
      <c r="H925" s="8" t="n">
        <f aca="false">+[3]data1rev!F924</f>
        <v>10821.156</v>
      </c>
      <c r="I925" s="8" t="n">
        <f aca="false">+[3]data1rev!G924</f>
        <v>10791.59</v>
      </c>
      <c r="J925" s="8" t="n">
        <f aca="false">+[3]data1rev!H924</f>
        <v>10791.59</v>
      </c>
      <c r="K925" s="8" t="n">
        <f aca="false">+[3]data1rev!I924</f>
        <v>10791.59</v>
      </c>
      <c r="L925" s="8" t="n">
        <f aca="false">+[3]data1rev!J924</f>
        <v>10821.156</v>
      </c>
      <c r="M925" s="8" t="n">
        <f aca="false">+[3]data1rev!K924</f>
        <v>10791.59</v>
      </c>
      <c r="N925" s="8" t="n">
        <f aca="false">+[3]data1rev!L924</f>
        <v>10791.59</v>
      </c>
      <c r="O925" s="8" t="n">
        <f aca="false">+[3]data1rev!M924</f>
        <v>10275.62</v>
      </c>
      <c r="P925" s="8" t="n">
        <f aca="false">+[3]data1rev!N924</f>
        <v>10129.416</v>
      </c>
      <c r="Q925" s="8" t="n">
        <f aca="false">+[3]data1rev!O924</f>
        <v>10101.74</v>
      </c>
      <c r="R925" s="8" t="n">
        <f aca="false">+[3]data1rev!P924</f>
        <v>0</v>
      </c>
      <c r="S925" s="8" t="n">
        <f aca="false">+[3]data1rev!Q924</f>
        <v>0</v>
      </c>
      <c r="T925" s="8" t="n">
        <f aca="false">+[3]data1rev!R924</f>
        <v>0</v>
      </c>
      <c r="U925" s="8" t="n">
        <f aca="false">+[3]data1rev!S924</f>
        <v>0</v>
      </c>
      <c r="V925" s="8" t="n">
        <f aca="false">+[3]data1rev!T924</f>
        <v>0</v>
      </c>
      <c r="W925" s="8" t="n">
        <f aca="false">+[3]data1rev!U924</f>
        <v>0</v>
      </c>
      <c r="X925" s="8" t="n">
        <f aca="false">+[3]data1rev!V924</f>
        <v>0</v>
      </c>
      <c r="Y925" s="8" t="n">
        <f aca="false">+[3]data1rev!W924</f>
        <v>0</v>
      </c>
      <c r="Z925" s="8" t="n">
        <f aca="false">+[3]data1rev!X924</f>
        <v>0</v>
      </c>
      <c r="AA925" s="8" t="n">
        <f aca="false">+[3]data1rev!Y924</f>
        <v>0</v>
      </c>
      <c r="AB925" s="9"/>
      <c r="AC925" s="9"/>
      <c r="AD925" s="9"/>
      <c r="AE925" s="9"/>
      <c r="AF925" s="9"/>
      <c r="AG925" s="9"/>
      <c r="AH925" s="9"/>
      <c r="AI925" s="9"/>
      <c r="AJ925" s="9"/>
      <c r="AK925" s="1"/>
      <c r="AL925" s="1" t="e">
        <f aca="false">SUMPRODUCT(B925:AJ925,PVCapPrice)</f>
        <v>#DIV/0!</v>
      </c>
      <c r="AM925" s="1"/>
      <c r="AN925" s="1"/>
      <c r="AO925" s="1"/>
      <c r="AP925" s="1"/>
      <c r="AQ925" s="1"/>
    </row>
    <row r="926" customFormat="false" ht="11.25" hidden="false" customHeight="false" outlineLevel="0" collapsed="false">
      <c r="A926" s="1" t="n">
        <v>924</v>
      </c>
      <c r="B926" s="16"/>
      <c r="C926" s="8" t="n">
        <f aca="false">+[3]data1rev!A925</f>
        <v>21687.04</v>
      </c>
      <c r="D926" s="8" t="n">
        <f aca="false">+[3]data1rev!B925</f>
        <v>15575.226</v>
      </c>
      <c r="E926" s="8" t="n">
        <f aca="false">+[3]data1rev!C925</f>
        <v>13222.39</v>
      </c>
      <c r="F926" s="8" t="n">
        <f aca="false">+[3]data1rev!D925</f>
        <v>13061.89</v>
      </c>
      <c r="G926" s="8" t="n">
        <f aca="false">+[3]data1rev!E925</f>
        <v>13061.89</v>
      </c>
      <c r="H926" s="8" t="n">
        <f aca="false">+[3]data1rev!F925</f>
        <v>10821.156</v>
      </c>
      <c r="I926" s="8" t="n">
        <f aca="false">+[3]data1rev!G925</f>
        <v>10791.59</v>
      </c>
      <c r="J926" s="8" t="n">
        <f aca="false">+[3]data1rev!H925</f>
        <v>10791.59</v>
      </c>
      <c r="K926" s="8" t="n">
        <f aca="false">+[3]data1rev!I925</f>
        <v>10791.59</v>
      </c>
      <c r="L926" s="8" t="n">
        <f aca="false">+[3]data1rev!J925</f>
        <v>10821.156</v>
      </c>
      <c r="M926" s="8" t="n">
        <f aca="false">+[3]data1rev!K925</f>
        <v>10791.59</v>
      </c>
      <c r="N926" s="8" t="n">
        <f aca="false">+[3]data1rev!L925</f>
        <v>10791.59</v>
      </c>
      <c r="O926" s="8" t="n">
        <f aca="false">+[3]data1rev!M925</f>
        <v>10275.62</v>
      </c>
      <c r="P926" s="8" t="n">
        <f aca="false">+[3]data1rev!N925</f>
        <v>10129.416</v>
      </c>
      <c r="Q926" s="8" t="n">
        <f aca="false">+[3]data1rev!O925</f>
        <v>10101.74</v>
      </c>
      <c r="R926" s="8" t="n">
        <f aca="false">+[3]data1rev!P925</f>
        <v>0</v>
      </c>
      <c r="S926" s="8" t="n">
        <f aca="false">+[3]data1rev!Q925</f>
        <v>0</v>
      </c>
      <c r="T926" s="8" t="n">
        <f aca="false">+[3]data1rev!R925</f>
        <v>0</v>
      </c>
      <c r="U926" s="8" t="n">
        <f aca="false">+[3]data1rev!S925</f>
        <v>0</v>
      </c>
      <c r="V926" s="8" t="n">
        <f aca="false">+[3]data1rev!T925</f>
        <v>0</v>
      </c>
      <c r="W926" s="8" t="n">
        <f aca="false">+[3]data1rev!U925</f>
        <v>0</v>
      </c>
      <c r="X926" s="8" t="n">
        <f aca="false">+[3]data1rev!V925</f>
        <v>0</v>
      </c>
      <c r="Y926" s="8" t="n">
        <f aca="false">+[3]data1rev!W925</f>
        <v>0</v>
      </c>
      <c r="Z926" s="8" t="n">
        <f aca="false">+[3]data1rev!X925</f>
        <v>0</v>
      </c>
      <c r="AA926" s="8" t="n">
        <f aca="false">+[3]data1rev!Y925</f>
        <v>0</v>
      </c>
      <c r="AB926" s="9"/>
      <c r="AC926" s="9"/>
      <c r="AD926" s="9"/>
      <c r="AE926" s="9"/>
      <c r="AF926" s="9"/>
      <c r="AG926" s="9"/>
      <c r="AH926" s="9"/>
      <c r="AI926" s="9"/>
      <c r="AJ926" s="9"/>
      <c r="AK926" s="1"/>
      <c r="AL926" s="1" t="e">
        <f aca="false">SUMPRODUCT(B926:AJ926,PVCapPrice)</f>
        <v>#DIV/0!</v>
      </c>
      <c r="AM926" s="1"/>
      <c r="AN926" s="1"/>
      <c r="AO926" s="1"/>
      <c r="AP926" s="1"/>
      <c r="AQ926" s="1"/>
    </row>
    <row r="927" customFormat="false" ht="11.25" hidden="false" customHeight="false" outlineLevel="0" collapsed="false">
      <c r="A927" s="1" t="n">
        <v>925</v>
      </c>
      <c r="B927" s="16"/>
      <c r="C927" s="8" t="n">
        <f aca="false">+[3]data1rev!A926</f>
        <v>21687.04</v>
      </c>
      <c r="D927" s="8" t="n">
        <f aca="false">+[3]data1rev!B926</f>
        <v>15575.226</v>
      </c>
      <c r="E927" s="8" t="n">
        <f aca="false">+[3]data1rev!C926</f>
        <v>13222.39</v>
      </c>
      <c r="F927" s="8" t="n">
        <f aca="false">+[3]data1rev!D926</f>
        <v>13061.89</v>
      </c>
      <c r="G927" s="8" t="n">
        <f aca="false">+[3]data1rev!E926</f>
        <v>13061.89</v>
      </c>
      <c r="H927" s="8" t="n">
        <f aca="false">+[3]data1rev!F926</f>
        <v>10821.156</v>
      </c>
      <c r="I927" s="8" t="n">
        <f aca="false">+[3]data1rev!G926</f>
        <v>10791.59</v>
      </c>
      <c r="J927" s="8" t="n">
        <f aca="false">+[3]data1rev!H926</f>
        <v>10791.59</v>
      </c>
      <c r="K927" s="8" t="n">
        <f aca="false">+[3]data1rev!I926</f>
        <v>10791.59</v>
      </c>
      <c r="L927" s="8" t="n">
        <f aca="false">+[3]data1rev!J926</f>
        <v>10821.156</v>
      </c>
      <c r="M927" s="8" t="n">
        <f aca="false">+[3]data1rev!K926</f>
        <v>10791.59</v>
      </c>
      <c r="N927" s="8" t="n">
        <f aca="false">+[3]data1rev!L926</f>
        <v>10791.59</v>
      </c>
      <c r="O927" s="8" t="n">
        <f aca="false">+[3]data1rev!M926</f>
        <v>10275.62</v>
      </c>
      <c r="P927" s="8" t="n">
        <f aca="false">+[3]data1rev!N926</f>
        <v>10129.416</v>
      </c>
      <c r="Q927" s="8" t="n">
        <f aca="false">+[3]data1rev!O926</f>
        <v>10101.74</v>
      </c>
      <c r="R927" s="8" t="n">
        <f aca="false">+[3]data1rev!P926</f>
        <v>0</v>
      </c>
      <c r="S927" s="8" t="n">
        <f aca="false">+[3]data1rev!Q926</f>
        <v>0</v>
      </c>
      <c r="T927" s="8" t="n">
        <f aca="false">+[3]data1rev!R926</f>
        <v>0</v>
      </c>
      <c r="U927" s="8" t="n">
        <f aca="false">+[3]data1rev!S926</f>
        <v>0</v>
      </c>
      <c r="V927" s="8" t="n">
        <f aca="false">+[3]data1rev!T926</f>
        <v>0</v>
      </c>
      <c r="W927" s="8" t="n">
        <f aca="false">+[3]data1rev!U926</f>
        <v>0</v>
      </c>
      <c r="X927" s="8" t="n">
        <f aca="false">+[3]data1rev!V926</f>
        <v>0</v>
      </c>
      <c r="Y927" s="8" t="n">
        <f aca="false">+[3]data1rev!W926</f>
        <v>0</v>
      </c>
      <c r="Z927" s="8" t="n">
        <f aca="false">+[3]data1rev!X926</f>
        <v>0</v>
      </c>
      <c r="AA927" s="8" t="n">
        <f aca="false">+[3]data1rev!Y926</f>
        <v>0</v>
      </c>
      <c r="AB927" s="9"/>
      <c r="AC927" s="9"/>
      <c r="AD927" s="9"/>
      <c r="AE927" s="9"/>
      <c r="AF927" s="9"/>
      <c r="AG927" s="9"/>
      <c r="AH927" s="9"/>
      <c r="AI927" s="9"/>
      <c r="AJ927" s="9"/>
      <c r="AK927" s="1"/>
      <c r="AL927" s="1" t="e">
        <f aca="false">SUMPRODUCT(B927:AJ927,PVCapPrice)</f>
        <v>#DIV/0!</v>
      </c>
      <c r="AM927" s="1"/>
      <c r="AN927" s="1"/>
      <c r="AO927" s="1"/>
      <c r="AP927" s="1"/>
      <c r="AQ927" s="1"/>
    </row>
    <row r="928" customFormat="false" ht="11.25" hidden="false" customHeight="false" outlineLevel="0" collapsed="false">
      <c r="A928" s="1" t="n">
        <v>926</v>
      </c>
      <c r="B928" s="16"/>
      <c r="C928" s="8" t="n">
        <f aca="false">+[3]data1rev!A927</f>
        <v>21687.04</v>
      </c>
      <c r="D928" s="8" t="n">
        <f aca="false">+[3]data1rev!B927</f>
        <v>15575.226</v>
      </c>
      <c r="E928" s="8" t="n">
        <f aca="false">+[3]data1rev!C927</f>
        <v>13222.39</v>
      </c>
      <c r="F928" s="8" t="n">
        <f aca="false">+[3]data1rev!D927</f>
        <v>13061.89</v>
      </c>
      <c r="G928" s="8" t="n">
        <f aca="false">+[3]data1rev!E927</f>
        <v>13061.89</v>
      </c>
      <c r="H928" s="8" t="n">
        <f aca="false">+[3]data1rev!F927</f>
        <v>10821.156</v>
      </c>
      <c r="I928" s="8" t="n">
        <f aca="false">+[3]data1rev!G927</f>
        <v>10791.59</v>
      </c>
      <c r="J928" s="8" t="n">
        <f aca="false">+[3]data1rev!H927</f>
        <v>10791.59</v>
      </c>
      <c r="K928" s="8" t="n">
        <f aca="false">+[3]data1rev!I927</f>
        <v>10791.59</v>
      </c>
      <c r="L928" s="8" t="n">
        <f aca="false">+[3]data1rev!J927</f>
        <v>10821.156</v>
      </c>
      <c r="M928" s="8" t="n">
        <f aca="false">+[3]data1rev!K927</f>
        <v>10791.59</v>
      </c>
      <c r="N928" s="8" t="n">
        <f aca="false">+[3]data1rev!L927</f>
        <v>10791.59</v>
      </c>
      <c r="O928" s="8" t="n">
        <f aca="false">+[3]data1rev!M927</f>
        <v>10275.62</v>
      </c>
      <c r="P928" s="8" t="n">
        <f aca="false">+[3]data1rev!N927</f>
        <v>10129.416</v>
      </c>
      <c r="Q928" s="8" t="n">
        <f aca="false">+[3]data1rev!O927</f>
        <v>10101.74</v>
      </c>
      <c r="R928" s="8" t="n">
        <f aca="false">+[3]data1rev!P927</f>
        <v>0</v>
      </c>
      <c r="S928" s="8" t="n">
        <f aca="false">+[3]data1rev!Q927</f>
        <v>0</v>
      </c>
      <c r="T928" s="8" t="n">
        <f aca="false">+[3]data1rev!R927</f>
        <v>0</v>
      </c>
      <c r="U928" s="8" t="n">
        <f aca="false">+[3]data1rev!S927</f>
        <v>0</v>
      </c>
      <c r="V928" s="8" t="n">
        <f aca="false">+[3]data1rev!T927</f>
        <v>0</v>
      </c>
      <c r="W928" s="8" t="n">
        <f aca="false">+[3]data1rev!U927</f>
        <v>0</v>
      </c>
      <c r="X928" s="8" t="n">
        <f aca="false">+[3]data1rev!V927</f>
        <v>0</v>
      </c>
      <c r="Y928" s="8" t="n">
        <f aca="false">+[3]data1rev!W927</f>
        <v>0</v>
      </c>
      <c r="Z928" s="8" t="n">
        <f aca="false">+[3]data1rev!X927</f>
        <v>0</v>
      </c>
      <c r="AA928" s="8" t="n">
        <f aca="false">+[3]data1rev!Y927</f>
        <v>0</v>
      </c>
      <c r="AB928" s="9"/>
      <c r="AC928" s="9"/>
      <c r="AD928" s="9"/>
      <c r="AE928" s="9"/>
      <c r="AF928" s="9"/>
      <c r="AG928" s="9"/>
      <c r="AH928" s="9"/>
      <c r="AI928" s="9"/>
      <c r="AJ928" s="9"/>
      <c r="AK928" s="1"/>
      <c r="AL928" s="1" t="e">
        <f aca="false">SUMPRODUCT(B928:AJ928,PVCapPrice)</f>
        <v>#DIV/0!</v>
      </c>
      <c r="AM928" s="1"/>
      <c r="AN928" s="1"/>
      <c r="AO928" s="1"/>
      <c r="AP928" s="1"/>
      <c r="AQ928" s="1"/>
    </row>
    <row r="929" customFormat="false" ht="11.25" hidden="false" customHeight="false" outlineLevel="0" collapsed="false">
      <c r="A929" s="1" t="n">
        <v>927</v>
      </c>
      <c r="B929" s="16"/>
      <c r="C929" s="8" t="n">
        <f aca="false">+[3]data1rev!A928</f>
        <v>21687.04</v>
      </c>
      <c r="D929" s="8" t="n">
        <f aca="false">+[3]data1rev!B928</f>
        <v>15575.226</v>
      </c>
      <c r="E929" s="8" t="n">
        <f aca="false">+[3]data1rev!C928</f>
        <v>13222.39</v>
      </c>
      <c r="F929" s="8" t="n">
        <f aca="false">+[3]data1rev!D928</f>
        <v>13061.89</v>
      </c>
      <c r="G929" s="8" t="n">
        <f aca="false">+[3]data1rev!E928</f>
        <v>13061.89</v>
      </c>
      <c r="H929" s="8" t="n">
        <f aca="false">+[3]data1rev!F928</f>
        <v>10821.156</v>
      </c>
      <c r="I929" s="8" t="n">
        <f aca="false">+[3]data1rev!G928</f>
        <v>10791.59</v>
      </c>
      <c r="J929" s="8" t="n">
        <f aca="false">+[3]data1rev!H928</f>
        <v>10791.59</v>
      </c>
      <c r="K929" s="8" t="n">
        <f aca="false">+[3]data1rev!I928</f>
        <v>10791.59</v>
      </c>
      <c r="L929" s="8" t="n">
        <f aca="false">+[3]data1rev!J928</f>
        <v>10821.156</v>
      </c>
      <c r="M929" s="8" t="n">
        <f aca="false">+[3]data1rev!K928</f>
        <v>10791.59</v>
      </c>
      <c r="N929" s="8" t="n">
        <f aca="false">+[3]data1rev!L928</f>
        <v>10791.59</v>
      </c>
      <c r="O929" s="8" t="n">
        <f aca="false">+[3]data1rev!M928</f>
        <v>10275.62</v>
      </c>
      <c r="P929" s="8" t="n">
        <f aca="false">+[3]data1rev!N928</f>
        <v>10129.416</v>
      </c>
      <c r="Q929" s="8" t="n">
        <f aca="false">+[3]data1rev!O928</f>
        <v>10101.74</v>
      </c>
      <c r="R929" s="8" t="n">
        <f aca="false">+[3]data1rev!P928</f>
        <v>0</v>
      </c>
      <c r="S929" s="8" t="n">
        <f aca="false">+[3]data1rev!Q928</f>
        <v>0</v>
      </c>
      <c r="T929" s="8" t="n">
        <f aca="false">+[3]data1rev!R928</f>
        <v>0</v>
      </c>
      <c r="U929" s="8" t="n">
        <f aca="false">+[3]data1rev!S928</f>
        <v>0</v>
      </c>
      <c r="V929" s="8" t="n">
        <f aca="false">+[3]data1rev!T928</f>
        <v>0</v>
      </c>
      <c r="W929" s="8" t="n">
        <f aca="false">+[3]data1rev!U928</f>
        <v>0</v>
      </c>
      <c r="X929" s="8" t="n">
        <f aca="false">+[3]data1rev!V928</f>
        <v>0</v>
      </c>
      <c r="Y929" s="8" t="n">
        <f aca="false">+[3]data1rev!W928</f>
        <v>0</v>
      </c>
      <c r="Z929" s="8" t="n">
        <f aca="false">+[3]data1rev!X928</f>
        <v>0</v>
      </c>
      <c r="AA929" s="8" t="n">
        <f aca="false">+[3]data1rev!Y928</f>
        <v>0</v>
      </c>
      <c r="AB929" s="9"/>
      <c r="AC929" s="9"/>
      <c r="AD929" s="9"/>
      <c r="AE929" s="9"/>
      <c r="AF929" s="9"/>
      <c r="AG929" s="9"/>
      <c r="AH929" s="9"/>
      <c r="AI929" s="9"/>
      <c r="AJ929" s="9"/>
      <c r="AK929" s="1"/>
      <c r="AL929" s="1" t="e">
        <f aca="false">SUMPRODUCT(B929:AJ929,PVCapPrice)</f>
        <v>#DIV/0!</v>
      </c>
      <c r="AM929" s="1"/>
      <c r="AN929" s="1"/>
      <c r="AO929" s="1"/>
      <c r="AP929" s="1"/>
      <c r="AQ929" s="1"/>
    </row>
    <row r="930" customFormat="false" ht="11.25" hidden="false" customHeight="false" outlineLevel="0" collapsed="false">
      <c r="A930" s="1" t="n">
        <v>928</v>
      </c>
      <c r="B930" s="16"/>
      <c r="C930" s="8" t="n">
        <f aca="false">+[3]data1rev!A929</f>
        <v>21687.04</v>
      </c>
      <c r="D930" s="8" t="n">
        <f aca="false">+[3]data1rev!B929</f>
        <v>15575.226</v>
      </c>
      <c r="E930" s="8" t="n">
        <f aca="false">+[3]data1rev!C929</f>
        <v>13222.39</v>
      </c>
      <c r="F930" s="8" t="n">
        <f aca="false">+[3]data1rev!D929</f>
        <v>13061.89</v>
      </c>
      <c r="G930" s="8" t="n">
        <f aca="false">+[3]data1rev!E929</f>
        <v>13061.89</v>
      </c>
      <c r="H930" s="8" t="n">
        <f aca="false">+[3]data1rev!F929</f>
        <v>10821.156</v>
      </c>
      <c r="I930" s="8" t="n">
        <f aca="false">+[3]data1rev!G929</f>
        <v>10791.59</v>
      </c>
      <c r="J930" s="8" t="n">
        <f aca="false">+[3]data1rev!H929</f>
        <v>10791.59</v>
      </c>
      <c r="K930" s="8" t="n">
        <f aca="false">+[3]data1rev!I929</f>
        <v>10791.59</v>
      </c>
      <c r="L930" s="8" t="n">
        <f aca="false">+[3]data1rev!J929</f>
        <v>10821.156</v>
      </c>
      <c r="M930" s="8" t="n">
        <f aca="false">+[3]data1rev!K929</f>
        <v>10791.59</v>
      </c>
      <c r="N930" s="8" t="n">
        <f aca="false">+[3]data1rev!L929</f>
        <v>10791.59</v>
      </c>
      <c r="O930" s="8" t="n">
        <f aca="false">+[3]data1rev!M929</f>
        <v>10275.62</v>
      </c>
      <c r="P930" s="8" t="n">
        <f aca="false">+[3]data1rev!N929</f>
        <v>10129.416</v>
      </c>
      <c r="Q930" s="8" t="n">
        <f aca="false">+[3]data1rev!O929</f>
        <v>10101.74</v>
      </c>
      <c r="R930" s="8" t="n">
        <f aca="false">+[3]data1rev!P929</f>
        <v>0</v>
      </c>
      <c r="S930" s="8" t="n">
        <f aca="false">+[3]data1rev!Q929</f>
        <v>0</v>
      </c>
      <c r="T930" s="8" t="n">
        <f aca="false">+[3]data1rev!R929</f>
        <v>0</v>
      </c>
      <c r="U930" s="8" t="n">
        <f aca="false">+[3]data1rev!S929</f>
        <v>0</v>
      </c>
      <c r="V930" s="8" t="n">
        <f aca="false">+[3]data1rev!T929</f>
        <v>0</v>
      </c>
      <c r="W930" s="8" t="n">
        <f aca="false">+[3]data1rev!U929</f>
        <v>0</v>
      </c>
      <c r="X930" s="8" t="n">
        <f aca="false">+[3]data1rev!V929</f>
        <v>0</v>
      </c>
      <c r="Y930" s="8" t="n">
        <f aca="false">+[3]data1rev!W929</f>
        <v>0</v>
      </c>
      <c r="Z930" s="8" t="n">
        <f aca="false">+[3]data1rev!X929</f>
        <v>0</v>
      </c>
      <c r="AA930" s="8" t="n">
        <f aca="false">+[3]data1rev!Y929</f>
        <v>0</v>
      </c>
      <c r="AB930" s="9"/>
      <c r="AC930" s="9"/>
      <c r="AD930" s="9"/>
      <c r="AE930" s="9"/>
      <c r="AF930" s="9"/>
      <c r="AG930" s="9"/>
      <c r="AH930" s="9"/>
      <c r="AI930" s="9"/>
      <c r="AJ930" s="9"/>
      <c r="AK930" s="1"/>
      <c r="AL930" s="1" t="e">
        <f aca="false">SUMPRODUCT(B930:AJ930,PVCapPrice)</f>
        <v>#DIV/0!</v>
      </c>
      <c r="AM930" s="1"/>
      <c r="AN930" s="1"/>
      <c r="AO930" s="1"/>
      <c r="AP930" s="1"/>
      <c r="AQ930" s="1"/>
    </row>
    <row r="931" customFormat="false" ht="11.25" hidden="false" customHeight="false" outlineLevel="0" collapsed="false">
      <c r="A931" s="1" t="n">
        <v>929</v>
      </c>
      <c r="B931" s="16"/>
      <c r="C931" s="8" t="n">
        <f aca="false">+[3]data1rev!A930</f>
        <v>21687.04</v>
      </c>
      <c r="D931" s="8" t="n">
        <f aca="false">+[3]data1rev!B930</f>
        <v>15575.226</v>
      </c>
      <c r="E931" s="8" t="n">
        <f aca="false">+[3]data1rev!C930</f>
        <v>13222.39</v>
      </c>
      <c r="F931" s="8" t="n">
        <f aca="false">+[3]data1rev!D930</f>
        <v>13061.89</v>
      </c>
      <c r="G931" s="8" t="n">
        <f aca="false">+[3]data1rev!E930</f>
        <v>13061.89</v>
      </c>
      <c r="H931" s="8" t="n">
        <f aca="false">+[3]data1rev!F930</f>
        <v>10821.156</v>
      </c>
      <c r="I931" s="8" t="n">
        <f aca="false">+[3]data1rev!G930</f>
        <v>10791.59</v>
      </c>
      <c r="J931" s="8" t="n">
        <f aca="false">+[3]data1rev!H930</f>
        <v>10791.59</v>
      </c>
      <c r="K931" s="8" t="n">
        <f aca="false">+[3]data1rev!I930</f>
        <v>10791.59</v>
      </c>
      <c r="L931" s="8" t="n">
        <f aca="false">+[3]data1rev!J930</f>
        <v>10821.156</v>
      </c>
      <c r="M931" s="8" t="n">
        <f aca="false">+[3]data1rev!K930</f>
        <v>10791.59</v>
      </c>
      <c r="N931" s="8" t="n">
        <f aca="false">+[3]data1rev!L930</f>
        <v>10791.59</v>
      </c>
      <c r="O931" s="8" t="n">
        <f aca="false">+[3]data1rev!M930</f>
        <v>10275.62</v>
      </c>
      <c r="P931" s="8" t="n">
        <f aca="false">+[3]data1rev!N930</f>
        <v>10129.416</v>
      </c>
      <c r="Q931" s="8" t="n">
        <f aca="false">+[3]data1rev!O930</f>
        <v>10101.74</v>
      </c>
      <c r="R931" s="8" t="n">
        <f aca="false">+[3]data1rev!P930</f>
        <v>0</v>
      </c>
      <c r="S931" s="8" t="n">
        <f aca="false">+[3]data1rev!Q930</f>
        <v>0</v>
      </c>
      <c r="T931" s="8" t="n">
        <f aca="false">+[3]data1rev!R930</f>
        <v>0</v>
      </c>
      <c r="U931" s="8" t="n">
        <f aca="false">+[3]data1rev!S930</f>
        <v>0</v>
      </c>
      <c r="V931" s="8" t="n">
        <f aca="false">+[3]data1rev!T930</f>
        <v>0</v>
      </c>
      <c r="W931" s="8" t="n">
        <f aca="false">+[3]data1rev!U930</f>
        <v>0</v>
      </c>
      <c r="X931" s="8" t="n">
        <f aca="false">+[3]data1rev!V930</f>
        <v>0</v>
      </c>
      <c r="Y931" s="8" t="n">
        <f aca="false">+[3]data1rev!W930</f>
        <v>0</v>
      </c>
      <c r="Z931" s="8" t="n">
        <f aca="false">+[3]data1rev!X930</f>
        <v>0</v>
      </c>
      <c r="AA931" s="8" t="n">
        <f aca="false">+[3]data1rev!Y930</f>
        <v>0</v>
      </c>
      <c r="AB931" s="9"/>
      <c r="AC931" s="9"/>
      <c r="AD931" s="9"/>
      <c r="AE931" s="9"/>
      <c r="AF931" s="9"/>
      <c r="AG931" s="9"/>
      <c r="AH931" s="9"/>
      <c r="AI931" s="9"/>
      <c r="AJ931" s="9"/>
      <c r="AK931" s="1"/>
      <c r="AL931" s="1" t="e">
        <f aca="false">SUMPRODUCT(B931:AJ931,PVCapPrice)</f>
        <v>#DIV/0!</v>
      </c>
      <c r="AM931" s="1"/>
      <c r="AN931" s="1"/>
      <c r="AO931" s="1"/>
      <c r="AP931" s="1"/>
      <c r="AQ931" s="1"/>
    </row>
    <row r="932" customFormat="false" ht="11.25" hidden="false" customHeight="false" outlineLevel="0" collapsed="false">
      <c r="A932" s="1" t="n">
        <v>930</v>
      </c>
      <c r="B932" s="16"/>
      <c r="C932" s="8" t="n">
        <f aca="false">+[3]data1rev!A931</f>
        <v>21687.04</v>
      </c>
      <c r="D932" s="8" t="n">
        <f aca="false">+[3]data1rev!B931</f>
        <v>15575.226</v>
      </c>
      <c r="E932" s="8" t="n">
        <f aca="false">+[3]data1rev!C931</f>
        <v>13222.39</v>
      </c>
      <c r="F932" s="8" t="n">
        <f aca="false">+[3]data1rev!D931</f>
        <v>13061.89</v>
      </c>
      <c r="G932" s="8" t="n">
        <f aca="false">+[3]data1rev!E931</f>
        <v>13061.89</v>
      </c>
      <c r="H932" s="8" t="n">
        <f aca="false">+[3]data1rev!F931</f>
        <v>10821.156</v>
      </c>
      <c r="I932" s="8" t="n">
        <f aca="false">+[3]data1rev!G931</f>
        <v>10791.59</v>
      </c>
      <c r="J932" s="8" t="n">
        <f aca="false">+[3]data1rev!H931</f>
        <v>10791.59</v>
      </c>
      <c r="K932" s="8" t="n">
        <f aca="false">+[3]data1rev!I931</f>
        <v>10791.59</v>
      </c>
      <c r="L932" s="8" t="n">
        <f aca="false">+[3]data1rev!J931</f>
        <v>10821.156</v>
      </c>
      <c r="M932" s="8" t="n">
        <f aca="false">+[3]data1rev!K931</f>
        <v>10791.59</v>
      </c>
      <c r="N932" s="8" t="n">
        <f aca="false">+[3]data1rev!L931</f>
        <v>10791.59</v>
      </c>
      <c r="O932" s="8" t="n">
        <f aca="false">+[3]data1rev!M931</f>
        <v>10275.62</v>
      </c>
      <c r="P932" s="8" t="n">
        <f aca="false">+[3]data1rev!N931</f>
        <v>10129.416</v>
      </c>
      <c r="Q932" s="8" t="n">
        <f aca="false">+[3]data1rev!O931</f>
        <v>10101.74</v>
      </c>
      <c r="R932" s="8" t="n">
        <f aca="false">+[3]data1rev!P931</f>
        <v>0</v>
      </c>
      <c r="S932" s="8" t="n">
        <f aca="false">+[3]data1rev!Q931</f>
        <v>0</v>
      </c>
      <c r="T932" s="8" t="n">
        <f aca="false">+[3]data1rev!R931</f>
        <v>0</v>
      </c>
      <c r="U932" s="8" t="n">
        <f aca="false">+[3]data1rev!S931</f>
        <v>0</v>
      </c>
      <c r="V932" s="8" t="n">
        <f aca="false">+[3]data1rev!T931</f>
        <v>0</v>
      </c>
      <c r="W932" s="8" t="n">
        <f aca="false">+[3]data1rev!U931</f>
        <v>0</v>
      </c>
      <c r="X932" s="8" t="n">
        <f aca="false">+[3]data1rev!V931</f>
        <v>0</v>
      </c>
      <c r="Y932" s="8" t="n">
        <f aca="false">+[3]data1rev!W931</f>
        <v>0</v>
      </c>
      <c r="Z932" s="8" t="n">
        <f aca="false">+[3]data1rev!X931</f>
        <v>0</v>
      </c>
      <c r="AA932" s="8" t="n">
        <f aca="false">+[3]data1rev!Y931</f>
        <v>0</v>
      </c>
      <c r="AB932" s="9"/>
      <c r="AC932" s="9"/>
      <c r="AD932" s="9"/>
      <c r="AE932" s="9"/>
      <c r="AF932" s="9"/>
      <c r="AG932" s="9"/>
      <c r="AH932" s="9"/>
      <c r="AI932" s="9"/>
      <c r="AJ932" s="9"/>
      <c r="AK932" s="1"/>
      <c r="AL932" s="1" t="e">
        <f aca="false">SUMPRODUCT(B932:AJ932,PVCapPrice)</f>
        <v>#DIV/0!</v>
      </c>
      <c r="AM932" s="1"/>
      <c r="AN932" s="1"/>
      <c r="AO932" s="1"/>
      <c r="AP932" s="1"/>
      <c r="AQ932" s="1"/>
    </row>
    <row r="933" customFormat="false" ht="11.25" hidden="false" customHeight="false" outlineLevel="0" collapsed="false">
      <c r="A933" s="1" t="n">
        <v>931</v>
      </c>
      <c r="B933" s="16"/>
      <c r="C933" s="8" t="n">
        <f aca="false">+[3]data1rev!A932</f>
        <v>21687.04</v>
      </c>
      <c r="D933" s="8" t="n">
        <f aca="false">+[3]data1rev!B932</f>
        <v>15575.226</v>
      </c>
      <c r="E933" s="8" t="n">
        <f aca="false">+[3]data1rev!C932</f>
        <v>13222.39</v>
      </c>
      <c r="F933" s="8" t="n">
        <f aca="false">+[3]data1rev!D932</f>
        <v>13061.89</v>
      </c>
      <c r="G933" s="8" t="n">
        <f aca="false">+[3]data1rev!E932</f>
        <v>13061.89</v>
      </c>
      <c r="H933" s="8" t="n">
        <f aca="false">+[3]data1rev!F932</f>
        <v>10821.156</v>
      </c>
      <c r="I933" s="8" t="n">
        <f aca="false">+[3]data1rev!G932</f>
        <v>10791.59</v>
      </c>
      <c r="J933" s="8" t="n">
        <f aca="false">+[3]data1rev!H932</f>
        <v>10791.59</v>
      </c>
      <c r="K933" s="8" t="n">
        <f aca="false">+[3]data1rev!I932</f>
        <v>10791.59</v>
      </c>
      <c r="L933" s="8" t="n">
        <f aca="false">+[3]data1rev!J932</f>
        <v>10821.156</v>
      </c>
      <c r="M933" s="8" t="n">
        <f aca="false">+[3]data1rev!K932</f>
        <v>10791.59</v>
      </c>
      <c r="N933" s="8" t="n">
        <f aca="false">+[3]data1rev!L932</f>
        <v>10791.59</v>
      </c>
      <c r="O933" s="8" t="n">
        <f aca="false">+[3]data1rev!M932</f>
        <v>10275.62</v>
      </c>
      <c r="P933" s="8" t="n">
        <f aca="false">+[3]data1rev!N932</f>
        <v>10129.416</v>
      </c>
      <c r="Q933" s="8" t="n">
        <f aca="false">+[3]data1rev!O932</f>
        <v>10101.74</v>
      </c>
      <c r="R933" s="8" t="n">
        <f aca="false">+[3]data1rev!P932</f>
        <v>0</v>
      </c>
      <c r="S933" s="8" t="n">
        <f aca="false">+[3]data1rev!Q932</f>
        <v>0</v>
      </c>
      <c r="T933" s="8" t="n">
        <f aca="false">+[3]data1rev!R932</f>
        <v>0</v>
      </c>
      <c r="U933" s="8" t="n">
        <f aca="false">+[3]data1rev!S932</f>
        <v>0</v>
      </c>
      <c r="V933" s="8" t="n">
        <f aca="false">+[3]data1rev!T932</f>
        <v>0</v>
      </c>
      <c r="W933" s="8" t="n">
        <f aca="false">+[3]data1rev!U932</f>
        <v>0</v>
      </c>
      <c r="X933" s="8" t="n">
        <f aca="false">+[3]data1rev!V932</f>
        <v>0</v>
      </c>
      <c r="Y933" s="8" t="n">
        <f aca="false">+[3]data1rev!W932</f>
        <v>0</v>
      </c>
      <c r="Z933" s="8" t="n">
        <f aca="false">+[3]data1rev!X932</f>
        <v>0</v>
      </c>
      <c r="AA933" s="8" t="n">
        <f aca="false">+[3]data1rev!Y932</f>
        <v>0</v>
      </c>
      <c r="AB933" s="9"/>
      <c r="AC933" s="9"/>
      <c r="AD933" s="9"/>
      <c r="AE933" s="9"/>
      <c r="AF933" s="9"/>
      <c r="AG933" s="9"/>
      <c r="AH933" s="9"/>
      <c r="AI933" s="9"/>
      <c r="AJ933" s="9"/>
      <c r="AK933" s="1"/>
      <c r="AL933" s="1" t="e">
        <f aca="false">SUMPRODUCT(B933:AJ933,PVCapPrice)</f>
        <v>#DIV/0!</v>
      </c>
      <c r="AM933" s="1"/>
      <c r="AN933" s="1"/>
      <c r="AO933" s="1"/>
      <c r="AP933" s="1"/>
      <c r="AQ933" s="1"/>
    </row>
    <row r="934" customFormat="false" ht="11.25" hidden="false" customHeight="false" outlineLevel="0" collapsed="false">
      <c r="A934" s="1" t="n">
        <v>932</v>
      </c>
      <c r="B934" s="16"/>
      <c r="C934" s="8" t="n">
        <f aca="false">+[3]data1rev!A933</f>
        <v>21687.04</v>
      </c>
      <c r="D934" s="8" t="n">
        <f aca="false">+[3]data1rev!B933</f>
        <v>15575.226</v>
      </c>
      <c r="E934" s="8" t="n">
        <f aca="false">+[3]data1rev!C933</f>
        <v>13222.39</v>
      </c>
      <c r="F934" s="8" t="n">
        <f aca="false">+[3]data1rev!D933</f>
        <v>13061.89</v>
      </c>
      <c r="G934" s="8" t="n">
        <f aca="false">+[3]data1rev!E933</f>
        <v>13061.89</v>
      </c>
      <c r="H934" s="8" t="n">
        <f aca="false">+[3]data1rev!F933</f>
        <v>10821.156</v>
      </c>
      <c r="I934" s="8" t="n">
        <f aca="false">+[3]data1rev!G933</f>
        <v>10791.59</v>
      </c>
      <c r="J934" s="8" t="n">
        <f aca="false">+[3]data1rev!H933</f>
        <v>10791.59</v>
      </c>
      <c r="K934" s="8" t="n">
        <f aca="false">+[3]data1rev!I933</f>
        <v>10791.59</v>
      </c>
      <c r="L934" s="8" t="n">
        <f aca="false">+[3]data1rev!J933</f>
        <v>10821.156</v>
      </c>
      <c r="M934" s="8" t="n">
        <f aca="false">+[3]data1rev!K933</f>
        <v>10791.59</v>
      </c>
      <c r="N934" s="8" t="n">
        <f aca="false">+[3]data1rev!L933</f>
        <v>10791.59</v>
      </c>
      <c r="O934" s="8" t="n">
        <f aca="false">+[3]data1rev!M933</f>
        <v>10275.62</v>
      </c>
      <c r="P934" s="8" t="n">
        <f aca="false">+[3]data1rev!N933</f>
        <v>10129.416</v>
      </c>
      <c r="Q934" s="8" t="n">
        <f aca="false">+[3]data1rev!O933</f>
        <v>10101.74</v>
      </c>
      <c r="R934" s="8" t="n">
        <f aca="false">+[3]data1rev!P933</f>
        <v>0</v>
      </c>
      <c r="S934" s="8" t="n">
        <f aca="false">+[3]data1rev!Q933</f>
        <v>0</v>
      </c>
      <c r="T934" s="8" t="n">
        <f aca="false">+[3]data1rev!R933</f>
        <v>0</v>
      </c>
      <c r="U934" s="8" t="n">
        <f aca="false">+[3]data1rev!S933</f>
        <v>0</v>
      </c>
      <c r="V934" s="8" t="n">
        <f aca="false">+[3]data1rev!T933</f>
        <v>0</v>
      </c>
      <c r="W934" s="8" t="n">
        <f aca="false">+[3]data1rev!U933</f>
        <v>0</v>
      </c>
      <c r="X934" s="8" t="n">
        <f aca="false">+[3]data1rev!V933</f>
        <v>0</v>
      </c>
      <c r="Y934" s="8" t="n">
        <f aca="false">+[3]data1rev!W933</f>
        <v>0</v>
      </c>
      <c r="Z934" s="8" t="n">
        <f aca="false">+[3]data1rev!X933</f>
        <v>0</v>
      </c>
      <c r="AA934" s="8" t="n">
        <f aca="false">+[3]data1rev!Y933</f>
        <v>0</v>
      </c>
      <c r="AB934" s="9"/>
      <c r="AC934" s="9"/>
      <c r="AD934" s="9"/>
      <c r="AE934" s="9"/>
      <c r="AF934" s="9"/>
      <c r="AG934" s="9"/>
      <c r="AH934" s="9"/>
      <c r="AI934" s="9"/>
      <c r="AJ934" s="9"/>
      <c r="AK934" s="1"/>
      <c r="AL934" s="1" t="e">
        <f aca="false">SUMPRODUCT(B934:AJ934,PVCapPrice)</f>
        <v>#DIV/0!</v>
      </c>
      <c r="AM934" s="1"/>
      <c r="AN934" s="1"/>
      <c r="AO934" s="1"/>
      <c r="AP934" s="1"/>
      <c r="AQ934" s="1"/>
    </row>
    <row r="935" customFormat="false" ht="11.25" hidden="false" customHeight="false" outlineLevel="0" collapsed="false">
      <c r="A935" s="1" t="n">
        <v>933</v>
      </c>
      <c r="B935" s="16"/>
      <c r="C935" s="8" t="n">
        <f aca="false">+[3]data1rev!A934</f>
        <v>21687.04</v>
      </c>
      <c r="D935" s="8" t="n">
        <f aca="false">+[3]data1rev!B934</f>
        <v>15575.226</v>
      </c>
      <c r="E935" s="8" t="n">
        <f aca="false">+[3]data1rev!C934</f>
        <v>13222.39</v>
      </c>
      <c r="F935" s="8" t="n">
        <f aca="false">+[3]data1rev!D934</f>
        <v>13061.89</v>
      </c>
      <c r="G935" s="8" t="n">
        <f aca="false">+[3]data1rev!E934</f>
        <v>13061.89</v>
      </c>
      <c r="H935" s="8" t="n">
        <f aca="false">+[3]data1rev!F934</f>
        <v>10821.156</v>
      </c>
      <c r="I935" s="8" t="n">
        <f aca="false">+[3]data1rev!G934</f>
        <v>10791.59</v>
      </c>
      <c r="J935" s="8" t="n">
        <f aca="false">+[3]data1rev!H934</f>
        <v>10791.59</v>
      </c>
      <c r="K935" s="8" t="n">
        <f aca="false">+[3]data1rev!I934</f>
        <v>10791.59</v>
      </c>
      <c r="L935" s="8" t="n">
        <f aca="false">+[3]data1rev!J934</f>
        <v>10821.156</v>
      </c>
      <c r="M935" s="8" t="n">
        <f aca="false">+[3]data1rev!K934</f>
        <v>10791.59</v>
      </c>
      <c r="N935" s="8" t="n">
        <f aca="false">+[3]data1rev!L934</f>
        <v>10791.59</v>
      </c>
      <c r="O935" s="8" t="n">
        <f aca="false">+[3]data1rev!M934</f>
        <v>10275.62</v>
      </c>
      <c r="P935" s="8" t="n">
        <f aca="false">+[3]data1rev!N934</f>
        <v>10129.416</v>
      </c>
      <c r="Q935" s="8" t="n">
        <f aca="false">+[3]data1rev!O934</f>
        <v>10101.74</v>
      </c>
      <c r="R935" s="8" t="n">
        <f aca="false">+[3]data1rev!P934</f>
        <v>0</v>
      </c>
      <c r="S935" s="8" t="n">
        <f aca="false">+[3]data1rev!Q934</f>
        <v>0</v>
      </c>
      <c r="T935" s="8" t="n">
        <f aca="false">+[3]data1rev!R934</f>
        <v>0</v>
      </c>
      <c r="U935" s="8" t="n">
        <f aca="false">+[3]data1rev!S934</f>
        <v>0</v>
      </c>
      <c r="V935" s="8" t="n">
        <f aca="false">+[3]data1rev!T934</f>
        <v>0</v>
      </c>
      <c r="W935" s="8" t="n">
        <f aca="false">+[3]data1rev!U934</f>
        <v>0</v>
      </c>
      <c r="X935" s="8" t="n">
        <f aca="false">+[3]data1rev!V934</f>
        <v>0</v>
      </c>
      <c r="Y935" s="8" t="n">
        <f aca="false">+[3]data1rev!W934</f>
        <v>0</v>
      </c>
      <c r="Z935" s="8" t="n">
        <f aca="false">+[3]data1rev!X934</f>
        <v>0</v>
      </c>
      <c r="AA935" s="8" t="n">
        <f aca="false">+[3]data1rev!Y934</f>
        <v>0</v>
      </c>
      <c r="AB935" s="9"/>
      <c r="AC935" s="9"/>
      <c r="AD935" s="9"/>
      <c r="AE935" s="9"/>
      <c r="AF935" s="9"/>
      <c r="AG935" s="9"/>
      <c r="AH935" s="9"/>
      <c r="AI935" s="9"/>
      <c r="AJ935" s="9"/>
      <c r="AK935" s="1"/>
      <c r="AL935" s="1" t="e">
        <f aca="false">SUMPRODUCT(B935:AJ935,PVCapPrice)</f>
        <v>#DIV/0!</v>
      </c>
      <c r="AM935" s="1"/>
      <c r="AN935" s="1"/>
      <c r="AO935" s="1"/>
      <c r="AP935" s="1"/>
      <c r="AQ935" s="1"/>
    </row>
    <row r="936" customFormat="false" ht="11.25" hidden="false" customHeight="false" outlineLevel="0" collapsed="false">
      <c r="A936" s="1" t="n">
        <v>934</v>
      </c>
      <c r="B936" s="16"/>
      <c r="C936" s="8" t="n">
        <f aca="false">+[3]data1rev!A935</f>
        <v>21687.04</v>
      </c>
      <c r="D936" s="8" t="n">
        <f aca="false">+[3]data1rev!B935</f>
        <v>15575.226</v>
      </c>
      <c r="E936" s="8" t="n">
        <f aca="false">+[3]data1rev!C935</f>
        <v>13222.39</v>
      </c>
      <c r="F936" s="8" t="n">
        <f aca="false">+[3]data1rev!D935</f>
        <v>13061.89</v>
      </c>
      <c r="G936" s="8" t="n">
        <f aca="false">+[3]data1rev!E935</f>
        <v>13061.89</v>
      </c>
      <c r="H936" s="8" t="n">
        <f aca="false">+[3]data1rev!F935</f>
        <v>10821.156</v>
      </c>
      <c r="I936" s="8" t="n">
        <f aca="false">+[3]data1rev!G935</f>
        <v>10791.59</v>
      </c>
      <c r="J936" s="8" t="n">
        <f aca="false">+[3]data1rev!H935</f>
        <v>10791.59</v>
      </c>
      <c r="K936" s="8" t="n">
        <f aca="false">+[3]data1rev!I935</f>
        <v>10791.59</v>
      </c>
      <c r="L936" s="8" t="n">
        <f aca="false">+[3]data1rev!J935</f>
        <v>10821.156</v>
      </c>
      <c r="M936" s="8" t="n">
        <f aca="false">+[3]data1rev!K935</f>
        <v>10791.59</v>
      </c>
      <c r="N936" s="8" t="n">
        <f aca="false">+[3]data1rev!L935</f>
        <v>10791.59</v>
      </c>
      <c r="O936" s="8" t="n">
        <f aca="false">+[3]data1rev!M935</f>
        <v>10275.62</v>
      </c>
      <c r="P936" s="8" t="n">
        <f aca="false">+[3]data1rev!N935</f>
        <v>10129.416</v>
      </c>
      <c r="Q936" s="8" t="n">
        <f aca="false">+[3]data1rev!O935</f>
        <v>10101.74</v>
      </c>
      <c r="R936" s="8" t="n">
        <f aca="false">+[3]data1rev!P935</f>
        <v>0</v>
      </c>
      <c r="S936" s="8" t="n">
        <f aca="false">+[3]data1rev!Q935</f>
        <v>0</v>
      </c>
      <c r="T936" s="8" t="n">
        <f aca="false">+[3]data1rev!R935</f>
        <v>0</v>
      </c>
      <c r="U936" s="8" t="n">
        <f aca="false">+[3]data1rev!S935</f>
        <v>0</v>
      </c>
      <c r="V936" s="8" t="n">
        <f aca="false">+[3]data1rev!T935</f>
        <v>0</v>
      </c>
      <c r="W936" s="8" t="n">
        <f aca="false">+[3]data1rev!U935</f>
        <v>0</v>
      </c>
      <c r="X936" s="8" t="n">
        <f aca="false">+[3]data1rev!V935</f>
        <v>0</v>
      </c>
      <c r="Y936" s="8" t="n">
        <f aca="false">+[3]data1rev!W935</f>
        <v>0</v>
      </c>
      <c r="Z936" s="8" t="n">
        <f aca="false">+[3]data1rev!X935</f>
        <v>0</v>
      </c>
      <c r="AA936" s="8" t="n">
        <f aca="false">+[3]data1rev!Y935</f>
        <v>0</v>
      </c>
      <c r="AB936" s="9"/>
      <c r="AC936" s="9"/>
      <c r="AD936" s="9"/>
      <c r="AE936" s="9"/>
      <c r="AF936" s="9"/>
      <c r="AG936" s="9"/>
      <c r="AH936" s="9"/>
      <c r="AI936" s="9"/>
      <c r="AJ936" s="9"/>
      <c r="AK936" s="1"/>
      <c r="AL936" s="1" t="e">
        <f aca="false">SUMPRODUCT(B936:AJ936,PVCapPrice)</f>
        <v>#DIV/0!</v>
      </c>
      <c r="AM936" s="1"/>
      <c r="AN936" s="1"/>
      <c r="AO936" s="1"/>
      <c r="AP936" s="1"/>
      <c r="AQ936" s="1"/>
    </row>
    <row r="937" customFormat="false" ht="11.25" hidden="false" customHeight="false" outlineLevel="0" collapsed="false">
      <c r="A937" s="1" t="n">
        <v>935</v>
      </c>
      <c r="B937" s="16"/>
      <c r="C937" s="8" t="n">
        <f aca="false">+[3]data1rev!A936</f>
        <v>21687.04</v>
      </c>
      <c r="D937" s="8" t="n">
        <f aca="false">+[3]data1rev!B936</f>
        <v>15575.226</v>
      </c>
      <c r="E937" s="8" t="n">
        <f aca="false">+[3]data1rev!C936</f>
        <v>13222.39</v>
      </c>
      <c r="F937" s="8" t="n">
        <f aca="false">+[3]data1rev!D936</f>
        <v>13061.89</v>
      </c>
      <c r="G937" s="8" t="n">
        <f aca="false">+[3]data1rev!E936</f>
        <v>13061.89</v>
      </c>
      <c r="H937" s="8" t="n">
        <f aca="false">+[3]data1rev!F936</f>
        <v>10821.156</v>
      </c>
      <c r="I937" s="8" t="n">
        <f aca="false">+[3]data1rev!G936</f>
        <v>10791.59</v>
      </c>
      <c r="J937" s="8" t="n">
        <f aca="false">+[3]data1rev!H936</f>
        <v>10791.59</v>
      </c>
      <c r="K937" s="8" t="n">
        <f aca="false">+[3]data1rev!I936</f>
        <v>10791.59</v>
      </c>
      <c r="L937" s="8" t="n">
        <f aca="false">+[3]data1rev!J936</f>
        <v>10821.156</v>
      </c>
      <c r="M937" s="8" t="n">
        <f aca="false">+[3]data1rev!K936</f>
        <v>10791.59</v>
      </c>
      <c r="N937" s="8" t="n">
        <f aca="false">+[3]data1rev!L936</f>
        <v>10791.59</v>
      </c>
      <c r="O937" s="8" t="n">
        <f aca="false">+[3]data1rev!M936</f>
        <v>10275.62</v>
      </c>
      <c r="P937" s="8" t="n">
        <f aca="false">+[3]data1rev!N936</f>
        <v>10129.416</v>
      </c>
      <c r="Q937" s="8" t="n">
        <f aca="false">+[3]data1rev!O936</f>
        <v>10101.74</v>
      </c>
      <c r="R937" s="8" t="n">
        <f aca="false">+[3]data1rev!P936</f>
        <v>0</v>
      </c>
      <c r="S937" s="8" t="n">
        <f aca="false">+[3]data1rev!Q936</f>
        <v>0</v>
      </c>
      <c r="T937" s="8" t="n">
        <f aca="false">+[3]data1rev!R936</f>
        <v>0</v>
      </c>
      <c r="U937" s="8" t="n">
        <f aca="false">+[3]data1rev!S936</f>
        <v>0</v>
      </c>
      <c r="V937" s="8" t="n">
        <f aca="false">+[3]data1rev!T936</f>
        <v>0</v>
      </c>
      <c r="W937" s="8" t="n">
        <f aca="false">+[3]data1rev!U936</f>
        <v>0</v>
      </c>
      <c r="X937" s="8" t="n">
        <f aca="false">+[3]data1rev!V936</f>
        <v>0</v>
      </c>
      <c r="Y937" s="8" t="n">
        <f aca="false">+[3]data1rev!W936</f>
        <v>0</v>
      </c>
      <c r="Z937" s="8" t="n">
        <f aca="false">+[3]data1rev!X936</f>
        <v>0</v>
      </c>
      <c r="AA937" s="8" t="n">
        <f aca="false">+[3]data1rev!Y936</f>
        <v>0</v>
      </c>
      <c r="AB937" s="9"/>
      <c r="AC937" s="9"/>
      <c r="AD937" s="9"/>
      <c r="AE937" s="9"/>
      <c r="AF937" s="9"/>
      <c r="AG937" s="9"/>
      <c r="AH937" s="9"/>
      <c r="AI937" s="9"/>
      <c r="AJ937" s="9"/>
      <c r="AK937" s="1"/>
      <c r="AL937" s="1" t="e">
        <f aca="false">SUMPRODUCT(B937:AJ937,PVCapPrice)</f>
        <v>#DIV/0!</v>
      </c>
      <c r="AM937" s="1"/>
      <c r="AN937" s="1"/>
      <c r="AO937" s="1"/>
      <c r="AP937" s="1"/>
      <c r="AQ937" s="1"/>
    </row>
    <row r="938" customFormat="false" ht="11.25" hidden="false" customHeight="false" outlineLevel="0" collapsed="false">
      <c r="A938" s="1" t="n">
        <v>936</v>
      </c>
      <c r="B938" s="16"/>
      <c r="C938" s="8" t="n">
        <f aca="false">+[3]data1rev!A937</f>
        <v>21687.04</v>
      </c>
      <c r="D938" s="8" t="n">
        <f aca="false">+[3]data1rev!B937</f>
        <v>15575.226</v>
      </c>
      <c r="E938" s="8" t="n">
        <f aca="false">+[3]data1rev!C937</f>
        <v>13222.39</v>
      </c>
      <c r="F938" s="8" t="n">
        <f aca="false">+[3]data1rev!D937</f>
        <v>13061.89</v>
      </c>
      <c r="G938" s="8" t="n">
        <f aca="false">+[3]data1rev!E937</f>
        <v>13061.89</v>
      </c>
      <c r="H938" s="8" t="n">
        <f aca="false">+[3]data1rev!F937</f>
        <v>10821.156</v>
      </c>
      <c r="I938" s="8" t="n">
        <f aca="false">+[3]data1rev!G937</f>
        <v>10791.59</v>
      </c>
      <c r="J938" s="8" t="n">
        <f aca="false">+[3]data1rev!H937</f>
        <v>10791.59</v>
      </c>
      <c r="K938" s="8" t="n">
        <f aca="false">+[3]data1rev!I937</f>
        <v>10791.59</v>
      </c>
      <c r="L938" s="8" t="n">
        <f aca="false">+[3]data1rev!J937</f>
        <v>10821.156</v>
      </c>
      <c r="M938" s="8" t="n">
        <f aca="false">+[3]data1rev!K937</f>
        <v>10791.59</v>
      </c>
      <c r="N938" s="8" t="n">
        <f aca="false">+[3]data1rev!L937</f>
        <v>10791.59</v>
      </c>
      <c r="O938" s="8" t="n">
        <f aca="false">+[3]data1rev!M937</f>
        <v>10275.62</v>
      </c>
      <c r="P938" s="8" t="n">
        <f aca="false">+[3]data1rev!N937</f>
        <v>10129.416</v>
      </c>
      <c r="Q938" s="8" t="n">
        <f aca="false">+[3]data1rev!O937</f>
        <v>10101.74</v>
      </c>
      <c r="R938" s="8" t="n">
        <f aca="false">+[3]data1rev!P937</f>
        <v>0</v>
      </c>
      <c r="S938" s="8" t="n">
        <f aca="false">+[3]data1rev!Q937</f>
        <v>0</v>
      </c>
      <c r="T938" s="8" t="n">
        <f aca="false">+[3]data1rev!R937</f>
        <v>0</v>
      </c>
      <c r="U938" s="8" t="n">
        <f aca="false">+[3]data1rev!S937</f>
        <v>0</v>
      </c>
      <c r="V938" s="8" t="n">
        <f aca="false">+[3]data1rev!T937</f>
        <v>0</v>
      </c>
      <c r="W938" s="8" t="n">
        <f aca="false">+[3]data1rev!U937</f>
        <v>0</v>
      </c>
      <c r="X938" s="8" t="n">
        <f aca="false">+[3]data1rev!V937</f>
        <v>0</v>
      </c>
      <c r="Y938" s="8" t="n">
        <f aca="false">+[3]data1rev!W937</f>
        <v>0</v>
      </c>
      <c r="Z938" s="8" t="n">
        <f aca="false">+[3]data1rev!X937</f>
        <v>0</v>
      </c>
      <c r="AA938" s="8" t="n">
        <f aca="false">+[3]data1rev!Y937</f>
        <v>0</v>
      </c>
      <c r="AB938" s="9"/>
      <c r="AC938" s="9"/>
      <c r="AD938" s="9"/>
      <c r="AE938" s="9"/>
      <c r="AF938" s="9"/>
      <c r="AG938" s="9"/>
      <c r="AH938" s="9"/>
      <c r="AI938" s="9"/>
      <c r="AJ938" s="9"/>
      <c r="AK938" s="1"/>
      <c r="AL938" s="1" t="e">
        <f aca="false">SUMPRODUCT(B938:AJ938,PVCapPrice)</f>
        <v>#DIV/0!</v>
      </c>
      <c r="AM938" s="1"/>
      <c r="AN938" s="1"/>
      <c r="AO938" s="1"/>
      <c r="AP938" s="1"/>
      <c r="AQ938" s="1"/>
    </row>
    <row r="939" customFormat="false" ht="11.25" hidden="false" customHeight="false" outlineLevel="0" collapsed="false">
      <c r="A939" s="1" t="n">
        <v>937</v>
      </c>
      <c r="B939" s="16"/>
      <c r="C939" s="8" t="n">
        <f aca="false">+[3]data1rev!A938</f>
        <v>21687.04</v>
      </c>
      <c r="D939" s="8" t="n">
        <f aca="false">+[3]data1rev!B938</f>
        <v>15575.226</v>
      </c>
      <c r="E939" s="8" t="n">
        <f aca="false">+[3]data1rev!C938</f>
        <v>13222.39</v>
      </c>
      <c r="F939" s="8" t="n">
        <f aca="false">+[3]data1rev!D938</f>
        <v>13061.89</v>
      </c>
      <c r="G939" s="8" t="n">
        <f aca="false">+[3]data1rev!E938</f>
        <v>13061.89</v>
      </c>
      <c r="H939" s="8" t="n">
        <f aca="false">+[3]data1rev!F938</f>
        <v>10821.156</v>
      </c>
      <c r="I939" s="8" t="n">
        <f aca="false">+[3]data1rev!G938</f>
        <v>10791.59</v>
      </c>
      <c r="J939" s="8" t="n">
        <f aca="false">+[3]data1rev!H938</f>
        <v>10791.59</v>
      </c>
      <c r="K939" s="8" t="n">
        <f aca="false">+[3]data1rev!I938</f>
        <v>10791.59</v>
      </c>
      <c r="L939" s="8" t="n">
        <f aca="false">+[3]data1rev!J938</f>
        <v>10821.156</v>
      </c>
      <c r="M939" s="8" t="n">
        <f aca="false">+[3]data1rev!K938</f>
        <v>10791.59</v>
      </c>
      <c r="N939" s="8" t="n">
        <f aca="false">+[3]data1rev!L938</f>
        <v>10791.59</v>
      </c>
      <c r="O939" s="8" t="n">
        <f aca="false">+[3]data1rev!M938</f>
        <v>10275.62</v>
      </c>
      <c r="P939" s="8" t="n">
        <f aca="false">+[3]data1rev!N938</f>
        <v>10129.416</v>
      </c>
      <c r="Q939" s="8" t="n">
        <f aca="false">+[3]data1rev!O938</f>
        <v>10101.74</v>
      </c>
      <c r="R939" s="8" t="n">
        <f aca="false">+[3]data1rev!P938</f>
        <v>0</v>
      </c>
      <c r="S939" s="8" t="n">
        <f aca="false">+[3]data1rev!Q938</f>
        <v>0</v>
      </c>
      <c r="T939" s="8" t="n">
        <f aca="false">+[3]data1rev!R938</f>
        <v>0</v>
      </c>
      <c r="U939" s="8" t="n">
        <f aca="false">+[3]data1rev!S938</f>
        <v>0</v>
      </c>
      <c r="V939" s="8" t="n">
        <f aca="false">+[3]data1rev!T938</f>
        <v>0</v>
      </c>
      <c r="W939" s="8" t="n">
        <f aca="false">+[3]data1rev!U938</f>
        <v>0</v>
      </c>
      <c r="X939" s="8" t="n">
        <f aca="false">+[3]data1rev!V938</f>
        <v>0</v>
      </c>
      <c r="Y939" s="8" t="n">
        <f aca="false">+[3]data1rev!W938</f>
        <v>0</v>
      </c>
      <c r="Z939" s="8" t="n">
        <f aca="false">+[3]data1rev!X938</f>
        <v>0</v>
      </c>
      <c r="AA939" s="8" t="n">
        <f aca="false">+[3]data1rev!Y938</f>
        <v>0</v>
      </c>
      <c r="AB939" s="9"/>
      <c r="AC939" s="9"/>
      <c r="AD939" s="9"/>
      <c r="AE939" s="9"/>
      <c r="AF939" s="9"/>
      <c r="AG939" s="9"/>
      <c r="AH939" s="9"/>
      <c r="AI939" s="9"/>
      <c r="AJ939" s="9"/>
      <c r="AK939" s="1"/>
      <c r="AL939" s="1" t="e">
        <f aca="false">SUMPRODUCT(B939:AJ939,PVCapPrice)</f>
        <v>#DIV/0!</v>
      </c>
      <c r="AM939" s="1"/>
      <c r="AN939" s="1"/>
      <c r="AO939" s="1"/>
      <c r="AP939" s="1"/>
      <c r="AQ939" s="1"/>
    </row>
    <row r="940" customFormat="false" ht="11.25" hidden="false" customHeight="false" outlineLevel="0" collapsed="false">
      <c r="A940" s="1" t="n">
        <v>938</v>
      </c>
      <c r="B940" s="16"/>
      <c r="C940" s="8" t="n">
        <f aca="false">+[3]data1rev!A939</f>
        <v>21687.04</v>
      </c>
      <c r="D940" s="8" t="n">
        <f aca="false">+[3]data1rev!B939</f>
        <v>15575.226</v>
      </c>
      <c r="E940" s="8" t="n">
        <f aca="false">+[3]data1rev!C939</f>
        <v>13222.39</v>
      </c>
      <c r="F940" s="8" t="n">
        <f aca="false">+[3]data1rev!D939</f>
        <v>13061.89</v>
      </c>
      <c r="G940" s="8" t="n">
        <f aca="false">+[3]data1rev!E939</f>
        <v>13061.89</v>
      </c>
      <c r="H940" s="8" t="n">
        <f aca="false">+[3]data1rev!F939</f>
        <v>10821.156</v>
      </c>
      <c r="I940" s="8" t="n">
        <f aca="false">+[3]data1rev!G939</f>
        <v>10791.59</v>
      </c>
      <c r="J940" s="8" t="n">
        <f aca="false">+[3]data1rev!H939</f>
        <v>10791.59</v>
      </c>
      <c r="K940" s="8" t="n">
        <f aca="false">+[3]data1rev!I939</f>
        <v>10791.59</v>
      </c>
      <c r="L940" s="8" t="n">
        <f aca="false">+[3]data1rev!J939</f>
        <v>10821.156</v>
      </c>
      <c r="M940" s="8" t="n">
        <f aca="false">+[3]data1rev!K939</f>
        <v>10791.59</v>
      </c>
      <c r="N940" s="8" t="n">
        <f aca="false">+[3]data1rev!L939</f>
        <v>10791.59</v>
      </c>
      <c r="O940" s="8" t="n">
        <f aca="false">+[3]data1rev!M939</f>
        <v>10275.62</v>
      </c>
      <c r="P940" s="8" t="n">
        <f aca="false">+[3]data1rev!N939</f>
        <v>10129.416</v>
      </c>
      <c r="Q940" s="8" t="n">
        <f aca="false">+[3]data1rev!O939</f>
        <v>10101.74</v>
      </c>
      <c r="R940" s="8" t="n">
        <f aca="false">+[3]data1rev!P939</f>
        <v>0</v>
      </c>
      <c r="S940" s="8" t="n">
        <f aca="false">+[3]data1rev!Q939</f>
        <v>0</v>
      </c>
      <c r="T940" s="8" t="n">
        <f aca="false">+[3]data1rev!R939</f>
        <v>0</v>
      </c>
      <c r="U940" s="8" t="n">
        <f aca="false">+[3]data1rev!S939</f>
        <v>0</v>
      </c>
      <c r="V940" s="8" t="n">
        <f aca="false">+[3]data1rev!T939</f>
        <v>0</v>
      </c>
      <c r="W940" s="8" t="n">
        <f aca="false">+[3]data1rev!U939</f>
        <v>0</v>
      </c>
      <c r="X940" s="8" t="n">
        <f aca="false">+[3]data1rev!V939</f>
        <v>0</v>
      </c>
      <c r="Y940" s="8" t="n">
        <f aca="false">+[3]data1rev!W939</f>
        <v>0</v>
      </c>
      <c r="Z940" s="8" t="n">
        <f aca="false">+[3]data1rev!X939</f>
        <v>0</v>
      </c>
      <c r="AA940" s="8" t="n">
        <f aca="false">+[3]data1rev!Y939</f>
        <v>0</v>
      </c>
      <c r="AB940" s="9"/>
      <c r="AC940" s="9"/>
      <c r="AD940" s="9"/>
      <c r="AE940" s="9"/>
      <c r="AF940" s="9"/>
      <c r="AG940" s="9"/>
      <c r="AH940" s="9"/>
      <c r="AI940" s="9"/>
      <c r="AJ940" s="9"/>
      <c r="AK940" s="1"/>
      <c r="AL940" s="1" t="e">
        <f aca="false">SUMPRODUCT(B940:AJ940,PVCapPrice)</f>
        <v>#DIV/0!</v>
      </c>
      <c r="AM940" s="1"/>
      <c r="AN940" s="1"/>
      <c r="AO940" s="1"/>
      <c r="AP940" s="1"/>
      <c r="AQ940" s="1"/>
    </row>
    <row r="941" customFormat="false" ht="11.25" hidden="false" customHeight="false" outlineLevel="0" collapsed="false">
      <c r="A941" s="1" t="n">
        <v>939</v>
      </c>
      <c r="B941" s="16"/>
      <c r="C941" s="8" t="n">
        <f aca="false">+[3]data1rev!A940</f>
        <v>21687.04</v>
      </c>
      <c r="D941" s="8" t="n">
        <f aca="false">+[3]data1rev!B940</f>
        <v>15575.226</v>
      </c>
      <c r="E941" s="8" t="n">
        <f aca="false">+[3]data1rev!C940</f>
        <v>13222.39</v>
      </c>
      <c r="F941" s="8" t="n">
        <f aca="false">+[3]data1rev!D940</f>
        <v>13061.89</v>
      </c>
      <c r="G941" s="8" t="n">
        <f aca="false">+[3]data1rev!E940</f>
        <v>13061.89</v>
      </c>
      <c r="H941" s="8" t="n">
        <f aca="false">+[3]data1rev!F940</f>
        <v>10821.156</v>
      </c>
      <c r="I941" s="8" t="n">
        <f aca="false">+[3]data1rev!G940</f>
        <v>10791.59</v>
      </c>
      <c r="J941" s="8" t="n">
        <f aca="false">+[3]data1rev!H940</f>
        <v>10791.59</v>
      </c>
      <c r="K941" s="8" t="n">
        <f aca="false">+[3]data1rev!I940</f>
        <v>10791.59</v>
      </c>
      <c r="L941" s="8" t="n">
        <f aca="false">+[3]data1rev!J940</f>
        <v>10821.156</v>
      </c>
      <c r="M941" s="8" t="n">
        <f aca="false">+[3]data1rev!K940</f>
        <v>10791.59</v>
      </c>
      <c r="N941" s="8" t="n">
        <f aca="false">+[3]data1rev!L940</f>
        <v>10791.59</v>
      </c>
      <c r="O941" s="8" t="n">
        <f aca="false">+[3]data1rev!M940</f>
        <v>10275.62</v>
      </c>
      <c r="P941" s="8" t="n">
        <f aca="false">+[3]data1rev!N940</f>
        <v>10129.416</v>
      </c>
      <c r="Q941" s="8" t="n">
        <f aca="false">+[3]data1rev!O940</f>
        <v>10101.74</v>
      </c>
      <c r="R941" s="8" t="n">
        <f aca="false">+[3]data1rev!P940</f>
        <v>0</v>
      </c>
      <c r="S941" s="8" t="n">
        <f aca="false">+[3]data1rev!Q940</f>
        <v>0</v>
      </c>
      <c r="T941" s="8" t="n">
        <f aca="false">+[3]data1rev!R940</f>
        <v>0</v>
      </c>
      <c r="U941" s="8" t="n">
        <f aca="false">+[3]data1rev!S940</f>
        <v>0</v>
      </c>
      <c r="V941" s="8" t="n">
        <f aca="false">+[3]data1rev!T940</f>
        <v>0</v>
      </c>
      <c r="W941" s="8" t="n">
        <f aca="false">+[3]data1rev!U940</f>
        <v>0</v>
      </c>
      <c r="X941" s="8" t="n">
        <f aca="false">+[3]data1rev!V940</f>
        <v>0</v>
      </c>
      <c r="Y941" s="8" t="n">
        <f aca="false">+[3]data1rev!W940</f>
        <v>0</v>
      </c>
      <c r="Z941" s="8" t="n">
        <f aca="false">+[3]data1rev!X940</f>
        <v>0</v>
      </c>
      <c r="AA941" s="8" t="n">
        <f aca="false">+[3]data1rev!Y940</f>
        <v>0</v>
      </c>
      <c r="AB941" s="9"/>
      <c r="AC941" s="9"/>
      <c r="AD941" s="9"/>
      <c r="AE941" s="9"/>
      <c r="AF941" s="9"/>
      <c r="AG941" s="9"/>
      <c r="AH941" s="9"/>
      <c r="AI941" s="9"/>
      <c r="AJ941" s="9"/>
      <c r="AK941" s="1"/>
      <c r="AL941" s="1" t="e">
        <f aca="false">SUMPRODUCT(B941:AJ941,PVCapPrice)</f>
        <v>#DIV/0!</v>
      </c>
      <c r="AM941" s="1"/>
      <c r="AN941" s="1"/>
      <c r="AO941" s="1"/>
      <c r="AP941" s="1"/>
      <c r="AQ941" s="1"/>
    </row>
    <row r="942" customFormat="false" ht="11.25" hidden="false" customHeight="false" outlineLevel="0" collapsed="false">
      <c r="A942" s="1" t="n">
        <v>940</v>
      </c>
      <c r="B942" s="16"/>
      <c r="C942" s="8" t="n">
        <f aca="false">+[3]data1rev!A941</f>
        <v>21687.04</v>
      </c>
      <c r="D942" s="8" t="n">
        <f aca="false">+[3]data1rev!B941</f>
        <v>15575.226</v>
      </c>
      <c r="E942" s="8" t="n">
        <f aca="false">+[3]data1rev!C941</f>
        <v>13222.39</v>
      </c>
      <c r="F942" s="8" t="n">
        <f aca="false">+[3]data1rev!D941</f>
        <v>13061.89</v>
      </c>
      <c r="G942" s="8" t="n">
        <f aca="false">+[3]data1rev!E941</f>
        <v>13061.89</v>
      </c>
      <c r="H942" s="8" t="n">
        <f aca="false">+[3]data1rev!F941</f>
        <v>10821.156</v>
      </c>
      <c r="I942" s="8" t="n">
        <f aca="false">+[3]data1rev!G941</f>
        <v>10791.59</v>
      </c>
      <c r="J942" s="8" t="n">
        <f aca="false">+[3]data1rev!H941</f>
        <v>10791.59</v>
      </c>
      <c r="K942" s="8" t="n">
        <f aca="false">+[3]data1rev!I941</f>
        <v>10791.59</v>
      </c>
      <c r="L942" s="8" t="n">
        <f aca="false">+[3]data1rev!J941</f>
        <v>10821.156</v>
      </c>
      <c r="M942" s="8" t="n">
        <f aca="false">+[3]data1rev!K941</f>
        <v>10791.59</v>
      </c>
      <c r="N942" s="8" t="n">
        <f aca="false">+[3]data1rev!L941</f>
        <v>10791.59</v>
      </c>
      <c r="O942" s="8" t="n">
        <f aca="false">+[3]data1rev!M941</f>
        <v>10275.62</v>
      </c>
      <c r="P942" s="8" t="n">
        <f aca="false">+[3]data1rev!N941</f>
        <v>10129.416</v>
      </c>
      <c r="Q942" s="8" t="n">
        <f aca="false">+[3]data1rev!O941</f>
        <v>10101.74</v>
      </c>
      <c r="R942" s="8" t="n">
        <f aca="false">+[3]data1rev!P941</f>
        <v>0</v>
      </c>
      <c r="S942" s="8" t="n">
        <f aca="false">+[3]data1rev!Q941</f>
        <v>0</v>
      </c>
      <c r="T942" s="8" t="n">
        <f aca="false">+[3]data1rev!R941</f>
        <v>0</v>
      </c>
      <c r="U942" s="8" t="n">
        <f aca="false">+[3]data1rev!S941</f>
        <v>0</v>
      </c>
      <c r="V942" s="8" t="n">
        <f aca="false">+[3]data1rev!T941</f>
        <v>0</v>
      </c>
      <c r="W942" s="8" t="n">
        <f aca="false">+[3]data1rev!U941</f>
        <v>0</v>
      </c>
      <c r="X942" s="8" t="n">
        <f aca="false">+[3]data1rev!V941</f>
        <v>0</v>
      </c>
      <c r="Y942" s="8" t="n">
        <f aca="false">+[3]data1rev!W941</f>
        <v>0</v>
      </c>
      <c r="Z942" s="8" t="n">
        <f aca="false">+[3]data1rev!X941</f>
        <v>0</v>
      </c>
      <c r="AA942" s="8" t="n">
        <f aca="false">+[3]data1rev!Y941</f>
        <v>0</v>
      </c>
      <c r="AB942" s="9"/>
      <c r="AC942" s="9"/>
      <c r="AD942" s="9"/>
      <c r="AE942" s="9"/>
      <c r="AF942" s="9"/>
      <c r="AG942" s="9"/>
      <c r="AH942" s="9"/>
      <c r="AI942" s="9"/>
      <c r="AJ942" s="9"/>
      <c r="AK942" s="1"/>
      <c r="AL942" s="1" t="e">
        <f aca="false">SUMPRODUCT(B942:AJ942,PVCapPrice)</f>
        <v>#DIV/0!</v>
      </c>
      <c r="AM942" s="1"/>
      <c r="AN942" s="1"/>
      <c r="AO942" s="1"/>
      <c r="AP942" s="1"/>
      <c r="AQ942" s="1"/>
    </row>
    <row r="943" customFormat="false" ht="11.25" hidden="false" customHeight="false" outlineLevel="0" collapsed="false">
      <c r="A943" s="1" t="n">
        <v>941</v>
      </c>
      <c r="B943" s="16"/>
      <c r="C943" s="8" t="n">
        <f aca="false">+[3]data1rev!A942</f>
        <v>21687.04</v>
      </c>
      <c r="D943" s="8" t="n">
        <f aca="false">+[3]data1rev!B942</f>
        <v>15575.226</v>
      </c>
      <c r="E943" s="8" t="n">
        <f aca="false">+[3]data1rev!C942</f>
        <v>13222.39</v>
      </c>
      <c r="F943" s="8" t="n">
        <f aca="false">+[3]data1rev!D942</f>
        <v>13061.89</v>
      </c>
      <c r="G943" s="8" t="n">
        <f aca="false">+[3]data1rev!E942</f>
        <v>13061.89</v>
      </c>
      <c r="H943" s="8" t="n">
        <f aca="false">+[3]data1rev!F942</f>
        <v>10821.156</v>
      </c>
      <c r="I943" s="8" t="n">
        <f aca="false">+[3]data1rev!G942</f>
        <v>10791.59</v>
      </c>
      <c r="J943" s="8" t="n">
        <f aca="false">+[3]data1rev!H942</f>
        <v>10791.59</v>
      </c>
      <c r="K943" s="8" t="n">
        <f aca="false">+[3]data1rev!I942</f>
        <v>10791.59</v>
      </c>
      <c r="L943" s="8" t="n">
        <f aca="false">+[3]data1rev!J942</f>
        <v>10821.156</v>
      </c>
      <c r="M943" s="8" t="n">
        <f aca="false">+[3]data1rev!K942</f>
        <v>10791.59</v>
      </c>
      <c r="N943" s="8" t="n">
        <f aca="false">+[3]data1rev!L942</f>
        <v>10791.59</v>
      </c>
      <c r="O943" s="8" t="n">
        <f aca="false">+[3]data1rev!M942</f>
        <v>10275.62</v>
      </c>
      <c r="P943" s="8" t="n">
        <f aca="false">+[3]data1rev!N942</f>
        <v>10129.416</v>
      </c>
      <c r="Q943" s="8" t="n">
        <f aca="false">+[3]data1rev!O942</f>
        <v>10101.74</v>
      </c>
      <c r="R943" s="8" t="n">
        <f aca="false">+[3]data1rev!P942</f>
        <v>0</v>
      </c>
      <c r="S943" s="8" t="n">
        <f aca="false">+[3]data1rev!Q942</f>
        <v>0</v>
      </c>
      <c r="T943" s="8" t="n">
        <f aca="false">+[3]data1rev!R942</f>
        <v>0</v>
      </c>
      <c r="U943" s="8" t="n">
        <f aca="false">+[3]data1rev!S942</f>
        <v>0</v>
      </c>
      <c r="V943" s="8" t="n">
        <f aca="false">+[3]data1rev!T942</f>
        <v>0</v>
      </c>
      <c r="W943" s="8" t="n">
        <f aca="false">+[3]data1rev!U942</f>
        <v>0</v>
      </c>
      <c r="X943" s="8" t="n">
        <f aca="false">+[3]data1rev!V942</f>
        <v>0</v>
      </c>
      <c r="Y943" s="8" t="n">
        <f aca="false">+[3]data1rev!W942</f>
        <v>0</v>
      </c>
      <c r="Z943" s="8" t="n">
        <f aca="false">+[3]data1rev!X942</f>
        <v>0</v>
      </c>
      <c r="AA943" s="8" t="n">
        <f aca="false">+[3]data1rev!Y942</f>
        <v>0</v>
      </c>
      <c r="AB943" s="9"/>
      <c r="AC943" s="9"/>
      <c r="AD943" s="9"/>
      <c r="AE943" s="9"/>
      <c r="AF943" s="9"/>
      <c r="AG943" s="9"/>
      <c r="AH943" s="9"/>
      <c r="AI943" s="9"/>
      <c r="AJ943" s="9"/>
      <c r="AK943" s="1"/>
      <c r="AL943" s="1" t="e">
        <f aca="false">SUMPRODUCT(B943:AJ943,PVCapPrice)</f>
        <v>#DIV/0!</v>
      </c>
      <c r="AM943" s="1"/>
      <c r="AN943" s="1"/>
      <c r="AO943" s="1"/>
      <c r="AP943" s="1"/>
      <c r="AQ943" s="1"/>
    </row>
    <row r="944" customFormat="false" ht="11.25" hidden="false" customHeight="false" outlineLevel="0" collapsed="false">
      <c r="A944" s="1" t="n">
        <v>942</v>
      </c>
      <c r="B944" s="16"/>
      <c r="C944" s="8" t="n">
        <f aca="false">+[3]data1rev!A943</f>
        <v>21687.04</v>
      </c>
      <c r="D944" s="8" t="n">
        <f aca="false">+[3]data1rev!B943</f>
        <v>15575.226</v>
      </c>
      <c r="E944" s="8" t="n">
        <f aca="false">+[3]data1rev!C943</f>
        <v>13222.39</v>
      </c>
      <c r="F944" s="8" t="n">
        <f aca="false">+[3]data1rev!D943</f>
        <v>13061.89</v>
      </c>
      <c r="G944" s="8" t="n">
        <f aca="false">+[3]data1rev!E943</f>
        <v>13061.89</v>
      </c>
      <c r="H944" s="8" t="n">
        <f aca="false">+[3]data1rev!F943</f>
        <v>10821.156</v>
      </c>
      <c r="I944" s="8" t="n">
        <f aca="false">+[3]data1rev!G943</f>
        <v>10791.59</v>
      </c>
      <c r="J944" s="8" t="n">
        <f aca="false">+[3]data1rev!H943</f>
        <v>10791.59</v>
      </c>
      <c r="K944" s="8" t="n">
        <f aca="false">+[3]data1rev!I943</f>
        <v>10791.59</v>
      </c>
      <c r="L944" s="8" t="n">
        <f aca="false">+[3]data1rev!J943</f>
        <v>10821.156</v>
      </c>
      <c r="M944" s="8" t="n">
        <f aca="false">+[3]data1rev!K943</f>
        <v>10791.59</v>
      </c>
      <c r="N944" s="8" t="n">
        <f aca="false">+[3]data1rev!L943</f>
        <v>10791.59</v>
      </c>
      <c r="O944" s="8" t="n">
        <f aca="false">+[3]data1rev!M943</f>
        <v>10275.62</v>
      </c>
      <c r="P944" s="8" t="n">
        <f aca="false">+[3]data1rev!N943</f>
        <v>10129.416</v>
      </c>
      <c r="Q944" s="8" t="n">
        <f aca="false">+[3]data1rev!O943</f>
        <v>10101.74</v>
      </c>
      <c r="R944" s="8" t="n">
        <f aca="false">+[3]data1rev!P943</f>
        <v>0</v>
      </c>
      <c r="S944" s="8" t="n">
        <f aca="false">+[3]data1rev!Q943</f>
        <v>0</v>
      </c>
      <c r="T944" s="8" t="n">
        <f aca="false">+[3]data1rev!R943</f>
        <v>0</v>
      </c>
      <c r="U944" s="8" t="n">
        <f aca="false">+[3]data1rev!S943</f>
        <v>0</v>
      </c>
      <c r="V944" s="8" t="n">
        <f aca="false">+[3]data1rev!T943</f>
        <v>0</v>
      </c>
      <c r="W944" s="8" t="n">
        <f aca="false">+[3]data1rev!U943</f>
        <v>0</v>
      </c>
      <c r="X944" s="8" t="n">
        <f aca="false">+[3]data1rev!V943</f>
        <v>0</v>
      </c>
      <c r="Y944" s="8" t="n">
        <f aca="false">+[3]data1rev!W943</f>
        <v>0</v>
      </c>
      <c r="Z944" s="8" t="n">
        <f aca="false">+[3]data1rev!X943</f>
        <v>0</v>
      </c>
      <c r="AA944" s="8" t="n">
        <f aca="false">+[3]data1rev!Y943</f>
        <v>0</v>
      </c>
      <c r="AB944" s="9"/>
      <c r="AC944" s="9"/>
      <c r="AD944" s="9"/>
      <c r="AE944" s="9"/>
      <c r="AF944" s="9"/>
      <c r="AG944" s="9"/>
      <c r="AH944" s="9"/>
      <c r="AI944" s="9"/>
      <c r="AJ944" s="9"/>
      <c r="AK944" s="1"/>
      <c r="AL944" s="1" t="e">
        <f aca="false">SUMPRODUCT(B944:AJ944,PVCapPrice)</f>
        <v>#DIV/0!</v>
      </c>
      <c r="AM944" s="1"/>
      <c r="AN944" s="1"/>
      <c r="AO944" s="1"/>
      <c r="AP944" s="1"/>
      <c r="AQ944" s="1"/>
    </row>
    <row r="945" customFormat="false" ht="11.25" hidden="false" customHeight="false" outlineLevel="0" collapsed="false">
      <c r="A945" s="1" t="n">
        <v>943</v>
      </c>
      <c r="B945" s="16"/>
      <c r="C945" s="8" t="n">
        <f aca="false">+[3]data1rev!A944</f>
        <v>21687.04</v>
      </c>
      <c r="D945" s="8" t="n">
        <f aca="false">+[3]data1rev!B944</f>
        <v>15575.226</v>
      </c>
      <c r="E945" s="8" t="n">
        <f aca="false">+[3]data1rev!C944</f>
        <v>13222.39</v>
      </c>
      <c r="F945" s="8" t="n">
        <f aca="false">+[3]data1rev!D944</f>
        <v>13061.89</v>
      </c>
      <c r="G945" s="8" t="n">
        <f aca="false">+[3]data1rev!E944</f>
        <v>13061.89</v>
      </c>
      <c r="H945" s="8" t="n">
        <f aca="false">+[3]data1rev!F944</f>
        <v>10821.156</v>
      </c>
      <c r="I945" s="8" t="n">
        <f aca="false">+[3]data1rev!G944</f>
        <v>10791.59</v>
      </c>
      <c r="J945" s="8" t="n">
        <f aca="false">+[3]data1rev!H944</f>
        <v>10791.59</v>
      </c>
      <c r="K945" s="8" t="n">
        <f aca="false">+[3]data1rev!I944</f>
        <v>10791.59</v>
      </c>
      <c r="L945" s="8" t="n">
        <f aca="false">+[3]data1rev!J944</f>
        <v>10821.156</v>
      </c>
      <c r="M945" s="8" t="n">
        <f aca="false">+[3]data1rev!K944</f>
        <v>10791.59</v>
      </c>
      <c r="N945" s="8" t="n">
        <f aca="false">+[3]data1rev!L944</f>
        <v>10791.59</v>
      </c>
      <c r="O945" s="8" t="n">
        <f aca="false">+[3]data1rev!M944</f>
        <v>10275.62</v>
      </c>
      <c r="P945" s="8" t="n">
        <f aca="false">+[3]data1rev!N944</f>
        <v>10129.416</v>
      </c>
      <c r="Q945" s="8" t="n">
        <f aca="false">+[3]data1rev!O944</f>
        <v>10101.74</v>
      </c>
      <c r="R945" s="8" t="n">
        <f aca="false">+[3]data1rev!P944</f>
        <v>0</v>
      </c>
      <c r="S945" s="8" t="n">
        <f aca="false">+[3]data1rev!Q944</f>
        <v>0</v>
      </c>
      <c r="T945" s="8" t="n">
        <f aca="false">+[3]data1rev!R944</f>
        <v>0</v>
      </c>
      <c r="U945" s="8" t="n">
        <f aca="false">+[3]data1rev!S944</f>
        <v>0</v>
      </c>
      <c r="V945" s="8" t="n">
        <f aca="false">+[3]data1rev!T944</f>
        <v>0</v>
      </c>
      <c r="W945" s="8" t="n">
        <f aca="false">+[3]data1rev!U944</f>
        <v>0</v>
      </c>
      <c r="X945" s="8" t="n">
        <f aca="false">+[3]data1rev!V944</f>
        <v>0</v>
      </c>
      <c r="Y945" s="8" t="n">
        <f aca="false">+[3]data1rev!W944</f>
        <v>0</v>
      </c>
      <c r="Z945" s="8" t="n">
        <f aca="false">+[3]data1rev!X944</f>
        <v>0</v>
      </c>
      <c r="AA945" s="8" t="n">
        <f aca="false">+[3]data1rev!Y944</f>
        <v>0</v>
      </c>
      <c r="AB945" s="9"/>
      <c r="AC945" s="9"/>
      <c r="AD945" s="9"/>
      <c r="AE945" s="9"/>
      <c r="AF945" s="9"/>
      <c r="AG945" s="9"/>
      <c r="AH945" s="9"/>
      <c r="AI945" s="9"/>
      <c r="AJ945" s="9"/>
      <c r="AK945" s="1"/>
      <c r="AL945" s="1" t="e">
        <f aca="false">SUMPRODUCT(B945:AJ945,PVCapPrice)</f>
        <v>#DIV/0!</v>
      </c>
      <c r="AM945" s="1"/>
      <c r="AN945" s="1"/>
      <c r="AO945" s="1"/>
      <c r="AP945" s="1"/>
      <c r="AQ945" s="1"/>
    </row>
    <row r="946" customFormat="false" ht="11.25" hidden="false" customHeight="false" outlineLevel="0" collapsed="false">
      <c r="A946" s="1" t="n">
        <v>944</v>
      </c>
      <c r="B946" s="16"/>
      <c r="C946" s="8" t="n">
        <f aca="false">+[3]data1rev!A945</f>
        <v>21687.04</v>
      </c>
      <c r="D946" s="8" t="n">
        <f aca="false">+[3]data1rev!B945</f>
        <v>15575.226</v>
      </c>
      <c r="E946" s="8" t="n">
        <f aca="false">+[3]data1rev!C945</f>
        <v>13222.39</v>
      </c>
      <c r="F946" s="8" t="n">
        <f aca="false">+[3]data1rev!D945</f>
        <v>13061.89</v>
      </c>
      <c r="G946" s="8" t="n">
        <f aca="false">+[3]data1rev!E945</f>
        <v>13061.89</v>
      </c>
      <c r="H946" s="8" t="n">
        <f aca="false">+[3]data1rev!F945</f>
        <v>10821.156</v>
      </c>
      <c r="I946" s="8" t="n">
        <f aca="false">+[3]data1rev!G945</f>
        <v>10791.59</v>
      </c>
      <c r="J946" s="8" t="n">
        <f aca="false">+[3]data1rev!H945</f>
        <v>10791.59</v>
      </c>
      <c r="K946" s="8" t="n">
        <f aca="false">+[3]data1rev!I945</f>
        <v>10791.59</v>
      </c>
      <c r="L946" s="8" t="n">
        <f aca="false">+[3]data1rev!J945</f>
        <v>10821.156</v>
      </c>
      <c r="M946" s="8" t="n">
        <f aca="false">+[3]data1rev!K945</f>
        <v>10791.59</v>
      </c>
      <c r="N946" s="8" t="n">
        <f aca="false">+[3]data1rev!L945</f>
        <v>10791.59</v>
      </c>
      <c r="O946" s="8" t="n">
        <f aca="false">+[3]data1rev!M945</f>
        <v>10275.62</v>
      </c>
      <c r="P946" s="8" t="n">
        <f aca="false">+[3]data1rev!N945</f>
        <v>10129.416</v>
      </c>
      <c r="Q946" s="8" t="n">
        <f aca="false">+[3]data1rev!O945</f>
        <v>10101.74</v>
      </c>
      <c r="R946" s="8" t="n">
        <f aca="false">+[3]data1rev!P945</f>
        <v>0</v>
      </c>
      <c r="S946" s="8" t="n">
        <f aca="false">+[3]data1rev!Q945</f>
        <v>0</v>
      </c>
      <c r="T946" s="8" t="n">
        <f aca="false">+[3]data1rev!R945</f>
        <v>0</v>
      </c>
      <c r="U946" s="8" t="n">
        <f aca="false">+[3]data1rev!S945</f>
        <v>0</v>
      </c>
      <c r="V946" s="8" t="n">
        <f aca="false">+[3]data1rev!T945</f>
        <v>0</v>
      </c>
      <c r="W946" s="8" t="n">
        <f aca="false">+[3]data1rev!U945</f>
        <v>0</v>
      </c>
      <c r="X946" s="8" t="n">
        <f aca="false">+[3]data1rev!V945</f>
        <v>0</v>
      </c>
      <c r="Y946" s="8" t="n">
        <f aca="false">+[3]data1rev!W945</f>
        <v>0</v>
      </c>
      <c r="Z946" s="8" t="n">
        <f aca="false">+[3]data1rev!X945</f>
        <v>0</v>
      </c>
      <c r="AA946" s="8" t="n">
        <f aca="false">+[3]data1rev!Y945</f>
        <v>0</v>
      </c>
      <c r="AB946" s="9"/>
      <c r="AC946" s="9"/>
      <c r="AD946" s="9"/>
      <c r="AE946" s="9"/>
      <c r="AF946" s="9"/>
      <c r="AG946" s="9"/>
      <c r="AH946" s="9"/>
      <c r="AI946" s="9"/>
      <c r="AJ946" s="9"/>
      <c r="AK946" s="1"/>
      <c r="AL946" s="1" t="e">
        <f aca="false">SUMPRODUCT(B946:AJ946,PVCapPrice)</f>
        <v>#DIV/0!</v>
      </c>
      <c r="AM946" s="1"/>
      <c r="AN946" s="1"/>
      <c r="AO946" s="1"/>
      <c r="AP946" s="1"/>
      <c r="AQ946" s="1"/>
    </row>
    <row r="947" customFormat="false" ht="11.25" hidden="false" customHeight="false" outlineLevel="0" collapsed="false">
      <c r="A947" s="1" t="n">
        <v>945</v>
      </c>
      <c r="B947" s="16"/>
      <c r="C947" s="8" t="n">
        <f aca="false">+[3]data1rev!A946</f>
        <v>21687.04</v>
      </c>
      <c r="D947" s="8" t="n">
        <f aca="false">+[3]data1rev!B946</f>
        <v>15575.226</v>
      </c>
      <c r="E947" s="8" t="n">
        <f aca="false">+[3]data1rev!C946</f>
        <v>13222.39</v>
      </c>
      <c r="F947" s="8" t="n">
        <f aca="false">+[3]data1rev!D946</f>
        <v>13061.89</v>
      </c>
      <c r="G947" s="8" t="n">
        <f aca="false">+[3]data1rev!E946</f>
        <v>13061.89</v>
      </c>
      <c r="H947" s="8" t="n">
        <f aca="false">+[3]data1rev!F946</f>
        <v>10821.156</v>
      </c>
      <c r="I947" s="8" t="n">
        <f aca="false">+[3]data1rev!G946</f>
        <v>10791.59</v>
      </c>
      <c r="J947" s="8" t="n">
        <f aca="false">+[3]data1rev!H946</f>
        <v>10791.59</v>
      </c>
      <c r="K947" s="8" t="n">
        <f aca="false">+[3]data1rev!I946</f>
        <v>10791.59</v>
      </c>
      <c r="L947" s="8" t="n">
        <f aca="false">+[3]data1rev!J946</f>
        <v>10821.156</v>
      </c>
      <c r="M947" s="8" t="n">
        <f aca="false">+[3]data1rev!K946</f>
        <v>10791.59</v>
      </c>
      <c r="N947" s="8" t="n">
        <f aca="false">+[3]data1rev!L946</f>
        <v>10791.59</v>
      </c>
      <c r="O947" s="8" t="n">
        <f aca="false">+[3]data1rev!M946</f>
        <v>10275.62</v>
      </c>
      <c r="P947" s="8" t="n">
        <f aca="false">+[3]data1rev!N946</f>
        <v>10129.416</v>
      </c>
      <c r="Q947" s="8" t="n">
        <f aca="false">+[3]data1rev!O946</f>
        <v>10101.74</v>
      </c>
      <c r="R947" s="8" t="n">
        <f aca="false">+[3]data1rev!P946</f>
        <v>0</v>
      </c>
      <c r="S947" s="8" t="n">
        <f aca="false">+[3]data1rev!Q946</f>
        <v>0</v>
      </c>
      <c r="T947" s="8" t="n">
        <f aca="false">+[3]data1rev!R946</f>
        <v>0</v>
      </c>
      <c r="U947" s="8" t="n">
        <f aca="false">+[3]data1rev!S946</f>
        <v>0</v>
      </c>
      <c r="V947" s="8" t="n">
        <f aca="false">+[3]data1rev!T946</f>
        <v>0</v>
      </c>
      <c r="W947" s="8" t="n">
        <f aca="false">+[3]data1rev!U946</f>
        <v>0</v>
      </c>
      <c r="X947" s="8" t="n">
        <f aca="false">+[3]data1rev!V946</f>
        <v>0</v>
      </c>
      <c r="Y947" s="8" t="n">
        <f aca="false">+[3]data1rev!W946</f>
        <v>0</v>
      </c>
      <c r="Z947" s="8" t="n">
        <f aca="false">+[3]data1rev!X946</f>
        <v>0</v>
      </c>
      <c r="AA947" s="8" t="n">
        <f aca="false">+[3]data1rev!Y946</f>
        <v>0</v>
      </c>
      <c r="AB947" s="9"/>
      <c r="AC947" s="9"/>
      <c r="AD947" s="9"/>
      <c r="AE947" s="9"/>
      <c r="AF947" s="9"/>
      <c r="AG947" s="9"/>
      <c r="AH947" s="9"/>
      <c r="AI947" s="9"/>
      <c r="AJ947" s="9"/>
      <c r="AK947" s="1"/>
      <c r="AL947" s="1" t="e">
        <f aca="false">SUMPRODUCT(B947:AJ947,PVCapPrice)</f>
        <v>#DIV/0!</v>
      </c>
      <c r="AM947" s="1"/>
      <c r="AN947" s="1"/>
      <c r="AO947" s="1"/>
      <c r="AP947" s="1"/>
      <c r="AQ947" s="1"/>
    </row>
    <row r="948" customFormat="false" ht="11.25" hidden="false" customHeight="false" outlineLevel="0" collapsed="false">
      <c r="A948" s="1" t="n">
        <v>946</v>
      </c>
      <c r="B948" s="16"/>
      <c r="C948" s="8" t="n">
        <f aca="false">+[3]data1rev!A947</f>
        <v>21687.04</v>
      </c>
      <c r="D948" s="8" t="n">
        <f aca="false">+[3]data1rev!B947</f>
        <v>15575.226</v>
      </c>
      <c r="E948" s="8" t="n">
        <f aca="false">+[3]data1rev!C947</f>
        <v>13222.39</v>
      </c>
      <c r="F948" s="8" t="n">
        <f aca="false">+[3]data1rev!D947</f>
        <v>13061.89</v>
      </c>
      <c r="G948" s="8" t="n">
        <f aca="false">+[3]data1rev!E947</f>
        <v>13061.89</v>
      </c>
      <c r="H948" s="8" t="n">
        <f aca="false">+[3]data1rev!F947</f>
        <v>10821.156</v>
      </c>
      <c r="I948" s="8" t="n">
        <f aca="false">+[3]data1rev!G947</f>
        <v>10791.59</v>
      </c>
      <c r="J948" s="8" t="n">
        <f aca="false">+[3]data1rev!H947</f>
        <v>10791.59</v>
      </c>
      <c r="K948" s="8" t="n">
        <f aca="false">+[3]data1rev!I947</f>
        <v>10791.59</v>
      </c>
      <c r="L948" s="8" t="n">
        <f aca="false">+[3]data1rev!J947</f>
        <v>10821.156</v>
      </c>
      <c r="M948" s="8" t="n">
        <f aca="false">+[3]data1rev!K947</f>
        <v>10791.59</v>
      </c>
      <c r="N948" s="8" t="n">
        <f aca="false">+[3]data1rev!L947</f>
        <v>10791.59</v>
      </c>
      <c r="O948" s="8" t="n">
        <f aca="false">+[3]data1rev!M947</f>
        <v>10275.62</v>
      </c>
      <c r="P948" s="8" t="n">
        <f aca="false">+[3]data1rev!N947</f>
        <v>10129.416</v>
      </c>
      <c r="Q948" s="8" t="n">
        <f aca="false">+[3]data1rev!O947</f>
        <v>10101.74</v>
      </c>
      <c r="R948" s="8" t="n">
        <f aca="false">+[3]data1rev!P947</f>
        <v>0</v>
      </c>
      <c r="S948" s="8" t="n">
        <f aca="false">+[3]data1rev!Q947</f>
        <v>0</v>
      </c>
      <c r="T948" s="8" t="n">
        <f aca="false">+[3]data1rev!R947</f>
        <v>0</v>
      </c>
      <c r="U948" s="8" t="n">
        <f aca="false">+[3]data1rev!S947</f>
        <v>0</v>
      </c>
      <c r="V948" s="8" t="n">
        <f aca="false">+[3]data1rev!T947</f>
        <v>0</v>
      </c>
      <c r="W948" s="8" t="n">
        <f aca="false">+[3]data1rev!U947</f>
        <v>0</v>
      </c>
      <c r="X948" s="8" t="n">
        <f aca="false">+[3]data1rev!V947</f>
        <v>0</v>
      </c>
      <c r="Y948" s="8" t="n">
        <f aca="false">+[3]data1rev!W947</f>
        <v>0</v>
      </c>
      <c r="Z948" s="8" t="n">
        <f aca="false">+[3]data1rev!X947</f>
        <v>0</v>
      </c>
      <c r="AA948" s="8" t="n">
        <f aca="false">+[3]data1rev!Y947</f>
        <v>0</v>
      </c>
      <c r="AB948" s="9"/>
      <c r="AC948" s="9"/>
      <c r="AD948" s="9"/>
      <c r="AE948" s="9"/>
      <c r="AF948" s="9"/>
      <c r="AG948" s="9"/>
      <c r="AH948" s="9"/>
      <c r="AI948" s="9"/>
      <c r="AJ948" s="9"/>
      <c r="AK948" s="1"/>
      <c r="AL948" s="1" t="e">
        <f aca="false">SUMPRODUCT(B948:AJ948,PVCapPrice)</f>
        <v>#DIV/0!</v>
      </c>
      <c r="AM948" s="1"/>
      <c r="AN948" s="1"/>
      <c r="AO948" s="1"/>
      <c r="AP948" s="1"/>
      <c r="AQ948" s="1"/>
    </row>
    <row r="949" customFormat="false" ht="11.25" hidden="false" customHeight="false" outlineLevel="0" collapsed="false">
      <c r="A949" s="1" t="n">
        <v>947</v>
      </c>
      <c r="B949" s="16"/>
      <c r="C949" s="8" t="n">
        <f aca="false">+[3]data1rev!A948</f>
        <v>21687.04</v>
      </c>
      <c r="D949" s="8" t="n">
        <f aca="false">+[3]data1rev!B948</f>
        <v>15575.226</v>
      </c>
      <c r="E949" s="8" t="n">
        <f aca="false">+[3]data1rev!C948</f>
        <v>13222.39</v>
      </c>
      <c r="F949" s="8" t="n">
        <f aca="false">+[3]data1rev!D948</f>
        <v>13061.89</v>
      </c>
      <c r="G949" s="8" t="n">
        <f aca="false">+[3]data1rev!E948</f>
        <v>13061.89</v>
      </c>
      <c r="H949" s="8" t="n">
        <f aca="false">+[3]data1rev!F948</f>
        <v>10821.156</v>
      </c>
      <c r="I949" s="8" t="n">
        <f aca="false">+[3]data1rev!G948</f>
        <v>10791.59</v>
      </c>
      <c r="J949" s="8" t="n">
        <f aca="false">+[3]data1rev!H948</f>
        <v>10791.59</v>
      </c>
      <c r="K949" s="8" t="n">
        <f aca="false">+[3]data1rev!I948</f>
        <v>10791.59</v>
      </c>
      <c r="L949" s="8" t="n">
        <f aca="false">+[3]data1rev!J948</f>
        <v>10821.156</v>
      </c>
      <c r="M949" s="8" t="n">
        <f aca="false">+[3]data1rev!K948</f>
        <v>10791.59</v>
      </c>
      <c r="N949" s="8" t="n">
        <f aca="false">+[3]data1rev!L948</f>
        <v>10791.59</v>
      </c>
      <c r="O949" s="8" t="n">
        <f aca="false">+[3]data1rev!M948</f>
        <v>10275.62</v>
      </c>
      <c r="P949" s="8" t="n">
        <f aca="false">+[3]data1rev!N948</f>
        <v>10129.416</v>
      </c>
      <c r="Q949" s="8" t="n">
        <f aca="false">+[3]data1rev!O948</f>
        <v>10101.74</v>
      </c>
      <c r="R949" s="8" t="n">
        <f aca="false">+[3]data1rev!P948</f>
        <v>0</v>
      </c>
      <c r="S949" s="8" t="n">
        <f aca="false">+[3]data1rev!Q948</f>
        <v>0</v>
      </c>
      <c r="T949" s="8" t="n">
        <f aca="false">+[3]data1rev!R948</f>
        <v>0</v>
      </c>
      <c r="U949" s="8" t="n">
        <f aca="false">+[3]data1rev!S948</f>
        <v>0</v>
      </c>
      <c r="V949" s="8" t="n">
        <f aca="false">+[3]data1rev!T948</f>
        <v>0</v>
      </c>
      <c r="W949" s="8" t="n">
        <f aca="false">+[3]data1rev!U948</f>
        <v>0</v>
      </c>
      <c r="X949" s="8" t="n">
        <f aca="false">+[3]data1rev!V948</f>
        <v>0</v>
      </c>
      <c r="Y949" s="8" t="n">
        <f aca="false">+[3]data1rev!W948</f>
        <v>0</v>
      </c>
      <c r="Z949" s="8" t="n">
        <f aca="false">+[3]data1rev!X948</f>
        <v>0</v>
      </c>
      <c r="AA949" s="8" t="n">
        <f aca="false">+[3]data1rev!Y948</f>
        <v>0</v>
      </c>
      <c r="AB949" s="9"/>
      <c r="AC949" s="9"/>
      <c r="AD949" s="9"/>
      <c r="AE949" s="9"/>
      <c r="AF949" s="9"/>
      <c r="AG949" s="9"/>
      <c r="AH949" s="9"/>
      <c r="AI949" s="9"/>
      <c r="AJ949" s="9"/>
      <c r="AK949" s="1"/>
      <c r="AL949" s="1" t="e">
        <f aca="false">SUMPRODUCT(B949:AJ949,PVCapPrice)</f>
        <v>#DIV/0!</v>
      </c>
      <c r="AM949" s="1"/>
      <c r="AN949" s="1"/>
      <c r="AO949" s="1"/>
      <c r="AP949" s="1"/>
      <c r="AQ949" s="1"/>
    </row>
    <row r="950" customFormat="false" ht="11.25" hidden="false" customHeight="false" outlineLevel="0" collapsed="false">
      <c r="A950" s="1" t="n">
        <v>948</v>
      </c>
      <c r="B950" s="16"/>
      <c r="C950" s="8" t="n">
        <f aca="false">+[3]data1rev!A949</f>
        <v>21687.04</v>
      </c>
      <c r="D950" s="8" t="n">
        <f aca="false">+[3]data1rev!B949</f>
        <v>15575.226</v>
      </c>
      <c r="E950" s="8" t="n">
        <f aca="false">+[3]data1rev!C949</f>
        <v>13222.39</v>
      </c>
      <c r="F950" s="8" t="n">
        <f aca="false">+[3]data1rev!D949</f>
        <v>13061.89</v>
      </c>
      <c r="G950" s="8" t="n">
        <f aca="false">+[3]data1rev!E949</f>
        <v>13061.89</v>
      </c>
      <c r="H950" s="8" t="n">
        <f aca="false">+[3]data1rev!F949</f>
        <v>10821.156</v>
      </c>
      <c r="I950" s="8" t="n">
        <f aca="false">+[3]data1rev!G949</f>
        <v>10791.59</v>
      </c>
      <c r="J950" s="8" t="n">
        <f aca="false">+[3]data1rev!H949</f>
        <v>10791.59</v>
      </c>
      <c r="K950" s="8" t="n">
        <f aca="false">+[3]data1rev!I949</f>
        <v>10791.59</v>
      </c>
      <c r="L950" s="8" t="n">
        <f aca="false">+[3]data1rev!J949</f>
        <v>10821.156</v>
      </c>
      <c r="M950" s="8" t="n">
        <f aca="false">+[3]data1rev!K949</f>
        <v>10791.59</v>
      </c>
      <c r="N950" s="8" t="n">
        <f aca="false">+[3]data1rev!L949</f>
        <v>10791.59</v>
      </c>
      <c r="O950" s="8" t="n">
        <f aca="false">+[3]data1rev!M949</f>
        <v>10275.62</v>
      </c>
      <c r="P950" s="8" t="n">
        <f aca="false">+[3]data1rev!N949</f>
        <v>10129.416</v>
      </c>
      <c r="Q950" s="8" t="n">
        <f aca="false">+[3]data1rev!O949</f>
        <v>10101.74</v>
      </c>
      <c r="R950" s="8" t="n">
        <f aca="false">+[3]data1rev!P949</f>
        <v>0</v>
      </c>
      <c r="S950" s="8" t="n">
        <f aca="false">+[3]data1rev!Q949</f>
        <v>0</v>
      </c>
      <c r="T950" s="8" t="n">
        <f aca="false">+[3]data1rev!R949</f>
        <v>0</v>
      </c>
      <c r="U950" s="8" t="n">
        <f aca="false">+[3]data1rev!S949</f>
        <v>0</v>
      </c>
      <c r="V950" s="8" t="n">
        <f aca="false">+[3]data1rev!T949</f>
        <v>0</v>
      </c>
      <c r="W950" s="8" t="n">
        <f aca="false">+[3]data1rev!U949</f>
        <v>0</v>
      </c>
      <c r="X950" s="8" t="n">
        <f aca="false">+[3]data1rev!V949</f>
        <v>0</v>
      </c>
      <c r="Y950" s="8" t="n">
        <f aca="false">+[3]data1rev!W949</f>
        <v>0</v>
      </c>
      <c r="Z950" s="8" t="n">
        <f aca="false">+[3]data1rev!X949</f>
        <v>0</v>
      </c>
      <c r="AA950" s="8" t="n">
        <f aca="false">+[3]data1rev!Y949</f>
        <v>0</v>
      </c>
      <c r="AB950" s="9"/>
      <c r="AC950" s="9"/>
      <c r="AD950" s="9"/>
      <c r="AE950" s="9"/>
      <c r="AF950" s="9"/>
      <c r="AG950" s="9"/>
      <c r="AH950" s="9"/>
      <c r="AI950" s="9"/>
      <c r="AJ950" s="9"/>
      <c r="AK950" s="1"/>
      <c r="AL950" s="1" t="e">
        <f aca="false">SUMPRODUCT(B950:AJ950,PVCapPrice)</f>
        <v>#DIV/0!</v>
      </c>
      <c r="AM950" s="1"/>
      <c r="AN950" s="1"/>
      <c r="AO950" s="1"/>
      <c r="AP950" s="1"/>
      <c r="AQ950" s="1"/>
    </row>
    <row r="951" customFormat="false" ht="11.25" hidden="false" customHeight="false" outlineLevel="0" collapsed="false">
      <c r="A951" s="1" t="n">
        <v>949</v>
      </c>
      <c r="B951" s="16"/>
      <c r="C951" s="8" t="n">
        <f aca="false">+[3]data1rev!A950</f>
        <v>21687.04</v>
      </c>
      <c r="D951" s="8" t="n">
        <f aca="false">+[3]data1rev!B950</f>
        <v>15575.226</v>
      </c>
      <c r="E951" s="8" t="n">
        <f aca="false">+[3]data1rev!C950</f>
        <v>13222.39</v>
      </c>
      <c r="F951" s="8" t="n">
        <f aca="false">+[3]data1rev!D950</f>
        <v>13061.89</v>
      </c>
      <c r="G951" s="8" t="n">
        <f aca="false">+[3]data1rev!E950</f>
        <v>13061.89</v>
      </c>
      <c r="H951" s="8" t="n">
        <f aca="false">+[3]data1rev!F950</f>
        <v>10821.156</v>
      </c>
      <c r="I951" s="8" t="n">
        <f aca="false">+[3]data1rev!G950</f>
        <v>10791.59</v>
      </c>
      <c r="J951" s="8" t="n">
        <f aca="false">+[3]data1rev!H950</f>
        <v>10791.59</v>
      </c>
      <c r="K951" s="8" t="n">
        <f aca="false">+[3]data1rev!I950</f>
        <v>10791.59</v>
      </c>
      <c r="L951" s="8" t="n">
        <f aca="false">+[3]data1rev!J950</f>
        <v>10821.156</v>
      </c>
      <c r="M951" s="8" t="n">
        <f aca="false">+[3]data1rev!K950</f>
        <v>10791.59</v>
      </c>
      <c r="N951" s="8" t="n">
        <f aca="false">+[3]data1rev!L950</f>
        <v>10791.59</v>
      </c>
      <c r="O951" s="8" t="n">
        <f aca="false">+[3]data1rev!M950</f>
        <v>10275.62</v>
      </c>
      <c r="P951" s="8" t="n">
        <f aca="false">+[3]data1rev!N950</f>
        <v>10129.416</v>
      </c>
      <c r="Q951" s="8" t="n">
        <f aca="false">+[3]data1rev!O950</f>
        <v>10101.74</v>
      </c>
      <c r="R951" s="8" t="n">
        <f aca="false">+[3]data1rev!P950</f>
        <v>0</v>
      </c>
      <c r="S951" s="8" t="n">
        <f aca="false">+[3]data1rev!Q950</f>
        <v>0</v>
      </c>
      <c r="T951" s="8" t="n">
        <f aca="false">+[3]data1rev!R950</f>
        <v>0</v>
      </c>
      <c r="U951" s="8" t="n">
        <f aca="false">+[3]data1rev!S950</f>
        <v>0</v>
      </c>
      <c r="V951" s="8" t="n">
        <f aca="false">+[3]data1rev!T950</f>
        <v>0</v>
      </c>
      <c r="W951" s="8" t="n">
        <f aca="false">+[3]data1rev!U950</f>
        <v>0</v>
      </c>
      <c r="X951" s="8" t="n">
        <f aca="false">+[3]data1rev!V950</f>
        <v>0</v>
      </c>
      <c r="Y951" s="8" t="n">
        <f aca="false">+[3]data1rev!W950</f>
        <v>0</v>
      </c>
      <c r="Z951" s="8" t="n">
        <f aca="false">+[3]data1rev!X950</f>
        <v>0</v>
      </c>
      <c r="AA951" s="8" t="n">
        <f aca="false">+[3]data1rev!Y950</f>
        <v>0</v>
      </c>
      <c r="AB951" s="9"/>
      <c r="AC951" s="9"/>
      <c r="AD951" s="9"/>
      <c r="AE951" s="9"/>
      <c r="AF951" s="9"/>
      <c r="AG951" s="9"/>
      <c r="AH951" s="9"/>
      <c r="AI951" s="9"/>
      <c r="AJ951" s="9"/>
      <c r="AK951" s="1"/>
      <c r="AL951" s="1" t="e">
        <f aca="false">SUMPRODUCT(B951:AJ951,PVCapPrice)</f>
        <v>#DIV/0!</v>
      </c>
      <c r="AM951" s="1"/>
      <c r="AN951" s="1"/>
      <c r="AO951" s="1"/>
      <c r="AP951" s="1"/>
      <c r="AQ951" s="1"/>
    </row>
    <row r="952" customFormat="false" ht="11.25" hidden="false" customHeight="false" outlineLevel="0" collapsed="false">
      <c r="A952" s="1" t="n">
        <v>950</v>
      </c>
      <c r="B952" s="16"/>
      <c r="C952" s="8" t="n">
        <f aca="false">+[3]data1rev!A951</f>
        <v>21687.04</v>
      </c>
      <c r="D952" s="8" t="n">
        <f aca="false">+[3]data1rev!B951</f>
        <v>15575.226</v>
      </c>
      <c r="E952" s="8" t="n">
        <f aca="false">+[3]data1rev!C951</f>
        <v>13222.39</v>
      </c>
      <c r="F952" s="8" t="n">
        <f aca="false">+[3]data1rev!D951</f>
        <v>13061.89</v>
      </c>
      <c r="G952" s="8" t="n">
        <f aca="false">+[3]data1rev!E951</f>
        <v>13061.89</v>
      </c>
      <c r="H952" s="8" t="n">
        <f aca="false">+[3]data1rev!F951</f>
        <v>10821.156</v>
      </c>
      <c r="I952" s="8" t="n">
        <f aca="false">+[3]data1rev!G951</f>
        <v>10791.59</v>
      </c>
      <c r="J952" s="8" t="n">
        <f aca="false">+[3]data1rev!H951</f>
        <v>10791.59</v>
      </c>
      <c r="K952" s="8" t="n">
        <f aca="false">+[3]data1rev!I951</f>
        <v>10791.59</v>
      </c>
      <c r="L952" s="8" t="n">
        <f aca="false">+[3]data1rev!J951</f>
        <v>10821.156</v>
      </c>
      <c r="M952" s="8" t="n">
        <f aca="false">+[3]data1rev!K951</f>
        <v>10791.59</v>
      </c>
      <c r="N952" s="8" t="n">
        <f aca="false">+[3]data1rev!L951</f>
        <v>10791.59</v>
      </c>
      <c r="O952" s="8" t="n">
        <f aca="false">+[3]data1rev!M951</f>
        <v>10275.62</v>
      </c>
      <c r="P952" s="8" t="n">
        <f aca="false">+[3]data1rev!N951</f>
        <v>10129.416</v>
      </c>
      <c r="Q952" s="8" t="n">
        <f aca="false">+[3]data1rev!O951</f>
        <v>10101.74</v>
      </c>
      <c r="R952" s="8" t="n">
        <f aca="false">+[3]data1rev!P951</f>
        <v>0</v>
      </c>
      <c r="S952" s="8" t="n">
        <f aca="false">+[3]data1rev!Q951</f>
        <v>0</v>
      </c>
      <c r="T952" s="8" t="n">
        <f aca="false">+[3]data1rev!R951</f>
        <v>0</v>
      </c>
      <c r="U952" s="8" t="n">
        <f aca="false">+[3]data1rev!S951</f>
        <v>0</v>
      </c>
      <c r="V952" s="8" t="n">
        <f aca="false">+[3]data1rev!T951</f>
        <v>0</v>
      </c>
      <c r="W952" s="8" t="n">
        <f aca="false">+[3]data1rev!U951</f>
        <v>0</v>
      </c>
      <c r="X952" s="8" t="n">
        <f aca="false">+[3]data1rev!V951</f>
        <v>0</v>
      </c>
      <c r="Y952" s="8" t="n">
        <f aca="false">+[3]data1rev!W951</f>
        <v>0</v>
      </c>
      <c r="Z952" s="8" t="n">
        <f aca="false">+[3]data1rev!X951</f>
        <v>0</v>
      </c>
      <c r="AA952" s="8" t="n">
        <f aca="false">+[3]data1rev!Y951</f>
        <v>0</v>
      </c>
      <c r="AB952" s="9"/>
      <c r="AC952" s="9"/>
      <c r="AD952" s="9"/>
      <c r="AE952" s="9"/>
      <c r="AF952" s="9"/>
      <c r="AG952" s="9"/>
      <c r="AH952" s="9"/>
      <c r="AI952" s="9"/>
      <c r="AJ952" s="9"/>
      <c r="AK952" s="1"/>
      <c r="AL952" s="1" t="e">
        <f aca="false">SUMPRODUCT(B952:AJ952,PVCapPrice)</f>
        <v>#DIV/0!</v>
      </c>
      <c r="AM952" s="1"/>
      <c r="AN952" s="1"/>
      <c r="AO952" s="1"/>
      <c r="AP952" s="1"/>
      <c r="AQ952" s="1"/>
    </row>
    <row r="953" customFormat="false" ht="11.25" hidden="false" customHeight="false" outlineLevel="0" collapsed="false">
      <c r="A953" s="1" t="n">
        <v>951</v>
      </c>
      <c r="B953" s="16"/>
      <c r="C953" s="8" t="n">
        <f aca="false">+[3]data1rev!A952</f>
        <v>21687.04</v>
      </c>
      <c r="D953" s="8" t="n">
        <f aca="false">+[3]data1rev!B952</f>
        <v>15575.226</v>
      </c>
      <c r="E953" s="8" t="n">
        <f aca="false">+[3]data1rev!C952</f>
        <v>13222.39</v>
      </c>
      <c r="F953" s="8" t="n">
        <f aca="false">+[3]data1rev!D952</f>
        <v>13061.89</v>
      </c>
      <c r="G953" s="8" t="n">
        <f aca="false">+[3]data1rev!E952</f>
        <v>13061.89</v>
      </c>
      <c r="H953" s="8" t="n">
        <f aca="false">+[3]data1rev!F952</f>
        <v>10821.156</v>
      </c>
      <c r="I953" s="8" t="n">
        <f aca="false">+[3]data1rev!G952</f>
        <v>10791.59</v>
      </c>
      <c r="J953" s="8" t="n">
        <f aca="false">+[3]data1rev!H952</f>
        <v>10791.59</v>
      </c>
      <c r="K953" s="8" t="n">
        <f aca="false">+[3]data1rev!I952</f>
        <v>10791.59</v>
      </c>
      <c r="L953" s="8" t="n">
        <f aca="false">+[3]data1rev!J952</f>
        <v>10821.156</v>
      </c>
      <c r="M953" s="8" t="n">
        <f aca="false">+[3]data1rev!K952</f>
        <v>10791.59</v>
      </c>
      <c r="N953" s="8" t="n">
        <f aca="false">+[3]data1rev!L952</f>
        <v>10791.59</v>
      </c>
      <c r="O953" s="8" t="n">
        <f aca="false">+[3]data1rev!M952</f>
        <v>10275.62</v>
      </c>
      <c r="P953" s="8" t="n">
        <f aca="false">+[3]data1rev!N952</f>
        <v>10129.416</v>
      </c>
      <c r="Q953" s="8" t="n">
        <f aca="false">+[3]data1rev!O952</f>
        <v>10101.74</v>
      </c>
      <c r="R953" s="8" t="n">
        <f aca="false">+[3]data1rev!P952</f>
        <v>0</v>
      </c>
      <c r="S953" s="8" t="n">
        <f aca="false">+[3]data1rev!Q952</f>
        <v>0</v>
      </c>
      <c r="T953" s="8" t="n">
        <f aca="false">+[3]data1rev!R952</f>
        <v>0</v>
      </c>
      <c r="U953" s="8" t="n">
        <f aca="false">+[3]data1rev!S952</f>
        <v>0</v>
      </c>
      <c r="V953" s="8" t="n">
        <f aca="false">+[3]data1rev!T952</f>
        <v>0</v>
      </c>
      <c r="W953" s="8" t="n">
        <f aca="false">+[3]data1rev!U952</f>
        <v>0</v>
      </c>
      <c r="X953" s="8" t="n">
        <f aca="false">+[3]data1rev!V952</f>
        <v>0</v>
      </c>
      <c r="Y953" s="8" t="n">
        <f aca="false">+[3]data1rev!W952</f>
        <v>0</v>
      </c>
      <c r="Z953" s="8" t="n">
        <f aca="false">+[3]data1rev!X952</f>
        <v>0</v>
      </c>
      <c r="AA953" s="8" t="n">
        <f aca="false">+[3]data1rev!Y952</f>
        <v>0</v>
      </c>
      <c r="AB953" s="9"/>
      <c r="AC953" s="9"/>
      <c r="AD953" s="9"/>
      <c r="AE953" s="9"/>
      <c r="AF953" s="9"/>
      <c r="AG953" s="9"/>
      <c r="AH953" s="9"/>
      <c r="AI953" s="9"/>
      <c r="AJ953" s="9"/>
      <c r="AK953" s="1"/>
      <c r="AL953" s="1" t="e">
        <f aca="false">SUMPRODUCT(B953:AJ953,PVCapPrice)</f>
        <v>#DIV/0!</v>
      </c>
      <c r="AM953" s="1"/>
      <c r="AN953" s="1"/>
      <c r="AO953" s="1"/>
      <c r="AP953" s="1"/>
      <c r="AQ953" s="1"/>
    </row>
    <row r="954" customFormat="false" ht="11.25" hidden="false" customHeight="false" outlineLevel="0" collapsed="false">
      <c r="A954" s="1" t="n">
        <v>952</v>
      </c>
      <c r="B954" s="16"/>
      <c r="C954" s="8" t="n">
        <f aca="false">+[3]data1rev!A953</f>
        <v>21687.04</v>
      </c>
      <c r="D954" s="8" t="n">
        <f aca="false">+[3]data1rev!B953</f>
        <v>15575.226</v>
      </c>
      <c r="E954" s="8" t="n">
        <f aca="false">+[3]data1rev!C953</f>
        <v>13222.39</v>
      </c>
      <c r="F954" s="8" t="n">
        <f aca="false">+[3]data1rev!D953</f>
        <v>13061.89</v>
      </c>
      <c r="G954" s="8" t="n">
        <f aca="false">+[3]data1rev!E953</f>
        <v>13061.89</v>
      </c>
      <c r="H954" s="8" t="n">
        <f aca="false">+[3]data1rev!F953</f>
        <v>10821.156</v>
      </c>
      <c r="I954" s="8" t="n">
        <f aca="false">+[3]data1rev!G953</f>
        <v>10791.59</v>
      </c>
      <c r="J954" s="8" t="n">
        <f aca="false">+[3]data1rev!H953</f>
        <v>10791.59</v>
      </c>
      <c r="K954" s="8" t="n">
        <f aca="false">+[3]data1rev!I953</f>
        <v>10791.59</v>
      </c>
      <c r="L954" s="8" t="n">
        <f aca="false">+[3]data1rev!J953</f>
        <v>10821.156</v>
      </c>
      <c r="M954" s="8" t="n">
        <f aca="false">+[3]data1rev!K953</f>
        <v>10791.59</v>
      </c>
      <c r="N954" s="8" t="n">
        <f aca="false">+[3]data1rev!L953</f>
        <v>10791.59</v>
      </c>
      <c r="O954" s="8" t="n">
        <f aca="false">+[3]data1rev!M953</f>
        <v>10275.62</v>
      </c>
      <c r="P954" s="8" t="n">
        <f aca="false">+[3]data1rev!N953</f>
        <v>10129.416</v>
      </c>
      <c r="Q954" s="8" t="n">
        <f aca="false">+[3]data1rev!O953</f>
        <v>10101.74</v>
      </c>
      <c r="R954" s="8" t="n">
        <f aca="false">+[3]data1rev!P953</f>
        <v>0</v>
      </c>
      <c r="S954" s="8" t="n">
        <f aca="false">+[3]data1rev!Q953</f>
        <v>0</v>
      </c>
      <c r="T954" s="8" t="n">
        <f aca="false">+[3]data1rev!R953</f>
        <v>0</v>
      </c>
      <c r="U954" s="8" t="n">
        <f aca="false">+[3]data1rev!S953</f>
        <v>0</v>
      </c>
      <c r="V954" s="8" t="n">
        <f aca="false">+[3]data1rev!T953</f>
        <v>0</v>
      </c>
      <c r="W954" s="8" t="n">
        <f aca="false">+[3]data1rev!U953</f>
        <v>0</v>
      </c>
      <c r="X954" s="8" t="n">
        <f aca="false">+[3]data1rev!V953</f>
        <v>0</v>
      </c>
      <c r="Y954" s="8" t="n">
        <f aca="false">+[3]data1rev!W953</f>
        <v>0</v>
      </c>
      <c r="Z954" s="8" t="n">
        <f aca="false">+[3]data1rev!X953</f>
        <v>0</v>
      </c>
      <c r="AA954" s="8" t="n">
        <f aca="false">+[3]data1rev!Y953</f>
        <v>0</v>
      </c>
      <c r="AB954" s="9"/>
      <c r="AC954" s="9"/>
      <c r="AD954" s="9"/>
      <c r="AE954" s="9"/>
      <c r="AF954" s="9"/>
      <c r="AG954" s="9"/>
      <c r="AH954" s="9"/>
      <c r="AI954" s="9"/>
      <c r="AJ954" s="9"/>
      <c r="AK954" s="1"/>
      <c r="AL954" s="1" t="e">
        <f aca="false">SUMPRODUCT(B954:AJ954,PVCapPrice)</f>
        <v>#DIV/0!</v>
      </c>
      <c r="AM954" s="1"/>
      <c r="AN954" s="1"/>
      <c r="AO954" s="1"/>
      <c r="AP954" s="1"/>
      <c r="AQ954" s="1"/>
    </row>
    <row r="955" customFormat="false" ht="11.25" hidden="false" customHeight="false" outlineLevel="0" collapsed="false">
      <c r="A955" s="1" t="n">
        <v>953</v>
      </c>
      <c r="B955" s="16"/>
      <c r="C955" s="8" t="n">
        <f aca="false">+[3]data1rev!A954</f>
        <v>21687.04</v>
      </c>
      <c r="D955" s="8" t="n">
        <f aca="false">+[3]data1rev!B954</f>
        <v>15575.226</v>
      </c>
      <c r="E955" s="8" t="n">
        <f aca="false">+[3]data1rev!C954</f>
        <v>13222.39</v>
      </c>
      <c r="F955" s="8" t="n">
        <f aca="false">+[3]data1rev!D954</f>
        <v>13061.89</v>
      </c>
      <c r="G955" s="8" t="n">
        <f aca="false">+[3]data1rev!E954</f>
        <v>13061.89</v>
      </c>
      <c r="H955" s="8" t="n">
        <f aca="false">+[3]data1rev!F954</f>
        <v>10821.156</v>
      </c>
      <c r="I955" s="8" t="n">
        <f aca="false">+[3]data1rev!G954</f>
        <v>10791.59</v>
      </c>
      <c r="J955" s="8" t="n">
        <f aca="false">+[3]data1rev!H954</f>
        <v>10791.59</v>
      </c>
      <c r="K955" s="8" t="n">
        <f aca="false">+[3]data1rev!I954</f>
        <v>10791.59</v>
      </c>
      <c r="L955" s="8" t="n">
        <f aca="false">+[3]data1rev!J954</f>
        <v>10821.156</v>
      </c>
      <c r="M955" s="8" t="n">
        <f aca="false">+[3]data1rev!K954</f>
        <v>10791.59</v>
      </c>
      <c r="N955" s="8" t="n">
        <f aca="false">+[3]data1rev!L954</f>
        <v>10791.59</v>
      </c>
      <c r="O955" s="8" t="n">
        <f aca="false">+[3]data1rev!M954</f>
        <v>10275.62</v>
      </c>
      <c r="P955" s="8" t="n">
        <f aca="false">+[3]data1rev!N954</f>
        <v>10129.416</v>
      </c>
      <c r="Q955" s="8" t="n">
        <f aca="false">+[3]data1rev!O954</f>
        <v>10101.74</v>
      </c>
      <c r="R955" s="8" t="n">
        <f aca="false">+[3]data1rev!P954</f>
        <v>0</v>
      </c>
      <c r="S955" s="8" t="n">
        <f aca="false">+[3]data1rev!Q954</f>
        <v>0</v>
      </c>
      <c r="T955" s="8" t="n">
        <f aca="false">+[3]data1rev!R954</f>
        <v>0</v>
      </c>
      <c r="U955" s="8" t="n">
        <f aca="false">+[3]data1rev!S954</f>
        <v>0</v>
      </c>
      <c r="V955" s="8" t="n">
        <f aca="false">+[3]data1rev!T954</f>
        <v>0</v>
      </c>
      <c r="W955" s="8" t="n">
        <f aca="false">+[3]data1rev!U954</f>
        <v>0</v>
      </c>
      <c r="X955" s="8" t="n">
        <f aca="false">+[3]data1rev!V954</f>
        <v>0</v>
      </c>
      <c r="Y955" s="8" t="n">
        <f aca="false">+[3]data1rev!W954</f>
        <v>0</v>
      </c>
      <c r="Z955" s="8" t="n">
        <f aca="false">+[3]data1rev!X954</f>
        <v>0</v>
      </c>
      <c r="AA955" s="8" t="n">
        <f aca="false">+[3]data1rev!Y954</f>
        <v>0</v>
      </c>
      <c r="AB955" s="9"/>
      <c r="AC955" s="9"/>
      <c r="AD955" s="9"/>
      <c r="AE955" s="9"/>
      <c r="AF955" s="9"/>
      <c r="AG955" s="9"/>
      <c r="AH955" s="9"/>
      <c r="AI955" s="9"/>
      <c r="AJ955" s="9"/>
      <c r="AK955" s="1"/>
      <c r="AL955" s="1" t="e">
        <f aca="false">SUMPRODUCT(B955:AJ955,PVCapPrice)</f>
        <v>#DIV/0!</v>
      </c>
      <c r="AM955" s="1"/>
      <c r="AN955" s="1"/>
      <c r="AO955" s="1"/>
      <c r="AP955" s="1"/>
      <c r="AQ955" s="1"/>
    </row>
    <row r="956" customFormat="false" ht="11.25" hidden="false" customHeight="false" outlineLevel="0" collapsed="false">
      <c r="A956" s="1" t="n">
        <v>954</v>
      </c>
      <c r="B956" s="16"/>
      <c r="C956" s="8" t="n">
        <f aca="false">+[3]data1rev!A955</f>
        <v>21687.04</v>
      </c>
      <c r="D956" s="8" t="n">
        <f aca="false">+[3]data1rev!B955</f>
        <v>15575.226</v>
      </c>
      <c r="E956" s="8" t="n">
        <f aca="false">+[3]data1rev!C955</f>
        <v>13222.39</v>
      </c>
      <c r="F956" s="8" t="n">
        <f aca="false">+[3]data1rev!D955</f>
        <v>13061.89</v>
      </c>
      <c r="G956" s="8" t="n">
        <f aca="false">+[3]data1rev!E955</f>
        <v>13061.89</v>
      </c>
      <c r="H956" s="8" t="n">
        <f aca="false">+[3]data1rev!F955</f>
        <v>10821.156</v>
      </c>
      <c r="I956" s="8" t="n">
        <f aca="false">+[3]data1rev!G955</f>
        <v>10791.59</v>
      </c>
      <c r="J956" s="8" t="n">
        <f aca="false">+[3]data1rev!H955</f>
        <v>10791.59</v>
      </c>
      <c r="K956" s="8" t="n">
        <f aca="false">+[3]data1rev!I955</f>
        <v>10791.59</v>
      </c>
      <c r="L956" s="8" t="n">
        <f aca="false">+[3]data1rev!J955</f>
        <v>10821.156</v>
      </c>
      <c r="M956" s="8" t="n">
        <f aca="false">+[3]data1rev!K955</f>
        <v>10791.59</v>
      </c>
      <c r="N956" s="8" t="n">
        <f aca="false">+[3]data1rev!L955</f>
        <v>10791.59</v>
      </c>
      <c r="O956" s="8" t="n">
        <f aca="false">+[3]data1rev!M955</f>
        <v>10275.62</v>
      </c>
      <c r="P956" s="8" t="n">
        <f aca="false">+[3]data1rev!N955</f>
        <v>10129.416</v>
      </c>
      <c r="Q956" s="8" t="n">
        <f aca="false">+[3]data1rev!O955</f>
        <v>10101.74</v>
      </c>
      <c r="R956" s="8" t="n">
        <f aca="false">+[3]data1rev!P955</f>
        <v>0</v>
      </c>
      <c r="S956" s="8" t="n">
        <f aca="false">+[3]data1rev!Q955</f>
        <v>0</v>
      </c>
      <c r="T956" s="8" t="n">
        <f aca="false">+[3]data1rev!R955</f>
        <v>0</v>
      </c>
      <c r="U956" s="8" t="n">
        <f aca="false">+[3]data1rev!S955</f>
        <v>0</v>
      </c>
      <c r="V956" s="8" t="n">
        <f aca="false">+[3]data1rev!T955</f>
        <v>0</v>
      </c>
      <c r="W956" s="8" t="n">
        <f aca="false">+[3]data1rev!U955</f>
        <v>0</v>
      </c>
      <c r="X956" s="8" t="n">
        <f aca="false">+[3]data1rev!V955</f>
        <v>0</v>
      </c>
      <c r="Y956" s="8" t="n">
        <f aca="false">+[3]data1rev!W955</f>
        <v>0</v>
      </c>
      <c r="Z956" s="8" t="n">
        <f aca="false">+[3]data1rev!X955</f>
        <v>0</v>
      </c>
      <c r="AA956" s="8" t="n">
        <f aca="false">+[3]data1rev!Y955</f>
        <v>0</v>
      </c>
      <c r="AB956" s="9"/>
      <c r="AC956" s="9"/>
      <c r="AD956" s="9"/>
      <c r="AE956" s="9"/>
      <c r="AF956" s="9"/>
      <c r="AG956" s="9"/>
      <c r="AH956" s="9"/>
      <c r="AI956" s="9"/>
      <c r="AJ956" s="9"/>
      <c r="AK956" s="1"/>
      <c r="AL956" s="1" t="e">
        <f aca="false">SUMPRODUCT(B956:AJ956,PVCapPrice)</f>
        <v>#DIV/0!</v>
      </c>
      <c r="AM956" s="1"/>
      <c r="AN956" s="1"/>
      <c r="AO956" s="1"/>
      <c r="AP956" s="1"/>
      <c r="AQ956" s="1"/>
    </row>
    <row r="957" customFormat="false" ht="11.25" hidden="false" customHeight="false" outlineLevel="0" collapsed="false">
      <c r="A957" s="1" t="n">
        <v>955</v>
      </c>
      <c r="B957" s="16"/>
      <c r="C957" s="8" t="n">
        <f aca="false">+[3]data1rev!A956</f>
        <v>21687.04</v>
      </c>
      <c r="D957" s="8" t="n">
        <f aca="false">+[3]data1rev!B956</f>
        <v>15575.226</v>
      </c>
      <c r="E957" s="8" t="n">
        <f aca="false">+[3]data1rev!C956</f>
        <v>13222.39</v>
      </c>
      <c r="F957" s="8" t="n">
        <f aca="false">+[3]data1rev!D956</f>
        <v>13061.89</v>
      </c>
      <c r="G957" s="8" t="n">
        <f aca="false">+[3]data1rev!E956</f>
        <v>13061.89</v>
      </c>
      <c r="H957" s="8" t="n">
        <f aca="false">+[3]data1rev!F956</f>
        <v>10821.156</v>
      </c>
      <c r="I957" s="8" t="n">
        <f aca="false">+[3]data1rev!G956</f>
        <v>10791.59</v>
      </c>
      <c r="J957" s="8" t="n">
        <f aca="false">+[3]data1rev!H956</f>
        <v>10791.59</v>
      </c>
      <c r="K957" s="8" t="n">
        <f aca="false">+[3]data1rev!I956</f>
        <v>10791.59</v>
      </c>
      <c r="L957" s="8" t="n">
        <f aca="false">+[3]data1rev!J956</f>
        <v>10821.156</v>
      </c>
      <c r="M957" s="8" t="n">
        <f aca="false">+[3]data1rev!K956</f>
        <v>10791.59</v>
      </c>
      <c r="N957" s="8" t="n">
        <f aca="false">+[3]data1rev!L956</f>
        <v>10791.59</v>
      </c>
      <c r="O957" s="8" t="n">
        <f aca="false">+[3]data1rev!M956</f>
        <v>10275.62</v>
      </c>
      <c r="P957" s="8" t="n">
        <f aca="false">+[3]data1rev!N956</f>
        <v>10129.416</v>
      </c>
      <c r="Q957" s="8" t="n">
        <f aca="false">+[3]data1rev!O956</f>
        <v>10101.74</v>
      </c>
      <c r="R957" s="8" t="n">
        <f aca="false">+[3]data1rev!P956</f>
        <v>0</v>
      </c>
      <c r="S957" s="8" t="n">
        <f aca="false">+[3]data1rev!Q956</f>
        <v>0</v>
      </c>
      <c r="T957" s="8" t="n">
        <f aca="false">+[3]data1rev!R956</f>
        <v>0</v>
      </c>
      <c r="U957" s="8" t="n">
        <f aca="false">+[3]data1rev!S956</f>
        <v>0</v>
      </c>
      <c r="V957" s="8" t="n">
        <f aca="false">+[3]data1rev!T956</f>
        <v>0</v>
      </c>
      <c r="W957" s="8" t="n">
        <f aca="false">+[3]data1rev!U956</f>
        <v>0</v>
      </c>
      <c r="X957" s="8" t="n">
        <f aca="false">+[3]data1rev!V956</f>
        <v>0</v>
      </c>
      <c r="Y957" s="8" t="n">
        <f aca="false">+[3]data1rev!W956</f>
        <v>0</v>
      </c>
      <c r="Z957" s="8" t="n">
        <f aca="false">+[3]data1rev!X956</f>
        <v>0</v>
      </c>
      <c r="AA957" s="8" t="n">
        <f aca="false">+[3]data1rev!Y956</f>
        <v>0</v>
      </c>
      <c r="AB957" s="9"/>
      <c r="AC957" s="9"/>
      <c r="AD957" s="9"/>
      <c r="AE957" s="9"/>
      <c r="AF957" s="9"/>
      <c r="AG957" s="9"/>
      <c r="AH957" s="9"/>
      <c r="AI957" s="9"/>
      <c r="AJ957" s="9"/>
      <c r="AK957" s="1"/>
      <c r="AL957" s="1" t="e">
        <f aca="false">SUMPRODUCT(B957:AJ957,PVCapPrice)</f>
        <v>#DIV/0!</v>
      </c>
      <c r="AM957" s="1"/>
      <c r="AN957" s="1"/>
      <c r="AO957" s="1"/>
      <c r="AP957" s="1"/>
      <c r="AQ957" s="1"/>
    </row>
    <row r="958" customFormat="false" ht="11.25" hidden="false" customHeight="false" outlineLevel="0" collapsed="false">
      <c r="A958" s="1" t="n">
        <v>956</v>
      </c>
      <c r="B958" s="16"/>
      <c r="C958" s="8" t="n">
        <f aca="false">+[3]data1rev!A957</f>
        <v>21687.04</v>
      </c>
      <c r="D958" s="8" t="n">
        <f aca="false">+[3]data1rev!B957</f>
        <v>15575.226</v>
      </c>
      <c r="E958" s="8" t="n">
        <f aca="false">+[3]data1rev!C957</f>
        <v>13222.39</v>
      </c>
      <c r="F958" s="8" t="n">
        <f aca="false">+[3]data1rev!D957</f>
        <v>13061.89</v>
      </c>
      <c r="G958" s="8" t="n">
        <f aca="false">+[3]data1rev!E957</f>
        <v>13061.89</v>
      </c>
      <c r="H958" s="8" t="n">
        <f aca="false">+[3]data1rev!F957</f>
        <v>10821.156</v>
      </c>
      <c r="I958" s="8" t="n">
        <f aca="false">+[3]data1rev!G957</f>
        <v>10791.59</v>
      </c>
      <c r="J958" s="8" t="n">
        <f aca="false">+[3]data1rev!H957</f>
        <v>10791.59</v>
      </c>
      <c r="K958" s="8" t="n">
        <f aca="false">+[3]data1rev!I957</f>
        <v>10791.59</v>
      </c>
      <c r="L958" s="8" t="n">
        <f aca="false">+[3]data1rev!J957</f>
        <v>10821.156</v>
      </c>
      <c r="M958" s="8" t="n">
        <f aca="false">+[3]data1rev!K957</f>
        <v>10791.59</v>
      </c>
      <c r="N958" s="8" t="n">
        <f aca="false">+[3]data1rev!L957</f>
        <v>10791.59</v>
      </c>
      <c r="O958" s="8" t="n">
        <f aca="false">+[3]data1rev!M957</f>
        <v>10275.62</v>
      </c>
      <c r="P958" s="8" t="n">
        <f aca="false">+[3]data1rev!N957</f>
        <v>10129.416</v>
      </c>
      <c r="Q958" s="8" t="n">
        <f aca="false">+[3]data1rev!O957</f>
        <v>10101.74</v>
      </c>
      <c r="R958" s="8" t="n">
        <f aca="false">+[3]data1rev!P957</f>
        <v>0</v>
      </c>
      <c r="S958" s="8" t="n">
        <f aca="false">+[3]data1rev!Q957</f>
        <v>0</v>
      </c>
      <c r="T958" s="8" t="n">
        <f aca="false">+[3]data1rev!R957</f>
        <v>0</v>
      </c>
      <c r="U958" s="8" t="n">
        <f aca="false">+[3]data1rev!S957</f>
        <v>0</v>
      </c>
      <c r="V958" s="8" t="n">
        <f aca="false">+[3]data1rev!T957</f>
        <v>0</v>
      </c>
      <c r="W958" s="8" t="n">
        <f aca="false">+[3]data1rev!U957</f>
        <v>0</v>
      </c>
      <c r="X958" s="8" t="n">
        <f aca="false">+[3]data1rev!V957</f>
        <v>0</v>
      </c>
      <c r="Y958" s="8" t="n">
        <f aca="false">+[3]data1rev!W957</f>
        <v>0</v>
      </c>
      <c r="Z958" s="8" t="n">
        <f aca="false">+[3]data1rev!X957</f>
        <v>0</v>
      </c>
      <c r="AA958" s="8" t="n">
        <f aca="false">+[3]data1rev!Y957</f>
        <v>0</v>
      </c>
      <c r="AB958" s="9"/>
      <c r="AC958" s="9"/>
      <c r="AD958" s="9"/>
      <c r="AE958" s="9"/>
      <c r="AF958" s="9"/>
      <c r="AG958" s="9"/>
      <c r="AH958" s="9"/>
      <c r="AI958" s="9"/>
      <c r="AJ958" s="9"/>
      <c r="AK958" s="1"/>
      <c r="AL958" s="1" t="e">
        <f aca="false">SUMPRODUCT(B958:AJ958,PVCapPrice)</f>
        <v>#DIV/0!</v>
      </c>
      <c r="AM958" s="1"/>
      <c r="AN958" s="1"/>
      <c r="AO958" s="1"/>
      <c r="AP958" s="1"/>
      <c r="AQ958" s="1"/>
    </row>
    <row r="959" customFormat="false" ht="11.25" hidden="false" customHeight="false" outlineLevel="0" collapsed="false">
      <c r="A959" s="1" t="n">
        <v>957</v>
      </c>
      <c r="B959" s="16"/>
      <c r="C959" s="8" t="n">
        <f aca="false">+[3]data1rev!A958</f>
        <v>21687.04</v>
      </c>
      <c r="D959" s="8" t="n">
        <f aca="false">+[3]data1rev!B958</f>
        <v>15575.226</v>
      </c>
      <c r="E959" s="8" t="n">
        <f aca="false">+[3]data1rev!C958</f>
        <v>13222.39</v>
      </c>
      <c r="F959" s="8" t="n">
        <f aca="false">+[3]data1rev!D958</f>
        <v>13061.89</v>
      </c>
      <c r="G959" s="8" t="n">
        <f aca="false">+[3]data1rev!E958</f>
        <v>13061.89</v>
      </c>
      <c r="H959" s="8" t="n">
        <f aca="false">+[3]data1rev!F958</f>
        <v>10821.156</v>
      </c>
      <c r="I959" s="8" t="n">
        <f aca="false">+[3]data1rev!G958</f>
        <v>10791.59</v>
      </c>
      <c r="J959" s="8" t="n">
        <f aca="false">+[3]data1rev!H958</f>
        <v>10791.59</v>
      </c>
      <c r="K959" s="8" t="n">
        <f aca="false">+[3]data1rev!I958</f>
        <v>10791.59</v>
      </c>
      <c r="L959" s="8" t="n">
        <f aca="false">+[3]data1rev!J958</f>
        <v>10821.156</v>
      </c>
      <c r="M959" s="8" t="n">
        <f aca="false">+[3]data1rev!K958</f>
        <v>10791.59</v>
      </c>
      <c r="N959" s="8" t="n">
        <f aca="false">+[3]data1rev!L958</f>
        <v>10791.59</v>
      </c>
      <c r="O959" s="8" t="n">
        <f aca="false">+[3]data1rev!M958</f>
        <v>10275.62</v>
      </c>
      <c r="P959" s="8" t="n">
        <f aca="false">+[3]data1rev!N958</f>
        <v>10129.416</v>
      </c>
      <c r="Q959" s="8" t="n">
        <f aca="false">+[3]data1rev!O958</f>
        <v>10101.74</v>
      </c>
      <c r="R959" s="8" t="n">
        <f aca="false">+[3]data1rev!P958</f>
        <v>0</v>
      </c>
      <c r="S959" s="8" t="n">
        <f aca="false">+[3]data1rev!Q958</f>
        <v>0</v>
      </c>
      <c r="T959" s="8" t="n">
        <f aca="false">+[3]data1rev!R958</f>
        <v>0</v>
      </c>
      <c r="U959" s="8" t="n">
        <f aca="false">+[3]data1rev!S958</f>
        <v>0</v>
      </c>
      <c r="V959" s="8" t="n">
        <f aca="false">+[3]data1rev!T958</f>
        <v>0</v>
      </c>
      <c r="W959" s="8" t="n">
        <f aca="false">+[3]data1rev!U958</f>
        <v>0</v>
      </c>
      <c r="X959" s="8" t="n">
        <f aca="false">+[3]data1rev!V958</f>
        <v>0</v>
      </c>
      <c r="Y959" s="8" t="n">
        <f aca="false">+[3]data1rev!W958</f>
        <v>0</v>
      </c>
      <c r="Z959" s="8" t="n">
        <f aca="false">+[3]data1rev!X958</f>
        <v>0</v>
      </c>
      <c r="AA959" s="8" t="n">
        <f aca="false">+[3]data1rev!Y958</f>
        <v>0</v>
      </c>
      <c r="AB959" s="9"/>
      <c r="AC959" s="9"/>
      <c r="AD959" s="9"/>
      <c r="AE959" s="9"/>
      <c r="AF959" s="9"/>
      <c r="AG959" s="9"/>
      <c r="AH959" s="9"/>
      <c r="AI959" s="9"/>
      <c r="AJ959" s="9"/>
      <c r="AK959" s="1"/>
      <c r="AL959" s="1" t="e">
        <f aca="false">SUMPRODUCT(B959:AJ959,PVCapPrice)</f>
        <v>#DIV/0!</v>
      </c>
      <c r="AM959" s="1"/>
      <c r="AN959" s="1"/>
      <c r="AO959" s="1"/>
      <c r="AP959" s="1"/>
      <c r="AQ959" s="1"/>
    </row>
    <row r="960" customFormat="false" ht="11.25" hidden="false" customHeight="false" outlineLevel="0" collapsed="false">
      <c r="A960" s="1" t="n">
        <v>958</v>
      </c>
      <c r="B960" s="16"/>
      <c r="C960" s="8" t="n">
        <f aca="false">+[3]data1rev!A959</f>
        <v>21687.04</v>
      </c>
      <c r="D960" s="8" t="n">
        <f aca="false">+[3]data1rev!B959</f>
        <v>15575.226</v>
      </c>
      <c r="E960" s="8" t="n">
        <f aca="false">+[3]data1rev!C959</f>
        <v>13222.39</v>
      </c>
      <c r="F960" s="8" t="n">
        <f aca="false">+[3]data1rev!D959</f>
        <v>13061.89</v>
      </c>
      <c r="G960" s="8" t="n">
        <f aca="false">+[3]data1rev!E959</f>
        <v>13061.89</v>
      </c>
      <c r="H960" s="8" t="n">
        <f aca="false">+[3]data1rev!F959</f>
        <v>10821.156</v>
      </c>
      <c r="I960" s="8" t="n">
        <f aca="false">+[3]data1rev!G959</f>
        <v>10791.59</v>
      </c>
      <c r="J960" s="8" t="n">
        <f aca="false">+[3]data1rev!H959</f>
        <v>10791.59</v>
      </c>
      <c r="K960" s="8" t="n">
        <f aca="false">+[3]data1rev!I959</f>
        <v>10791.59</v>
      </c>
      <c r="L960" s="8" t="n">
        <f aca="false">+[3]data1rev!J959</f>
        <v>10821.156</v>
      </c>
      <c r="M960" s="8" t="n">
        <f aca="false">+[3]data1rev!K959</f>
        <v>10791.59</v>
      </c>
      <c r="N960" s="8" t="n">
        <f aca="false">+[3]data1rev!L959</f>
        <v>10791.59</v>
      </c>
      <c r="O960" s="8" t="n">
        <f aca="false">+[3]data1rev!M959</f>
        <v>10275.62</v>
      </c>
      <c r="P960" s="8" t="n">
        <f aca="false">+[3]data1rev!N959</f>
        <v>10129.416</v>
      </c>
      <c r="Q960" s="8" t="n">
        <f aca="false">+[3]data1rev!O959</f>
        <v>10101.74</v>
      </c>
      <c r="R960" s="8" t="n">
        <f aca="false">+[3]data1rev!P959</f>
        <v>0</v>
      </c>
      <c r="S960" s="8" t="n">
        <f aca="false">+[3]data1rev!Q959</f>
        <v>0</v>
      </c>
      <c r="T960" s="8" t="n">
        <f aca="false">+[3]data1rev!R959</f>
        <v>0</v>
      </c>
      <c r="U960" s="8" t="n">
        <f aca="false">+[3]data1rev!S959</f>
        <v>0</v>
      </c>
      <c r="V960" s="8" t="n">
        <f aca="false">+[3]data1rev!T959</f>
        <v>0</v>
      </c>
      <c r="W960" s="8" t="n">
        <f aca="false">+[3]data1rev!U959</f>
        <v>0</v>
      </c>
      <c r="X960" s="8" t="n">
        <f aca="false">+[3]data1rev!V959</f>
        <v>0</v>
      </c>
      <c r="Y960" s="8" t="n">
        <f aca="false">+[3]data1rev!W959</f>
        <v>0</v>
      </c>
      <c r="Z960" s="8" t="n">
        <f aca="false">+[3]data1rev!X959</f>
        <v>0</v>
      </c>
      <c r="AA960" s="8" t="n">
        <f aca="false">+[3]data1rev!Y959</f>
        <v>0</v>
      </c>
      <c r="AB960" s="9"/>
      <c r="AC960" s="9"/>
      <c r="AD960" s="9"/>
      <c r="AE960" s="9"/>
      <c r="AF960" s="9"/>
      <c r="AG960" s="9"/>
      <c r="AH960" s="9"/>
      <c r="AI960" s="9"/>
      <c r="AJ960" s="9"/>
      <c r="AK960" s="1"/>
      <c r="AL960" s="1" t="e">
        <f aca="false">SUMPRODUCT(B960:AJ960,PVCapPrice)</f>
        <v>#DIV/0!</v>
      </c>
      <c r="AM960" s="1"/>
      <c r="AN960" s="1"/>
      <c r="AO960" s="1"/>
      <c r="AP960" s="1"/>
      <c r="AQ960" s="1"/>
    </row>
    <row r="961" customFormat="false" ht="11.25" hidden="false" customHeight="false" outlineLevel="0" collapsed="false">
      <c r="A961" s="1" t="n">
        <v>959</v>
      </c>
      <c r="B961" s="16"/>
      <c r="C961" s="8" t="n">
        <f aca="false">+[3]data1rev!A960</f>
        <v>21687.04</v>
      </c>
      <c r="D961" s="8" t="n">
        <f aca="false">+[3]data1rev!B960</f>
        <v>15575.226</v>
      </c>
      <c r="E961" s="8" t="n">
        <f aca="false">+[3]data1rev!C960</f>
        <v>13222.39</v>
      </c>
      <c r="F961" s="8" t="n">
        <f aca="false">+[3]data1rev!D960</f>
        <v>13061.89</v>
      </c>
      <c r="G961" s="8" t="n">
        <f aca="false">+[3]data1rev!E960</f>
        <v>13061.89</v>
      </c>
      <c r="H961" s="8" t="n">
        <f aca="false">+[3]data1rev!F960</f>
        <v>10821.156</v>
      </c>
      <c r="I961" s="8" t="n">
        <f aca="false">+[3]data1rev!G960</f>
        <v>10791.59</v>
      </c>
      <c r="J961" s="8" t="n">
        <f aca="false">+[3]data1rev!H960</f>
        <v>10791.59</v>
      </c>
      <c r="K961" s="8" t="n">
        <f aca="false">+[3]data1rev!I960</f>
        <v>10791.59</v>
      </c>
      <c r="L961" s="8" t="n">
        <f aca="false">+[3]data1rev!J960</f>
        <v>10821.156</v>
      </c>
      <c r="M961" s="8" t="n">
        <f aca="false">+[3]data1rev!K960</f>
        <v>10791.59</v>
      </c>
      <c r="N961" s="8" t="n">
        <f aca="false">+[3]data1rev!L960</f>
        <v>10791.59</v>
      </c>
      <c r="O961" s="8" t="n">
        <f aca="false">+[3]data1rev!M960</f>
        <v>10275.62</v>
      </c>
      <c r="P961" s="8" t="n">
        <f aca="false">+[3]data1rev!N960</f>
        <v>10129.416</v>
      </c>
      <c r="Q961" s="8" t="n">
        <f aca="false">+[3]data1rev!O960</f>
        <v>10101.74</v>
      </c>
      <c r="R961" s="8" t="n">
        <f aca="false">+[3]data1rev!P960</f>
        <v>0</v>
      </c>
      <c r="S961" s="8" t="n">
        <f aca="false">+[3]data1rev!Q960</f>
        <v>0</v>
      </c>
      <c r="T961" s="8" t="n">
        <f aca="false">+[3]data1rev!R960</f>
        <v>0</v>
      </c>
      <c r="U961" s="8" t="n">
        <f aca="false">+[3]data1rev!S960</f>
        <v>0</v>
      </c>
      <c r="V961" s="8" t="n">
        <f aca="false">+[3]data1rev!T960</f>
        <v>0</v>
      </c>
      <c r="W961" s="8" t="n">
        <f aca="false">+[3]data1rev!U960</f>
        <v>0</v>
      </c>
      <c r="X961" s="8" t="n">
        <f aca="false">+[3]data1rev!V960</f>
        <v>0</v>
      </c>
      <c r="Y961" s="8" t="n">
        <f aca="false">+[3]data1rev!W960</f>
        <v>0</v>
      </c>
      <c r="Z961" s="8" t="n">
        <f aca="false">+[3]data1rev!X960</f>
        <v>0</v>
      </c>
      <c r="AA961" s="8" t="n">
        <f aca="false">+[3]data1rev!Y960</f>
        <v>0</v>
      </c>
      <c r="AB961" s="9"/>
      <c r="AC961" s="9"/>
      <c r="AD961" s="9"/>
      <c r="AE961" s="9"/>
      <c r="AF961" s="9"/>
      <c r="AG961" s="9"/>
      <c r="AH961" s="9"/>
      <c r="AI961" s="9"/>
      <c r="AJ961" s="9"/>
      <c r="AK961" s="1"/>
      <c r="AL961" s="1" t="e">
        <f aca="false">SUMPRODUCT(B961:AJ961,PVCapPrice)</f>
        <v>#DIV/0!</v>
      </c>
      <c r="AM961" s="1"/>
      <c r="AN961" s="1"/>
      <c r="AO961" s="1"/>
      <c r="AP961" s="1"/>
      <c r="AQ961" s="1"/>
    </row>
    <row r="962" customFormat="false" ht="11.25" hidden="false" customHeight="false" outlineLevel="0" collapsed="false">
      <c r="A962" s="1" t="n">
        <v>960</v>
      </c>
      <c r="B962" s="16"/>
      <c r="C962" s="8" t="n">
        <f aca="false">+[3]data1rev!A961</f>
        <v>21687.04</v>
      </c>
      <c r="D962" s="8" t="n">
        <f aca="false">+[3]data1rev!B961</f>
        <v>15575.226</v>
      </c>
      <c r="E962" s="8" t="n">
        <f aca="false">+[3]data1rev!C961</f>
        <v>13222.39</v>
      </c>
      <c r="F962" s="8" t="n">
        <f aca="false">+[3]data1rev!D961</f>
        <v>13061.89</v>
      </c>
      <c r="G962" s="8" t="n">
        <f aca="false">+[3]data1rev!E961</f>
        <v>13061.89</v>
      </c>
      <c r="H962" s="8" t="n">
        <f aca="false">+[3]data1rev!F961</f>
        <v>10821.156</v>
      </c>
      <c r="I962" s="8" t="n">
        <f aca="false">+[3]data1rev!G961</f>
        <v>10791.59</v>
      </c>
      <c r="J962" s="8" t="n">
        <f aca="false">+[3]data1rev!H961</f>
        <v>10791.59</v>
      </c>
      <c r="K962" s="8" t="n">
        <f aca="false">+[3]data1rev!I961</f>
        <v>10791.59</v>
      </c>
      <c r="L962" s="8" t="n">
        <f aca="false">+[3]data1rev!J961</f>
        <v>10821.156</v>
      </c>
      <c r="M962" s="8" t="n">
        <f aca="false">+[3]data1rev!K961</f>
        <v>10791.59</v>
      </c>
      <c r="N962" s="8" t="n">
        <f aca="false">+[3]data1rev!L961</f>
        <v>10791.59</v>
      </c>
      <c r="O962" s="8" t="n">
        <f aca="false">+[3]data1rev!M961</f>
        <v>10275.62</v>
      </c>
      <c r="P962" s="8" t="n">
        <f aca="false">+[3]data1rev!N961</f>
        <v>10129.416</v>
      </c>
      <c r="Q962" s="8" t="n">
        <f aca="false">+[3]data1rev!O961</f>
        <v>10101.74</v>
      </c>
      <c r="R962" s="8" t="n">
        <f aca="false">+[3]data1rev!P961</f>
        <v>0</v>
      </c>
      <c r="S962" s="8" t="n">
        <f aca="false">+[3]data1rev!Q961</f>
        <v>0</v>
      </c>
      <c r="T962" s="8" t="n">
        <f aca="false">+[3]data1rev!R961</f>
        <v>0</v>
      </c>
      <c r="U962" s="8" t="n">
        <f aca="false">+[3]data1rev!S961</f>
        <v>0</v>
      </c>
      <c r="V962" s="8" t="n">
        <f aca="false">+[3]data1rev!T961</f>
        <v>0</v>
      </c>
      <c r="W962" s="8" t="n">
        <f aca="false">+[3]data1rev!U961</f>
        <v>0</v>
      </c>
      <c r="X962" s="8" t="n">
        <f aca="false">+[3]data1rev!V961</f>
        <v>0</v>
      </c>
      <c r="Y962" s="8" t="n">
        <f aca="false">+[3]data1rev!W961</f>
        <v>0</v>
      </c>
      <c r="Z962" s="8" t="n">
        <f aca="false">+[3]data1rev!X961</f>
        <v>0</v>
      </c>
      <c r="AA962" s="8" t="n">
        <f aca="false">+[3]data1rev!Y961</f>
        <v>0</v>
      </c>
      <c r="AB962" s="9"/>
      <c r="AC962" s="9"/>
      <c r="AD962" s="9"/>
      <c r="AE962" s="9"/>
      <c r="AF962" s="9"/>
      <c r="AG962" s="9"/>
      <c r="AH962" s="9"/>
      <c r="AI962" s="9"/>
      <c r="AJ962" s="9"/>
      <c r="AK962" s="1"/>
      <c r="AL962" s="1" t="e">
        <f aca="false">SUMPRODUCT(B962:AJ962,PVCapPrice)</f>
        <v>#DIV/0!</v>
      </c>
      <c r="AM962" s="1"/>
      <c r="AN962" s="1"/>
      <c r="AO962" s="1"/>
      <c r="AP962" s="1"/>
      <c r="AQ962" s="1"/>
    </row>
    <row r="963" customFormat="false" ht="11.25" hidden="false" customHeight="false" outlineLevel="0" collapsed="false">
      <c r="A963" s="1" t="n">
        <v>961</v>
      </c>
      <c r="B963" s="16"/>
      <c r="C963" s="8" t="n">
        <f aca="false">+[3]data1rev!A962</f>
        <v>21687.04</v>
      </c>
      <c r="D963" s="8" t="n">
        <f aca="false">+[3]data1rev!B962</f>
        <v>15575.226</v>
      </c>
      <c r="E963" s="8" t="n">
        <f aca="false">+[3]data1rev!C962</f>
        <v>13222.39</v>
      </c>
      <c r="F963" s="8" t="n">
        <f aca="false">+[3]data1rev!D962</f>
        <v>13061.89</v>
      </c>
      <c r="G963" s="8" t="n">
        <f aca="false">+[3]data1rev!E962</f>
        <v>13061.89</v>
      </c>
      <c r="H963" s="8" t="n">
        <f aca="false">+[3]data1rev!F962</f>
        <v>10821.156</v>
      </c>
      <c r="I963" s="8" t="n">
        <f aca="false">+[3]data1rev!G962</f>
        <v>10791.59</v>
      </c>
      <c r="J963" s="8" t="n">
        <f aca="false">+[3]data1rev!H962</f>
        <v>10791.59</v>
      </c>
      <c r="K963" s="8" t="n">
        <f aca="false">+[3]data1rev!I962</f>
        <v>10791.59</v>
      </c>
      <c r="L963" s="8" t="n">
        <f aca="false">+[3]data1rev!J962</f>
        <v>10821.156</v>
      </c>
      <c r="M963" s="8" t="n">
        <f aca="false">+[3]data1rev!K962</f>
        <v>10791.59</v>
      </c>
      <c r="N963" s="8" t="n">
        <f aca="false">+[3]data1rev!L962</f>
        <v>10791.59</v>
      </c>
      <c r="O963" s="8" t="n">
        <f aca="false">+[3]data1rev!M962</f>
        <v>10275.62</v>
      </c>
      <c r="P963" s="8" t="n">
        <f aca="false">+[3]data1rev!N962</f>
        <v>10129.416</v>
      </c>
      <c r="Q963" s="8" t="n">
        <f aca="false">+[3]data1rev!O962</f>
        <v>10101.74</v>
      </c>
      <c r="R963" s="8" t="n">
        <f aca="false">+[3]data1rev!P962</f>
        <v>0</v>
      </c>
      <c r="S963" s="8" t="n">
        <f aca="false">+[3]data1rev!Q962</f>
        <v>0</v>
      </c>
      <c r="T963" s="8" t="n">
        <f aca="false">+[3]data1rev!R962</f>
        <v>0</v>
      </c>
      <c r="U963" s="8" t="n">
        <f aca="false">+[3]data1rev!S962</f>
        <v>0</v>
      </c>
      <c r="V963" s="8" t="n">
        <f aca="false">+[3]data1rev!T962</f>
        <v>0</v>
      </c>
      <c r="W963" s="8" t="n">
        <f aca="false">+[3]data1rev!U962</f>
        <v>0</v>
      </c>
      <c r="X963" s="8" t="n">
        <f aca="false">+[3]data1rev!V962</f>
        <v>0</v>
      </c>
      <c r="Y963" s="8" t="n">
        <f aca="false">+[3]data1rev!W962</f>
        <v>0</v>
      </c>
      <c r="Z963" s="8" t="n">
        <f aca="false">+[3]data1rev!X962</f>
        <v>0</v>
      </c>
      <c r="AA963" s="8" t="n">
        <f aca="false">+[3]data1rev!Y962</f>
        <v>0</v>
      </c>
      <c r="AB963" s="9"/>
      <c r="AC963" s="9"/>
      <c r="AD963" s="9"/>
      <c r="AE963" s="9"/>
      <c r="AF963" s="9"/>
      <c r="AG963" s="9"/>
      <c r="AH963" s="9"/>
      <c r="AI963" s="9"/>
      <c r="AJ963" s="9"/>
      <c r="AK963" s="1"/>
      <c r="AL963" s="1" t="e">
        <f aca="false">SUMPRODUCT(B963:AJ963,PVCapPrice)</f>
        <v>#DIV/0!</v>
      </c>
      <c r="AM963" s="1"/>
      <c r="AN963" s="1"/>
      <c r="AO963" s="1"/>
      <c r="AP963" s="1"/>
      <c r="AQ963" s="1"/>
    </row>
    <row r="964" customFormat="false" ht="11.25" hidden="false" customHeight="false" outlineLevel="0" collapsed="false">
      <c r="A964" s="1" t="n">
        <v>962</v>
      </c>
      <c r="B964" s="16"/>
      <c r="C964" s="8" t="n">
        <f aca="false">+[3]data1rev!A963</f>
        <v>21687.04</v>
      </c>
      <c r="D964" s="8" t="n">
        <f aca="false">+[3]data1rev!B963</f>
        <v>15575.226</v>
      </c>
      <c r="E964" s="8" t="n">
        <f aca="false">+[3]data1rev!C963</f>
        <v>13222.39</v>
      </c>
      <c r="F964" s="8" t="n">
        <f aca="false">+[3]data1rev!D963</f>
        <v>13061.89</v>
      </c>
      <c r="G964" s="8" t="n">
        <f aca="false">+[3]data1rev!E963</f>
        <v>13061.89</v>
      </c>
      <c r="H964" s="8" t="n">
        <f aca="false">+[3]data1rev!F963</f>
        <v>10821.156</v>
      </c>
      <c r="I964" s="8" t="n">
        <f aca="false">+[3]data1rev!G963</f>
        <v>10791.59</v>
      </c>
      <c r="J964" s="8" t="n">
        <f aca="false">+[3]data1rev!H963</f>
        <v>10791.59</v>
      </c>
      <c r="K964" s="8" t="n">
        <f aca="false">+[3]data1rev!I963</f>
        <v>10791.59</v>
      </c>
      <c r="L964" s="8" t="n">
        <f aca="false">+[3]data1rev!J963</f>
        <v>10821.156</v>
      </c>
      <c r="M964" s="8" t="n">
        <f aca="false">+[3]data1rev!K963</f>
        <v>10791.59</v>
      </c>
      <c r="N964" s="8" t="n">
        <f aca="false">+[3]data1rev!L963</f>
        <v>10791.59</v>
      </c>
      <c r="O964" s="8" t="n">
        <f aca="false">+[3]data1rev!M963</f>
        <v>10275.62</v>
      </c>
      <c r="P964" s="8" t="n">
        <f aca="false">+[3]data1rev!N963</f>
        <v>10129.416</v>
      </c>
      <c r="Q964" s="8" t="n">
        <f aca="false">+[3]data1rev!O963</f>
        <v>10101.74</v>
      </c>
      <c r="R964" s="8" t="n">
        <f aca="false">+[3]data1rev!P963</f>
        <v>0</v>
      </c>
      <c r="S964" s="8" t="n">
        <f aca="false">+[3]data1rev!Q963</f>
        <v>0</v>
      </c>
      <c r="T964" s="8" t="n">
        <f aca="false">+[3]data1rev!R963</f>
        <v>0</v>
      </c>
      <c r="U964" s="8" t="n">
        <f aca="false">+[3]data1rev!S963</f>
        <v>0</v>
      </c>
      <c r="V964" s="8" t="n">
        <f aca="false">+[3]data1rev!T963</f>
        <v>0</v>
      </c>
      <c r="W964" s="8" t="n">
        <f aca="false">+[3]data1rev!U963</f>
        <v>0</v>
      </c>
      <c r="X964" s="8" t="n">
        <f aca="false">+[3]data1rev!V963</f>
        <v>0</v>
      </c>
      <c r="Y964" s="8" t="n">
        <f aca="false">+[3]data1rev!W963</f>
        <v>0</v>
      </c>
      <c r="Z964" s="8" t="n">
        <f aca="false">+[3]data1rev!X963</f>
        <v>0</v>
      </c>
      <c r="AA964" s="8" t="n">
        <f aca="false">+[3]data1rev!Y963</f>
        <v>0</v>
      </c>
      <c r="AB964" s="9"/>
      <c r="AC964" s="9"/>
      <c r="AD964" s="9"/>
      <c r="AE964" s="9"/>
      <c r="AF964" s="9"/>
      <c r="AG964" s="9"/>
      <c r="AH964" s="9"/>
      <c r="AI964" s="9"/>
      <c r="AJ964" s="9"/>
      <c r="AK964" s="1"/>
      <c r="AL964" s="1" t="e">
        <f aca="false">SUMPRODUCT(B964:AJ964,PVCapPrice)</f>
        <v>#DIV/0!</v>
      </c>
      <c r="AM964" s="1"/>
      <c r="AN964" s="1"/>
      <c r="AO964" s="1"/>
      <c r="AP964" s="1"/>
      <c r="AQ964" s="1"/>
    </row>
    <row r="965" customFormat="false" ht="11.25" hidden="false" customHeight="false" outlineLevel="0" collapsed="false">
      <c r="A965" s="1" t="n">
        <v>963</v>
      </c>
      <c r="B965" s="16"/>
      <c r="C965" s="8" t="n">
        <f aca="false">+[3]data1rev!A964</f>
        <v>21687.04</v>
      </c>
      <c r="D965" s="8" t="n">
        <f aca="false">+[3]data1rev!B964</f>
        <v>15575.226</v>
      </c>
      <c r="E965" s="8" t="n">
        <f aca="false">+[3]data1rev!C964</f>
        <v>13222.39</v>
      </c>
      <c r="F965" s="8" t="n">
        <f aca="false">+[3]data1rev!D964</f>
        <v>13061.89</v>
      </c>
      <c r="G965" s="8" t="n">
        <f aca="false">+[3]data1rev!E964</f>
        <v>13061.89</v>
      </c>
      <c r="H965" s="8" t="n">
        <f aca="false">+[3]data1rev!F964</f>
        <v>10821.156</v>
      </c>
      <c r="I965" s="8" t="n">
        <f aca="false">+[3]data1rev!G964</f>
        <v>10791.59</v>
      </c>
      <c r="J965" s="8" t="n">
        <f aca="false">+[3]data1rev!H964</f>
        <v>10791.59</v>
      </c>
      <c r="K965" s="8" t="n">
        <f aca="false">+[3]data1rev!I964</f>
        <v>10791.59</v>
      </c>
      <c r="L965" s="8" t="n">
        <f aca="false">+[3]data1rev!J964</f>
        <v>10821.156</v>
      </c>
      <c r="M965" s="8" t="n">
        <f aca="false">+[3]data1rev!K964</f>
        <v>10791.59</v>
      </c>
      <c r="N965" s="8" t="n">
        <f aca="false">+[3]data1rev!L964</f>
        <v>10791.59</v>
      </c>
      <c r="O965" s="8" t="n">
        <f aca="false">+[3]data1rev!M964</f>
        <v>10275.62</v>
      </c>
      <c r="P965" s="8" t="n">
        <f aca="false">+[3]data1rev!N964</f>
        <v>10129.416</v>
      </c>
      <c r="Q965" s="8" t="n">
        <f aca="false">+[3]data1rev!O964</f>
        <v>10101.74</v>
      </c>
      <c r="R965" s="8" t="n">
        <f aca="false">+[3]data1rev!P964</f>
        <v>0</v>
      </c>
      <c r="S965" s="8" t="n">
        <f aca="false">+[3]data1rev!Q964</f>
        <v>0</v>
      </c>
      <c r="T965" s="8" t="n">
        <f aca="false">+[3]data1rev!R964</f>
        <v>0</v>
      </c>
      <c r="U965" s="8" t="n">
        <f aca="false">+[3]data1rev!S964</f>
        <v>0</v>
      </c>
      <c r="V965" s="8" t="n">
        <f aca="false">+[3]data1rev!T964</f>
        <v>0</v>
      </c>
      <c r="W965" s="8" t="n">
        <f aca="false">+[3]data1rev!U964</f>
        <v>0</v>
      </c>
      <c r="X965" s="8" t="n">
        <f aca="false">+[3]data1rev!V964</f>
        <v>0</v>
      </c>
      <c r="Y965" s="8" t="n">
        <f aca="false">+[3]data1rev!W964</f>
        <v>0</v>
      </c>
      <c r="Z965" s="8" t="n">
        <f aca="false">+[3]data1rev!X964</f>
        <v>0</v>
      </c>
      <c r="AA965" s="8" t="n">
        <f aca="false">+[3]data1rev!Y964</f>
        <v>0</v>
      </c>
      <c r="AB965" s="9"/>
      <c r="AC965" s="9"/>
      <c r="AD965" s="9"/>
      <c r="AE965" s="9"/>
      <c r="AF965" s="9"/>
      <c r="AG965" s="9"/>
      <c r="AH965" s="9"/>
      <c r="AI965" s="9"/>
      <c r="AJ965" s="9"/>
      <c r="AK965" s="1"/>
      <c r="AL965" s="1" t="e">
        <f aca="false">SUMPRODUCT(B965:AJ965,PVCapPrice)</f>
        <v>#DIV/0!</v>
      </c>
      <c r="AM965" s="1"/>
      <c r="AN965" s="1"/>
      <c r="AO965" s="1"/>
      <c r="AP965" s="1"/>
      <c r="AQ965" s="1"/>
    </row>
    <row r="966" customFormat="false" ht="11.25" hidden="false" customHeight="false" outlineLevel="0" collapsed="false">
      <c r="A966" s="1" t="n">
        <v>964</v>
      </c>
      <c r="B966" s="16"/>
      <c r="C966" s="8" t="n">
        <f aca="false">+[3]data1rev!A965</f>
        <v>21687.04</v>
      </c>
      <c r="D966" s="8" t="n">
        <f aca="false">+[3]data1rev!B965</f>
        <v>15575.226</v>
      </c>
      <c r="E966" s="8" t="n">
        <f aca="false">+[3]data1rev!C965</f>
        <v>13222.39</v>
      </c>
      <c r="F966" s="8" t="n">
        <f aca="false">+[3]data1rev!D965</f>
        <v>13061.89</v>
      </c>
      <c r="G966" s="8" t="n">
        <f aca="false">+[3]data1rev!E965</f>
        <v>13061.89</v>
      </c>
      <c r="H966" s="8" t="n">
        <f aca="false">+[3]data1rev!F965</f>
        <v>10821.156</v>
      </c>
      <c r="I966" s="8" t="n">
        <f aca="false">+[3]data1rev!G965</f>
        <v>10791.59</v>
      </c>
      <c r="J966" s="8" t="n">
        <f aca="false">+[3]data1rev!H965</f>
        <v>10791.59</v>
      </c>
      <c r="K966" s="8" t="n">
        <f aca="false">+[3]data1rev!I965</f>
        <v>10791.59</v>
      </c>
      <c r="L966" s="8" t="n">
        <f aca="false">+[3]data1rev!J965</f>
        <v>10821.156</v>
      </c>
      <c r="M966" s="8" t="n">
        <f aca="false">+[3]data1rev!K965</f>
        <v>10791.59</v>
      </c>
      <c r="N966" s="8" t="n">
        <f aca="false">+[3]data1rev!L965</f>
        <v>10791.59</v>
      </c>
      <c r="O966" s="8" t="n">
        <f aca="false">+[3]data1rev!M965</f>
        <v>10275.62</v>
      </c>
      <c r="P966" s="8" t="n">
        <f aca="false">+[3]data1rev!N965</f>
        <v>10129.416</v>
      </c>
      <c r="Q966" s="8" t="n">
        <f aca="false">+[3]data1rev!O965</f>
        <v>10101.74</v>
      </c>
      <c r="R966" s="8" t="n">
        <f aca="false">+[3]data1rev!P965</f>
        <v>0</v>
      </c>
      <c r="S966" s="8" t="n">
        <f aca="false">+[3]data1rev!Q965</f>
        <v>0</v>
      </c>
      <c r="T966" s="8" t="n">
        <f aca="false">+[3]data1rev!R965</f>
        <v>0</v>
      </c>
      <c r="U966" s="8" t="n">
        <f aca="false">+[3]data1rev!S965</f>
        <v>0</v>
      </c>
      <c r="V966" s="8" t="n">
        <f aca="false">+[3]data1rev!T965</f>
        <v>0</v>
      </c>
      <c r="W966" s="8" t="n">
        <f aca="false">+[3]data1rev!U965</f>
        <v>0</v>
      </c>
      <c r="X966" s="8" t="n">
        <f aca="false">+[3]data1rev!V965</f>
        <v>0</v>
      </c>
      <c r="Y966" s="8" t="n">
        <f aca="false">+[3]data1rev!W965</f>
        <v>0</v>
      </c>
      <c r="Z966" s="8" t="n">
        <f aca="false">+[3]data1rev!X965</f>
        <v>0</v>
      </c>
      <c r="AA966" s="8" t="n">
        <f aca="false">+[3]data1rev!Y965</f>
        <v>0</v>
      </c>
      <c r="AB966" s="9"/>
      <c r="AC966" s="9"/>
      <c r="AD966" s="9"/>
      <c r="AE966" s="9"/>
      <c r="AF966" s="9"/>
      <c r="AG966" s="9"/>
      <c r="AH966" s="9"/>
      <c r="AI966" s="9"/>
      <c r="AJ966" s="9"/>
      <c r="AK966" s="1"/>
      <c r="AL966" s="1" t="e">
        <f aca="false">SUMPRODUCT(B966:AJ966,PVCapPrice)</f>
        <v>#DIV/0!</v>
      </c>
      <c r="AM966" s="1"/>
      <c r="AN966" s="1"/>
      <c r="AO966" s="1"/>
      <c r="AP966" s="1"/>
      <c r="AQ966" s="1"/>
    </row>
    <row r="967" customFormat="false" ht="11.25" hidden="false" customHeight="false" outlineLevel="0" collapsed="false">
      <c r="A967" s="1" t="n">
        <v>965</v>
      </c>
      <c r="B967" s="16"/>
      <c r="C967" s="8" t="n">
        <f aca="false">+[3]data1rev!A966</f>
        <v>21687.04</v>
      </c>
      <c r="D967" s="8" t="n">
        <f aca="false">+[3]data1rev!B966</f>
        <v>15575.226</v>
      </c>
      <c r="E967" s="8" t="n">
        <f aca="false">+[3]data1rev!C966</f>
        <v>13222.39</v>
      </c>
      <c r="F967" s="8" t="n">
        <f aca="false">+[3]data1rev!D966</f>
        <v>13061.89</v>
      </c>
      <c r="G967" s="8" t="n">
        <f aca="false">+[3]data1rev!E966</f>
        <v>13061.89</v>
      </c>
      <c r="H967" s="8" t="n">
        <f aca="false">+[3]data1rev!F966</f>
        <v>10821.156</v>
      </c>
      <c r="I967" s="8" t="n">
        <f aca="false">+[3]data1rev!G966</f>
        <v>10791.59</v>
      </c>
      <c r="J967" s="8" t="n">
        <f aca="false">+[3]data1rev!H966</f>
        <v>10791.59</v>
      </c>
      <c r="K967" s="8" t="n">
        <f aca="false">+[3]data1rev!I966</f>
        <v>10791.59</v>
      </c>
      <c r="L967" s="8" t="n">
        <f aca="false">+[3]data1rev!J966</f>
        <v>10821.156</v>
      </c>
      <c r="M967" s="8" t="n">
        <f aca="false">+[3]data1rev!K966</f>
        <v>10791.59</v>
      </c>
      <c r="N967" s="8" t="n">
        <f aca="false">+[3]data1rev!L966</f>
        <v>10791.59</v>
      </c>
      <c r="O967" s="8" t="n">
        <f aca="false">+[3]data1rev!M966</f>
        <v>10275.62</v>
      </c>
      <c r="P967" s="8" t="n">
        <f aca="false">+[3]data1rev!N966</f>
        <v>10129.416</v>
      </c>
      <c r="Q967" s="8" t="n">
        <f aca="false">+[3]data1rev!O966</f>
        <v>10101.74</v>
      </c>
      <c r="R967" s="8" t="n">
        <f aca="false">+[3]data1rev!P966</f>
        <v>0</v>
      </c>
      <c r="S967" s="8" t="n">
        <f aca="false">+[3]data1rev!Q966</f>
        <v>0</v>
      </c>
      <c r="T967" s="8" t="n">
        <f aca="false">+[3]data1rev!R966</f>
        <v>0</v>
      </c>
      <c r="U967" s="8" t="n">
        <f aca="false">+[3]data1rev!S966</f>
        <v>0</v>
      </c>
      <c r="V967" s="8" t="n">
        <f aca="false">+[3]data1rev!T966</f>
        <v>0</v>
      </c>
      <c r="W967" s="8" t="n">
        <f aca="false">+[3]data1rev!U966</f>
        <v>0</v>
      </c>
      <c r="X967" s="8" t="n">
        <f aca="false">+[3]data1rev!V966</f>
        <v>0</v>
      </c>
      <c r="Y967" s="8" t="n">
        <f aca="false">+[3]data1rev!W966</f>
        <v>0</v>
      </c>
      <c r="Z967" s="8" t="n">
        <f aca="false">+[3]data1rev!X966</f>
        <v>0</v>
      </c>
      <c r="AA967" s="8" t="n">
        <f aca="false">+[3]data1rev!Y966</f>
        <v>0</v>
      </c>
      <c r="AB967" s="9"/>
      <c r="AC967" s="9"/>
      <c r="AD967" s="9"/>
      <c r="AE967" s="9"/>
      <c r="AF967" s="9"/>
      <c r="AG967" s="9"/>
      <c r="AH967" s="9"/>
      <c r="AI967" s="9"/>
      <c r="AJ967" s="9"/>
      <c r="AK967" s="1"/>
      <c r="AL967" s="1" t="e">
        <f aca="false">SUMPRODUCT(B967:AJ967,PVCapPrice)</f>
        <v>#DIV/0!</v>
      </c>
      <c r="AM967" s="1"/>
      <c r="AN967" s="1"/>
      <c r="AO967" s="1"/>
      <c r="AP967" s="1"/>
      <c r="AQ967" s="1"/>
    </row>
    <row r="968" customFormat="false" ht="11.25" hidden="false" customHeight="false" outlineLevel="0" collapsed="false">
      <c r="A968" s="1" t="n">
        <v>966</v>
      </c>
      <c r="B968" s="16"/>
      <c r="C968" s="8" t="n">
        <f aca="false">+[3]data1rev!A967</f>
        <v>21687.04</v>
      </c>
      <c r="D968" s="8" t="n">
        <f aca="false">+[3]data1rev!B967</f>
        <v>15575.226</v>
      </c>
      <c r="E968" s="8" t="n">
        <f aca="false">+[3]data1rev!C967</f>
        <v>13222.39</v>
      </c>
      <c r="F968" s="8" t="n">
        <f aca="false">+[3]data1rev!D967</f>
        <v>13061.89</v>
      </c>
      <c r="G968" s="8" t="n">
        <f aca="false">+[3]data1rev!E967</f>
        <v>13061.89</v>
      </c>
      <c r="H968" s="8" t="n">
        <f aca="false">+[3]data1rev!F967</f>
        <v>10821.156</v>
      </c>
      <c r="I968" s="8" t="n">
        <f aca="false">+[3]data1rev!G967</f>
        <v>10791.59</v>
      </c>
      <c r="J968" s="8" t="n">
        <f aca="false">+[3]data1rev!H967</f>
        <v>10791.59</v>
      </c>
      <c r="K968" s="8" t="n">
        <f aca="false">+[3]data1rev!I967</f>
        <v>10791.59</v>
      </c>
      <c r="L968" s="8" t="n">
        <f aca="false">+[3]data1rev!J967</f>
        <v>10821.156</v>
      </c>
      <c r="M968" s="8" t="n">
        <f aca="false">+[3]data1rev!K967</f>
        <v>10791.59</v>
      </c>
      <c r="N968" s="8" t="n">
        <f aca="false">+[3]data1rev!L967</f>
        <v>10791.59</v>
      </c>
      <c r="O968" s="8" t="n">
        <f aca="false">+[3]data1rev!M967</f>
        <v>10275.62</v>
      </c>
      <c r="P968" s="8" t="n">
        <f aca="false">+[3]data1rev!N967</f>
        <v>10129.416</v>
      </c>
      <c r="Q968" s="8" t="n">
        <f aca="false">+[3]data1rev!O967</f>
        <v>10101.74</v>
      </c>
      <c r="R968" s="8" t="n">
        <f aca="false">+[3]data1rev!P967</f>
        <v>0</v>
      </c>
      <c r="S968" s="8" t="n">
        <f aca="false">+[3]data1rev!Q967</f>
        <v>0</v>
      </c>
      <c r="T968" s="8" t="n">
        <f aca="false">+[3]data1rev!R967</f>
        <v>0</v>
      </c>
      <c r="U968" s="8" t="n">
        <f aca="false">+[3]data1rev!S967</f>
        <v>0</v>
      </c>
      <c r="V968" s="8" t="n">
        <f aca="false">+[3]data1rev!T967</f>
        <v>0</v>
      </c>
      <c r="W968" s="8" t="n">
        <f aca="false">+[3]data1rev!U967</f>
        <v>0</v>
      </c>
      <c r="X968" s="8" t="n">
        <f aca="false">+[3]data1rev!V967</f>
        <v>0</v>
      </c>
      <c r="Y968" s="8" t="n">
        <f aca="false">+[3]data1rev!W967</f>
        <v>0</v>
      </c>
      <c r="Z968" s="8" t="n">
        <f aca="false">+[3]data1rev!X967</f>
        <v>0</v>
      </c>
      <c r="AA968" s="8" t="n">
        <f aca="false">+[3]data1rev!Y967</f>
        <v>0</v>
      </c>
      <c r="AB968" s="9"/>
      <c r="AC968" s="9"/>
      <c r="AD968" s="9"/>
      <c r="AE968" s="9"/>
      <c r="AF968" s="9"/>
      <c r="AG968" s="9"/>
      <c r="AH968" s="9"/>
      <c r="AI968" s="9"/>
      <c r="AJ968" s="9"/>
      <c r="AK968" s="1"/>
      <c r="AL968" s="1" t="e">
        <f aca="false">SUMPRODUCT(B968:AJ968,PVCapPrice)</f>
        <v>#DIV/0!</v>
      </c>
      <c r="AM968" s="1"/>
      <c r="AN968" s="1"/>
      <c r="AO968" s="1"/>
      <c r="AP968" s="1"/>
      <c r="AQ968" s="1"/>
    </row>
    <row r="969" customFormat="false" ht="11.25" hidden="false" customHeight="false" outlineLevel="0" collapsed="false">
      <c r="A969" s="1" t="n">
        <v>967</v>
      </c>
      <c r="B969" s="16"/>
      <c r="C969" s="8" t="n">
        <f aca="false">+[3]data1rev!A968</f>
        <v>21687.04</v>
      </c>
      <c r="D969" s="8" t="n">
        <f aca="false">+[3]data1rev!B968</f>
        <v>15575.226</v>
      </c>
      <c r="E969" s="8" t="n">
        <f aca="false">+[3]data1rev!C968</f>
        <v>13222.39</v>
      </c>
      <c r="F969" s="8" t="n">
        <f aca="false">+[3]data1rev!D968</f>
        <v>13061.89</v>
      </c>
      <c r="G969" s="8" t="n">
        <f aca="false">+[3]data1rev!E968</f>
        <v>13061.89</v>
      </c>
      <c r="H969" s="8" t="n">
        <f aca="false">+[3]data1rev!F968</f>
        <v>10821.156</v>
      </c>
      <c r="I969" s="8" t="n">
        <f aca="false">+[3]data1rev!G968</f>
        <v>10791.59</v>
      </c>
      <c r="J969" s="8" t="n">
        <f aca="false">+[3]data1rev!H968</f>
        <v>10791.59</v>
      </c>
      <c r="K969" s="8" t="n">
        <f aca="false">+[3]data1rev!I968</f>
        <v>10791.59</v>
      </c>
      <c r="L969" s="8" t="n">
        <f aca="false">+[3]data1rev!J968</f>
        <v>10821.156</v>
      </c>
      <c r="M969" s="8" t="n">
        <f aca="false">+[3]data1rev!K968</f>
        <v>10791.59</v>
      </c>
      <c r="N969" s="8" t="n">
        <f aca="false">+[3]data1rev!L968</f>
        <v>10791.59</v>
      </c>
      <c r="O969" s="8" t="n">
        <f aca="false">+[3]data1rev!M968</f>
        <v>10275.62</v>
      </c>
      <c r="P969" s="8" t="n">
        <f aca="false">+[3]data1rev!N968</f>
        <v>10129.416</v>
      </c>
      <c r="Q969" s="8" t="n">
        <f aca="false">+[3]data1rev!O968</f>
        <v>10101.74</v>
      </c>
      <c r="R969" s="8" t="n">
        <f aca="false">+[3]data1rev!P968</f>
        <v>0</v>
      </c>
      <c r="S969" s="8" t="n">
        <f aca="false">+[3]data1rev!Q968</f>
        <v>0</v>
      </c>
      <c r="T969" s="8" t="n">
        <f aca="false">+[3]data1rev!R968</f>
        <v>0</v>
      </c>
      <c r="U969" s="8" t="n">
        <f aca="false">+[3]data1rev!S968</f>
        <v>0</v>
      </c>
      <c r="V969" s="8" t="n">
        <f aca="false">+[3]data1rev!T968</f>
        <v>0</v>
      </c>
      <c r="W969" s="8" t="n">
        <f aca="false">+[3]data1rev!U968</f>
        <v>0</v>
      </c>
      <c r="X969" s="8" t="n">
        <f aca="false">+[3]data1rev!V968</f>
        <v>0</v>
      </c>
      <c r="Y969" s="8" t="n">
        <f aca="false">+[3]data1rev!W968</f>
        <v>0</v>
      </c>
      <c r="Z969" s="8" t="n">
        <f aca="false">+[3]data1rev!X968</f>
        <v>0</v>
      </c>
      <c r="AA969" s="8" t="n">
        <f aca="false">+[3]data1rev!Y968</f>
        <v>0</v>
      </c>
      <c r="AB969" s="9"/>
      <c r="AC969" s="9"/>
      <c r="AD969" s="9"/>
      <c r="AE969" s="9"/>
      <c r="AF969" s="9"/>
      <c r="AG969" s="9"/>
      <c r="AH969" s="9"/>
      <c r="AI969" s="9"/>
      <c r="AJ969" s="9"/>
      <c r="AK969" s="1"/>
      <c r="AL969" s="1" t="e">
        <f aca="false">SUMPRODUCT(B969:AJ969,PVCapPrice)</f>
        <v>#DIV/0!</v>
      </c>
      <c r="AM969" s="1"/>
      <c r="AN969" s="1"/>
      <c r="AO969" s="1"/>
      <c r="AP969" s="1"/>
      <c r="AQ969" s="1"/>
    </row>
    <row r="970" customFormat="false" ht="11.25" hidden="false" customHeight="false" outlineLevel="0" collapsed="false">
      <c r="A970" s="1" t="n">
        <v>968</v>
      </c>
      <c r="B970" s="16"/>
      <c r="C970" s="8" t="n">
        <f aca="false">+[3]data1rev!A969</f>
        <v>21687.04</v>
      </c>
      <c r="D970" s="8" t="n">
        <f aca="false">+[3]data1rev!B969</f>
        <v>15575.226</v>
      </c>
      <c r="E970" s="8" t="n">
        <f aca="false">+[3]data1rev!C969</f>
        <v>13222.39</v>
      </c>
      <c r="F970" s="8" t="n">
        <f aca="false">+[3]data1rev!D969</f>
        <v>13061.89</v>
      </c>
      <c r="G970" s="8" t="n">
        <f aca="false">+[3]data1rev!E969</f>
        <v>13061.89</v>
      </c>
      <c r="H970" s="8" t="n">
        <f aca="false">+[3]data1rev!F969</f>
        <v>10821.156</v>
      </c>
      <c r="I970" s="8" t="n">
        <f aca="false">+[3]data1rev!G969</f>
        <v>10791.59</v>
      </c>
      <c r="J970" s="8" t="n">
        <f aca="false">+[3]data1rev!H969</f>
        <v>10791.59</v>
      </c>
      <c r="K970" s="8" t="n">
        <f aca="false">+[3]data1rev!I969</f>
        <v>10791.59</v>
      </c>
      <c r="L970" s="8" t="n">
        <f aca="false">+[3]data1rev!J969</f>
        <v>10821.156</v>
      </c>
      <c r="M970" s="8" t="n">
        <f aca="false">+[3]data1rev!K969</f>
        <v>10791.59</v>
      </c>
      <c r="N970" s="8" t="n">
        <f aca="false">+[3]data1rev!L969</f>
        <v>10791.59</v>
      </c>
      <c r="O970" s="8" t="n">
        <f aca="false">+[3]data1rev!M969</f>
        <v>10275.62</v>
      </c>
      <c r="P970" s="8" t="n">
        <f aca="false">+[3]data1rev!N969</f>
        <v>10129.416</v>
      </c>
      <c r="Q970" s="8" t="n">
        <f aca="false">+[3]data1rev!O969</f>
        <v>10101.74</v>
      </c>
      <c r="R970" s="8" t="n">
        <f aca="false">+[3]data1rev!P969</f>
        <v>0</v>
      </c>
      <c r="S970" s="8" t="n">
        <f aca="false">+[3]data1rev!Q969</f>
        <v>0</v>
      </c>
      <c r="T970" s="8" t="n">
        <f aca="false">+[3]data1rev!R969</f>
        <v>0</v>
      </c>
      <c r="U970" s="8" t="n">
        <f aca="false">+[3]data1rev!S969</f>
        <v>0</v>
      </c>
      <c r="V970" s="8" t="n">
        <f aca="false">+[3]data1rev!T969</f>
        <v>0</v>
      </c>
      <c r="W970" s="8" t="n">
        <f aca="false">+[3]data1rev!U969</f>
        <v>0</v>
      </c>
      <c r="X970" s="8" t="n">
        <f aca="false">+[3]data1rev!V969</f>
        <v>0</v>
      </c>
      <c r="Y970" s="8" t="n">
        <f aca="false">+[3]data1rev!W969</f>
        <v>0</v>
      </c>
      <c r="Z970" s="8" t="n">
        <f aca="false">+[3]data1rev!X969</f>
        <v>0</v>
      </c>
      <c r="AA970" s="8" t="n">
        <f aca="false">+[3]data1rev!Y969</f>
        <v>0</v>
      </c>
      <c r="AB970" s="9"/>
      <c r="AC970" s="9"/>
      <c r="AD970" s="9"/>
      <c r="AE970" s="9"/>
      <c r="AF970" s="9"/>
      <c r="AG970" s="9"/>
      <c r="AH970" s="9"/>
      <c r="AI970" s="9"/>
      <c r="AJ970" s="9"/>
      <c r="AK970" s="1"/>
      <c r="AL970" s="1" t="e">
        <f aca="false">SUMPRODUCT(B970:AJ970,PVCapPrice)</f>
        <v>#DIV/0!</v>
      </c>
      <c r="AM970" s="1"/>
      <c r="AN970" s="1"/>
      <c r="AO970" s="1"/>
      <c r="AP970" s="1"/>
      <c r="AQ970" s="1"/>
    </row>
    <row r="971" customFormat="false" ht="11.25" hidden="false" customHeight="false" outlineLevel="0" collapsed="false">
      <c r="A971" s="1" t="n">
        <v>969</v>
      </c>
      <c r="B971" s="16"/>
      <c r="C971" s="8" t="n">
        <f aca="false">+[3]data1rev!A970</f>
        <v>21687.04</v>
      </c>
      <c r="D971" s="8" t="n">
        <f aca="false">+[3]data1rev!B970</f>
        <v>15575.226</v>
      </c>
      <c r="E971" s="8" t="n">
        <f aca="false">+[3]data1rev!C970</f>
        <v>13222.39</v>
      </c>
      <c r="F971" s="8" t="n">
        <f aca="false">+[3]data1rev!D970</f>
        <v>13061.89</v>
      </c>
      <c r="G971" s="8" t="n">
        <f aca="false">+[3]data1rev!E970</f>
        <v>13061.89</v>
      </c>
      <c r="H971" s="8" t="n">
        <f aca="false">+[3]data1rev!F970</f>
        <v>10821.156</v>
      </c>
      <c r="I971" s="8" t="n">
        <f aca="false">+[3]data1rev!G970</f>
        <v>10791.59</v>
      </c>
      <c r="J971" s="8" t="n">
        <f aca="false">+[3]data1rev!H970</f>
        <v>10791.59</v>
      </c>
      <c r="K971" s="8" t="n">
        <f aca="false">+[3]data1rev!I970</f>
        <v>10791.59</v>
      </c>
      <c r="L971" s="8" t="n">
        <f aca="false">+[3]data1rev!J970</f>
        <v>10821.156</v>
      </c>
      <c r="M971" s="8" t="n">
        <f aca="false">+[3]data1rev!K970</f>
        <v>10791.59</v>
      </c>
      <c r="N971" s="8" t="n">
        <f aca="false">+[3]data1rev!L970</f>
        <v>10791.59</v>
      </c>
      <c r="O971" s="8" t="n">
        <f aca="false">+[3]data1rev!M970</f>
        <v>10275.62</v>
      </c>
      <c r="P971" s="8" t="n">
        <f aca="false">+[3]data1rev!N970</f>
        <v>10129.416</v>
      </c>
      <c r="Q971" s="8" t="n">
        <f aca="false">+[3]data1rev!O970</f>
        <v>10101.74</v>
      </c>
      <c r="R971" s="8" t="n">
        <f aca="false">+[3]data1rev!P970</f>
        <v>0</v>
      </c>
      <c r="S971" s="8" t="n">
        <f aca="false">+[3]data1rev!Q970</f>
        <v>0</v>
      </c>
      <c r="T971" s="8" t="n">
        <f aca="false">+[3]data1rev!R970</f>
        <v>0</v>
      </c>
      <c r="U971" s="8" t="n">
        <f aca="false">+[3]data1rev!S970</f>
        <v>0</v>
      </c>
      <c r="V971" s="8" t="n">
        <f aca="false">+[3]data1rev!T970</f>
        <v>0</v>
      </c>
      <c r="W971" s="8" t="n">
        <f aca="false">+[3]data1rev!U970</f>
        <v>0</v>
      </c>
      <c r="X971" s="8" t="n">
        <f aca="false">+[3]data1rev!V970</f>
        <v>0</v>
      </c>
      <c r="Y971" s="8" t="n">
        <f aca="false">+[3]data1rev!W970</f>
        <v>0</v>
      </c>
      <c r="Z971" s="8" t="n">
        <f aca="false">+[3]data1rev!X970</f>
        <v>0</v>
      </c>
      <c r="AA971" s="8" t="n">
        <f aca="false">+[3]data1rev!Y970</f>
        <v>0</v>
      </c>
      <c r="AB971" s="9"/>
      <c r="AC971" s="9"/>
      <c r="AD971" s="9"/>
      <c r="AE971" s="9"/>
      <c r="AF971" s="9"/>
      <c r="AG971" s="9"/>
      <c r="AH971" s="9"/>
      <c r="AI971" s="9"/>
      <c r="AJ971" s="9"/>
      <c r="AK971" s="1"/>
      <c r="AL971" s="1" t="e">
        <f aca="false">SUMPRODUCT(B971:AJ971,PVCapPrice)</f>
        <v>#DIV/0!</v>
      </c>
      <c r="AM971" s="1"/>
      <c r="AN971" s="1"/>
      <c r="AO971" s="1"/>
      <c r="AP971" s="1"/>
      <c r="AQ971" s="1"/>
    </row>
    <row r="972" customFormat="false" ht="11.25" hidden="false" customHeight="false" outlineLevel="0" collapsed="false">
      <c r="A972" s="1" t="n">
        <v>970</v>
      </c>
      <c r="B972" s="16"/>
      <c r="C972" s="8" t="n">
        <f aca="false">+[3]data1rev!A971</f>
        <v>21687.04</v>
      </c>
      <c r="D972" s="8" t="n">
        <f aca="false">+[3]data1rev!B971</f>
        <v>15575.226</v>
      </c>
      <c r="E972" s="8" t="n">
        <f aca="false">+[3]data1rev!C971</f>
        <v>13222.39</v>
      </c>
      <c r="F972" s="8" t="n">
        <f aca="false">+[3]data1rev!D971</f>
        <v>13061.89</v>
      </c>
      <c r="G972" s="8" t="n">
        <f aca="false">+[3]data1rev!E971</f>
        <v>13061.89</v>
      </c>
      <c r="H972" s="8" t="n">
        <f aca="false">+[3]data1rev!F971</f>
        <v>10821.156</v>
      </c>
      <c r="I972" s="8" t="n">
        <f aca="false">+[3]data1rev!G971</f>
        <v>10791.59</v>
      </c>
      <c r="J972" s="8" t="n">
        <f aca="false">+[3]data1rev!H971</f>
        <v>10791.59</v>
      </c>
      <c r="K972" s="8" t="n">
        <f aca="false">+[3]data1rev!I971</f>
        <v>10791.59</v>
      </c>
      <c r="L972" s="8" t="n">
        <f aca="false">+[3]data1rev!J971</f>
        <v>10821.156</v>
      </c>
      <c r="M972" s="8" t="n">
        <f aca="false">+[3]data1rev!K971</f>
        <v>10791.59</v>
      </c>
      <c r="N972" s="8" t="n">
        <f aca="false">+[3]data1rev!L971</f>
        <v>10791.59</v>
      </c>
      <c r="O972" s="8" t="n">
        <f aca="false">+[3]data1rev!M971</f>
        <v>10275.62</v>
      </c>
      <c r="P972" s="8" t="n">
        <f aca="false">+[3]data1rev!N971</f>
        <v>10129.416</v>
      </c>
      <c r="Q972" s="8" t="n">
        <f aca="false">+[3]data1rev!O971</f>
        <v>10101.74</v>
      </c>
      <c r="R972" s="8" t="n">
        <f aca="false">+[3]data1rev!P971</f>
        <v>0</v>
      </c>
      <c r="S972" s="8" t="n">
        <f aca="false">+[3]data1rev!Q971</f>
        <v>0</v>
      </c>
      <c r="T972" s="8" t="n">
        <f aca="false">+[3]data1rev!R971</f>
        <v>0</v>
      </c>
      <c r="U972" s="8" t="n">
        <f aca="false">+[3]data1rev!S971</f>
        <v>0</v>
      </c>
      <c r="V972" s="8" t="n">
        <f aca="false">+[3]data1rev!T971</f>
        <v>0</v>
      </c>
      <c r="W972" s="8" t="n">
        <f aca="false">+[3]data1rev!U971</f>
        <v>0</v>
      </c>
      <c r="X972" s="8" t="n">
        <f aca="false">+[3]data1rev!V971</f>
        <v>0</v>
      </c>
      <c r="Y972" s="8" t="n">
        <f aca="false">+[3]data1rev!W971</f>
        <v>0</v>
      </c>
      <c r="Z972" s="8" t="n">
        <f aca="false">+[3]data1rev!X971</f>
        <v>0</v>
      </c>
      <c r="AA972" s="8" t="n">
        <f aca="false">+[3]data1rev!Y971</f>
        <v>0</v>
      </c>
      <c r="AB972" s="9"/>
      <c r="AC972" s="9"/>
      <c r="AD972" s="9"/>
      <c r="AE972" s="9"/>
      <c r="AF972" s="9"/>
      <c r="AG972" s="9"/>
      <c r="AH972" s="9"/>
      <c r="AI972" s="9"/>
      <c r="AJ972" s="9"/>
      <c r="AK972" s="1"/>
      <c r="AL972" s="1" t="e">
        <f aca="false">SUMPRODUCT(B972:AJ972,PVCapPrice)</f>
        <v>#DIV/0!</v>
      </c>
      <c r="AM972" s="1"/>
      <c r="AN972" s="1"/>
      <c r="AO972" s="1"/>
      <c r="AP972" s="1"/>
      <c r="AQ972" s="1"/>
    </row>
    <row r="973" customFormat="false" ht="11.25" hidden="false" customHeight="false" outlineLevel="0" collapsed="false">
      <c r="A973" s="1" t="n">
        <v>971</v>
      </c>
      <c r="B973" s="16"/>
      <c r="C973" s="8" t="n">
        <f aca="false">+[3]data1rev!A972</f>
        <v>21687.04</v>
      </c>
      <c r="D973" s="8" t="n">
        <f aca="false">+[3]data1rev!B972</f>
        <v>15575.226</v>
      </c>
      <c r="E973" s="8" t="n">
        <f aca="false">+[3]data1rev!C972</f>
        <v>13222.39</v>
      </c>
      <c r="F973" s="8" t="n">
        <f aca="false">+[3]data1rev!D972</f>
        <v>13061.89</v>
      </c>
      <c r="G973" s="8" t="n">
        <f aca="false">+[3]data1rev!E972</f>
        <v>13061.89</v>
      </c>
      <c r="H973" s="8" t="n">
        <f aca="false">+[3]data1rev!F972</f>
        <v>10821.156</v>
      </c>
      <c r="I973" s="8" t="n">
        <f aca="false">+[3]data1rev!G972</f>
        <v>10791.59</v>
      </c>
      <c r="J973" s="8" t="n">
        <f aca="false">+[3]data1rev!H972</f>
        <v>10791.59</v>
      </c>
      <c r="K973" s="8" t="n">
        <f aca="false">+[3]data1rev!I972</f>
        <v>10791.59</v>
      </c>
      <c r="L973" s="8" t="n">
        <f aca="false">+[3]data1rev!J972</f>
        <v>10821.156</v>
      </c>
      <c r="M973" s="8" t="n">
        <f aca="false">+[3]data1rev!K972</f>
        <v>10791.59</v>
      </c>
      <c r="N973" s="8" t="n">
        <f aca="false">+[3]data1rev!L972</f>
        <v>10791.59</v>
      </c>
      <c r="O973" s="8" t="n">
        <f aca="false">+[3]data1rev!M972</f>
        <v>10275.62</v>
      </c>
      <c r="P973" s="8" t="n">
        <f aca="false">+[3]data1rev!N972</f>
        <v>10129.416</v>
      </c>
      <c r="Q973" s="8" t="n">
        <f aca="false">+[3]data1rev!O972</f>
        <v>10101.74</v>
      </c>
      <c r="R973" s="8" t="n">
        <f aca="false">+[3]data1rev!P972</f>
        <v>0</v>
      </c>
      <c r="S973" s="8" t="n">
        <f aca="false">+[3]data1rev!Q972</f>
        <v>0</v>
      </c>
      <c r="T973" s="8" t="n">
        <f aca="false">+[3]data1rev!R972</f>
        <v>0</v>
      </c>
      <c r="U973" s="8" t="n">
        <f aca="false">+[3]data1rev!S972</f>
        <v>0</v>
      </c>
      <c r="V973" s="8" t="n">
        <f aca="false">+[3]data1rev!T972</f>
        <v>0</v>
      </c>
      <c r="W973" s="8" t="n">
        <f aca="false">+[3]data1rev!U972</f>
        <v>0</v>
      </c>
      <c r="X973" s="8" t="n">
        <f aca="false">+[3]data1rev!V972</f>
        <v>0</v>
      </c>
      <c r="Y973" s="8" t="n">
        <f aca="false">+[3]data1rev!W972</f>
        <v>0</v>
      </c>
      <c r="Z973" s="8" t="n">
        <f aca="false">+[3]data1rev!X972</f>
        <v>0</v>
      </c>
      <c r="AA973" s="8" t="n">
        <f aca="false">+[3]data1rev!Y972</f>
        <v>0</v>
      </c>
      <c r="AB973" s="9"/>
      <c r="AC973" s="9"/>
      <c r="AD973" s="9"/>
      <c r="AE973" s="9"/>
      <c r="AF973" s="9"/>
      <c r="AG973" s="9"/>
      <c r="AH973" s="9"/>
      <c r="AI973" s="9"/>
      <c r="AJ973" s="9"/>
      <c r="AK973" s="1"/>
      <c r="AL973" s="1" t="e">
        <f aca="false">SUMPRODUCT(B973:AJ973,PVCapPrice)</f>
        <v>#DIV/0!</v>
      </c>
      <c r="AM973" s="1"/>
      <c r="AN973" s="1"/>
      <c r="AO973" s="1"/>
      <c r="AP973" s="1"/>
      <c r="AQ973" s="1"/>
    </row>
    <row r="974" customFormat="false" ht="11.25" hidden="false" customHeight="false" outlineLevel="0" collapsed="false">
      <c r="A974" s="1" t="n">
        <v>972</v>
      </c>
      <c r="B974" s="16"/>
      <c r="C974" s="8" t="n">
        <f aca="false">+[3]data1rev!A973</f>
        <v>21687.04</v>
      </c>
      <c r="D974" s="8" t="n">
        <f aca="false">+[3]data1rev!B973</f>
        <v>15575.226</v>
      </c>
      <c r="E974" s="8" t="n">
        <f aca="false">+[3]data1rev!C973</f>
        <v>13222.39</v>
      </c>
      <c r="F974" s="8" t="n">
        <f aca="false">+[3]data1rev!D973</f>
        <v>13061.89</v>
      </c>
      <c r="G974" s="8" t="n">
        <f aca="false">+[3]data1rev!E973</f>
        <v>13061.89</v>
      </c>
      <c r="H974" s="8" t="n">
        <f aca="false">+[3]data1rev!F973</f>
        <v>10821.156</v>
      </c>
      <c r="I974" s="8" t="n">
        <f aca="false">+[3]data1rev!G973</f>
        <v>10791.59</v>
      </c>
      <c r="J974" s="8" t="n">
        <f aca="false">+[3]data1rev!H973</f>
        <v>10791.59</v>
      </c>
      <c r="K974" s="8" t="n">
        <f aca="false">+[3]data1rev!I973</f>
        <v>10791.59</v>
      </c>
      <c r="L974" s="8" t="n">
        <f aca="false">+[3]data1rev!J973</f>
        <v>10821.156</v>
      </c>
      <c r="M974" s="8" t="n">
        <f aca="false">+[3]data1rev!K973</f>
        <v>10791.59</v>
      </c>
      <c r="N974" s="8" t="n">
        <f aca="false">+[3]data1rev!L973</f>
        <v>10791.59</v>
      </c>
      <c r="O974" s="8" t="n">
        <f aca="false">+[3]data1rev!M973</f>
        <v>10275.62</v>
      </c>
      <c r="P974" s="8" t="n">
        <f aca="false">+[3]data1rev!N973</f>
        <v>10129.416</v>
      </c>
      <c r="Q974" s="8" t="n">
        <f aca="false">+[3]data1rev!O973</f>
        <v>10101.74</v>
      </c>
      <c r="R974" s="8" t="n">
        <f aca="false">+[3]data1rev!P973</f>
        <v>0</v>
      </c>
      <c r="S974" s="8" t="n">
        <f aca="false">+[3]data1rev!Q973</f>
        <v>0</v>
      </c>
      <c r="T974" s="8" t="n">
        <f aca="false">+[3]data1rev!R973</f>
        <v>0</v>
      </c>
      <c r="U974" s="8" t="n">
        <f aca="false">+[3]data1rev!S973</f>
        <v>0</v>
      </c>
      <c r="V974" s="8" t="n">
        <f aca="false">+[3]data1rev!T973</f>
        <v>0</v>
      </c>
      <c r="W974" s="8" t="n">
        <f aca="false">+[3]data1rev!U973</f>
        <v>0</v>
      </c>
      <c r="X974" s="8" t="n">
        <f aca="false">+[3]data1rev!V973</f>
        <v>0</v>
      </c>
      <c r="Y974" s="8" t="n">
        <f aca="false">+[3]data1rev!W973</f>
        <v>0</v>
      </c>
      <c r="Z974" s="8" t="n">
        <f aca="false">+[3]data1rev!X973</f>
        <v>0</v>
      </c>
      <c r="AA974" s="8" t="n">
        <f aca="false">+[3]data1rev!Y973</f>
        <v>0</v>
      </c>
      <c r="AB974" s="9"/>
      <c r="AC974" s="9"/>
      <c r="AD974" s="9"/>
      <c r="AE974" s="9"/>
      <c r="AF974" s="9"/>
      <c r="AG974" s="9"/>
      <c r="AH974" s="9"/>
      <c r="AI974" s="9"/>
      <c r="AJ974" s="9"/>
      <c r="AK974" s="1"/>
      <c r="AL974" s="1" t="e">
        <f aca="false">SUMPRODUCT(B974:AJ974,PVCapPrice)</f>
        <v>#DIV/0!</v>
      </c>
      <c r="AM974" s="1"/>
      <c r="AN974" s="1"/>
      <c r="AO974" s="1"/>
      <c r="AP974" s="1"/>
      <c r="AQ974" s="1"/>
    </row>
    <row r="975" customFormat="false" ht="11.25" hidden="false" customHeight="false" outlineLevel="0" collapsed="false">
      <c r="A975" s="1" t="n">
        <v>973</v>
      </c>
      <c r="B975" s="16"/>
      <c r="C975" s="8" t="n">
        <f aca="false">+[3]data1rev!A974</f>
        <v>21687.04</v>
      </c>
      <c r="D975" s="8" t="n">
        <f aca="false">+[3]data1rev!B974</f>
        <v>15575.226</v>
      </c>
      <c r="E975" s="8" t="n">
        <f aca="false">+[3]data1rev!C974</f>
        <v>13222.39</v>
      </c>
      <c r="F975" s="8" t="n">
        <f aca="false">+[3]data1rev!D974</f>
        <v>13061.89</v>
      </c>
      <c r="G975" s="8" t="n">
        <f aca="false">+[3]data1rev!E974</f>
        <v>13061.89</v>
      </c>
      <c r="H975" s="8" t="n">
        <f aca="false">+[3]data1rev!F974</f>
        <v>10821.156</v>
      </c>
      <c r="I975" s="8" t="n">
        <f aca="false">+[3]data1rev!G974</f>
        <v>10791.59</v>
      </c>
      <c r="J975" s="8" t="n">
        <f aca="false">+[3]data1rev!H974</f>
        <v>10791.59</v>
      </c>
      <c r="K975" s="8" t="n">
        <f aca="false">+[3]data1rev!I974</f>
        <v>10791.59</v>
      </c>
      <c r="L975" s="8" t="n">
        <f aca="false">+[3]data1rev!J974</f>
        <v>10821.156</v>
      </c>
      <c r="M975" s="8" t="n">
        <f aca="false">+[3]data1rev!K974</f>
        <v>10791.59</v>
      </c>
      <c r="N975" s="8" t="n">
        <f aca="false">+[3]data1rev!L974</f>
        <v>10791.59</v>
      </c>
      <c r="O975" s="8" t="n">
        <f aca="false">+[3]data1rev!M974</f>
        <v>10275.62</v>
      </c>
      <c r="P975" s="8" t="n">
        <f aca="false">+[3]data1rev!N974</f>
        <v>10129.416</v>
      </c>
      <c r="Q975" s="8" t="n">
        <f aca="false">+[3]data1rev!O974</f>
        <v>10101.74</v>
      </c>
      <c r="R975" s="8" t="n">
        <f aca="false">+[3]data1rev!P974</f>
        <v>0</v>
      </c>
      <c r="S975" s="8" t="n">
        <f aca="false">+[3]data1rev!Q974</f>
        <v>0</v>
      </c>
      <c r="T975" s="8" t="n">
        <f aca="false">+[3]data1rev!R974</f>
        <v>0</v>
      </c>
      <c r="U975" s="8" t="n">
        <f aca="false">+[3]data1rev!S974</f>
        <v>0</v>
      </c>
      <c r="V975" s="8" t="n">
        <f aca="false">+[3]data1rev!T974</f>
        <v>0</v>
      </c>
      <c r="W975" s="8" t="n">
        <f aca="false">+[3]data1rev!U974</f>
        <v>0</v>
      </c>
      <c r="X975" s="8" t="n">
        <f aca="false">+[3]data1rev!V974</f>
        <v>0</v>
      </c>
      <c r="Y975" s="8" t="n">
        <f aca="false">+[3]data1rev!W974</f>
        <v>0</v>
      </c>
      <c r="Z975" s="8" t="n">
        <f aca="false">+[3]data1rev!X974</f>
        <v>0</v>
      </c>
      <c r="AA975" s="8" t="n">
        <f aca="false">+[3]data1rev!Y974</f>
        <v>0</v>
      </c>
      <c r="AB975" s="9"/>
      <c r="AC975" s="9"/>
      <c r="AD975" s="9"/>
      <c r="AE975" s="9"/>
      <c r="AF975" s="9"/>
      <c r="AG975" s="9"/>
      <c r="AH975" s="9"/>
      <c r="AI975" s="9"/>
      <c r="AJ975" s="9"/>
      <c r="AK975" s="1"/>
      <c r="AL975" s="1" t="e">
        <f aca="false">SUMPRODUCT(B975:AJ975,PVCapPrice)</f>
        <v>#DIV/0!</v>
      </c>
      <c r="AM975" s="1"/>
      <c r="AN975" s="1"/>
      <c r="AO975" s="1"/>
      <c r="AP975" s="1"/>
      <c r="AQ975" s="1"/>
    </row>
    <row r="976" customFormat="false" ht="11.25" hidden="false" customHeight="false" outlineLevel="0" collapsed="false">
      <c r="A976" s="1" t="n">
        <v>974</v>
      </c>
      <c r="B976" s="16"/>
      <c r="C976" s="8" t="n">
        <f aca="false">+[3]data1rev!A975</f>
        <v>21687.04</v>
      </c>
      <c r="D976" s="8" t="n">
        <f aca="false">+[3]data1rev!B975</f>
        <v>15575.226</v>
      </c>
      <c r="E976" s="8" t="n">
        <f aca="false">+[3]data1rev!C975</f>
        <v>13222.39</v>
      </c>
      <c r="F976" s="8" t="n">
        <f aca="false">+[3]data1rev!D975</f>
        <v>13061.89</v>
      </c>
      <c r="G976" s="8" t="n">
        <f aca="false">+[3]data1rev!E975</f>
        <v>13061.89</v>
      </c>
      <c r="H976" s="8" t="n">
        <f aca="false">+[3]data1rev!F975</f>
        <v>10821.156</v>
      </c>
      <c r="I976" s="8" t="n">
        <f aca="false">+[3]data1rev!G975</f>
        <v>10791.59</v>
      </c>
      <c r="J976" s="8" t="n">
        <f aca="false">+[3]data1rev!H975</f>
        <v>10791.59</v>
      </c>
      <c r="K976" s="8" t="n">
        <f aca="false">+[3]data1rev!I975</f>
        <v>10791.59</v>
      </c>
      <c r="L976" s="8" t="n">
        <f aca="false">+[3]data1rev!J975</f>
        <v>10821.156</v>
      </c>
      <c r="M976" s="8" t="n">
        <f aca="false">+[3]data1rev!K975</f>
        <v>10791.59</v>
      </c>
      <c r="N976" s="8" t="n">
        <f aca="false">+[3]data1rev!L975</f>
        <v>10791.59</v>
      </c>
      <c r="O976" s="8" t="n">
        <f aca="false">+[3]data1rev!M975</f>
        <v>10275.62</v>
      </c>
      <c r="P976" s="8" t="n">
        <f aca="false">+[3]data1rev!N975</f>
        <v>10129.416</v>
      </c>
      <c r="Q976" s="8" t="n">
        <f aca="false">+[3]data1rev!O975</f>
        <v>10101.74</v>
      </c>
      <c r="R976" s="8" t="n">
        <f aca="false">+[3]data1rev!P975</f>
        <v>0</v>
      </c>
      <c r="S976" s="8" t="n">
        <f aca="false">+[3]data1rev!Q975</f>
        <v>0</v>
      </c>
      <c r="T976" s="8" t="n">
        <f aca="false">+[3]data1rev!R975</f>
        <v>0</v>
      </c>
      <c r="U976" s="8" t="n">
        <f aca="false">+[3]data1rev!S975</f>
        <v>0</v>
      </c>
      <c r="V976" s="8" t="n">
        <f aca="false">+[3]data1rev!T975</f>
        <v>0</v>
      </c>
      <c r="W976" s="8" t="n">
        <f aca="false">+[3]data1rev!U975</f>
        <v>0</v>
      </c>
      <c r="X976" s="8" t="n">
        <f aca="false">+[3]data1rev!V975</f>
        <v>0</v>
      </c>
      <c r="Y976" s="8" t="n">
        <f aca="false">+[3]data1rev!W975</f>
        <v>0</v>
      </c>
      <c r="Z976" s="8" t="n">
        <f aca="false">+[3]data1rev!X975</f>
        <v>0</v>
      </c>
      <c r="AA976" s="8" t="n">
        <f aca="false">+[3]data1rev!Y975</f>
        <v>0</v>
      </c>
      <c r="AB976" s="9"/>
      <c r="AC976" s="9"/>
      <c r="AD976" s="9"/>
      <c r="AE976" s="9"/>
      <c r="AF976" s="9"/>
      <c r="AG976" s="9"/>
      <c r="AH976" s="9"/>
      <c r="AI976" s="9"/>
      <c r="AJ976" s="9"/>
      <c r="AK976" s="1"/>
      <c r="AL976" s="1" t="e">
        <f aca="false">SUMPRODUCT(B976:AJ976,PVCapPrice)</f>
        <v>#DIV/0!</v>
      </c>
      <c r="AM976" s="1"/>
      <c r="AN976" s="1"/>
      <c r="AO976" s="1"/>
      <c r="AP976" s="1"/>
      <c r="AQ976" s="1"/>
    </row>
    <row r="977" customFormat="false" ht="11.25" hidden="false" customHeight="false" outlineLevel="0" collapsed="false">
      <c r="A977" s="1" t="n">
        <v>975</v>
      </c>
      <c r="B977" s="16"/>
      <c r="C977" s="8" t="n">
        <f aca="false">+[3]data1rev!A976</f>
        <v>21687.04</v>
      </c>
      <c r="D977" s="8" t="n">
        <f aca="false">+[3]data1rev!B976</f>
        <v>15575.226</v>
      </c>
      <c r="E977" s="8" t="n">
        <f aca="false">+[3]data1rev!C976</f>
        <v>13222.39</v>
      </c>
      <c r="F977" s="8" t="n">
        <f aca="false">+[3]data1rev!D976</f>
        <v>13061.89</v>
      </c>
      <c r="G977" s="8" t="n">
        <f aca="false">+[3]data1rev!E976</f>
        <v>13061.89</v>
      </c>
      <c r="H977" s="8" t="n">
        <f aca="false">+[3]data1rev!F976</f>
        <v>10821.156</v>
      </c>
      <c r="I977" s="8" t="n">
        <f aca="false">+[3]data1rev!G976</f>
        <v>10791.59</v>
      </c>
      <c r="J977" s="8" t="n">
        <f aca="false">+[3]data1rev!H976</f>
        <v>10791.59</v>
      </c>
      <c r="K977" s="8" t="n">
        <f aca="false">+[3]data1rev!I976</f>
        <v>10791.59</v>
      </c>
      <c r="L977" s="8" t="n">
        <f aca="false">+[3]data1rev!J976</f>
        <v>10821.156</v>
      </c>
      <c r="M977" s="8" t="n">
        <f aca="false">+[3]data1rev!K976</f>
        <v>10791.59</v>
      </c>
      <c r="N977" s="8" t="n">
        <f aca="false">+[3]data1rev!L976</f>
        <v>10791.59</v>
      </c>
      <c r="O977" s="8" t="n">
        <f aca="false">+[3]data1rev!M976</f>
        <v>10275.62</v>
      </c>
      <c r="P977" s="8" t="n">
        <f aca="false">+[3]data1rev!N976</f>
        <v>10129.416</v>
      </c>
      <c r="Q977" s="8" t="n">
        <f aca="false">+[3]data1rev!O976</f>
        <v>10101.74</v>
      </c>
      <c r="R977" s="8" t="n">
        <f aca="false">+[3]data1rev!P976</f>
        <v>0</v>
      </c>
      <c r="S977" s="8" t="n">
        <f aca="false">+[3]data1rev!Q976</f>
        <v>0</v>
      </c>
      <c r="T977" s="8" t="n">
        <f aca="false">+[3]data1rev!R976</f>
        <v>0</v>
      </c>
      <c r="U977" s="8" t="n">
        <f aca="false">+[3]data1rev!S976</f>
        <v>0</v>
      </c>
      <c r="V977" s="8" t="n">
        <f aca="false">+[3]data1rev!T976</f>
        <v>0</v>
      </c>
      <c r="W977" s="8" t="n">
        <f aca="false">+[3]data1rev!U976</f>
        <v>0</v>
      </c>
      <c r="X977" s="8" t="n">
        <f aca="false">+[3]data1rev!V976</f>
        <v>0</v>
      </c>
      <c r="Y977" s="8" t="n">
        <f aca="false">+[3]data1rev!W976</f>
        <v>0</v>
      </c>
      <c r="Z977" s="8" t="n">
        <f aca="false">+[3]data1rev!X976</f>
        <v>0</v>
      </c>
      <c r="AA977" s="8" t="n">
        <f aca="false">+[3]data1rev!Y976</f>
        <v>0</v>
      </c>
      <c r="AB977" s="9"/>
      <c r="AC977" s="9"/>
      <c r="AD977" s="9"/>
      <c r="AE977" s="9"/>
      <c r="AF977" s="9"/>
      <c r="AG977" s="9"/>
      <c r="AH977" s="9"/>
      <c r="AI977" s="9"/>
      <c r="AJ977" s="9"/>
      <c r="AK977" s="1"/>
      <c r="AL977" s="1" t="e">
        <f aca="false">SUMPRODUCT(B977:AJ977,PVCapPrice)</f>
        <v>#DIV/0!</v>
      </c>
      <c r="AM977" s="1"/>
      <c r="AN977" s="1"/>
      <c r="AO977" s="1"/>
      <c r="AP977" s="1"/>
      <c r="AQ977" s="1"/>
    </row>
    <row r="978" customFormat="false" ht="11.25" hidden="false" customHeight="false" outlineLevel="0" collapsed="false">
      <c r="A978" s="1" t="n">
        <v>976</v>
      </c>
      <c r="B978" s="16"/>
      <c r="C978" s="8" t="n">
        <f aca="false">+[3]data1rev!A977</f>
        <v>21687.04</v>
      </c>
      <c r="D978" s="8" t="n">
        <f aca="false">+[3]data1rev!B977</f>
        <v>15575.226</v>
      </c>
      <c r="E978" s="8" t="n">
        <f aca="false">+[3]data1rev!C977</f>
        <v>13222.39</v>
      </c>
      <c r="F978" s="8" t="n">
        <f aca="false">+[3]data1rev!D977</f>
        <v>13061.89</v>
      </c>
      <c r="G978" s="8" t="n">
        <f aca="false">+[3]data1rev!E977</f>
        <v>13061.89</v>
      </c>
      <c r="H978" s="8" t="n">
        <f aca="false">+[3]data1rev!F977</f>
        <v>10821.156</v>
      </c>
      <c r="I978" s="8" t="n">
        <f aca="false">+[3]data1rev!G977</f>
        <v>10791.59</v>
      </c>
      <c r="J978" s="8" t="n">
        <f aca="false">+[3]data1rev!H977</f>
        <v>10791.59</v>
      </c>
      <c r="K978" s="8" t="n">
        <f aca="false">+[3]data1rev!I977</f>
        <v>10791.59</v>
      </c>
      <c r="L978" s="8" t="n">
        <f aca="false">+[3]data1rev!J977</f>
        <v>10821.156</v>
      </c>
      <c r="M978" s="8" t="n">
        <f aca="false">+[3]data1rev!K977</f>
        <v>10791.59</v>
      </c>
      <c r="N978" s="8" t="n">
        <f aca="false">+[3]data1rev!L977</f>
        <v>10791.59</v>
      </c>
      <c r="O978" s="8" t="n">
        <f aca="false">+[3]data1rev!M977</f>
        <v>10275.62</v>
      </c>
      <c r="P978" s="8" t="n">
        <f aca="false">+[3]data1rev!N977</f>
        <v>10129.416</v>
      </c>
      <c r="Q978" s="8" t="n">
        <f aca="false">+[3]data1rev!O977</f>
        <v>10101.74</v>
      </c>
      <c r="R978" s="8" t="n">
        <f aca="false">+[3]data1rev!P977</f>
        <v>0</v>
      </c>
      <c r="S978" s="8" t="n">
        <f aca="false">+[3]data1rev!Q977</f>
        <v>0</v>
      </c>
      <c r="T978" s="8" t="n">
        <f aca="false">+[3]data1rev!R977</f>
        <v>0</v>
      </c>
      <c r="U978" s="8" t="n">
        <f aca="false">+[3]data1rev!S977</f>
        <v>0</v>
      </c>
      <c r="V978" s="8" t="n">
        <f aca="false">+[3]data1rev!T977</f>
        <v>0</v>
      </c>
      <c r="W978" s="8" t="n">
        <f aca="false">+[3]data1rev!U977</f>
        <v>0</v>
      </c>
      <c r="X978" s="8" t="n">
        <f aca="false">+[3]data1rev!V977</f>
        <v>0</v>
      </c>
      <c r="Y978" s="8" t="n">
        <f aca="false">+[3]data1rev!W977</f>
        <v>0</v>
      </c>
      <c r="Z978" s="8" t="n">
        <f aca="false">+[3]data1rev!X977</f>
        <v>0</v>
      </c>
      <c r="AA978" s="8" t="n">
        <f aca="false">+[3]data1rev!Y977</f>
        <v>0</v>
      </c>
      <c r="AB978" s="9"/>
      <c r="AC978" s="9"/>
      <c r="AD978" s="9"/>
      <c r="AE978" s="9"/>
      <c r="AF978" s="9"/>
      <c r="AG978" s="9"/>
      <c r="AH978" s="9"/>
      <c r="AI978" s="9"/>
      <c r="AJ978" s="9"/>
      <c r="AK978" s="1"/>
      <c r="AL978" s="1" t="e">
        <f aca="false">SUMPRODUCT(B978:AJ978,PVCapPrice)</f>
        <v>#DIV/0!</v>
      </c>
      <c r="AM978" s="1"/>
      <c r="AN978" s="1"/>
      <c r="AO978" s="1"/>
      <c r="AP978" s="1"/>
      <c r="AQ978" s="1"/>
    </row>
    <row r="979" customFormat="false" ht="11.25" hidden="false" customHeight="false" outlineLevel="0" collapsed="false">
      <c r="A979" s="1" t="n">
        <v>977</v>
      </c>
      <c r="B979" s="16"/>
      <c r="C979" s="8" t="n">
        <f aca="false">+[3]data1rev!A978</f>
        <v>21687.04</v>
      </c>
      <c r="D979" s="8" t="n">
        <f aca="false">+[3]data1rev!B978</f>
        <v>15575.226</v>
      </c>
      <c r="E979" s="8" t="n">
        <f aca="false">+[3]data1rev!C978</f>
        <v>13222.39</v>
      </c>
      <c r="F979" s="8" t="n">
        <f aca="false">+[3]data1rev!D978</f>
        <v>13061.89</v>
      </c>
      <c r="G979" s="8" t="n">
        <f aca="false">+[3]data1rev!E978</f>
        <v>13061.89</v>
      </c>
      <c r="H979" s="8" t="n">
        <f aca="false">+[3]data1rev!F978</f>
        <v>10821.156</v>
      </c>
      <c r="I979" s="8" t="n">
        <f aca="false">+[3]data1rev!G978</f>
        <v>10791.59</v>
      </c>
      <c r="J979" s="8" t="n">
        <f aca="false">+[3]data1rev!H978</f>
        <v>10791.59</v>
      </c>
      <c r="K979" s="8" t="n">
        <f aca="false">+[3]data1rev!I978</f>
        <v>10791.59</v>
      </c>
      <c r="L979" s="8" t="n">
        <f aca="false">+[3]data1rev!J978</f>
        <v>10821.156</v>
      </c>
      <c r="M979" s="8" t="n">
        <f aca="false">+[3]data1rev!K978</f>
        <v>10791.59</v>
      </c>
      <c r="N979" s="8" t="n">
        <f aca="false">+[3]data1rev!L978</f>
        <v>10791.59</v>
      </c>
      <c r="O979" s="8" t="n">
        <f aca="false">+[3]data1rev!M978</f>
        <v>10275.62</v>
      </c>
      <c r="P979" s="8" t="n">
        <f aca="false">+[3]data1rev!N978</f>
        <v>10129.416</v>
      </c>
      <c r="Q979" s="8" t="n">
        <f aca="false">+[3]data1rev!O978</f>
        <v>10101.74</v>
      </c>
      <c r="R979" s="8" t="n">
        <f aca="false">+[3]data1rev!P978</f>
        <v>0</v>
      </c>
      <c r="S979" s="8" t="n">
        <f aca="false">+[3]data1rev!Q978</f>
        <v>0</v>
      </c>
      <c r="T979" s="8" t="n">
        <f aca="false">+[3]data1rev!R978</f>
        <v>0</v>
      </c>
      <c r="U979" s="8" t="n">
        <f aca="false">+[3]data1rev!S978</f>
        <v>0</v>
      </c>
      <c r="V979" s="8" t="n">
        <f aca="false">+[3]data1rev!T978</f>
        <v>0</v>
      </c>
      <c r="W979" s="8" t="n">
        <f aca="false">+[3]data1rev!U978</f>
        <v>0</v>
      </c>
      <c r="X979" s="8" t="n">
        <f aca="false">+[3]data1rev!V978</f>
        <v>0</v>
      </c>
      <c r="Y979" s="8" t="n">
        <f aca="false">+[3]data1rev!W978</f>
        <v>0</v>
      </c>
      <c r="Z979" s="8" t="n">
        <f aca="false">+[3]data1rev!X978</f>
        <v>0</v>
      </c>
      <c r="AA979" s="8" t="n">
        <f aca="false">+[3]data1rev!Y978</f>
        <v>0</v>
      </c>
      <c r="AB979" s="9"/>
      <c r="AC979" s="9"/>
      <c r="AD979" s="9"/>
      <c r="AE979" s="9"/>
      <c r="AF979" s="9"/>
      <c r="AG979" s="9"/>
      <c r="AH979" s="9"/>
      <c r="AI979" s="9"/>
      <c r="AJ979" s="9"/>
      <c r="AK979" s="1"/>
      <c r="AL979" s="1" t="e">
        <f aca="false">SUMPRODUCT(B979:AJ979,PVCapPrice)</f>
        <v>#DIV/0!</v>
      </c>
      <c r="AM979" s="1"/>
      <c r="AN979" s="1"/>
      <c r="AO979" s="1"/>
      <c r="AP979" s="1"/>
      <c r="AQ979" s="1"/>
    </row>
    <row r="980" customFormat="false" ht="11.25" hidden="false" customHeight="false" outlineLevel="0" collapsed="false">
      <c r="A980" s="1" t="n">
        <v>978</v>
      </c>
      <c r="B980" s="16"/>
      <c r="C980" s="8" t="n">
        <f aca="false">+[3]data1rev!A979</f>
        <v>21687.04</v>
      </c>
      <c r="D980" s="8" t="n">
        <f aca="false">+[3]data1rev!B979</f>
        <v>15575.226</v>
      </c>
      <c r="E980" s="8" t="n">
        <f aca="false">+[3]data1rev!C979</f>
        <v>13222.39</v>
      </c>
      <c r="F980" s="8" t="n">
        <f aca="false">+[3]data1rev!D979</f>
        <v>13061.89</v>
      </c>
      <c r="G980" s="8" t="n">
        <f aca="false">+[3]data1rev!E979</f>
        <v>13061.89</v>
      </c>
      <c r="H980" s="8" t="n">
        <f aca="false">+[3]data1rev!F979</f>
        <v>10821.156</v>
      </c>
      <c r="I980" s="8" t="n">
        <f aca="false">+[3]data1rev!G979</f>
        <v>10791.59</v>
      </c>
      <c r="J980" s="8" t="n">
        <f aca="false">+[3]data1rev!H979</f>
        <v>10791.59</v>
      </c>
      <c r="K980" s="8" t="n">
        <f aca="false">+[3]data1rev!I979</f>
        <v>10791.59</v>
      </c>
      <c r="L980" s="8" t="n">
        <f aca="false">+[3]data1rev!J979</f>
        <v>10821.156</v>
      </c>
      <c r="M980" s="8" t="n">
        <f aca="false">+[3]data1rev!K979</f>
        <v>10791.59</v>
      </c>
      <c r="N980" s="8" t="n">
        <f aca="false">+[3]data1rev!L979</f>
        <v>10791.59</v>
      </c>
      <c r="O980" s="8" t="n">
        <f aca="false">+[3]data1rev!M979</f>
        <v>10275.62</v>
      </c>
      <c r="P980" s="8" t="n">
        <f aca="false">+[3]data1rev!N979</f>
        <v>10129.416</v>
      </c>
      <c r="Q980" s="8" t="n">
        <f aca="false">+[3]data1rev!O979</f>
        <v>10101.74</v>
      </c>
      <c r="R980" s="8" t="n">
        <f aca="false">+[3]data1rev!P979</f>
        <v>0</v>
      </c>
      <c r="S980" s="8" t="n">
        <f aca="false">+[3]data1rev!Q979</f>
        <v>0</v>
      </c>
      <c r="T980" s="8" t="n">
        <f aca="false">+[3]data1rev!R979</f>
        <v>0</v>
      </c>
      <c r="U980" s="8" t="n">
        <f aca="false">+[3]data1rev!S979</f>
        <v>0</v>
      </c>
      <c r="V980" s="8" t="n">
        <f aca="false">+[3]data1rev!T979</f>
        <v>0</v>
      </c>
      <c r="W980" s="8" t="n">
        <f aca="false">+[3]data1rev!U979</f>
        <v>0</v>
      </c>
      <c r="X980" s="8" t="n">
        <f aca="false">+[3]data1rev!V979</f>
        <v>0</v>
      </c>
      <c r="Y980" s="8" t="n">
        <f aca="false">+[3]data1rev!W979</f>
        <v>0</v>
      </c>
      <c r="Z980" s="8" t="n">
        <f aca="false">+[3]data1rev!X979</f>
        <v>0</v>
      </c>
      <c r="AA980" s="8" t="n">
        <f aca="false">+[3]data1rev!Y979</f>
        <v>0</v>
      </c>
      <c r="AB980" s="9"/>
      <c r="AC980" s="9"/>
      <c r="AD980" s="9"/>
      <c r="AE980" s="9"/>
      <c r="AF980" s="9"/>
      <c r="AG980" s="9"/>
      <c r="AH980" s="9"/>
      <c r="AI980" s="9"/>
      <c r="AJ980" s="9"/>
      <c r="AK980" s="1"/>
      <c r="AL980" s="1" t="e">
        <f aca="false">SUMPRODUCT(B980:AJ980,PVCapPrice)</f>
        <v>#DIV/0!</v>
      </c>
      <c r="AM980" s="1"/>
      <c r="AN980" s="1"/>
      <c r="AO980" s="1"/>
      <c r="AP980" s="1"/>
      <c r="AQ980" s="1"/>
    </row>
    <row r="981" customFormat="false" ht="11.25" hidden="false" customHeight="false" outlineLevel="0" collapsed="false">
      <c r="A981" s="1" t="n">
        <v>979</v>
      </c>
      <c r="B981" s="16"/>
      <c r="C981" s="8" t="n">
        <f aca="false">+[3]data1rev!A980</f>
        <v>21687.04</v>
      </c>
      <c r="D981" s="8" t="n">
        <f aca="false">+[3]data1rev!B980</f>
        <v>15575.226</v>
      </c>
      <c r="E981" s="8" t="n">
        <f aca="false">+[3]data1rev!C980</f>
        <v>13222.39</v>
      </c>
      <c r="F981" s="8" t="n">
        <f aca="false">+[3]data1rev!D980</f>
        <v>13061.89</v>
      </c>
      <c r="G981" s="8" t="n">
        <f aca="false">+[3]data1rev!E980</f>
        <v>13061.89</v>
      </c>
      <c r="H981" s="8" t="n">
        <f aca="false">+[3]data1rev!F980</f>
        <v>10821.156</v>
      </c>
      <c r="I981" s="8" t="n">
        <f aca="false">+[3]data1rev!G980</f>
        <v>10791.59</v>
      </c>
      <c r="J981" s="8" t="n">
        <f aca="false">+[3]data1rev!H980</f>
        <v>10791.59</v>
      </c>
      <c r="K981" s="8" t="n">
        <f aca="false">+[3]data1rev!I980</f>
        <v>10791.59</v>
      </c>
      <c r="L981" s="8" t="n">
        <f aca="false">+[3]data1rev!J980</f>
        <v>10821.156</v>
      </c>
      <c r="M981" s="8" t="n">
        <f aca="false">+[3]data1rev!K980</f>
        <v>10791.59</v>
      </c>
      <c r="N981" s="8" t="n">
        <f aca="false">+[3]data1rev!L980</f>
        <v>10791.59</v>
      </c>
      <c r="O981" s="8" t="n">
        <f aca="false">+[3]data1rev!M980</f>
        <v>10275.62</v>
      </c>
      <c r="P981" s="8" t="n">
        <f aca="false">+[3]data1rev!N980</f>
        <v>10129.416</v>
      </c>
      <c r="Q981" s="8" t="n">
        <f aca="false">+[3]data1rev!O980</f>
        <v>10101.74</v>
      </c>
      <c r="R981" s="8" t="n">
        <f aca="false">+[3]data1rev!P980</f>
        <v>0</v>
      </c>
      <c r="S981" s="8" t="n">
        <f aca="false">+[3]data1rev!Q980</f>
        <v>0</v>
      </c>
      <c r="T981" s="8" t="n">
        <f aca="false">+[3]data1rev!R980</f>
        <v>0</v>
      </c>
      <c r="U981" s="8" t="n">
        <f aca="false">+[3]data1rev!S980</f>
        <v>0</v>
      </c>
      <c r="V981" s="8" t="n">
        <f aca="false">+[3]data1rev!T980</f>
        <v>0</v>
      </c>
      <c r="W981" s="8" t="n">
        <f aca="false">+[3]data1rev!U980</f>
        <v>0</v>
      </c>
      <c r="X981" s="8" t="n">
        <f aca="false">+[3]data1rev!V980</f>
        <v>0</v>
      </c>
      <c r="Y981" s="8" t="n">
        <f aca="false">+[3]data1rev!W980</f>
        <v>0</v>
      </c>
      <c r="Z981" s="8" t="n">
        <f aca="false">+[3]data1rev!X980</f>
        <v>0</v>
      </c>
      <c r="AA981" s="8" t="n">
        <f aca="false">+[3]data1rev!Y980</f>
        <v>0</v>
      </c>
      <c r="AB981" s="9"/>
      <c r="AC981" s="9"/>
      <c r="AD981" s="9"/>
      <c r="AE981" s="9"/>
      <c r="AF981" s="9"/>
      <c r="AG981" s="9"/>
      <c r="AH981" s="9"/>
      <c r="AI981" s="9"/>
      <c r="AJ981" s="9"/>
      <c r="AK981" s="1"/>
      <c r="AL981" s="1" t="e">
        <f aca="false">SUMPRODUCT(B981:AJ981,PVCapPrice)</f>
        <v>#DIV/0!</v>
      </c>
      <c r="AM981" s="1"/>
      <c r="AN981" s="1"/>
      <c r="AO981" s="1"/>
      <c r="AP981" s="1"/>
      <c r="AQ981" s="1"/>
    </row>
    <row r="982" customFormat="false" ht="11.25" hidden="false" customHeight="false" outlineLevel="0" collapsed="false">
      <c r="A982" s="1" t="n">
        <v>980</v>
      </c>
      <c r="B982" s="16"/>
      <c r="C982" s="8" t="n">
        <f aca="false">+[3]data1rev!A981</f>
        <v>21687.04</v>
      </c>
      <c r="D982" s="8" t="n">
        <f aca="false">+[3]data1rev!B981</f>
        <v>15575.226</v>
      </c>
      <c r="E982" s="8" t="n">
        <f aca="false">+[3]data1rev!C981</f>
        <v>13222.39</v>
      </c>
      <c r="F982" s="8" t="n">
        <f aca="false">+[3]data1rev!D981</f>
        <v>13061.89</v>
      </c>
      <c r="G982" s="8" t="n">
        <f aca="false">+[3]data1rev!E981</f>
        <v>13061.89</v>
      </c>
      <c r="H982" s="8" t="n">
        <f aca="false">+[3]data1rev!F981</f>
        <v>10821.156</v>
      </c>
      <c r="I982" s="8" t="n">
        <f aca="false">+[3]data1rev!G981</f>
        <v>10791.59</v>
      </c>
      <c r="J982" s="8" t="n">
        <f aca="false">+[3]data1rev!H981</f>
        <v>10791.59</v>
      </c>
      <c r="K982" s="8" t="n">
        <f aca="false">+[3]data1rev!I981</f>
        <v>10791.59</v>
      </c>
      <c r="L982" s="8" t="n">
        <f aca="false">+[3]data1rev!J981</f>
        <v>10821.156</v>
      </c>
      <c r="M982" s="8" t="n">
        <f aca="false">+[3]data1rev!K981</f>
        <v>10791.59</v>
      </c>
      <c r="N982" s="8" t="n">
        <f aca="false">+[3]data1rev!L981</f>
        <v>10791.59</v>
      </c>
      <c r="O982" s="8" t="n">
        <f aca="false">+[3]data1rev!M981</f>
        <v>10275.62</v>
      </c>
      <c r="P982" s="8" t="n">
        <f aca="false">+[3]data1rev!N981</f>
        <v>10129.416</v>
      </c>
      <c r="Q982" s="8" t="n">
        <f aca="false">+[3]data1rev!O981</f>
        <v>10101.74</v>
      </c>
      <c r="R982" s="8" t="n">
        <f aca="false">+[3]data1rev!P981</f>
        <v>0</v>
      </c>
      <c r="S982" s="8" t="n">
        <f aca="false">+[3]data1rev!Q981</f>
        <v>0</v>
      </c>
      <c r="T982" s="8" t="n">
        <f aca="false">+[3]data1rev!R981</f>
        <v>0</v>
      </c>
      <c r="U982" s="8" t="n">
        <f aca="false">+[3]data1rev!S981</f>
        <v>0</v>
      </c>
      <c r="V982" s="8" t="n">
        <f aca="false">+[3]data1rev!T981</f>
        <v>0</v>
      </c>
      <c r="W982" s="8" t="n">
        <f aca="false">+[3]data1rev!U981</f>
        <v>0</v>
      </c>
      <c r="X982" s="8" t="n">
        <f aca="false">+[3]data1rev!V981</f>
        <v>0</v>
      </c>
      <c r="Y982" s="8" t="n">
        <f aca="false">+[3]data1rev!W981</f>
        <v>0</v>
      </c>
      <c r="Z982" s="8" t="n">
        <f aca="false">+[3]data1rev!X981</f>
        <v>0</v>
      </c>
      <c r="AA982" s="8" t="n">
        <f aca="false">+[3]data1rev!Y981</f>
        <v>0</v>
      </c>
      <c r="AB982" s="9"/>
      <c r="AC982" s="9"/>
      <c r="AD982" s="9"/>
      <c r="AE982" s="9"/>
      <c r="AF982" s="9"/>
      <c r="AG982" s="9"/>
      <c r="AH982" s="9"/>
      <c r="AI982" s="9"/>
      <c r="AJ982" s="9"/>
      <c r="AK982" s="1"/>
      <c r="AL982" s="1" t="e">
        <f aca="false">SUMPRODUCT(B982:AJ982,PVCapPrice)</f>
        <v>#DIV/0!</v>
      </c>
      <c r="AM982" s="1"/>
      <c r="AN982" s="1"/>
      <c r="AO982" s="1"/>
      <c r="AP982" s="1"/>
      <c r="AQ982" s="1"/>
    </row>
    <row r="983" customFormat="false" ht="11.25" hidden="false" customHeight="false" outlineLevel="0" collapsed="false">
      <c r="A983" s="1" t="n">
        <v>981</v>
      </c>
      <c r="B983" s="16"/>
      <c r="C983" s="8" t="n">
        <f aca="false">+[3]data1rev!A982</f>
        <v>21687.04</v>
      </c>
      <c r="D983" s="8" t="n">
        <f aca="false">+[3]data1rev!B982</f>
        <v>15575.226</v>
      </c>
      <c r="E983" s="8" t="n">
        <f aca="false">+[3]data1rev!C982</f>
        <v>13222.39</v>
      </c>
      <c r="F983" s="8" t="n">
        <f aca="false">+[3]data1rev!D982</f>
        <v>13061.89</v>
      </c>
      <c r="G983" s="8" t="n">
        <f aca="false">+[3]data1rev!E982</f>
        <v>13061.89</v>
      </c>
      <c r="H983" s="8" t="n">
        <f aca="false">+[3]data1rev!F982</f>
        <v>10821.156</v>
      </c>
      <c r="I983" s="8" t="n">
        <f aca="false">+[3]data1rev!G982</f>
        <v>10791.59</v>
      </c>
      <c r="J983" s="8" t="n">
        <f aca="false">+[3]data1rev!H982</f>
        <v>10791.59</v>
      </c>
      <c r="K983" s="8" t="n">
        <f aca="false">+[3]data1rev!I982</f>
        <v>10791.59</v>
      </c>
      <c r="L983" s="8" t="n">
        <f aca="false">+[3]data1rev!J982</f>
        <v>10821.156</v>
      </c>
      <c r="M983" s="8" t="n">
        <f aca="false">+[3]data1rev!K982</f>
        <v>10791.59</v>
      </c>
      <c r="N983" s="8" t="n">
        <f aca="false">+[3]data1rev!L982</f>
        <v>10791.59</v>
      </c>
      <c r="O983" s="8" t="n">
        <f aca="false">+[3]data1rev!M982</f>
        <v>10275.62</v>
      </c>
      <c r="P983" s="8" t="n">
        <f aca="false">+[3]data1rev!N982</f>
        <v>10129.416</v>
      </c>
      <c r="Q983" s="8" t="n">
        <f aca="false">+[3]data1rev!O982</f>
        <v>10101.74</v>
      </c>
      <c r="R983" s="8" t="n">
        <f aca="false">+[3]data1rev!P982</f>
        <v>0</v>
      </c>
      <c r="S983" s="8" t="n">
        <f aca="false">+[3]data1rev!Q982</f>
        <v>0</v>
      </c>
      <c r="T983" s="8" t="n">
        <f aca="false">+[3]data1rev!R982</f>
        <v>0</v>
      </c>
      <c r="U983" s="8" t="n">
        <f aca="false">+[3]data1rev!S982</f>
        <v>0</v>
      </c>
      <c r="V983" s="8" t="n">
        <f aca="false">+[3]data1rev!T982</f>
        <v>0</v>
      </c>
      <c r="W983" s="8" t="n">
        <f aca="false">+[3]data1rev!U982</f>
        <v>0</v>
      </c>
      <c r="X983" s="8" t="n">
        <f aca="false">+[3]data1rev!V982</f>
        <v>0</v>
      </c>
      <c r="Y983" s="8" t="n">
        <f aca="false">+[3]data1rev!W982</f>
        <v>0</v>
      </c>
      <c r="Z983" s="8" t="n">
        <f aca="false">+[3]data1rev!X982</f>
        <v>0</v>
      </c>
      <c r="AA983" s="8" t="n">
        <f aca="false">+[3]data1rev!Y982</f>
        <v>0</v>
      </c>
      <c r="AB983" s="9"/>
      <c r="AC983" s="9"/>
      <c r="AD983" s="9"/>
      <c r="AE983" s="9"/>
      <c r="AF983" s="9"/>
      <c r="AG983" s="9"/>
      <c r="AH983" s="9"/>
      <c r="AI983" s="9"/>
      <c r="AJ983" s="9"/>
      <c r="AK983" s="1"/>
      <c r="AL983" s="1" t="e">
        <f aca="false">SUMPRODUCT(B983:AJ983,PVCapPrice)</f>
        <v>#DIV/0!</v>
      </c>
      <c r="AM983" s="1"/>
      <c r="AN983" s="1"/>
      <c r="AO983" s="1"/>
      <c r="AP983" s="1"/>
      <c r="AQ983" s="1"/>
    </row>
    <row r="984" customFormat="false" ht="11.25" hidden="false" customHeight="false" outlineLevel="0" collapsed="false">
      <c r="A984" s="1" t="n">
        <v>982</v>
      </c>
      <c r="B984" s="16"/>
      <c r="C984" s="8" t="n">
        <f aca="false">+[3]data1rev!A983</f>
        <v>21687.04</v>
      </c>
      <c r="D984" s="8" t="n">
        <f aca="false">+[3]data1rev!B983</f>
        <v>15575.226</v>
      </c>
      <c r="E984" s="8" t="n">
        <f aca="false">+[3]data1rev!C983</f>
        <v>13222.39</v>
      </c>
      <c r="F984" s="8" t="n">
        <f aca="false">+[3]data1rev!D983</f>
        <v>13061.89</v>
      </c>
      <c r="G984" s="8" t="n">
        <f aca="false">+[3]data1rev!E983</f>
        <v>13061.89</v>
      </c>
      <c r="H984" s="8" t="n">
        <f aca="false">+[3]data1rev!F983</f>
        <v>10821.156</v>
      </c>
      <c r="I984" s="8" t="n">
        <f aca="false">+[3]data1rev!G983</f>
        <v>10791.59</v>
      </c>
      <c r="J984" s="8" t="n">
        <f aca="false">+[3]data1rev!H983</f>
        <v>10791.59</v>
      </c>
      <c r="K984" s="8" t="n">
        <f aca="false">+[3]data1rev!I983</f>
        <v>10791.59</v>
      </c>
      <c r="L984" s="8" t="n">
        <f aca="false">+[3]data1rev!J983</f>
        <v>10821.156</v>
      </c>
      <c r="M984" s="8" t="n">
        <f aca="false">+[3]data1rev!K983</f>
        <v>10791.59</v>
      </c>
      <c r="N984" s="8" t="n">
        <f aca="false">+[3]data1rev!L983</f>
        <v>10791.59</v>
      </c>
      <c r="O984" s="8" t="n">
        <f aca="false">+[3]data1rev!M983</f>
        <v>10275.62</v>
      </c>
      <c r="P984" s="8" t="n">
        <f aca="false">+[3]data1rev!N983</f>
        <v>10129.416</v>
      </c>
      <c r="Q984" s="8" t="n">
        <f aca="false">+[3]data1rev!O983</f>
        <v>10101.74</v>
      </c>
      <c r="R984" s="8" t="n">
        <f aca="false">+[3]data1rev!P983</f>
        <v>0</v>
      </c>
      <c r="S984" s="8" t="n">
        <f aca="false">+[3]data1rev!Q983</f>
        <v>0</v>
      </c>
      <c r="T984" s="8" t="n">
        <f aca="false">+[3]data1rev!R983</f>
        <v>0</v>
      </c>
      <c r="U984" s="8" t="n">
        <f aca="false">+[3]data1rev!S983</f>
        <v>0</v>
      </c>
      <c r="V984" s="8" t="n">
        <f aca="false">+[3]data1rev!T983</f>
        <v>0</v>
      </c>
      <c r="W984" s="8" t="n">
        <f aca="false">+[3]data1rev!U983</f>
        <v>0</v>
      </c>
      <c r="X984" s="8" t="n">
        <f aca="false">+[3]data1rev!V983</f>
        <v>0</v>
      </c>
      <c r="Y984" s="8" t="n">
        <f aca="false">+[3]data1rev!W983</f>
        <v>0</v>
      </c>
      <c r="Z984" s="8" t="n">
        <f aca="false">+[3]data1rev!X983</f>
        <v>0</v>
      </c>
      <c r="AA984" s="8" t="n">
        <f aca="false">+[3]data1rev!Y983</f>
        <v>0</v>
      </c>
      <c r="AB984" s="9"/>
      <c r="AC984" s="9"/>
      <c r="AD984" s="9"/>
      <c r="AE984" s="9"/>
      <c r="AF984" s="9"/>
      <c r="AG984" s="9"/>
      <c r="AH984" s="9"/>
      <c r="AI984" s="9"/>
      <c r="AJ984" s="9"/>
      <c r="AK984" s="1"/>
      <c r="AL984" s="1" t="e">
        <f aca="false">SUMPRODUCT(B984:AJ984,PVCapPrice)</f>
        <v>#DIV/0!</v>
      </c>
      <c r="AM984" s="1"/>
      <c r="AN984" s="1"/>
      <c r="AO984" s="1"/>
      <c r="AP984" s="1"/>
      <c r="AQ984" s="1"/>
    </row>
    <row r="985" customFormat="false" ht="11.25" hidden="false" customHeight="false" outlineLevel="0" collapsed="false">
      <c r="A985" s="1" t="n">
        <v>983</v>
      </c>
      <c r="B985" s="16"/>
      <c r="C985" s="8" t="n">
        <f aca="false">+[3]data1rev!A984</f>
        <v>21687.04</v>
      </c>
      <c r="D985" s="8" t="n">
        <f aca="false">+[3]data1rev!B984</f>
        <v>15575.226</v>
      </c>
      <c r="E985" s="8" t="n">
        <f aca="false">+[3]data1rev!C984</f>
        <v>13222.39</v>
      </c>
      <c r="F985" s="8" t="n">
        <f aca="false">+[3]data1rev!D984</f>
        <v>13061.89</v>
      </c>
      <c r="G985" s="8" t="n">
        <f aca="false">+[3]data1rev!E984</f>
        <v>13061.89</v>
      </c>
      <c r="H985" s="8" t="n">
        <f aca="false">+[3]data1rev!F984</f>
        <v>10821.156</v>
      </c>
      <c r="I985" s="8" t="n">
        <f aca="false">+[3]data1rev!G984</f>
        <v>10791.59</v>
      </c>
      <c r="J985" s="8" t="n">
        <f aca="false">+[3]data1rev!H984</f>
        <v>10791.59</v>
      </c>
      <c r="K985" s="8" t="n">
        <f aca="false">+[3]data1rev!I984</f>
        <v>10791.59</v>
      </c>
      <c r="L985" s="8" t="n">
        <f aca="false">+[3]data1rev!J984</f>
        <v>10821.156</v>
      </c>
      <c r="M985" s="8" t="n">
        <f aca="false">+[3]data1rev!K984</f>
        <v>10791.59</v>
      </c>
      <c r="N985" s="8" t="n">
        <f aca="false">+[3]data1rev!L984</f>
        <v>10791.59</v>
      </c>
      <c r="O985" s="8" t="n">
        <f aca="false">+[3]data1rev!M984</f>
        <v>10275.62</v>
      </c>
      <c r="P985" s="8" t="n">
        <f aca="false">+[3]data1rev!N984</f>
        <v>10129.416</v>
      </c>
      <c r="Q985" s="8" t="n">
        <f aca="false">+[3]data1rev!O984</f>
        <v>10101.74</v>
      </c>
      <c r="R985" s="8" t="n">
        <f aca="false">+[3]data1rev!P984</f>
        <v>0</v>
      </c>
      <c r="S985" s="8" t="n">
        <f aca="false">+[3]data1rev!Q984</f>
        <v>0</v>
      </c>
      <c r="T985" s="8" t="n">
        <f aca="false">+[3]data1rev!R984</f>
        <v>0</v>
      </c>
      <c r="U985" s="8" t="n">
        <f aca="false">+[3]data1rev!S984</f>
        <v>0</v>
      </c>
      <c r="V985" s="8" t="n">
        <f aca="false">+[3]data1rev!T984</f>
        <v>0</v>
      </c>
      <c r="W985" s="8" t="n">
        <f aca="false">+[3]data1rev!U984</f>
        <v>0</v>
      </c>
      <c r="X985" s="8" t="n">
        <f aca="false">+[3]data1rev!V984</f>
        <v>0</v>
      </c>
      <c r="Y985" s="8" t="n">
        <f aca="false">+[3]data1rev!W984</f>
        <v>0</v>
      </c>
      <c r="Z985" s="8" t="n">
        <f aca="false">+[3]data1rev!X984</f>
        <v>0</v>
      </c>
      <c r="AA985" s="8" t="n">
        <f aca="false">+[3]data1rev!Y984</f>
        <v>0</v>
      </c>
      <c r="AB985" s="9"/>
      <c r="AC985" s="9"/>
      <c r="AD985" s="9"/>
      <c r="AE985" s="9"/>
      <c r="AF985" s="9"/>
      <c r="AG985" s="9"/>
      <c r="AH985" s="9"/>
      <c r="AI985" s="9"/>
      <c r="AJ985" s="9"/>
      <c r="AK985" s="1"/>
      <c r="AL985" s="1" t="e">
        <f aca="false">SUMPRODUCT(B985:AJ985,PVCapPrice)</f>
        <v>#DIV/0!</v>
      </c>
      <c r="AM985" s="1"/>
      <c r="AN985" s="1"/>
      <c r="AO985" s="1"/>
      <c r="AP985" s="1"/>
      <c r="AQ985" s="1"/>
    </row>
    <row r="986" customFormat="false" ht="11.25" hidden="false" customHeight="false" outlineLevel="0" collapsed="false">
      <c r="A986" s="1" t="n">
        <v>984</v>
      </c>
      <c r="B986" s="16"/>
      <c r="C986" s="8" t="n">
        <f aca="false">+[3]data1rev!A985</f>
        <v>21687.04</v>
      </c>
      <c r="D986" s="8" t="n">
        <f aca="false">+[3]data1rev!B985</f>
        <v>15575.226</v>
      </c>
      <c r="E986" s="8" t="n">
        <f aca="false">+[3]data1rev!C985</f>
        <v>13222.39</v>
      </c>
      <c r="F986" s="8" t="n">
        <f aca="false">+[3]data1rev!D985</f>
        <v>13061.89</v>
      </c>
      <c r="G986" s="8" t="n">
        <f aca="false">+[3]data1rev!E985</f>
        <v>13061.89</v>
      </c>
      <c r="H986" s="8" t="n">
        <f aca="false">+[3]data1rev!F985</f>
        <v>10821.156</v>
      </c>
      <c r="I986" s="8" t="n">
        <f aca="false">+[3]data1rev!G985</f>
        <v>10791.59</v>
      </c>
      <c r="J986" s="8" t="n">
        <f aca="false">+[3]data1rev!H985</f>
        <v>10791.59</v>
      </c>
      <c r="K986" s="8" t="n">
        <f aca="false">+[3]data1rev!I985</f>
        <v>10791.59</v>
      </c>
      <c r="L986" s="8" t="n">
        <f aca="false">+[3]data1rev!J985</f>
        <v>10821.156</v>
      </c>
      <c r="M986" s="8" t="n">
        <f aca="false">+[3]data1rev!K985</f>
        <v>10791.59</v>
      </c>
      <c r="N986" s="8" t="n">
        <f aca="false">+[3]data1rev!L985</f>
        <v>10791.59</v>
      </c>
      <c r="O986" s="8" t="n">
        <f aca="false">+[3]data1rev!M985</f>
        <v>10275.62</v>
      </c>
      <c r="P986" s="8" t="n">
        <f aca="false">+[3]data1rev!N985</f>
        <v>10129.416</v>
      </c>
      <c r="Q986" s="8" t="n">
        <f aca="false">+[3]data1rev!O985</f>
        <v>10101.74</v>
      </c>
      <c r="R986" s="8" t="n">
        <f aca="false">+[3]data1rev!P985</f>
        <v>0</v>
      </c>
      <c r="S986" s="8" t="n">
        <f aca="false">+[3]data1rev!Q985</f>
        <v>0</v>
      </c>
      <c r="T986" s="8" t="n">
        <f aca="false">+[3]data1rev!R985</f>
        <v>0</v>
      </c>
      <c r="U986" s="8" t="n">
        <f aca="false">+[3]data1rev!S985</f>
        <v>0</v>
      </c>
      <c r="V986" s="8" t="n">
        <f aca="false">+[3]data1rev!T985</f>
        <v>0</v>
      </c>
      <c r="W986" s="8" t="n">
        <f aca="false">+[3]data1rev!U985</f>
        <v>0</v>
      </c>
      <c r="X986" s="8" t="n">
        <f aca="false">+[3]data1rev!V985</f>
        <v>0</v>
      </c>
      <c r="Y986" s="8" t="n">
        <f aca="false">+[3]data1rev!W985</f>
        <v>0</v>
      </c>
      <c r="Z986" s="8" t="n">
        <f aca="false">+[3]data1rev!X985</f>
        <v>0</v>
      </c>
      <c r="AA986" s="8" t="n">
        <f aca="false">+[3]data1rev!Y985</f>
        <v>0</v>
      </c>
      <c r="AB986" s="9"/>
      <c r="AC986" s="9"/>
      <c r="AD986" s="9"/>
      <c r="AE986" s="9"/>
      <c r="AF986" s="9"/>
      <c r="AG986" s="9"/>
      <c r="AH986" s="9"/>
      <c r="AI986" s="9"/>
      <c r="AJ986" s="9"/>
      <c r="AK986" s="1"/>
      <c r="AL986" s="1" t="e">
        <f aca="false">SUMPRODUCT(B986:AJ986,PVCapPrice)</f>
        <v>#DIV/0!</v>
      </c>
      <c r="AM986" s="1"/>
      <c r="AN986" s="1"/>
      <c r="AO986" s="1"/>
      <c r="AP986" s="1"/>
      <c r="AQ986" s="1"/>
    </row>
    <row r="987" customFormat="false" ht="11.25" hidden="false" customHeight="false" outlineLevel="0" collapsed="false">
      <c r="A987" s="1" t="n">
        <v>985</v>
      </c>
      <c r="B987" s="16"/>
      <c r="C987" s="8" t="n">
        <f aca="false">+[3]data1rev!A986</f>
        <v>21687.04</v>
      </c>
      <c r="D987" s="8" t="n">
        <f aca="false">+[3]data1rev!B986</f>
        <v>15575.226</v>
      </c>
      <c r="E987" s="8" t="n">
        <f aca="false">+[3]data1rev!C986</f>
        <v>13222.39</v>
      </c>
      <c r="F987" s="8" t="n">
        <f aca="false">+[3]data1rev!D986</f>
        <v>13061.89</v>
      </c>
      <c r="G987" s="8" t="n">
        <f aca="false">+[3]data1rev!E986</f>
        <v>13061.89</v>
      </c>
      <c r="H987" s="8" t="n">
        <f aca="false">+[3]data1rev!F986</f>
        <v>10821.156</v>
      </c>
      <c r="I987" s="8" t="n">
        <f aca="false">+[3]data1rev!G986</f>
        <v>10791.59</v>
      </c>
      <c r="J987" s="8" t="n">
        <f aca="false">+[3]data1rev!H986</f>
        <v>10791.59</v>
      </c>
      <c r="K987" s="8" t="n">
        <f aca="false">+[3]data1rev!I986</f>
        <v>10791.59</v>
      </c>
      <c r="L987" s="8" t="n">
        <f aca="false">+[3]data1rev!J986</f>
        <v>10821.156</v>
      </c>
      <c r="M987" s="8" t="n">
        <f aca="false">+[3]data1rev!K986</f>
        <v>10791.59</v>
      </c>
      <c r="N987" s="8" t="n">
        <f aca="false">+[3]data1rev!L986</f>
        <v>10791.59</v>
      </c>
      <c r="O987" s="8" t="n">
        <f aca="false">+[3]data1rev!M986</f>
        <v>10275.62</v>
      </c>
      <c r="P987" s="8" t="n">
        <f aca="false">+[3]data1rev!N986</f>
        <v>10129.416</v>
      </c>
      <c r="Q987" s="8" t="n">
        <f aca="false">+[3]data1rev!O986</f>
        <v>10101.74</v>
      </c>
      <c r="R987" s="8" t="n">
        <f aca="false">+[3]data1rev!P986</f>
        <v>0</v>
      </c>
      <c r="S987" s="8" t="n">
        <f aca="false">+[3]data1rev!Q986</f>
        <v>0</v>
      </c>
      <c r="T987" s="8" t="n">
        <f aca="false">+[3]data1rev!R986</f>
        <v>0</v>
      </c>
      <c r="U987" s="8" t="n">
        <f aca="false">+[3]data1rev!S986</f>
        <v>0</v>
      </c>
      <c r="V987" s="8" t="n">
        <f aca="false">+[3]data1rev!T986</f>
        <v>0</v>
      </c>
      <c r="W987" s="8" t="n">
        <f aca="false">+[3]data1rev!U986</f>
        <v>0</v>
      </c>
      <c r="X987" s="8" t="n">
        <f aca="false">+[3]data1rev!V986</f>
        <v>0</v>
      </c>
      <c r="Y987" s="8" t="n">
        <f aca="false">+[3]data1rev!W986</f>
        <v>0</v>
      </c>
      <c r="Z987" s="8" t="n">
        <f aca="false">+[3]data1rev!X986</f>
        <v>0</v>
      </c>
      <c r="AA987" s="8" t="n">
        <f aca="false">+[3]data1rev!Y986</f>
        <v>0</v>
      </c>
      <c r="AB987" s="9"/>
      <c r="AC987" s="9"/>
      <c r="AD987" s="9"/>
      <c r="AE987" s="9"/>
      <c r="AF987" s="9"/>
      <c r="AG987" s="9"/>
      <c r="AH987" s="9"/>
      <c r="AI987" s="9"/>
      <c r="AJ987" s="9"/>
      <c r="AK987" s="1"/>
      <c r="AL987" s="1" t="e">
        <f aca="false">SUMPRODUCT(B987:AJ987,PVCapPrice)</f>
        <v>#DIV/0!</v>
      </c>
      <c r="AM987" s="1"/>
      <c r="AN987" s="1"/>
      <c r="AO987" s="1"/>
      <c r="AP987" s="1"/>
      <c r="AQ987" s="1"/>
    </row>
    <row r="988" customFormat="false" ht="11.25" hidden="false" customHeight="false" outlineLevel="0" collapsed="false">
      <c r="A988" s="1" t="n">
        <v>986</v>
      </c>
      <c r="B988" s="16"/>
      <c r="C988" s="8" t="n">
        <f aca="false">+[3]data1rev!A987</f>
        <v>21687.04</v>
      </c>
      <c r="D988" s="8" t="n">
        <f aca="false">+[3]data1rev!B987</f>
        <v>15575.226</v>
      </c>
      <c r="E988" s="8" t="n">
        <f aca="false">+[3]data1rev!C987</f>
        <v>13222.39</v>
      </c>
      <c r="F988" s="8" t="n">
        <f aca="false">+[3]data1rev!D987</f>
        <v>13061.89</v>
      </c>
      <c r="G988" s="8" t="n">
        <f aca="false">+[3]data1rev!E987</f>
        <v>13061.89</v>
      </c>
      <c r="H988" s="8" t="n">
        <f aca="false">+[3]data1rev!F987</f>
        <v>10821.156</v>
      </c>
      <c r="I988" s="8" t="n">
        <f aca="false">+[3]data1rev!G987</f>
        <v>10791.59</v>
      </c>
      <c r="J988" s="8" t="n">
        <f aca="false">+[3]data1rev!H987</f>
        <v>10791.59</v>
      </c>
      <c r="K988" s="8" t="n">
        <f aca="false">+[3]data1rev!I987</f>
        <v>10791.59</v>
      </c>
      <c r="L988" s="8" t="n">
        <f aca="false">+[3]data1rev!J987</f>
        <v>10821.156</v>
      </c>
      <c r="M988" s="8" t="n">
        <f aca="false">+[3]data1rev!K987</f>
        <v>10791.59</v>
      </c>
      <c r="N988" s="8" t="n">
        <f aca="false">+[3]data1rev!L987</f>
        <v>10791.59</v>
      </c>
      <c r="O988" s="8" t="n">
        <f aca="false">+[3]data1rev!M987</f>
        <v>10275.62</v>
      </c>
      <c r="P988" s="8" t="n">
        <f aca="false">+[3]data1rev!N987</f>
        <v>10129.416</v>
      </c>
      <c r="Q988" s="8" t="n">
        <f aca="false">+[3]data1rev!O987</f>
        <v>10101.74</v>
      </c>
      <c r="R988" s="8" t="n">
        <f aca="false">+[3]data1rev!P987</f>
        <v>0</v>
      </c>
      <c r="S988" s="8" t="n">
        <f aca="false">+[3]data1rev!Q987</f>
        <v>0</v>
      </c>
      <c r="T988" s="8" t="n">
        <f aca="false">+[3]data1rev!R987</f>
        <v>0</v>
      </c>
      <c r="U988" s="8" t="n">
        <f aca="false">+[3]data1rev!S987</f>
        <v>0</v>
      </c>
      <c r="V988" s="8" t="n">
        <f aca="false">+[3]data1rev!T987</f>
        <v>0</v>
      </c>
      <c r="W988" s="8" t="n">
        <f aca="false">+[3]data1rev!U987</f>
        <v>0</v>
      </c>
      <c r="X988" s="8" t="n">
        <f aca="false">+[3]data1rev!V987</f>
        <v>0</v>
      </c>
      <c r="Y988" s="8" t="n">
        <f aca="false">+[3]data1rev!W987</f>
        <v>0</v>
      </c>
      <c r="Z988" s="8" t="n">
        <f aca="false">+[3]data1rev!X987</f>
        <v>0</v>
      </c>
      <c r="AA988" s="8" t="n">
        <f aca="false">+[3]data1rev!Y987</f>
        <v>0</v>
      </c>
      <c r="AB988" s="9"/>
      <c r="AC988" s="9"/>
      <c r="AD988" s="9"/>
      <c r="AE988" s="9"/>
      <c r="AF988" s="9"/>
      <c r="AG988" s="9"/>
      <c r="AH988" s="9"/>
      <c r="AI988" s="9"/>
      <c r="AJ988" s="9"/>
      <c r="AK988" s="1"/>
      <c r="AL988" s="1" t="e">
        <f aca="false">SUMPRODUCT(B988:AJ988,PVCapPrice)</f>
        <v>#DIV/0!</v>
      </c>
      <c r="AM988" s="1"/>
      <c r="AN988" s="1"/>
      <c r="AO988" s="1"/>
      <c r="AP988" s="1"/>
      <c r="AQ988" s="1"/>
    </row>
    <row r="989" customFormat="false" ht="11.25" hidden="false" customHeight="false" outlineLevel="0" collapsed="false">
      <c r="A989" s="1" t="n">
        <v>987</v>
      </c>
      <c r="B989" s="16"/>
      <c r="C989" s="8" t="n">
        <f aca="false">+[3]data1rev!A988</f>
        <v>21687.04</v>
      </c>
      <c r="D989" s="8" t="n">
        <f aca="false">+[3]data1rev!B988</f>
        <v>15575.226</v>
      </c>
      <c r="E989" s="8" t="n">
        <f aca="false">+[3]data1rev!C988</f>
        <v>13222.39</v>
      </c>
      <c r="F989" s="8" t="n">
        <f aca="false">+[3]data1rev!D988</f>
        <v>13061.89</v>
      </c>
      <c r="G989" s="8" t="n">
        <f aca="false">+[3]data1rev!E988</f>
        <v>13061.89</v>
      </c>
      <c r="H989" s="8" t="n">
        <f aca="false">+[3]data1rev!F988</f>
        <v>10821.156</v>
      </c>
      <c r="I989" s="8" t="n">
        <f aca="false">+[3]data1rev!G988</f>
        <v>10791.59</v>
      </c>
      <c r="J989" s="8" t="n">
        <f aca="false">+[3]data1rev!H988</f>
        <v>10791.59</v>
      </c>
      <c r="K989" s="8" t="n">
        <f aca="false">+[3]data1rev!I988</f>
        <v>10791.59</v>
      </c>
      <c r="L989" s="8" t="n">
        <f aca="false">+[3]data1rev!J988</f>
        <v>10821.156</v>
      </c>
      <c r="M989" s="8" t="n">
        <f aca="false">+[3]data1rev!K988</f>
        <v>10791.59</v>
      </c>
      <c r="N989" s="8" t="n">
        <f aca="false">+[3]data1rev!L988</f>
        <v>10791.59</v>
      </c>
      <c r="O989" s="8" t="n">
        <f aca="false">+[3]data1rev!M988</f>
        <v>10275.62</v>
      </c>
      <c r="P989" s="8" t="n">
        <f aca="false">+[3]data1rev!N988</f>
        <v>10129.416</v>
      </c>
      <c r="Q989" s="8" t="n">
        <f aca="false">+[3]data1rev!O988</f>
        <v>10101.74</v>
      </c>
      <c r="R989" s="8" t="n">
        <f aca="false">+[3]data1rev!P988</f>
        <v>0</v>
      </c>
      <c r="S989" s="8" t="n">
        <f aca="false">+[3]data1rev!Q988</f>
        <v>0</v>
      </c>
      <c r="T989" s="8" t="n">
        <f aca="false">+[3]data1rev!R988</f>
        <v>0</v>
      </c>
      <c r="U989" s="8" t="n">
        <f aca="false">+[3]data1rev!S988</f>
        <v>0</v>
      </c>
      <c r="V989" s="8" t="n">
        <f aca="false">+[3]data1rev!T988</f>
        <v>0</v>
      </c>
      <c r="W989" s="8" t="n">
        <f aca="false">+[3]data1rev!U988</f>
        <v>0</v>
      </c>
      <c r="X989" s="8" t="n">
        <f aca="false">+[3]data1rev!V988</f>
        <v>0</v>
      </c>
      <c r="Y989" s="8" t="n">
        <f aca="false">+[3]data1rev!W988</f>
        <v>0</v>
      </c>
      <c r="Z989" s="8" t="n">
        <f aca="false">+[3]data1rev!X988</f>
        <v>0</v>
      </c>
      <c r="AA989" s="8" t="n">
        <f aca="false">+[3]data1rev!Y988</f>
        <v>0</v>
      </c>
      <c r="AB989" s="9"/>
      <c r="AC989" s="9"/>
      <c r="AD989" s="9"/>
      <c r="AE989" s="9"/>
      <c r="AF989" s="9"/>
      <c r="AG989" s="9"/>
      <c r="AH989" s="9"/>
      <c r="AI989" s="9"/>
      <c r="AJ989" s="9"/>
      <c r="AK989" s="1"/>
      <c r="AL989" s="1" t="e">
        <f aca="false">SUMPRODUCT(B989:AJ989,PVCapPrice)</f>
        <v>#DIV/0!</v>
      </c>
      <c r="AM989" s="1"/>
      <c r="AN989" s="1"/>
      <c r="AO989" s="1"/>
      <c r="AP989" s="1"/>
      <c r="AQ989" s="1"/>
    </row>
    <row r="990" customFormat="false" ht="11.25" hidden="false" customHeight="false" outlineLevel="0" collapsed="false">
      <c r="A990" s="1" t="n">
        <v>988</v>
      </c>
      <c r="B990" s="16"/>
      <c r="C990" s="8" t="n">
        <f aca="false">+[3]data1rev!A989</f>
        <v>21687.04</v>
      </c>
      <c r="D990" s="8" t="n">
        <f aca="false">+[3]data1rev!B989</f>
        <v>15575.226</v>
      </c>
      <c r="E990" s="8" t="n">
        <f aca="false">+[3]data1rev!C989</f>
        <v>13222.39</v>
      </c>
      <c r="F990" s="8" t="n">
        <f aca="false">+[3]data1rev!D989</f>
        <v>13061.89</v>
      </c>
      <c r="G990" s="8" t="n">
        <f aca="false">+[3]data1rev!E989</f>
        <v>13061.89</v>
      </c>
      <c r="H990" s="8" t="n">
        <f aca="false">+[3]data1rev!F989</f>
        <v>10821.156</v>
      </c>
      <c r="I990" s="8" t="n">
        <f aca="false">+[3]data1rev!G989</f>
        <v>10791.59</v>
      </c>
      <c r="J990" s="8" t="n">
        <f aca="false">+[3]data1rev!H989</f>
        <v>10791.59</v>
      </c>
      <c r="K990" s="8" t="n">
        <f aca="false">+[3]data1rev!I989</f>
        <v>10791.59</v>
      </c>
      <c r="L990" s="8" t="n">
        <f aca="false">+[3]data1rev!J989</f>
        <v>10821.156</v>
      </c>
      <c r="M990" s="8" t="n">
        <f aca="false">+[3]data1rev!K989</f>
        <v>10791.59</v>
      </c>
      <c r="N990" s="8" t="n">
        <f aca="false">+[3]data1rev!L989</f>
        <v>10791.59</v>
      </c>
      <c r="O990" s="8" t="n">
        <f aca="false">+[3]data1rev!M989</f>
        <v>10275.62</v>
      </c>
      <c r="P990" s="8" t="n">
        <f aca="false">+[3]data1rev!N989</f>
        <v>10129.416</v>
      </c>
      <c r="Q990" s="8" t="n">
        <f aca="false">+[3]data1rev!O989</f>
        <v>10101.74</v>
      </c>
      <c r="R990" s="8" t="n">
        <f aca="false">+[3]data1rev!P989</f>
        <v>0</v>
      </c>
      <c r="S990" s="8" t="n">
        <f aca="false">+[3]data1rev!Q989</f>
        <v>0</v>
      </c>
      <c r="T990" s="8" t="n">
        <f aca="false">+[3]data1rev!R989</f>
        <v>0</v>
      </c>
      <c r="U990" s="8" t="n">
        <f aca="false">+[3]data1rev!S989</f>
        <v>0</v>
      </c>
      <c r="V990" s="8" t="n">
        <f aca="false">+[3]data1rev!T989</f>
        <v>0</v>
      </c>
      <c r="W990" s="8" t="n">
        <f aca="false">+[3]data1rev!U989</f>
        <v>0</v>
      </c>
      <c r="X990" s="8" t="n">
        <f aca="false">+[3]data1rev!V989</f>
        <v>0</v>
      </c>
      <c r="Y990" s="8" t="n">
        <f aca="false">+[3]data1rev!W989</f>
        <v>0</v>
      </c>
      <c r="Z990" s="8" t="n">
        <f aca="false">+[3]data1rev!X989</f>
        <v>0</v>
      </c>
      <c r="AA990" s="8" t="n">
        <f aca="false">+[3]data1rev!Y989</f>
        <v>0</v>
      </c>
      <c r="AB990" s="9"/>
      <c r="AC990" s="9"/>
      <c r="AD990" s="9"/>
      <c r="AE990" s="9"/>
      <c r="AF990" s="9"/>
      <c r="AG990" s="9"/>
      <c r="AH990" s="9"/>
      <c r="AI990" s="9"/>
      <c r="AJ990" s="9"/>
      <c r="AK990" s="1"/>
      <c r="AL990" s="1" t="e">
        <f aca="false">SUMPRODUCT(B990:AJ990,PVCapPrice)</f>
        <v>#DIV/0!</v>
      </c>
      <c r="AM990" s="1"/>
      <c r="AN990" s="1"/>
      <c r="AO990" s="1"/>
      <c r="AP990" s="1"/>
      <c r="AQ990" s="1"/>
    </row>
    <row r="991" customFormat="false" ht="11.25" hidden="false" customHeight="false" outlineLevel="0" collapsed="false">
      <c r="A991" s="1" t="n">
        <v>989</v>
      </c>
      <c r="B991" s="16"/>
      <c r="C991" s="8" t="n">
        <f aca="false">+[3]data1rev!A990</f>
        <v>21687.04</v>
      </c>
      <c r="D991" s="8" t="n">
        <f aca="false">+[3]data1rev!B990</f>
        <v>15575.226</v>
      </c>
      <c r="E991" s="8" t="n">
        <f aca="false">+[3]data1rev!C990</f>
        <v>13222.39</v>
      </c>
      <c r="F991" s="8" t="n">
        <f aca="false">+[3]data1rev!D990</f>
        <v>13061.89</v>
      </c>
      <c r="G991" s="8" t="n">
        <f aca="false">+[3]data1rev!E990</f>
        <v>13061.89</v>
      </c>
      <c r="H991" s="8" t="n">
        <f aca="false">+[3]data1rev!F990</f>
        <v>10821.156</v>
      </c>
      <c r="I991" s="8" t="n">
        <f aca="false">+[3]data1rev!G990</f>
        <v>10791.59</v>
      </c>
      <c r="J991" s="8" t="n">
        <f aca="false">+[3]data1rev!H990</f>
        <v>10791.59</v>
      </c>
      <c r="K991" s="8" t="n">
        <f aca="false">+[3]data1rev!I990</f>
        <v>10791.59</v>
      </c>
      <c r="L991" s="8" t="n">
        <f aca="false">+[3]data1rev!J990</f>
        <v>10821.156</v>
      </c>
      <c r="M991" s="8" t="n">
        <f aca="false">+[3]data1rev!K990</f>
        <v>10791.59</v>
      </c>
      <c r="N991" s="8" t="n">
        <f aca="false">+[3]data1rev!L990</f>
        <v>10791.59</v>
      </c>
      <c r="O991" s="8" t="n">
        <f aca="false">+[3]data1rev!M990</f>
        <v>10275.62</v>
      </c>
      <c r="P991" s="8" t="n">
        <f aca="false">+[3]data1rev!N990</f>
        <v>10129.416</v>
      </c>
      <c r="Q991" s="8" t="n">
        <f aca="false">+[3]data1rev!O990</f>
        <v>10101.74</v>
      </c>
      <c r="R991" s="8" t="n">
        <f aca="false">+[3]data1rev!P990</f>
        <v>0</v>
      </c>
      <c r="S991" s="8" t="n">
        <f aca="false">+[3]data1rev!Q990</f>
        <v>0</v>
      </c>
      <c r="T991" s="8" t="n">
        <f aca="false">+[3]data1rev!R990</f>
        <v>0</v>
      </c>
      <c r="U991" s="8" t="n">
        <f aca="false">+[3]data1rev!S990</f>
        <v>0</v>
      </c>
      <c r="V991" s="8" t="n">
        <f aca="false">+[3]data1rev!T990</f>
        <v>0</v>
      </c>
      <c r="W991" s="8" t="n">
        <f aca="false">+[3]data1rev!U990</f>
        <v>0</v>
      </c>
      <c r="X991" s="8" t="n">
        <f aca="false">+[3]data1rev!V990</f>
        <v>0</v>
      </c>
      <c r="Y991" s="8" t="n">
        <f aca="false">+[3]data1rev!W990</f>
        <v>0</v>
      </c>
      <c r="Z991" s="8" t="n">
        <f aca="false">+[3]data1rev!X990</f>
        <v>0</v>
      </c>
      <c r="AA991" s="8" t="n">
        <f aca="false">+[3]data1rev!Y990</f>
        <v>0</v>
      </c>
      <c r="AB991" s="9"/>
      <c r="AC991" s="9"/>
      <c r="AD991" s="9"/>
      <c r="AE991" s="9"/>
      <c r="AF991" s="9"/>
      <c r="AG991" s="9"/>
      <c r="AH991" s="9"/>
      <c r="AI991" s="9"/>
      <c r="AJ991" s="9"/>
      <c r="AK991" s="1"/>
      <c r="AL991" s="1" t="e">
        <f aca="false">SUMPRODUCT(B991:AJ991,PVCapPrice)</f>
        <v>#DIV/0!</v>
      </c>
      <c r="AM991" s="1"/>
      <c r="AN991" s="1"/>
      <c r="AO991" s="1"/>
      <c r="AP991" s="1"/>
      <c r="AQ991" s="1"/>
    </row>
    <row r="992" customFormat="false" ht="11.25" hidden="false" customHeight="false" outlineLevel="0" collapsed="false">
      <c r="A992" s="1" t="n">
        <v>990</v>
      </c>
      <c r="B992" s="16"/>
      <c r="C992" s="8" t="n">
        <f aca="false">+[3]data1rev!A991</f>
        <v>21687.04</v>
      </c>
      <c r="D992" s="8" t="n">
        <f aca="false">+[3]data1rev!B991</f>
        <v>15575.226</v>
      </c>
      <c r="E992" s="8" t="n">
        <f aca="false">+[3]data1rev!C991</f>
        <v>13222.39</v>
      </c>
      <c r="F992" s="8" t="n">
        <f aca="false">+[3]data1rev!D991</f>
        <v>13061.89</v>
      </c>
      <c r="G992" s="8" t="n">
        <f aca="false">+[3]data1rev!E991</f>
        <v>13061.89</v>
      </c>
      <c r="H992" s="8" t="n">
        <f aca="false">+[3]data1rev!F991</f>
        <v>10821.156</v>
      </c>
      <c r="I992" s="8" t="n">
        <f aca="false">+[3]data1rev!G991</f>
        <v>10791.59</v>
      </c>
      <c r="J992" s="8" t="n">
        <f aca="false">+[3]data1rev!H991</f>
        <v>10791.59</v>
      </c>
      <c r="K992" s="8" t="n">
        <f aca="false">+[3]data1rev!I991</f>
        <v>10791.59</v>
      </c>
      <c r="L992" s="8" t="n">
        <f aca="false">+[3]data1rev!J991</f>
        <v>10821.156</v>
      </c>
      <c r="M992" s="8" t="n">
        <f aca="false">+[3]data1rev!K991</f>
        <v>10791.59</v>
      </c>
      <c r="N992" s="8" t="n">
        <f aca="false">+[3]data1rev!L991</f>
        <v>10791.59</v>
      </c>
      <c r="O992" s="8" t="n">
        <f aca="false">+[3]data1rev!M991</f>
        <v>10275.62</v>
      </c>
      <c r="P992" s="8" t="n">
        <f aca="false">+[3]data1rev!N991</f>
        <v>10129.416</v>
      </c>
      <c r="Q992" s="8" t="n">
        <f aca="false">+[3]data1rev!O991</f>
        <v>10101.74</v>
      </c>
      <c r="R992" s="8" t="n">
        <f aca="false">+[3]data1rev!P991</f>
        <v>0</v>
      </c>
      <c r="S992" s="8" t="n">
        <f aca="false">+[3]data1rev!Q991</f>
        <v>0</v>
      </c>
      <c r="T992" s="8" t="n">
        <f aca="false">+[3]data1rev!R991</f>
        <v>0</v>
      </c>
      <c r="U992" s="8" t="n">
        <f aca="false">+[3]data1rev!S991</f>
        <v>0</v>
      </c>
      <c r="V992" s="8" t="n">
        <f aca="false">+[3]data1rev!T991</f>
        <v>0</v>
      </c>
      <c r="W992" s="8" t="n">
        <f aca="false">+[3]data1rev!U991</f>
        <v>0</v>
      </c>
      <c r="X992" s="8" t="n">
        <f aca="false">+[3]data1rev!V991</f>
        <v>0</v>
      </c>
      <c r="Y992" s="8" t="n">
        <f aca="false">+[3]data1rev!W991</f>
        <v>0</v>
      </c>
      <c r="Z992" s="8" t="n">
        <f aca="false">+[3]data1rev!X991</f>
        <v>0</v>
      </c>
      <c r="AA992" s="8" t="n">
        <f aca="false">+[3]data1rev!Y991</f>
        <v>0</v>
      </c>
      <c r="AB992" s="9"/>
      <c r="AC992" s="9"/>
      <c r="AD992" s="9"/>
      <c r="AE992" s="9"/>
      <c r="AF992" s="9"/>
      <c r="AG992" s="9"/>
      <c r="AH992" s="9"/>
      <c r="AI992" s="9"/>
      <c r="AJ992" s="9"/>
      <c r="AK992" s="1"/>
      <c r="AL992" s="1" t="e">
        <f aca="false">SUMPRODUCT(B992:AJ992,PVCapPrice)</f>
        <v>#DIV/0!</v>
      </c>
      <c r="AM992" s="1"/>
      <c r="AN992" s="1"/>
      <c r="AO992" s="1"/>
      <c r="AP992" s="1"/>
      <c r="AQ992" s="1"/>
    </row>
    <row r="993" customFormat="false" ht="11.25" hidden="false" customHeight="false" outlineLevel="0" collapsed="false">
      <c r="A993" s="1" t="n">
        <v>991</v>
      </c>
      <c r="B993" s="16"/>
      <c r="C993" s="8" t="n">
        <f aca="false">+[3]data1rev!A992</f>
        <v>21687.04</v>
      </c>
      <c r="D993" s="8" t="n">
        <f aca="false">+[3]data1rev!B992</f>
        <v>15575.226</v>
      </c>
      <c r="E993" s="8" t="n">
        <f aca="false">+[3]data1rev!C992</f>
        <v>13222.39</v>
      </c>
      <c r="F993" s="8" t="n">
        <f aca="false">+[3]data1rev!D992</f>
        <v>13061.89</v>
      </c>
      <c r="G993" s="8" t="n">
        <f aca="false">+[3]data1rev!E992</f>
        <v>13061.89</v>
      </c>
      <c r="H993" s="8" t="n">
        <f aca="false">+[3]data1rev!F992</f>
        <v>10821.156</v>
      </c>
      <c r="I993" s="8" t="n">
        <f aca="false">+[3]data1rev!G992</f>
        <v>10791.59</v>
      </c>
      <c r="J993" s="8" t="n">
        <f aca="false">+[3]data1rev!H992</f>
        <v>10791.59</v>
      </c>
      <c r="K993" s="8" t="n">
        <f aca="false">+[3]data1rev!I992</f>
        <v>10791.59</v>
      </c>
      <c r="L993" s="8" t="n">
        <f aca="false">+[3]data1rev!J992</f>
        <v>10821.156</v>
      </c>
      <c r="M993" s="8" t="n">
        <f aca="false">+[3]data1rev!K992</f>
        <v>10791.59</v>
      </c>
      <c r="N993" s="8" t="n">
        <f aca="false">+[3]data1rev!L992</f>
        <v>10791.59</v>
      </c>
      <c r="O993" s="8" t="n">
        <f aca="false">+[3]data1rev!M992</f>
        <v>10275.62</v>
      </c>
      <c r="P993" s="8" t="n">
        <f aca="false">+[3]data1rev!N992</f>
        <v>10129.416</v>
      </c>
      <c r="Q993" s="8" t="n">
        <f aca="false">+[3]data1rev!O992</f>
        <v>10101.74</v>
      </c>
      <c r="R993" s="8" t="n">
        <f aca="false">+[3]data1rev!P992</f>
        <v>0</v>
      </c>
      <c r="S993" s="8" t="n">
        <f aca="false">+[3]data1rev!Q992</f>
        <v>0</v>
      </c>
      <c r="T993" s="8" t="n">
        <f aca="false">+[3]data1rev!R992</f>
        <v>0</v>
      </c>
      <c r="U993" s="8" t="n">
        <f aca="false">+[3]data1rev!S992</f>
        <v>0</v>
      </c>
      <c r="V993" s="8" t="n">
        <f aca="false">+[3]data1rev!T992</f>
        <v>0</v>
      </c>
      <c r="W993" s="8" t="n">
        <f aca="false">+[3]data1rev!U992</f>
        <v>0</v>
      </c>
      <c r="X993" s="8" t="n">
        <f aca="false">+[3]data1rev!V992</f>
        <v>0</v>
      </c>
      <c r="Y993" s="8" t="n">
        <f aca="false">+[3]data1rev!W992</f>
        <v>0</v>
      </c>
      <c r="Z993" s="8" t="n">
        <f aca="false">+[3]data1rev!X992</f>
        <v>0</v>
      </c>
      <c r="AA993" s="8" t="n">
        <f aca="false">+[3]data1rev!Y992</f>
        <v>0</v>
      </c>
      <c r="AB993" s="9"/>
      <c r="AC993" s="9"/>
      <c r="AD993" s="9"/>
      <c r="AE993" s="9"/>
      <c r="AF993" s="9"/>
      <c r="AG993" s="9"/>
      <c r="AH993" s="9"/>
      <c r="AI993" s="9"/>
      <c r="AJ993" s="9"/>
      <c r="AK993" s="1"/>
      <c r="AL993" s="1" t="e">
        <f aca="false">SUMPRODUCT(B993:AJ993,PVCapPrice)</f>
        <v>#DIV/0!</v>
      </c>
      <c r="AM993" s="1"/>
      <c r="AN993" s="1"/>
      <c r="AO993" s="1"/>
      <c r="AP993" s="1"/>
      <c r="AQ993" s="1"/>
    </row>
    <row r="994" customFormat="false" ht="11.25" hidden="false" customHeight="false" outlineLevel="0" collapsed="false">
      <c r="A994" s="1" t="n">
        <v>992</v>
      </c>
      <c r="B994" s="16"/>
      <c r="C994" s="8" t="n">
        <f aca="false">+[3]data1rev!A993</f>
        <v>21687.04</v>
      </c>
      <c r="D994" s="8" t="n">
        <f aca="false">+[3]data1rev!B993</f>
        <v>15575.226</v>
      </c>
      <c r="E994" s="8" t="n">
        <f aca="false">+[3]data1rev!C993</f>
        <v>13222.39</v>
      </c>
      <c r="F994" s="8" t="n">
        <f aca="false">+[3]data1rev!D993</f>
        <v>13061.89</v>
      </c>
      <c r="G994" s="8" t="n">
        <f aca="false">+[3]data1rev!E993</f>
        <v>13061.89</v>
      </c>
      <c r="H994" s="8" t="n">
        <f aca="false">+[3]data1rev!F993</f>
        <v>10821.156</v>
      </c>
      <c r="I994" s="8" t="n">
        <f aca="false">+[3]data1rev!G993</f>
        <v>10791.59</v>
      </c>
      <c r="J994" s="8" t="n">
        <f aca="false">+[3]data1rev!H993</f>
        <v>10791.59</v>
      </c>
      <c r="K994" s="8" t="n">
        <f aca="false">+[3]data1rev!I993</f>
        <v>10791.59</v>
      </c>
      <c r="L994" s="8" t="n">
        <f aca="false">+[3]data1rev!J993</f>
        <v>10821.156</v>
      </c>
      <c r="M994" s="8" t="n">
        <f aca="false">+[3]data1rev!K993</f>
        <v>10791.59</v>
      </c>
      <c r="N994" s="8" t="n">
        <f aca="false">+[3]data1rev!L993</f>
        <v>10791.59</v>
      </c>
      <c r="O994" s="8" t="n">
        <f aca="false">+[3]data1rev!M993</f>
        <v>10275.62</v>
      </c>
      <c r="P994" s="8" t="n">
        <f aca="false">+[3]data1rev!N993</f>
        <v>10129.416</v>
      </c>
      <c r="Q994" s="8" t="n">
        <f aca="false">+[3]data1rev!O993</f>
        <v>10101.74</v>
      </c>
      <c r="R994" s="8" t="n">
        <f aca="false">+[3]data1rev!P993</f>
        <v>0</v>
      </c>
      <c r="S994" s="8" t="n">
        <f aca="false">+[3]data1rev!Q993</f>
        <v>0</v>
      </c>
      <c r="T994" s="8" t="n">
        <f aca="false">+[3]data1rev!R993</f>
        <v>0</v>
      </c>
      <c r="U994" s="8" t="n">
        <f aca="false">+[3]data1rev!S993</f>
        <v>0</v>
      </c>
      <c r="V994" s="8" t="n">
        <f aca="false">+[3]data1rev!T993</f>
        <v>0</v>
      </c>
      <c r="W994" s="8" t="n">
        <f aca="false">+[3]data1rev!U993</f>
        <v>0</v>
      </c>
      <c r="X994" s="8" t="n">
        <f aca="false">+[3]data1rev!V993</f>
        <v>0</v>
      </c>
      <c r="Y994" s="8" t="n">
        <f aca="false">+[3]data1rev!W993</f>
        <v>0</v>
      </c>
      <c r="Z994" s="8" t="n">
        <f aca="false">+[3]data1rev!X993</f>
        <v>0</v>
      </c>
      <c r="AA994" s="8" t="n">
        <f aca="false">+[3]data1rev!Y993</f>
        <v>0</v>
      </c>
      <c r="AB994" s="9"/>
      <c r="AC994" s="9"/>
      <c r="AD994" s="9"/>
      <c r="AE994" s="9"/>
      <c r="AF994" s="9"/>
      <c r="AG994" s="9"/>
      <c r="AH994" s="9"/>
      <c r="AI994" s="9"/>
      <c r="AJ994" s="9"/>
      <c r="AK994" s="1"/>
      <c r="AL994" s="1" t="e">
        <f aca="false">SUMPRODUCT(B994:AJ994,PVCapPrice)</f>
        <v>#DIV/0!</v>
      </c>
      <c r="AM994" s="1"/>
      <c r="AN994" s="1"/>
      <c r="AO994" s="1"/>
      <c r="AP994" s="1"/>
      <c r="AQ994" s="1"/>
    </row>
    <row r="995" customFormat="false" ht="11.25" hidden="false" customHeight="false" outlineLevel="0" collapsed="false">
      <c r="A995" s="1" t="n">
        <v>993</v>
      </c>
      <c r="B995" s="16"/>
      <c r="C995" s="8" t="n">
        <f aca="false">+[3]data1rev!A994</f>
        <v>21687.04</v>
      </c>
      <c r="D995" s="8" t="n">
        <f aca="false">+[3]data1rev!B994</f>
        <v>15575.226</v>
      </c>
      <c r="E995" s="8" t="n">
        <f aca="false">+[3]data1rev!C994</f>
        <v>13222.39</v>
      </c>
      <c r="F995" s="8" t="n">
        <f aca="false">+[3]data1rev!D994</f>
        <v>13061.89</v>
      </c>
      <c r="G995" s="8" t="n">
        <f aca="false">+[3]data1rev!E994</f>
        <v>13061.89</v>
      </c>
      <c r="H995" s="8" t="n">
        <f aca="false">+[3]data1rev!F994</f>
        <v>10821.156</v>
      </c>
      <c r="I995" s="8" t="n">
        <f aca="false">+[3]data1rev!G994</f>
        <v>10791.59</v>
      </c>
      <c r="J995" s="8" t="n">
        <f aca="false">+[3]data1rev!H994</f>
        <v>10791.59</v>
      </c>
      <c r="K995" s="8" t="n">
        <f aca="false">+[3]data1rev!I994</f>
        <v>10791.59</v>
      </c>
      <c r="L995" s="8" t="n">
        <f aca="false">+[3]data1rev!J994</f>
        <v>10821.156</v>
      </c>
      <c r="M995" s="8" t="n">
        <f aca="false">+[3]data1rev!K994</f>
        <v>10791.59</v>
      </c>
      <c r="N995" s="8" t="n">
        <f aca="false">+[3]data1rev!L994</f>
        <v>10791.59</v>
      </c>
      <c r="O995" s="8" t="n">
        <f aca="false">+[3]data1rev!M994</f>
        <v>10275.62</v>
      </c>
      <c r="P995" s="8" t="n">
        <f aca="false">+[3]data1rev!N994</f>
        <v>10129.416</v>
      </c>
      <c r="Q995" s="8" t="n">
        <f aca="false">+[3]data1rev!O994</f>
        <v>10101.74</v>
      </c>
      <c r="R995" s="8" t="n">
        <f aca="false">+[3]data1rev!P994</f>
        <v>0</v>
      </c>
      <c r="S995" s="8" t="n">
        <f aca="false">+[3]data1rev!Q994</f>
        <v>0</v>
      </c>
      <c r="T995" s="8" t="n">
        <f aca="false">+[3]data1rev!R994</f>
        <v>0</v>
      </c>
      <c r="U995" s="8" t="n">
        <f aca="false">+[3]data1rev!S994</f>
        <v>0</v>
      </c>
      <c r="V995" s="8" t="n">
        <f aca="false">+[3]data1rev!T994</f>
        <v>0</v>
      </c>
      <c r="W995" s="8" t="n">
        <f aca="false">+[3]data1rev!U994</f>
        <v>0</v>
      </c>
      <c r="X995" s="8" t="n">
        <f aca="false">+[3]data1rev!V994</f>
        <v>0</v>
      </c>
      <c r="Y995" s="8" t="n">
        <f aca="false">+[3]data1rev!W994</f>
        <v>0</v>
      </c>
      <c r="Z995" s="8" t="n">
        <f aca="false">+[3]data1rev!X994</f>
        <v>0</v>
      </c>
      <c r="AA995" s="8" t="n">
        <f aca="false">+[3]data1rev!Y994</f>
        <v>0</v>
      </c>
      <c r="AB995" s="9"/>
      <c r="AC995" s="9"/>
      <c r="AD995" s="9"/>
      <c r="AE995" s="9"/>
      <c r="AF995" s="9"/>
      <c r="AG995" s="9"/>
      <c r="AH995" s="9"/>
      <c r="AI995" s="9"/>
      <c r="AJ995" s="9"/>
      <c r="AK995" s="1"/>
      <c r="AL995" s="1" t="e">
        <f aca="false">SUMPRODUCT(B995:AJ995,PVCapPrice)</f>
        <v>#DIV/0!</v>
      </c>
      <c r="AM995" s="1"/>
      <c r="AN995" s="1"/>
      <c r="AO995" s="1"/>
      <c r="AP995" s="1"/>
      <c r="AQ995" s="1"/>
    </row>
    <row r="996" customFormat="false" ht="11.25" hidden="false" customHeight="false" outlineLevel="0" collapsed="false">
      <c r="A996" s="1" t="n">
        <v>994</v>
      </c>
      <c r="B996" s="16"/>
      <c r="C996" s="8" t="n">
        <f aca="false">+[3]data1rev!A995</f>
        <v>21687.04</v>
      </c>
      <c r="D996" s="8" t="n">
        <f aca="false">+[3]data1rev!B995</f>
        <v>15575.226</v>
      </c>
      <c r="E996" s="8" t="n">
        <f aca="false">+[3]data1rev!C995</f>
        <v>13222.39</v>
      </c>
      <c r="F996" s="8" t="n">
        <f aca="false">+[3]data1rev!D995</f>
        <v>13061.89</v>
      </c>
      <c r="G996" s="8" t="n">
        <f aca="false">+[3]data1rev!E995</f>
        <v>13061.89</v>
      </c>
      <c r="H996" s="8" t="n">
        <f aca="false">+[3]data1rev!F995</f>
        <v>10821.156</v>
      </c>
      <c r="I996" s="8" t="n">
        <f aca="false">+[3]data1rev!G995</f>
        <v>10791.59</v>
      </c>
      <c r="J996" s="8" t="n">
        <f aca="false">+[3]data1rev!H995</f>
        <v>10791.59</v>
      </c>
      <c r="K996" s="8" t="n">
        <f aca="false">+[3]data1rev!I995</f>
        <v>10791.59</v>
      </c>
      <c r="L996" s="8" t="n">
        <f aca="false">+[3]data1rev!J995</f>
        <v>10821.156</v>
      </c>
      <c r="M996" s="8" t="n">
        <f aca="false">+[3]data1rev!K995</f>
        <v>10791.59</v>
      </c>
      <c r="N996" s="8" t="n">
        <f aca="false">+[3]data1rev!L995</f>
        <v>10791.59</v>
      </c>
      <c r="O996" s="8" t="n">
        <f aca="false">+[3]data1rev!M995</f>
        <v>10275.62</v>
      </c>
      <c r="P996" s="8" t="n">
        <f aca="false">+[3]data1rev!N995</f>
        <v>10129.416</v>
      </c>
      <c r="Q996" s="8" t="n">
        <f aca="false">+[3]data1rev!O995</f>
        <v>10101.74</v>
      </c>
      <c r="R996" s="8" t="n">
        <f aca="false">+[3]data1rev!P995</f>
        <v>0</v>
      </c>
      <c r="S996" s="8" t="n">
        <f aca="false">+[3]data1rev!Q995</f>
        <v>0</v>
      </c>
      <c r="T996" s="8" t="n">
        <f aca="false">+[3]data1rev!R995</f>
        <v>0</v>
      </c>
      <c r="U996" s="8" t="n">
        <f aca="false">+[3]data1rev!S995</f>
        <v>0</v>
      </c>
      <c r="V996" s="8" t="n">
        <f aca="false">+[3]data1rev!T995</f>
        <v>0</v>
      </c>
      <c r="W996" s="8" t="n">
        <f aca="false">+[3]data1rev!U995</f>
        <v>0</v>
      </c>
      <c r="X996" s="8" t="n">
        <f aca="false">+[3]data1rev!V995</f>
        <v>0</v>
      </c>
      <c r="Y996" s="8" t="n">
        <f aca="false">+[3]data1rev!W995</f>
        <v>0</v>
      </c>
      <c r="Z996" s="8" t="n">
        <f aca="false">+[3]data1rev!X995</f>
        <v>0</v>
      </c>
      <c r="AA996" s="8" t="n">
        <f aca="false">+[3]data1rev!Y995</f>
        <v>0</v>
      </c>
      <c r="AB996" s="9"/>
      <c r="AC996" s="9"/>
      <c r="AD996" s="9"/>
      <c r="AE996" s="9"/>
      <c r="AF996" s="9"/>
      <c r="AG996" s="9"/>
      <c r="AH996" s="9"/>
      <c r="AI996" s="9"/>
      <c r="AJ996" s="9"/>
      <c r="AK996" s="1"/>
      <c r="AL996" s="1" t="e">
        <f aca="false">SUMPRODUCT(B996:AJ996,PVCapPrice)</f>
        <v>#DIV/0!</v>
      </c>
      <c r="AM996" s="1"/>
      <c r="AN996" s="1"/>
      <c r="AO996" s="1"/>
      <c r="AP996" s="1"/>
      <c r="AQ996" s="1"/>
    </row>
    <row r="997" customFormat="false" ht="11.25" hidden="false" customHeight="false" outlineLevel="0" collapsed="false">
      <c r="A997" s="1" t="n">
        <v>995</v>
      </c>
      <c r="B997" s="16"/>
      <c r="C997" s="8" t="n">
        <f aca="false">+[3]data1rev!A996</f>
        <v>21687.04</v>
      </c>
      <c r="D997" s="8" t="n">
        <f aca="false">+[3]data1rev!B996</f>
        <v>15575.226</v>
      </c>
      <c r="E997" s="8" t="n">
        <f aca="false">+[3]data1rev!C996</f>
        <v>13222.39</v>
      </c>
      <c r="F997" s="8" t="n">
        <f aca="false">+[3]data1rev!D996</f>
        <v>13061.89</v>
      </c>
      <c r="G997" s="8" t="n">
        <f aca="false">+[3]data1rev!E996</f>
        <v>13061.89</v>
      </c>
      <c r="H997" s="8" t="n">
        <f aca="false">+[3]data1rev!F996</f>
        <v>10821.156</v>
      </c>
      <c r="I997" s="8" t="n">
        <f aca="false">+[3]data1rev!G996</f>
        <v>10791.59</v>
      </c>
      <c r="J997" s="8" t="n">
        <f aca="false">+[3]data1rev!H996</f>
        <v>10791.59</v>
      </c>
      <c r="K997" s="8" t="n">
        <f aca="false">+[3]data1rev!I996</f>
        <v>10791.59</v>
      </c>
      <c r="L997" s="8" t="n">
        <f aca="false">+[3]data1rev!J996</f>
        <v>10821.156</v>
      </c>
      <c r="M997" s="8" t="n">
        <f aca="false">+[3]data1rev!K996</f>
        <v>10791.59</v>
      </c>
      <c r="N997" s="8" t="n">
        <f aca="false">+[3]data1rev!L996</f>
        <v>10791.59</v>
      </c>
      <c r="O997" s="8" t="n">
        <f aca="false">+[3]data1rev!M996</f>
        <v>10275.62</v>
      </c>
      <c r="P997" s="8" t="n">
        <f aca="false">+[3]data1rev!N996</f>
        <v>10129.416</v>
      </c>
      <c r="Q997" s="8" t="n">
        <f aca="false">+[3]data1rev!O996</f>
        <v>10101.74</v>
      </c>
      <c r="R997" s="8" t="n">
        <f aca="false">+[3]data1rev!P996</f>
        <v>0</v>
      </c>
      <c r="S997" s="8" t="n">
        <f aca="false">+[3]data1rev!Q996</f>
        <v>0</v>
      </c>
      <c r="T997" s="8" t="n">
        <f aca="false">+[3]data1rev!R996</f>
        <v>0</v>
      </c>
      <c r="U997" s="8" t="n">
        <f aca="false">+[3]data1rev!S996</f>
        <v>0</v>
      </c>
      <c r="V997" s="8" t="n">
        <f aca="false">+[3]data1rev!T996</f>
        <v>0</v>
      </c>
      <c r="W997" s="8" t="n">
        <f aca="false">+[3]data1rev!U996</f>
        <v>0</v>
      </c>
      <c r="X997" s="8" t="n">
        <f aca="false">+[3]data1rev!V996</f>
        <v>0</v>
      </c>
      <c r="Y997" s="8" t="n">
        <f aca="false">+[3]data1rev!W996</f>
        <v>0</v>
      </c>
      <c r="Z997" s="8" t="n">
        <f aca="false">+[3]data1rev!X996</f>
        <v>0</v>
      </c>
      <c r="AA997" s="8" t="n">
        <f aca="false">+[3]data1rev!Y996</f>
        <v>0</v>
      </c>
      <c r="AB997" s="9"/>
      <c r="AC997" s="9"/>
      <c r="AD997" s="9"/>
      <c r="AE997" s="9"/>
      <c r="AF997" s="9"/>
      <c r="AG997" s="9"/>
      <c r="AH997" s="9"/>
      <c r="AI997" s="9"/>
      <c r="AJ997" s="9"/>
      <c r="AK997" s="1"/>
      <c r="AL997" s="1" t="e">
        <f aca="false">SUMPRODUCT(B997:AJ997,PVCapPrice)</f>
        <v>#DIV/0!</v>
      </c>
      <c r="AM997" s="1"/>
      <c r="AN997" s="1"/>
      <c r="AO997" s="1"/>
      <c r="AP997" s="1"/>
      <c r="AQ997" s="1"/>
    </row>
    <row r="998" customFormat="false" ht="11.25" hidden="false" customHeight="false" outlineLevel="0" collapsed="false">
      <c r="A998" s="1" t="n">
        <v>996</v>
      </c>
      <c r="B998" s="16"/>
      <c r="C998" s="8" t="n">
        <f aca="false">+[3]data1rev!A997</f>
        <v>21687.04</v>
      </c>
      <c r="D998" s="8" t="n">
        <f aca="false">+[3]data1rev!B997</f>
        <v>15575.226</v>
      </c>
      <c r="E998" s="8" t="n">
        <f aca="false">+[3]data1rev!C997</f>
        <v>13222.39</v>
      </c>
      <c r="F998" s="8" t="n">
        <f aca="false">+[3]data1rev!D997</f>
        <v>13061.89</v>
      </c>
      <c r="G998" s="8" t="n">
        <f aca="false">+[3]data1rev!E997</f>
        <v>13061.89</v>
      </c>
      <c r="H998" s="8" t="n">
        <f aca="false">+[3]data1rev!F997</f>
        <v>10821.156</v>
      </c>
      <c r="I998" s="8" t="n">
        <f aca="false">+[3]data1rev!G997</f>
        <v>10791.59</v>
      </c>
      <c r="J998" s="8" t="n">
        <f aca="false">+[3]data1rev!H997</f>
        <v>10791.59</v>
      </c>
      <c r="K998" s="8" t="n">
        <f aca="false">+[3]data1rev!I997</f>
        <v>10791.59</v>
      </c>
      <c r="L998" s="8" t="n">
        <f aca="false">+[3]data1rev!J997</f>
        <v>10821.156</v>
      </c>
      <c r="M998" s="8" t="n">
        <f aca="false">+[3]data1rev!K997</f>
        <v>10791.59</v>
      </c>
      <c r="N998" s="8" t="n">
        <f aca="false">+[3]data1rev!L997</f>
        <v>10791.59</v>
      </c>
      <c r="O998" s="8" t="n">
        <f aca="false">+[3]data1rev!M997</f>
        <v>10275.62</v>
      </c>
      <c r="P998" s="8" t="n">
        <f aca="false">+[3]data1rev!N997</f>
        <v>10129.416</v>
      </c>
      <c r="Q998" s="8" t="n">
        <f aca="false">+[3]data1rev!O997</f>
        <v>10101.74</v>
      </c>
      <c r="R998" s="8" t="n">
        <f aca="false">+[3]data1rev!P997</f>
        <v>0</v>
      </c>
      <c r="S998" s="8" t="n">
        <f aca="false">+[3]data1rev!Q997</f>
        <v>0</v>
      </c>
      <c r="T998" s="8" t="n">
        <f aca="false">+[3]data1rev!R997</f>
        <v>0</v>
      </c>
      <c r="U998" s="8" t="n">
        <f aca="false">+[3]data1rev!S997</f>
        <v>0</v>
      </c>
      <c r="V998" s="8" t="n">
        <f aca="false">+[3]data1rev!T997</f>
        <v>0</v>
      </c>
      <c r="W998" s="8" t="n">
        <f aca="false">+[3]data1rev!U997</f>
        <v>0</v>
      </c>
      <c r="X998" s="8" t="n">
        <f aca="false">+[3]data1rev!V997</f>
        <v>0</v>
      </c>
      <c r="Y998" s="8" t="n">
        <f aca="false">+[3]data1rev!W997</f>
        <v>0</v>
      </c>
      <c r="Z998" s="8" t="n">
        <f aca="false">+[3]data1rev!X997</f>
        <v>0</v>
      </c>
      <c r="AA998" s="8" t="n">
        <f aca="false">+[3]data1rev!Y997</f>
        <v>0</v>
      </c>
      <c r="AB998" s="9"/>
      <c r="AC998" s="9"/>
      <c r="AD998" s="9"/>
      <c r="AE998" s="9"/>
      <c r="AF998" s="9"/>
      <c r="AG998" s="9"/>
      <c r="AH998" s="9"/>
      <c r="AI998" s="9"/>
      <c r="AJ998" s="9"/>
      <c r="AK998" s="1"/>
      <c r="AL998" s="1" t="e">
        <f aca="false">SUMPRODUCT(B998:AJ998,PVCapPrice)</f>
        <v>#DIV/0!</v>
      </c>
      <c r="AM998" s="1"/>
      <c r="AN998" s="1"/>
      <c r="AO998" s="1"/>
      <c r="AP998" s="1"/>
      <c r="AQ998" s="1"/>
    </row>
    <row r="999" customFormat="false" ht="11.25" hidden="false" customHeight="false" outlineLevel="0" collapsed="false">
      <c r="A999" s="1" t="n">
        <v>997</v>
      </c>
      <c r="B999" s="16"/>
      <c r="C999" s="8" t="n">
        <f aca="false">+[3]data1rev!A998</f>
        <v>21687.04</v>
      </c>
      <c r="D999" s="8" t="n">
        <f aca="false">+[3]data1rev!B998</f>
        <v>15575.226</v>
      </c>
      <c r="E999" s="8" t="n">
        <f aca="false">+[3]data1rev!C998</f>
        <v>13222.39</v>
      </c>
      <c r="F999" s="8" t="n">
        <f aca="false">+[3]data1rev!D998</f>
        <v>13061.89</v>
      </c>
      <c r="G999" s="8" t="n">
        <f aca="false">+[3]data1rev!E998</f>
        <v>13061.89</v>
      </c>
      <c r="H999" s="8" t="n">
        <f aca="false">+[3]data1rev!F998</f>
        <v>10821.156</v>
      </c>
      <c r="I999" s="8" t="n">
        <f aca="false">+[3]data1rev!G998</f>
        <v>10791.59</v>
      </c>
      <c r="J999" s="8" t="n">
        <f aca="false">+[3]data1rev!H998</f>
        <v>10791.59</v>
      </c>
      <c r="K999" s="8" t="n">
        <f aca="false">+[3]data1rev!I998</f>
        <v>10791.59</v>
      </c>
      <c r="L999" s="8" t="n">
        <f aca="false">+[3]data1rev!J998</f>
        <v>10821.156</v>
      </c>
      <c r="M999" s="8" t="n">
        <f aca="false">+[3]data1rev!K998</f>
        <v>10791.59</v>
      </c>
      <c r="N999" s="8" t="n">
        <f aca="false">+[3]data1rev!L998</f>
        <v>10791.59</v>
      </c>
      <c r="O999" s="8" t="n">
        <f aca="false">+[3]data1rev!M998</f>
        <v>10275.62</v>
      </c>
      <c r="P999" s="8" t="n">
        <f aca="false">+[3]data1rev!N998</f>
        <v>10129.416</v>
      </c>
      <c r="Q999" s="8" t="n">
        <f aca="false">+[3]data1rev!O998</f>
        <v>10101.74</v>
      </c>
      <c r="R999" s="8" t="n">
        <f aca="false">+[3]data1rev!P998</f>
        <v>0</v>
      </c>
      <c r="S999" s="8" t="n">
        <f aca="false">+[3]data1rev!Q998</f>
        <v>0</v>
      </c>
      <c r="T999" s="8" t="n">
        <f aca="false">+[3]data1rev!R998</f>
        <v>0</v>
      </c>
      <c r="U999" s="8" t="n">
        <f aca="false">+[3]data1rev!S998</f>
        <v>0</v>
      </c>
      <c r="V999" s="8" t="n">
        <f aca="false">+[3]data1rev!T998</f>
        <v>0</v>
      </c>
      <c r="W999" s="8" t="n">
        <f aca="false">+[3]data1rev!U998</f>
        <v>0</v>
      </c>
      <c r="X999" s="8" t="n">
        <f aca="false">+[3]data1rev!V998</f>
        <v>0</v>
      </c>
      <c r="Y999" s="8" t="n">
        <f aca="false">+[3]data1rev!W998</f>
        <v>0</v>
      </c>
      <c r="Z999" s="8" t="n">
        <f aca="false">+[3]data1rev!X998</f>
        <v>0</v>
      </c>
      <c r="AA999" s="8" t="n">
        <f aca="false">+[3]data1rev!Y998</f>
        <v>0</v>
      </c>
      <c r="AB999" s="9"/>
      <c r="AC999" s="9"/>
      <c r="AD999" s="9"/>
      <c r="AE999" s="9"/>
      <c r="AF999" s="9"/>
      <c r="AG999" s="9"/>
      <c r="AH999" s="9"/>
      <c r="AI999" s="9"/>
      <c r="AJ999" s="9"/>
      <c r="AK999" s="1"/>
      <c r="AL999" s="1" t="e">
        <f aca="false">SUMPRODUCT(B999:AJ999,PVCapPrice)</f>
        <v>#DIV/0!</v>
      </c>
      <c r="AM999" s="1"/>
      <c r="AN999" s="1"/>
      <c r="AO999" s="1"/>
      <c r="AP999" s="1"/>
      <c r="AQ999" s="1"/>
    </row>
    <row r="1000" customFormat="false" ht="11.25" hidden="false" customHeight="false" outlineLevel="0" collapsed="false">
      <c r="A1000" s="1" t="n">
        <v>998</v>
      </c>
      <c r="B1000" s="16"/>
      <c r="C1000" s="8" t="n">
        <f aca="false">+[3]data1rev!A999</f>
        <v>21687.04</v>
      </c>
      <c r="D1000" s="8" t="n">
        <f aca="false">+[3]data1rev!B999</f>
        <v>15575.226</v>
      </c>
      <c r="E1000" s="8" t="n">
        <f aca="false">+[3]data1rev!C999</f>
        <v>13222.39</v>
      </c>
      <c r="F1000" s="8" t="n">
        <f aca="false">+[3]data1rev!D999</f>
        <v>13061.89</v>
      </c>
      <c r="G1000" s="8" t="n">
        <f aca="false">+[3]data1rev!E999</f>
        <v>13061.89</v>
      </c>
      <c r="H1000" s="8" t="n">
        <f aca="false">+[3]data1rev!F999</f>
        <v>10821.156</v>
      </c>
      <c r="I1000" s="8" t="n">
        <f aca="false">+[3]data1rev!G999</f>
        <v>10791.59</v>
      </c>
      <c r="J1000" s="8" t="n">
        <f aca="false">+[3]data1rev!H999</f>
        <v>10791.59</v>
      </c>
      <c r="K1000" s="8" t="n">
        <f aca="false">+[3]data1rev!I999</f>
        <v>10791.59</v>
      </c>
      <c r="L1000" s="8" t="n">
        <f aca="false">+[3]data1rev!J999</f>
        <v>10821.156</v>
      </c>
      <c r="M1000" s="8" t="n">
        <f aca="false">+[3]data1rev!K999</f>
        <v>10791.59</v>
      </c>
      <c r="N1000" s="8" t="n">
        <f aca="false">+[3]data1rev!L999</f>
        <v>10791.59</v>
      </c>
      <c r="O1000" s="8" t="n">
        <f aca="false">+[3]data1rev!M999</f>
        <v>10275.62</v>
      </c>
      <c r="P1000" s="8" t="n">
        <f aca="false">+[3]data1rev!N999</f>
        <v>10129.416</v>
      </c>
      <c r="Q1000" s="8" t="n">
        <f aca="false">+[3]data1rev!O999</f>
        <v>10101.74</v>
      </c>
      <c r="R1000" s="8" t="n">
        <f aca="false">+[3]data1rev!P999</f>
        <v>0</v>
      </c>
      <c r="S1000" s="8" t="n">
        <f aca="false">+[3]data1rev!Q999</f>
        <v>0</v>
      </c>
      <c r="T1000" s="8" t="n">
        <f aca="false">+[3]data1rev!R999</f>
        <v>0</v>
      </c>
      <c r="U1000" s="8" t="n">
        <f aca="false">+[3]data1rev!S999</f>
        <v>0</v>
      </c>
      <c r="V1000" s="8" t="n">
        <f aca="false">+[3]data1rev!T999</f>
        <v>0</v>
      </c>
      <c r="W1000" s="8" t="n">
        <f aca="false">+[3]data1rev!U999</f>
        <v>0</v>
      </c>
      <c r="X1000" s="8" t="n">
        <f aca="false">+[3]data1rev!V999</f>
        <v>0</v>
      </c>
      <c r="Y1000" s="8" t="n">
        <f aca="false">+[3]data1rev!W999</f>
        <v>0</v>
      </c>
      <c r="Z1000" s="8" t="n">
        <f aca="false">+[3]data1rev!X999</f>
        <v>0</v>
      </c>
      <c r="AA1000" s="8" t="n">
        <f aca="false">+[3]data1rev!Y999</f>
        <v>0</v>
      </c>
      <c r="AB1000" s="9"/>
      <c r="AC1000" s="9"/>
      <c r="AD1000" s="9"/>
      <c r="AE1000" s="9"/>
      <c r="AF1000" s="9"/>
      <c r="AG1000" s="9"/>
      <c r="AH1000" s="9"/>
      <c r="AI1000" s="9"/>
      <c r="AJ1000" s="9"/>
      <c r="AK1000" s="1"/>
      <c r="AL1000" s="1" t="e">
        <f aca="false">SUMPRODUCT(B1000:AJ1000,PVCapPrice)</f>
        <v>#DIV/0!</v>
      </c>
      <c r="AM1000" s="1"/>
      <c r="AN1000" s="1"/>
      <c r="AO1000" s="1"/>
      <c r="AP1000" s="1"/>
      <c r="AQ1000" s="1"/>
    </row>
    <row r="1001" customFormat="false" ht="11.25" hidden="false" customHeight="false" outlineLevel="0" collapsed="false">
      <c r="A1001" s="1" t="n">
        <v>999</v>
      </c>
      <c r="B1001" s="16"/>
      <c r="C1001" s="8" t="n">
        <f aca="false">+[3]data1rev!A1000</f>
        <v>21687.04</v>
      </c>
      <c r="D1001" s="8" t="n">
        <f aca="false">+[3]data1rev!B1000</f>
        <v>15575.226</v>
      </c>
      <c r="E1001" s="8" t="n">
        <f aca="false">+[3]data1rev!C1000</f>
        <v>13222.39</v>
      </c>
      <c r="F1001" s="8" t="n">
        <f aca="false">+[3]data1rev!D1000</f>
        <v>13061.89</v>
      </c>
      <c r="G1001" s="8" t="n">
        <f aca="false">+[3]data1rev!E1000</f>
        <v>13061.89</v>
      </c>
      <c r="H1001" s="8" t="n">
        <f aca="false">+[3]data1rev!F1000</f>
        <v>10821.156</v>
      </c>
      <c r="I1001" s="8" t="n">
        <f aca="false">+[3]data1rev!G1000</f>
        <v>10791.59</v>
      </c>
      <c r="J1001" s="8" t="n">
        <f aca="false">+[3]data1rev!H1000</f>
        <v>10791.59</v>
      </c>
      <c r="K1001" s="8" t="n">
        <f aca="false">+[3]data1rev!I1000</f>
        <v>10791.59</v>
      </c>
      <c r="L1001" s="8" t="n">
        <f aca="false">+[3]data1rev!J1000</f>
        <v>10821.156</v>
      </c>
      <c r="M1001" s="8" t="n">
        <f aca="false">+[3]data1rev!K1000</f>
        <v>10791.59</v>
      </c>
      <c r="N1001" s="8" t="n">
        <f aca="false">+[3]data1rev!L1000</f>
        <v>10791.59</v>
      </c>
      <c r="O1001" s="8" t="n">
        <f aca="false">+[3]data1rev!M1000</f>
        <v>10275.62</v>
      </c>
      <c r="P1001" s="8" t="n">
        <f aca="false">+[3]data1rev!N1000</f>
        <v>10129.416</v>
      </c>
      <c r="Q1001" s="8" t="n">
        <f aca="false">+[3]data1rev!O1000</f>
        <v>10101.74</v>
      </c>
      <c r="R1001" s="8" t="n">
        <f aca="false">+[3]data1rev!P1000</f>
        <v>0</v>
      </c>
      <c r="S1001" s="8" t="n">
        <f aca="false">+[3]data1rev!Q1000</f>
        <v>0</v>
      </c>
      <c r="T1001" s="8" t="n">
        <f aca="false">+[3]data1rev!R1000</f>
        <v>0</v>
      </c>
      <c r="U1001" s="8" t="n">
        <f aca="false">+[3]data1rev!S1000</f>
        <v>0</v>
      </c>
      <c r="V1001" s="8" t="n">
        <f aca="false">+[3]data1rev!T1000</f>
        <v>0</v>
      </c>
      <c r="W1001" s="8" t="n">
        <f aca="false">+[3]data1rev!U1000</f>
        <v>0</v>
      </c>
      <c r="X1001" s="8" t="n">
        <f aca="false">+[3]data1rev!V1000</f>
        <v>0</v>
      </c>
      <c r="Y1001" s="8" t="n">
        <f aca="false">+[3]data1rev!W1000</f>
        <v>0</v>
      </c>
      <c r="Z1001" s="8" t="n">
        <f aca="false">+[3]data1rev!X1000</f>
        <v>0</v>
      </c>
      <c r="AA1001" s="8" t="n">
        <f aca="false">+[3]data1rev!Y1000</f>
        <v>0</v>
      </c>
      <c r="AB1001" s="9"/>
      <c r="AC1001" s="9"/>
      <c r="AD1001" s="9"/>
      <c r="AE1001" s="9"/>
      <c r="AF1001" s="9"/>
      <c r="AG1001" s="9"/>
      <c r="AH1001" s="9"/>
      <c r="AI1001" s="9"/>
      <c r="AJ1001" s="9"/>
      <c r="AK1001" s="1"/>
      <c r="AL1001" s="1" t="e">
        <f aca="false">SUMPRODUCT(B1001:AJ1001,PVCapPrice)</f>
        <v>#DIV/0!</v>
      </c>
      <c r="AM1001" s="1"/>
      <c r="AN1001" s="1"/>
      <c r="AO1001" s="1"/>
      <c r="AP1001" s="1"/>
      <c r="AQ1001" s="1"/>
    </row>
    <row r="1002" customFormat="false" ht="11.25" hidden="false" customHeight="false" outlineLevel="0" collapsed="false">
      <c r="A1002" s="1" t="n">
        <v>1000</v>
      </c>
      <c r="B1002" s="16"/>
      <c r="C1002" s="8" t="n">
        <f aca="false">+[3]data1rev!A1001</f>
        <v>21687.04</v>
      </c>
      <c r="D1002" s="8" t="n">
        <f aca="false">+[3]data1rev!B1001</f>
        <v>15575.226</v>
      </c>
      <c r="E1002" s="8" t="n">
        <f aca="false">+[3]data1rev!C1001</f>
        <v>13222.39</v>
      </c>
      <c r="F1002" s="8" t="n">
        <f aca="false">+[3]data1rev!D1001</f>
        <v>13061.89</v>
      </c>
      <c r="G1002" s="8" t="n">
        <f aca="false">+[3]data1rev!E1001</f>
        <v>13061.89</v>
      </c>
      <c r="H1002" s="8" t="n">
        <f aca="false">+[3]data1rev!F1001</f>
        <v>10821.156</v>
      </c>
      <c r="I1002" s="8" t="n">
        <f aca="false">+[3]data1rev!G1001</f>
        <v>10791.59</v>
      </c>
      <c r="J1002" s="8" t="n">
        <f aca="false">+[3]data1rev!H1001</f>
        <v>10791.59</v>
      </c>
      <c r="K1002" s="8" t="n">
        <f aca="false">+[3]data1rev!I1001</f>
        <v>10791.59</v>
      </c>
      <c r="L1002" s="8" t="n">
        <f aca="false">+[3]data1rev!J1001</f>
        <v>10821.156</v>
      </c>
      <c r="M1002" s="8" t="n">
        <f aca="false">+[3]data1rev!K1001</f>
        <v>10791.59</v>
      </c>
      <c r="N1002" s="8" t="n">
        <f aca="false">+[3]data1rev!L1001</f>
        <v>10791.59</v>
      </c>
      <c r="O1002" s="8" t="n">
        <f aca="false">+[3]data1rev!M1001</f>
        <v>10275.62</v>
      </c>
      <c r="P1002" s="8" t="n">
        <f aca="false">+[3]data1rev!N1001</f>
        <v>10129.416</v>
      </c>
      <c r="Q1002" s="8" t="n">
        <f aca="false">+[3]data1rev!O1001</f>
        <v>10101.74</v>
      </c>
      <c r="R1002" s="8" t="n">
        <f aca="false">+[3]data1rev!P1001</f>
        <v>0</v>
      </c>
      <c r="S1002" s="8" t="n">
        <f aca="false">+[3]data1rev!Q1001</f>
        <v>0</v>
      </c>
      <c r="T1002" s="8" t="n">
        <f aca="false">+[3]data1rev!R1001</f>
        <v>0</v>
      </c>
      <c r="U1002" s="8" t="n">
        <f aca="false">+[3]data1rev!S1001</f>
        <v>0</v>
      </c>
      <c r="V1002" s="8" t="n">
        <f aca="false">+[3]data1rev!T1001</f>
        <v>0</v>
      </c>
      <c r="W1002" s="8" t="n">
        <f aca="false">+[3]data1rev!U1001</f>
        <v>0</v>
      </c>
      <c r="X1002" s="8" t="n">
        <f aca="false">+[3]data1rev!V1001</f>
        <v>0</v>
      </c>
      <c r="Y1002" s="8" t="n">
        <f aca="false">+[3]data1rev!W1001</f>
        <v>0</v>
      </c>
      <c r="Z1002" s="8" t="n">
        <f aca="false">+[3]data1rev!X1001</f>
        <v>0</v>
      </c>
      <c r="AA1002" s="8" t="n">
        <f aca="false">+[3]data1rev!Y1001</f>
        <v>0</v>
      </c>
      <c r="AB1002" s="9"/>
      <c r="AC1002" s="9"/>
      <c r="AD1002" s="9"/>
      <c r="AE1002" s="9"/>
      <c r="AF1002" s="9"/>
      <c r="AG1002" s="9"/>
      <c r="AH1002" s="9"/>
      <c r="AI1002" s="9"/>
      <c r="AJ1002" s="9"/>
      <c r="AK1002" s="1"/>
      <c r="AL1002" s="1" t="e">
        <f aca="false">SUMPRODUCT(B1002:AJ1002,PVCapPrice)</f>
        <v>#DIV/0!</v>
      </c>
      <c r="AM1002" s="1"/>
      <c r="AN1002" s="1"/>
      <c r="AO1002" s="1"/>
      <c r="AP1002" s="1"/>
      <c r="AQ1002" s="1"/>
    </row>
    <row r="1003" customFormat="false" ht="11.25" hidden="false" customHeight="false" outlineLevel="0" collapsed="false">
      <c r="A1003" s="1"/>
      <c r="B1003" s="9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1"/>
      <c r="AL1003" s="1"/>
      <c r="AM1003" s="1"/>
      <c r="AN1003" s="1"/>
      <c r="AO1003" s="1"/>
      <c r="AP1003" s="1"/>
      <c r="AQ1003" s="1"/>
    </row>
    <row r="1004" customFormat="false" ht="11.25" hidden="false" customHeight="false" outlineLevel="0" collapsed="false">
      <c r="A1004" s="10" t="s">
        <v>3</v>
      </c>
      <c r="B1004" s="9" t="n">
        <f aca="false">IF(ISERR(AVERAGE(B$3:B1002)),0,AVERAGE(B3:B1002))</f>
        <v>0</v>
      </c>
      <c r="C1004" s="9" t="n">
        <f aca="false">IF(ISERR(AVERAGE(C$3:C1002)),0,AVERAGE(C3:C1002))</f>
        <v>21687.04</v>
      </c>
      <c r="D1004" s="9" t="n">
        <f aca="false">IF(ISERR(AVERAGE(D$3:D1002)),0,AVERAGE(D3:D1002))</f>
        <v>15575.226</v>
      </c>
      <c r="E1004" s="9" t="n">
        <f aca="false">IF(ISERR(AVERAGE(E$3:E1002)),0,AVERAGE(E3:E1002))</f>
        <v>13222.39</v>
      </c>
      <c r="F1004" s="9" t="n">
        <f aca="false">IF(ISERR(AVERAGE(F$3:F1002)),0,AVERAGE(F3:F1002))</f>
        <v>13061.89</v>
      </c>
      <c r="G1004" s="9" t="n">
        <f aca="false">IF(ISERR(AVERAGE(G$3:G1002)),0,AVERAGE(G3:G1002))</f>
        <v>13061.89</v>
      </c>
      <c r="H1004" s="9" t="n">
        <f aca="false">IF(ISERR(AVERAGE(H$3:H1002)),0,AVERAGE(H3:H1002))</f>
        <v>10821.156</v>
      </c>
      <c r="I1004" s="9" t="n">
        <f aca="false">IF(ISERR(AVERAGE(I$3:I1002)),0,AVERAGE(I3:I1002))</f>
        <v>10791.59</v>
      </c>
      <c r="J1004" s="9" t="n">
        <f aca="false">IF(ISERR(AVERAGE(J$3:J1002)),0,AVERAGE(J3:J1002))</f>
        <v>10791.59</v>
      </c>
      <c r="K1004" s="9" t="n">
        <f aca="false">IF(ISERR(AVERAGE(K$3:K1002)),0,AVERAGE(K3:K1002))</f>
        <v>10791.59</v>
      </c>
      <c r="L1004" s="9" t="n">
        <f aca="false">IF(ISERR(AVERAGE(L$3:L1002)),0,AVERAGE(L3:L1002))</f>
        <v>10821.156</v>
      </c>
      <c r="M1004" s="9" t="n">
        <f aca="false">IF(ISERR(AVERAGE(M$3:M1002)),0,AVERAGE(M3:M1002))</f>
        <v>10791.59</v>
      </c>
      <c r="N1004" s="9" t="n">
        <f aca="false">IF(ISERR(AVERAGE(N$3:N1002)),0,AVERAGE(N3:N1002))</f>
        <v>10791.59</v>
      </c>
      <c r="O1004" s="9" t="n">
        <f aca="false">IF(ISERR(AVERAGE(O$3:O1002)),0,AVERAGE(O3:O1002))</f>
        <v>10275.62</v>
      </c>
      <c r="P1004" s="9" t="n">
        <f aca="false">IF(ISERR(AVERAGE(P$3:P1002)),0,AVERAGE(P3:P1002))</f>
        <v>10129.416</v>
      </c>
      <c r="Q1004" s="9" t="n">
        <f aca="false">IF(ISERR(AVERAGE(Q$3:Q1002)),0,AVERAGE(Q3:Q1002))</f>
        <v>10101.74</v>
      </c>
      <c r="R1004" s="9" t="n">
        <f aca="false">IF(ISERR(AVERAGE(R$3:R1002)),0,AVERAGE(R3:R1002))</f>
        <v>0</v>
      </c>
      <c r="S1004" s="9" t="n">
        <f aca="false">IF(ISERR(AVERAGE(S$3:S1002)),0,AVERAGE(S3:S1002))</f>
        <v>0</v>
      </c>
      <c r="T1004" s="9" t="n">
        <f aca="false">IF(ISERR(AVERAGE(T$3:T1002)),0,AVERAGE(T3:T1002))</f>
        <v>0</v>
      </c>
      <c r="U1004" s="9" t="n">
        <f aca="false">IF(ISERR(AVERAGE(U$3:U1002)),0,AVERAGE(U3:U1002))</f>
        <v>0</v>
      </c>
      <c r="V1004" s="9" t="n">
        <f aca="false">IF(ISERR(AVERAGE(V$3:V1002)),0,AVERAGE(V3:V1002))</f>
        <v>0</v>
      </c>
      <c r="W1004" s="9" t="n">
        <f aca="false">IF(ISERR(AVERAGE(W$3:W1002)),0,AVERAGE(W3:W1002))</f>
        <v>0</v>
      </c>
      <c r="X1004" s="9" t="n">
        <f aca="false">IF(ISERR(AVERAGE(X$3:X1002)),0,AVERAGE(X3:X1002))</f>
        <v>0</v>
      </c>
      <c r="Y1004" s="9" t="n">
        <f aca="false">IF(ISERR(AVERAGE(Y$3:Y1002)),0,AVERAGE(Y3:Y1002))</f>
        <v>0</v>
      </c>
      <c r="Z1004" s="9" t="n">
        <f aca="false">IF(ISERR(AVERAGE(Z$3:Z1002)),0,AVERAGE(Z3:Z1002))</f>
        <v>0</v>
      </c>
      <c r="AA1004" s="9" t="n">
        <f aca="false">IF(ISERR(AVERAGE(AA$3:AA1002)),0,AVERAGE(AA3:AA1002))</f>
        <v>0</v>
      </c>
      <c r="AB1004" s="9" t="n">
        <f aca="false">IF(ISERR(AVERAGE(AB$3:AB1002)),0,AVERAGE(AB3:AB1002))</f>
        <v>0</v>
      </c>
      <c r="AC1004" s="9" t="n">
        <f aca="false">IF(ISERR(AVERAGE(AC$3:AC1002)),0,AVERAGE(AC3:AC1002))</f>
        <v>0</v>
      </c>
      <c r="AD1004" s="9" t="n">
        <f aca="false">IF(ISERR(AVERAGE(AD$3:AD1002)),0,AVERAGE(AD3:AD1002))</f>
        <v>0</v>
      </c>
      <c r="AE1004" s="9" t="n">
        <f aca="false">IF(ISERR(AVERAGE(AE$3:AE1002)),0,AVERAGE(AE3:AE1002))</f>
        <v>0</v>
      </c>
      <c r="AF1004" s="9" t="n">
        <f aca="false">IF(ISERR(AVERAGE(AF$3:AF1002)),0,AVERAGE(AF3:AF1002))</f>
        <v>0</v>
      </c>
      <c r="AG1004" s="9" t="n">
        <f aca="false">IF(ISERR(AVERAGE(AG$3:AG1002)),0,AVERAGE(AG3:AG1002))</f>
        <v>0</v>
      </c>
      <c r="AH1004" s="9" t="n">
        <f aca="false">IF(ISERR(AVERAGE(AH$3:AH1002)),0,AVERAGE(AH3:AH1002))</f>
        <v>0</v>
      </c>
      <c r="AI1004" s="9" t="n">
        <f aca="false">IF(ISERR(AVERAGE(AI$3:AI1002)),0,AVERAGE(AI3:AI1002))</f>
        <v>0</v>
      </c>
      <c r="AJ1004" s="9" t="n">
        <f aca="false">IF(ISERR(AVERAGE(AJ$3:AJ1002)),0,AVERAGE(AJ3:AJ1002))</f>
        <v>0</v>
      </c>
      <c r="AK1004" s="1"/>
      <c r="AL1004" s="9" t="n">
        <f aca="false">IF(ISERR(AVERAGE(AL$3:AL1002)),0,AVERAGE(AL3:AL1002))</f>
        <v>0</v>
      </c>
      <c r="AM1004" s="1"/>
      <c r="AN1004" s="1"/>
      <c r="AO1004" s="1"/>
      <c r="AP1004" s="1"/>
      <c r="AQ1004" s="1"/>
    </row>
    <row r="1005" customFormat="false" ht="11.25" hidden="false" customHeight="false" outlineLevel="0" collapsed="false">
      <c r="A1005" s="11" t="s">
        <v>4</v>
      </c>
      <c r="B1005" s="12" t="n">
        <f aca="false">IF(ISERR(STDEV(B3:B1002)/B1004),0,STDEV(B3:B1002)/B1004)</f>
        <v>0</v>
      </c>
      <c r="C1005" s="12" t="n">
        <f aca="false">IF(ISERR(STDEV(C3:C1002)/C1004),0,STDEV(C3:C1002)/C1004)</f>
        <v>0</v>
      </c>
      <c r="D1005" s="12" t="n">
        <f aca="false">IF(ISERR(STDEV(D3:D1002)/D1004),0,STDEV(D3:D1002)/D1004)</f>
        <v>0</v>
      </c>
      <c r="E1005" s="12" t="n">
        <f aca="false">IF(ISERR(STDEV(E3:E1002)/E1004),0,STDEV(E3:E1002)/E1004)</f>
        <v>0</v>
      </c>
      <c r="F1005" s="12" t="n">
        <f aca="false">IF(ISERR(STDEV(F3:F1002)/F1004),0,STDEV(F3:F1002)/F1004)</f>
        <v>0</v>
      </c>
      <c r="G1005" s="12" t="n">
        <f aca="false">IF(ISERR(STDEV(G3:G1002)/G1004),0,STDEV(G3:G1002)/G1004)</f>
        <v>0</v>
      </c>
      <c r="H1005" s="12" t="n">
        <f aca="false">IF(ISERR(STDEV(H3:H1002)/H1004),0,STDEV(H3:H1002)/H1004)</f>
        <v>0</v>
      </c>
      <c r="I1005" s="12" t="n">
        <f aca="false">IF(ISERR(STDEV(I3:I1002)/I1004),0,STDEV(I3:I1002)/I1004)</f>
        <v>0</v>
      </c>
      <c r="J1005" s="12" t="n">
        <f aca="false">IF(ISERR(STDEV(J3:J1002)/J1004),0,STDEV(J3:J1002)/J1004)</f>
        <v>0</v>
      </c>
      <c r="K1005" s="12" t="n">
        <f aca="false">IF(ISERR(STDEV(K3:K1002)/K1004),0,STDEV(K3:K1002)/K1004)</f>
        <v>0</v>
      </c>
      <c r="L1005" s="12" t="n">
        <f aca="false">IF(ISERR(STDEV(L3:L1002)/L1004),0,STDEV(L3:L1002)/L1004)</f>
        <v>0</v>
      </c>
      <c r="M1005" s="12" t="n">
        <f aca="false">IF(ISERR(STDEV(M3:M1002)/M1004),0,STDEV(M3:M1002)/M1004)</f>
        <v>0</v>
      </c>
      <c r="N1005" s="12" t="n">
        <f aca="false">IF(ISERR(STDEV(N3:N1002)/N1004),0,STDEV(N3:N1002)/N1004)</f>
        <v>0</v>
      </c>
      <c r="O1005" s="12" t="n">
        <f aca="false">IF(ISERR(STDEV(O3:O1002)/O1004),0,STDEV(O3:O1002)/O1004)</f>
        <v>0</v>
      </c>
      <c r="P1005" s="12" t="n">
        <f aca="false">IF(ISERR(STDEV(P3:P1002)/P1004),0,STDEV(P3:P1002)/P1004)</f>
        <v>0</v>
      </c>
      <c r="Q1005" s="12" t="n">
        <f aca="false">IF(ISERR(STDEV(Q3:Q1002)/Q1004),0,STDEV(Q3:Q1002)/Q1004)</f>
        <v>0</v>
      </c>
      <c r="R1005" s="12" t="n">
        <f aca="false">IF(ISERR(STDEV(R3:R1002)/R1004),0,STDEV(R3:R1002)/R1004)</f>
        <v>0</v>
      </c>
      <c r="S1005" s="12" t="n">
        <f aca="false">IF(ISERR(STDEV(S3:S1002)/S1004),0,STDEV(S3:S1002)/S1004)</f>
        <v>0</v>
      </c>
      <c r="T1005" s="12" t="n">
        <f aca="false">IF(ISERR(STDEV(T3:T1002)/T1004),0,STDEV(T3:T1002)/T1004)</f>
        <v>0</v>
      </c>
      <c r="U1005" s="12" t="n">
        <f aca="false">IF(ISERR(STDEV(U3:U1002)/U1004),0,STDEV(U3:U1002)/U1004)</f>
        <v>0</v>
      </c>
      <c r="V1005" s="12" t="n">
        <f aca="false">IF(ISERR(STDEV(V3:V1002)/V1004),0,STDEV(V3:V1002)/V1004)</f>
        <v>0</v>
      </c>
      <c r="W1005" s="12" t="n">
        <f aca="false">IF(ISERR(STDEV(W3:W1002)/W1004),0,STDEV(W3:W1002)/W1004)</f>
        <v>0</v>
      </c>
      <c r="X1005" s="12" t="n">
        <f aca="false">IF(ISERR(STDEV(X3:X1002)/X1004),0,STDEV(X3:X1002)/X1004)</f>
        <v>0</v>
      </c>
      <c r="Y1005" s="12" t="n">
        <f aca="false">IF(ISERR(STDEV(Y3:Y1002)/Y1004),0,STDEV(Y3:Y1002)/Y1004)</f>
        <v>0</v>
      </c>
      <c r="Z1005" s="12" t="n">
        <f aca="false">IF(ISERR(STDEV(Z3:Z1002)/Z1004),0,STDEV(Z3:Z1002)/Z1004)</f>
        <v>0</v>
      </c>
      <c r="AA1005" s="12" t="n">
        <f aca="false">IF(ISERR(STDEV(AA3:AA1002)/AA1004),0,STDEV(AA3:AA1002)/AA1004)</f>
        <v>0</v>
      </c>
      <c r="AB1005" s="12" t="n">
        <f aca="false">IF(ISERR(STDEV(AB3:AB1002)/AB1004),0,STDEV(AB3:AB1002)/AB1004)</f>
        <v>0</v>
      </c>
      <c r="AC1005" s="12" t="n">
        <f aca="false">IF(ISERR(STDEV(AC3:AC1002)/AC1004),0,STDEV(AC3:AC1002)/AC1004)</f>
        <v>0</v>
      </c>
      <c r="AD1005" s="12" t="n">
        <f aca="false">IF(ISERR(STDEV(AD3:AD1002)/AD1004),0,STDEV(AD3:AD1002)/AD1004)</f>
        <v>0</v>
      </c>
      <c r="AE1005" s="12" t="n">
        <f aca="false">IF(ISERR(STDEV(AE3:AE1002)/AE1004),0,STDEV(AE3:AE1002)/AE1004)</f>
        <v>0</v>
      </c>
      <c r="AF1005" s="12" t="n">
        <f aca="false">IF(ISERR(STDEV(AF3:AF1002)/AF1004),0,STDEV(AF3:AF1002)/AF1004)</f>
        <v>0</v>
      </c>
      <c r="AG1005" s="12" t="n">
        <f aca="false">IF(ISERR(STDEV(AG3:AG1002)/AG1004),0,STDEV(AG3:AG1002)/AG1004)</f>
        <v>0</v>
      </c>
      <c r="AH1005" s="12" t="n">
        <f aca="false">IF(ISERR(STDEV(AH3:AH1002)/AH1004),0,STDEV(AH3:AH1002)/AH1004)</f>
        <v>0</v>
      </c>
      <c r="AI1005" s="12" t="n">
        <f aca="false">IF(ISERR(STDEV(AI3:AI1002)/AI1004),0,STDEV(AI3:AI1002)/AI1004)</f>
        <v>0</v>
      </c>
      <c r="AJ1005" s="12" t="n">
        <f aca="false">IF(ISERR(STDEV(AJ3:AJ1002)/AJ1004),0,STDEV(AJ3:AJ1002)/AJ1004)</f>
        <v>0</v>
      </c>
      <c r="AK1005" s="1"/>
      <c r="AL1005" s="12" t="n">
        <f aca="false">IF(ISERR(STDEV(AL3:AL1002)/AL1004),0,STDEV(AL3:AL1002)/AL1004)</f>
        <v>0</v>
      </c>
      <c r="AM1005" s="1"/>
      <c r="AN1005" s="1"/>
      <c r="AO1005" s="1"/>
      <c r="AP1005" s="1"/>
      <c r="AQ1005" s="1"/>
    </row>
    <row r="1006" customFormat="false" ht="11.25" hidden="false" customHeight="false" outlineLevel="0" collapsed="false">
      <c r="A1006" s="1"/>
      <c r="B1006" s="1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</row>
    <row r="1007" customFormat="false" ht="11.25" hidden="false" customHeight="false" outlineLevel="0" collapsed="false">
      <c r="A1007" s="1"/>
      <c r="B1007" s="1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</row>
    <row r="1008" customFormat="false" ht="11.25" hidden="false" customHeight="false" outlineLevel="0" collapsed="false">
      <c r="A1008" s="1"/>
      <c r="B1008" s="1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</row>
    <row r="1009" customFormat="false" ht="11.25" hidden="false" customHeight="false" outlineLevel="0" collapsed="false">
      <c r="A1009" s="1"/>
      <c r="B1009" s="1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customFormat="false" ht="11.25" hidden="false" customHeight="false" outlineLevel="0" collapsed="false">
      <c r="A1010" s="1"/>
      <c r="B1010" s="1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customFormat="false" ht="11.25" hidden="false" customHeight="false" outlineLevel="0" collapsed="false">
      <c r="A1011" s="1"/>
      <c r="B1011" s="1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</row>
    <row r="1012" customFormat="false" ht="11.25" hidden="false" customHeight="false" outlineLevel="0" collapsed="false">
      <c r="A1012" s="1"/>
      <c r="B1012" s="1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</row>
    <row r="1013" customFormat="false" ht="11.25" hidden="false" customHeight="false" outlineLevel="0" collapsed="false">
      <c r="A1013" s="1"/>
      <c r="B1013" s="1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</row>
    <row r="1014" customFormat="false" ht="11.25" hidden="false" customHeight="false" outlineLevel="0" collapsed="false">
      <c r="A1014" s="1"/>
      <c r="B1014" s="1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</row>
    <row r="1015" customFormat="false" ht="11.25" hidden="false" customHeight="false" outlineLevel="0" collapsed="false">
      <c r="A1015" s="1"/>
      <c r="B1015" s="1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</row>
    <row r="1016" customFormat="false" ht="11.25" hidden="false" customHeight="false" outlineLevel="0" collapsed="false">
      <c r="A1016" s="1"/>
      <c r="B1016" s="1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</row>
    <row r="1017" customFormat="false" ht="11.25" hidden="false" customHeight="false" outlineLevel="0" collapsed="false">
      <c r="A1017" s="1"/>
      <c r="B1017" s="1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</row>
    <row r="1018" customFormat="false" ht="11.25" hidden="false" customHeight="false" outlineLevel="0" collapsed="false">
      <c r="A1018" s="1"/>
      <c r="B1018" s="1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</row>
    <row r="1019" customFormat="false" ht="11.25" hidden="false" customHeight="false" outlineLevel="0" collapsed="false">
      <c r="A1019" s="1"/>
      <c r="B1019" s="1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</row>
    <row r="1020" customFormat="false" ht="11.25" hidden="false" customHeight="false" outlineLevel="0" collapsed="false">
      <c r="A1020" s="1"/>
      <c r="B1020" s="1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</row>
    <row r="1021" customFormat="false" ht="11.25" hidden="false" customHeight="false" outlineLevel="0" collapsed="false">
      <c r="A1021" s="1"/>
      <c r="B1021" s="1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</row>
    <row r="1022" customFormat="false" ht="11.25" hidden="false" customHeight="false" outlineLevel="0" collapsed="false">
      <c r="A1022" s="1"/>
      <c r="B1022" s="1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</row>
    <row r="1023" customFormat="false" ht="11.25" hidden="false" customHeight="false" outlineLevel="0" collapsed="false">
      <c r="A1023" s="1"/>
      <c r="B1023" s="1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</row>
    <row r="1024" customFormat="false" ht="11.25" hidden="false" customHeight="false" outlineLevel="0" collapsed="false">
      <c r="A1024" s="1"/>
      <c r="B1024" s="1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</row>
    <row r="1025" customFormat="false" ht="11.25" hidden="false" customHeight="false" outlineLevel="0" collapsed="false">
      <c r="A1025" s="1"/>
      <c r="B1025" s="1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</row>
    <row r="1026" customFormat="false" ht="11.25" hidden="false" customHeight="false" outlineLevel="0" collapsed="false">
      <c r="A1026" s="1"/>
      <c r="B1026" s="1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</row>
    <row r="1027" customFormat="false" ht="11.25" hidden="false" customHeight="false" outlineLevel="0" collapsed="false">
      <c r="A1027" s="1"/>
      <c r="B1027" s="1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</row>
    <row r="1028" customFormat="false" ht="11.25" hidden="false" customHeight="false" outlineLevel="0" collapsed="false">
      <c r="A1028" s="1"/>
      <c r="B1028" s="1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</row>
    <row r="1029" customFormat="false" ht="11.25" hidden="false" customHeight="false" outlineLevel="0" collapsed="false">
      <c r="A1029" s="1"/>
      <c r="B1029" s="1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</row>
    <row r="1030" customFormat="false" ht="11.25" hidden="false" customHeight="false" outlineLevel="0" collapsed="false">
      <c r="A1030" s="1"/>
      <c r="B1030" s="1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</row>
    <row r="1031" customFormat="false" ht="11.25" hidden="false" customHeight="false" outlineLevel="0" collapsed="false">
      <c r="A1031" s="1"/>
      <c r="B1031" s="1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</row>
    <row r="1032" customFormat="false" ht="11.25" hidden="false" customHeight="false" outlineLevel="0" collapsed="false">
      <c r="A1032" s="1"/>
      <c r="B1032" s="1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</row>
    <row r="1033" customFormat="false" ht="11.25" hidden="false" customHeight="false" outlineLevel="0" collapsed="false">
      <c r="A1033" s="1"/>
      <c r="B1033" s="1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</row>
    <row r="1034" customFormat="false" ht="11.25" hidden="false" customHeight="false" outlineLevel="0" collapsed="false">
      <c r="A1034" s="1"/>
      <c r="B1034" s="1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</row>
    <row r="1035" customFormat="false" ht="11.25" hidden="false" customHeight="false" outlineLevel="0" collapsed="false">
      <c r="A1035" s="1"/>
      <c r="B1035" s="1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</row>
    <row r="1036" customFormat="false" ht="11.25" hidden="false" customHeight="false" outlineLevel="0" collapsed="false">
      <c r="A1036" s="1"/>
      <c r="B1036" s="1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</row>
    <row r="1037" customFormat="false" ht="11.25" hidden="false" customHeight="false" outlineLevel="0" collapsed="false">
      <c r="A1037" s="1"/>
      <c r="B1037" s="1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</row>
    <row r="1038" customFormat="false" ht="11.25" hidden="false" customHeight="false" outlineLevel="0" collapsed="false">
      <c r="A1038" s="1"/>
      <c r="B1038" s="1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</row>
    <row r="1039" customFormat="false" ht="11.25" hidden="false" customHeight="false" outlineLevel="0" collapsed="false">
      <c r="A1039" s="1"/>
      <c r="B1039" s="1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</row>
    <row r="1040" customFormat="false" ht="11.25" hidden="false" customHeight="false" outlineLevel="0" collapsed="false">
      <c r="A1040" s="1"/>
      <c r="B1040" s="1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</row>
    <row r="1041" customFormat="false" ht="11.25" hidden="false" customHeight="false" outlineLevel="0" collapsed="false">
      <c r="A1041" s="1"/>
      <c r="B1041" s="1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</row>
    <row r="1042" customFormat="false" ht="11.25" hidden="false" customHeight="false" outlineLevel="0" collapsed="false">
      <c r="A1042" s="1"/>
      <c r="B1042" s="1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4"/>
      <c r="AO1042" s="1"/>
      <c r="AP1042" s="1"/>
      <c r="AQ1042" s="1"/>
    </row>
    <row r="1043" customFormat="false" ht="11.25" hidden="false" customHeight="false" outlineLevel="0" collapsed="false">
      <c r="A1043" s="1"/>
      <c r="B1043" s="1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</row>
    <row r="1044" customFormat="false" ht="11.25" hidden="false" customHeight="false" outlineLevel="0" collapsed="false">
      <c r="A1044" s="1"/>
      <c r="B1044" s="1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</row>
    <row r="1045" customFormat="false" ht="11.25" hidden="false" customHeight="false" outlineLevel="0" collapsed="false">
      <c r="A1045" s="1"/>
      <c r="B1045" s="1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</row>
    <row r="1046" customFormat="false" ht="11.25" hidden="false" customHeight="false" outlineLevel="0" collapsed="false">
      <c r="A1046" s="1"/>
      <c r="B1046" s="1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</row>
    <row r="1047" customFormat="false" ht="11.25" hidden="false" customHeight="false" outlineLevel="0" collapsed="false">
      <c r="A1047" s="1"/>
      <c r="B1047" s="1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</row>
    <row r="1048" customFormat="false" ht="11.25" hidden="false" customHeight="false" outlineLevel="0" collapsed="false">
      <c r="A1048" s="1"/>
      <c r="B1048" s="1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</row>
    <row r="1049" customFormat="false" ht="11.25" hidden="false" customHeight="false" outlineLevel="0" collapsed="false">
      <c r="A1049" s="1"/>
      <c r="B1049" s="1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</row>
    <row r="1050" customFormat="false" ht="11.25" hidden="false" customHeight="false" outlineLevel="0" collapsed="false">
      <c r="A1050" s="1"/>
      <c r="B1050" s="1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</row>
    <row r="1051" customFormat="false" ht="11.25" hidden="false" customHeight="false" outlineLevel="0" collapsed="false">
      <c r="A1051" s="1"/>
      <c r="B1051" s="1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</row>
    <row r="1052" customFormat="false" ht="11.25" hidden="false" customHeight="false" outlineLevel="0" collapsed="false">
      <c r="A1052" s="1"/>
      <c r="B1052" s="1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</row>
    <row r="1053" customFormat="false" ht="11.25" hidden="false" customHeight="false" outlineLevel="0" collapsed="false">
      <c r="A1053" s="1"/>
      <c r="B1053" s="1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</row>
    <row r="1054" customFormat="false" ht="11.25" hidden="false" customHeight="false" outlineLevel="0" collapsed="false">
      <c r="A1054" s="1"/>
      <c r="B1054" s="1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1" t="s">
        <v>5</v>
      </c>
    </row>
    <row r="1055" customFormat="false" ht="11.25" hidden="false" customHeight="false" outlineLevel="0" collapsed="false"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</row>
    <row r="1056" customFormat="false" ht="11.25" hidden="false" customHeight="false" outlineLevel="0" collapsed="false"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</row>
    <row r="1057" customFormat="false" ht="11.25" hidden="false" customHeight="false" outlineLevel="0" collapsed="false"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</row>
    <row r="1058" customFormat="false" ht="11.25" hidden="false" customHeight="false" outlineLevel="0" collapsed="false"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</row>
    <row r="1059" customFormat="false" ht="11.25" hidden="false" customHeight="false" outlineLevel="0" collapsed="false"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</row>
    <row r="1060" customFormat="false" ht="11.25" hidden="false" customHeight="false" outlineLevel="0" collapsed="false"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</row>
    <row r="1061" customFormat="false" ht="11.25" hidden="false" customHeight="false" outlineLevel="0" collapsed="false"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</row>
    <row r="1062" customFormat="false" ht="11.25" hidden="false" customHeight="false" outlineLevel="0" collapsed="false"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</row>
    <row r="1063" customFormat="false" ht="11.25" hidden="false" customHeight="false" outlineLevel="0" collapsed="false"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</row>
    <row r="1064" customFormat="false" ht="11.25" hidden="false" customHeight="false" outlineLevel="0" collapsed="false"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</row>
    <row r="1065" customFormat="false" ht="11.25" hidden="false" customHeight="false" outlineLevel="0" collapsed="false"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</row>
    <row r="1066" customFormat="false" ht="11.25" hidden="false" customHeight="false" outlineLevel="0" collapsed="false"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</row>
    <row r="1067" customFormat="false" ht="11.25" hidden="false" customHeight="false" outlineLevel="0" collapsed="false"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</row>
    <row r="1068" customFormat="false" ht="11.25" hidden="false" customHeight="false" outlineLevel="0" collapsed="false"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</row>
    <row r="1069" customFormat="false" ht="11.25" hidden="false" customHeight="false" outlineLevel="0" collapsed="false"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</row>
    <row r="1070" customFormat="false" ht="11.25" hidden="false" customHeight="false" outlineLevel="0" collapsed="false"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</row>
    <row r="1071" customFormat="false" ht="11.25" hidden="false" customHeight="false" outlineLevel="0" collapsed="false"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</row>
    <row r="1072" customFormat="false" ht="11.25" hidden="false" customHeight="false" outlineLevel="0" collapsed="false"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</row>
    <row r="1073" customFormat="false" ht="11.25" hidden="false" customHeight="false" outlineLevel="0" collapsed="false"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</row>
    <row r="1074" customFormat="false" ht="11.25" hidden="false" customHeight="false" outlineLevel="0" collapsed="false"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</row>
    <row r="1075" customFormat="false" ht="11.25" hidden="false" customHeight="false" outlineLevel="0" collapsed="false"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</row>
    <row r="1076" customFormat="false" ht="11.25" hidden="false" customHeight="false" outlineLevel="0" collapsed="false"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</row>
    <row r="1077" customFormat="false" ht="11.25" hidden="false" customHeight="false" outlineLevel="0" collapsed="false"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</row>
    <row r="1078" customFormat="false" ht="11.25" hidden="false" customHeight="false" outlineLevel="0" collapsed="false"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</row>
    <row r="1079" customFormat="false" ht="11.25" hidden="false" customHeight="false" outlineLevel="0" collapsed="false"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</row>
    <row r="1080" customFormat="false" ht="11.25" hidden="false" customHeight="false" outlineLevel="0" collapsed="false"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</row>
    <row r="1081" customFormat="false" ht="11.25" hidden="false" customHeight="false" outlineLevel="0" collapsed="false"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</row>
    <row r="1082" customFormat="false" ht="11.25" hidden="false" customHeight="false" outlineLevel="0" collapsed="false"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</row>
    <row r="1083" customFormat="false" ht="11.25" hidden="false" customHeight="false" outlineLevel="0" collapsed="false"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</row>
    <row r="1084" customFormat="false" ht="11.25" hidden="false" customHeight="false" outlineLevel="0" collapsed="false"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</row>
    <row r="1085" customFormat="false" ht="11.25" hidden="false" customHeight="false" outlineLevel="0" collapsed="false"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</row>
    <row r="1086" customFormat="false" ht="11.25" hidden="false" customHeight="false" outlineLevel="0" collapsed="false"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</row>
    <row r="1087" customFormat="false" ht="11.25" hidden="false" customHeight="false" outlineLevel="0" collapsed="false"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</row>
    <row r="1088" customFormat="false" ht="11.25" hidden="false" customHeight="false" outlineLevel="0" collapsed="false"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</row>
    <row r="1089" customFormat="false" ht="11.25" hidden="false" customHeight="false" outlineLevel="0" collapsed="false"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</row>
    <row r="1090" customFormat="false" ht="11.25" hidden="false" customHeight="false" outlineLevel="0" collapsed="false"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</row>
    <row r="1091" customFormat="false" ht="11.25" hidden="false" customHeight="false" outlineLevel="0" collapsed="false"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</row>
    <row r="1092" customFormat="false" ht="11.25" hidden="false" customHeight="false" outlineLevel="0" collapsed="false"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</row>
    <row r="1093" customFormat="false" ht="11.25" hidden="false" customHeight="false" outlineLevel="0" collapsed="false"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</row>
    <row r="1094" customFormat="false" ht="11.25" hidden="false" customHeight="false" outlineLevel="0" collapsed="false"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</row>
    <row r="1095" customFormat="false" ht="11.25" hidden="false" customHeight="false" outlineLevel="0" collapsed="false"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</row>
    <row r="1096" customFormat="false" ht="11.25" hidden="false" customHeight="false" outlineLevel="0" collapsed="false"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</row>
    <row r="1097" customFormat="false" ht="11.25" hidden="false" customHeight="false" outlineLevel="0" collapsed="false"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</row>
    <row r="1098" customFormat="false" ht="11.25" hidden="false" customHeight="false" outlineLevel="0" collapsed="false"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</row>
    <row r="1099" customFormat="false" ht="11.25" hidden="false" customHeight="false" outlineLevel="0" collapsed="false"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</row>
    <row r="1100" customFormat="false" ht="11.25" hidden="false" customHeight="false" outlineLevel="0" collapsed="false"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</row>
    <row r="1101" customFormat="false" ht="11.25" hidden="false" customHeight="false" outlineLevel="0" collapsed="false"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</row>
    <row r="1102" customFormat="false" ht="11.25" hidden="false" customHeight="false" outlineLevel="0" collapsed="false"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</row>
    <row r="1103" customFormat="false" ht="11.25" hidden="false" customHeight="false" outlineLevel="0" collapsed="false"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</row>
    <row r="1104" customFormat="false" ht="11.25" hidden="false" customHeight="false" outlineLevel="0" collapsed="false"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</row>
    <row r="1105" customFormat="false" ht="11.25" hidden="false" customHeight="false" outlineLevel="0" collapsed="false"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</row>
    <row r="1106" customFormat="false" ht="11.25" hidden="false" customHeight="false" outlineLevel="0" collapsed="false"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</row>
    <row r="1107" customFormat="false" ht="11.25" hidden="false" customHeight="false" outlineLevel="0" collapsed="false"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</row>
    <row r="1108" customFormat="false" ht="11.25" hidden="false" customHeight="false" outlineLevel="0" collapsed="false"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</row>
    <row r="1109" customFormat="false" ht="11.25" hidden="false" customHeight="false" outlineLevel="0" collapsed="false"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</row>
    <row r="1110" customFormat="false" ht="11.25" hidden="false" customHeight="false" outlineLevel="0" collapsed="false"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</row>
    <row r="1111" customFormat="false" ht="11.25" hidden="false" customHeight="false" outlineLevel="0" collapsed="false"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</row>
    <row r="1112" customFormat="false" ht="11.25" hidden="false" customHeight="false" outlineLevel="0" collapsed="false"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</row>
    <row r="1113" customFormat="false" ht="11.25" hidden="false" customHeight="false" outlineLevel="0" collapsed="false"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</row>
    <row r="1114" customFormat="false" ht="11.25" hidden="false" customHeight="false" outlineLevel="0" collapsed="false"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</row>
    <row r="1115" customFormat="false" ht="11.25" hidden="false" customHeight="false" outlineLevel="0" collapsed="false"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</row>
    <row r="1116" customFormat="false" ht="11.25" hidden="false" customHeight="false" outlineLevel="0" collapsed="false"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</row>
    <row r="1117" customFormat="false" ht="11.25" hidden="false" customHeight="false" outlineLevel="0" collapsed="false"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</row>
    <row r="1118" customFormat="false" ht="11.25" hidden="false" customHeight="false" outlineLevel="0" collapsed="false"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</row>
    <row r="1119" customFormat="false" ht="11.25" hidden="false" customHeight="false" outlineLevel="0" collapsed="false"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</row>
    <row r="1120" customFormat="false" ht="11.25" hidden="false" customHeight="false" outlineLevel="0" collapsed="false"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</row>
    <row r="1121" customFormat="false" ht="11.25" hidden="false" customHeight="false" outlineLevel="0" collapsed="false"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</row>
    <row r="1122" customFormat="false" ht="11.25" hidden="false" customHeight="false" outlineLevel="0" collapsed="false"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</row>
    <row r="1123" customFormat="false" ht="11.25" hidden="false" customHeight="false" outlineLevel="0" collapsed="false"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</row>
    <row r="1124" customFormat="false" ht="11.25" hidden="false" customHeight="false" outlineLevel="0" collapsed="false"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</row>
    <row r="1125" customFormat="false" ht="11.25" hidden="false" customHeight="false" outlineLevel="0" collapsed="false"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</row>
    <row r="1126" customFormat="false" ht="11.25" hidden="false" customHeight="false" outlineLevel="0" collapsed="false"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</row>
    <row r="1127" customFormat="false" ht="11.25" hidden="false" customHeight="false" outlineLevel="0" collapsed="false"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</row>
    <row r="1128" customFormat="false" ht="11.25" hidden="false" customHeight="false" outlineLevel="0" collapsed="false"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</row>
    <row r="1129" customFormat="false" ht="11.25" hidden="false" customHeight="false" outlineLevel="0" collapsed="false"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</row>
    <row r="1130" customFormat="false" ht="11.25" hidden="false" customHeight="false" outlineLevel="0" collapsed="false"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</row>
    <row r="1131" customFormat="false" ht="11.25" hidden="false" customHeight="false" outlineLevel="0" collapsed="false"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</row>
    <row r="1132" customFormat="false" ht="11.25" hidden="false" customHeight="false" outlineLevel="0" collapsed="false"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</row>
    <row r="1133" customFormat="false" ht="11.25" hidden="false" customHeight="false" outlineLevel="0" collapsed="false"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</row>
    <row r="1134" customFormat="false" ht="11.25" hidden="false" customHeight="false" outlineLevel="0" collapsed="false"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</row>
    <row r="1135" customFormat="false" ht="11.25" hidden="false" customHeight="false" outlineLevel="0" collapsed="false"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</row>
    <row r="1136" customFormat="false" ht="11.25" hidden="false" customHeight="false" outlineLevel="0" collapsed="false"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</row>
    <row r="1137" customFormat="false" ht="11.25" hidden="false" customHeight="false" outlineLevel="0" collapsed="false"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</row>
    <row r="1138" customFormat="false" ht="11.25" hidden="false" customHeight="false" outlineLevel="0" collapsed="false"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</row>
    <row r="1139" customFormat="false" ht="11.25" hidden="false" customHeight="false" outlineLevel="0" collapsed="false"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</row>
    <row r="1140" customFormat="false" ht="11.25" hidden="false" customHeight="false" outlineLevel="0" collapsed="false"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</row>
    <row r="1141" customFormat="false" ht="11.25" hidden="false" customHeight="false" outlineLevel="0" collapsed="false"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</row>
    <row r="1142" customFormat="false" ht="11.25" hidden="false" customHeight="false" outlineLevel="0" collapsed="false"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</row>
    <row r="1143" customFormat="false" ht="11.25" hidden="false" customHeight="false" outlineLevel="0" collapsed="false"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</row>
    <row r="1144" customFormat="false" ht="11.25" hidden="false" customHeight="false" outlineLevel="0" collapsed="false"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</row>
    <row r="1145" customFormat="false" ht="11.25" hidden="false" customHeight="false" outlineLevel="0" collapsed="false"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</row>
    <row r="1146" customFormat="false" ht="11.25" hidden="false" customHeight="false" outlineLevel="0" collapsed="false"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</row>
    <row r="1147" customFormat="false" ht="11.25" hidden="false" customHeight="false" outlineLevel="0" collapsed="false"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</row>
    <row r="1148" customFormat="false" ht="11.25" hidden="false" customHeight="false" outlineLevel="0" collapsed="false"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</row>
    <row r="1149" customFormat="false" ht="11.25" hidden="false" customHeight="false" outlineLevel="0" collapsed="false"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</row>
    <row r="1150" customFormat="false" ht="11.25" hidden="false" customHeight="false" outlineLevel="0" collapsed="false"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</row>
    <row r="1151" customFormat="false" ht="11.25" hidden="false" customHeight="false" outlineLevel="0" collapsed="false"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</row>
    <row r="1152" customFormat="false" ht="11.25" hidden="false" customHeight="false" outlineLevel="0" collapsed="false"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</row>
    <row r="1153" customFormat="false" ht="11.25" hidden="false" customHeight="false" outlineLevel="0" collapsed="false"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</row>
    <row r="1154" customFormat="false" ht="11.25" hidden="false" customHeight="false" outlineLevel="0" collapsed="false"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</row>
    <row r="1155" customFormat="false" ht="11.25" hidden="false" customHeight="false" outlineLevel="0" collapsed="false"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</row>
    <row r="1156" customFormat="false" ht="11.25" hidden="false" customHeight="false" outlineLevel="0" collapsed="false"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</row>
    <row r="1157" customFormat="false" ht="11.25" hidden="false" customHeight="false" outlineLevel="0" collapsed="false"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</row>
    <row r="1158" customFormat="false" ht="11.25" hidden="false" customHeight="false" outlineLevel="0" collapsed="false"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</row>
    <row r="1159" customFormat="false" ht="11.25" hidden="false" customHeight="false" outlineLevel="0" collapsed="false"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</row>
    <row r="1160" customFormat="false" ht="11.25" hidden="false" customHeight="false" outlineLevel="0" collapsed="false"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</row>
    <row r="1161" customFormat="false" ht="11.25" hidden="false" customHeight="false" outlineLevel="0" collapsed="false"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</row>
    <row r="1162" customFormat="false" ht="11.25" hidden="false" customHeight="false" outlineLevel="0" collapsed="false"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</row>
    <row r="1163" customFormat="false" ht="11.25" hidden="false" customHeight="false" outlineLevel="0" collapsed="false"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</row>
    <row r="1164" customFormat="false" ht="11.25" hidden="false" customHeight="false" outlineLevel="0" collapsed="false"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</row>
    <row r="1165" customFormat="false" ht="11.25" hidden="false" customHeight="false" outlineLevel="0" collapsed="false"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</row>
    <row r="1166" customFormat="false" ht="11.25" hidden="false" customHeight="false" outlineLevel="0" collapsed="false"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</row>
    <row r="1167" customFormat="false" ht="11.25" hidden="false" customHeight="false" outlineLevel="0" collapsed="false"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</row>
    <row r="1168" customFormat="false" ht="11.25" hidden="false" customHeight="false" outlineLevel="0" collapsed="false"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</row>
    <row r="1169" customFormat="false" ht="11.25" hidden="false" customHeight="false" outlineLevel="0" collapsed="false"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</row>
    <row r="1170" customFormat="false" ht="11.25" hidden="false" customHeight="false" outlineLevel="0" collapsed="false"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</row>
    <row r="1171" customFormat="false" ht="11.25" hidden="false" customHeight="false" outlineLevel="0" collapsed="false"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</row>
    <row r="1172" customFormat="false" ht="11.25" hidden="false" customHeight="false" outlineLevel="0" collapsed="false"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</row>
    <row r="1173" customFormat="false" ht="11.25" hidden="false" customHeight="false" outlineLevel="0" collapsed="false"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</row>
    <row r="1174" customFormat="false" ht="11.25" hidden="false" customHeight="false" outlineLevel="0" collapsed="false"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</row>
    <row r="1175" customFormat="false" ht="11.25" hidden="false" customHeight="false" outlineLevel="0" collapsed="false"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</row>
    <row r="1176" customFormat="false" ht="11.25" hidden="false" customHeight="false" outlineLevel="0" collapsed="false"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</row>
    <row r="1177" customFormat="false" ht="11.25" hidden="false" customHeight="false" outlineLevel="0" collapsed="false"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</row>
    <row r="1178" customFormat="false" ht="11.25" hidden="false" customHeight="false" outlineLevel="0" collapsed="false"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</row>
    <row r="1179" customFormat="false" ht="11.25" hidden="false" customHeight="false" outlineLevel="0" collapsed="false"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</row>
    <row r="1180" customFormat="false" ht="11.25" hidden="false" customHeight="false" outlineLevel="0" collapsed="false"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</row>
    <row r="1181" customFormat="false" ht="11.25" hidden="false" customHeight="false" outlineLevel="0" collapsed="false"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</row>
    <row r="1182" customFormat="false" ht="11.25" hidden="false" customHeight="false" outlineLevel="0" collapsed="false"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</row>
    <row r="1183" customFormat="false" ht="11.25" hidden="false" customHeight="false" outlineLevel="0" collapsed="false"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</row>
    <row r="1184" customFormat="false" ht="11.25" hidden="false" customHeight="false" outlineLevel="0" collapsed="false"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</row>
    <row r="1185" customFormat="false" ht="11.25" hidden="false" customHeight="false" outlineLevel="0" collapsed="false"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</row>
    <row r="1186" customFormat="false" ht="11.25" hidden="false" customHeight="false" outlineLevel="0" collapsed="false"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</row>
    <row r="1187" customFormat="false" ht="11.25" hidden="false" customHeight="false" outlineLevel="0" collapsed="false"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</row>
    <row r="1188" customFormat="false" ht="11.25" hidden="false" customHeight="false" outlineLevel="0" collapsed="false"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</row>
    <row r="1189" customFormat="false" ht="11.25" hidden="false" customHeight="false" outlineLevel="0" collapsed="false"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</row>
    <row r="1190" customFormat="false" ht="11.25" hidden="false" customHeight="false" outlineLevel="0" collapsed="false"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</row>
    <row r="1191" customFormat="false" ht="11.25" hidden="false" customHeight="false" outlineLevel="0" collapsed="false"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</row>
    <row r="1192" customFormat="false" ht="11.25" hidden="false" customHeight="false" outlineLevel="0" collapsed="false"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</row>
    <row r="1193" customFormat="false" ht="11.25" hidden="false" customHeight="false" outlineLevel="0" collapsed="false"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</row>
    <row r="1194" customFormat="false" ht="11.25" hidden="false" customHeight="false" outlineLevel="0" collapsed="false"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</row>
    <row r="1195" customFormat="false" ht="11.25" hidden="false" customHeight="false" outlineLevel="0" collapsed="false"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</row>
    <row r="1196" customFormat="false" ht="11.25" hidden="false" customHeight="false" outlineLevel="0" collapsed="false"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</row>
    <row r="1197" customFormat="false" ht="11.25" hidden="false" customHeight="false" outlineLevel="0" collapsed="false"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</row>
    <row r="1198" customFormat="false" ht="11.25" hidden="false" customHeight="false" outlineLevel="0" collapsed="false"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</row>
    <row r="1199" customFormat="false" ht="11.25" hidden="false" customHeight="false" outlineLevel="0" collapsed="false"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</row>
    <row r="1200" customFormat="false" ht="11.25" hidden="false" customHeight="false" outlineLevel="0" collapsed="false"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</row>
    <row r="1201" customFormat="false" ht="11.25" hidden="false" customHeight="false" outlineLevel="0" collapsed="false"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</row>
    <row r="1202" customFormat="false" ht="11.25" hidden="false" customHeight="false" outlineLevel="0" collapsed="false"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</row>
    <row r="1203" customFormat="false" ht="11.25" hidden="false" customHeight="false" outlineLevel="0" collapsed="false"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</row>
    <row r="1204" customFormat="false" ht="11.25" hidden="false" customHeight="false" outlineLevel="0" collapsed="false"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</row>
    <row r="1205" customFormat="false" ht="11.25" hidden="false" customHeight="false" outlineLevel="0" collapsed="false"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</row>
    <row r="1206" customFormat="false" ht="11.25" hidden="false" customHeight="false" outlineLevel="0" collapsed="false"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</row>
    <row r="1207" customFormat="false" ht="11.25" hidden="false" customHeight="false" outlineLevel="0" collapsed="false"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</row>
    <row r="1208" customFormat="false" ht="11.25" hidden="false" customHeight="false" outlineLevel="0" collapsed="false"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</row>
    <row r="1209" customFormat="false" ht="11.25" hidden="false" customHeight="false" outlineLevel="0" collapsed="false"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</row>
    <row r="1210" customFormat="false" ht="11.25" hidden="false" customHeight="false" outlineLevel="0" collapsed="false"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</row>
    <row r="1211" customFormat="false" ht="11.25" hidden="false" customHeight="false" outlineLevel="0" collapsed="false"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</row>
    <row r="1212" customFormat="false" ht="11.25" hidden="false" customHeight="false" outlineLevel="0" collapsed="false"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</row>
    <row r="1213" customFormat="false" ht="11.25" hidden="false" customHeight="false" outlineLevel="0" collapsed="false"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</row>
    <row r="1214" customFormat="false" ht="11.25" hidden="false" customHeight="false" outlineLevel="0" collapsed="false"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</row>
    <row r="1215" customFormat="false" ht="11.25" hidden="false" customHeight="false" outlineLevel="0" collapsed="false"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</row>
    <row r="1216" customFormat="false" ht="11.25" hidden="false" customHeight="false" outlineLevel="0" collapsed="false"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</row>
    <row r="1217" customFormat="false" ht="11.25" hidden="false" customHeight="false" outlineLevel="0" collapsed="false"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</row>
    <row r="1218" customFormat="false" ht="11.25" hidden="false" customHeight="false" outlineLevel="0" collapsed="false"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</row>
    <row r="1219" customFormat="false" ht="11.25" hidden="false" customHeight="false" outlineLevel="0" collapsed="false"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</row>
    <row r="1220" customFormat="false" ht="11.25" hidden="false" customHeight="false" outlineLevel="0" collapsed="false"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</row>
    <row r="1221" customFormat="false" ht="11.25" hidden="false" customHeight="false" outlineLevel="0" collapsed="false"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</row>
    <row r="1222" customFormat="false" ht="11.25" hidden="false" customHeight="false" outlineLevel="0" collapsed="false"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</row>
    <row r="1223" customFormat="false" ht="11.25" hidden="false" customHeight="false" outlineLevel="0" collapsed="false"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</row>
    <row r="1224" customFormat="false" ht="11.25" hidden="false" customHeight="false" outlineLevel="0" collapsed="false"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</row>
    <row r="1225" customFormat="false" ht="11.25" hidden="false" customHeight="false" outlineLevel="0" collapsed="false"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</row>
    <row r="1226" customFormat="false" ht="11.25" hidden="false" customHeight="false" outlineLevel="0" collapsed="false"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</row>
    <row r="1227" customFormat="false" ht="11.25" hidden="false" customHeight="false" outlineLevel="0" collapsed="false"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</row>
    <row r="1228" customFormat="false" ht="11.25" hidden="false" customHeight="false" outlineLevel="0" collapsed="false"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</row>
    <row r="1229" customFormat="false" ht="11.25" hidden="false" customHeight="false" outlineLevel="0" collapsed="false"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</row>
    <row r="1230" customFormat="false" ht="11.25" hidden="false" customHeight="false" outlineLevel="0" collapsed="false"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</row>
    <row r="1231" customFormat="false" ht="11.25" hidden="false" customHeight="false" outlineLevel="0" collapsed="false"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</row>
    <row r="1232" customFormat="false" ht="11.25" hidden="false" customHeight="false" outlineLevel="0" collapsed="false"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</row>
    <row r="1233" customFormat="false" ht="11.25" hidden="false" customHeight="false" outlineLevel="0" collapsed="false"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</row>
    <row r="1234" customFormat="false" ht="11.25" hidden="false" customHeight="false" outlineLevel="0" collapsed="false"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</row>
    <row r="1235" customFormat="false" ht="11.25" hidden="false" customHeight="false" outlineLevel="0" collapsed="false"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</row>
    <row r="1236" customFormat="false" ht="11.25" hidden="false" customHeight="false" outlineLevel="0" collapsed="false"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</row>
    <row r="1237" customFormat="false" ht="11.25" hidden="false" customHeight="false" outlineLevel="0" collapsed="false"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</row>
    <row r="1238" customFormat="false" ht="11.25" hidden="false" customHeight="false" outlineLevel="0" collapsed="false"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</row>
    <row r="1239" customFormat="false" ht="11.25" hidden="false" customHeight="false" outlineLevel="0" collapsed="false"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</row>
    <row r="1240" customFormat="false" ht="11.25" hidden="false" customHeight="false" outlineLevel="0" collapsed="false"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</row>
    <row r="1241" customFormat="false" ht="11.25" hidden="false" customHeight="false" outlineLevel="0" collapsed="false"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</row>
    <row r="1242" customFormat="false" ht="11.25" hidden="false" customHeight="false" outlineLevel="0" collapsed="false"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</row>
    <row r="1243" customFormat="false" ht="11.25" hidden="false" customHeight="false" outlineLevel="0" collapsed="false"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</row>
    <row r="1244" customFormat="false" ht="11.25" hidden="false" customHeight="false" outlineLevel="0" collapsed="false"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</row>
    <row r="1245" customFormat="false" ht="11.25" hidden="false" customHeight="false" outlineLevel="0" collapsed="false"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</row>
    <row r="1246" customFormat="false" ht="11.25" hidden="false" customHeight="false" outlineLevel="0" collapsed="false"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</row>
    <row r="1247" customFormat="false" ht="11.25" hidden="false" customHeight="false" outlineLevel="0" collapsed="false"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</row>
    <row r="1248" customFormat="false" ht="11.25" hidden="false" customHeight="false" outlineLevel="0" collapsed="false"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</row>
    <row r="1249" customFormat="false" ht="11.25" hidden="false" customHeight="false" outlineLevel="0" collapsed="false"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</row>
    <row r="1250" customFormat="false" ht="11.25" hidden="false" customHeight="false" outlineLevel="0" collapsed="false"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</row>
    <row r="1251" customFormat="false" ht="11.25" hidden="false" customHeight="false" outlineLevel="0" collapsed="false"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</row>
    <row r="1252" customFormat="false" ht="11.25" hidden="false" customHeight="false" outlineLevel="0" collapsed="false"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</row>
    <row r="1253" customFormat="false" ht="11.25" hidden="false" customHeight="false" outlineLevel="0" collapsed="false"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</row>
    <row r="1254" customFormat="false" ht="11.25" hidden="false" customHeight="false" outlineLevel="0" collapsed="false"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</row>
    <row r="1255" customFormat="false" ht="11.25" hidden="false" customHeight="false" outlineLevel="0" collapsed="false"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</row>
    <row r="1256" customFormat="false" ht="11.25" hidden="false" customHeight="false" outlineLevel="0" collapsed="false"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</row>
    <row r="1257" customFormat="false" ht="11.25" hidden="false" customHeight="false" outlineLevel="0" collapsed="false"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</row>
    <row r="1258" customFormat="false" ht="11.25" hidden="false" customHeight="false" outlineLevel="0" collapsed="false"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</row>
    <row r="1259" customFormat="false" ht="11.25" hidden="false" customHeight="false" outlineLevel="0" collapsed="false"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</row>
    <row r="1260" customFormat="false" ht="11.25" hidden="false" customHeight="false" outlineLevel="0" collapsed="false"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</row>
    <row r="1261" customFormat="false" ht="11.25" hidden="false" customHeight="false" outlineLevel="0" collapsed="false"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</row>
    <row r="1262" customFormat="false" ht="11.25" hidden="false" customHeight="false" outlineLevel="0" collapsed="false"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</row>
    <row r="1263" customFormat="false" ht="11.25" hidden="false" customHeight="false" outlineLevel="0" collapsed="false"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</row>
    <row r="1264" customFormat="false" ht="11.25" hidden="false" customHeight="false" outlineLevel="0" collapsed="false"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</row>
    <row r="1265" customFormat="false" ht="11.25" hidden="false" customHeight="false" outlineLevel="0" collapsed="false"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</row>
    <row r="1266" customFormat="false" ht="11.25" hidden="false" customHeight="false" outlineLevel="0" collapsed="false"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</row>
    <row r="1267" customFormat="false" ht="11.25" hidden="false" customHeight="false" outlineLevel="0" collapsed="false"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</row>
    <row r="1268" customFormat="false" ht="11.25" hidden="false" customHeight="false" outlineLevel="0" collapsed="false"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</row>
    <row r="1269" customFormat="false" ht="11.25" hidden="false" customHeight="false" outlineLevel="0" collapsed="false"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</row>
    <row r="1270" customFormat="false" ht="11.25" hidden="false" customHeight="false" outlineLevel="0" collapsed="false"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</row>
    <row r="1271" customFormat="false" ht="11.25" hidden="false" customHeight="false" outlineLevel="0" collapsed="false"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</row>
    <row r="1272" customFormat="false" ht="11.25" hidden="false" customHeight="false" outlineLevel="0" collapsed="false"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</row>
    <row r="1273" customFormat="false" ht="11.25" hidden="false" customHeight="false" outlineLevel="0" collapsed="false"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</row>
    <row r="1274" customFormat="false" ht="11.25" hidden="false" customHeight="false" outlineLevel="0" collapsed="false"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</row>
    <row r="1275" customFormat="false" ht="11.25" hidden="false" customHeight="false" outlineLevel="0" collapsed="false"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</row>
    <row r="1276" customFormat="false" ht="11.25" hidden="false" customHeight="false" outlineLevel="0" collapsed="false"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</row>
    <row r="1277" customFormat="false" ht="11.25" hidden="false" customHeight="false" outlineLevel="0" collapsed="false"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</row>
    <row r="1278" customFormat="false" ht="11.25" hidden="false" customHeight="false" outlineLevel="0" collapsed="false"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</row>
    <row r="1279" customFormat="false" ht="11.25" hidden="false" customHeight="false" outlineLevel="0" collapsed="false"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</row>
    <row r="1280" customFormat="false" ht="11.25" hidden="false" customHeight="false" outlineLevel="0" collapsed="false"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</row>
    <row r="1281" customFormat="false" ht="11.25" hidden="false" customHeight="false" outlineLevel="0" collapsed="false"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</row>
    <row r="1282" customFormat="false" ht="11.25" hidden="false" customHeight="false" outlineLevel="0" collapsed="false"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</row>
    <row r="1283" customFormat="false" ht="11.25" hidden="false" customHeight="false" outlineLevel="0" collapsed="false"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</row>
    <row r="1284" customFormat="false" ht="11.25" hidden="false" customHeight="false" outlineLevel="0" collapsed="false"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</row>
    <row r="1285" customFormat="false" ht="11.25" hidden="false" customHeight="false" outlineLevel="0" collapsed="false"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</row>
    <row r="1286" customFormat="false" ht="11.25" hidden="false" customHeight="false" outlineLevel="0" collapsed="false"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</row>
    <row r="1287" customFormat="false" ht="11.25" hidden="false" customHeight="false" outlineLevel="0" collapsed="false"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</row>
    <row r="1288" customFormat="false" ht="11.25" hidden="false" customHeight="false" outlineLevel="0" collapsed="false"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</row>
    <row r="1289" customFormat="false" ht="11.25" hidden="false" customHeight="false" outlineLevel="0" collapsed="false"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</row>
    <row r="1290" customFormat="false" ht="11.25" hidden="false" customHeight="false" outlineLevel="0" collapsed="false"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</row>
    <row r="1291" customFormat="false" ht="11.25" hidden="false" customHeight="false" outlineLevel="0" collapsed="false"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</row>
    <row r="1292" customFormat="false" ht="11.25" hidden="false" customHeight="false" outlineLevel="0" collapsed="false"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</row>
    <row r="1293" customFormat="false" ht="11.25" hidden="false" customHeight="false" outlineLevel="0" collapsed="false"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</row>
    <row r="1294" customFormat="false" ht="11.25" hidden="false" customHeight="false" outlineLevel="0" collapsed="false"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</row>
    <row r="1295" customFormat="false" ht="11.25" hidden="false" customHeight="false" outlineLevel="0" collapsed="false"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</row>
    <row r="1296" customFormat="false" ht="11.25" hidden="false" customHeight="false" outlineLevel="0" collapsed="false"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</row>
    <row r="1297" customFormat="false" ht="11.25" hidden="false" customHeight="false" outlineLevel="0" collapsed="false"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</row>
    <row r="1298" customFormat="false" ht="11.25" hidden="false" customHeight="false" outlineLevel="0" collapsed="false"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</row>
    <row r="1299" customFormat="false" ht="11.25" hidden="false" customHeight="false" outlineLevel="0" collapsed="false"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</row>
    <row r="1300" customFormat="false" ht="11.25" hidden="false" customHeight="false" outlineLevel="0" collapsed="false"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</row>
    <row r="1301" customFormat="false" ht="11.25" hidden="false" customHeight="false" outlineLevel="0" collapsed="false"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</row>
    <row r="1302" customFormat="false" ht="11.25" hidden="false" customHeight="false" outlineLevel="0" collapsed="false"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</row>
    <row r="1303" customFormat="false" ht="11.25" hidden="false" customHeight="false" outlineLevel="0" collapsed="false"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</row>
    <row r="1304" customFormat="false" ht="11.25" hidden="false" customHeight="false" outlineLevel="0" collapsed="false"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</row>
    <row r="1305" customFormat="false" ht="11.25" hidden="false" customHeight="false" outlineLevel="0" collapsed="false"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</row>
    <row r="1306" customFormat="false" ht="11.25" hidden="false" customHeight="false" outlineLevel="0" collapsed="false"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</row>
    <row r="1307" customFormat="false" ht="11.25" hidden="false" customHeight="false" outlineLevel="0" collapsed="false"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</row>
    <row r="1308" customFormat="false" ht="11.25" hidden="false" customHeight="false" outlineLevel="0" collapsed="false"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</row>
    <row r="1309" customFormat="false" ht="11.25" hidden="false" customHeight="false" outlineLevel="0" collapsed="false"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</row>
    <row r="1310" customFormat="false" ht="11.25" hidden="false" customHeight="false" outlineLevel="0" collapsed="false"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</row>
    <row r="1311" customFormat="false" ht="11.25" hidden="false" customHeight="false" outlineLevel="0" collapsed="false"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</row>
    <row r="1312" customFormat="false" ht="11.25" hidden="false" customHeight="false" outlineLevel="0" collapsed="false"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</row>
    <row r="1313" customFormat="false" ht="11.25" hidden="false" customHeight="false" outlineLevel="0" collapsed="false"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</row>
    <row r="1314" customFormat="false" ht="11.25" hidden="false" customHeight="false" outlineLevel="0" collapsed="false"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</row>
    <row r="1315" customFormat="false" ht="11.25" hidden="false" customHeight="false" outlineLevel="0" collapsed="false"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</row>
    <row r="1316" customFormat="false" ht="11.25" hidden="false" customHeight="false" outlineLevel="0" collapsed="false"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</row>
    <row r="1317" customFormat="false" ht="11.25" hidden="false" customHeight="false" outlineLevel="0" collapsed="false"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</row>
    <row r="1318" customFormat="false" ht="11.25" hidden="false" customHeight="false" outlineLevel="0" collapsed="false"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</row>
    <row r="1319" customFormat="false" ht="11.25" hidden="false" customHeight="false" outlineLevel="0" collapsed="false"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</row>
    <row r="1320" customFormat="false" ht="11.25" hidden="false" customHeight="false" outlineLevel="0" collapsed="false"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</row>
    <row r="1321" customFormat="false" ht="11.25" hidden="false" customHeight="false" outlineLevel="0" collapsed="false"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</row>
    <row r="1322" customFormat="false" ht="11.25" hidden="false" customHeight="false" outlineLevel="0" collapsed="false"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</row>
    <row r="1323" customFormat="false" ht="11.25" hidden="false" customHeight="false" outlineLevel="0" collapsed="false"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</row>
    <row r="1324" customFormat="false" ht="11.25" hidden="false" customHeight="false" outlineLevel="0" collapsed="false"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</row>
    <row r="1325" customFormat="false" ht="11.25" hidden="false" customHeight="false" outlineLevel="0" collapsed="false"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</row>
    <row r="1326" customFormat="false" ht="11.25" hidden="false" customHeight="false" outlineLevel="0" collapsed="false"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</row>
    <row r="1327" customFormat="false" ht="11.25" hidden="false" customHeight="false" outlineLevel="0" collapsed="false"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</row>
    <row r="1328" customFormat="false" ht="11.25" hidden="false" customHeight="false" outlineLevel="0" collapsed="false"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</row>
    <row r="1329" customFormat="false" ht="11.25" hidden="false" customHeight="false" outlineLevel="0" collapsed="false"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</row>
    <row r="1330" customFormat="false" ht="11.25" hidden="false" customHeight="false" outlineLevel="0" collapsed="false"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</row>
    <row r="1331" customFormat="false" ht="11.25" hidden="false" customHeight="false" outlineLevel="0" collapsed="false"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</row>
    <row r="1332" customFormat="false" ht="11.25" hidden="false" customHeight="false" outlineLevel="0" collapsed="false"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</row>
    <row r="1333" customFormat="false" ht="11.25" hidden="false" customHeight="false" outlineLevel="0" collapsed="false"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</row>
    <row r="1334" customFormat="false" ht="11.25" hidden="false" customHeight="false" outlineLevel="0" collapsed="false"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</row>
    <row r="1335" customFormat="false" ht="11.25" hidden="false" customHeight="false" outlineLevel="0" collapsed="false"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</row>
    <row r="1336" customFormat="false" ht="11.25" hidden="false" customHeight="false" outlineLevel="0" collapsed="false"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</row>
    <row r="1337" customFormat="false" ht="11.25" hidden="false" customHeight="false" outlineLevel="0" collapsed="false"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</row>
    <row r="1338" customFormat="false" ht="11.25" hidden="false" customHeight="false" outlineLevel="0" collapsed="false"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</row>
    <row r="1339" customFormat="false" ht="11.25" hidden="false" customHeight="false" outlineLevel="0" collapsed="false"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</row>
    <row r="1340" customFormat="false" ht="11.25" hidden="false" customHeight="false" outlineLevel="0" collapsed="false"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</row>
    <row r="1341" customFormat="false" ht="11.25" hidden="false" customHeight="false" outlineLevel="0" collapsed="false"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</row>
    <row r="1342" customFormat="false" ht="11.25" hidden="false" customHeight="false" outlineLevel="0" collapsed="false"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</row>
    <row r="1343" customFormat="false" ht="11.25" hidden="false" customHeight="false" outlineLevel="0" collapsed="false"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</row>
    <row r="1344" customFormat="false" ht="11.25" hidden="false" customHeight="false" outlineLevel="0" collapsed="false"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</row>
    <row r="1345" customFormat="false" ht="11.25" hidden="false" customHeight="false" outlineLevel="0" collapsed="false"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</row>
    <row r="1346" customFormat="false" ht="11.25" hidden="false" customHeight="false" outlineLevel="0" collapsed="false"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</row>
    <row r="1347" customFormat="false" ht="11.25" hidden="false" customHeight="false" outlineLevel="0" collapsed="false"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</row>
    <row r="1348" customFormat="false" ht="11.25" hidden="false" customHeight="false" outlineLevel="0" collapsed="false"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</row>
    <row r="1349" customFormat="false" ht="11.25" hidden="false" customHeight="false" outlineLevel="0" collapsed="false"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</row>
    <row r="1350" customFormat="false" ht="11.25" hidden="false" customHeight="false" outlineLevel="0" collapsed="false"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</row>
    <row r="1351" customFormat="false" ht="11.25" hidden="false" customHeight="false" outlineLevel="0" collapsed="false"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</row>
    <row r="1352" customFormat="false" ht="11.25" hidden="false" customHeight="false" outlineLevel="0" collapsed="false"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</row>
    <row r="1353" customFormat="false" ht="11.25" hidden="false" customHeight="false" outlineLevel="0" collapsed="false"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</row>
    <row r="1354" customFormat="false" ht="11.25" hidden="false" customHeight="false" outlineLevel="0" collapsed="false"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</row>
    <row r="1355" customFormat="false" ht="11.25" hidden="false" customHeight="false" outlineLevel="0" collapsed="false"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</row>
    <row r="1356" customFormat="false" ht="11.25" hidden="false" customHeight="false" outlineLevel="0" collapsed="false"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</row>
    <row r="1357" customFormat="false" ht="11.25" hidden="false" customHeight="false" outlineLevel="0" collapsed="false"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</row>
    <row r="1358" customFormat="false" ht="11.25" hidden="false" customHeight="false" outlineLevel="0" collapsed="false"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</row>
    <row r="1359" customFormat="false" ht="11.25" hidden="false" customHeight="false" outlineLevel="0" collapsed="false"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</row>
    <row r="1360" customFormat="false" ht="11.25" hidden="false" customHeight="false" outlineLevel="0" collapsed="false"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</row>
    <row r="1361" customFormat="false" ht="11.25" hidden="false" customHeight="false" outlineLevel="0" collapsed="false"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</row>
    <row r="1362" customFormat="false" ht="11.25" hidden="false" customHeight="false" outlineLevel="0" collapsed="false"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</row>
    <row r="1363" customFormat="false" ht="11.25" hidden="false" customHeight="false" outlineLevel="0" collapsed="false"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</row>
    <row r="1364" customFormat="false" ht="11.25" hidden="false" customHeight="false" outlineLevel="0" collapsed="false"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</row>
    <row r="1365" customFormat="false" ht="11.25" hidden="false" customHeight="false" outlineLevel="0" collapsed="false"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</row>
    <row r="1366" customFormat="false" ht="11.25" hidden="false" customHeight="false" outlineLevel="0" collapsed="false"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</row>
    <row r="1367" customFormat="false" ht="11.25" hidden="false" customHeight="false" outlineLevel="0" collapsed="false"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</row>
    <row r="1368" customFormat="false" ht="11.25" hidden="false" customHeight="false" outlineLevel="0" collapsed="false"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</row>
    <row r="1369" customFormat="false" ht="11.25" hidden="false" customHeight="false" outlineLevel="0" collapsed="false"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</row>
    <row r="1370" customFormat="false" ht="11.25" hidden="false" customHeight="false" outlineLevel="0" collapsed="false"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</row>
    <row r="1371" customFormat="false" ht="11.25" hidden="false" customHeight="false" outlineLevel="0" collapsed="false"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</row>
    <row r="1372" customFormat="false" ht="11.25" hidden="false" customHeight="false" outlineLevel="0" collapsed="false"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</row>
    <row r="1373" customFormat="false" ht="11.25" hidden="false" customHeight="false" outlineLevel="0" collapsed="false"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</row>
    <row r="1374" customFormat="false" ht="11.25" hidden="false" customHeight="false" outlineLevel="0" collapsed="false"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</row>
    <row r="1375" customFormat="false" ht="11.25" hidden="false" customHeight="false" outlineLevel="0" collapsed="false"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</row>
    <row r="1376" customFormat="false" ht="11.25" hidden="false" customHeight="false" outlineLevel="0" collapsed="false"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</row>
    <row r="1377" customFormat="false" ht="11.25" hidden="false" customHeight="false" outlineLevel="0" collapsed="false"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</row>
    <row r="1378" customFormat="false" ht="11.25" hidden="false" customHeight="false" outlineLevel="0" collapsed="false"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</row>
    <row r="1379" customFormat="false" ht="11.25" hidden="false" customHeight="false" outlineLevel="0" collapsed="false"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</row>
    <row r="1380" customFormat="false" ht="11.25" hidden="false" customHeight="false" outlineLevel="0" collapsed="false"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</row>
    <row r="1381" customFormat="false" ht="11.25" hidden="false" customHeight="false" outlineLevel="0" collapsed="false"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</row>
    <row r="1382" customFormat="false" ht="11.25" hidden="false" customHeight="false" outlineLevel="0" collapsed="false"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</row>
    <row r="1383" customFormat="false" ht="11.25" hidden="false" customHeight="false" outlineLevel="0" collapsed="false"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</row>
    <row r="1384" customFormat="false" ht="11.25" hidden="false" customHeight="false" outlineLevel="0" collapsed="false"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</row>
    <row r="1385" customFormat="false" ht="11.25" hidden="false" customHeight="false" outlineLevel="0" collapsed="false"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</row>
    <row r="1386" customFormat="false" ht="11.25" hidden="false" customHeight="false" outlineLevel="0" collapsed="false"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</row>
    <row r="1387" customFormat="false" ht="11.25" hidden="false" customHeight="false" outlineLevel="0" collapsed="false"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</row>
    <row r="1388" customFormat="false" ht="11.25" hidden="false" customHeight="false" outlineLevel="0" collapsed="false"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</row>
    <row r="1389" customFormat="false" ht="11.25" hidden="false" customHeight="false" outlineLevel="0" collapsed="false"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</row>
    <row r="1390" customFormat="false" ht="11.25" hidden="false" customHeight="false" outlineLevel="0" collapsed="false"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</row>
    <row r="1391" customFormat="false" ht="11.25" hidden="false" customHeight="false" outlineLevel="0" collapsed="false"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</row>
    <row r="1392" customFormat="false" ht="11.25" hidden="false" customHeight="false" outlineLevel="0" collapsed="false"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</row>
    <row r="1393" customFormat="false" ht="11.25" hidden="false" customHeight="false" outlineLevel="0" collapsed="false"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</row>
    <row r="1394" customFormat="false" ht="11.25" hidden="false" customHeight="false" outlineLevel="0" collapsed="false"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</row>
    <row r="1395" customFormat="false" ht="11.25" hidden="false" customHeight="false" outlineLevel="0" collapsed="false"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</row>
    <row r="1396" customFormat="false" ht="11.25" hidden="false" customHeight="false" outlineLevel="0" collapsed="false"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</row>
    <row r="1397" customFormat="false" ht="11.25" hidden="false" customHeight="false" outlineLevel="0" collapsed="false"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</row>
    <row r="1398" customFormat="false" ht="11.25" hidden="false" customHeight="false" outlineLevel="0" collapsed="false"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</row>
    <row r="1399" customFormat="false" ht="11.25" hidden="false" customHeight="false" outlineLevel="0" collapsed="false"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</row>
    <row r="1400" customFormat="false" ht="11.25" hidden="false" customHeight="false" outlineLevel="0" collapsed="false"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</row>
    <row r="1401" customFormat="false" ht="11.25" hidden="false" customHeight="false" outlineLevel="0" collapsed="false"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</row>
    <row r="1402" customFormat="false" ht="11.25" hidden="false" customHeight="false" outlineLevel="0" collapsed="false"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</row>
    <row r="1403" customFormat="false" ht="11.25" hidden="false" customHeight="false" outlineLevel="0" collapsed="false"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</row>
    <row r="1404" customFormat="false" ht="11.25" hidden="false" customHeight="false" outlineLevel="0" collapsed="false"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</row>
    <row r="1405" customFormat="false" ht="11.25" hidden="false" customHeight="false" outlineLevel="0" collapsed="false"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</row>
    <row r="1406" customFormat="false" ht="11.25" hidden="false" customHeight="false" outlineLevel="0" collapsed="false"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</row>
    <row r="1407" customFormat="false" ht="11.25" hidden="false" customHeight="false" outlineLevel="0" collapsed="false"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</row>
    <row r="1408" customFormat="false" ht="11.25" hidden="false" customHeight="false" outlineLevel="0" collapsed="false"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</row>
    <row r="1409" customFormat="false" ht="11.25" hidden="false" customHeight="false" outlineLevel="0" collapsed="false"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</row>
    <row r="1410" customFormat="false" ht="11.25" hidden="false" customHeight="false" outlineLevel="0" collapsed="false"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</row>
    <row r="1411" customFormat="false" ht="11.25" hidden="false" customHeight="false" outlineLevel="0" collapsed="false"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</row>
    <row r="1412" customFormat="false" ht="11.25" hidden="false" customHeight="false" outlineLevel="0" collapsed="false"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</row>
    <row r="1413" customFormat="false" ht="11.25" hidden="false" customHeight="false" outlineLevel="0" collapsed="false"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</row>
    <row r="1414" customFormat="false" ht="11.25" hidden="false" customHeight="false" outlineLevel="0" collapsed="false"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</row>
    <row r="1415" customFormat="false" ht="11.25" hidden="false" customHeight="false" outlineLevel="0" collapsed="false"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</row>
    <row r="1416" customFormat="false" ht="11.25" hidden="false" customHeight="false" outlineLevel="0" collapsed="false"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</row>
    <row r="1417" customFormat="false" ht="11.25" hidden="false" customHeight="false" outlineLevel="0" collapsed="false"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</row>
    <row r="1418" customFormat="false" ht="11.25" hidden="false" customHeight="false" outlineLevel="0" collapsed="false"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</row>
    <row r="1419" customFormat="false" ht="11.25" hidden="false" customHeight="false" outlineLevel="0" collapsed="false"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</row>
    <row r="1420" customFormat="false" ht="11.25" hidden="false" customHeight="false" outlineLevel="0" collapsed="false"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</row>
    <row r="1421" customFormat="false" ht="11.25" hidden="false" customHeight="false" outlineLevel="0" collapsed="false"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</row>
    <row r="1422" customFormat="false" ht="11.25" hidden="false" customHeight="false" outlineLevel="0" collapsed="false"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</row>
    <row r="1423" customFormat="false" ht="11.25" hidden="false" customHeight="false" outlineLevel="0" collapsed="false"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</row>
    <row r="1424" customFormat="false" ht="11.25" hidden="false" customHeight="false" outlineLevel="0" collapsed="false"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</row>
    <row r="1425" customFormat="false" ht="11.25" hidden="false" customHeight="false" outlineLevel="0" collapsed="false"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</row>
    <row r="1426" customFormat="false" ht="11.25" hidden="false" customHeight="false" outlineLevel="0" collapsed="false"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</row>
    <row r="1427" customFormat="false" ht="11.25" hidden="false" customHeight="false" outlineLevel="0" collapsed="false"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</row>
    <row r="1428" customFormat="false" ht="11.25" hidden="false" customHeight="false" outlineLevel="0" collapsed="false"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</row>
    <row r="1429" customFormat="false" ht="11.25" hidden="false" customHeight="false" outlineLevel="0" collapsed="false"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</row>
    <row r="1430" customFormat="false" ht="11.25" hidden="false" customHeight="false" outlineLevel="0" collapsed="false"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</row>
    <row r="1431" customFormat="false" ht="11.25" hidden="false" customHeight="false" outlineLevel="0" collapsed="false"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</row>
    <row r="1432" customFormat="false" ht="11.25" hidden="false" customHeight="false" outlineLevel="0" collapsed="false"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</row>
    <row r="1433" customFormat="false" ht="11.25" hidden="false" customHeight="false" outlineLevel="0" collapsed="false"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</row>
    <row r="1434" customFormat="false" ht="11.25" hidden="false" customHeight="false" outlineLevel="0" collapsed="false"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</row>
    <row r="1435" customFormat="false" ht="11.25" hidden="false" customHeight="false" outlineLevel="0" collapsed="false"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</row>
    <row r="1436" customFormat="false" ht="11.25" hidden="false" customHeight="false" outlineLevel="0" collapsed="false"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</row>
    <row r="1437" customFormat="false" ht="11.25" hidden="false" customHeight="false" outlineLevel="0" collapsed="false"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</row>
    <row r="1438" customFormat="false" ht="11.25" hidden="false" customHeight="false" outlineLevel="0" collapsed="false"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</row>
    <row r="1439" customFormat="false" ht="11.25" hidden="false" customHeight="false" outlineLevel="0" collapsed="false"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</row>
    <row r="1440" customFormat="false" ht="11.25" hidden="false" customHeight="false" outlineLevel="0" collapsed="false"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</row>
    <row r="1441" customFormat="false" ht="11.25" hidden="false" customHeight="false" outlineLevel="0" collapsed="false"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</row>
    <row r="1442" customFormat="false" ht="11.25" hidden="false" customHeight="false" outlineLevel="0" collapsed="false"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</row>
    <row r="1443" customFormat="false" ht="11.25" hidden="false" customHeight="false" outlineLevel="0" collapsed="false"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</row>
    <row r="1444" customFormat="false" ht="11.25" hidden="false" customHeight="false" outlineLevel="0" collapsed="false"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</row>
    <row r="1445" customFormat="false" ht="11.25" hidden="false" customHeight="false" outlineLevel="0" collapsed="false"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</row>
    <row r="1446" customFormat="false" ht="11.25" hidden="false" customHeight="false" outlineLevel="0" collapsed="false"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</row>
    <row r="1447" customFormat="false" ht="11.25" hidden="false" customHeight="false" outlineLevel="0" collapsed="false"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</row>
    <row r="1448" customFormat="false" ht="11.25" hidden="false" customHeight="false" outlineLevel="0" collapsed="false"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</row>
    <row r="1449" customFormat="false" ht="11.25" hidden="false" customHeight="false" outlineLevel="0" collapsed="false"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</row>
    <row r="1450" customFormat="false" ht="11.25" hidden="false" customHeight="false" outlineLevel="0" collapsed="false"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</row>
    <row r="1451" customFormat="false" ht="11.25" hidden="false" customHeight="false" outlineLevel="0" collapsed="false"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</row>
    <row r="1452" customFormat="false" ht="11.25" hidden="false" customHeight="false" outlineLevel="0" collapsed="false"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</row>
    <row r="1453" customFormat="false" ht="11.25" hidden="false" customHeight="false" outlineLevel="0" collapsed="false"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</row>
    <row r="1454" customFormat="false" ht="11.25" hidden="false" customHeight="false" outlineLevel="0" collapsed="false"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</row>
    <row r="1455" customFormat="false" ht="11.25" hidden="false" customHeight="false" outlineLevel="0" collapsed="false"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</row>
    <row r="1456" customFormat="false" ht="11.25" hidden="false" customHeight="false" outlineLevel="0" collapsed="false"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</row>
    <row r="1457" customFormat="false" ht="11.25" hidden="false" customHeight="false" outlineLevel="0" collapsed="false"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</row>
    <row r="1458" customFormat="false" ht="11.25" hidden="false" customHeight="false" outlineLevel="0" collapsed="false"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</row>
    <row r="1459" customFormat="false" ht="11.25" hidden="false" customHeight="false" outlineLevel="0" collapsed="false"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</row>
    <row r="1460" customFormat="false" ht="11.25" hidden="false" customHeight="false" outlineLevel="0" collapsed="false"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</row>
    <row r="1461" customFormat="false" ht="11.25" hidden="false" customHeight="false" outlineLevel="0" collapsed="false"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</row>
    <row r="1462" customFormat="false" ht="11.25" hidden="false" customHeight="false" outlineLevel="0" collapsed="false"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</row>
    <row r="1463" customFormat="false" ht="11.25" hidden="false" customHeight="false" outlineLevel="0" collapsed="false"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</row>
    <row r="1464" customFormat="false" ht="11.25" hidden="false" customHeight="false" outlineLevel="0" collapsed="false"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</row>
    <row r="1465" customFormat="false" ht="11.25" hidden="false" customHeight="false" outlineLevel="0" collapsed="false"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</row>
    <row r="1466" customFormat="false" ht="11.25" hidden="false" customHeight="false" outlineLevel="0" collapsed="false"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</row>
    <row r="1467" customFormat="false" ht="11.25" hidden="false" customHeight="false" outlineLevel="0" collapsed="false"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</row>
    <row r="1468" customFormat="false" ht="11.25" hidden="false" customHeight="false" outlineLevel="0" collapsed="false"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</row>
    <row r="1469" customFormat="false" ht="11.25" hidden="false" customHeight="false" outlineLevel="0" collapsed="false"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</row>
    <row r="1470" customFormat="false" ht="11.25" hidden="false" customHeight="false" outlineLevel="0" collapsed="false"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</row>
    <row r="1471" customFormat="false" ht="11.25" hidden="false" customHeight="false" outlineLevel="0" collapsed="false"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</row>
    <row r="1472" customFormat="false" ht="11.25" hidden="false" customHeight="false" outlineLevel="0" collapsed="false"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</row>
    <row r="1473" customFormat="false" ht="11.25" hidden="false" customHeight="false" outlineLevel="0" collapsed="false"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</row>
    <row r="1474" customFormat="false" ht="11.25" hidden="false" customHeight="false" outlineLevel="0" collapsed="false"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</row>
    <row r="1475" customFormat="false" ht="11.25" hidden="false" customHeight="false" outlineLevel="0" collapsed="false"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</row>
    <row r="1476" customFormat="false" ht="11.25" hidden="false" customHeight="false" outlineLevel="0" collapsed="false"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</row>
    <row r="1477" customFormat="false" ht="11.25" hidden="false" customHeight="false" outlineLevel="0" collapsed="false"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</row>
    <row r="1478" customFormat="false" ht="11.25" hidden="false" customHeight="false" outlineLevel="0" collapsed="false"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</row>
    <row r="1479" customFormat="false" ht="11.25" hidden="false" customHeight="false" outlineLevel="0" collapsed="false"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</row>
    <row r="1480" customFormat="false" ht="11.25" hidden="false" customHeight="false" outlineLevel="0" collapsed="false"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</row>
    <row r="1481" customFormat="false" ht="11.25" hidden="false" customHeight="false" outlineLevel="0" collapsed="false"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</row>
    <row r="1482" customFormat="false" ht="11.25" hidden="false" customHeight="false" outlineLevel="0" collapsed="false"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</row>
    <row r="1483" customFormat="false" ht="11.25" hidden="false" customHeight="false" outlineLevel="0" collapsed="false"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</row>
    <row r="1484" customFormat="false" ht="11.25" hidden="false" customHeight="false" outlineLevel="0" collapsed="false"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</row>
    <row r="1485" customFormat="false" ht="11.25" hidden="false" customHeight="false" outlineLevel="0" collapsed="false"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</row>
    <row r="1486" customFormat="false" ht="11.25" hidden="false" customHeight="false" outlineLevel="0" collapsed="false"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</row>
    <row r="1487" customFormat="false" ht="11.25" hidden="false" customHeight="false" outlineLevel="0" collapsed="false"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</row>
    <row r="1488" customFormat="false" ht="11.25" hidden="false" customHeight="false" outlineLevel="0" collapsed="false"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</row>
    <row r="1489" customFormat="false" ht="11.25" hidden="false" customHeight="false" outlineLevel="0" collapsed="false"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</row>
    <row r="1490" customFormat="false" ht="11.25" hidden="false" customHeight="false" outlineLevel="0" collapsed="false"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</row>
    <row r="1491" customFormat="false" ht="11.25" hidden="false" customHeight="false" outlineLevel="0" collapsed="false"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</row>
    <row r="1492" customFormat="false" ht="11.25" hidden="false" customHeight="false" outlineLevel="0" collapsed="false"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</row>
    <row r="1493" customFormat="false" ht="11.25" hidden="false" customHeight="false" outlineLevel="0" collapsed="false"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</row>
    <row r="1494" customFormat="false" ht="11.25" hidden="false" customHeight="false" outlineLevel="0" collapsed="false"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</row>
    <row r="1495" customFormat="false" ht="11.25" hidden="false" customHeight="false" outlineLevel="0" collapsed="false"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</row>
    <row r="1496" customFormat="false" ht="11.25" hidden="false" customHeight="false" outlineLevel="0" collapsed="false"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</row>
    <row r="1497" customFormat="false" ht="11.25" hidden="false" customHeight="false" outlineLevel="0" collapsed="false"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</row>
    <row r="1498" customFormat="false" ht="11.25" hidden="false" customHeight="false" outlineLevel="0" collapsed="false"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</row>
    <row r="1499" customFormat="false" ht="11.25" hidden="false" customHeight="false" outlineLevel="0" collapsed="false"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</row>
    <row r="1500" customFormat="false" ht="11.25" hidden="false" customHeight="false" outlineLevel="0" collapsed="false"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</row>
    <row r="1501" customFormat="false" ht="11.25" hidden="false" customHeight="false" outlineLevel="0" collapsed="false"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</row>
    <row r="1502" customFormat="false" ht="11.25" hidden="false" customHeight="false" outlineLevel="0" collapsed="false"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</row>
    <row r="1503" customFormat="false" ht="11.25" hidden="false" customHeight="false" outlineLevel="0" collapsed="false"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</row>
    <row r="1504" customFormat="false" ht="11.25" hidden="false" customHeight="false" outlineLevel="0" collapsed="false"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</row>
    <row r="1505" customFormat="false" ht="11.25" hidden="false" customHeight="false" outlineLevel="0" collapsed="false"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</row>
    <row r="1506" customFormat="false" ht="11.25" hidden="false" customHeight="false" outlineLevel="0" collapsed="false"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</row>
    <row r="1507" customFormat="false" ht="11.25" hidden="false" customHeight="false" outlineLevel="0" collapsed="false"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</row>
    <row r="1508" customFormat="false" ht="11.25" hidden="false" customHeight="false" outlineLevel="0" collapsed="false"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</row>
    <row r="1509" customFormat="false" ht="11.25" hidden="false" customHeight="false" outlineLevel="0" collapsed="false"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</row>
    <row r="1510" customFormat="false" ht="11.25" hidden="false" customHeight="false" outlineLevel="0" collapsed="false"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</row>
    <row r="1511" customFormat="false" ht="11.25" hidden="false" customHeight="false" outlineLevel="0" collapsed="false"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</row>
    <row r="1512" customFormat="false" ht="11.25" hidden="false" customHeight="false" outlineLevel="0" collapsed="false"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</row>
    <row r="1513" customFormat="false" ht="11.25" hidden="false" customHeight="false" outlineLevel="0" collapsed="false"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</row>
    <row r="1514" customFormat="false" ht="11.25" hidden="false" customHeight="false" outlineLevel="0" collapsed="false"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</row>
    <row r="1515" customFormat="false" ht="11.25" hidden="false" customHeight="false" outlineLevel="0" collapsed="false"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</row>
    <row r="1516" customFormat="false" ht="11.25" hidden="false" customHeight="false" outlineLevel="0" collapsed="false"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</row>
    <row r="1517" customFormat="false" ht="11.25" hidden="false" customHeight="false" outlineLevel="0" collapsed="false"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</row>
    <row r="1518" customFormat="false" ht="11.25" hidden="false" customHeight="false" outlineLevel="0" collapsed="false"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</row>
    <row r="1519" customFormat="false" ht="11.25" hidden="false" customHeight="false" outlineLevel="0" collapsed="false"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</row>
    <row r="1520" customFormat="false" ht="11.25" hidden="false" customHeight="false" outlineLevel="0" collapsed="false"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</row>
    <row r="1521" customFormat="false" ht="11.25" hidden="false" customHeight="false" outlineLevel="0" collapsed="false"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</row>
    <row r="1522" customFormat="false" ht="11.25" hidden="false" customHeight="false" outlineLevel="0" collapsed="false"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</row>
    <row r="1523" customFormat="false" ht="11.25" hidden="false" customHeight="false" outlineLevel="0" collapsed="false"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</row>
    <row r="1524" customFormat="false" ht="11.25" hidden="false" customHeight="false" outlineLevel="0" collapsed="false"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</row>
    <row r="1525" customFormat="false" ht="11.25" hidden="false" customHeight="false" outlineLevel="0" collapsed="false"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</row>
    <row r="1526" customFormat="false" ht="11.25" hidden="false" customHeight="false" outlineLevel="0" collapsed="false"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</row>
    <row r="1527" customFormat="false" ht="11.25" hidden="false" customHeight="false" outlineLevel="0" collapsed="false"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</row>
    <row r="1528" customFormat="false" ht="11.25" hidden="false" customHeight="false" outlineLevel="0" collapsed="false"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</row>
    <row r="1529" customFormat="false" ht="11.25" hidden="false" customHeight="false" outlineLevel="0" collapsed="false"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</row>
    <row r="1530" customFormat="false" ht="11.25" hidden="false" customHeight="false" outlineLevel="0" collapsed="false"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</row>
    <row r="1531" customFormat="false" ht="11.25" hidden="false" customHeight="false" outlineLevel="0" collapsed="false"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</row>
    <row r="1532" customFormat="false" ht="11.25" hidden="false" customHeight="false" outlineLevel="0" collapsed="false"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</row>
    <row r="1533" customFormat="false" ht="11.25" hidden="false" customHeight="false" outlineLevel="0" collapsed="false"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</row>
    <row r="1534" customFormat="false" ht="11.25" hidden="false" customHeight="false" outlineLevel="0" collapsed="false"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</row>
    <row r="1535" customFormat="false" ht="11.25" hidden="false" customHeight="false" outlineLevel="0" collapsed="false"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</row>
    <row r="1536" customFormat="false" ht="11.25" hidden="false" customHeight="false" outlineLevel="0" collapsed="false"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</row>
    <row r="1537" customFormat="false" ht="11.25" hidden="false" customHeight="false" outlineLevel="0" collapsed="false"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</row>
    <row r="1538" customFormat="false" ht="11.25" hidden="false" customHeight="false" outlineLevel="0" collapsed="false"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</row>
    <row r="1539" customFormat="false" ht="11.25" hidden="false" customHeight="false" outlineLevel="0" collapsed="false"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</row>
    <row r="1540" customFormat="false" ht="11.25" hidden="false" customHeight="false" outlineLevel="0" collapsed="false"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</row>
    <row r="1541" customFormat="false" ht="11.25" hidden="false" customHeight="false" outlineLevel="0" collapsed="false"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</row>
    <row r="1542" customFormat="false" ht="11.25" hidden="false" customHeight="false" outlineLevel="0" collapsed="false"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</row>
    <row r="1543" customFormat="false" ht="11.25" hidden="false" customHeight="false" outlineLevel="0" collapsed="false"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</row>
    <row r="1544" customFormat="false" ht="11.25" hidden="false" customHeight="false" outlineLevel="0" collapsed="false"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</row>
    <row r="1545" customFormat="false" ht="11.25" hidden="false" customHeight="false" outlineLevel="0" collapsed="false"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</row>
    <row r="1546" customFormat="false" ht="11.25" hidden="false" customHeight="false" outlineLevel="0" collapsed="false"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</row>
    <row r="1547" customFormat="false" ht="11.25" hidden="false" customHeight="false" outlineLevel="0" collapsed="false"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</row>
    <row r="1548" customFormat="false" ht="11.25" hidden="false" customHeight="false" outlineLevel="0" collapsed="false"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</row>
    <row r="1549" customFormat="false" ht="11.25" hidden="false" customHeight="false" outlineLevel="0" collapsed="false"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</row>
    <row r="1550" customFormat="false" ht="11.25" hidden="false" customHeight="false" outlineLevel="0" collapsed="false"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</row>
    <row r="1551" customFormat="false" ht="11.25" hidden="false" customHeight="false" outlineLevel="0" collapsed="false"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</row>
    <row r="1552" customFormat="false" ht="11.25" hidden="false" customHeight="false" outlineLevel="0" collapsed="false"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</row>
    <row r="1553" customFormat="false" ht="11.25" hidden="false" customHeight="false" outlineLevel="0" collapsed="false"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</row>
    <row r="1554" customFormat="false" ht="11.25" hidden="false" customHeight="false" outlineLevel="0" collapsed="false"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</row>
    <row r="1555" customFormat="false" ht="11.25" hidden="false" customHeight="false" outlineLevel="0" collapsed="false"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</row>
    <row r="1556" customFormat="false" ht="11.25" hidden="false" customHeight="false" outlineLevel="0" collapsed="false"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</row>
    <row r="1557" customFormat="false" ht="11.25" hidden="false" customHeight="false" outlineLevel="0" collapsed="false"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</row>
    <row r="1558" customFormat="false" ht="11.25" hidden="false" customHeight="false" outlineLevel="0" collapsed="false"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</row>
    <row r="1559" customFormat="false" ht="11.25" hidden="false" customHeight="false" outlineLevel="0" collapsed="false"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</row>
    <row r="1560" customFormat="false" ht="11.25" hidden="false" customHeight="false" outlineLevel="0" collapsed="false"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</row>
    <row r="1561" customFormat="false" ht="11.25" hidden="false" customHeight="false" outlineLevel="0" collapsed="false"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</row>
    <row r="1562" customFormat="false" ht="11.25" hidden="false" customHeight="false" outlineLevel="0" collapsed="false"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</row>
    <row r="1563" customFormat="false" ht="11.25" hidden="false" customHeight="false" outlineLevel="0" collapsed="false"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</row>
    <row r="1564" customFormat="false" ht="11.25" hidden="false" customHeight="false" outlineLevel="0" collapsed="false"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</row>
    <row r="1565" customFormat="false" ht="11.25" hidden="false" customHeight="false" outlineLevel="0" collapsed="false"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</row>
    <row r="1566" customFormat="false" ht="11.25" hidden="false" customHeight="false" outlineLevel="0" collapsed="false"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</row>
    <row r="1567" customFormat="false" ht="11.25" hidden="false" customHeight="false" outlineLevel="0" collapsed="false"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</row>
    <row r="1568" customFormat="false" ht="11.25" hidden="false" customHeight="false" outlineLevel="0" collapsed="false"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</row>
    <row r="1569" customFormat="false" ht="11.25" hidden="false" customHeight="false" outlineLevel="0" collapsed="false"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</row>
    <row r="1570" customFormat="false" ht="11.25" hidden="false" customHeight="false" outlineLevel="0" collapsed="false"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</row>
    <row r="1571" customFormat="false" ht="11.25" hidden="false" customHeight="false" outlineLevel="0" collapsed="false"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</row>
    <row r="1572" customFormat="false" ht="11.25" hidden="false" customHeight="false" outlineLevel="0" collapsed="false"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</row>
    <row r="1573" customFormat="false" ht="11.25" hidden="false" customHeight="false" outlineLevel="0" collapsed="false"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</row>
    <row r="1574" customFormat="false" ht="11.25" hidden="false" customHeight="false" outlineLevel="0" collapsed="false"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</row>
    <row r="1575" customFormat="false" ht="11.25" hidden="false" customHeight="false" outlineLevel="0" collapsed="false"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</row>
    <row r="1576" customFormat="false" ht="11.25" hidden="false" customHeight="false" outlineLevel="0" collapsed="false"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</row>
    <row r="1577" customFormat="false" ht="11.25" hidden="false" customHeight="false" outlineLevel="0" collapsed="false"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</row>
    <row r="1578" customFormat="false" ht="11.25" hidden="false" customHeight="false" outlineLevel="0" collapsed="false"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</row>
    <row r="1579" customFormat="false" ht="11.25" hidden="false" customHeight="false" outlineLevel="0" collapsed="false"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</row>
    <row r="1580" customFormat="false" ht="11.25" hidden="false" customHeight="false" outlineLevel="0" collapsed="false"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</row>
    <row r="1581" customFormat="false" ht="11.25" hidden="false" customHeight="false" outlineLevel="0" collapsed="false"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</row>
    <row r="1582" customFormat="false" ht="11.25" hidden="false" customHeight="false" outlineLevel="0" collapsed="false"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</row>
    <row r="1583" customFormat="false" ht="11.25" hidden="false" customHeight="false" outlineLevel="0" collapsed="false"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</row>
    <row r="1584" customFormat="false" ht="11.25" hidden="false" customHeight="false" outlineLevel="0" collapsed="false"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</row>
    <row r="1585" customFormat="false" ht="11.25" hidden="false" customHeight="false" outlineLevel="0" collapsed="false"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</row>
    <row r="1586" customFormat="false" ht="11.25" hidden="false" customHeight="false" outlineLevel="0" collapsed="false"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</row>
    <row r="1587" customFormat="false" ht="11.25" hidden="false" customHeight="false" outlineLevel="0" collapsed="false"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</row>
    <row r="1588" customFormat="false" ht="11.25" hidden="false" customHeight="false" outlineLevel="0" collapsed="false"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</row>
    <row r="1589" customFormat="false" ht="11.25" hidden="false" customHeight="false" outlineLevel="0" collapsed="false"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</row>
    <row r="1590" customFormat="false" ht="11.25" hidden="false" customHeight="false" outlineLevel="0" collapsed="false"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</row>
    <row r="1591" customFormat="false" ht="11.25" hidden="false" customHeight="false" outlineLevel="0" collapsed="false"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</row>
    <row r="1592" customFormat="false" ht="11.25" hidden="false" customHeight="false" outlineLevel="0" collapsed="false"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</row>
    <row r="1593" customFormat="false" ht="11.25" hidden="false" customHeight="false" outlineLevel="0" collapsed="false"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</row>
    <row r="1594" customFormat="false" ht="11.25" hidden="false" customHeight="false" outlineLevel="0" collapsed="false"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</row>
    <row r="1595" customFormat="false" ht="11.25" hidden="false" customHeight="false" outlineLevel="0" collapsed="false"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</row>
    <row r="1596" customFormat="false" ht="11.25" hidden="false" customHeight="false" outlineLevel="0" collapsed="false"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</row>
    <row r="1597" customFormat="false" ht="11.25" hidden="false" customHeight="false" outlineLevel="0" collapsed="false"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</row>
    <row r="1598" customFormat="false" ht="11.25" hidden="false" customHeight="false" outlineLevel="0" collapsed="false"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</row>
    <row r="1599" customFormat="false" ht="11.25" hidden="false" customHeight="false" outlineLevel="0" collapsed="false"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</row>
    <row r="1600" customFormat="false" ht="11.25" hidden="false" customHeight="false" outlineLevel="0" collapsed="false"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</row>
    <row r="1601" customFormat="false" ht="11.25" hidden="false" customHeight="false" outlineLevel="0" collapsed="false"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</row>
    <row r="1602" customFormat="false" ht="11.25" hidden="false" customHeight="false" outlineLevel="0" collapsed="false"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</row>
    <row r="1603" customFormat="false" ht="11.25" hidden="false" customHeight="false" outlineLevel="0" collapsed="false"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</row>
    <row r="1604" customFormat="false" ht="11.25" hidden="false" customHeight="false" outlineLevel="0" collapsed="false"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</row>
    <row r="1605" customFormat="false" ht="11.25" hidden="false" customHeight="false" outlineLevel="0" collapsed="false"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</row>
    <row r="1606" customFormat="false" ht="11.25" hidden="false" customHeight="false" outlineLevel="0" collapsed="false"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</row>
    <row r="1607" customFormat="false" ht="11.25" hidden="false" customHeight="false" outlineLevel="0" collapsed="false"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</row>
    <row r="1608" customFormat="false" ht="11.25" hidden="false" customHeight="false" outlineLevel="0" collapsed="false"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</row>
    <row r="1609" customFormat="false" ht="11.25" hidden="false" customHeight="false" outlineLevel="0" collapsed="false"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</row>
    <row r="1610" customFormat="false" ht="11.25" hidden="false" customHeight="false" outlineLevel="0" collapsed="false"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</row>
    <row r="1611" customFormat="false" ht="11.25" hidden="false" customHeight="false" outlineLevel="0" collapsed="false"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</row>
    <row r="1612" customFormat="false" ht="11.25" hidden="false" customHeight="false" outlineLevel="0" collapsed="false"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</row>
    <row r="1613" customFormat="false" ht="11.25" hidden="false" customHeight="false" outlineLevel="0" collapsed="false"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</row>
    <row r="1614" customFormat="false" ht="11.25" hidden="false" customHeight="false" outlineLevel="0" collapsed="false"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</row>
    <row r="1615" customFormat="false" ht="11.25" hidden="false" customHeight="false" outlineLevel="0" collapsed="false"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</row>
    <row r="1616" customFormat="false" ht="11.25" hidden="false" customHeight="false" outlineLevel="0" collapsed="false"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</row>
    <row r="1617" customFormat="false" ht="11.25" hidden="false" customHeight="false" outlineLevel="0" collapsed="false"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</row>
    <row r="1618" customFormat="false" ht="11.25" hidden="false" customHeight="false" outlineLevel="0" collapsed="false"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</row>
    <row r="1619" customFormat="false" ht="11.25" hidden="false" customHeight="false" outlineLevel="0" collapsed="false"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</row>
    <row r="1620" customFormat="false" ht="11.25" hidden="false" customHeight="false" outlineLevel="0" collapsed="false"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</row>
    <row r="1621" customFormat="false" ht="11.25" hidden="false" customHeight="false" outlineLevel="0" collapsed="false"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</row>
    <row r="1622" customFormat="false" ht="11.25" hidden="false" customHeight="false" outlineLevel="0" collapsed="false"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</row>
    <row r="1623" customFormat="false" ht="11.25" hidden="false" customHeight="false" outlineLevel="0" collapsed="false"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</row>
    <row r="1624" customFormat="false" ht="11.25" hidden="false" customHeight="false" outlineLevel="0" collapsed="false"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</row>
    <row r="1625" customFormat="false" ht="11.25" hidden="false" customHeight="false" outlineLevel="0" collapsed="false"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</row>
    <row r="1626" customFormat="false" ht="11.25" hidden="false" customHeight="false" outlineLevel="0" collapsed="false"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</row>
    <row r="1627" customFormat="false" ht="11.25" hidden="false" customHeight="false" outlineLevel="0" collapsed="false"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</row>
    <row r="1628" customFormat="false" ht="11.25" hidden="false" customHeight="false" outlineLevel="0" collapsed="false"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</row>
    <row r="1629" customFormat="false" ht="11.25" hidden="false" customHeight="false" outlineLevel="0" collapsed="false"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</row>
    <row r="1630" customFormat="false" ht="11.25" hidden="false" customHeight="false" outlineLevel="0" collapsed="false"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</row>
    <row r="1631" customFormat="false" ht="11.25" hidden="false" customHeight="false" outlineLevel="0" collapsed="false"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</row>
    <row r="1632" customFormat="false" ht="11.25" hidden="false" customHeight="false" outlineLevel="0" collapsed="false"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</row>
    <row r="1633" customFormat="false" ht="11.25" hidden="false" customHeight="false" outlineLevel="0" collapsed="false"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</row>
    <row r="1634" customFormat="false" ht="11.25" hidden="false" customHeight="false" outlineLevel="0" collapsed="false"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</row>
    <row r="1635" customFormat="false" ht="11.25" hidden="false" customHeight="false" outlineLevel="0" collapsed="false"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</row>
    <row r="1636" customFormat="false" ht="11.25" hidden="false" customHeight="false" outlineLevel="0" collapsed="false"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</row>
    <row r="1637" customFormat="false" ht="11.25" hidden="false" customHeight="false" outlineLevel="0" collapsed="false"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</row>
    <row r="1638" customFormat="false" ht="11.25" hidden="false" customHeight="false" outlineLevel="0" collapsed="false"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</row>
    <row r="1639" customFormat="false" ht="11.25" hidden="false" customHeight="false" outlineLevel="0" collapsed="false"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</row>
    <row r="1640" customFormat="false" ht="11.25" hidden="false" customHeight="false" outlineLevel="0" collapsed="false"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</row>
    <row r="1641" customFormat="false" ht="11.25" hidden="false" customHeight="false" outlineLevel="0" collapsed="false"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</row>
    <row r="1642" customFormat="false" ht="11.25" hidden="false" customHeight="false" outlineLevel="0" collapsed="false"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</row>
    <row r="1643" customFormat="false" ht="11.25" hidden="false" customHeight="false" outlineLevel="0" collapsed="false"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</row>
    <row r="1644" customFormat="false" ht="11.25" hidden="false" customHeight="false" outlineLevel="0" collapsed="false"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</row>
    <row r="1645" customFormat="false" ht="11.25" hidden="false" customHeight="false" outlineLevel="0" collapsed="false"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</row>
    <row r="1646" customFormat="false" ht="11.25" hidden="false" customHeight="false" outlineLevel="0" collapsed="false"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</row>
    <row r="1647" customFormat="false" ht="11.25" hidden="false" customHeight="false" outlineLevel="0" collapsed="false"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</row>
    <row r="1648" customFormat="false" ht="11.25" hidden="false" customHeight="false" outlineLevel="0" collapsed="false"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</row>
    <row r="1649" customFormat="false" ht="11.25" hidden="false" customHeight="false" outlineLevel="0" collapsed="false"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</row>
    <row r="1650" customFormat="false" ht="11.25" hidden="false" customHeight="false" outlineLevel="0" collapsed="false"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</row>
    <row r="1651" customFormat="false" ht="11.25" hidden="false" customHeight="false" outlineLevel="0" collapsed="false"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</row>
    <row r="1652" customFormat="false" ht="11.25" hidden="false" customHeight="false" outlineLevel="0" collapsed="false"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</row>
    <row r="1653" customFormat="false" ht="11.25" hidden="false" customHeight="false" outlineLevel="0" collapsed="false"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</row>
    <row r="1654" customFormat="false" ht="11.25" hidden="false" customHeight="false" outlineLevel="0" collapsed="false"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</row>
    <row r="1655" customFormat="false" ht="11.25" hidden="false" customHeight="false" outlineLevel="0" collapsed="false"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</row>
    <row r="1656" customFormat="false" ht="11.25" hidden="false" customHeight="false" outlineLevel="0" collapsed="false"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</row>
    <row r="1657" customFormat="false" ht="11.25" hidden="false" customHeight="false" outlineLevel="0" collapsed="false"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</row>
    <row r="1658" customFormat="false" ht="11.25" hidden="false" customHeight="false" outlineLevel="0" collapsed="false"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</row>
    <row r="1659" customFormat="false" ht="11.25" hidden="false" customHeight="false" outlineLevel="0" collapsed="false"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</row>
    <row r="1660" customFormat="false" ht="11.25" hidden="false" customHeight="false" outlineLevel="0" collapsed="false"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</row>
    <row r="1661" customFormat="false" ht="11.25" hidden="false" customHeight="false" outlineLevel="0" collapsed="false"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</row>
    <row r="1662" customFormat="false" ht="11.25" hidden="false" customHeight="false" outlineLevel="0" collapsed="false"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</row>
    <row r="1663" customFormat="false" ht="11.25" hidden="false" customHeight="false" outlineLevel="0" collapsed="false"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</row>
    <row r="1664" customFormat="false" ht="11.25" hidden="false" customHeight="false" outlineLevel="0" collapsed="false"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</row>
    <row r="1665" customFormat="false" ht="11.25" hidden="false" customHeight="false" outlineLevel="0" collapsed="false"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</row>
    <row r="1666" customFormat="false" ht="11.25" hidden="false" customHeight="false" outlineLevel="0" collapsed="false"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</row>
    <row r="1667" customFormat="false" ht="11.25" hidden="false" customHeight="false" outlineLevel="0" collapsed="false"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</row>
    <row r="1668" customFormat="false" ht="11.25" hidden="false" customHeight="false" outlineLevel="0" collapsed="false"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</row>
    <row r="1669" customFormat="false" ht="11.25" hidden="false" customHeight="false" outlineLevel="0" collapsed="false"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</row>
    <row r="1670" customFormat="false" ht="11.25" hidden="false" customHeight="false" outlineLevel="0" collapsed="false"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</row>
    <row r="1671" customFormat="false" ht="11.25" hidden="false" customHeight="false" outlineLevel="0" collapsed="false"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</row>
    <row r="1672" customFormat="false" ht="11.25" hidden="false" customHeight="false" outlineLevel="0" collapsed="false"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</row>
    <row r="1673" customFormat="false" ht="11.25" hidden="false" customHeight="false" outlineLevel="0" collapsed="false"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</row>
    <row r="1674" customFormat="false" ht="11.25" hidden="false" customHeight="false" outlineLevel="0" collapsed="false"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</row>
    <row r="1675" customFormat="false" ht="11.25" hidden="false" customHeight="false" outlineLevel="0" collapsed="false"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</row>
    <row r="1676" customFormat="false" ht="11.25" hidden="false" customHeight="false" outlineLevel="0" collapsed="false"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</row>
    <row r="1677" customFormat="false" ht="11.25" hidden="false" customHeight="false" outlineLevel="0" collapsed="false"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</row>
    <row r="1678" customFormat="false" ht="11.25" hidden="false" customHeight="false" outlineLevel="0" collapsed="false"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</row>
    <row r="1679" customFormat="false" ht="11.25" hidden="false" customHeight="false" outlineLevel="0" collapsed="false"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</row>
    <row r="1680" customFormat="false" ht="11.25" hidden="false" customHeight="false" outlineLevel="0" collapsed="false"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</row>
    <row r="1681" customFormat="false" ht="11.25" hidden="false" customHeight="false" outlineLevel="0" collapsed="false"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</row>
    <row r="1682" customFormat="false" ht="11.25" hidden="false" customHeight="false" outlineLevel="0" collapsed="false"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</row>
    <row r="1683" customFormat="false" ht="11.25" hidden="false" customHeight="false" outlineLevel="0" collapsed="false"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</row>
    <row r="1684" customFormat="false" ht="11.25" hidden="false" customHeight="false" outlineLevel="0" collapsed="false"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</row>
    <row r="1685" customFormat="false" ht="11.25" hidden="false" customHeight="false" outlineLevel="0" collapsed="false"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</row>
    <row r="1686" customFormat="false" ht="11.25" hidden="false" customHeight="false" outlineLevel="0" collapsed="false"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</row>
    <row r="1687" customFormat="false" ht="11.25" hidden="false" customHeight="false" outlineLevel="0" collapsed="false"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</row>
    <row r="1688" customFormat="false" ht="11.25" hidden="false" customHeight="false" outlineLevel="0" collapsed="false"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</row>
    <row r="1689" customFormat="false" ht="11.25" hidden="false" customHeight="false" outlineLevel="0" collapsed="false"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</row>
    <row r="1690" customFormat="false" ht="11.25" hidden="false" customHeight="false" outlineLevel="0" collapsed="false"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</row>
    <row r="1691" customFormat="false" ht="11.25" hidden="false" customHeight="false" outlineLevel="0" collapsed="false"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</row>
    <row r="1692" customFormat="false" ht="11.25" hidden="false" customHeight="false" outlineLevel="0" collapsed="false"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</row>
    <row r="1693" customFormat="false" ht="11.25" hidden="false" customHeight="false" outlineLevel="0" collapsed="false"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</row>
    <row r="1694" customFormat="false" ht="11.25" hidden="false" customHeight="false" outlineLevel="0" collapsed="false"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</row>
    <row r="1695" customFormat="false" ht="11.25" hidden="false" customHeight="false" outlineLevel="0" collapsed="false"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</row>
    <row r="1696" customFormat="false" ht="11.25" hidden="false" customHeight="false" outlineLevel="0" collapsed="false"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</row>
    <row r="1697" customFormat="false" ht="11.25" hidden="false" customHeight="false" outlineLevel="0" collapsed="false"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</row>
    <row r="1698" customFormat="false" ht="11.25" hidden="false" customHeight="false" outlineLevel="0" collapsed="false"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</row>
    <row r="1699" customFormat="false" ht="11.25" hidden="false" customHeight="false" outlineLevel="0" collapsed="false"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</row>
    <row r="1700" customFormat="false" ht="11.25" hidden="false" customHeight="false" outlineLevel="0" collapsed="false"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</row>
    <row r="1701" customFormat="false" ht="11.25" hidden="false" customHeight="false" outlineLevel="0" collapsed="false"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</row>
    <row r="1702" customFormat="false" ht="11.25" hidden="false" customHeight="false" outlineLevel="0" collapsed="false"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</row>
    <row r="1703" customFormat="false" ht="11.25" hidden="false" customHeight="false" outlineLevel="0" collapsed="false"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</row>
    <row r="1704" customFormat="false" ht="11.25" hidden="false" customHeight="false" outlineLevel="0" collapsed="false"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</row>
    <row r="1705" customFormat="false" ht="11.25" hidden="false" customHeight="false" outlineLevel="0" collapsed="false"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</row>
    <row r="1706" customFormat="false" ht="11.25" hidden="false" customHeight="false" outlineLevel="0" collapsed="false"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</row>
    <row r="1707" customFormat="false" ht="11.25" hidden="false" customHeight="false" outlineLevel="0" collapsed="false"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</row>
    <row r="1708" customFormat="false" ht="11.25" hidden="false" customHeight="false" outlineLevel="0" collapsed="false"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</row>
    <row r="1709" customFormat="false" ht="11.25" hidden="false" customHeight="false" outlineLevel="0" collapsed="false"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</row>
    <row r="1710" customFormat="false" ht="11.25" hidden="false" customHeight="false" outlineLevel="0" collapsed="false"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</row>
    <row r="1711" customFormat="false" ht="11.25" hidden="false" customHeight="false" outlineLevel="0" collapsed="false"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</row>
    <row r="1712" customFormat="false" ht="11.25" hidden="false" customHeight="false" outlineLevel="0" collapsed="false"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</row>
    <row r="1713" customFormat="false" ht="11.25" hidden="false" customHeight="false" outlineLevel="0" collapsed="false"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</row>
    <row r="1714" customFormat="false" ht="11.25" hidden="false" customHeight="false" outlineLevel="0" collapsed="false"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</row>
    <row r="1715" customFormat="false" ht="11.25" hidden="false" customHeight="false" outlineLevel="0" collapsed="false"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</row>
    <row r="1716" customFormat="false" ht="11.25" hidden="false" customHeight="false" outlineLevel="0" collapsed="false"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</row>
    <row r="1717" customFormat="false" ht="11.25" hidden="false" customHeight="false" outlineLevel="0" collapsed="false"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</row>
    <row r="1718" customFormat="false" ht="11.25" hidden="false" customHeight="false" outlineLevel="0" collapsed="false"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</row>
    <row r="1719" customFormat="false" ht="11.25" hidden="false" customHeight="false" outlineLevel="0" collapsed="false"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</row>
    <row r="1720" customFormat="false" ht="11.25" hidden="false" customHeight="false" outlineLevel="0" collapsed="false"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</row>
    <row r="1721" customFormat="false" ht="11.25" hidden="false" customHeight="false" outlineLevel="0" collapsed="false"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</row>
    <row r="1722" customFormat="false" ht="11.25" hidden="false" customHeight="false" outlineLevel="0" collapsed="false"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</row>
    <row r="1723" customFormat="false" ht="11.25" hidden="false" customHeight="false" outlineLevel="0" collapsed="false"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</row>
    <row r="1724" customFormat="false" ht="11.25" hidden="false" customHeight="false" outlineLevel="0" collapsed="false"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</row>
    <row r="1725" customFormat="false" ht="11.25" hidden="false" customHeight="false" outlineLevel="0" collapsed="false"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</row>
    <row r="1726" customFormat="false" ht="11.25" hidden="false" customHeight="false" outlineLevel="0" collapsed="false"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</row>
    <row r="1727" customFormat="false" ht="11.25" hidden="false" customHeight="false" outlineLevel="0" collapsed="false"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</row>
    <row r="1728" customFormat="false" ht="11.25" hidden="false" customHeight="false" outlineLevel="0" collapsed="false"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</row>
    <row r="1729" customFormat="false" ht="11.25" hidden="false" customHeight="false" outlineLevel="0" collapsed="false"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</row>
    <row r="1730" customFormat="false" ht="11.25" hidden="false" customHeight="false" outlineLevel="0" collapsed="false"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</row>
    <row r="1731" customFormat="false" ht="11.25" hidden="false" customHeight="false" outlineLevel="0" collapsed="false"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</row>
    <row r="1732" customFormat="false" ht="11.25" hidden="false" customHeight="false" outlineLevel="0" collapsed="false"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</row>
    <row r="1733" customFormat="false" ht="11.25" hidden="false" customHeight="false" outlineLevel="0" collapsed="false"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</row>
    <row r="1734" customFormat="false" ht="11.25" hidden="false" customHeight="false" outlineLevel="0" collapsed="false"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</row>
    <row r="1735" customFormat="false" ht="11.25" hidden="false" customHeight="false" outlineLevel="0" collapsed="false"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</row>
    <row r="1736" customFormat="false" ht="11.25" hidden="false" customHeight="false" outlineLevel="0" collapsed="false"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</row>
    <row r="1737" customFormat="false" ht="11.25" hidden="false" customHeight="false" outlineLevel="0" collapsed="false"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</row>
    <row r="1738" customFormat="false" ht="11.25" hidden="false" customHeight="false" outlineLevel="0" collapsed="false"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</row>
    <row r="1739" customFormat="false" ht="11.25" hidden="false" customHeight="false" outlineLevel="0" collapsed="false"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</row>
    <row r="1740" customFormat="false" ht="11.25" hidden="false" customHeight="false" outlineLevel="0" collapsed="false"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</row>
    <row r="1741" customFormat="false" ht="11.25" hidden="false" customHeight="false" outlineLevel="0" collapsed="false"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</row>
    <row r="1742" customFormat="false" ht="11.25" hidden="false" customHeight="false" outlineLevel="0" collapsed="false"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</row>
    <row r="1743" customFormat="false" ht="11.25" hidden="false" customHeight="false" outlineLevel="0" collapsed="false"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</row>
    <row r="1744" customFormat="false" ht="11.25" hidden="false" customHeight="false" outlineLevel="0" collapsed="false"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</row>
    <row r="1745" customFormat="false" ht="11.25" hidden="false" customHeight="false" outlineLevel="0" collapsed="false"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</row>
    <row r="1746" customFormat="false" ht="11.25" hidden="false" customHeight="false" outlineLevel="0" collapsed="false"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</row>
    <row r="1747" customFormat="false" ht="11.25" hidden="false" customHeight="false" outlineLevel="0" collapsed="false"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</row>
    <row r="1748" customFormat="false" ht="11.25" hidden="false" customHeight="false" outlineLevel="0" collapsed="false"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</row>
    <row r="1749" customFormat="false" ht="11.25" hidden="false" customHeight="false" outlineLevel="0" collapsed="false"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</row>
    <row r="1750" customFormat="false" ht="11.25" hidden="false" customHeight="false" outlineLevel="0" collapsed="false"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</row>
    <row r="1751" customFormat="false" ht="11.25" hidden="false" customHeight="false" outlineLevel="0" collapsed="false"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</row>
    <row r="1752" customFormat="false" ht="11.25" hidden="false" customHeight="false" outlineLevel="0" collapsed="false"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</row>
    <row r="1753" customFormat="false" ht="11.25" hidden="false" customHeight="false" outlineLevel="0" collapsed="false"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</row>
    <row r="1754" customFormat="false" ht="11.25" hidden="false" customHeight="false" outlineLevel="0" collapsed="false"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</row>
    <row r="1755" customFormat="false" ht="11.25" hidden="false" customHeight="false" outlineLevel="0" collapsed="false"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</row>
    <row r="1756" customFormat="false" ht="11.25" hidden="false" customHeight="false" outlineLevel="0" collapsed="false"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</row>
    <row r="1757" customFormat="false" ht="11.25" hidden="false" customHeight="false" outlineLevel="0" collapsed="false"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</row>
    <row r="1758" customFormat="false" ht="11.25" hidden="false" customHeight="false" outlineLevel="0" collapsed="false"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</row>
    <row r="1759" customFormat="false" ht="11.25" hidden="false" customHeight="false" outlineLevel="0" collapsed="false"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</row>
    <row r="1760" customFormat="false" ht="11.25" hidden="false" customHeight="false" outlineLevel="0" collapsed="false"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</row>
    <row r="1761" customFormat="false" ht="11.25" hidden="false" customHeight="false" outlineLevel="0" collapsed="false"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</row>
    <row r="1762" customFormat="false" ht="11.25" hidden="false" customHeight="false" outlineLevel="0" collapsed="false"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</row>
    <row r="1763" customFormat="false" ht="11.25" hidden="false" customHeight="false" outlineLevel="0" collapsed="false"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</row>
    <row r="1764" customFormat="false" ht="11.25" hidden="false" customHeight="false" outlineLevel="0" collapsed="false"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</row>
    <row r="1765" customFormat="false" ht="11.25" hidden="false" customHeight="false" outlineLevel="0" collapsed="false"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</row>
    <row r="1766" customFormat="false" ht="11.25" hidden="false" customHeight="false" outlineLevel="0" collapsed="false"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</row>
    <row r="1767" customFormat="false" ht="11.25" hidden="false" customHeight="false" outlineLevel="0" collapsed="false"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</row>
    <row r="1768" customFormat="false" ht="11.25" hidden="false" customHeight="false" outlineLevel="0" collapsed="false"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</row>
    <row r="1769" customFormat="false" ht="11.25" hidden="false" customHeight="false" outlineLevel="0" collapsed="false"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</row>
    <row r="1770" customFormat="false" ht="11.25" hidden="false" customHeight="false" outlineLevel="0" collapsed="false"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</row>
    <row r="1771" customFormat="false" ht="11.25" hidden="false" customHeight="false" outlineLevel="0" collapsed="false"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</row>
    <row r="1772" customFormat="false" ht="11.25" hidden="false" customHeight="false" outlineLevel="0" collapsed="false"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</row>
    <row r="1773" customFormat="false" ht="11.25" hidden="false" customHeight="false" outlineLevel="0" collapsed="false"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</row>
    <row r="1774" customFormat="false" ht="11.25" hidden="false" customHeight="false" outlineLevel="0" collapsed="false"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</row>
    <row r="1775" customFormat="false" ht="11.25" hidden="false" customHeight="false" outlineLevel="0" collapsed="false"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</row>
    <row r="1776" customFormat="false" ht="11.25" hidden="false" customHeight="false" outlineLevel="0" collapsed="false"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</row>
    <row r="1777" customFormat="false" ht="11.25" hidden="false" customHeight="false" outlineLevel="0" collapsed="false"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</row>
    <row r="1778" customFormat="false" ht="11.25" hidden="false" customHeight="false" outlineLevel="0" collapsed="false"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</row>
    <row r="1779" customFormat="false" ht="11.25" hidden="false" customHeight="false" outlineLevel="0" collapsed="false"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</row>
    <row r="1780" customFormat="false" ht="11.25" hidden="false" customHeight="false" outlineLevel="0" collapsed="false"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</row>
    <row r="1781" customFormat="false" ht="11.25" hidden="false" customHeight="false" outlineLevel="0" collapsed="false"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</row>
    <row r="1782" customFormat="false" ht="11.25" hidden="false" customHeight="false" outlineLevel="0" collapsed="false"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</row>
    <row r="1783" customFormat="false" ht="11.25" hidden="false" customHeight="false" outlineLevel="0" collapsed="false"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</row>
    <row r="1784" customFormat="false" ht="11.25" hidden="false" customHeight="false" outlineLevel="0" collapsed="false"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</row>
    <row r="1785" customFormat="false" ht="11.25" hidden="false" customHeight="false" outlineLevel="0" collapsed="false"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</row>
    <row r="1786" customFormat="false" ht="11.25" hidden="false" customHeight="false" outlineLevel="0" collapsed="false"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</row>
    <row r="1787" customFormat="false" ht="11.25" hidden="false" customHeight="false" outlineLevel="0" collapsed="false"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</row>
    <row r="1788" customFormat="false" ht="11.25" hidden="false" customHeight="false" outlineLevel="0" collapsed="false"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</row>
    <row r="1789" customFormat="false" ht="11.25" hidden="false" customHeight="false" outlineLevel="0" collapsed="false"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</row>
    <row r="1790" customFormat="false" ht="11.25" hidden="false" customHeight="false" outlineLevel="0" collapsed="false"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</row>
    <row r="1791" customFormat="false" ht="11.25" hidden="false" customHeight="false" outlineLevel="0" collapsed="false"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</row>
    <row r="1792" customFormat="false" ht="11.25" hidden="false" customHeight="false" outlineLevel="0" collapsed="false"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</row>
    <row r="1793" customFormat="false" ht="11.25" hidden="false" customHeight="false" outlineLevel="0" collapsed="false"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</row>
    <row r="1794" customFormat="false" ht="11.25" hidden="false" customHeight="false" outlineLevel="0" collapsed="false"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</row>
    <row r="1795" customFormat="false" ht="11.25" hidden="false" customHeight="false" outlineLevel="0" collapsed="false"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</row>
    <row r="1796" customFormat="false" ht="11.25" hidden="false" customHeight="false" outlineLevel="0" collapsed="false"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</row>
    <row r="1797" customFormat="false" ht="11.25" hidden="false" customHeight="false" outlineLevel="0" collapsed="false"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</row>
    <row r="1798" customFormat="false" ht="11.25" hidden="false" customHeight="false" outlineLevel="0" collapsed="false"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</row>
    <row r="1799" customFormat="false" ht="11.25" hidden="false" customHeight="false" outlineLevel="0" collapsed="false"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</row>
    <row r="1800" customFormat="false" ht="11.25" hidden="false" customHeight="false" outlineLevel="0" collapsed="false"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</row>
    <row r="1801" customFormat="false" ht="11.25" hidden="false" customHeight="false" outlineLevel="0" collapsed="false"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</row>
    <row r="1802" customFormat="false" ht="11.25" hidden="false" customHeight="false" outlineLevel="0" collapsed="false"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</row>
    <row r="1803" customFormat="false" ht="11.25" hidden="false" customHeight="false" outlineLevel="0" collapsed="false"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</row>
    <row r="1804" customFormat="false" ht="11.25" hidden="false" customHeight="false" outlineLevel="0" collapsed="false"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</row>
    <row r="1805" customFormat="false" ht="11.25" hidden="false" customHeight="false" outlineLevel="0" collapsed="false"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</row>
    <row r="1806" customFormat="false" ht="11.25" hidden="false" customHeight="false" outlineLevel="0" collapsed="false"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</row>
    <row r="1807" customFormat="false" ht="11.25" hidden="false" customHeight="false" outlineLevel="0" collapsed="false"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</row>
    <row r="1808" customFormat="false" ht="11.25" hidden="false" customHeight="false" outlineLevel="0" collapsed="false"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</row>
    <row r="1809" customFormat="false" ht="11.25" hidden="false" customHeight="false" outlineLevel="0" collapsed="false"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</row>
    <row r="1810" customFormat="false" ht="11.25" hidden="false" customHeight="false" outlineLevel="0" collapsed="false"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</row>
    <row r="1811" customFormat="false" ht="11.25" hidden="false" customHeight="false" outlineLevel="0" collapsed="false"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</row>
    <row r="1812" customFormat="false" ht="11.25" hidden="false" customHeight="false" outlineLevel="0" collapsed="false"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</row>
    <row r="1813" customFormat="false" ht="11.25" hidden="false" customHeight="false" outlineLevel="0" collapsed="false"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</row>
    <row r="1814" customFormat="false" ht="11.25" hidden="false" customHeight="false" outlineLevel="0" collapsed="false"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</row>
    <row r="1815" customFormat="false" ht="11.25" hidden="false" customHeight="false" outlineLevel="0" collapsed="false"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</row>
    <row r="1816" customFormat="false" ht="11.25" hidden="false" customHeight="false" outlineLevel="0" collapsed="false"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</row>
    <row r="1817" customFormat="false" ht="11.25" hidden="false" customHeight="false" outlineLevel="0" collapsed="false"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</row>
    <row r="1818" customFormat="false" ht="11.25" hidden="false" customHeight="false" outlineLevel="0" collapsed="false"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</row>
    <row r="1819" customFormat="false" ht="11.25" hidden="false" customHeight="false" outlineLevel="0" collapsed="false"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</row>
    <row r="1820" customFormat="false" ht="11.25" hidden="false" customHeight="false" outlineLevel="0" collapsed="false"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</row>
    <row r="1821" customFormat="false" ht="11.25" hidden="false" customHeight="false" outlineLevel="0" collapsed="false"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</row>
    <row r="1822" customFormat="false" ht="11.25" hidden="false" customHeight="false" outlineLevel="0" collapsed="false"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</row>
    <row r="1823" customFormat="false" ht="11.25" hidden="false" customHeight="false" outlineLevel="0" collapsed="false"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</row>
    <row r="1824" customFormat="false" ht="11.25" hidden="false" customHeight="false" outlineLevel="0" collapsed="false"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</row>
    <row r="1825" customFormat="false" ht="11.25" hidden="false" customHeight="false" outlineLevel="0" collapsed="false"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</row>
    <row r="1826" customFormat="false" ht="11.25" hidden="false" customHeight="false" outlineLevel="0" collapsed="false"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</row>
    <row r="1827" customFormat="false" ht="11.25" hidden="false" customHeight="false" outlineLevel="0" collapsed="false"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</row>
    <row r="1828" customFormat="false" ht="11.25" hidden="false" customHeight="false" outlineLevel="0" collapsed="false"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</row>
    <row r="1829" customFormat="false" ht="11.25" hidden="false" customHeight="false" outlineLevel="0" collapsed="false"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</row>
    <row r="1830" customFormat="false" ht="11.25" hidden="false" customHeight="false" outlineLevel="0" collapsed="false"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</row>
    <row r="1831" customFormat="false" ht="11.25" hidden="false" customHeight="false" outlineLevel="0" collapsed="false"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</row>
    <row r="1832" customFormat="false" ht="11.25" hidden="false" customHeight="false" outlineLevel="0" collapsed="false"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</row>
    <row r="1833" customFormat="false" ht="11.25" hidden="false" customHeight="false" outlineLevel="0" collapsed="false"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</row>
    <row r="1834" customFormat="false" ht="11.25" hidden="false" customHeight="false" outlineLevel="0" collapsed="false"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</row>
    <row r="1835" customFormat="false" ht="11.25" hidden="false" customHeight="false" outlineLevel="0" collapsed="false"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</row>
    <row r="1836" customFormat="false" ht="11.25" hidden="false" customHeight="false" outlineLevel="0" collapsed="false"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</row>
    <row r="1837" customFormat="false" ht="11.25" hidden="false" customHeight="false" outlineLevel="0" collapsed="false"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</row>
    <row r="1838" customFormat="false" ht="11.25" hidden="false" customHeight="false" outlineLevel="0" collapsed="false"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</row>
    <row r="1839" customFormat="false" ht="11.25" hidden="false" customHeight="false" outlineLevel="0" collapsed="false"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</row>
    <row r="1840" customFormat="false" ht="11.25" hidden="false" customHeight="false" outlineLevel="0" collapsed="false"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</row>
    <row r="1841" customFormat="false" ht="11.25" hidden="false" customHeight="false" outlineLevel="0" collapsed="false"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</row>
    <row r="1842" customFormat="false" ht="11.25" hidden="false" customHeight="false" outlineLevel="0" collapsed="false"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</row>
    <row r="1843" customFormat="false" ht="11.25" hidden="false" customHeight="false" outlineLevel="0" collapsed="false"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</row>
    <row r="1844" customFormat="false" ht="11.25" hidden="false" customHeight="false" outlineLevel="0" collapsed="false"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</row>
    <row r="1845" customFormat="false" ht="11.25" hidden="false" customHeight="false" outlineLevel="0" collapsed="false"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</row>
    <row r="1846" customFormat="false" ht="11.25" hidden="false" customHeight="false" outlineLevel="0" collapsed="false"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</row>
    <row r="1847" customFormat="false" ht="11.25" hidden="false" customHeight="false" outlineLevel="0" collapsed="false"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</row>
    <row r="1848" customFormat="false" ht="11.25" hidden="false" customHeight="false" outlineLevel="0" collapsed="false"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</row>
    <row r="1849" customFormat="false" ht="11.25" hidden="false" customHeight="false" outlineLevel="0" collapsed="false"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</row>
    <row r="1850" customFormat="false" ht="11.25" hidden="false" customHeight="false" outlineLevel="0" collapsed="false"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</row>
    <row r="1851" customFormat="false" ht="11.25" hidden="false" customHeight="false" outlineLevel="0" collapsed="false"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</row>
    <row r="1852" customFormat="false" ht="11.25" hidden="false" customHeight="false" outlineLevel="0" collapsed="false"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</row>
    <row r="1853" customFormat="false" ht="11.25" hidden="false" customHeight="false" outlineLevel="0" collapsed="false"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</row>
    <row r="1854" customFormat="false" ht="11.25" hidden="false" customHeight="false" outlineLevel="0" collapsed="false"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</row>
    <row r="1855" customFormat="false" ht="11.25" hidden="false" customHeight="false" outlineLevel="0" collapsed="false"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</row>
    <row r="1856" customFormat="false" ht="11.25" hidden="false" customHeight="false" outlineLevel="0" collapsed="false"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</row>
    <row r="1857" customFormat="false" ht="11.25" hidden="false" customHeight="false" outlineLevel="0" collapsed="false"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</row>
    <row r="1858" customFormat="false" ht="11.25" hidden="false" customHeight="false" outlineLevel="0" collapsed="false"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</row>
    <row r="1859" customFormat="false" ht="11.25" hidden="false" customHeight="false" outlineLevel="0" collapsed="false"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</row>
    <row r="1860" customFormat="false" ht="11.25" hidden="false" customHeight="false" outlineLevel="0" collapsed="false"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</row>
    <row r="1861" customFormat="false" ht="11.25" hidden="false" customHeight="false" outlineLevel="0" collapsed="false"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</row>
    <row r="1862" customFormat="false" ht="11.25" hidden="false" customHeight="false" outlineLevel="0" collapsed="false"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</row>
    <row r="1863" customFormat="false" ht="11.25" hidden="false" customHeight="false" outlineLevel="0" collapsed="false"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</row>
    <row r="1864" customFormat="false" ht="11.25" hidden="false" customHeight="false" outlineLevel="0" collapsed="false"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</row>
    <row r="1865" customFormat="false" ht="11.25" hidden="false" customHeight="false" outlineLevel="0" collapsed="false"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</row>
    <row r="1866" customFormat="false" ht="11.25" hidden="false" customHeight="false" outlineLevel="0" collapsed="false"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</row>
    <row r="1867" customFormat="false" ht="11.25" hidden="false" customHeight="false" outlineLevel="0" collapsed="false"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</row>
    <row r="1868" customFormat="false" ht="11.25" hidden="false" customHeight="false" outlineLevel="0" collapsed="false"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</row>
    <row r="1869" customFormat="false" ht="11.25" hidden="false" customHeight="false" outlineLevel="0" collapsed="false"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</row>
    <row r="1870" customFormat="false" ht="11.25" hidden="false" customHeight="false" outlineLevel="0" collapsed="false"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</row>
    <row r="1871" customFormat="false" ht="11.25" hidden="false" customHeight="false" outlineLevel="0" collapsed="false"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</row>
    <row r="1872" customFormat="false" ht="11.25" hidden="false" customHeight="false" outlineLevel="0" collapsed="false"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</row>
    <row r="1873" customFormat="false" ht="11.25" hidden="false" customHeight="false" outlineLevel="0" collapsed="false"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</row>
    <row r="1874" customFormat="false" ht="11.25" hidden="false" customHeight="false" outlineLevel="0" collapsed="false"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</row>
    <row r="1875" customFormat="false" ht="11.25" hidden="false" customHeight="false" outlineLevel="0" collapsed="false"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</row>
    <row r="1876" customFormat="false" ht="11.25" hidden="false" customHeight="false" outlineLevel="0" collapsed="false"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</row>
    <row r="1877" customFormat="false" ht="11.25" hidden="false" customHeight="false" outlineLevel="0" collapsed="false"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</row>
    <row r="1878" customFormat="false" ht="11.25" hidden="false" customHeight="false" outlineLevel="0" collapsed="false"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</row>
    <row r="1879" customFormat="false" ht="11.25" hidden="false" customHeight="false" outlineLevel="0" collapsed="false"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</row>
    <row r="1880" customFormat="false" ht="11.25" hidden="false" customHeight="false" outlineLevel="0" collapsed="false"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</row>
    <row r="1881" customFormat="false" ht="11.25" hidden="false" customHeight="false" outlineLevel="0" collapsed="false"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</row>
    <row r="1882" customFormat="false" ht="11.25" hidden="false" customHeight="false" outlineLevel="0" collapsed="false"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</row>
    <row r="1883" customFormat="false" ht="11.25" hidden="false" customHeight="false" outlineLevel="0" collapsed="false"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</row>
    <row r="1884" customFormat="false" ht="11.25" hidden="false" customHeight="false" outlineLevel="0" collapsed="false"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</row>
    <row r="1885" customFormat="false" ht="11.25" hidden="false" customHeight="false" outlineLevel="0" collapsed="false"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</row>
    <row r="1886" customFormat="false" ht="11.25" hidden="false" customHeight="false" outlineLevel="0" collapsed="false"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</row>
    <row r="1887" customFormat="false" ht="11.25" hidden="false" customHeight="false" outlineLevel="0" collapsed="false"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</row>
    <row r="1888" customFormat="false" ht="11.25" hidden="false" customHeight="false" outlineLevel="0" collapsed="false"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</row>
    <row r="1889" customFormat="false" ht="11.25" hidden="false" customHeight="false" outlineLevel="0" collapsed="false"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</row>
    <row r="1890" customFormat="false" ht="11.25" hidden="false" customHeight="false" outlineLevel="0" collapsed="false"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</row>
    <row r="1891" customFormat="false" ht="11.25" hidden="false" customHeight="false" outlineLevel="0" collapsed="false"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</row>
    <row r="1892" customFormat="false" ht="11.25" hidden="false" customHeight="false" outlineLevel="0" collapsed="false"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</row>
    <row r="1893" customFormat="false" ht="11.25" hidden="false" customHeight="false" outlineLevel="0" collapsed="false"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</row>
    <row r="1894" customFormat="false" ht="11.25" hidden="false" customHeight="false" outlineLevel="0" collapsed="false"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</row>
    <row r="1895" customFormat="false" ht="11.25" hidden="false" customHeight="false" outlineLevel="0" collapsed="false"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</row>
    <row r="1896" customFormat="false" ht="11.25" hidden="false" customHeight="false" outlineLevel="0" collapsed="false"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</row>
    <row r="1897" customFormat="false" ht="11.25" hidden="false" customHeight="false" outlineLevel="0" collapsed="false"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</row>
    <row r="1898" customFormat="false" ht="11.25" hidden="false" customHeight="false" outlineLevel="0" collapsed="false"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</row>
    <row r="1899" customFormat="false" ht="11.25" hidden="false" customHeight="false" outlineLevel="0" collapsed="false"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</row>
    <row r="1900" customFormat="false" ht="11.25" hidden="false" customHeight="false" outlineLevel="0" collapsed="false"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</row>
    <row r="1901" customFormat="false" ht="11.25" hidden="false" customHeight="false" outlineLevel="0" collapsed="false"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</row>
    <row r="1902" customFormat="false" ht="11.25" hidden="false" customHeight="false" outlineLevel="0" collapsed="false"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</row>
    <row r="1903" customFormat="false" ht="11.25" hidden="false" customHeight="false" outlineLevel="0" collapsed="false"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</row>
    <row r="1904" customFormat="false" ht="11.25" hidden="false" customHeight="false" outlineLevel="0" collapsed="false"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</row>
    <row r="1905" customFormat="false" ht="11.25" hidden="false" customHeight="false" outlineLevel="0" collapsed="false"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</row>
    <row r="1906" customFormat="false" ht="11.25" hidden="false" customHeight="false" outlineLevel="0" collapsed="false"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</row>
    <row r="1907" customFormat="false" ht="11.25" hidden="false" customHeight="false" outlineLevel="0" collapsed="false"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</row>
    <row r="1908" customFormat="false" ht="11.25" hidden="false" customHeight="false" outlineLevel="0" collapsed="false"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</row>
    <row r="1909" customFormat="false" ht="11.25" hidden="false" customHeight="false" outlineLevel="0" collapsed="false"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</row>
    <row r="1910" customFormat="false" ht="11.25" hidden="false" customHeight="false" outlineLevel="0" collapsed="false"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</row>
    <row r="1911" customFormat="false" ht="11.25" hidden="false" customHeight="false" outlineLevel="0" collapsed="false"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</row>
    <row r="1912" customFormat="false" ht="11.25" hidden="false" customHeight="false" outlineLevel="0" collapsed="false"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</row>
    <row r="1913" customFormat="false" ht="11.25" hidden="false" customHeight="false" outlineLevel="0" collapsed="false"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</row>
    <row r="1914" customFormat="false" ht="11.25" hidden="false" customHeight="false" outlineLevel="0" collapsed="false"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</row>
    <row r="1915" customFormat="false" ht="11.25" hidden="false" customHeight="false" outlineLevel="0" collapsed="false"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</row>
    <row r="1916" customFormat="false" ht="11.25" hidden="false" customHeight="false" outlineLevel="0" collapsed="false"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</row>
    <row r="1917" customFormat="false" ht="11.25" hidden="false" customHeight="false" outlineLevel="0" collapsed="false"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</row>
    <row r="1918" customFormat="false" ht="11.25" hidden="false" customHeight="false" outlineLevel="0" collapsed="false"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</row>
    <row r="1919" customFormat="false" ht="11.25" hidden="false" customHeight="false" outlineLevel="0" collapsed="false"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</row>
    <row r="1920" customFormat="false" ht="11.25" hidden="false" customHeight="false" outlineLevel="0" collapsed="false"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</row>
    <row r="1921" customFormat="false" ht="11.25" hidden="false" customHeight="false" outlineLevel="0" collapsed="false"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</row>
    <row r="1922" customFormat="false" ht="11.25" hidden="false" customHeight="false" outlineLevel="0" collapsed="false"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</row>
    <row r="1923" customFormat="false" ht="11.25" hidden="false" customHeight="false" outlineLevel="0" collapsed="false"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</row>
    <row r="1924" customFormat="false" ht="11.25" hidden="false" customHeight="false" outlineLevel="0" collapsed="false"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</row>
    <row r="1925" customFormat="false" ht="11.25" hidden="false" customHeight="false" outlineLevel="0" collapsed="false"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</row>
    <row r="1926" customFormat="false" ht="11.25" hidden="false" customHeight="false" outlineLevel="0" collapsed="false"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</row>
    <row r="1927" customFormat="false" ht="11.25" hidden="false" customHeight="false" outlineLevel="0" collapsed="false"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</row>
    <row r="1928" customFormat="false" ht="11.25" hidden="false" customHeight="false" outlineLevel="0" collapsed="false"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</row>
    <row r="1929" customFormat="false" ht="11.25" hidden="false" customHeight="false" outlineLevel="0" collapsed="false"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</row>
    <row r="1930" customFormat="false" ht="11.25" hidden="false" customHeight="false" outlineLevel="0" collapsed="false"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</row>
    <row r="1931" customFormat="false" ht="11.25" hidden="false" customHeight="false" outlineLevel="0" collapsed="false"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</row>
    <row r="1932" customFormat="false" ht="11.25" hidden="false" customHeight="false" outlineLevel="0" collapsed="false"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</row>
    <row r="1933" customFormat="false" ht="11.25" hidden="false" customHeight="false" outlineLevel="0" collapsed="false"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</row>
    <row r="1934" customFormat="false" ht="11.25" hidden="false" customHeight="false" outlineLevel="0" collapsed="false"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</row>
    <row r="1935" customFormat="false" ht="11.25" hidden="false" customHeight="false" outlineLevel="0" collapsed="false"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</row>
    <row r="1936" customFormat="false" ht="11.25" hidden="false" customHeight="false" outlineLevel="0" collapsed="false"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</row>
    <row r="1937" customFormat="false" ht="11.25" hidden="false" customHeight="false" outlineLevel="0" collapsed="false"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</row>
    <row r="1938" customFormat="false" ht="11.25" hidden="false" customHeight="false" outlineLevel="0" collapsed="false"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</row>
    <row r="1939" customFormat="false" ht="11.25" hidden="false" customHeight="false" outlineLevel="0" collapsed="false"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</row>
    <row r="1940" customFormat="false" ht="11.25" hidden="false" customHeight="false" outlineLevel="0" collapsed="false"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</row>
    <row r="1941" customFormat="false" ht="11.25" hidden="false" customHeight="false" outlineLevel="0" collapsed="false"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</row>
    <row r="1942" customFormat="false" ht="11.25" hidden="false" customHeight="false" outlineLevel="0" collapsed="false"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</row>
    <row r="1943" customFormat="false" ht="11.25" hidden="false" customHeight="false" outlineLevel="0" collapsed="false"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</row>
    <row r="1944" customFormat="false" ht="11.25" hidden="false" customHeight="false" outlineLevel="0" collapsed="false"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</row>
    <row r="1945" customFormat="false" ht="11.25" hidden="false" customHeight="false" outlineLevel="0" collapsed="false"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</row>
    <row r="1946" customFormat="false" ht="11.25" hidden="false" customHeight="false" outlineLevel="0" collapsed="false"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</row>
    <row r="1947" customFormat="false" ht="11.25" hidden="false" customHeight="false" outlineLevel="0" collapsed="false"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</row>
    <row r="1948" customFormat="false" ht="11.25" hidden="false" customHeight="false" outlineLevel="0" collapsed="false"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</row>
    <row r="1949" customFormat="false" ht="11.25" hidden="false" customHeight="false" outlineLevel="0" collapsed="false"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</row>
    <row r="1950" customFormat="false" ht="11.25" hidden="false" customHeight="false" outlineLevel="0" collapsed="false"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</row>
    <row r="1951" customFormat="false" ht="11.25" hidden="false" customHeight="false" outlineLevel="0" collapsed="false"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</row>
    <row r="1952" customFormat="false" ht="11.25" hidden="false" customHeight="false" outlineLevel="0" collapsed="false"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</row>
    <row r="1953" customFormat="false" ht="11.25" hidden="false" customHeight="false" outlineLevel="0" collapsed="false"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</row>
    <row r="1954" customFormat="false" ht="11.25" hidden="false" customHeight="false" outlineLevel="0" collapsed="false"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</row>
    <row r="1955" customFormat="false" ht="11.25" hidden="false" customHeight="false" outlineLevel="0" collapsed="false"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</row>
    <row r="1956" customFormat="false" ht="11.25" hidden="false" customHeight="false" outlineLevel="0" collapsed="false"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</row>
    <row r="1957" customFormat="false" ht="11.25" hidden="false" customHeight="false" outlineLevel="0" collapsed="false"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</row>
    <row r="1958" customFormat="false" ht="11.25" hidden="false" customHeight="false" outlineLevel="0" collapsed="false"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</row>
    <row r="1959" customFormat="false" ht="11.25" hidden="false" customHeight="false" outlineLevel="0" collapsed="false"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</row>
    <row r="1960" customFormat="false" ht="11.25" hidden="false" customHeight="false" outlineLevel="0" collapsed="false"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</row>
    <row r="1961" customFormat="false" ht="11.25" hidden="false" customHeight="false" outlineLevel="0" collapsed="false"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</row>
    <row r="1962" customFormat="false" ht="11.25" hidden="false" customHeight="false" outlineLevel="0" collapsed="false"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</row>
    <row r="1963" customFormat="false" ht="11.25" hidden="false" customHeight="false" outlineLevel="0" collapsed="false"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</row>
    <row r="1964" customFormat="false" ht="11.25" hidden="false" customHeight="false" outlineLevel="0" collapsed="false"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</row>
    <row r="1965" customFormat="false" ht="11.25" hidden="false" customHeight="false" outlineLevel="0" collapsed="false"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</row>
    <row r="1966" customFormat="false" ht="11.25" hidden="false" customHeight="false" outlineLevel="0" collapsed="false"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</row>
    <row r="1967" customFormat="false" ht="11.25" hidden="false" customHeight="false" outlineLevel="0" collapsed="false"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</row>
    <row r="1968" customFormat="false" ht="11.25" hidden="false" customHeight="false" outlineLevel="0" collapsed="false"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</row>
    <row r="1969" customFormat="false" ht="11.25" hidden="false" customHeight="false" outlineLevel="0" collapsed="false"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</row>
    <row r="1970" customFormat="false" ht="11.25" hidden="false" customHeight="false" outlineLevel="0" collapsed="false"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</row>
    <row r="1971" customFormat="false" ht="11.25" hidden="false" customHeight="false" outlineLevel="0" collapsed="false"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</row>
    <row r="1972" customFormat="false" ht="11.25" hidden="false" customHeight="false" outlineLevel="0" collapsed="false"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</row>
    <row r="1973" customFormat="false" ht="11.25" hidden="false" customHeight="false" outlineLevel="0" collapsed="false"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</row>
    <row r="1974" customFormat="false" ht="11.25" hidden="false" customHeight="false" outlineLevel="0" collapsed="false"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</row>
    <row r="1975" customFormat="false" ht="11.25" hidden="false" customHeight="false" outlineLevel="0" collapsed="false"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</row>
    <row r="1976" customFormat="false" ht="11.25" hidden="false" customHeight="false" outlineLevel="0" collapsed="false"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</row>
    <row r="1977" customFormat="false" ht="11.25" hidden="false" customHeight="false" outlineLevel="0" collapsed="false"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</row>
    <row r="1978" customFormat="false" ht="11.25" hidden="false" customHeight="false" outlineLevel="0" collapsed="false"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</row>
    <row r="1979" customFormat="false" ht="11.25" hidden="false" customHeight="false" outlineLevel="0" collapsed="false"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10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BM3" activePane="bottomLeft" state="frozen"/>
      <selection pane="topLeft" activeCell="A1" activeCellId="0" sqref="A1"/>
      <selection pane="bottomLeft" activeCell="B2" activeCellId="0" sqref="B2"/>
    </sheetView>
  </sheetViews>
  <sheetFormatPr defaultColWidth="10.328125" defaultRowHeight="11.25" customHeight="true" zeroHeight="false" outlineLevelRow="0" outlineLevelCol="0"/>
  <sheetData>
    <row r="1" customFormat="false" ht="11.2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5" t="s">
        <v>0</v>
      </c>
      <c r="AM1" s="1"/>
      <c r="AN1" s="1"/>
      <c r="AO1" s="1"/>
      <c r="AP1" s="1"/>
      <c r="AQ1" s="1"/>
    </row>
    <row r="2" customFormat="false" ht="11.25" hidden="false" customHeight="false" outlineLevel="0" collapsed="false">
      <c r="A2" s="1" t="s">
        <v>1</v>
      </c>
      <c r="B2" s="15" t="n">
        <f aca="false">+Fees!B2</f>
        <v>37437</v>
      </c>
      <c r="C2" s="15" t="n">
        <f aca="false">+Fees!C2</f>
        <v>37802</v>
      </c>
      <c r="D2" s="15" t="n">
        <f aca="false">+Fees!D2</f>
        <v>38168</v>
      </c>
      <c r="E2" s="15" t="n">
        <f aca="false">+Fees!E2</f>
        <v>38533</v>
      </c>
      <c r="F2" s="15" t="n">
        <f aca="false">+Fees!F2</f>
        <v>38898</v>
      </c>
      <c r="G2" s="15" t="n">
        <f aca="false">+Fees!G2</f>
        <v>39263</v>
      </c>
      <c r="H2" s="15" t="n">
        <f aca="false">+Fees!H2</f>
        <v>39629</v>
      </c>
      <c r="I2" s="15" t="n">
        <f aca="false">+Fees!I2</f>
        <v>39994</v>
      </c>
      <c r="J2" s="15" t="n">
        <f aca="false">+Fees!J2</f>
        <v>40359</v>
      </c>
      <c r="K2" s="15" t="n">
        <f aca="false">+Fees!K2</f>
        <v>40724</v>
      </c>
      <c r="L2" s="15" t="n">
        <f aca="false">+Fees!L2</f>
        <v>41090</v>
      </c>
      <c r="M2" s="15" t="n">
        <f aca="false">+Fees!M2</f>
        <v>41455</v>
      </c>
      <c r="N2" s="15" t="n">
        <f aca="false">+Fees!N2</f>
        <v>41820</v>
      </c>
      <c r="O2" s="15" t="n">
        <f aca="false">+Fees!O2</f>
        <v>42185</v>
      </c>
      <c r="P2" s="15" t="n">
        <f aca="false">+Fees!P2</f>
        <v>42551</v>
      </c>
      <c r="Q2" s="15" t="n">
        <f aca="false">+Fees!Q2</f>
        <v>42916</v>
      </c>
      <c r="R2" s="15" t="n">
        <f aca="false">+Fees!R2</f>
        <v>43281</v>
      </c>
      <c r="S2" s="15" t="n">
        <f aca="false">+Fees!S2</f>
        <v>43646</v>
      </c>
      <c r="T2" s="15" t="n">
        <f aca="false">+Fees!T2</f>
        <v>44012</v>
      </c>
      <c r="U2" s="15" t="n">
        <f aca="false">+Fees!U2</f>
        <v>44377</v>
      </c>
      <c r="V2" s="15" t="n">
        <f aca="false">+Fees!V2</f>
        <v>44742</v>
      </c>
      <c r="W2" s="15" t="n">
        <f aca="false">+Fees!W2</f>
        <v>45107</v>
      </c>
      <c r="X2" s="15" t="n">
        <f aca="false">+Fees!X2</f>
        <v>45473</v>
      </c>
      <c r="Y2" s="15" t="n">
        <f aca="false">+Fees!Y2</f>
        <v>45838</v>
      </c>
      <c r="Z2" s="15" t="n">
        <f aca="false">+Fees!Z2</f>
        <v>46203</v>
      </c>
      <c r="AA2" s="15" t="n">
        <f aca="false">+Fees!AA2</f>
        <v>46568</v>
      </c>
      <c r="AB2" s="15" t="n">
        <f aca="false">+Fees!AB2</f>
        <v>46934</v>
      </c>
      <c r="AC2" s="15" t="n">
        <f aca="false">+Fees!AC2</f>
        <v>47299</v>
      </c>
      <c r="AD2" s="15" t="n">
        <f aca="false">+Fees!AD2</f>
        <v>11139</v>
      </c>
      <c r="AE2" s="15" t="n">
        <f aca="false">+Fees!AE2</f>
        <v>11504</v>
      </c>
      <c r="AF2" s="15" t="n">
        <f aca="false">+Fees!AF2</f>
        <v>11870</v>
      </c>
      <c r="AG2" s="15" t="n">
        <f aca="false">+Fees!AG2</f>
        <v>12235</v>
      </c>
      <c r="AH2" s="15" t="n">
        <f aca="false">+Fees!AH2</f>
        <v>12600</v>
      </c>
      <c r="AI2" s="15" t="n">
        <f aca="false">+Fees!AI2</f>
        <v>12965</v>
      </c>
      <c r="AJ2" s="15" t="n">
        <f aca="false">+Fees!AJ2</f>
        <v>13331</v>
      </c>
      <c r="AK2" s="1"/>
      <c r="AL2" s="7" t="s">
        <v>2</v>
      </c>
      <c r="AM2" s="1"/>
      <c r="AN2" s="1"/>
      <c r="AO2" s="1"/>
      <c r="AP2" s="1"/>
      <c r="AQ2" s="1"/>
    </row>
    <row r="3" customFormat="false" ht="11.25" hidden="false" customHeight="false" outlineLevel="0" collapsed="false">
      <c r="A3" s="1" t="n">
        <v>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"/>
      <c r="AL3" s="1" t="e">
        <f aca="false">SUMPRODUCT(B3:AJ3,PVCapPrice)</f>
        <v>#DIV/0!</v>
      </c>
      <c r="AM3" s="1"/>
      <c r="AN3" s="1"/>
      <c r="AO3" s="1"/>
      <c r="AP3" s="1"/>
      <c r="AQ3" s="1"/>
    </row>
    <row r="4" customFormat="false" ht="11.25" hidden="false" customHeight="false" outlineLevel="0" collapsed="false">
      <c r="A4" s="1" t="n">
        <v>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"/>
      <c r="AL4" s="1" t="e">
        <f aca="false">SUMPRODUCT(B4:AJ4,PVCapPrice)</f>
        <v>#DIV/0!</v>
      </c>
      <c r="AM4" s="1"/>
      <c r="AN4" s="1"/>
      <c r="AO4" s="1"/>
      <c r="AP4" s="1"/>
      <c r="AQ4" s="1"/>
    </row>
    <row r="5" customFormat="false" ht="11.25" hidden="false" customHeight="false" outlineLevel="0" collapsed="false">
      <c r="A5" s="1" t="n">
        <v>3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"/>
      <c r="AL5" s="1" t="e">
        <f aca="false">SUMPRODUCT(B5:AJ5,PVCapPrice)</f>
        <v>#DIV/0!</v>
      </c>
      <c r="AM5" s="1"/>
      <c r="AN5" s="1"/>
      <c r="AO5" s="1"/>
      <c r="AP5" s="1"/>
      <c r="AQ5" s="1"/>
    </row>
    <row r="6" customFormat="false" ht="11.25" hidden="false" customHeight="false" outlineLevel="0" collapsed="false">
      <c r="A6" s="1" t="n">
        <v>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"/>
      <c r="AL6" s="1" t="e">
        <f aca="false">SUMPRODUCT(B6:AJ6,PVCapPrice)</f>
        <v>#DIV/0!</v>
      </c>
      <c r="AM6" s="1"/>
      <c r="AN6" s="1"/>
      <c r="AO6" s="1"/>
      <c r="AP6" s="1"/>
      <c r="AQ6" s="1"/>
    </row>
    <row r="7" customFormat="false" ht="11.25" hidden="false" customHeight="false" outlineLevel="0" collapsed="false">
      <c r="A7" s="1" t="n">
        <v>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"/>
      <c r="AL7" s="1" t="e">
        <f aca="false">SUMPRODUCT(B7:AJ7,PVCapPrice)</f>
        <v>#DIV/0!</v>
      </c>
      <c r="AM7" s="1"/>
      <c r="AN7" s="1"/>
      <c r="AO7" s="1"/>
      <c r="AP7" s="1"/>
      <c r="AQ7" s="1"/>
    </row>
    <row r="8" customFormat="false" ht="11.25" hidden="false" customHeight="false" outlineLevel="0" collapsed="false">
      <c r="A8" s="1" t="n">
        <v>6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"/>
      <c r="AL8" s="1" t="e">
        <f aca="false">SUMPRODUCT(B8:AJ8,PVCapPrice)</f>
        <v>#DIV/0!</v>
      </c>
      <c r="AM8" s="1"/>
      <c r="AN8" s="1"/>
      <c r="AO8" s="1"/>
      <c r="AP8" s="1"/>
      <c r="AQ8" s="1"/>
    </row>
    <row r="9" customFormat="false" ht="11.25" hidden="false" customHeight="false" outlineLevel="0" collapsed="false">
      <c r="A9" s="1" t="n">
        <v>7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"/>
      <c r="AL9" s="1" t="e">
        <f aca="false">SUMPRODUCT(B9:AJ9,PVCapPrice)</f>
        <v>#DIV/0!</v>
      </c>
      <c r="AM9" s="1"/>
      <c r="AN9" s="1"/>
      <c r="AO9" s="1"/>
      <c r="AP9" s="1"/>
      <c r="AQ9" s="1"/>
    </row>
    <row r="10" customFormat="false" ht="11.25" hidden="false" customHeight="false" outlineLevel="0" collapsed="false">
      <c r="A10" s="1" t="n">
        <v>8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"/>
      <c r="AL10" s="1" t="e">
        <f aca="false">SUMPRODUCT(B10:AJ10,PVCapPrice)</f>
        <v>#DIV/0!</v>
      </c>
      <c r="AM10" s="1"/>
      <c r="AN10" s="1"/>
      <c r="AO10" s="1"/>
      <c r="AP10" s="1"/>
      <c r="AQ10" s="1"/>
    </row>
    <row r="11" customFormat="false" ht="11.25" hidden="false" customHeight="false" outlineLevel="0" collapsed="false">
      <c r="A11" s="1" t="n">
        <v>9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"/>
      <c r="AL11" s="1" t="e">
        <f aca="false">SUMPRODUCT(B11:AJ11,PVCapPrice)</f>
        <v>#DIV/0!</v>
      </c>
      <c r="AM11" s="1"/>
      <c r="AN11" s="1"/>
      <c r="AO11" s="1"/>
      <c r="AP11" s="1"/>
      <c r="AQ11" s="1"/>
    </row>
    <row r="12" customFormat="false" ht="11.25" hidden="false" customHeight="false" outlineLevel="0" collapsed="false">
      <c r="A12" s="1" t="n">
        <v>10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"/>
      <c r="AL12" s="1" t="e">
        <f aca="false">SUMPRODUCT(B12:AJ12,PVCapPrice)</f>
        <v>#DIV/0!</v>
      </c>
      <c r="AM12" s="1"/>
      <c r="AN12" s="1"/>
      <c r="AO12" s="1"/>
      <c r="AP12" s="1"/>
      <c r="AQ12" s="1"/>
    </row>
    <row r="13" customFormat="false" ht="11.25" hidden="false" customHeight="false" outlineLevel="0" collapsed="false">
      <c r="A13" s="1" t="n">
        <v>11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1"/>
      <c r="AL13" s="1" t="e">
        <f aca="false">SUMPRODUCT(B13:AJ13,PVCapPrice)</f>
        <v>#DIV/0!</v>
      </c>
      <c r="AM13" s="1"/>
      <c r="AN13" s="1"/>
      <c r="AO13" s="1"/>
      <c r="AP13" s="1"/>
      <c r="AQ13" s="1"/>
    </row>
    <row r="14" customFormat="false" ht="11.25" hidden="false" customHeight="false" outlineLevel="0" collapsed="false">
      <c r="A14" s="1" t="n">
        <v>12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1"/>
      <c r="AL14" s="1" t="e">
        <f aca="false">SUMPRODUCT(B14:AJ14,PVCapPrice)</f>
        <v>#DIV/0!</v>
      </c>
      <c r="AM14" s="1"/>
      <c r="AN14" s="1"/>
      <c r="AO14" s="1"/>
      <c r="AP14" s="1"/>
      <c r="AQ14" s="1"/>
    </row>
    <row r="15" customFormat="false" ht="11.25" hidden="false" customHeight="false" outlineLevel="0" collapsed="false">
      <c r="A15" s="1" t="n">
        <v>13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1"/>
      <c r="AL15" s="1" t="e">
        <f aca="false">SUMPRODUCT(B15:AJ15,PVCapPrice)</f>
        <v>#DIV/0!</v>
      </c>
      <c r="AM15" s="1"/>
      <c r="AN15" s="1"/>
      <c r="AO15" s="1"/>
      <c r="AP15" s="1"/>
      <c r="AQ15" s="1"/>
    </row>
    <row r="16" customFormat="false" ht="11.25" hidden="false" customHeight="false" outlineLevel="0" collapsed="false">
      <c r="A16" s="1" t="n">
        <v>14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"/>
      <c r="AL16" s="1" t="e">
        <f aca="false">SUMPRODUCT(B16:AJ16,PVCapPrice)</f>
        <v>#DIV/0!</v>
      </c>
      <c r="AM16" s="1"/>
      <c r="AN16" s="1"/>
      <c r="AO16" s="1"/>
      <c r="AP16" s="1"/>
      <c r="AQ16" s="1"/>
    </row>
    <row r="17" customFormat="false" ht="11.25" hidden="false" customHeight="false" outlineLevel="0" collapsed="false">
      <c r="A17" s="1" t="n">
        <v>15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1"/>
      <c r="AL17" s="1" t="e">
        <f aca="false">SUMPRODUCT(B17:AJ17,PVCapPrice)</f>
        <v>#DIV/0!</v>
      </c>
      <c r="AM17" s="1"/>
      <c r="AN17" s="1"/>
      <c r="AO17" s="1"/>
      <c r="AP17" s="1"/>
      <c r="AQ17" s="1"/>
    </row>
    <row r="18" customFormat="false" ht="11.25" hidden="false" customHeight="false" outlineLevel="0" collapsed="false">
      <c r="A18" s="1" t="n">
        <v>16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1"/>
      <c r="AL18" s="1" t="e">
        <f aca="false">SUMPRODUCT(B18:AJ18,PVCapPrice)</f>
        <v>#DIV/0!</v>
      </c>
      <c r="AM18" s="1"/>
      <c r="AN18" s="1"/>
      <c r="AO18" s="1"/>
      <c r="AP18" s="1"/>
      <c r="AQ18" s="1"/>
    </row>
    <row r="19" customFormat="false" ht="11.25" hidden="false" customHeight="false" outlineLevel="0" collapsed="false">
      <c r="A19" s="1" t="n">
        <v>17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1"/>
      <c r="AL19" s="1" t="e">
        <f aca="false">SUMPRODUCT(B19:AJ19,PVCapPrice)</f>
        <v>#DIV/0!</v>
      </c>
      <c r="AM19" s="1"/>
      <c r="AN19" s="1"/>
      <c r="AO19" s="1"/>
      <c r="AP19" s="1"/>
      <c r="AQ19" s="1"/>
    </row>
    <row r="20" customFormat="false" ht="11.25" hidden="false" customHeight="false" outlineLevel="0" collapsed="false">
      <c r="A20" s="1" t="n">
        <v>18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"/>
      <c r="AL20" s="1" t="e">
        <f aca="false">SUMPRODUCT(B20:AJ20,PVCapPrice)</f>
        <v>#DIV/0!</v>
      </c>
      <c r="AM20" s="1"/>
      <c r="AN20" s="1"/>
      <c r="AO20" s="1"/>
      <c r="AP20" s="1"/>
      <c r="AQ20" s="1"/>
    </row>
    <row r="21" customFormat="false" ht="11.25" hidden="false" customHeight="false" outlineLevel="0" collapsed="false">
      <c r="A21" s="1" t="n">
        <v>19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1"/>
      <c r="AL21" s="1" t="e">
        <f aca="false">SUMPRODUCT(B21:AJ21,PVCapPrice)</f>
        <v>#DIV/0!</v>
      </c>
      <c r="AM21" s="1"/>
      <c r="AN21" s="1"/>
      <c r="AO21" s="1"/>
      <c r="AP21" s="1"/>
      <c r="AQ21" s="1"/>
    </row>
    <row r="22" customFormat="false" ht="11.25" hidden="false" customHeight="false" outlineLevel="0" collapsed="false">
      <c r="A22" s="1" t="n">
        <v>20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1"/>
      <c r="AL22" s="1" t="e">
        <f aca="false">SUMPRODUCT(B22:AJ22,PVCapPrice)</f>
        <v>#DIV/0!</v>
      </c>
      <c r="AM22" s="1"/>
      <c r="AN22" s="1"/>
      <c r="AO22" s="1"/>
      <c r="AP22" s="1"/>
      <c r="AQ22" s="1"/>
    </row>
    <row r="23" customFormat="false" ht="11.25" hidden="false" customHeight="false" outlineLevel="0" collapsed="false">
      <c r="A23" s="1" t="n">
        <v>21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"/>
      <c r="AL23" s="1" t="e">
        <f aca="false">SUMPRODUCT(B23:AJ23,PVCapPrice)</f>
        <v>#DIV/0!</v>
      </c>
      <c r="AM23" s="1"/>
      <c r="AN23" s="1"/>
      <c r="AO23" s="1"/>
      <c r="AP23" s="1"/>
      <c r="AQ23" s="1"/>
    </row>
    <row r="24" customFormat="false" ht="11.25" hidden="false" customHeight="false" outlineLevel="0" collapsed="false">
      <c r="A24" s="1" t="n">
        <v>22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1"/>
      <c r="AL24" s="1" t="e">
        <f aca="false">SUMPRODUCT(B24:AJ24,PVCapPrice)</f>
        <v>#DIV/0!</v>
      </c>
      <c r="AM24" s="1"/>
      <c r="AN24" s="1"/>
      <c r="AO24" s="1"/>
      <c r="AP24" s="1"/>
      <c r="AQ24" s="1"/>
    </row>
    <row r="25" customFormat="false" ht="11.25" hidden="false" customHeight="false" outlineLevel="0" collapsed="false">
      <c r="A25" s="1" t="n">
        <v>23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1"/>
      <c r="AL25" s="1" t="e">
        <f aca="false">SUMPRODUCT(B25:AJ25,PVCapPrice)</f>
        <v>#DIV/0!</v>
      </c>
      <c r="AM25" s="1"/>
      <c r="AN25" s="1"/>
      <c r="AO25" s="1"/>
      <c r="AP25" s="1"/>
      <c r="AQ25" s="1"/>
    </row>
    <row r="26" customFormat="false" ht="11.25" hidden="false" customHeight="false" outlineLevel="0" collapsed="false">
      <c r="A26" s="1" t="n">
        <v>24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"/>
      <c r="AL26" s="1" t="e">
        <f aca="false">SUMPRODUCT(B26:AJ26,PVCapPrice)</f>
        <v>#DIV/0!</v>
      </c>
      <c r="AM26" s="1"/>
      <c r="AN26" s="1"/>
      <c r="AO26" s="1"/>
      <c r="AP26" s="1"/>
      <c r="AQ26" s="1"/>
    </row>
    <row r="27" customFormat="false" ht="11.25" hidden="false" customHeight="false" outlineLevel="0" collapsed="false">
      <c r="A27" s="1" t="n">
        <v>25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1"/>
      <c r="AL27" s="1" t="e">
        <f aca="false">SUMPRODUCT(B27:AJ27,PVCapPrice)</f>
        <v>#DIV/0!</v>
      </c>
      <c r="AM27" s="1"/>
      <c r="AN27" s="1"/>
      <c r="AO27" s="1"/>
      <c r="AP27" s="1"/>
      <c r="AQ27" s="1"/>
    </row>
    <row r="28" customFormat="false" ht="11.25" hidden="false" customHeight="false" outlineLevel="0" collapsed="false">
      <c r="A28" s="1" t="n">
        <v>26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1"/>
      <c r="AL28" s="1" t="e">
        <f aca="false">SUMPRODUCT(B28:AJ28,PVCapPrice)</f>
        <v>#DIV/0!</v>
      </c>
      <c r="AM28" s="1"/>
      <c r="AN28" s="1"/>
      <c r="AO28" s="1"/>
      <c r="AP28" s="1"/>
      <c r="AQ28" s="1"/>
    </row>
    <row r="29" customFormat="false" ht="11.25" hidden="false" customHeight="false" outlineLevel="0" collapsed="false">
      <c r="A29" s="1" t="n">
        <v>27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1"/>
      <c r="AL29" s="1" t="e">
        <f aca="false">SUMPRODUCT(B29:AJ29,PVCapPrice)</f>
        <v>#DIV/0!</v>
      </c>
      <c r="AM29" s="1"/>
      <c r="AN29" s="1"/>
      <c r="AO29" s="1"/>
      <c r="AP29" s="1"/>
      <c r="AQ29" s="1"/>
    </row>
    <row r="30" customFormat="false" ht="11.25" hidden="false" customHeight="false" outlineLevel="0" collapsed="false">
      <c r="A30" s="1" t="n">
        <v>28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1"/>
      <c r="AL30" s="1" t="e">
        <f aca="false">SUMPRODUCT(B30:AJ30,PVCapPrice)</f>
        <v>#DIV/0!</v>
      </c>
      <c r="AM30" s="1"/>
      <c r="AN30" s="1"/>
      <c r="AO30" s="1"/>
      <c r="AP30" s="1"/>
      <c r="AQ30" s="1"/>
    </row>
    <row r="31" customFormat="false" ht="11.25" hidden="false" customHeight="false" outlineLevel="0" collapsed="false">
      <c r="A31" s="1" t="n">
        <v>29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1"/>
      <c r="AL31" s="1" t="e">
        <f aca="false">SUMPRODUCT(B31:AJ31,PVCapPrice)</f>
        <v>#DIV/0!</v>
      </c>
      <c r="AM31" s="1"/>
      <c r="AN31" s="1"/>
      <c r="AO31" s="1"/>
      <c r="AP31" s="1"/>
      <c r="AQ31" s="1"/>
    </row>
    <row r="32" customFormat="false" ht="11.25" hidden="false" customHeight="false" outlineLevel="0" collapsed="false">
      <c r="A32" s="1" t="n">
        <v>30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"/>
      <c r="AL32" s="1" t="e">
        <f aca="false">SUMPRODUCT(B32:AJ32,PVCapPrice)</f>
        <v>#DIV/0!</v>
      </c>
      <c r="AM32" s="1"/>
      <c r="AN32" s="1"/>
      <c r="AO32" s="1"/>
      <c r="AP32" s="1"/>
      <c r="AQ32" s="1"/>
    </row>
    <row r="33" customFormat="false" ht="11.25" hidden="false" customHeight="false" outlineLevel="0" collapsed="false">
      <c r="A33" s="1" t="n">
        <v>31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"/>
      <c r="AL33" s="1" t="e">
        <f aca="false">SUMPRODUCT(B33:AJ33,PVCapPrice)</f>
        <v>#DIV/0!</v>
      </c>
      <c r="AM33" s="1"/>
      <c r="AN33" s="1"/>
      <c r="AO33" s="1"/>
      <c r="AP33" s="1"/>
      <c r="AQ33" s="1"/>
    </row>
    <row r="34" customFormat="false" ht="11.25" hidden="false" customHeight="false" outlineLevel="0" collapsed="false">
      <c r="A34" s="1" t="n">
        <v>32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"/>
      <c r="AL34" s="1" t="e">
        <f aca="false">SUMPRODUCT(B34:AJ34,PVCapPrice)</f>
        <v>#DIV/0!</v>
      </c>
      <c r="AM34" s="1"/>
      <c r="AN34" s="1"/>
      <c r="AO34" s="1"/>
      <c r="AP34" s="1"/>
      <c r="AQ34" s="1"/>
    </row>
    <row r="35" customFormat="false" ht="11.25" hidden="false" customHeight="false" outlineLevel="0" collapsed="false">
      <c r="A35" s="1" t="n">
        <v>33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"/>
      <c r="AL35" s="1" t="e">
        <f aca="false">SUMPRODUCT(B35:AJ35,PVCapPrice)</f>
        <v>#DIV/0!</v>
      </c>
      <c r="AM35" s="1"/>
      <c r="AN35" s="1"/>
      <c r="AO35" s="1"/>
      <c r="AP35" s="1"/>
      <c r="AQ35" s="1"/>
    </row>
    <row r="36" customFormat="false" ht="11.25" hidden="false" customHeight="false" outlineLevel="0" collapsed="false">
      <c r="A36" s="1" t="n">
        <v>34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"/>
      <c r="AL36" s="1" t="e">
        <f aca="false">SUMPRODUCT(B36:AJ36,PVCapPrice)</f>
        <v>#DIV/0!</v>
      </c>
      <c r="AM36" s="1"/>
      <c r="AN36" s="1"/>
      <c r="AO36" s="1"/>
      <c r="AP36" s="1"/>
      <c r="AQ36" s="1"/>
    </row>
    <row r="37" customFormat="false" ht="11.25" hidden="false" customHeight="false" outlineLevel="0" collapsed="false">
      <c r="A37" s="1" t="n">
        <v>35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"/>
      <c r="AL37" s="1" t="e">
        <f aca="false">SUMPRODUCT(B37:AJ37,PVCapPrice)</f>
        <v>#DIV/0!</v>
      </c>
      <c r="AM37" s="1"/>
      <c r="AN37" s="1"/>
      <c r="AO37" s="1"/>
      <c r="AP37" s="1"/>
      <c r="AQ37" s="1"/>
    </row>
    <row r="38" customFormat="false" ht="11.25" hidden="false" customHeight="false" outlineLevel="0" collapsed="false">
      <c r="A38" s="1" t="n">
        <v>36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"/>
      <c r="AL38" s="1" t="e">
        <f aca="false">SUMPRODUCT(B38:AJ38,PVCapPrice)</f>
        <v>#DIV/0!</v>
      </c>
      <c r="AM38" s="1"/>
      <c r="AN38" s="1"/>
      <c r="AO38" s="1"/>
      <c r="AP38" s="1"/>
      <c r="AQ38" s="1"/>
    </row>
    <row r="39" customFormat="false" ht="11.25" hidden="false" customHeight="false" outlineLevel="0" collapsed="false">
      <c r="A39" s="1" t="n">
        <v>37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"/>
      <c r="AL39" s="1" t="e">
        <f aca="false">SUMPRODUCT(B39:AJ39,PVCapPrice)</f>
        <v>#DIV/0!</v>
      </c>
      <c r="AM39" s="1"/>
      <c r="AN39" s="1"/>
      <c r="AO39" s="1"/>
      <c r="AP39" s="1"/>
      <c r="AQ39" s="1"/>
    </row>
    <row r="40" customFormat="false" ht="11.25" hidden="false" customHeight="false" outlineLevel="0" collapsed="false">
      <c r="A40" s="1" t="n">
        <v>38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"/>
      <c r="AL40" s="1" t="e">
        <f aca="false">SUMPRODUCT(B40:AJ40,PVCapPrice)</f>
        <v>#DIV/0!</v>
      </c>
      <c r="AM40" s="1"/>
      <c r="AN40" s="1"/>
      <c r="AO40" s="1"/>
      <c r="AP40" s="1"/>
      <c r="AQ40" s="1"/>
    </row>
    <row r="41" customFormat="false" ht="11.25" hidden="false" customHeight="false" outlineLevel="0" collapsed="false">
      <c r="A41" s="1" t="n">
        <v>39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"/>
      <c r="AL41" s="1" t="e">
        <f aca="false">SUMPRODUCT(B41:AJ41,PVCapPrice)</f>
        <v>#DIV/0!</v>
      </c>
      <c r="AM41" s="1"/>
      <c r="AN41" s="1"/>
      <c r="AO41" s="1"/>
      <c r="AP41" s="1"/>
      <c r="AQ41" s="1"/>
    </row>
    <row r="42" customFormat="false" ht="11.25" hidden="false" customHeight="false" outlineLevel="0" collapsed="false">
      <c r="A42" s="1" t="n">
        <v>40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1"/>
      <c r="AL42" s="1" t="e">
        <f aca="false">SUMPRODUCT(B42:AJ42,PVCapPrice)</f>
        <v>#DIV/0!</v>
      </c>
      <c r="AM42" s="1"/>
      <c r="AN42" s="1"/>
      <c r="AO42" s="1"/>
      <c r="AP42" s="1"/>
      <c r="AQ42" s="1"/>
    </row>
    <row r="43" customFormat="false" ht="11.25" hidden="false" customHeight="false" outlineLevel="0" collapsed="false">
      <c r="A43" s="1" t="n">
        <v>41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1"/>
      <c r="AL43" s="1" t="e">
        <f aca="false">SUMPRODUCT(B43:AJ43,PVCapPrice)</f>
        <v>#DIV/0!</v>
      </c>
      <c r="AM43" s="1"/>
      <c r="AN43" s="1"/>
      <c r="AO43" s="1"/>
      <c r="AP43" s="1"/>
      <c r="AQ43" s="1"/>
    </row>
    <row r="44" customFormat="false" ht="11.25" hidden="false" customHeight="false" outlineLevel="0" collapsed="false">
      <c r="A44" s="1" t="n">
        <v>42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1"/>
      <c r="AL44" s="1" t="e">
        <f aca="false">SUMPRODUCT(B44:AJ44,PVCapPrice)</f>
        <v>#DIV/0!</v>
      </c>
      <c r="AM44" s="1"/>
      <c r="AN44" s="1"/>
      <c r="AO44" s="1"/>
      <c r="AP44" s="1"/>
      <c r="AQ44" s="1"/>
    </row>
    <row r="45" customFormat="false" ht="11.25" hidden="false" customHeight="false" outlineLevel="0" collapsed="false">
      <c r="A45" s="1" t="n">
        <v>43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1"/>
      <c r="AL45" s="1" t="e">
        <f aca="false">SUMPRODUCT(B45:AJ45,PVCapPrice)</f>
        <v>#DIV/0!</v>
      </c>
      <c r="AM45" s="1"/>
      <c r="AN45" s="1"/>
      <c r="AO45" s="1"/>
      <c r="AP45" s="1"/>
      <c r="AQ45" s="1"/>
    </row>
    <row r="46" customFormat="false" ht="11.25" hidden="false" customHeight="false" outlineLevel="0" collapsed="false">
      <c r="A46" s="1" t="n">
        <v>44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1"/>
      <c r="AL46" s="1" t="e">
        <f aca="false">SUMPRODUCT(B46:AJ46,PVCapPrice)</f>
        <v>#DIV/0!</v>
      </c>
      <c r="AM46" s="1"/>
      <c r="AN46" s="1"/>
      <c r="AO46" s="1"/>
      <c r="AP46" s="1"/>
      <c r="AQ46" s="1"/>
    </row>
    <row r="47" customFormat="false" ht="11.25" hidden="false" customHeight="false" outlineLevel="0" collapsed="false">
      <c r="A47" s="1" t="n">
        <v>45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1"/>
      <c r="AL47" s="1" t="e">
        <f aca="false">SUMPRODUCT(B47:AJ47,PVCapPrice)</f>
        <v>#DIV/0!</v>
      </c>
      <c r="AM47" s="1"/>
      <c r="AN47" s="1"/>
      <c r="AO47" s="1"/>
      <c r="AP47" s="1"/>
      <c r="AQ47" s="1"/>
    </row>
    <row r="48" customFormat="false" ht="11.25" hidden="false" customHeight="false" outlineLevel="0" collapsed="false">
      <c r="A48" s="1" t="n">
        <v>46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1"/>
      <c r="AL48" s="1" t="e">
        <f aca="false">SUMPRODUCT(B48:AJ48,PVCapPrice)</f>
        <v>#DIV/0!</v>
      </c>
      <c r="AM48" s="1"/>
      <c r="AN48" s="1"/>
      <c r="AO48" s="1"/>
      <c r="AP48" s="1"/>
      <c r="AQ48" s="1"/>
    </row>
    <row r="49" customFormat="false" ht="11.25" hidden="false" customHeight="false" outlineLevel="0" collapsed="false">
      <c r="A49" s="1" t="n">
        <v>47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1"/>
      <c r="AL49" s="1" t="e">
        <f aca="false">SUMPRODUCT(B49:AJ49,PVCapPrice)</f>
        <v>#DIV/0!</v>
      </c>
      <c r="AM49" s="1"/>
      <c r="AN49" s="1"/>
      <c r="AO49" s="1"/>
      <c r="AP49" s="1"/>
      <c r="AQ49" s="1"/>
    </row>
    <row r="50" customFormat="false" ht="11.25" hidden="false" customHeight="false" outlineLevel="0" collapsed="false">
      <c r="A50" s="1" t="n">
        <v>48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1"/>
      <c r="AL50" s="1" t="e">
        <f aca="false">SUMPRODUCT(B50:AJ50,PVCapPrice)</f>
        <v>#DIV/0!</v>
      </c>
      <c r="AM50" s="1"/>
      <c r="AN50" s="1"/>
      <c r="AO50" s="1"/>
      <c r="AP50" s="1"/>
      <c r="AQ50" s="1"/>
    </row>
    <row r="51" customFormat="false" ht="11.25" hidden="false" customHeight="false" outlineLevel="0" collapsed="false">
      <c r="A51" s="1" t="n">
        <v>49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1"/>
      <c r="AL51" s="1" t="e">
        <f aca="false">SUMPRODUCT(B51:AJ51,PVCapPrice)</f>
        <v>#DIV/0!</v>
      </c>
      <c r="AM51" s="1"/>
      <c r="AN51" s="1"/>
      <c r="AO51" s="1"/>
      <c r="AP51" s="1"/>
      <c r="AQ51" s="1"/>
    </row>
    <row r="52" customFormat="false" ht="11.25" hidden="false" customHeight="false" outlineLevel="0" collapsed="false">
      <c r="A52" s="1" t="n">
        <v>50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1"/>
      <c r="AL52" s="1" t="e">
        <f aca="false">SUMPRODUCT(B52:AJ52,PVCapPrice)</f>
        <v>#DIV/0!</v>
      </c>
      <c r="AM52" s="1"/>
      <c r="AN52" s="1"/>
      <c r="AO52" s="1"/>
      <c r="AP52" s="1"/>
      <c r="AQ52" s="1"/>
    </row>
    <row r="53" customFormat="false" ht="11.25" hidden="false" customHeight="false" outlineLevel="0" collapsed="false">
      <c r="A53" s="1" t="n">
        <v>51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1"/>
      <c r="AL53" s="1" t="e">
        <f aca="false">SUMPRODUCT(B53:AJ53,PVCapPrice)</f>
        <v>#DIV/0!</v>
      </c>
      <c r="AM53" s="1"/>
      <c r="AN53" s="1"/>
      <c r="AO53" s="1"/>
      <c r="AP53" s="1"/>
      <c r="AQ53" s="1"/>
    </row>
    <row r="54" customFormat="false" ht="11.25" hidden="false" customHeight="false" outlineLevel="0" collapsed="false">
      <c r="A54" s="1" t="n">
        <v>52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1"/>
      <c r="AL54" s="1" t="e">
        <f aca="false">SUMPRODUCT(B54:AJ54,PVCapPrice)</f>
        <v>#DIV/0!</v>
      </c>
      <c r="AM54" s="1"/>
      <c r="AN54" s="1"/>
      <c r="AO54" s="1"/>
      <c r="AP54" s="1"/>
      <c r="AQ54" s="1"/>
    </row>
    <row r="55" customFormat="false" ht="11.25" hidden="false" customHeight="false" outlineLevel="0" collapsed="false">
      <c r="A55" s="1" t="n">
        <v>53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1"/>
      <c r="AL55" s="1" t="e">
        <f aca="false">SUMPRODUCT(B55:AJ55,PVCapPrice)</f>
        <v>#DIV/0!</v>
      </c>
      <c r="AM55" s="1"/>
      <c r="AN55" s="1"/>
      <c r="AO55" s="1"/>
      <c r="AP55" s="1"/>
      <c r="AQ55" s="1"/>
    </row>
    <row r="56" customFormat="false" ht="11.25" hidden="false" customHeight="false" outlineLevel="0" collapsed="false">
      <c r="A56" s="1" t="n">
        <v>54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1"/>
      <c r="AL56" s="1" t="e">
        <f aca="false">SUMPRODUCT(B56:AJ56,PVCapPrice)</f>
        <v>#DIV/0!</v>
      </c>
      <c r="AM56" s="1"/>
      <c r="AN56" s="1"/>
      <c r="AO56" s="1"/>
      <c r="AP56" s="1"/>
      <c r="AQ56" s="1"/>
    </row>
    <row r="57" customFormat="false" ht="11.25" hidden="false" customHeight="false" outlineLevel="0" collapsed="false">
      <c r="A57" s="1" t="n">
        <v>55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1"/>
      <c r="AL57" s="1" t="e">
        <f aca="false">SUMPRODUCT(B57:AJ57,PVCapPrice)</f>
        <v>#DIV/0!</v>
      </c>
      <c r="AM57" s="1"/>
      <c r="AN57" s="1"/>
      <c r="AO57" s="1"/>
      <c r="AP57" s="1"/>
      <c r="AQ57" s="1"/>
    </row>
    <row r="58" customFormat="false" ht="11.25" hidden="false" customHeight="false" outlineLevel="0" collapsed="false">
      <c r="A58" s="1" t="n">
        <v>56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1"/>
      <c r="AL58" s="1" t="e">
        <f aca="false">SUMPRODUCT(B58:AJ58,PVCapPrice)</f>
        <v>#DIV/0!</v>
      </c>
      <c r="AM58" s="1"/>
      <c r="AN58" s="1"/>
      <c r="AO58" s="1"/>
      <c r="AP58" s="1"/>
      <c r="AQ58" s="1"/>
    </row>
    <row r="59" customFormat="false" ht="11.25" hidden="false" customHeight="false" outlineLevel="0" collapsed="false">
      <c r="A59" s="1" t="n">
        <v>57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1"/>
      <c r="AL59" s="1" t="e">
        <f aca="false">SUMPRODUCT(B59:AJ59,PVCapPrice)</f>
        <v>#DIV/0!</v>
      </c>
      <c r="AM59" s="1"/>
      <c r="AN59" s="1"/>
      <c r="AO59" s="1"/>
      <c r="AP59" s="1"/>
      <c r="AQ59" s="1"/>
    </row>
    <row r="60" customFormat="false" ht="11.25" hidden="false" customHeight="false" outlineLevel="0" collapsed="false">
      <c r="A60" s="1" t="n">
        <v>58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1"/>
      <c r="AL60" s="1" t="e">
        <f aca="false">SUMPRODUCT(B60:AJ60,PVCapPrice)</f>
        <v>#DIV/0!</v>
      </c>
      <c r="AM60" s="1"/>
      <c r="AN60" s="1"/>
      <c r="AO60" s="1"/>
      <c r="AP60" s="1"/>
      <c r="AQ60" s="1"/>
    </row>
    <row r="61" customFormat="false" ht="11.25" hidden="false" customHeight="false" outlineLevel="0" collapsed="false">
      <c r="A61" s="1" t="n">
        <v>59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1"/>
      <c r="AL61" s="1" t="e">
        <f aca="false">SUMPRODUCT(B61:AJ61,PVCapPrice)</f>
        <v>#DIV/0!</v>
      </c>
      <c r="AM61" s="1"/>
      <c r="AN61" s="1"/>
      <c r="AO61" s="1"/>
      <c r="AP61" s="1"/>
      <c r="AQ61" s="1"/>
    </row>
    <row r="62" customFormat="false" ht="11.25" hidden="false" customHeight="false" outlineLevel="0" collapsed="false">
      <c r="A62" s="1" t="n">
        <v>60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1"/>
      <c r="AL62" s="1" t="e">
        <f aca="false">SUMPRODUCT(B62:AJ62,PVCapPrice)</f>
        <v>#DIV/0!</v>
      </c>
      <c r="AM62" s="1"/>
      <c r="AN62" s="1"/>
      <c r="AO62" s="1"/>
      <c r="AP62" s="1"/>
      <c r="AQ62" s="1"/>
    </row>
    <row r="63" customFormat="false" ht="11.25" hidden="false" customHeight="false" outlineLevel="0" collapsed="false">
      <c r="A63" s="1" t="n">
        <v>61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1"/>
      <c r="AL63" s="1" t="e">
        <f aca="false">SUMPRODUCT(B63:AJ63,PVCapPrice)</f>
        <v>#DIV/0!</v>
      </c>
      <c r="AM63" s="1"/>
      <c r="AN63" s="1"/>
      <c r="AO63" s="1"/>
      <c r="AP63" s="1"/>
      <c r="AQ63" s="1"/>
    </row>
    <row r="64" customFormat="false" ht="11.25" hidden="false" customHeight="false" outlineLevel="0" collapsed="false">
      <c r="A64" s="1" t="n">
        <v>62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1"/>
      <c r="AL64" s="1" t="e">
        <f aca="false">SUMPRODUCT(B64:AJ64,PVCapPrice)</f>
        <v>#DIV/0!</v>
      </c>
      <c r="AM64" s="1"/>
      <c r="AN64" s="1"/>
      <c r="AO64" s="1"/>
      <c r="AP64" s="1"/>
      <c r="AQ64" s="1"/>
    </row>
    <row r="65" customFormat="false" ht="11.25" hidden="false" customHeight="false" outlineLevel="0" collapsed="false">
      <c r="A65" s="1" t="n">
        <v>63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1"/>
      <c r="AL65" s="1" t="e">
        <f aca="false">SUMPRODUCT(B65:AJ65,PVCapPrice)</f>
        <v>#DIV/0!</v>
      </c>
      <c r="AM65" s="1"/>
      <c r="AN65" s="1"/>
      <c r="AO65" s="1"/>
      <c r="AP65" s="1"/>
      <c r="AQ65" s="1"/>
    </row>
    <row r="66" customFormat="false" ht="11.25" hidden="false" customHeight="false" outlineLevel="0" collapsed="false">
      <c r="A66" s="1" t="n">
        <v>64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1"/>
      <c r="AL66" s="1" t="e">
        <f aca="false">SUMPRODUCT(B66:AJ66,PVCapPrice)</f>
        <v>#DIV/0!</v>
      </c>
      <c r="AM66" s="1"/>
      <c r="AN66" s="1"/>
      <c r="AO66" s="1"/>
      <c r="AP66" s="1"/>
      <c r="AQ66" s="1"/>
    </row>
    <row r="67" customFormat="false" ht="11.25" hidden="false" customHeight="false" outlineLevel="0" collapsed="false">
      <c r="A67" s="1" t="n">
        <v>65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1"/>
      <c r="AL67" s="1" t="e">
        <f aca="false">SUMPRODUCT(B67:AJ67,PVCapPrice)</f>
        <v>#DIV/0!</v>
      </c>
      <c r="AM67" s="1"/>
      <c r="AN67" s="1"/>
      <c r="AO67" s="1"/>
      <c r="AP67" s="1"/>
      <c r="AQ67" s="1"/>
    </row>
    <row r="68" customFormat="false" ht="11.25" hidden="false" customHeight="false" outlineLevel="0" collapsed="false">
      <c r="A68" s="1" t="n">
        <v>66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1"/>
      <c r="AL68" s="1" t="e">
        <f aca="false">SUMPRODUCT(B68:AJ68,PVCapPrice)</f>
        <v>#DIV/0!</v>
      </c>
      <c r="AM68" s="1"/>
      <c r="AN68" s="1"/>
      <c r="AO68" s="1"/>
      <c r="AP68" s="1"/>
      <c r="AQ68" s="1"/>
    </row>
    <row r="69" customFormat="false" ht="11.25" hidden="false" customHeight="false" outlineLevel="0" collapsed="false">
      <c r="A69" s="1" t="n">
        <v>67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1"/>
      <c r="AL69" s="1" t="e">
        <f aca="false">SUMPRODUCT(B69:AJ69,PVCapPrice)</f>
        <v>#DIV/0!</v>
      </c>
      <c r="AM69" s="1"/>
      <c r="AN69" s="1"/>
      <c r="AO69" s="1"/>
      <c r="AP69" s="1"/>
      <c r="AQ69" s="1"/>
    </row>
    <row r="70" customFormat="false" ht="11.25" hidden="false" customHeight="false" outlineLevel="0" collapsed="false">
      <c r="A70" s="1" t="n">
        <v>68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1"/>
      <c r="AL70" s="1" t="e">
        <f aca="false">SUMPRODUCT(B70:AJ70,PVCapPrice)</f>
        <v>#DIV/0!</v>
      </c>
      <c r="AM70" s="1"/>
      <c r="AN70" s="1"/>
      <c r="AO70" s="1"/>
      <c r="AP70" s="1"/>
      <c r="AQ70" s="1"/>
    </row>
    <row r="71" customFormat="false" ht="11.25" hidden="false" customHeight="false" outlineLevel="0" collapsed="false">
      <c r="A71" s="1" t="n">
        <v>69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1"/>
      <c r="AL71" s="1" t="e">
        <f aca="false">SUMPRODUCT(B71:AJ71,PVCapPrice)</f>
        <v>#DIV/0!</v>
      </c>
      <c r="AM71" s="1"/>
      <c r="AN71" s="1"/>
      <c r="AO71" s="1"/>
      <c r="AP71" s="1"/>
      <c r="AQ71" s="1"/>
    </row>
    <row r="72" customFormat="false" ht="11.25" hidden="false" customHeight="false" outlineLevel="0" collapsed="false">
      <c r="A72" s="1" t="n">
        <v>70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1"/>
      <c r="AL72" s="1" t="e">
        <f aca="false">SUMPRODUCT(B72:AJ72,PVCapPrice)</f>
        <v>#DIV/0!</v>
      </c>
      <c r="AM72" s="1"/>
      <c r="AN72" s="1"/>
      <c r="AO72" s="1"/>
      <c r="AP72" s="1"/>
      <c r="AQ72" s="1"/>
    </row>
    <row r="73" customFormat="false" ht="11.25" hidden="false" customHeight="false" outlineLevel="0" collapsed="false">
      <c r="A73" s="1" t="n">
        <v>71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1"/>
      <c r="AL73" s="1" t="e">
        <f aca="false">SUMPRODUCT(B73:AJ73,PVCapPrice)</f>
        <v>#DIV/0!</v>
      </c>
      <c r="AM73" s="1"/>
      <c r="AN73" s="1"/>
      <c r="AO73" s="1"/>
      <c r="AP73" s="1"/>
      <c r="AQ73" s="1"/>
    </row>
    <row r="74" customFormat="false" ht="11.25" hidden="false" customHeight="false" outlineLevel="0" collapsed="false">
      <c r="A74" s="1" t="n">
        <v>72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1"/>
      <c r="AL74" s="1" t="e">
        <f aca="false">SUMPRODUCT(B74:AJ74,PVCapPrice)</f>
        <v>#DIV/0!</v>
      </c>
      <c r="AM74" s="1"/>
      <c r="AN74" s="1"/>
      <c r="AO74" s="1"/>
      <c r="AP74" s="1"/>
      <c r="AQ74" s="1"/>
    </row>
    <row r="75" customFormat="false" ht="11.25" hidden="false" customHeight="false" outlineLevel="0" collapsed="false">
      <c r="A75" s="1" t="n">
        <v>73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1"/>
      <c r="AL75" s="1" t="e">
        <f aca="false">SUMPRODUCT(B75:AJ75,PVCapPrice)</f>
        <v>#DIV/0!</v>
      </c>
      <c r="AM75" s="1"/>
      <c r="AN75" s="1"/>
      <c r="AO75" s="1"/>
      <c r="AP75" s="1"/>
      <c r="AQ75" s="1"/>
    </row>
    <row r="76" customFormat="false" ht="11.25" hidden="false" customHeight="false" outlineLevel="0" collapsed="false">
      <c r="A76" s="1" t="n">
        <v>74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1"/>
      <c r="AL76" s="1" t="e">
        <f aca="false">SUMPRODUCT(B76:AJ76,PVCapPrice)</f>
        <v>#DIV/0!</v>
      </c>
      <c r="AM76" s="1"/>
      <c r="AN76" s="1"/>
      <c r="AO76" s="1"/>
      <c r="AP76" s="1"/>
      <c r="AQ76" s="1"/>
    </row>
    <row r="77" customFormat="false" ht="11.25" hidden="false" customHeight="false" outlineLevel="0" collapsed="false">
      <c r="A77" s="1" t="n">
        <v>75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1"/>
      <c r="AL77" s="1" t="e">
        <f aca="false">SUMPRODUCT(B77:AJ77,PVCapPrice)</f>
        <v>#DIV/0!</v>
      </c>
      <c r="AM77" s="1"/>
      <c r="AN77" s="1"/>
      <c r="AO77" s="1"/>
      <c r="AP77" s="1"/>
      <c r="AQ77" s="1"/>
    </row>
    <row r="78" customFormat="false" ht="11.25" hidden="false" customHeight="false" outlineLevel="0" collapsed="false">
      <c r="A78" s="1" t="n">
        <v>76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1"/>
      <c r="AL78" s="1" t="e">
        <f aca="false">SUMPRODUCT(B78:AJ78,PVCapPrice)</f>
        <v>#DIV/0!</v>
      </c>
      <c r="AM78" s="1"/>
      <c r="AN78" s="1"/>
      <c r="AO78" s="1"/>
      <c r="AP78" s="1"/>
      <c r="AQ78" s="1"/>
    </row>
    <row r="79" customFormat="false" ht="11.25" hidden="false" customHeight="false" outlineLevel="0" collapsed="false">
      <c r="A79" s="1" t="n">
        <v>77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1"/>
      <c r="AL79" s="1" t="e">
        <f aca="false">SUMPRODUCT(B79:AJ79,PVCapPrice)</f>
        <v>#DIV/0!</v>
      </c>
      <c r="AM79" s="1"/>
      <c r="AN79" s="1"/>
      <c r="AO79" s="1"/>
      <c r="AP79" s="1"/>
      <c r="AQ79" s="1"/>
    </row>
    <row r="80" customFormat="false" ht="11.25" hidden="false" customHeight="false" outlineLevel="0" collapsed="false">
      <c r="A80" s="1" t="n">
        <v>78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1"/>
      <c r="AL80" s="1" t="e">
        <f aca="false">SUMPRODUCT(B80:AJ80,PVCapPrice)</f>
        <v>#DIV/0!</v>
      </c>
      <c r="AM80" s="1"/>
      <c r="AN80" s="1"/>
      <c r="AO80" s="1"/>
      <c r="AP80" s="1"/>
      <c r="AQ80" s="1"/>
    </row>
    <row r="81" customFormat="false" ht="11.25" hidden="false" customHeight="false" outlineLevel="0" collapsed="false">
      <c r="A81" s="1" t="n">
        <v>79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1"/>
      <c r="AL81" s="1" t="e">
        <f aca="false">SUMPRODUCT(B81:AJ81,PVCapPrice)</f>
        <v>#DIV/0!</v>
      </c>
      <c r="AM81" s="1"/>
      <c r="AN81" s="1"/>
      <c r="AO81" s="1"/>
      <c r="AP81" s="1"/>
      <c r="AQ81" s="1"/>
    </row>
    <row r="82" customFormat="false" ht="11.25" hidden="false" customHeight="false" outlineLevel="0" collapsed="false">
      <c r="A82" s="1" t="n">
        <v>80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1"/>
      <c r="AL82" s="1" t="e">
        <f aca="false">SUMPRODUCT(B82:AJ82,PVCapPrice)</f>
        <v>#DIV/0!</v>
      </c>
      <c r="AM82" s="1"/>
      <c r="AN82" s="1"/>
      <c r="AO82" s="1"/>
      <c r="AP82" s="1"/>
      <c r="AQ82" s="1"/>
    </row>
    <row r="83" customFormat="false" ht="11.25" hidden="false" customHeight="false" outlineLevel="0" collapsed="false">
      <c r="A83" s="1" t="n">
        <v>81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1"/>
      <c r="AL83" s="1" t="e">
        <f aca="false">SUMPRODUCT(B83:AJ83,PVCapPrice)</f>
        <v>#DIV/0!</v>
      </c>
      <c r="AM83" s="1"/>
      <c r="AN83" s="1"/>
      <c r="AO83" s="1"/>
      <c r="AP83" s="1"/>
      <c r="AQ83" s="1"/>
    </row>
    <row r="84" customFormat="false" ht="11.25" hidden="false" customHeight="false" outlineLevel="0" collapsed="false">
      <c r="A84" s="1" t="n">
        <v>82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1"/>
      <c r="AL84" s="1" t="e">
        <f aca="false">SUMPRODUCT(B84:AJ84,PVCapPrice)</f>
        <v>#DIV/0!</v>
      </c>
      <c r="AM84" s="1"/>
      <c r="AN84" s="1"/>
      <c r="AO84" s="1"/>
      <c r="AP84" s="1"/>
      <c r="AQ84" s="1"/>
    </row>
    <row r="85" customFormat="false" ht="11.25" hidden="false" customHeight="false" outlineLevel="0" collapsed="false">
      <c r="A85" s="1" t="n">
        <v>83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1"/>
      <c r="AL85" s="1" t="e">
        <f aca="false">SUMPRODUCT(B85:AJ85,PVCapPrice)</f>
        <v>#DIV/0!</v>
      </c>
      <c r="AM85" s="1"/>
      <c r="AN85" s="1"/>
      <c r="AO85" s="1"/>
      <c r="AP85" s="1"/>
      <c r="AQ85" s="1"/>
    </row>
    <row r="86" customFormat="false" ht="11.25" hidden="false" customHeight="false" outlineLevel="0" collapsed="false">
      <c r="A86" s="1" t="n">
        <v>84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1"/>
      <c r="AL86" s="1" t="e">
        <f aca="false">SUMPRODUCT(B86:AJ86,PVCapPrice)</f>
        <v>#DIV/0!</v>
      </c>
      <c r="AM86" s="1"/>
      <c r="AN86" s="1"/>
      <c r="AO86" s="1"/>
      <c r="AP86" s="1"/>
      <c r="AQ86" s="1"/>
    </row>
    <row r="87" customFormat="false" ht="11.25" hidden="false" customHeight="false" outlineLevel="0" collapsed="false">
      <c r="A87" s="1" t="n">
        <v>85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1"/>
      <c r="AL87" s="1" t="e">
        <f aca="false">SUMPRODUCT(B87:AJ87,PVCapPrice)</f>
        <v>#DIV/0!</v>
      </c>
      <c r="AM87" s="1"/>
      <c r="AN87" s="1"/>
      <c r="AO87" s="1"/>
      <c r="AP87" s="1"/>
      <c r="AQ87" s="1"/>
    </row>
    <row r="88" customFormat="false" ht="11.25" hidden="false" customHeight="false" outlineLevel="0" collapsed="false">
      <c r="A88" s="1" t="n">
        <v>86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1"/>
      <c r="AL88" s="1" t="e">
        <f aca="false">SUMPRODUCT(B88:AJ88,PVCapPrice)</f>
        <v>#DIV/0!</v>
      </c>
      <c r="AM88" s="1"/>
      <c r="AN88" s="1"/>
      <c r="AO88" s="1"/>
      <c r="AP88" s="1"/>
      <c r="AQ88" s="1"/>
    </row>
    <row r="89" customFormat="false" ht="11.25" hidden="false" customHeight="false" outlineLevel="0" collapsed="false">
      <c r="A89" s="1" t="n">
        <v>87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1"/>
      <c r="AL89" s="1" t="e">
        <f aca="false">SUMPRODUCT(B89:AJ89,PVCapPrice)</f>
        <v>#DIV/0!</v>
      </c>
      <c r="AM89" s="1"/>
      <c r="AN89" s="1"/>
      <c r="AO89" s="1"/>
      <c r="AP89" s="1"/>
      <c r="AQ89" s="1"/>
    </row>
    <row r="90" customFormat="false" ht="11.25" hidden="false" customHeight="false" outlineLevel="0" collapsed="false">
      <c r="A90" s="1" t="n">
        <v>88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1"/>
      <c r="AL90" s="1" t="e">
        <f aca="false">SUMPRODUCT(B90:AJ90,PVCapPrice)</f>
        <v>#DIV/0!</v>
      </c>
      <c r="AM90" s="1"/>
      <c r="AN90" s="1"/>
      <c r="AO90" s="1"/>
      <c r="AP90" s="1"/>
      <c r="AQ90" s="1"/>
    </row>
    <row r="91" customFormat="false" ht="11.25" hidden="false" customHeight="false" outlineLevel="0" collapsed="false">
      <c r="A91" s="1" t="n">
        <v>89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1"/>
      <c r="AL91" s="1" t="e">
        <f aca="false">SUMPRODUCT(B91:AJ91,PVCapPrice)</f>
        <v>#DIV/0!</v>
      </c>
      <c r="AM91" s="1"/>
      <c r="AN91" s="1"/>
      <c r="AO91" s="1"/>
      <c r="AP91" s="1"/>
      <c r="AQ91" s="1"/>
    </row>
    <row r="92" customFormat="false" ht="11.25" hidden="false" customHeight="false" outlineLevel="0" collapsed="false">
      <c r="A92" s="1" t="n">
        <v>90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1"/>
      <c r="AL92" s="1" t="e">
        <f aca="false">SUMPRODUCT(B92:AJ92,PVCapPrice)</f>
        <v>#DIV/0!</v>
      </c>
      <c r="AM92" s="1"/>
      <c r="AN92" s="1"/>
      <c r="AO92" s="1"/>
      <c r="AP92" s="1"/>
      <c r="AQ92" s="1"/>
    </row>
    <row r="93" customFormat="false" ht="11.25" hidden="false" customHeight="false" outlineLevel="0" collapsed="false">
      <c r="A93" s="1" t="n">
        <v>91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1"/>
      <c r="AL93" s="1" t="e">
        <f aca="false">SUMPRODUCT(B93:AJ93,PVCapPrice)</f>
        <v>#DIV/0!</v>
      </c>
      <c r="AM93" s="1"/>
      <c r="AN93" s="1"/>
      <c r="AO93" s="1"/>
      <c r="AP93" s="1"/>
      <c r="AQ93" s="1"/>
    </row>
    <row r="94" customFormat="false" ht="11.25" hidden="false" customHeight="false" outlineLevel="0" collapsed="false">
      <c r="A94" s="1" t="n">
        <v>92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1"/>
      <c r="AL94" s="1" t="e">
        <f aca="false">SUMPRODUCT(B94:AJ94,PVCapPrice)</f>
        <v>#DIV/0!</v>
      </c>
      <c r="AM94" s="1"/>
      <c r="AN94" s="1"/>
      <c r="AO94" s="1"/>
      <c r="AP94" s="1"/>
      <c r="AQ94" s="1"/>
    </row>
    <row r="95" customFormat="false" ht="11.25" hidden="false" customHeight="false" outlineLevel="0" collapsed="false">
      <c r="A95" s="1" t="n">
        <v>93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1"/>
      <c r="AL95" s="1" t="e">
        <f aca="false">SUMPRODUCT(B95:AJ95,PVCapPrice)</f>
        <v>#DIV/0!</v>
      </c>
      <c r="AM95" s="1"/>
      <c r="AN95" s="1"/>
      <c r="AO95" s="1"/>
      <c r="AP95" s="1"/>
      <c r="AQ95" s="1"/>
    </row>
    <row r="96" customFormat="false" ht="11.25" hidden="false" customHeight="false" outlineLevel="0" collapsed="false">
      <c r="A96" s="1" t="n">
        <v>94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1"/>
      <c r="AL96" s="1" t="e">
        <f aca="false">SUMPRODUCT(B96:AJ96,PVCapPrice)</f>
        <v>#DIV/0!</v>
      </c>
      <c r="AM96" s="1"/>
      <c r="AN96" s="1"/>
      <c r="AO96" s="1"/>
      <c r="AP96" s="1"/>
      <c r="AQ96" s="1"/>
    </row>
    <row r="97" customFormat="false" ht="11.25" hidden="false" customHeight="false" outlineLevel="0" collapsed="false">
      <c r="A97" s="1" t="n">
        <v>95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1"/>
      <c r="AL97" s="1" t="e">
        <f aca="false">SUMPRODUCT(B97:AJ97,PVCapPrice)</f>
        <v>#DIV/0!</v>
      </c>
      <c r="AM97" s="1"/>
      <c r="AN97" s="1"/>
      <c r="AO97" s="1"/>
      <c r="AP97" s="1"/>
      <c r="AQ97" s="1"/>
    </row>
    <row r="98" customFormat="false" ht="11.25" hidden="false" customHeight="false" outlineLevel="0" collapsed="false">
      <c r="A98" s="1" t="n">
        <v>96</v>
      </c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1"/>
      <c r="AL98" s="1" t="e">
        <f aca="false">SUMPRODUCT(B98:AJ98,PVCapPrice)</f>
        <v>#DIV/0!</v>
      </c>
      <c r="AM98" s="1"/>
      <c r="AN98" s="1"/>
      <c r="AO98" s="1"/>
      <c r="AP98" s="1"/>
      <c r="AQ98" s="1"/>
    </row>
    <row r="99" customFormat="false" ht="11.25" hidden="false" customHeight="false" outlineLevel="0" collapsed="false">
      <c r="A99" s="1" t="n">
        <v>97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1"/>
      <c r="AL99" s="1" t="e">
        <f aca="false">SUMPRODUCT(B99:AJ99,PVCapPrice)</f>
        <v>#DIV/0!</v>
      </c>
      <c r="AM99" s="1"/>
      <c r="AN99" s="1"/>
      <c r="AO99" s="1"/>
      <c r="AP99" s="1"/>
      <c r="AQ99" s="1"/>
    </row>
    <row r="100" customFormat="false" ht="11.25" hidden="false" customHeight="false" outlineLevel="0" collapsed="false">
      <c r="A100" s="1" t="n">
        <v>98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1"/>
      <c r="AL100" s="1" t="e">
        <f aca="false">SUMPRODUCT(B100:AJ100,PVCapPrice)</f>
        <v>#DIV/0!</v>
      </c>
      <c r="AM100" s="1"/>
      <c r="AN100" s="1"/>
      <c r="AO100" s="1"/>
      <c r="AP100" s="1"/>
      <c r="AQ100" s="1"/>
    </row>
    <row r="101" customFormat="false" ht="11.25" hidden="false" customHeight="false" outlineLevel="0" collapsed="false">
      <c r="A101" s="1" t="n">
        <v>99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1"/>
      <c r="AL101" s="1" t="e">
        <f aca="false">SUMPRODUCT(B101:AJ101,PVCapPrice)</f>
        <v>#DIV/0!</v>
      </c>
      <c r="AM101" s="1"/>
      <c r="AN101" s="1"/>
      <c r="AO101" s="1"/>
      <c r="AP101" s="1"/>
      <c r="AQ101" s="1"/>
    </row>
    <row r="102" customFormat="false" ht="11.25" hidden="false" customHeight="false" outlineLevel="0" collapsed="false">
      <c r="A102" s="1" t="n">
        <v>100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1"/>
      <c r="AL102" s="1" t="e">
        <f aca="false">SUMPRODUCT(B102:AJ102,PVCapPrice)</f>
        <v>#DIV/0!</v>
      </c>
      <c r="AM102" s="1"/>
      <c r="AN102" s="1"/>
      <c r="AO102" s="1"/>
      <c r="AP102" s="1"/>
      <c r="AQ102" s="1"/>
    </row>
    <row r="103" customFormat="false" ht="11.25" hidden="false" customHeight="false" outlineLevel="0" collapsed="false">
      <c r="A103" s="1" t="n">
        <v>101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1"/>
      <c r="AL103" s="1" t="e">
        <f aca="false">SUMPRODUCT(B103:AJ103,PVCapPrice)</f>
        <v>#DIV/0!</v>
      </c>
      <c r="AM103" s="1"/>
      <c r="AN103" s="1"/>
      <c r="AO103" s="1"/>
      <c r="AP103" s="1"/>
      <c r="AQ103" s="1"/>
    </row>
    <row r="104" customFormat="false" ht="11.25" hidden="false" customHeight="false" outlineLevel="0" collapsed="false">
      <c r="A104" s="1" t="n">
        <v>102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1"/>
      <c r="AL104" s="1" t="e">
        <f aca="false">SUMPRODUCT(B104:AJ104,PVCapPrice)</f>
        <v>#DIV/0!</v>
      </c>
      <c r="AM104" s="1"/>
      <c r="AN104" s="1"/>
      <c r="AO104" s="1"/>
      <c r="AP104" s="1"/>
      <c r="AQ104" s="1"/>
    </row>
    <row r="105" customFormat="false" ht="11.25" hidden="false" customHeight="false" outlineLevel="0" collapsed="false">
      <c r="A105" s="1" t="n">
        <v>103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1"/>
      <c r="AL105" s="1" t="e">
        <f aca="false">SUMPRODUCT(B105:AJ105,PVCapPrice)</f>
        <v>#DIV/0!</v>
      </c>
      <c r="AM105" s="1"/>
      <c r="AN105" s="1"/>
      <c r="AO105" s="1"/>
      <c r="AP105" s="1"/>
      <c r="AQ105" s="1"/>
    </row>
    <row r="106" customFormat="false" ht="11.25" hidden="false" customHeight="false" outlineLevel="0" collapsed="false">
      <c r="A106" s="1" t="n">
        <v>104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1"/>
      <c r="AL106" s="1" t="e">
        <f aca="false">SUMPRODUCT(B106:AJ106,PVCapPrice)</f>
        <v>#DIV/0!</v>
      </c>
      <c r="AM106" s="1"/>
      <c r="AN106" s="1"/>
      <c r="AO106" s="1"/>
      <c r="AP106" s="1"/>
      <c r="AQ106" s="1"/>
    </row>
    <row r="107" customFormat="false" ht="11.25" hidden="false" customHeight="false" outlineLevel="0" collapsed="false">
      <c r="A107" s="1" t="n">
        <v>105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1"/>
      <c r="AL107" s="1" t="e">
        <f aca="false">SUMPRODUCT(B107:AJ107,PVCapPrice)</f>
        <v>#DIV/0!</v>
      </c>
      <c r="AM107" s="1"/>
      <c r="AN107" s="1"/>
      <c r="AO107" s="1"/>
      <c r="AP107" s="1"/>
      <c r="AQ107" s="1"/>
    </row>
    <row r="108" customFormat="false" ht="11.25" hidden="false" customHeight="false" outlineLevel="0" collapsed="false">
      <c r="A108" s="1" t="n">
        <v>106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1"/>
      <c r="AL108" s="1" t="e">
        <f aca="false">SUMPRODUCT(B108:AJ108,PVCapPrice)</f>
        <v>#DIV/0!</v>
      </c>
      <c r="AM108" s="1"/>
      <c r="AN108" s="1"/>
      <c r="AO108" s="1"/>
      <c r="AP108" s="1"/>
      <c r="AQ108" s="1"/>
    </row>
    <row r="109" customFormat="false" ht="11.25" hidden="false" customHeight="false" outlineLevel="0" collapsed="false">
      <c r="A109" s="1" t="n">
        <v>107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1"/>
      <c r="AL109" s="1" t="e">
        <f aca="false">SUMPRODUCT(B109:AJ109,PVCapPrice)</f>
        <v>#DIV/0!</v>
      </c>
      <c r="AM109" s="1"/>
      <c r="AN109" s="1"/>
      <c r="AO109" s="1"/>
      <c r="AP109" s="1"/>
      <c r="AQ109" s="1"/>
    </row>
    <row r="110" customFormat="false" ht="11.25" hidden="false" customHeight="false" outlineLevel="0" collapsed="false">
      <c r="A110" s="1" t="n">
        <v>108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1"/>
      <c r="AL110" s="1" t="e">
        <f aca="false">SUMPRODUCT(B110:AJ110,PVCapPrice)</f>
        <v>#DIV/0!</v>
      </c>
      <c r="AM110" s="1"/>
      <c r="AN110" s="1"/>
      <c r="AO110" s="1"/>
      <c r="AP110" s="1"/>
      <c r="AQ110" s="1"/>
    </row>
    <row r="111" customFormat="false" ht="11.25" hidden="false" customHeight="false" outlineLevel="0" collapsed="false">
      <c r="A111" s="1" t="n">
        <v>109</v>
      </c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1"/>
      <c r="AL111" s="1" t="e">
        <f aca="false">SUMPRODUCT(B111:AJ111,PVCapPrice)</f>
        <v>#DIV/0!</v>
      </c>
      <c r="AM111" s="1"/>
      <c r="AN111" s="1"/>
      <c r="AO111" s="1"/>
      <c r="AP111" s="1"/>
      <c r="AQ111" s="1"/>
    </row>
    <row r="112" customFormat="false" ht="11.25" hidden="false" customHeight="false" outlineLevel="0" collapsed="false">
      <c r="A112" s="1" t="n">
        <v>110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1"/>
      <c r="AL112" s="1" t="e">
        <f aca="false">SUMPRODUCT(B112:AJ112,PVCapPrice)</f>
        <v>#DIV/0!</v>
      </c>
      <c r="AM112" s="1"/>
      <c r="AN112" s="1"/>
      <c r="AO112" s="1"/>
      <c r="AP112" s="1"/>
      <c r="AQ112" s="1"/>
    </row>
    <row r="113" customFormat="false" ht="11.25" hidden="false" customHeight="false" outlineLevel="0" collapsed="false">
      <c r="A113" s="1" t="n">
        <v>111</v>
      </c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1"/>
      <c r="AL113" s="1" t="e">
        <f aca="false">SUMPRODUCT(B113:AJ113,PVCapPrice)</f>
        <v>#DIV/0!</v>
      </c>
      <c r="AM113" s="1"/>
      <c r="AN113" s="1"/>
      <c r="AO113" s="1"/>
      <c r="AP113" s="1"/>
      <c r="AQ113" s="1"/>
    </row>
    <row r="114" customFormat="false" ht="11.25" hidden="false" customHeight="false" outlineLevel="0" collapsed="false">
      <c r="A114" s="1" t="n">
        <v>112</v>
      </c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1"/>
      <c r="AL114" s="1" t="e">
        <f aca="false">SUMPRODUCT(B114:AJ114,PVCapPrice)</f>
        <v>#DIV/0!</v>
      </c>
      <c r="AM114" s="1"/>
      <c r="AN114" s="1"/>
      <c r="AO114" s="1"/>
      <c r="AP114" s="1"/>
      <c r="AQ114" s="1"/>
    </row>
    <row r="115" customFormat="false" ht="11.25" hidden="false" customHeight="false" outlineLevel="0" collapsed="false">
      <c r="A115" s="1" t="n">
        <v>113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1"/>
      <c r="AL115" s="1" t="e">
        <f aca="false">SUMPRODUCT(B115:AJ115,PVCapPrice)</f>
        <v>#DIV/0!</v>
      </c>
      <c r="AM115" s="1"/>
      <c r="AN115" s="1"/>
      <c r="AO115" s="1"/>
      <c r="AP115" s="1"/>
      <c r="AQ115" s="1"/>
    </row>
    <row r="116" customFormat="false" ht="11.25" hidden="false" customHeight="false" outlineLevel="0" collapsed="false">
      <c r="A116" s="1" t="n">
        <v>114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1"/>
      <c r="AL116" s="1" t="e">
        <f aca="false">SUMPRODUCT(B116:AJ116,PVCapPrice)</f>
        <v>#DIV/0!</v>
      </c>
      <c r="AM116" s="1"/>
      <c r="AN116" s="1"/>
      <c r="AO116" s="1"/>
      <c r="AP116" s="1"/>
      <c r="AQ116" s="1"/>
    </row>
    <row r="117" customFormat="false" ht="11.25" hidden="false" customHeight="false" outlineLevel="0" collapsed="false">
      <c r="A117" s="1" t="n">
        <v>115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1"/>
      <c r="AL117" s="1" t="e">
        <f aca="false">SUMPRODUCT(B117:AJ117,PVCapPrice)</f>
        <v>#DIV/0!</v>
      </c>
      <c r="AM117" s="1"/>
      <c r="AN117" s="1"/>
      <c r="AO117" s="1"/>
      <c r="AP117" s="1"/>
      <c r="AQ117" s="1"/>
    </row>
    <row r="118" customFormat="false" ht="11.25" hidden="false" customHeight="false" outlineLevel="0" collapsed="false">
      <c r="A118" s="1" t="n">
        <v>116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1"/>
      <c r="AL118" s="1" t="e">
        <f aca="false">SUMPRODUCT(B118:AJ118,PVCapPrice)</f>
        <v>#DIV/0!</v>
      </c>
      <c r="AM118" s="1"/>
      <c r="AN118" s="1"/>
      <c r="AO118" s="1"/>
      <c r="AP118" s="1"/>
      <c r="AQ118" s="1"/>
    </row>
    <row r="119" customFormat="false" ht="11.25" hidden="false" customHeight="false" outlineLevel="0" collapsed="false">
      <c r="A119" s="1" t="n">
        <v>117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1"/>
      <c r="AL119" s="1" t="e">
        <f aca="false">SUMPRODUCT(B119:AJ119,PVCapPrice)</f>
        <v>#DIV/0!</v>
      </c>
      <c r="AM119" s="1"/>
      <c r="AN119" s="1"/>
      <c r="AO119" s="1"/>
      <c r="AP119" s="1"/>
      <c r="AQ119" s="1"/>
    </row>
    <row r="120" customFormat="false" ht="11.25" hidden="false" customHeight="false" outlineLevel="0" collapsed="false">
      <c r="A120" s="1" t="n">
        <v>118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1"/>
      <c r="AL120" s="1" t="e">
        <f aca="false">SUMPRODUCT(B120:AJ120,PVCapPrice)</f>
        <v>#DIV/0!</v>
      </c>
      <c r="AM120" s="1"/>
      <c r="AN120" s="1"/>
      <c r="AO120" s="1"/>
      <c r="AP120" s="1"/>
      <c r="AQ120" s="1"/>
    </row>
    <row r="121" customFormat="false" ht="11.25" hidden="false" customHeight="false" outlineLevel="0" collapsed="false">
      <c r="A121" s="1" t="n">
        <v>119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1"/>
      <c r="AL121" s="1" t="e">
        <f aca="false">SUMPRODUCT(B121:AJ121,PVCapPrice)</f>
        <v>#DIV/0!</v>
      </c>
      <c r="AM121" s="1"/>
      <c r="AN121" s="1"/>
      <c r="AO121" s="1"/>
      <c r="AP121" s="1"/>
      <c r="AQ121" s="1"/>
    </row>
    <row r="122" customFormat="false" ht="11.25" hidden="false" customHeight="false" outlineLevel="0" collapsed="false">
      <c r="A122" s="1" t="n">
        <v>120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1"/>
      <c r="AL122" s="1" t="e">
        <f aca="false">SUMPRODUCT(B122:AJ122,PVCapPrice)</f>
        <v>#DIV/0!</v>
      </c>
      <c r="AM122" s="1"/>
      <c r="AN122" s="1"/>
      <c r="AO122" s="1"/>
      <c r="AP122" s="1"/>
      <c r="AQ122" s="1"/>
    </row>
    <row r="123" customFormat="false" ht="11.25" hidden="false" customHeight="false" outlineLevel="0" collapsed="false">
      <c r="A123" s="1" t="n">
        <v>121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1"/>
      <c r="AL123" s="1" t="e">
        <f aca="false">SUMPRODUCT(B123:AJ123,PVCapPrice)</f>
        <v>#DIV/0!</v>
      </c>
      <c r="AM123" s="1"/>
      <c r="AN123" s="1"/>
      <c r="AO123" s="1"/>
      <c r="AP123" s="1"/>
      <c r="AQ123" s="1"/>
    </row>
    <row r="124" customFormat="false" ht="11.25" hidden="false" customHeight="false" outlineLevel="0" collapsed="false">
      <c r="A124" s="1" t="n">
        <v>122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1"/>
      <c r="AL124" s="1" t="e">
        <f aca="false">SUMPRODUCT(B124:AJ124,PVCapPrice)</f>
        <v>#DIV/0!</v>
      </c>
      <c r="AM124" s="1"/>
      <c r="AN124" s="1"/>
      <c r="AO124" s="1"/>
      <c r="AP124" s="1"/>
      <c r="AQ124" s="1"/>
    </row>
    <row r="125" customFormat="false" ht="11.25" hidden="false" customHeight="false" outlineLevel="0" collapsed="false">
      <c r="A125" s="1" t="n">
        <v>123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1"/>
      <c r="AL125" s="1" t="e">
        <f aca="false">SUMPRODUCT(B125:AJ125,PVCapPrice)</f>
        <v>#DIV/0!</v>
      </c>
      <c r="AM125" s="1"/>
      <c r="AN125" s="1"/>
      <c r="AO125" s="1"/>
      <c r="AP125" s="1"/>
      <c r="AQ125" s="1"/>
    </row>
    <row r="126" customFormat="false" ht="11.25" hidden="false" customHeight="false" outlineLevel="0" collapsed="false">
      <c r="A126" s="1" t="n">
        <v>124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1"/>
      <c r="AL126" s="1" t="e">
        <f aca="false">SUMPRODUCT(B126:AJ126,PVCapPrice)</f>
        <v>#DIV/0!</v>
      </c>
      <c r="AM126" s="1"/>
      <c r="AN126" s="1"/>
      <c r="AO126" s="1"/>
      <c r="AP126" s="1"/>
      <c r="AQ126" s="1"/>
    </row>
    <row r="127" customFormat="false" ht="11.25" hidden="false" customHeight="false" outlineLevel="0" collapsed="false">
      <c r="A127" s="1" t="n">
        <v>125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1"/>
      <c r="AL127" s="1" t="e">
        <f aca="false">SUMPRODUCT(B127:AJ127,PVCapPrice)</f>
        <v>#DIV/0!</v>
      </c>
      <c r="AM127" s="1"/>
      <c r="AN127" s="1"/>
      <c r="AO127" s="1"/>
      <c r="AP127" s="1"/>
      <c r="AQ127" s="1"/>
    </row>
    <row r="128" customFormat="false" ht="11.25" hidden="false" customHeight="false" outlineLevel="0" collapsed="false">
      <c r="A128" s="1" t="n">
        <v>126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1"/>
      <c r="AL128" s="1" t="e">
        <f aca="false">SUMPRODUCT(B128:AJ128,PVCapPrice)</f>
        <v>#DIV/0!</v>
      </c>
      <c r="AM128" s="1"/>
      <c r="AN128" s="1"/>
      <c r="AO128" s="1"/>
      <c r="AP128" s="1"/>
      <c r="AQ128" s="1"/>
    </row>
    <row r="129" customFormat="false" ht="11.25" hidden="false" customHeight="false" outlineLevel="0" collapsed="false">
      <c r="A129" s="1" t="n">
        <v>127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1"/>
      <c r="AL129" s="1" t="e">
        <f aca="false">SUMPRODUCT(B129:AJ129,PVCapPrice)</f>
        <v>#DIV/0!</v>
      </c>
      <c r="AM129" s="1"/>
      <c r="AN129" s="1"/>
      <c r="AO129" s="1"/>
      <c r="AP129" s="1"/>
      <c r="AQ129" s="1"/>
    </row>
    <row r="130" customFormat="false" ht="11.25" hidden="false" customHeight="false" outlineLevel="0" collapsed="false">
      <c r="A130" s="1" t="n">
        <v>128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1"/>
      <c r="AL130" s="1" t="e">
        <f aca="false">SUMPRODUCT(B130:AJ130,PVCapPrice)</f>
        <v>#DIV/0!</v>
      </c>
      <c r="AM130" s="1"/>
      <c r="AN130" s="1"/>
      <c r="AO130" s="1"/>
      <c r="AP130" s="1"/>
      <c r="AQ130" s="1"/>
    </row>
    <row r="131" customFormat="false" ht="11.25" hidden="false" customHeight="false" outlineLevel="0" collapsed="false">
      <c r="A131" s="1" t="n">
        <v>129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1"/>
      <c r="AL131" s="1" t="e">
        <f aca="false">SUMPRODUCT(B131:AJ131,PVCapPrice)</f>
        <v>#DIV/0!</v>
      </c>
      <c r="AM131" s="1"/>
      <c r="AN131" s="1"/>
      <c r="AO131" s="1"/>
      <c r="AP131" s="1"/>
      <c r="AQ131" s="1"/>
    </row>
    <row r="132" customFormat="false" ht="11.25" hidden="false" customHeight="false" outlineLevel="0" collapsed="false">
      <c r="A132" s="1" t="n">
        <v>130</v>
      </c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1"/>
      <c r="AL132" s="1" t="e">
        <f aca="false">SUMPRODUCT(B132:AJ132,PVCapPrice)</f>
        <v>#DIV/0!</v>
      </c>
      <c r="AM132" s="1"/>
      <c r="AN132" s="1"/>
      <c r="AO132" s="1"/>
      <c r="AP132" s="1"/>
      <c r="AQ132" s="1"/>
    </row>
    <row r="133" customFormat="false" ht="11.25" hidden="false" customHeight="false" outlineLevel="0" collapsed="false">
      <c r="A133" s="1" t="n">
        <v>131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1"/>
      <c r="AL133" s="1" t="e">
        <f aca="false">SUMPRODUCT(B133:AJ133,PVCapPrice)</f>
        <v>#DIV/0!</v>
      </c>
      <c r="AM133" s="1"/>
      <c r="AN133" s="1"/>
      <c r="AO133" s="1"/>
      <c r="AP133" s="1"/>
      <c r="AQ133" s="1"/>
    </row>
    <row r="134" customFormat="false" ht="11.25" hidden="false" customHeight="false" outlineLevel="0" collapsed="false">
      <c r="A134" s="1" t="n">
        <v>132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1"/>
      <c r="AL134" s="1" t="e">
        <f aca="false">SUMPRODUCT(B134:AJ134,PVCapPrice)</f>
        <v>#DIV/0!</v>
      </c>
      <c r="AM134" s="1"/>
      <c r="AN134" s="1"/>
      <c r="AO134" s="1"/>
      <c r="AP134" s="1"/>
      <c r="AQ134" s="1"/>
    </row>
    <row r="135" customFormat="false" ht="11.25" hidden="false" customHeight="false" outlineLevel="0" collapsed="false">
      <c r="A135" s="1" t="n">
        <v>133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1"/>
      <c r="AL135" s="1" t="e">
        <f aca="false">SUMPRODUCT(B135:AJ135,PVCapPrice)</f>
        <v>#DIV/0!</v>
      </c>
      <c r="AM135" s="1"/>
      <c r="AN135" s="1"/>
      <c r="AO135" s="1"/>
      <c r="AP135" s="1"/>
      <c r="AQ135" s="1"/>
    </row>
    <row r="136" customFormat="false" ht="11.25" hidden="false" customHeight="false" outlineLevel="0" collapsed="false">
      <c r="A136" s="1" t="n">
        <v>134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1"/>
      <c r="AL136" s="1" t="e">
        <f aca="false">SUMPRODUCT(B136:AJ136,PVCapPrice)</f>
        <v>#DIV/0!</v>
      </c>
      <c r="AM136" s="1"/>
      <c r="AN136" s="1"/>
      <c r="AO136" s="1"/>
      <c r="AP136" s="1"/>
      <c r="AQ136" s="1"/>
    </row>
    <row r="137" customFormat="false" ht="11.25" hidden="false" customHeight="false" outlineLevel="0" collapsed="false">
      <c r="A137" s="1" t="n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1"/>
      <c r="AL137" s="1" t="e">
        <f aca="false">SUMPRODUCT(B137:AJ137,PVCapPrice)</f>
        <v>#DIV/0!</v>
      </c>
      <c r="AM137" s="1"/>
      <c r="AN137" s="1"/>
      <c r="AO137" s="1"/>
      <c r="AP137" s="1"/>
      <c r="AQ137" s="1"/>
    </row>
    <row r="138" customFormat="false" ht="11.25" hidden="false" customHeight="false" outlineLevel="0" collapsed="false">
      <c r="A138" s="1" t="n">
        <v>136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1"/>
      <c r="AL138" s="1" t="e">
        <f aca="false">SUMPRODUCT(B138:AJ138,PVCapPrice)</f>
        <v>#DIV/0!</v>
      </c>
      <c r="AM138" s="1"/>
      <c r="AN138" s="1"/>
      <c r="AO138" s="1"/>
      <c r="AP138" s="1"/>
      <c r="AQ138" s="1"/>
    </row>
    <row r="139" customFormat="false" ht="11.25" hidden="false" customHeight="false" outlineLevel="0" collapsed="false">
      <c r="A139" s="1" t="n">
        <v>137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1"/>
      <c r="AL139" s="1" t="e">
        <f aca="false">SUMPRODUCT(B139:AJ139,PVCapPrice)</f>
        <v>#DIV/0!</v>
      </c>
      <c r="AM139" s="1"/>
      <c r="AN139" s="1"/>
      <c r="AO139" s="1"/>
      <c r="AP139" s="1"/>
      <c r="AQ139" s="1"/>
    </row>
    <row r="140" customFormat="false" ht="11.25" hidden="false" customHeight="false" outlineLevel="0" collapsed="false">
      <c r="A140" s="1" t="n">
        <v>138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1"/>
      <c r="AL140" s="1" t="e">
        <f aca="false">SUMPRODUCT(B140:AJ140,PVCapPrice)</f>
        <v>#DIV/0!</v>
      </c>
      <c r="AM140" s="1"/>
      <c r="AN140" s="1"/>
      <c r="AO140" s="1"/>
      <c r="AP140" s="1"/>
      <c r="AQ140" s="1"/>
    </row>
    <row r="141" customFormat="false" ht="11.25" hidden="false" customHeight="false" outlineLevel="0" collapsed="false">
      <c r="A141" s="1" t="n">
        <v>139</v>
      </c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1"/>
      <c r="AL141" s="1" t="e">
        <f aca="false">SUMPRODUCT(B141:AJ141,PVCapPrice)</f>
        <v>#DIV/0!</v>
      </c>
      <c r="AM141" s="1"/>
      <c r="AN141" s="1"/>
      <c r="AO141" s="1"/>
      <c r="AP141" s="1"/>
      <c r="AQ141" s="1"/>
    </row>
    <row r="142" customFormat="false" ht="11.25" hidden="false" customHeight="false" outlineLevel="0" collapsed="false">
      <c r="A142" s="1" t="n">
        <v>140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1"/>
      <c r="AL142" s="1" t="e">
        <f aca="false">SUMPRODUCT(B142:AJ142,PVCapPrice)</f>
        <v>#DIV/0!</v>
      </c>
      <c r="AM142" s="1"/>
      <c r="AN142" s="1"/>
      <c r="AO142" s="1"/>
      <c r="AP142" s="1"/>
      <c r="AQ142" s="1"/>
    </row>
    <row r="143" customFormat="false" ht="11.25" hidden="false" customHeight="false" outlineLevel="0" collapsed="false">
      <c r="A143" s="1" t="n">
        <v>141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"/>
      <c r="AL143" s="1" t="e">
        <f aca="false">SUMPRODUCT(B143:AJ143,PVCapPrice)</f>
        <v>#DIV/0!</v>
      </c>
      <c r="AM143" s="1"/>
      <c r="AN143" s="1"/>
      <c r="AO143" s="1"/>
      <c r="AP143" s="1"/>
      <c r="AQ143" s="1"/>
    </row>
    <row r="144" customFormat="false" ht="11.25" hidden="false" customHeight="false" outlineLevel="0" collapsed="false">
      <c r="A144" s="1" t="n">
        <v>142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"/>
      <c r="AL144" s="1" t="e">
        <f aca="false">SUMPRODUCT(B144:AJ144,PVCapPrice)</f>
        <v>#DIV/0!</v>
      </c>
      <c r="AM144" s="1"/>
      <c r="AN144" s="1"/>
      <c r="AO144" s="1"/>
      <c r="AP144" s="1"/>
      <c r="AQ144" s="1"/>
    </row>
    <row r="145" customFormat="false" ht="11.25" hidden="false" customHeight="false" outlineLevel="0" collapsed="false">
      <c r="A145" s="1" t="n">
        <v>143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"/>
      <c r="AL145" s="1" t="e">
        <f aca="false">SUMPRODUCT(B145:AJ145,PVCapPrice)</f>
        <v>#DIV/0!</v>
      </c>
      <c r="AM145" s="1"/>
      <c r="AN145" s="1"/>
      <c r="AO145" s="1"/>
      <c r="AP145" s="1"/>
      <c r="AQ145" s="1"/>
    </row>
    <row r="146" customFormat="false" ht="11.25" hidden="false" customHeight="false" outlineLevel="0" collapsed="false">
      <c r="A146" s="1" t="n">
        <v>144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"/>
      <c r="AL146" s="1" t="e">
        <f aca="false">SUMPRODUCT(B146:AJ146,PVCapPrice)</f>
        <v>#DIV/0!</v>
      </c>
      <c r="AM146" s="1"/>
      <c r="AN146" s="1"/>
      <c r="AO146" s="1"/>
      <c r="AP146" s="1"/>
      <c r="AQ146" s="1"/>
    </row>
    <row r="147" customFormat="false" ht="11.25" hidden="false" customHeight="false" outlineLevel="0" collapsed="false">
      <c r="A147" s="1" t="n">
        <v>145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"/>
      <c r="AL147" s="1" t="e">
        <f aca="false">SUMPRODUCT(B147:AJ147,PVCapPrice)</f>
        <v>#DIV/0!</v>
      </c>
      <c r="AM147" s="1"/>
      <c r="AN147" s="1"/>
      <c r="AO147" s="1"/>
      <c r="AP147" s="1"/>
      <c r="AQ147" s="1"/>
    </row>
    <row r="148" customFormat="false" ht="11.25" hidden="false" customHeight="false" outlineLevel="0" collapsed="false">
      <c r="A148" s="1" t="n">
        <v>146</v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1"/>
      <c r="AL148" s="1" t="e">
        <f aca="false">SUMPRODUCT(B148:AJ148,PVCapPrice)</f>
        <v>#DIV/0!</v>
      </c>
      <c r="AM148" s="1"/>
      <c r="AN148" s="1"/>
      <c r="AO148" s="1"/>
      <c r="AP148" s="1"/>
      <c r="AQ148" s="1"/>
    </row>
    <row r="149" customFormat="false" ht="11.25" hidden="false" customHeight="false" outlineLevel="0" collapsed="false">
      <c r="A149" s="1" t="n">
        <v>147</v>
      </c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1"/>
      <c r="AL149" s="1" t="e">
        <f aca="false">SUMPRODUCT(B149:AJ149,PVCapPrice)</f>
        <v>#DIV/0!</v>
      </c>
      <c r="AM149" s="1"/>
      <c r="AN149" s="1"/>
      <c r="AO149" s="1"/>
      <c r="AP149" s="1"/>
      <c r="AQ149" s="1"/>
    </row>
    <row r="150" customFormat="false" ht="11.25" hidden="false" customHeight="false" outlineLevel="0" collapsed="false">
      <c r="A150" s="1" t="n">
        <v>148</v>
      </c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1"/>
      <c r="AL150" s="1" t="e">
        <f aca="false">SUMPRODUCT(B150:AJ150,PVCapPrice)</f>
        <v>#DIV/0!</v>
      </c>
      <c r="AM150" s="1"/>
      <c r="AN150" s="1"/>
      <c r="AO150" s="1"/>
      <c r="AP150" s="1"/>
      <c r="AQ150" s="1"/>
    </row>
    <row r="151" customFormat="false" ht="11.25" hidden="false" customHeight="false" outlineLevel="0" collapsed="false">
      <c r="A151" s="1" t="n">
        <v>149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1"/>
      <c r="AL151" s="1" t="e">
        <f aca="false">SUMPRODUCT(B151:AJ151,PVCapPrice)</f>
        <v>#DIV/0!</v>
      </c>
      <c r="AM151" s="1"/>
      <c r="AN151" s="1"/>
      <c r="AO151" s="1"/>
      <c r="AP151" s="1"/>
      <c r="AQ151" s="1"/>
    </row>
    <row r="152" customFormat="false" ht="11.25" hidden="false" customHeight="false" outlineLevel="0" collapsed="false">
      <c r="A152" s="1" t="n">
        <v>150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"/>
      <c r="AL152" s="1" t="e">
        <f aca="false">SUMPRODUCT(B152:AJ152,PVCapPrice)</f>
        <v>#DIV/0!</v>
      </c>
      <c r="AM152" s="1"/>
      <c r="AN152" s="1"/>
      <c r="AO152" s="1"/>
      <c r="AP152" s="1"/>
      <c r="AQ152" s="1"/>
    </row>
    <row r="153" customFormat="false" ht="11.25" hidden="false" customHeight="false" outlineLevel="0" collapsed="false">
      <c r="A153" s="1" t="n">
        <v>151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"/>
      <c r="AL153" s="1" t="e">
        <f aca="false">SUMPRODUCT(B153:AJ153,PVCapPrice)</f>
        <v>#DIV/0!</v>
      </c>
      <c r="AM153" s="1"/>
      <c r="AN153" s="1"/>
      <c r="AO153" s="1"/>
      <c r="AP153" s="1"/>
      <c r="AQ153" s="1"/>
    </row>
    <row r="154" customFormat="false" ht="11.25" hidden="false" customHeight="false" outlineLevel="0" collapsed="false">
      <c r="A154" s="1" t="n">
        <v>152</v>
      </c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1"/>
      <c r="AL154" s="1" t="e">
        <f aca="false">SUMPRODUCT(B154:AJ154,PVCapPrice)</f>
        <v>#DIV/0!</v>
      </c>
      <c r="AM154" s="1"/>
      <c r="AN154" s="1"/>
      <c r="AO154" s="1"/>
      <c r="AP154" s="1"/>
      <c r="AQ154" s="1"/>
    </row>
    <row r="155" customFormat="false" ht="11.25" hidden="false" customHeight="false" outlineLevel="0" collapsed="false">
      <c r="A155" s="1" t="n">
        <v>153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"/>
      <c r="AL155" s="1" t="e">
        <f aca="false">SUMPRODUCT(B155:AJ155,PVCapPrice)</f>
        <v>#DIV/0!</v>
      </c>
      <c r="AM155" s="1"/>
      <c r="AN155" s="1"/>
      <c r="AO155" s="1"/>
      <c r="AP155" s="1"/>
      <c r="AQ155" s="1"/>
    </row>
    <row r="156" customFormat="false" ht="11.25" hidden="false" customHeight="false" outlineLevel="0" collapsed="false">
      <c r="A156" s="1" t="n">
        <v>154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"/>
      <c r="AL156" s="1" t="e">
        <f aca="false">SUMPRODUCT(B156:AJ156,PVCapPrice)</f>
        <v>#DIV/0!</v>
      </c>
      <c r="AM156" s="1"/>
      <c r="AN156" s="1"/>
      <c r="AO156" s="1"/>
      <c r="AP156" s="1"/>
      <c r="AQ156" s="1"/>
    </row>
    <row r="157" customFormat="false" ht="11.25" hidden="false" customHeight="false" outlineLevel="0" collapsed="false">
      <c r="A157" s="1" t="n">
        <v>155</v>
      </c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"/>
      <c r="AL157" s="1" t="e">
        <f aca="false">SUMPRODUCT(B157:AJ157,PVCapPrice)</f>
        <v>#DIV/0!</v>
      </c>
      <c r="AM157" s="1"/>
      <c r="AN157" s="1"/>
      <c r="AO157" s="1"/>
      <c r="AP157" s="1"/>
      <c r="AQ157" s="1"/>
    </row>
    <row r="158" customFormat="false" ht="11.25" hidden="false" customHeight="false" outlineLevel="0" collapsed="false">
      <c r="A158" s="1" t="n">
        <v>156</v>
      </c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1"/>
      <c r="AL158" s="1" t="e">
        <f aca="false">SUMPRODUCT(B158:AJ158,PVCapPrice)</f>
        <v>#DIV/0!</v>
      </c>
      <c r="AM158" s="1"/>
      <c r="AN158" s="1"/>
      <c r="AO158" s="1"/>
      <c r="AP158" s="1"/>
      <c r="AQ158" s="1"/>
    </row>
    <row r="159" customFormat="false" ht="11.25" hidden="false" customHeight="false" outlineLevel="0" collapsed="false">
      <c r="A159" s="1" t="n">
        <v>157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1"/>
      <c r="AL159" s="1" t="e">
        <f aca="false">SUMPRODUCT(B159:AJ159,PVCapPrice)</f>
        <v>#DIV/0!</v>
      </c>
      <c r="AM159" s="1"/>
      <c r="AN159" s="1"/>
      <c r="AO159" s="1"/>
      <c r="AP159" s="1"/>
      <c r="AQ159" s="1"/>
    </row>
    <row r="160" customFormat="false" ht="11.25" hidden="false" customHeight="false" outlineLevel="0" collapsed="false">
      <c r="A160" s="1" t="n">
        <v>158</v>
      </c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1"/>
      <c r="AL160" s="1" t="e">
        <f aca="false">SUMPRODUCT(B160:AJ160,PVCapPrice)</f>
        <v>#DIV/0!</v>
      </c>
      <c r="AM160" s="1"/>
      <c r="AN160" s="1"/>
      <c r="AO160" s="1"/>
      <c r="AP160" s="1"/>
      <c r="AQ160" s="1"/>
    </row>
    <row r="161" customFormat="false" ht="11.25" hidden="false" customHeight="false" outlineLevel="0" collapsed="false">
      <c r="A161" s="1" t="n">
        <v>159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1"/>
      <c r="AL161" s="1" t="e">
        <f aca="false">SUMPRODUCT(B161:AJ161,PVCapPrice)</f>
        <v>#DIV/0!</v>
      </c>
      <c r="AM161" s="1"/>
      <c r="AN161" s="1"/>
      <c r="AO161" s="1"/>
      <c r="AP161" s="1"/>
      <c r="AQ161" s="1"/>
    </row>
    <row r="162" customFormat="false" ht="11.25" hidden="false" customHeight="false" outlineLevel="0" collapsed="false">
      <c r="A162" s="1" t="n">
        <v>160</v>
      </c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1"/>
      <c r="AL162" s="1" t="e">
        <f aca="false">SUMPRODUCT(B162:AJ162,PVCapPrice)</f>
        <v>#DIV/0!</v>
      </c>
      <c r="AM162" s="1"/>
      <c r="AN162" s="1"/>
      <c r="AO162" s="1"/>
      <c r="AP162" s="1"/>
      <c r="AQ162" s="1"/>
    </row>
    <row r="163" customFormat="false" ht="11.25" hidden="false" customHeight="false" outlineLevel="0" collapsed="false">
      <c r="A163" s="1" t="n">
        <v>161</v>
      </c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1"/>
      <c r="AL163" s="1" t="e">
        <f aca="false">SUMPRODUCT(B163:AJ163,PVCapPrice)</f>
        <v>#DIV/0!</v>
      </c>
      <c r="AM163" s="1"/>
      <c r="AN163" s="1"/>
      <c r="AO163" s="1"/>
      <c r="AP163" s="1"/>
      <c r="AQ163" s="1"/>
    </row>
    <row r="164" customFormat="false" ht="11.25" hidden="false" customHeight="false" outlineLevel="0" collapsed="false">
      <c r="A164" s="1" t="n">
        <v>162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1"/>
      <c r="AL164" s="1" t="e">
        <f aca="false">SUMPRODUCT(B164:AJ164,PVCapPrice)</f>
        <v>#DIV/0!</v>
      </c>
      <c r="AM164" s="1"/>
      <c r="AN164" s="1"/>
      <c r="AO164" s="1"/>
      <c r="AP164" s="1"/>
      <c r="AQ164" s="1"/>
    </row>
    <row r="165" customFormat="false" ht="11.25" hidden="false" customHeight="false" outlineLevel="0" collapsed="false">
      <c r="A165" s="1" t="n">
        <v>163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1"/>
      <c r="AL165" s="1" t="e">
        <f aca="false">SUMPRODUCT(B165:AJ165,PVCapPrice)</f>
        <v>#DIV/0!</v>
      </c>
      <c r="AM165" s="1"/>
      <c r="AN165" s="1"/>
      <c r="AO165" s="1"/>
      <c r="AP165" s="1"/>
      <c r="AQ165" s="1"/>
    </row>
    <row r="166" customFormat="false" ht="11.25" hidden="false" customHeight="false" outlineLevel="0" collapsed="false">
      <c r="A166" s="1" t="n">
        <v>164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1"/>
      <c r="AL166" s="1" t="e">
        <f aca="false">SUMPRODUCT(B166:AJ166,PVCapPrice)</f>
        <v>#DIV/0!</v>
      </c>
      <c r="AM166" s="1"/>
      <c r="AN166" s="1"/>
      <c r="AO166" s="1"/>
      <c r="AP166" s="1"/>
      <c r="AQ166" s="1"/>
    </row>
    <row r="167" customFormat="false" ht="11.25" hidden="false" customHeight="false" outlineLevel="0" collapsed="false">
      <c r="A167" s="1" t="n">
        <v>165</v>
      </c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1"/>
      <c r="AL167" s="1" t="e">
        <f aca="false">SUMPRODUCT(B167:AJ167,PVCapPrice)</f>
        <v>#DIV/0!</v>
      </c>
      <c r="AM167" s="1"/>
      <c r="AN167" s="1"/>
      <c r="AO167" s="1"/>
      <c r="AP167" s="1"/>
      <c r="AQ167" s="1"/>
    </row>
    <row r="168" customFormat="false" ht="11.25" hidden="false" customHeight="false" outlineLevel="0" collapsed="false">
      <c r="A168" s="1" t="n">
        <v>166</v>
      </c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1"/>
      <c r="AL168" s="1" t="e">
        <f aca="false">SUMPRODUCT(B168:AJ168,PVCapPrice)</f>
        <v>#DIV/0!</v>
      </c>
      <c r="AM168" s="1"/>
      <c r="AN168" s="1"/>
      <c r="AO168" s="1"/>
      <c r="AP168" s="1"/>
      <c r="AQ168" s="1"/>
    </row>
    <row r="169" customFormat="false" ht="11.25" hidden="false" customHeight="false" outlineLevel="0" collapsed="false">
      <c r="A169" s="1" t="n">
        <v>167</v>
      </c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1"/>
      <c r="AL169" s="1" t="e">
        <f aca="false">SUMPRODUCT(B169:AJ169,PVCapPrice)</f>
        <v>#DIV/0!</v>
      </c>
      <c r="AM169" s="1"/>
      <c r="AN169" s="1"/>
      <c r="AO169" s="1"/>
      <c r="AP169" s="1"/>
      <c r="AQ169" s="1"/>
    </row>
    <row r="170" customFormat="false" ht="11.25" hidden="false" customHeight="false" outlineLevel="0" collapsed="false">
      <c r="A170" s="1" t="n">
        <v>168</v>
      </c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1"/>
      <c r="AL170" s="1" t="e">
        <f aca="false">SUMPRODUCT(B170:AJ170,PVCapPrice)</f>
        <v>#DIV/0!</v>
      </c>
      <c r="AM170" s="1"/>
      <c r="AN170" s="1"/>
      <c r="AO170" s="1"/>
      <c r="AP170" s="1"/>
      <c r="AQ170" s="1"/>
    </row>
    <row r="171" customFormat="false" ht="11.25" hidden="false" customHeight="false" outlineLevel="0" collapsed="false">
      <c r="A171" s="1" t="n">
        <v>169</v>
      </c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1"/>
      <c r="AL171" s="1" t="e">
        <f aca="false">SUMPRODUCT(B171:AJ171,PVCapPrice)</f>
        <v>#DIV/0!</v>
      </c>
      <c r="AM171" s="1"/>
      <c r="AN171" s="1"/>
      <c r="AO171" s="1"/>
      <c r="AP171" s="1"/>
      <c r="AQ171" s="1"/>
    </row>
    <row r="172" customFormat="false" ht="11.25" hidden="false" customHeight="false" outlineLevel="0" collapsed="false">
      <c r="A172" s="1" t="n">
        <v>170</v>
      </c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1"/>
      <c r="AL172" s="1" t="e">
        <f aca="false">SUMPRODUCT(B172:AJ172,PVCapPrice)</f>
        <v>#DIV/0!</v>
      </c>
      <c r="AM172" s="1"/>
      <c r="AN172" s="1"/>
      <c r="AO172" s="1"/>
      <c r="AP172" s="1"/>
      <c r="AQ172" s="1"/>
    </row>
    <row r="173" customFormat="false" ht="11.25" hidden="false" customHeight="false" outlineLevel="0" collapsed="false">
      <c r="A173" s="1" t="n">
        <v>171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1"/>
      <c r="AL173" s="1" t="e">
        <f aca="false">SUMPRODUCT(B173:AJ173,PVCapPrice)</f>
        <v>#DIV/0!</v>
      </c>
      <c r="AM173" s="1"/>
      <c r="AN173" s="1"/>
      <c r="AO173" s="1"/>
      <c r="AP173" s="1"/>
      <c r="AQ173" s="1"/>
    </row>
    <row r="174" customFormat="false" ht="11.25" hidden="false" customHeight="false" outlineLevel="0" collapsed="false">
      <c r="A174" s="1" t="n">
        <v>172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1"/>
      <c r="AL174" s="1" t="e">
        <f aca="false">SUMPRODUCT(B174:AJ174,PVCapPrice)</f>
        <v>#DIV/0!</v>
      </c>
      <c r="AM174" s="1"/>
      <c r="AN174" s="1"/>
      <c r="AO174" s="1"/>
      <c r="AP174" s="1"/>
      <c r="AQ174" s="1"/>
    </row>
    <row r="175" customFormat="false" ht="11.25" hidden="false" customHeight="false" outlineLevel="0" collapsed="false">
      <c r="A175" s="1" t="n">
        <v>173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1"/>
      <c r="AL175" s="1" t="e">
        <f aca="false">SUMPRODUCT(B175:AJ175,PVCapPrice)</f>
        <v>#DIV/0!</v>
      </c>
      <c r="AM175" s="1"/>
      <c r="AN175" s="1"/>
      <c r="AO175" s="1"/>
      <c r="AP175" s="1"/>
      <c r="AQ175" s="1"/>
    </row>
    <row r="176" customFormat="false" ht="11.25" hidden="false" customHeight="false" outlineLevel="0" collapsed="false">
      <c r="A176" s="1" t="n">
        <v>174</v>
      </c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1"/>
      <c r="AL176" s="1" t="e">
        <f aca="false">SUMPRODUCT(B176:AJ176,PVCapPrice)</f>
        <v>#DIV/0!</v>
      </c>
      <c r="AM176" s="1"/>
      <c r="AN176" s="1"/>
      <c r="AO176" s="1"/>
      <c r="AP176" s="1"/>
      <c r="AQ176" s="1"/>
    </row>
    <row r="177" customFormat="false" ht="11.25" hidden="false" customHeight="false" outlineLevel="0" collapsed="false">
      <c r="A177" s="1" t="n">
        <v>175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1"/>
      <c r="AL177" s="1" t="e">
        <f aca="false">SUMPRODUCT(B177:AJ177,PVCapPrice)</f>
        <v>#DIV/0!</v>
      </c>
      <c r="AM177" s="1"/>
      <c r="AN177" s="1"/>
      <c r="AO177" s="1"/>
      <c r="AP177" s="1"/>
      <c r="AQ177" s="1"/>
    </row>
    <row r="178" customFormat="false" ht="11.25" hidden="false" customHeight="false" outlineLevel="0" collapsed="false">
      <c r="A178" s="1" t="n">
        <v>176</v>
      </c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1"/>
      <c r="AL178" s="1" t="e">
        <f aca="false">SUMPRODUCT(B178:AJ178,PVCapPrice)</f>
        <v>#DIV/0!</v>
      </c>
      <c r="AM178" s="1"/>
      <c r="AN178" s="1"/>
      <c r="AO178" s="1"/>
      <c r="AP178" s="1"/>
      <c r="AQ178" s="1"/>
    </row>
    <row r="179" customFormat="false" ht="11.25" hidden="false" customHeight="false" outlineLevel="0" collapsed="false">
      <c r="A179" s="1" t="n">
        <v>177</v>
      </c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1"/>
      <c r="AL179" s="1" t="e">
        <f aca="false">SUMPRODUCT(B179:AJ179,PVCapPrice)</f>
        <v>#DIV/0!</v>
      </c>
      <c r="AM179" s="1"/>
      <c r="AN179" s="1"/>
      <c r="AO179" s="1"/>
      <c r="AP179" s="1"/>
      <c r="AQ179" s="1"/>
    </row>
    <row r="180" customFormat="false" ht="11.25" hidden="false" customHeight="false" outlineLevel="0" collapsed="false">
      <c r="A180" s="1" t="n">
        <v>178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1"/>
      <c r="AL180" s="1" t="e">
        <f aca="false">SUMPRODUCT(B180:AJ180,PVCapPrice)</f>
        <v>#DIV/0!</v>
      </c>
      <c r="AM180" s="1"/>
      <c r="AN180" s="1"/>
      <c r="AO180" s="1"/>
      <c r="AP180" s="1"/>
      <c r="AQ180" s="1"/>
    </row>
    <row r="181" customFormat="false" ht="11.25" hidden="false" customHeight="false" outlineLevel="0" collapsed="false">
      <c r="A181" s="1" t="n">
        <v>179</v>
      </c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1"/>
      <c r="AL181" s="1" t="e">
        <f aca="false">SUMPRODUCT(B181:AJ181,PVCapPrice)</f>
        <v>#DIV/0!</v>
      </c>
      <c r="AM181" s="1"/>
      <c r="AN181" s="1"/>
      <c r="AO181" s="1"/>
      <c r="AP181" s="1"/>
      <c r="AQ181" s="1"/>
    </row>
    <row r="182" customFormat="false" ht="11.25" hidden="false" customHeight="false" outlineLevel="0" collapsed="false">
      <c r="A182" s="1" t="n">
        <v>180</v>
      </c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1"/>
      <c r="AL182" s="1" t="e">
        <f aca="false">SUMPRODUCT(B182:AJ182,PVCapPrice)</f>
        <v>#DIV/0!</v>
      </c>
      <c r="AM182" s="1"/>
      <c r="AN182" s="1"/>
      <c r="AO182" s="1"/>
      <c r="AP182" s="1"/>
      <c r="AQ182" s="1"/>
    </row>
    <row r="183" customFormat="false" ht="11.25" hidden="false" customHeight="false" outlineLevel="0" collapsed="false">
      <c r="A183" s="1" t="n">
        <v>181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1"/>
      <c r="AL183" s="1" t="e">
        <f aca="false">SUMPRODUCT(B183:AJ183,PVCapPrice)</f>
        <v>#DIV/0!</v>
      </c>
      <c r="AM183" s="1"/>
      <c r="AN183" s="1"/>
      <c r="AO183" s="1"/>
      <c r="AP183" s="1"/>
      <c r="AQ183" s="1"/>
    </row>
    <row r="184" customFormat="false" ht="11.25" hidden="false" customHeight="false" outlineLevel="0" collapsed="false">
      <c r="A184" s="1" t="n">
        <v>182</v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1"/>
      <c r="AL184" s="1" t="e">
        <f aca="false">SUMPRODUCT(B184:AJ184,PVCapPrice)</f>
        <v>#DIV/0!</v>
      </c>
      <c r="AM184" s="1"/>
      <c r="AN184" s="1"/>
      <c r="AO184" s="1"/>
      <c r="AP184" s="1"/>
      <c r="AQ184" s="1"/>
    </row>
    <row r="185" customFormat="false" ht="11.25" hidden="false" customHeight="false" outlineLevel="0" collapsed="false">
      <c r="A185" s="1" t="n">
        <v>183</v>
      </c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1"/>
      <c r="AL185" s="1" t="e">
        <f aca="false">SUMPRODUCT(B185:AJ185,PVCapPrice)</f>
        <v>#DIV/0!</v>
      </c>
      <c r="AM185" s="1"/>
      <c r="AN185" s="1"/>
      <c r="AO185" s="1"/>
      <c r="AP185" s="1"/>
      <c r="AQ185" s="1"/>
    </row>
    <row r="186" customFormat="false" ht="11.25" hidden="false" customHeight="false" outlineLevel="0" collapsed="false">
      <c r="A186" s="1" t="n">
        <v>184</v>
      </c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1"/>
      <c r="AL186" s="1" t="e">
        <f aca="false">SUMPRODUCT(B186:AJ186,PVCapPrice)</f>
        <v>#DIV/0!</v>
      </c>
      <c r="AM186" s="1"/>
      <c r="AN186" s="1"/>
      <c r="AO186" s="1"/>
      <c r="AP186" s="1"/>
      <c r="AQ186" s="1"/>
    </row>
    <row r="187" customFormat="false" ht="11.25" hidden="false" customHeight="false" outlineLevel="0" collapsed="false">
      <c r="A187" s="1" t="n">
        <v>185</v>
      </c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1"/>
      <c r="AL187" s="1" t="e">
        <f aca="false">SUMPRODUCT(B187:AJ187,PVCapPrice)</f>
        <v>#DIV/0!</v>
      </c>
      <c r="AM187" s="1"/>
      <c r="AN187" s="1"/>
      <c r="AO187" s="1"/>
      <c r="AP187" s="1"/>
      <c r="AQ187" s="1"/>
    </row>
    <row r="188" customFormat="false" ht="11.25" hidden="false" customHeight="false" outlineLevel="0" collapsed="false">
      <c r="A188" s="1" t="n">
        <v>186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1"/>
      <c r="AL188" s="1" t="e">
        <f aca="false">SUMPRODUCT(B188:AJ188,PVCapPrice)</f>
        <v>#DIV/0!</v>
      </c>
      <c r="AM188" s="1"/>
      <c r="AN188" s="1"/>
      <c r="AO188" s="1"/>
      <c r="AP188" s="1"/>
      <c r="AQ188" s="1"/>
    </row>
    <row r="189" customFormat="false" ht="11.25" hidden="false" customHeight="false" outlineLevel="0" collapsed="false">
      <c r="A189" s="1" t="n">
        <v>187</v>
      </c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1"/>
      <c r="AL189" s="1" t="e">
        <f aca="false">SUMPRODUCT(B189:AJ189,PVCapPrice)</f>
        <v>#DIV/0!</v>
      </c>
      <c r="AM189" s="1"/>
      <c r="AN189" s="1"/>
      <c r="AO189" s="1"/>
      <c r="AP189" s="1"/>
      <c r="AQ189" s="1"/>
    </row>
    <row r="190" customFormat="false" ht="11.25" hidden="false" customHeight="false" outlineLevel="0" collapsed="false">
      <c r="A190" s="1" t="n">
        <v>188</v>
      </c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1"/>
      <c r="AL190" s="1" t="e">
        <f aca="false">SUMPRODUCT(B190:AJ190,PVCapPrice)</f>
        <v>#DIV/0!</v>
      </c>
      <c r="AM190" s="1"/>
      <c r="AN190" s="1"/>
      <c r="AO190" s="1"/>
      <c r="AP190" s="1"/>
      <c r="AQ190" s="1"/>
    </row>
    <row r="191" customFormat="false" ht="11.25" hidden="false" customHeight="false" outlineLevel="0" collapsed="false">
      <c r="A191" s="1" t="n">
        <v>189</v>
      </c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1"/>
      <c r="AL191" s="1" t="e">
        <f aca="false">SUMPRODUCT(B191:AJ191,PVCapPrice)</f>
        <v>#DIV/0!</v>
      </c>
      <c r="AM191" s="1"/>
      <c r="AN191" s="1"/>
      <c r="AO191" s="1"/>
      <c r="AP191" s="1"/>
      <c r="AQ191" s="1"/>
    </row>
    <row r="192" customFormat="false" ht="11.25" hidden="false" customHeight="false" outlineLevel="0" collapsed="false">
      <c r="A192" s="1" t="n">
        <v>190</v>
      </c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1"/>
      <c r="AL192" s="1" t="e">
        <f aca="false">SUMPRODUCT(B192:AJ192,PVCapPrice)</f>
        <v>#DIV/0!</v>
      </c>
      <c r="AM192" s="1"/>
      <c r="AN192" s="1"/>
      <c r="AO192" s="1"/>
      <c r="AP192" s="1"/>
      <c r="AQ192" s="1"/>
    </row>
    <row r="193" customFormat="false" ht="11.25" hidden="false" customHeight="false" outlineLevel="0" collapsed="false">
      <c r="A193" s="1" t="n">
        <v>191</v>
      </c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1"/>
      <c r="AL193" s="1" t="e">
        <f aca="false">SUMPRODUCT(B193:AJ193,PVCapPrice)</f>
        <v>#DIV/0!</v>
      </c>
      <c r="AM193" s="1"/>
      <c r="AN193" s="1"/>
      <c r="AO193" s="1"/>
      <c r="AP193" s="1"/>
      <c r="AQ193" s="1"/>
    </row>
    <row r="194" customFormat="false" ht="11.25" hidden="false" customHeight="false" outlineLevel="0" collapsed="false">
      <c r="A194" s="1" t="n">
        <v>192</v>
      </c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1"/>
      <c r="AL194" s="1" t="e">
        <f aca="false">SUMPRODUCT(B194:AJ194,PVCapPrice)</f>
        <v>#DIV/0!</v>
      </c>
      <c r="AM194" s="1"/>
      <c r="AN194" s="1"/>
      <c r="AO194" s="1"/>
      <c r="AP194" s="1"/>
      <c r="AQ194" s="1"/>
    </row>
    <row r="195" customFormat="false" ht="11.25" hidden="false" customHeight="false" outlineLevel="0" collapsed="false">
      <c r="A195" s="1" t="n">
        <v>193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1"/>
      <c r="AL195" s="1" t="e">
        <f aca="false">SUMPRODUCT(B195:AJ195,PVCapPrice)</f>
        <v>#DIV/0!</v>
      </c>
      <c r="AM195" s="1"/>
      <c r="AN195" s="1"/>
      <c r="AO195" s="1"/>
      <c r="AP195" s="1"/>
      <c r="AQ195" s="1"/>
    </row>
    <row r="196" customFormat="false" ht="11.25" hidden="false" customHeight="false" outlineLevel="0" collapsed="false">
      <c r="A196" s="1" t="n">
        <v>194</v>
      </c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1"/>
      <c r="AL196" s="1" t="e">
        <f aca="false">SUMPRODUCT(B196:AJ196,PVCapPrice)</f>
        <v>#DIV/0!</v>
      </c>
      <c r="AM196" s="1"/>
      <c r="AN196" s="1"/>
      <c r="AO196" s="1"/>
      <c r="AP196" s="1"/>
      <c r="AQ196" s="1"/>
    </row>
    <row r="197" customFormat="false" ht="11.25" hidden="false" customHeight="false" outlineLevel="0" collapsed="false">
      <c r="A197" s="1" t="n">
        <v>195</v>
      </c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1"/>
      <c r="AL197" s="1" t="e">
        <f aca="false">SUMPRODUCT(B197:AJ197,PVCapPrice)</f>
        <v>#DIV/0!</v>
      </c>
      <c r="AM197" s="1"/>
      <c r="AN197" s="1"/>
      <c r="AO197" s="1"/>
      <c r="AP197" s="1"/>
      <c r="AQ197" s="1"/>
    </row>
    <row r="198" customFormat="false" ht="11.25" hidden="false" customHeight="false" outlineLevel="0" collapsed="false">
      <c r="A198" s="1" t="n">
        <v>196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1"/>
      <c r="AL198" s="1" t="e">
        <f aca="false">SUMPRODUCT(B198:AJ198,PVCapPrice)</f>
        <v>#DIV/0!</v>
      </c>
      <c r="AM198" s="1"/>
      <c r="AN198" s="1"/>
      <c r="AO198" s="1"/>
      <c r="AP198" s="1"/>
      <c r="AQ198" s="1"/>
    </row>
    <row r="199" customFormat="false" ht="11.25" hidden="false" customHeight="false" outlineLevel="0" collapsed="false">
      <c r="A199" s="1" t="n">
        <v>197</v>
      </c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1"/>
      <c r="AL199" s="1" t="e">
        <f aca="false">SUMPRODUCT(B199:AJ199,PVCapPrice)</f>
        <v>#DIV/0!</v>
      </c>
      <c r="AM199" s="1"/>
      <c r="AN199" s="1"/>
      <c r="AO199" s="1"/>
      <c r="AP199" s="1"/>
      <c r="AQ199" s="1"/>
    </row>
    <row r="200" customFormat="false" ht="11.25" hidden="false" customHeight="false" outlineLevel="0" collapsed="false">
      <c r="A200" s="1" t="n">
        <v>198</v>
      </c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1"/>
      <c r="AL200" s="1" t="e">
        <f aca="false">SUMPRODUCT(B200:AJ200,PVCapPrice)</f>
        <v>#DIV/0!</v>
      </c>
      <c r="AM200" s="1"/>
      <c r="AN200" s="1"/>
      <c r="AO200" s="1"/>
      <c r="AP200" s="1"/>
      <c r="AQ200" s="1"/>
    </row>
    <row r="201" customFormat="false" ht="11.25" hidden="false" customHeight="false" outlineLevel="0" collapsed="false">
      <c r="A201" s="1" t="n">
        <v>199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1"/>
      <c r="AL201" s="1" t="e">
        <f aca="false">SUMPRODUCT(B201:AJ201,PVCapPrice)</f>
        <v>#DIV/0!</v>
      </c>
      <c r="AM201" s="1"/>
      <c r="AN201" s="1"/>
      <c r="AO201" s="1"/>
      <c r="AP201" s="1"/>
      <c r="AQ201" s="1"/>
    </row>
    <row r="202" customFormat="false" ht="11.25" hidden="false" customHeight="false" outlineLevel="0" collapsed="false">
      <c r="A202" s="1" t="n">
        <v>200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1"/>
      <c r="AL202" s="1" t="e">
        <f aca="false">SUMPRODUCT(B202:AJ202,PVCapPrice)</f>
        <v>#DIV/0!</v>
      </c>
      <c r="AM202" s="1"/>
      <c r="AN202" s="1"/>
      <c r="AO202" s="1"/>
      <c r="AP202" s="1"/>
      <c r="AQ202" s="1"/>
    </row>
    <row r="203" customFormat="false" ht="11.25" hidden="false" customHeight="false" outlineLevel="0" collapsed="false">
      <c r="A203" s="1" t="n">
        <v>201</v>
      </c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1"/>
      <c r="AL203" s="1" t="e">
        <f aca="false">SUMPRODUCT(B203:AJ203,PVCapPrice)</f>
        <v>#DIV/0!</v>
      </c>
      <c r="AM203" s="1"/>
      <c r="AN203" s="1"/>
      <c r="AO203" s="1"/>
      <c r="AP203" s="1"/>
      <c r="AQ203" s="1"/>
    </row>
    <row r="204" customFormat="false" ht="11.25" hidden="false" customHeight="false" outlineLevel="0" collapsed="false">
      <c r="A204" s="1" t="n">
        <v>202</v>
      </c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1"/>
      <c r="AL204" s="1" t="e">
        <f aca="false">SUMPRODUCT(B204:AJ204,PVCapPrice)</f>
        <v>#DIV/0!</v>
      </c>
      <c r="AM204" s="1"/>
      <c r="AN204" s="1"/>
      <c r="AO204" s="1"/>
      <c r="AP204" s="1"/>
      <c r="AQ204" s="1"/>
    </row>
    <row r="205" customFormat="false" ht="11.25" hidden="false" customHeight="false" outlineLevel="0" collapsed="false">
      <c r="A205" s="1" t="n">
        <v>203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1"/>
      <c r="AL205" s="1" t="e">
        <f aca="false">SUMPRODUCT(B205:AJ205,PVCapPrice)</f>
        <v>#DIV/0!</v>
      </c>
      <c r="AM205" s="1"/>
      <c r="AN205" s="1"/>
      <c r="AO205" s="1"/>
      <c r="AP205" s="1"/>
      <c r="AQ205" s="1"/>
    </row>
    <row r="206" customFormat="false" ht="11.25" hidden="false" customHeight="false" outlineLevel="0" collapsed="false">
      <c r="A206" s="1" t="n">
        <v>204</v>
      </c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1"/>
      <c r="AL206" s="1" t="e">
        <f aca="false">SUMPRODUCT(B206:AJ206,PVCapPrice)</f>
        <v>#DIV/0!</v>
      </c>
      <c r="AM206" s="1"/>
      <c r="AN206" s="1"/>
      <c r="AO206" s="1"/>
      <c r="AP206" s="1"/>
      <c r="AQ206" s="1"/>
    </row>
    <row r="207" customFormat="false" ht="11.25" hidden="false" customHeight="false" outlineLevel="0" collapsed="false">
      <c r="A207" s="1" t="n">
        <v>205</v>
      </c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1"/>
      <c r="AL207" s="1" t="e">
        <f aca="false">SUMPRODUCT(B207:AJ207,PVCapPrice)</f>
        <v>#DIV/0!</v>
      </c>
      <c r="AM207" s="1"/>
      <c r="AN207" s="1"/>
      <c r="AO207" s="1"/>
      <c r="AP207" s="1"/>
      <c r="AQ207" s="1"/>
    </row>
    <row r="208" customFormat="false" ht="11.25" hidden="false" customHeight="false" outlineLevel="0" collapsed="false">
      <c r="A208" s="1" t="n">
        <v>206</v>
      </c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1"/>
      <c r="AL208" s="1" t="e">
        <f aca="false">SUMPRODUCT(B208:AJ208,PVCapPrice)</f>
        <v>#DIV/0!</v>
      </c>
      <c r="AM208" s="1"/>
      <c r="AN208" s="1"/>
      <c r="AO208" s="1"/>
      <c r="AP208" s="1"/>
      <c r="AQ208" s="1"/>
    </row>
    <row r="209" customFormat="false" ht="11.25" hidden="false" customHeight="false" outlineLevel="0" collapsed="false">
      <c r="A209" s="1" t="n">
        <v>207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1"/>
      <c r="AL209" s="1" t="e">
        <f aca="false">SUMPRODUCT(B209:AJ209,PVCapPrice)</f>
        <v>#DIV/0!</v>
      </c>
      <c r="AM209" s="1"/>
      <c r="AN209" s="1"/>
      <c r="AO209" s="1"/>
      <c r="AP209" s="1"/>
      <c r="AQ209" s="1"/>
    </row>
    <row r="210" customFormat="false" ht="11.25" hidden="false" customHeight="false" outlineLevel="0" collapsed="false">
      <c r="A210" s="1" t="n">
        <v>208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1"/>
      <c r="AL210" s="1" t="e">
        <f aca="false">SUMPRODUCT(B210:AJ210,PVCapPrice)</f>
        <v>#DIV/0!</v>
      </c>
      <c r="AM210" s="1"/>
      <c r="AN210" s="1"/>
      <c r="AO210" s="1"/>
      <c r="AP210" s="1"/>
      <c r="AQ210" s="1"/>
    </row>
    <row r="211" customFormat="false" ht="11.25" hidden="false" customHeight="false" outlineLevel="0" collapsed="false">
      <c r="A211" s="1" t="n">
        <v>209</v>
      </c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1"/>
      <c r="AL211" s="1" t="e">
        <f aca="false">SUMPRODUCT(B211:AJ211,PVCapPrice)</f>
        <v>#DIV/0!</v>
      </c>
      <c r="AM211" s="1"/>
      <c r="AN211" s="1"/>
      <c r="AO211" s="1"/>
      <c r="AP211" s="1"/>
      <c r="AQ211" s="1"/>
    </row>
    <row r="212" customFormat="false" ht="11.25" hidden="false" customHeight="false" outlineLevel="0" collapsed="false">
      <c r="A212" s="1" t="n">
        <v>210</v>
      </c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1"/>
      <c r="AL212" s="1" t="e">
        <f aca="false">SUMPRODUCT(B212:AJ212,PVCapPrice)</f>
        <v>#DIV/0!</v>
      </c>
      <c r="AM212" s="1"/>
      <c r="AN212" s="1"/>
      <c r="AO212" s="1"/>
      <c r="AP212" s="1"/>
      <c r="AQ212" s="1"/>
    </row>
    <row r="213" customFormat="false" ht="11.25" hidden="false" customHeight="false" outlineLevel="0" collapsed="false">
      <c r="A213" s="1" t="n">
        <v>211</v>
      </c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1"/>
      <c r="AL213" s="1" t="e">
        <f aca="false">SUMPRODUCT(B213:AJ213,PVCapPrice)</f>
        <v>#DIV/0!</v>
      </c>
      <c r="AM213" s="1"/>
      <c r="AN213" s="1"/>
      <c r="AO213" s="1"/>
      <c r="AP213" s="1"/>
      <c r="AQ213" s="1"/>
    </row>
    <row r="214" customFormat="false" ht="11.25" hidden="false" customHeight="false" outlineLevel="0" collapsed="false">
      <c r="A214" s="1" t="n">
        <v>212</v>
      </c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1"/>
      <c r="AL214" s="1" t="e">
        <f aca="false">SUMPRODUCT(B214:AJ214,PVCapPrice)</f>
        <v>#DIV/0!</v>
      </c>
      <c r="AM214" s="1"/>
      <c r="AN214" s="1"/>
      <c r="AO214" s="1"/>
      <c r="AP214" s="1"/>
      <c r="AQ214" s="1"/>
    </row>
    <row r="215" customFormat="false" ht="11.25" hidden="false" customHeight="false" outlineLevel="0" collapsed="false">
      <c r="A215" s="1" t="n">
        <v>213</v>
      </c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1"/>
      <c r="AL215" s="1" t="e">
        <f aca="false">SUMPRODUCT(B215:AJ215,PVCapPrice)</f>
        <v>#DIV/0!</v>
      </c>
      <c r="AM215" s="1"/>
      <c r="AN215" s="1"/>
      <c r="AO215" s="1"/>
      <c r="AP215" s="1"/>
      <c r="AQ215" s="1"/>
    </row>
    <row r="216" customFormat="false" ht="11.25" hidden="false" customHeight="false" outlineLevel="0" collapsed="false">
      <c r="A216" s="1" t="n">
        <v>214</v>
      </c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1"/>
      <c r="AL216" s="1" t="e">
        <f aca="false">SUMPRODUCT(B216:AJ216,PVCapPrice)</f>
        <v>#DIV/0!</v>
      </c>
      <c r="AM216" s="1"/>
      <c r="AN216" s="1"/>
      <c r="AO216" s="1"/>
      <c r="AP216" s="1"/>
      <c r="AQ216" s="1"/>
    </row>
    <row r="217" customFormat="false" ht="11.25" hidden="false" customHeight="false" outlineLevel="0" collapsed="false">
      <c r="A217" s="1" t="n">
        <v>215</v>
      </c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1"/>
      <c r="AL217" s="1" t="e">
        <f aca="false">SUMPRODUCT(B217:AJ217,PVCapPrice)</f>
        <v>#DIV/0!</v>
      </c>
      <c r="AM217" s="1"/>
      <c r="AN217" s="1"/>
      <c r="AO217" s="1"/>
      <c r="AP217" s="1"/>
      <c r="AQ217" s="1"/>
    </row>
    <row r="218" customFormat="false" ht="11.25" hidden="false" customHeight="false" outlineLevel="0" collapsed="false">
      <c r="A218" s="1" t="n">
        <v>216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1"/>
      <c r="AL218" s="1" t="e">
        <f aca="false">SUMPRODUCT(B218:AJ218,PVCapPrice)</f>
        <v>#DIV/0!</v>
      </c>
      <c r="AM218" s="1"/>
      <c r="AN218" s="1"/>
      <c r="AO218" s="1"/>
      <c r="AP218" s="1"/>
      <c r="AQ218" s="1"/>
    </row>
    <row r="219" customFormat="false" ht="11.25" hidden="false" customHeight="false" outlineLevel="0" collapsed="false">
      <c r="A219" s="1" t="n">
        <v>217</v>
      </c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1"/>
      <c r="AL219" s="1" t="e">
        <f aca="false">SUMPRODUCT(B219:AJ219,PVCapPrice)</f>
        <v>#DIV/0!</v>
      </c>
      <c r="AM219" s="1"/>
      <c r="AN219" s="1"/>
      <c r="AO219" s="1"/>
      <c r="AP219" s="1"/>
      <c r="AQ219" s="1"/>
    </row>
    <row r="220" customFormat="false" ht="11.25" hidden="false" customHeight="false" outlineLevel="0" collapsed="false">
      <c r="A220" s="1" t="n">
        <v>218</v>
      </c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1"/>
      <c r="AL220" s="1" t="e">
        <f aca="false">SUMPRODUCT(B220:AJ220,PVCapPrice)</f>
        <v>#DIV/0!</v>
      </c>
      <c r="AM220" s="1"/>
      <c r="AN220" s="1"/>
      <c r="AO220" s="1"/>
      <c r="AP220" s="1"/>
      <c r="AQ220" s="1"/>
    </row>
    <row r="221" customFormat="false" ht="11.25" hidden="false" customHeight="false" outlineLevel="0" collapsed="false">
      <c r="A221" s="1" t="n">
        <v>219</v>
      </c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1"/>
      <c r="AL221" s="1" t="e">
        <f aca="false">SUMPRODUCT(B221:AJ221,PVCapPrice)</f>
        <v>#DIV/0!</v>
      </c>
      <c r="AM221" s="1"/>
      <c r="AN221" s="1"/>
      <c r="AO221" s="1"/>
      <c r="AP221" s="1"/>
      <c r="AQ221" s="1"/>
    </row>
    <row r="222" customFormat="false" ht="11.25" hidden="false" customHeight="false" outlineLevel="0" collapsed="false">
      <c r="A222" s="1" t="n">
        <v>220</v>
      </c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1"/>
      <c r="AL222" s="1" t="e">
        <f aca="false">SUMPRODUCT(B222:AJ222,PVCapPrice)</f>
        <v>#DIV/0!</v>
      </c>
      <c r="AM222" s="1"/>
      <c r="AN222" s="1"/>
      <c r="AO222" s="1"/>
      <c r="AP222" s="1"/>
      <c r="AQ222" s="1"/>
    </row>
    <row r="223" customFormat="false" ht="11.25" hidden="false" customHeight="false" outlineLevel="0" collapsed="false">
      <c r="A223" s="1" t="n">
        <v>221</v>
      </c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1"/>
      <c r="AL223" s="1" t="e">
        <f aca="false">SUMPRODUCT(B223:AJ223,PVCapPrice)</f>
        <v>#DIV/0!</v>
      </c>
      <c r="AM223" s="1"/>
      <c r="AN223" s="1"/>
      <c r="AO223" s="1"/>
      <c r="AP223" s="1"/>
      <c r="AQ223" s="1"/>
    </row>
    <row r="224" customFormat="false" ht="11.25" hidden="false" customHeight="false" outlineLevel="0" collapsed="false">
      <c r="A224" s="1" t="n">
        <v>222</v>
      </c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1"/>
      <c r="AL224" s="1" t="e">
        <f aca="false">SUMPRODUCT(B224:AJ224,PVCapPrice)</f>
        <v>#DIV/0!</v>
      </c>
      <c r="AM224" s="1"/>
      <c r="AN224" s="1"/>
      <c r="AO224" s="1"/>
      <c r="AP224" s="1"/>
      <c r="AQ224" s="1"/>
    </row>
    <row r="225" customFormat="false" ht="11.25" hidden="false" customHeight="false" outlineLevel="0" collapsed="false">
      <c r="A225" s="1" t="n">
        <v>223</v>
      </c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1"/>
      <c r="AL225" s="1" t="e">
        <f aca="false">SUMPRODUCT(B225:AJ225,PVCapPrice)</f>
        <v>#DIV/0!</v>
      </c>
      <c r="AM225" s="1"/>
      <c r="AN225" s="1"/>
      <c r="AO225" s="1"/>
      <c r="AP225" s="1"/>
      <c r="AQ225" s="1"/>
    </row>
    <row r="226" customFormat="false" ht="11.25" hidden="false" customHeight="false" outlineLevel="0" collapsed="false">
      <c r="A226" s="1" t="n">
        <v>224</v>
      </c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1"/>
      <c r="AL226" s="1" t="e">
        <f aca="false">SUMPRODUCT(B226:AJ226,PVCapPrice)</f>
        <v>#DIV/0!</v>
      </c>
      <c r="AM226" s="1"/>
      <c r="AN226" s="1"/>
      <c r="AO226" s="1"/>
      <c r="AP226" s="1"/>
      <c r="AQ226" s="1"/>
    </row>
    <row r="227" customFormat="false" ht="11.25" hidden="false" customHeight="false" outlineLevel="0" collapsed="false">
      <c r="A227" s="1" t="n">
        <v>225</v>
      </c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1"/>
      <c r="AL227" s="1" t="e">
        <f aca="false">SUMPRODUCT(B227:AJ227,PVCapPrice)</f>
        <v>#DIV/0!</v>
      </c>
      <c r="AM227" s="1"/>
      <c r="AN227" s="1"/>
      <c r="AO227" s="1"/>
      <c r="AP227" s="1"/>
      <c r="AQ227" s="1"/>
    </row>
    <row r="228" customFormat="false" ht="11.25" hidden="false" customHeight="false" outlineLevel="0" collapsed="false">
      <c r="A228" s="1" t="n">
        <v>226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1"/>
      <c r="AL228" s="1" t="e">
        <f aca="false">SUMPRODUCT(B228:AJ228,PVCapPrice)</f>
        <v>#DIV/0!</v>
      </c>
      <c r="AM228" s="1"/>
      <c r="AN228" s="1"/>
      <c r="AO228" s="1"/>
      <c r="AP228" s="1"/>
      <c r="AQ228" s="1"/>
    </row>
    <row r="229" customFormat="false" ht="11.25" hidden="false" customHeight="false" outlineLevel="0" collapsed="false">
      <c r="A229" s="1" t="n">
        <v>227</v>
      </c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1"/>
      <c r="AL229" s="1" t="e">
        <f aca="false">SUMPRODUCT(B229:AJ229,PVCapPrice)</f>
        <v>#DIV/0!</v>
      </c>
      <c r="AM229" s="1"/>
      <c r="AN229" s="1"/>
      <c r="AO229" s="1"/>
      <c r="AP229" s="1"/>
      <c r="AQ229" s="1"/>
    </row>
    <row r="230" customFormat="false" ht="11.25" hidden="false" customHeight="false" outlineLevel="0" collapsed="false">
      <c r="A230" s="1" t="n">
        <v>228</v>
      </c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1"/>
      <c r="AL230" s="1" t="e">
        <f aca="false">SUMPRODUCT(B230:AJ230,PVCapPrice)</f>
        <v>#DIV/0!</v>
      </c>
      <c r="AM230" s="1"/>
      <c r="AN230" s="1"/>
      <c r="AO230" s="1"/>
      <c r="AP230" s="1"/>
      <c r="AQ230" s="1"/>
    </row>
    <row r="231" customFormat="false" ht="11.25" hidden="false" customHeight="false" outlineLevel="0" collapsed="false">
      <c r="A231" s="1" t="n">
        <v>229</v>
      </c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1"/>
      <c r="AL231" s="1" t="e">
        <f aca="false">SUMPRODUCT(B231:AJ231,PVCapPrice)</f>
        <v>#DIV/0!</v>
      </c>
      <c r="AM231" s="1"/>
      <c r="AN231" s="1"/>
      <c r="AO231" s="1"/>
      <c r="AP231" s="1"/>
      <c r="AQ231" s="1"/>
    </row>
    <row r="232" customFormat="false" ht="11.25" hidden="false" customHeight="false" outlineLevel="0" collapsed="false">
      <c r="A232" s="1" t="n">
        <v>230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1"/>
      <c r="AL232" s="1" t="e">
        <f aca="false">SUMPRODUCT(B232:AJ232,PVCapPrice)</f>
        <v>#DIV/0!</v>
      </c>
      <c r="AM232" s="1"/>
      <c r="AN232" s="1"/>
      <c r="AO232" s="1"/>
      <c r="AP232" s="1"/>
      <c r="AQ232" s="1"/>
    </row>
    <row r="233" customFormat="false" ht="11.25" hidden="false" customHeight="false" outlineLevel="0" collapsed="false">
      <c r="A233" s="1" t="n">
        <v>231</v>
      </c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1"/>
      <c r="AL233" s="1" t="e">
        <f aca="false">SUMPRODUCT(B233:AJ233,PVCapPrice)</f>
        <v>#DIV/0!</v>
      </c>
      <c r="AM233" s="1"/>
      <c r="AN233" s="1"/>
      <c r="AO233" s="1"/>
      <c r="AP233" s="1"/>
      <c r="AQ233" s="1"/>
    </row>
    <row r="234" customFormat="false" ht="11.25" hidden="false" customHeight="false" outlineLevel="0" collapsed="false">
      <c r="A234" s="1" t="n">
        <v>232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1"/>
      <c r="AL234" s="1" t="e">
        <f aca="false">SUMPRODUCT(B234:AJ234,PVCapPrice)</f>
        <v>#DIV/0!</v>
      </c>
      <c r="AM234" s="1"/>
      <c r="AN234" s="1"/>
      <c r="AO234" s="1"/>
      <c r="AP234" s="1"/>
      <c r="AQ234" s="1"/>
    </row>
    <row r="235" customFormat="false" ht="11.25" hidden="false" customHeight="false" outlineLevel="0" collapsed="false">
      <c r="A235" s="1" t="n">
        <v>233</v>
      </c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1"/>
      <c r="AL235" s="1" t="e">
        <f aca="false">SUMPRODUCT(B235:AJ235,PVCapPrice)</f>
        <v>#DIV/0!</v>
      </c>
      <c r="AM235" s="1"/>
      <c r="AN235" s="1"/>
      <c r="AO235" s="1"/>
      <c r="AP235" s="1"/>
      <c r="AQ235" s="1"/>
    </row>
    <row r="236" customFormat="false" ht="11.25" hidden="false" customHeight="false" outlineLevel="0" collapsed="false">
      <c r="A236" s="1" t="n">
        <v>234</v>
      </c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1"/>
      <c r="AL236" s="1" t="e">
        <f aca="false">SUMPRODUCT(B236:AJ236,PVCapPrice)</f>
        <v>#DIV/0!</v>
      </c>
      <c r="AM236" s="1"/>
      <c r="AN236" s="1"/>
      <c r="AO236" s="1"/>
      <c r="AP236" s="1"/>
      <c r="AQ236" s="1"/>
    </row>
    <row r="237" customFormat="false" ht="11.25" hidden="false" customHeight="false" outlineLevel="0" collapsed="false">
      <c r="A237" s="1" t="n">
        <v>235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1"/>
      <c r="AL237" s="1" t="e">
        <f aca="false">SUMPRODUCT(B237:AJ237,PVCapPrice)</f>
        <v>#DIV/0!</v>
      </c>
      <c r="AM237" s="1"/>
      <c r="AN237" s="1"/>
      <c r="AO237" s="1"/>
      <c r="AP237" s="1"/>
      <c r="AQ237" s="1"/>
    </row>
    <row r="238" customFormat="false" ht="11.25" hidden="false" customHeight="false" outlineLevel="0" collapsed="false">
      <c r="A238" s="1" t="n">
        <v>236</v>
      </c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1"/>
      <c r="AL238" s="1" t="e">
        <f aca="false">SUMPRODUCT(B238:AJ238,PVCapPrice)</f>
        <v>#DIV/0!</v>
      </c>
      <c r="AM238" s="1"/>
      <c r="AN238" s="1"/>
      <c r="AO238" s="1"/>
      <c r="AP238" s="1"/>
      <c r="AQ238" s="1"/>
    </row>
    <row r="239" customFormat="false" ht="11.25" hidden="false" customHeight="false" outlineLevel="0" collapsed="false">
      <c r="A239" s="1" t="n">
        <v>237</v>
      </c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1"/>
      <c r="AL239" s="1" t="e">
        <f aca="false">SUMPRODUCT(B239:AJ239,PVCapPrice)</f>
        <v>#DIV/0!</v>
      </c>
      <c r="AM239" s="1"/>
      <c r="AN239" s="1"/>
      <c r="AO239" s="1"/>
      <c r="AP239" s="1"/>
      <c r="AQ239" s="1"/>
    </row>
    <row r="240" customFormat="false" ht="11.25" hidden="false" customHeight="false" outlineLevel="0" collapsed="false">
      <c r="A240" s="1" t="n">
        <v>238</v>
      </c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1"/>
      <c r="AL240" s="1" t="e">
        <f aca="false">SUMPRODUCT(B240:AJ240,PVCapPrice)</f>
        <v>#DIV/0!</v>
      </c>
      <c r="AM240" s="1"/>
      <c r="AN240" s="1"/>
      <c r="AO240" s="1"/>
      <c r="AP240" s="1"/>
      <c r="AQ240" s="1"/>
    </row>
    <row r="241" customFormat="false" ht="11.25" hidden="false" customHeight="false" outlineLevel="0" collapsed="false">
      <c r="A241" s="1" t="n">
        <v>239</v>
      </c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1"/>
      <c r="AL241" s="1" t="e">
        <f aca="false">SUMPRODUCT(B241:AJ241,PVCapPrice)</f>
        <v>#DIV/0!</v>
      </c>
      <c r="AM241" s="1"/>
      <c r="AN241" s="1"/>
      <c r="AO241" s="1"/>
      <c r="AP241" s="1"/>
      <c r="AQ241" s="1"/>
    </row>
    <row r="242" customFormat="false" ht="11.25" hidden="false" customHeight="false" outlineLevel="0" collapsed="false">
      <c r="A242" s="1" t="n">
        <v>240</v>
      </c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1"/>
      <c r="AL242" s="1" t="e">
        <f aca="false">SUMPRODUCT(B242:AJ242,PVCapPrice)</f>
        <v>#DIV/0!</v>
      </c>
      <c r="AM242" s="1"/>
      <c r="AN242" s="1"/>
      <c r="AO242" s="1"/>
      <c r="AP242" s="1"/>
      <c r="AQ242" s="1"/>
    </row>
    <row r="243" customFormat="false" ht="11.25" hidden="false" customHeight="false" outlineLevel="0" collapsed="false">
      <c r="A243" s="1" t="n">
        <v>241</v>
      </c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1"/>
      <c r="AL243" s="1" t="e">
        <f aca="false">SUMPRODUCT(B243:AJ243,PVCapPrice)</f>
        <v>#DIV/0!</v>
      </c>
      <c r="AM243" s="1"/>
      <c r="AN243" s="1"/>
      <c r="AO243" s="1"/>
      <c r="AP243" s="1"/>
      <c r="AQ243" s="1"/>
    </row>
    <row r="244" customFormat="false" ht="11.25" hidden="false" customHeight="false" outlineLevel="0" collapsed="false">
      <c r="A244" s="1" t="n">
        <v>242</v>
      </c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1"/>
      <c r="AL244" s="1" t="e">
        <f aca="false">SUMPRODUCT(B244:AJ244,PVCapPrice)</f>
        <v>#DIV/0!</v>
      </c>
      <c r="AM244" s="1"/>
      <c r="AN244" s="1"/>
      <c r="AO244" s="1"/>
      <c r="AP244" s="1"/>
      <c r="AQ244" s="1"/>
    </row>
    <row r="245" customFormat="false" ht="11.25" hidden="false" customHeight="false" outlineLevel="0" collapsed="false">
      <c r="A245" s="1" t="n">
        <v>243</v>
      </c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1"/>
      <c r="AL245" s="1" t="e">
        <f aca="false">SUMPRODUCT(B245:AJ245,PVCapPrice)</f>
        <v>#DIV/0!</v>
      </c>
      <c r="AM245" s="1"/>
      <c r="AN245" s="1"/>
      <c r="AO245" s="1"/>
      <c r="AP245" s="1"/>
      <c r="AQ245" s="1"/>
    </row>
    <row r="246" customFormat="false" ht="11.25" hidden="false" customHeight="false" outlineLevel="0" collapsed="false">
      <c r="A246" s="1" t="n">
        <v>244</v>
      </c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1"/>
      <c r="AL246" s="1" t="e">
        <f aca="false">SUMPRODUCT(B246:AJ246,PVCapPrice)</f>
        <v>#DIV/0!</v>
      </c>
      <c r="AM246" s="1"/>
      <c r="AN246" s="1"/>
      <c r="AO246" s="1"/>
      <c r="AP246" s="1"/>
      <c r="AQ246" s="1"/>
    </row>
    <row r="247" customFormat="false" ht="11.25" hidden="false" customHeight="false" outlineLevel="0" collapsed="false">
      <c r="A247" s="1" t="n">
        <v>245</v>
      </c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1"/>
      <c r="AL247" s="1" t="e">
        <f aca="false">SUMPRODUCT(B247:AJ247,PVCapPrice)</f>
        <v>#DIV/0!</v>
      </c>
      <c r="AM247" s="1"/>
      <c r="AN247" s="1"/>
      <c r="AO247" s="1"/>
      <c r="AP247" s="1"/>
      <c r="AQ247" s="1"/>
    </row>
    <row r="248" customFormat="false" ht="11.25" hidden="false" customHeight="false" outlineLevel="0" collapsed="false">
      <c r="A248" s="1" t="n">
        <v>246</v>
      </c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1"/>
      <c r="AL248" s="1" t="e">
        <f aca="false">SUMPRODUCT(B248:AJ248,PVCapPrice)</f>
        <v>#DIV/0!</v>
      </c>
      <c r="AM248" s="1"/>
      <c r="AN248" s="1"/>
      <c r="AO248" s="1"/>
      <c r="AP248" s="1"/>
      <c r="AQ248" s="1"/>
    </row>
    <row r="249" customFormat="false" ht="11.25" hidden="false" customHeight="false" outlineLevel="0" collapsed="false">
      <c r="A249" s="1" t="n">
        <v>247</v>
      </c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1"/>
      <c r="AL249" s="1" t="e">
        <f aca="false">SUMPRODUCT(B249:AJ249,PVCapPrice)</f>
        <v>#DIV/0!</v>
      </c>
      <c r="AM249" s="1"/>
      <c r="AN249" s="1"/>
      <c r="AO249" s="1"/>
      <c r="AP249" s="1"/>
      <c r="AQ249" s="1"/>
    </row>
    <row r="250" customFormat="false" ht="11.25" hidden="false" customHeight="false" outlineLevel="0" collapsed="false">
      <c r="A250" s="1" t="n">
        <v>248</v>
      </c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1"/>
      <c r="AL250" s="1" t="e">
        <f aca="false">SUMPRODUCT(B250:AJ250,PVCapPrice)</f>
        <v>#DIV/0!</v>
      </c>
      <c r="AM250" s="1"/>
      <c r="AN250" s="1"/>
      <c r="AO250" s="1"/>
      <c r="AP250" s="1"/>
      <c r="AQ250" s="1"/>
    </row>
    <row r="251" customFormat="false" ht="11.25" hidden="false" customHeight="false" outlineLevel="0" collapsed="false">
      <c r="A251" s="1" t="n">
        <v>249</v>
      </c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1"/>
      <c r="AL251" s="1" t="e">
        <f aca="false">SUMPRODUCT(B251:AJ251,PVCapPrice)</f>
        <v>#DIV/0!</v>
      </c>
      <c r="AM251" s="1"/>
      <c r="AN251" s="1"/>
      <c r="AO251" s="1"/>
      <c r="AP251" s="1"/>
      <c r="AQ251" s="1"/>
    </row>
    <row r="252" customFormat="false" ht="11.25" hidden="false" customHeight="false" outlineLevel="0" collapsed="false">
      <c r="A252" s="1" t="n">
        <v>250</v>
      </c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1"/>
      <c r="AL252" s="1" t="e">
        <f aca="false">SUMPRODUCT(B252:AJ252,PVCapPrice)</f>
        <v>#DIV/0!</v>
      </c>
      <c r="AM252" s="1"/>
      <c r="AN252" s="1"/>
      <c r="AO252" s="1"/>
      <c r="AP252" s="1"/>
      <c r="AQ252" s="1"/>
    </row>
    <row r="253" customFormat="false" ht="11.25" hidden="false" customHeight="false" outlineLevel="0" collapsed="false">
      <c r="A253" s="1" t="n">
        <v>251</v>
      </c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1"/>
      <c r="AL253" s="1" t="e">
        <f aca="false">SUMPRODUCT(B253:AJ253,PVCapPrice)</f>
        <v>#DIV/0!</v>
      </c>
      <c r="AM253" s="1"/>
      <c r="AN253" s="1"/>
      <c r="AO253" s="1"/>
      <c r="AP253" s="1"/>
      <c r="AQ253" s="1"/>
    </row>
    <row r="254" customFormat="false" ht="11.25" hidden="false" customHeight="false" outlineLevel="0" collapsed="false">
      <c r="A254" s="1" t="n">
        <v>252</v>
      </c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1"/>
      <c r="AL254" s="1" t="e">
        <f aca="false">SUMPRODUCT(B254:AJ254,PVCapPrice)</f>
        <v>#DIV/0!</v>
      </c>
      <c r="AM254" s="1"/>
      <c r="AN254" s="1"/>
      <c r="AO254" s="1"/>
      <c r="AP254" s="1"/>
      <c r="AQ254" s="1"/>
    </row>
    <row r="255" customFormat="false" ht="11.25" hidden="false" customHeight="false" outlineLevel="0" collapsed="false">
      <c r="A255" s="1" t="n">
        <v>253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1"/>
      <c r="AL255" s="1" t="e">
        <f aca="false">SUMPRODUCT(B255:AJ255,PVCapPrice)</f>
        <v>#DIV/0!</v>
      </c>
      <c r="AM255" s="1"/>
      <c r="AN255" s="1"/>
      <c r="AO255" s="1"/>
      <c r="AP255" s="1"/>
      <c r="AQ255" s="1"/>
    </row>
    <row r="256" customFormat="false" ht="11.25" hidden="false" customHeight="false" outlineLevel="0" collapsed="false">
      <c r="A256" s="1" t="n">
        <v>254</v>
      </c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1"/>
      <c r="AL256" s="1" t="e">
        <f aca="false">SUMPRODUCT(B256:AJ256,PVCapPrice)</f>
        <v>#DIV/0!</v>
      </c>
      <c r="AM256" s="1"/>
      <c r="AN256" s="1"/>
      <c r="AO256" s="1"/>
      <c r="AP256" s="1"/>
      <c r="AQ256" s="1"/>
    </row>
    <row r="257" customFormat="false" ht="11.25" hidden="false" customHeight="false" outlineLevel="0" collapsed="false">
      <c r="A257" s="1" t="n">
        <v>255</v>
      </c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1"/>
      <c r="AL257" s="1" t="e">
        <f aca="false">SUMPRODUCT(B257:AJ257,PVCapPrice)</f>
        <v>#DIV/0!</v>
      </c>
      <c r="AM257" s="1"/>
      <c r="AN257" s="1"/>
      <c r="AO257" s="1"/>
      <c r="AP257" s="1"/>
      <c r="AQ257" s="1"/>
    </row>
    <row r="258" customFormat="false" ht="11.25" hidden="false" customHeight="false" outlineLevel="0" collapsed="false">
      <c r="A258" s="1" t="n">
        <v>256</v>
      </c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1"/>
      <c r="AL258" s="1" t="e">
        <f aca="false">SUMPRODUCT(B258:AJ258,PVCapPrice)</f>
        <v>#DIV/0!</v>
      </c>
      <c r="AM258" s="1"/>
      <c r="AN258" s="1"/>
      <c r="AO258" s="1"/>
      <c r="AP258" s="1"/>
      <c r="AQ258" s="1"/>
    </row>
    <row r="259" customFormat="false" ht="11.25" hidden="false" customHeight="false" outlineLevel="0" collapsed="false">
      <c r="A259" s="1" t="n">
        <v>257</v>
      </c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1"/>
      <c r="AL259" s="1" t="e">
        <f aca="false">SUMPRODUCT(B259:AJ259,PVCapPrice)</f>
        <v>#DIV/0!</v>
      </c>
      <c r="AM259" s="1"/>
      <c r="AN259" s="1"/>
      <c r="AO259" s="1"/>
      <c r="AP259" s="1"/>
      <c r="AQ259" s="1"/>
    </row>
    <row r="260" customFormat="false" ht="11.25" hidden="false" customHeight="false" outlineLevel="0" collapsed="false">
      <c r="A260" s="1" t="n">
        <v>258</v>
      </c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1"/>
      <c r="AL260" s="1" t="e">
        <f aca="false">SUMPRODUCT(B260:AJ260,PVCapPrice)</f>
        <v>#DIV/0!</v>
      </c>
      <c r="AM260" s="1"/>
      <c r="AN260" s="1"/>
      <c r="AO260" s="1"/>
      <c r="AP260" s="1"/>
      <c r="AQ260" s="1"/>
    </row>
    <row r="261" customFormat="false" ht="11.25" hidden="false" customHeight="false" outlineLevel="0" collapsed="false">
      <c r="A261" s="1" t="n">
        <v>259</v>
      </c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1"/>
      <c r="AL261" s="1" t="e">
        <f aca="false">SUMPRODUCT(B261:AJ261,PVCapPrice)</f>
        <v>#DIV/0!</v>
      </c>
      <c r="AM261" s="1"/>
      <c r="AN261" s="1"/>
      <c r="AO261" s="1"/>
      <c r="AP261" s="1"/>
      <c r="AQ261" s="1"/>
    </row>
    <row r="262" customFormat="false" ht="11.25" hidden="false" customHeight="false" outlineLevel="0" collapsed="false">
      <c r="A262" s="1" t="n">
        <v>260</v>
      </c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1"/>
      <c r="AL262" s="1" t="e">
        <f aca="false">SUMPRODUCT(B262:AJ262,PVCapPrice)</f>
        <v>#DIV/0!</v>
      </c>
      <c r="AM262" s="1"/>
      <c r="AN262" s="1"/>
      <c r="AO262" s="1"/>
      <c r="AP262" s="1"/>
      <c r="AQ262" s="1"/>
    </row>
    <row r="263" customFormat="false" ht="11.25" hidden="false" customHeight="false" outlineLevel="0" collapsed="false">
      <c r="A263" s="1" t="n">
        <v>261</v>
      </c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1"/>
      <c r="AL263" s="1" t="e">
        <f aca="false">SUMPRODUCT(B263:AJ263,PVCapPrice)</f>
        <v>#DIV/0!</v>
      </c>
      <c r="AM263" s="1"/>
      <c r="AN263" s="1"/>
      <c r="AO263" s="1"/>
      <c r="AP263" s="1"/>
      <c r="AQ263" s="1"/>
    </row>
    <row r="264" customFormat="false" ht="11.25" hidden="false" customHeight="false" outlineLevel="0" collapsed="false">
      <c r="A264" s="1" t="n">
        <v>262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1"/>
      <c r="AL264" s="1" t="e">
        <f aca="false">SUMPRODUCT(B264:AJ264,PVCapPrice)</f>
        <v>#DIV/0!</v>
      </c>
      <c r="AM264" s="1"/>
      <c r="AN264" s="1"/>
      <c r="AO264" s="1"/>
      <c r="AP264" s="1"/>
      <c r="AQ264" s="1"/>
    </row>
    <row r="265" customFormat="false" ht="11.25" hidden="false" customHeight="false" outlineLevel="0" collapsed="false">
      <c r="A265" s="1" t="n">
        <v>263</v>
      </c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1"/>
      <c r="AL265" s="1" t="e">
        <f aca="false">SUMPRODUCT(B265:AJ265,PVCapPrice)</f>
        <v>#DIV/0!</v>
      </c>
      <c r="AM265" s="1"/>
      <c r="AN265" s="1"/>
      <c r="AO265" s="1"/>
      <c r="AP265" s="1"/>
      <c r="AQ265" s="1"/>
    </row>
    <row r="266" customFormat="false" ht="11.25" hidden="false" customHeight="false" outlineLevel="0" collapsed="false">
      <c r="A266" s="1" t="n">
        <v>264</v>
      </c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1"/>
      <c r="AL266" s="1" t="e">
        <f aca="false">SUMPRODUCT(B266:AJ266,PVCapPrice)</f>
        <v>#DIV/0!</v>
      </c>
      <c r="AM266" s="1"/>
      <c r="AN266" s="1"/>
      <c r="AO266" s="1"/>
      <c r="AP266" s="1"/>
      <c r="AQ266" s="1"/>
    </row>
    <row r="267" customFormat="false" ht="11.25" hidden="false" customHeight="false" outlineLevel="0" collapsed="false">
      <c r="A267" s="1" t="n">
        <v>265</v>
      </c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1"/>
      <c r="AL267" s="1" t="e">
        <f aca="false">SUMPRODUCT(B267:AJ267,PVCapPrice)</f>
        <v>#DIV/0!</v>
      </c>
      <c r="AM267" s="1"/>
      <c r="AN267" s="1"/>
      <c r="AO267" s="1"/>
      <c r="AP267" s="1"/>
      <c r="AQ267" s="1"/>
    </row>
    <row r="268" customFormat="false" ht="11.25" hidden="false" customHeight="false" outlineLevel="0" collapsed="false">
      <c r="A268" s="1" t="n">
        <v>266</v>
      </c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1"/>
      <c r="AL268" s="1" t="e">
        <f aca="false">SUMPRODUCT(B268:AJ268,PVCapPrice)</f>
        <v>#DIV/0!</v>
      </c>
      <c r="AM268" s="1"/>
      <c r="AN268" s="1"/>
      <c r="AO268" s="1"/>
      <c r="AP268" s="1"/>
      <c r="AQ268" s="1"/>
    </row>
    <row r="269" customFormat="false" ht="11.25" hidden="false" customHeight="false" outlineLevel="0" collapsed="false">
      <c r="A269" s="1" t="n">
        <v>267</v>
      </c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1"/>
      <c r="AL269" s="1" t="e">
        <f aca="false">SUMPRODUCT(B269:AJ269,PVCapPrice)</f>
        <v>#DIV/0!</v>
      </c>
      <c r="AM269" s="1"/>
      <c r="AN269" s="1"/>
      <c r="AO269" s="1"/>
      <c r="AP269" s="1"/>
      <c r="AQ269" s="1"/>
    </row>
    <row r="270" customFormat="false" ht="11.25" hidden="false" customHeight="false" outlineLevel="0" collapsed="false">
      <c r="A270" s="1" t="n">
        <v>268</v>
      </c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1"/>
      <c r="AL270" s="1" t="e">
        <f aca="false">SUMPRODUCT(B270:AJ270,PVCapPrice)</f>
        <v>#DIV/0!</v>
      </c>
      <c r="AM270" s="1"/>
      <c r="AN270" s="1"/>
      <c r="AO270" s="1"/>
      <c r="AP270" s="1"/>
      <c r="AQ270" s="1"/>
    </row>
    <row r="271" customFormat="false" ht="11.25" hidden="false" customHeight="false" outlineLevel="0" collapsed="false">
      <c r="A271" s="1" t="n">
        <v>269</v>
      </c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1"/>
      <c r="AL271" s="1" t="e">
        <f aca="false">SUMPRODUCT(B271:AJ271,PVCapPrice)</f>
        <v>#DIV/0!</v>
      </c>
      <c r="AM271" s="1"/>
      <c r="AN271" s="1"/>
      <c r="AO271" s="1"/>
      <c r="AP271" s="1"/>
      <c r="AQ271" s="1"/>
    </row>
    <row r="272" customFormat="false" ht="11.25" hidden="false" customHeight="false" outlineLevel="0" collapsed="false">
      <c r="A272" s="1" t="n">
        <v>270</v>
      </c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1"/>
      <c r="AL272" s="1" t="e">
        <f aca="false">SUMPRODUCT(B272:AJ272,PVCapPrice)</f>
        <v>#DIV/0!</v>
      </c>
      <c r="AM272" s="1"/>
      <c r="AN272" s="1"/>
      <c r="AO272" s="1"/>
      <c r="AP272" s="1"/>
      <c r="AQ272" s="1"/>
    </row>
    <row r="273" customFormat="false" ht="11.25" hidden="false" customHeight="false" outlineLevel="0" collapsed="false">
      <c r="A273" s="1" t="n">
        <v>271</v>
      </c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1"/>
      <c r="AL273" s="1" t="e">
        <f aca="false">SUMPRODUCT(B273:AJ273,PVCapPrice)</f>
        <v>#DIV/0!</v>
      </c>
      <c r="AM273" s="1"/>
      <c r="AN273" s="1"/>
      <c r="AO273" s="1"/>
      <c r="AP273" s="1"/>
      <c r="AQ273" s="1"/>
    </row>
    <row r="274" customFormat="false" ht="11.25" hidden="false" customHeight="false" outlineLevel="0" collapsed="false">
      <c r="A274" s="1" t="n">
        <v>272</v>
      </c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1"/>
      <c r="AL274" s="1" t="e">
        <f aca="false">SUMPRODUCT(B274:AJ274,PVCapPrice)</f>
        <v>#DIV/0!</v>
      </c>
      <c r="AM274" s="1"/>
      <c r="AN274" s="1"/>
      <c r="AO274" s="1"/>
      <c r="AP274" s="1"/>
      <c r="AQ274" s="1"/>
    </row>
    <row r="275" customFormat="false" ht="11.25" hidden="false" customHeight="false" outlineLevel="0" collapsed="false">
      <c r="A275" s="1" t="n">
        <v>273</v>
      </c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1"/>
      <c r="AL275" s="1" t="e">
        <f aca="false">SUMPRODUCT(B275:AJ275,PVCapPrice)</f>
        <v>#DIV/0!</v>
      </c>
      <c r="AM275" s="1"/>
      <c r="AN275" s="1"/>
      <c r="AO275" s="1"/>
      <c r="AP275" s="1"/>
      <c r="AQ275" s="1"/>
    </row>
    <row r="276" customFormat="false" ht="11.25" hidden="false" customHeight="false" outlineLevel="0" collapsed="false">
      <c r="A276" s="1" t="n">
        <v>274</v>
      </c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1"/>
      <c r="AL276" s="1" t="e">
        <f aca="false">SUMPRODUCT(B276:AJ276,PVCapPrice)</f>
        <v>#DIV/0!</v>
      </c>
      <c r="AM276" s="1"/>
      <c r="AN276" s="1"/>
      <c r="AO276" s="1"/>
      <c r="AP276" s="1"/>
      <c r="AQ276" s="1"/>
    </row>
    <row r="277" customFormat="false" ht="11.25" hidden="false" customHeight="false" outlineLevel="0" collapsed="false">
      <c r="A277" s="1" t="n">
        <v>275</v>
      </c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1"/>
      <c r="AL277" s="1" t="e">
        <f aca="false">SUMPRODUCT(B277:AJ277,PVCapPrice)</f>
        <v>#DIV/0!</v>
      </c>
      <c r="AM277" s="1"/>
      <c r="AN277" s="1"/>
      <c r="AO277" s="1"/>
      <c r="AP277" s="1"/>
      <c r="AQ277" s="1"/>
    </row>
    <row r="278" customFormat="false" ht="11.25" hidden="false" customHeight="false" outlineLevel="0" collapsed="false">
      <c r="A278" s="1" t="n">
        <v>276</v>
      </c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1"/>
      <c r="AL278" s="1" t="e">
        <f aca="false">SUMPRODUCT(B278:AJ278,PVCapPrice)</f>
        <v>#DIV/0!</v>
      </c>
      <c r="AM278" s="1"/>
      <c r="AN278" s="1"/>
      <c r="AO278" s="1"/>
      <c r="AP278" s="1"/>
      <c r="AQ278" s="1"/>
    </row>
    <row r="279" customFormat="false" ht="11.25" hidden="false" customHeight="false" outlineLevel="0" collapsed="false">
      <c r="A279" s="1" t="n">
        <v>277</v>
      </c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1"/>
      <c r="AL279" s="1" t="e">
        <f aca="false">SUMPRODUCT(B279:AJ279,PVCapPrice)</f>
        <v>#DIV/0!</v>
      </c>
      <c r="AM279" s="1"/>
      <c r="AN279" s="1"/>
      <c r="AO279" s="1"/>
      <c r="AP279" s="1"/>
      <c r="AQ279" s="1"/>
    </row>
    <row r="280" customFormat="false" ht="11.25" hidden="false" customHeight="false" outlineLevel="0" collapsed="false">
      <c r="A280" s="1" t="n">
        <v>278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1"/>
      <c r="AL280" s="1" t="e">
        <f aca="false">SUMPRODUCT(B280:AJ280,PVCapPrice)</f>
        <v>#DIV/0!</v>
      </c>
      <c r="AM280" s="1"/>
      <c r="AN280" s="1"/>
      <c r="AO280" s="1"/>
      <c r="AP280" s="1"/>
      <c r="AQ280" s="1"/>
    </row>
    <row r="281" customFormat="false" ht="11.25" hidden="false" customHeight="false" outlineLevel="0" collapsed="false">
      <c r="A281" s="1" t="n">
        <v>279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1"/>
      <c r="AL281" s="1" t="e">
        <f aca="false">SUMPRODUCT(B281:AJ281,PVCapPrice)</f>
        <v>#DIV/0!</v>
      </c>
      <c r="AM281" s="1"/>
      <c r="AN281" s="1"/>
      <c r="AO281" s="1"/>
      <c r="AP281" s="1"/>
      <c r="AQ281" s="1"/>
    </row>
    <row r="282" customFormat="false" ht="11.25" hidden="false" customHeight="false" outlineLevel="0" collapsed="false">
      <c r="A282" s="1" t="n">
        <v>280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1"/>
      <c r="AL282" s="1" t="e">
        <f aca="false">SUMPRODUCT(B282:AJ282,PVCapPrice)</f>
        <v>#DIV/0!</v>
      </c>
      <c r="AM282" s="1"/>
      <c r="AN282" s="1"/>
      <c r="AO282" s="1"/>
      <c r="AP282" s="1"/>
      <c r="AQ282" s="1"/>
    </row>
    <row r="283" customFormat="false" ht="11.25" hidden="false" customHeight="false" outlineLevel="0" collapsed="false">
      <c r="A283" s="1" t="n">
        <v>281</v>
      </c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1"/>
      <c r="AL283" s="1" t="e">
        <f aca="false">SUMPRODUCT(B283:AJ283,PVCapPrice)</f>
        <v>#DIV/0!</v>
      </c>
      <c r="AM283" s="1"/>
      <c r="AN283" s="1"/>
      <c r="AO283" s="1"/>
      <c r="AP283" s="1"/>
      <c r="AQ283" s="1"/>
    </row>
    <row r="284" customFormat="false" ht="11.25" hidden="false" customHeight="false" outlineLevel="0" collapsed="false">
      <c r="A284" s="1" t="n">
        <v>282</v>
      </c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1"/>
      <c r="AL284" s="1" t="e">
        <f aca="false">SUMPRODUCT(B284:AJ284,PVCapPrice)</f>
        <v>#DIV/0!</v>
      </c>
      <c r="AM284" s="1"/>
      <c r="AN284" s="1"/>
      <c r="AO284" s="1"/>
      <c r="AP284" s="1"/>
      <c r="AQ284" s="1"/>
    </row>
    <row r="285" customFormat="false" ht="11.25" hidden="false" customHeight="false" outlineLevel="0" collapsed="false">
      <c r="A285" s="1" t="n">
        <v>283</v>
      </c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1"/>
      <c r="AL285" s="1" t="e">
        <f aca="false">SUMPRODUCT(B285:AJ285,PVCapPrice)</f>
        <v>#DIV/0!</v>
      </c>
      <c r="AM285" s="1"/>
      <c r="AN285" s="1"/>
      <c r="AO285" s="1"/>
      <c r="AP285" s="1"/>
      <c r="AQ285" s="1"/>
    </row>
    <row r="286" customFormat="false" ht="11.25" hidden="false" customHeight="false" outlineLevel="0" collapsed="false">
      <c r="A286" s="1" t="n">
        <v>284</v>
      </c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1"/>
      <c r="AL286" s="1" t="e">
        <f aca="false">SUMPRODUCT(B286:AJ286,PVCapPrice)</f>
        <v>#DIV/0!</v>
      </c>
      <c r="AM286" s="1"/>
      <c r="AN286" s="1"/>
      <c r="AO286" s="1"/>
      <c r="AP286" s="1"/>
      <c r="AQ286" s="1"/>
    </row>
    <row r="287" customFormat="false" ht="11.25" hidden="false" customHeight="false" outlineLevel="0" collapsed="false">
      <c r="A287" s="1" t="n">
        <v>285</v>
      </c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1"/>
      <c r="AL287" s="1" t="e">
        <f aca="false">SUMPRODUCT(B287:AJ287,PVCapPrice)</f>
        <v>#DIV/0!</v>
      </c>
      <c r="AM287" s="1"/>
      <c r="AN287" s="1"/>
      <c r="AO287" s="1"/>
      <c r="AP287" s="1"/>
      <c r="AQ287" s="1"/>
    </row>
    <row r="288" customFormat="false" ht="11.25" hidden="false" customHeight="false" outlineLevel="0" collapsed="false">
      <c r="A288" s="1" t="n">
        <v>286</v>
      </c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1"/>
      <c r="AL288" s="1" t="e">
        <f aca="false">SUMPRODUCT(B288:AJ288,PVCapPrice)</f>
        <v>#DIV/0!</v>
      </c>
      <c r="AM288" s="1"/>
      <c r="AN288" s="1"/>
      <c r="AO288" s="1"/>
      <c r="AP288" s="1"/>
      <c r="AQ288" s="1"/>
    </row>
    <row r="289" customFormat="false" ht="11.25" hidden="false" customHeight="false" outlineLevel="0" collapsed="false">
      <c r="A289" s="1" t="n">
        <v>287</v>
      </c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1"/>
      <c r="AL289" s="1" t="e">
        <f aca="false">SUMPRODUCT(B289:AJ289,PVCapPrice)</f>
        <v>#DIV/0!</v>
      </c>
      <c r="AM289" s="1"/>
      <c r="AN289" s="1"/>
      <c r="AO289" s="1"/>
      <c r="AP289" s="1"/>
      <c r="AQ289" s="1"/>
    </row>
    <row r="290" customFormat="false" ht="11.25" hidden="false" customHeight="false" outlineLevel="0" collapsed="false">
      <c r="A290" s="1" t="n">
        <v>288</v>
      </c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1"/>
      <c r="AL290" s="1" t="e">
        <f aca="false">SUMPRODUCT(B290:AJ290,PVCapPrice)</f>
        <v>#DIV/0!</v>
      </c>
      <c r="AM290" s="1"/>
      <c r="AN290" s="1"/>
      <c r="AO290" s="1"/>
      <c r="AP290" s="1"/>
      <c r="AQ290" s="1"/>
    </row>
    <row r="291" customFormat="false" ht="11.25" hidden="false" customHeight="false" outlineLevel="0" collapsed="false">
      <c r="A291" s="1" t="n">
        <v>289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1"/>
      <c r="AL291" s="1" t="e">
        <f aca="false">SUMPRODUCT(B291:AJ291,PVCapPrice)</f>
        <v>#DIV/0!</v>
      </c>
      <c r="AM291" s="1"/>
      <c r="AN291" s="1"/>
      <c r="AO291" s="1"/>
      <c r="AP291" s="1"/>
      <c r="AQ291" s="1"/>
    </row>
    <row r="292" customFormat="false" ht="11.25" hidden="false" customHeight="false" outlineLevel="0" collapsed="false">
      <c r="A292" s="1" t="n">
        <v>290</v>
      </c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1"/>
      <c r="AL292" s="1" t="e">
        <f aca="false">SUMPRODUCT(B292:AJ292,PVCapPrice)</f>
        <v>#DIV/0!</v>
      </c>
      <c r="AM292" s="1"/>
      <c r="AN292" s="1"/>
      <c r="AO292" s="1"/>
      <c r="AP292" s="1"/>
      <c r="AQ292" s="1"/>
    </row>
    <row r="293" customFormat="false" ht="11.25" hidden="false" customHeight="false" outlineLevel="0" collapsed="false">
      <c r="A293" s="1" t="n">
        <v>291</v>
      </c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1"/>
      <c r="AL293" s="1" t="e">
        <f aca="false">SUMPRODUCT(B293:AJ293,PVCapPrice)</f>
        <v>#DIV/0!</v>
      </c>
      <c r="AM293" s="1"/>
      <c r="AN293" s="1"/>
      <c r="AO293" s="1"/>
      <c r="AP293" s="1"/>
      <c r="AQ293" s="1"/>
    </row>
    <row r="294" customFormat="false" ht="11.25" hidden="false" customHeight="false" outlineLevel="0" collapsed="false">
      <c r="A294" s="1" t="n">
        <v>292</v>
      </c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1"/>
      <c r="AL294" s="1" t="e">
        <f aca="false">SUMPRODUCT(B294:AJ294,PVCapPrice)</f>
        <v>#DIV/0!</v>
      </c>
      <c r="AM294" s="1"/>
      <c r="AN294" s="1"/>
      <c r="AO294" s="1"/>
      <c r="AP294" s="1"/>
      <c r="AQ294" s="1"/>
    </row>
    <row r="295" customFormat="false" ht="11.25" hidden="false" customHeight="false" outlineLevel="0" collapsed="false">
      <c r="A295" s="1" t="n">
        <v>293</v>
      </c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1"/>
      <c r="AL295" s="1" t="e">
        <f aca="false">SUMPRODUCT(B295:AJ295,PVCapPrice)</f>
        <v>#DIV/0!</v>
      </c>
      <c r="AM295" s="1"/>
      <c r="AN295" s="1"/>
      <c r="AO295" s="1"/>
      <c r="AP295" s="1"/>
      <c r="AQ295" s="1"/>
    </row>
    <row r="296" customFormat="false" ht="11.25" hidden="false" customHeight="false" outlineLevel="0" collapsed="false">
      <c r="A296" s="1" t="n">
        <v>294</v>
      </c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1"/>
      <c r="AL296" s="1" t="e">
        <f aca="false">SUMPRODUCT(B296:AJ296,PVCapPrice)</f>
        <v>#DIV/0!</v>
      </c>
      <c r="AM296" s="1"/>
      <c r="AN296" s="1"/>
      <c r="AO296" s="1"/>
      <c r="AP296" s="1"/>
      <c r="AQ296" s="1"/>
    </row>
    <row r="297" customFormat="false" ht="11.25" hidden="false" customHeight="false" outlineLevel="0" collapsed="false">
      <c r="A297" s="1" t="n">
        <v>295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1"/>
      <c r="AL297" s="1" t="e">
        <f aca="false">SUMPRODUCT(B297:AJ297,PVCapPrice)</f>
        <v>#DIV/0!</v>
      </c>
      <c r="AM297" s="1"/>
      <c r="AN297" s="1"/>
      <c r="AO297" s="1"/>
      <c r="AP297" s="1"/>
      <c r="AQ297" s="1"/>
    </row>
    <row r="298" customFormat="false" ht="11.25" hidden="false" customHeight="false" outlineLevel="0" collapsed="false">
      <c r="A298" s="1" t="n">
        <v>296</v>
      </c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1"/>
      <c r="AL298" s="1" t="e">
        <f aca="false">SUMPRODUCT(B298:AJ298,PVCapPrice)</f>
        <v>#DIV/0!</v>
      </c>
      <c r="AM298" s="1"/>
      <c r="AN298" s="1"/>
      <c r="AO298" s="1"/>
      <c r="AP298" s="1"/>
      <c r="AQ298" s="1"/>
    </row>
    <row r="299" customFormat="false" ht="11.25" hidden="false" customHeight="false" outlineLevel="0" collapsed="false">
      <c r="A299" s="1" t="n">
        <v>297</v>
      </c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1"/>
      <c r="AL299" s="1" t="e">
        <f aca="false">SUMPRODUCT(B299:AJ299,PVCapPrice)</f>
        <v>#DIV/0!</v>
      </c>
      <c r="AM299" s="1"/>
      <c r="AN299" s="1"/>
      <c r="AO299" s="1"/>
      <c r="AP299" s="1"/>
      <c r="AQ299" s="1"/>
    </row>
    <row r="300" customFormat="false" ht="11.25" hidden="false" customHeight="false" outlineLevel="0" collapsed="false">
      <c r="A300" s="1" t="n">
        <v>298</v>
      </c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1"/>
      <c r="AL300" s="1" t="e">
        <f aca="false">SUMPRODUCT(B300:AJ300,PVCapPrice)</f>
        <v>#DIV/0!</v>
      </c>
      <c r="AM300" s="1"/>
      <c r="AN300" s="1"/>
      <c r="AO300" s="1"/>
      <c r="AP300" s="1"/>
      <c r="AQ300" s="1"/>
    </row>
    <row r="301" customFormat="false" ht="11.25" hidden="false" customHeight="false" outlineLevel="0" collapsed="false">
      <c r="A301" s="1" t="n">
        <v>299</v>
      </c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1"/>
      <c r="AL301" s="1" t="e">
        <f aca="false">SUMPRODUCT(B301:AJ301,PVCapPrice)</f>
        <v>#DIV/0!</v>
      </c>
      <c r="AM301" s="1"/>
      <c r="AN301" s="1"/>
      <c r="AO301" s="1"/>
      <c r="AP301" s="1"/>
      <c r="AQ301" s="1"/>
    </row>
    <row r="302" customFormat="false" ht="11.25" hidden="false" customHeight="false" outlineLevel="0" collapsed="false">
      <c r="A302" s="1" t="n">
        <v>300</v>
      </c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1"/>
      <c r="AL302" s="1" t="e">
        <f aca="false">SUMPRODUCT(B302:AJ302,PVCapPrice)</f>
        <v>#DIV/0!</v>
      </c>
      <c r="AM302" s="1"/>
      <c r="AN302" s="1"/>
      <c r="AO302" s="1"/>
      <c r="AP302" s="1"/>
      <c r="AQ302" s="1"/>
    </row>
    <row r="303" customFormat="false" ht="11.25" hidden="false" customHeight="false" outlineLevel="0" collapsed="false">
      <c r="A303" s="1" t="n">
        <v>301</v>
      </c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1"/>
      <c r="AL303" s="1" t="e">
        <f aca="false">SUMPRODUCT(B303:AJ303,PVCapPrice)</f>
        <v>#DIV/0!</v>
      </c>
      <c r="AM303" s="1"/>
      <c r="AN303" s="1"/>
      <c r="AO303" s="1"/>
      <c r="AP303" s="1"/>
      <c r="AQ303" s="1"/>
    </row>
    <row r="304" customFormat="false" ht="11.25" hidden="false" customHeight="false" outlineLevel="0" collapsed="false">
      <c r="A304" s="1" t="n">
        <v>302</v>
      </c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1"/>
      <c r="AL304" s="1" t="e">
        <f aca="false">SUMPRODUCT(B304:AJ304,PVCapPrice)</f>
        <v>#DIV/0!</v>
      </c>
      <c r="AM304" s="1"/>
      <c r="AN304" s="1"/>
      <c r="AO304" s="1"/>
      <c r="AP304" s="1"/>
      <c r="AQ304" s="1"/>
    </row>
    <row r="305" customFormat="false" ht="11.25" hidden="false" customHeight="false" outlineLevel="0" collapsed="false">
      <c r="A305" s="1" t="n">
        <v>303</v>
      </c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1"/>
      <c r="AL305" s="1" t="e">
        <f aca="false">SUMPRODUCT(B305:AJ305,PVCapPrice)</f>
        <v>#DIV/0!</v>
      </c>
      <c r="AM305" s="1"/>
      <c r="AN305" s="1"/>
      <c r="AO305" s="1"/>
      <c r="AP305" s="1"/>
      <c r="AQ305" s="1"/>
    </row>
    <row r="306" customFormat="false" ht="11.25" hidden="false" customHeight="false" outlineLevel="0" collapsed="false">
      <c r="A306" s="1" t="n">
        <v>304</v>
      </c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1"/>
      <c r="AL306" s="1" t="e">
        <f aca="false">SUMPRODUCT(B306:AJ306,PVCapPrice)</f>
        <v>#DIV/0!</v>
      </c>
      <c r="AM306" s="1"/>
      <c r="AN306" s="1"/>
      <c r="AO306" s="1"/>
      <c r="AP306" s="1"/>
      <c r="AQ306" s="1"/>
    </row>
    <row r="307" customFormat="false" ht="11.25" hidden="false" customHeight="false" outlineLevel="0" collapsed="false">
      <c r="A307" s="1" t="n">
        <v>305</v>
      </c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1"/>
      <c r="AL307" s="1" t="e">
        <f aca="false">SUMPRODUCT(B307:AJ307,PVCapPrice)</f>
        <v>#DIV/0!</v>
      </c>
      <c r="AM307" s="1"/>
      <c r="AN307" s="1"/>
      <c r="AO307" s="1"/>
      <c r="AP307" s="1"/>
      <c r="AQ307" s="1"/>
    </row>
    <row r="308" customFormat="false" ht="11.25" hidden="false" customHeight="false" outlineLevel="0" collapsed="false">
      <c r="A308" s="1" t="n">
        <v>306</v>
      </c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1"/>
      <c r="AL308" s="1" t="e">
        <f aca="false">SUMPRODUCT(B308:AJ308,PVCapPrice)</f>
        <v>#DIV/0!</v>
      </c>
      <c r="AM308" s="1"/>
      <c r="AN308" s="1"/>
      <c r="AO308" s="1"/>
      <c r="AP308" s="1"/>
      <c r="AQ308" s="1"/>
    </row>
    <row r="309" customFormat="false" ht="11.25" hidden="false" customHeight="false" outlineLevel="0" collapsed="false">
      <c r="A309" s="1" t="n">
        <v>307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1"/>
      <c r="AL309" s="1" t="e">
        <f aca="false">SUMPRODUCT(B309:AJ309,PVCapPrice)</f>
        <v>#DIV/0!</v>
      </c>
      <c r="AM309" s="1"/>
      <c r="AN309" s="1"/>
      <c r="AO309" s="1"/>
      <c r="AP309" s="1"/>
      <c r="AQ309" s="1"/>
    </row>
    <row r="310" customFormat="false" ht="11.25" hidden="false" customHeight="false" outlineLevel="0" collapsed="false">
      <c r="A310" s="1" t="n">
        <v>308</v>
      </c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1"/>
      <c r="AL310" s="1" t="e">
        <f aca="false">SUMPRODUCT(B310:AJ310,PVCapPrice)</f>
        <v>#DIV/0!</v>
      </c>
      <c r="AM310" s="1"/>
      <c r="AN310" s="1"/>
      <c r="AO310" s="1"/>
      <c r="AP310" s="1"/>
      <c r="AQ310" s="1"/>
    </row>
    <row r="311" customFormat="false" ht="11.25" hidden="false" customHeight="false" outlineLevel="0" collapsed="false">
      <c r="A311" s="1" t="n">
        <v>309</v>
      </c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1"/>
      <c r="AL311" s="1" t="e">
        <f aca="false">SUMPRODUCT(B311:AJ311,PVCapPrice)</f>
        <v>#DIV/0!</v>
      </c>
      <c r="AM311" s="1"/>
      <c r="AN311" s="1"/>
      <c r="AO311" s="1"/>
      <c r="AP311" s="1"/>
      <c r="AQ311" s="1"/>
    </row>
    <row r="312" customFormat="false" ht="11.25" hidden="false" customHeight="false" outlineLevel="0" collapsed="false">
      <c r="A312" s="1" t="n">
        <v>310</v>
      </c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1"/>
      <c r="AL312" s="1" t="e">
        <f aca="false">SUMPRODUCT(B312:AJ312,PVCapPrice)</f>
        <v>#DIV/0!</v>
      </c>
      <c r="AM312" s="1"/>
      <c r="AN312" s="1"/>
      <c r="AO312" s="1"/>
      <c r="AP312" s="1"/>
      <c r="AQ312" s="1"/>
    </row>
    <row r="313" customFormat="false" ht="11.25" hidden="false" customHeight="false" outlineLevel="0" collapsed="false">
      <c r="A313" s="1" t="n">
        <v>311</v>
      </c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1"/>
      <c r="AL313" s="1" t="e">
        <f aca="false">SUMPRODUCT(B313:AJ313,PVCapPrice)</f>
        <v>#DIV/0!</v>
      </c>
      <c r="AM313" s="1"/>
      <c r="AN313" s="1"/>
      <c r="AO313" s="1"/>
      <c r="AP313" s="1"/>
      <c r="AQ313" s="1"/>
    </row>
    <row r="314" customFormat="false" ht="11.25" hidden="false" customHeight="false" outlineLevel="0" collapsed="false">
      <c r="A314" s="1" t="n">
        <v>312</v>
      </c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1"/>
      <c r="AL314" s="1" t="e">
        <f aca="false">SUMPRODUCT(B314:AJ314,PVCapPrice)</f>
        <v>#DIV/0!</v>
      </c>
      <c r="AM314" s="1"/>
      <c r="AN314" s="1"/>
      <c r="AO314" s="1"/>
      <c r="AP314" s="1"/>
      <c r="AQ314" s="1"/>
    </row>
    <row r="315" customFormat="false" ht="11.25" hidden="false" customHeight="false" outlineLevel="0" collapsed="false">
      <c r="A315" s="1" t="n">
        <v>313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1"/>
      <c r="AL315" s="1" t="e">
        <f aca="false">SUMPRODUCT(B315:AJ315,PVCapPrice)</f>
        <v>#DIV/0!</v>
      </c>
      <c r="AM315" s="1"/>
      <c r="AN315" s="1"/>
      <c r="AO315" s="1"/>
      <c r="AP315" s="1"/>
      <c r="AQ315" s="1"/>
    </row>
    <row r="316" customFormat="false" ht="11.25" hidden="false" customHeight="false" outlineLevel="0" collapsed="false">
      <c r="A316" s="1" t="n">
        <v>314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1"/>
      <c r="AL316" s="1" t="e">
        <f aca="false">SUMPRODUCT(B316:AJ316,PVCapPrice)</f>
        <v>#DIV/0!</v>
      </c>
      <c r="AM316" s="1"/>
      <c r="AN316" s="1"/>
      <c r="AO316" s="1"/>
      <c r="AP316" s="1"/>
      <c r="AQ316" s="1"/>
    </row>
    <row r="317" customFormat="false" ht="11.25" hidden="false" customHeight="false" outlineLevel="0" collapsed="false">
      <c r="A317" s="1" t="n">
        <v>315</v>
      </c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1"/>
      <c r="AL317" s="1" t="e">
        <f aca="false">SUMPRODUCT(B317:AJ317,PVCapPrice)</f>
        <v>#DIV/0!</v>
      </c>
      <c r="AM317" s="1"/>
      <c r="AN317" s="1"/>
      <c r="AO317" s="1"/>
      <c r="AP317" s="1"/>
      <c r="AQ317" s="1"/>
    </row>
    <row r="318" customFormat="false" ht="11.25" hidden="false" customHeight="false" outlineLevel="0" collapsed="false">
      <c r="A318" s="1" t="n">
        <v>316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1"/>
      <c r="AL318" s="1" t="e">
        <f aca="false">SUMPRODUCT(B318:AJ318,PVCapPrice)</f>
        <v>#DIV/0!</v>
      </c>
      <c r="AM318" s="1"/>
      <c r="AN318" s="1"/>
      <c r="AO318" s="1"/>
      <c r="AP318" s="1"/>
      <c r="AQ318" s="1"/>
    </row>
    <row r="319" customFormat="false" ht="11.25" hidden="false" customHeight="false" outlineLevel="0" collapsed="false">
      <c r="A319" s="1" t="n">
        <v>317</v>
      </c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1"/>
      <c r="AL319" s="1" t="e">
        <f aca="false">SUMPRODUCT(B319:AJ319,PVCapPrice)</f>
        <v>#DIV/0!</v>
      </c>
      <c r="AM319" s="1"/>
      <c r="AN319" s="1"/>
      <c r="AO319" s="1"/>
      <c r="AP319" s="1"/>
      <c r="AQ319" s="1"/>
    </row>
    <row r="320" customFormat="false" ht="11.25" hidden="false" customHeight="false" outlineLevel="0" collapsed="false">
      <c r="A320" s="1" t="n">
        <v>318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1"/>
      <c r="AL320" s="1" t="e">
        <f aca="false">SUMPRODUCT(B320:AJ320,PVCapPrice)</f>
        <v>#DIV/0!</v>
      </c>
      <c r="AM320" s="1"/>
      <c r="AN320" s="1"/>
      <c r="AO320" s="1"/>
      <c r="AP320" s="1"/>
      <c r="AQ320" s="1"/>
    </row>
    <row r="321" customFormat="false" ht="11.25" hidden="false" customHeight="false" outlineLevel="0" collapsed="false">
      <c r="A321" s="1" t="n">
        <v>319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1"/>
      <c r="AL321" s="1" t="e">
        <f aca="false">SUMPRODUCT(B321:AJ321,PVCapPrice)</f>
        <v>#DIV/0!</v>
      </c>
      <c r="AM321" s="1"/>
      <c r="AN321" s="1"/>
      <c r="AO321" s="1"/>
      <c r="AP321" s="1"/>
      <c r="AQ321" s="1"/>
    </row>
    <row r="322" customFormat="false" ht="11.25" hidden="false" customHeight="false" outlineLevel="0" collapsed="false">
      <c r="A322" s="1" t="n">
        <v>320</v>
      </c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1"/>
      <c r="AL322" s="1" t="e">
        <f aca="false">SUMPRODUCT(B322:AJ322,PVCapPrice)</f>
        <v>#DIV/0!</v>
      </c>
      <c r="AM322" s="1"/>
      <c r="AN322" s="1"/>
      <c r="AO322" s="1"/>
      <c r="AP322" s="1"/>
      <c r="AQ322" s="1"/>
    </row>
    <row r="323" customFormat="false" ht="11.25" hidden="false" customHeight="false" outlineLevel="0" collapsed="false">
      <c r="A323" s="1" t="n">
        <v>321</v>
      </c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1"/>
      <c r="AL323" s="1" t="e">
        <f aca="false">SUMPRODUCT(B323:AJ323,PVCapPrice)</f>
        <v>#DIV/0!</v>
      </c>
      <c r="AM323" s="1"/>
      <c r="AN323" s="1"/>
      <c r="AO323" s="1"/>
      <c r="AP323" s="1"/>
      <c r="AQ323" s="1"/>
    </row>
    <row r="324" customFormat="false" ht="11.25" hidden="false" customHeight="false" outlineLevel="0" collapsed="false">
      <c r="A324" s="1" t="n">
        <v>322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1"/>
      <c r="AL324" s="1" t="e">
        <f aca="false">SUMPRODUCT(B324:AJ324,PVCapPrice)</f>
        <v>#DIV/0!</v>
      </c>
      <c r="AM324" s="1"/>
      <c r="AN324" s="1"/>
      <c r="AO324" s="1"/>
      <c r="AP324" s="1"/>
      <c r="AQ324" s="1"/>
    </row>
    <row r="325" customFormat="false" ht="11.25" hidden="false" customHeight="false" outlineLevel="0" collapsed="false">
      <c r="A325" s="1" t="n">
        <v>323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1"/>
      <c r="AL325" s="1" t="e">
        <f aca="false">SUMPRODUCT(B325:AJ325,PVCapPrice)</f>
        <v>#DIV/0!</v>
      </c>
      <c r="AM325" s="1"/>
      <c r="AN325" s="1"/>
      <c r="AO325" s="1"/>
      <c r="AP325" s="1"/>
      <c r="AQ325" s="1"/>
    </row>
    <row r="326" customFormat="false" ht="11.25" hidden="false" customHeight="false" outlineLevel="0" collapsed="false">
      <c r="A326" s="1" t="n">
        <v>324</v>
      </c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1"/>
      <c r="AL326" s="1" t="e">
        <f aca="false">SUMPRODUCT(B326:AJ326,PVCapPrice)</f>
        <v>#DIV/0!</v>
      </c>
      <c r="AM326" s="1"/>
      <c r="AN326" s="1"/>
      <c r="AO326" s="1"/>
      <c r="AP326" s="1"/>
      <c r="AQ326" s="1"/>
    </row>
    <row r="327" customFormat="false" ht="11.25" hidden="false" customHeight="false" outlineLevel="0" collapsed="false">
      <c r="A327" s="1" t="n">
        <v>325</v>
      </c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1"/>
      <c r="AL327" s="1" t="e">
        <f aca="false">SUMPRODUCT(B327:AJ327,PVCapPrice)</f>
        <v>#DIV/0!</v>
      </c>
      <c r="AM327" s="1"/>
      <c r="AN327" s="1"/>
      <c r="AO327" s="1"/>
      <c r="AP327" s="1"/>
      <c r="AQ327" s="1"/>
    </row>
    <row r="328" customFormat="false" ht="11.25" hidden="false" customHeight="false" outlineLevel="0" collapsed="false">
      <c r="A328" s="1" t="n">
        <v>326</v>
      </c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1"/>
      <c r="AL328" s="1" t="e">
        <f aca="false">SUMPRODUCT(B328:AJ328,PVCapPrice)</f>
        <v>#DIV/0!</v>
      </c>
      <c r="AM328" s="1"/>
      <c r="AN328" s="1"/>
      <c r="AO328" s="1"/>
      <c r="AP328" s="1"/>
      <c r="AQ328" s="1"/>
    </row>
    <row r="329" customFormat="false" ht="11.25" hidden="false" customHeight="false" outlineLevel="0" collapsed="false">
      <c r="A329" s="1" t="n">
        <v>327</v>
      </c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1"/>
      <c r="AL329" s="1" t="e">
        <f aca="false">SUMPRODUCT(B329:AJ329,PVCapPrice)</f>
        <v>#DIV/0!</v>
      </c>
      <c r="AM329" s="1"/>
      <c r="AN329" s="1"/>
      <c r="AO329" s="1"/>
      <c r="AP329" s="1"/>
      <c r="AQ329" s="1"/>
    </row>
    <row r="330" customFormat="false" ht="11.25" hidden="false" customHeight="false" outlineLevel="0" collapsed="false">
      <c r="A330" s="1" t="n">
        <v>328</v>
      </c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1"/>
      <c r="AL330" s="1" t="e">
        <f aca="false">SUMPRODUCT(B330:AJ330,PVCapPrice)</f>
        <v>#DIV/0!</v>
      </c>
      <c r="AM330" s="1"/>
      <c r="AN330" s="1"/>
      <c r="AO330" s="1"/>
      <c r="AP330" s="1"/>
      <c r="AQ330" s="1"/>
    </row>
    <row r="331" customFormat="false" ht="11.25" hidden="false" customHeight="false" outlineLevel="0" collapsed="false">
      <c r="A331" s="1" t="n">
        <v>329</v>
      </c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1"/>
      <c r="AL331" s="1" t="e">
        <f aca="false">SUMPRODUCT(B331:AJ331,PVCapPrice)</f>
        <v>#DIV/0!</v>
      </c>
      <c r="AM331" s="1"/>
      <c r="AN331" s="1"/>
      <c r="AO331" s="1"/>
      <c r="AP331" s="1"/>
      <c r="AQ331" s="1"/>
    </row>
    <row r="332" customFormat="false" ht="11.25" hidden="false" customHeight="false" outlineLevel="0" collapsed="false">
      <c r="A332" s="1" t="n">
        <v>330</v>
      </c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1"/>
      <c r="AL332" s="1" t="e">
        <f aca="false">SUMPRODUCT(B332:AJ332,PVCapPrice)</f>
        <v>#DIV/0!</v>
      </c>
      <c r="AM332" s="1"/>
      <c r="AN332" s="1"/>
      <c r="AO332" s="1"/>
      <c r="AP332" s="1"/>
      <c r="AQ332" s="1"/>
    </row>
    <row r="333" customFormat="false" ht="11.25" hidden="false" customHeight="false" outlineLevel="0" collapsed="false">
      <c r="A333" s="1" t="n">
        <v>331</v>
      </c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1"/>
      <c r="AL333" s="1" t="e">
        <f aca="false">SUMPRODUCT(B333:AJ333,PVCapPrice)</f>
        <v>#DIV/0!</v>
      </c>
      <c r="AM333" s="1"/>
      <c r="AN333" s="1"/>
      <c r="AO333" s="1"/>
      <c r="AP333" s="1"/>
      <c r="AQ333" s="1"/>
    </row>
    <row r="334" customFormat="false" ht="11.25" hidden="false" customHeight="false" outlineLevel="0" collapsed="false">
      <c r="A334" s="1" t="n">
        <v>332</v>
      </c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1"/>
      <c r="AL334" s="1" t="e">
        <f aca="false">SUMPRODUCT(B334:AJ334,PVCapPrice)</f>
        <v>#DIV/0!</v>
      </c>
      <c r="AM334" s="1"/>
      <c r="AN334" s="1"/>
      <c r="AO334" s="1"/>
      <c r="AP334" s="1"/>
      <c r="AQ334" s="1"/>
    </row>
    <row r="335" customFormat="false" ht="11.25" hidden="false" customHeight="false" outlineLevel="0" collapsed="false">
      <c r="A335" s="1" t="n">
        <v>333</v>
      </c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1"/>
      <c r="AL335" s="1" t="e">
        <f aca="false">SUMPRODUCT(B335:AJ335,PVCapPrice)</f>
        <v>#DIV/0!</v>
      </c>
      <c r="AM335" s="1"/>
      <c r="AN335" s="1"/>
      <c r="AO335" s="1"/>
      <c r="AP335" s="1"/>
      <c r="AQ335" s="1"/>
    </row>
    <row r="336" customFormat="false" ht="11.25" hidden="false" customHeight="false" outlineLevel="0" collapsed="false">
      <c r="A336" s="1" t="n">
        <v>334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1"/>
      <c r="AL336" s="1" t="e">
        <f aca="false">SUMPRODUCT(B336:AJ336,PVCapPrice)</f>
        <v>#DIV/0!</v>
      </c>
      <c r="AM336" s="1"/>
      <c r="AN336" s="1"/>
      <c r="AO336" s="1"/>
      <c r="AP336" s="1"/>
      <c r="AQ336" s="1"/>
    </row>
    <row r="337" customFormat="false" ht="11.25" hidden="false" customHeight="false" outlineLevel="0" collapsed="false">
      <c r="A337" s="1" t="n">
        <v>335</v>
      </c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1"/>
      <c r="AL337" s="1" t="e">
        <f aca="false">SUMPRODUCT(B337:AJ337,PVCapPrice)</f>
        <v>#DIV/0!</v>
      </c>
      <c r="AM337" s="1"/>
      <c r="AN337" s="1"/>
      <c r="AO337" s="1"/>
      <c r="AP337" s="1"/>
      <c r="AQ337" s="1"/>
    </row>
    <row r="338" customFormat="false" ht="11.25" hidden="false" customHeight="false" outlineLevel="0" collapsed="false">
      <c r="A338" s="1" t="n">
        <v>336</v>
      </c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1"/>
      <c r="AL338" s="1" t="e">
        <f aca="false">SUMPRODUCT(B338:AJ338,PVCapPrice)</f>
        <v>#DIV/0!</v>
      </c>
      <c r="AM338" s="1"/>
      <c r="AN338" s="1"/>
      <c r="AO338" s="1"/>
      <c r="AP338" s="1"/>
      <c r="AQ338" s="1"/>
    </row>
    <row r="339" customFormat="false" ht="11.25" hidden="false" customHeight="false" outlineLevel="0" collapsed="false">
      <c r="A339" s="1" t="n">
        <v>337</v>
      </c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1"/>
      <c r="AL339" s="1" t="e">
        <f aca="false">SUMPRODUCT(B339:AJ339,PVCapPrice)</f>
        <v>#DIV/0!</v>
      </c>
      <c r="AM339" s="1"/>
      <c r="AN339" s="1"/>
      <c r="AO339" s="1"/>
      <c r="AP339" s="1"/>
      <c r="AQ339" s="1"/>
    </row>
    <row r="340" customFormat="false" ht="11.25" hidden="false" customHeight="false" outlineLevel="0" collapsed="false">
      <c r="A340" s="1" t="n">
        <v>338</v>
      </c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1"/>
      <c r="AL340" s="1" t="e">
        <f aca="false">SUMPRODUCT(B340:AJ340,PVCapPrice)</f>
        <v>#DIV/0!</v>
      </c>
      <c r="AM340" s="1"/>
      <c r="AN340" s="1"/>
      <c r="AO340" s="1"/>
      <c r="AP340" s="1"/>
      <c r="AQ340" s="1"/>
    </row>
    <row r="341" customFormat="false" ht="11.25" hidden="false" customHeight="false" outlineLevel="0" collapsed="false">
      <c r="A341" s="1" t="n">
        <v>339</v>
      </c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1"/>
      <c r="AL341" s="1" t="e">
        <f aca="false">SUMPRODUCT(B341:AJ341,PVCapPrice)</f>
        <v>#DIV/0!</v>
      </c>
      <c r="AM341" s="1"/>
      <c r="AN341" s="1"/>
      <c r="AO341" s="1"/>
      <c r="AP341" s="1"/>
      <c r="AQ341" s="1"/>
    </row>
    <row r="342" customFormat="false" ht="11.25" hidden="false" customHeight="false" outlineLevel="0" collapsed="false">
      <c r="A342" s="1" t="n">
        <v>340</v>
      </c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1"/>
      <c r="AL342" s="1" t="e">
        <f aca="false">SUMPRODUCT(B342:AJ342,PVCapPrice)</f>
        <v>#DIV/0!</v>
      </c>
      <c r="AM342" s="1"/>
      <c r="AN342" s="1"/>
      <c r="AO342" s="1"/>
      <c r="AP342" s="1"/>
      <c r="AQ342" s="1"/>
    </row>
    <row r="343" customFormat="false" ht="11.25" hidden="false" customHeight="false" outlineLevel="0" collapsed="false">
      <c r="A343" s="1" t="n">
        <v>341</v>
      </c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1"/>
      <c r="AL343" s="1" t="e">
        <f aca="false">SUMPRODUCT(B343:AJ343,PVCapPrice)</f>
        <v>#DIV/0!</v>
      </c>
      <c r="AM343" s="1"/>
      <c r="AN343" s="1"/>
      <c r="AO343" s="1"/>
      <c r="AP343" s="1"/>
      <c r="AQ343" s="1"/>
    </row>
    <row r="344" customFormat="false" ht="11.25" hidden="false" customHeight="false" outlineLevel="0" collapsed="false">
      <c r="A344" s="1" t="n">
        <v>342</v>
      </c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1"/>
      <c r="AL344" s="1" t="e">
        <f aca="false">SUMPRODUCT(B344:AJ344,PVCapPrice)</f>
        <v>#DIV/0!</v>
      </c>
      <c r="AM344" s="1"/>
      <c r="AN344" s="1"/>
      <c r="AO344" s="1"/>
      <c r="AP344" s="1"/>
      <c r="AQ344" s="1"/>
    </row>
    <row r="345" customFormat="false" ht="11.25" hidden="false" customHeight="false" outlineLevel="0" collapsed="false">
      <c r="A345" s="1" t="n">
        <v>343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1"/>
      <c r="AL345" s="1" t="e">
        <f aca="false">SUMPRODUCT(B345:AJ345,PVCapPrice)</f>
        <v>#DIV/0!</v>
      </c>
      <c r="AM345" s="1"/>
      <c r="AN345" s="1"/>
      <c r="AO345" s="1"/>
      <c r="AP345" s="1"/>
      <c r="AQ345" s="1"/>
    </row>
    <row r="346" customFormat="false" ht="11.25" hidden="false" customHeight="false" outlineLevel="0" collapsed="false">
      <c r="A346" s="1" t="n">
        <v>344</v>
      </c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1"/>
      <c r="AL346" s="1" t="e">
        <f aca="false">SUMPRODUCT(B346:AJ346,PVCapPrice)</f>
        <v>#DIV/0!</v>
      </c>
      <c r="AM346" s="1"/>
      <c r="AN346" s="1"/>
      <c r="AO346" s="1"/>
      <c r="AP346" s="1"/>
      <c r="AQ346" s="1"/>
    </row>
    <row r="347" customFormat="false" ht="11.25" hidden="false" customHeight="false" outlineLevel="0" collapsed="false">
      <c r="A347" s="1" t="n">
        <v>345</v>
      </c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1"/>
      <c r="AL347" s="1" t="e">
        <f aca="false">SUMPRODUCT(B347:AJ347,PVCapPrice)</f>
        <v>#DIV/0!</v>
      </c>
      <c r="AM347" s="1"/>
      <c r="AN347" s="1"/>
      <c r="AO347" s="1"/>
      <c r="AP347" s="1"/>
      <c r="AQ347" s="1"/>
    </row>
    <row r="348" customFormat="false" ht="11.25" hidden="false" customHeight="false" outlineLevel="0" collapsed="false">
      <c r="A348" s="1" t="n">
        <v>346</v>
      </c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1"/>
      <c r="AL348" s="1" t="e">
        <f aca="false">SUMPRODUCT(B348:AJ348,PVCapPrice)</f>
        <v>#DIV/0!</v>
      </c>
      <c r="AM348" s="1"/>
      <c r="AN348" s="1"/>
      <c r="AO348" s="1"/>
      <c r="AP348" s="1"/>
      <c r="AQ348" s="1"/>
    </row>
    <row r="349" customFormat="false" ht="11.25" hidden="false" customHeight="false" outlineLevel="0" collapsed="false">
      <c r="A349" s="1" t="n">
        <v>347</v>
      </c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1"/>
      <c r="AL349" s="1" t="e">
        <f aca="false">SUMPRODUCT(B349:AJ349,PVCapPrice)</f>
        <v>#DIV/0!</v>
      </c>
      <c r="AM349" s="1"/>
      <c r="AN349" s="1"/>
      <c r="AO349" s="1"/>
      <c r="AP349" s="1"/>
      <c r="AQ349" s="1"/>
    </row>
    <row r="350" customFormat="false" ht="11.25" hidden="false" customHeight="false" outlineLevel="0" collapsed="false">
      <c r="A350" s="1" t="n">
        <v>348</v>
      </c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1"/>
      <c r="AL350" s="1" t="e">
        <f aca="false">SUMPRODUCT(B350:AJ350,PVCapPrice)</f>
        <v>#DIV/0!</v>
      </c>
      <c r="AM350" s="1"/>
      <c r="AN350" s="1"/>
      <c r="AO350" s="1"/>
      <c r="AP350" s="1"/>
      <c r="AQ350" s="1"/>
    </row>
    <row r="351" customFormat="false" ht="11.25" hidden="false" customHeight="false" outlineLevel="0" collapsed="false">
      <c r="A351" s="1" t="n">
        <v>349</v>
      </c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1"/>
      <c r="AL351" s="1" t="e">
        <f aca="false">SUMPRODUCT(B351:AJ351,PVCapPrice)</f>
        <v>#DIV/0!</v>
      </c>
      <c r="AM351" s="1"/>
      <c r="AN351" s="1"/>
      <c r="AO351" s="1"/>
      <c r="AP351" s="1"/>
      <c r="AQ351" s="1"/>
    </row>
    <row r="352" customFormat="false" ht="11.25" hidden="false" customHeight="false" outlineLevel="0" collapsed="false">
      <c r="A352" s="1" t="n">
        <v>350</v>
      </c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1"/>
      <c r="AL352" s="1" t="e">
        <f aca="false">SUMPRODUCT(B352:AJ352,PVCapPrice)</f>
        <v>#DIV/0!</v>
      </c>
      <c r="AM352" s="1"/>
      <c r="AN352" s="1"/>
      <c r="AO352" s="1"/>
      <c r="AP352" s="1"/>
      <c r="AQ352" s="1"/>
    </row>
    <row r="353" customFormat="false" ht="11.25" hidden="false" customHeight="false" outlineLevel="0" collapsed="false">
      <c r="A353" s="1" t="n">
        <v>351</v>
      </c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1"/>
      <c r="AL353" s="1" t="e">
        <f aca="false">SUMPRODUCT(B353:AJ353,PVCapPrice)</f>
        <v>#DIV/0!</v>
      </c>
      <c r="AM353" s="1"/>
      <c r="AN353" s="1"/>
      <c r="AO353" s="1"/>
      <c r="AP353" s="1"/>
      <c r="AQ353" s="1"/>
    </row>
    <row r="354" customFormat="false" ht="11.25" hidden="false" customHeight="false" outlineLevel="0" collapsed="false">
      <c r="A354" s="1" t="n">
        <v>352</v>
      </c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1"/>
      <c r="AL354" s="1" t="e">
        <f aca="false">SUMPRODUCT(B354:AJ354,PVCapPrice)</f>
        <v>#DIV/0!</v>
      </c>
      <c r="AM354" s="1"/>
      <c r="AN354" s="1"/>
      <c r="AO354" s="1"/>
      <c r="AP354" s="1"/>
      <c r="AQ354" s="1"/>
    </row>
    <row r="355" customFormat="false" ht="11.25" hidden="false" customHeight="false" outlineLevel="0" collapsed="false">
      <c r="A355" s="1" t="n">
        <v>353</v>
      </c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1"/>
      <c r="AL355" s="1" t="e">
        <f aca="false">SUMPRODUCT(B355:AJ355,PVCapPrice)</f>
        <v>#DIV/0!</v>
      </c>
      <c r="AM355" s="1"/>
      <c r="AN355" s="1"/>
      <c r="AO355" s="1"/>
      <c r="AP355" s="1"/>
      <c r="AQ355" s="1"/>
    </row>
    <row r="356" customFormat="false" ht="11.25" hidden="false" customHeight="false" outlineLevel="0" collapsed="false">
      <c r="A356" s="1" t="n">
        <v>354</v>
      </c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1"/>
      <c r="AL356" s="1" t="e">
        <f aca="false">SUMPRODUCT(B356:AJ356,PVCapPrice)</f>
        <v>#DIV/0!</v>
      </c>
      <c r="AM356" s="1"/>
      <c r="AN356" s="1"/>
      <c r="AO356" s="1"/>
      <c r="AP356" s="1"/>
      <c r="AQ356" s="1"/>
    </row>
    <row r="357" customFormat="false" ht="11.25" hidden="false" customHeight="false" outlineLevel="0" collapsed="false">
      <c r="A357" s="1" t="n">
        <v>355</v>
      </c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1"/>
      <c r="AL357" s="1" t="e">
        <f aca="false">SUMPRODUCT(B357:AJ357,PVCapPrice)</f>
        <v>#DIV/0!</v>
      </c>
      <c r="AM357" s="1"/>
      <c r="AN357" s="1"/>
      <c r="AO357" s="1"/>
      <c r="AP357" s="1"/>
      <c r="AQ357" s="1"/>
    </row>
    <row r="358" customFormat="false" ht="11.25" hidden="false" customHeight="false" outlineLevel="0" collapsed="false">
      <c r="A358" s="1" t="n">
        <v>356</v>
      </c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1"/>
      <c r="AL358" s="1" t="e">
        <f aca="false">SUMPRODUCT(B358:AJ358,PVCapPrice)</f>
        <v>#DIV/0!</v>
      </c>
      <c r="AM358" s="1"/>
      <c r="AN358" s="1"/>
      <c r="AO358" s="1"/>
      <c r="AP358" s="1"/>
      <c r="AQ358" s="1"/>
    </row>
    <row r="359" customFormat="false" ht="11.25" hidden="false" customHeight="false" outlineLevel="0" collapsed="false">
      <c r="A359" s="1" t="n">
        <v>357</v>
      </c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1"/>
      <c r="AL359" s="1" t="e">
        <f aca="false">SUMPRODUCT(B359:AJ359,PVCapPrice)</f>
        <v>#DIV/0!</v>
      </c>
      <c r="AM359" s="1"/>
      <c r="AN359" s="1"/>
      <c r="AO359" s="1"/>
      <c r="AP359" s="1"/>
      <c r="AQ359" s="1"/>
    </row>
    <row r="360" customFormat="false" ht="11.25" hidden="false" customHeight="false" outlineLevel="0" collapsed="false">
      <c r="A360" s="1" t="n">
        <v>358</v>
      </c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1"/>
      <c r="AL360" s="1" t="e">
        <f aca="false">SUMPRODUCT(B360:AJ360,PVCapPrice)</f>
        <v>#DIV/0!</v>
      </c>
      <c r="AM360" s="1"/>
      <c r="AN360" s="1"/>
      <c r="AO360" s="1"/>
      <c r="AP360" s="1"/>
      <c r="AQ360" s="1"/>
    </row>
    <row r="361" customFormat="false" ht="11.25" hidden="false" customHeight="false" outlineLevel="0" collapsed="false">
      <c r="A361" s="1" t="n">
        <v>359</v>
      </c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1"/>
      <c r="AL361" s="1" t="e">
        <f aca="false">SUMPRODUCT(B361:AJ361,PVCapPrice)</f>
        <v>#DIV/0!</v>
      </c>
      <c r="AM361" s="1"/>
      <c r="AN361" s="1"/>
      <c r="AO361" s="1"/>
      <c r="AP361" s="1"/>
      <c r="AQ361" s="1"/>
    </row>
    <row r="362" customFormat="false" ht="11.25" hidden="false" customHeight="false" outlineLevel="0" collapsed="false">
      <c r="A362" s="1" t="n">
        <v>360</v>
      </c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1"/>
      <c r="AL362" s="1" t="e">
        <f aca="false">SUMPRODUCT(B362:AJ362,PVCapPrice)</f>
        <v>#DIV/0!</v>
      </c>
      <c r="AM362" s="1"/>
      <c r="AN362" s="1"/>
      <c r="AO362" s="1"/>
      <c r="AP362" s="1"/>
      <c r="AQ362" s="1"/>
    </row>
    <row r="363" customFormat="false" ht="11.25" hidden="false" customHeight="false" outlineLevel="0" collapsed="false">
      <c r="A363" s="1" t="n">
        <v>361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1"/>
      <c r="AL363" s="1" t="e">
        <f aca="false">SUMPRODUCT(B363:AJ363,PVCapPrice)</f>
        <v>#DIV/0!</v>
      </c>
      <c r="AM363" s="1"/>
      <c r="AN363" s="1"/>
      <c r="AO363" s="1"/>
      <c r="AP363" s="1"/>
      <c r="AQ363" s="1"/>
    </row>
    <row r="364" customFormat="false" ht="11.25" hidden="false" customHeight="false" outlineLevel="0" collapsed="false">
      <c r="A364" s="1" t="n">
        <v>362</v>
      </c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1"/>
      <c r="AL364" s="1" t="e">
        <f aca="false">SUMPRODUCT(B364:AJ364,PVCapPrice)</f>
        <v>#DIV/0!</v>
      </c>
      <c r="AM364" s="1"/>
      <c r="AN364" s="1"/>
      <c r="AO364" s="1"/>
      <c r="AP364" s="1"/>
      <c r="AQ364" s="1"/>
    </row>
    <row r="365" customFormat="false" ht="11.25" hidden="false" customHeight="false" outlineLevel="0" collapsed="false">
      <c r="A365" s="1" t="n">
        <v>363</v>
      </c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1"/>
      <c r="AL365" s="1" t="e">
        <f aca="false">SUMPRODUCT(B365:AJ365,PVCapPrice)</f>
        <v>#DIV/0!</v>
      </c>
      <c r="AM365" s="1"/>
      <c r="AN365" s="1"/>
      <c r="AO365" s="1"/>
      <c r="AP365" s="1"/>
      <c r="AQ365" s="1"/>
    </row>
    <row r="366" customFormat="false" ht="11.25" hidden="false" customHeight="false" outlineLevel="0" collapsed="false">
      <c r="A366" s="1" t="n">
        <v>364</v>
      </c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1"/>
      <c r="AL366" s="1" t="e">
        <f aca="false">SUMPRODUCT(B366:AJ366,PVCapPrice)</f>
        <v>#DIV/0!</v>
      </c>
      <c r="AM366" s="1"/>
      <c r="AN366" s="1"/>
      <c r="AO366" s="1"/>
      <c r="AP366" s="1"/>
      <c r="AQ366" s="1"/>
    </row>
    <row r="367" customFormat="false" ht="11.25" hidden="false" customHeight="false" outlineLevel="0" collapsed="false">
      <c r="A367" s="1" t="n">
        <v>365</v>
      </c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1"/>
      <c r="AL367" s="1" t="e">
        <f aca="false">SUMPRODUCT(B367:AJ367,PVCapPrice)</f>
        <v>#DIV/0!</v>
      </c>
      <c r="AM367" s="1"/>
      <c r="AN367" s="1"/>
      <c r="AO367" s="1"/>
      <c r="AP367" s="1"/>
      <c r="AQ367" s="1"/>
    </row>
    <row r="368" customFormat="false" ht="11.25" hidden="false" customHeight="false" outlineLevel="0" collapsed="false">
      <c r="A368" s="1" t="n">
        <v>366</v>
      </c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1"/>
      <c r="AL368" s="1" t="e">
        <f aca="false">SUMPRODUCT(B368:AJ368,PVCapPrice)</f>
        <v>#DIV/0!</v>
      </c>
      <c r="AM368" s="1"/>
      <c r="AN368" s="1"/>
      <c r="AO368" s="1"/>
      <c r="AP368" s="1"/>
      <c r="AQ368" s="1"/>
    </row>
    <row r="369" customFormat="false" ht="11.25" hidden="false" customHeight="false" outlineLevel="0" collapsed="false">
      <c r="A369" s="1" t="n">
        <v>367</v>
      </c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1"/>
      <c r="AL369" s="1" t="e">
        <f aca="false">SUMPRODUCT(B369:AJ369,PVCapPrice)</f>
        <v>#DIV/0!</v>
      </c>
      <c r="AM369" s="1"/>
      <c r="AN369" s="1"/>
      <c r="AO369" s="1"/>
      <c r="AP369" s="1"/>
      <c r="AQ369" s="1"/>
    </row>
    <row r="370" customFormat="false" ht="11.25" hidden="false" customHeight="false" outlineLevel="0" collapsed="false">
      <c r="A370" s="1" t="n">
        <v>368</v>
      </c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1"/>
      <c r="AL370" s="1" t="e">
        <f aca="false">SUMPRODUCT(B370:AJ370,PVCapPrice)</f>
        <v>#DIV/0!</v>
      </c>
      <c r="AM370" s="1"/>
      <c r="AN370" s="1"/>
      <c r="AO370" s="1"/>
      <c r="AP370" s="1"/>
      <c r="AQ370" s="1"/>
    </row>
    <row r="371" customFormat="false" ht="11.25" hidden="false" customHeight="false" outlineLevel="0" collapsed="false">
      <c r="A371" s="1" t="n">
        <v>369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1"/>
      <c r="AL371" s="1" t="e">
        <f aca="false">SUMPRODUCT(B371:AJ371,PVCapPrice)</f>
        <v>#DIV/0!</v>
      </c>
      <c r="AM371" s="1"/>
      <c r="AN371" s="1"/>
      <c r="AO371" s="1"/>
      <c r="AP371" s="1"/>
      <c r="AQ371" s="1"/>
    </row>
    <row r="372" customFormat="false" ht="11.25" hidden="false" customHeight="false" outlineLevel="0" collapsed="false">
      <c r="A372" s="1" t="n">
        <v>370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1"/>
      <c r="AL372" s="1" t="e">
        <f aca="false">SUMPRODUCT(B372:AJ372,PVCapPrice)</f>
        <v>#DIV/0!</v>
      </c>
      <c r="AM372" s="1"/>
      <c r="AN372" s="1"/>
      <c r="AO372" s="1"/>
      <c r="AP372" s="1"/>
      <c r="AQ372" s="1"/>
    </row>
    <row r="373" customFormat="false" ht="11.25" hidden="false" customHeight="false" outlineLevel="0" collapsed="false">
      <c r="A373" s="1" t="n">
        <v>371</v>
      </c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1"/>
      <c r="AL373" s="1" t="e">
        <f aca="false">SUMPRODUCT(B373:AJ373,PVCapPrice)</f>
        <v>#DIV/0!</v>
      </c>
      <c r="AM373" s="1"/>
      <c r="AN373" s="1"/>
      <c r="AO373" s="1"/>
      <c r="AP373" s="1"/>
      <c r="AQ373" s="1"/>
    </row>
    <row r="374" customFormat="false" ht="11.25" hidden="false" customHeight="false" outlineLevel="0" collapsed="false">
      <c r="A374" s="1" t="n">
        <v>372</v>
      </c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1"/>
      <c r="AL374" s="1" t="e">
        <f aca="false">SUMPRODUCT(B374:AJ374,PVCapPrice)</f>
        <v>#DIV/0!</v>
      </c>
      <c r="AM374" s="1"/>
      <c r="AN374" s="1"/>
      <c r="AO374" s="1"/>
      <c r="AP374" s="1"/>
      <c r="AQ374" s="1"/>
    </row>
    <row r="375" customFormat="false" ht="11.25" hidden="false" customHeight="false" outlineLevel="0" collapsed="false">
      <c r="A375" s="1" t="n">
        <v>373</v>
      </c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1"/>
      <c r="AL375" s="1" t="e">
        <f aca="false">SUMPRODUCT(B375:AJ375,PVCapPrice)</f>
        <v>#DIV/0!</v>
      </c>
      <c r="AM375" s="1"/>
      <c r="AN375" s="1"/>
      <c r="AO375" s="1"/>
      <c r="AP375" s="1"/>
      <c r="AQ375" s="1"/>
    </row>
    <row r="376" customFormat="false" ht="11.25" hidden="false" customHeight="false" outlineLevel="0" collapsed="false">
      <c r="A376" s="1" t="n">
        <v>374</v>
      </c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1"/>
      <c r="AL376" s="1" t="e">
        <f aca="false">SUMPRODUCT(B376:AJ376,PVCapPrice)</f>
        <v>#DIV/0!</v>
      </c>
      <c r="AM376" s="1"/>
      <c r="AN376" s="1"/>
      <c r="AO376" s="1"/>
      <c r="AP376" s="1"/>
      <c r="AQ376" s="1"/>
    </row>
    <row r="377" customFormat="false" ht="11.25" hidden="false" customHeight="false" outlineLevel="0" collapsed="false">
      <c r="A377" s="1" t="n">
        <v>375</v>
      </c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1"/>
      <c r="AL377" s="1" t="e">
        <f aca="false">SUMPRODUCT(B377:AJ377,PVCapPrice)</f>
        <v>#DIV/0!</v>
      </c>
      <c r="AM377" s="1"/>
      <c r="AN377" s="1"/>
      <c r="AO377" s="1"/>
      <c r="AP377" s="1"/>
      <c r="AQ377" s="1"/>
    </row>
    <row r="378" customFormat="false" ht="11.25" hidden="false" customHeight="false" outlineLevel="0" collapsed="false">
      <c r="A378" s="1" t="n">
        <v>376</v>
      </c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1"/>
      <c r="AL378" s="1" t="e">
        <f aca="false">SUMPRODUCT(B378:AJ378,PVCapPrice)</f>
        <v>#DIV/0!</v>
      </c>
      <c r="AM378" s="1"/>
      <c r="AN378" s="1"/>
      <c r="AO378" s="1"/>
      <c r="AP378" s="1"/>
      <c r="AQ378" s="1"/>
    </row>
    <row r="379" customFormat="false" ht="11.25" hidden="false" customHeight="false" outlineLevel="0" collapsed="false">
      <c r="A379" s="1" t="n">
        <v>377</v>
      </c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1"/>
      <c r="AL379" s="1" t="e">
        <f aca="false">SUMPRODUCT(B379:AJ379,PVCapPrice)</f>
        <v>#DIV/0!</v>
      </c>
      <c r="AM379" s="1"/>
      <c r="AN379" s="1"/>
      <c r="AO379" s="1"/>
      <c r="AP379" s="1"/>
      <c r="AQ379" s="1"/>
    </row>
    <row r="380" customFormat="false" ht="11.25" hidden="false" customHeight="false" outlineLevel="0" collapsed="false">
      <c r="A380" s="1" t="n">
        <v>378</v>
      </c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1"/>
      <c r="AL380" s="1" t="e">
        <f aca="false">SUMPRODUCT(B380:AJ380,PVCapPrice)</f>
        <v>#DIV/0!</v>
      </c>
      <c r="AM380" s="1"/>
      <c r="AN380" s="1"/>
      <c r="AO380" s="1"/>
      <c r="AP380" s="1"/>
      <c r="AQ380" s="1"/>
    </row>
    <row r="381" customFormat="false" ht="11.25" hidden="false" customHeight="false" outlineLevel="0" collapsed="false">
      <c r="A381" s="1" t="n">
        <v>379</v>
      </c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1"/>
      <c r="AL381" s="1" t="e">
        <f aca="false">SUMPRODUCT(B381:AJ381,PVCapPrice)</f>
        <v>#DIV/0!</v>
      </c>
      <c r="AM381" s="1"/>
      <c r="AN381" s="1"/>
      <c r="AO381" s="1"/>
      <c r="AP381" s="1"/>
      <c r="AQ381" s="1"/>
    </row>
    <row r="382" customFormat="false" ht="11.25" hidden="false" customHeight="false" outlineLevel="0" collapsed="false">
      <c r="A382" s="1" t="n">
        <v>380</v>
      </c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1"/>
      <c r="AL382" s="1" t="e">
        <f aca="false">SUMPRODUCT(B382:AJ382,PVCapPrice)</f>
        <v>#DIV/0!</v>
      </c>
      <c r="AM382" s="1"/>
      <c r="AN382" s="1"/>
      <c r="AO382" s="1"/>
      <c r="AP382" s="1"/>
      <c r="AQ382" s="1"/>
    </row>
    <row r="383" customFormat="false" ht="11.25" hidden="false" customHeight="false" outlineLevel="0" collapsed="false">
      <c r="A383" s="1" t="n">
        <v>381</v>
      </c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1"/>
      <c r="AL383" s="1" t="e">
        <f aca="false">SUMPRODUCT(B383:AJ383,PVCapPrice)</f>
        <v>#DIV/0!</v>
      </c>
      <c r="AM383" s="1"/>
      <c r="AN383" s="1"/>
      <c r="AO383" s="1"/>
      <c r="AP383" s="1"/>
      <c r="AQ383" s="1"/>
    </row>
    <row r="384" customFormat="false" ht="11.25" hidden="false" customHeight="false" outlineLevel="0" collapsed="false">
      <c r="A384" s="1" t="n">
        <v>382</v>
      </c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1"/>
      <c r="AL384" s="1" t="e">
        <f aca="false">SUMPRODUCT(B384:AJ384,PVCapPrice)</f>
        <v>#DIV/0!</v>
      </c>
      <c r="AM384" s="1"/>
      <c r="AN384" s="1"/>
      <c r="AO384" s="1"/>
      <c r="AP384" s="1"/>
      <c r="AQ384" s="1"/>
    </row>
    <row r="385" customFormat="false" ht="11.25" hidden="false" customHeight="false" outlineLevel="0" collapsed="false">
      <c r="A385" s="1" t="n">
        <v>383</v>
      </c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1"/>
      <c r="AL385" s="1" t="e">
        <f aca="false">SUMPRODUCT(B385:AJ385,PVCapPrice)</f>
        <v>#DIV/0!</v>
      </c>
      <c r="AM385" s="1"/>
      <c r="AN385" s="1"/>
      <c r="AO385" s="1"/>
      <c r="AP385" s="1"/>
      <c r="AQ385" s="1"/>
    </row>
    <row r="386" customFormat="false" ht="11.25" hidden="false" customHeight="false" outlineLevel="0" collapsed="false">
      <c r="A386" s="1" t="n">
        <v>384</v>
      </c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1"/>
      <c r="AL386" s="1" t="e">
        <f aca="false">SUMPRODUCT(B386:AJ386,PVCapPrice)</f>
        <v>#DIV/0!</v>
      </c>
      <c r="AM386" s="1"/>
      <c r="AN386" s="1"/>
      <c r="AO386" s="1"/>
      <c r="AP386" s="1"/>
      <c r="AQ386" s="1"/>
    </row>
    <row r="387" customFormat="false" ht="11.25" hidden="false" customHeight="false" outlineLevel="0" collapsed="false">
      <c r="A387" s="1" t="n">
        <v>385</v>
      </c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1"/>
      <c r="AL387" s="1" t="e">
        <f aca="false">SUMPRODUCT(B387:AJ387,PVCapPrice)</f>
        <v>#DIV/0!</v>
      </c>
      <c r="AM387" s="1"/>
      <c r="AN387" s="1"/>
      <c r="AO387" s="1"/>
      <c r="AP387" s="1"/>
      <c r="AQ387" s="1"/>
    </row>
    <row r="388" customFormat="false" ht="11.25" hidden="false" customHeight="false" outlineLevel="0" collapsed="false">
      <c r="A388" s="1" t="n">
        <v>386</v>
      </c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1"/>
      <c r="AL388" s="1" t="e">
        <f aca="false">SUMPRODUCT(B388:AJ388,PVCapPrice)</f>
        <v>#DIV/0!</v>
      </c>
      <c r="AM388" s="1"/>
      <c r="AN388" s="1"/>
      <c r="AO388" s="1"/>
      <c r="AP388" s="1"/>
      <c r="AQ388" s="1"/>
    </row>
    <row r="389" customFormat="false" ht="11.25" hidden="false" customHeight="false" outlineLevel="0" collapsed="false">
      <c r="A389" s="1" t="n">
        <v>387</v>
      </c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1"/>
      <c r="AL389" s="1" t="e">
        <f aca="false">SUMPRODUCT(B389:AJ389,PVCapPrice)</f>
        <v>#DIV/0!</v>
      </c>
      <c r="AM389" s="1"/>
      <c r="AN389" s="1"/>
      <c r="AO389" s="1"/>
      <c r="AP389" s="1"/>
      <c r="AQ389" s="1"/>
    </row>
    <row r="390" customFormat="false" ht="11.25" hidden="false" customHeight="false" outlineLevel="0" collapsed="false">
      <c r="A390" s="1" t="n">
        <v>388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1"/>
      <c r="AL390" s="1" t="e">
        <f aca="false">SUMPRODUCT(B390:AJ390,PVCapPrice)</f>
        <v>#DIV/0!</v>
      </c>
      <c r="AM390" s="1"/>
      <c r="AN390" s="1"/>
      <c r="AO390" s="1"/>
      <c r="AP390" s="1"/>
      <c r="AQ390" s="1"/>
    </row>
    <row r="391" customFormat="false" ht="11.25" hidden="false" customHeight="false" outlineLevel="0" collapsed="false">
      <c r="A391" s="1" t="n">
        <v>389</v>
      </c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1"/>
      <c r="AL391" s="1" t="e">
        <f aca="false">SUMPRODUCT(B391:AJ391,PVCapPrice)</f>
        <v>#DIV/0!</v>
      </c>
      <c r="AM391" s="1"/>
      <c r="AN391" s="1"/>
      <c r="AO391" s="1"/>
      <c r="AP391" s="1"/>
      <c r="AQ391" s="1"/>
    </row>
    <row r="392" customFormat="false" ht="11.25" hidden="false" customHeight="false" outlineLevel="0" collapsed="false">
      <c r="A392" s="1" t="n">
        <v>390</v>
      </c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1"/>
      <c r="AL392" s="1" t="e">
        <f aca="false">SUMPRODUCT(B392:AJ392,PVCapPrice)</f>
        <v>#DIV/0!</v>
      </c>
      <c r="AM392" s="1"/>
      <c r="AN392" s="1"/>
      <c r="AO392" s="1"/>
      <c r="AP392" s="1"/>
      <c r="AQ392" s="1"/>
    </row>
    <row r="393" customFormat="false" ht="11.25" hidden="false" customHeight="false" outlineLevel="0" collapsed="false">
      <c r="A393" s="1" t="n">
        <v>391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1"/>
      <c r="AL393" s="1" t="e">
        <f aca="false">SUMPRODUCT(B393:AJ393,PVCapPrice)</f>
        <v>#DIV/0!</v>
      </c>
      <c r="AM393" s="1"/>
      <c r="AN393" s="1"/>
      <c r="AO393" s="1"/>
      <c r="AP393" s="1"/>
      <c r="AQ393" s="1"/>
    </row>
    <row r="394" customFormat="false" ht="11.25" hidden="false" customHeight="false" outlineLevel="0" collapsed="false">
      <c r="A394" s="1" t="n">
        <v>392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1"/>
      <c r="AL394" s="1" t="e">
        <f aca="false">SUMPRODUCT(B394:AJ394,PVCapPrice)</f>
        <v>#DIV/0!</v>
      </c>
      <c r="AM394" s="1"/>
      <c r="AN394" s="1"/>
      <c r="AO394" s="1"/>
      <c r="AP394" s="1"/>
      <c r="AQ394" s="1"/>
    </row>
    <row r="395" customFormat="false" ht="11.25" hidden="false" customHeight="false" outlineLevel="0" collapsed="false">
      <c r="A395" s="1" t="n">
        <v>393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1"/>
      <c r="AL395" s="1" t="e">
        <f aca="false">SUMPRODUCT(B395:AJ395,PVCapPrice)</f>
        <v>#DIV/0!</v>
      </c>
      <c r="AM395" s="1"/>
      <c r="AN395" s="1"/>
      <c r="AO395" s="1"/>
      <c r="AP395" s="1"/>
      <c r="AQ395" s="1"/>
    </row>
    <row r="396" customFormat="false" ht="11.25" hidden="false" customHeight="false" outlineLevel="0" collapsed="false">
      <c r="A396" s="1" t="n">
        <v>394</v>
      </c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1"/>
      <c r="AL396" s="1" t="e">
        <f aca="false">SUMPRODUCT(B396:AJ396,PVCapPrice)</f>
        <v>#DIV/0!</v>
      </c>
      <c r="AM396" s="1"/>
      <c r="AN396" s="1"/>
      <c r="AO396" s="1"/>
      <c r="AP396" s="1"/>
      <c r="AQ396" s="1"/>
    </row>
    <row r="397" customFormat="false" ht="11.25" hidden="false" customHeight="false" outlineLevel="0" collapsed="false">
      <c r="A397" s="1" t="n">
        <v>395</v>
      </c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1"/>
      <c r="AL397" s="1" t="e">
        <f aca="false">SUMPRODUCT(B397:AJ397,PVCapPrice)</f>
        <v>#DIV/0!</v>
      </c>
      <c r="AM397" s="1"/>
      <c r="AN397" s="1"/>
      <c r="AO397" s="1"/>
      <c r="AP397" s="1"/>
      <c r="AQ397" s="1"/>
    </row>
    <row r="398" customFormat="false" ht="11.25" hidden="false" customHeight="false" outlineLevel="0" collapsed="false">
      <c r="A398" s="1" t="n">
        <v>396</v>
      </c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1"/>
      <c r="AL398" s="1" t="e">
        <f aca="false">SUMPRODUCT(B398:AJ398,PVCapPrice)</f>
        <v>#DIV/0!</v>
      </c>
      <c r="AM398" s="1"/>
      <c r="AN398" s="1"/>
      <c r="AO398" s="1"/>
      <c r="AP398" s="1"/>
      <c r="AQ398" s="1"/>
    </row>
    <row r="399" customFormat="false" ht="11.25" hidden="false" customHeight="false" outlineLevel="0" collapsed="false">
      <c r="A399" s="1" t="n">
        <v>397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1"/>
      <c r="AL399" s="1" t="e">
        <f aca="false">SUMPRODUCT(B399:AJ399,PVCapPrice)</f>
        <v>#DIV/0!</v>
      </c>
      <c r="AM399" s="1"/>
      <c r="AN399" s="1"/>
      <c r="AO399" s="1"/>
      <c r="AP399" s="1"/>
      <c r="AQ399" s="1"/>
    </row>
    <row r="400" customFormat="false" ht="11.25" hidden="false" customHeight="false" outlineLevel="0" collapsed="false">
      <c r="A400" s="1" t="n">
        <v>398</v>
      </c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1"/>
      <c r="AL400" s="1" t="e">
        <f aca="false">SUMPRODUCT(B400:AJ400,PVCapPrice)</f>
        <v>#DIV/0!</v>
      </c>
      <c r="AM400" s="1"/>
      <c r="AN400" s="1"/>
      <c r="AO400" s="1"/>
      <c r="AP400" s="1"/>
      <c r="AQ400" s="1"/>
    </row>
    <row r="401" customFormat="false" ht="11.25" hidden="false" customHeight="false" outlineLevel="0" collapsed="false">
      <c r="A401" s="1" t="n">
        <v>399</v>
      </c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1"/>
      <c r="AL401" s="1" t="e">
        <f aca="false">SUMPRODUCT(B401:AJ401,PVCapPrice)</f>
        <v>#DIV/0!</v>
      </c>
      <c r="AM401" s="1"/>
      <c r="AN401" s="1"/>
      <c r="AO401" s="1"/>
      <c r="AP401" s="1"/>
      <c r="AQ401" s="1"/>
    </row>
    <row r="402" customFormat="false" ht="11.25" hidden="false" customHeight="false" outlineLevel="0" collapsed="false">
      <c r="A402" s="1" t="n">
        <v>400</v>
      </c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1"/>
      <c r="AL402" s="1" t="e">
        <f aca="false">SUMPRODUCT(B402:AJ402,PVCapPrice)</f>
        <v>#DIV/0!</v>
      </c>
      <c r="AM402" s="1"/>
      <c r="AN402" s="1"/>
      <c r="AO402" s="1"/>
      <c r="AP402" s="1"/>
      <c r="AQ402" s="1"/>
    </row>
    <row r="403" customFormat="false" ht="11.25" hidden="false" customHeight="false" outlineLevel="0" collapsed="false">
      <c r="A403" s="1" t="n">
        <v>401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1"/>
      <c r="AL403" s="1" t="e">
        <f aca="false">SUMPRODUCT(B403:AJ403,PVCapPrice)</f>
        <v>#DIV/0!</v>
      </c>
      <c r="AM403" s="1"/>
      <c r="AN403" s="1"/>
      <c r="AO403" s="1"/>
      <c r="AP403" s="1"/>
      <c r="AQ403" s="1"/>
    </row>
    <row r="404" customFormat="false" ht="11.25" hidden="false" customHeight="false" outlineLevel="0" collapsed="false">
      <c r="A404" s="1" t="n">
        <v>402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1"/>
      <c r="AL404" s="1" t="e">
        <f aca="false">SUMPRODUCT(B404:AJ404,PVCapPrice)</f>
        <v>#DIV/0!</v>
      </c>
      <c r="AM404" s="1"/>
      <c r="AN404" s="1"/>
      <c r="AO404" s="1"/>
      <c r="AP404" s="1"/>
      <c r="AQ404" s="1"/>
    </row>
    <row r="405" customFormat="false" ht="11.25" hidden="false" customHeight="false" outlineLevel="0" collapsed="false">
      <c r="A405" s="1" t="n">
        <v>403</v>
      </c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1"/>
      <c r="AL405" s="1" t="e">
        <f aca="false">SUMPRODUCT(B405:AJ405,PVCapPrice)</f>
        <v>#DIV/0!</v>
      </c>
      <c r="AM405" s="1"/>
      <c r="AN405" s="1"/>
      <c r="AO405" s="1"/>
      <c r="AP405" s="1"/>
      <c r="AQ405" s="1"/>
    </row>
    <row r="406" customFormat="false" ht="11.25" hidden="false" customHeight="false" outlineLevel="0" collapsed="false">
      <c r="A406" s="1" t="n">
        <v>404</v>
      </c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1"/>
      <c r="AL406" s="1" t="e">
        <f aca="false">SUMPRODUCT(B406:AJ406,PVCapPrice)</f>
        <v>#DIV/0!</v>
      </c>
      <c r="AM406" s="1"/>
      <c r="AN406" s="1"/>
      <c r="AO406" s="1"/>
      <c r="AP406" s="1"/>
      <c r="AQ406" s="1"/>
    </row>
    <row r="407" customFormat="false" ht="11.25" hidden="false" customHeight="false" outlineLevel="0" collapsed="false">
      <c r="A407" s="1" t="n">
        <v>405</v>
      </c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1"/>
      <c r="AL407" s="1" t="e">
        <f aca="false">SUMPRODUCT(B407:AJ407,PVCapPrice)</f>
        <v>#DIV/0!</v>
      </c>
      <c r="AM407" s="1"/>
      <c r="AN407" s="1"/>
      <c r="AO407" s="1"/>
      <c r="AP407" s="1"/>
      <c r="AQ407" s="1"/>
    </row>
    <row r="408" customFormat="false" ht="11.25" hidden="false" customHeight="false" outlineLevel="0" collapsed="false">
      <c r="A408" s="1" t="n">
        <v>406</v>
      </c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1"/>
      <c r="AL408" s="1" t="e">
        <f aca="false">SUMPRODUCT(B408:AJ408,PVCapPrice)</f>
        <v>#DIV/0!</v>
      </c>
      <c r="AM408" s="1"/>
      <c r="AN408" s="1"/>
      <c r="AO408" s="1"/>
      <c r="AP408" s="1"/>
      <c r="AQ408" s="1"/>
    </row>
    <row r="409" customFormat="false" ht="11.25" hidden="false" customHeight="false" outlineLevel="0" collapsed="false">
      <c r="A409" s="1" t="n">
        <v>407</v>
      </c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1"/>
      <c r="AL409" s="1" t="e">
        <f aca="false">SUMPRODUCT(B409:AJ409,PVCapPrice)</f>
        <v>#DIV/0!</v>
      </c>
      <c r="AM409" s="1"/>
      <c r="AN409" s="1"/>
      <c r="AO409" s="1"/>
      <c r="AP409" s="1"/>
      <c r="AQ409" s="1"/>
    </row>
    <row r="410" customFormat="false" ht="11.25" hidden="false" customHeight="false" outlineLevel="0" collapsed="false">
      <c r="A410" s="1" t="n">
        <v>408</v>
      </c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1"/>
      <c r="AL410" s="1" t="e">
        <f aca="false">SUMPRODUCT(B410:AJ410,PVCapPrice)</f>
        <v>#DIV/0!</v>
      </c>
      <c r="AM410" s="1"/>
      <c r="AN410" s="1"/>
      <c r="AO410" s="1"/>
      <c r="AP410" s="1"/>
      <c r="AQ410" s="1"/>
    </row>
    <row r="411" customFormat="false" ht="11.25" hidden="false" customHeight="false" outlineLevel="0" collapsed="false">
      <c r="A411" s="1" t="n">
        <v>409</v>
      </c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1"/>
      <c r="AL411" s="1" t="e">
        <f aca="false">SUMPRODUCT(B411:AJ411,PVCapPrice)</f>
        <v>#DIV/0!</v>
      </c>
      <c r="AM411" s="1"/>
      <c r="AN411" s="1"/>
      <c r="AO411" s="1"/>
      <c r="AP411" s="1"/>
      <c r="AQ411" s="1"/>
    </row>
    <row r="412" customFormat="false" ht="11.25" hidden="false" customHeight="false" outlineLevel="0" collapsed="false">
      <c r="A412" s="1" t="n">
        <v>410</v>
      </c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1"/>
      <c r="AL412" s="1" t="e">
        <f aca="false">SUMPRODUCT(B412:AJ412,PVCapPrice)</f>
        <v>#DIV/0!</v>
      </c>
      <c r="AM412" s="1"/>
      <c r="AN412" s="1"/>
      <c r="AO412" s="1"/>
      <c r="AP412" s="1"/>
      <c r="AQ412" s="1"/>
    </row>
    <row r="413" customFormat="false" ht="11.25" hidden="false" customHeight="false" outlineLevel="0" collapsed="false">
      <c r="A413" s="1" t="n">
        <v>411</v>
      </c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1"/>
      <c r="AL413" s="1" t="e">
        <f aca="false">SUMPRODUCT(B413:AJ413,PVCapPrice)</f>
        <v>#DIV/0!</v>
      </c>
      <c r="AM413" s="1"/>
      <c r="AN413" s="1"/>
      <c r="AO413" s="1"/>
      <c r="AP413" s="1"/>
      <c r="AQ413" s="1"/>
    </row>
    <row r="414" customFormat="false" ht="11.25" hidden="false" customHeight="false" outlineLevel="0" collapsed="false">
      <c r="A414" s="1" t="n">
        <v>412</v>
      </c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1"/>
      <c r="AL414" s="1" t="e">
        <f aca="false">SUMPRODUCT(B414:AJ414,PVCapPrice)</f>
        <v>#DIV/0!</v>
      </c>
      <c r="AM414" s="1"/>
      <c r="AN414" s="1"/>
      <c r="AO414" s="1"/>
      <c r="AP414" s="1"/>
      <c r="AQ414" s="1"/>
    </row>
    <row r="415" customFormat="false" ht="11.25" hidden="false" customHeight="false" outlineLevel="0" collapsed="false">
      <c r="A415" s="1" t="n">
        <v>413</v>
      </c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1"/>
      <c r="AL415" s="1" t="e">
        <f aca="false">SUMPRODUCT(B415:AJ415,PVCapPrice)</f>
        <v>#DIV/0!</v>
      </c>
      <c r="AM415" s="1"/>
      <c r="AN415" s="1"/>
      <c r="AO415" s="1"/>
      <c r="AP415" s="1"/>
      <c r="AQ415" s="1"/>
    </row>
    <row r="416" customFormat="false" ht="11.25" hidden="false" customHeight="false" outlineLevel="0" collapsed="false">
      <c r="A416" s="1" t="n">
        <v>414</v>
      </c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1"/>
      <c r="AL416" s="1" t="e">
        <f aca="false">SUMPRODUCT(B416:AJ416,PVCapPrice)</f>
        <v>#DIV/0!</v>
      </c>
      <c r="AM416" s="1"/>
      <c r="AN416" s="1"/>
      <c r="AO416" s="1"/>
      <c r="AP416" s="1"/>
      <c r="AQ416" s="1"/>
    </row>
    <row r="417" customFormat="false" ht="11.25" hidden="false" customHeight="false" outlineLevel="0" collapsed="false">
      <c r="A417" s="1" t="n">
        <v>415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1"/>
      <c r="AL417" s="1" t="e">
        <f aca="false">SUMPRODUCT(B417:AJ417,PVCapPrice)</f>
        <v>#DIV/0!</v>
      </c>
      <c r="AM417" s="1"/>
      <c r="AN417" s="1"/>
      <c r="AO417" s="1"/>
      <c r="AP417" s="1"/>
      <c r="AQ417" s="1"/>
    </row>
    <row r="418" customFormat="false" ht="11.25" hidden="false" customHeight="false" outlineLevel="0" collapsed="false">
      <c r="A418" s="1" t="n">
        <v>416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1"/>
      <c r="AL418" s="1" t="e">
        <f aca="false">SUMPRODUCT(B418:AJ418,PVCapPrice)</f>
        <v>#DIV/0!</v>
      </c>
      <c r="AM418" s="1"/>
      <c r="AN418" s="1"/>
      <c r="AO418" s="1"/>
      <c r="AP418" s="1"/>
      <c r="AQ418" s="1"/>
    </row>
    <row r="419" customFormat="false" ht="11.25" hidden="false" customHeight="false" outlineLevel="0" collapsed="false">
      <c r="A419" s="1" t="n">
        <v>417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1"/>
      <c r="AL419" s="1" t="e">
        <f aca="false">SUMPRODUCT(B419:AJ419,PVCapPrice)</f>
        <v>#DIV/0!</v>
      </c>
      <c r="AM419" s="1"/>
      <c r="AN419" s="1"/>
      <c r="AO419" s="1"/>
      <c r="AP419" s="1"/>
      <c r="AQ419" s="1"/>
    </row>
    <row r="420" customFormat="false" ht="11.25" hidden="false" customHeight="false" outlineLevel="0" collapsed="false">
      <c r="A420" s="1" t="n">
        <v>418</v>
      </c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1"/>
      <c r="AL420" s="1" t="e">
        <f aca="false">SUMPRODUCT(B420:AJ420,PVCapPrice)</f>
        <v>#DIV/0!</v>
      </c>
      <c r="AM420" s="1"/>
      <c r="AN420" s="1"/>
      <c r="AO420" s="1"/>
      <c r="AP420" s="1"/>
      <c r="AQ420" s="1"/>
    </row>
    <row r="421" customFormat="false" ht="11.25" hidden="false" customHeight="false" outlineLevel="0" collapsed="false">
      <c r="A421" s="1" t="n">
        <v>419</v>
      </c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1"/>
      <c r="AL421" s="1" t="e">
        <f aca="false">SUMPRODUCT(B421:AJ421,PVCapPrice)</f>
        <v>#DIV/0!</v>
      </c>
      <c r="AM421" s="1"/>
      <c r="AN421" s="1"/>
      <c r="AO421" s="1"/>
      <c r="AP421" s="1"/>
      <c r="AQ421" s="1"/>
    </row>
    <row r="422" customFormat="false" ht="11.25" hidden="false" customHeight="false" outlineLevel="0" collapsed="false">
      <c r="A422" s="1" t="n">
        <v>420</v>
      </c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1"/>
      <c r="AL422" s="1" t="e">
        <f aca="false">SUMPRODUCT(B422:AJ422,PVCapPrice)</f>
        <v>#DIV/0!</v>
      </c>
      <c r="AM422" s="1"/>
      <c r="AN422" s="1"/>
      <c r="AO422" s="1"/>
      <c r="AP422" s="1"/>
      <c r="AQ422" s="1"/>
    </row>
    <row r="423" customFormat="false" ht="11.25" hidden="false" customHeight="false" outlineLevel="0" collapsed="false">
      <c r="A423" s="1" t="n">
        <v>421</v>
      </c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1"/>
      <c r="AL423" s="1" t="e">
        <f aca="false">SUMPRODUCT(B423:AJ423,PVCapPrice)</f>
        <v>#DIV/0!</v>
      </c>
      <c r="AM423" s="1"/>
      <c r="AN423" s="1"/>
      <c r="AO423" s="1"/>
      <c r="AP423" s="1"/>
      <c r="AQ423" s="1"/>
    </row>
    <row r="424" customFormat="false" ht="11.25" hidden="false" customHeight="false" outlineLevel="0" collapsed="false">
      <c r="A424" s="1" t="n">
        <v>422</v>
      </c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1"/>
      <c r="AL424" s="1" t="e">
        <f aca="false">SUMPRODUCT(B424:AJ424,PVCapPrice)</f>
        <v>#DIV/0!</v>
      </c>
      <c r="AM424" s="1"/>
      <c r="AN424" s="1"/>
      <c r="AO424" s="1"/>
      <c r="AP424" s="1"/>
      <c r="AQ424" s="1"/>
    </row>
    <row r="425" customFormat="false" ht="11.25" hidden="false" customHeight="false" outlineLevel="0" collapsed="false">
      <c r="A425" s="1" t="n">
        <v>423</v>
      </c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1"/>
      <c r="AL425" s="1" t="e">
        <f aca="false">SUMPRODUCT(B425:AJ425,PVCapPrice)</f>
        <v>#DIV/0!</v>
      </c>
      <c r="AM425" s="1"/>
      <c r="AN425" s="1"/>
      <c r="AO425" s="1"/>
      <c r="AP425" s="1"/>
      <c r="AQ425" s="1"/>
    </row>
    <row r="426" customFormat="false" ht="11.25" hidden="false" customHeight="false" outlineLevel="0" collapsed="false">
      <c r="A426" s="1" t="n">
        <v>424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1"/>
      <c r="AL426" s="1" t="e">
        <f aca="false">SUMPRODUCT(B426:AJ426,PVCapPrice)</f>
        <v>#DIV/0!</v>
      </c>
      <c r="AM426" s="1"/>
      <c r="AN426" s="1"/>
      <c r="AO426" s="1"/>
      <c r="AP426" s="1"/>
      <c r="AQ426" s="1"/>
    </row>
    <row r="427" customFormat="false" ht="11.25" hidden="false" customHeight="false" outlineLevel="0" collapsed="false">
      <c r="A427" s="1" t="n">
        <v>425</v>
      </c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1"/>
      <c r="AL427" s="1" t="e">
        <f aca="false">SUMPRODUCT(B427:AJ427,PVCapPrice)</f>
        <v>#DIV/0!</v>
      </c>
      <c r="AM427" s="1"/>
      <c r="AN427" s="1"/>
      <c r="AO427" s="1"/>
      <c r="AP427" s="1"/>
      <c r="AQ427" s="1"/>
    </row>
    <row r="428" customFormat="false" ht="11.25" hidden="false" customHeight="false" outlineLevel="0" collapsed="false">
      <c r="A428" s="1" t="n">
        <v>426</v>
      </c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1"/>
      <c r="AL428" s="1" t="e">
        <f aca="false">SUMPRODUCT(B428:AJ428,PVCapPrice)</f>
        <v>#DIV/0!</v>
      </c>
      <c r="AM428" s="1"/>
      <c r="AN428" s="1"/>
      <c r="AO428" s="1"/>
      <c r="AP428" s="1"/>
      <c r="AQ428" s="1"/>
    </row>
    <row r="429" customFormat="false" ht="11.25" hidden="false" customHeight="false" outlineLevel="0" collapsed="false">
      <c r="A429" s="1" t="n">
        <v>427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1"/>
      <c r="AL429" s="1" t="e">
        <f aca="false">SUMPRODUCT(B429:AJ429,PVCapPrice)</f>
        <v>#DIV/0!</v>
      </c>
      <c r="AM429" s="1"/>
      <c r="AN429" s="1"/>
      <c r="AO429" s="1"/>
      <c r="AP429" s="1"/>
      <c r="AQ429" s="1"/>
    </row>
    <row r="430" customFormat="false" ht="11.25" hidden="false" customHeight="false" outlineLevel="0" collapsed="false">
      <c r="A430" s="1" t="n">
        <v>428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1"/>
      <c r="AL430" s="1" t="e">
        <f aca="false">SUMPRODUCT(B430:AJ430,PVCapPrice)</f>
        <v>#DIV/0!</v>
      </c>
      <c r="AM430" s="1"/>
      <c r="AN430" s="1"/>
      <c r="AO430" s="1"/>
      <c r="AP430" s="1"/>
      <c r="AQ430" s="1"/>
    </row>
    <row r="431" customFormat="false" ht="11.25" hidden="false" customHeight="false" outlineLevel="0" collapsed="false">
      <c r="A431" s="1" t="n">
        <v>429</v>
      </c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1"/>
      <c r="AL431" s="1" t="e">
        <f aca="false">SUMPRODUCT(B431:AJ431,PVCapPrice)</f>
        <v>#DIV/0!</v>
      </c>
      <c r="AM431" s="1"/>
      <c r="AN431" s="1"/>
      <c r="AO431" s="1"/>
      <c r="AP431" s="1"/>
      <c r="AQ431" s="1"/>
    </row>
    <row r="432" customFormat="false" ht="11.25" hidden="false" customHeight="false" outlineLevel="0" collapsed="false">
      <c r="A432" s="1" t="n">
        <v>430</v>
      </c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1"/>
      <c r="AL432" s="1" t="e">
        <f aca="false">SUMPRODUCT(B432:AJ432,PVCapPrice)</f>
        <v>#DIV/0!</v>
      </c>
      <c r="AM432" s="1"/>
      <c r="AN432" s="1"/>
      <c r="AO432" s="1"/>
      <c r="AP432" s="1"/>
      <c r="AQ432" s="1"/>
    </row>
    <row r="433" customFormat="false" ht="11.25" hidden="false" customHeight="false" outlineLevel="0" collapsed="false">
      <c r="A433" s="1" t="n">
        <v>431</v>
      </c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1"/>
      <c r="AL433" s="1" t="e">
        <f aca="false">SUMPRODUCT(B433:AJ433,PVCapPrice)</f>
        <v>#DIV/0!</v>
      </c>
      <c r="AM433" s="1"/>
      <c r="AN433" s="1"/>
      <c r="AO433" s="1"/>
      <c r="AP433" s="1"/>
      <c r="AQ433" s="1"/>
    </row>
    <row r="434" customFormat="false" ht="11.25" hidden="false" customHeight="false" outlineLevel="0" collapsed="false">
      <c r="A434" s="1" t="n">
        <v>432</v>
      </c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1"/>
      <c r="AL434" s="1" t="e">
        <f aca="false">SUMPRODUCT(B434:AJ434,PVCapPrice)</f>
        <v>#DIV/0!</v>
      </c>
      <c r="AM434" s="1"/>
      <c r="AN434" s="1"/>
      <c r="AO434" s="1"/>
      <c r="AP434" s="1"/>
      <c r="AQ434" s="1"/>
    </row>
    <row r="435" customFormat="false" ht="11.25" hidden="false" customHeight="false" outlineLevel="0" collapsed="false">
      <c r="A435" s="1" t="n">
        <v>433</v>
      </c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1"/>
      <c r="AL435" s="1" t="e">
        <f aca="false">SUMPRODUCT(B435:AJ435,PVCapPrice)</f>
        <v>#DIV/0!</v>
      </c>
      <c r="AM435" s="1"/>
      <c r="AN435" s="1"/>
      <c r="AO435" s="1"/>
      <c r="AP435" s="1"/>
      <c r="AQ435" s="1"/>
    </row>
    <row r="436" customFormat="false" ht="11.25" hidden="false" customHeight="false" outlineLevel="0" collapsed="false">
      <c r="A436" s="1" t="n">
        <v>434</v>
      </c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1"/>
      <c r="AL436" s="1" t="e">
        <f aca="false">SUMPRODUCT(B436:AJ436,PVCapPrice)</f>
        <v>#DIV/0!</v>
      </c>
      <c r="AM436" s="1"/>
      <c r="AN436" s="1"/>
      <c r="AO436" s="1"/>
      <c r="AP436" s="1"/>
      <c r="AQ436" s="1"/>
    </row>
    <row r="437" customFormat="false" ht="11.25" hidden="false" customHeight="false" outlineLevel="0" collapsed="false">
      <c r="A437" s="1" t="n">
        <v>435</v>
      </c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1"/>
      <c r="AL437" s="1" t="e">
        <f aca="false">SUMPRODUCT(B437:AJ437,PVCapPrice)</f>
        <v>#DIV/0!</v>
      </c>
      <c r="AM437" s="1"/>
      <c r="AN437" s="1"/>
      <c r="AO437" s="1"/>
      <c r="AP437" s="1"/>
      <c r="AQ437" s="1"/>
    </row>
    <row r="438" customFormat="false" ht="11.25" hidden="false" customHeight="false" outlineLevel="0" collapsed="false">
      <c r="A438" s="1" t="n">
        <v>436</v>
      </c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1"/>
      <c r="AL438" s="1" t="e">
        <f aca="false">SUMPRODUCT(B438:AJ438,PVCapPrice)</f>
        <v>#DIV/0!</v>
      </c>
      <c r="AM438" s="1"/>
      <c r="AN438" s="1"/>
      <c r="AO438" s="1"/>
      <c r="AP438" s="1"/>
      <c r="AQ438" s="1"/>
    </row>
    <row r="439" customFormat="false" ht="11.25" hidden="false" customHeight="false" outlineLevel="0" collapsed="false">
      <c r="A439" s="1" t="n">
        <v>437</v>
      </c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1"/>
      <c r="AL439" s="1" t="e">
        <f aca="false">SUMPRODUCT(B439:AJ439,PVCapPrice)</f>
        <v>#DIV/0!</v>
      </c>
      <c r="AM439" s="1"/>
      <c r="AN439" s="1"/>
      <c r="AO439" s="1"/>
      <c r="AP439" s="1"/>
      <c r="AQ439" s="1"/>
    </row>
    <row r="440" customFormat="false" ht="11.25" hidden="false" customHeight="false" outlineLevel="0" collapsed="false">
      <c r="A440" s="1" t="n">
        <v>438</v>
      </c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1"/>
      <c r="AL440" s="1" t="e">
        <f aca="false">SUMPRODUCT(B440:AJ440,PVCapPrice)</f>
        <v>#DIV/0!</v>
      </c>
      <c r="AM440" s="1"/>
      <c r="AN440" s="1"/>
      <c r="AO440" s="1"/>
      <c r="AP440" s="1"/>
      <c r="AQ440" s="1"/>
    </row>
    <row r="441" customFormat="false" ht="11.25" hidden="false" customHeight="false" outlineLevel="0" collapsed="false">
      <c r="A441" s="1" t="n">
        <v>439</v>
      </c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1"/>
      <c r="AL441" s="1" t="e">
        <f aca="false">SUMPRODUCT(B441:AJ441,PVCapPrice)</f>
        <v>#DIV/0!</v>
      </c>
      <c r="AM441" s="1"/>
      <c r="AN441" s="1"/>
      <c r="AO441" s="1"/>
      <c r="AP441" s="1"/>
      <c r="AQ441" s="1"/>
    </row>
    <row r="442" customFormat="false" ht="11.25" hidden="false" customHeight="false" outlineLevel="0" collapsed="false">
      <c r="A442" s="1" t="n">
        <v>440</v>
      </c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1"/>
      <c r="AL442" s="1" t="e">
        <f aca="false">SUMPRODUCT(B442:AJ442,PVCapPrice)</f>
        <v>#DIV/0!</v>
      </c>
      <c r="AM442" s="1"/>
      <c r="AN442" s="1"/>
      <c r="AO442" s="1"/>
      <c r="AP442" s="1"/>
      <c r="AQ442" s="1"/>
    </row>
    <row r="443" customFormat="false" ht="11.25" hidden="false" customHeight="false" outlineLevel="0" collapsed="false">
      <c r="A443" s="1" t="n">
        <v>441</v>
      </c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1"/>
      <c r="AL443" s="1" t="e">
        <f aca="false">SUMPRODUCT(B443:AJ443,PVCapPrice)</f>
        <v>#DIV/0!</v>
      </c>
      <c r="AM443" s="1"/>
      <c r="AN443" s="1"/>
      <c r="AO443" s="1"/>
      <c r="AP443" s="1"/>
      <c r="AQ443" s="1"/>
    </row>
    <row r="444" customFormat="false" ht="11.25" hidden="false" customHeight="false" outlineLevel="0" collapsed="false">
      <c r="A444" s="1" t="n">
        <v>442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1"/>
      <c r="AL444" s="1" t="e">
        <f aca="false">SUMPRODUCT(B444:AJ444,PVCapPrice)</f>
        <v>#DIV/0!</v>
      </c>
      <c r="AM444" s="1"/>
      <c r="AN444" s="1"/>
      <c r="AO444" s="1"/>
      <c r="AP444" s="1"/>
      <c r="AQ444" s="1"/>
    </row>
    <row r="445" customFormat="false" ht="11.25" hidden="false" customHeight="false" outlineLevel="0" collapsed="false">
      <c r="A445" s="1" t="n">
        <v>443</v>
      </c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1"/>
      <c r="AL445" s="1" t="e">
        <f aca="false">SUMPRODUCT(B445:AJ445,PVCapPrice)</f>
        <v>#DIV/0!</v>
      </c>
      <c r="AM445" s="1"/>
      <c r="AN445" s="1"/>
      <c r="AO445" s="1"/>
      <c r="AP445" s="1"/>
      <c r="AQ445" s="1"/>
    </row>
    <row r="446" customFormat="false" ht="11.25" hidden="false" customHeight="false" outlineLevel="0" collapsed="false">
      <c r="A446" s="1" t="n">
        <v>444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1"/>
      <c r="AL446" s="1" t="e">
        <f aca="false">SUMPRODUCT(B446:AJ446,PVCapPrice)</f>
        <v>#DIV/0!</v>
      </c>
      <c r="AM446" s="1"/>
      <c r="AN446" s="1"/>
      <c r="AO446" s="1"/>
      <c r="AP446" s="1"/>
      <c r="AQ446" s="1"/>
    </row>
    <row r="447" customFormat="false" ht="11.25" hidden="false" customHeight="false" outlineLevel="0" collapsed="false">
      <c r="A447" s="1" t="n">
        <v>445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1"/>
      <c r="AL447" s="1" t="e">
        <f aca="false">SUMPRODUCT(B447:AJ447,PVCapPrice)</f>
        <v>#DIV/0!</v>
      </c>
      <c r="AM447" s="1"/>
      <c r="AN447" s="1"/>
      <c r="AO447" s="1"/>
      <c r="AP447" s="1"/>
      <c r="AQ447" s="1"/>
    </row>
    <row r="448" customFormat="false" ht="11.25" hidden="false" customHeight="false" outlineLevel="0" collapsed="false">
      <c r="A448" s="1" t="n">
        <v>446</v>
      </c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1"/>
      <c r="AL448" s="1" t="e">
        <f aca="false">SUMPRODUCT(B448:AJ448,PVCapPrice)</f>
        <v>#DIV/0!</v>
      </c>
      <c r="AM448" s="1"/>
      <c r="AN448" s="1"/>
      <c r="AO448" s="1"/>
      <c r="AP448" s="1"/>
      <c r="AQ448" s="1"/>
    </row>
    <row r="449" customFormat="false" ht="11.25" hidden="false" customHeight="false" outlineLevel="0" collapsed="false">
      <c r="A449" s="1" t="n">
        <v>447</v>
      </c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1"/>
      <c r="AL449" s="1" t="e">
        <f aca="false">SUMPRODUCT(B449:AJ449,PVCapPrice)</f>
        <v>#DIV/0!</v>
      </c>
      <c r="AM449" s="1"/>
      <c r="AN449" s="1"/>
      <c r="AO449" s="1"/>
      <c r="AP449" s="1"/>
      <c r="AQ449" s="1"/>
    </row>
    <row r="450" customFormat="false" ht="11.25" hidden="false" customHeight="false" outlineLevel="0" collapsed="false">
      <c r="A450" s="1" t="n">
        <v>448</v>
      </c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1"/>
      <c r="AL450" s="1" t="e">
        <f aca="false">SUMPRODUCT(B450:AJ450,PVCapPrice)</f>
        <v>#DIV/0!</v>
      </c>
      <c r="AM450" s="1"/>
      <c r="AN450" s="1"/>
      <c r="AO450" s="1"/>
      <c r="AP450" s="1"/>
      <c r="AQ450" s="1"/>
    </row>
    <row r="451" customFormat="false" ht="11.25" hidden="false" customHeight="false" outlineLevel="0" collapsed="false">
      <c r="A451" s="1" t="n">
        <v>449</v>
      </c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1"/>
      <c r="AL451" s="1" t="e">
        <f aca="false">SUMPRODUCT(B451:AJ451,PVCapPrice)</f>
        <v>#DIV/0!</v>
      </c>
      <c r="AM451" s="1"/>
      <c r="AN451" s="1"/>
      <c r="AO451" s="1"/>
      <c r="AP451" s="1"/>
      <c r="AQ451" s="1"/>
    </row>
    <row r="452" customFormat="false" ht="11.25" hidden="false" customHeight="false" outlineLevel="0" collapsed="false">
      <c r="A452" s="1" t="n">
        <v>450</v>
      </c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1"/>
      <c r="AL452" s="1" t="e">
        <f aca="false">SUMPRODUCT(B452:AJ452,PVCapPrice)</f>
        <v>#DIV/0!</v>
      </c>
      <c r="AM452" s="1"/>
      <c r="AN452" s="1"/>
      <c r="AO452" s="1"/>
      <c r="AP452" s="1"/>
      <c r="AQ452" s="1"/>
    </row>
    <row r="453" customFormat="false" ht="11.25" hidden="false" customHeight="false" outlineLevel="0" collapsed="false">
      <c r="A453" s="1" t="n">
        <v>451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1"/>
      <c r="AL453" s="1" t="e">
        <f aca="false">SUMPRODUCT(B453:AJ453,PVCapPrice)</f>
        <v>#DIV/0!</v>
      </c>
      <c r="AM453" s="1"/>
      <c r="AN453" s="1"/>
      <c r="AO453" s="1"/>
      <c r="AP453" s="1"/>
      <c r="AQ453" s="1"/>
    </row>
    <row r="454" customFormat="false" ht="11.25" hidden="false" customHeight="false" outlineLevel="0" collapsed="false">
      <c r="A454" s="1" t="n">
        <v>452</v>
      </c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1"/>
      <c r="AL454" s="1" t="e">
        <f aca="false">SUMPRODUCT(B454:AJ454,PVCapPrice)</f>
        <v>#DIV/0!</v>
      </c>
      <c r="AM454" s="1"/>
      <c r="AN454" s="1"/>
      <c r="AO454" s="1"/>
      <c r="AP454" s="1"/>
      <c r="AQ454" s="1"/>
    </row>
    <row r="455" customFormat="false" ht="11.25" hidden="false" customHeight="false" outlineLevel="0" collapsed="false">
      <c r="A455" s="1" t="n">
        <v>453</v>
      </c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1"/>
      <c r="AL455" s="1" t="e">
        <f aca="false">SUMPRODUCT(B455:AJ455,PVCapPrice)</f>
        <v>#DIV/0!</v>
      </c>
      <c r="AM455" s="1"/>
      <c r="AN455" s="1"/>
      <c r="AO455" s="1"/>
      <c r="AP455" s="1"/>
      <c r="AQ455" s="1"/>
    </row>
    <row r="456" customFormat="false" ht="11.25" hidden="false" customHeight="false" outlineLevel="0" collapsed="false">
      <c r="A456" s="1" t="n">
        <v>454</v>
      </c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1"/>
      <c r="AL456" s="1" t="e">
        <f aca="false">SUMPRODUCT(B456:AJ456,PVCapPrice)</f>
        <v>#DIV/0!</v>
      </c>
      <c r="AM456" s="1"/>
      <c r="AN456" s="1"/>
      <c r="AO456" s="1"/>
      <c r="AP456" s="1"/>
      <c r="AQ456" s="1"/>
    </row>
    <row r="457" customFormat="false" ht="11.25" hidden="false" customHeight="false" outlineLevel="0" collapsed="false">
      <c r="A457" s="1" t="n">
        <v>455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1"/>
      <c r="AL457" s="1" t="e">
        <f aca="false">SUMPRODUCT(B457:AJ457,PVCapPrice)</f>
        <v>#DIV/0!</v>
      </c>
      <c r="AM457" s="1"/>
      <c r="AN457" s="1"/>
      <c r="AO457" s="1"/>
      <c r="AP457" s="1"/>
      <c r="AQ457" s="1"/>
    </row>
    <row r="458" customFormat="false" ht="11.25" hidden="false" customHeight="false" outlineLevel="0" collapsed="false">
      <c r="A458" s="1" t="n">
        <v>456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1"/>
      <c r="AL458" s="1" t="e">
        <f aca="false">SUMPRODUCT(B458:AJ458,PVCapPrice)</f>
        <v>#DIV/0!</v>
      </c>
      <c r="AM458" s="1"/>
      <c r="AN458" s="1"/>
      <c r="AO458" s="1"/>
      <c r="AP458" s="1"/>
      <c r="AQ458" s="1"/>
    </row>
    <row r="459" customFormat="false" ht="11.25" hidden="false" customHeight="false" outlineLevel="0" collapsed="false">
      <c r="A459" s="1" t="n">
        <v>457</v>
      </c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1"/>
      <c r="AL459" s="1" t="e">
        <f aca="false">SUMPRODUCT(B459:AJ459,PVCapPrice)</f>
        <v>#DIV/0!</v>
      </c>
      <c r="AM459" s="1"/>
      <c r="AN459" s="1"/>
      <c r="AO459" s="1"/>
      <c r="AP459" s="1"/>
      <c r="AQ459" s="1"/>
    </row>
    <row r="460" customFormat="false" ht="11.25" hidden="false" customHeight="false" outlineLevel="0" collapsed="false">
      <c r="A460" s="1" t="n">
        <v>458</v>
      </c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1"/>
      <c r="AL460" s="1" t="e">
        <f aca="false">SUMPRODUCT(B460:AJ460,PVCapPrice)</f>
        <v>#DIV/0!</v>
      </c>
      <c r="AM460" s="1"/>
      <c r="AN460" s="1"/>
      <c r="AO460" s="1"/>
      <c r="AP460" s="1"/>
      <c r="AQ460" s="1"/>
    </row>
    <row r="461" customFormat="false" ht="11.25" hidden="false" customHeight="false" outlineLevel="0" collapsed="false">
      <c r="A461" s="1" t="n">
        <v>459</v>
      </c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1"/>
      <c r="AL461" s="1" t="e">
        <f aca="false">SUMPRODUCT(B461:AJ461,PVCapPrice)</f>
        <v>#DIV/0!</v>
      </c>
      <c r="AM461" s="1"/>
      <c r="AN461" s="1"/>
      <c r="AO461" s="1"/>
      <c r="AP461" s="1"/>
      <c r="AQ461" s="1"/>
    </row>
    <row r="462" customFormat="false" ht="11.25" hidden="false" customHeight="false" outlineLevel="0" collapsed="false">
      <c r="A462" s="1" t="n">
        <v>460</v>
      </c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1"/>
      <c r="AL462" s="1" t="e">
        <f aca="false">SUMPRODUCT(B462:AJ462,PVCapPrice)</f>
        <v>#DIV/0!</v>
      </c>
      <c r="AM462" s="1"/>
      <c r="AN462" s="1"/>
      <c r="AO462" s="1"/>
      <c r="AP462" s="1"/>
      <c r="AQ462" s="1"/>
    </row>
    <row r="463" customFormat="false" ht="11.25" hidden="false" customHeight="false" outlineLevel="0" collapsed="false">
      <c r="A463" s="1" t="n">
        <v>461</v>
      </c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1"/>
      <c r="AL463" s="1" t="e">
        <f aca="false">SUMPRODUCT(B463:AJ463,PVCapPrice)</f>
        <v>#DIV/0!</v>
      </c>
      <c r="AM463" s="1"/>
      <c r="AN463" s="1"/>
      <c r="AO463" s="1"/>
      <c r="AP463" s="1"/>
      <c r="AQ463" s="1"/>
    </row>
    <row r="464" customFormat="false" ht="11.25" hidden="false" customHeight="false" outlineLevel="0" collapsed="false">
      <c r="A464" s="1" t="n">
        <v>462</v>
      </c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1"/>
      <c r="AL464" s="1" t="e">
        <f aca="false">SUMPRODUCT(B464:AJ464,PVCapPrice)</f>
        <v>#DIV/0!</v>
      </c>
      <c r="AM464" s="1"/>
      <c r="AN464" s="1"/>
      <c r="AO464" s="1"/>
      <c r="AP464" s="1"/>
      <c r="AQ464" s="1"/>
    </row>
    <row r="465" customFormat="false" ht="11.25" hidden="false" customHeight="false" outlineLevel="0" collapsed="false">
      <c r="A465" s="1" t="n">
        <v>463</v>
      </c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1"/>
      <c r="AL465" s="1" t="e">
        <f aca="false">SUMPRODUCT(B465:AJ465,PVCapPrice)</f>
        <v>#DIV/0!</v>
      </c>
      <c r="AM465" s="1"/>
      <c r="AN465" s="1"/>
      <c r="AO465" s="1"/>
      <c r="AP465" s="1"/>
      <c r="AQ465" s="1"/>
    </row>
    <row r="466" customFormat="false" ht="11.25" hidden="false" customHeight="false" outlineLevel="0" collapsed="false">
      <c r="A466" s="1" t="n">
        <v>464</v>
      </c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1"/>
      <c r="AL466" s="1" t="e">
        <f aca="false">SUMPRODUCT(B466:AJ466,PVCapPrice)</f>
        <v>#DIV/0!</v>
      </c>
      <c r="AM466" s="1"/>
      <c r="AN466" s="1"/>
      <c r="AO466" s="1"/>
      <c r="AP466" s="1"/>
      <c r="AQ466" s="1"/>
    </row>
    <row r="467" customFormat="false" ht="11.25" hidden="false" customHeight="false" outlineLevel="0" collapsed="false">
      <c r="A467" s="1" t="n">
        <v>465</v>
      </c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1"/>
      <c r="AL467" s="1" t="e">
        <f aca="false">SUMPRODUCT(B467:AJ467,PVCapPrice)</f>
        <v>#DIV/0!</v>
      </c>
      <c r="AM467" s="1"/>
      <c r="AN467" s="1"/>
      <c r="AO467" s="1"/>
      <c r="AP467" s="1"/>
      <c r="AQ467" s="1"/>
    </row>
    <row r="468" customFormat="false" ht="11.25" hidden="false" customHeight="false" outlineLevel="0" collapsed="false">
      <c r="A468" s="1" t="n">
        <v>466</v>
      </c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1"/>
      <c r="AL468" s="1" t="e">
        <f aca="false">SUMPRODUCT(B468:AJ468,PVCapPrice)</f>
        <v>#DIV/0!</v>
      </c>
      <c r="AM468" s="1"/>
      <c r="AN468" s="1"/>
      <c r="AO468" s="1"/>
      <c r="AP468" s="1"/>
      <c r="AQ468" s="1"/>
    </row>
    <row r="469" customFormat="false" ht="11.25" hidden="false" customHeight="false" outlineLevel="0" collapsed="false">
      <c r="A469" s="1" t="n">
        <v>467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1"/>
      <c r="AL469" s="1" t="e">
        <f aca="false">SUMPRODUCT(B469:AJ469,PVCapPrice)</f>
        <v>#DIV/0!</v>
      </c>
      <c r="AM469" s="1"/>
      <c r="AN469" s="1"/>
      <c r="AO469" s="1"/>
      <c r="AP469" s="1"/>
      <c r="AQ469" s="1"/>
    </row>
    <row r="470" customFormat="false" ht="11.25" hidden="false" customHeight="false" outlineLevel="0" collapsed="false">
      <c r="A470" s="1" t="n">
        <v>468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1"/>
      <c r="AL470" s="1" t="e">
        <f aca="false">SUMPRODUCT(B470:AJ470,PVCapPrice)</f>
        <v>#DIV/0!</v>
      </c>
      <c r="AM470" s="1"/>
      <c r="AN470" s="1"/>
      <c r="AO470" s="1"/>
      <c r="AP470" s="1"/>
      <c r="AQ470" s="1"/>
    </row>
    <row r="471" customFormat="false" ht="11.25" hidden="false" customHeight="false" outlineLevel="0" collapsed="false">
      <c r="A471" s="1" t="n">
        <v>469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1"/>
      <c r="AL471" s="1" t="e">
        <f aca="false">SUMPRODUCT(B471:AJ471,PVCapPrice)</f>
        <v>#DIV/0!</v>
      </c>
      <c r="AM471" s="1"/>
      <c r="AN471" s="1"/>
      <c r="AO471" s="1"/>
      <c r="AP471" s="1"/>
      <c r="AQ471" s="1"/>
    </row>
    <row r="472" customFormat="false" ht="11.25" hidden="false" customHeight="false" outlineLevel="0" collapsed="false">
      <c r="A472" s="1" t="n">
        <v>470</v>
      </c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1"/>
      <c r="AL472" s="1" t="e">
        <f aca="false">SUMPRODUCT(B472:AJ472,PVCapPrice)</f>
        <v>#DIV/0!</v>
      </c>
      <c r="AM472" s="1"/>
      <c r="AN472" s="1"/>
      <c r="AO472" s="1"/>
      <c r="AP472" s="1"/>
      <c r="AQ472" s="1"/>
    </row>
    <row r="473" customFormat="false" ht="11.25" hidden="false" customHeight="false" outlineLevel="0" collapsed="false">
      <c r="A473" s="1" t="n">
        <v>471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1"/>
      <c r="AL473" s="1" t="e">
        <f aca="false">SUMPRODUCT(B473:AJ473,PVCapPrice)</f>
        <v>#DIV/0!</v>
      </c>
      <c r="AM473" s="1"/>
      <c r="AN473" s="1"/>
      <c r="AO473" s="1"/>
      <c r="AP473" s="1"/>
      <c r="AQ473" s="1"/>
    </row>
    <row r="474" customFormat="false" ht="11.25" hidden="false" customHeight="false" outlineLevel="0" collapsed="false">
      <c r="A474" s="1" t="n">
        <v>472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1"/>
      <c r="AL474" s="1" t="e">
        <f aca="false">SUMPRODUCT(B474:AJ474,PVCapPrice)</f>
        <v>#DIV/0!</v>
      </c>
      <c r="AM474" s="1"/>
      <c r="AN474" s="1"/>
      <c r="AO474" s="1"/>
      <c r="AP474" s="1"/>
      <c r="AQ474" s="1"/>
    </row>
    <row r="475" customFormat="false" ht="11.25" hidden="false" customHeight="false" outlineLevel="0" collapsed="false">
      <c r="A475" s="1" t="n">
        <v>473</v>
      </c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1"/>
      <c r="AL475" s="1" t="e">
        <f aca="false">SUMPRODUCT(B475:AJ475,PVCapPrice)</f>
        <v>#DIV/0!</v>
      </c>
      <c r="AM475" s="1"/>
      <c r="AN475" s="1"/>
      <c r="AO475" s="1"/>
      <c r="AP475" s="1"/>
      <c r="AQ475" s="1"/>
    </row>
    <row r="476" customFormat="false" ht="11.25" hidden="false" customHeight="false" outlineLevel="0" collapsed="false">
      <c r="A476" s="1" t="n">
        <v>474</v>
      </c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1"/>
      <c r="AL476" s="1" t="e">
        <f aca="false">SUMPRODUCT(B476:AJ476,PVCapPrice)</f>
        <v>#DIV/0!</v>
      </c>
      <c r="AM476" s="1"/>
      <c r="AN476" s="1"/>
      <c r="AO476" s="1"/>
      <c r="AP476" s="1"/>
      <c r="AQ476" s="1"/>
    </row>
    <row r="477" customFormat="false" ht="11.25" hidden="false" customHeight="false" outlineLevel="0" collapsed="false">
      <c r="A477" s="1" t="n">
        <v>475</v>
      </c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1"/>
      <c r="AL477" s="1" t="e">
        <f aca="false">SUMPRODUCT(B477:AJ477,PVCapPrice)</f>
        <v>#DIV/0!</v>
      </c>
      <c r="AM477" s="1"/>
      <c r="AN477" s="1"/>
      <c r="AO477" s="1"/>
      <c r="AP477" s="1"/>
      <c r="AQ477" s="1"/>
    </row>
    <row r="478" customFormat="false" ht="11.25" hidden="false" customHeight="false" outlineLevel="0" collapsed="false">
      <c r="A478" s="1" t="n">
        <v>476</v>
      </c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1"/>
      <c r="AL478" s="1" t="e">
        <f aca="false">SUMPRODUCT(B478:AJ478,PVCapPrice)</f>
        <v>#DIV/0!</v>
      </c>
      <c r="AM478" s="1"/>
      <c r="AN478" s="1"/>
      <c r="AO478" s="1"/>
      <c r="AP478" s="1"/>
      <c r="AQ478" s="1"/>
    </row>
    <row r="479" customFormat="false" ht="11.25" hidden="false" customHeight="false" outlineLevel="0" collapsed="false">
      <c r="A479" s="1" t="n">
        <v>477</v>
      </c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1"/>
      <c r="AL479" s="1" t="e">
        <f aca="false">SUMPRODUCT(B479:AJ479,PVCapPrice)</f>
        <v>#DIV/0!</v>
      </c>
      <c r="AM479" s="1"/>
      <c r="AN479" s="1"/>
      <c r="AO479" s="1"/>
      <c r="AP479" s="1"/>
      <c r="AQ479" s="1"/>
    </row>
    <row r="480" customFormat="false" ht="11.25" hidden="false" customHeight="false" outlineLevel="0" collapsed="false">
      <c r="A480" s="1" t="n">
        <v>478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1"/>
      <c r="AL480" s="1" t="e">
        <f aca="false">SUMPRODUCT(B480:AJ480,PVCapPrice)</f>
        <v>#DIV/0!</v>
      </c>
      <c r="AM480" s="1"/>
      <c r="AN480" s="1"/>
      <c r="AO480" s="1"/>
      <c r="AP480" s="1"/>
      <c r="AQ480" s="1"/>
    </row>
    <row r="481" customFormat="false" ht="11.25" hidden="false" customHeight="false" outlineLevel="0" collapsed="false">
      <c r="A481" s="1" t="n">
        <v>479</v>
      </c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1"/>
      <c r="AL481" s="1" t="e">
        <f aca="false">SUMPRODUCT(B481:AJ481,PVCapPrice)</f>
        <v>#DIV/0!</v>
      </c>
      <c r="AM481" s="1"/>
      <c r="AN481" s="1"/>
      <c r="AO481" s="1"/>
      <c r="AP481" s="1"/>
      <c r="AQ481" s="1"/>
    </row>
    <row r="482" customFormat="false" ht="11.25" hidden="false" customHeight="false" outlineLevel="0" collapsed="false">
      <c r="A482" s="1" t="n">
        <v>480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1"/>
      <c r="AL482" s="1" t="e">
        <f aca="false">SUMPRODUCT(B482:AJ482,PVCapPrice)</f>
        <v>#DIV/0!</v>
      </c>
      <c r="AM482" s="1"/>
      <c r="AN482" s="1"/>
      <c r="AO482" s="1"/>
      <c r="AP482" s="1"/>
      <c r="AQ482" s="1"/>
    </row>
    <row r="483" customFormat="false" ht="11.25" hidden="false" customHeight="false" outlineLevel="0" collapsed="false">
      <c r="A483" s="1" t="n">
        <v>481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1"/>
      <c r="AL483" s="1" t="e">
        <f aca="false">SUMPRODUCT(B483:AJ483,PVCapPrice)</f>
        <v>#DIV/0!</v>
      </c>
      <c r="AM483" s="1"/>
      <c r="AN483" s="1"/>
      <c r="AO483" s="1"/>
      <c r="AP483" s="1"/>
      <c r="AQ483" s="1"/>
    </row>
    <row r="484" customFormat="false" ht="11.25" hidden="false" customHeight="false" outlineLevel="0" collapsed="false">
      <c r="A484" s="1" t="n">
        <v>482</v>
      </c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1"/>
      <c r="AL484" s="1" t="e">
        <f aca="false">SUMPRODUCT(B484:AJ484,PVCapPrice)</f>
        <v>#DIV/0!</v>
      </c>
      <c r="AM484" s="1"/>
      <c r="AN484" s="1"/>
      <c r="AO484" s="1"/>
      <c r="AP484" s="1"/>
      <c r="AQ484" s="1"/>
    </row>
    <row r="485" customFormat="false" ht="11.25" hidden="false" customHeight="false" outlineLevel="0" collapsed="false">
      <c r="A485" s="1" t="n">
        <v>483</v>
      </c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1"/>
      <c r="AL485" s="1" t="e">
        <f aca="false">SUMPRODUCT(B485:AJ485,PVCapPrice)</f>
        <v>#DIV/0!</v>
      </c>
      <c r="AM485" s="1"/>
      <c r="AN485" s="1"/>
      <c r="AO485" s="1"/>
      <c r="AP485" s="1"/>
      <c r="AQ485" s="1"/>
    </row>
    <row r="486" customFormat="false" ht="11.25" hidden="false" customHeight="false" outlineLevel="0" collapsed="false">
      <c r="A486" s="1" t="n">
        <v>484</v>
      </c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1"/>
      <c r="AL486" s="1" t="e">
        <f aca="false">SUMPRODUCT(B486:AJ486,PVCapPrice)</f>
        <v>#DIV/0!</v>
      </c>
      <c r="AM486" s="1"/>
      <c r="AN486" s="1"/>
      <c r="AO486" s="1"/>
      <c r="AP486" s="1"/>
      <c r="AQ486" s="1"/>
    </row>
    <row r="487" customFormat="false" ht="11.25" hidden="false" customHeight="false" outlineLevel="0" collapsed="false">
      <c r="A487" s="1" t="n">
        <v>485</v>
      </c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1"/>
      <c r="AL487" s="1" t="e">
        <f aca="false">SUMPRODUCT(B487:AJ487,PVCapPrice)</f>
        <v>#DIV/0!</v>
      </c>
      <c r="AM487" s="1"/>
      <c r="AN487" s="1"/>
      <c r="AO487" s="1"/>
      <c r="AP487" s="1"/>
      <c r="AQ487" s="1"/>
    </row>
    <row r="488" customFormat="false" ht="11.25" hidden="false" customHeight="false" outlineLevel="0" collapsed="false">
      <c r="A488" s="1" t="n">
        <v>486</v>
      </c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1"/>
      <c r="AL488" s="1" t="e">
        <f aca="false">SUMPRODUCT(B488:AJ488,PVCapPrice)</f>
        <v>#DIV/0!</v>
      </c>
      <c r="AM488" s="1"/>
      <c r="AN488" s="1"/>
      <c r="AO488" s="1"/>
      <c r="AP488" s="1"/>
      <c r="AQ488" s="1"/>
    </row>
    <row r="489" customFormat="false" ht="11.25" hidden="false" customHeight="false" outlineLevel="0" collapsed="false">
      <c r="A489" s="1" t="n">
        <v>487</v>
      </c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1"/>
      <c r="AL489" s="1" t="e">
        <f aca="false">SUMPRODUCT(B489:AJ489,PVCapPrice)</f>
        <v>#DIV/0!</v>
      </c>
      <c r="AM489" s="1"/>
      <c r="AN489" s="1"/>
      <c r="AO489" s="1"/>
      <c r="AP489" s="1"/>
      <c r="AQ489" s="1"/>
    </row>
    <row r="490" customFormat="false" ht="11.25" hidden="false" customHeight="false" outlineLevel="0" collapsed="false">
      <c r="A490" s="1" t="n">
        <v>488</v>
      </c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1"/>
      <c r="AL490" s="1" t="e">
        <f aca="false">SUMPRODUCT(B490:AJ490,PVCapPrice)</f>
        <v>#DIV/0!</v>
      </c>
      <c r="AM490" s="1"/>
      <c r="AN490" s="1"/>
      <c r="AO490" s="1"/>
      <c r="AP490" s="1"/>
      <c r="AQ490" s="1"/>
    </row>
    <row r="491" customFormat="false" ht="11.25" hidden="false" customHeight="false" outlineLevel="0" collapsed="false">
      <c r="A491" s="1" t="n">
        <v>489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1"/>
      <c r="AL491" s="1" t="e">
        <f aca="false">SUMPRODUCT(B491:AJ491,PVCapPrice)</f>
        <v>#DIV/0!</v>
      </c>
      <c r="AM491" s="1"/>
      <c r="AN491" s="1"/>
      <c r="AO491" s="1"/>
      <c r="AP491" s="1"/>
      <c r="AQ491" s="1"/>
    </row>
    <row r="492" customFormat="false" ht="11.25" hidden="false" customHeight="false" outlineLevel="0" collapsed="false">
      <c r="A492" s="1" t="n">
        <v>490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1"/>
      <c r="AL492" s="1" t="e">
        <f aca="false">SUMPRODUCT(B492:AJ492,PVCapPrice)</f>
        <v>#DIV/0!</v>
      </c>
      <c r="AM492" s="1"/>
      <c r="AN492" s="1"/>
      <c r="AO492" s="1"/>
      <c r="AP492" s="1"/>
      <c r="AQ492" s="1"/>
    </row>
    <row r="493" customFormat="false" ht="11.25" hidden="false" customHeight="false" outlineLevel="0" collapsed="false">
      <c r="A493" s="1" t="n">
        <v>491</v>
      </c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1"/>
      <c r="AL493" s="1" t="e">
        <f aca="false">SUMPRODUCT(B493:AJ493,PVCapPrice)</f>
        <v>#DIV/0!</v>
      </c>
      <c r="AM493" s="1"/>
      <c r="AN493" s="1"/>
      <c r="AO493" s="1"/>
      <c r="AP493" s="1"/>
      <c r="AQ493" s="1"/>
    </row>
    <row r="494" customFormat="false" ht="11.25" hidden="false" customHeight="false" outlineLevel="0" collapsed="false">
      <c r="A494" s="1" t="n">
        <v>492</v>
      </c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1"/>
      <c r="AL494" s="1" t="e">
        <f aca="false">SUMPRODUCT(B494:AJ494,PVCapPrice)</f>
        <v>#DIV/0!</v>
      </c>
      <c r="AM494" s="1"/>
      <c r="AN494" s="1"/>
      <c r="AO494" s="1"/>
      <c r="AP494" s="1"/>
      <c r="AQ494" s="1"/>
    </row>
    <row r="495" customFormat="false" ht="11.25" hidden="false" customHeight="false" outlineLevel="0" collapsed="false">
      <c r="A495" s="1" t="n">
        <v>493</v>
      </c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1"/>
      <c r="AL495" s="1" t="e">
        <f aca="false">SUMPRODUCT(B495:AJ495,PVCapPrice)</f>
        <v>#DIV/0!</v>
      </c>
      <c r="AM495" s="1"/>
      <c r="AN495" s="1"/>
      <c r="AO495" s="1"/>
      <c r="AP495" s="1"/>
      <c r="AQ495" s="1"/>
    </row>
    <row r="496" customFormat="false" ht="11.25" hidden="false" customHeight="false" outlineLevel="0" collapsed="false">
      <c r="A496" s="1" t="n">
        <v>494</v>
      </c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1"/>
      <c r="AL496" s="1" t="e">
        <f aca="false">SUMPRODUCT(B496:AJ496,PVCapPrice)</f>
        <v>#DIV/0!</v>
      </c>
      <c r="AM496" s="1"/>
      <c r="AN496" s="1"/>
      <c r="AO496" s="1"/>
      <c r="AP496" s="1"/>
      <c r="AQ496" s="1"/>
    </row>
    <row r="497" customFormat="false" ht="11.25" hidden="false" customHeight="false" outlineLevel="0" collapsed="false">
      <c r="A497" s="1" t="n">
        <v>495</v>
      </c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1"/>
      <c r="AL497" s="1" t="e">
        <f aca="false">SUMPRODUCT(B497:AJ497,PVCapPrice)</f>
        <v>#DIV/0!</v>
      </c>
      <c r="AM497" s="1"/>
      <c r="AN497" s="1"/>
      <c r="AO497" s="1"/>
      <c r="AP497" s="1"/>
      <c r="AQ497" s="1"/>
    </row>
    <row r="498" customFormat="false" ht="11.25" hidden="false" customHeight="false" outlineLevel="0" collapsed="false">
      <c r="A498" s="1" t="n">
        <v>496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1"/>
      <c r="AL498" s="1" t="e">
        <f aca="false">SUMPRODUCT(B498:AJ498,PVCapPrice)</f>
        <v>#DIV/0!</v>
      </c>
      <c r="AM498" s="1"/>
      <c r="AN498" s="1"/>
      <c r="AO498" s="1"/>
      <c r="AP498" s="1"/>
      <c r="AQ498" s="1"/>
    </row>
    <row r="499" customFormat="false" ht="11.25" hidden="false" customHeight="false" outlineLevel="0" collapsed="false">
      <c r="A499" s="1" t="n">
        <v>497</v>
      </c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1"/>
      <c r="AL499" s="1" t="e">
        <f aca="false">SUMPRODUCT(B499:AJ499,PVCapPrice)</f>
        <v>#DIV/0!</v>
      </c>
      <c r="AM499" s="1"/>
      <c r="AN499" s="1"/>
      <c r="AO499" s="1"/>
      <c r="AP499" s="1"/>
      <c r="AQ499" s="1"/>
    </row>
    <row r="500" customFormat="false" ht="11.25" hidden="false" customHeight="false" outlineLevel="0" collapsed="false">
      <c r="A500" s="1" t="n">
        <v>498</v>
      </c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1"/>
      <c r="AL500" s="1" t="e">
        <f aca="false">SUMPRODUCT(B500:AJ500,PVCapPrice)</f>
        <v>#DIV/0!</v>
      </c>
      <c r="AM500" s="1"/>
      <c r="AN500" s="1"/>
      <c r="AO500" s="1"/>
      <c r="AP500" s="1"/>
      <c r="AQ500" s="1"/>
    </row>
    <row r="501" customFormat="false" ht="11.25" hidden="false" customHeight="false" outlineLevel="0" collapsed="false">
      <c r="A501" s="1" t="n">
        <v>499</v>
      </c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1"/>
      <c r="AL501" s="1" t="e">
        <f aca="false">SUMPRODUCT(B501:AJ501,PVCapPrice)</f>
        <v>#DIV/0!</v>
      </c>
      <c r="AM501" s="1"/>
      <c r="AN501" s="1"/>
      <c r="AO501" s="1"/>
      <c r="AP501" s="1"/>
      <c r="AQ501" s="1"/>
    </row>
    <row r="502" customFormat="false" ht="11.25" hidden="false" customHeight="false" outlineLevel="0" collapsed="false">
      <c r="A502" s="1" t="n">
        <v>500</v>
      </c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1"/>
      <c r="AL502" s="1" t="e">
        <f aca="false">SUMPRODUCT(B502:AJ502,PVCapPrice)</f>
        <v>#DIV/0!</v>
      </c>
      <c r="AM502" s="1"/>
      <c r="AN502" s="1"/>
      <c r="AO502" s="1"/>
      <c r="AP502" s="1"/>
      <c r="AQ502" s="1"/>
    </row>
    <row r="503" customFormat="false" ht="11.25" hidden="false" customHeight="false" outlineLevel="0" collapsed="false">
      <c r="A503" s="1" t="n">
        <v>501</v>
      </c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1"/>
      <c r="AL503" s="1" t="e">
        <f aca="false">SUMPRODUCT(B503:AJ503,PVCapPrice)</f>
        <v>#DIV/0!</v>
      </c>
      <c r="AM503" s="1"/>
      <c r="AN503" s="1"/>
      <c r="AO503" s="1"/>
      <c r="AP503" s="1"/>
      <c r="AQ503" s="1"/>
    </row>
    <row r="504" customFormat="false" ht="11.25" hidden="false" customHeight="false" outlineLevel="0" collapsed="false">
      <c r="A504" s="1" t="n">
        <v>502</v>
      </c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1"/>
      <c r="AL504" s="1" t="e">
        <f aca="false">SUMPRODUCT(B504:AJ504,PVCapPrice)</f>
        <v>#DIV/0!</v>
      </c>
      <c r="AM504" s="1"/>
      <c r="AN504" s="1"/>
      <c r="AO504" s="1"/>
      <c r="AP504" s="1"/>
      <c r="AQ504" s="1"/>
    </row>
    <row r="505" customFormat="false" ht="11.25" hidden="false" customHeight="false" outlineLevel="0" collapsed="false">
      <c r="A505" s="1" t="n">
        <v>503</v>
      </c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1"/>
      <c r="AL505" s="1" t="e">
        <f aca="false">SUMPRODUCT(B505:AJ505,PVCapPrice)</f>
        <v>#DIV/0!</v>
      </c>
      <c r="AM505" s="1"/>
      <c r="AN505" s="1"/>
      <c r="AO505" s="1"/>
      <c r="AP505" s="1"/>
      <c r="AQ505" s="1"/>
    </row>
    <row r="506" customFormat="false" ht="11.25" hidden="false" customHeight="false" outlineLevel="0" collapsed="false">
      <c r="A506" s="1" t="n">
        <v>504</v>
      </c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1"/>
      <c r="AL506" s="1" t="e">
        <f aca="false">SUMPRODUCT(B506:AJ506,PVCapPrice)</f>
        <v>#DIV/0!</v>
      </c>
      <c r="AM506" s="1"/>
      <c r="AN506" s="1"/>
      <c r="AO506" s="1"/>
      <c r="AP506" s="1"/>
      <c r="AQ506" s="1"/>
    </row>
    <row r="507" customFormat="false" ht="11.25" hidden="false" customHeight="false" outlineLevel="0" collapsed="false">
      <c r="A507" s="1" t="n">
        <v>505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1"/>
      <c r="AL507" s="1" t="e">
        <f aca="false">SUMPRODUCT(B507:AJ507,PVCapPrice)</f>
        <v>#DIV/0!</v>
      </c>
      <c r="AM507" s="1"/>
      <c r="AN507" s="1"/>
      <c r="AO507" s="1"/>
      <c r="AP507" s="1"/>
      <c r="AQ507" s="1"/>
    </row>
    <row r="508" customFormat="false" ht="11.25" hidden="false" customHeight="false" outlineLevel="0" collapsed="false">
      <c r="A508" s="1" t="n">
        <v>506</v>
      </c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1"/>
      <c r="AL508" s="1" t="e">
        <f aca="false">SUMPRODUCT(B508:AJ508,PVCapPrice)</f>
        <v>#DIV/0!</v>
      </c>
      <c r="AM508" s="1"/>
      <c r="AN508" s="1"/>
      <c r="AO508" s="1"/>
      <c r="AP508" s="1"/>
      <c r="AQ508" s="1"/>
    </row>
    <row r="509" customFormat="false" ht="11.25" hidden="false" customHeight="false" outlineLevel="0" collapsed="false">
      <c r="A509" s="1" t="n">
        <v>507</v>
      </c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1"/>
      <c r="AL509" s="1" t="e">
        <f aca="false">SUMPRODUCT(B509:AJ509,PVCapPrice)</f>
        <v>#DIV/0!</v>
      </c>
      <c r="AM509" s="1"/>
      <c r="AN509" s="1"/>
      <c r="AO509" s="1"/>
      <c r="AP509" s="1"/>
      <c r="AQ509" s="1"/>
    </row>
    <row r="510" customFormat="false" ht="11.25" hidden="false" customHeight="false" outlineLevel="0" collapsed="false">
      <c r="A510" s="1" t="n">
        <v>508</v>
      </c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1"/>
      <c r="AL510" s="1" t="e">
        <f aca="false">SUMPRODUCT(B510:AJ510,PVCapPrice)</f>
        <v>#DIV/0!</v>
      </c>
      <c r="AM510" s="1"/>
      <c r="AN510" s="1"/>
      <c r="AO510" s="1"/>
      <c r="AP510" s="1"/>
      <c r="AQ510" s="1"/>
    </row>
    <row r="511" customFormat="false" ht="11.25" hidden="false" customHeight="false" outlineLevel="0" collapsed="false">
      <c r="A511" s="1" t="n">
        <v>509</v>
      </c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1"/>
      <c r="AL511" s="1" t="e">
        <f aca="false">SUMPRODUCT(B511:AJ511,PVCapPrice)</f>
        <v>#DIV/0!</v>
      </c>
      <c r="AM511" s="1"/>
      <c r="AN511" s="1"/>
      <c r="AO511" s="1"/>
      <c r="AP511" s="1"/>
      <c r="AQ511" s="1"/>
    </row>
    <row r="512" customFormat="false" ht="11.25" hidden="false" customHeight="false" outlineLevel="0" collapsed="false">
      <c r="A512" s="1" t="n">
        <v>510</v>
      </c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1"/>
      <c r="AL512" s="1" t="e">
        <f aca="false">SUMPRODUCT(B512:AJ512,PVCapPrice)</f>
        <v>#DIV/0!</v>
      </c>
      <c r="AM512" s="1"/>
      <c r="AN512" s="1"/>
      <c r="AO512" s="1"/>
      <c r="AP512" s="1"/>
      <c r="AQ512" s="1"/>
    </row>
    <row r="513" customFormat="false" ht="11.25" hidden="false" customHeight="false" outlineLevel="0" collapsed="false">
      <c r="A513" s="1" t="n">
        <v>511</v>
      </c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1"/>
      <c r="AL513" s="1" t="e">
        <f aca="false">SUMPRODUCT(B513:AJ513,PVCapPrice)</f>
        <v>#DIV/0!</v>
      </c>
      <c r="AM513" s="1"/>
      <c r="AN513" s="1"/>
      <c r="AO513" s="1"/>
      <c r="AP513" s="1"/>
      <c r="AQ513" s="1"/>
    </row>
    <row r="514" customFormat="false" ht="11.25" hidden="false" customHeight="false" outlineLevel="0" collapsed="false">
      <c r="A514" s="1" t="n">
        <v>512</v>
      </c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1"/>
      <c r="AL514" s="1" t="e">
        <f aca="false">SUMPRODUCT(B514:AJ514,PVCapPrice)</f>
        <v>#DIV/0!</v>
      </c>
      <c r="AM514" s="1"/>
      <c r="AN514" s="1"/>
      <c r="AO514" s="1"/>
      <c r="AP514" s="1"/>
      <c r="AQ514" s="1"/>
    </row>
    <row r="515" customFormat="false" ht="11.25" hidden="false" customHeight="false" outlineLevel="0" collapsed="false">
      <c r="A515" s="1" t="n">
        <v>513</v>
      </c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1"/>
      <c r="AL515" s="1" t="e">
        <f aca="false">SUMPRODUCT(B515:AJ515,PVCapPrice)</f>
        <v>#DIV/0!</v>
      </c>
      <c r="AM515" s="1"/>
      <c r="AN515" s="1"/>
      <c r="AO515" s="1"/>
      <c r="AP515" s="1"/>
      <c r="AQ515" s="1"/>
    </row>
    <row r="516" customFormat="false" ht="11.25" hidden="false" customHeight="false" outlineLevel="0" collapsed="false">
      <c r="A516" s="1" t="n">
        <v>514</v>
      </c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1"/>
      <c r="AL516" s="1" t="e">
        <f aca="false">SUMPRODUCT(B516:AJ516,PVCapPrice)</f>
        <v>#DIV/0!</v>
      </c>
      <c r="AM516" s="1"/>
      <c r="AN516" s="1"/>
      <c r="AO516" s="1"/>
      <c r="AP516" s="1"/>
      <c r="AQ516" s="1"/>
    </row>
    <row r="517" customFormat="false" ht="11.25" hidden="false" customHeight="false" outlineLevel="0" collapsed="false">
      <c r="A517" s="1" t="n">
        <v>515</v>
      </c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1"/>
      <c r="AL517" s="1" t="e">
        <f aca="false">SUMPRODUCT(B517:AJ517,PVCapPrice)</f>
        <v>#DIV/0!</v>
      </c>
      <c r="AM517" s="1"/>
      <c r="AN517" s="1"/>
      <c r="AO517" s="1"/>
      <c r="AP517" s="1"/>
      <c r="AQ517" s="1"/>
    </row>
    <row r="518" customFormat="false" ht="11.25" hidden="false" customHeight="false" outlineLevel="0" collapsed="false">
      <c r="A518" s="1" t="n">
        <v>516</v>
      </c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1"/>
      <c r="AL518" s="1" t="e">
        <f aca="false">SUMPRODUCT(B518:AJ518,PVCapPrice)</f>
        <v>#DIV/0!</v>
      </c>
      <c r="AM518" s="1"/>
      <c r="AN518" s="1"/>
      <c r="AO518" s="1"/>
      <c r="AP518" s="1"/>
      <c r="AQ518" s="1"/>
    </row>
    <row r="519" customFormat="false" ht="11.25" hidden="false" customHeight="false" outlineLevel="0" collapsed="false">
      <c r="A519" s="1" t="n">
        <v>517</v>
      </c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1"/>
      <c r="AL519" s="1" t="e">
        <f aca="false">SUMPRODUCT(B519:AJ519,PVCapPrice)</f>
        <v>#DIV/0!</v>
      </c>
      <c r="AM519" s="1"/>
      <c r="AN519" s="1"/>
      <c r="AO519" s="1"/>
      <c r="AP519" s="1"/>
      <c r="AQ519" s="1"/>
    </row>
    <row r="520" customFormat="false" ht="11.25" hidden="false" customHeight="false" outlineLevel="0" collapsed="false">
      <c r="A520" s="1" t="n">
        <v>518</v>
      </c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1"/>
      <c r="AL520" s="1" t="e">
        <f aca="false">SUMPRODUCT(B520:AJ520,PVCapPrice)</f>
        <v>#DIV/0!</v>
      </c>
      <c r="AM520" s="1"/>
      <c r="AN520" s="1"/>
      <c r="AO520" s="1"/>
      <c r="AP520" s="1"/>
      <c r="AQ520" s="1"/>
    </row>
    <row r="521" customFormat="false" ht="11.25" hidden="false" customHeight="false" outlineLevel="0" collapsed="false">
      <c r="A521" s="1" t="n">
        <v>519</v>
      </c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1"/>
      <c r="AL521" s="1" t="e">
        <f aca="false">SUMPRODUCT(B521:AJ521,PVCapPrice)</f>
        <v>#DIV/0!</v>
      </c>
      <c r="AM521" s="1"/>
      <c r="AN521" s="1"/>
      <c r="AO521" s="1"/>
      <c r="AP521" s="1"/>
      <c r="AQ521" s="1"/>
    </row>
    <row r="522" customFormat="false" ht="11.25" hidden="false" customHeight="false" outlineLevel="0" collapsed="false">
      <c r="A522" s="1" t="n">
        <v>520</v>
      </c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1"/>
      <c r="AL522" s="1" t="e">
        <f aca="false">SUMPRODUCT(B522:AJ522,PVCapPrice)</f>
        <v>#DIV/0!</v>
      </c>
      <c r="AM522" s="1"/>
      <c r="AN522" s="1"/>
      <c r="AO522" s="1"/>
      <c r="AP522" s="1"/>
      <c r="AQ522" s="1"/>
    </row>
    <row r="523" customFormat="false" ht="11.25" hidden="false" customHeight="false" outlineLevel="0" collapsed="false">
      <c r="A523" s="1" t="n">
        <v>521</v>
      </c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1"/>
      <c r="AL523" s="1" t="e">
        <f aca="false">SUMPRODUCT(B523:AJ523,PVCapPrice)</f>
        <v>#DIV/0!</v>
      </c>
      <c r="AM523" s="1"/>
      <c r="AN523" s="1"/>
      <c r="AO523" s="1"/>
      <c r="AP523" s="1"/>
      <c r="AQ523" s="1"/>
    </row>
    <row r="524" customFormat="false" ht="11.25" hidden="false" customHeight="false" outlineLevel="0" collapsed="false">
      <c r="A524" s="1" t="n">
        <v>522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1"/>
      <c r="AL524" s="1" t="e">
        <f aca="false">SUMPRODUCT(B524:AJ524,PVCapPrice)</f>
        <v>#DIV/0!</v>
      </c>
      <c r="AM524" s="1"/>
      <c r="AN524" s="1"/>
      <c r="AO524" s="1"/>
      <c r="AP524" s="1"/>
      <c r="AQ524" s="1"/>
    </row>
    <row r="525" customFormat="false" ht="11.25" hidden="false" customHeight="false" outlineLevel="0" collapsed="false">
      <c r="A525" s="1" t="n">
        <v>523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1"/>
      <c r="AL525" s="1" t="e">
        <f aca="false">SUMPRODUCT(B525:AJ525,PVCapPrice)</f>
        <v>#DIV/0!</v>
      </c>
      <c r="AM525" s="1"/>
      <c r="AN525" s="1"/>
      <c r="AO525" s="1"/>
      <c r="AP525" s="1"/>
      <c r="AQ525" s="1"/>
    </row>
    <row r="526" customFormat="false" ht="11.25" hidden="false" customHeight="false" outlineLevel="0" collapsed="false">
      <c r="A526" s="1" t="n">
        <v>524</v>
      </c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1"/>
      <c r="AL526" s="1" t="e">
        <f aca="false">SUMPRODUCT(B526:AJ526,PVCapPrice)</f>
        <v>#DIV/0!</v>
      </c>
      <c r="AM526" s="1"/>
      <c r="AN526" s="1"/>
      <c r="AO526" s="1"/>
      <c r="AP526" s="1"/>
      <c r="AQ526" s="1"/>
    </row>
    <row r="527" customFormat="false" ht="11.25" hidden="false" customHeight="false" outlineLevel="0" collapsed="false">
      <c r="A527" s="1" t="n">
        <v>525</v>
      </c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1"/>
      <c r="AL527" s="1" t="e">
        <f aca="false">SUMPRODUCT(B527:AJ527,PVCapPrice)</f>
        <v>#DIV/0!</v>
      </c>
      <c r="AM527" s="1"/>
      <c r="AN527" s="1"/>
      <c r="AO527" s="1"/>
      <c r="AP527" s="1"/>
      <c r="AQ527" s="1"/>
    </row>
    <row r="528" customFormat="false" ht="11.25" hidden="false" customHeight="false" outlineLevel="0" collapsed="false">
      <c r="A528" s="1" t="n">
        <v>526</v>
      </c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1"/>
      <c r="AL528" s="1" t="e">
        <f aca="false">SUMPRODUCT(B528:AJ528,PVCapPrice)</f>
        <v>#DIV/0!</v>
      </c>
      <c r="AM528" s="1"/>
      <c r="AN528" s="1"/>
      <c r="AO528" s="1"/>
      <c r="AP528" s="1"/>
      <c r="AQ528" s="1"/>
    </row>
    <row r="529" customFormat="false" ht="11.25" hidden="false" customHeight="false" outlineLevel="0" collapsed="false">
      <c r="A529" s="1" t="n">
        <v>527</v>
      </c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1"/>
      <c r="AL529" s="1" t="e">
        <f aca="false">SUMPRODUCT(B529:AJ529,PVCapPrice)</f>
        <v>#DIV/0!</v>
      </c>
      <c r="AM529" s="1"/>
      <c r="AN529" s="1"/>
      <c r="AO529" s="1"/>
      <c r="AP529" s="1"/>
      <c r="AQ529" s="1"/>
    </row>
    <row r="530" customFormat="false" ht="11.25" hidden="false" customHeight="false" outlineLevel="0" collapsed="false">
      <c r="A530" s="1" t="n">
        <v>528</v>
      </c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1"/>
      <c r="AL530" s="1" t="e">
        <f aca="false">SUMPRODUCT(B530:AJ530,PVCapPrice)</f>
        <v>#DIV/0!</v>
      </c>
      <c r="AM530" s="1"/>
      <c r="AN530" s="1"/>
      <c r="AO530" s="1"/>
      <c r="AP530" s="1"/>
      <c r="AQ530" s="1"/>
    </row>
    <row r="531" customFormat="false" ht="11.25" hidden="false" customHeight="false" outlineLevel="0" collapsed="false">
      <c r="A531" s="1" t="n">
        <v>529</v>
      </c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1"/>
      <c r="AL531" s="1" t="e">
        <f aca="false">SUMPRODUCT(B531:AJ531,PVCapPrice)</f>
        <v>#DIV/0!</v>
      </c>
      <c r="AM531" s="1"/>
      <c r="AN531" s="1"/>
      <c r="AO531" s="1"/>
      <c r="AP531" s="1"/>
      <c r="AQ531" s="1"/>
    </row>
    <row r="532" customFormat="false" ht="11.25" hidden="false" customHeight="false" outlineLevel="0" collapsed="false">
      <c r="A532" s="1" t="n">
        <v>530</v>
      </c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1"/>
      <c r="AL532" s="1" t="e">
        <f aca="false">SUMPRODUCT(B532:AJ532,PVCapPrice)</f>
        <v>#DIV/0!</v>
      </c>
      <c r="AM532" s="1"/>
      <c r="AN532" s="1"/>
      <c r="AO532" s="1"/>
      <c r="AP532" s="1"/>
      <c r="AQ532" s="1"/>
    </row>
    <row r="533" customFormat="false" ht="11.25" hidden="false" customHeight="false" outlineLevel="0" collapsed="false">
      <c r="A533" s="1" t="n">
        <v>531</v>
      </c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1"/>
      <c r="AL533" s="1" t="e">
        <f aca="false">SUMPRODUCT(B533:AJ533,PVCapPrice)</f>
        <v>#DIV/0!</v>
      </c>
      <c r="AM533" s="1"/>
      <c r="AN533" s="1"/>
      <c r="AO533" s="1"/>
      <c r="AP533" s="1"/>
      <c r="AQ533" s="1"/>
    </row>
    <row r="534" customFormat="false" ht="11.25" hidden="false" customHeight="false" outlineLevel="0" collapsed="false">
      <c r="A534" s="1" t="n">
        <v>532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1"/>
      <c r="AL534" s="1" t="e">
        <f aca="false">SUMPRODUCT(B534:AJ534,PVCapPrice)</f>
        <v>#DIV/0!</v>
      </c>
      <c r="AM534" s="1"/>
      <c r="AN534" s="1"/>
      <c r="AO534" s="1"/>
      <c r="AP534" s="1"/>
      <c r="AQ534" s="1"/>
    </row>
    <row r="535" customFormat="false" ht="11.25" hidden="false" customHeight="false" outlineLevel="0" collapsed="false">
      <c r="A535" s="1" t="n">
        <v>533</v>
      </c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1"/>
      <c r="AL535" s="1" t="e">
        <f aca="false">SUMPRODUCT(B535:AJ535,PVCapPrice)</f>
        <v>#DIV/0!</v>
      </c>
      <c r="AM535" s="1"/>
      <c r="AN535" s="1"/>
      <c r="AO535" s="1"/>
      <c r="AP535" s="1"/>
      <c r="AQ535" s="1"/>
    </row>
    <row r="536" customFormat="false" ht="11.25" hidden="false" customHeight="false" outlineLevel="0" collapsed="false">
      <c r="A536" s="1" t="n">
        <v>534</v>
      </c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1"/>
      <c r="AL536" s="1" t="e">
        <f aca="false">SUMPRODUCT(B536:AJ536,PVCapPrice)</f>
        <v>#DIV/0!</v>
      </c>
      <c r="AM536" s="1"/>
      <c r="AN536" s="1"/>
      <c r="AO536" s="1"/>
      <c r="AP536" s="1"/>
      <c r="AQ536" s="1"/>
    </row>
    <row r="537" customFormat="false" ht="11.25" hidden="false" customHeight="false" outlineLevel="0" collapsed="false">
      <c r="A537" s="1" t="n">
        <v>535</v>
      </c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1"/>
      <c r="AL537" s="1" t="e">
        <f aca="false">SUMPRODUCT(B537:AJ537,PVCapPrice)</f>
        <v>#DIV/0!</v>
      </c>
      <c r="AM537" s="1"/>
      <c r="AN537" s="1"/>
      <c r="AO537" s="1"/>
      <c r="AP537" s="1"/>
      <c r="AQ537" s="1"/>
    </row>
    <row r="538" customFormat="false" ht="11.25" hidden="false" customHeight="false" outlineLevel="0" collapsed="false">
      <c r="A538" s="1" t="n">
        <v>536</v>
      </c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1"/>
      <c r="AL538" s="1" t="e">
        <f aca="false">SUMPRODUCT(B538:AJ538,PVCapPrice)</f>
        <v>#DIV/0!</v>
      </c>
      <c r="AM538" s="1"/>
      <c r="AN538" s="1"/>
      <c r="AO538" s="1"/>
      <c r="AP538" s="1"/>
      <c r="AQ538" s="1"/>
    </row>
    <row r="539" customFormat="false" ht="11.25" hidden="false" customHeight="false" outlineLevel="0" collapsed="false">
      <c r="A539" s="1" t="n">
        <v>537</v>
      </c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1"/>
      <c r="AL539" s="1" t="e">
        <f aca="false">SUMPRODUCT(B539:AJ539,PVCapPrice)</f>
        <v>#DIV/0!</v>
      </c>
      <c r="AM539" s="1"/>
      <c r="AN539" s="1"/>
      <c r="AO539" s="1"/>
      <c r="AP539" s="1"/>
      <c r="AQ539" s="1"/>
    </row>
    <row r="540" customFormat="false" ht="11.25" hidden="false" customHeight="false" outlineLevel="0" collapsed="false">
      <c r="A540" s="1" t="n">
        <v>538</v>
      </c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1"/>
      <c r="AL540" s="1" t="e">
        <f aca="false">SUMPRODUCT(B540:AJ540,PVCapPrice)</f>
        <v>#DIV/0!</v>
      </c>
      <c r="AM540" s="1"/>
      <c r="AN540" s="1"/>
      <c r="AO540" s="1"/>
      <c r="AP540" s="1"/>
      <c r="AQ540" s="1"/>
    </row>
    <row r="541" customFormat="false" ht="11.25" hidden="false" customHeight="false" outlineLevel="0" collapsed="false">
      <c r="A541" s="1" t="n">
        <v>539</v>
      </c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1"/>
      <c r="AL541" s="1" t="e">
        <f aca="false">SUMPRODUCT(B541:AJ541,PVCapPrice)</f>
        <v>#DIV/0!</v>
      </c>
      <c r="AM541" s="1"/>
      <c r="AN541" s="1"/>
      <c r="AO541" s="1"/>
      <c r="AP541" s="1"/>
      <c r="AQ541" s="1"/>
    </row>
    <row r="542" customFormat="false" ht="11.25" hidden="false" customHeight="false" outlineLevel="0" collapsed="false">
      <c r="A542" s="1" t="n">
        <v>540</v>
      </c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1"/>
      <c r="AL542" s="1" t="e">
        <f aca="false">SUMPRODUCT(B542:AJ542,PVCapPrice)</f>
        <v>#DIV/0!</v>
      </c>
      <c r="AM542" s="1"/>
      <c r="AN542" s="1"/>
      <c r="AO542" s="1"/>
      <c r="AP542" s="1"/>
      <c r="AQ542" s="1"/>
    </row>
    <row r="543" customFormat="false" ht="11.25" hidden="false" customHeight="false" outlineLevel="0" collapsed="false">
      <c r="A543" s="1" t="n">
        <v>541</v>
      </c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1"/>
      <c r="AL543" s="1" t="e">
        <f aca="false">SUMPRODUCT(B543:AJ543,PVCapPrice)</f>
        <v>#DIV/0!</v>
      </c>
      <c r="AM543" s="1"/>
      <c r="AN543" s="1"/>
      <c r="AO543" s="1"/>
      <c r="AP543" s="1"/>
      <c r="AQ543" s="1"/>
    </row>
    <row r="544" customFormat="false" ht="11.25" hidden="false" customHeight="false" outlineLevel="0" collapsed="false">
      <c r="A544" s="1" t="n">
        <v>542</v>
      </c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1"/>
      <c r="AL544" s="1" t="e">
        <f aca="false">SUMPRODUCT(B544:AJ544,PVCapPrice)</f>
        <v>#DIV/0!</v>
      </c>
      <c r="AM544" s="1"/>
      <c r="AN544" s="1"/>
      <c r="AO544" s="1"/>
      <c r="AP544" s="1"/>
      <c r="AQ544" s="1"/>
    </row>
    <row r="545" customFormat="false" ht="11.25" hidden="false" customHeight="false" outlineLevel="0" collapsed="false">
      <c r="A545" s="1" t="n">
        <v>543</v>
      </c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1"/>
      <c r="AL545" s="1" t="e">
        <f aca="false">SUMPRODUCT(B545:AJ545,PVCapPrice)</f>
        <v>#DIV/0!</v>
      </c>
      <c r="AM545" s="1"/>
      <c r="AN545" s="1"/>
      <c r="AO545" s="1"/>
      <c r="AP545" s="1"/>
      <c r="AQ545" s="1"/>
    </row>
    <row r="546" customFormat="false" ht="11.25" hidden="false" customHeight="false" outlineLevel="0" collapsed="false">
      <c r="A546" s="1" t="n">
        <v>544</v>
      </c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1"/>
      <c r="AL546" s="1" t="e">
        <f aca="false">SUMPRODUCT(B546:AJ546,PVCapPrice)</f>
        <v>#DIV/0!</v>
      </c>
      <c r="AM546" s="1"/>
      <c r="AN546" s="1"/>
      <c r="AO546" s="1"/>
      <c r="AP546" s="1"/>
      <c r="AQ546" s="1"/>
    </row>
    <row r="547" customFormat="false" ht="11.25" hidden="false" customHeight="false" outlineLevel="0" collapsed="false">
      <c r="A547" s="1" t="n">
        <v>545</v>
      </c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1"/>
      <c r="AL547" s="1" t="e">
        <f aca="false">SUMPRODUCT(B547:AJ547,PVCapPrice)</f>
        <v>#DIV/0!</v>
      </c>
      <c r="AM547" s="1"/>
      <c r="AN547" s="1"/>
      <c r="AO547" s="1"/>
      <c r="AP547" s="1"/>
      <c r="AQ547" s="1"/>
    </row>
    <row r="548" customFormat="false" ht="11.25" hidden="false" customHeight="false" outlineLevel="0" collapsed="false">
      <c r="A548" s="1" t="n">
        <v>546</v>
      </c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1"/>
      <c r="AL548" s="1" t="e">
        <f aca="false">SUMPRODUCT(B548:AJ548,PVCapPrice)</f>
        <v>#DIV/0!</v>
      </c>
      <c r="AM548" s="1"/>
      <c r="AN548" s="1"/>
      <c r="AO548" s="1"/>
      <c r="AP548" s="1"/>
      <c r="AQ548" s="1"/>
    </row>
    <row r="549" customFormat="false" ht="11.25" hidden="false" customHeight="false" outlineLevel="0" collapsed="false">
      <c r="A549" s="1" t="n">
        <v>547</v>
      </c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1"/>
      <c r="AL549" s="1" t="e">
        <f aca="false">SUMPRODUCT(B549:AJ549,PVCapPrice)</f>
        <v>#DIV/0!</v>
      </c>
      <c r="AM549" s="1"/>
      <c r="AN549" s="1"/>
      <c r="AO549" s="1"/>
      <c r="AP549" s="1"/>
      <c r="AQ549" s="1"/>
    </row>
    <row r="550" customFormat="false" ht="11.25" hidden="false" customHeight="false" outlineLevel="0" collapsed="false">
      <c r="A550" s="1" t="n">
        <v>548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1"/>
      <c r="AL550" s="1" t="e">
        <f aca="false">SUMPRODUCT(B550:AJ550,PVCapPrice)</f>
        <v>#DIV/0!</v>
      </c>
      <c r="AM550" s="1"/>
      <c r="AN550" s="1"/>
      <c r="AO550" s="1"/>
      <c r="AP550" s="1"/>
      <c r="AQ550" s="1"/>
    </row>
    <row r="551" customFormat="false" ht="11.25" hidden="false" customHeight="false" outlineLevel="0" collapsed="false">
      <c r="A551" s="1" t="n">
        <v>549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1"/>
      <c r="AL551" s="1" t="e">
        <f aca="false">SUMPRODUCT(B551:AJ551,PVCapPrice)</f>
        <v>#DIV/0!</v>
      </c>
      <c r="AM551" s="1"/>
      <c r="AN551" s="1"/>
      <c r="AO551" s="1"/>
      <c r="AP551" s="1"/>
      <c r="AQ551" s="1"/>
    </row>
    <row r="552" customFormat="false" ht="11.25" hidden="false" customHeight="false" outlineLevel="0" collapsed="false">
      <c r="A552" s="1" t="n">
        <v>550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1"/>
      <c r="AL552" s="1" t="e">
        <f aca="false">SUMPRODUCT(B552:AJ552,PVCapPrice)</f>
        <v>#DIV/0!</v>
      </c>
      <c r="AM552" s="1"/>
      <c r="AN552" s="1"/>
      <c r="AO552" s="1"/>
      <c r="AP552" s="1"/>
      <c r="AQ552" s="1"/>
    </row>
    <row r="553" customFormat="false" ht="11.25" hidden="false" customHeight="false" outlineLevel="0" collapsed="false">
      <c r="A553" s="1" t="n">
        <v>551</v>
      </c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1"/>
      <c r="AL553" s="1" t="e">
        <f aca="false">SUMPRODUCT(B553:AJ553,PVCapPrice)</f>
        <v>#DIV/0!</v>
      </c>
      <c r="AM553" s="1"/>
      <c r="AN553" s="1"/>
      <c r="AO553" s="1"/>
      <c r="AP553" s="1"/>
      <c r="AQ553" s="1"/>
    </row>
    <row r="554" customFormat="false" ht="11.25" hidden="false" customHeight="false" outlineLevel="0" collapsed="false">
      <c r="A554" s="1" t="n">
        <v>552</v>
      </c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1"/>
      <c r="AL554" s="1" t="e">
        <f aca="false">SUMPRODUCT(B554:AJ554,PVCapPrice)</f>
        <v>#DIV/0!</v>
      </c>
      <c r="AM554" s="1"/>
      <c r="AN554" s="1"/>
      <c r="AO554" s="1"/>
      <c r="AP554" s="1"/>
      <c r="AQ554" s="1"/>
    </row>
    <row r="555" customFormat="false" ht="11.25" hidden="false" customHeight="false" outlineLevel="0" collapsed="false">
      <c r="A555" s="1" t="n">
        <v>553</v>
      </c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1"/>
      <c r="AL555" s="1" t="e">
        <f aca="false">SUMPRODUCT(B555:AJ555,PVCapPrice)</f>
        <v>#DIV/0!</v>
      </c>
      <c r="AM555" s="1"/>
      <c r="AN555" s="1"/>
      <c r="AO555" s="1"/>
      <c r="AP555" s="1"/>
      <c r="AQ555" s="1"/>
    </row>
    <row r="556" customFormat="false" ht="11.25" hidden="false" customHeight="false" outlineLevel="0" collapsed="false">
      <c r="A556" s="1" t="n">
        <v>554</v>
      </c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1"/>
      <c r="AL556" s="1" t="e">
        <f aca="false">SUMPRODUCT(B556:AJ556,PVCapPrice)</f>
        <v>#DIV/0!</v>
      </c>
      <c r="AM556" s="1"/>
      <c r="AN556" s="1"/>
      <c r="AO556" s="1"/>
      <c r="AP556" s="1"/>
      <c r="AQ556" s="1"/>
    </row>
    <row r="557" customFormat="false" ht="11.25" hidden="false" customHeight="false" outlineLevel="0" collapsed="false">
      <c r="A557" s="1" t="n">
        <v>555</v>
      </c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1"/>
      <c r="AL557" s="1" t="e">
        <f aca="false">SUMPRODUCT(B557:AJ557,PVCapPrice)</f>
        <v>#DIV/0!</v>
      </c>
      <c r="AM557" s="1"/>
      <c r="AN557" s="1"/>
      <c r="AO557" s="1"/>
      <c r="AP557" s="1"/>
      <c r="AQ557" s="1"/>
    </row>
    <row r="558" customFormat="false" ht="11.25" hidden="false" customHeight="false" outlineLevel="0" collapsed="false">
      <c r="A558" s="1" t="n">
        <v>556</v>
      </c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1"/>
      <c r="AL558" s="1" t="e">
        <f aca="false">SUMPRODUCT(B558:AJ558,PVCapPrice)</f>
        <v>#DIV/0!</v>
      </c>
      <c r="AM558" s="1"/>
      <c r="AN558" s="1"/>
      <c r="AO558" s="1"/>
      <c r="AP558" s="1"/>
      <c r="AQ558" s="1"/>
    </row>
    <row r="559" customFormat="false" ht="11.25" hidden="false" customHeight="false" outlineLevel="0" collapsed="false">
      <c r="A559" s="1" t="n">
        <v>557</v>
      </c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1"/>
      <c r="AL559" s="1" t="e">
        <f aca="false">SUMPRODUCT(B559:AJ559,PVCapPrice)</f>
        <v>#DIV/0!</v>
      </c>
      <c r="AM559" s="1"/>
      <c r="AN559" s="1"/>
      <c r="AO559" s="1"/>
      <c r="AP559" s="1"/>
      <c r="AQ559" s="1"/>
    </row>
    <row r="560" customFormat="false" ht="11.25" hidden="false" customHeight="false" outlineLevel="0" collapsed="false">
      <c r="A560" s="1" t="n">
        <v>558</v>
      </c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1"/>
      <c r="AL560" s="1" t="e">
        <f aca="false">SUMPRODUCT(B560:AJ560,PVCapPrice)</f>
        <v>#DIV/0!</v>
      </c>
      <c r="AM560" s="1"/>
      <c r="AN560" s="1"/>
      <c r="AO560" s="1"/>
      <c r="AP560" s="1"/>
      <c r="AQ560" s="1"/>
    </row>
    <row r="561" customFormat="false" ht="11.25" hidden="false" customHeight="false" outlineLevel="0" collapsed="false">
      <c r="A561" s="1" t="n">
        <v>559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1"/>
      <c r="AL561" s="1" t="e">
        <f aca="false">SUMPRODUCT(B561:AJ561,PVCapPrice)</f>
        <v>#DIV/0!</v>
      </c>
      <c r="AM561" s="1"/>
      <c r="AN561" s="1"/>
      <c r="AO561" s="1"/>
      <c r="AP561" s="1"/>
      <c r="AQ561" s="1"/>
    </row>
    <row r="562" customFormat="false" ht="11.25" hidden="false" customHeight="false" outlineLevel="0" collapsed="false">
      <c r="A562" s="1" t="n">
        <v>560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1"/>
      <c r="AL562" s="1" t="e">
        <f aca="false">SUMPRODUCT(B562:AJ562,PVCapPrice)</f>
        <v>#DIV/0!</v>
      </c>
      <c r="AM562" s="1"/>
      <c r="AN562" s="1"/>
      <c r="AO562" s="1"/>
      <c r="AP562" s="1"/>
      <c r="AQ562" s="1"/>
    </row>
    <row r="563" customFormat="false" ht="11.25" hidden="false" customHeight="false" outlineLevel="0" collapsed="false">
      <c r="A563" s="1" t="n">
        <v>561</v>
      </c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1"/>
      <c r="AL563" s="1" t="e">
        <f aca="false">SUMPRODUCT(B563:AJ563,PVCapPrice)</f>
        <v>#DIV/0!</v>
      </c>
      <c r="AM563" s="1"/>
      <c r="AN563" s="1"/>
      <c r="AO563" s="1"/>
      <c r="AP563" s="1"/>
      <c r="AQ563" s="1"/>
    </row>
    <row r="564" customFormat="false" ht="11.25" hidden="false" customHeight="false" outlineLevel="0" collapsed="false">
      <c r="A564" s="1" t="n">
        <v>562</v>
      </c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1"/>
      <c r="AL564" s="1" t="e">
        <f aca="false">SUMPRODUCT(B564:AJ564,PVCapPrice)</f>
        <v>#DIV/0!</v>
      </c>
      <c r="AM564" s="1"/>
      <c r="AN564" s="1"/>
      <c r="AO564" s="1"/>
      <c r="AP564" s="1"/>
      <c r="AQ564" s="1"/>
    </row>
    <row r="565" customFormat="false" ht="11.25" hidden="false" customHeight="false" outlineLevel="0" collapsed="false">
      <c r="A565" s="1" t="n">
        <v>563</v>
      </c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1"/>
      <c r="AL565" s="1" t="e">
        <f aca="false">SUMPRODUCT(B565:AJ565,PVCapPrice)</f>
        <v>#DIV/0!</v>
      </c>
      <c r="AM565" s="1"/>
      <c r="AN565" s="1"/>
      <c r="AO565" s="1"/>
      <c r="AP565" s="1"/>
      <c r="AQ565" s="1"/>
    </row>
    <row r="566" customFormat="false" ht="11.25" hidden="false" customHeight="false" outlineLevel="0" collapsed="false">
      <c r="A566" s="1" t="n">
        <v>564</v>
      </c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1"/>
      <c r="AL566" s="1" t="e">
        <f aca="false">SUMPRODUCT(B566:AJ566,PVCapPrice)</f>
        <v>#DIV/0!</v>
      </c>
      <c r="AM566" s="1"/>
      <c r="AN566" s="1"/>
      <c r="AO566" s="1"/>
      <c r="AP566" s="1"/>
      <c r="AQ566" s="1"/>
    </row>
    <row r="567" customFormat="false" ht="11.25" hidden="false" customHeight="false" outlineLevel="0" collapsed="false">
      <c r="A567" s="1" t="n">
        <v>565</v>
      </c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1"/>
      <c r="AL567" s="1" t="e">
        <f aca="false">SUMPRODUCT(B567:AJ567,PVCapPrice)</f>
        <v>#DIV/0!</v>
      </c>
      <c r="AM567" s="1"/>
      <c r="AN567" s="1"/>
      <c r="AO567" s="1"/>
      <c r="AP567" s="1"/>
      <c r="AQ567" s="1"/>
    </row>
    <row r="568" customFormat="false" ht="11.25" hidden="false" customHeight="false" outlineLevel="0" collapsed="false">
      <c r="A568" s="1" t="n">
        <v>566</v>
      </c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1"/>
      <c r="AL568" s="1" t="e">
        <f aca="false">SUMPRODUCT(B568:AJ568,PVCapPrice)</f>
        <v>#DIV/0!</v>
      </c>
      <c r="AM568" s="1"/>
      <c r="AN568" s="1"/>
      <c r="AO568" s="1"/>
      <c r="AP568" s="1"/>
      <c r="AQ568" s="1"/>
    </row>
    <row r="569" customFormat="false" ht="11.25" hidden="false" customHeight="false" outlineLevel="0" collapsed="false">
      <c r="A569" s="1" t="n">
        <v>567</v>
      </c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1"/>
      <c r="AL569" s="1" t="e">
        <f aca="false">SUMPRODUCT(B569:AJ569,PVCapPrice)</f>
        <v>#DIV/0!</v>
      </c>
      <c r="AM569" s="1"/>
      <c r="AN569" s="1"/>
      <c r="AO569" s="1"/>
      <c r="AP569" s="1"/>
      <c r="AQ569" s="1"/>
    </row>
    <row r="570" customFormat="false" ht="11.25" hidden="false" customHeight="false" outlineLevel="0" collapsed="false">
      <c r="A570" s="1" t="n">
        <v>568</v>
      </c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1"/>
      <c r="AL570" s="1" t="e">
        <f aca="false">SUMPRODUCT(B570:AJ570,PVCapPrice)</f>
        <v>#DIV/0!</v>
      </c>
      <c r="AM570" s="1"/>
      <c r="AN570" s="1"/>
      <c r="AO570" s="1"/>
      <c r="AP570" s="1"/>
      <c r="AQ570" s="1"/>
    </row>
    <row r="571" customFormat="false" ht="11.25" hidden="false" customHeight="false" outlineLevel="0" collapsed="false">
      <c r="A571" s="1" t="n">
        <v>569</v>
      </c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1"/>
      <c r="AL571" s="1" t="e">
        <f aca="false">SUMPRODUCT(B571:AJ571,PVCapPrice)</f>
        <v>#DIV/0!</v>
      </c>
      <c r="AM571" s="1"/>
      <c r="AN571" s="1"/>
      <c r="AO571" s="1"/>
      <c r="AP571" s="1"/>
      <c r="AQ571" s="1"/>
    </row>
    <row r="572" customFormat="false" ht="11.25" hidden="false" customHeight="false" outlineLevel="0" collapsed="false">
      <c r="A572" s="1" t="n">
        <v>570</v>
      </c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1"/>
      <c r="AL572" s="1" t="e">
        <f aca="false">SUMPRODUCT(B572:AJ572,PVCapPrice)</f>
        <v>#DIV/0!</v>
      </c>
      <c r="AM572" s="1"/>
      <c r="AN572" s="1"/>
      <c r="AO572" s="1"/>
      <c r="AP572" s="1"/>
      <c r="AQ572" s="1"/>
    </row>
    <row r="573" customFormat="false" ht="11.25" hidden="false" customHeight="false" outlineLevel="0" collapsed="false">
      <c r="A573" s="1" t="n">
        <v>571</v>
      </c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1"/>
      <c r="AL573" s="1" t="e">
        <f aca="false">SUMPRODUCT(B573:AJ573,PVCapPrice)</f>
        <v>#DIV/0!</v>
      </c>
      <c r="AM573" s="1"/>
      <c r="AN573" s="1"/>
      <c r="AO573" s="1"/>
      <c r="AP573" s="1"/>
      <c r="AQ573" s="1"/>
    </row>
    <row r="574" customFormat="false" ht="11.25" hidden="false" customHeight="false" outlineLevel="0" collapsed="false">
      <c r="A574" s="1" t="n">
        <v>572</v>
      </c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1"/>
      <c r="AL574" s="1" t="e">
        <f aca="false">SUMPRODUCT(B574:AJ574,PVCapPrice)</f>
        <v>#DIV/0!</v>
      </c>
      <c r="AM574" s="1"/>
      <c r="AN574" s="1"/>
      <c r="AO574" s="1"/>
      <c r="AP574" s="1"/>
      <c r="AQ574" s="1"/>
    </row>
    <row r="575" customFormat="false" ht="11.25" hidden="false" customHeight="false" outlineLevel="0" collapsed="false">
      <c r="A575" s="1" t="n">
        <v>573</v>
      </c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1"/>
      <c r="AL575" s="1" t="e">
        <f aca="false">SUMPRODUCT(B575:AJ575,PVCapPrice)</f>
        <v>#DIV/0!</v>
      </c>
      <c r="AM575" s="1"/>
      <c r="AN575" s="1"/>
      <c r="AO575" s="1"/>
      <c r="AP575" s="1"/>
      <c r="AQ575" s="1"/>
    </row>
    <row r="576" customFormat="false" ht="11.25" hidden="false" customHeight="false" outlineLevel="0" collapsed="false">
      <c r="A576" s="1" t="n">
        <v>574</v>
      </c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1"/>
      <c r="AL576" s="1" t="e">
        <f aca="false">SUMPRODUCT(B576:AJ576,PVCapPrice)</f>
        <v>#DIV/0!</v>
      </c>
      <c r="AM576" s="1"/>
      <c r="AN576" s="1"/>
      <c r="AO576" s="1"/>
      <c r="AP576" s="1"/>
      <c r="AQ576" s="1"/>
    </row>
    <row r="577" customFormat="false" ht="11.25" hidden="false" customHeight="false" outlineLevel="0" collapsed="false">
      <c r="A577" s="1" t="n">
        <v>575</v>
      </c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1"/>
      <c r="AL577" s="1" t="e">
        <f aca="false">SUMPRODUCT(B577:AJ577,PVCapPrice)</f>
        <v>#DIV/0!</v>
      </c>
      <c r="AM577" s="1"/>
      <c r="AN577" s="1"/>
      <c r="AO577" s="1"/>
      <c r="AP577" s="1"/>
      <c r="AQ577" s="1"/>
    </row>
    <row r="578" customFormat="false" ht="11.25" hidden="false" customHeight="false" outlineLevel="0" collapsed="false">
      <c r="A578" s="1" t="n">
        <v>576</v>
      </c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1"/>
      <c r="AL578" s="1" t="e">
        <f aca="false">SUMPRODUCT(B578:AJ578,PVCapPrice)</f>
        <v>#DIV/0!</v>
      </c>
      <c r="AM578" s="1"/>
      <c r="AN578" s="1"/>
      <c r="AO578" s="1"/>
      <c r="AP578" s="1"/>
      <c r="AQ578" s="1"/>
    </row>
    <row r="579" customFormat="false" ht="11.25" hidden="false" customHeight="false" outlineLevel="0" collapsed="false">
      <c r="A579" s="1" t="n">
        <v>577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1"/>
      <c r="AL579" s="1" t="e">
        <f aca="false">SUMPRODUCT(B579:AJ579,PVCapPrice)</f>
        <v>#DIV/0!</v>
      </c>
      <c r="AM579" s="1"/>
      <c r="AN579" s="1"/>
      <c r="AO579" s="1"/>
      <c r="AP579" s="1"/>
      <c r="AQ579" s="1"/>
    </row>
    <row r="580" customFormat="false" ht="11.25" hidden="false" customHeight="false" outlineLevel="0" collapsed="false">
      <c r="A580" s="1" t="n">
        <v>578</v>
      </c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1"/>
      <c r="AL580" s="1" t="e">
        <f aca="false">SUMPRODUCT(B580:AJ580,PVCapPrice)</f>
        <v>#DIV/0!</v>
      </c>
      <c r="AM580" s="1"/>
      <c r="AN580" s="1"/>
      <c r="AO580" s="1"/>
      <c r="AP580" s="1"/>
      <c r="AQ580" s="1"/>
    </row>
    <row r="581" customFormat="false" ht="11.25" hidden="false" customHeight="false" outlineLevel="0" collapsed="false">
      <c r="A581" s="1" t="n">
        <v>579</v>
      </c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1"/>
      <c r="AL581" s="1" t="e">
        <f aca="false">SUMPRODUCT(B581:AJ581,PVCapPrice)</f>
        <v>#DIV/0!</v>
      </c>
      <c r="AM581" s="1"/>
      <c r="AN581" s="1"/>
      <c r="AO581" s="1"/>
      <c r="AP581" s="1"/>
      <c r="AQ581" s="1"/>
    </row>
    <row r="582" customFormat="false" ht="11.25" hidden="false" customHeight="false" outlineLevel="0" collapsed="false">
      <c r="A582" s="1" t="n">
        <v>580</v>
      </c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1"/>
      <c r="AL582" s="1" t="e">
        <f aca="false">SUMPRODUCT(B582:AJ582,PVCapPrice)</f>
        <v>#DIV/0!</v>
      </c>
      <c r="AM582" s="1"/>
      <c r="AN582" s="1"/>
      <c r="AO582" s="1"/>
      <c r="AP582" s="1"/>
      <c r="AQ582" s="1"/>
    </row>
    <row r="583" customFormat="false" ht="11.25" hidden="false" customHeight="false" outlineLevel="0" collapsed="false">
      <c r="A583" s="1" t="n">
        <v>581</v>
      </c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1"/>
      <c r="AL583" s="1" t="e">
        <f aca="false">SUMPRODUCT(B583:AJ583,PVCapPrice)</f>
        <v>#DIV/0!</v>
      </c>
      <c r="AM583" s="1"/>
      <c r="AN583" s="1"/>
      <c r="AO583" s="1"/>
      <c r="AP583" s="1"/>
      <c r="AQ583" s="1"/>
    </row>
    <row r="584" customFormat="false" ht="11.25" hidden="false" customHeight="false" outlineLevel="0" collapsed="false">
      <c r="A584" s="1" t="n">
        <v>582</v>
      </c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1"/>
      <c r="AL584" s="1" t="e">
        <f aca="false">SUMPRODUCT(B584:AJ584,PVCapPrice)</f>
        <v>#DIV/0!</v>
      </c>
      <c r="AM584" s="1"/>
      <c r="AN584" s="1"/>
      <c r="AO584" s="1"/>
      <c r="AP584" s="1"/>
      <c r="AQ584" s="1"/>
    </row>
    <row r="585" customFormat="false" ht="11.25" hidden="false" customHeight="false" outlineLevel="0" collapsed="false">
      <c r="A585" s="1" t="n">
        <v>583</v>
      </c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1"/>
      <c r="AL585" s="1" t="e">
        <f aca="false">SUMPRODUCT(B585:AJ585,PVCapPrice)</f>
        <v>#DIV/0!</v>
      </c>
      <c r="AM585" s="1"/>
      <c r="AN585" s="1"/>
      <c r="AO585" s="1"/>
      <c r="AP585" s="1"/>
      <c r="AQ585" s="1"/>
    </row>
    <row r="586" customFormat="false" ht="11.25" hidden="false" customHeight="false" outlineLevel="0" collapsed="false">
      <c r="A586" s="1" t="n">
        <v>584</v>
      </c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1"/>
      <c r="AL586" s="1" t="e">
        <f aca="false">SUMPRODUCT(B586:AJ586,PVCapPrice)</f>
        <v>#DIV/0!</v>
      </c>
      <c r="AM586" s="1"/>
      <c r="AN586" s="1"/>
      <c r="AO586" s="1"/>
      <c r="AP586" s="1"/>
      <c r="AQ586" s="1"/>
    </row>
    <row r="587" customFormat="false" ht="11.25" hidden="false" customHeight="false" outlineLevel="0" collapsed="false">
      <c r="A587" s="1" t="n">
        <v>585</v>
      </c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1"/>
      <c r="AL587" s="1" t="e">
        <f aca="false">SUMPRODUCT(B587:AJ587,PVCapPrice)</f>
        <v>#DIV/0!</v>
      </c>
      <c r="AM587" s="1"/>
      <c r="AN587" s="1"/>
      <c r="AO587" s="1"/>
      <c r="AP587" s="1"/>
      <c r="AQ587" s="1"/>
    </row>
    <row r="588" customFormat="false" ht="11.25" hidden="false" customHeight="false" outlineLevel="0" collapsed="false">
      <c r="A588" s="1" t="n">
        <v>586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1"/>
      <c r="AL588" s="1" t="e">
        <f aca="false">SUMPRODUCT(B588:AJ588,PVCapPrice)</f>
        <v>#DIV/0!</v>
      </c>
      <c r="AM588" s="1"/>
      <c r="AN588" s="1"/>
      <c r="AO588" s="1"/>
      <c r="AP588" s="1"/>
      <c r="AQ588" s="1"/>
    </row>
    <row r="589" customFormat="false" ht="11.25" hidden="false" customHeight="false" outlineLevel="0" collapsed="false">
      <c r="A589" s="1" t="n">
        <v>587</v>
      </c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1"/>
      <c r="AL589" s="1" t="e">
        <f aca="false">SUMPRODUCT(B589:AJ589,PVCapPrice)</f>
        <v>#DIV/0!</v>
      </c>
      <c r="AM589" s="1"/>
      <c r="AN589" s="1"/>
      <c r="AO589" s="1"/>
      <c r="AP589" s="1"/>
      <c r="AQ589" s="1"/>
    </row>
    <row r="590" customFormat="false" ht="11.25" hidden="false" customHeight="false" outlineLevel="0" collapsed="false">
      <c r="A590" s="1" t="n">
        <v>588</v>
      </c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1"/>
      <c r="AL590" s="1" t="e">
        <f aca="false">SUMPRODUCT(B590:AJ590,PVCapPrice)</f>
        <v>#DIV/0!</v>
      </c>
      <c r="AM590" s="1"/>
      <c r="AN590" s="1"/>
      <c r="AO590" s="1"/>
      <c r="AP590" s="1"/>
      <c r="AQ590" s="1"/>
    </row>
    <row r="591" customFormat="false" ht="11.25" hidden="false" customHeight="false" outlineLevel="0" collapsed="false">
      <c r="A591" s="1" t="n">
        <v>589</v>
      </c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1"/>
      <c r="AL591" s="1" t="e">
        <f aca="false">SUMPRODUCT(B591:AJ591,PVCapPrice)</f>
        <v>#DIV/0!</v>
      </c>
      <c r="AM591" s="1"/>
      <c r="AN591" s="1"/>
      <c r="AO591" s="1"/>
      <c r="AP591" s="1"/>
      <c r="AQ591" s="1"/>
    </row>
    <row r="592" customFormat="false" ht="11.25" hidden="false" customHeight="false" outlineLevel="0" collapsed="false">
      <c r="A592" s="1" t="n">
        <v>590</v>
      </c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1"/>
      <c r="AL592" s="1" t="e">
        <f aca="false">SUMPRODUCT(B592:AJ592,PVCapPrice)</f>
        <v>#DIV/0!</v>
      </c>
      <c r="AM592" s="1"/>
      <c r="AN592" s="1"/>
      <c r="AO592" s="1"/>
      <c r="AP592" s="1"/>
      <c r="AQ592" s="1"/>
    </row>
    <row r="593" customFormat="false" ht="11.25" hidden="false" customHeight="false" outlineLevel="0" collapsed="false">
      <c r="A593" s="1" t="n">
        <v>591</v>
      </c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1"/>
      <c r="AL593" s="1" t="e">
        <f aca="false">SUMPRODUCT(B593:AJ593,PVCapPrice)</f>
        <v>#DIV/0!</v>
      </c>
      <c r="AM593" s="1"/>
      <c r="AN593" s="1"/>
      <c r="AO593" s="1"/>
      <c r="AP593" s="1"/>
      <c r="AQ593" s="1"/>
    </row>
    <row r="594" customFormat="false" ht="11.25" hidden="false" customHeight="false" outlineLevel="0" collapsed="false">
      <c r="A594" s="1" t="n">
        <v>592</v>
      </c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1"/>
      <c r="AL594" s="1" t="e">
        <f aca="false">SUMPRODUCT(B594:AJ594,PVCapPrice)</f>
        <v>#DIV/0!</v>
      </c>
      <c r="AM594" s="1"/>
      <c r="AN594" s="1"/>
      <c r="AO594" s="1"/>
      <c r="AP594" s="1"/>
      <c r="AQ594" s="1"/>
    </row>
    <row r="595" customFormat="false" ht="11.25" hidden="false" customHeight="false" outlineLevel="0" collapsed="false">
      <c r="A595" s="1" t="n">
        <v>593</v>
      </c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1"/>
      <c r="AL595" s="1" t="e">
        <f aca="false">SUMPRODUCT(B595:AJ595,PVCapPrice)</f>
        <v>#DIV/0!</v>
      </c>
      <c r="AM595" s="1"/>
      <c r="AN595" s="1"/>
      <c r="AO595" s="1"/>
      <c r="AP595" s="1"/>
      <c r="AQ595" s="1"/>
    </row>
    <row r="596" customFormat="false" ht="11.25" hidden="false" customHeight="false" outlineLevel="0" collapsed="false">
      <c r="A596" s="1" t="n">
        <v>594</v>
      </c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1"/>
      <c r="AL596" s="1" t="e">
        <f aca="false">SUMPRODUCT(B596:AJ596,PVCapPrice)</f>
        <v>#DIV/0!</v>
      </c>
      <c r="AM596" s="1"/>
      <c r="AN596" s="1"/>
      <c r="AO596" s="1"/>
      <c r="AP596" s="1"/>
      <c r="AQ596" s="1"/>
    </row>
    <row r="597" customFormat="false" ht="11.25" hidden="false" customHeight="false" outlineLevel="0" collapsed="false">
      <c r="A597" s="1" t="n">
        <v>595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1"/>
      <c r="AL597" s="1" t="e">
        <f aca="false">SUMPRODUCT(B597:AJ597,PVCapPrice)</f>
        <v>#DIV/0!</v>
      </c>
      <c r="AM597" s="1"/>
      <c r="AN597" s="1"/>
      <c r="AO597" s="1"/>
      <c r="AP597" s="1"/>
      <c r="AQ597" s="1"/>
    </row>
    <row r="598" customFormat="false" ht="11.25" hidden="false" customHeight="false" outlineLevel="0" collapsed="false">
      <c r="A598" s="1" t="n">
        <v>596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1"/>
      <c r="AL598" s="1" t="e">
        <f aca="false">SUMPRODUCT(B598:AJ598,PVCapPrice)</f>
        <v>#DIV/0!</v>
      </c>
      <c r="AM598" s="1"/>
      <c r="AN598" s="1"/>
      <c r="AO598" s="1"/>
      <c r="AP598" s="1"/>
      <c r="AQ598" s="1"/>
    </row>
    <row r="599" customFormat="false" ht="11.25" hidden="false" customHeight="false" outlineLevel="0" collapsed="false">
      <c r="A599" s="1" t="n">
        <v>597</v>
      </c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1"/>
      <c r="AL599" s="1" t="e">
        <f aca="false">SUMPRODUCT(B599:AJ599,PVCapPrice)</f>
        <v>#DIV/0!</v>
      </c>
      <c r="AM599" s="1"/>
      <c r="AN599" s="1"/>
      <c r="AO599" s="1"/>
      <c r="AP599" s="1"/>
      <c r="AQ599" s="1"/>
    </row>
    <row r="600" customFormat="false" ht="11.25" hidden="false" customHeight="false" outlineLevel="0" collapsed="false">
      <c r="A600" s="1" t="n">
        <v>598</v>
      </c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1"/>
      <c r="AL600" s="1" t="e">
        <f aca="false">SUMPRODUCT(B600:AJ600,PVCapPrice)</f>
        <v>#DIV/0!</v>
      </c>
      <c r="AM600" s="1"/>
      <c r="AN600" s="1"/>
      <c r="AO600" s="1"/>
      <c r="AP600" s="1"/>
      <c r="AQ600" s="1"/>
    </row>
    <row r="601" customFormat="false" ht="11.25" hidden="false" customHeight="false" outlineLevel="0" collapsed="false">
      <c r="A601" s="1" t="n">
        <v>599</v>
      </c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1"/>
      <c r="AL601" s="1" t="e">
        <f aca="false">SUMPRODUCT(B601:AJ601,PVCapPrice)</f>
        <v>#DIV/0!</v>
      </c>
      <c r="AM601" s="1"/>
      <c r="AN601" s="1"/>
      <c r="AO601" s="1"/>
      <c r="AP601" s="1"/>
      <c r="AQ601" s="1"/>
    </row>
    <row r="602" customFormat="false" ht="11.25" hidden="false" customHeight="false" outlineLevel="0" collapsed="false">
      <c r="A602" s="1" t="n">
        <v>600</v>
      </c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1"/>
      <c r="AL602" s="1" t="e">
        <f aca="false">SUMPRODUCT(B602:AJ602,PVCapPrice)</f>
        <v>#DIV/0!</v>
      </c>
      <c r="AM602" s="1"/>
      <c r="AN602" s="1"/>
      <c r="AO602" s="1"/>
      <c r="AP602" s="1"/>
      <c r="AQ602" s="1"/>
    </row>
    <row r="603" customFormat="false" ht="11.25" hidden="false" customHeight="false" outlineLevel="0" collapsed="false">
      <c r="A603" s="1" t="n">
        <v>601</v>
      </c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1"/>
      <c r="AL603" s="1" t="e">
        <f aca="false">SUMPRODUCT(B603:AJ603,PVCapPrice)</f>
        <v>#DIV/0!</v>
      </c>
      <c r="AM603" s="1"/>
      <c r="AN603" s="1"/>
      <c r="AO603" s="1"/>
      <c r="AP603" s="1"/>
      <c r="AQ603" s="1"/>
    </row>
    <row r="604" customFormat="false" ht="11.25" hidden="false" customHeight="false" outlineLevel="0" collapsed="false">
      <c r="A604" s="1" t="n">
        <v>602</v>
      </c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1"/>
      <c r="AL604" s="1" t="e">
        <f aca="false">SUMPRODUCT(B604:AJ604,PVCapPrice)</f>
        <v>#DIV/0!</v>
      </c>
      <c r="AM604" s="1"/>
      <c r="AN604" s="1"/>
      <c r="AO604" s="1"/>
      <c r="AP604" s="1"/>
      <c r="AQ604" s="1"/>
    </row>
    <row r="605" customFormat="false" ht="11.25" hidden="false" customHeight="false" outlineLevel="0" collapsed="false">
      <c r="A605" s="1" t="n">
        <v>603</v>
      </c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1"/>
      <c r="AL605" s="1" t="e">
        <f aca="false">SUMPRODUCT(B605:AJ605,PVCapPrice)</f>
        <v>#DIV/0!</v>
      </c>
      <c r="AM605" s="1"/>
      <c r="AN605" s="1"/>
      <c r="AO605" s="1"/>
      <c r="AP605" s="1"/>
      <c r="AQ605" s="1"/>
    </row>
    <row r="606" customFormat="false" ht="11.25" hidden="false" customHeight="false" outlineLevel="0" collapsed="false">
      <c r="A606" s="1" t="n">
        <v>604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1"/>
      <c r="AL606" s="1" t="e">
        <f aca="false">SUMPRODUCT(B606:AJ606,PVCapPrice)</f>
        <v>#DIV/0!</v>
      </c>
      <c r="AM606" s="1"/>
      <c r="AN606" s="1"/>
      <c r="AO606" s="1"/>
      <c r="AP606" s="1"/>
      <c r="AQ606" s="1"/>
    </row>
    <row r="607" customFormat="false" ht="11.25" hidden="false" customHeight="false" outlineLevel="0" collapsed="false">
      <c r="A607" s="1" t="n">
        <v>605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1"/>
      <c r="AL607" s="1" t="e">
        <f aca="false">SUMPRODUCT(B607:AJ607,PVCapPrice)</f>
        <v>#DIV/0!</v>
      </c>
      <c r="AM607" s="1"/>
      <c r="AN607" s="1"/>
      <c r="AO607" s="1"/>
      <c r="AP607" s="1"/>
      <c r="AQ607" s="1"/>
    </row>
    <row r="608" customFormat="false" ht="11.25" hidden="false" customHeight="false" outlineLevel="0" collapsed="false">
      <c r="A608" s="1" t="n">
        <v>606</v>
      </c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1"/>
      <c r="AL608" s="1" t="e">
        <f aca="false">SUMPRODUCT(B608:AJ608,PVCapPrice)</f>
        <v>#DIV/0!</v>
      </c>
      <c r="AM608" s="1"/>
      <c r="AN608" s="1"/>
      <c r="AO608" s="1"/>
      <c r="AP608" s="1"/>
      <c r="AQ608" s="1"/>
    </row>
    <row r="609" customFormat="false" ht="11.25" hidden="false" customHeight="false" outlineLevel="0" collapsed="false">
      <c r="A609" s="1" t="n">
        <v>607</v>
      </c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1"/>
      <c r="AL609" s="1" t="e">
        <f aca="false">SUMPRODUCT(B609:AJ609,PVCapPrice)</f>
        <v>#DIV/0!</v>
      </c>
      <c r="AM609" s="1"/>
      <c r="AN609" s="1"/>
      <c r="AO609" s="1"/>
      <c r="AP609" s="1"/>
      <c r="AQ609" s="1"/>
    </row>
    <row r="610" customFormat="false" ht="11.25" hidden="false" customHeight="false" outlineLevel="0" collapsed="false">
      <c r="A610" s="1" t="n">
        <v>608</v>
      </c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1"/>
      <c r="AL610" s="1" t="e">
        <f aca="false">SUMPRODUCT(B610:AJ610,PVCapPrice)</f>
        <v>#DIV/0!</v>
      </c>
      <c r="AM610" s="1"/>
      <c r="AN610" s="1"/>
      <c r="AO610" s="1"/>
      <c r="AP610" s="1"/>
      <c r="AQ610" s="1"/>
    </row>
    <row r="611" customFormat="false" ht="11.25" hidden="false" customHeight="false" outlineLevel="0" collapsed="false">
      <c r="A611" s="1" t="n">
        <v>609</v>
      </c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1"/>
      <c r="AL611" s="1" t="e">
        <f aca="false">SUMPRODUCT(B611:AJ611,PVCapPrice)</f>
        <v>#DIV/0!</v>
      </c>
      <c r="AM611" s="1"/>
      <c r="AN611" s="1"/>
      <c r="AO611" s="1"/>
      <c r="AP611" s="1"/>
      <c r="AQ611" s="1"/>
    </row>
    <row r="612" customFormat="false" ht="11.25" hidden="false" customHeight="false" outlineLevel="0" collapsed="false">
      <c r="A612" s="1" t="n">
        <v>610</v>
      </c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1"/>
      <c r="AL612" s="1" t="e">
        <f aca="false">SUMPRODUCT(B612:AJ612,PVCapPrice)</f>
        <v>#DIV/0!</v>
      </c>
      <c r="AM612" s="1"/>
      <c r="AN612" s="1"/>
      <c r="AO612" s="1"/>
      <c r="AP612" s="1"/>
      <c r="AQ612" s="1"/>
    </row>
    <row r="613" customFormat="false" ht="11.25" hidden="false" customHeight="false" outlineLevel="0" collapsed="false">
      <c r="A613" s="1" t="n">
        <v>611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1"/>
      <c r="AL613" s="1" t="e">
        <f aca="false">SUMPRODUCT(B613:AJ613,PVCapPrice)</f>
        <v>#DIV/0!</v>
      </c>
      <c r="AM613" s="1"/>
      <c r="AN613" s="1"/>
      <c r="AO613" s="1"/>
      <c r="AP613" s="1"/>
      <c r="AQ613" s="1"/>
    </row>
    <row r="614" customFormat="false" ht="11.25" hidden="false" customHeight="false" outlineLevel="0" collapsed="false">
      <c r="A614" s="1" t="n">
        <v>612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1"/>
      <c r="AL614" s="1" t="e">
        <f aca="false">SUMPRODUCT(B614:AJ614,PVCapPrice)</f>
        <v>#DIV/0!</v>
      </c>
      <c r="AM614" s="1"/>
      <c r="AN614" s="1"/>
      <c r="AO614" s="1"/>
      <c r="AP614" s="1"/>
      <c r="AQ614" s="1"/>
    </row>
    <row r="615" customFormat="false" ht="11.25" hidden="false" customHeight="false" outlineLevel="0" collapsed="false">
      <c r="A615" s="1" t="n">
        <v>613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1"/>
      <c r="AL615" s="1" t="e">
        <f aca="false">SUMPRODUCT(B615:AJ615,PVCapPrice)</f>
        <v>#DIV/0!</v>
      </c>
      <c r="AM615" s="1"/>
      <c r="AN615" s="1"/>
      <c r="AO615" s="1"/>
      <c r="AP615" s="1"/>
      <c r="AQ615" s="1"/>
    </row>
    <row r="616" customFormat="false" ht="11.25" hidden="false" customHeight="false" outlineLevel="0" collapsed="false">
      <c r="A616" s="1" t="n">
        <v>614</v>
      </c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1"/>
      <c r="AL616" s="1" t="e">
        <f aca="false">SUMPRODUCT(B616:AJ616,PVCapPrice)</f>
        <v>#DIV/0!</v>
      </c>
      <c r="AM616" s="1"/>
      <c r="AN616" s="1"/>
      <c r="AO616" s="1"/>
      <c r="AP616" s="1"/>
      <c r="AQ616" s="1"/>
    </row>
    <row r="617" customFormat="false" ht="11.25" hidden="false" customHeight="false" outlineLevel="0" collapsed="false">
      <c r="A617" s="1" t="n">
        <v>615</v>
      </c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1"/>
      <c r="AL617" s="1" t="e">
        <f aca="false">SUMPRODUCT(B617:AJ617,PVCapPrice)</f>
        <v>#DIV/0!</v>
      </c>
      <c r="AM617" s="1"/>
      <c r="AN617" s="1"/>
      <c r="AO617" s="1"/>
      <c r="AP617" s="1"/>
      <c r="AQ617" s="1"/>
    </row>
    <row r="618" customFormat="false" ht="11.25" hidden="false" customHeight="false" outlineLevel="0" collapsed="false">
      <c r="A618" s="1" t="n">
        <v>616</v>
      </c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1"/>
      <c r="AL618" s="1" t="e">
        <f aca="false">SUMPRODUCT(B618:AJ618,PVCapPrice)</f>
        <v>#DIV/0!</v>
      </c>
      <c r="AM618" s="1"/>
      <c r="AN618" s="1"/>
      <c r="AO618" s="1"/>
      <c r="AP618" s="1"/>
      <c r="AQ618" s="1"/>
    </row>
    <row r="619" customFormat="false" ht="11.25" hidden="false" customHeight="false" outlineLevel="0" collapsed="false">
      <c r="A619" s="1" t="n">
        <v>617</v>
      </c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1"/>
      <c r="AL619" s="1" t="e">
        <f aca="false">SUMPRODUCT(B619:AJ619,PVCapPrice)</f>
        <v>#DIV/0!</v>
      </c>
      <c r="AM619" s="1"/>
      <c r="AN619" s="1"/>
      <c r="AO619" s="1"/>
      <c r="AP619" s="1"/>
      <c r="AQ619" s="1"/>
    </row>
    <row r="620" customFormat="false" ht="11.25" hidden="false" customHeight="false" outlineLevel="0" collapsed="false">
      <c r="A620" s="1" t="n">
        <v>618</v>
      </c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1"/>
      <c r="AL620" s="1" t="e">
        <f aca="false">SUMPRODUCT(B620:AJ620,PVCapPrice)</f>
        <v>#DIV/0!</v>
      </c>
      <c r="AM620" s="1"/>
      <c r="AN620" s="1"/>
      <c r="AO620" s="1"/>
      <c r="AP620" s="1"/>
      <c r="AQ620" s="1"/>
    </row>
    <row r="621" customFormat="false" ht="11.25" hidden="false" customHeight="false" outlineLevel="0" collapsed="false">
      <c r="A621" s="1" t="n">
        <v>619</v>
      </c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1"/>
      <c r="AL621" s="1" t="e">
        <f aca="false">SUMPRODUCT(B621:AJ621,PVCapPrice)</f>
        <v>#DIV/0!</v>
      </c>
      <c r="AM621" s="1"/>
      <c r="AN621" s="1"/>
      <c r="AO621" s="1"/>
      <c r="AP621" s="1"/>
      <c r="AQ621" s="1"/>
    </row>
    <row r="622" customFormat="false" ht="11.25" hidden="false" customHeight="false" outlineLevel="0" collapsed="false">
      <c r="A622" s="1" t="n">
        <v>620</v>
      </c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1"/>
      <c r="AL622" s="1" t="e">
        <f aca="false">SUMPRODUCT(B622:AJ622,PVCapPrice)</f>
        <v>#DIV/0!</v>
      </c>
      <c r="AM622" s="1"/>
      <c r="AN622" s="1"/>
      <c r="AO622" s="1"/>
      <c r="AP622" s="1"/>
      <c r="AQ622" s="1"/>
    </row>
    <row r="623" customFormat="false" ht="11.25" hidden="false" customHeight="false" outlineLevel="0" collapsed="false">
      <c r="A623" s="1" t="n">
        <v>621</v>
      </c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1"/>
      <c r="AL623" s="1" t="e">
        <f aca="false">SUMPRODUCT(B623:AJ623,PVCapPrice)</f>
        <v>#DIV/0!</v>
      </c>
      <c r="AM623" s="1"/>
      <c r="AN623" s="1"/>
      <c r="AO623" s="1"/>
      <c r="AP623" s="1"/>
      <c r="AQ623" s="1"/>
    </row>
    <row r="624" customFormat="false" ht="11.25" hidden="false" customHeight="false" outlineLevel="0" collapsed="false">
      <c r="A624" s="1" t="n">
        <v>622</v>
      </c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1"/>
      <c r="AL624" s="1" t="e">
        <f aca="false">SUMPRODUCT(B624:AJ624,PVCapPrice)</f>
        <v>#DIV/0!</v>
      </c>
      <c r="AM624" s="1"/>
      <c r="AN624" s="1"/>
      <c r="AO624" s="1"/>
      <c r="AP624" s="1"/>
      <c r="AQ624" s="1"/>
    </row>
    <row r="625" customFormat="false" ht="11.25" hidden="false" customHeight="false" outlineLevel="0" collapsed="false">
      <c r="A625" s="1" t="n">
        <v>623</v>
      </c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1"/>
      <c r="AL625" s="1" t="e">
        <f aca="false">SUMPRODUCT(B625:AJ625,PVCapPrice)</f>
        <v>#DIV/0!</v>
      </c>
      <c r="AM625" s="1"/>
      <c r="AN625" s="1"/>
      <c r="AO625" s="1"/>
      <c r="AP625" s="1"/>
      <c r="AQ625" s="1"/>
    </row>
    <row r="626" customFormat="false" ht="11.25" hidden="false" customHeight="false" outlineLevel="0" collapsed="false">
      <c r="A626" s="1" t="n">
        <v>624</v>
      </c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1"/>
      <c r="AL626" s="1" t="e">
        <f aca="false">SUMPRODUCT(B626:AJ626,PVCapPrice)</f>
        <v>#DIV/0!</v>
      </c>
      <c r="AM626" s="1"/>
      <c r="AN626" s="1"/>
      <c r="AO626" s="1"/>
      <c r="AP626" s="1"/>
      <c r="AQ626" s="1"/>
    </row>
    <row r="627" customFormat="false" ht="11.25" hidden="false" customHeight="false" outlineLevel="0" collapsed="false">
      <c r="A627" s="1" t="n">
        <v>625</v>
      </c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1"/>
      <c r="AL627" s="1" t="e">
        <f aca="false">SUMPRODUCT(B627:AJ627,PVCapPrice)</f>
        <v>#DIV/0!</v>
      </c>
      <c r="AM627" s="1"/>
      <c r="AN627" s="1"/>
      <c r="AO627" s="1"/>
      <c r="AP627" s="1"/>
      <c r="AQ627" s="1"/>
    </row>
    <row r="628" customFormat="false" ht="11.25" hidden="false" customHeight="false" outlineLevel="0" collapsed="false">
      <c r="A628" s="1" t="n">
        <v>626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1"/>
      <c r="AL628" s="1" t="e">
        <f aca="false">SUMPRODUCT(B628:AJ628,PVCapPrice)</f>
        <v>#DIV/0!</v>
      </c>
      <c r="AM628" s="1"/>
      <c r="AN628" s="1"/>
      <c r="AO628" s="1"/>
      <c r="AP628" s="1"/>
      <c r="AQ628" s="1"/>
    </row>
    <row r="629" customFormat="false" ht="11.25" hidden="false" customHeight="false" outlineLevel="0" collapsed="false">
      <c r="A629" s="1" t="n">
        <v>627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1"/>
      <c r="AL629" s="1" t="e">
        <f aca="false">SUMPRODUCT(B629:AJ629,PVCapPrice)</f>
        <v>#DIV/0!</v>
      </c>
      <c r="AM629" s="1"/>
      <c r="AN629" s="1"/>
      <c r="AO629" s="1"/>
      <c r="AP629" s="1"/>
      <c r="AQ629" s="1"/>
    </row>
    <row r="630" customFormat="false" ht="11.25" hidden="false" customHeight="false" outlineLevel="0" collapsed="false">
      <c r="A630" s="1" t="n">
        <v>628</v>
      </c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1"/>
      <c r="AL630" s="1" t="e">
        <f aca="false">SUMPRODUCT(B630:AJ630,PVCapPrice)</f>
        <v>#DIV/0!</v>
      </c>
      <c r="AM630" s="1"/>
      <c r="AN630" s="1"/>
      <c r="AO630" s="1"/>
      <c r="AP630" s="1"/>
      <c r="AQ630" s="1"/>
    </row>
    <row r="631" customFormat="false" ht="11.25" hidden="false" customHeight="false" outlineLevel="0" collapsed="false">
      <c r="A631" s="1" t="n">
        <v>629</v>
      </c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1"/>
      <c r="AL631" s="1" t="e">
        <f aca="false">SUMPRODUCT(B631:AJ631,PVCapPrice)</f>
        <v>#DIV/0!</v>
      </c>
      <c r="AM631" s="1"/>
      <c r="AN631" s="1"/>
      <c r="AO631" s="1"/>
      <c r="AP631" s="1"/>
      <c r="AQ631" s="1"/>
    </row>
    <row r="632" customFormat="false" ht="11.25" hidden="false" customHeight="false" outlineLevel="0" collapsed="false">
      <c r="A632" s="1" t="n">
        <v>630</v>
      </c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1"/>
      <c r="AL632" s="1" t="e">
        <f aca="false">SUMPRODUCT(B632:AJ632,PVCapPrice)</f>
        <v>#DIV/0!</v>
      </c>
      <c r="AM632" s="1"/>
      <c r="AN632" s="1"/>
      <c r="AO632" s="1"/>
      <c r="AP632" s="1"/>
      <c r="AQ632" s="1"/>
    </row>
    <row r="633" customFormat="false" ht="11.25" hidden="false" customHeight="false" outlineLevel="0" collapsed="false">
      <c r="A633" s="1" t="n">
        <v>631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1"/>
      <c r="AL633" s="1" t="e">
        <f aca="false">SUMPRODUCT(B633:AJ633,PVCapPrice)</f>
        <v>#DIV/0!</v>
      </c>
      <c r="AM633" s="1"/>
      <c r="AN633" s="1"/>
      <c r="AO633" s="1"/>
      <c r="AP633" s="1"/>
      <c r="AQ633" s="1"/>
    </row>
    <row r="634" customFormat="false" ht="11.25" hidden="false" customHeight="false" outlineLevel="0" collapsed="false">
      <c r="A634" s="1" t="n">
        <v>632</v>
      </c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1"/>
      <c r="AL634" s="1" t="e">
        <f aca="false">SUMPRODUCT(B634:AJ634,PVCapPrice)</f>
        <v>#DIV/0!</v>
      </c>
      <c r="AM634" s="1"/>
      <c r="AN634" s="1"/>
      <c r="AO634" s="1"/>
      <c r="AP634" s="1"/>
      <c r="AQ634" s="1"/>
    </row>
    <row r="635" customFormat="false" ht="11.25" hidden="false" customHeight="false" outlineLevel="0" collapsed="false">
      <c r="A635" s="1" t="n">
        <v>633</v>
      </c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1"/>
      <c r="AL635" s="1" t="e">
        <f aca="false">SUMPRODUCT(B635:AJ635,PVCapPrice)</f>
        <v>#DIV/0!</v>
      </c>
      <c r="AM635" s="1"/>
      <c r="AN635" s="1"/>
      <c r="AO635" s="1"/>
      <c r="AP635" s="1"/>
      <c r="AQ635" s="1"/>
    </row>
    <row r="636" customFormat="false" ht="11.25" hidden="false" customHeight="false" outlineLevel="0" collapsed="false">
      <c r="A636" s="1" t="n">
        <v>634</v>
      </c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1"/>
      <c r="AL636" s="1" t="e">
        <f aca="false">SUMPRODUCT(B636:AJ636,PVCapPrice)</f>
        <v>#DIV/0!</v>
      </c>
      <c r="AM636" s="1"/>
      <c r="AN636" s="1"/>
      <c r="AO636" s="1"/>
      <c r="AP636" s="1"/>
      <c r="AQ636" s="1"/>
    </row>
    <row r="637" customFormat="false" ht="11.25" hidden="false" customHeight="false" outlineLevel="0" collapsed="false">
      <c r="A637" s="1" t="n">
        <v>635</v>
      </c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1"/>
      <c r="AL637" s="1" t="e">
        <f aca="false">SUMPRODUCT(B637:AJ637,PVCapPrice)</f>
        <v>#DIV/0!</v>
      </c>
      <c r="AM637" s="1"/>
      <c r="AN637" s="1"/>
      <c r="AO637" s="1"/>
      <c r="AP637" s="1"/>
      <c r="AQ637" s="1"/>
    </row>
    <row r="638" customFormat="false" ht="11.25" hidden="false" customHeight="false" outlineLevel="0" collapsed="false">
      <c r="A638" s="1" t="n">
        <v>636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1"/>
      <c r="AL638" s="1" t="e">
        <f aca="false">SUMPRODUCT(B638:AJ638,PVCapPrice)</f>
        <v>#DIV/0!</v>
      </c>
      <c r="AM638" s="1"/>
      <c r="AN638" s="1"/>
      <c r="AO638" s="1"/>
      <c r="AP638" s="1"/>
      <c r="AQ638" s="1"/>
    </row>
    <row r="639" customFormat="false" ht="11.25" hidden="false" customHeight="false" outlineLevel="0" collapsed="false">
      <c r="A639" s="1" t="n">
        <v>637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1"/>
      <c r="AL639" s="1" t="e">
        <f aca="false">SUMPRODUCT(B639:AJ639,PVCapPrice)</f>
        <v>#DIV/0!</v>
      </c>
      <c r="AM639" s="1"/>
      <c r="AN639" s="1"/>
      <c r="AO639" s="1"/>
      <c r="AP639" s="1"/>
      <c r="AQ639" s="1"/>
    </row>
    <row r="640" customFormat="false" ht="11.25" hidden="false" customHeight="false" outlineLevel="0" collapsed="false">
      <c r="A640" s="1" t="n">
        <v>638</v>
      </c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1"/>
      <c r="AL640" s="1" t="e">
        <f aca="false">SUMPRODUCT(B640:AJ640,PVCapPrice)</f>
        <v>#DIV/0!</v>
      </c>
      <c r="AM640" s="1"/>
      <c r="AN640" s="1"/>
      <c r="AO640" s="1"/>
      <c r="AP640" s="1"/>
      <c r="AQ640" s="1"/>
    </row>
    <row r="641" customFormat="false" ht="11.25" hidden="false" customHeight="false" outlineLevel="0" collapsed="false">
      <c r="A641" s="1" t="n">
        <v>639</v>
      </c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1"/>
      <c r="AL641" s="1" t="e">
        <f aca="false">SUMPRODUCT(B641:AJ641,PVCapPrice)</f>
        <v>#DIV/0!</v>
      </c>
      <c r="AM641" s="1"/>
      <c r="AN641" s="1"/>
      <c r="AO641" s="1"/>
      <c r="AP641" s="1"/>
      <c r="AQ641" s="1"/>
    </row>
    <row r="642" customFormat="false" ht="11.25" hidden="false" customHeight="false" outlineLevel="0" collapsed="false">
      <c r="A642" s="1" t="n">
        <v>640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1"/>
      <c r="AL642" s="1" t="e">
        <f aca="false">SUMPRODUCT(B642:AJ642,PVCapPrice)</f>
        <v>#DIV/0!</v>
      </c>
      <c r="AM642" s="1"/>
      <c r="AN642" s="1"/>
      <c r="AO642" s="1"/>
      <c r="AP642" s="1"/>
      <c r="AQ642" s="1"/>
    </row>
    <row r="643" customFormat="false" ht="11.25" hidden="false" customHeight="false" outlineLevel="0" collapsed="false">
      <c r="A643" s="1" t="n">
        <v>641</v>
      </c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1"/>
      <c r="AL643" s="1" t="e">
        <f aca="false">SUMPRODUCT(B643:AJ643,PVCapPrice)</f>
        <v>#DIV/0!</v>
      </c>
      <c r="AM643" s="1"/>
      <c r="AN643" s="1"/>
      <c r="AO643" s="1"/>
      <c r="AP643" s="1"/>
      <c r="AQ643" s="1"/>
    </row>
    <row r="644" customFormat="false" ht="11.25" hidden="false" customHeight="false" outlineLevel="0" collapsed="false">
      <c r="A644" s="1" t="n">
        <v>642</v>
      </c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1"/>
      <c r="AL644" s="1" t="e">
        <f aca="false">SUMPRODUCT(B644:AJ644,PVCapPrice)</f>
        <v>#DIV/0!</v>
      </c>
      <c r="AM644" s="1"/>
      <c r="AN644" s="1"/>
      <c r="AO644" s="1"/>
      <c r="AP644" s="1"/>
      <c r="AQ644" s="1"/>
    </row>
    <row r="645" customFormat="false" ht="11.25" hidden="false" customHeight="false" outlineLevel="0" collapsed="false">
      <c r="A645" s="1" t="n">
        <v>643</v>
      </c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1"/>
      <c r="AL645" s="1" t="e">
        <f aca="false">SUMPRODUCT(B645:AJ645,PVCapPrice)</f>
        <v>#DIV/0!</v>
      </c>
      <c r="AM645" s="1"/>
      <c r="AN645" s="1"/>
      <c r="AO645" s="1"/>
      <c r="AP645" s="1"/>
      <c r="AQ645" s="1"/>
    </row>
    <row r="646" customFormat="false" ht="11.25" hidden="false" customHeight="false" outlineLevel="0" collapsed="false">
      <c r="A646" s="1" t="n">
        <v>644</v>
      </c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1"/>
      <c r="AL646" s="1" t="e">
        <f aca="false">SUMPRODUCT(B646:AJ646,PVCapPrice)</f>
        <v>#DIV/0!</v>
      </c>
      <c r="AM646" s="1"/>
      <c r="AN646" s="1"/>
      <c r="AO646" s="1"/>
      <c r="AP646" s="1"/>
      <c r="AQ646" s="1"/>
    </row>
    <row r="647" customFormat="false" ht="11.25" hidden="false" customHeight="false" outlineLevel="0" collapsed="false">
      <c r="A647" s="1" t="n">
        <v>645</v>
      </c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1"/>
      <c r="AL647" s="1" t="e">
        <f aca="false">SUMPRODUCT(B647:AJ647,PVCapPrice)</f>
        <v>#DIV/0!</v>
      </c>
      <c r="AM647" s="1"/>
      <c r="AN647" s="1"/>
      <c r="AO647" s="1"/>
      <c r="AP647" s="1"/>
      <c r="AQ647" s="1"/>
    </row>
    <row r="648" customFormat="false" ht="11.25" hidden="false" customHeight="false" outlineLevel="0" collapsed="false">
      <c r="A648" s="1" t="n">
        <v>646</v>
      </c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1"/>
      <c r="AL648" s="1" t="e">
        <f aca="false">SUMPRODUCT(B648:AJ648,PVCapPrice)</f>
        <v>#DIV/0!</v>
      </c>
      <c r="AM648" s="1"/>
      <c r="AN648" s="1"/>
      <c r="AO648" s="1"/>
      <c r="AP648" s="1"/>
      <c r="AQ648" s="1"/>
    </row>
    <row r="649" customFormat="false" ht="11.25" hidden="false" customHeight="false" outlineLevel="0" collapsed="false">
      <c r="A649" s="1" t="n">
        <v>647</v>
      </c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1"/>
      <c r="AL649" s="1" t="e">
        <f aca="false">SUMPRODUCT(B649:AJ649,PVCapPrice)</f>
        <v>#DIV/0!</v>
      </c>
      <c r="AM649" s="1"/>
      <c r="AN649" s="1"/>
      <c r="AO649" s="1"/>
      <c r="AP649" s="1"/>
      <c r="AQ649" s="1"/>
    </row>
    <row r="650" customFormat="false" ht="11.25" hidden="false" customHeight="false" outlineLevel="0" collapsed="false">
      <c r="A650" s="1" t="n">
        <v>648</v>
      </c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1"/>
      <c r="AL650" s="1" t="e">
        <f aca="false">SUMPRODUCT(B650:AJ650,PVCapPrice)</f>
        <v>#DIV/0!</v>
      </c>
      <c r="AM650" s="1"/>
      <c r="AN650" s="1"/>
      <c r="AO650" s="1"/>
      <c r="AP650" s="1"/>
      <c r="AQ650" s="1"/>
    </row>
    <row r="651" customFormat="false" ht="11.25" hidden="false" customHeight="false" outlineLevel="0" collapsed="false">
      <c r="A651" s="1" t="n">
        <v>649</v>
      </c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1"/>
      <c r="AL651" s="1" t="e">
        <f aca="false">SUMPRODUCT(B651:AJ651,PVCapPrice)</f>
        <v>#DIV/0!</v>
      </c>
      <c r="AM651" s="1"/>
      <c r="AN651" s="1"/>
      <c r="AO651" s="1"/>
      <c r="AP651" s="1"/>
      <c r="AQ651" s="1"/>
    </row>
    <row r="652" customFormat="false" ht="11.25" hidden="false" customHeight="false" outlineLevel="0" collapsed="false">
      <c r="A652" s="1" t="n">
        <v>650</v>
      </c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1"/>
      <c r="AL652" s="1" t="e">
        <f aca="false">SUMPRODUCT(B652:AJ652,PVCapPrice)</f>
        <v>#DIV/0!</v>
      </c>
      <c r="AM652" s="1"/>
      <c r="AN652" s="1"/>
      <c r="AO652" s="1"/>
      <c r="AP652" s="1"/>
      <c r="AQ652" s="1"/>
    </row>
    <row r="653" customFormat="false" ht="11.25" hidden="false" customHeight="false" outlineLevel="0" collapsed="false">
      <c r="A653" s="1" t="n">
        <v>651</v>
      </c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1"/>
      <c r="AL653" s="1" t="e">
        <f aca="false">SUMPRODUCT(B653:AJ653,PVCapPrice)</f>
        <v>#DIV/0!</v>
      </c>
      <c r="AM653" s="1"/>
      <c r="AN653" s="1"/>
      <c r="AO653" s="1"/>
      <c r="AP653" s="1"/>
      <c r="AQ653" s="1"/>
    </row>
    <row r="654" customFormat="false" ht="11.25" hidden="false" customHeight="false" outlineLevel="0" collapsed="false">
      <c r="A654" s="1" t="n">
        <v>652</v>
      </c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1"/>
      <c r="AL654" s="1" t="e">
        <f aca="false">SUMPRODUCT(B654:AJ654,PVCapPrice)</f>
        <v>#DIV/0!</v>
      </c>
      <c r="AM654" s="1"/>
      <c r="AN654" s="1"/>
      <c r="AO654" s="1"/>
      <c r="AP654" s="1"/>
      <c r="AQ654" s="1"/>
    </row>
    <row r="655" customFormat="false" ht="11.25" hidden="false" customHeight="false" outlineLevel="0" collapsed="false">
      <c r="A655" s="1" t="n">
        <v>653</v>
      </c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1"/>
      <c r="AL655" s="1" t="e">
        <f aca="false">SUMPRODUCT(B655:AJ655,PVCapPrice)</f>
        <v>#DIV/0!</v>
      </c>
      <c r="AM655" s="1"/>
      <c r="AN655" s="1"/>
      <c r="AO655" s="1"/>
      <c r="AP655" s="1"/>
      <c r="AQ655" s="1"/>
    </row>
    <row r="656" customFormat="false" ht="11.25" hidden="false" customHeight="false" outlineLevel="0" collapsed="false">
      <c r="A656" s="1" t="n">
        <v>654</v>
      </c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1"/>
      <c r="AL656" s="1" t="e">
        <f aca="false">SUMPRODUCT(B656:AJ656,PVCapPrice)</f>
        <v>#DIV/0!</v>
      </c>
      <c r="AM656" s="1"/>
      <c r="AN656" s="1"/>
      <c r="AO656" s="1"/>
      <c r="AP656" s="1"/>
      <c r="AQ656" s="1"/>
    </row>
    <row r="657" customFormat="false" ht="11.25" hidden="false" customHeight="false" outlineLevel="0" collapsed="false">
      <c r="A657" s="1" t="n">
        <v>655</v>
      </c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1"/>
      <c r="AL657" s="1" t="e">
        <f aca="false">SUMPRODUCT(B657:AJ657,PVCapPrice)</f>
        <v>#DIV/0!</v>
      </c>
      <c r="AM657" s="1"/>
      <c r="AN657" s="1"/>
      <c r="AO657" s="1"/>
      <c r="AP657" s="1"/>
      <c r="AQ657" s="1"/>
    </row>
    <row r="658" customFormat="false" ht="11.25" hidden="false" customHeight="false" outlineLevel="0" collapsed="false">
      <c r="A658" s="1" t="n">
        <v>656</v>
      </c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1"/>
      <c r="AL658" s="1" t="e">
        <f aca="false">SUMPRODUCT(B658:AJ658,PVCapPrice)</f>
        <v>#DIV/0!</v>
      </c>
      <c r="AM658" s="1"/>
      <c r="AN658" s="1"/>
      <c r="AO658" s="1"/>
      <c r="AP658" s="1"/>
      <c r="AQ658" s="1"/>
    </row>
    <row r="659" customFormat="false" ht="11.25" hidden="false" customHeight="false" outlineLevel="0" collapsed="false">
      <c r="A659" s="1" t="n">
        <v>657</v>
      </c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1"/>
      <c r="AL659" s="1" t="e">
        <f aca="false">SUMPRODUCT(B659:AJ659,PVCapPrice)</f>
        <v>#DIV/0!</v>
      </c>
      <c r="AM659" s="1"/>
      <c r="AN659" s="1"/>
      <c r="AO659" s="1"/>
      <c r="AP659" s="1"/>
      <c r="AQ659" s="1"/>
    </row>
    <row r="660" customFormat="false" ht="11.25" hidden="false" customHeight="false" outlineLevel="0" collapsed="false">
      <c r="A660" s="1" t="n">
        <v>658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1"/>
      <c r="AL660" s="1" t="e">
        <f aca="false">SUMPRODUCT(B660:AJ660,PVCapPrice)</f>
        <v>#DIV/0!</v>
      </c>
      <c r="AM660" s="1"/>
      <c r="AN660" s="1"/>
      <c r="AO660" s="1"/>
      <c r="AP660" s="1"/>
      <c r="AQ660" s="1"/>
    </row>
    <row r="661" customFormat="false" ht="11.25" hidden="false" customHeight="false" outlineLevel="0" collapsed="false">
      <c r="A661" s="1" t="n">
        <v>659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1"/>
      <c r="AL661" s="1" t="e">
        <f aca="false">SUMPRODUCT(B661:AJ661,PVCapPrice)</f>
        <v>#DIV/0!</v>
      </c>
      <c r="AM661" s="1"/>
      <c r="AN661" s="1"/>
      <c r="AO661" s="1"/>
      <c r="AP661" s="1"/>
      <c r="AQ661" s="1"/>
    </row>
    <row r="662" customFormat="false" ht="11.25" hidden="false" customHeight="false" outlineLevel="0" collapsed="false">
      <c r="A662" s="1" t="n">
        <v>660</v>
      </c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1"/>
      <c r="AL662" s="1" t="e">
        <f aca="false">SUMPRODUCT(B662:AJ662,PVCapPrice)</f>
        <v>#DIV/0!</v>
      </c>
      <c r="AM662" s="1"/>
      <c r="AN662" s="1"/>
      <c r="AO662" s="1"/>
      <c r="AP662" s="1"/>
      <c r="AQ662" s="1"/>
    </row>
    <row r="663" customFormat="false" ht="11.25" hidden="false" customHeight="false" outlineLevel="0" collapsed="false">
      <c r="A663" s="1" t="n">
        <v>661</v>
      </c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1"/>
      <c r="AL663" s="1" t="e">
        <f aca="false">SUMPRODUCT(B663:AJ663,PVCapPrice)</f>
        <v>#DIV/0!</v>
      </c>
      <c r="AM663" s="1"/>
      <c r="AN663" s="1"/>
      <c r="AO663" s="1"/>
      <c r="AP663" s="1"/>
      <c r="AQ663" s="1"/>
    </row>
    <row r="664" customFormat="false" ht="11.25" hidden="false" customHeight="false" outlineLevel="0" collapsed="false">
      <c r="A664" s="1" t="n">
        <v>662</v>
      </c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1"/>
      <c r="AL664" s="1" t="e">
        <f aca="false">SUMPRODUCT(B664:AJ664,PVCapPrice)</f>
        <v>#DIV/0!</v>
      </c>
      <c r="AM664" s="1"/>
      <c r="AN664" s="1"/>
      <c r="AO664" s="1"/>
      <c r="AP664" s="1"/>
      <c r="AQ664" s="1"/>
    </row>
    <row r="665" customFormat="false" ht="11.25" hidden="false" customHeight="false" outlineLevel="0" collapsed="false">
      <c r="A665" s="1" t="n">
        <v>663</v>
      </c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1"/>
      <c r="AL665" s="1" t="e">
        <f aca="false">SUMPRODUCT(B665:AJ665,PVCapPrice)</f>
        <v>#DIV/0!</v>
      </c>
      <c r="AM665" s="1"/>
      <c r="AN665" s="1"/>
      <c r="AO665" s="1"/>
      <c r="AP665" s="1"/>
      <c r="AQ665" s="1"/>
    </row>
    <row r="666" customFormat="false" ht="11.25" hidden="false" customHeight="false" outlineLevel="0" collapsed="false">
      <c r="A666" s="1" t="n">
        <v>664</v>
      </c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1"/>
      <c r="AL666" s="1" t="e">
        <f aca="false">SUMPRODUCT(B666:AJ666,PVCapPrice)</f>
        <v>#DIV/0!</v>
      </c>
      <c r="AM666" s="1"/>
      <c r="AN666" s="1"/>
      <c r="AO666" s="1"/>
      <c r="AP666" s="1"/>
      <c r="AQ666" s="1"/>
    </row>
    <row r="667" customFormat="false" ht="11.25" hidden="false" customHeight="false" outlineLevel="0" collapsed="false">
      <c r="A667" s="1" t="n">
        <v>665</v>
      </c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1"/>
      <c r="AL667" s="1" t="e">
        <f aca="false">SUMPRODUCT(B667:AJ667,PVCapPrice)</f>
        <v>#DIV/0!</v>
      </c>
      <c r="AM667" s="1"/>
      <c r="AN667" s="1"/>
      <c r="AO667" s="1"/>
      <c r="AP667" s="1"/>
      <c r="AQ667" s="1"/>
    </row>
    <row r="668" customFormat="false" ht="11.25" hidden="false" customHeight="false" outlineLevel="0" collapsed="false">
      <c r="A668" s="1" t="n">
        <v>666</v>
      </c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1"/>
      <c r="AL668" s="1" t="e">
        <f aca="false">SUMPRODUCT(B668:AJ668,PVCapPrice)</f>
        <v>#DIV/0!</v>
      </c>
      <c r="AM668" s="1"/>
      <c r="AN668" s="1"/>
      <c r="AO668" s="1"/>
      <c r="AP668" s="1"/>
      <c r="AQ668" s="1"/>
    </row>
    <row r="669" customFormat="false" ht="11.25" hidden="false" customHeight="false" outlineLevel="0" collapsed="false">
      <c r="A669" s="1" t="n">
        <v>667</v>
      </c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1"/>
      <c r="AL669" s="1" t="e">
        <f aca="false">SUMPRODUCT(B669:AJ669,PVCapPrice)</f>
        <v>#DIV/0!</v>
      </c>
      <c r="AM669" s="1"/>
      <c r="AN669" s="1"/>
      <c r="AO669" s="1"/>
      <c r="AP669" s="1"/>
      <c r="AQ669" s="1"/>
    </row>
    <row r="670" customFormat="false" ht="11.25" hidden="false" customHeight="false" outlineLevel="0" collapsed="false">
      <c r="A670" s="1" t="n">
        <v>668</v>
      </c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1"/>
      <c r="AL670" s="1" t="e">
        <f aca="false">SUMPRODUCT(B670:AJ670,PVCapPrice)</f>
        <v>#DIV/0!</v>
      </c>
      <c r="AM670" s="1"/>
      <c r="AN670" s="1"/>
      <c r="AO670" s="1"/>
      <c r="AP670" s="1"/>
      <c r="AQ670" s="1"/>
    </row>
    <row r="671" customFormat="false" ht="11.25" hidden="false" customHeight="false" outlineLevel="0" collapsed="false">
      <c r="A671" s="1" t="n">
        <v>669</v>
      </c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1"/>
      <c r="AL671" s="1" t="e">
        <f aca="false">SUMPRODUCT(B671:AJ671,PVCapPrice)</f>
        <v>#DIV/0!</v>
      </c>
      <c r="AM671" s="1"/>
      <c r="AN671" s="1"/>
      <c r="AO671" s="1"/>
      <c r="AP671" s="1"/>
      <c r="AQ671" s="1"/>
    </row>
    <row r="672" customFormat="false" ht="11.25" hidden="false" customHeight="false" outlineLevel="0" collapsed="false">
      <c r="A672" s="1" t="n">
        <v>670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1"/>
      <c r="AL672" s="1" t="e">
        <f aca="false">SUMPRODUCT(B672:AJ672,PVCapPrice)</f>
        <v>#DIV/0!</v>
      </c>
      <c r="AM672" s="1"/>
      <c r="AN672" s="1"/>
      <c r="AO672" s="1"/>
      <c r="AP672" s="1"/>
      <c r="AQ672" s="1"/>
    </row>
    <row r="673" customFormat="false" ht="11.25" hidden="false" customHeight="false" outlineLevel="0" collapsed="false">
      <c r="A673" s="1" t="n">
        <v>671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1"/>
      <c r="AL673" s="1" t="e">
        <f aca="false">SUMPRODUCT(B673:AJ673,PVCapPrice)</f>
        <v>#DIV/0!</v>
      </c>
      <c r="AM673" s="1"/>
      <c r="AN673" s="1"/>
      <c r="AO673" s="1"/>
      <c r="AP673" s="1"/>
      <c r="AQ673" s="1"/>
    </row>
    <row r="674" customFormat="false" ht="11.25" hidden="false" customHeight="false" outlineLevel="0" collapsed="false">
      <c r="A674" s="1" t="n">
        <v>672</v>
      </c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1"/>
      <c r="AL674" s="1" t="e">
        <f aca="false">SUMPRODUCT(B674:AJ674,PVCapPrice)</f>
        <v>#DIV/0!</v>
      </c>
      <c r="AM674" s="1"/>
      <c r="AN674" s="1"/>
      <c r="AO674" s="1"/>
      <c r="AP674" s="1"/>
      <c r="AQ674" s="1"/>
    </row>
    <row r="675" customFormat="false" ht="11.25" hidden="false" customHeight="false" outlineLevel="0" collapsed="false">
      <c r="A675" s="1" t="n">
        <v>673</v>
      </c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1"/>
      <c r="AL675" s="1" t="e">
        <f aca="false">SUMPRODUCT(B675:AJ675,PVCapPrice)</f>
        <v>#DIV/0!</v>
      </c>
      <c r="AM675" s="1"/>
      <c r="AN675" s="1"/>
      <c r="AO675" s="1"/>
      <c r="AP675" s="1"/>
      <c r="AQ675" s="1"/>
    </row>
    <row r="676" customFormat="false" ht="11.25" hidden="false" customHeight="false" outlineLevel="0" collapsed="false">
      <c r="A676" s="1" t="n">
        <v>674</v>
      </c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1"/>
      <c r="AL676" s="1" t="e">
        <f aca="false">SUMPRODUCT(B676:AJ676,PVCapPrice)</f>
        <v>#DIV/0!</v>
      </c>
      <c r="AM676" s="1"/>
      <c r="AN676" s="1"/>
      <c r="AO676" s="1"/>
      <c r="AP676" s="1"/>
      <c r="AQ676" s="1"/>
    </row>
    <row r="677" customFormat="false" ht="11.25" hidden="false" customHeight="false" outlineLevel="0" collapsed="false">
      <c r="A677" s="1" t="n">
        <v>675</v>
      </c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1"/>
      <c r="AL677" s="1" t="e">
        <f aca="false">SUMPRODUCT(B677:AJ677,PVCapPrice)</f>
        <v>#DIV/0!</v>
      </c>
      <c r="AM677" s="1"/>
      <c r="AN677" s="1"/>
      <c r="AO677" s="1"/>
      <c r="AP677" s="1"/>
      <c r="AQ677" s="1"/>
    </row>
    <row r="678" customFormat="false" ht="11.25" hidden="false" customHeight="false" outlineLevel="0" collapsed="false">
      <c r="A678" s="1" t="n">
        <v>676</v>
      </c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1"/>
      <c r="AL678" s="1" t="e">
        <f aca="false">SUMPRODUCT(B678:AJ678,PVCapPrice)</f>
        <v>#DIV/0!</v>
      </c>
      <c r="AM678" s="1"/>
      <c r="AN678" s="1"/>
      <c r="AO678" s="1"/>
      <c r="AP678" s="1"/>
      <c r="AQ678" s="1"/>
    </row>
    <row r="679" customFormat="false" ht="11.25" hidden="false" customHeight="false" outlineLevel="0" collapsed="false">
      <c r="A679" s="1" t="n">
        <v>677</v>
      </c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1"/>
      <c r="AL679" s="1" t="e">
        <f aca="false">SUMPRODUCT(B679:AJ679,PVCapPrice)</f>
        <v>#DIV/0!</v>
      </c>
      <c r="AM679" s="1"/>
      <c r="AN679" s="1"/>
      <c r="AO679" s="1"/>
      <c r="AP679" s="1"/>
      <c r="AQ679" s="1"/>
    </row>
    <row r="680" customFormat="false" ht="11.25" hidden="false" customHeight="false" outlineLevel="0" collapsed="false">
      <c r="A680" s="1" t="n">
        <v>678</v>
      </c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1"/>
      <c r="AL680" s="1" t="e">
        <f aca="false">SUMPRODUCT(B680:AJ680,PVCapPrice)</f>
        <v>#DIV/0!</v>
      </c>
      <c r="AM680" s="1"/>
      <c r="AN680" s="1"/>
      <c r="AO680" s="1"/>
      <c r="AP680" s="1"/>
      <c r="AQ680" s="1"/>
    </row>
    <row r="681" customFormat="false" ht="11.25" hidden="false" customHeight="false" outlineLevel="0" collapsed="false">
      <c r="A681" s="1" t="n">
        <v>679</v>
      </c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1"/>
      <c r="AL681" s="1" t="e">
        <f aca="false">SUMPRODUCT(B681:AJ681,PVCapPrice)</f>
        <v>#DIV/0!</v>
      </c>
      <c r="AM681" s="1"/>
      <c r="AN681" s="1"/>
      <c r="AO681" s="1"/>
      <c r="AP681" s="1"/>
      <c r="AQ681" s="1"/>
    </row>
    <row r="682" customFormat="false" ht="11.25" hidden="false" customHeight="false" outlineLevel="0" collapsed="false">
      <c r="A682" s="1" t="n">
        <v>680</v>
      </c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1"/>
      <c r="AL682" s="1" t="e">
        <f aca="false">SUMPRODUCT(B682:AJ682,PVCapPrice)</f>
        <v>#DIV/0!</v>
      </c>
      <c r="AM682" s="1"/>
      <c r="AN682" s="1"/>
      <c r="AO682" s="1"/>
      <c r="AP682" s="1"/>
      <c r="AQ682" s="1"/>
    </row>
    <row r="683" customFormat="false" ht="11.25" hidden="false" customHeight="false" outlineLevel="0" collapsed="false">
      <c r="A683" s="1" t="n">
        <v>681</v>
      </c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1"/>
      <c r="AL683" s="1" t="e">
        <f aca="false">SUMPRODUCT(B683:AJ683,PVCapPrice)</f>
        <v>#DIV/0!</v>
      </c>
      <c r="AM683" s="1"/>
      <c r="AN683" s="1"/>
      <c r="AO683" s="1"/>
      <c r="AP683" s="1"/>
      <c r="AQ683" s="1"/>
    </row>
    <row r="684" customFormat="false" ht="11.25" hidden="false" customHeight="false" outlineLevel="0" collapsed="false">
      <c r="A684" s="1" t="n">
        <v>682</v>
      </c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1"/>
      <c r="AL684" s="1" t="e">
        <f aca="false">SUMPRODUCT(B684:AJ684,PVCapPrice)</f>
        <v>#DIV/0!</v>
      </c>
      <c r="AM684" s="1"/>
      <c r="AN684" s="1"/>
      <c r="AO684" s="1"/>
      <c r="AP684" s="1"/>
      <c r="AQ684" s="1"/>
    </row>
    <row r="685" customFormat="false" ht="11.25" hidden="false" customHeight="false" outlineLevel="0" collapsed="false">
      <c r="A685" s="1" t="n">
        <v>683</v>
      </c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1"/>
      <c r="AL685" s="1" t="e">
        <f aca="false">SUMPRODUCT(B685:AJ685,PVCapPrice)</f>
        <v>#DIV/0!</v>
      </c>
      <c r="AM685" s="1"/>
      <c r="AN685" s="1"/>
      <c r="AO685" s="1"/>
      <c r="AP685" s="1"/>
      <c r="AQ685" s="1"/>
    </row>
    <row r="686" customFormat="false" ht="11.25" hidden="false" customHeight="false" outlineLevel="0" collapsed="false">
      <c r="A686" s="1" t="n">
        <v>684</v>
      </c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1"/>
      <c r="AL686" s="1" t="e">
        <f aca="false">SUMPRODUCT(B686:AJ686,PVCapPrice)</f>
        <v>#DIV/0!</v>
      </c>
      <c r="AM686" s="1"/>
      <c r="AN686" s="1"/>
      <c r="AO686" s="1"/>
      <c r="AP686" s="1"/>
      <c r="AQ686" s="1"/>
    </row>
    <row r="687" customFormat="false" ht="11.25" hidden="false" customHeight="false" outlineLevel="0" collapsed="false">
      <c r="A687" s="1" t="n">
        <v>685</v>
      </c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1"/>
      <c r="AL687" s="1" t="e">
        <f aca="false">SUMPRODUCT(B687:AJ687,PVCapPrice)</f>
        <v>#DIV/0!</v>
      </c>
      <c r="AM687" s="1"/>
      <c r="AN687" s="1"/>
      <c r="AO687" s="1"/>
      <c r="AP687" s="1"/>
      <c r="AQ687" s="1"/>
    </row>
    <row r="688" customFormat="false" ht="11.25" hidden="false" customHeight="false" outlineLevel="0" collapsed="false">
      <c r="A688" s="1" t="n">
        <v>686</v>
      </c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1"/>
      <c r="AL688" s="1" t="e">
        <f aca="false">SUMPRODUCT(B688:AJ688,PVCapPrice)</f>
        <v>#DIV/0!</v>
      </c>
      <c r="AM688" s="1"/>
      <c r="AN688" s="1"/>
      <c r="AO688" s="1"/>
      <c r="AP688" s="1"/>
      <c r="AQ688" s="1"/>
    </row>
    <row r="689" customFormat="false" ht="11.25" hidden="false" customHeight="false" outlineLevel="0" collapsed="false">
      <c r="A689" s="1" t="n">
        <v>687</v>
      </c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1"/>
      <c r="AL689" s="1" t="e">
        <f aca="false">SUMPRODUCT(B689:AJ689,PVCapPrice)</f>
        <v>#DIV/0!</v>
      </c>
      <c r="AM689" s="1"/>
      <c r="AN689" s="1"/>
      <c r="AO689" s="1"/>
      <c r="AP689" s="1"/>
      <c r="AQ689" s="1"/>
    </row>
    <row r="690" customFormat="false" ht="11.25" hidden="false" customHeight="false" outlineLevel="0" collapsed="false">
      <c r="A690" s="1" t="n">
        <v>688</v>
      </c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1"/>
      <c r="AL690" s="1" t="e">
        <f aca="false">SUMPRODUCT(B690:AJ690,PVCapPrice)</f>
        <v>#DIV/0!</v>
      </c>
      <c r="AM690" s="1"/>
      <c r="AN690" s="1"/>
      <c r="AO690" s="1"/>
      <c r="AP690" s="1"/>
      <c r="AQ690" s="1"/>
    </row>
    <row r="691" customFormat="false" ht="11.25" hidden="false" customHeight="false" outlineLevel="0" collapsed="false">
      <c r="A691" s="1" t="n">
        <v>689</v>
      </c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1"/>
      <c r="AL691" s="1" t="e">
        <f aca="false">SUMPRODUCT(B691:AJ691,PVCapPrice)</f>
        <v>#DIV/0!</v>
      </c>
      <c r="AM691" s="1"/>
      <c r="AN691" s="1"/>
      <c r="AO691" s="1"/>
      <c r="AP691" s="1"/>
      <c r="AQ691" s="1"/>
    </row>
    <row r="692" customFormat="false" ht="11.25" hidden="false" customHeight="false" outlineLevel="0" collapsed="false">
      <c r="A692" s="1" t="n">
        <v>690</v>
      </c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1"/>
      <c r="AL692" s="1" t="e">
        <f aca="false">SUMPRODUCT(B692:AJ692,PVCapPrice)</f>
        <v>#DIV/0!</v>
      </c>
      <c r="AM692" s="1"/>
      <c r="AN692" s="1"/>
      <c r="AO692" s="1"/>
      <c r="AP692" s="1"/>
      <c r="AQ692" s="1"/>
    </row>
    <row r="693" customFormat="false" ht="11.25" hidden="false" customHeight="false" outlineLevel="0" collapsed="false">
      <c r="A693" s="1" t="n">
        <v>691</v>
      </c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1"/>
      <c r="AL693" s="1" t="e">
        <f aca="false">SUMPRODUCT(B693:AJ693,PVCapPrice)</f>
        <v>#DIV/0!</v>
      </c>
      <c r="AM693" s="1"/>
      <c r="AN693" s="1"/>
      <c r="AO693" s="1"/>
      <c r="AP693" s="1"/>
      <c r="AQ693" s="1"/>
    </row>
    <row r="694" customFormat="false" ht="11.25" hidden="false" customHeight="false" outlineLevel="0" collapsed="false">
      <c r="A694" s="1" t="n">
        <v>692</v>
      </c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1"/>
      <c r="AL694" s="1" t="e">
        <f aca="false">SUMPRODUCT(B694:AJ694,PVCapPrice)</f>
        <v>#DIV/0!</v>
      </c>
      <c r="AM694" s="1"/>
      <c r="AN694" s="1"/>
      <c r="AO694" s="1"/>
      <c r="AP694" s="1"/>
      <c r="AQ694" s="1"/>
    </row>
    <row r="695" customFormat="false" ht="11.25" hidden="false" customHeight="false" outlineLevel="0" collapsed="false">
      <c r="A695" s="1" t="n">
        <v>693</v>
      </c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1"/>
      <c r="AL695" s="1" t="e">
        <f aca="false">SUMPRODUCT(B695:AJ695,PVCapPrice)</f>
        <v>#DIV/0!</v>
      </c>
      <c r="AM695" s="1"/>
      <c r="AN695" s="1"/>
      <c r="AO695" s="1"/>
      <c r="AP695" s="1"/>
      <c r="AQ695" s="1"/>
    </row>
    <row r="696" customFormat="false" ht="11.25" hidden="false" customHeight="false" outlineLevel="0" collapsed="false">
      <c r="A696" s="1" t="n">
        <v>694</v>
      </c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1"/>
      <c r="AL696" s="1" t="e">
        <f aca="false">SUMPRODUCT(B696:AJ696,PVCapPrice)</f>
        <v>#DIV/0!</v>
      </c>
      <c r="AM696" s="1"/>
      <c r="AN696" s="1"/>
      <c r="AO696" s="1"/>
      <c r="AP696" s="1"/>
      <c r="AQ696" s="1"/>
    </row>
    <row r="697" customFormat="false" ht="11.25" hidden="false" customHeight="false" outlineLevel="0" collapsed="false">
      <c r="A697" s="1" t="n">
        <v>695</v>
      </c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1"/>
      <c r="AL697" s="1" t="e">
        <f aca="false">SUMPRODUCT(B697:AJ697,PVCapPrice)</f>
        <v>#DIV/0!</v>
      </c>
      <c r="AM697" s="1"/>
      <c r="AN697" s="1"/>
      <c r="AO697" s="1"/>
      <c r="AP697" s="1"/>
      <c r="AQ697" s="1"/>
    </row>
    <row r="698" customFormat="false" ht="11.25" hidden="false" customHeight="false" outlineLevel="0" collapsed="false">
      <c r="A698" s="1" t="n">
        <v>696</v>
      </c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1"/>
      <c r="AL698" s="1" t="e">
        <f aca="false">SUMPRODUCT(B698:AJ698,PVCapPrice)</f>
        <v>#DIV/0!</v>
      </c>
      <c r="AM698" s="1"/>
      <c r="AN698" s="1"/>
      <c r="AO698" s="1"/>
      <c r="AP698" s="1"/>
      <c r="AQ698" s="1"/>
    </row>
    <row r="699" customFormat="false" ht="11.25" hidden="false" customHeight="false" outlineLevel="0" collapsed="false">
      <c r="A699" s="1" t="n">
        <v>697</v>
      </c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1"/>
      <c r="AL699" s="1" t="e">
        <f aca="false">SUMPRODUCT(B699:AJ699,PVCapPrice)</f>
        <v>#DIV/0!</v>
      </c>
      <c r="AM699" s="1"/>
      <c r="AN699" s="1"/>
      <c r="AO699" s="1"/>
      <c r="AP699" s="1"/>
      <c r="AQ699" s="1"/>
    </row>
    <row r="700" customFormat="false" ht="11.25" hidden="false" customHeight="false" outlineLevel="0" collapsed="false">
      <c r="A700" s="1" t="n">
        <v>698</v>
      </c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1"/>
      <c r="AL700" s="1" t="e">
        <f aca="false">SUMPRODUCT(B700:AJ700,PVCapPrice)</f>
        <v>#DIV/0!</v>
      </c>
      <c r="AM700" s="1"/>
      <c r="AN700" s="1"/>
      <c r="AO700" s="1"/>
      <c r="AP700" s="1"/>
      <c r="AQ700" s="1"/>
    </row>
    <row r="701" customFormat="false" ht="11.25" hidden="false" customHeight="false" outlineLevel="0" collapsed="false">
      <c r="A701" s="1" t="n">
        <v>699</v>
      </c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1"/>
      <c r="AL701" s="1" t="e">
        <f aca="false">SUMPRODUCT(B701:AJ701,PVCapPrice)</f>
        <v>#DIV/0!</v>
      </c>
      <c r="AM701" s="1"/>
      <c r="AN701" s="1"/>
      <c r="AO701" s="1"/>
      <c r="AP701" s="1"/>
      <c r="AQ701" s="1"/>
    </row>
    <row r="702" customFormat="false" ht="11.25" hidden="false" customHeight="false" outlineLevel="0" collapsed="false">
      <c r="A702" s="1" t="n">
        <v>700</v>
      </c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1"/>
      <c r="AL702" s="1" t="e">
        <f aca="false">SUMPRODUCT(B702:AJ702,PVCapPrice)</f>
        <v>#DIV/0!</v>
      </c>
      <c r="AM702" s="1"/>
      <c r="AN702" s="1"/>
      <c r="AO702" s="1"/>
      <c r="AP702" s="1"/>
      <c r="AQ702" s="1"/>
    </row>
    <row r="703" customFormat="false" ht="11.25" hidden="false" customHeight="false" outlineLevel="0" collapsed="false">
      <c r="A703" s="1" t="n">
        <v>701</v>
      </c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1"/>
      <c r="AL703" s="1" t="e">
        <f aca="false">SUMPRODUCT(B703:AJ703,PVCapPrice)</f>
        <v>#DIV/0!</v>
      </c>
      <c r="AM703" s="1"/>
      <c r="AN703" s="1"/>
      <c r="AO703" s="1"/>
      <c r="AP703" s="1"/>
      <c r="AQ703" s="1"/>
    </row>
    <row r="704" customFormat="false" ht="11.25" hidden="false" customHeight="false" outlineLevel="0" collapsed="false">
      <c r="A704" s="1" t="n">
        <v>702</v>
      </c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1"/>
      <c r="AL704" s="1" t="e">
        <f aca="false">SUMPRODUCT(B704:AJ704,PVCapPrice)</f>
        <v>#DIV/0!</v>
      </c>
      <c r="AM704" s="1"/>
      <c r="AN704" s="1"/>
      <c r="AO704" s="1"/>
      <c r="AP704" s="1"/>
      <c r="AQ704" s="1"/>
    </row>
    <row r="705" customFormat="false" ht="11.25" hidden="false" customHeight="false" outlineLevel="0" collapsed="false">
      <c r="A705" s="1" t="n">
        <v>703</v>
      </c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1"/>
      <c r="AL705" s="1" t="e">
        <f aca="false">SUMPRODUCT(B705:AJ705,PVCapPrice)</f>
        <v>#DIV/0!</v>
      </c>
      <c r="AM705" s="1"/>
      <c r="AN705" s="1"/>
      <c r="AO705" s="1"/>
      <c r="AP705" s="1"/>
      <c r="AQ705" s="1"/>
    </row>
    <row r="706" customFormat="false" ht="11.25" hidden="false" customHeight="false" outlineLevel="0" collapsed="false">
      <c r="A706" s="1" t="n">
        <v>704</v>
      </c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1"/>
      <c r="AL706" s="1" t="e">
        <f aca="false">SUMPRODUCT(B706:AJ706,PVCapPrice)</f>
        <v>#DIV/0!</v>
      </c>
      <c r="AM706" s="1"/>
      <c r="AN706" s="1"/>
      <c r="AO706" s="1"/>
      <c r="AP706" s="1"/>
      <c r="AQ706" s="1"/>
    </row>
    <row r="707" customFormat="false" ht="11.25" hidden="false" customHeight="false" outlineLevel="0" collapsed="false">
      <c r="A707" s="1" t="n">
        <v>705</v>
      </c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1"/>
      <c r="AL707" s="1" t="e">
        <f aca="false">SUMPRODUCT(B707:AJ707,PVCapPrice)</f>
        <v>#DIV/0!</v>
      </c>
      <c r="AM707" s="1"/>
      <c r="AN707" s="1"/>
      <c r="AO707" s="1"/>
      <c r="AP707" s="1"/>
      <c r="AQ707" s="1"/>
    </row>
    <row r="708" customFormat="false" ht="11.25" hidden="false" customHeight="false" outlineLevel="0" collapsed="false">
      <c r="A708" s="1" t="n">
        <v>706</v>
      </c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1"/>
      <c r="AL708" s="1" t="e">
        <f aca="false">SUMPRODUCT(B708:AJ708,PVCapPrice)</f>
        <v>#DIV/0!</v>
      </c>
      <c r="AM708" s="1"/>
      <c r="AN708" s="1"/>
      <c r="AO708" s="1"/>
      <c r="AP708" s="1"/>
      <c r="AQ708" s="1"/>
    </row>
    <row r="709" customFormat="false" ht="11.25" hidden="false" customHeight="false" outlineLevel="0" collapsed="false">
      <c r="A709" s="1" t="n">
        <v>707</v>
      </c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1"/>
      <c r="AL709" s="1" t="e">
        <f aca="false">SUMPRODUCT(B709:AJ709,PVCapPrice)</f>
        <v>#DIV/0!</v>
      </c>
      <c r="AM709" s="1"/>
      <c r="AN709" s="1"/>
      <c r="AO709" s="1"/>
      <c r="AP709" s="1"/>
      <c r="AQ709" s="1"/>
    </row>
    <row r="710" customFormat="false" ht="11.25" hidden="false" customHeight="false" outlineLevel="0" collapsed="false">
      <c r="A710" s="1" t="n">
        <v>708</v>
      </c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1"/>
      <c r="AL710" s="1" t="e">
        <f aca="false">SUMPRODUCT(B710:AJ710,PVCapPrice)</f>
        <v>#DIV/0!</v>
      </c>
      <c r="AM710" s="1"/>
      <c r="AN710" s="1"/>
      <c r="AO710" s="1"/>
      <c r="AP710" s="1"/>
      <c r="AQ710" s="1"/>
    </row>
    <row r="711" customFormat="false" ht="11.25" hidden="false" customHeight="false" outlineLevel="0" collapsed="false">
      <c r="A711" s="1" t="n">
        <v>709</v>
      </c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1"/>
      <c r="AL711" s="1" t="e">
        <f aca="false">SUMPRODUCT(B711:AJ711,PVCapPrice)</f>
        <v>#DIV/0!</v>
      </c>
      <c r="AM711" s="1"/>
      <c r="AN711" s="1"/>
      <c r="AO711" s="1"/>
      <c r="AP711" s="1"/>
      <c r="AQ711" s="1"/>
    </row>
    <row r="712" customFormat="false" ht="11.25" hidden="false" customHeight="false" outlineLevel="0" collapsed="false">
      <c r="A712" s="1" t="n">
        <v>710</v>
      </c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1"/>
      <c r="AL712" s="1" t="e">
        <f aca="false">SUMPRODUCT(B712:AJ712,PVCapPrice)</f>
        <v>#DIV/0!</v>
      </c>
      <c r="AM712" s="1"/>
      <c r="AN712" s="1"/>
      <c r="AO712" s="1"/>
      <c r="AP712" s="1"/>
      <c r="AQ712" s="1"/>
    </row>
    <row r="713" customFormat="false" ht="11.25" hidden="false" customHeight="false" outlineLevel="0" collapsed="false">
      <c r="A713" s="1" t="n">
        <v>711</v>
      </c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1"/>
      <c r="AL713" s="1" t="e">
        <f aca="false">SUMPRODUCT(B713:AJ713,PVCapPrice)</f>
        <v>#DIV/0!</v>
      </c>
      <c r="AM713" s="1"/>
      <c r="AN713" s="1"/>
      <c r="AO713" s="1"/>
      <c r="AP713" s="1"/>
      <c r="AQ713" s="1"/>
    </row>
    <row r="714" customFormat="false" ht="11.25" hidden="false" customHeight="false" outlineLevel="0" collapsed="false">
      <c r="A714" s="1" t="n">
        <v>712</v>
      </c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1"/>
      <c r="AL714" s="1" t="e">
        <f aca="false">SUMPRODUCT(B714:AJ714,PVCapPrice)</f>
        <v>#DIV/0!</v>
      </c>
      <c r="AM714" s="1"/>
      <c r="AN714" s="1"/>
      <c r="AO714" s="1"/>
      <c r="AP714" s="1"/>
      <c r="AQ714" s="1"/>
    </row>
    <row r="715" customFormat="false" ht="11.25" hidden="false" customHeight="false" outlineLevel="0" collapsed="false">
      <c r="A715" s="1" t="n">
        <v>713</v>
      </c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1"/>
      <c r="AL715" s="1" t="e">
        <f aca="false">SUMPRODUCT(B715:AJ715,PVCapPrice)</f>
        <v>#DIV/0!</v>
      </c>
      <c r="AM715" s="1"/>
      <c r="AN715" s="1"/>
      <c r="AO715" s="1"/>
      <c r="AP715" s="1"/>
      <c r="AQ715" s="1"/>
    </row>
    <row r="716" customFormat="false" ht="11.25" hidden="false" customHeight="false" outlineLevel="0" collapsed="false">
      <c r="A716" s="1" t="n">
        <v>714</v>
      </c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1"/>
      <c r="AL716" s="1" t="e">
        <f aca="false">SUMPRODUCT(B716:AJ716,PVCapPrice)</f>
        <v>#DIV/0!</v>
      </c>
      <c r="AM716" s="1"/>
      <c r="AN716" s="1"/>
      <c r="AO716" s="1"/>
      <c r="AP716" s="1"/>
      <c r="AQ716" s="1"/>
    </row>
    <row r="717" customFormat="false" ht="11.25" hidden="false" customHeight="false" outlineLevel="0" collapsed="false">
      <c r="A717" s="1" t="n">
        <v>715</v>
      </c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1"/>
      <c r="AL717" s="1" t="e">
        <f aca="false">SUMPRODUCT(B717:AJ717,PVCapPrice)</f>
        <v>#DIV/0!</v>
      </c>
      <c r="AM717" s="1"/>
      <c r="AN717" s="1"/>
      <c r="AO717" s="1"/>
      <c r="AP717" s="1"/>
      <c r="AQ717" s="1"/>
    </row>
    <row r="718" customFormat="false" ht="11.25" hidden="false" customHeight="false" outlineLevel="0" collapsed="false">
      <c r="A718" s="1" t="n">
        <v>716</v>
      </c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1"/>
      <c r="AL718" s="1" t="e">
        <f aca="false">SUMPRODUCT(B718:AJ718,PVCapPrice)</f>
        <v>#DIV/0!</v>
      </c>
      <c r="AM718" s="1"/>
      <c r="AN718" s="1"/>
      <c r="AO718" s="1"/>
      <c r="AP718" s="1"/>
      <c r="AQ718" s="1"/>
    </row>
    <row r="719" customFormat="false" ht="11.25" hidden="false" customHeight="false" outlineLevel="0" collapsed="false">
      <c r="A719" s="1" t="n">
        <v>717</v>
      </c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1"/>
      <c r="AL719" s="1" t="e">
        <f aca="false">SUMPRODUCT(B719:AJ719,PVCapPrice)</f>
        <v>#DIV/0!</v>
      </c>
      <c r="AM719" s="1"/>
      <c r="AN719" s="1"/>
      <c r="AO719" s="1"/>
      <c r="AP719" s="1"/>
      <c r="AQ719" s="1"/>
    </row>
    <row r="720" customFormat="false" ht="11.25" hidden="false" customHeight="false" outlineLevel="0" collapsed="false">
      <c r="A720" s="1" t="n">
        <v>718</v>
      </c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1"/>
      <c r="AL720" s="1" t="e">
        <f aca="false">SUMPRODUCT(B720:AJ720,PVCapPrice)</f>
        <v>#DIV/0!</v>
      </c>
      <c r="AM720" s="1"/>
      <c r="AN720" s="1"/>
      <c r="AO720" s="1"/>
      <c r="AP720" s="1"/>
      <c r="AQ720" s="1"/>
    </row>
    <row r="721" customFormat="false" ht="11.25" hidden="false" customHeight="false" outlineLevel="0" collapsed="false">
      <c r="A721" s="1" t="n">
        <v>719</v>
      </c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1"/>
      <c r="AL721" s="1" t="e">
        <f aca="false">SUMPRODUCT(B721:AJ721,PVCapPrice)</f>
        <v>#DIV/0!</v>
      </c>
      <c r="AM721" s="1"/>
      <c r="AN721" s="1"/>
      <c r="AO721" s="1"/>
      <c r="AP721" s="1"/>
      <c r="AQ721" s="1"/>
    </row>
    <row r="722" customFormat="false" ht="11.25" hidden="false" customHeight="false" outlineLevel="0" collapsed="false">
      <c r="A722" s="1" t="n">
        <v>720</v>
      </c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1"/>
      <c r="AL722" s="1" t="e">
        <f aca="false">SUMPRODUCT(B722:AJ722,PVCapPrice)</f>
        <v>#DIV/0!</v>
      </c>
      <c r="AM722" s="1"/>
      <c r="AN722" s="1"/>
      <c r="AO722" s="1"/>
      <c r="AP722" s="1"/>
      <c r="AQ722" s="1"/>
    </row>
    <row r="723" customFormat="false" ht="11.25" hidden="false" customHeight="false" outlineLevel="0" collapsed="false">
      <c r="A723" s="1" t="n">
        <v>721</v>
      </c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1"/>
      <c r="AL723" s="1" t="e">
        <f aca="false">SUMPRODUCT(B723:AJ723,PVCapPrice)</f>
        <v>#DIV/0!</v>
      </c>
      <c r="AM723" s="1"/>
      <c r="AN723" s="1"/>
      <c r="AO723" s="1"/>
      <c r="AP723" s="1"/>
      <c r="AQ723" s="1"/>
    </row>
    <row r="724" customFormat="false" ht="11.25" hidden="false" customHeight="false" outlineLevel="0" collapsed="false">
      <c r="A724" s="1" t="n">
        <v>722</v>
      </c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1"/>
      <c r="AL724" s="1" t="e">
        <f aca="false">SUMPRODUCT(B724:AJ724,PVCapPrice)</f>
        <v>#DIV/0!</v>
      </c>
      <c r="AM724" s="1"/>
      <c r="AN724" s="1"/>
      <c r="AO724" s="1"/>
      <c r="AP724" s="1"/>
      <c r="AQ724" s="1"/>
    </row>
    <row r="725" customFormat="false" ht="11.25" hidden="false" customHeight="false" outlineLevel="0" collapsed="false">
      <c r="A725" s="1" t="n">
        <v>723</v>
      </c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1"/>
      <c r="AL725" s="1" t="e">
        <f aca="false">SUMPRODUCT(B725:AJ725,PVCapPrice)</f>
        <v>#DIV/0!</v>
      </c>
      <c r="AM725" s="1"/>
      <c r="AN725" s="1"/>
      <c r="AO725" s="1"/>
      <c r="AP725" s="1"/>
      <c r="AQ725" s="1"/>
    </row>
    <row r="726" customFormat="false" ht="11.25" hidden="false" customHeight="false" outlineLevel="0" collapsed="false">
      <c r="A726" s="1" t="n">
        <v>724</v>
      </c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1"/>
      <c r="AL726" s="1" t="e">
        <f aca="false">SUMPRODUCT(B726:AJ726,PVCapPrice)</f>
        <v>#DIV/0!</v>
      </c>
      <c r="AM726" s="1"/>
      <c r="AN726" s="1"/>
      <c r="AO726" s="1"/>
      <c r="AP726" s="1"/>
      <c r="AQ726" s="1"/>
    </row>
    <row r="727" customFormat="false" ht="11.25" hidden="false" customHeight="false" outlineLevel="0" collapsed="false">
      <c r="A727" s="1" t="n">
        <v>725</v>
      </c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1"/>
      <c r="AL727" s="1" t="e">
        <f aca="false">SUMPRODUCT(B727:AJ727,PVCapPrice)</f>
        <v>#DIV/0!</v>
      </c>
      <c r="AM727" s="1"/>
      <c r="AN727" s="1"/>
      <c r="AO727" s="1"/>
      <c r="AP727" s="1"/>
      <c r="AQ727" s="1"/>
    </row>
    <row r="728" customFormat="false" ht="11.25" hidden="false" customHeight="false" outlineLevel="0" collapsed="false">
      <c r="A728" s="1" t="n">
        <v>726</v>
      </c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1"/>
      <c r="AL728" s="1" t="e">
        <f aca="false">SUMPRODUCT(B728:AJ728,PVCapPrice)</f>
        <v>#DIV/0!</v>
      </c>
      <c r="AM728" s="1"/>
      <c r="AN728" s="1"/>
      <c r="AO728" s="1"/>
      <c r="AP728" s="1"/>
      <c r="AQ728" s="1"/>
    </row>
    <row r="729" customFormat="false" ht="11.25" hidden="false" customHeight="false" outlineLevel="0" collapsed="false">
      <c r="A729" s="1" t="n">
        <v>727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1"/>
      <c r="AL729" s="1" t="e">
        <f aca="false">SUMPRODUCT(B729:AJ729,PVCapPrice)</f>
        <v>#DIV/0!</v>
      </c>
      <c r="AM729" s="1"/>
      <c r="AN729" s="1"/>
      <c r="AO729" s="1"/>
      <c r="AP729" s="1"/>
      <c r="AQ729" s="1"/>
    </row>
    <row r="730" customFormat="false" ht="11.25" hidden="false" customHeight="false" outlineLevel="0" collapsed="false">
      <c r="A730" s="1" t="n">
        <v>728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1"/>
      <c r="AL730" s="1" t="e">
        <f aca="false">SUMPRODUCT(B730:AJ730,PVCapPrice)</f>
        <v>#DIV/0!</v>
      </c>
      <c r="AM730" s="1"/>
      <c r="AN730" s="1"/>
      <c r="AO730" s="1"/>
      <c r="AP730" s="1"/>
      <c r="AQ730" s="1"/>
    </row>
    <row r="731" customFormat="false" ht="11.25" hidden="false" customHeight="false" outlineLevel="0" collapsed="false">
      <c r="A731" s="1" t="n">
        <v>729</v>
      </c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1"/>
      <c r="AL731" s="1" t="e">
        <f aca="false">SUMPRODUCT(B731:AJ731,PVCapPrice)</f>
        <v>#DIV/0!</v>
      </c>
      <c r="AM731" s="1"/>
      <c r="AN731" s="1"/>
      <c r="AO731" s="1"/>
      <c r="AP731" s="1"/>
      <c r="AQ731" s="1"/>
    </row>
    <row r="732" customFormat="false" ht="11.25" hidden="false" customHeight="false" outlineLevel="0" collapsed="false">
      <c r="A732" s="1" t="n">
        <v>730</v>
      </c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1"/>
      <c r="AL732" s="1" t="e">
        <f aca="false">SUMPRODUCT(B732:AJ732,PVCapPrice)</f>
        <v>#DIV/0!</v>
      </c>
      <c r="AM732" s="1"/>
      <c r="AN732" s="1"/>
      <c r="AO732" s="1"/>
      <c r="AP732" s="1"/>
      <c r="AQ732" s="1"/>
    </row>
    <row r="733" customFormat="false" ht="11.25" hidden="false" customHeight="false" outlineLevel="0" collapsed="false">
      <c r="A733" s="1" t="n">
        <v>731</v>
      </c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1"/>
      <c r="AL733" s="1" t="e">
        <f aca="false">SUMPRODUCT(B733:AJ733,PVCapPrice)</f>
        <v>#DIV/0!</v>
      </c>
      <c r="AM733" s="1"/>
      <c r="AN733" s="1"/>
      <c r="AO733" s="1"/>
      <c r="AP733" s="1"/>
      <c r="AQ733" s="1"/>
    </row>
    <row r="734" customFormat="false" ht="11.25" hidden="false" customHeight="false" outlineLevel="0" collapsed="false">
      <c r="A734" s="1" t="n">
        <v>732</v>
      </c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1"/>
      <c r="AL734" s="1" t="e">
        <f aca="false">SUMPRODUCT(B734:AJ734,PVCapPrice)</f>
        <v>#DIV/0!</v>
      </c>
      <c r="AM734" s="1"/>
      <c r="AN734" s="1"/>
      <c r="AO734" s="1"/>
      <c r="AP734" s="1"/>
      <c r="AQ734" s="1"/>
    </row>
    <row r="735" customFormat="false" ht="11.25" hidden="false" customHeight="false" outlineLevel="0" collapsed="false">
      <c r="A735" s="1" t="n">
        <v>733</v>
      </c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1"/>
      <c r="AL735" s="1" t="e">
        <f aca="false">SUMPRODUCT(B735:AJ735,PVCapPrice)</f>
        <v>#DIV/0!</v>
      </c>
      <c r="AM735" s="1"/>
      <c r="AN735" s="1"/>
      <c r="AO735" s="1"/>
      <c r="AP735" s="1"/>
      <c r="AQ735" s="1"/>
    </row>
    <row r="736" customFormat="false" ht="11.25" hidden="false" customHeight="false" outlineLevel="0" collapsed="false">
      <c r="A736" s="1" t="n">
        <v>734</v>
      </c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1"/>
      <c r="AL736" s="1" t="e">
        <f aca="false">SUMPRODUCT(B736:AJ736,PVCapPrice)</f>
        <v>#DIV/0!</v>
      </c>
      <c r="AM736" s="1"/>
      <c r="AN736" s="1"/>
      <c r="AO736" s="1"/>
      <c r="AP736" s="1"/>
      <c r="AQ736" s="1"/>
    </row>
    <row r="737" customFormat="false" ht="11.25" hidden="false" customHeight="false" outlineLevel="0" collapsed="false">
      <c r="A737" s="1" t="n">
        <v>735</v>
      </c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1"/>
      <c r="AL737" s="1" t="e">
        <f aca="false">SUMPRODUCT(B737:AJ737,PVCapPrice)</f>
        <v>#DIV/0!</v>
      </c>
      <c r="AM737" s="1"/>
      <c r="AN737" s="1"/>
      <c r="AO737" s="1"/>
      <c r="AP737" s="1"/>
      <c r="AQ737" s="1"/>
    </row>
    <row r="738" customFormat="false" ht="11.25" hidden="false" customHeight="false" outlineLevel="0" collapsed="false">
      <c r="A738" s="1" t="n">
        <v>736</v>
      </c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1"/>
      <c r="AL738" s="1" t="e">
        <f aca="false">SUMPRODUCT(B738:AJ738,PVCapPrice)</f>
        <v>#DIV/0!</v>
      </c>
      <c r="AM738" s="1"/>
      <c r="AN738" s="1"/>
      <c r="AO738" s="1"/>
      <c r="AP738" s="1"/>
      <c r="AQ738" s="1"/>
    </row>
    <row r="739" customFormat="false" ht="11.25" hidden="false" customHeight="false" outlineLevel="0" collapsed="false">
      <c r="A739" s="1" t="n">
        <v>737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1"/>
      <c r="AL739" s="1" t="e">
        <f aca="false">SUMPRODUCT(B739:AJ739,PVCapPrice)</f>
        <v>#DIV/0!</v>
      </c>
      <c r="AM739" s="1"/>
      <c r="AN739" s="1"/>
      <c r="AO739" s="1"/>
      <c r="AP739" s="1"/>
      <c r="AQ739" s="1"/>
    </row>
    <row r="740" customFormat="false" ht="11.25" hidden="false" customHeight="false" outlineLevel="0" collapsed="false">
      <c r="A740" s="1" t="n">
        <v>738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1"/>
      <c r="AL740" s="1" t="e">
        <f aca="false">SUMPRODUCT(B740:AJ740,PVCapPrice)</f>
        <v>#DIV/0!</v>
      </c>
      <c r="AM740" s="1"/>
      <c r="AN740" s="1"/>
      <c r="AO740" s="1"/>
      <c r="AP740" s="1"/>
      <c r="AQ740" s="1"/>
    </row>
    <row r="741" customFormat="false" ht="11.25" hidden="false" customHeight="false" outlineLevel="0" collapsed="false">
      <c r="A741" s="1" t="n">
        <v>739</v>
      </c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1"/>
      <c r="AL741" s="1" t="e">
        <f aca="false">SUMPRODUCT(B741:AJ741,PVCapPrice)</f>
        <v>#DIV/0!</v>
      </c>
      <c r="AM741" s="1"/>
      <c r="AN741" s="1"/>
      <c r="AO741" s="1"/>
      <c r="AP741" s="1"/>
      <c r="AQ741" s="1"/>
    </row>
    <row r="742" customFormat="false" ht="11.25" hidden="false" customHeight="false" outlineLevel="0" collapsed="false">
      <c r="A742" s="1" t="n">
        <v>740</v>
      </c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1"/>
      <c r="AL742" s="1" t="e">
        <f aca="false">SUMPRODUCT(B742:AJ742,PVCapPrice)</f>
        <v>#DIV/0!</v>
      </c>
      <c r="AM742" s="1"/>
      <c r="AN742" s="1"/>
      <c r="AO742" s="1"/>
      <c r="AP742" s="1"/>
      <c r="AQ742" s="1"/>
    </row>
    <row r="743" customFormat="false" ht="11.25" hidden="false" customHeight="false" outlineLevel="0" collapsed="false">
      <c r="A743" s="1" t="n">
        <v>741</v>
      </c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1"/>
      <c r="AL743" s="1" t="e">
        <f aca="false">SUMPRODUCT(B743:AJ743,PVCapPrice)</f>
        <v>#DIV/0!</v>
      </c>
      <c r="AM743" s="1"/>
      <c r="AN743" s="1"/>
      <c r="AO743" s="1"/>
      <c r="AP743" s="1"/>
      <c r="AQ743" s="1"/>
    </row>
    <row r="744" customFormat="false" ht="11.25" hidden="false" customHeight="false" outlineLevel="0" collapsed="false">
      <c r="A744" s="1" t="n">
        <v>742</v>
      </c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1"/>
      <c r="AL744" s="1" t="e">
        <f aca="false">SUMPRODUCT(B744:AJ744,PVCapPrice)</f>
        <v>#DIV/0!</v>
      </c>
      <c r="AM744" s="1"/>
      <c r="AN744" s="1"/>
      <c r="AO744" s="1"/>
      <c r="AP744" s="1"/>
      <c r="AQ744" s="1"/>
    </row>
    <row r="745" customFormat="false" ht="11.25" hidden="false" customHeight="false" outlineLevel="0" collapsed="false">
      <c r="A745" s="1" t="n">
        <v>743</v>
      </c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1"/>
      <c r="AL745" s="1" t="e">
        <f aca="false">SUMPRODUCT(B745:AJ745,PVCapPrice)</f>
        <v>#DIV/0!</v>
      </c>
      <c r="AM745" s="1"/>
      <c r="AN745" s="1"/>
      <c r="AO745" s="1"/>
      <c r="AP745" s="1"/>
      <c r="AQ745" s="1"/>
    </row>
    <row r="746" customFormat="false" ht="11.25" hidden="false" customHeight="false" outlineLevel="0" collapsed="false">
      <c r="A746" s="1" t="n">
        <v>744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1"/>
      <c r="AL746" s="1" t="e">
        <f aca="false">SUMPRODUCT(B746:AJ746,PVCapPrice)</f>
        <v>#DIV/0!</v>
      </c>
      <c r="AM746" s="1"/>
      <c r="AN746" s="1"/>
      <c r="AO746" s="1"/>
      <c r="AP746" s="1"/>
      <c r="AQ746" s="1"/>
    </row>
    <row r="747" customFormat="false" ht="11.25" hidden="false" customHeight="false" outlineLevel="0" collapsed="false">
      <c r="A747" s="1" t="n">
        <v>745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1"/>
      <c r="AL747" s="1" t="e">
        <f aca="false">SUMPRODUCT(B747:AJ747,PVCapPrice)</f>
        <v>#DIV/0!</v>
      </c>
      <c r="AM747" s="1"/>
      <c r="AN747" s="1"/>
      <c r="AO747" s="1"/>
      <c r="AP747" s="1"/>
      <c r="AQ747" s="1"/>
    </row>
    <row r="748" customFormat="false" ht="11.25" hidden="false" customHeight="false" outlineLevel="0" collapsed="false">
      <c r="A748" s="1" t="n">
        <v>746</v>
      </c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1"/>
      <c r="AL748" s="1" t="e">
        <f aca="false">SUMPRODUCT(B748:AJ748,PVCapPrice)</f>
        <v>#DIV/0!</v>
      </c>
      <c r="AM748" s="1"/>
      <c r="AN748" s="1"/>
      <c r="AO748" s="1"/>
      <c r="AP748" s="1"/>
      <c r="AQ748" s="1"/>
    </row>
    <row r="749" customFormat="false" ht="11.25" hidden="false" customHeight="false" outlineLevel="0" collapsed="false">
      <c r="A749" s="1" t="n">
        <v>747</v>
      </c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1"/>
      <c r="AL749" s="1" t="e">
        <f aca="false">SUMPRODUCT(B749:AJ749,PVCapPrice)</f>
        <v>#DIV/0!</v>
      </c>
      <c r="AM749" s="1"/>
      <c r="AN749" s="1"/>
      <c r="AO749" s="1"/>
      <c r="AP749" s="1"/>
      <c r="AQ749" s="1"/>
    </row>
    <row r="750" customFormat="false" ht="11.25" hidden="false" customHeight="false" outlineLevel="0" collapsed="false">
      <c r="A750" s="1" t="n">
        <v>748</v>
      </c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1"/>
      <c r="AL750" s="1" t="e">
        <f aca="false">SUMPRODUCT(B750:AJ750,PVCapPrice)</f>
        <v>#DIV/0!</v>
      </c>
      <c r="AM750" s="1"/>
      <c r="AN750" s="1"/>
      <c r="AO750" s="1"/>
      <c r="AP750" s="1"/>
      <c r="AQ750" s="1"/>
    </row>
    <row r="751" customFormat="false" ht="11.25" hidden="false" customHeight="false" outlineLevel="0" collapsed="false">
      <c r="A751" s="1" t="n">
        <v>749</v>
      </c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1"/>
      <c r="AL751" s="1" t="e">
        <f aca="false">SUMPRODUCT(B751:AJ751,PVCapPrice)</f>
        <v>#DIV/0!</v>
      </c>
      <c r="AM751" s="1"/>
      <c r="AN751" s="1"/>
      <c r="AO751" s="1"/>
      <c r="AP751" s="1"/>
      <c r="AQ751" s="1"/>
    </row>
    <row r="752" customFormat="false" ht="11.25" hidden="false" customHeight="false" outlineLevel="0" collapsed="false">
      <c r="A752" s="1" t="n">
        <v>750</v>
      </c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1"/>
      <c r="AL752" s="1" t="e">
        <f aca="false">SUMPRODUCT(B752:AJ752,PVCapPrice)</f>
        <v>#DIV/0!</v>
      </c>
      <c r="AM752" s="1"/>
      <c r="AN752" s="1"/>
      <c r="AO752" s="1"/>
      <c r="AP752" s="1"/>
      <c r="AQ752" s="1"/>
    </row>
    <row r="753" customFormat="false" ht="11.25" hidden="false" customHeight="false" outlineLevel="0" collapsed="false">
      <c r="A753" s="1" t="n">
        <v>751</v>
      </c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1"/>
      <c r="AL753" s="1" t="e">
        <f aca="false">SUMPRODUCT(B753:AJ753,PVCapPrice)</f>
        <v>#DIV/0!</v>
      </c>
      <c r="AM753" s="1"/>
      <c r="AN753" s="1"/>
      <c r="AO753" s="1"/>
      <c r="AP753" s="1"/>
      <c r="AQ753" s="1"/>
    </row>
    <row r="754" customFormat="false" ht="11.25" hidden="false" customHeight="false" outlineLevel="0" collapsed="false">
      <c r="A754" s="1" t="n">
        <v>752</v>
      </c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1"/>
      <c r="AL754" s="1" t="e">
        <f aca="false">SUMPRODUCT(B754:AJ754,PVCapPrice)</f>
        <v>#DIV/0!</v>
      </c>
      <c r="AM754" s="1"/>
      <c r="AN754" s="1"/>
      <c r="AO754" s="1"/>
      <c r="AP754" s="1"/>
      <c r="AQ754" s="1"/>
    </row>
    <row r="755" customFormat="false" ht="11.25" hidden="false" customHeight="false" outlineLevel="0" collapsed="false">
      <c r="A755" s="1" t="n">
        <v>753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1"/>
      <c r="AL755" s="1" t="e">
        <f aca="false">SUMPRODUCT(B755:AJ755,PVCapPrice)</f>
        <v>#DIV/0!</v>
      </c>
      <c r="AM755" s="1"/>
      <c r="AN755" s="1"/>
      <c r="AO755" s="1"/>
      <c r="AP755" s="1"/>
      <c r="AQ755" s="1"/>
    </row>
    <row r="756" customFormat="false" ht="11.25" hidden="false" customHeight="false" outlineLevel="0" collapsed="false">
      <c r="A756" s="1" t="n">
        <v>754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1"/>
      <c r="AL756" s="1" t="e">
        <f aca="false">SUMPRODUCT(B756:AJ756,PVCapPrice)</f>
        <v>#DIV/0!</v>
      </c>
      <c r="AM756" s="1"/>
      <c r="AN756" s="1"/>
      <c r="AO756" s="1"/>
      <c r="AP756" s="1"/>
      <c r="AQ756" s="1"/>
    </row>
    <row r="757" customFormat="false" ht="11.25" hidden="false" customHeight="false" outlineLevel="0" collapsed="false">
      <c r="A757" s="1" t="n">
        <v>755</v>
      </c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1"/>
      <c r="AL757" s="1" t="e">
        <f aca="false">SUMPRODUCT(B757:AJ757,PVCapPrice)</f>
        <v>#DIV/0!</v>
      </c>
      <c r="AM757" s="1"/>
      <c r="AN757" s="1"/>
      <c r="AO757" s="1"/>
      <c r="AP757" s="1"/>
      <c r="AQ757" s="1"/>
    </row>
    <row r="758" customFormat="false" ht="11.25" hidden="false" customHeight="false" outlineLevel="0" collapsed="false">
      <c r="A758" s="1" t="n">
        <v>756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1"/>
      <c r="AL758" s="1" t="e">
        <f aca="false">SUMPRODUCT(B758:AJ758,PVCapPrice)</f>
        <v>#DIV/0!</v>
      </c>
      <c r="AM758" s="1"/>
      <c r="AN758" s="1"/>
      <c r="AO758" s="1"/>
      <c r="AP758" s="1"/>
      <c r="AQ758" s="1"/>
    </row>
    <row r="759" customFormat="false" ht="11.25" hidden="false" customHeight="false" outlineLevel="0" collapsed="false">
      <c r="A759" s="1" t="n">
        <v>757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1"/>
      <c r="AL759" s="1" t="e">
        <f aca="false">SUMPRODUCT(B759:AJ759,PVCapPrice)</f>
        <v>#DIV/0!</v>
      </c>
      <c r="AM759" s="1"/>
      <c r="AN759" s="1"/>
      <c r="AO759" s="1"/>
      <c r="AP759" s="1"/>
      <c r="AQ759" s="1"/>
    </row>
    <row r="760" customFormat="false" ht="11.25" hidden="false" customHeight="false" outlineLevel="0" collapsed="false">
      <c r="A760" s="1" t="n">
        <v>758</v>
      </c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1"/>
      <c r="AL760" s="1" t="e">
        <f aca="false">SUMPRODUCT(B760:AJ760,PVCapPrice)</f>
        <v>#DIV/0!</v>
      </c>
      <c r="AM760" s="1"/>
      <c r="AN760" s="1"/>
      <c r="AO760" s="1"/>
      <c r="AP760" s="1"/>
      <c r="AQ760" s="1"/>
    </row>
    <row r="761" customFormat="false" ht="11.25" hidden="false" customHeight="false" outlineLevel="0" collapsed="false">
      <c r="A761" s="1" t="n">
        <v>759</v>
      </c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1"/>
      <c r="AL761" s="1" t="e">
        <f aca="false">SUMPRODUCT(B761:AJ761,PVCapPrice)</f>
        <v>#DIV/0!</v>
      </c>
      <c r="AM761" s="1"/>
      <c r="AN761" s="1"/>
      <c r="AO761" s="1"/>
      <c r="AP761" s="1"/>
      <c r="AQ761" s="1"/>
    </row>
    <row r="762" customFormat="false" ht="11.25" hidden="false" customHeight="false" outlineLevel="0" collapsed="false">
      <c r="A762" s="1" t="n">
        <v>760</v>
      </c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1"/>
      <c r="AL762" s="1" t="e">
        <f aca="false">SUMPRODUCT(B762:AJ762,PVCapPrice)</f>
        <v>#DIV/0!</v>
      </c>
      <c r="AM762" s="1"/>
      <c r="AN762" s="1"/>
      <c r="AO762" s="1"/>
      <c r="AP762" s="1"/>
      <c r="AQ762" s="1"/>
    </row>
    <row r="763" customFormat="false" ht="11.25" hidden="false" customHeight="false" outlineLevel="0" collapsed="false">
      <c r="A763" s="1" t="n">
        <v>761</v>
      </c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1"/>
      <c r="AL763" s="1" t="e">
        <f aca="false">SUMPRODUCT(B763:AJ763,PVCapPrice)</f>
        <v>#DIV/0!</v>
      </c>
      <c r="AM763" s="1"/>
      <c r="AN763" s="1"/>
      <c r="AO763" s="1"/>
      <c r="AP763" s="1"/>
      <c r="AQ763" s="1"/>
    </row>
    <row r="764" customFormat="false" ht="11.25" hidden="false" customHeight="false" outlineLevel="0" collapsed="false">
      <c r="A764" s="1" t="n">
        <v>762</v>
      </c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1"/>
      <c r="AL764" s="1" t="e">
        <f aca="false">SUMPRODUCT(B764:AJ764,PVCapPrice)</f>
        <v>#DIV/0!</v>
      </c>
      <c r="AM764" s="1"/>
      <c r="AN764" s="1"/>
      <c r="AO764" s="1"/>
      <c r="AP764" s="1"/>
      <c r="AQ764" s="1"/>
    </row>
    <row r="765" customFormat="false" ht="11.25" hidden="false" customHeight="false" outlineLevel="0" collapsed="false">
      <c r="A765" s="1" t="n">
        <v>763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1"/>
      <c r="AL765" s="1" t="e">
        <f aca="false">SUMPRODUCT(B765:AJ765,PVCapPrice)</f>
        <v>#DIV/0!</v>
      </c>
      <c r="AM765" s="1"/>
      <c r="AN765" s="1"/>
      <c r="AO765" s="1"/>
      <c r="AP765" s="1"/>
      <c r="AQ765" s="1"/>
    </row>
    <row r="766" customFormat="false" ht="11.25" hidden="false" customHeight="false" outlineLevel="0" collapsed="false">
      <c r="A766" s="1" t="n">
        <v>764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1"/>
      <c r="AL766" s="1" t="e">
        <f aca="false">SUMPRODUCT(B766:AJ766,PVCapPrice)</f>
        <v>#DIV/0!</v>
      </c>
      <c r="AM766" s="1"/>
      <c r="AN766" s="1"/>
      <c r="AO766" s="1"/>
      <c r="AP766" s="1"/>
      <c r="AQ766" s="1"/>
    </row>
    <row r="767" customFormat="false" ht="11.25" hidden="false" customHeight="false" outlineLevel="0" collapsed="false">
      <c r="A767" s="1" t="n">
        <v>765</v>
      </c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1"/>
      <c r="AL767" s="1" t="e">
        <f aca="false">SUMPRODUCT(B767:AJ767,PVCapPrice)</f>
        <v>#DIV/0!</v>
      </c>
      <c r="AM767" s="1"/>
      <c r="AN767" s="1"/>
      <c r="AO767" s="1"/>
      <c r="AP767" s="1"/>
      <c r="AQ767" s="1"/>
    </row>
    <row r="768" customFormat="false" ht="11.25" hidden="false" customHeight="false" outlineLevel="0" collapsed="false">
      <c r="A768" s="1" t="n">
        <v>766</v>
      </c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1"/>
      <c r="AL768" s="1" t="e">
        <f aca="false">SUMPRODUCT(B768:AJ768,PVCapPrice)</f>
        <v>#DIV/0!</v>
      </c>
      <c r="AM768" s="1"/>
      <c r="AN768" s="1"/>
      <c r="AO768" s="1"/>
      <c r="AP768" s="1"/>
      <c r="AQ768" s="1"/>
    </row>
    <row r="769" customFormat="false" ht="11.25" hidden="false" customHeight="false" outlineLevel="0" collapsed="false">
      <c r="A769" s="1" t="n">
        <v>767</v>
      </c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1"/>
      <c r="AL769" s="1" t="e">
        <f aca="false">SUMPRODUCT(B769:AJ769,PVCapPrice)</f>
        <v>#DIV/0!</v>
      </c>
      <c r="AM769" s="1"/>
      <c r="AN769" s="1"/>
      <c r="AO769" s="1"/>
      <c r="AP769" s="1"/>
      <c r="AQ769" s="1"/>
    </row>
    <row r="770" customFormat="false" ht="11.25" hidden="false" customHeight="false" outlineLevel="0" collapsed="false">
      <c r="A770" s="1" t="n">
        <v>768</v>
      </c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1"/>
      <c r="AL770" s="1" t="e">
        <f aca="false">SUMPRODUCT(B770:AJ770,PVCapPrice)</f>
        <v>#DIV/0!</v>
      </c>
      <c r="AM770" s="1"/>
      <c r="AN770" s="1"/>
      <c r="AO770" s="1"/>
      <c r="AP770" s="1"/>
      <c r="AQ770" s="1"/>
    </row>
    <row r="771" customFormat="false" ht="11.25" hidden="false" customHeight="false" outlineLevel="0" collapsed="false">
      <c r="A771" s="1" t="n">
        <v>769</v>
      </c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1"/>
      <c r="AL771" s="1" t="e">
        <f aca="false">SUMPRODUCT(B771:AJ771,PVCapPrice)</f>
        <v>#DIV/0!</v>
      </c>
      <c r="AM771" s="1"/>
      <c r="AN771" s="1"/>
      <c r="AO771" s="1"/>
      <c r="AP771" s="1"/>
      <c r="AQ771" s="1"/>
    </row>
    <row r="772" customFormat="false" ht="11.25" hidden="false" customHeight="false" outlineLevel="0" collapsed="false">
      <c r="A772" s="1" t="n">
        <v>770</v>
      </c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1"/>
      <c r="AL772" s="1" t="e">
        <f aca="false">SUMPRODUCT(B772:AJ772,PVCapPrice)</f>
        <v>#DIV/0!</v>
      </c>
      <c r="AM772" s="1"/>
      <c r="AN772" s="1"/>
      <c r="AO772" s="1"/>
      <c r="AP772" s="1"/>
      <c r="AQ772" s="1"/>
    </row>
    <row r="773" customFormat="false" ht="11.25" hidden="false" customHeight="false" outlineLevel="0" collapsed="false">
      <c r="A773" s="1" t="n">
        <v>771</v>
      </c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1"/>
      <c r="AL773" s="1" t="e">
        <f aca="false">SUMPRODUCT(B773:AJ773,PVCapPrice)</f>
        <v>#DIV/0!</v>
      </c>
      <c r="AM773" s="1"/>
      <c r="AN773" s="1"/>
      <c r="AO773" s="1"/>
      <c r="AP773" s="1"/>
      <c r="AQ773" s="1"/>
    </row>
    <row r="774" customFormat="false" ht="11.25" hidden="false" customHeight="false" outlineLevel="0" collapsed="false">
      <c r="A774" s="1" t="n">
        <v>772</v>
      </c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1"/>
      <c r="AL774" s="1" t="e">
        <f aca="false">SUMPRODUCT(B774:AJ774,PVCapPrice)</f>
        <v>#DIV/0!</v>
      </c>
      <c r="AM774" s="1"/>
      <c r="AN774" s="1"/>
      <c r="AO774" s="1"/>
      <c r="AP774" s="1"/>
      <c r="AQ774" s="1"/>
    </row>
    <row r="775" customFormat="false" ht="11.25" hidden="false" customHeight="false" outlineLevel="0" collapsed="false">
      <c r="A775" s="1" t="n">
        <v>773</v>
      </c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1"/>
      <c r="AL775" s="1" t="e">
        <f aca="false">SUMPRODUCT(B775:AJ775,PVCapPrice)</f>
        <v>#DIV/0!</v>
      </c>
      <c r="AM775" s="1"/>
      <c r="AN775" s="1"/>
      <c r="AO775" s="1"/>
      <c r="AP775" s="1"/>
      <c r="AQ775" s="1"/>
    </row>
    <row r="776" customFormat="false" ht="11.25" hidden="false" customHeight="false" outlineLevel="0" collapsed="false">
      <c r="A776" s="1" t="n">
        <v>774</v>
      </c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1"/>
      <c r="AL776" s="1" t="e">
        <f aca="false">SUMPRODUCT(B776:AJ776,PVCapPrice)</f>
        <v>#DIV/0!</v>
      </c>
      <c r="AM776" s="1"/>
      <c r="AN776" s="1"/>
      <c r="AO776" s="1"/>
      <c r="AP776" s="1"/>
      <c r="AQ776" s="1"/>
    </row>
    <row r="777" customFormat="false" ht="11.25" hidden="false" customHeight="false" outlineLevel="0" collapsed="false">
      <c r="A777" s="1" t="n">
        <v>775</v>
      </c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1"/>
      <c r="AL777" s="1" t="e">
        <f aca="false">SUMPRODUCT(B777:AJ777,PVCapPrice)</f>
        <v>#DIV/0!</v>
      </c>
      <c r="AM777" s="1"/>
      <c r="AN777" s="1"/>
      <c r="AO777" s="1"/>
      <c r="AP777" s="1"/>
      <c r="AQ777" s="1"/>
    </row>
    <row r="778" customFormat="false" ht="11.25" hidden="false" customHeight="false" outlineLevel="0" collapsed="false">
      <c r="A778" s="1" t="n">
        <v>776</v>
      </c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1"/>
      <c r="AL778" s="1" t="e">
        <f aca="false">SUMPRODUCT(B778:AJ778,PVCapPrice)</f>
        <v>#DIV/0!</v>
      </c>
      <c r="AM778" s="1"/>
      <c r="AN778" s="1"/>
      <c r="AO778" s="1"/>
      <c r="AP778" s="1"/>
      <c r="AQ778" s="1"/>
    </row>
    <row r="779" customFormat="false" ht="11.25" hidden="false" customHeight="false" outlineLevel="0" collapsed="false">
      <c r="A779" s="1" t="n">
        <v>777</v>
      </c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1"/>
      <c r="AL779" s="1" t="e">
        <f aca="false">SUMPRODUCT(B779:AJ779,PVCapPrice)</f>
        <v>#DIV/0!</v>
      </c>
      <c r="AM779" s="1"/>
      <c r="AN779" s="1"/>
      <c r="AO779" s="1"/>
      <c r="AP779" s="1"/>
      <c r="AQ779" s="1"/>
    </row>
    <row r="780" customFormat="false" ht="11.25" hidden="false" customHeight="false" outlineLevel="0" collapsed="false">
      <c r="A780" s="1" t="n">
        <v>778</v>
      </c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1"/>
      <c r="AL780" s="1" t="e">
        <f aca="false">SUMPRODUCT(B780:AJ780,PVCapPrice)</f>
        <v>#DIV/0!</v>
      </c>
      <c r="AM780" s="1"/>
      <c r="AN780" s="1"/>
      <c r="AO780" s="1"/>
      <c r="AP780" s="1"/>
      <c r="AQ780" s="1"/>
    </row>
    <row r="781" customFormat="false" ht="11.25" hidden="false" customHeight="false" outlineLevel="0" collapsed="false">
      <c r="A781" s="1" t="n">
        <v>779</v>
      </c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1"/>
      <c r="AL781" s="1" t="e">
        <f aca="false">SUMPRODUCT(B781:AJ781,PVCapPrice)</f>
        <v>#DIV/0!</v>
      </c>
      <c r="AM781" s="1"/>
      <c r="AN781" s="1"/>
      <c r="AO781" s="1"/>
      <c r="AP781" s="1"/>
      <c r="AQ781" s="1"/>
    </row>
    <row r="782" customFormat="false" ht="11.25" hidden="false" customHeight="false" outlineLevel="0" collapsed="false">
      <c r="A782" s="1" t="n">
        <v>780</v>
      </c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1"/>
      <c r="AL782" s="1" t="e">
        <f aca="false">SUMPRODUCT(B782:AJ782,PVCapPrice)</f>
        <v>#DIV/0!</v>
      </c>
      <c r="AM782" s="1"/>
      <c r="AN782" s="1"/>
      <c r="AO782" s="1"/>
      <c r="AP782" s="1"/>
      <c r="AQ782" s="1"/>
    </row>
    <row r="783" customFormat="false" ht="11.25" hidden="false" customHeight="false" outlineLevel="0" collapsed="false">
      <c r="A783" s="1" t="n">
        <v>781</v>
      </c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1"/>
      <c r="AL783" s="1" t="e">
        <f aca="false">SUMPRODUCT(B783:AJ783,PVCapPrice)</f>
        <v>#DIV/0!</v>
      </c>
      <c r="AM783" s="1"/>
      <c r="AN783" s="1"/>
      <c r="AO783" s="1"/>
      <c r="AP783" s="1"/>
      <c r="AQ783" s="1"/>
    </row>
    <row r="784" customFormat="false" ht="11.25" hidden="false" customHeight="false" outlineLevel="0" collapsed="false">
      <c r="A784" s="1" t="n">
        <v>782</v>
      </c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1"/>
      <c r="AL784" s="1" t="e">
        <f aca="false">SUMPRODUCT(B784:AJ784,PVCapPrice)</f>
        <v>#DIV/0!</v>
      </c>
      <c r="AM784" s="1"/>
      <c r="AN784" s="1"/>
      <c r="AO784" s="1"/>
      <c r="AP784" s="1"/>
      <c r="AQ784" s="1"/>
    </row>
    <row r="785" customFormat="false" ht="11.25" hidden="false" customHeight="false" outlineLevel="0" collapsed="false">
      <c r="A785" s="1" t="n">
        <v>783</v>
      </c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1"/>
      <c r="AL785" s="1" t="e">
        <f aca="false">SUMPRODUCT(B785:AJ785,PVCapPrice)</f>
        <v>#DIV/0!</v>
      </c>
      <c r="AM785" s="1"/>
      <c r="AN785" s="1"/>
      <c r="AO785" s="1"/>
      <c r="AP785" s="1"/>
      <c r="AQ785" s="1"/>
    </row>
    <row r="786" customFormat="false" ht="11.25" hidden="false" customHeight="false" outlineLevel="0" collapsed="false">
      <c r="A786" s="1" t="n">
        <v>784</v>
      </c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1"/>
      <c r="AL786" s="1" t="e">
        <f aca="false">SUMPRODUCT(B786:AJ786,PVCapPrice)</f>
        <v>#DIV/0!</v>
      </c>
      <c r="AM786" s="1"/>
      <c r="AN786" s="1"/>
      <c r="AO786" s="1"/>
      <c r="AP786" s="1"/>
      <c r="AQ786" s="1"/>
    </row>
    <row r="787" customFormat="false" ht="11.25" hidden="false" customHeight="false" outlineLevel="0" collapsed="false">
      <c r="A787" s="1" t="n">
        <v>785</v>
      </c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1"/>
      <c r="AL787" s="1" t="e">
        <f aca="false">SUMPRODUCT(B787:AJ787,PVCapPrice)</f>
        <v>#DIV/0!</v>
      </c>
      <c r="AM787" s="1"/>
      <c r="AN787" s="1"/>
      <c r="AO787" s="1"/>
      <c r="AP787" s="1"/>
      <c r="AQ787" s="1"/>
    </row>
    <row r="788" customFormat="false" ht="11.25" hidden="false" customHeight="false" outlineLevel="0" collapsed="false">
      <c r="A788" s="1" t="n">
        <v>786</v>
      </c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1"/>
      <c r="AL788" s="1" t="e">
        <f aca="false">SUMPRODUCT(B788:AJ788,PVCapPrice)</f>
        <v>#DIV/0!</v>
      </c>
      <c r="AM788" s="1"/>
      <c r="AN788" s="1"/>
      <c r="AO788" s="1"/>
      <c r="AP788" s="1"/>
      <c r="AQ788" s="1"/>
    </row>
    <row r="789" customFormat="false" ht="11.25" hidden="false" customHeight="false" outlineLevel="0" collapsed="false">
      <c r="A789" s="1" t="n">
        <v>787</v>
      </c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1"/>
      <c r="AL789" s="1" t="e">
        <f aca="false">SUMPRODUCT(B789:AJ789,PVCapPrice)</f>
        <v>#DIV/0!</v>
      </c>
      <c r="AM789" s="1"/>
      <c r="AN789" s="1"/>
      <c r="AO789" s="1"/>
      <c r="AP789" s="1"/>
      <c r="AQ789" s="1"/>
    </row>
    <row r="790" customFormat="false" ht="11.25" hidden="false" customHeight="false" outlineLevel="0" collapsed="false">
      <c r="A790" s="1" t="n">
        <v>788</v>
      </c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1"/>
      <c r="AL790" s="1" t="e">
        <f aca="false">SUMPRODUCT(B790:AJ790,PVCapPrice)</f>
        <v>#DIV/0!</v>
      </c>
      <c r="AM790" s="1"/>
      <c r="AN790" s="1"/>
      <c r="AO790" s="1"/>
      <c r="AP790" s="1"/>
      <c r="AQ790" s="1"/>
    </row>
    <row r="791" customFormat="false" ht="11.25" hidden="false" customHeight="false" outlineLevel="0" collapsed="false">
      <c r="A791" s="1" t="n">
        <v>789</v>
      </c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1"/>
      <c r="AL791" s="1" t="e">
        <f aca="false">SUMPRODUCT(B791:AJ791,PVCapPrice)</f>
        <v>#DIV/0!</v>
      </c>
      <c r="AM791" s="1"/>
      <c r="AN791" s="1"/>
      <c r="AO791" s="1"/>
      <c r="AP791" s="1"/>
      <c r="AQ791" s="1"/>
    </row>
    <row r="792" customFormat="false" ht="11.25" hidden="false" customHeight="false" outlineLevel="0" collapsed="false">
      <c r="A792" s="1" t="n">
        <v>790</v>
      </c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1"/>
      <c r="AL792" s="1" t="e">
        <f aca="false">SUMPRODUCT(B792:AJ792,PVCapPrice)</f>
        <v>#DIV/0!</v>
      </c>
      <c r="AM792" s="1"/>
      <c r="AN792" s="1"/>
      <c r="AO792" s="1"/>
      <c r="AP792" s="1"/>
      <c r="AQ792" s="1"/>
    </row>
    <row r="793" customFormat="false" ht="11.25" hidden="false" customHeight="false" outlineLevel="0" collapsed="false">
      <c r="A793" s="1" t="n">
        <v>791</v>
      </c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1"/>
      <c r="AL793" s="1" t="e">
        <f aca="false">SUMPRODUCT(B793:AJ793,PVCapPrice)</f>
        <v>#DIV/0!</v>
      </c>
      <c r="AM793" s="1"/>
      <c r="AN793" s="1"/>
      <c r="AO793" s="1"/>
      <c r="AP793" s="1"/>
      <c r="AQ793" s="1"/>
    </row>
    <row r="794" customFormat="false" ht="11.25" hidden="false" customHeight="false" outlineLevel="0" collapsed="false">
      <c r="A794" s="1" t="n">
        <v>792</v>
      </c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1"/>
      <c r="AL794" s="1" t="e">
        <f aca="false">SUMPRODUCT(B794:AJ794,PVCapPrice)</f>
        <v>#DIV/0!</v>
      </c>
      <c r="AM794" s="1"/>
      <c r="AN794" s="1"/>
      <c r="AO794" s="1"/>
      <c r="AP794" s="1"/>
      <c r="AQ794" s="1"/>
    </row>
    <row r="795" customFormat="false" ht="11.25" hidden="false" customHeight="false" outlineLevel="0" collapsed="false">
      <c r="A795" s="1" t="n">
        <v>793</v>
      </c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1"/>
      <c r="AL795" s="1" t="e">
        <f aca="false">SUMPRODUCT(B795:AJ795,PVCapPrice)</f>
        <v>#DIV/0!</v>
      </c>
      <c r="AM795" s="1"/>
      <c r="AN795" s="1"/>
      <c r="AO795" s="1"/>
      <c r="AP795" s="1"/>
      <c r="AQ795" s="1"/>
    </row>
    <row r="796" customFormat="false" ht="11.25" hidden="false" customHeight="false" outlineLevel="0" collapsed="false">
      <c r="A796" s="1" t="n">
        <v>794</v>
      </c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1"/>
      <c r="AL796" s="1" t="e">
        <f aca="false">SUMPRODUCT(B796:AJ796,PVCapPrice)</f>
        <v>#DIV/0!</v>
      </c>
      <c r="AM796" s="1"/>
      <c r="AN796" s="1"/>
      <c r="AO796" s="1"/>
      <c r="AP796" s="1"/>
      <c r="AQ796" s="1"/>
    </row>
    <row r="797" customFormat="false" ht="11.25" hidden="false" customHeight="false" outlineLevel="0" collapsed="false">
      <c r="A797" s="1" t="n">
        <v>795</v>
      </c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1"/>
      <c r="AL797" s="1" t="e">
        <f aca="false">SUMPRODUCT(B797:AJ797,PVCapPrice)</f>
        <v>#DIV/0!</v>
      </c>
      <c r="AM797" s="1"/>
      <c r="AN797" s="1"/>
      <c r="AO797" s="1"/>
      <c r="AP797" s="1"/>
      <c r="AQ797" s="1"/>
    </row>
    <row r="798" customFormat="false" ht="11.25" hidden="false" customHeight="false" outlineLevel="0" collapsed="false">
      <c r="A798" s="1" t="n">
        <v>796</v>
      </c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1"/>
      <c r="AL798" s="1" t="e">
        <f aca="false">SUMPRODUCT(B798:AJ798,PVCapPrice)</f>
        <v>#DIV/0!</v>
      </c>
      <c r="AM798" s="1"/>
      <c r="AN798" s="1"/>
      <c r="AO798" s="1"/>
      <c r="AP798" s="1"/>
      <c r="AQ798" s="1"/>
    </row>
    <row r="799" customFormat="false" ht="11.25" hidden="false" customHeight="false" outlineLevel="0" collapsed="false">
      <c r="A799" s="1" t="n">
        <v>797</v>
      </c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1"/>
      <c r="AL799" s="1" t="e">
        <f aca="false">SUMPRODUCT(B799:AJ799,PVCapPrice)</f>
        <v>#DIV/0!</v>
      </c>
      <c r="AM799" s="1"/>
      <c r="AN799" s="1"/>
      <c r="AO799" s="1"/>
      <c r="AP799" s="1"/>
      <c r="AQ799" s="1"/>
    </row>
    <row r="800" customFormat="false" ht="11.25" hidden="false" customHeight="false" outlineLevel="0" collapsed="false">
      <c r="A800" s="1" t="n">
        <v>798</v>
      </c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1"/>
      <c r="AL800" s="1" t="e">
        <f aca="false">SUMPRODUCT(B800:AJ800,PVCapPrice)</f>
        <v>#DIV/0!</v>
      </c>
      <c r="AM800" s="1"/>
      <c r="AN800" s="1"/>
      <c r="AO800" s="1"/>
      <c r="AP800" s="1"/>
      <c r="AQ800" s="1"/>
    </row>
    <row r="801" customFormat="false" ht="11.25" hidden="false" customHeight="false" outlineLevel="0" collapsed="false">
      <c r="A801" s="1" t="n">
        <v>799</v>
      </c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1"/>
      <c r="AL801" s="1" t="e">
        <f aca="false">SUMPRODUCT(B801:AJ801,PVCapPrice)</f>
        <v>#DIV/0!</v>
      </c>
      <c r="AM801" s="1"/>
      <c r="AN801" s="1"/>
      <c r="AO801" s="1"/>
      <c r="AP801" s="1"/>
      <c r="AQ801" s="1"/>
    </row>
    <row r="802" customFormat="false" ht="11.25" hidden="false" customHeight="false" outlineLevel="0" collapsed="false">
      <c r="A802" s="1" t="n">
        <v>800</v>
      </c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1"/>
      <c r="AL802" s="1" t="e">
        <f aca="false">SUMPRODUCT(B802:AJ802,PVCapPrice)</f>
        <v>#DIV/0!</v>
      </c>
      <c r="AM802" s="1"/>
      <c r="AN802" s="1"/>
      <c r="AO802" s="1"/>
      <c r="AP802" s="1"/>
      <c r="AQ802" s="1"/>
    </row>
    <row r="803" customFormat="false" ht="11.25" hidden="false" customHeight="false" outlineLevel="0" collapsed="false">
      <c r="A803" s="1" t="n">
        <v>801</v>
      </c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1"/>
      <c r="AL803" s="1" t="e">
        <f aca="false">SUMPRODUCT(B803:AJ803,PVCapPrice)</f>
        <v>#DIV/0!</v>
      </c>
      <c r="AM803" s="1"/>
      <c r="AN803" s="1"/>
      <c r="AO803" s="1"/>
      <c r="AP803" s="1"/>
      <c r="AQ803" s="1"/>
    </row>
    <row r="804" customFormat="false" ht="11.25" hidden="false" customHeight="false" outlineLevel="0" collapsed="false">
      <c r="A804" s="1" t="n">
        <v>802</v>
      </c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1"/>
      <c r="AL804" s="1" t="e">
        <f aca="false">SUMPRODUCT(B804:AJ804,PVCapPrice)</f>
        <v>#DIV/0!</v>
      </c>
      <c r="AM804" s="1"/>
      <c r="AN804" s="1"/>
      <c r="AO804" s="1"/>
      <c r="AP804" s="1"/>
      <c r="AQ804" s="1"/>
    </row>
    <row r="805" customFormat="false" ht="11.25" hidden="false" customHeight="false" outlineLevel="0" collapsed="false">
      <c r="A805" s="1" t="n">
        <v>803</v>
      </c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1"/>
      <c r="AL805" s="1" t="e">
        <f aca="false">SUMPRODUCT(B805:AJ805,PVCapPrice)</f>
        <v>#DIV/0!</v>
      </c>
      <c r="AM805" s="1"/>
      <c r="AN805" s="1"/>
      <c r="AO805" s="1"/>
      <c r="AP805" s="1"/>
      <c r="AQ805" s="1"/>
    </row>
    <row r="806" customFormat="false" ht="11.25" hidden="false" customHeight="false" outlineLevel="0" collapsed="false">
      <c r="A806" s="1" t="n">
        <v>804</v>
      </c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1"/>
      <c r="AL806" s="1" t="e">
        <f aca="false">SUMPRODUCT(B806:AJ806,PVCapPrice)</f>
        <v>#DIV/0!</v>
      </c>
      <c r="AM806" s="1"/>
      <c r="AN806" s="1"/>
      <c r="AO806" s="1"/>
      <c r="AP806" s="1"/>
      <c r="AQ806" s="1"/>
    </row>
    <row r="807" customFormat="false" ht="11.25" hidden="false" customHeight="false" outlineLevel="0" collapsed="false">
      <c r="A807" s="1" t="n">
        <v>805</v>
      </c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1"/>
      <c r="AL807" s="1" t="e">
        <f aca="false">SUMPRODUCT(B807:AJ807,PVCapPrice)</f>
        <v>#DIV/0!</v>
      </c>
      <c r="AM807" s="1"/>
      <c r="AN807" s="1"/>
      <c r="AO807" s="1"/>
      <c r="AP807" s="1"/>
      <c r="AQ807" s="1"/>
    </row>
    <row r="808" customFormat="false" ht="11.25" hidden="false" customHeight="false" outlineLevel="0" collapsed="false">
      <c r="A808" s="1" t="n">
        <v>806</v>
      </c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1"/>
      <c r="AL808" s="1" t="e">
        <f aca="false">SUMPRODUCT(B808:AJ808,PVCapPrice)</f>
        <v>#DIV/0!</v>
      </c>
      <c r="AM808" s="1"/>
      <c r="AN808" s="1"/>
      <c r="AO808" s="1"/>
      <c r="AP808" s="1"/>
      <c r="AQ808" s="1"/>
    </row>
    <row r="809" customFormat="false" ht="11.25" hidden="false" customHeight="false" outlineLevel="0" collapsed="false">
      <c r="A809" s="1" t="n">
        <v>807</v>
      </c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1"/>
      <c r="AL809" s="1" t="e">
        <f aca="false">SUMPRODUCT(B809:AJ809,PVCapPrice)</f>
        <v>#DIV/0!</v>
      </c>
      <c r="AM809" s="1"/>
      <c r="AN809" s="1"/>
      <c r="AO809" s="1"/>
      <c r="AP809" s="1"/>
      <c r="AQ809" s="1"/>
    </row>
    <row r="810" customFormat="false" ht="11.25" hidden="false" customHeight="false" outlineLevel="0" collapsed="false">
      <c r="A810" s="1" t="n">
        <v>808</v>
      </c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1"/>
      <c r="AL810" s="1" t="e">
        <f aca="false">SUMPRODUCT(B810:AJ810,PVCapPrice)</f>
        <v>#DIV/0!</v>
      </c>
      <c r="AM810" s="1"/>
      <c r="AN810" s="1"/>
      <c r="AO810" s="1"/>
      <c r="AP810" s="1"/>
      <c r="AQ810" s="1"/>
    </row>
    <row r="811" customFormat="false" ht="11.25" hidden="false" customHeight="false" outlineLevel="0" collapsed="false">
      <c r="A811" s="1" t="n">
        <v>809</v>
      </c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1"/>
      <c r="AL811" s="1" t="e">
        <f aca="false">SUMPRODUCT(B811:AJ811,PVCapPrice)</f>
        <v>#DIV/0!</v>
      </c>
      <c r="AM811" s="1"/>
      <c r="AN811" s="1"/>
      <c r="AO811" s="1"/>
      <c r="AP811" s="1"/>
      <c r="AQ811" s="1"/>
    </row>
    <row r="812" customFormat="false" ht="11.25" hidden="false" customHeight="false" outlineLevel="0" collapsed="false">
      <c r="A812" s="1" t="n">
        <v>810</v>
      </c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1"/>
      <c r="AL812" s="1" t="e">
        <f aca="false">SUMPRODUCT(B812:AJ812,PVCapPrice)</f>
        <v>#DIV/0!</v>
      </c>
      <c r="AM812" s="1"/>
      <c r="AN812" s="1"/>
      <c r="AO812" s="1"/>
      <c r="AP812" s="1"/>
      <c r="AQ812" s="1"/>
    </row>
    <row r="813" customFormat="false" ht="11.25" hidden="false" customHeight="false" outlineLevel="0" collapsed="false">
      <c r="A813" s="1" t="n">
        <v>811</v>
      </c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1"/>
      <c r="AL813" s="1" t="e">
        <f aca="false">SUMPRODUCT(B813:AJ813,PVCapPrice)</f>
        <v>#DIV/0!</v>
      </c>
      <c r="AM813" s="1"/>
      <c r="AN813" s="1"/>
      <c r="AO813" s="1"/>
      <c r="AP813" s="1"/>
      <c r="AQ813" s="1"/>
    </row>
    <row r="814" customFormat="false" ht="11.25" hidden="false" customHeight="false" outlineLevel="0" collapsed="false">
      <c r="A814" s="1" t="n">
        <v>812</v>
      </c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1"/>
      <c r="AL814" s="1" t="e">
        <f aca="false">SUMPRODUCT(B814:AJ814,PVCapPrice)</f>
        <v>#DIV/0!</v>
      </c>
      <c r="AM814" s="1"/>
      <c r="AN814" s="1"/>
      <c r="AO814" s="1"/>
      <c r="AP814" s="1"/>
      <c r="AQ814" s="1"/>
    </row>
    <row r="815" customFormat="false" ht="11.25" hidden="false" customHeight="false" outlineLevel="0" collapsed="false">
      <c r="A815" s="1" t="n">
        <v>813</v>
      </c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1"/>
      <c r="AL815" s="1" t="e">
        <f aca="false">SUMPRODUCT(B815:AJ815,PVCapPrice)</f>
        <v>#DIV/0!</v>
      </c>
      <c r="AM815" s="1"/>
      <c r="AN815" s="1"/>
      <c r="AO815" s="1"/>
      <c r="AP815" s="1"/>
      <c r="AQ815" s="1"/>
    </row>
    <row r="816" customFormat="false" ht="11.25" hidden="false" customHeight="false" outlineLevel="0" collapsed="false">
      <c r="A816" s="1" t="n">
        <v>814</v>
      </c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1"/>
      <c r="AL816" s="1" t="e">
        <f aca="false">SUMPRODUCT(B816:AJ816,PVCapPrice)</f>
        <v>#DIV/0!</v>
      </c>
      <c r="AM816" s="1"/>
      <c r="AN816" s="1"/>
      <c r="AO816" s="1"/>
      <c r="AP816" s="1"/>
      <c r="AQ816" s="1"/>
    </row>
    <row r="817" customFormat="false" ht="11.25" hidden="false" customHeight="false" outlineLevel="0" collapsed="false">
      <c r="A817" s="1" t="n">
        <v>815</v>
      </c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1"/>
      <c r="AL817" s="1" t="e">
        <f aca="false">SUMPRODUCT(B817:AJ817,PVCapPrice)</f>
        <v>#DIV/0!</v>
      </c>
      <c r="AM817" s="1"/>
      <c r="AN817" s="1"/>
      <c r="AO817" s="1"/>
      <c r="AP817" s="1"/>
      <c r="AQ817" s="1"/>
    </row>
    <row r="818" customFormat="false" ht="11.25" hidden="false" customHeight="false" outlineLevel="0" collapsed="false">
      <c r="A818" s="1" t="n">
        <v>816</v>
      </c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1"/>
      <c r="AL818" s="1" t="e">
        <f aca="false">SUMPRODUCT(B818:AJ818,PVCapPrice)</f>
        <v>#DIV/0!</v>
      </c>
      <c r="AM818" s="1"/>
      <c r="AN818" s="1"/>
      <c r="AO818" s="1"/>
      <c r="AP818" s="1"/>
      <c r="AQ818" s="1"/>
    </row>
    <row r="819" customFormat="false" ht="11.25" hidden="false" customHeight="false" outlineLevel="0" collapsed="false">
      <c r="A819" s="1" t="n">
        <v>817</v>
      </c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1"/>
      <c r="AL819" s="1" t="e">
        <f aca="false">SUMPRODUCT(B819:AJ819,PVCapPrice)</f>
        <v>#DIV/0!</v>
      </c>
      <c r="AM819" s="1"/>
      <c r="AN819" s="1"/>
      <c r="AO819" s="1"/>
      <c r="AP819" s="1"/>
      <c r="AQ819" s="1"/>
    </row>
    <row r="820" customFormat="false" ht="11.25" hidden="false" customHeight="false" outlineLevel="0" collapsed="false">
      <c r="A820" s="1" t="n">
        <v>818</v>
      </c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1"/>
      <c r="AL820" s="1" t="e">
        <f aca="false">SUMPRODUCT(B820:AJ820,PVCapPrice)</f>
        <v>#DIV/0!</v>
      </c>
      <c r="AM820" s="1"/>
      <c r="AN820" s="1"/>
      <c r="AO820" s="1"/>
      <c r="AP820" s="1"/>
      <c r="AQ820" s="1"/>
    </row>
    <row r="821" customFormat="false" ht="11.25" hidden="false" customHeight="false" outlineLevel="0" collapsed="false">
      <c r="A821" s="1" t="n">
        <v>819</v>
      </c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1"/>
      <c r="AL821" s="1" t="e">
        <f aca="false">SUMPRODUCT(B821:AJ821,PVCapPrice)</f>
        <v>#DIV/0!</v>
      </c>
      <c r="AM821" s="1"/>
      <c r="AN821" s="1"/>
      <c r="AO821" s="1"/>
      <c r="AP821" s="1"/>
      <c r="AQ821" s="1"/>
    </row>
    <row r="822" customFormat="false" ht="11.25" hidden="false" customHeight="false" outlineLevel="0" collapsed="false">
      <c r="A822" s="1" t="n">
        <v>820</v>
      </c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1"/>
      <c r="AL822" s="1" t="e">
        <f aca="false">SUMPRODUCT(B822:AJ822,PVCapPrice)</f>
        <v>#DIV/0!</v>
      </c>
      <c r="AM822" s="1"/>
      <c r="AN822" s="1"/>
      <c r="AO822" s="1"/>
      <c r="AP822" s="1"/>
      <c r="AQ822" s="1"/>
    </row>
    <row r="823" customFormat="false" ht="11.25" hidden="false" customHeight="false" outlineLevel="0" collapsed="false">
      <c r="A823" s="1" t="n">
        <v>821</v>
      </c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1"/>
      <c r="AL823" s="1" t="e">
        <f aca="false">SUMPRODUCT(B823:AJ823,PVCapPrice)</f>
        <v>#DIV/0!</v>
      </c>
      <c r="AM823" s="1"/>
      <c r="AN823" s="1"/>
      <c r="AO823" s="1"/>
      <c r="AP823" s="1"/>
      <c r="AQ823" s="1"/>
    </row>
    <row r="824" customFormat="false" ht="11.25" hidden="false" customHeight="false" outlineLevel="0" collapsed="false">
      <c r="A824" s="1" t="n">
        <v>822</v>
      </c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1"/>
      <c r="AL824" s="1" t="e">
        <f aca="false">SUMPRODUCT(B824:AJ824,PVCapPrice)</f>
        <v>#DIV/0!</v>
      </c>
      <c r="AM824" s="1"/>
      <c r="AN824" s="1"/>
      <c r="AO824" s="1"/>
      <c r="AP824" s="1"/>
      <c r="AQ824" s="1"/>
    </row>
    <row r="825" customFormat="false" ht="11.25" hidden="false" customHeight="false" outlineLevel="0" collapsed="false">
      <c r="A825" s="1" t="n">
        <v>823</v>
      </c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1"/>
      <c r="AL825" s="1" t="e">
        <f aca="false">SUMPRODUCT(B825:AJ825,PVCapPrice)</f>
        <v>#DIV/0!</v>
      </c>
      <c r="AM825" s="1"/>
      <c r="AN825" s="1"/>
      <c r="AO825" s="1"/>
      <c r="AP825" s="1"/>
      <c r="AQ825" s="1"/>
    </row>
    <row r="826" customFormat="false" ht="11.25" hidden="false" customHeight="false" outlineLevel="0" collapsed="false">
      <c r="A826" s="1" t="n">
        <v>824</v>
      </c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1"/>
      <c r="AL826" s="1" t="e">
        <f aca="false">SUMPRODUCT(B826:AJ826,PVCapPrice)</f>
        <v>#DIV/0!</v>
      </c>
      <c r="AM826" s="1"/>
      <c r="AN826" s="1"/>
      <c r="AO826" s="1"/>
      <c r="AP826" s="1"/>
      <c r="AQ826" s="1"/>
    </row>
    <row r="827" customFormat="false" ht="11.25" hidden="false" customHeight="false" outlineLevel="0" collapsed="false">
      <c r="A827" s="1" t="n">
        <v>825</v>
      </c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1"/>
      <c r="AL827" s="1" t="e">
        <f aca="false">SUMPRODUCT(B827:AJ827,PVCapPrice)</f>
        <v>#DIV/0!</v>
      </c>
      <c r="AM827" s="1"/>
      <c r="AN827" s="1"/>
      <c r="AO827" s="1"/>
      <c r="AP827" s="1"/>
      <c r="AQ827" s="1"/>
    </row>
    <row r="828" customFormat="false" ht="11.25" hidden="false" customHeight="false" outlineLevel="0" collapsed="false">
      <c r="A828" s="1" t="n">
        <v>826</v>
      </c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1"/>
      <c r="AL828" s="1" t="e">
        <f aca="false">SUMPRODUCT(B828:AJ828,PVCapPrice)</f>
        <v>#DIV/0!</v>
      </c>
      <c r="AM828" s="1"/>
      <c r="AN828" s="1"/>
      <c r="AO828" s="1"/>
      <c r="AP828" s="1"/>
      <c r="AQ828" s="1"/>
    </row>
    <row r="829" customFormat="false" ht="11.25" hidden="false" customHeight="false" outlineLevel="0" collapsed="false">
      <c r="A829" s="1" t="n">
        <v>827</v>
      </c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1"/>
      <c r="AL829" s="1" t="e">
        <f aca="false">SUMPRODUCT(B829:AJ829,PVCapPrice)</f>
        <v>#DIV/0!</v>
      </c>
      <c r="AM829" s="1"/>
      <c r="AN829" s="1"/>
      <c r="AO829" s="1"/>
      <c r="AP829" s="1"/>
      <c r="AQ829" s="1"/>
    </row>
    <row r="830" customFormat="false" ht="11.25" hidden="false" customHeight="false" outlineLevel="0" collapsed="false">
      <c r="A830" s="1" t="n">
        <v>828</v>
      </c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1"/>
      <c r="AL830" s="1" t="e">
        <f aca="false">SUMPRODUCT(B830:AJ830,PVCapPrice)</f>
        <v>#DIV/0!</v>
      </c>
      <c r="AM830" s="1"/>
      <c r="AN830" s="1"/>
      <c r="AO830" s="1"/>
      <c r="AP830" s="1"/>
      <c r="AQ830" s="1"/>
    </row>
    <row r="831" customFormat="false" ht="11.25" hidden="false" customHeight="false" outlineLevel="0" collapsed="false">
      <c r="A831" s="1" t="n">
        <v>829</v>
      </c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1"/>
      <c r="AL831" s="1" t="e">
        <f aca="false">SUMPRODUCT(B831:AJ831,PVCapPrice)</f>
        <v>#DIV/0!</v>
      </c>
      <c r="AM831" s="1"/>
      <c r="AN831" s="1"/>
      <c r="AO831" s="1"/>
      <c r="AP831" s="1"/>
      <c r="AQ831" s="1"/>
    </row>
    <row r="832" customFormat="false" ht="11.25" hidden="false" customHeight="false" outlineLevel="0" collapsed="false">
      <c r="A832" s="1" t="n">
        <v>830</v>
      </c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1"/>
      <c r="AL832" s="1" t="e">
        <f aca="false">SUMPRODUCT(B832:AJ832,PVCapPrice)</f>
        <v>#DIV/0!</v>
      </c>
      <c r="AM832" s="1"/>
      <c r="AN832" s="1"/>
      <c r="AO832" s="1"/>
      <c r="AP832" s="1"/>
      <c r="AQ832" s="1"/>
    </row>
    <row r="833" customFormat="false" ht="11.25" hidden="false" customHeight="false" outlineLevel="0" collapsed="false">
      <c r="A833" s="1" t="n">
        <v>831</v>
      </c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1"/>
      <c r="AL833" s="1" t="e">
        <f aca="false">SUMPRODUCT(B833:AJ833,PVCapPrice)</f>
        <v>#DIV/0!</v>
      </c>
      <c r="AM833" s="1"/>
      <c r="AN833" s="1"/>
      <c r="AO833" s="1"/>
      <c r="AP833" s="1"/>
      <c r="AQ833" s="1"/>
    </row>
    <row r="834" customFormat="false" ht="11.25" hidden="false" customHeight="false" outlineLevel="0" collapsed="false">
      <c r="A834" s="1" t="n">
        <v>832</v>
      </c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1"/>
      <c r="AL834" s="1" t="e">
        <f aca="false">SUMPRODUCT(B834:AJ834,PVCapPrice)</f>
        <v>#DIV/0!</v>
      </c>
      <c r="AM834" s="1"/>
      <c r="AN834" s="1"/>
      <c r="AO834" s="1"/>
      <c r="AP834" s="1"/>
      <c r="AQ834" s="1"/>
    </row>
    <row r="835" customFormat="false" ht="11.25" hidden="false" customHeight="false" outlineLevel="0" collapsed="false">
      <c r="A835" s="1" t="n">
        <v>833</v>
      </c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1"/>
      <c r="AL835" s="1" t="e">
        <f aca="false">SUMPRODUCT(B835:AJ835,PVCapPrice)</f>
        <v>#DIV/0!</v>
      </c>
      <c r="AM835" s="1"/>
      <c r="AN835" s="1"/>
      <c r="AO835" s="1"/>
      <c r="AP835" s="1"/>
      <c r="AQ835" s="1"/>
    </row>
    <row r="836" customFormat="false" ht="11.25" hidden="false" customHeight="false" outlineLevel="0" collapsed="false">
      <c r="A836" s="1" t="n">
        <v>834</v>
      </c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1"/>
      <c r="AL836" s="1" t="e">
        <f aca="false">SUMPRODUCT(B836:AJ836,PVCapPrice)</f>
        <v>#DIV/0!</v>
      </c>
      <c r="AM836" s="1"/>
      <c r="AN836" s="1"/>
      <c r="AO836" s="1"/>
      <c r="AP836" s="1"/>
      <c r="AQ836" s="1"/>
    </row>
    <row r="837" customFormat="false" ht="11.25" hidden="false" customHeight="false" outlineLevel="0" collapsed="false">
      <c r="A837" s="1" t="n">
        <v>835</v>
      </c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1"/>
      <c r="AL837" s="1" t="e">
        <f aca="false">SUMPRODUCT(B837:AJ837,PVCapPrice)</f>
        <v>#DIV/0!</v>
      </c>
      <c r="AM837" s="1"/>
      <c r="AN837" s="1"/>
      <c r="AO837" s="1"/>
      <c r="AP837" s="1"/>
      <c r="AQ837" s="1"/>
    </row>
    <row r="838" customFormat="false" ht="11.25" hidden="false" customHeight="false" outlineLevel="0" collapsed="false">
      <c r="A838" s="1" t="n">
        <v>836</v>
      </c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1"/>
      <c r="AL838" s="1" t="e">
        <f aca="false">SUMPRODUCT(B838:AJ838,PVCapPrice)</f>
        <v>#DIV/0!</v>
      </c>
      <c r="AM838" s="1"/>
      <c r="AN838" s="1"/>
      <c r="AO838" s="1"/>
      <c r="AP838" s="1"/>
      <c r="AQ838" s="1"/>
    </row>
    <row r="839" customFormat="false" ht="11.25" hidden="false" customHeight="false" outlineLevel="0" collapsed="false">
      <c r="A839" s="1" t="n">
        <v>837</v>
      </c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1"/>
      <c r="AL839" s="1" t="e">
        <f aca="false">SUMPRODUCT(B839:AJ839,PVCapPrice)</f>
        <v>#DIV/0!</v>
      </c>
      <c r="AM839" s="1"/>
      <c r="AN839" s="1"/>
      <c r="AO839" s="1"/>
      <c r="AP839" s="1"/>
      <c r="AQ839" s="1"/>
    </row>
    <row r="840" customFormat="false" ht="11.25" hidden="false" customHeight="false" outlineLevel="0" collapsed="false">
      <c r="A840" s="1" t="n">
        <v>838</v>
      </c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1"/>
      <c r="AL840" s="1" t="e">
        <f aca="false">SUMPRODUCT(B840:AJ840,PVCapPrice)</f>
        <v>#DIV/0!</v>
      </c>
      <c r="AM840" s="1"/>
      <c r="AN840" s="1"/>
      <c r="AO840" s="1"/>
      <c r="AP840" s="1"/>
      <c r="AQ840" s="1"/>
    </row>
    <row r="841" customFormat="false" ht="11.25" hidden="false" customHeight="false" outlineLevel="0" collapsed="false">
      <c r="A841" s="1" t="n">
        <v>839</v>
      </c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1"/>
      <c r="AL841" s="1" t="e">
        <f aca="false">SUMPRODUCT(B841:AJ841,PVCapPrice)</f>
        <v>#DIV/0!</v>
      </c>
      <c r="AM841" s="1"/>
      <c r="AN841" s="1"/>
      <c r="AO841" s="1"/>
      <c r="AP841" s="1"/>
      <c r="AQ841" s="1"/>
    </row>
    <row r="842" customFormat="false" ht="11.25" hidden="false" customHeight="false" outlineLevel="0" collapsed="false">
      <c r="A842" s="1" t="n">
        <v>840</v>
      </c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1"/>
      <c r="AL842" s="1" t="e">
        <f aca="false">SUMPRODUCT(B842:AJ842,PVCapPrice)</f>
        <v>#DIV/0!</v>
      </c>
      <c r="AM842" s="1"/>
      <c r="AN842" s="1"/>
      <c r="AO842" s="1"/>
      <c r="AP842" s="1"/>
      <c r="AQ842" s="1"/>
    </row>
    <row r="843" customFormat="false" ht="11.25" hidden="false" customHeight="false" outlineLevel="0" collapsed="false">
      <c r="A843" s="1" t="n">
        <v>841</v>
      </c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1"/>
      <c r="AL843" s="1" t="e">
        <f aca="false">SUMPRODUCT(B843:AJ843,PVCapPrice)</f>
        <v>#DIV/0!</v>
      </c>
      <c r="AM843" s="1"/>
      <c r="AN843" s="1"/>
      <c r="AO843" s="1"/>
      <c r="AP843" s="1"/>
      <c r="AQ843" s="1"/>
    </row>
    <row r="844" customFormat="false" ht="11.25" hidden="false" customHeight="false" outlineLevel="0" collapsed="false">
      <c r="A844" s="1" t="n">
        <v>842</v>
      </c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1"/>
      <c r="AL844" s="1" t="e">
        <f aca="false">SUMPRODUCT(B844:AJ844,PVCapPrice)</f>
        <v>#DIV/0!</v>
      </c>
      <c r="AM844" s="1"/>
      <c r="AN844" s="1"/>
      <c r="AO844" s="1"/>
      <c r="AP844" s="1"/>
      <c r="AQ844" s="1"/>
    </row>
    <row r="845" customFormat="false" ht="11.25" hidden="false" customHeight="false" outlineLevel="0" collapsed="false">
      <c r="A845" s="1" t="n">
        <v>843</v>
      </c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1"/>
      <c r="AL845" s="1" t="e">
        <f aca="false">SUMPRODUCT(B845:AJ845,PVCapPrice)</f>
        <v>#DIV/0!</v>
      </c>
      <c r="AM845" s="1"/>
      <c r="AN845" s="1"/>
      <c r="AO845" s="1"/>
      <c r="AP845" s="1"/>
      <c r="AQ845" s="1"/>
    </row>
    <row r="846" customFormat="false" ht="11.25" hidden="false" customHeight="false" outlineLevel="0" collapsed="false">
      <c r="A846" s="1" t="n">
        <v>844</v>
      </c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1"/>
      <c r="AL846" s="1" t="e">
        <f aca="false">SUMPRODUCT(B846:AJ846,PVCapPrice)</f>
        <v>#DIV/0!</v>
      </c>
      <c r="AM846" s="1"/>
      <c r="AN846" s="1"/>
      <c r="AO846" s="1"/>
      <c r="AP846" s="1"/>
      <c r="AQ846" s="1"/>
    </row>
    <row r="847" customFormat="false" ht="11.25" hidden="false" customHeight="false" outlineLevel="0" collapsed="false">
      <c r="A847" s="1" t="n">
        <v>845</v>
      </c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1"/>
      <c r="AL847" s="1" t="e">
        <f aca="false">SUMPRODUCT(B847:AJ847,PVCapPrice)</f>
        <v>#DIV/0!</v>
      </c>
      <c r="AM847" s="1"/>
      <c r="AN847" s="1"/>
      <c r="AO847" s="1"/>
      <c r="AP847" s="1"/>
      <c r="AQ847" s="1"/>
    </row>
    <row r="848" customFormat="false" ht="11.25" hidden="false" customHeight="false" outlineLevel="0" collapsed="false">
      <c r="A848" s="1" t="n">
        <v>846</v>
      </c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1"/>
      <c r="AL848" s="1" t="e">
        <f aca="false">SUMPRODUCT(B848:AJ848,PVCapPrice)</f>
        <v>#DIV/0!</v>
      </c>
      <c r="AM848" s="1"/>
      <c r="AN848" s="1"/>
      <c r="AO848" s="1"/>
      <c r="AP848" s="1"/>
      <c r="AQ848" s="1"/>
    </row>
    <row r="849" customFormat="false" ht="11.25" hidden="false" customHeight="false" outlineLevel="0" collapsed="false">
      <c r="A849" s="1" t="n">
        <v>847</v>
      </c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1"/>
      <c r="AL849" s="1" t="e">
        <f aca="false">SUMPRODUCT(B849:AJ849,PVCapPrice)</f>
        <v>#DIV/0!</v>
      </c>
      <c r="AM849" s="1"/>
      <c r="AN849" s="1"/>
      <c r="AO849" s="1"/>
      <c r="AP849" s="1"/>
      <c r="AQ849" s="1"/>
    </row>
    <row r="850" customFormat="false" ht="11.25" hidden="false" customHeight="false" outlineLevel="0" collapsed="false">
      <c r="A850" s="1" t="n">
        <v>848</v>
      </c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1"/>
      <c r="AL850" s="1" t="e">
        <f aca="false">SUMPRODUCT(B850:AJ850,PVCapPrice)</f>
        <v>#DIV/0!</v>
      </c>
      <c r="AM850" s="1"/>
      <c r="AN850" s="1"/>
      <c r="AO850" s="1"/>
      <c r="AP850" s="1"/>
      <c r="AQ850" s="1"/>
    </row>
    <row r="851" customFormat="false" ht="11.25" hidden="false" customHeight="false" outlineLevel="0" collapsed="false">
      <c r="A851" s="1" t="n">
        <v>849</v>
      </c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1"/>
      <c r="AL851" s="1" t="e">
        <f aca="false">SUMPRODUCT(B851:AJ851,PVCapPrice)</f>
        <v>#DIV/0!</v>
      </c>
      <c r="AM851" s="1"/>
      <c r="AN851" s="1"/>
      <c r="AO851" s="1"/>
      <c r="AP851" s="1"/>
      <c r="AQ851" s="1"/>
    </row>
    <row r="852" customFormat="false" ht="11.25" hidden="false" customHeight="false" outlineLevel="0" collapsed="false">
      <c r="A852" s="1" t="n">
        <v>850</v>
      </c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1"/>
      <c r="AL852" s="1" t="e">
        <f aca="false">SUMPRODUCT(B852:AJ852,PVCapPrice)</f>
        <v>#DIV/0!</v>
      </c>
      <c r="AM852" s="1"/>
      <c r="AN852" s="1"/>
      <c r="AO852" s="1"/>
      <c r="AP852" s="1"/>
      <c r="AQ852" s="1"/>
    </row>
    <row r="853" customFormat="false" ht="11.25" hidden="false" customHeight="false" outlineLevel="0" collapsed="false">
      <c r="A853" s="1" t="n">
        <v>851</v>
      </c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1"/>
      <c r="AL853" s="1" t="e">
        <f aca="false">SUMPRODUCT(B853:AJ853,PVCapPrice)</f>
        <v>#DIV/0!</v>
      </c>
      <c r="AM853" s="1"/>
      <c r="AN853" s="1"/>
      <c r="AO853" s="1"/>
      <c r="AP853" s="1"/>
      <c r="AQ853" s="1"/>
    </row>
    <row r="854" customFormat="false" ht="11.25" hidden="false" customHeight="false" outlineLevel="0" collapsed="false">
      <c r="A854" s="1" t="n">
        <v>852</v>
      </c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1"/>
      <c r="AL854" s="1" t="e">
        <f aca="false">SUMPRODUCT(B854:AJ854,PVCapPrice)</f>
        <v>#DIV/0!</v>
      </c>
      <c r="AM854" s="1"/>
      <c r="AN854" s="1"/>
      <c r="AO854" s="1"/>
      <c r="AP854" s="1"/>
      <c r="AQ854" s="1"/>
    </row>
    <row r="855" customFormat="false" ht="11.25" hidden="false" customHeight="false" outlineLevel="0" collapsed="false">
      <c r="A855" s="1" t="n">
        <v>853</v>
      </c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1"/>
      <c r="AL855" s="1" t="e">
        <f aca="false">SUMPRODUCT(B855:AJ855,PVCapPrice)</f>
        <v>#DIV/0!</v>
      </c>
      <c r="AM855" s="1"/>
      <c r="AN855" s="1"/>
      <c r="AO855" s="1"/>
      <c r="AP855" s="1"/>
      <c r="AQ855" s="1"/>
    </row>
    <row r="856" customFormat="false" ht="11.25" hidden="false" customHeight="false" outlineLevel="0" collapsed="false">
      <c r="A856" s="1" t="n">
        <v>854</v>
      </c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1"/>
      <c r="AL856" s="1" t="e">
        <f aca="false">SUMPRODUCT(B856:AJ856,PVCapPrice)</f>
        <v>#DIV/0!</v>
      </c>
      <c r="AM856" s="1"/>
      <c r="AN856" s="1"/>
      <c r="AO856" s="1"/>
      <c r="AP856" s="1"/>
      <c r="AQ856" s="1"/>
    </row>
    <row r="857" customFormat="false" ht="11.25" hidden="false" customHeight="false" outlineLevel="0" collapsed="false">
      <c r="A857" s="1" t="n">
        <v>855</v>
      </c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1"/>
      <c r="AL857" s="1" t="e">
        <f aca="false">SUMPRODUCT(B857:AJ857,PVCapPrice)</f>
        <v>#DIV/0!</v>
      </c>
      <c r="AM857" s="1"/>
      <c r="AN857" s="1"/>
      <c r="AO857" s="1"/>
      <c r="AP857" s="1"/>
      <c r="AQ857" s="1"/>
    </row>
    <row r="858" customFormat="false" ht="11.25" hidden="false" customHeight="false" outlineLevel="0" collapsed="false">
      <c r="A858" s="1" t="n">
        <v>856</v>
      </c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1"/>
      <c r="AL858" s="1" t="e">
        <f aca="false">SUMPRODUCT(B858:AJ858,PVCapPrice)</f>
        <v>#DIV/0!</v>
      </c>
      <c r="AM858" s="1"/>
      <c r="AN858" s="1"/>
      <c r="AO858" s="1"/>
      <c r="AP858" s="1"/>
      <c r="AQ858" s="1"/>
    </row>
    <row r="859" customFormat="false" ht="11.25" hidden="false" customHeight="false" outlineLevel="0" collapsed="false">
      <c r="A859" s="1" t="n">
        <v>857</v>
      </c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1"/>
      <c r="AL859" s="1" t="e">
        <f aca="false">SUMPRODUCT(B859:AJ859,PVCapPrice)</f>
        <v>#DIV/0!</v>
      </c>
      <c r="AM859" s="1"/>
      <c r="AN859" s="1"/>
      <c r="AO859" s="1"/>
      <c r="AP859" s="1"/>
      <c r="AQ859" s="1"/>
    </row>
    <row r="860" customFormat="false" ht="11.25" hidden="false" customHeight="false" outlineLevel="0" collapsed="false">
      <c r="A860" s="1" t="n">
        <v>858</v>
      </c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1"/>
      <c r="AL860" s="1" t="e">
        <f aca="false">SUMPRODUCT(B860:AJ860,PVCapPrice)</f>
        <v>#DIV/0!</v>
      </c>
      <c r="AM860" s="1"/>
      <c r="AN860" s="1"/>
      <c r="AO860" s="1"/>
      <c r="AP860" s="1"/>
      <c r="AQ860" s="1"/>
    </row>
    <row r="861" customFormat="false" ht="11.25" hidden="false" customHeight="false" outlineLevel="0" collapsed="false">
      <c r="A861" s="1" t="n">
        <v>859</v>
      </c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1"/>
      <c r="AL861" s="1" t="e">
        <f aca="false">SUMPRODUCT(B861:AJ861,PVCapPrice)</f>
        <v>#DIV/0!</v>
      </c>
      <c r="AM861" s="1"/>
      <c r="AN861" s="1"/>
      <c r="AO861" s="1"/>
      <c r="AP861" s="1"/>
      <c r="AQ861" s="1"/>
    </row>
    <row r="862" customFormat="false" ht="11.25" hidden="false" customHeight="false" outlineLevel="0" collapsed="false">
      <c r="A862" s="1" t="n">
        <v>860</v>
      </c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1"/>
      <c r="AL862" s="1" t="e">
        <f aca="false">SUMPRODUCT(B862:AJ862,PVCapPrice)</f>
        <v>#DIV/0!</v>
      </c>
      <c r="AM862" s="1"/>
      <c r="AN862" s="1"/>
      <c r="AO862" s="1"/>
      <c r="AP862" s="1"/>
      <c r="AQ862" s="1"/>
    </row>
    <row r="863" customFormat="false" ht="11.25" hidden="false" customHeight="false" outlineLevel="0" collapsed="false">
      <c r="A863" s="1" t="n">
        <v>861</v>
      </c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1"/>
      <c r="AL863" s="1" t="e">
        <f aca="false">SUMPRODUCT(B863:AJ863,PVCapPrice)</f>
        <v>#DIV/0!</v>
      </c>
      <c r="AM863" s="1"/>
      <c r="AN863" s="1"/>
      <c r="AO863" s="1"/>
      <c r="AP863" s="1"/>
      <c r="AQ863" s="1"/>
    </row>
    <row r="864" customFormat="false" ht="11.25" hidden="false" customHeight="false" outlineLevel="0" collapsed="false">
      <c r="A864" s="1" t="n">
        <v>862</v>
      </c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1"/>
      <c r="AL864" s="1" t="e">
        <f aca="false">SUMPRODUCT(B864:AJ864,PVCapPrice)</f>
        <v>#DIV/0!</v>
      </c>
      <c r="AM864" s="1"/>
      <c r="AN864" s="1"/>
      <c r="AO864" s="1"/>
      <c r="AP864" s="1"/>
      <c r="AQ864" s="1"/>
    </row>
    <row r="865" customFormat="false" ht="11.25" hidden="false" customHeight="false" outlineLevel="0" collapsed="false">
      <c r="A865" s="1" t="n">
        <v>863</v>
      </c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1"/>
      <c r="AL865" s="1" t="e">
        <f aca="false">SUMPRODUCT(B865:AJ865,PVCapPrice)</f>
        <v>#DIV/0!</v>
      </c>
      <c r="AM865" s="1"/>
      <c r="AN865" s="1"/>
      <c r="AO865" s="1"/>
      <c r="AP865" s="1"/>
      <c r="AQ865" s="1"/>
    </row>
    <row r="866" customFormat="false" ht="11.25" hidden="false" customHeight="false" outlineLevel="0" collapsed="false">
      <c r="A866" s="1" t="n">
        <v>864</v>
      </c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1"/>
      <c r="AL866" s="1" t="e">
        <f aca="false">SUMPRODUCT(B866:AJ866,PVCapPrice)</f>
        <v>#DIV/0!</v>
      </c>
      <c r="AM866" s="1"/>
      <c r="AN866" s="1"/>
      <c r="AO866" s="1"/>
      <c r="AP866" s="1"/>
      <c r="AQ866" s="1"/>
    </row>
    <row r="867" customFormat="false" ht="11.25" hidden="false" customHeight="false" outlineLevel="0" collapsed="false">
      <c r="A867" s="1" t="n">
        <v>865</v>
      </c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1"/>
      <c r="AL867" s="1" t="e">
        <f aca="false">SUMPRODUCT(B867:AJ867,PVCapPrice)</f>
        <v>#DIV/0!</v>
      </c>
      <c r="AM867" s="1"/>
      <c r="AN867" s="1"/>
      <c r="AO867" s="1"/>
      <c r="AP867" s="1"/>
      <c r="AQ867" s="1"/>
    </row>
    <row r="868" customFormat="false" ht="11.25" hidden="false" customHeight="false" outlineLevel="0" collapsed="false">
      <c r="A868" s="1" t="n">
        <v>866</v>
      </c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1"/>
      <c r="AL868" s="1" t="e">
        <f aca="false">SUMPRODUCT(B868:AJ868,PVCapPrice)</f>
        <v>#DIV/0!</v>
      </c>
      <c r="AM868" s="1"/>
      <c r="AN868" s="1"/>
      <c r="AO868" s="1"/>
      <c r="AP868" s="1"/>
      <c r="AQ868" s="1"/>
    </row>
    <row r="869" customFormat="false" ht="11.25" hidden="false" customHeight="false" outlineLevel="0" collapsed="false">
      <c r="A869" s="1" t="n">
        <v>867</v>
      </c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1"/>
      <c r="AL869" s="1" t="e">
        <f aca="false">SUMPRODUCT(B869:AJ869,PVCapPrice)</f>
        <v>#DIV/0!</v>
      </c>
      <c r="AM869" s="1"/>
      <c r="AN869" s="1"/>
      <c r="AO869" s="1"/>
      <c r="AP869" s="1"/>
      <c r="AQ869" s="1"/>
    </row>
    <row r="870" customFormat="false" ht="11.25" hidden="false" customHeight="false" outlineLevel="0" collapsed="false">
      <c r="A870" s="1" t="n">
        <v>868</v>
      </c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1"/>
      <c r="AL870" s="1" t="e">
        <f aca="false">SUMPRODUCT(B870:AJ870,PVCapPrice)</f>
        <v>#DIV/0!</v>
      </c>
      <c r="AM870" s="1"/>
      <c r="AN870" s="1"/>
      <c r="AO870" s="1"/>
      <c r="AP870" s="1"/>
      <c r="AQ870" s="1"/>
    </row>
    <row r="871" customFormat="false" ht="11.25" hidden="false" customHeight="false" outlineLevel="0" collapsed="false">
      <c r="A871" s="1" t="n">
        <v>869</v>
      </c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1"/>
      <c r="AL871" s="1" t="e">
        <f aca="false">SUMPRODUCT(B871:AJ871,PVCapPrice)</f>
        <v>#DIV/0!</v>
      </c>
      <c r="AM871" s="1"/>
      <c r="AN871" s="1"/>
      <c r="AO871" s="1"/>
      <c r="AP871" s="1"/>
      <c r="AQ871" s="1"/>
    </row>
    <row r="872" customFormat="false" ht="11.25" hidden="false" customHeight="false" outlineLevel="0" collapsed="false">
      <c r="A872" s="1" t="n">
        <v>870</v>
      </c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1"/>
      <c r="AL872" s="1" t="e">
        <f aca="false">SUMPRODUCT(B872:AJ872,PVCapPrice)</f>
        <v>#DIV/0!</v>
      </c>
      <c r="AM872" s="1"/>
      <c r="AN872" s="1"/>
      <c r="AO872" s="1"/>
      <c r="AP872" s="1"/>
      <c r="AQ872" s="1"/>
    </row>
    <row r="873" customFormat="false" ht="11.25" hidden="false" customHeight="false" outlineLevel="0" collapsed="false">
      <c r="A873" s="1" t="n">
        <v>871</v>
      </c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1"/>
      <c r="AL873" s="1" t="e">
        <f aca="false">SUMPRODUCT(B873:AJ873,PVCapPrice)</f>
        <v>#DIV/0!</v>
      </c>
      <c r="AM873" s="1"/>
      <c r="AN873" s="1"/>
      <c r="AO873" s="1"/>
      <c r="AP873" s="1"/>
      <c r="AQ873" s="1"/>
    </row>
    <row r="874" customFormat="false" ht="11.25" hidden="false" customHeight="false" outlineLevel="0" collapsed="false">
      <c r="A874" s="1" t="n">
        <v>872</v>
      </c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1"/>
      <c r="AL874" s="1" t="e">
        <f aca="false">SUMPRODUCT(B874:AJ874,PVCapPrice)</f>
        <v>#DIV/0!</v>
      </c>
      <c r="AM874" s="1"/>
      <c r="AN874" s="1"/>
      <c r="AO874" s="1"/>
      <c r="AP874" s="1"/>
      <c r="AQ874" s="1"/>
    </row>
    <row r="875" customFormat="false" ht="11.25" hidden="false" customHeight="false" outlineLevel="0" collapsed="false">
      <c r="A875" s="1" t="n">
        <v>873</v>
      </c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1"/>
      <c r="AL875" s="1" t="e">
        <f aca="false">SUMPRODUCT(B875:AJ875,PVCapPrice)</f>
        <v>#DIV/0!</v>
      </c>
      <c r="AM875" s="1"/>
      <c r="AN875" s="1"/>
      <c r="AO875" s="1"/>
      <c r="AP875" s="1"/>
      <c r="AQ875" s="1"/>
    </row>
    <row r="876" customFormat="false" ht="11.25" hidden="false" customHeight="false" outlineLevel="0" collapsed="false">
      <c r="A876" s="1" t="n">
        <v>874</v>
      </c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1"/>
      <c r="AL876" s="1" t="e">
        <f aca="false">SUMPRODUCT(B876:AJ876,PVCapPrice)</f>
        <v>#DIV/0!</v>
      </c>
      <c r="AM876" s="1"/>
      <c r="AN876" s="1"/>
      <c r="AO876" s="1"/>
      <c r="AP876" s="1"/>
      <c r="AQ876" s="1"/>
    </row>
    <row r="877" customFormat="false" ht="11.25" hidden="false" customHeight="false" outlineLevel="0" collapsed="false">
      <c r="A877" s="1" t="n">
        <v>875</v>
      </c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1"/>
      <c r="AL877" s="1" t="e">
        <f aca="false">SUMPRODUCT(B877:AJ877,PVCapPrice)</f>
        <v>#DIV/0!</v>
      </c>
      <c r="AM877" s="1"/>
      <c r="AN877" s="1"/>
      <c r="AO877" s="1"/>
      <c r="AP877" s="1"/>
      <c r="AQ877" s="1"/>
    </row>
    <row r="878" customFormat="false" ht="11.25" hidden="false" customHeight="false" outlineLevel="0" collapsed="false">
      <c r="A878" s="1" t="n">
        <v>876</v>
      </c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1"/>
      <c r="AL878" s="1" t="e">
        <f aca="false">SUMPRODUCT(B878:AJ878,PVCapPrice)</f>
        <v>#DIV/0!</v>
      </c>
      <c r="AM878" s="1"/>
      <c r="AN878" s="1"/>
      <c r="AO878" s="1"/>
      <c r="AP878" s="1"/>
      <c r="AQ878" s="1"/>
    </row>
    <row r="879" customFormat="false" ht="11.25" hidden="false" customHeight="false" outlineLevel="0" collapsed="false">
      <c r="A879" s="1" t="n">
        <v>877</v>
      </c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1"/>
      <c r="AL879" s="1" t="e">
        <f aca="false">SUMPRODUCT(B879:AJ879,PVCapPrice)</f>
        <v>#DIV/0!</v>
      </c>
      <c r="AM879" s="1"/>
      <c r="AN879" s="1"/>
      <c r="AO879" s="1"/>
      <c r="AP879" s="1"/>
      <c r="AQ879" s="1"/>
    </row>
    <row r="880" customFormat="false" ht="11.25" hidden="false" customHeight="false" outlineLevel="0" collapsed="false">
      <c r="A880" s="1" t="n">
        <v>878</v>
      </c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1"/>
      <c r="AL880" s="1" t="e">
        <f aca="false">SUMPRODUCT(B880:AJ880,PVCapPrice)</f>
        <v>#DIV/0!</v>
      </c>
      <c r="AM880" s="1"/>
      <c r="AN880" s="1"/>
      <c r="AO880" s="1"/>
      <c r="AP880" s="1"/>
      <c r="AQ880" s="1"/>
    </row>
    <row r="881" customFormat="false" ht="11.25" hidden="false" customHeight="false" outlineLevel="0" collapsed="false">
      <c r="A881" s="1" t="n">
        <v>879</v>
      </c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1"/>
      <c r="AL881" s="1" t="e">
        <f aca="false">SUMPRODUCT(B881:AJ881,PVCapPrice)</f>
        <v>#DIV/0!</v>
      </c>
      <c r="AM881" s="1"/>
      <c r="AN881" s="1"/>
      <c r="AO881" s="1"/>
      <c r="AP881" s="1"/>
      <c r="AQ881" s="1"/>
    </row>
    <row r="882" customFormat="false" ht="11.25" hidden="false" customHeight="false" outlineLevel="0" collapsed="false">
      <c r="A882" s="1" t="n">
        <v>880</v>
      </c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1"/>
      <c r="AL882" s="1" t="e">
        <f aca="false">SUMPRODUCT(B882:AJ882,PVCapPrice)</f>
        <v>#DIV/0!</v>
      </c>
      <c r="AM882" s="1"/>
      <c r="AN882" s="1"/>
      <c r="AO882" s="1"/>
      <c r="AP882" s="1"/>
      <c r="AQ882" s="1"/>
    </row>
    <row r="883" customFormat="false" ht="11.25" hidden="false" customHeight="false" outlineLevel="0" collapsed="false">
      <c r="A883" s="1" t="n">
        <v>881</v>
      </c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1"/>
      <c r="AL883" s="1" t="e">
        <f aca="false">SUMPRODUCT(B883:AJ883,PVCapPrice)</f>
        <v>#DIV/0!</v>
      </c>
      <c r="AM883" s="1"/>
      <c r="AN883" s="1"/>
      <c r="AO883" s="1"/>
      <c r="AP883" s="1"/>
      <c r="AQ883" s="1"/>
    </row>
    <row r="884" customFormat="false" ht="11.25" hidden="false" customHeight="false" outlineLevel="0" collapsed="false">
      <c r="A884" s="1" t="n">
        <v>882</v>
      </c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1"/>
      <c r="AL884" s="1" t="e">
        <f aca="false">SUMPRODUCT(B884:AJ884,PVCapPrice)</f>
        <v>#DIV/0!</v>
      </c>
      <c r="AM884" s="1"/>
      <c r="AN884" s="1"/>
      <c r="AO884" s="1"/>
      <c r="AP884" s="1"/>
      <c r="AQ884" s="1"/>
    </row>
    <row r="885" customFormat="false" ht="11.25" hidden="false" customHeight="false" outlineLevel="0" collapsed="false">
      <c r="A885" s="1" t="n">
        <v>883</v>
      </c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1"/>
      <c r="AL885" s="1" t="e">
        <f aca="false">SUMPRODUCT(B885:AJ885,PVCapPrice)</f>
        <v>#DIV/0!</v>
      </c>
      <c r="AM885" s="1"/>
      <c r="AN885" s="1"/>
      <c r="AO885" s="1"/>
      <c r="AP885" s="1"/>
      <c r="AQ885" s="1"/>
    </row>
    <row r="886" customFormat="false" ht="11.25" hidden="false" customHeight="false" outlineLevel="0" collapsed="false">
      <c r="A886" s="1" t="n">
        <v>884</v>
      </c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1"/>
      <c r="AL886" s="1" t="e">
        <f aca="false">SUMPRODUCT(B886:AJ886,PVCapPrice)</f>
        <v>#DIV/0!</v>
      </c>
      <c r="AM886" s="1"/>
      <c r="AN886" s="1"/>
      <c r="AO886" s="1"/>
      <c r="AP886" s="1"/>
      <c r="AQ886" s="1"/>
    </row>
    <row r="887" customFormat="false" ht="11.25" hidden="false" customHeight="false" outlineLevel="0" collapsed="false">
      <c r="A887" s="1" t="n">
        <v>885</v>
      </c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1"/>
      <c r="AL887" s="1" t="e">
        <f aca="false">SUMPRODUCT(B887:AJ887,PVCapPrice)</f>
        <v>#DIV/0!</v>
      </c>
      <c r="AM887" s="1"/>
      <c r="AN887" s="1"/>
      <c r="AO887" s="1"/>
      <c r="AP887" s="1"/>
      <c r="AQ887" s="1"/>
    </row>
    <row r="888" customFormat="false" ht="11.25" hidden="false" customHeight="false" outlineLevel="0" collapsed="false">
      <c r="A888" s="1" t="n">
        <v>886</v>
      </c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1"/>
      <c r="AL888" s="1" t="e">
        <f aca="false">SUMPRODUCT(B888:AJ888,PVCapPrice)</f>
        <v>#DIV/0!</v>
      </c>
      <c r="AM888" s="1"/>
      <c r="AN888" s="1"/>
      <c r="AO888" s="1"/>
      <c r="AP888" s="1"/>
      <c r="AQ888" s="1"/>
    </row>
    <row r="889" customFormat="false" ht="11.25" hidden="false" customHeight="false" outlineLevel="0" collapsed="false">
      <c r="A889" s="1" t="n">
        <v>887</v>
      </c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1"/>
      <c r="AL889" s="1" t="e">
        <f aca="false">SUMPRODUCT(B889:AJ889,PVCapPrice)</f>
        <v>#DIV/0!</v>
      </c>
      <c r="AM889" s="1"/>
      <c r="AN889" s="1"/>
      <c r="AO889" s="1"/>
      <c r="AP889" s="1"/>
      <c r="AQ889" s="1"/>
    </row>
    <row r="890" customFormat="false" ht="11.25" hidden="false" customHeight="false" outlineLevel="0" collapsed="false">
      <c r="A890" s="1" t="n">
        <v>888</v>
      </c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1"/>
      <c r="AL890" s="1" t="e">
        <f aca="false">SUMPRODUCT(B890:AJ890,PVCapPrice)</f>
        <v>#DIV/0!</v>
      </c>
      <c r="AM890" s="1"/>
      <c r="AN890" s="1"/>
      <c r="AO890" s="1"/>
      <c r="AP890" s="1"/>
      <c r="AQ890" s="1"/>
    </row>
    <row r="891" customFormat="false" ht="11.25" hidden="false" customHeight="false" outlineLevel="0" collapsed="false">
      <c r="A891" s="1" t="n">
        <v>889</v>
      </c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1"/>
      <c r="AL891" s="1" t="e">
        <f aca="false">SUMPRODUCT(B891:AJ891,PVCapPrice)</f>
        <v>#DIV/0!</v>
      </c>
      <c r="AM891" s="1"/>
      <c r="AN891" s="1"/>
      <c r="AO891" s="1"/>
      <c r="AP891" s="1"/>
      <c r="AQ891" s="1"/>
    </row>
    <row r="892" customFormat="false" ht="11.25" hidden="false" customHeight="false" outlineLevel="0" collapsed="false">
      <c r="A892" s="1" t="n">
        <v>890</v>
      </c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1"/>
      <c r="AL892" s="1" t="e">
        <f aca="false">SUMPRODUCT(B892:AJ892,PVCapPrice)</f>
        <v>#DIV/0!</v>
      </c>
      <c r="AM892" s="1"/>
      <c r="AN892" s="1"/>
      <c r="AO892" s="1"/>
      <c r="AP892" s="1"/>
      <c r="AQ892" s="1"/>
    </row>
    <row r="893" customFormat="false" ht="11.25" hidden="false" customHeight="false" outlineLevel="0" collapsed="false">
      <c r="A893" s="1" t="n">
        <v>891</v>
      </c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1"/>
      <c r="AL893" s="1" t="e">
        <f aca="false">SUMPRODUCT(B893:AJ893,PVCapPrice)</f>
        <v>#DIV/0!</v>
      </c>
      <c r="AM893" s="1"/>
      <c r="AN893" s="1"/>
      <c r="AO893" s="1"/>
      <c r="AP893" s="1"/>
      <c r="AQ893" s="1"/>
    </row>
    <row r="894" customFormat="false" ht="11.25" hidden="false" customHeight="false" outlineLevel="0" collapsed="false">
      <c r="A894" s="1" t="n">
        <v>892</v>
      </c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1"/>
      <c r="AL894" s="1" t="e">
        <f aca="false">SUMPRODUCT(B894:AJ894,PVCapPrice)</f>
        <v>#DIV/0!</v>
      </c>
      <c r="AM894" s="1"/>
      <c r="AN894" s="1"/>
      <c r="AO894" s="1"/>
      <c r="AP894" s="1"/>
      <c r="AQ894" s="1"/>
    </row>
    <row r="895" customFormat="false" ht="11.25" hidden="false" customHeight="false" outlineLevel="0" collapsed="false">
      <c r="A895" s="1" t="n">
        <v>893</v>
      </c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1"/>
      <c r="AL895" s="1" t="e">
        <f aca="false">SUMPRODUCT(B895:AJ895,PVCapPrice)</f>
        <v>#DIV/0!</v>
      </c>
      <c r="AM895" s="1"/>
      <c r="AN895" s="1"/>
      <c r="AO895" s="1"/>
      <c r="AP895" s="1"/>
      <c r="AQ895" s="1"/>
    </row>
    <row r="896" customFormat="false" ht="11.25" hidden="false" customHeight="false" outlineLevel="0" collapsed="false">
      <c r="A896" s="1" t="n">
        <v>894</v>
      </c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1"/>
      <c r="AL896" s="1" t="e">
        <f aca="false">SUMPRODUCT(B896:AJ896,PVCapPrice)</f>
        <v>#DIV/0!</v>
      </c>
      <c r="AM896" s="1"/>
      <c r="AN896" s="1"/>
      <c r="AO896" s="1"/>
      <c r="AP896" s="1"/>
      <c r="AQ896" s="1"/>
    </row>
    <row r="897" customFormat="false" ht="11.25" hidden="false" customHeight="false" outlineLevel="0" collapsed="false">
      <c r="A897" s="1" t="n">
        <v>895</v>
      </c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1"/>
      <c r="AL897" s="1" t="e">
        <f aca="false">SUMPRODUCT(B897:AJ897,PVCapPrice)</f>
        <v>#DIV/0!</v>
      </c>
      <c r="AM897" s="1"/>
      <c r="AN897" s="1"/>
      <c r="AO897" s="1"/>
      <c r="AP897" s="1"/>
      <c r="AQ897" s="1"/>
    </row>
    <row r="898" customFormat="false" ht="11.25" hidden="false" customHeight="false" outlineLevel="0" collapsed="false">
      <c r="A898" s="1" t="n">
        <v>896</v>
      </c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1"/>
      <c r="AL898" s="1" t="e">
        <f aca="false">SUMPRODUCT(B898:AJ898,PVCapPrice)</f>
        <v>#DIV/0!</v>
      </c>
      <c r="AM898" s="1"/>
      <c r="AN898" s="1"/>
      <c r="AO898" s="1"/>
      <c r="AP898" s="1"/>
      <c r="AQ898" s="1"/>
    </row>
    <row r="899" customFormat="false" ht="11.25" hidden="false" customHeight="false" outlineLevel="0" collapsed="false">
      <c r="A899" s="1" t="n">
        <v>897</v>
      </c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1"/>
      <c r="AL899" s="1" t="e">
        <f aca="false">SUMPRODUCT(B899:AJ899,PVCapPrice)</f>
        <v>#DIV/0!</v>
      </c>
      <c r="AM899" s="1"/>
      <c r="AN899" s="1"/>
      <c r="AO899" s="1"/>
      <c r="AP899" s="1"/>
      <c r="AQ899" s="1"/>
    </row>
    <row r="900" customFormat="false" ht="11.25" hidden="false" customHeight="false" outlineLevel="0" collapsed="false">
      <c r="A900" s="1" t="n">
        <v>898</v>
      </c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1"/>
      <c r="AL900" s="1" t="e">
        <f aca="false">SUMPRODUCT(B900:AJ900,PVCapPrice)</f>
        <v>#DIV/0!</v>
      </c>
      <c r="AM900" s="1"/>
      <c r="AN900" s="1"/>
      <c r="AO900" s="1"/>
      <c r="AP900" s="1"/>
      <c r="AQ900" s="1"/>
    </row>
    <row r="901" customFormat="false" ht="11.25" hidden="false" customHeight="false" outlineLevel="0" collapsed="false">
      <c r="A901" s="1" t="n">
        <v>899</v>
      </c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1"/>
      <c r="AL901" s="1" t="e">
        <f aca="false">SUMPRODUCT(B901:AJ901,PVCapPrice)</f>
        <v>#DIV/0!</v>
      </c>
      <c r="AM901" s="1"/>
      <c r="AN901" s="1"/>
      <c r="AO901" s="1"/>
      <c r="AP901" s="1"/>
      <c r="AQ901" s="1"/>
    </row>
    <row r="902" customFormat="false" ht="11.25" hidden="false" customHeight="false" outlineLevel="0" collapsed="false">
      <c r="A902" s="1" t="n">
        <v>900</v>
      </c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1"/>
      <c r="AL902" s="1" t="e">
        <f aca="false">SUMPRODUCT(B902:AJ902,PVCapPrice)</f>
        <v>#DIV/0!</v>
      </c>
      <c r="AM902" s="1"/>
      <c r="AN902" s="1"/>
      <c r="AO902" s="1"/>
      <c r="AP902" s="1"/>
      <c r="AQ902" s="1"/>
    </row>
    <row r="903" customFormat="false" ht="11.25" hidden="false" customHeight="false" outlineLevel="0" collapsed="false">
      <c r="A903" s="1" t="n">
        <v>901</v>
      </c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1"/>
      <c r="AL903" s="1" t="e">
        <f aca="false">SUMPRODUCT(B903:AJ903,PVCapPrice)</f>
        <v>#DIV/0!</v>
      </c>
      <c r="AM903" s="1"/>
      <c r="AN903" s="1"/>
      <c r="AO903" s="1"/>
      <c r="AP903" s="1"/>
      <c r="AQ903" s="1"/>
    </row>
    <row r="904" customFormat="false" ht="11.25" hidden="false" customHeight="false" outlineLevel="0" collapsed="false">
      <c r="A904" s="1" t="n">
        <v>902</v>
      </c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1"/>
      <c r="AL904" s="1" t="e">
        <f aca="false">SUMPRODUCT(B904:AJ904,PVCapPrice)</f>
        <v>#DIV/0!</v>
      </c>
      <c r="AM904" s="1"/>
      <c r="AN904" s="1"/>
      <c r="AO904" s="1"/>
      <c r="AP904" s="1"/>
      <c r="AQ904" s="1"/>
    </row>
    <row r="905" customFormat="false" ht="11.25" hidden="false" customHeight="false" outlineLevel="0" collapsed="false">
      <c r="A905" s="1" t="n">
        <v>903</v>
      </c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1"/>
      <c r="AL905" s="1" t="e">
        <f aca="false">SUMPRODUCT(B905:AJ905,PVCapPrice)</f>
        <v>#DIV/0!</v>
      </c>
      <c r="AM905" s="1"/>
      <c r="AN905" s="1"/>
      <c r="AO905" s="1"/>
      <c r="AP905" s="1"/>
      <c r="AQ905" s="1"/>
    </row>
    <row r="906" customFormat="false" ht="11.25" hidden="false" customHeight="false" outlineLevel="0" collapsed="false">
      <c r="A906" s="1" t="n">
        <v>904</v>
      </c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1"/>
      <c r="AL906" s="1" t="e">
        <f aca="false">SUMPRODUCT(B906:AJ906,PVCapPrice)</f>
        <v>#DIV/0!</v>
      </c>
      <c r="AM906" s="1"/>
      <c r="AN906" s="1"/>
      <c r="AO906" s="1"/>
      <c r="AP906" s="1"/>
      <c r="AQ906" s="1"/>
    </row>
    <row r="907" customFormat="false" ht="11.25" hidden="false" customHeight="false" outlineLevel="0" collapsed="false">
      <c r="A907" s="1" t="n">
        <v>905</v>
      </c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1"/>
      <c r="AL907" s="1" t="e">
        <f aca="false">SUMPRODUCT(B907:AJ907,PVCapPrice)</f>
        <v>#DIV/0!</v>
      </c>
      <c r="AM907" s="1"/>
      <c r="AN907" s="1"/>
      <c r="AO907" s="1"/>
      <c r="AP907" s="1"/>
      <c r="AQ907" s="1"/>
    </row>
    <row r="908" customFormat="false" ht="11.25" hidden="false" customHeight="false" outlineLevel="0" collapsed="false">
      <c r="A908" s="1" t="n">
        <v>906</v>
      </c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1"/>
      <c r="AL908" s="1" t="e">
        <f aca="false">SUMPRODUCT(B908:AJ908,PVCapPrice)</f>
        <v>#DIV/0!</v>
      </c>
      <c r="AM908" s="1"/>
      <c r="AN908" s="1"/>
      <c r="AO908" s="1"/>
      <c r="AP908" s="1"/>
      <c r="AQ908" s="1"/>
    </row>
    <row r="909" customFormat="false" ht="11.25" hidden="false" customHeight="false" outlineLevel="0" collapsed="false">
      <c r="A909" s="1" t="n">
        <v>907</v>
      </c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1"/>
      <c r="AL909" s="1" t="e">
        <f aca="false">SUMPRODUCT(B909:AJ909,PVCapPrice)</f>
        <v>#DIV/0!</v>
      </c>
      <c r="AM909" s="1"/>
      <c r="AN909" s="1"/>
      <c r="AO909" s="1"/>
      <c r="AP909" s="1"/>
      <c r="AQ909" s="1"/>
    </row>
    <row r="910" customFormat="false" ht="11.25" hidden="false" customHeight="false" outlineLevel="0" collapsed="false">
      <c r="A910" s="1" t="n">
        <v>908</v>
      </c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1"/>
      <c r="AL910" s="1" t="e">
        <f aca="false">SUMPRODUCT(B910:AJ910,PVCapPrice)</f>
        <v>#DIV/0!</v>
      </c>
      <c r="AM910" s="1"/>
      <c r="AN910" s="1"/>
      <c r="AO910" s="1"/>
      <c r="AP910" s="1"/>
      <c r="AQ910" s="1"/>
    </row>
    <row r="911" customFormat="false" ht="11.25" hidden="false" customHeight="false" outlineLevel="0" collapsed="false">
      <c r="A911" s="1" t="n">
        <v>909</v>
      </c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1"/>
      <c r="AL911" s="1" t="e">
        <f aca="false">SUMPRODUCT(B911:AJ911,PVCapPrice)</f>
        <v>#DIV/0!</v>
      </c>
      <c r="AM911" s="1"/>
      <c r="AN911" s="1"/>
      <c r="AO911" s="1"/>
      <c r="AP911" s="1"/>
      <c r="AQ911" s="1"/>
    </row>
    <row r="912" customFormat="false" ht="11.25" hidden="false" customHeight="false" outlineLevel="0" collapsed="false">
      <c r="A912" s="1" t="n">
        <v>910</v>
      </c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1"/>
      <c r="AL912" s="1" t="e">
        <f aca="false">SUMPRODUCT(B912:AJ912,PVCapPrice)</f>
        <v>#DIV/0!</v>
      </c>
      <c r="AM912" s="1"/>
      <c r="AN912" s="1"/>
      <c r="AO912" s="1"/>
      <c r="AP912" s="1"/>
      <c r="AQ912" s="1"/>
    </row>
    <row r="913" customFormat="false" ht="11.25" hidden="false" customHeight="false" outlineLevel="0" collapsed="false">
      <c r="A913" s="1" t="n">
        <v>911</v>
      </c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1"/>
      <c r="AL913" s="1" t="e">
        <f aca="false">SUMPRODUCT(B913:AJ913,PVCapPrice)</f>
        <v>#DIV/0!</v>
      </c>
      <c r="AM913" s="1"/>
      <c r="AN913" s="1"/>
      <c r="AO913" s="1"/>
      <c r="AP913" s="1"/>
      <c r="AQ913" s="1"/>
    </row>
    <row r="914" customFormat="false" ht="11.25" hidden="false" customHeight="false" outlineLevel="0" collapsed="false">
      <c r="A914" s="1" t="n">
        <v>912</v>
      </c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1"/>
      <c r="AL914" s="1" t="e">
        <f aca="false">SUMPRODUCT(B914:AJ914,PVCapPrice)</f>
        <v>#DIV/0!</v>
      </c>
      <c r="AM914" s="1"/>
      <c r="AN914" s="1"/>
      <c r="AO914" s="1"/>
      <c r="AP914" s="1"/>
      <c r="AQ914" s="1"/>
    </row>
    <row r="915" customFormat="false" ht="11.25" hidden="false" customHeight="false" outlineLevel="0" collapsed="false">
      <c r="A915" s="1" t="n">
        <v>913</v>
      </c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1"/>
      <c r="AL915" s="1" t="e">
        <f aca="false">SUMPRODUCT(B915:AJ915,PVCapPrice)</f>
        <v>#DIV/0!</v>
      </c>
      <c r="AM915" s="1"/>
      <c r="AN915" s="1"/>
      <c r="AO915" s="1"/>
      <c r="AP915" s="1"/>
      <c r="AQ915" s="1"/>
    </row>
    <row r="916" customFormat="false" ht="11.25" hidden="false" customHeight="false" outlineLevel="0" collapsed="false">
      <c r="A916" s="1" t="n">
        <v>914</v>
      </c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1"/>
      <c r="AL916" s="1" t="e">
        <f aca="false">SUMPRODUCT(B916:AJ916,PVCapPrice)</f>
        <v>#DIV/0!</v>
      </c>
      <c r="AM916" s="1"/>
      <c r="AN916" s="1"/>
      <c r="AO916" s="1"/>
      <c r="AP916" s="1"/>
      <c r="AQ916" s="1"/>
    </row>
    <row r="917" customFormat="false" ht="11.25" hidden="false" customHeight="false" outlineLevel="0" collapsed="false">
      <c r="A917" s="1" t="n">
        <v>915</v>
      </c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1"/>
      <c r="AL917" s="1" t="e">
        <f aca="false">SUMPRODUCT(B917:AJ917,PVCapPrice)</f>
        <v>#DIV/0!</v>
      </c>
      <c r="AM917" s="1"/>
      <c r="AN917" s="1"/>
      <c r="AO917" s="1"/>
      <c r="AP917" s="1"/>
      <c r="AQ917" s="1"/>
    </row>
    <row r="918" customFormat="false" ht="11.25" hidden="false" customHeight="false" outlineLevel="0" collapsed="false">
      <c r="A918" s="1" t="n">
        <v>916</v>
      </c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1"/>
      <c r="AL918" s="1" t="e">
        <f aca="false">SUMPRODUCT(B918:AJ918,PVCapPrice)</f>
        <v>#DIV/0!</v>
      </c>
      <c r="AM918" s="1"/>
      <c r="AN918" s="1"/>
      <c r="AO918" s="1"/>
      <c r="AP918" s="1"/>
      <c r="AQ918" s="1"/>
    </row>
    <row r="919" customFormat="false" ht="11.25" hidden="false" customHeight="false" outlineLevel="0" collapsed="false">
      <c r="A919" s="1" t="n">
        <v>917</v>
      </c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1"/>
      <c r="AL919" s="1" t="e">
        <f aca="false">SUMPRODUCT(B919:AJ919,PVCapPrice)</f>
        <v>#DIV/0!</v>
      </c>
      <c r="AM919" s="1"/>
      <c r="AN919" s="1"/>
      <c r="AO919" s="1"/>
      <c r="AP919" s="1"/>
      <c r="AQ919" s="1"/>
    </row>
    <row r="920" customFormat="false" ht="11.25" hidden="false" customHeight="false" outlineLevel="0" collapsed="false">
      <c r="A920" s="1" t="n">
        <v>918</v>
      </c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1"/>
      <c r="AL920" s="1" t="e">
        <f aca="false">SUMPRODUCT(B920:AJ920,PVCapPrice)</f>
        <v>#DIV/0!</v>
      </c>
      <c r="AM920" s="1"/>
      <c r="AN920" s="1"/>
      <c r="AO920" s="1"/>
      <c r="AP920" s="1"/>
      <c r="AQ920" s="1"/>
    </row>
    <row r="921" customFormat="false" ht="11.25" hidden="false" customHeight="false" outlineLevel="0" collapsed="false">
      <c r="A921" s="1" t="n">
        <v>919</v>
      </c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1"/>
      <c r="AL921" s="1" t="e">
        <f aca="false">SUMPRODUCT(B921:AJ921,PVCapPrice)</f>
        <v>#DIV/0!</v>
      </c>
      <c r="AM921" s="1"/>
      <c r="AN921" s="1"/>
      <c r="AO921" s="1"/>
      <c r="AP921" s="1"/>
      <c r="AQ921" s="1"/>
    </row>
    <row r="922" customFormat="false" ht="11.25" hidden="false" customHeight="false" outlineLevel="0" collapsed="false">
      <c r="A922" s="1" t="n">
        <v>920</v>
      </c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1"/>
      <c r="AL922" s="1" t="e">
        <f aca="false">SUMPRODUCT(B922:AJ922,PVCapPrice)</f>
        <v>#DIV/0!</v>
      </c>
      <c r="AM922" s="1"/>
      <c r="AN922" s="1"/>
      <c r="AO922" s="1"/>
      <c r="AP922" s="1"/>
      <c r="AQ922" s="1"/>
    </row>
    <row r="923" customFormat="false" ht="11.25" hidden="false" customHeight="false" outlineLevel="0" collapsed="false">
      <c r="A923" s="1" t="n">
        <v>921</v>
      </c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1"/>
      <c r="AL923" s="1" t="e">
        <f aca="false">SUMPRODUCT(B923:AJ923,PVCapPrice)</f>
        <v>#DIV/0!</v>
      </c>
      <c r="AM923" s="1"/>
      <c r="AN923" s="1"/>
      <c r="AO923" s="1"/>
      <c r="AP923" s="1"/>
      <c r="AQ923" s="1"/>
    </row>
    <row r="924" customFormat="false" ht="11.25" hidden="false" customHeight="false" outlineLevel="0" collapsed="false">
      <c r="A924" s="1" t="n">
        <v>922</v>
      </c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1"/>
      <c r="AL924" s="1" t="e">
        <f aca="false">SUMPRODUCT(B924:AJ924,PVCapPrice)</f>
        <v>#DIV/0!</v>
      </c>
      <c r="AM924" s="1"/>
      <c r="AN924" s="1"/>
      <c r="AO924" s="1"/>
      <c r="AP924" s="1"/>
      <c r="AQ924" s="1"/>
    </row>
    <row r="925" customFormat="false" ht="11.25" hidden="false" customHeight="false" outlineLevel="0" collapsed="false">
      <c r="A925" s="1" t="n">
        <v>923</v>
      </c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1"/>
      <c r="AL925" s="1" t="e">
        <f aca="false">SUMPRODUCT(B925:AJ925,PVCapPrice)</f>
        <v>#DIV/0!</v>
      </c>
      <c r="AM925" s="1"/>
      <c r="AN925" s="1"/>
      <c r="AO925" s="1"/>
      <c r="AP925" s="1"/>
      <c r="AQ925" s="1"/>
    </row>
    <row r="926" customFormat="false" ht="11.25" hidden="false" customHeight="false" outlineLevel="0" collapsed="false">
      <c r="A926" s="1" t="n">
        <v>924</v>
      </c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1"/>
      <c r="AL926" s="1" t="e">
        <f aca="false">SUMPRODUCT(B926:AJ926,PVCapPrice)</f>
        <v>#DIV/0!</v>
      </c>
      <c r="AM926" s="1"/>
      <c r="AN926" s="1"/>
      <c r="AO926" s="1"/>
      <c r="AP926" s="1"/>
      <c r="AQ926" s="1"/>
    </row>
    <row r="927" customFormat="false" ht="11.25" hidden="false" customHeight="false" outlineLevel="0" collapsed="false">
      <c r="A927" s="1" t="n">
        <v>925</v>
      </c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1"/>
      <c r="AL927" s="1" t="e">
        <f aca="false">SUMPRODUCT(B927:AJ927,PVCapPrice)</f>
        <v>#DIV/0!</v>
      </c>
      <c r="AM927" s="1"/>
      <c r="AN927" s="1"/>
      <c r="AO927" s="1"/>
      <c r="AP927" s="1"/>
      <c r="AQ927" s="1"/>
    </row>
    <row r="928" customFormat="false" ht="11.25" hidden="false" customHeight="false" outlineLevel="0" collapsed="false">
      <c r="A928" s="1" t="n">
        <v>926</v>
      </c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1"/>
      <c r="AL928" s="1" t="e">
        <f aca="false">SUMPRODUCT(B928:AJ928,PVCapPrice)</f>
        <v>#DIV/0!</v>
      </c>
      <c r="AM928" s="1"/>
      <c r="AN928" s="1"/>
      <c r="AO928" s="1"/>
      <c r="AP928" s="1"/>
      <c r="AQ928" s="1"/>
    </row>
    <row r="929" customFormat="false" ht="11.25" hidden="false" customHeight="false" outlineLevel="0" collapsed="false">
      <c r="A929" s="1" t="n">
        <v>927</v>
      </c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1"/>
      <c r="AL929" s="1" t="e">
        <f aca="false">SUMPRODUCT(B929:AJ929,PVCapPrice)</f>
        <v>#DIV/0!</v>
      </c>
      <c r="AM929" s="1"/>
      <c r="AN929" s="1"/>
      <c r="AO929" s="1"/>
      <c r="AP929" s="1"/>
      <c r="AQ929" s="1"/>
    </row>
    <row r="930" customFormat="false" ht="11.25" hidden="false" customHeight="false" outlineLevel="0" collapsed="false">
      <c r="A930" s="1" t="n">
        <v>928</v>
      </c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1"/>
      <c r="AL930" s="1" t="e">
        <f aca="false">SUMPRODUCT(B930:AJ930,PVCapPrice)</f>
        <v>#DIV/0!</v>
      </c>
      <c r="AM930" s="1"/>
      <c r="AN930" s="1"/>
      <c r="AO930" s="1"/>
      <c r="AP930" s="1"/>
      <c r="AQ930" s="1"/>
    </row>
    <row r="931" customFormat="false" ht="11.25" hidden="false" customHeight="false" outlineLevel="0" collapsed="false">
      <c r="A931" s="1" t="n">
        <v>929</v>
      </c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1"/>
      <c r="AL931" s="1" t="e">
        <f aca="false">SUMPRODUCT(B931:AJ931,PVCapPrice)</f>
        <v>#DIV/0!</v>
      </c>
      <c r="AM931" s="1"/>
      <c r="AN931" s="1"/>
      <c r="AO931" s="1"/>
      <c r="AP931" s="1"/>
      <c r="AQ931" s="1"/>
    </row>
    <row r="932" customFormat="false" ht="11.25" hidden="false" customHeight="false" outlineLevel="0" collapsed="false">
      <c r="A932" s="1" t="n">
        <v>930</v>
      </c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1"/>
      <c r="AL932" s="1" t="e">
        <f aca="false">SUMPRODUCT(B932:AJ932,PVCapPrice)</f>
        <v>#DIV/0!</v>
      </c>
      <c r="AM932" s="1"/>
      <c r="AN932" s="1"/>
      <c r="AO932" s="1"/>
      <c r="AP932" s="1"/>
      <c r="AQ932" s="1"/>
    </row>
    <row r="933" customFormat="false" ht="11.25" hidden="false" customHeight="false" outlineLevel="0" collapsed="false">
      <c r="A933" s="1" t="n">
        <v>931</v>
      </c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1"/>
      <c r="AL933" s="1" t="e">
        <f aca="false">SUMPRODUCT(B933:AJ933,PVCapPrice)</f>
        <v>#DIV/0!</v>
      </c>
      <c r="AM933" s="1"/>
      <c r="AN933" s="1"/>
      <c r="AO933" s="1"/>
      <c r="AP933" s="1"/>
      <c r="AQ933" s="1"/>
    </row>
    <row r="934" customFormat="false" ht="11.25" hidden="false" customHeight="false" outlineLevel="0" collapsed="false">
      <c r="A934" s="1" t="n">
        <v>932</v>
      </c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1"/>
      <c r="AL934" s="1" t="e">
        <f aca="false">SUMPRODUCT(B934:AJ934,PVCapPrice)</f>
        <v>#DIV/0!</v>
      </c>
      <c r="AM934" s="1"/>
      <c r="AN934" s="1"/>
      <c r="AO934" s="1"/>
      <c r="AP934" s="1"/>
      <c r="AQ934" s="1"/>
    </row>
    <row r="935" customFormat="false" ht="11.25" hidden="false" customHeight="false" outlineLevel="0" collapsed="false">
      <c r="A935" s="1" t="n">
        <v>933</v>
      </c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1"/>
      <c r="AL935" s="1" t="e">
        <f aca="false">SUMPRODUCT(B935:AJ935,PVCapPrice)</f>
        <v>#DIV/0!</v>
      </c>
      <c r="AM935" s="1"/>
      <c r="AN935" s="1"/>
      <c r="AO935" s="1"/>
      <c r="AP935" s="1"/>
      <c r="AQ935" s="1"/>
    </row>
    <row r="936" customFormat="false" ht="11.25" hidden="false" customHeight="false" outlineLevel="0" collapsed="false">
      <c r="A936" s="1" t="n">
        <v>934</v>
      </c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1"/>
      <c r="AL936" s="1" t="e">
        <f aca="false">SUMPRODUCT(B936:AJ936,PVCapPrice)</f>
        <v>#DIV/0!</v>
      </c>
      <c r="AM936" s="1"/>
      <c r="AN936" s="1"/>
      <c r="AO936" s="1"/>
      <c r="AP936" s="1"/>
      <c r="AQ936" s="1"/>
    </row>
    <row r="937" customFormat="false" ht="11.25" hidden="false" customHeight="false" outlineLevel="0" collapsed="false">
      <c r="A937" s="1" t="n">
        <v>935</v>
      </c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1"/>
      <c r="AL937" s="1" t="e">
        <f aca="false">SUMPRODUCT(B937:AJ937,PVCapPrice)</f>
        <v>#DIV/0!</v>
      </c>
      <c r="AM937" s="1"/>
      <c r="AN937" s="1"/>
      <c r="AO937" s="1"/>
      <c r="AP937" s="1"/>
      <c r="AQ937" s="1"/>
    </row>
    <row r="938" customFormat="false" ht="11.25" hidden="false" customHeight="false" outlineLevel="0" collapsed="false">
      <c r="A938" s="1" t="n">
        <v>936</v>
      </c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1"/>
      <c r="AL938" s="1" t="e">
        <f aca="false">SUMPRODUCT(B938:AJ938,PVCapPrice)</f>
        <v>#DIV/0!</v>
      </c>
      <c r="AM938" s="1"/>
      <c r="AN938" s="1"/>
      <c r="AO938" s="1"/>
      <c r="AP938" s="1"/>
      <c r="AQ938" s="1"/>
    </row>
    <row r="939" customFormat="false" ht="11.25" hidden="false" customHeight="false" outlineLevel="0" collapsed="false">
      <c r="A939" s="1" t="n">
        <v>937</v>
      </c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1"/>
      <c r="AL939" s="1" t="e">
        <f aca="false">SUMPRODUCT(B939:AJ939,PVCapPrice)</f>
        <v>#DIV/0!</v>
      </c>
      <c r="AM939" s="1"/>
      <c r="AN939" s="1"/>
      <c r="AO939" s="1"/>
      <c r="AP939" s="1"/>
      <c r="AQ939" s="1"/>
    </row>
    <row r="940" customFormat="false" ht="11.25" hidden="false" customHeight="false" outlineLevel="0" collapsed="false">
      <c r="A940" s="1" t="n">
        <v>938</v>
      </c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1"/>
      <c r="AL940" s="1" t="e">
        <f aca="false">SUMPRODUCT(B940:AJ940,PVCapPrice)</f>
        <v>#DIV/0!</v>
      </c>
      <c r="AM940" s="1"/>
      <c r="AN940" s="1"/>
      <c r="AO940" s="1"/>
      <c r="AP940" s="1"/>
      <c r="AQ940" s="1"/>
    </row>
    <row r="941" customFormat="false" ht="11.25" hidden="false" customHeight="false" outlineLevel="0" collapsed="false">
      <c r="A941" s="1" t="n">
        <v>939</v>
      </c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1"/>
      <c r="AL941" s="1" t="e">
        <f aca="false">SUMPRODUCT(B941:AJ941,PVCapPrice)</f>
        <v>#DIV/0!</v>
      </c>
      <c r="AM941" s="1"/>
      <c r="AN941" s="1"/>
      <c r="AO941" s="1"/>
      <c r="AP941" s="1"/>
      <c r="AQ941" s="1"/>
    </row>
    <row r="942" customFormat="false" ht="11.25" hidden="false" customHeight="false" outlineLevel="0" collapsed="false">
      <c r="A942" s="1" t="n">
        <v>940</v>
      </c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1"/>
      <c r="AL942" s="1" t="e">
        <f aca="false">SUMPRODUCT(B942:AJ942,PVCapPrice)</f>
        <v>#DIV/0!</v>
      </c>
      <c r="AM942" s="1"/>
      <c r="AN942" s="1"/>
      <c r="AO942" s="1"/>
      <c r="AP942" s="1"/>
      <c r="AQ942" s="1"/>
    </row>
    <row r="943" customFormat="false" ht="11.25" hidden="false" customHeight="false" outlineLevel="0" collapsed="false">
      <c r="A943" s="1" t="n">
        <v>941</v>
      </c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1"/>
      <c r="AL943" s="1" t="e">
        <f aca="false">SUMPRODUCT(B943:AJ943,PVCapPrice)</f>
        <v>#DIV/0!</v>
      </c>
      <c r="AM943" s="1"/>
      <c r="AN943" s="1"/>
      <c r="AO943" s="1"/>
      <c r="AP943" s="1"/>
      <c r="AQ943" s="1"/>
    </row>
    <row r="944" customFormat="false" ht="11.25" hidden="false" customHeight="false" outlineLevel="0" collapsed="false">
      <c r="A944" s="1" t="n">
        <v>942</v>
      </c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1"/>
      <c r="AL944" s="1" t="e">
        <f aca="false">SUMPRODUCT(B944:AJ944,PVCapPrice)</f>
        <v>#DIV/0!</v>
      </c>
      <c r="AM944" s="1"/>
      <c r="AN944" s="1"/>
      <c r="AO944" s="1"/>
      <c r="AP944" s="1"/>
      <c r="AQ944" s="1"/>
    </row>
    <row r="945" customFormat="false" ht="11.25" hidden="false" customHeight="false" outlineLevel="0" collapsed="false">
      <c r="A945" s="1" t="n">
        <v>943</v>
      </c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1"/>
      <c r="AL945" s="1" t="e">
        <f aca="false">SUMPRODUCT(B945:AJ945,PVCapPrice)</f>
        <v>#DIV/0!</v>
      </c>
      <c r="AM945" s="1"/>
      <c r="AN945" s="1"/>
      <c r="AO945" s="1"/>
      <c r="AP945" s="1"/>
      <c r="AQ945" s="1"/>
    </row>
    <row r="946" customFormat="false" ht="11.25" hidden="false" customHeight="false" outlineLevel="0" collapsed="false">
      <c r="A946" s="1" t="n">
        <v>944</v>
      </c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1"/>
      <c r="AL946" s="1" t="e">
        <f aca="false">SUMPRODUCT(B946:AJ946,PVCapPrice)</f>
        <v>#DIV/0!</v>
      </c>
      <c r="AM946" s="1"/>
      <c r="AN946" s="1"/>
      <c r="AO946" s="1"/>
      <c r="AP946" s="1"/>
      <c r="AQ946" s="1"/>
    </row>
    <row r="947" customFormat="false" ht="11.25" hidden="false" customHeight="false" outlineLevel="0" collapsed="false">
      <c r="A947" s="1" t="n">
        <v>945</v>
      </c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1"/>
      <c r="AL947" s="1" t="e">
        <f aca="false">SUMPRODUCT(B947:AJ947,PVCapPrice)</f>
        <v>#DIV/0!</v>
      </c>
      <c r="AM947" s="1"/>
      <c r="AN947" s="1"/>
      <c r="AO947" s="1"/>
      <c r="AP947" s="1"/>
      <c r="AQ947" s="1"/>
    </row>
    <row r="948" customFormat="false" ht="11.25" hidden="false" customHeight="false" outlineLevel="0" collapsed="false">
      <c r="A948" s="1" t="n">
        <v>946</v>
      </c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1"/>
      <c r="AL948" s="1" t="e">
        <f aca="false">SUMPRODUCT(B948:AJ948,PVCapPrice)</f>
        <v>#DIV/0!</v>
      </c>
      <c r="AM948" s="1"/>
      <c r="AN948" s="1"/>
      <c r="AO948" s="1"/>
      <c r="AP948" s="1"/>
      <c r="AQ948" s="1"/>
    </row>
    <row r="949" customFormat="false" ht="11.25" hidden="false" customHeight="false" outlineLevel="0" collapsed="false">
      <c r="A949" s="1" t="n">
        <v>947</v>
      </c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1"/>
      <c r="AL949" s="1" t="e">
        <f aca="false">SUMPRODUCT(B949:AJ949,PVCapPrice)</f>
        <v>#DIV/0!</v>
      </c>
      <c r="AM949" s="1"/>
      <c r="AN949" s="1"/>
      <c r="AO949" s="1"/>
      <c r="AP949" s="1"/>
      <c r="AQ949" s="1"/>
    </row>
    <row r="950" customFormat="false" ht="11.25" hidden="false" customHeight="false" outlineLevel="0" collapsed="false">
      <c r="A950" s="1" t="n">
        <v>948</v>
      </c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1"/>
      <c r="AL950" s="1" t="e">
        <f aca="false">SUMPRODUCT(B950:AJ950,PVCapPrice)</f>
        <v>#DIV/0!</v>
      </c>
      <c r="AM950" s="1"/>
      <c r="AN950" s="1"/>
      <c r="AO950" s="1"/>
      <c r="AP950" s="1"/>
      <c r="AQ950" s="1"/>
    </row>
    <row r="951" customFormat="false" ht="11.25" hidden="false" customHeight="false" outlineLevel="0" collapsed="false">
      <c r="A951" s="1" t="n">
        <v>949</v>
      </c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1"/>
      <c r="AL951" s="1" t="e">
        <f aca="false">SUMPRODUCT(B951:AJ951,PVCapPrice)</f>
        <v>#DIV/0!</v>
      </c>
      <c r="AM951" s="1"/>
      <c r="AN951" s="1"/>
      <c r="AO951" s="1"/>
      <c r="AP951" s="1"/>
      <c r="AQ951" s="1"/>
    </row>
    <row r="952" customFormat="false" ht="11.25" hidden="false" customHeight="false" outlineLevel="0" collapsed="false">
      <c r="A952" s="1" t="n">
        <v>950</v>
      </c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1"/>
      <c r="AL952" s="1" t="e">
        <f aca="false">SUMPRODUCT(B952:AJ952,PVCapPrice)</f>
        <v>#DIV/0!</v>
      </c>
      <c r="AM952" s="1"/>
      <c r="AN952" s="1"/>
      <c r="AO952" s="1"/>
      <c r="AP952" s="1"/>
      <c r="AQ952" s="1"/>
    </row>
    <row r="953" customFormat="false" ht="11.25" hidden="false" customHeight="false" outlineLevel="0" collapsed="false">
      <c r="A953" s="1" t="n">
        <v>951</v>
      </c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1"/>
      <c r="AL953" s="1" t="e">
        <f aca="false">SUMPRODUCT(B953:AJ953,PVCapPrice)</f>
        <v>#DIV/0!</v>
      </c>
      <c r="AM953" s="1"/>
      <c r="AN953" s="1"/>
      <c r="AO953" s="1"/>
      <c r="AP953" s="1"/>
      <c r="AQ953" s="1"/>
    </row>
    <row r="954" customFormat="false" ht="11.25" hidden="false" customHeight="false" outlineLevel="0" collapsed="false">
      <c r="A954" s="1" t="n">
        <v>952</v>
      </c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1"/>
      <c r="AL954" s="1" t="e">
        <f aca="false">SUMPRODUCT(B954:AJ954,PVCapPrice)</f>
        <v>#DIV/0!</v>
      </c>
      <c r="AM954" s="1"/>
      <c r="AN954" s="1"/>
      <c r="AO954" s="1"/>
      <c r="AP954" s="1"/>
      <c r="AQ954" s="1"/>
    </row>
    <row r="955" customFormat="false" ht="11.25" hidden="false" customHeight="false" outlineLevel="0" collapsed="false">
      <c r="A955" s="1" t="n">
        <v>953</v>
      </c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1"/>
      <c r="AL955" s="1" t="e">
        <f aca="false">SUMPRODUCT(B955:AJ955,PVCapPrice)</f>
        <v>#DIV/0!</v>
      </c>
      <c r="AM955" s="1"/>
      <c r="AN955" s="1"/>
      <c r="AO955" s="1"/>
      <c r="AP955" s="1"/>
      <c r="AQ955" s="1"/>
    </row>
    <row r="956" customFormat="false" ht="11.25" hidden="false" customHeight="false" outlineLevel="0" collapsed="false">
      <c r="A956" s="1" t="n">
        <v>954</v>
      </c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1"/>
      <c r="AL956" s="1" t="e">
        <f aca="false">SUMPRODUCT(B956:AJ956,PVCapPrice)</f>
        <v>#DIV/0!</v>
      </c>
      <c r="AM956" s="1"/>
      <c r="AN956" s="1"/>
      <c r="AO956" s="1"/>
      <c r="AP956" s="1"/>
      <c r="AQ956" s="1"/>
    </row>
    <row r="957" customFormat="false" ht="11.25" hidden="false" customHeight="false" outlineLevel="0" collapsed="false">
      <c r="A957" s="1" t="n">
        <v>955</v>
      </c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1"/>
      <c r="AL957" s="1" t="e">
        <f aca="false">SUMPRODUCT(B957:AJ957,PVCapPrice)</f>
        <v>#DIV/0!</v>
      </c>
      <c r="AM957" s="1"/>
      <c r="AN957" s="1"/>
      <c r="AO957" s="1"/>
      <c r="AP957" s="1"/>
      <c r="AQ957" s="1"/>
    </row>
    <row r="958" customFormat="false" ht="11.25" hidden="false" customHeight="false" outlineLevel="0" collapsed="false">
      <c r="A958" s="1" t="n">
        <v>956</v>
      </c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1"/>
      <c r="AL958" s="1" t="e">
        <f aca="false">SUMPRODUCT(B958:AJ958,PVCapPrice)</f>
        <v>#DIV/0!</v>
      </c>
      <c r="AM958" s="1"/>
      <c r="AN958" s="1"/>
      <c r="AO958" s="1"/>
      <c r="AP958" s="1"/>
      <c r="AQ958" s="1"/>
    </row>
    <row r="959" customFormat="false" ht="11.25" hidden="false" customHeight="false" outlineLevel="0" collapsed="false">
      <c r="A959" s="1" t="n">
        <v>957</v>
      </c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1"/>
      <c r="AL959" s="1" t="e">
        <f aca="false">SUMPRODUCT(B959:AJ959,PVCapPrice)</f>
        <v>#DIV/0!</v>
      </c>
      <c r="AM959" s="1"/>
      <c r="AN959" s="1"/>
      <c r="AO959" s="1"/>
      <c r="AP959" s="1"/>
      <c r="AQ959" s="1"/>
    </row>
    <row r="960" customFormat="false" ht="11.25" hidden="false" customHeight="false" outlineLevel="0" collapsed="false">
      <c r="A960" s="1" t="n">
        <v>958</v>
      </c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1"/>
      <c r="AL960" s="1" t="e">
        <f aca="false">SUMPRODUCT(B960:AJ960,PVCapPrice)</f>
        <v>#DIV/0!</v>
      </c>
      <c r="AM960" s="1"/>
      <c r="AN960" s="1"/>
      <c r="AO960" s="1"/>
      <c r="AP960" s="1"/>
      <c r="AQ960" s="1"/>
    </row>
    <row r="961" customFormat="false" ht="11.25" hidden="false" customHeight="false" outlineLevel="0" collapsed="false">
      <c r="A961" s="1" t="n">
        <v>959</v>
      </c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1"/>
      <c r="AL961" s="1" t="e">
        <f aca="false">SUMPRODUCT(B961:AJ961,PVCapPrice)</f>
        <v>#DIV/0!</v>
      </c>
      <c r="AM961" s="1"/>
      <c r="AN961" s="1"/>
      <c r="AO961" s="1"/>
      <c r="AP961" s="1"/>
      <c r="AQ961" s="1"/>
    </row>
    <row r="962" customFormat="false" ht="11.25" hidden="false" customHeight="false" outlineLevel="0" collapsed="false">
      <c r="A962" s="1" t="n">
        <v>960</v>
      </c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1"/>
      <c r="AL962" s="1" t="e">
        <f aca="false">SUMPRODUCT(B962:AJ962,PVCapPrice)</f>
        <v>#DIV/0!</v>
      </c>
      <c r="AM962" s="1"/>
      <c r="AN962" s="1"/>
      <c r="AO962" s="1"/>
      <c r="AP962" s="1"/>
      <c r="AQ962" s="1"/>
    </row>
    <row r="963" customFormat="false" ht="11.25" hidden="false" customHeight="false" outlineLevel="0" collapsed="false">
      <c r="A963" s="1" t="n">
        <v>961</v>
      </c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1"/>
      <c r="AL963" s="1" t="e">
        <f aca="false">SUMPRODUCT(B963:AJ963,PVCapPrice)</f>
        <v>#DIV/0!</v>
      </c>
      <c r="AM963" s="1"/>
      <c r="AN963" s="1"/>
      <c r="AO963" s="1"/>
      <c r="AP963" s="1"/>
      <c r="AQ963" s="1"/>
    </row>
    <row r="964" customFormat="false" ht="11.25" hidden="false" customHeight="false" outlineLevel="0" collapsed="false">
      <c r="A964" s="1" t="n">
        <v>962</v>
      </c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1"/>
      <c r="AL964" s="1" t="e">
        <f aca="false">SUMPRODUCT(B964:AJ964,PVCapPrice)</f>
        <v>#DIV/0!</v>
      </c>
      <c r="AM964" s="1"/>
      <c r="AN964" s="1"/>
      <c r="AO964" s="1"/>
      <c r="AP964" s="1"/>
      <c r="AQ964" s="1"/>
    </row>
    <row r="965" customFormat="false" ht="11.25" hidden="false" customHeight="false" outlineLevel="0" collapsed="false">
      <c r="A965" s="1" t="n">
        <v>963</v>
      </c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1"/>
      <c r="AL965" s="1" t="e">
        <f aca="false">SUMPRODUCT(B965:AJ965,PVCapPrice)</f>
        <v>#DIV/0!</v>
      </c>
      <c r="AM965" s="1"/>
      <c r="AN965" s="1"/>
      <c r="AO965" s="1"/>
      <c r="AP965" s="1"/>
      <c r="AQ965" s="1"/>
    </row>
    <row r="966" customFormat="false" ht="11.25" hidden="false" customHeight="false" outlineLevel="0" collapsed="false">
      <c r="A966" s="1" t="n">
        <v>964</v>
      </c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1"/>
      <c r="AL966" s="1" t="e">
        <f aca="false">SUMPRODUCT(B966:AJ966,PVCapPrice)</f>
        <v>#DIV/0!</v>
      </c>
      <c r="AM966" s="1"/>
      <c r="AN966" s="1"/>
      <c r="AO966" s="1"/>
      <c r="AP966" s="1"/>
      <c r="AQ966" s="1"/>
    </row>
    <row r="967" customFormat="false" ht="11.25" hidden="false" customHeight="false" outlineLevel="0" collapsed="false">
      <c r="A967" s="1" t="n">
        <v>965</v>
      </c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1"/>
      <c r="AL967" s="1" t="e">
        <f aca="false">SUMPRODUCT(B967:AJ967,PVCapPrice)</f>
        <v>#DIV/0!</v>
      </c>
      <c r="AM967" s="1"/>
      <c r="AN967" s="1"/>
      <c r="AO967" s="1"/>
      <c r="AP967" s="1"/>
      <c r="AQ967" s="1"/>
    </row>
    <row r="968" customFormat="false" ht="11.25" hidden="false" customHeight="false" outlineLevel="0" collapsed="false">
      <c r="A968" s="1" t="n">
        <v>966</v>
      </c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1"/>
      <c r="AL968" s="1" t="e">
        <f aca="false">SUMPRODUCT(B968:AJ968,PVCapPrice)</f>
        <v>#DIV/0!</v>
      </c>
      <c r="AM968" s="1"/>
      <c r="AN968" s="1"/>
      <c r="AO968" s="1"/>
      <c r="AP968" s="1"/>
      <c r="AQ968" s="1"/>
    </row>
    <row r="969" customFormat="false" ht="11.25" hidden="false" customHeight="false" outlineLevel="0" collapsed="false">
      <c r="A969" s="1" t="n">
        <v>967</v>
      </c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1"/>
      <c r="AL969" s="1" t="e">
        <f aca="false">SUMPRODUCT(B969:AJ969,PVCapPrice)</f>
        <v>#DIV/0!</v>
      </c>
      <c r="AM969" s="1"/>
      <c r="AN969" s="1"/>
      <c r="AO969" s="1"/>
      <c r="AP969" s="1"/>
      <c r="AQ969" s="1"/>
    </row>
    <row r="970" customFormat="false" ht="11.25" hidden="false" customHeight="false" outlineLevel="0" collapsed="false">
      <c r="A970" s="1" t="n">
        <v>968</v>
      </c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1"/>
      <c r="AL970" s="1" t="e">
        <f aca="false">SUMPRODUCT(B970:AJ970,PVCapPrice)</f>
        <v>#DIV/0!</v>
      </c>
      <c r="AM970" s="1"/>
      <c r="AN970" s="1"/>
      <c r="AO970" s="1"/>
      <c r="AP970" s="1"/>
      <c r="AQ970" s="1"/>
    </row>
    <row r="971" customFormat="false" ht="11.25" hidden="false" customHeight="false" outlineLevel="0" collapsed="false">
      <c r="A971" s="1" t="n">
        <v>969</v>
      </c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1"/>
      <c r="AL971" s="1" t="e">
        <f aca="false">SUMPRODUCT(B971:AJ971,PVCapPrice)</f>
        <v>#DIV/0!</v>
      </c>
      <c r="AM971" s="1"/>
      <c r="AN971" s="1"/>
      <c r="AO971" s="1"/>
      <c r="AP971" s="1"/>
      <c r="AQ971" s="1"/>
    </row>
    <row r="972" customFormat="false" ht="11.25" hidden="false" customHeight="false" outlineLevel="0" collapsed="false">
      <c r="A972" s="1" t="n">
        <v>970</v>
      </c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1"/>
      <c r="AL972" s="1" t="e">
        <f aca="false">SUMPRODUCT(B972:AJ972,PVCapPrice)</f>
        <v>#DIV/0!</v>
      </c>
      <c r="AM972" s="1"/>
      <c r="AN972" s="1"/>
      <c r="AO972" s="1"/>
      <c r="AP972" s="1"/>
      <c r="AQ972" s="1"/>
    </row>
    <row r="973" customFormat="false" ht="11.25" hidden="false" customHeight="false" outlineLevel="0" collapsed="false">
      <c r="A973" s="1" t="n">
        <v>971</v>
      </c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1"/>
      <c r="AL973" s="1" t="e">
        <f aca="false">SUMPRODUCT(B973:AJ973,PVCapPrice)</f>
        <v>#DIV/0!</v>
      </c>
      <c r="AM973" s="1"/>
      <c r="AN973" s="1"/>
      <c r="AO973" s="1"/>
      <c r="AP973" s="1"/>
      <c r="AQ973" s="1"/>
    </row>
    <row r="974" customFormat="false" ht="11.25" hidden="false" customHeight="false" outlineLevel="0" collapsed="false">
      <c r="A974" s="1" t="n">
        <v>972</v>
      </c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1"/>
      <c r="AL974" s="1" t="e">
        <f aca="false">SUMPRODUCT(B974:AJ974,PVCapPrice)</f>
        <v>#DIV/0!</v>
      </c>
      <c r="AM974" s="1"/>
      <c r="AN974" s="1"/>
      <c r="AO974" s="1"/>
      <c r="AP974" s="1"/>
      <c r="AQ974" s="1"/>
    </row>
    <row r="975" customFormat="false" ht="11.25" hidden="false" customHeight="false" outlineLevel="0" collapsed="false">
      <c r="A975" s="1" t="n">
        <v>973</v>
      </c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1"/>
      <c r="AL975" s="1" t="e">
        <f aca="false">SUMPRODUCT(B975:AJ975,PVCapPrice)</f>
        <v>#DIV/0!</v>
      </c>
      <c r="AM975" s="1"/>
      <c r="AN975" s="1"/>
      <c r="AO975" s="1"/>
      <c r="AP975" s="1"/>
      <c r="AQ975" s="1"/>
    </row>
    <row r="976" customFormat="false" ht="11.25" hidden="false" customHeight="false" outlineLevel="0" collapsed="false">
      <c r="A976" s="1" t="n">
        <v>974</v>
      </c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1"/>
      <c r="AL976" s="1" t="e">
        <f aca="false">SUMPRODUCT(B976:AJ976,PVCapPrice)</f>
        <v>#DIV/0!</v>
      </c>
      <c r="AM976" s="1"/>
      <c r="AN976" s="1"/>
      <c r="AO976" s="1"/>
      <c r="AP976" s="1"/>
      <c r="AQ976" s="1"/>
    </row>
    <row r="977" customFormat="false" ht="11.25" hidden="false" customHeight="false" outlineLevel="0" collapsed="false">
      <c r="A977" s="1" t="n">
        <v>975</v>
      </c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1"/>
      <c r="AL977" s="1" t="e">
        <f aca="false">SUMPRODUCT(B977:AJ977,PVCapPrice)</f>
        <v>#DIV/0!</v>
      </c>
      <c r="AM977" s="1"/>
      <c r="AN977" s="1"/>
      <c r="AO977" s="1"/>
      <c r="AP977" s="1"/>
      <c r="AQ977" s="1"/>
    </row>
    <row r="978" customFormat="false" ht="11.25" hidden="false" customHeight="false" outlineLevel="0" collapsed="false">
      <c r="A978" s="1" t="n">
        <v>976</v>
      </c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1"/>
      <c r="AL978" s="1" t="e">
        <f aca="false">SUMPRODUCT(B978:AJ978,PVCapPrice)</f>
        <v>#DIV/0!</v>
      </c>
      <c r="AM978" s="1"/>
      <c r="AN978" s="1"/>
      <c r="AO978" s="1"/>
      <c r="AP978" s="1"/>
      <c r="AQ978" s="1"/>
    </row>
    <row r="979" customFormat="false" ht="11.25" hidden="false" customHeight="false" outlineLevel="0" collapsed="false">
      <c r="A979" s="1" t="n">
        <v>977</v>
      </c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1"/>
      <c r="AL979" s="1" t="e">
        <f aca="false">SUMPRODUCT(B979:AJ979,PVCapPrice)</f>
        <v>#DIV/0!</v>
      </c>
      <c r="AM979" s="1"/>
      <c r="AN979" s="1"/>
      <c r="AO979" s="1"/>
      <c r="AP979" s="1"/>
      <c r="AQ979" s="1"/>
    </row>
    <row r="980" customFormat="false" ht="11.25" hidden="false" customHeight="false" outlineLevel="0" collapsed="false">
      <c r="A980" s="1" t="n">
        <v>978</v>
      </c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1"/>
      <c r="AL980" s="1" t="e">
        <f aca="false">SUMPRODUCT(B980:AJ980,PVCapPrice)</f>
        <v>#DIV/0!</v>
      </c>
      <c r="AM980" s="1"/>
      <c r="AN980" s="1"/>
      <c r="AO980" s="1"/>
      <c r="AP980" s="1"/>
      <c r="AQ980" s="1"/>
    </row>
    <row r="981" customFormat="false" ht="11.25" hidden="false" customHeight="false" outlineLevel="0" collapsed="false">
      <c r="A981" s="1" t="n">
        <v>979</v>
      </c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1"/>
      <c r="AL981" s="1" t="e">
        <f aca="false">SUMPRODUCT(B981:AJ981,PVCapPrice)</f>
        <v>#DIV/0!</v>
      </c>
      <c r="AM981" s="1"/>
      <c r="AN981" s="1"/>
      <c r="AO981" s="1"/>
      <c r="AP981" s="1"/>
      <c r="AQ981" s="1"/>
    </row>
    <row r="982" customFormat="false" ht="11.25" hidden="false" customHeight="false" outlineLevel="0" collapsed="false">
      <c r="A982" s="1" t="n">
        <v>980</v>
      </c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1"/>
      <c r="AL982" s="1" t="e">
        <f aca="false">SUMPRODUCT(B982:AJ982,PVCapPrice)</f>
        <v>#DIV/0!</v>
      </c>
      <c r="AM982" s="1"/>
      <c r="AN982" s="1"/>
      <c r="AO982" s="1"/>
      <c r="AP982" s="1"/>
      <c r="AQ982" s="1"/>
    </row>
    <row r="983" customFormat="false" ht="11.25" hidden="false" customHeight="false" outlineLevel="0" collapsed="false">
      <c r="A983" s="1" t="n">
        <v>981</v>
      </c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1"/>
      <c r="AL983" s="1" t="e">
        <f aca="false">SUMPRODUCT(B983:AJ983,PVCapPrice)</f>
        <v>#DIV/0!</v>
      </c>
      <c r="AM983" s="1"/>
      <c r="AN983" s="1"/>
      <c r="AO983" s="1"/>
      <c r="AP983" s="1"/>
      <c r="AQ983" s="1"/>
    </row>
    <row r="984" customFormat="false" ht="11.25" hidden="false" customHeight="false" outlineLevel="0" collapsed="false">
      <c r="A984" s="1" t="n">
        <v>982</v>
      </c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1"/>
      <c r="AL984" s="1" t="e">
        <f aca="false">SUMPRODUCT(B984:AJ984,PVCapPrice)</f>
        <v>#DIV/0!</v>
      </c>
      <c r="AM984" s="1"/>
      <c r="AN984" s="1"/>
      <c r="AO984" s="1"/>
      <c r="AP984" s="1"/>
      <c r="AQ984" s="1"/>
    </row>
    <row r="985" customFormat="false" ht="11.25" hidden="false" customHeight="false" outlineLevel="0" collapsed="false">
      <c r="A985" s="1" t="n">
        <v>983</v>
      </c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1"/>
      <c r="AL985" s="1" t="e">
        <f aca="false">SUMPRODUCT(B985:AJ985,PVCapPrice)</f>
        <v>#DIV/0!</v>
      </c>
      <c r="AM985" s="1"/>
      <c r="AN985" s="1"/>
      <c r="AO985" s="1"/>
      <c r="AP985" s="1"/>
      <c r="AQ985" s="1"/>
    </row>
    <row r="986" customFormat="false" ht="11.25" hidden="false" customHeight="false" outlineLevel="0" collapsed="false">
      <c r="A986" s="1" t="n">
        <v>984</v>
      </c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1"/>
      <c r="AL986" s="1" t="e">
        <f aca="false">SUMPRODUCT(B986:AJ986,PVCapPrice)</f>
        <v>#DIV/0!</v>
      </c>
      <c r="AM986" s="1"/>
      <c r="AN986" s="1"/>
      <c r="AO986" s="1"/>
      <c r="AP986" s="1"/>
      <c r="AQ986" s="1"/>
    </row>
    <row r="987" customFormat="false" ht="11.25" hidden="false" customHeight="false" outlineLevel="0" collapsed="false">
      <c r="A987" s="1" t="n">
        <v>985</v>
      </c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1"/>
      <c r="AL987" s="1" t="e">
        <f aca="false">SUMPRODUCT(B987:AJ987,PVCapPrice)</f>
        <v>#DIV/0!</v>
      </c>
      <c r="AM987" s="1"/>
      <c r="AN987" s="1"/>
      <c r="AO987" s="1"/>
      <c r="AP987" s="1"/>
      <c r="AQ987" s="1"/>
    </row>
    <row r="988" customFormat="false" ht="11.25" hidden="false" customHeight="false" outlineLevel="0" collapsed="false">
      <c r="A988" s="1" t="n">
        <v>986</v>
      </c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1"/>
      <c r="AL988" s="1" t="e">
        <f aca="false">SUMPRODUCT(B988:AJ988,PVCapPrice)</f>
        <v>#DIV/0!</v>
      </c>
      <c r="AM988" s="1"/>
      <c r="AN988" s="1"/>
      <c r="AO988" s="1"/>
      <c r="AP988" s="1"/>
      <c r="AQ988" s="1"/>
    </row>
    <row r="989" customFormat="false" ht="11.25" hidden="false" customHeight="false" outlineLevel="0" collapsed="false">
      <c r="A989" s="1" t="n">
        <v>987</v>
      </c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1"/>
      <c r="AL989" s="1" t="e">
        <f aca="false">SUMPRODUCT(B989:AJ989,PVCapPrice)</f>
        <v>#DIV/0!</v>
      </c>
      <c r="AM989" s="1"/>
      <c r="AN989" s="1"/>
      <c r="AO989" s="1"/>
      <c r="AP989" s="1"/>
      <c r="AQ989" s="1"/>
    </row>
    <row r="990" customFormat="false" ht="11.25" hidden="false" customHeight="false" outlineLevel="0" collapsed="false">
      <c r="A990" s="1" t="n">
        <v>988</v>
      </c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1"/>
      <c r="AL990" s="1" t="e">
        <f aca="false">SUMPRODUCT(B990:AJ990,PVCapPrice)</f>
        <v>#DIV/0!</v>
      </c>
      <c r="AM990" s="1"/>
      <c r="AN990" s="1"/>
      <c r="AO990" s="1"/>
      <c r="AP990" s="1"/>
      <c r="AQ990" s="1"/>
    </row>
    <row r="991" customFormat="false" ht="11.25" hidden="false" customHeight="false" outlineLevel="0" collapsed="false">
      <c r="A991" s="1" t="n">
        <v>989</v>
      </c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1"/>
      <c r="AL991" s="1" t="e">
        <f aca="false">SUMPRODUCT(B991:AJ991,PVCapPrice)</f>
        <v>#DIV/0!</v>
      </c>
      <c r="AM991" s="1"/>
      <c r="AN991" s="1"/>
      <c r="AO991" s="1"/>
      <c r="AP991" s="1"/>
      <c r="AQ991" s="1"/>
    </row>
    <row r="992" customFormat="false" ht="11.25" hidden="false" customHeight="false" outlineLevel="0" collapsed="false">
      <c r="A992" s="1" t="n">
        <v>990</v>
      </c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1"/>
      <c r="AL992" s="1" t="e">
        <f aca="false">SUMPRODUCT(B992:AJ992,PVCapPrice)</f>
        <v>#DIV/0!</v>
      </c>
      <c r="AM992" s="1"/>
      <c r="AN992" s="1"/>
      <c r="AO992" s="1"/>
      <c r="AP992" s="1"/>
      <c r="AQ992" s="1"/>
    </row>
    <row r="993" customFormat="false" ht="11.25" hidden="false" customHeight="false" outlineLevel="0" collapsed="false">
      <c r="A993" s="1" t="n">
        <v>991</v>
      </c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1"/>
      <c r="AL993" s="1" t="e">
        <f aca="false">SUMPRODUCT(B993:AJ993,PVCapPrice)</f>
        <v>#DIV/0!</v>
      </c>
      <c r="AM993" s="1"/>
      <c r="AN993" s="1"/>
      <c r="AO993" s="1"/>
      <c r="AP993" s="1"/>
      <c r="AQ993" s="1"/>
    </row>
    <row r="994" customFormat="false" ht="11.25" hidden="false" customHeight="false" outlineLevel="0" collapsed="false">
      <c r="A994" s="1" t="n">
        <v>992</v>
      </c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1"/>
      <c r="AL994" s="1" t="e">
        <f aca="false">SUMPRODUCT(B994:AJ994,PVCapPrice)</f>
        <v>#DIV/0!</v>
      </c>
      <c r="AM994" s="1"/>
      <c r="AN994" s="1"/>
      <c r="AO994" s="1"/>
      <c r="AP994" s="1"/>
      <c r="AQ994" s="1"/>
    </row>
    <row r="995" customFormat="false" ht="11.25" hidden="false" customHeight="false" outlineLevel="0" collapsed="false">
      <c r="A995" s="1" t="n">
        <v>993</v>
      </c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1"/>
      <c r="AL995" s="1" t="e">
        <f aca="false">SUMPRODUCT(B995:AJ995,PVCapPrice)</f>
        <v>#DIV/0!</v>
      </c>
      <c r="AM995" s="1"/>
      <c r="AN995" s="1"/>
      <c r="AO995" s="1"/>
      <c r="AP995" s="1"/>
      <c r="AQ995" s="1"/>
    </row>
    <row r="996" customFormat="false" ht="11.25" hidden="false" customHeight="false" outlineLevel="0" collapsed="false">
      <c r="A996" s="1" t="n">
        <v>994</v>
      </c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1"/>
      <c r="AL996" s="1" t="e">
        <f aca="false">SUMPRODUCT(B996:AJ996,PVCapPrice)</f>
        <v>#DIV/0!</v>
      </c>
      <c r="AM996" s="1"/>
      <c r="AN996" s="1"/>
      <c r="AO996" s="1"/>
      <c r="AP996" s="1"/>
      <c r="AQ996" s="1"/>
    </row>
    <row r="997" customFormat="false" ht="11.25" hidden="false" customHeight="false" outlineLevel="0" collapsed="false">
      <c r="A997" s="1" t="n">
        <v>995</v>
      </c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1"/>
      <c r="AL997" s="1" t="e">
        <f aca="false">SUMPRODUCT(B997:AJ997,PVCapPrice)</f>
        <v>#DIV/0!</v>
      </c>
      <c r="AM997" s="1"/>
      <c r="AN997" s="1"/>
      <c r="AO997" s="1"/>
      <c r="AP997" s="1"/>
      <c r="AQ997" s="1"/>
    </row>
    <row r="998" customFormat="false" ht="11.25" hidden="false" customHeight="false" outlineLevel="0" collapsed="false">
      <c r="A998" s="1" t="n">
        <v>996</v>
      </c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1"/>
      <c r="AL998" s="1" t="e">
        <f aca="false">SUMPRODUCT(B998:AJ998,PVCapPrice)</f>
        <v>#DIV/0!</v>
      </c>
      <c r="AM998" s="1"/>
      <c r="AN998" s="1"/>
      <c r="AO998" s="1"/>
      <c r="AP998" s="1"/>
      <c r="AQ998" s="1"/>
    </row>
    <row r="999" customFormat="false" ht="11.25" hidden="false" customHeight="false" outlineLevel="0" collapsed="false">
      <c r="A999" s="1" t="n">
        <v>997</v>
      </c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1"/>
      <c r="AL999" s="1" t="e">
        <f aca="false">SUMPRODUCT(B999:AJ999,PVCapPrice)</f>
        <v>#DIV/0!</v>
      </c>
      <c r="AM999" s="1"/>
      <c r="AN999" s="1"/>
      <c r="AO999" s="1"/>
      <c r="AP999" s="1"/>
      <c r="AQ999" s="1"/>
    </row>
    <row r="1000" customFormat="false" ht="11.25" hidden="false" customHeight="false" outlineLevel="0" collapsed="false">
      <c r="A1000" s="1" t="n">
        <v>998</v>
      </c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1"/>
      <c r="AL1000" s="1" t="e">
        <f aca="false">SUMPRODUCT(B1000:AJ1000,PVCapPrice)</f>
        <v>#DIV/0!</v>
      </c>
      <c r="AM1000" s="1"/>
      <c r="AN1000" s="1"/>
      <c r="AO1000" s="1"/>
      <c r="AP1000" s="1"/>
      <c r="AQ1000" s="1"/>
    </row>
    <row r="1001" customFormat="false" ht="11.25" hidden="false" customHeight="false" outlineLevel="0" collapsed="false">
      <c r="A1001" s="1" t="n">
        <v>999</v>
      </c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1"/>
      <c r="AL1001" s="1" t="e">
        <f aca="false">SUMPRODUCT(B1001:AJ1001,PVCapPrice)</f>
        <v>#DIV/0!</v>
      </c>
      <c r="AM1001" s="1"/>
      <c r="AN1001" s="1"/>
      <c r="AO1001" s="1"/>
      <c r="AP1001" s="1"/>
      <c r="AQ1001" s="1"/>
    </row>
    <row r="1002" customFormat="false" ht="11.25" hidden="false" customHeight="false" outlineLevel="0" collapsed="false">
      <c r="A1002" s="1" t="n">
        <v>1000</v>
      </c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1"/>
      <c r="AL1002" s="1" t="e">
        <f aca="false">SUMPRODUCT(B1002:AJ1002,PVCapPrice)</f>
        <v>#DIV/0!</v>
      </c>
      <c r="AM1002" s="1"/>
      <c r="AN1002" s="1"/>
      <c r="AO1002" s="1"/>
      <c r="AP1002" s="1"/>
      <c r="AQ1002" s="1"/>
    </row>
    <row r="1003" customFormat="false" ht="11.25" hidden="false" customHeight="false" outlineLevel="0" collapsed="false">
      <c r="A1003" s="1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1"/>
      <c r="AL1003" s="1"/>
      <c r="AM1003" s="1"/>
      <c r="AN1003" s="1"/>
      <c r="AO1003" s="1"/>
      <c r="AP1003" s="1"/>
      <c r="AQ1003" s="1"/>
    </row>
    <row r="1004" customFormat="false" ht="11.25" hidden="false" customHeight="false" outlineLevel="0" collapsed="false">
      <c r="A1004" s="10" t="s">
        <v>3</v>
      </c>
      <c r="B1004" s="9" t="n">
        <f aca="false">IF(ISERR(AVERAGE(B$3:B1002)),0,AVERAGE(B3:B1002))</f>
        <v>0</v>
      </c>
      <c r="C1004" s="9" t="n">
        <f aca="false">IF(ISERR(AVERAGE(C$3:C1002)),0,AVERAGE(C3:C1002))</f>
        <v>0</v>
      </c>
      <c r="D1004" s="9" t="n">
        <f aca="false">IF(ISERR(AVERAGE(D$3:D1002)),0,AVERAGE(D3:D1002))</f>
        <v>0</v>
      </c>
      <c r="E1004" s="9" t="n">
        <f aca="false">IF(ISERR(AVERAGE(E$3:E1002)),0,AVERAGE(E3:E1002))</f>
        <v>0</v>
      </c>
      <c r="F1004" s="9" t="n">
        <f aca="false">IF(ISERR(AVERAGE(F$3:F1002)),0,AVERAGE(F3:F1002))</f>
        <v>0</v>
      </c>
      <c r="G1004" s="9" t="n">
        <f aca="false">IF(ISERR(AVERAGE(G$3:G1002)),0,AVERAGE(G3:G1002))</f>
        <v>0</v>
      </c>
      <c r="H1004" s="9" t="n">
        <f aca="false">IF(ISERR(AVERAGE(H$3:H1002)),0,AVERAGE(H3:H1002))</f>
        <v>0</v>
      </c>
      <c r="I1004" s="9" t="n">
        <f aca="false">IF(ISERR(AVERAGE(I$3:I1002)),0,AVERAGE(I3:I1002))</f>
        <v>0</v>
      </c>
      <c r="J1004" s="9" t="n">
        <f aca="false">IF(ISERR(AVERAGE(J$3:J1002)),0,AVERAGE(J3:J1002))</f>
        <v>0</v>
      </c>
      <c r="K1004" s="9" t="n">
        <f aca="false">IF(ISERR(AVERAGE(K$3:K1002)),0,AVERAGE(K3:K1002))</f>
        <v>0</v>
      </c>
      <c r="L1004" s="9" t="n">
        <f aca="false">IF(ISERR(AVERAGE(L$3:L1002)),0,AVERAGE(L3:L1002))</f>
        <v>0</v>
      </c>
      <c r="M1004" s="9" t="n">
        <f aca="false">IF(ISERR(AVERAGE(M$3:M1002)),0,AVERAGE(M3:M1002))</f>
        <v>0</v>
      </c>
      <c r="N1004" s="9" t="n">
        <f aca="false">IF(ISERR(AVERAGE(N$3:N1002)),0,AVERAGE(N3:N1002))</f>
        <v>0</v>
      </c>
      <c r="O1004" s="9" t="n">
        <f aca="false">IF(ISERR(AVERAGE(O$3:O1002)),0,AVERAGE(O3:O1002))</f>
        <v>0</v>
      </c>
      <c r="P1004" s="9" t="n">
        <f aca="false">IF(ISERR(AVERAGE(P$3:P1002)),0,AVERAGE(P3:P1002))</f>
        <v>0</v>
      </c>
      <c r="Q1004" s="9" t="n">
        <f aca="false">IF(ISERR(AVERAGE(Q$3:Q1002)),0,AVERAGE(Q3:Q1002))</f>
        <v>0</v>
      </c>
      <c r="R1004" s="9" t="n">
        <f aca="false">IF(ISERR(AVERAGE(R$3:R1002)),0,AVERAGE(R3:R1002))</f>
        <v>0</v>
      </c>
      <c r="S1004" s="9" t="n">
        <f aca="false">IF(ISERR(AVERAGE(S$3:S1002)),0,AVERAGE(S3:S1002))</f>
        <v>0</v>
      </c>
      <c r="T1004" s="9" t="n">
        <f aca="false">IF(ISERR(AVERAGE(T$3:T1002)),0,AVERAGE(T3:T1002))</f>
        <v>0</v>
      </c>
      <c r="U1004" s="9" t="n">
        <f aca="false">IF(ISERR(AVERAGE(U$3:U1002)),0,AVERAGE(U3:U1002))</f>
        <v>0</v>
      </c>
      <c r="V1004" s="9" t="n">
        <f aca="false">IF(ISERR(AVERAGE(V$3:V1002)),0,AVERAGE(V3:V1002))</f>
        <v>0</v>
      </c>
      <c r="W1004" s="9" t="n">
        <f aca="false">IF(ISERR(AVERAGE(W$3:W1002)),0,AVERAGE(W3:W1002))</f>
        <v>0</v>
      </c>
      <c r="X1004" s="9" t="n">
        <f aca="false">IF(ISERR(AVERAGE(X$3:X1002)),0,AVERAGE(X3:X1002))</f>
        <v>0</v>
      </c>
      <c r="Y1004" s="9" t="n">
        <f aca="false">IF(ISERR(AVERAGE(Y$3:Y1002)),0,AVERAGE(Y3:Y1002))</f>
        <v>0</v>
      </c>
      <c r="Z1004" s="9" t="n">
        <f aca="false">IF(ISERR(AVERAGE(Z$3:Z1002)),0,AVERAGE(Z3:Z1002))</f>
        <v>0</v>
      </c>
      <c r="AA1004" s="9" t="n">
        <f aca="false">IF(ISERR(AVERAGE(AA$3:AA1002)),0,AVERAGE(AA3:AA1002))</f>
        <v>0</v>
      </c>
      <c r="AB1004" s="9" t="n">
        <f aca="false">IF(ISERR(AVERAGE(AB$3:AB1002)),0,AVERAGE(AB3:AB1002))</f>
        <v>0</v>
      </c>
      <c r="AC1004" s="9" t="n">
        <f aca="false">IF(ISERR(AVERAGE(AC$3:AC1002)),0,AVERAGE(AC3:AC1002))</f>
        <v>0</v>
      </c>
      <c r="AD1004" s="9" t="n">
        <f aca="false">IF(ISERR(AVERAGE(AD$3:AD1002)),0,AVERAGE(AD3:AD1002))</f>
        <v>0</v>
      </c>
      <c r="AE1004" s="9" t="n">
        <f aca="false">IF(ISERR(AVERAGE(AE$3:AE1002)),0,AVERAGE(AE3:AE1002))</f>
        <v>0</v>
      </c>
      <c r="AF1004" s="9" t="n">
        <f aca="false">IF(ISERR(AVERAGE(AF$3:AF1002)),0,AVERAGE(AF3:AF1002))</f>
        <v>0</v>
      </c>
      <c r="AG1004" s="9" t="n">
        <f aca="false">IF(ISERR(AVERAGE(AG$3:AG1002)),0,AVERAGE(AG3:AG1002))</f>
        <v>0</v>
      </c>
      <c r="AH1004" s="9" t="n">
        <f aca="false">IF(ISERR(AVERAGE(AH$3:AH1002)),0,AVERAGE(AH3:AH1002))</f>
        <v>0</v>
      </c>
      <c r="AI1004" s="9" t="n">
        <f aca="false">IF(ISERR(AVERAGE(AI$3:AI1002)),0,AVERAGE(AI3:AI1002))</f>
        <v>0</v>
      </c>
      <c r="AJ1004" s="9" t="n">
        <f aca="false">IF(ISERR(AVERAGE(AJ$3:AJ1002)),0,AVERAGE(AJ3:AJ1002))</f>
        <v>0</v>
      </c>
      <c r="AK1004" s="1"/>
      <c r="AL1004" s="9" t="n">
        <f aca="false">IF(ISERR(AVERAGE(AL$3:AL1002)),0,AVERAGE(AL3:AL1002))</f>
        <v>0</v>
      </c>
      <c r="AM1004" s="1"/>
      <c r="AN1004" s="1"/>
      <c r="AO1004" s="1"/>
      <c r="AP1004" s="1"/>
      <c r="AQ1004" s="1"/>
    </row>
    <row r="1005" customFormat="false" ht="11.25" hidden="false" customHeight="false" outlineLevel="0" collapsed="false">
      <c r="A1005" s="11" t="s">
        <v>4</v>
      </c>
      <c r="B1005" s="12" t="n">
        <f aca="false">IF(ISERR(STDEV(B3:B1002)/B1004),0,STDEV(B3:B1002)/B1004)</f>
        <v>0</v>
      </c>
      <c r="C1005" s="12" t="n">
        <f aca="false">IF(ISERR(STDEV(C3:C1002)/C1004),0,STDEV(C3:C1002)/C1004)</f>
        <v>0</v>
      </c>
      <c r="D1005" s="12" t="n">
        <f aca="false">IF(ISERR(STDEV(D3:D1002)/D1004),0,STDEV(D3:D1002)/D1004)</f>
        <v>0</v>
      </c>
      <c r="E1005" s="12" t="n">
        <f aca="false">IF(ISERR(STDEV(E3:E1002)/E1004),0,STDEV(E3:E1002)/E1004)</f>
        <v>0</v>
      </c>
      <c r="F1005" s="12" t="n">
        <f aca="false">IF(ISERR(STDEV(F3:F1002)/F1004),0,STDEV(F3:F1002)/F1004)</f>
        <v>0</v>
      </c>
      <c r="G1005" s="12" t="n">
        <f aca="false">IF(ISERR(STDEV(G3:G1002)/G1004),0,STDEV(G3:G1002)/G1004)</f>
        <v>0</v>
      </c>
      <c r="H1005" s="12" t="n">
        <f aca="false">IF(ISERR(STDEV(H3:H1002)/H1004),0,STDEV(H3:H1002)/H1004)</f>
        <v>0</v>
      </c>
      <c r="I1005" s="12" t="n">
        <f aca="false">IF(ISERR(STDEV(I3:I1002)/I1004),0,STDEV(I3:I1002)/I1004)</f>
        <v>0</v>
      </c>
      <c r="J1005" s="12" t="n">
        <f aca="false">IF(ISERR(STDEV(J3:J1002)/J1004),0,STDEV(J3:J1002)/J1004)</f>
        <v>0</v>
      </c>
      <c r="K1005" s="12" t="n">
        <f aca="false">IF(ISERR(STDEV(K3:K1002)/K1004),0,STDEV(K3:K1002)/K1004)</f>
        <v>0</v>
      </c>
      <c r="L1005" s="12" t="n">
        <f aca="false">IF(ISERR(STDEV(L3:L1002)/L1004),0,STDEV(L3:L1002)/L1004)</f>
        <v>0</v>
      </c>
      <c r="M1005" s="12" t="n">
        <f aca="false">IF(ISERR(STDEV(M3:M1002)/M1004),0,STDEV(M3:M1002)/M1004)</f>
        <v>0</v>
      </c>
      <c r="N1005" s="12" t="n">
        <f aca="false">IF(ISERR(STDEV(N3:N1002)/N1004),0,STDEV(N3:N1002)/N1004)</f>
        <v>0</v>
      </c>
      <c r="O1005" s="12" t="n">
        <f aca="false">IF(ISERR(STDEV(O3:O1002)/O1004),0,STDEV(O3:O1002)/O1004)</f>
        <v>0</v>
      </c>
      <c r="P1005" s="12" t="n">
        <f aca="false">IF(ISERR(STDEV(P3:P1002)/P1004),0,STDEV(P3:P1002)/P1004)</f>
        <v>0</v>
      </c>
      <c r="Q1005" s="12" t="n">
        <f aca="false">IF(ISERR(STDEV(Q3:Q1002)/Q1004),0,STDEV(Q3:Q1002)/Q1004)</f>
        <v>0</v>
      </c>
      <c r="R1005" s="12" t="n">
        <f aca="false">IF(ISERR(STDEV(R3:R1002)/R1004),0,STDEV(R3:R1002)/R1004)</f>
        <v>0</v>
      </c>
      <c r="S1005" s="12" t="n">
        <f aca="false">IF(ISERR(STDEV(S3:S1002)/S1004),0,STDEV(S3:S1002)/S1004)</f>
        <v>0</v>
      </c>
      <c r="T1005" s="12" t="n">
        <f aca="false">IF(ISERR(STDEV(T3:T1002)/T1004),0,STDEV(T3:T1002)/T1004)</f>
        <v>0</v>
      </c>
      <c r="U1005" s="12" t="n">
        <f aca="false">IF(ISERR(STDEV(U3:U1002)/U1004),0,STDEV(U3:U1002)/U1004)</f>
        <v>0</v>
      </c>
      <c r="V1005" s="12" t="n">
        <f aca="false">IF(ISERR(STDEV(V3:V1002)/V1004),0,STDEV(V3:V1002)/V1004)</f>
        <v>0</v>
      </c>
      <c r="W1005" s="12" t="n">
        <f aca="false">IF(ISERR(STDEV(W3:W1002)/W1004),0,STDEV(W3:W1002)/W1004)</f>
        <v>0</v>
      </c>
      <c r="X1005" s="12" t="n">
        <f aca="false">IF(ISERR(STDEV(X3:X1002)/X1004),0,STDEV(X3:X1002)/X1004)</f>
        <v>0</v>
      </c>
      <c r="Y1005" s="12" t="n">
        <f aca="false">IF(ISERR(STDEV(Y3:Y1002)/Y1004),0,STDEV(Y3:Y1002)/Y1004)</f>
        <v>0</v>
      </c>
      <c r="Z1005" s="12" t="n">
        <f aca="false">IF(ISERR(STDEV(Z3:Z1002)/Z1004),0,STDEV(Z3:Z1002)/Z1004)</f>
        <v>0</v>
      </c>
      <c r="AA1005" s="12" t="n">
        <f aca="false">IF(ISERR(STDEV(AA3:AA1002)/AA1004),0,STDEV(AA3:AA1002)/AA1004)</f>
        <v>0</v>
      </c>
      <c r="AB1005" s="12" t="n">
        <f aca="false">IF(ISERR(STDEV(AB3:AB1002)/AB1004),0,STDEV(AB3:AB1002)/AB1004)</f>
        <v>0</v>
      </c>
      <c r="AC1005" s="12" t="n">
        <f aca="false">IF(ISERR(STDEV(AC3:AC1002)/AC1004),0,STDEV(AC3:AC1002)/AC1004)</f>
        <v>0</v>
      </c>
      <c r="AD1005" s="12" t="n">
        <f aca="false">IF(ISERR(STDEV(AD3:AD1002)/AD1004),0,STDEV(AD3:AD1002)/AD1004)</f>
        <v>0</v>
      </c>
      <c r="AE1005" s="12" t="n">
        <f aca="false">IF(ISERR(STDEV(AE3:AE1002)/AE1004),0,STDEV(AE3:AE1002)/AE1004)</f>
        <v>0</v>
      </c>
      <c r="AF1005" s="12" t="n">
        <f aca="false">IF(ISERR(STDEV(AF3:AF1002)/AF1004),0,STDEV(AF3:AF1002)/AF1004)</f>
        <v>0</v>
      </c>
      <c r="AG1005" s="12" t="n">
        <f aca="false">IF(ISERR(STDEV(AG3:AG1002)/AG1004),0,STDEV(AG3:AG1002)/AG1004)</f>
        <v>0</v>
      </c>
      <c r="AH1005" s="12" t="n">
        <f aca="false">IF(ISERR(STDEV(AH3:AH1002)/AH1004),0,STDEV(AH3:AH1002)/AH1004)</f>
        <v>0</v>
      </c>
      <c r="AI1005" s="12" t="n">
        <f aca="false">IF(ISERR(STDEV(AI3:AI1002)/AI1004),0,STDEV(AI3:AI1002)/AI1004)</f>
        <v>0</v>
      </c>
      <c r="AJ1005" s="12" t="n">
        <f aca="false">IF(ISERR(STDEV(AJ3:AJ1002)/AJ1004),0,STDEV(AJ3:AJ1002)/AJ1004)</f>
        <v>0</v>
      </c>
      <c r="AK1005" s="1"/>
      <c r="AL1005" s="12" t="n">
        <f aca="false">IF(ISERR(STDEV(AL3:AL1002)/AL1004),0,STDEV(AL3:AL1002)/AL1004)</f>
        <v>0</v>
      </c>
      <c r="AM1005" s="1"/>
      <c r="AN1005" s="1"/>
      <c r="AO1005" s="1"/>
      <c r="AP1005" s="1"/>
      <c r="AQ1005" s="1"/>
    </row>
    <row r="1006" customFormat="false" ht="11.25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</row>
    <row r="1007" customFormat="false" ht="11.25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</row>
    <row r="1008" customFormat="false" ht="11.25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</row>
    <row r="1009" customFormat="false" ht="11.25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customFormat="false" ht="11.25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customFormat="false" ht="11.25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</row>
    <row r="1012" customFormat="false" ht="11.25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</row>
    <row r="1013" customFormat="false" ht="11.25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</row>
    <row r="1014" customFormat="false" ht="11.25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</row>
    <row r="1015" customFormat="false" ht="11.25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</row>
    <row r="1016" customFormat="false" ht="11.25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</row>
    <row r="1017" customFormat="false" ht="11.25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</row>
    <row r="1018" customFormat="false" ht="11.25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</row>
    <row r="1019" customFormat="false" ht="11.25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</row>
    <row r="1020" customFormat="false" ht="11.25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</row>
    <row r="1021" customFormat="false" ht="11.25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</row>
    <row r="1022" customFormat="false" ht="11.25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</row>
    <row r="1023" customFormat="false" ht="11.25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</row>
    <row r="1024" customFormat="false" ht="11.25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</row>
    <row r="1025" customFormat="false" ht="11.25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</row>
    <row r="1026" customFormat="false" ht="11.25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</row>
    <row r="1027" customFormat="false" ht="11.25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</row>
    <row r="1028" customFormat="false" ht="11.25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</row>
    <row r="1029" customFormat="false" ht="11.25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</row>
    <row r="1030" customFormat="false" ht="11.25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</row>
    <row r="1031" customFormat="false" ht="11.25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</row>
    <row r="1032" customFormat="false" ht="11.25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</row>
    <row r="1033" customFormat="false" ht="11.25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</row>
    <row r="1034" customFormat="false" ht="11.25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</row>
    <row r="1035" customFormat="false" ht="11.25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</row>
    <row r="1036" customFormat="false" ht="11.25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</row>
    <row r="1037" customFormat="false" ht="11.25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</row>
    <row r="1038" customFormat="false" ht="11.25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</row>
    <row r="1039" customFormat="false" ht="11.25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</row>
    <row r="1040" customFormat="false" ht="11.25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</row>
    <row r="1041" customFormat="false" ht="11.25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</row>
    <row r="1042" customFormat="false" ht="11.25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4"/>
      <c r="AO1042" s="1"/>
      <c r="AP1042" s="1"/>
      <c r="AQ1042" s="1"/>
    </row>
    <row r="1043" customFormat="false" ht="11.25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</row>
    <row r="1044" customFormat="false" ht="11.25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</row>
    <row r="1045" customFormat="false" ht="11.25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</row>
    <row r="1046" customFormat="false" ht="11.25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</row>
    <row r="1047" customFormat="false" ht="11.25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</row>
    <row r="1048" customFormat="false" ht="11.25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</row>
    <row r="1049" customFormat="false" ht="11.25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</row>
    <row r="1050" customFormat="false" ht="11.25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</row>
    <row r="1051" customFormat="false" ht="11.25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</row>
    <row r="1052" customFormat="false" ht="11.25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</row>
    <row r="1053" customFormat="false" ht="11.25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</row>
    <row r="1054" customFormat="false" ht="11.25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1" t="s">
        <v>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1054"/>
  <sheetViews>
    <sheetView showFormulas="false" showGridLines="true" showRowColHeaders="true" showZeros="true" rightToLeft="false" tabSelected="false" showOutlineSymbols="true" defaultGridColor="true" view="normal" topLeftCell="K1" colorId="64" zoomScale="100" zoomScaleNormal="100" zoomScalePageLayoutView="100" workbookViewId="0">
      <pane xSplit="0" ySplit="2" topLeftCell="BM976" activePane="bottomLeft" state="frozen"/>
      <selection pane="topLeft" activeCell="K1" activeCellId="0" sqref="K1"/>
      <selection pane="bottomLeft" activeCell="Q1005" activeCellId="0" sqref="Q1005"/>
    </sheetView>
  </sheetViews>
  <sheetFormatPr defaultColWidth="10.328125" defaultRowHeight="11.25" customHeight="true" zeroHeight="false" outlineLevelRow="0" outlineLevelCol="0"/>
  <sheetData>
    <row r="1" customFormat="false" ht="11.2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5" t="s">
        <v>0</v>
      </c>
      <c r="AM1" s="1"/>
      <c r="AN1" s="1"/>
      <c r="AO1" s="1"/>
      <c r="AP1" s="1"/>
      <c r="AQ1" s="1"/>
    </row>
    <row r="2" customFormat="false" ht="11.25" hidden="false" customHeight="false" outlineLevel="0" collapsed="false">
      <c r="A2" s="1" t="s">
        <v>1</v>
      </c>
      <c r="B2" s="15" t="n">
        <f aca="false">+'Ongoing Cash Flows'!B2</f>
        <v>37437</v>
      </c>
      <c r="C2" s="15" t="n">
        <f aca="false">+'Ongoing Cash Flows'!C2</f>
        <v>37802</v>
      </c>
      <c r="D2" s="15" t="n">
        <f aca="false">+'Ongoing Cash Flows'!D2</f>
        <v>38168</v>
      </c>
      <c r="E2" s="15" t="n">
        <f aca="false">+'Ongoing Cash Flows'!E2</f>
        <v>38533</v>
      </c>
      <c r="F2" s="15" t="n">
        <f aca="false">+'Ongoing Cash Flows'!F2</f>
        <v>38898</v>
      </c>
      <c r="G2" s="15" t="n">
        <f aca="false">+'Ongoing Cash Flows'!G2</f>
        <v>39263</v>
      </c>
      <c r="H2" s="15" t="n">
        <f aca="false">+'Ongoing Cash Flows'!H2</f>
        <v>39629</v>
      </c>
      <c r="I2" s="15" t="n">
        <f aca="false">+'Ongoing Cash Flows'!I2</f>
        <v>39994</v>
      </c>
      <c r="J2" s="15" t="n">
        <f aca="false">+'Ongoing Cash Flows'!J2</f>
        <v>40359</v>
      </c>
      <c r="K2" s="15" t="n">
        <f aca="false">+'Ongoing Cash Flows'!K2</f>
        <v>40724</v>
      </c>
      <c r="L2" s="15" t="n">
        <f aca="false">+'Ongoing Cash Flows'!L2</f>
        <v>41090</v>
      </c>
      <c r="M2" s="15" t="n">
        <f aca="false">+'Ongoing Cash Flows'!M2</f>
        <v>41455</v>
      </c>
      <c r="N2" s="15" t="n">
        <f aca="false">+'Ongoing Cash Flows'!N2</f>
        <v>41820</v>
      </c>
      <c r="O2" s="15" t="n">
        <f aca="false">+'Ongoing Cash Flows'!O2</f>
        <v>42185</v>
      </c>
      <c r="P2" s="15" t="n">
        <f aca="false">+'Ongoing Cash Flows'!P2</f>
        <v>42551</v>
      </c>
      <c r="Q2" s="15" t="n">
        <f aca="false">+'Ongoing Cash Flows'!Q2</f>
        <v>42916</v>
      </c>
      <c r="R2" s="15" t="n">
        <f aca="false">+'Ongoing Cash Flows'!R2</f>
        <v>43281</v>
      </c>
      <c r="S2" s="15" t="n">
        <f aca="false">+'Ongoing Cash Flows'!S2</f>
        <v>43646</v>
      </c>
      <c r="T2" s="15" t="n">
        <f aca="false">+'Ongoing Cash Flows'!T2</f>
        <v>44012</v>
      </c>
      <c r="U2" s="15" t="n">
        <f aca="false">+'Ongoing Cash Flows'!U2</f>
        <v>44377</v>
      </c>
      <c r="V2" s="15" t="n">
        <f aca="false">+'Ongoing Cash Flows'!V2</f>
        <v>44742</v>
      </c>
      <c r="W2" s="15" t="n">
        <f aca="false">+'Ongoing Cash Flows'!W2</f>
        <v>45107</v>
      </c>
      <c r="X2" s="15" t="n">
        <f aca="false">+'Ongoing Cash Flows'!X2</f>
        <v>45473</v>
      </c>
      <c r="Y2" s="15" t="n">
        <f aca="false">+'Ongoing Cash Flows'!Y2</f>
        <v>45838</v>
      </c>
      <c r="Z2" s="15" t="n">
        <f aca="false">+'Ongoing Cash Flows'!Z2</f>
        <v>46203</v>
      </c>
      <c r="AA2" s="15" t="n">
        <f aca="false">+'Ongoing Cash Flows'!AA2</f>
        <v>46568</v>
      </c>
      <c r="AB2" s="15" t="n">
        <f aca="false">+'Ongoing Cash Flows'!AB2</f>
        <v>46934</v>
      </c>
      <c r="AC2" s="15" t="n">
        <f aca="false">+'Ongoing Cash Flows'!AC2</f>
        <v>47299</v>
      </c>
      <c r="AD2" s="15" t="n">
        <f aca="false">+'Ongoing Cash Flows'!AD2</f>
        <v>11139</v>
      </c>
      <c r="AE2" s="15" t="n">
        <f aca="false">+'Ongoing Cash Flows'!AE2</f>
        <v>11504</v>
      </c>
      <c r="AF2" s="15" t="n">
        <f aca="false">+'Ongoing Cash Flows'!AF2</f>
        <v>11870</v>
      </c>
      <c r="AG2" s="15" t="n">
        <f aca="false">+'Ongoing Cash Flows'!AG2</f>
        <v>12235</v>
      </c>
      <c r="AH2" s="15" t="n">
        <f aca="false">+'Ongoing Cash Flows'!AH2</f>
        <v>12600</v>
      </c>
      <c r="AI2" s="15" t="n">
        <f aca="false">+'Ongoing Cash Flows'!AI2</f>
        <v>12965</v>
      </c>
      <c r="AJ2" s="15" t="n">
        <f aca="false">+'Ongoing Cash Flows'!AJ2</f>
        <v>13331</v>
      </c>
      <c r="AK2" s="1"/>
      <c r="AL2" s="7" t="s">
        <v>2</v>
      </c>
      <c r="AM2" s="1"/>
      <c r="AN2" s="1"/>
      <c r="AO2" s="1"/>
      <c r="AP2" s="1"/>
      <c r="AQ2" s="1"/>
    </row>
    <row r="3" customFormat="false" ht="11.25" hidden="false" customHeight="false" outlineLevel="0" collapsed="false">
      <c r="A3" s="1" t="n">
        <v>1</v>
      </c>
      <c r="B3" s="9"/>
      <c r="C3" s="9" t="n">
        <f aca="false">+[2]data1cf!BA2*-1</f>
        <v>-0</v>
      </c>
      <c r="D3" s="9" t="n">
        <f aca="false">+[2]data1cf!BB2*-1</f>
        <v>-0</v>
      </c>
      <c r="E3" s="9" t="n">
        <f aca="false">+[2]data1cf!BC2*-1</f>
        <v>-0</v>
      </c>
      <c r="F3" s="9" t="n">
        <f aca="false">+[2]data1cf!BD2*-1</f>
        <v>-0</v>
      </c>
      <c r="G3" s="9" t="n">
        <f aca="false">+[2]data1cf!BE2*-1</f>
        <v>-0</v>
      </c>
      <c r="H3" s="9" t="n">
        <f aca="false">+[2]data1cf!BF2*-1</f>
        <v>-0</v>
      </c>
      <c r="I3" s="9" t="n">
        <f aca="false">+[2]data1cf!BG2*-1</f>
        <v>-0</v>
      </c>
      <c r="J3" s="9" t="n">
        <f aca="false">+[2]data1cf!BH2*-1</f>
        <v>-0</v>
      </c>
      <c r="K3" s="9" t="n">
        <f aca="false">+[2]data1cf!BI2*-1</f>
        <v>-0</v>
      </c>
      <c r="L3" s="9" t="n">
        <f aca="false">+[2]data1cf!BJ2*-1</f>
        <v>-0</v>
      </c>
      <c r="M3" s="9" t="n">
        <f aca="false">+[2]data1cf!BK2*-1</f>
        <v>-0</v>
      </c>
      <c r="N3" s="9" t="n">
        <f aca="false">+[2]data1cf!BL2*-1</f>
        <v>-0</v>
      </c>
      <c r="O3" s="9" t="n">
        <f aca="false">+[2]data1cf!BM2*-1</f>
        <v>-0</v>
      </c>
      <c r="P3" s="9" t="n">
        <f aca="false">+[2]data1cf!BN2*-1</f>
        <v>-0</v>
      </c>
      <c r="Q3" s="9" t="n">
        <f aca="false">+[2]data1cf!BO2*-1</f>
        <v>-0</v>
      </c>
      <c r="R3" s="9" t="n">
        <f aca="false">+[2]data1cf!BP2*-1</f>
        <v>-0</v>
      </c>
      <c r="S3" s="9" t="n">
        <f aca="false">+[2]data1cf!BQ2*-1</f>
        <v>-0</v>
      </c>
      <c r="T3" s="9" t="n">
        <f aca="false">+[2]data1cf!BR2*-1</f>
        <v>-0</v>
      </c>
      <c r="U3" s="9" t="n">
        <f aca="false">+[2]data1cf!BS2*-1</f>
        <v>-0</v>
      </c>
      <c r="V3" s="9" t="n">
        <f aca="false">+[2]data1cf!BT2*-1</f>
        <v>-0</v>
      </c>
      <c r="W3" s="9" t="n">
        <f aca="false">+[2]data1cf!BU2*-1</f>
        <v>-0</v>
      </c>
      <c r="X3" s="9" t="n">
        <f aca="false">+[2]data1cf!BV2*-1</f>
        <v>-0</v>
      </c>
      <c r="Y3" s="9" t="n">
        <f aca="false">+[2]data1cf!BW2*-1</f>
        <v>-0</v>
      </c>
      <c r="Z3" s="9" t="n">
        <f aca="false">+[2]data1cf!BX2*-1</f>
        <v>-0</v>
      </c>
      <c r="AA3" s="9" t="n">
        <f aca="false">+[2]data1cf!BY2*-1</f>
        <v>-0</v>
      </c>
      <c r="AB3" s="9"/>
      <c r="AC3" s="9"/>
      <c r="AD3" s="9"/>
      <c r="AE3" s="9"/>
      <c r="AF3" s="9"/>
      <c r="AG3" s="9"/>
      <c r="AH3" s="9"/>
      <c r="AI3" s="9"/>
      <c r="AJ3" s="9"/>
      <c r="AK3" s="1"/>
      <c r="AL3" s="1" t="e">
        <f aca="false">SUMPRODUCT(B3:AJ3,PVCapPrice)</f>
        <v>#DIV/0!</v>
      </c>
      <c r="AM3" s="1"/>
      <c r="AN3" s="1"/>
      <c r="AO3" s="1"/>
      <c r="AP3" s="1"/>
      <c r="AQ3" s="1"/>
    </row>
    <row r="4" customFormat="false" ht="11.25" hidden="false" customHeight="false" outlineLevel="0" collapsed="false">
      <c r="A4" s="1" t="n">
        <v>2</v>
      </c>
      <c r="B4" s="9"/>
      <c r="C4" s="9" t="n">
        <f aca="false">+[2]data1cf!BA3*-1</f>
        <v>-0</v>
      </c>
      <c r="D4" s="9" t="n">
        <f aca="false">+[2]data1cf!BB3*-1</f>
        <v>-0</v>
      </c>
      <c r="E4" s="9" t="n">
        <f aca="false">+[2]data1cf!BC3*-1</f>
        <v>-0</v>
      </c>
      <c r="F4" s="9" t="n">
        <f aca="false">+[2]data1cf!BD3*-1</f>
        <v>-0</v>
      </c>
      <c r="G4" s="9" t="n">
        <f aca="false">+[2]data1cf!BE3*-1</f>
        <v>-0</v>
      </c>
      <c r="H4" s="9" t="n">
        <f aca="false">+[2]data1cf!BF3*-1</f>
        <v>-0</v>
      </c>
      <c r="I4" s="9" t="n">
        <f aca="false">+[2]data1cf!BG3*-1</f>
        <v>-0</v>
      </c>
      <c r="J4" s="9" t="n">
        <f aca="false">+[2]data1cf!BH3*-1</f>
        <v>-0</v>
      </c>
      <c r="K4" s="9" t="n">
        <f aca="false">+[2]data1cf!BI3*-1</f>
        <v>-0</v>
      </c>
      <c r="L4" s="9" t="n">
        <f aca="false">+[2]data1cf!BJ3*-1</f>
        <v>-0</v>
      </c>
      <c r="M4" s="9" t="n">
        <f aca="false">+[2]data1cf!BK3*-1</f>
        <v>-0</v>
      </c>
      <c r="N4" s="9" t="n">
        <f aca="false">+[2]data1cf!BL3*-1</f>
        <v>-0</v>
      </c>
      <c r="O4" s="9" t="n">
        <f aca="false">+[2]data1cf!BM3*-1</f>
        <v>-0</v>
      </c>
      <c r="P4" s="9" t="n">
        <f aca="false">+[2]data1cf!BN3*-1</f>
        <v>-0</v>
      </c>
      <c r="Q4" s="9" t="n">
        <f aca="false">+[2]data1cf!BO3*-1</f>
        <v>-0</v>
      </c>
      <c r="R4" s="9" t="n">
        <f aca="false">+[2]data1cf!BP3*-1</f>
        <v>-0</v>
      </c>
      <c r="S4" s="9" t="n">
        <f aca="false">+[2]data1cf!BQ3*-1</f>
        <v>-0</v>
      </c>
      <c r="T4" s="9" t="n">
        <f aca="false">+[2]data1cf!BR3*-1</f>
        <v>-0</v>
      </c>
      <c r="U4" s="9" t="n">
        <f aca="false">+[2]data1cf!BS3*-1</f>
        <v>-0</v>
      </c>
      <c r="V4" s="9" t="n">
        <f aca="false">+[2]data1cf!BT3*-1</f>
        <v>-0</v>
      </c>
      <c r="W4" s="9" t="n">
        <f aca="false">+[2]data1cf!BU3*-1</f>
        <v>-0</v>
      </c>
      <c r="X4" s="9" t="n">
        <f aca="false">+[2]data1cf!BV3*-1</f>
        <v>-0</v>
      </c>
      <c r="Y4" s="9" t="n">
        <f aca="false">+[2]data1cf!BW3*-1</f>
        <v>-0</v>
      </c>
      <c r="Z4" s="9" t="n">
        <f aca="false">+[2]data1cf!BX3*-1</f>
        <v>-0</v>
      </c>
      <c r="AA4" s="9" t="n">
        <f aca="false">+[2]data1cf!BY3*-1</f>
        <v>-0</v>
      </c>
      <c r="AB4" s="9"/>
      <c r="AC4" s="9"/>
      <c r="AD4" s="9"/>
      <c r="AE4" s="9"/>
      <c r="AF4" s="9"/>
      <c r="AG4" s="9"/>
      <c r="AH4" s="9"/>
      <c r="AI4" s="9"/>
      <c r="AJ4" s="9"/>
      <c r="AK4" s="1"/>
      <c r="AL4" s="1" t="e">
        <f aca="false">SUMPRODUCT(B4:AJ4,PVCapPrice)</f>
        <v>#DIV/0!</v>
      </c>
      <c r="AM4" s="1"/>
      <c r="AN4" s="1"/>
      <c r="AO4" s="1"/>
      <c r="AP4" s="1"/>
      <c r="AQ4" s="1"/>
    </row>
    <row r="5" customFormat="false" ht="11.25" hidden="false" customHeight="false" outlineLevel="0" collapsed="false">
      <c r="A5" s="1" t="n">
        <v>3</v>
      </c>
      <c r="B5" s="9"/>
      <c r="C5" s="9" t="n">
        <f aca="false">+[2]data1cf!BA4*-1</f>
        <v>-0</v>
      </c>
      <c r="D5" s="9" t="n">
        <f aca="false">+[2]data1cf!BB4*-1</f>
        <v>-0</v>
      </c>
      <c r="E5" s="9" t="n">
        <f aca="false">+[2]data1cf!BC4*-1</f>
        <v>-0</v>
      </c>
      <c r="F5" s="9" t="n">
        <f aca="false">+[2]data1cf!BD4*-1</f>
        <v>-0</v>
      </c>
      <c r="G5" s="9" t="n">
        <f aca="false">+[2]data1cf!BE4*-1</f>
        <v>-0</v>
      </c>
      <c r="H5" s="9" t="n">
        <f aca="false">+[2]data1cf!BF4*-1</f>
        <v>-0</v>
      </c>
      <c r="I5" s="9" t="n">
        <f aca="false">+[2]data1cf!BG4*-1</f>
        <v>-0</v>
      </c>
      <c r="J5" s="9" t="n">
        <f aca="false">+[2]data1cf!BH4*-1</f>
        <v>-0</v>
      </c>
      <c r="K5" s="9" t="n">
        <f aca="false">+[2]data1cf!BI4*-1</f>
        <v>-0</v>
      </c>
      <c r="L5" s="9" t="n">
        <f aca="false">+[2]data1cf!BJ4*-1</f>
        <v>-0</v>
      </c>
      <c r="M5" s="9" t="n">
        <f aca="false">+[2]data1cf!BK4*-1</f>
        <v>-0</v>
      </c>
      <c r="N5" s="9" t="n">
        <f aca="false">+[2]data1cf!BL4*-1</f>
        <v>-0</v>
      </c>
      <c r="O5" s="9" t="n">
        <f aca="false">+[2]data1cf!BM4*-1</f>
        <v>-0</v>
      </c>
      <c r="P5" s="9" t="n">
        <f aca="false">+[2]data1cf!BN4*-1</f>
        <v>-0</v>
      </c>
      <c r="Q5" s="9" t="n">
        <f aca="false">+[2]data1cf!BO4*-1</f>
        <v>-0</v>
      </c>
      <c r="R5" s="9" t="n">
        <f aca="false">+[2]data1cf!BP4*-1</f>
        <v>-0</v>
      </c>
      <c r="S5" s="9" t="n">
        <f aca="false">+[2]data1cf!BQ4*-1</f>
        <v>-0</v>
      </c>
      <c r="T5" s="9" t="n">
        <f aca="false">+[2]data1cf!BR4*-1</f>
        <v>-0</v>
      </c>
      <c r="U5" s="9" t="n">
        <f aca="false">+[2]data1cf!BS4*-1</f>
        <v>-0</v>
      </c>
      <c r="V5" s="9" t="n">
        <f aca="false">+[2]data1cf!BT4*-1</f>
        <v>-0</v>
      </c>
      <c r="W5" s="9" t="n">
        <f aca="false">+[2]data1cf!BU4*-1</f>
        <v>-0</v>
      </c>
      <c r="X5" s="9" t="n">
        <f aca="false">+[2]data1cf!BV4*-1</f>
        <v>-0</v>
      </c>
      <c r="Y5" s="9" t="n">
        <f aca="false">+[2]data1cf!BW4*-1</f>
        <v>-0</v>
      </c>
      <c r="Z5" s="9" t="n">
        <f aca="false">+[2]data1cf!BX4*-1</f>
        <v>-0</v>
      </c>
      <c r="AA5" s="9" t="n">
        <f aca="false">+[2]data1cf!BY4*-1</f>
        <v>-0</v>
      </c>
      <c r="AB5" s="9"/>
      <c r="AC5" s="9"/>
      <c r="AD5" s="9"/>
      <c r="AE5" s="9"/>
      <c r="AF5" s="9"/>
      <c r="AG5" s="9"/>
      <c r="AH5" s="9"/>
      <c r="AI5" s="9"/>
      <c r="AJ5" s="9"/>
      <c r="AK5" s="1"/>
      <c r="AL5" s="1" t="e">
        <f aca="false">SUMPRODUCT(B5:AJ5,PVCapPrice)</f>
        <v>#DIV/0!</v>
      </c>
      <c r="AM5" s="1"/>
      <c r="AN5" s="1"/>
      <c r="AO5" s="1"/>
      <c r="AP5" s="1"/>
      <c r="AQ5" s="1"/>
    </row>
    <row r="6" customFormat="false" ht="11.25" hidden="false" customHeight="false" outlineLevel="0" collapsed="false">
      <c r="A6" s="1" t="n">
        <v>4</v>
      </c>
      <c r="B6" s="9"/>
      <c r="C6" s="9" t="n">
        <f aca="false">+[2]data1cf!BA5*-1</f>
        <v>-0</v>
      </c>
      <c r="D6" s="9" t="n">
        <f aca="false">+[2]data1cf!BB5*-1</f>
        <v>-0</v>
      </c>
      <c r="E6" s="9" t="n">
        <f aca="false">+[2]data1cf!BC5*-1</f>
        <v>-0</v>
      </c>
      <c r="F6" s="9" t="n">
        <f aca="false">+[2]data1cf!BD5*-1</f>
        <v>-0</v>
      </c>
      <c r="G6" s="9" t="n">
        <f aca="false">+[2]data1cf!BE5*-1</f>
        <v>-0</v>
      </c>
      <c r="H6" s="9" t="n">
        <f aca="false">+[2]data1cf!BF5*-1</f>
        <v>-0</v>
      </c>
      <c r="I6" s="9" t="n">
        <f aca="false">+[2]data1cf!BG5*-1</f>
        <v>-0</v>
      </c>
      <c r="J6" s="9" t="n">
        <f aca="false">+[2]data1cf!BH5*-1</f>
        <v>-0</v>
      </c>
      <c r="K6" s="9" t="n">
        <f aca="false">+[2]data1cf!BI5*-1</f>
        <v>-0</v>
      </c>
      <c r="L6" s="9" t="n">
        <f aca="false">+[2]data1cf!BJ5*-1</f>
        <v>-0</v>
      </c>
      <c r="M6" s="9" t="n">
        <f aca="false">+[2]data1cf!BK5*-1</f>
        <v>-0</v>
      </c>
      <c r="N6" s="9" t="n">
        <f aca="false">+[2]data1cf!BL5*-1</f>
        <v>-0</v>
      </c>
      <c r="O6" s="9" t="n">
        <f aca="false">+[2]data1cf!BM5*-1</f>
        <v>-0</v>
      </c>
      <c r="P6" s="9" t="n">
        <f aca="false">+[2]data1cf!BN5*-1</f>
        <v>-0</v>
      </c>
      <c r="Q6" s="9" t="n">
        <f aca="false">+[2]data1cf!BO5*-1</f>
        <v>-0</v>
      </c>
      <c r="R6" s="9" t="n">
        <f aca="false">+[2]data1cf!BP5*-1</f>
        <v>-0</v>
      </c>
      <c r="S6" s="9" t="n">
        <f aca="false">+[2]data1cf!BQ5*-1</f>
        <v>-0</v>
      </c>
      <c r="T6" s="9" t="n">
        <f aca="false">+[2]data1cf!BR5*-1</f>
        <v>-0</v>
      </c>
      <c r="U6" s="9" t="n">
        <f aca="false">+[2]data1cf!BS5*-1</f>
        <v>-0</v>
      </c>
      <c r="V6" s="9" t="n">
        <f aca="false">+[2]data1cf!BT5*-1</f>
        <v>-0</v>
      </c>
      <c r="W6" s="9" t="n">
        <f aca="false">+[2]data1cf!BU5*-1</f>
        <v>-0</v>
      </c>
      <c r="X6" s="9" t="n">
        <f aca="false">+[2]data1cf!BV5*-1</f>
        <v>-0</v>
      </c>
      <c r="Y6" s="9" t="n">
        <f aca="false">+[2]data1cf!BW5*-1</f>
        <v>-0</v>
      </c>
      <c r="Z6" s="9" t="n">
        <f aca="false">+[2]data1cf!BX5*-1</f>
        <v>-0</v>
      </c>
      <c r="AA6" s="9" t="n">
        <f aca="false">+[2]data1cf!BY5*-1</f>
        <v>-0</v>
      </c>
      <c r="AB6" s="9"/>
      <c r="AC6" s="9"/>
      <c r="AD6" s="9"/>
      <c r="AE6" s="9"/>
      <c r="AF6" s="9"/>
      <c r="AG6" s="9"/>
      <c r="AH6" s="9"/>
      <c r="AI6" s="9"/>
      <c r="AJ6" s="9"/>
      <c r="AK6" s="1"/>
      <c r="AL6" s="1" t="e">
        <f aca="false">SUMPRODUCT(B6:AJ6,PVCapPrice)</f>
        <v>#DIV/0!</v>
      </c>
      <c r="AM6" s="1"/>
      <c r="AN6" s="1"/>
      <c r="AO6" s="1"/>
      <c r="AP6" s="1"/>
      <c r="AQ6" s="1"/>
    </row>
    <row r="7" customFormat="false" ht="11.25" hidden="false" customHeight="false" outlineLevel="0" collapsed="false">
      <c r="A7" s="1" t="n">
        <v>5</v>
      </c>
      <c r="B7" s="9"/>
      <c r="C7" s="9" t="n">
        <f aca="false">+[2]data1cf!BA6*-1</f>
        <v>-0</v>
      </c>
      <c r="D7" s="9" t="n">
        <f aca="false">+[2]data1cf!BB6*-1</f>
        <v>-0</v>
      </c>
      <c r="E7" s="9" t="n">
        <f aca="false">+[2]data1cf!BC6*-1</f>
        <v>-0</v>
      </c>
      <c r="F7" s="9" t="n">
        <f aca="false">+[2]data1cf!BD6*-1</f>
        <v>-0</v>
      </c>
      <c r="G7" s="9" t="n">
        <f aca="false">+[2]data1cf!BE6*-1</f>
        <v>-0</v>
      </c>
      <c r="H7" s="9" t="n">
        <f aca="false">+[2]data1cf!BF6*-1</f>
        <v>-0</v>
      </c>
      <c r="I7" s="9" t="n">
        <f aca="false">+[2]data1cf!BG6*-1</f>
        <v>-0</v>
      </c>
      <c r="J7" s="9" t="n">
        <f aca="false">+[2]data1cf!BH6*-1</f>
        <v>-0</v>
      </c>
      <c r="K7" s="9" t="n">
        <f aca="false">+[2]data1cf!BI6*-1</f>
        <v>-0</v>
      </c>
      <c r="L7" s="9" t="n">
        <f aca="false">+[2]data1cf!BJ6*-1</f>
        <v>-0</v>
      </c>
      <c r="M7" s="9" t="n">
        <f aca="false">+[2]data1cf!BK6*-1</f>
        <v>-0</v>
      </c>
      <c r="N7" s="9" t="n">
        <f aca="false">+[2]data1cf!BL6*-1</f>
        <v>-0</v>
      </c>
      <c r="O7" s="9" t="n">
        <f aca="false">+[2]data1cf!BM6*-1</f>
        <v>-0</v>
      </c>
      <c r="P7" s="9" t="n">
        <f aca="false">+[2]data1cf!BN6*-1</f>
        <v>-0</v>
      </c>
      <c r="Q7" s="9" t="n">
        <f aca="false">+[2]data1cf!BO6*-1</f>
        <v>-0</v>
      </c>
      <c r="R7" s="9" t="n">
        <f aca="false">+[2]data1cf!BP6*-1</f>
        <v>-0</v>
      </c>
      <c r="S7" s="9" t="n">
        <f aca="false">+[2]data1cf!BQ6*-1</f>
        <v>-0</v>
      </c>
      <c r="T7" s="9" t="n">
        <f aca="false">+[2]data1cf!BR6*-1</f>
        <v>-0</v>
      </c>
      <c r="U7" s="9" t="n">
        <f aca="false">+[2]data1cf!BS6*-1</f>
        <v>-0</v>
      </c>
      <c r="V7" s="9" t="n">
        <f aca="false">+[2]data1cf!BT6*-1</f>
        <v>-0</v>
      </c>
      <c r="W7" s="9" t="n">
        <f aca="false">+[2]data1cf!BU6*-1</f>
        <v>-0</v>
      </c>
      <c r="X7" s="9" t="n">
        <f aca="false">+[2]data1cf!BV6*-1</f>
        <v>-0</v>
      </c>
      <c r="Y7" s="9" t="n">
        <f aca="false">+[2]data1cf!BW6*-1</f>
        <v>-0</v>
      </c>
      <c r="Z7" s="9" t="n">
        <f aca="false">+[2]data1cf!BX6*-1</f>
        <v>-0</v>
      </c>
      <c r="AA7" s="9" t="n">
        <f aca="false">+[2]data1cf!BY6*-1</f>
        <v>-0</v>
      </c>
      <c r="AB7" s="9"/>
      <c r="AC7" s="9"/>
      <c r="AD7" s="9"/>
      <c r="AE7" s="9"/>
      <c r="AF7" s="9"/>
      <c r="AG7" s="9"/>
      <c r="AH7" s="9"/>
      <c r="AI7" s="9"/>
      <c r="AJ7" s="9"/>
      <c r="AK7" s="1"/>
      <c r="AL7" s="1" t="e">
        <f aca="false">SUMPRODUCT(B7:AJ7,PVCapPrice)</f>
        <v>#DIV/0!</v>
      </c>
      <c r="AM7" s="1"/>
      <c r="AN7" s="1"/>
      <c r="AO7" s="1"/>
      <c r="AP7" s="1"/>
      <c r="AQ7" s="1"/>
    </row>
    <row r="8" customFormat="false" ht="11.25" hidden="false" customHeight="false" outlineLevel="0" collapsed="false">
      <c r="A8" s="1" t="n">
        <v>6</v>
      </c>
      <c r="B8" s="9"/>
      <c r="C8" s="9" t="n">
        <f aca="false">+[2]data1cf!BA7*-1</f>
        <v>-0</v>
      </c>
      <c r="D8" s="9" t="n">
        <f aca="false">+[2]data1cf!BB7*-1</f>
        <v>-0</v>
      </c>
      <c r="E8" s="9" t="n">
        <f aca="false">+[2]data1cf!BC7*-1</f>
        <v>-0</v>
      </c>
      <c r="F8" s="9" t="n">
        <f aca="false">+[2]data1cf!BD7*-1</f>
        <v>-0</v>
      </c>
      <c r="G8" s="9" t="n">
        <f aca="false">+[2]data1cf!BE7*-1</f>
        <v>-0</v>
      </c>
      <c r="H8" s="9" t="n">
        <f aca="false">+[2]data1cf!BF7*-1</f>
        <v>-0</v>
      </c>
      <c r="I8" s="9" t="n">
        <f aca="false">+[2]data1cf!BG7*-1</f>
        <v>-0</v>
      </c>
      <c r="J8" s="9" t="n">
        <f aca="false">+[2]data1cf!BH7*-1</f>
        <v>-0</v>
      </c>
      <c r="K8" s="9" t="n">
        <f aca="false">+[2]data1cf!BI7*-1</f>
        <v>-0</v>
      </c>
      <c r="L8" s="9" t="n">
        <f aca="false">+[2]data1cf!BJ7*-1</f>
        <v>-0</v>
      </c>
      <c r="M8" s="9" t="n">
        <f aca="false">+[2]data1cf!BK7*-1</f>
        <v>-0</v>
      </c>
      <c r="N8" s="9" t="n">
        <f aca="false">+[2]data1cf!BL7*-1</f>
        <v>-0</v>
      </c>
      <c r="O8" s="9" t="n">
        <f aca="false">+[2]data1cf!BM7*-1</f>
        <v>-0</v>
      </c>
      <c r="P8" s="9" t="n">
        <f aca="false">+[2]data1cf!BN7*-1</f>
        <v>-0</v>
      </c>
      <c r="Q8" s="9" t="n">
        <f aca="false">+[2]data1cf!BO7*-1</f>
        <v>-0</v>
      </c>
      <c r="R8" s="9" t="n">
        <f aca="false">+[2]data1cf!BP7*-1</f>
        <v>-0</v>
      </c>
      <c r="S8" s="9" t="n">
        <f aca="false">+[2]data1cf!BQ7*-1</f>
        <v>-0</v>
      </c>
      <c r="T8" s="9" t="n">
        <f aca="false">+[2]data1cf!BR7*-1</f>
        <v>-0</v>
      </c>
      <c r="U8" s="9" t="n">
        <f aca="false">+[2]data1cf!BS7*-1</f>
        <v>-0</v>
      </c>
      <c r="V8" s="9" t="n">
        <f aca="false">+[2]data1cf!BT7*-1</f>
        <v>-0</v>
      </c>
      <c r="W8" s="9" t="n">
        <f aca="false">+[2]data1cf!BU7*-1</f>
        <v>-0</v>
      </c>
      <c r="X8" s="9" t="n">
        <f aca="false">+[2]data1cf!BV7*-1</f>
        <v>-0</v>
      </c>
      <c r="Y8" s="9" t="n">
        <f aca="false">+[2]data1cf!BW7*-1</f>
        <v>-0</v>
      </c>
      <c r="Z8" s="9" t="n">
        <f aca="false">+[2]data1cf!BX7*-1</f>
        <v>-0</v>
      </c>
      <c r="AA8" s="9" t="n">
        <f aca="false">+[2]data1cf!BY7*-1</f>
        <v>-0</v>
      </c>
      <c r="AB8" s="9"/>
      <c r="AC8" s="9"/>
      <c r="AD8" s="9"/>
      <c r="AE8" s="9"/>
      <c r="AF8" s="9"/>
      <c r="AG8" s="9"/>
      <c r="AH8" s="9"/>
      <c r="AI8" s="9"/>
      <c r="AJ8" s="9"/>
      <c r="AK8" s="1"/>
      <c r="AL8" s="1" t="e">
        <f aca="false">SUMPRODUCT(B8:AJ8,PVCapPrice)</f>
        <v>#DIV/0!</v>
      </c>
      <c r="AM8" s="1"/>
      <c r="AN8" s="1"/>
      <c r="AO8" s="1"/>
      <c r="AP8" s="1"/>
      <c r="AQ8" s="1"/>
    </row>
    <row r="9" customFormat="false" ht="11.25" hidden="false" customHeight="false" outlineLevel="0" collapsed="false">
      <c r="A9" s="1" t="n">
        <v>7</v>
      </c>
      <c r="B9" s="9"/>
      <c r="C9" s="9" t="n">
        <f aca="false">+[2]data1cf!BA8*-1</f>
        <v>-0</v>
      </c>
      <c r="D9" s="9" t="n">
        <f aca="false">+[2]data1cf!BB8*-1</f>
        <v>-0</v>
      </c>
      <c r="E9" s="9" t="n">
        <f aca="false">+[2]data1cf!BC8*-1</f>
        <v>-0</v>
      </c>
      <c r="F9" s="9" t="n">
        <f aca="false">+[2]data1cf!BD8*-1</f>
        <v>-0</v>
      </c>
      <c r="G9" s="9" t="n">
        <f aca="false">+[2]data1cf!BE8*-1</f>
        <v>-0</v>
      </c>
      <c r="H9" s="9" t="n">
        <f aca="false">+[2]data1cf!BF8*-1</f>
        <v>-0</v>
      </c>
      <c r="I9" s="9" t="n">
        <f aca="false">+[2]data1cf!BG8*-1</f>
        <v>-0</v>
      </c>
      <c r="J9" s="9" t="n">
        <f aca="false">+[2]data1cf!BH8*-1</f>
        <v>-0</v>
      </c>
      <c r="K9" s="9" t="n">
        <f aca="false">+[2]data1cf!BI8*-1</f>
        <v>-0</v>
      </c>
      <c r="L9" s="9" t="n">
        <f aca="false">+[2]data1cf!BJ8*-1</f>
        <v>-0</v>
      </c>
      <c r="M9" s="9" t="n">
        <f aca="false">+[2]data1cf!BK8*-1</f>
        <v>-0</v>
      </c>
      <c r="N9" s="9" t="n">
        <f aca="false">+[2]data1cf!BL8*-1</f>
        <v>-0</v>
      </c>
      <c r="O9" s="9" t="n">
        <f aca="false">+[2]data1cf!BM8*-1</f>
        <v>-0</v>
      </c>
      <c r="P9" s="9" t="n">
        <f aca="false">+[2]data1cf!BN8*-1</f>
        <v>-0</v>
      </c>
      <c r="Q9" s="9" t="n">
        <f aca="false">+[2]data1cf!BO8*-1</f>
        <v>-0</v>
      </c>
      <c r="R9" s="9" t="n">
        <f aca="false">+[2]data1cf!BP8*-1</f>
        <v>-0</v>
      </c>
      <c r="S9" s="9" t="n">
        <f aca="false">+[2]data1cf!BQ8*-1</f>
        <v>-0</v>
      </c>
      <c r="T9" s="9" t="n">
        <f aca="false">+[2]data1cf!BR8*-1</f>
        <v>-0</v>
      </c>
      <c r="U9" s="9" t="n">
        <f aca="false">+[2]data1cf!BS8*-1</f>
        <v>-0</v>
      </c>
      <c r="V9" s="9" t="n">
        <f aca="false">+[2]data1cf!BT8*-1</f>
        <v>-0</v>
      </c>
      <c r="W9" s="9" t="n">
        <f aca="false">+[2]data1cf!BU8*-1</f>
        <v>-0</v>
      </c>
      <c r="X9" s="9" t="n">
        <f aca="false">+[2]data1cf!BV8*-1</f>
        <v>-0</v>
      </c>
      <c r="Y9" s="9" t="n">
        <f aca="false">+[2]data1cf!BW8*-1</f>
        <v>-0</v>
      </c>
      <c r="Z9" s="9" t="n">
        <f aca="false">+[2]data1cf!BX8*-1</f>
        <v>-0</v>
      </c>
      <c r="AA9" s="9" t="n">
        <f aca="false">+[2]data1cf!BY8*-1</f>
        <v>-0</v>
      </c>
      <c r="AB9" s="9"/>
      <c r="AC9" s="9"/>
      <c r="AD9" s="9"/>
      <c r="AE9" s="9"/>
      <c r="AF9" s="9"/>
      <c r="AG9" s="9"/>
      <c r="AH9" s="9"/>
      <c r="AI9" s="9"/>
      <c r="AJ9" s="9"/>
      <c r="AK9" s="1"/>
      <c r="AL9" s="1" t="e">
        <f aca="false">SUMPRODUCT(B9:AJ9,PVCapPrice)</f>
        <v>#DIV/0!</v>
      </c>
      <c r="AM9" s="1"/>
      <c r="AN9" s="1"/>
      <c r="AO9" s="1"/>
      <c r="AP9" s="1"/>
      <c r="AQ9" s="1"/>
    </row>
    <row r="10" customFormat="false" ht="11.25" hidden="false" customHeight="false" outlineLevel="0" collapsed="false">
      <c r="A10" s="1" t="n">
        <v>8</v>
      </c>
      <c r="B10" s="9"/>
      <c r="C10" s="9" t="n">
        <f aca="false">+[2]data1cf!BA9*-1</f>
        <v>-0</v>
      </c>
      <c r="D10" s="9" t="n">
        <f aca="false">+[2]data1cf!BB9*-1</f>
        <v>-0</v>
      </c>
      <c r="E10" s="9" t="n">
        <f aca="false">+[2]data1cf!BC9*-1</f>
        <v>-0</v>
      </c>
      <c r="F10" s="9" t="n">
        <f aca="false">+[2]data1cf!BD9*-1</f>
        <v>-0</v>
      </c>
      <c r="G10" s="9" t="n">
        <f aca="false">+[2]data1cf!BE9*-1</f>
        <v>-0</v>
      </c>
      <c r="H10" s="9" t="n">
        <f aca="false">+[2]data1cf!BF9*-1</f>
        <v>-0</v>
      </c>
      <c r="I10" s="9" t="n">
        <f aca="false">+[2]data1cf!BG9*-1</f>
        <v>-0</v>
      </c>
      <c r="J10" s="9" t="n">
        <f aca="false">+[2]data1cf!BH9*-1</f>
        <v>-0</v>
      </c>
      <c r="K10" s="9" t="n">
        <f aca="false">+[2]data1cf!BI9*-1</f>
        <v>-0</v>
      </c>
      <c r="L10" s="9" t="n">
        <f aca="false">+[2]data1cf!BJ9*-1</f>
        <v>-0</v>
      </c>
      <c r="M10" s="9" t="n">
        <f aca="false">+[2]data1cf!BK9*-1</f>
        <v>-0</v>
      </c>
      <c r="N10" s="9" t="n">
        <f aca="false">+[2]data1cf!BL9*-1</f>
        <v>-0</v>
      </c>
      <c r="O10" s="9" t="n">
        <f aca="false">+[2]data1cf!BM9*-1</f>
        <v>-0</v>
      </c>
      <c r="P10" s="9" t="n">
        <f aca="false">+[2]data1cf!BN9*-1</f>
        <v>-0</v>
      </c>
      <c r="Q10" s="9" t="n">
        <f aca="false">+[2]data1cf!BO9*-1</f>
        <v>-0</v>
      </c>
      <c r="R10" s="9" t="n">
        <f aca="false">+[2]data1cf!BP9*-1</f>
        <v>-0</v>
      </c>
      <c r="S10" s="9" t="n">
        <f aca="false">+[2]data1cf!BQ9*-1</f>
        <v>-0</v>
      </c>
      <c r="T10" s="9" t="n">
        <f aca="false">+[2]data1cf!BR9*-1</f>
        <v>-0</v>
      </c>
      <c r="U10" s="9" t="n">
        <f aca="false">+[2]data1cf!BS9*-1</f>
        <v>-0</v>
      </c>
      <c r="V10" s="9" t="n">
        <f aca="false">+[2]data1cf!BT9*-1</f>
        <v>-0</v>
      </c>
      <c r="W10" s="9" t="n">
        <f aca="false">+[2]data1cf!BU9*-1</f>
        <v>-0</v>
      </c>
      <c r="X10" s="9" t="n">
        <f aca="false">+[2]data1cf!BV9*-1</f>
        <v>-0</v>
      </c>
      <c r="Y10" s="9" t="n">
        <f aca="false">+[2]data1cf!BW9*-1</f>
        <v>-0</v>
      </c>
      <c r="Z10" s="9" t="n">
        <f aca="false">+[2]data1cf!BX9*-1</f>
        <v>-0</v>
      </c>
      <c r="AA10" s="9" t="n">
        <f aca="false">+[2]data1cf!BY9*-1</f>
        <v>-0</v>
      </c>
      <c r="AB10" s="9"/>
      <c r="AC10" s="9"/>
      <c r="AD10" s="9"/>
      <c r="AE10" s="9"/>
      <c r="AF10" s="9"/>
      <c r="AG10" s="9"/>
      <c r="AH10" s="9"/>
      <c r="AI10" s="9"/>
      <c r="AJ10" s="9"/>
      <c r="AK10" s="1"/>
      <c r="AL10" s="1" t="e">
        <f aca="false">SUMPRODUCT(B10:AJ10,PVCapPrice)</f>
        <v>#DIV/0!</v>
      </c>
      <c r="AM10" s="1"/>
      <c r="AN10" s="1"/>
      <c r="AO10" s="1"/>
      <c r="AP10" s="1"/>
      <c r="AQ10" s="1"/>
    </row>
    <row r="11" customFormat="false" ht="11.25" hidden="false" customHeight="false" outlineLevel="0" collapsed="false">
      <c r="A11" s="1" t="n">
        <v>9</v>
      </c>
      <c r="B11" s="9"/>
      <c r="C11" s="9" t="n">
        <f aca="false">+[2]data1cf!BA10*-1</f>
        <v>-0</v>
      </c>
      <c r="D11" s="9" t="n">
        <f aca="false">+[2]data1cf!BB10*-1</f>
        <v>-0</v>
      </c>
      <c r="E11" s="9" t="n">
        <f aca="false">+[2]data1cf!BC10*-1</f>
        <v>-0</v>
      </c>
      <c r="F11" s="9" t="n">
        <f aca="false">+[2]data1cf!BD10*-1</f>
        <v>-0</v>
      </c>
      <c r="G11" s="9" t="n">
        <f aca="false">+[2]data1cf!BE10*-1</f>
        <v>-0</v>
      </c>
      <c r="H11" s="9" t="n">
        <f aca="false">+[2]data1cf!BF10*-1</f>
        <v>-0</v>
      </c>
      <c r="I11" s="9" t="n">
        <f aca="false">+[2]data1cf!BG10*-1</f>
        <v>-0</v>
      </c>
      <c r="J11" s="9" t="n">
        <f aca="false">+[2]data1cf!BH10*-1</f>
        <v>-0</v>
      </c>
      <c r="K11" s="9" t="n">
        <f aca="false">+[2]data1cf!BI10*-1</f>
        <v>-0</v>
      </c>
      <c r="L11" s="9" t="n">
        <f aca="false">+[2]data1cf!BJ10*-1</f>
        <v>-0</v>
      </c>
      <c r="M11" s="9" t="n">
        <f aca="false">+[2]data1cf!BK10*-1</f>
        <v>-0</v>
      </c>
      <c r="N11" s="9" t="n">
        <f aca="false">+[2]data1cf!BL10*-1</f>
        <v>-0</v>
      </c>
      <c r="O11" s="9" t="n">
        <f aca="false">+[2]data1cf!BM10*-1</f>
        <v>-0</v>
      </c>
      <c r="P11" s="9" t="n">
        <f aca="false">+[2]data1cf!BN10*-1</f>
        <v>-0</v>
      </c>
      <c r="Q11" s="9" t="n">
        <f aca="false">+[2]data1cf!BO10*-1</f>
        <v>-0</v>
      </c>
      <c r="R11" s="9" t="n">
        <f aca="false">+[2]data1cf!BP10*-1</f>
        <v>-0</v>
      </c>
      <c r="S11" s="9" t="n">
        <f aca="false">+[2]data1cf!BQ10*-1</f>
        <v>-0</v>
      </c>
      <c r="T11" s="9" t="n">
        <f aca="false">+[2]data1cf!BR10*-1</f>
        <v>-0</v>
      </c>
      <c r="U11" s="9" t="n">
        <f aca="false">+[2]data1cf!BS10*-1</f>
        <v>-0</v>
      </c>
      <c r="V11" s="9" t="n">
        <f aca="false">+[2]data1cf!BT10*-1</f>
        <v>-0</v>
      </c>
      <c r="W11" s="9" t="n">
        <f aca="false">+[2]data1cf!BU10*-1</f>
        <v>-0</v>
      </c>
      <c r="X11" s="9" t="n">
        <f aca="false">+[2]data1cf!BV10*-1</f>
        <v>-0</v>
      </c>
      <c r="Y11" s="9" t="n">
        <f aca="false">+[2]data1cf!BW10*-1</f>
        <v>-0</v>
      </c>
      <c r="Z11" s="9" t="n">
        <f aca="false">+[2]data1cf!BX10*-1</f>
        <v>-0</v>
      </c>
      <c r="AA11" s="9" t="n">
        <f aca="false">+[2]data1cf!BY10*-1</f>
        <v>-0</v>
      </c>
      <c r="AB11" s="9"/>
      <c r="AC11" s="9"/>
      <c r="AD11" s="9"/>
      <c r="AE11" s="9"/>
      <c r="AF11" s="9"/>
      <c r="AG11" s="9"/>
      <c r="AH11" s="9"/>
      <c r="AI11" s="9"/>
      <c r="AJ11" s="9"/>
      <c r="AK11" s="1"/>
      <c r="AL11" s="1" t="e">
        <f aca="false">SUMPRODUCT(B11:AJ11,PVCapPrice)</f>
        <v>#DIV/0!</v>
      </c>
      <c r="AM11" s="1"/>
      <c r="AN11" s="1"/>
      <c r="AO11" s="1"/>
      <c r="AP11" s="1"/>
      <c r="AQ11" s="1"/>
    </row>
    <row r="12" customFormat="false" ht="11.25" hidden="false" customHeight="false" outlineLevel="0" collapsed="false">
      <c r="A12" s="1" t="n">
        <v>10</v>
      </c>
      <c r="B12" s="9"/>
      <c r="C12" s="9" t="n">
        <f aca="false">+[2]data1cf!BA11*-1</f>
        <v>-0</v>
      </c>
      <c r="D12" s="9" t="n">
        <f aca="false">+[2]data1cf!BB11*-1</f>
        <v>-0</v>
      </c>
      <c r="E12" s="9" t="n">
        <f aca="false">+[2]data1cf!BC11*-1</f>
        <v>-0</v>
      </c>
      <c r="F12" s="9" t="n">
        <f aca="false">+[2]data1cf!BD11*-1</f>
        <v>-0</v>
      </c>
      <c r="G12" s="9" t="n">
        <f aca="false">+[2]data1cf!BE11*-1</f>
        <v>-0</v>
      </c>
      <c r="H12" s="9" t="n">
        <f aca="false">+[2]data1cf!BF11*-1</f>
        <v>-0</v>
      </c>
      <c r="I12" s="9" t="n">
        <f aca="false">+[2]data1cf!BG11*-1</f>
        <v>-0</v>
      </c>
      <c r="J12" s="9" t="n">
        <f aca="false">+[2]data1cf!BH11*-1</f>
        <v>-0</v>
      </c>
      <c r="K12" s="9" t="n">
        <f aca="false">+[2]data1cf!BI11*-1</f>
        <v>-0</v>
      </c>
      <c r="L12" s="9" t="n">
        <f aca="false">+[2]data1cf!BJ11*-1</f>
        <v>-0</v>
      </c>
      <c r="M12" s="9" t="n">
        <f aca="false">+[2]data1cf!BK11*-1</f>
        <v>-0</v>
      </c>
      <c r="N12" s="9" t="n">
        <f aca="false">+[2]data1cf!BL11*-1</f>
        <v>-0</v>
      </c>
      <c r="O12" s="9" t="n">
        <f aca="false">+[2]data1cf!BM11*-1</f>
        <v>-0</v>
      </c>
      <c r="P12" s="9" t="n">
        <f aca="false">+[2]data1cf!BN11*-1</f>
        <v>-0</v>
      </c>
      <c r="Q12" s="9" t="n">
        <f aca="false">+[2]data1cf!BO11*-1</f>
        <v>-0</v>
      </c>
      <c r="R12" s="9" t="n">
        <f aca="false">+[2]data1cf!BP11*-1</f>
        <v>-0</v>
      </c>
      <c r="S12" s="9" t="n">
        <f aca="false">+[2]data1cf!BQ11*-1</f>
        <v>-0</v>
      </c>
      <c r="T12" s="9" t="n">
        <f aca="false">+[2]data1cf!BR11*-1</f>
        <v>-0</v>
      </c>
      <c r="U12" s="9" t="n">
        <f aca="false">+[2]data1cf!BS11*-1</f>
        <v>-0</v>
      </c>
      <c r="V12" s="9" t="n">
        <f aca="false">+[2]data1cf!BT11*-1</f>
        <v>-0</v>
      </c>
      <c r="W12" s="9" t="n">
        <f aca="false">+[2]data1cf!BU11*-1</f>
        <v>-0</v>
      </c>
      <c r="X12" s="9" t="n">
        <f aca="false">+[2]data1cf!BV11*-1</f>
        <v>-0</v>
      </c>
      <c r="Y12" s="9" t="n">
        <f aca="false">+[2]data1cf!BW11*-1</f>
        <v>-0</v>
      </c>
      <c r="Z12" s="9" t="n">
        <f aca="false">+[2]data1cf!BX11*-1</f>
        <v>-0</v>
      </c>
      <c r="AA12" s="9" t="n">
        <f aca="false">+[2]data1cf!BY11*-1</f>
        <v>-0</v>
      </c>
      <c r="AB12" s="9"/>
      <c r="AC12" s="9"/>
      <c r="AD12" s="9"/>
      <c r="AE12" s="9"/>
      <c r="AF12" s="9"/>
      <c r="AG12" s="9"/>
      <c r="AH12" s="9"/>
      <c r="AI12" s="9"/>
      <c r="AJ12" s="9"/>
      <c r="AK12" s="1"/>
      <c r="AL12" s="1" t="e">
        <f aca="false">SUMPRODUCT(B12:AJ12,PVCapPrice)</f>
        <v>#DIV/0!</v>
      </c>
      <c r="AM12" s="1"/>
      <c r="AN12" s="1"/>
      <c r="AO12" s="1"/>
      <c r="AP12" s="1"/>
      <c r="AQ12" s="1"/>
    </row>
    <row r="13" customFormat="false" ht="11.25" hidden="false" customHeight="false" outlineLevel="0" collapsed="false">
      <c r="A13" s="1" t="n">
        <v>11</v>
      </c>
      <c r="B13" s="9"/>
      <c r="C13" s="9" t="n">
        <f aca="false">+[2]data1cf!BA12*-1</f>
        <v>-0</v>
      </c>
      <c r="D13" s="9" t="n">
        <f aca="false">+[2]data1cf!BB12*-1</f>
        <v>-0</v>
      </c>
      <c r="E13" s="9" t="n">
        <f aca="false">+[2]data1cf!BC12*-1</f>
        <v>-0</v>
      </c>
      <c r="F13" s="9" t="n">
        <f aca="false">+[2]data1cf!BD12*-1</f>
        <v>-0</v>
      </c>
      <c r="G13" s="9" t="n">
        <f aca="false">+[2]data1cf!BE12*-1</f>
        <v>-0</v>
      </c>
      <c r="H13" s="9" t="n">
        <f aca="false">+[2]data1cf!BF12*-1</f>
        <v>-0</v>
      </c>
      <c r="I13" s="9" t="n">
        <f aca="false">+[2]data1cf!BG12*-1</f>
        <v>-0</v>
      </c>
      <c r="J13" s="9" t="n">
        <f aca="false">+[2]data1cf!BH12*-1</f>
        <v>-0</v>
      </c>
      <c r="K13" s="9" t="n">
        <f aca="false">+[2]data1cf!BI12*-1</f>
        <v>-0</v>
      </c>
      <c r="L13" s="9" t="n">
        <f aca="false">+[2]data1cf!BJ12*-1</f>
        <v>-0</v>
      </c>
      <c r="M13" s="9" t="n">
        <f aca="false">+[2]data1cf!BK12*-1</f>
        <v>-0</v>
      </c>
      <c r="N13" s="9" t="n">
        <f aca="false">+[2]data1cf!BL12*-1</f>
        <v>-0</v>
      </c>
      <c r="O13" s="9" t="n">
        <f aca="false">+[2]data1cf!BM12*-1</f>
        <v>-0</v>
      </c>
      <c r="P13" s="9" t="n">
        <f aca="false">+[2]data1cf!BN12*-1</f>
        <v>-0</v>
      </c>
      <c r="Q13" s="9" t="n">
        <f aca="false">+[2]data1cf!BO12*-1</f>
        <v>-0</v>
      </c>
      <c r="R13" s="9" t="n">
        <f aca="false">+[2]data1cf!BP12*-1</f>
        <v>-0</v>
      </c>
      <c r="S13" s="9" t="n">
        <f aca="false">+[2]data1cf!BQ12*-1</f>
        <v>-0</v>
      </c>
      <c r="T13" s="9" t="n">
        <f aca="false">+[2]data1cf!BR12*-1</f>
        <v>-0</v>
      </c>
      <c r="U13" s="9" t="n">
        <f aca="false">+[2]data1cf!BS12*-1</f>
        <v>-0</v>
      </c>
      <c r="V13" s="9" t="n">
        <f aca="false">+[2]data1cf!BT12*-1</f>
        <v>-0</v>
      </c>
      <c r="W13" s="9" t="n">
        <f aca="false">+[2]data1cf!BU12*-1</f>
        <v>-0</v>
      </c>
      <c r="X13" s="9" t="n">
        <f aca="false">+[2]data1cf!BV12*-1</f>
        <v>-0</v>
      </c>
      <c r="Y13" s="9" t="n">
        <f aca="false">+[2]data1cf!BW12*-1</f>
        <v>-0</v>
      </c>
      <c r="Z13" s="9" t="n">
        <f aca="false">+[2]data1cf!BX12*-1</f>
        <v>-0</v>
      </c>
      <c r="AA13" s="9" t="n">
        <f aca="false">+[2]data1cf!BY12*-1</f>
        <v>-0</v>
      </c>
      <c r="AB13" s="9"/>
      <c r="AC13" s="9"/>
      <c r="AD13" s="9"/>
      <c r="AE13" s="9"/>
      <c r="AF13" s="9"/>
      <c r="AG13" s="9"/>
      <c r="AH13" s="9"/>
      <c r="AI13" s="9"/>
      <c r="AJ13" s="9"/>
      <c r="AK13" s="1"/>
      <c r="AL13" s="1" t="e">
        <f aca="false">SUMPRODUCT(B13:AJ13,PVCapPrice)</f>
        <v>#DIV/0!</v>
      </c>
      <c r="AM13" s="1"/>
      <c r="AN13" s="1"/>
      <c r="AO13" s="1"/>
      <c r="AP13" s="1"/>
      <c r="AQ13" s="1"/>
    </row>
    <row r="14" customFormat="false" ht="11.25" hidden="false" customHeight="false" outlineLevel="0" collapsed="false">
      <c r="A14" s="1" t="n">
        <v>12</v>
      </c>
      <c r="B14" s="9"/>
      <c r="C14" s="9" t="n">
        <f aca="false">+[2]data1cf!BA13*-1</f>
        <v>-0</v>
      </c>
      <c r="D14" s="9" t="n">
        <f aca="false">+[2]data1cf!BB13*-1</f>
        <v>-0</v>
      </c>
      <c r="E14" s="9" t="n">
        <f aca="false">+[2]data1cf!BC13*-1</f>
        <v>-0</v>
      </c>
      <c r="F14" s="9" t="n">
        <f aca="false">+[2]data1cf!BD13*-1</f>
        <v>-0</v>
      </c>
      <c r="G14" s="9" t="n">
        <f aca="false">+[2]data1cf!BE13*-1</f>
        <v>-0</v>
      </c>
      <c r="H14" s="9" t="n">
        <f aca="false">+[2]data1cf!BF13*-1</f>
        <v>-0</v>
      </c>
      <c r="I14" s="9" t="n">
        <f aca="false">+[2]data1cf!BG13*-1</f>
        <v>-0</v>
      </c>
      <c r="J14" s="9" t="n">
        <f aca="false">+[2]data1cf!BH13*-1</f>
        <v>-0</v>
      </c>
      <c r="K14" s="9" t="n">
        <f aca="false">+[2]data1cf!BI13*-1</f>
        <v>-0</v>
      </c>
      <c r="L14" s="9" t="n">
        <f aca="false">+[2]data1cf!BJ13*-1</f>
        <v>-0</v>
      </c>
      <c r="M14" s="9" t="n">
        <f aca="false">+[2]data1cf!BK13*-1</f>
        <v>-0</v>
      </c>
      <c r="N14" s="9" t="n">
        <f aca="false">+[2]data1cf!BL13*-1</f>
        <v>-0</v>
      </c>
      <c r="O14" s="9" t="n">
        <f aca="false">+[2]data1cf!BM13*-1</f>
        <v>-0</v>
      </c>
      <c r="P14" s="9" t="n">
        <f aca="false">+[2]data1cf!BN13*-1</f>
        <v>-0</v>
      </c>
      <c r="Q14" s="9" t="n">
        <f aca="false">+[2]data1cf!BO13*-1</f>
        <v>-0</v>
      </c>
      <c r="R14" s="9" t="n">
        <f aca="false">+[2]data1cf!BP13*-1</f>
        <v>-0</v>
      </c>
      <c r="S14" s="9" t="n">
        <f aca="false">+[2]data1cf!BQ13*-1</f>
        <v>-0</v>
      </c>
      <c r="T14" s="9" t="n">
        <f aca="false">+[2]data1cf!BR13*-1</f>
        <v>-0</v>
      </c>
      <c r="U14" s="9" t="n">
        <f aca="false">+[2]data1cf!BS13*-1</f>
        <v>-0</v>
      </c>
      <c r="V14" s="9" t="n">
        <f aca="false">+[2]data1cf!BT13*-1</f>
        <v>-0</v>
      </c>
      <c r="W14" s="9" t="n">
        <f aca="false">+[2]data1cf!BU13*-1</f>
        <v>-0</v>
      </c>
      <c r="X14" s="9" t="n">
        <f aca="false">+[2]data1cf!BV13*-1</f>
        <v>-0</v>
      </c>
      <c r="Y14" s="9" t="n">
        <f aca="false">+[2]data1cf!BW13*-1</f>
        <v>-0</v>
      </c>
      <c r="Z14" s="9" t="n">
        <f aca="false">+[2]data1cf!BX13*-1</f>
        <v>-0</v>
      </c>
      <c r="AA14" s="9" t="n">
        <f aca="false">+[2]data1cf!BY13*-1</f>
        <v>-0</v>
      </c>
      <c r="AB14" s="9"/>
      <c r="AC14" s="9"/>
      <c r="AD14" s="9"/>
      <c r="AE14" s="9"/>
      <c r="AF14" s="9"/>
      <c r="AG14" s="9"/>
      <c r="AH14" s="9"/>
      <c r="AI14" s="9"/>
      <c r="AJ14" s="9"/>
      <c r="AK14" s="1"/>
      <c r="AL14" s="1" t="e">
        <f aca="false">SUMPRODUCT(B14:AJ14,PVCapPrice)</f>
        <v>#DIV/0!</v>
      </c>
      <c r="AM14" s="1"/>
      <c r="AN14" s="1"/>
      <c r="AO14" s="1"/>
      <c r="AP14" s="1"/>
      <c r="AQ14" s="1"/>
    </row>
    <row r="15" customFormat="false" ht="11.25" hidden="false" customHeight="false" outlineLevel="0" collapsed="false">
      <c r="A15" s="1" t="n">
        <v>13</v>
      </c>
      <c r="B15" s="9"/>
      <c r="C15" s="9" t="n">
        <f aca="false">+[2]data1cf!BA14*-1</f>
        <v>-0</v>
      </c>
      <c r="D15" s="9" t="n">
        <f aca="false">+[2]data1cf!BB14*-1</f>
        <v>-0</v>
      </c>
      <c r="E15" s="9" t="n">
        <f aca="false">+[2]data1cf!BC14*-1</f>
        <v>-0</v>
      </c>
      <c r="F15" s="9" t="n">
        <f aca="false">+[2]data1cf!BD14*-1</f>
        <v>-0</v>
      </c>
      <c r="G15" s="9" t="n">
        <f aca="false">+[2]data1cf!BE14*-1</f>
        <v>-0</v>
      </c>
      <c r="H15" s="9" t="n">
        <f aca="false">+[2]data1cf!BF14*-1</f>
        <v>-0</v>
      </c>
      <c r="I15" s="9" t="n">
        <f aca="false">+[2]data1cf!BG14*-1</f>
        <v>-0</v>
      </c>
      <c r="J15" s="9" t="n">
        <f aca="false">+[2]data1cf!BH14*-1</f>
        <v>-0</v>
      </c>
      <c r="K15" s="9" t="n">
        <f aca="false">+[2]data1cf!BI14*-1</f>
        <v>-0</v>
      </c>
      <c r="L15" s="9" t="n">
        <f aca="false">+[2]data1cf!BJ14*-1</f>
        <v>-0</v>
      </c>
      <c r="M15" s="9" t="n">
        <f aca="false">+[2]data1cf!BK14*-1</f>
        <v>-0</v>
      </c>
      <c r="N15" s="9" t="n">
        <f aca="false">+[2]data1cf!BL14*-1</f>
        <v>-0</v>
      </c>
      <c r="O15" s="9" t="n">
        <f aca="false">+[2]data1cf!BM14*-1</f>
        <v>-0</v>
      </c>
      <c r="P15" s="9" t="n">
        <f aca="false">+[2]data1cf!BN14*-1</f>
        <v>-0</v>
      </c>
      <c r="Q15" s="9" t="n">
        <f aca="false">+[2]data1cf!BO14*-1</f>
        <v>-0</v>
      </c>
      <c r="R15" s="9" t="n">
        <f aca="false">+[2]data1cf!BP14*-1</f>
        <v>-0</v>
      </c>
      <c r="S15" s="9" t="n">
        <f aca="false">+[2]data1cf!BQ14*-1</f>
        <v>-0</v>
      </c>
      <c r="T15" s="9" t="n">
        <f aca="false">+[2]data1cf!BR14*-1</f>
        <v>-0</v>
      </c>
      <c r="U15" s="9" t="n">
        <f aca="false">+[2]data1cf!BS14*-1</f>
        <v>-0</v>
      </c>
      <c r="V15" s="9" t="n">
        <f aca="false">+[2]data1cf!BT14*-1</f>
        <v>-0</v>
      </c>
      <c r="W15" s="9" t="n">
        <f aca="false">+[2]data1cf!BU14*-1</f>
        <v>-0</v>
      </c>
      <c r="X15" s="9" t="n">
        <f aca="false">+[2]data1cf!BV14*-1</f>
        <v>-0</v>
      </c>
      <c r="Y15" s="9" t="n">
        <f aca="false">+[2]data1cf!BW14*-1</f>
        <v>-0</v>
      </c>
      <c r="Z15" s="9" t="n">
        <f aca="false">+[2]data1cf!BX14*-1</f>
        <v>-0</v>
      </c>
      <c r="AA15" s="9" t="n">
        <f aca="false">+[2]data1cf!BY14*-1</f>
        <v>-0</v>
      </c>
      <c r="AB15" s="9"/>
      <c r="AC15" s="9"/>
      <c r="AD15" s="9"/>
      <c r="AE15" s="9"/>
      <c r="AF15" s="9"/>
      <c r="AG15" s="9"/>
      <c r="AH15" s="9"/>
      <c r="AI15" s="9"/>
      <c r="AJ15" s="9"/>
      <c r="AK15" s="1"/>
      <c r="AL15" s="1" t="e">
        <f aca="false">SUMPRODUCT(B15:AJ15,PVCapPrice)</f>
        <v>#DIV/0!</v>
      </c>
      <c r="AM15" s="1"/>
      <c r="AN15" s="1"/>
      <c r="AO15" s="1"/>
      <c r="AP15" s="1"/>
      <c r="AQ15" s="1"/>
    </row>
    <row r="16" customFormat="false" ht="11.25" hidden="false" customHeight="false" outlineLevel="0" collapsed="false">
      <c r="A16" s="1" t="n">
        <v>14</v>
      </c>
      <c r="B16" s="9"/>
      <c r="C16" s="9" t="n">
        <f aca="false">+[2]data1cf!BA15*-1</f>
        <v>-0</v>
      </c>
      <c r="D16" s="9" t="n">
        <f aca="false">+[2]data1cf!BB15*-1</f>
        <v>-0</v>
      </c>
      <c r="E16" s="9" t="n">
        <f aca="false">+[2]data1cf!BC15*-1</f>
        <v>-0</v>
      </c>
      <c r="F16" s="9" t="n">
        <f aca="false">+[2]data1cf!BD15*-1</f>
        <v>-0</v>
      </c>
      <c r="G16" s="9" t="n">
        <f aca="false">+[2]data1cf!BE15*-1</f>
        <v>-0</v>
      </c>
      <c r="H16" s="9" t="n">
        <f aca="false">+[2]data1cf!BF15*-1</f>
        <v>-0</v>
      </c>
      <c r="I16" s="9" t="n">
        <f aca="false">+[2]data1cf!BG15*-1</f>
        <v>-0</v>
      </c>
      <c r="J16" s="9" t="n">
        <f aca="false">+[2]data1cf!BH15*-1</f>
        <v>-0</v>
      </c>
      <c r="K16" s="9" t="n">
        <f aca="false">+[2]data1cf!BI15*-1</f>
        <v>-0</v>
      </c>
      <c r="L16" s="9" t="n">
        <f aca="false">+[2]data1cf!BJ15*-1</f>
        <v>-0</v>
      </c>
      <c r="M16" s="9" t="n">
        <f aca="false">+[2]data1cf!BK15*-1</f>
        <v>-0</v>
      </c>
      <c r="N16" s="9" t="n">
        <f aca="false">+[2]data1cf!BL15*-1</f>
        <v>-0</v>
      </c>
      <c r="O16" s="9" t="n">
        <f aca="false">+[2]data1cf!BM15*-1</f>
        <v>-0</v>
      </c>
      <c r="P16" s="9" t="n">
        <f aca="false">+[2]data1cf!BN15*-1</f>
        <v>-0</v>
      </c>
      <c r="Q16" s="9" t="n">
        <f aca="false">+[2]data1cf!BO15*-1</f>
        <v>-0</v>
      </c>
      <c r="R16" s="9" t="n">
        <f aca="false">+[2]data1cf!BP15*-1</f>
        <v>-0</v>
      </c>
      <c r="S16" s="9" t="n">
        <f aca="false">+[2]data1cf!BQ15*-1</f>
        <v>-0</v>
      </c>
      <c r="T16" s="9" t="n">
        <f aca="false">+[2]data1cf!BR15*-1</f>
        <v>-0</v>
      </c>
      <c r="U16" s="9" t="n">
        <f aca="false">+[2]data1cf!BS15*-1</f>
        <v>-0</v>
      </c>
      <c r="V16" s="9" t="n">
        <f aca="false">+[2]data1cf!BT15*-1</f>
        <v>-0</v>
      </c>
      <c r="W16" s="9" t="n">
        <f aca="false">+[2]data1cf!BU15*-1</f>
        <v>-0</v>
      </c>
      <c r="X16" s="9" t="n">
        <f aca="false">+[2]data1cf!BV15*-1</f>
        <v>-0</v>
      </c>
      <c r="Y16" s="9" t="n">
        <f aca="false">+[2]data1cf!BW15*-1</f>
        <v>-0</v>
      </c>
      <c r="Z16" s="9" t="n">
        <f aca="false">+[2]data1cf!BX15*-1</f>
        <v>-0</v>
      </c>
      <c r="AA16" s="9" t="n">
        <f aca="false">+[2]data1cf!BY15*-1</f>
        <v>-0</v>
      </c>
      <c r="AB16" s="9"/>
      <c r="AC16" s="9"/>
      <c r="AD16" s="9"/>
      <c r="AE16" s="9"/>
      <c r="AF16" s="9"/>
      <c r="AG16" s="9"/>
      <c r="AH16" s="9"/>
      <c r="AI16" s="9"/>
      <c r="AJ16" s="9"/>
      <c r="AK16" s="1"/>
      <c r="AL16" s="1" t="e">
        <f aca="false">SUMPRODUCT(B16:AJ16,PVCapPrice)</f>
        <v>#DIV/0!</v>
      </c>
      <c r="AM16" s="1"/>
      <c r="AN16" s="1"/>
      <c r="AO16" s="1"/>
      <c r="AP16" s="1"/>
      <c r="AQ16" s="1"/>
    </row>
    <row r="17" customFormat="false" ht="11.25" hidden="false" customHeight="false" outlineLevel="0" collapsed="false">
      <c r="A17" s="1" t="n">
        <v>15</v>
      </c>
      <c r="B17" s="9"/>
      <c r="C17" s="9" t="n">
        <f aca="false">+[2]data1cf!BA16*-1</f>
        <v>-0</v>
      </c>
      <c r="D17" s="9" t="n">
        <f aca="false">+[2]data1cf!BB16*-1</f>
        <v>-0</v>
      </c>
      <c r="E17" s="9" t="n">
        <f aca="false">+[2]data1cf!BC16*-1</f>
        <v>-0</v>
      </c>
      <c r="F17" s="9" t="n">
        <f aca="false">+[2]data1cf!BD16*-1</f>
        <v>-0</v>
      </c>
      <c r="G17" s="9" t="n">
        <f aca="false">+[2]data1cf!BE16*-1</f>
        <v>-0</v>
      </c>
      <c r="H17" s="9" t="n">
        <f aca="false">+[2]data1cf!BF16*-1</f>
        <v>-0</v>
      </c>
      <c r="I17" s="9" t="n">
        <f aca="false">+[2]data1cf!BG16*-1</f>
        <v>-0</v>
      </c>
      <c r="J17" s="9" t="n">
        <f aca="false">+[2]data1cf!BH16*-1</f>
        <v>-0</v>
      </c>
      <c r="K17" s="9" t="n">
        <f aca="false">+[2]data1cf!BI16*-1</f>
        <v>-0</v>
      </c>
      <c r="L17" s="9" t="n">
        <f aca="false">+[2]data1cf!BJ16*-1</f>
        <v>-0</v>
      </c>
      <c r="M17" s="9" t="n">
        <f aca="false">+[2]data1cf!BK16*-1</f>
        <v>-0</v>
      </c>
      <c r="N17" s="9" t="n">
        <f aca="false">+[2]data1cf!BL16*-1</f>
        <v>-0</v>
      </c>
      <c r="O17" s="9" t="n">
        <f aca="false">+[2]data1cf!BM16*-1</f>
        <v>-0</v>
      </c>
      <c r="P17" s="9" t="n">
        <f aca="false">+[2]data1cf!BN16*-1</f>
        <v>-0</v>
      </c>
      <c r="Q17" s="9" t="n">
        <f aca="false">+[2]data1cf!BO16*-1</f>
        <v>-0</v>
      </c>
      <c r="R17" s="9" t="n">
        <f aca="false">+[2]data1cf!BP16*-1</f>
        <v>-0</v>
      </c>
      <c r="S17" s="9" t="n">
        <f aca="false">+[2]data1cf!BQ16*-1</f>
        <v>-0</v>
      </c>
      <c r="T17" s="9" t="n">
        <f aca="false">+[2]data1cf!BR16*-1</f>
        <v>-0</v>
      </c>
      <c r="U17" s="9" t="n">
        <f aca="false">+[2]data1cf!BS16*-1</f>
        <v>-0</v>
      </c>
      <c r="V17" s="9" t="n">
        <f aca="false">+[2]data1cf!BT16*-1</f>
        <v>-0</v>
      </c>
      <c r="W17" s="9" t="n">
        <f aca="false">+[2]data1cf!BU16*-1</f>
        <v>-0</v>
      </c>
      <c r="X17" s="9" t="n">
        <f aca="false">+[2]data1cf!BV16*-1</f>
        <v>-0</v>
      </c>
      <c r="Y17" s="9" t="n">
        <f aca="false">+[2]data1cf!BW16*-1</f>
        <v>-0</v>
      </c>
      <c r="Z17" s="9" t="n">
        <f aca="false">+[2]data1cf!BX16*-1</f>
        <v>-0</v>
      </c>
      <c r="AA17" s="9" t="n">
        <f aca="false">+[2]data1cf!BY16*-1</f>
        <v>-0</v>
      </c>
      <c r="AB17" s="9"/>
      <c r="AC17" s="9"/>
      <c r="AD17" s="9"/>
      <c r="AE17" s="9"/>
      <c r="AF17" s="9"/>
      <c r="AG17" s="9"/>
      <c r="AH17" s="9"/>
      <c r="AI17" s="9"/>
      <c r="AJ17" s="9"/>
      <c r="AK17" s="1"/>
      <c r="AL17" s="1" t="e">
        <f aca="false">SUMPRODUCT(B17:AJ17,PVCapPrice)</f>
        <v>#DIV/0!</v>
      </c>
      <c r="AM17" s="1"/>
      <c r="AN17" s="1"/>
      <c r="AO17" s="1"/>
      <c r="AP17" s="1"/>
      <c r="AQ17" s="1"/>
    </row>
    <row r="18" customFormat="false" ht="11.25" hidden="false" customHeight="false" outlineLevel="0" collapsed="false">
      <c r="A18" s="1" t="n">
        <v>16</v>
      </c>
      <c r="B18" s="9"/>
      <c r="C18" s="9" t="n">
        <f aca="false">+[2]data1cf!BA17*-1</f>
        <v>-0</v>
      </c>
      <c r="D18" s="9" t="n">
        <f aca="false">+[2]data1cf!BB17*-1</f>
        <v>-0</v>
      </c>
      <c r="E18" s="9" t="n">
        <f aca="false">+[2]data1cf!BC17*-1</f>
        <v>-0</v>
      </c>
      <c r="F18" s="9" t="n">
        <f aca="false">+[2]data1cf!BD17*-1</f>
        <v>-0</v>
      </c>
      <c r="G18" s="9" t="n">
        <f aca="false">+[2]data1cf!BE17*-1</f>
        <v>-0</v>
      </c>
      <c r="H18" s="9" t="n">
        <f aca="false">+[2]data1cf!BF17*-1</f>
        <v>-0</v>
      </c>
      <c r="I18" s="9" t="n">
        <f aca="false">+[2]data1cf!BG17*-1</f>
        <v>-0</v>
      </c>
      <c r="J18" s="9" t="n">
        <f aca="false">+[2]data1cf!BH17*-1</f>
        <v>-0</v>
      </c>
      <c r="K18" s="9" t="n">
        <f aca="false">+[2]data1cf!BI17*-1</f>
        <v>-0</v>
      </c>
      <c r="L18" s="9" t="n">
        <f aca="false">+[2]data1cf!BJ17*-1</f>
        <v>-0</v>
      </c>
      <c r="M18" s="9" t="n">
        <f aca="false">+[2]data1cf!BK17*-1</f>
        <v>-0</v>
      </c>
      <c r="N18" s="9" t="n">
        <f aca="false">+[2]data1cf!BL17*-1</f>
        <v>-0</v>
      </c>
      <c r="O18" s="9" t="n">
        <f aca="false">+[2]data1cf!BM17*-1</f>
        <v>-0</v>
      </c>
      <c r="P18" s="9" t="n">
        <f aca="false">+[2]data1cf!BN17*-1</f>
        <v>-0</v>
      </c>
      <c r="Q18" s="9" t="n">
        <f aca="false">+[2]data1cf!BO17*-1</f>
        <v>-0</v>
      </c>
      <c r="R18" s="9" t="n">
        <f aca="false">+[2]data1cf!BP17*-1</f>
        <v>-0</v>
      </c>
      <c r="S18" s="9" t="n">
        <f aca="false">+[2]data1cf!BQ17*-1</f>
        <v>-0</v>
      </c>
      <c r="T18" s="9" t="n">
        <f aca="false">+[2]data1cf!BR17*-1</f>
        <v>-0</v>
      </c>
      <c r="U18" s="9" t="n">
        <f aca="false">+[2]data1cf!BS17*-1</f>
        <v>-0</v>
      </c>
      <c r="V18" s="9" t="n">
        <f aca="false">+[2]data1cf!BT17*-1</f>
        <v>-0</v>
      </c>
      <c r="W18" s="9" t="n">
        <f aca="false">+[2]data1cf!BU17*-1</f>
        <v>-0</v>
      </c>
      <c r="X18" s="9" t="n">
        <f aca="false">+[2]data1cf!BV17*-1</f>
        <v>-0</v>
      </c>
      <c r="Y18" s="9" t="n">
        <f aca="false">+[2]data1cf!BW17*-1</f>
        <v>-0</v>
      </c>
      <c r="Z18" s="9" t="n">
        <f aca="false">+[2]data1cf!BX17*-1</f>
        <v>-0</v>
      </c>
      <c r="AA18" s="9" t="n">
        <f aca="false">+[2]data1cf!BY17*-1</f>
        <v>-0</v>
      </c>
      <c r="AB18" s="9"/>
      <c r="AC18" s="9"/>
      <c r="AD18" s="9"/>
      <c r="AE18" s="9"/>
      <c r="AF18" s="9"/>
      <c r="AG18" s="9"/>
      <c r="AH18" s="9"/>
      <c r="AI18" s="9"/>
      <c r="AJ18" s="9"/>
      <c r="AK18" s="1"/>
      <c r="AL18" s="1" t="e">
        <f aca="false">SUMPRODUCT(B18:AJ18,PVCapPrice)</f>
        <v>#DIV/0!</v>
      </c>
      <c r="AM18" s="1"/>
      <c r="AN18" s="1"/>
      <c r="AO18" s="1"/>
      <c r="AP18" s="1"/>
      <c r="AQ18" s="1"/>
    </row>
    <row r="19" customFormat="false" ht="11.25" hidden="false" customHeight="false" outlineLevel="0" collapsed="false">
      <c r="A19" s="1" t="n">
        <v>17</v>
      </c>
      <c r="B19" s="9"/>
      <c r="C19" s="9" t="n">
        <f aca="false">+[2]data1cf!BA18*-1</f>
        <v>-0</v>
      </c>
      <c r="D19" s="9" t="n">
        <f aca="false">+[2]data1cf!BB18*-1</f>
        <v>-0</v>
      </c>
      <c r="E19" s="9" t="n">
        <f aca="false">+[2]data1cf!BC18*-1</f>
        <v>-0</v>
      </c>
      <c r="F19" s="9" t="n">
        <f aca="false">+[2]data1cf!BD18*-1</f>
        <v>-0</v>
      </c>
      <c r="G19" s="9" t="n">
        <f aca="false">+[2]data1cf!BE18*-1</f>
        <v>-0</v>
      </c>
      <c r="H19" s="9" t="n">
        <f aca="false">+[2]data1cf!BF18*-1</f>
        <v>-0</v>
      </c>
      <c r="I19" s="9" t="n">
        <f aca="false">+[2]data1cf!BG18*-1</f>
        <v>-0</v>
      </c>
      <c r="J19" s="9" t="n">
        <f aca="false">+[2]data1cf!BH18*-1</f>
        <v>-0</v>
      </c>
      <c r="K19" s="9" t="n">
        <f aca="false">+[2]data1cf!BI18*-1</f>
        <v>-0</v>
      </c>
      <c r="L19" s="9" t="n">
        <f aca="false">+[2]data1cf!BJ18*-1</f>
        <v>-0</v>
      </c>
      <c r="M19" s="9" t="n">
        <f aca="false">+[2]data1cf!BK18*-1</f>
        <v>-0</v>
      </c>
      <c r="N19" s="9" t="n">
        <f aca="false">+[2]data1cf!BL18*-1</f>
        <v>-0</v>
      </c>
      <c r="O19" s="9" t="n">
        <f aca="false">+[2]data1cf!BM18*-1</f>
        <v>-0</v>
      </c>
      <c r="P19" s="9" t="n">
        <f aca="false">+[2]data1cf!BN18*-1</f>
        <v>-0</v>
      </c>
      <c r="Q19" s="9" t="n">
        <f aca="false">+[2]data1cf!BO18*-1</f>
        <v>-0</v>
      </c>
      <c r="R19" s="9" t="n">
        <f aca="false">+[2]data1cf!BP18*-1</f>
        <v>-0</v>
      </c>
      <c r="S19" s="9" t="n">
        <f aca="false">+[2]data1cf!BQ18*-1</f>
        <v>-0</v>
      </c>
      <c r="T19" s="9" t="n">
        <f aca="false">+[2]data1cf!BR18*-1</f>
        <v>-0</v>
      </c>
      <c r="U19" s="9" t="n">
        <f aca="false">+[2]data1cf!BS18*-1</f>
        <v>-0</v>
      </c>
      <c r="V19" s="9" t="n">
        <f aca="false">+[2]data1cf!BT18*-1</f>
        <v>-0</v>
      </c>
      <c r="W19" s="9" t="n">
        <f aca="false">+[2]data1cf!BU18*-1</f>
        <v>-0</v>
      </c>
      <c r="X19" s="9" t="n">
        <f aca="false">+[2]data1cf!BV18*-1</f>
        <v>-0</v>
      </c>
      <c r="Y19" s="9" t="n">
        <f aca="false">+[2]data1cf!BW18*-1</f>
        <v>-0</v>
      </c>
      <c r="Z19" s="9" t="n">
        <f aca="false">+[2]data1cf!BX18*-1</f>
        <v>-0</v>
      </c>
      <c r="AA19" s="9" t="n">
        <f aca="false">+[2]data1cf!BY18*-1</f>
        <v>-0</v>
      </c>
      <c r="AB19" s="9"/>
      <c r="AC19" s="9"/>
      <c r="AD19" s="9"/>
      <c r="AE19" s="9"/>
      <c r="AF19" s="9"/>
      <c r="AG19" s="9"/>
      <c r="AH19" s="9"/>
      <c r="AI19" s="9"/>
      <c r="AJ19" s="9"/>
      <c r="AK19" s="1"/>
      <c r="AL19" s="1" t="e">
        <f aca="false">SUMPRODUCT(B19:AJ19,PVCapPrice)</f>
        <v>#DIV/0!</v>
      </c>
      <c r="AM19" s="1"/>
      <c r="AN19" s="1"/>
      <c r="AO19" s="1"/>
      <c r="AP19" s="1"/>
      <c r="AQ19" s="1"/>
    </row>
    <row r="20" customFormat="false" ht="11.25" hidden="false" customHeight="false" outlineLevel="0" collapsed="false">
      <c r="A20" s="1" t="n">
        <v>18</v>
      </c>
      <c r="B20" s="9"/>
      <c r="C20" s="9" t="n">
        <f aca="false">+[2]data1cf!BA19*-1</f>
        <v>-0</v>
      </c>
      <c r="D20" s="9" t="n">
        <f aca="false">+[2]data1cf!BB19*-1</f>
        <v>-0</v>
      </c>
      <c r="E20" s="9" t="n">
        <f aca="false">+[2]data1cf!BC19*-1</f>
        <v>-0</v>
      </c>
      <c r="F20" s="9" t="n">
        <f aca="false">+[2]data1cf!BD19*-1</f>
        <v>-0</v>
      </c>
      <c r="G20" s="9" t="n">
        <f aca="false">+[2]data1cf!BE19*-1</f>
        <v>-0</v>
      </c>
      <c r="H20" s="9" t="n">
        <f aca="false">+[2]data1cf!BF19*-1</f>
        <v>-0</v>
      </c>
      <c r="I20" s="9" t="n">
        <f aca="false">+[2]data1cf!BG19*-1</f>
        <v>-0</v>
      </c>
      <c r="J20" s="9" t="n">
        <f aca="false">+[2]data1cf!BH19*-1</f>
        <v>-0</v>
      </c>
      <c r="K20" s="9" t="n">
        <f aca="false">+[2]data1cf!BI19*-1</f>
        <v>-0</v>
      </c>
      <c r="L20" s="9" t="n">
        <f aca="false">+[2]data1cf!BJ19*-1</f>
        <v>-0</v>
      </c>
      <c r="M20" s="9" t="n">
        <f aca="false">+[2]data1cf!BK19*-1</f>
        <v>-0</v>
      </c>
      <c r="N20" s="9" t="n">
        <f aca="false">+[2]data1cf!BL19*-1</f>
        <v>-0</v>
      </c>
      <c r="O20" s="9" t="n">
        <f aca="false">+[2]data1cf!BM19*-1</f>
        <v>-0</v>
      </c>
      <c r="P20" s="9" t="n">
        <f aca="false">+[2]data1cf!BN19*-1</f>
        <v>-0</v>
      </c>
      <c r="Q20" s="9" t="n">
        <f aca="false">+[2]data1cf!BO19*-1</f>
        <v>-0</v>
      </c>
      <c r="R20" s="9" t="n">
        <f aca="false">+[2]data1cf!BP19*-1</f>
        <v>-0</v>
      </c>
      <c r="S20" s="9" t="n">
        <f aca="false">+[2]data1cf!BQ19*-1</f>
        <v>-0</v>
      </c>
      <c r="T20" s="9" t="n">
        <f aca="false">+[2]data1cf!BR19*-1</f>
        <v>-0</v>
      </c>
      <c r="U20" s="9" t="n">
        <f aca="false">+[2]data1cf!BS19*-1</f>
        <v>-0</v>
      </c>
      <c r="V20" s="9" t="n">
        <f aca="false">+[2]data1cf!BT19*-1</f>
        <v>-0</v>
      </c>
      <c r="W20" s="9" t="n">
        <f aca="false">+[2]data1cf!BU19*-1</f>
        <v>-0</v>
      </c>
      <c r="X20" s="9" t="n">
        <f aca="false">+[2]data1cf!BV19*-1</f>
        <v>-0</v>
      </c>
      <c r="Y20" s="9" t="n">
        <f aca="false">+[2]data1cf!BW19*-1</f>
        <v>-0</v>
      </c>
      <c r="Z20" s="9" t="n">
        <f aca="false">+[2]data1cf!BX19*-1</f>
        <v>-0</v>
      </c>
      <c r="AA20" s="9" t="n">
        <f aca="false">+[2]data1cf!BY19*-1</f>
        <v>-0</v>
      </c>
      <c r="AB20" s="9"/>
      <c r="AC20" s="9"/>
      <c r="AD20" s="9"/>
      <c r="AE20" s="9"/>
      <c r="AF20" s="9"/>
      <c r="AG20" s="9"/>
      <c r="AH20" s="9"/>
      <c r="AI20" s="9"/>
      <c r="AJ20" s="9"/>
      <c r="AK20" s="1"/>
      <c r="AL20" s="1" t="e">
        <f aca="false">SUMPRODUCT(B20:AJ20,PVCapPrice)</f>
        <v>#DIV/0!</v>
      </c>
      <c r="AM20" s="1"/>
      <c r="AN20" s="1"/>
      <c r="AO20" s="1"/>
      <c r="AP20" s="1"/>
      <c r="AQ20" s="1"/>
    </row>
    <row r="21" customFormat="false" ht="11.25" hidden="false" customHeight="false" outlineLevel="0" collapsed="false">
      <c r="A21" s="1" t="n">
        <v>19</v>
      </c>
      <c r="B21" s="9"/>
      <c r="C21" s="9" t="n">
        <f aca="false">+[2]data1cf!BA20*-1</f>
        <v>-0</v>
      </c>
      <c r="D21" s="9" t="n">
        <f aca="false">+[2]data1cf!BB20*-1</f>
        <v>-0</v>
      </c>
      <c r="E21" s="9" t="n">
        <f aca="false">+[2]data1cf!BC20*-1</f>
        <v>-0</v>
      </c>
      <c r="F21" s="9" t="n">
        <f aca="false">+[2]data1cf!BD20*-1</f>
        <v>-0</v>
      </c>
      <c r="G21" s="9" t="n">
        <f aca="false">+[2]data1cf!BE20*-1</f>
        <v>-0</v>
      </c>
      <c r="H21" s="9" t="n">
        <f aca="false">+[2]data1cf!BF20*-1</f>
        <v>-0</v>
      </c>
      <c r="I21" s="9" t="n">
        <f aca="false">+[2]data1cf!BG20*-1</f>
        <v>-0</v>
      </c>
      <c r="J21" s="9" t="n">
        <f aca="false">+[2]data1cf!BH20*-1</f>
        <v>-0</v>
      </c>
      <c r="K21" s="9" t="n">
        <f aca="false">+[2]data1cf!BI20*-1</f>
        <v>-0</v>
      </c>
      <c r="L21" s="9" t="n">
        <f aca="false">+[2]data1cf!BJ20*-1</f>
        <v>-0</v>
      </c>
      <c r="M21" s="9" t="n">
        <f aca="false">+[2]data1cf!BK20*-1</f>
        <v>-0</v>
      </c>
      <c r="N21" s="9" t="n">
        <f aca="false">+[2]data1cf!BL20*-1</f>
        <v>-0</v>
      </c>
      <c r="O21" s="9" t="n">
        <f aca="false">+[2]data1cf!BM20*-1</f>
        <v>-0</v>
      </c>
      <c r="P21" s="9" t="n">
        <f aca="false">+[2]data1cf!BN20*-1</f>
        <v>-0</v>
      </c>
      <c r="Q21" s="9" t="n">
        <f aca="false">+[2]data1cf!BO20*-1</f>
        <v>-0</v>
      </c>
      <c r="R21" s="9" t="n">
        <f aca="false">+[2]data1cf!BP20*-1</f>
        <v>-0</v>
      </c>
      <c r="S21" s="9" t="n">
        <f aca="false">+[2]data1cf!BQ20*-1</f>
        <v>-0</v>
      </c>
      <c r="T21" s="9" t="n">
        <f aca="false">+[2]data1cf!BR20*-1</f>
        <v>-0</v>
      </c>
      <c r="U21" s="9" t="n">
        <f aca="false">+[2]data1cf!BS20*-1</f>
        <v>-0</v>
      </c>
      <c r="V21" s="9" t="n">
        <f aca="false">+[2]data1cf!BT20*-1</f>
        <v>-0</v>
      </c>
      <c r="W21" s="9" t="n">
        <f aca="false">+[2]data1cf!BU20*-1</f>
        <v>-0</v>
      </c>
      <c r="X21" s="9" t="n">
        <f aca="false">+[2]data1cf!BV20*-1</f>
        <v>-0</v>
      </c>
      <c r="Y21" s="9" t="n">
        <f aca="false">+[2]data1cf!BW20*-1</f>
        <v>-0</v>
      </c>
      <c r="Z21" s="9" t="n">
        <f aca="false">+[2]data1cf!BX20*-1</f>
        <v>-0</v>
      </c>
      <c r="AA21" s="9" t="n">
        <f aca="false">+[2]data1cf!BY20*-1</f>
        <v>-0</v>
      </c>
      <c r="AB21" s="9"/>
      <c r="AC21" s="9"/>
      <c r="AD21" s="9"/>
      <c r="AE21" s="9"/>
      <c r="AF21" s="9"/>
      <c r="AG21" s="9"/>
      <c r="AH21" s="9"/>
      <c r="AI21" s="9"/>
      <c r="AJ21" s="9"/>
      <c r="AK21" s="1"/>
      <c r="AL21" s="1" t="e">
        <f aca="false">SUMPRODUCT(B21:AJ21,PVCapPrice)</f>
        <v>#DIV/0!</v>
      </c>
      <c r="AM21" s="1"/>
      <c r="AN21" s="1"/>
      <c r="AO21" s="1"/>
      <c r="AP21" s="1"/>
      <c r="AQ21" s="1"/>
    </row>
    <row r="22" customFormat="false" ht="11.25" hidden="false" customHeight="false" outlineLevel="0" collapsed="false">
      <c r="A22" s="1" t="n">
        <v>20</v>
      </c>
      <c r="B22" s="9"/>
      <c r="C22" s="9" t="n">
        <f aca="false">+[2]data1cf!BA21*-1</f>
        <v>-0</v>
      </c>
      <c r="D22" s="9" t="n">
        <f aca="false">+[2]data1cf!BB21*-1</f>
        <v>-0</v>
      </c>
      <c r="E22" s="9" t="n">
        <f aca="false">+[2]data1cf!BC21*-1</f>
        <v>-0</v>
      </c>
      <c r="F22" s="9" t="n">
        <f aca="false">+[2]data1cf!BD21*-1</f>
        <v>-0</v>
      </c>
      <c r="G22" s="9" t="n">
        <f aca="false">+[2]data1cf!BE21*-1</f>
        <v>-0</v>
      </c>
      <c r="H22" s="9" t="n">
        <f aca="false">+[2]data1cf!BF21*-1</f>
        <v>-0</v>
      </c>
      <c r="I22" s="9" t="n">
        <f aca="false">+[2]data1cf!BG21*-1</f>
        <v>-0</v>
      </c>
      <c r="J22" s="9" t="n">
        <f aca="false">+[2]data1cf!BH21*-1</f>
        <v>-0</v>
      </c>
      <c r="K22" s="9" t="n">
        <f aca="false">+[2]data1cf!BI21*-1</f>
        <v>-0</v>
      </c>
      <c r="L22" s="9" t="n">
        <f aca="false">+[2]data1cf!BJ21*-1</f>
        <v>-0</v>
      </c>
      <c r="M22" s="9" t="n">
        <f aca="false">+[2]data1cf!BK21*-1</f>
        <v>-0</v>
      </c>
      <c r="N22" s="9" t="n">
        <f aca="false">+[2]data1cf!BL21*-1</f>
        <v>-0</v>
      </c>
      <c r="O22" s="9" t="n">
        <f aca="false">+[2]data1cf!BM21*-1</f>
        <v>-0</v>
      </c>
      <c r="P22" s="9" t="n">
        <f aca="false">+[2]data1cf!BN21*-1</f>
        <v>-0</v>
      </c>
      <c r="Q22" s="9" t="n">
        <f aca="false">+[2]data1cf!BO21*-1</f>
        <v>-0</v>
      </c>
      <c r="R22" s="9" t="n">
        <f aca="false">+[2]data1cf!BP21*-1</f>
        <v>-0</v>
      </c>
      <c r="S22" s="9" t="n">
        <f aca="false">+[2]data1cf!BQ21*-1</f>
        <v>-0</v>
      </c>
      <c r="T22" s="9" t="n">
        <f aca="false">+[2]data1cf!BR21*-1</f>
        <v>-0</v>
      </c>
      <c r="U22" s="9" t="n">
        <f aca="false">+[2]data1cf!BS21*-1</f>
        <v>-0</v>
      </c>
      <c r="V22" s="9" t="n">
        <f aca="false">+[2]data1cf!BT21*-1</f>
        <v>-0</v>
      </c>
      <c r="W22" s="9" t="n">
        <f aca="false">+[2]data1cf!BU21*-1</f>
        <v>-0</v>
      </c>
      <c r="X22" s="9" t="n">
        <f aca="false">+[2]data1cf!BV21*-1</f>
        <v>-0</v>
      </c>
      <c r="Y22" s="9" t="n">
        <f aca="false">+[2]data1cf!BW21*-1</f>
        <v>-0</v>
      </c>
      <c r="Z22" s="9" t="n">
        <f aca="false">+[2]data1cf!BX21*-1</f>
        <v>-0</v>
      </c>
      <c r="AA22" s="9" t="n">
        <f aca="false">+[2]data1cf!BY21*-1</f>
        <v>-0</v>
      </c>
      <c r="AB22" s="9"/>
      <c r="AC22" s="9"/>
      <c r="AD22" s="9"/>
      <c r="AE22" s="9"/>
      <c r="AF22" s="9"/>
      <c r="AG22" s="9"/>
      <c r="AH22" s="9"/>
      <c r="AI22" s="9"/>
      <c r="AJ22" s="9"/>
      <c r="AK22" s="1"/>
      <c r="AL22" s="1" t="e">
        <f aca="false">SUMPRODUCT(B22:AJ22,PVCapPrice)</f>
        <v>#DIV/0!</v>
      </c>
      <c r="AM22" s="1"/>
      <c r="AN22" s="1"/>
      <c r="AO22" s="1"/>
      <c r="AP22" s="1"/>
      <c r="AQ22" s="1"/>
    </row>
    <row r="23" customFormat="false" ht="11.25" hidden="false" customHeight="false" outlineLevel="0" collapsed="false">
      <c r="A23" s="1" t="n">
        <v>21</v>
      </c>
      <c r="B23" s="9"/>
      <c r="C23" s="9" t="n">
        <f aca="false">+[2]data1cf!BA22*-1</f>
        <v>-0</v>
      </c>
      <c r="D23" s="9" t="n">
        <f aca="false">+[2]data1cf!BB22*-1</f>
        <v>-0</v>
      </c>
      <c r="E23" s="9" t="n">
        <f aca="false">+[2]data1cf!BC22*-1</f>
        <v>-0</v>
      </c>
      <c r="F23" s="9" t="n">
        <f aca="false">+[2]data1cf!BD22*-1</f>
        <v>-0</v>
      </c>
      <c r="G23" s="9" t="n">
        <f aca="false">+[2]data1cf!BE22*-1</f>
        <v>-0</v>
      </c>
      <c r="H23" s="9" t="n">
        <f aca="false">+[2]data1cf!BF22*-1</f>
        <v>-0</v>
      </c>
      <c r="I23" s="9" t="n">
        <f aca="false">+[2]data1cf!BG22*-1</f>
        <v>-0</v>
      </c>
      <c r="J23" s="9" t="n">
        <f aca="false">+[2]data1cf!BH22*-1</f>
        <v>-0</v>
      </c>
      <c r="K23" s="9" t="n">
        <f aca="false">+[2]data1cf!BI22*-1</f>
        <v>-0</v>
      </c>
      <c r="L23" s="9" t="n">
        <f aca="false">+[2]data1cf!BJ22*-1</f>
        <v>-0</v>
      </c>
      <c r="M23" s="9" t="n">
        <f aca="false">+[2]data1cf!BK22*-1</f>
        <v>-0</v>
      </c>
      <c r="N23" s="9" t="n">
        <f aca="false">+[2]data1cf!BL22*-1</f>
        <v>-0</v>
      </c>
      <c r="O23" s="9" t="n">
        <f aca="false">+[2]data1cf!BM22*-1</f>
        <v>-0</v>
      </c>
      <c r="P23" s="9" t="n">
        <f aca="false">+[2]data1cf!BN22*-1</f>
        <v>-0</v>
      </c>
      <c r="Q23" s="9" t="n">
        <f aca="false">+[2]data1cf!BO22*-1</f>
        <v>-0</v>
      </c>
      <c r="R23" s="9" t="n">
        <f aca="false">+[2]data1cf!BP22*-1</f>
        <v>-0</v>
      </c>
      <c r="S23" s="9" t="n">
        <f aca="false">+[2]data1cf!BQ22*-1</f>
        <v>-0</v>
      </c>
      <c r="T23" s="9" t="n">
        <f aca="false">+[2]data1cf!BR22*-1</f>
        <v>-0</v>
      </c>
      <c r="U23" s="9" t="n">
        <f aca="false">+[2]data1cf!BS22*-1</f>
        <v>-0</v>
      </c>
      <c r="V23" s="9" t="n">
        <f aca="false">+[2]data1cf!BT22*-1</f>
        <v>-0</v>
      </c>
      <c r="W23" s="9" t="n">
        <f aca="false">+[2]data1cf!BU22*-1</f>
        <v>-0</v>
      </c>
      <c r="X23" s="9" t="n">
        <f aca="false">+[2]data1cf!BV22*-1</f>
        <v>-0</v>
      </c>
      <c r="Y23" s="9" t="n">
        <f aca="false">+[2]data1cf!BW22*-1</f>
        <v>-0</v>
      </c>
      <c r="Z23" s="9" t="n">
        <f aca="false">+[2]data1cf!BX22*-1</f>
        <v>-0</v>
      </c>
      <c r="AA23" s="9" t="n">
        <f aca="false">+[2]data1cf!BY22*-1</f>
        <v>-0</v>
      </c>
      <c r="AB23" s="9"/>
      <c r="AC23" s="9"/>
      <c r="AD23" s="9"/>
      <c r="AE23" s="9"/>
      <c r="AF23" s="9"/>
      <c r="AG23" s="9"/>
      <c r="AH23" s="9"/>
      <c r="AI23" s="9"/>
      <c r="AJ23" s="9"/>
      <c r="AK23" s="1"/>
      <c r="AL23" s="1" t="e">
        <f aca="false">SUMPRODUCT(B23:AJ23,PVCapPrice)</f>
        <v>#DIV/0!</v>
      </c>
      <c r="AM23" s="1"/>
      <c r="AN23" s="1"/>
      <c r="AO23" s="1"/>
      <c r="AP23" s="1"/>
      <c r="AQ23" s="1"/>
    </row>
    <row r="24" customFormat="false" ht="11.25" hidden="false" customHeight="false" outlineLevel="0" collapsed="false">
      <c r="A24" s="1" t="n">
        <v>22</v>
      </c>
      <c r="B24" s="9"/>
      <c r="C24" s="9" t="n">
        <f aca="false">+[2]data1cf!BA23*-1</f>
        <v>-0</v>
      </c>
      <c r="D24" s="9" t="n">
        <f aca="false">+[2]data1cf!BB23*-1</f>
        <v>-0</v>
      </c>
      <c r="E24" s="9" t="n">
        <f aca="false">+[2]data1cf!BC23*-1</f>
        <v>-0</v>
      </c>
      <c r="F24" s="9" t="n">
        <f aca="false">+[2]data1cf!BD23*-1</f>
        <v>-0</v>
      </c>
      <c r="G24" s="9" t="n">
        <f aca="false">+[2]data1cf!BE23*-1</f>
        <v>-0</v>
      </c>
      <c r="H24" s="9" t="n">
        <f aca="false">+[2]data1cf!BF23*-1</f>
        <v>-0</v>
      </c>
      <c r="I24" s="9" t="n">
        <f aca="false">+[2]data1cf!BG23*-1</f>
        <v>-0</v>
      </c>
      <c r="J24" s="9" t="n">
        <f aca="false">+[2]data1cf!BH23*-1</f>
        <v>-0</v>
      </c>
      <c r="K24" s="9" t="n">
        <f aca="false">+[2]data1cf!BI23*-1</f>
        <v>-0</v>
      </c>
      <c r="L24" s="9" t="n">
        <f aca="false">+[2]data1cf!BJ23*-1</f>
        <v>-0</v>
      </c>
      <c r="M24" s="9" t="n">
        <f aca="false">+[2]data1cf!BK23*-1</f>
        <v>-0</v>
      </c>
      <c r="N24" s="9" t="n">
        <f aca="false">+[2]data1cf!BL23*-1</f>
        <v>-0</v>
      </c>
      <c r="O24" s="9" t="n">
        <f aca="false">+[2]data1cf!BM23*-1</f>
        <v>-0</v>
      </c>
      <c r="P24" s="9" t="n">
        <f aca="false">+[2]data1cf!BN23*-1</f>
        <v>-0</v>
      </c>
      <c r="Q24" s="9" t="n">
        <f aca="false">+[2]data1cf!BO23*-1</f>
        <v>-0</v>
      </c>
      <c r="R24" s="9" t="n">
        <f aca="false">+[2]data1cf!BP23*-1</f>
        <v>-0</v>
      </c>
      <c r="S24" s="9" t="n">
        <f aca="false">+[2]data1cf!BQ23*-1</f>
        <v>-0</v>
      </c>
      <c r="T24" s="9" t="n">
        <f aca="false">+[2]data1cf!BR23*-1</f>
        <v>-0</v>
      </c>
      <c r="U24" s="9" t="n">
        <f aca="false">+[2]data1cf!BS23*-1</f>
        <v>-0</v>
      </c>
      <c r="V24" s="9" t="n">
        <f aca="false">+[2]data1cf!BT23*-1</f>
        <v>-0</v>
      </c>
      <c r="W24" s="9" t="n">
        <f aca="false">+[2]data1cf!BU23*-1</f>
        <v>-0</v>
      </c>
      <c r="X24" s="9" t="n">
        <f aca="false">+[2]data1cf!BV23*-1</f>
        <v>-0</v>
      </c>
      <c r="Y24" s="9" t="n">
        <f aca="false">+[2]data1cf!BW23*-1</f>
        <v>-0</v>
      </c>
      <c r="Z24" s="9" t="n">
        <f aca="false">+[2]data1cf!BX23*-1</f>
        <v>-0</v>
      </c>
      <c r="AA24" s="9" t="n">
        <f aca="false">+[2]data1cf!BY23*-1</f>
        <v>-0</v>
      </c>
      <c r="AB24" s="9"/>
      <c r="AC24" s="9"/>
      <c r="AD24" s="9"/>
      <c r="AE24" s="9"/>
      <c r="AF24" s="9"/>
      <c r="AG24" s="9"/>
      <c r="AH24" s="9"/>
      <c r="AI24" s="9"/>
      <c r="AJ24" s="9"/>
      <c r="AK24" s="1"/>
      <c r="AL24" s="1" t="e">
        <f aca="false">SUMPRODUCT(B24:AJ24,PVCapPrice)</f>
        <v>#DIV/0!</v>
      </c>
      <c r="AM24" s="1"/>
      <c r="AN24" s="1"/>
      <c r="AO24" s="1"/>
      <c r="AP24" s="1"/>
      <c r="AQ24" s="1"/>
    </row>
    <row r="25" customFormat="false" ht="11.25" hidden="false" customHeight="false" outlineLevel="0" collapsed="false">
      <c r="A25" s="1" t="n">
        <v>23</v>
      </c>
      <c r="B25" s="9"/>
      <c r="C25" s="9" t="n">
        <f aca="false">+[2]data1cf!BA24*-1</f>
        <v>-0</v>
      </c>
      <c r="D25" s="9" t="n">
        <f aca="false">+[2]data1cf!BB24*-1</f>
        <v>-0</v>
      </c>
      <c r="E25" s="9" t="n">
        <f aca="false">+[2]data1cf!BC24*-1</f>
        <v>-0</v>
      </c>
      <c r="F25" s="9" t="n">
        <f aca="false">+[2]data1cf!BD24*-1</f>
        <v>-0</v>
      </c>
      <c r="G25" s="9" t="n">
        <f aca="false">+[2]data1cf!BE24*-1</f>
        <v>-0</v>
      </c>
      <c r="H25" s="9" t="n">
        <f aca="false">+[2]data1cf!BF24*-1</f>
        <v>-0</v>
      </c>
      <c r="I25" s="9" t="n">
        <f aca="false">+[2]data1cf!BG24*-1</f>
        <v>-0</v>
      </c>
      <c r="J25" s="9" t="n">
        <f aca="false">+[2]data1cf!BH24*-1</f>
        <v>-0</v>
      </c>
      <c r="K25" s="9" t="n">
        <f aca="false">+[2]data1cf!BI24*-1</f>
        <v>-0</v>
      </c>
      <c r="L25" s="9" t="n">
        <f aca="false">+[2]data1cf!BJ24*-1</f>
        <v>-0</v>
      </c>
      <c r="M25" s="9" t="n">
        <f aca="false">+[2]data1cf!BK24*-1</f>
        <v>-0</v>
      </c>
      <c r="N25" s="9" t="n">
        <f aca="false">+[2]data1cf!BL24*-1</f>
        <v>-0</v>
      </c>
      <c r="O25" s="9" t="n">
        <f aca="false">+[2]data1cf!BM24*-1</f>
        <v>-0</v>
      </c>
      <c r="P25" s="9" t="n">
        <f aca="false">+[2]data1cf!BN24*-1</f>
        <v>-0</v>
      </c>
      <c r="Q25" s="9" t="n">
        <f aca="false">+[2]data1cf!BO24*-1</f>
        <v>-0</v>
      </c>
      <c r="R25" s="9" t="n">
        <f aca="false">+[2]data1cf!BP24*-1</f>
        <v>-0</v>
      </c>
      <c r="S25" s="9" t="n">
        <f aca="false">+[2]data1cf!BQ24*-1</f>
        <v>-0</v>
      </c>
      <c r="T25" s="9" t="n">
        <f aca="false">+[2]data1cf!BR24*-1</f>
        <v>-0</v>
      </c>
      <c r="U25" s="9" t="n">
        <f aca="false">+[2]data1cf!BS24*-1</f>
        <v>-0</v>
      </c>
      <c r="V25" s="9" t="n">
        <f aca="false">+[2]data1cf!BT24*-1</f>
        <v>-0</v>
      </c>
      <c r="W25" s="9" t="n">
        <f aca="false">+[2]data1cf!BU24*-1</f>
        <v>-0</v>
      </c>
      <c r="X25" s="9" t="n">
        <f aca="false">+[2]data1cf!BV24*-1</f>
        <v>-0</v>
      </c>
      <c r="Y25" s="9" t="n">
        <f aca="false">+[2]data1cf!BW24*-1</f>
        <v>-0</v>
      </c>
      <c r="Z25" s="9" t="n">
        <f aca="false">+[2]data1cf!BX24*-1</f>
        <v>-0</v>
      </c>
      <c r="AA25" s="9" t="n">
        <f aca="false">+[2]data1cf!BY24*-1</f>
        <v>-0</v>
      </c>
      <c r="AB25" s="9"/>
      <c r="AC25" s="9"/>
      <c r="AD25" s="9"/>
      <c r="AE25" s="9"/>
      <c r="AF25" s="9"/>
      <c r="AG25" s="9"/>
      <c r="AH25" s="9"/>
      <c r="AI25" s="9"/>
      <c r="AJ25" s="9"/>
      <c r="AK25" s="1"/>
      <c r="AL25" s="1" t="e">
        <f aca="false">SUMPRODUCT(B25:AJ25,PVCapPrice)</f>
        <v>#DIV/0!</v>
      </c>
      <c r="AM25" s="1"/>
      <c r="AN25" s="1"/>
      <c r="AO25" s="1"/>
      <c r="AP25" s="1"/>
      <c r="AQ25" s="1"/>
    </row>
    <row r="26" customFormat="false" ht="11.25" hidden="false" customHeight="false" outlineLevel="0" collapsed="false">
      <c r="A26" s="1" t="n">
        <v>24</v>
      </c>
      <c r="B26" s="9"/>
      <c r="C26" s="9" t="n">
        <f aca="false">+[2]data1cf!BA25*-1</f>
        <v>-0</v>
      </c>
      <c r="D26" s="9" t="n">
        <f aca="false">+[2]data1cf!BB25*-1</f>
        <v>-0</v>
      </c>
      <c r="E26" s="9" t="n">
        <f aca="false">+[2]data1cf!BC25*-1</f>
        <v>-0</v>
      </c>
      <c r="F26" s="9" t="n">
        <f aca="false">+[2]data1cf!BD25*-1</f>
        <v>-0</v>
      </c>
      <c r="G26" s="9" t="n">
        <f aca="false">+[2]data1cf!BE25*-1</f>
        <v>-0</v>
      </c>
      <c r="H26" s="9" t="n">
        <f aca="false">+[2]data1cf!BF25*-1</f>
        <v>-0</v>
      </c>
      <c r="I26" s="9" t="n">
        <f aca="false">+[2]data1cf!BG25*-1</f>
        <v>-0</v>
      </c>
      <c r="J26" s="9" t="n">
        <f aca="false">+[2]data1cf!BH25*-1</f>
        <v>-0</v>
      </c>
      <c r="K26" s="9" t="n">
        <f aca="false">+[2]data1cf!BI25*-1</f>
        <v>-0</v>
      </c>
      <c r="L26" s="9" t="n">
        <f aca="false">+[2]data1cf!BJ25*-1</f>
        <v>-0</v>
      </c>
      <c r="M26" s="9" t="n">
        <f aca="false">+[2]data1cf!BK25*-1</f>
        <v>-0</v>
      </c>
      <c r="N26" s="9" t="n">
        <f aca="false">+[2]data1cf!BL25*-1</f>
        <v>-0</v>
      </c>
      <c r="O26" s="9" t="n">
        <f aca="false">+[2]data1cf!BM25*-1</f>
        <v>-0</v>
      </c>
      <c r="P26" s="9" t="n">
        <f aca="false">+[2]data1cf!BN25*-1</f>
        <v>-0</v>
      </c>
      <c r="Q26" s="9" t="n">
        <f aca="false">+[2]data1cf!BO25*-1</f>
        <v>-0</v>
      </c>
      <c r="R26" s="9" t="n">
        <f aca="false">+[2]data1cf!BP25*-1</f>
        <v>-0</v>
      </c>
      <c r="S26" s="9" t="n">
        <f aca="false">+[2]data1cf!BQ25*-1</f>
        <v>-0</v>
      </c>
      <c r="T26" s="9" t="n">
        <f aca="false">+[2]data1cf!BR25*-1</f>
        <v>-0</v>
      </c>
      <c r="U26" s="9" t="n">
        <f aca="false">+[2]data1cf!BS25*-1</f>
        <v>-0</v>
      </c>
      <c r="V26" s="9" t="n">
        <f aca="false">+[2]data1cf!BT25*-1</f>
        <v>-0</v>
      </c>
      <c r="W26" s="9" t="n">
        <f aca="false">+[2]data1cf!BU25*-1</f>
        <v>-0</v>
      </c>
      <c r="X26" s="9" t="n">
        <f aca="false">+[2]data1cf!BV25*-1</f>
        <v>-0</v>
      </c>
      <c r="Y26" s="9" t="n">
        <f aca="false">+[2]data1cf!BW25*-1</f>
        <v>-0</v>
      </c>
      <c r="Z26" s="9" t="n">
        <f aca="false">+[2]data1cf!BX25*-1</f>
        <v>-0</v>
      </c>
      <c r="AA26" s="9" t="n">
        <f aca="false">+[2]data1cf!BY25*-1</f>
        <v>-0</v>
      </c>
      <c r="AB26" s="9"/>
      <c r="AC26" s="9"/>
      <c r="AD26" s="9"/>
      <c r="AE26" s="9"/>
      <c r="AF26" s="9"/>
      <c r="AG26" s="9"/>
      <c r="AH26" s="9"/>
      <c r="AI26" s="9"/>
      <c r="AJ26" s="9"/>
      <c r="AK26" s="1"/>
      <c r="AL26" s="1" t="e">
        <f aca="false">SUMPRODUCT(B26:AJ26,PVCapPrice)</f>
        <v>#DIV/0!</v>
      </c>
      <c r="AM26" s="1"/>
      <c r="AN26" s="1"/>
      <c r="AO26" s="1"/>
      <c r="AP26" s="1"/>
      <c r="AQ26" s="1"/>
    </row>
    <row r="27" customFormat="false" ht="11.25" hidden="false" customHeight="false" outlineLevel="0" collapsed="false">
      <c r="A27" s="1" t="n">
        <v>25</v>
      </c>
      <c r="B27" s="9"/>
      <c r="C27" s="9" t="n">
        <f aca="false">+[2]data1cf!BA26*-1</f>
        <v>-0</v>
      </c>
      <c r="D27" s="9" t="n">
        <f aca="false">+[2]data1cf!BB26*-1</f>
        <v>-0</v>
      </c>
      <c r="E27" s="9" t="n">
        <f aca="false">+[2]data1cf!BC26*-1</f>
        <v>-0</v>
      </c>
      <c r="F27" s="9" t="n">
        <f aca="false">+[2]data1cf!BD26*-1</f>
        <v>-0</v>
      </c>
      <c r="G27" s="9" t="n">
        <f aca="false">+[2]data1cf!BE26*-1</f>
        <v>-0</v>
      </c>
      <c r="H27" s="9" t="n">
        <f aca="false">+[2]data1cf!BF26*-1</f>
        <v>-0</v>
      </c>
      <c r="I27" s="9" t="n">
        <f aca="false">+[2]data1cf!BG26*-1</f>
        <v>-0</v>
      </c>
      <c r="J27" s="9" t="n">
        <f aca="false">+[2]data1cf!BH26*-1</f>
        <v>-0</v>
      </c>
      <c r="K27" s="9" t="n">
        <f aca="false">+[2]data1cf!BI26*-1</f>
        <v>-0</v>
      </c>
      <c r="L27" s="9" t="n">
        <f aca="false">+[2]data1cf!BJ26*-1</f>
        <v>-0</v>
      </c>
      <c r="M27" s="9" t="n">
        <f aca="false">+[2]data1cf!BK26*-1</f>
        <v>-0</v>
      </c>
      <c r="N27" s="9" t="n">
        <f aca="false">+[2]data1cf!BL26*-1</f>
        <v>-0</v>
      </c>
      <c r="O27" s="9" t="n">
        <f aca="false">+[2]data1cf!BM26*-1</f>
        <v>-0</v>
      </c>
      <c r="P27" s="9" t="n">
        <f aca="false">+[2]data1cf!BN26*-1</f>
        <v>-0</v>
      </c>
      <c r="Q27" s="9" t="n">
        <f aca="false">+[2]data1cf!BO26*-1</f>
        <v>-0</v>
      </c>
      <c r="R27" s="9" t="n">
        <f aca="false">+[2]data1cf!BP26*-1</f>
        <v>-0</v>
      </c>
      <c r="S27" s="9" t="n">
        <f aca="false">+[2]data1cf!BQ26*-1</f>
        <v>-0</v>
      </c>
      <c r="T27" s="9" t="n">
        <f aca="false">+[2]data1cf!BR26*-1</f>
        <v>-0</v>
      </c>
      <c r="U27" s="9" t="n">
        <f aca="false">+[2]data1cf!BS26*-1</f>
        <v>-0</v>
      </c>
      <c r="V27" s="9" t="n">
        <f aca="false">+[2]data1cf!BT26*-1</f>
        <v>-0</v>
      </c>
      <c r="W27" s="9" t="n">
        <f aca="false">+[2]data1cf!BU26*-1</f>
        <v>-0</v>
      </c>
      <c r="X27" s="9" t="n">
        <f aca="false">+[2]data1cf!BV26*-1</f>
        <v>-0</v>
      </c>
      <c r="Y27" s="9" t="n">
        <f aca="false">+[2]data1cf!BW26*-1</f>
        <v>-0</v>
      </c>
      <c r="Z27" s="9" t="n">
        <f aca="false">+[2]data1cf!BX26*-1</f>
        <v>-0</v>
      </c>
      <c r="AA27" s="9" t="n">
        <f aca="false">+[2]data1cf!BY26*-1</f>
        <v>-0</v>
      </c>
      <c r="AB27" s="9"/>
      <c r="AC27" s="9"/>
      <c r="AD27" s="9"/>
      <c r="AE27" s="9"/>
      <c r="AF27" s="9"/>
      <c r="AG27" s="9"/>
      <c r="AH27" s="9"/>
      <c r="AI27" s="9"/>
      <c r="AJ27" s="9"/>
      <c r="AK27" s="1"/>
      <c r="AL27" s="1" t="e">
        <f aca="false">SUMPRODUCT(B27:AJ27,PVCapPrice)</f>
        <v>#DIV/0!</v>
      </c>
      <c r="AM27" s="1"/>
      <c r="AN27" s="1"/>
      <c r="AO27" s="1"/>
      <c r="AP27" s="1"/>
      <c r="AQ27" s="1"/>
    </row>
    <row r="28" customFormat="false" ht="11.25" hidden="false" customHeight="false" outlineLevel="0" collapsed="false">
      <c r="A28" s="1" t="n">
        <v>26</v>
      </c>
      <c r="B28" s="9"/>
      <c r="C28" s="9" t="n">
        <f aca="false">+[2]data1cf!BA27*-1</f>
        <v>-0</v>
      </c>
      <c r="D28" s="9" t="n">
        <f aca="false">+[2]data1cf!BB27*-1</f>
        <v>-0</v>
      </c>
      <c r="E28" s="9" t="n">
        <f aca="false">+[2]data1cf!BC27*-1</f>
        <v>-0</v>
      </c>
      <c r="F28" s="9" t="n">
        <f aca="false">+[2]data1cf!BD27*-1</f>
        <v>-0</v>
      </c>
      <c r="G28" s="9" t="n">
        <f aca="false">+[2]data1cf!BE27*-1</f>
        <v>-0</v>
      </c>
      <c r="H28" s="9" t="n">
        <f aca="false">+[2]data1cf!BF27*-1</f>
        <v>-0</v>
      </c>
      <c r="I28" s="9" t="n">
        <f aca="false">+[2]data1cf!BG27*-1</f>
        <v>-0</v>
      </c>
      <c r="J28" s="9" t="n">
        <f aca="false">+[2]data1cf!BH27*-1</f>
        <v>-0</v>
      </c>
      <c r="K28" s="9" t="n">
        <f aca="false">+[2]data1cf!BI27*-1</f>
        <v>-0</v>
      </c>
      <c r="L28" s="9" t="n">
        <f aca="false">+[2]data1cf!BJ27*-1</f>
        <v>-0</v>
      </c>
      <c r="M28" s="9" t="n">
        <f aca="false">+[2]data1cf!BK27*-1</f>
        <v>-0</v>
      </c>
      <c r="N28" s="9" t="n">
        <f aca="false">+[2]data1cf!BL27*-1</f>
        <v>-0</v>
      </c>
      <c r="O28" s="9" t="n">
        <f aca="false">+[2]data1cf!BM27*-1</f>
        <v>-0</v>
      </c>
      <c r="P28" s="9" t="n">
        <f aca="false">+[2]data1cf!BN27*-1</f>
        <v>-0</v>
      </c>
      <c r="Q28" s="9" t="n">
        <f aca="false">+[2]data1cf!BO27*-1</f>
        <v>-0</v>
      </c>
      <c r="R28" s="9" t="n">
        <f aca="false">+[2]data1cf!BP27*-1</f>
        <v>-0</v>
      </c>
      <c r="S28" s="9" t="n">
        <f aca="false">+[2]data1cf!BQ27*-1</f>
        <v>-0</v>
      </c>
      <c r="T28" s="9" t="n">
        <f aca="false">+[2]data1cf!BR27*-1</f>
        <v>-0</v>
      </c>
      <c r="U28" s="9" t="n">
        <f aca="false">+[2]data1cf!BS27*-1</f>
        <v>-0</v>
      </c>
      <c r="V28" s="9" t="n">
        <f aca="false">+[2]data1cf!BT27*-1</f>
        <v>-0</v>
      </c>
      <c r="W28" s="9" t="n">
        <f aca="false">+[2]data1cf!BU27*-1</f>
        <v>-0</v>
      </c>
      <c r="X28" s="9" t="n">
        <f aca="false">+[2]data1cf!BV27*-1</f>
        <v>-0</v>
      </c>
      <c r="Y28" s="9" t="n">
        <f aca="false">+[2]data1cf!BW27*-1</f>
        <v>-0</v>
      </c>
      <c r="Z28" s="9" t="n">
        <f aca="false">+[2]data1cf!BX27*-1</f>
        <v>-0</v>
      </c>
      <c r="AA28" s="9" t="n">
        <f aca="false">+[2]data1cf!BY27*-1</f>
        <v>-0</v>
      </c>
      <c r="AB28" s="9"/>
      <c r="AC28" s="9"/>
      <c r="AD28" s="9"/>
      <c r="AE28" s="9"/>
      <c r="AF28" s="9"/>
      <c r="AG28" s="9"/>
      <c r="AH28" s="9"/>
      <c r="AI28" s="9"/>
      <c r="AJ28" s="9"/>
      <c r="AK28" s="1"/>
      <c r="AL28" s="1" t="e">
        <f aca="false">SUMPRODUCT(B28:AJ28,PVCapPrice)</f>
        <v>#DIV/0!</v>
      </c>
      <c r="AM28" s="1"/>
      <c r="AN28" s="1"/>
      <c r="AO28" s="1"/>
      <c r="AP28" s="1"/>
      <c r="AQ28" s="1"/>
    </row>
    <row r="29" customFormat="false" ht="11.25" hidden="false" customHeight="false" outlineLevel="0" collapsed="false">
      <c r="A29" s="1" t="n">
        <v>27</v>
      </c>
      <c r="B29" s="9"/>
      <c r="C29" s="9" t="n">
        <f aca="false">+[2]data1cf!BA28*-1</f>
        <v>-0</v>
      </c>
      <c r="D29" s="9" t="n">
        <f aca="false">+[2]data1cf!BB28*-1</f>
        <v>-0</v>
      </c>
      <c r="E29" s="9" t="n">
        <f aca="false">+[2]data1cf!BC28*-1</f>
        <v>-0</v>
      </c>
      <c r="F29" s="9" t="n">
        <f aca="false">+[2]data1cf!BD28*-1</f>
        <v>-0</v>
      </c>
      <c r="G29" s="9" t="n">
        <f aca="false">+[2]data1cf!BE28*-1</f>
        <v>-0</v>
      </c>
      <c r="H29" s="9" t="n">
        <f aca="false">+[2]data1cf!BF28*-1</f>
        <v>-0</v>
      </c>
      <c r="I29" s="9" t="n">
        <f aca="false">+[2]data1cf!BG28*-1</f>
        <v>-0</v>
      </c>
      <c r="J29" s="9" t="n">
        <f aca="false">+[2]data1cf!BH28*-1</f>
        <v>-0</v>
      </c>
      <c r="K29" s="9" t="n">
        <f aca="false">+[2]data1cf!BI28*-1</f>
        <v>-0</v>
      </c>
      <c r="L29" s="9" t="n">
        <f aca="false">+[2]data1cf!BJ28*-1</f>
        <v>-0</v>
      </c>
      <c r="M29" s="9" t="n">
        <f aca="false">+[2]data1cf!BK28*-1</f>
        <v>-0</v>
      </c>
      <c r="N29" s="9" t="n">
        <f aca="false">+[2]data1cf!BL28*-1</f>
        <v>-0</v>
      </c>
      <c r="O29" s="9" t="n">
        <f aca="false">+[2]data1cf!BM28*-1</f>
        <v>-0</v>
      </c>
      <c r="P29" s="9" t="n">
        <f aca="false">+[2]data1cf!BN28*-1</f>
        <v>-0</v>
      </c>
      <c r="Q29" s="9" t="n">
        <f aca="false">+[2]data1cf!BO28*-1</f>
        <v>-0</v>
      </c>
      <c r="R29" s="9" t="n">
        <f aca="false">+[2]data1cf!BP28*-1</f>
        <v>-0</v>
      </c>
      <c r="S29" s="9" t="n">
        <f aca="false">+[2]data1cf!BQ28*-1</f>
        <v>-0</v>
      </c>
      <c r="T29" s="9" t="n">
        <f aca="false">+[2]data1cf!BR28*-1</f>
        <v>-0</v>
      </c>
      <c r="U29" s="9" t="n">
        <f aca="false">+[2]data1cf!BS28*-1</f>
        <v>-0</v>
      </c>
      <c r="V29" s="9" t="n">
        <f aca="false">+[2]data1cf!BT28*-1</f>
        <v>-0</v>
      </c>
      <c r="W29" s="9" t="n">
        <f aca="false">+[2]data1cf!BU28*-1</f>
        <v>-0</v>
      </c>
      <c r="X29" s="9" t="n">
        <f aca="false">+[2]data1cf!BV28*-1</f>
        <v>-0</v>
      </c>
      <c r="Y29" s="9" t="n">
        <f aca="false">+[2]data1cf!BW28*-1</f>
        <v>-0</v>
      </c>
      <c r="Z29" s="9" t="n">
        <f aca="false">+[2]data1cf!BX28*-1</f>
        <v>-0</v>
      </c>
      <c r="AA29" s="9" t="n">
        <f aca="false">+[2]data1cf!BY28*-1</f>
        <v>-0</v>
      </c>
      <c r="AB29" s="9"/>
      <c r="AC29" s="9"/>
      <c r="AD29" s="9"/>
      <c r="AE29" s="9"/>
      <c r="AF29" s="9"/>
      <c r="AG29" s="9"/>
      <c r="AH29" s="9"/>
      <c r="AI29" s="9"/>
      <c r="AJ29" s="9"/>
      <c r="AK29" s="1"/>
      <c r="AL29" s="1" t="e">
        <f aca="false">SUMPRODUCT(B29:AJ29,PVCapPrice)</f>
        <v>#DIV/0!</v>
      </c>
      <c r="AM29" s="1"/>
      <c r="AN29" s="1"/>
      <c r="AO29" s="1"/>
      <c r="AP29" s="1"/>
      <c r="AQ29" s="1"/>
    </row>
    <row r="30" customFormat="false" ht="11.25" hidden="false" customHeight="false" outlineLevel="0" collapsed="false">
      <c r="A30" s="1" t="n">
        <v>28</v>
      </c>
      <c r="B30" s="9"/>
      <c r="C30" s="9" t="n">
        <f aca="false">+[2]data1cf!BA29*-1</f>
        <v>-0</v>
      </c>
      <c r="D30" s="9" t="n">
        <f aca="false">+[2]data1cf!BB29*-1</f>
        <v>-0</v>
      </c>
      <c r="E30" s="9" t="n">
        <f aca="false">+[2]data1cf!BC29*-1</f>
        <v>-0</v>
      </c>
      <c r="F30" s="9" t="n">
        <f aca="false">+[2]data1cf!BD29*-1</f>
        <v>-0</v>
      </c>
      <c r="G30" s="9" t="n">
        <f aca="false">+[2]data1cf!BE29*-1</f>
        <v>-0</v>
      </c>
      <c r="H30" s="9" t="n">
        <f aca="false">+[2]data1cf!BF29*-1</f>
        <v>-0</v>
      </c>
      <c r="I30" s="9" t="n">
        <f aca="false">+[2]data1cf!BG29*-1</f>
        <v>-0</v>
      </c>
      <c r="J30" s="9" t="n">
        <f aca="false">+[2]data1cf!BH29*-1</f>
        <v>-0</v>
      </c>
      <c r="K30" s="9" t="n">
        <f aca="false">+[2]data1cf!BI29*-1</f>
        <v>-0</v>
      </c>
      <c r="L30" s="9" t="n">
        <f aca="false">+[2]data1cf!BJ29*-1</f>
        <v>-0</v>
      </c>
      <c r="M30" s="9" t="n">
        <f aca="false">+[2]data1cf!BK29*-1</f>
        <v>-0</v>
      </c>
      <c r="N30" s="9" t="n">
        <f aca="false">+[2]data1cf!BL29*-1</f>
        <v>-0</v>
      </c>
      <c r="O30" s="9" t="n">
        <f aca="false">+[2]data1cf!BM29*-1</f>
        <v>-0</v>
      </c>
      <c r="P30" s="9" t="n">
        <f aca="false">+[2]data1cf!BN29*-1</f>
        <v>-0</v>
      </c>
      <c r="Q30" s="9" t="n">
        <f aca="false">+[2]data1cf!BO29*-1</f>
        <v>-0</v>
      </c>
      <c r="R30" s="9" t="n">
        <f aca="false">+[2]data1cf!BP29*-1</f>
        <v>-0</v>
      </c>
      <c r="S30" s="9" t="n">
        <f aca="false">+[2]data1cf!BQ29*-1</f>
        <v>-0</v>
      </c>
      <c r="T30" s="9" t="n">
        <f aca="false">+[2]data1cf!BR29*-1</f>
        <v>-0</v>
      </c>
      <c r="U30" s="9" t="n">
        <f aca="false">+[2]data1cf!BS29*-1</f>
        <v>-0</v>
      </c>
      <c r="V30" s="9" t="n">
        <f aca="false">+[2]data1cf!BT29*-1</f>
        <v>-0</v>
      </c>
      <c r="W30" s="9" t="n">
        <f aca="false">+[2]data1cf!BU29*-1</f>
        <v>-0</v>
      </c>
      <c r="X30" s="9" t="n">
        <f aca="false">+[2]data1cf!BV29*-1</f>
        <v>-0</v>
      </c>
      <c r="Y30" s="9" t="n">
        <f aca="false">+[2]data1cf!BW29*-1</f>
        <v>-0</v>
      </c>
      <c r="Z30" s="9" t="n">
        <f aca="false">+[2]data1cf!BX29*-1</f>
        <v>-0</v>
      </c>
      <c r="AA30" s="9" t="n">
        <f aca="false">+[2]data1cf!BY29*-1</f>
        <v>-0</v>
      </c>
      <c r="AB30" s="9"/>
      <c r="AC30" s="9"/>
      <c r="AD30" s="9"/>
      <c r="AE30" s="9"/>
      <c r="AF30" s="9"/>
      <c r="AG30" s="9"/>
      <c r="AH30" s="9"/>
      <c r="AI30" s="9"/>
      <c r="AJ30" s="9"/>
      <c r="AK30" s="1"/>
      <c r="AL30" s="1" t="e">
        <f aca="false">SUMPRODUCT(B30:AJ30,PVCapPrice)</f>
        <v>#DIV/0!</v>
      </c>
      <c r="AM30" s="1"/>
      <c r="AN30" s="1"/>
      <c r="AO30" s="1"/>
      <c r="AP30" s="1"/>
      <c r="AQ30" s="1"/>
    </row>
    <row r="31" customFormat="false" ht="11.25" hidden="false" customHeight="false" outlineLevel="0" collapsed="false">
      <c r="A31" s="1" t="n">
        <v>29</v>
      </c>
      <c r="B31" s="9"/>
      <c r="C31" s="9" t="n">
        <f aca="false">+[2]data1cf!BA30*-1</f>
        <v>-0</v>
      </c>
      <c r="D31" s="9" t="n">
        <f aca="false">+[2]data1cf!BB30*-1</f>
        <v>-0</v>
      </c>
      <c r="E31" s="9" t="n">
        <f aca="false">+[2]data1cf!BC30*-1</f>
        <v>-0</v>
      </c>
      <c r="F31" s="9" t="n">
        <f aca="false">+[2]data1cf!BD30*-1</f>
        <v>-0</v>
      </c>
      <c r="G31" s="9" t="n">
        <f aca="false">+[2]data1cf!BE30*-1</f>
        <v>-0</v>
      </c>
      <c r="H31" s="9" t="n">
        <f aca="false">+[2]data1cf!BF30*-1</f>
        <v>-0</v>
      </c>
      <c r="I31" s="9" t="n">
        <f aca="false">+[2]data1cf!BG30*-1</f>
        <v>-0</v>
      </c>
      <c r="J31" s="9" t="n">
        <f aca="false">+[2]data1cf!BH30*-1</f>
        <v>-0</v>
      </c>
      <c r="K31" s="9" t="n">
        <f aca="false">+[2]data1cf!BI30*-1</f>
        <v>-0</v>
      </c>
      <c r="L31" s="9" t="n">
        <f aca="false">+[2]data1cf!BJ30*-1</f>
        <v>-0</v>
      </c>
      <c r="M31" s="9" t="n">
        <f aca="false">+[2]data1cf!BK30*-1</f>
        <v>-0</v>
      </c>
      <c r="N31" s="9" t="n">
        <f aca="false">+[2]data1cf!BL30*-1</f>
        <v>-0</v>
      </c>
      <c r="O31" s="9" t="n">
        <f aca="false">+[2]data1cf!BM30*-1</f>
        <v>-0</v>
      </c>
      <c r="P31" s="9" t="n">
        <f aca="false">+[2]data1cf!BN30*-1</f>
        <v>-0</v>
      </c>
      <c r="Q31" s="9" t="n">
        <f aca="false">+[2]data1cf!BO30*-1</f>
        <v>-0</v>
      </c>
      <c r="R31" s="9" t="n">
        <f aca="false">+[2]data1cf!BP30*-1</f>
        <v>-0</v>
      </c>
      <c r="S31" s="9" t="n">
        <f aca="false">+[2]data1cf!BQ30*-1</f>
        <v>-0</v>
      </c>
      <c r="T31" s="9" t="n">
        <f aca="false">+[2]data1cf!BR30*-1</f>
        <v>-0</v>
      </c>
      <c r="U31" s="9" t="n">
        <f aca="false">+[2]data1cf!BS30*-1</f>
        <v>-0</v>
      </c>
      <c r="V31" s="9" t="n">
        <f aca="false">+[2]data1cf!BT30*-1</f>
        <v>-0</v>
      </c>
      <c r="W31" s="9" t="n">
        <f aca="false">+[2]data1cf!BU30*-1</f>
        <v>-0</v>
      </c>
      <c r="X31" s="9" t="n">
        <f aca="false">+[2]data1cf!BV30*-1</f>
        <v>-0</v>
      </c>
      <c r="Y31" s="9" t="n">
        <f aca="false">+[2]data1cf!BW30*-1</f>
        <v>-0</v>
      </c>
      <c r="Z31" s="9" t="n">
        <f aca="false">+[2]data1cf!BX30*-1</f>
        <v>-0</v>
      </c>
      <c r="AA31" s="9" t="n">
        <f aca="false">+[2]data1cf!BY30*-1</f>
        <v>-0</v>
      </c>
      <c r="AB31" s="9"/>
      <c r="AC31" s="9"/>
      <c r="AD31" s="9"/>
      <c r="AE31" s="9"/>
      <c r="AF31" s="9"/>
      <c r="AG31" s="9"/>
      <c r="AH31" s="9"/>
      <c r="AI31" s="9"/>
      <c r="AJ31" s="9"/>
      <c r="AK31" s="1"/>
      <c r="AL31" s="1" t="e">
        <f aca="false">SUMPRODUCT(B31:AJ31,PVCapPrice)</f>
        <v>#DIV/0!</v>
      </c>
      <c r="AM31" s="1"/>
      <c r="AN31" s="1"/>
      <c r="AO31" s="1"/>
      <c r="AP31" s="1"/>
      <c r="AQ31" s="1"/>
    </row>
    <row r="32" customFormat="false" ht="11.25" hidden="false" customHeight="false" outlineLevel="0" collapsed="false">
      <c r="A32" s="1" t="n">
        <v>30</v>
      </c>
      <c r="B32" s="9"/>
      <c r="C32" s="9" t="n">
        <f aca="false">+[2]data1cf!BA31*-1</f>
        <v>-0</v>
      </c>
      <c r="D32" s="9" t="n">
        <f aca="false">+[2]data1cf!BB31*-1</f>
        <v>-0</v>
      </c>
      <c r="E32" s="9" t="n">
        <f aca="false">+[2]data1cf!BC31*-1</f>
        <v>-0</v>
      </c>
      <c r="F32" s="9" t="n">
        <f aca="false">+[2]data1cf!BD31*-1</f>
        <v>-0</v>
      </c>
      <c r="G32" s="9" t="n">
        <f aca="false">+[2]data1cf!BE31*-1</f>
        <v>-0</v>
      </c>
      <c r="H32" s="9" t="n">
        <f aca="false">+[2]data1cf!BF31*-1</f>
        <v>-0</v>
      </c>
      <c r="I32" s="9" t="n">
        <f aca="false">+[2]data1cf!BG31*-1</f>
        <v>-0</v>
      </c>
      <c r="J32" s="9" t="n">
        <f aca="false">+[2]data1cf!BH31*-1</f>
        <v>-0</v>
      </c>
      <c r="K32" s="9" t="n">
        <f aca="false">+[2]data1cf!BI31*-1</f>
        <v>-0</v>
      </c>
      <c r="L32" s="9" t="n">
        <f aca="false">+[2]data1cf!BJ31*-1</f>
        <v>-0</v>
      </c>
      <c r="M32" s="9" t="n">
        <f aca="false">+[2]data1cf!BK31*-1</f>
        <v>-0</v>
      </c>
      <c r="N32" s="9" t="n">
        <f aca="false">+[2]data1cf!BL31*-1</f>
        <v>-0</v>
      </c>
      <c r="O32" s="9" t="n">
        <f aca="false">+[2]data1cf!BM31*-1</f>
        <v>-0</v>
      </c>
      <c r="P32" s="9" t="n">
        <f aca="false">+[2]data1cf!BN31*-1</f>
        <v>-0</v>
      </c>
      <c r="Q32" s="9" t="n">
        <f aca="false">+[2]data1cf!BO31*-1</f>
        <v>-0</v>
      </c>
      <c r="R32" s="9" t="n">
        <f aca="false">+[2]data1cf!BP31*-1</f>
        <v>-0</v>
      </c>
      <c r="S32" s="9" t="n">
        <f aca="false">+[2]data1cf!BQ31*-1</f>
        <v>-0</v>
      </c>
      <c r="T32" s="9" t="n">
        <f aca="false">+[2]data1cf!BR31*-1</f>
        <v>-0</v>
      </c>
      <c r="U32" s="9" t="n">
        <f aca="false">+[2]data1cf!BS31*-1</f>
        <v>-0</v>
      </c>
      <c r="V32" s="9" t="n">
        <f aca="false">+[2]data1cf!BT31*-1</f>
        <v>-0</v>
      </c>
      <c r="W32" s="9" t="n">
        <f aca="false">+[2]data1cf!BU31*-1</f>
        <v>-0</v>
      </c>
      <c r="X32" s="9" t="n">
        <f aca="false">+[2]data1cf!BV31*-1</f>
        <v>-0</v>
      </c>
      <c r="Y32" s="9" t="n">
        <f aca="false">+[2]data1cf!BW31*-1</f>
        <v>-0</v>
      </c>
      <c r="Z32" s="9" t="n">
        <f aca="false">+[2]data1cf!BX31*-1</f>
        <v>-0</v>
      </c>
      <c r="AA32" s="9" t="n">
        <f aca="false">+[2]data1cf!BY31*-1</f>
        <v>-0</v>
      </c>
      <c r="AB32" s="9"/>
      <c r="AC32" s="9"/>
      <c r="AD32" s="9"/>
      <c r="AE32" s="9"/>
      <c r="AF32" s="9"/>
      <c r="AG32" s="9"/>
      <c r="AH32" s="9"/>
      <c r="AI32" s="9"/>
      <c r="AJ32" s="9"/>
      <c r="AK32" s="1"/>
      <c r="AL32" s="1" t="e">
        <f aca="false">SUMPRODUCT(B32:AJ32,PVCapPrice)</f>
        <v>#DIV/0!</v>
      </c>
      <c r="AM32" s="1"/>
      <c r="AN32" s="1"/>
      <c r="AO32" s="1"/>
      <c r="AP32" s="1"/>
      <c r="AQ32" s="1"/>
    </row>
    <row r="33" customFormat="false" ht="11.25" hidden="false" customHeight="false" outlineLevel="0" collapsed="false">
      <c r="A33" s="1" t="n">
        <v>31</v>
      </c>
      <c r="B33" s="9"/>
      <c r="C33" s="9" t="n">
        <f aca="false">+[2]data1cf!BA32*-1</f>
        <v>-0</v>
      </c>
      <c r="D33" s="9" t="n">
        <f aca="false">+[2]data1cf!BB32*-1</f>
        <v>-0</v>
      </c>
      <c r="E33" s="9" t="n">
        <f aca="false">+[2]data1cf!BC32*-1</f>
        <v>-0</v>
      </c>
      <c r="F33" s="9" t="n">
        <f aca="false">+[2]data1cf!BD32*-1</f>
        <v>-0</v>
      </c>
      <c r="G33" s="9" t="n">
        <f aca="false">+[2]data1cf!BE32*-1</f>
        <v>-0</v>
      </c>
      <c r="H33" s="9" t="n">
        <f aca="false">+[2]data1cf!BF32*-1</f>
        <v>-0</v>
      </c>
      <c r="I33" s="9" t="n">
        <f aca="false">+[2]data1cf!BG32*-1</f>
        <v>-0</v>
      </c>
      <c r="J33" s="9" t="n">
        <f aca="false">+[2]data1cf!BH32*-1</f>
        <v>-0</v>
      </c>
      <c r="K33" s="9" t="n">
        <f aca="false">+[2]data1cf!BI32*-1</f>
        <v>-0</v>
      </c>
      <c r="L33" s="9" t="n">
        <f aca="false">+[2]data1cf!BJ32*-1</f>
        <v>-0</v>
      </c>
      <c r="M33" s="9" t="n">
        <f aca="false">+[2]data1cf!BK32*-1</f>
        <v>-0</v>
      </c>
      <c r="N33" s="9" t="n">
        <f aca="false">+[2]data1cf!BL32*-1</f>
        <v>-0</v>
      </c>
      <c r="O33" s="9" t="n">
        <f aca="false">+[2]data1cf!BM32*-1</f>
        <v>-0</v>
      </c>
      <c r="P33" s="9" t="n">
        <f aca="false">+[2]data1cf!BN32*-1</f>
        <v>-0</v>
      </c>
      <c r="Q33" s="9" t="n">
        <f aca="false">+[2]data1cf!BO32*-1</f>
        <v>-0</v>
      </c>
      <c r="R33" s="9" t="n">
        <f aca="false">+[2]data1cf!BP32*-1</f>
        <v>-0</v>
      </c>
      <c r="S33" s="9" t="n">
        <f aca="false">+[2]data1cf!BQ32*-1</f>
        <v>-0</v>
      </c>
      <c r="T33" s="9" t="n">
        <f aca="false">+[2]data1cf!BR32*-1</f>
        <v>-0</v>
      </c>
      <c r="U33" s="9" t="n">
        <f aca="false">+[2]data1cf!BS32*-1</f>
        <v>-0</v>
      </c>
      <c r="V33" s="9" t="n">
        <f aca="false">+[2]data1cf!BT32*-1</f>
        <v>-0</v>
      </c>
      <c r="W33" s="9" t="n">
        <f aca="false">+[2]data1cf!BU32*-1</f>
        <v>-0</v>
      </c>
      <c r="X33" s="9" t="n">
        <f aca="false">+[2]data1cf!BV32*-1</f>
        <v>-0</v>
      </c>
      <c r="Y33" s="9" t="n">
        <f aca="false">+[2]data1cf!BW32*-1</f>
        <v>-0</v>
      </c>
      <c r="Z33" s="9" t="n">
        <f aca="false">+[2]data1cf!BX32*-1</f>
        <v>-0</v>
      </c>
      <c r="AA33" s="9" t="n">
        <f aca="false">+[2]data1cf!BY32*-1</f>
        <v>-0</v>
      </c>
      <c r="AB33" s="9"/>
      <c r="AC33" s="9"/>
      <c r="AD33" s="9"/>
      <c r="AE33" s="9"/>
      <c r="AF33" s="9"/>
      <c r="AG33" s="9"/>
      <c r="AH33" s="9"/>
      <c r="AI33" s="9"/>
      <c r="AJ33" s="9"/>
      <c r="AK33" s="1"/>
      <c r="AL33" s="1" t="e">
        <f aca="false">SUMPRODUCT(B33:AJ33,PVCapPrice)</f>
        <v>#DIV/0!</v>
      </c>
      <c r="AM33" s="1"/>
      <c r="AN33" s="1"/>
      <c r="AO33" s="1"/>
      <c r="AP33" s="1"/>
      <c r="AQ33" s="1"/>
    </row>
    <row r="34" customFormat="false" ht="11.25" hidden="false" customHeight="false" outlineLevel="0" collapsed="false">
      <c r="A34" s="1" t="n">
        <v>32</v>
      </c>
      <c r="B34" s="9"/>
      <c r="C34" s="9" t="n">
        <f aca="false">+[2]data1cf!BA33*-1</f>
        <v>-0</v>
      </c>
      <c r="D34" s="9" t="n">
        <f aca="false">+[2]data1cf!BB33*-1</f>
        <v>-0</v>
      </c>
      <c r="E34" s="9" t="n">
        <f aca="false">+[2]data1cf!BC33*-1</f>
        <v>-0</v>
      </c>
      <c r="F34" s="9" t="n">
        <f aca="false">+[2]data1cf!BD33*-1</f>
        <v>-0</v>
      </c>
      <c r="G34" s="9" t="n">
        <f aca="false">+[2]data1cf!BE33*-1</f>
        <v>-0</v>
      </c>
      <c r="H34" s="9" t="n">
        <f aca="false">+[2]data1cf!BF33*-1</f>
        <v>-0</v>
      </c>
      <c r="I34" s="9" t="n">
        <f aca="false">+[2]data1cf!BG33*-1</f>
        <v>-0</v>
      </c>
      <c r="J34" s="9" t="n">
        <f aca="false">+[2]data1cf!BH33*-1</f>
        <v>-0</v>
      </c>
      <c r="K34" s="9" t="n">
        <f aca="false">+[2]data1cf!BI33*-1</f>
        <v>-0</v>
      </c>
      <c r="L34" s="9" t="n">
        <f aca="false">+[2]data1cf!BJ33*-1</f>
        <v>-0</v>
      </c>
      <c r="M34" s="9" t="n">
        <f aca="false">+[2]data1cf!BK33*-1</f>
        <v>-0</v>
      </c>
      <c r="N34" s="9" t="n">
        <f aca="false">+[2]data1cf!BL33*-1</f>
        <v>-0</v>
      </c>
      <c r="O34" s="9" t="n">
        <f aca="false">+[2]data1cf!BM33*-1</f>
        <v>-0</v>
      </c>
      <c r="P34" s="9" t="n">
        <f aca="false">+[2]data1cf!BN33*-1</f>
        <v>-0</v>
      </c>
      <c r="Q34" s="9" t="n">
        <f aca="false">+[2]data1cf!BO33*-1</f>
        <v>-0</v>
      </c>
      <c r="R34" s="9" t="n">
        <f aca="false">+[2]data1cf!BP33*-1</f>
        <v>-0</v>
      </c>
      <c r="S34" s="9" t="n">
        <f aca="false">+[2]data1cf!BQ33*-1</f>
        <v>-0</v>
      </c>
      <c r="T34" s="9" t="n">
        <f aca="false">+[2]data1cf!BR33*-1</f>
        <v>-0</v>
      </c>
      <c r="U34" s="9" t="n">
        <f aca="false">+[2]data1cf!BS33*-1</f>
        <v>-0</v>
      </c>
      <c r="V34" s="9" t="n">
        <f aca="false">+[2]data1cf!BT33*-1</f>
        <v>-0</v>
      </c>
      <c r="W34" s="9" t="n">
        <f aca="false">+[2]data1cf!BU33*-1</f>
        <v>-0</v>
      </c>
      <c r="X34" s="9" t="n">
        <f aca="false">+[2]data1cf!BV33*-1</f>
        <v>-0</v>
      </c>
      <c r="Y34" s="9" t="n">
        <f aca="false">+[2]data1cf!BW33*-1</f>
        <v>-0</v>
      </c>
      <c r="Z34" s="9" t="n">
        <f aca="false">+[2]data1cf!BX33*-1</f>
        <v>-0</v>
      </c>
      <c r="AA34" s="9" t="n">
        <f aca="false">+[2]data1cf!BY33*-1</f>
        <v>-0</v>
      </c>
      <c r="AB34" s="9"/>
      <c r="AC34" s="9"/>
      <c r="AD34" s="9"/>
      <c r="AE34" s="9"/>
      <c r="AF34" s="9"/>
      <c r="AG34" s="9"/>
      <c r="AH34" s="9"/>
      <c r="AI34" s="9"/>
      <c r="AJ34" s="9"/>
      <c r="AK34" s="1"/>
      <c r="AL34" s="1" t="e">
        <f aca="false">SUMPRODUCT(B34:AJ34,PVCapPrice)</f>
        <v>#DIV/0!</v>
      </c>
      <c r="AM34" s="1"/>
      <c r="AN34" s="1"/>
      <c r="AO34" s="1"/>
      <c r="AP34" s="1"/>
      <c r="AQ34" s="1"/>
    </row>
    <row r="35" customFormat="false" ht="11.25" hidden="false" customHeight="false" outlineLevel="0" collapsed="false">
      <c r="A35" s="1" t="n">
        <v>33</v>
      </c>
      <c r="B35" s="9"/>
      <c r="C35" s="9" t="n">
        <f aca="false">+[2]data1cf!BA34*-1</f>
        <v>-0</v>
      </c>
      <c r="D35" s="9" t="n">
        <f aca="false">+[2]data1cf!BB34*-1</f>
        <v>-0</v>
      </c>
      <c r="E35" s="9" t="n">
        <f aca="false">+[2]data1cf!BC34*-1</f>
        <v>-0</v>
      </c>
      <c r="F35" s="9" t="n">
        <f aca="false">+[2]data1cf!BD34*-1</f>
        <v>-0</v>
      </c>
      <c r="G35" s="9" t="n">
        <f aca="false">+[2]data1cf!BE34*-1</f>
        <v>-0</v>
      </c>
      <c r="H35" s="9" t="n">
        <f aca="false">+[2]data1cf!BF34*-1</f>
        <v>-0</v>
      </c>
      <c r="I35" s="9" t="n">
        <f aca="false">+[2]data1cf!BG34*-1</f>
        <v>-0</v>
      </c>
      <c r="J35" s="9" t="n">
        <f aca="false">+[2]data1cf!BH34*-1</f>
        <v>-0</v>
      </c>
      <c r="K35" s="9" t="n">
        <f aca="false">+[2]data1cf!BI34*-1</f>
        <v>-0</v>
      </c>
      <c r="L35" s="9" t="n">
        <f aca="false">+[2]data1cf!BJ34*-1</f>
        <v>-0</v>
      </c>
      <c r="M35" s="9" t="n">
        <f aca="false">+[2]data1cf!BK34*-1</f>
        <v>-0</v>
      </c>
      <c r="N35" s="9" t="n">
        <f aca="false">+[2]data1cf!BL34*-1</f>
        <v>-0</v>
      </c>
      <c r="O35" s="9" t="n">
        <f aca="false">+[2]data1cf!BM34*-1</f>
        <v>-0</v>
      </c>
      <c r="P35" s="9" t="n">
        <f aca="false">+[2]data1cf!BN34*-1</f>
        <v>-0</v>
      </c>
      <c r="Q35" s="9" t="n">
        <f aca="false">+[2]data1cf!BO34*-1</f>
        <v>-0</v>
      </c>
      <c r="R35" s="9" t="n">
        <f aca="false">+[2]data1cf!BP34*-1</f>
        <v>-0</v>
      </c>
      <c r="S35" s="9" t="n">
        <f aca="false">+[2]data1cf!BQ34*-1</f>
        <v>-0</v>
      </c>
      <c r="T35" s="9" t="n">
        <f aca="false">+[2]data1cf!BR34*-1</f>
        <v>-0</v>
      </c>
      <c r="U35" s="9" t="n">
        <f aca="false">+[2]data1cf!BS34*-1</f>
        <v>-0</v>
      </c>
      <c r="V35" s="9" t="n">
        <f aca="false">+[2]data1cf!BT34*-1</f>
        <v>-0</v>
      </c>
      <c r="W35" s="9" t="n">
        <f aca="false">+[2]data1cf!BU34*-1</f>
        <v>-0</v>
      </c>
      <c r="X35" s="9" t="n">
        <f aca="false">+[2]data1cf!BV34*-1</f>
        <v>-0</v>
      </c>
      <c r="Y35" s="9" t="n">
        <f aca="false">+[2]data1cf!BW34*-1</f>
        <v>-0</v>
      </c>
      <c r="Z35" s="9" t="n">
        <f aca="false">+[2]data1cf!BX34*-1</f>
        <v>-0</v>
      </c>
      <c r="AA35" s="9" t="n">
        <f aca="false">+[2]data1cf!BY34*-1</f>
        <v>-0</v>
      </c>
      <c r="AB35" s="9"/>
      <c r="AC35" s="9"/>
      <c r="AD35" s="9"/>
      <c r="AE35" s="9"/>
      <c r="AF35" s="9"/>
      <c r="AG35" s="9"/>
      <c r="AH35" s="9"/>
      <c r="AI35" s="9"/>
      <c r="AJ35" s="9"/>
      <c r="AK35" s="1"/>
      <c r="AL35" s="1" t="e">
        <f aca="false">SUMPRODUCT(B35:AJ35,PVCapPrice)</f>
        <v>#DIV/0!</v>
      </c>
      <c r="AM35" s="1"/>
      <c r="AN35" s="1"/>
      <c r="AO35" s="1"/>
      <c r="AP35" s="1"/>
      <c r="AQ35" s="1"/>
    </row>
    <row r="36" customFormat="false" ht="11.25" hidden="false" customHeight="false" outlineLevel="0" collapsed="false">
      <c r="A36" s="1" t="n">
        <v>34</v>
      </c>
      <c r="B36" s="9"/>
      <c r="C36" s="9" t="n">
        <f aca="false">+[2]data1cf!BA35*-1</f>
        <v>-0</v>
      </c>
      <c r="D36" s="9" t="n">
        <f aca="false">+[2]data1cf!BB35*-1</f>
        <v>-0</v>
      </c>
      <c r="E36" s="9" t="n">
        <f aca="false">+[2]data1cf!BC35*-1</f>
        <v>-0</v>
      </c>
      <c r="F36" s="9" t="n">
        <f aca="false">+[2]data1cf!BD35*-1</f>
        <v>-0</v>
      </c>
      <c r="G36" s="9" t="n">
        <f aca="false">+[2]data1cf!BE35*-1</f>
        <v>-0</v>
      </c>
      <c r="H36" s="9" t="n">
        <f aca="false">+[2]data1cf!BF35*-1</f>
        <v>-0</v>
      </c>
      <c r="I36" s="9" t="n">
        <f aca="false">+[2]data1cf!BG35*-1</f>
        <v>-0</v>
      </c>
      <c r="J36" s="9" t="n">
        <f aca="false">+[2]data1cf!BH35*-1</f>
        <v>-0</v>
      </c>
      <c r="K36" s="9" t="n">
        <f aca="false">+[2]data1cf!BI35*-1</f>
        <v>-0</v>
      </c>
      <c r="L36" s="9" t="n">
        <f aca="false">+[2]data1cf!BJ35*-1</f>
        <v>-0</v>
      </c>
      <c r="M36" s="9" t="n">
        <f aca="false">+[2]data1cf!BK35*-1</f>
        <v>-0</v>
      </c>
      <c r="N36" s="9" t="n">
        <f aca="false">+[2]data1cf!BL35*-1</f>
        <v>-0</v>
      </c>
      <c r="O36" s="9" t="n">
        <f aca="false">+[2]data1cf!BM35*-1</f>
        <v>-0</v>
      </c>
      <c r="P36" s="9" t="n">
        <f aca="false">+[2]data1cf!BN35*-1</f>
        <v>-0</v>
      </c>
      <c r="Q36" s="9" t="n">
        <f aca="false">+[2]data1cf!BO35*-1</f>
        <v>-0</v>
      </c>
      <c r="R36" s="9" t="n">
        <f aca="false">+[2]data1cf!BP35*-1</f>
        <v>-0</v>
      </c>
      <c r="S36" s="9" t="n">
        <f aca="false">+[2]data1cf!BQ35*-1</f>
        <v>-0</v>
      </c>
      <c r="T36" s="9" t="n">
        <f aca="false">+[2]data1cf!BR35*-1</f>
        <v>-0</v>
      </c>
      <c r="U36" s="9" t="n">
        <f aca="false">+[2]data1cf!BS35*-1</f>
        <v>-0</v>
      </c>
      <c r="V36" s="9" t="n">
        <f aca="false">+[2]data1cf!BT35*-1</f>
        <v>-0</v>
      </c>
      <c r="W36" s="9" t="n">
        <f aca="false">+[2]data1cf!BU35*-1</f>
        <v>-0</v>
      </c>
      <c r="X36" s="9" t="n">
        <f aca="false">+[2]data1cf!BV35*-1</f>
        <v>-0</v>
      </c>
      <c r="Y36" s="9" t="n">
        <f aca="false">+[2]data1cf!BW35*-1</f>
        <v>-0</v>
      </c>
      <c r="Z36" s="9" t="n">
        <f aca="false">+[2]data1cf!BX35*-1</f>
        <v>-0</v>
      </c>
      <c r="AA36" s="9" t="n">
        <f aca="false">+[2]data1cf!BY35*-1</f>
        <v>-0</v>
      </c>
      <c r="AB36" s="9"/>
      <c r="AC36" s="9"/>
      <c r="AD36" s="9"/>
      <c r="AE36" s="9"/>
      <c r="AF36" s="9"/>
      <c r="AG36" s="9"/>
      <c r="AH36" s="9"/>
      <c r="AI36" s="9"/>
      <c r="AJ36" s="9"/>
      <c r="AK36" s="1"/>
      <c r="AL36" s="1" t="e">
        <f aca="false">SUMPRODUCT(B36:AJ36,PVCapPrice)</f>
        <v>#DIV/0!</v>
      </c>
      <c r="AM36" s="1"/>
      <c r="AN36" s="1"/>
      <c r="AO36" s="1"/>
      <c r="AP36" s="1"/>
      <c r="AQ36" s="1"/>
    </row>
    <row r="37" customFormat="false" ht="11.25" hidden="false" customHeight="false" outlineLevel="0" collapsed="false">
      <c r="A37" s="1" t="n">
        <v>35</v>
      </c>
      <c r="B37" s="9"/>
      <c r="C37" s="9" t="n">
        <f aca="false">+[2]data1cf!BA36*-1</f>
        <v>-0</v>
      </c>
      <c r="D37" s="9" t="n">
        <f aca="false">+[2]data1cf!BB36*-1</f>
        <v>-0</v>
      </c>
      <c r="E37" s="9" t="n">
        <f aca="false">+[2]data1cf!BC36*-1</f>
        <v>-0</v>
      </c>
      <c r="F37" s="9" t="n">
        <f aca="false">+[2]data1cf!BD36*-1</f>
        <v>-0</v>
      </c>
      <c r="G37" s="9" t="n">
        <f aca="false">+[2]data1cf!BE36*-1</f>
        <v>-0</v>
      </c>
      <c r="H37" s="9" t="n">
        <f aca="false">+[2]data1cf!BF36*-1</f>
        <v>-0</v>
      </c>
      <c r="I37" s="9" t="n">
        <f aca="false">+[2]data1cf!BG36*-1</f>
        <v>-0</v>
      </c>
      <c r="J37" s="9" t="n">
        <f aca="false">+[2]data1cf!BH36*-1</f>
        <v>-0</v>
      </c>
      <c r="K37" s="9" t="n">
        <f aca="false">+[2]data1cf!BI36*-1</f>
        <v>-0</v>
      </c>
      <c r="L37" s="9" t="n">
        <f aca="false">+[2]data1cf!BJ36*-1</f>
        <v>-0</v>
      </c>
      <c r="M37" s="9" t="n">
        <f aca="false">+[2]data1cf!BK36*-1</f>
        <v>-0</v>
      </c>
      <c r="N37" s="9" t="n">
        <f aca="false">+[2]data1cf!BL36*-1</f>
        <v>-0</v>
      </c>
      <c r="O37" s="9" t="n">
        <f aca="false">+[2]data1cf!BM36*-1</f>
        <v>-0</v>
      </c>
      <c r="P37" s="9" t="n">
        <f aca="false">+[2]data1cf!BN36*-1</f>
        <v>-0</v>
      </c>
      <c r="Q37" s="9" t="n">
        <f aca="false">+[2]data1cf!BO36*-1</f>
        <v>-0</v>
      </c>
      <c r="R37" s="9" t="n">
        <f aca="false">+[2]data1cf!BP36*-1</f>
        <v>-0</v>
      </c>
      <c r="S37" s="9" t="n">
        <f aca="false">+[2]data1cf!BQ36*-1</f>
        <v>-0</v>
      </c>
      <c r="T37" s="9" t="n">
        <f aca="false">+[2]data1cf!BR36*-1</f>
        <v>-0</v>
      </c>
      <c r="U37" s="9" t="n">
        <f aca="false">+[2]data1cf!BS36*-1</f>
        <v>-0</v>
      </c>
      <c r="V37" s="9" t="n">
        <f aca="false">+[2]data1cf!BT36*-1</f>
        <v>-0</v>
      </c>
      <c r="W37" s="9" t="n">
        <f aca="false">+[2]data1cf!BU36*-1</f>
        <v>-0</v>
      </c>
      <c r="X37" s="9" t="n">
        <f aca="false">+[2]data1cf!BV36*-1</f>
        <v>-0</v>
      </c>
      <c r="Y37" s="9" t="n">
        <f aca="false">+[2]data1cf!BW36*-1</f>
        <v>-0</v>
      </c>
      <c r="Z37" s="9" t="n">
        <f aca="false">+[2]data1cf!BX36*-1</f>
        <v>-0</v>
      </c>
      <c r="AA37" s="9" t="n">
        <f aca="false">+[2]data1cf!BY36*-1</f>
        <v>-0</v>
      </c>
      <c r="AB37" s="9"/>
      <c r="AC37" s="9"/>
      <c r="AD37" s="9"/>
      <c r="AE37" s="9"/>
      <c r="AF37" s="9"/>
      <c r="AG37" s="9"/>
      <c r="AH37" s="9"/>
      <c r="AI37" s="9"/>
      <c r="AJ37" s="9"/>
      <c r="AK37" s="1"/>
      <c r="AL37" s="1" t="e">
        <f aca="false">SUMPRODUCT(B37:AJ37,PVCapPrice)</f>
        <v>#DIV/0!</v>
      </c>
      <c r="AM37" s="1"/>
      <c r="AN37" s="1"/>
      <c r="AO37" s="1"/>
      <c r="AP37" s="1"/>
      <c r="AQ37" s="1"/>
    </row>
    <row r="38" customFormat="false" ht="11.25" hidden="false" customHeight="false" outlineLevel="0" collapsed="false">
      <c r="A38" s="1" t="n">
        <v>36</v>
      </c>
      <c r="B38" s="9"/>
      <c r="C38" s="9" t="n">
        <f aca="false">+[2]data1cf!BA37*-1</f>
        <v>-0</v>
      </c>
      <c r="D38" s="9" t="n">
        <f aca="false">+[2]data1cf!BB37*-1</f>
        <v>-0</v>
      </c>
      <c r="E38" s="9" t="n">
        <f aca="false">+[2]data1cf!BC37*-1</f>
        <v>-0</v>
      </c>
      <c r="F38" s="9" t="n">
        <f aca="false">+[2]data1cf!BD37*-1</f>
        <v>-0</v>
      </c>
      <c r="G38" s="9" t="n">
        <f aca="false">+[2]data1cf!BE37*-1</f>
        <v>-0</v>
      </c>
      <c r="H38" s="9" t="n">
        <f aca="false">+[2]data1cf!BF37*-1</f>
        <v>-0</v>
      </c>
      <c r="I38" s="9" t="n">
        <f aca="false">+[2]data1cf!BG37*-1</f>
        <v>-0</v>
      </c>
      <c r="J38" s="9" t="n">
        <f aca="false">+[2]data1cf!BH37*-1</f>
        <v>-0</v>
      </c>
      <c r="K38" s="9" t="n">
        <f aca="false">+[2]data1cf!BI37*-1</f>
        <v>-0</v>
      </c>
      <c r="L38" s="9" t="n">
        <f aca="false">+[2]data1cf!BJ37*-1</f>
        <v>-0</v>
      </c>
      <c r="M38" s="9" t="n">
        <f aca="false">+[2]data1cf!BK37*-1</f>
        <v>-0</v>
      </c>
      <c r="N38" s="9" t="n">
        <f aca="false">+[2]data1cf!BL37*-1</f>
        <v>-0</v>
      </c>
      <c r="O38" s="9" t="n">
        <f aca="false">+[2]data1cf!BM37*-1</f>
        <v>-0</v>
      </c>
      <c r="P38" s="9" t="n">
        <f aca="false">+[2]data1cf!BN37*-1</f>
        <v>-0</v>
      </c>
      <c r="Q38" s="9" t="n">
        <f aca="false">+[2]data1cf!BO37*-1</f>
        <v>-0</v>
      </c>
      <c r="R38" s="9" t="n">
        <f aca="false">+[2]data1cf!BP37*-1</f>
        <v>-0</v>
      </c>
      <c r="S38" s="9" t="n">
        <f aca="false">+[2]data1cf!BQ37*-1</f>
        <v>-0</v>
      </c>
      <c r="T38" s="9" t="n">
        <f aca="false">+[2]data1cf!BR37*-1</f>
        <v>-0</v>
      </c>
      <c r="U38" s="9" t="n">
        <f aca="false">+[2]data1cf!BS37*-1</f>
        <v>-0</v>
      </c>
      <c r="V38" s="9" t="n">
        <f aca="false">+[2]data1cf!BT37*-1</f>
        <v>-0</v>
      </c>
      <c r="W38" s="9" t="n">
        <f aca="false">+[2]data1cf!BU37*-1</f>
        <v>-0</v>
      </c>
      <c r="X38" s="9" t="n">
        <f aca="false">+[2]data1cf!BV37*-1</f>
        <v>-0</v>
      </c>
      <c r="Y38" s="9" t="n">
        <f aca="false">+[2]data1cf!BW37*-1</f>
        <v>-0</v>
      </c>
      <c r="Z38" s="9" t="n">
        <f aca="false">+[2]data1cf!BX37*-1</f>
        <v>-0</v>
      </c>
      <c r="AA38" s="9" t="n">
        <f aca="false">+[2]data1cf!BY37*-1</f>
        <v>-0</v>
      </c>
      <c r="AB38" s="9"/>
      <c r="AC38" s="9"/>
      <c r="AD38" s="9"/>
      <c r="AE38" s="9"/>
      <c r="AF38" s="9"/>
      <c r="AG38" s="9"/>
      <c r="AH38" s="9"/>
      <c r="AI38" s="9"/>
      <c r="AJ38" s="9"/>
      <c r="AK38" s="1"/>
      <c r="AL38" s="1" t="e">
        <f aca="false">SUMPRODUCT(B38:AJ38,PVCapPrice)</f>
        <v>#DIV/0!</v>
      </c>
      <c r="AM38" s="1"/>
      <c r="AN38" s="1"/>
      <c r="AO38" s="1"/>
      <c r="AP38" s="1"/>
      <c r="AQ38" s="1"/>
    </row>
    <row r="39" customFormat="false" ht="11.25" hidden="false" customHeight="false" outlineLevel="0" collapsed="false">
      <c r="A39" s="1" t="n">
        <v>37</v>
      </c>
      <c r="B39" s="9"/>
      <c r="C39" s="9" t="n">
        <f aca="false">+[2]data1cf!BA38*-1</f>
        <v>-0</v>
      </c>
      <c r="D39" s="9" t="n">
        <f aca="false">+[2]data1cf!BB38*-1</f>
        <v>-0</v>
      </c>
      <c r="E39" s="9" t="n">
        <f aca="false">+[2]data1cf!BC38*-1</f>
        <v>-0</v>
      </c>
      <c r="F39" s="9" t="n">
        <f aca="false">+[2]data1cf!BD38*-1</f>
        <v>-0</v>
      </c>
      <c r="G39" s="9" t="n">
        <f aca="false">+[2]data1cf!BE38*-1</f>
        <v>-0</v>
      </c>
      <c r="H39" s="9" t="n">
        <f aca="false">+[2]data1cf!BF38*-1</f>
        <v>-0</v>
      </c>
      <c r="I39" s="9" t="n">
        <f aca="false">+[2]data1cf!BG38*-1</f>
        <v>-0</v>
      </c>
      <c r="J39" s="9" t="n">
        <f aca="false">+[2]data1cf!BH38*-1</f>
        <v>-0</v>
      </c>
      <c r="K39" s="9" t="n">
        <f aca="false">+[2]data1cf!BI38*-1</f>
        <v>-0</v>
      </c>
      <c r="L39" s="9" t="n">
        <f aca="false">+[2]data1cf!BJ38*-1</f>
        <v>-0</v>
      </c>
      <c r="M39" s="9" t="n">
        <f aca="false">+[2]data1cf!BK38*-1</f>
        <v>-0</v>
      </c>
      <c r="N39" s="9" t="n">
        <f aca="false">+[2]data1cf!BL38*-1</f>
        <v>-0</v>
      </c>
      <c r="O39" s="9" t="n">
        <f aca="false">+[2]data1cf!BM38*-1</f>
        <v>-0</v>
      </c>
      <c r="P39" s="9" t="n">
        <f aca="false">+[2]data1cf!BN38*-1</f>
        <v>-0</v>
      </c>
      <c r="Q39" s="9" t="n">
        <f aca="false">+[2]data1cf!BO38*-1</f>
        <v>-0</v>
      </c>
      <c r="R39" s="9" t="n">
        <f aca="false">+[2]data1cf!BP38*-1</f>
        <v>-0</v>
      </c>
      <c r="S39" s="9" t="n">
        <f aca="false">+[2]data1cf!BQ38*-1</f>
        <v>-0</v>
      </c>
      <c r="T39" s="9" t="n">
        <f aca="false">+[2]data1cf!BR38*-1</f>
        <v>-0</v>
      </c>
      <c r="U39" s="9" t="n">
        <f aca="false">+[2]data1cf!BS38*-1</f>
        <v>-0</v>
      </c>
      <c r="V39" s="9" t="n">
        <f aca="false">+[2]data1cf!BT38*-1</f>
        <v>-0</v>
      </c>
      <c r="W39" s="9" t="n">
        <f aca="false">+[2]data1cf!BU38*-1</f>
        <v>-0</v>
      </c>
      <c r="X39" s="9" t="n">
        <f aca="false">+[2]data1cf!BV38*-1</f>
        <v>-0</v>
      </c>
      <c r="Y39" s="9" t="n">
        <f aca="false">+[2]data1cf!BW38*-1</f>
        <v>-0</v>
      </c>
      <c r="Z39" s="9" t="n">
        <f aca="false">+[2]data1cf!BX38*-1</f>
        <v>-0</v>
      </c>
      <c r="AA39" s="9" t="n">
        <f aca="false">+[2]data1cf!BY38*-1</f>
        <v>-0</v>
      </c>
      <c r="AB39" s="9"/>
      <c r="AC39" s="9"/>
      <c r="AD39" s="9"/>
      <c r="AE39" s="9"/>
      <c r="AF39" s="9"/>
      <c r="AG39" s="9"/>
      <c r="AH39" s="9"/>
      <c r="AI39" s="9"/>
      <c r="AJ39" s="9"/>
      <c r="AK39" s="1"/>
      <c r="AL39" s="1" t="e">
        <f aca="false">SUMPRODUCT(B39:AJ39,PVCapPrice)</f>
        <v>#DIV/0!</v>
      </c>
      <c r="AM39" s="1"/>
      <c r="AN39" s="1"/>
      <c r="AO39" s="1"/>
      <c r="AP39" s="1"/>
      <c r="AQ39" s="1"/>
    </row>
    <row r="40" customFormat="false" ht="11.25" hidden="false" customHeight="false" outlineLevel="0" collapsed="false">
      <c r="A40" s="1" t="n">
        <v>38</v>
      </c>
      <c r="B40" s="9"/>
      <c r="C40" s="9" t="n">
        <f aca="false">+[2]data1cf!BA39*-1</f>
        <v>-0</v>
      </c>
      <c r="D40" s="9" t="n">
        <f aca="false">+[2]data1cf!BB39*-1</f>
        <v>-0</v>
      </c>
      <c r="E40" s="9" t="n">
        <f aca="false">+[2]data1cf!BC39*-1</f>
        <v>-0</v>
      </c>
      <c r="F40" s="9" t="n">
        <f aca="false">+[2]data1cf!BD39*-1</f>
        <v>-0</v>
      </c>
      <c r="G40" s="9" t="n">
        <f aca="false">+[2]data1cf!BE39*-1</f>
        <v>-0</v>
      </c>
      <c r="H40" s="9" t="n">
        <f aca="false">+[2]data1cf!BF39*-1</f>
        <v>-0</v>
      </c>
      <c r="I40" s="9" t="n">
        <f aca="false">+[2]data1cf!BG39*-1</f>
        <v>-0</v>
      </c>
      <c r="J40" s="9" t="n">
        <f aca="false">+[2]data1cf!BH39*-1</f>
        <v>-0</v>
      </c>
      <c r="K40" s="9" t="n">
        <f aca="false">+[2]data1cf!BI39*-1</f>
        <v>-0</v>
      </c>
      <c r="L40" s="9" t="n">
        <f aca="false">+[2]data1cf!BJ39*-1</f>
        <v>-0</v>
      </c>
      <c r="M40" s="9" t="n">
        <f aca="false">+[2]data1cf!BK39*-1</f>
        <v>-0</v>
      </c>
      <c r="N40" s="9" t="n">
        <f aca="false">+[2]data1cf!BL39*-1</f>
        <v>-0</v>
      </c>
      <c r="O40" s="9" t="n">
        <f aca="false">+[2]data1cf!BM39*-1</f>
        <v>-0</v>
      </c>
      <c r="P40" s="9" t="n">
        <f aca="false">+[2]data1cf!BN39*-1</f>
        <v>-0</v>
      </c>
      <c r="Q40" s="9" t="n">
        <f aca="false">+[2]data1cf!BO39*-1</f>
        <v>-0</v>
      </c>
      <c r="R40" s="9" t="n">
        <f aca="false">+[2]data1cf!BP39*-1</f>
        <v>-0</v>
      </c>
      <c r="S40" s="9" t="n">
        <f aca="false">+[2]data1cf!BQ39*-1</f>
        <v>-0</v>
      </c>
      <c r="T40" s="9" t="n">
        <f aca="false">+[2]data1cf!BR39*-1</f>
        <v>-0</v>
      </c>
      <c r="U40" s="9" t="n">
        <f aca="false">+[2]data1cf!BS39*-1</f>
        <v>-0</v>
      </c>
      <c r="V40" s="9" t="n">
        <f aca="false">+[2]data1cf!BT39*-1</f>
        <v>-0</v>
      </c>
      <c r="W40" s="9" t="n">
        <f aca="false">+[2]data1cf!BU39*-1</f>
        <v>-0</v>
      </c>
      <c r="X40" s="9" t="n">
        <f aca="false">+[2]data1cf!BV39*-1</f>
        <v>-0</v>
      </c>
      <c r="Y40" s="9" t="n">
        <f aca="false">+[2]data1cf!BW39*-1</f>
        <v>-0</v>
      </c>
      <c r="Z40" s="9" t="n">
        <f aca="false">+[2]data1cf!BX39*-1</f>
        <v>-0</v>
      </c>
      <c r="AA40" s="9" t="n">
        <f aca="false">+[2]data1cf!BY39*-1</f>
        <v>-0</v>
      </c>
      <c r="AB40" s="9"/>
      <c r="AC40" s="9"/>
      <c r="AD40" s="9"/>
      <c r="AE40" s="9"/>
      <c r="AF40" s="9"/>
      <c r="AG40" s="9"/>
      <c r="AH40" s="9"/>
      <c r="AI40" s="9"/>
      <c r="AJ40" s="9"/>
      <c r="AK40" s="1"/>
      <c r="AL40" s="1" t="e">
        <f aca="false">SUMPRODUCT(B40:AJ40,PVCapPrice)</f>
        <v>#DIV/0!</v>
      </c>
      <c r="AM40" s="1"/>
      <c r="AN40" s="1"/>
      <c r="AO40" s="1"/>
      <c r="AP40" s="1"/>
      <c r="AQ40" s="1"/>
    </row>
    <row r="41" customFormat="false" ht="11.25" hidden="false" customHeight="false" outlineLevel="0" collapsed="false">
      <c r="A41" s="1" t="n">
        <v>39</v>
      </c>
      <c r="B41" s="9"/>
      <c r="C41" s="9" t="n">
        <f aca="false">+[2]data1cf!BA40*-1</f>
        <v>-0</v>
      </c>
      <c r="D41" s="9" t="n">
        <f aca="false">+[2]data1cf!BB40*-1</f>
        <v>-0</v>
      </c>
      <c r="E41" s="9" t="n">
        <f aca="false">+[2]data1cf!BC40*-1</f>
        <v>-0</v>
      </c>
      <c r="F41" s="9" t="n">
        <f aca="false">+[2]data1cf!BD40*-1</f>
        <v>-0</v>
      </c>
      <c r="G41" s="9" t="n">
        <f aca="false">+[2]data1cf!BE40*-1</f>
        <v>-0</v>
      </c>
      <c r="H41" s="9" t="n">
        <f aca="false">+[2]data1cf!BF40*-1</f>
        <v>-0</v>
      </c>
      <c r="I41" s="9" t="n">
        <f aca="false">+[2]data1cf!BG40*-1</f>
        <v>-0</v>
      </c>
      <c r="J41" s="9" t="n">
        <f aca="false">+[2]data1cf!BH40*-1</f>
        <v>-0</v>
      </c>
      <c r="K41" s="9" t="n">
        <f aca="false">+[2]data1cf!BI40*-1</f>
        <v>-0</v>
      </c>
      <c r="L41" s="9" t="n">
        <f aca="false">+[2]data1cf!BJ40*-1</f>
        <v>-0</v>
      </c>
      <c r="M41" s="9" t="n">
        <f aca="false">+[2]data1cf!BK40*-1</f>
        <v>-0</v>
      </c>
      <c r="N41" s="9" t="n">
        <f aca="false">+[2]data1cf!BL40*-1</f>
        <v>-0</v>
      </c>
      <c r="O41" s="9" t="n">
        <f aca="false">+[2]data1cf!BM40*-1</f>
        <v>-0</v>
      </c>
      <c r="P41" s="9" t="n">
        <f aca="false">+[2]data1cf!BN40*-1</f>
        <v>-0</v>
      </c>
      <c r="Q41" s="9" t="n">
        <f aca="false">+[2]data1cf!BO40*-1</f>
        <v>-0</v>
      </c>
      <c r="R41" s="9" t="n">
        <f aca="false">+[2]data1cf!BP40*-1</f>
        <v>-0</v>
      </c>
      <c r="S41" s="9" t="n">
        <f aca="false">+[2]data1cf!BQ40*-1</f>
        <v>-0</v>
      </c>
      <c r="T41" s="9" t="n">
        <f aca="false">+[2]data1cf!BR40*-1</f>
        <v>-0</v>
      </c>
      <c r="U41" s="9" t="n">
        <f aca="false">+[2]data1cf!BS40*-1</f>
        <v>-0</v>
      </c>
      <c r="V41" s="9" t="n">
        <f aca="false">+[2]data1cf!BT40*-1</f>
        <v>-0</v>
      </c>
      <c r="W41" s="9" t="n">
        <f aca="false">+[2]data1cf!BU40*-1</f>
        <v>-0</v>
      </c>
      <c r="X41" s="9" t="n">
        <f aca="false">+[2]data1cf!BV40*-1</f>
        <v>-0</v>
      </c>
      <c r="Y41" s="9" t="n">
        <f aca="false">+[2]data1cf!BW40*-1</f>
        <v>-0</v>
      </c>
      <c r="Z41" s="9" t="n">
        <f aca="false">+[2]data1cf!BX40*-1</f>
        <v>-0</v>
      </c>
      <c r="AA41" s="9" t="n">
        <f aca="false">+[2]data1cf!BY40*-1</f>
        <v>-0</v>
      </c>
      <c r="AB41" s="9"/>
      <c r="AC41" s="9"/>
      <c r="AD41" s="9"/>
      <c r="AE41" s="9"/>
      <c r="AF41" s="9"/>
      <c r="AG41" s="9"/>
      <c r="AH41" s="9"/>
      <c r="AI41" s="9"/>
      <c r="AJ41" s="9"/>
      <c r="AK41" s="1"/>
      <c r="AL41" s="1" t="e">
        <f aca="false">SUMPRODUCT(B41:AJ41,PVCapPrice)</f>
        <v>#DIV/0!</v>
      </c>
      <c r="AM41" s="1"/>
      <c r="AN41" s="1"/>
      <c r="AO41" s="1"/>
      <c r="AP41" s="1"/>
      <c r="AQ41" s="1"/>
    </row>
    <row r="42" customFormat="false" ht="11.25" hidden="false" customHeight="false" outlineLevel="0" collapsed="false">
      <c r="A42" s="1" t="n">
        <v>40</v>
      </c>
      <c r="B42" s="9"/>
      <c r="C42" s="9" t="n">
        <f aca="false">+[2]data1cf!BA41*-1</f>
        <v>-0</v>
      </c>
      <c r="D42" s="9" t="n">
        <f aca="false">+[2]data1cf!BB41*-1</f>
        <v>-0</v>
      </c>
      <c r="E42" s="9" t="n">
        <f aca="false">+[2]data1cf!BC41*-1</f>
        <v>-0</v>
      </c>
      <c r="F42" s="9" t="n">
        <f aca="false">+[2]data1cf!BD41*-1</f>
        <v>-0</v>
      </c>
      <c r="G42" s="9" t="n">
        <f aca="false">+[2]data1cf!BE41*-1</f>
        <v>-0</v>
      </c>
      <c r="H42" s="9" t="n">
        <f aca="false">+[2]data1cf!BF41*-1</f>
        <v>-0</v>
      </c>
      <c r="I42" s="9" t="n">
        <f aca="false">+[2]data1cf!BG41*-1</f>
        <v>-0</v>
      </c>
      <c r="J42" s="9" t="n">
        <f aca="false">+[2]data1cf!BH41*-1</f>
        <v>-0</v>
      </c>
      <c r="K42" s="9" t="n">
        <f aca="false">+[2]data1cf!BI41*-1</f>
        <v>-0</v>
      </c>
      <c r="L42" s="9" t="n">
        <f aca="false">+[2]data1cf!BJ41*-1</f>
        <v>-0</v>
      </c>
      <c r="M42" s="9" t="n">
        <f aca="false">+[2]data1cf!BK41*-1</f>
        <v>-0</v>
      </c>
      <c r="N42" s="9" t="n">
        <f aca="false">+[2]data1cf!BL41*-1</f>
        <v>-0</v>
      </c>
      <c r="O42" s="9" t="n">
        <f aca="false">+[2]data1cf!BM41*-1</f>
        <v>-0</v>
      </c>
      <c r="P42" s="9" t="n">
        <f aca="false">+[2]data1cf!BN41*-1</f>
        <v>-0</v>
      </c>
      <c r="Q42" s="9" t="n">
        <f aca="false">+[2]data1cf!BO41*-1</f>
        <v>-0</v>
      </c>
      <c r="R42" s="9" t="n">
        <f aca="false">+[2]data1cf!BP41*-1</f>
        <v>-0</v>
      </c>
      <c r="S42" s="9" t="n">
        <f aca="false">+[2]data1cf!BQ41*-1</f>
        <v>-0</v>
      </c>
      <c r="T42" s="9" t="n">
        <f aca="false">+[2]data1cf!BR41*-1</f>
        <v>-0</v>
      </c>
      <c r="U42" s="9" t="n">
        <f aca="false">+[2]data1cf!BS41*-1</f>
        <v>-0</v>
      </c>
      <c r="V42" s="9" t="n">
        <f aca="false">+[2]data1cf!BT41*-1</f>
        <v>-0</v>
      </c>
      <c r="W42" s="9" t="n">
        <f aca="false">+[2]data1cf!BU41*-1</f>
        <v>-0</v>
      </c>
      <c r="X42" s="9" t="n">
        <f aca="false">+[2]data1cf!BV41*-1</f>
        <v>-0</v>
      </c>
      <c r="Y42" s="9" t="n">
        <f aca="false">+[2]data1cf!BW41*-1</f>
        <v>-0</v>
      </c>
      <c r="Z42" s="9" t="n">
        <f aca="false">+[2]data1cf!BX41*-1</f>
        <v>-0</v>
      </c>
      <c r="AA42" s="9" t="n">
        <f aca="false">+[2]data1cf!BY41*-1</f>
        <v>-0</v>
      </c>
      <c r="AB42" s="9"/>
      <c r="AC42" s="9"/>
      <c r="AD42" s="9"/>
      <c r="AE42" s="9"/>
      <c r="AF42" s="9"/>
      <c r="AG42" s="9"/>
      <c r="AH42" s="9"/>
      <c r="AI42" s="9"/>
      <c r="AJ42" s="9"/>
      <c r="AK42" s="1"/>
      <c r="AL42" s="1" t="e">
        <f aca="false">SUMPRODUCT(B42:AJ42,PVCapPrice)</f>
        <v>#DIV/0!</v>
      </c>
      <c r="AM42" s="1"/>
      <c r="AN42" s="1"/>
      <c r="AO42" s="1"/>
      <c r="AP42" s="1"/>
      <c r="AQ42" s="1"/>
    </row>
    <row r="43" customFormat="false" ht="11.25" hidden="false" customHeight="false" outlineLevel="0" collapsed="false">
      <c r="A43" s="1" t="n">
        <v>41</v>
      </c>
      <c r="B43" s="9"/>
      <c r="C43" s="9" t="n">
        <f aca="false">+[2]data1cf!BA42*-1</f>
        <v>-0</v>
      </c>
      <c r="D43" s="9" t="n">
        <f aca="false">+[2]data1cf!BB42*-1</f>
        <v>-0</v>
      </c>
      <c r="E43" s="9" t="n">
        <f aca="false">+[2]data1cf!BC42*-1</f>
        <v>-0</v>
      </c>
      <c r="F43" s="9" t="n">
        <f aca="false">+[2]data1cf!BD42*-1</f>
        <v>-0</v>
      </c>
      <c r="G43" s="9" t="n">
        <f aca="false">+[2]data1cf!BE42*-1</f>
        <v>-0</v>
      </c>
      <c r="H43" s="9" t="n">
        <f aca="false">+[2]data1cf!BF42*-1</f>
        <v>-0</v>
      </c>
      <c r="I43" s="9" t="n">
        <f aca="false">+[2]data1cf!BG42*-1</f>
        <v>-0</v>
      </c>
      <c r="J43" s="9" t="n">
        <f aca="false">+[2]data1cf!BH42*-1</f>
        <v>-0</v>
      </c>
      <c r="K43" s="9" t="n">
        <f aca="false">+[2]data1cf!BI42*-1</f>
        <v>-0</v>
      </c>
      <c r="L43" s="9" t="n">
        <f aca="false">+[2]data1cf!BJ42*-1</f>
        <v>-0</v>
      </c>
      <c r="M43" s="9" t="n">
        <f aca="false">+[2]data1cf!BK42*-1</f>
        <v>-0</v>
      </c>
      <c r="N43" s="9" t="n">
        <f aca="false">+[2]data1cf!BL42*-1</f>
        <v>-0</v>
      </c>
      <c r="O43" s="9" t="n">
        <f aca="false">+[2]data1cf!BM42*-1</f>
        <v>-0</v>
      </c>
      <c r="P43" s="9" t="n">
        <f aca="false">+[2]data1cf!BN42*-1</f>
        <v>-0</v>
      </c>
      <c r="Q43" s="9" t="n">
        <f aca="false">+[2]data1cf!BO42*-1</f>
        <v>-0</v>
      </c>
      <c r="R43" s="9" t="n">
        <f aca="false">+[2]data1cf!BP42*-1</f>
        <v>-0</v>
      </c>
      <c r="S43" s="9" t="n">
        <f aca="false">+[2]data1cf!BQ42*-1</f>
        <v>-0</v>
      </c>
      <c r="T43" s="9" t="n">
        <f aca="false">+[2]data1cf!BR42*-1</f>
        <v>-0</v>
      </c>
      <c r="U43" s="9" t="n">
        <f aca="false">+[2]data1cf!BS42*-1</f>
        <v>-0</v>
      </c>
      <c r="V43" s="9" t="n">
        <f aca="false">+[2]data1cf!BT42*-1</f>
        <v>-0</v>
      </c>
      <c r="W43" s="9" t="n">
        <f aca="false">+[2]data1cf!BU42*-1</f>
        <v>-0</v>
      </c>
      <c r="X43" s="9" t="n">
        <f aca="false">+[2]data1cf!BV42*-1</f>
        <v>-0</v>
      </c>
      <c r="Y43" s="9" t="n">
        <f aca="false">+[2]data1cf!BW42*-1</f>
        <v>-0</v>
      </c>
      <c r="Z43" s="9" t="n">
        <f aca="false">+[2]data1cf!BX42*-1</f>
        <v>-0</v>
      </c>
      <c r="AA43" s="9" t="n">
        <f aca="false">+[2]data1cf!BY42*-1</f>
        <v>-0</v>
      </c>
      <c r="AB43" s="9"/>
      <c r="AC43" s="9"/>
      <c r="AD43" s="9"/>
      <c r="AE43" s="9"/>
      <c r="AF43" s="9"/>
      <c r="AG43" s="9"/>
      <c r="AH43" s="9"/>
      <c r="AI43" s="9"/>
      <c r="AJ43" s="9"/>
      <c r="AK43" s="1"/>
      <c r="AL43" s="1" t="e">
        <f aca="false">SUMPRODUCT(B43:AJ43,PVCapPrice)</f>
        <v>#DIV/0!</v>
      </c>
      <c r="AM43" s="1"/>
      <c r="AN43" s="1"/>
      <c r="AO43" s="1"/>
      <c r="AP43" s="1"/>
      <c r="AQ43" s="1"/>
    </row>
    <row r="44" customFormat="false" ht="11.25" hidden="false" customHeight="false" outlineLevel="0" collapsed="false">
      <c r="A44" s="1" t="n">
        <v>42</v>
      </c>
      <c r="B44" s="9"/>
      <c r="C44" s="9" t="n">
        <f aca="false">+[2]data1cf!BA43*-1</f>
        <v>-0</v>
      </c>
      <c r="D44" s="9" t="n">
        <f aca="false">+[2]data1cf!BB43*-1</f>
        <v>-0</v>
      </c>
      <c r="E44" s="9" t="n">
        <f aca="false">+[2]data1cf!BC43*-1</f>
        <v>-0</v>
      </c>
      <c r="F44" s="9" t="n">
        <f aca="false">+[2]data1cf!BD43*-1</f>
        <v>-0</v>
      </c>
      <c r="G44" s="9" t="n">
        <f aca="false">+[2]data1cf!BE43*-1</f>
        <v>-0</v>
      </c>
      <c r="H44" s="9" t="n">
        <f aca="false">+[2]data1cf!BF43*-1</f>
        <v>-0</v>
      </c>
      <c r="I44" s="9" t="n">
        <f aca="false">+[2]data1cf!BG43*-1</f>
        <v>-0</v>
      </c>
      <c r="J44" s="9" t="n">
        <f aca="false">+[2]data1cf!BH43*-1</f>
        <v>-0</v>
      </c>
      <c r="K44" s="9" t="n">
        <f aca="false">+[2]data1cf!BI43*-1</f>
        <v>-0</v>
      </c>
      <c r="L44" s="9" t="n">
        <f aca="false">+[2]data1cf!BJ43*-1</f>
        <v>-0</v>
      </c>
      <c r="M44" s="9" t="n">
        <f aca="false">+[2]data1cf!BK43*-1</f>
        <v>-0</v>
      </c>
      <c r="N44" s="9" t="n">
        <f aca="false">+[2]data1cf!BL43*-1</f>
        <v>-0</v>
      </c>
      <c r="O44" s="9" t="n">
        <f aca="false">+[2]data1cf!BM43*-1</f>
        <v>-0</v>
      </c>
      <c r="P44" s="9" t="n">
        <f aca="false">+[2]data1cf!BN43*-1</f>
        <v>-0</v>
      </c>
      <c r="Q44" s="9" t="n">
        <f aca="false">+[2]data1cf!BO43*-1</f>
        <v>-0</v>
      </c>
      <c r="R44" s="9" t="n">
        <f aca="false">+[2]data1cf!BP43*-1</f>
        <v>-0</v>
      </c>
      <c r="S44" s="9" t="n">
        <f aca="false">+[2]data1cf!BQ43*-1</f>
        <v>-0</v>
      </c>
      <c r="T44" s="9" t="n">
        <f aca="false">+[2]data1cf!BR43*-1</f>
        <v>-0</v>
      </c>
      <c r="U44" s="9" t="n">
        <f aca="false">+[2]data1cf!BS43*-1</f>
        <v>-0</v>
      </c>
      <c r="V44" s="9" t="n">
        <f aca="false">+[2]data1cf!BT43*-1</f>
        <v>-0</v>
      </c>
      <c r="W44" s="9" t="n">
        <f aca="false">+[2]data1cf!BU43*-1</f>
        <v>-0</v>
      </c>
      <c r="X44" s="9" t="n">
        <f aca="false">+[2]data1cf!BV43*-1</f>
        <v>-0</v>
      </c>
      <c r="Y44" s="9" t="n">
        <f aca="false">+[2]data1cf!BW43*-1</f>
        <v>-0</v>
      </c>
      <c r="Z44" s="9" t="n">
        <f aca="false">+[2]data1cf!BX43*-1</f>
        <v>-0</v>
      </c>
      <c r="AA44" s="9" t="n">
        <f aca="false">+[2]data1cf!BY43*-1</f>
        <v>-0</v>
      </c>
      <c r="AB44" s="9"/>
      <c r="AC44" s="9"/>
      <c r="AD44" s="9"/>
      <c r="AE44" s="9"/>
      <c r="AF44" s="9"/>
      <c r="AG44" s="9"/>
      <c r="AH44" s="9"/>
      <c r="AI44" s="9"/>
      <c r="AJ44" s="9"/>
      <c r="AK44" s="1"/>
      <c r="AL44" s="1" t="e">
        <f aca="false">SUMPRODUCT(B44:AJ44,PVCapPrice)</f>
        <v>#DIV/0!</v>
      </c>
      <c r="AM44" s="1"/>
      <c r="AN44" s="1"/>
      <c r="AO44" s="1"/>
      <c r="AP44" s="1"/>
      <c r="AQ44" s="1"/>
    </row>
    <row r="45" customFormat="false" ht="11.25" hidden="false" customHeight="false" outlineLevel="0" collapsed="false">
      <c r="A45" s="1" t="n">
        <v>43</v>
      </c>
      <c r="B45" s="9"/>
      <c r="C45" s="9" t="n">
        <f aca="false">+[2]data1cf!BA44*-1</f>
        <v>-0</v>
      </c>
      <c r="D45" s="9" t="n">
        <f aca="false">+[2]data1cf!BB44*-1</f>
        <v>-0</v>
      </c>
      <c r="E45" s="9" t="n">
        <f aca="false">+[2]data1cf!BC44*-1</f>
        <v>-0</v>
      </c>
      <c r="F45" s="9" t="n">
        <f aca="false">+[2]data1cf!BD44*-1</f>
        <v>-0</v>
      </c>
      <c r="G45" s="9" t="n">
        <f aca="false">+[2]data1cf!BE44*-1</f>
        <v>-0</v>
      </c>
      <c r="H45" s="9" t="n">
        <f aca="false">+[2]data1cf!BF44*-1</f>
        <v>-0</v>
      </c>
      <c r="I45" s="9" t="n">
        <f aca="false">+[2]data1cf!BG44*-1</f>
        <v>-0</v>
      </c>
      <c r="J45" s="9" t="n">
        <f aca="false">+[2]data1cf!BH44*-1</f>
        <v>-0</v>
      </c>
      <c r="K45" s="9" t="n">
        <f aca="false">+[2]data1cf!BI44*-1</f>
        <v>-0</v>
      </c>
      <c r="L45" s="9" t="n">
        <f aca="false">+[2]data1cf!BJ44*-1</f>
        <v>-0</v>
      </c>
      <c r="M45" s="9" t="n">
        <f aca="false">+[2]data1cf!BK44*-1</f>
        <v>-0</v>
      </c>
      <c r="N45" s="9" t="n">
        <f aca="false">+[2]data1cf!BL44*-1</f>
        <v>-0</v>
      </c>
      <c r="O45" s="9" t="n">
        <f aca="false">+[2]data1cf!BM44*-1</f>
        <v>-0</v>
      </c>
      <c r="P45" s="9" t="n">
        <f aca="false">+[2]data1cf!BN44*-1</f>
        <v>-0</v>
      </c>
      <c r="Q45" s="9" t="n">
        <f aca="false">+[2]data1cf!BO44*-1</f>
        <v>-0</v>
      </c>
      <c r="R45" s="9" t="n">
        <f aca="false">+[2]data1cf!BP44*-1</f>
        <v>-0</v>
      </c>
      <c r="S45" s="9" t="n">
        <f aca="false">+[2]data1cf!BQ44*-1</f>
        <v>-0</v>
      </c>
      <c r="T45" s="9" t="n">
        <f aca="false">+[2]data1cf!BR44*-1</f>
        <v>-0</v>
      </c>
      <c r="U45" s="9" t="n">
        <f aca="false">+[2]data1cf!BS44*-1</f>
        <v>-0</v>
      </c>
      <c r="V45" s="9" t="n">
        <f aca="false">+[2]data1cf!BT44*-1</f>
        <v>-0</v>
      </c>
      <c r="W45" s="9" t="n">
        <f aca="false">+[2]data1cf!BU44*-1</f>
        <v>-0</v>
      </c>
      <c r="X45" s="9" t="n">
        <f aca="false">+[2]data1cf!BV44*-1</f>
        <v>-0</v>
      </c>
      <c r="Y45" s="9" t="n">
        <f aca="false">+[2]data1cf!BW44*-1</f>
        <v>-0</v>
      </c>
      <c r="Z45" s="9" t="n">
        <f aca="false">+[2]data1cf!BX44*-1</f>
        <v>-0</v>
      </c>
      <c r="AA45" s="9" t="n">
        <f aca="false">+[2]data1cf!BY44*-1</f>
        <v>-0</v>
      </c>
      <c r="AB45" s="9"/>
      <c r="AC45" s="9"/>
      <c r="AD45" s="9"/>
      <c r="AE45" s="9"/>
      <c r="AF45" s="9"/>
      <c r="AG45" s="9"/>
      <c r="AH45" s="9"/>
      <c r="AI45" s="9"/>
      <c r="AJ45" s="9"/>
      <c r="AK45" s="1"/>
      <c r="AL45" s="1" t="e">
        <f aca="false">SUMPRODUCT(B45:AJ45,PVCapPrice)</f>
        <v>#DIV/0!</v>
      </c>
      <c r="AM45" s="1"/>
      <c r="AN45" s="1"/>
      <c r="AO45" s="1"/>
      <c r="AP45" s="1"/>
      <c r="AQ45" s="1"/>
    </row>
    <row r="46" customFormat="false" ht="11.25" hidden="false" customHeight="false" outlineLevel="0" collapsed="false">
      <c r="A46" s="1" t="n">
        <v>44</v>
      </c>
      <c r="B46" s="9"/>
      <c r="C46" s="9" t="n">
        <f aca="false">+[2]data1cf!BA45*-1</f>
        <v>-0</v>
      </c>
      <c r="D46" s="9" t="n">
        <f aca="false">+[2]data1cf!BB45*-1</f>
        <v>-0</v>
      </c>
      <c r="E46" s="9" t="n">
        <f aca="false">+[2]data1cf!BC45*-1</f>
        <v>-0</v>
      </c>
      <c r="F46" s="9" t="n">
        <f aca="false">+[2]data1cf!BD45*-1</f>
        <v>-0</v>
      </c>
      <c r="G46" s="9" t="n">
        <f aca="false">+[2]data1cf!BE45*-1</f>
        <v>-0</v>
      </c>
      <c r="H46" s="9" t="n">
        <f aca="false">+[2]data1cf!BF45*-1</f>
        <v>-0</v>
      </c>
      <c r="I46" s="9" t="n">
        <f aca="false">+[2]data1cf!BG45*-1</f>
        <v>-0</v>
      </c>
      <c r="J46" s="9" t="n">
        <f aca="false">+[2]data1cf!BH45*-1</f>
        <v>-0</v>
      </c>
      <c r="K46" s="9" t="n">
        <f aca="false">+[2]data1cf!BI45*-1</f>
        <v>-0</v>
      </c>
      <c r="L46" s="9" t="n">
        <f aca="false">+[2]data1cf!BJ45*-1</f>
        <v>-0</v>
      </c>
      <c r="M46" s="9" t="n">
        <f aca="false">+[2]data1cf!BK45*-1</f>
        <v>-0</v>
      </c>
      <c r="N46" s="9" t="n">
        <f aca="false">+[2]data1cf!BL45*-1</f>
        <v>-0</v>
      </c>
      <c r="O46" s="9" t="n">
        <f aca="false">+[2]data1cf!BM45*-1</f>
        <v>-0</v>
      </c>
      <c r="P46" s="9" t="n">
        <f aca="false">+[2]data1cf!BN45*-1</f>
        <v>-0</v>
      </c>
      <c r="Q46" s="9" t="n">
        <f aca="false">+[2]data1cf!BO45*-1</f>
        <v>-0</v>
      </c>
      <c r="R46" s="9" t="n">
        <f aca="false">+[2]data1cf!BP45*-1</f>
        <v>-0</v>
      </c>
      <c r="S46" s="9" t="n">
        <f aca="false">+[2]data1cf!BQ45*-1</f>
        <v>-0</v>
      </c>
      <c r="T46" s="9" t="n">
        <f aca="false">+[2]data1cf!BR45*-1</f>
        <v>-0</v>
      </c>
      <c r="U46" s="9" t="n">
        <f aca="false">+[2]data1cf!BS45*-1</f>
        <v>-0</v>
      </c>
      <c r="V46" s="9" t="n">
        <f aca="false">+[2]data1cf!BT45*-1</f>
        <v>-0</v>
      </c>
      <c r="W46" s="9" t="n">
        <f aca="false">+[2]data1cf!BU45*-1</f>
        <v>-0</v>
      </c>
      <c r="X46" s="9" t="n">
        <f aca="false">+[2]data1cf!BV45*-1</f>
        <v>-0</v>
      </c>
      <c r="Y46" s="9" t="n">
        <f aca="false">+[2]data1cf!BW45*-1</f>
        <v>-0</v>
      </c>
      <c r="Z46" s="9" t="n">
        <f aca="false">+[2]data1cf!BX45*-1</f>
        <v>-0</v>
      </c>
      <c r="AA46" s="9" t="n">
        <f aca="false">+[2]data1cf!BY45*-1</f>
        <v>-0</v>
      </c>
      <c r="AB46" s="9"/>
      <c r="AC46" s="9"/>
      <c r="AD46" s="9"/>
      <c r="AE46" s="9"/>
      <c r="AF46" s="9"/>
      <c r="AG46" s="9"/>
      <c r="AH46" s="9"/>
      <c r="AI46" s="9"/>
      <c r="AJ46" s="9"/>
      <c r="AK46" s="1"/>
      <c r="AL46" s="1" t="e">
        <f aca="false">SUMPRODUCT(B46:AJ46,PVCapPrice)</f>
        <v>#DIV/0!</v>
      </c>
      <c r="AM46" s="1"/>
      <c r="AN46" s="1"/>
      <c r="AO46" s="1"/>
      <c r="AP46" s="1"/>
      <c r="AQ46" s="1"/>
    </row>
    <row r="47" customFormat="false" ht="11.25" hidden="false" customHeight="false" outlineLevel="0" collapsed="false">
      <c r="A47" s="1" t="n">
        <v>45</v>
      </c>
      <c r="B47" s="9"/>
      <c r="C47" s="9" t="n">
        <f aca="false">+[2]data1cf!BA46*-1</f>
        <v>-0</v>
      </c>
      <c r="D47" s="9" t="n">
        <f aca="false">+[2]data1cf!BB46*-1</f>
        <v>-0</v>
      </c>
      <c r="E47" s="9" t="n">
        <f aca="false">+[2]data1cf!BC46*-1</f>
        <v>-0</v>
      </c>
      <c r="F47" s="9" t="n">
        <f aca="false">+[2]data1cf!BD46*-1</f>
        <v>-0</v>
      </c>
      <c r="G47" s="9" t="n">
        <f aca="false">+[2]data1cf!BE46*-1</f>
        <v>-0</v>
      </c>
      <c r="H47" s="9" t="n">
        <f aca="false">+[2]data1cf!BF46*-1</f>
        <v>-0</v>
      </c>
      <c r="I47" s="9" t="n">
        <f aca="false">+[2]data1cf!BG46*-1</f>
        <v>-0</v>
      </c>
      <c r="J47" s="9" t="n">
        <f aca="false">+[2]data1cf!BH46*-1</f>
        <v>-0</v>
      </c>
      <c r="K47" s="9" t="n">
        <f aca="false">+[2]data1cf!BI46*-1</f>
        <v>-0</v>
      </c>
      <c r="L47" s="9" t="n">
        <f aca="false">+[2]data1cf!BJ46*-1</f>
        <v>-0</v>
      </c>
      <c r="M47" s="9" t="n">
        <f aca="false">+[2]data1cf!BK46*-1</f>
        <v>-0</v>
      </c>
      <c r="N47" s="9" t="n">
        <f aca="false">+[2]data1cf!BL46*-1</f>
        <v>-0</v>
      </c>
      <c r="O47" s="9" t="n">
        <f aca="false">+[2]data1cf!BM46*-1</f>
        <v>-0</v>
      </c>
      <c r="P47" s="9" t="n">
        <f aca="false">+[2]data1cf!BN46*-1</f>
        <v>-0</v>
      </c>
      <c r="Q47" s="9" t="n">
        <f aca="false">+[2]data1cf!BO46*-1</f>
        <v>-0</v>
      </c>
      <c r="R47" s="9" t="n">
        <f aca="false">+[2]data1cf!BP46*-1</f>
        <v>-0</v>
      </c>
      <c r="S47" s="9" t="n">
        <f aca="false">+[2]data1cf!BQ46*-1</f>
        <v>-0</v>
      </c>
      <c r="T47" s="9" t="n">
        <f aca="false">+[2]data1cf!BR46*-1</f>
        <v>-0</v>
      </c>
      <c r="U47" s="9" t="n">
        <f aca="false">+[2]data1cf!BS46*-1</f>
        <v>-0</v>
      </c>
      <c r="V47" s="9" t="n">
        <f aca="false">+[2]data1cf!BT46*-1</f>
        <v>-0</v>
      </c>
      <c r="W47" s="9" t="n">
        <f aca="false">+[2]data1cf!BU46*-1</f>
        <v>-0</v>
      </c>
      <c r="X47" s="9" t="n">
        <f aca="false">+[2]data1cf!BV46*-1</f>
        <v>-0</v>
      </c>
      <c r="Y47" s="9" t="n">
        <f aca="false">+[2]data1cf!BW46*-1</f>
        <v>-0</v>
      </c>
      <c r="Z47" s="9" t="n">
        <f aca="false">+[2]data1cf!BX46*-1</f>
        <v>-0</v>
      </c>
      <c r="AA47" s="9" t="n">
        <f aca="false">+[2]data1cf!BY46*-1</f>
        <v>-0</v>
      </c>
      <c r="AB47" s="9"/>
      <c r="AC47" s="9"/>
      <c r="AD47" s="9"/>
      <c r="AE47" s="9"/>
      <c r="AF47" s="9"/>
      <c r="AG47" s="9"/>
      <c r="AH47" s="9"/>
      <c r="AI47" s="9"/>
      <c r="AJ47" s="9"/>
      <c r="AK47" s="1"/>
      <c r="AL47" s="1" t="e">
        <f aca="false">SUMPRODUCT(B47:AJ47,PVCapPrice)</f>
        <v>#DIV/0!</v>
      </c>
      <c r="AM47" s="1"/>
      <c r="AN47" s="1"/>
      <c r="AO47" s="1"/>
      <c r="AP47" s="1"/>
      <c r="AQ47" s="1"/>
    </row>
    <row r="48" customFormat="false" ht="11.25" hidden="false" customHeight="false" outlineLevel="0" collapsed="false">
      <c r="A48" s="1" t="n">
        <v>46</v>
      </c>
      <c r="B48" s="9"/>
      <c r="C48" s="9" t="n">
        <f aca="false">+[2]data1cf!BA47*-1</f>
        <v>-0</v>
      </c>
      <c r="D48" s="9" t="n">
        <f aca="false">+[2]data1cf!BB47*-1</f>
        <v>-0</v>
      </c>
      <c r="E48" s="9" t="n">
        <f aca="false">+[2]data1cf!BC47*-1</f>
        <v>-0</v>
      </c>
      <c r="F48" s="9" t="n">
        <f aca="false">+[2]data1cf!BD47*-1</f>
        <v>-0</v>
      </c>
      <c r="G48" s="9" t="n">
        <f aca="false">+[2]data1cf!BE47*-1</f>
        <v>-0</v>
      </c>
      <c r="H48" s="9" t="n">
        <f aca="false">+[2]data1cf!BF47*-1</f>
        <v>-0</v>
      </c>
      <c r="I48" s="9" t="n">
        <f aca="false">+[2]data1cf!BG47*-1</f>
        <v>-0</v>
      </c>
      <c r="J48" s="9" t="n">
        <f aca="false">+[2]data1cf!BH47*-1</f>
        <v>-0</v>
      </c>
      <c r="K48" s="9" t="n">
        <f aca="false">+[2]data1cf!BI47*-1</f>
        <v>-0</v>
      </c>
      <c r="L48" s="9" t="n">
        <f aca="false">+[2]data1cf!BJ47*-1</f>
        <v>-0</v>
      </c>
      <c r="M48" s="9" t="n">
        <f aca="false">+[2]data1cf!BK47*-1</f>
        <v>-0</v>
      </c>
      <c r="N48" s="9" t="n">
        <f aca="false">+[2]data1cf!BL47*-1</f>
        <v>-0</v>
      </c>
      <c r="O48" s="9" t="n">
        <f aca="false">+[2]data1cf!BM47*-1</f>
        <v>-0</v>
      </c>
      <c r="P48" s="9" t="n">
        <f aca="false">+[2]data1cf!BN47*-1</f>
        <v>-0</v>
      </c>
      <c r="Q48" s="9" t="n">
        <f aca="false">+[2]data1cf!BO47*-1</f>
        <v>-0</v>
      </c>
      <c r="R48" s="9" t="n">
        <f aca="false">+[2]data1cf!BP47*-1</f>
        <v>-0</v>
      </c>
      <c r="S48" s="9" t="n">
        <f aca="false">+[2]data1cf!BQ47*-1</f>
        <v>-0</v>
      </c>
      <c r="T48" s="9" t="n">
        <f aca="false">+[2]data1cf!BR47*-1</f>
        <v>-0</v>
      </c>
      <c r="U48" s="9" t="n">
        <f aca="false">+[2]data1cf!BS47*-1</f>
        <v>-0</v>
      </c>
      <c r="V48" s="9" t="n">
        <f aca="false">+[2]data1cf!BT47*-1</f>
        <v>-0</v>
      </c>
      <c r="W48" s="9" t="n">
        <f aca="false">+[2]data1cf!BU47*-1</f>
        <v>-0</v>
      </c>
      <c r="X48" s="9" t="n">
        <f aca="false">+[2]data1cf!BV47*-1</f>
        <v>-0</v>
      </c>
      <c r="Y48" s="9" t="n">
        <f aca="false">+[2]data1cf!BW47*-1</f>
        <v>-0</v>
      </c>
      <c r="Z48" s="9" t="n">
        <f aca="false">+[2]data1cf!BX47*-1</f>
        <v>-0</v>
      </c>
      <c r="AA48" s="9" t="n">
        <f aca="false">+[2]data1cf!BY47*-1</f>
        <v>-0</v>
      </c>
      <c r="AB48" s="9"/>
      <c r="AC48" s="9"/>
      <c r="AD48" s="9"/>
      <c r="AE48" s="9"/>
      <c r="AF48" s="9"/>
      <c r="AG48" s="9"/>
      <c r="AH48" s="9"/>
      <c r="AI48" s="9"/>
      <c r="AJ48" s="9"/>
      <c r="AK48" s="1"/>
      <c r="AL48" s="1" t="e">
        <f aca="false">SUMPRODUCT(B48:AJ48,PVCapPrice)</f>
        <v>#DIV/0!</v>
      </c>
      <c r="AM48" s="1"/>
      <c r="AN48" s="1"/>
      <c r="AO48" s="1"/>
      <c r="AP48" s="1"/>
      <c r="AQ48" s="1"/>
    </row>
    <row r="49" customFormat="false" ht="11.25" hidden="false" customHeight="false" outlineLevel="0" collapsed="false">
      <c r="A49" s="1" t="n">
        <v>47</v>
      </c>
      <c r="B49" s="9"/>
      <c r="C49" s="9" t="n">
        <f aca="false">+[2]data1cf!BA48*-1</f>
        <v>-0</v>
      </c>
      <c r="D49" s="9" t="n">
        <f aca="false">+[2]data1cf!BB48*-1</f>
        <v>-0</v>
      </c>
      <c r="E49" s="9" t="n">
        <f aca="false">+[2]data1cf!BC48*-1</f>
        <v>-0</v>
      </c>
      <c r="F49" s="9" t="n">
        <f aca="false">+[2]data1cf!BD48*-1</f>
        <v>-0</v>
      </c>
      <c r="G49" s="9" t="n">
        <f aca="false">+[2]data1cf!BE48*-1</f>
        <v>-0</v>
      </c>
      <c r="H49" s="9" t="n">
        <f aca="false">+[2]data1cf!BF48*-1</f>
        <v>-0</v>
      </c>
      <c r="I49" s="9" t="n">
        <f aca="false">+[2]data1cf!BG48*-1</f>
        <v>-0</v>
      </c>
      <c r="J49" s="9" t="n">
        <f aca="false">+[2]data1cf!BH48*-1</f>
        <v>-0</v>
      </c>
      <c r="K49" s="9" t="n">
        <f aca="false">+[2]data1cf!BI48*-1</f>
        <v>-0</v>
      </c>
      <c r="L49" s="9" t="n">
        <f aca="false">+[2]data1cf!BJ48*-1</f>
        <v>-0</v>
      </c>
      <c r="M49" s="9" t="n">
        <f aca="false">+[2]data1cf!BK48*-1</f>
        <v>-0</v>
      </c>
      <c r="N49" s="9" t="n">
        <f aca="false">+[2]data1cf!BL48*-1</f>
        <v>-0</v>
      </c>
      <c r="O49" s="9" t="n">
        <f aca="false">+[2]data1cf!BM48*-1</f>
        <v>-0</v>
      </c>
      <c r="P49" s="9" t="n">
        <f aca="false">+[2]data1cf!BN48*-1</f>
        <v>-0</v>
      </c>
      <c r="Q49" s="9" t="n">
        <f aca="false">+[2]data1cf!BO48*-1</f>
        <v>-0</v>
      </c>
      <c r="R49" s="9" t="n">
        <f aca="false">+[2]data1cf!BP48*-1</f>
        <v>-0</v>
      </c>
      <c r="S49" s="9" t="n">
        <f aca="false">+[2]data1cf!BQ48*-1</f>
        <v>-0</v>
      </c>
      <c r="T49" s="9" t="n">
        <f aca="false">+[2]data1cf!BR48*-1</f>
        <v>-0</v>
      </c>
      <c r="U49" s="9" t="n">
        <f aca="false">+[2]data1cf!BS48*-1</f>
        <v>-0</v>
      </c>
      <c r="V49" s="9" t="n">
        <f aca="false">+[2]data1cf!BT48*-1</f>
        <v>-0</v>
      </c>
      <c r="W49" s="9" t="n">
        <f aca="false">+[2]data1cf!BU48*-1</f>
        <v>-0</v>
      </c>
      <c r="X49" s="9" t="n">
        <f aca="false">+[2]data1cf!BV48*-1</f>
        <v>-0</v>
      </c>
      <c r="Y49" s="9" t="n">
        <f aca="false">+[2]data1cf!BW48*-1</f>
        <v>-0</v>
      </c>
      <c r="Z49" s="9" t="n">
        <f aca="false">+[2]data1cf!BX48*-1</f>
        <v>-0</v>
      </c>
      <c r="AA49" s="9" t="n">
        <f aca="false">+[2]data1cf!BY48*-1</f>
        <v>-0</v>
      </c>
      <c r="AB49" s="9"/>
      <c r="AC49" s="9"/>
      <c r="AD49" s="9"/>
      <c r="AE49" s="9"/>
      <c r="AF49" s="9"/>
      <c r="AG49" s="9"/>
      <c r="AH49" s="9"/>
      <c r="AI49" s="9"/>
      <c r="AJ49" s="9"/>
      <c r="AK49" s="1"/>
      <c r="AL49" s="1" t="e">
        <f aca="false">SUMPRODUCT(B49:AJ49,PVCapPrice)</f>
        <v>#DIV/0!</v>
      </c>
      <c r="AM49" s="1"/>
      <c r="AN49" s="1"/>
      <c r="AO49" s="1"/>
      <c r="AP49" s="1"/>
      <c r="AQ49" s="1"/>
    </row>
    <row r="50" customFormat="false" ht="11.25" hidden="false" customHeight="false" outlineLevel="0" collapsed="false">
      <c r="A50" s="1" t="n">
        <v>48</v>
      </c>
      <c r="B50" s="9"/>
      <c r="C50" s="9" t="n">
        <f aca="false">+[2]data1cf!BA49*-1</f>
        <v>-0</v>
      </c>
      <c r="D50" s="9" t="n">
        <f aca="false">+[2]data1cf!BB49*-1</f>
        <v>-0</v>
      </c>
      <c r="E50" s="9" t="n">
        <f aca="false">+[2]data1cf!BC49*-1</f>
        <v>-0</v>
      </c>
      <c r="F50" s="9" t="n">
        <f aca="false">+[2]data1cf!BD49*-1</f>
        <v>-0</v>
      </c>
      <c r="G50" s="9" t="n">
        <f aca="false">+[2]data1cf!BE49*-1</f>
        <v>-0</v>
      </c>
      <c r="H50" s="9" t="n">
        <f aca="false">+[2]data1cf!BF49*-1</f>
        <v>-0</v>
      </c>
      <c r="I50" s="9" t="n">
        <f aca="false">+[2]data1cf!BG49*-1</f>
        <v>-0</v>
      </c>
      <c r="J50" s="9" t="n">
        <f aca="false">+[2]data1cf!BH49*-1</f>
        <v>-0</v>
      </c>
      <c r="K50" s="9" t="n">
        <f aca="false">+[2]data1cf!BI49*-1</f>
        <v>-0</v>
      </c>
      <c r="L50" s="9" t="n">
        <f aca="false">+[2]data1cf!BJ49*-1</f>
        <v>-0</v>
      </c>
      <c r="M50" s="9" t="n">
        <f aca="false">+[2]data1cf!BK49*-1</f>
        <v>-0</v>
      </c>
      <c r="N50" s="9" t="n">
        <f aca="false">+[2]data1cf!BL49*-1</f>
        <v>-0</v>
      </c>
      <c r="O50" s="9" t="n">
        <f aca="false">+[2]data1cf!BM49*-1</f>
        <v>-0</v>
      </c>
      <c r="P50" s="9" t="n">
        <f aca="false">+[2]data1cf!BN49*-1</f>
        <v>-0</v>
      </c>
      <c r="Q50" s="9" t="n">
        <f aca="false">+[2]data1cf!BO49*-1</f>
        <v>-0</v>
      </c>
      <c r="R50" s="9" t="n">
        <f aca="false">+[2]data1cf!BP49*-1</f>
        <v>-0</v>
      </c>
      <c r="S50" s="9" t="n">
        <f aca="false">+[2]data1cf!BQ49*-1</f>
        <v>-0</v>
      </c>
      <c r="T50" s="9" t="n">
        <f aca="false">+[2]data1cf!BR49*-1</f>
        <v>-0</v>
      </c>
      <c r="U50" s="9" t="n">
        <f aca="false">+[2]data1cf!BS49*-1</f>
        <v>-0</v>
      </c>
      <c r="V50" s="9" t="n">
        <f aca="false">+[2]data1cf!BT49*-1</f>
        <v>-0</v>
      </c>
      <c r="W50" s="9" t="n">
        <f aca="false">+[2]data1cf!BU49*-1</f>
        <v>-0</v>
      </c>
      <c r="X50" s="9" t="n">
        <f aca="false">+[2]data1cf!BV49*-1</f>
        <v>-0</v>
      </c>
      <c r="Y50" s="9" t="n">
        <f aca="false">+[2]data1cf!BW49*-1</f>
        <v>-0</v>
      </c>
      <c r="Z50" s="9" t="n">
        <f aca="false">+[2]data1cf!BX49*-1</f>
        <v>-0</v>
      </c>
      <c r="AA50" s="9" t="n">
        <f aca="false">+[2]data1cf!BY49*-1</f>
        <v>-0</v>
      </c>
      <c r="AB50" s="9"/>
      <c r="AC50" s="9"/>
      <c r="AD50" s="9"/>
      <c r="AE50" s="9"/>
      <c r="AF50" s="9"/>
      <c r="AG50" s="9"/>
      <c r="AH50" s="9"/>
      <c r="AI50" s="9"/>
      <c r="AJ50" s="9"/>
      <c r="AK50" s="1"/>
      <c r="AL50" s="1" t="e">
        <f aca="false">SUMPRODUCT(B50:AJ50,PVCapPrice)</f>
        <v>#DIV/0!</v>
      </c>
      <c r="AM50" s="1"/>
      <c r="AN50" s="1"/>
      <c r="AO50" s="1"/>
      <c r="AP50" s="1"/>
      <c r="AQ50" s="1"/>
    </row>
    <row r="51" customFormat="false" ht="11.25" hidden="false" customHeight="false" outlineLevel="0" collapsed="false">
      <c r="A51" s="1" t="n">
        <v>49</v>
      </c>
      <c r="B51" s="9"/>
      <c r="C51" s="9" t="n">
        <f aca="false">+[2]data1cf!BA50*-1</f>
        <v>-0</v>
      </c>
      <c r="D51" s="9" t="n">
        <f aca="false">+[2]data1cf!BB50*-1</f>
        <v>-0</v>
      </c>
      <c r="E51" s="9" t="n">
        <f aca="false">+[2]data1cf!BC50*-1</f>
        <v>-0</v>
      </c>
      <c r="F51" s="9" t="n">
        <f aca="false">+[2]data1cf!BD50*-1</f>
        <v>-0</v>
      </c>
      <c r="G51" s="9" t="n">
        <f aca="false">+[2]data1cf!BE50*-1</f>
        <v>-0</v>
      </c>
      <c r="H51" s="9" t="n">
        <f aca="false">+[2]data1cf!BF50*-1</f>
        <v>-0</v>
      </c>
      <c r="I51" s="9" t="n">
        <f aca="false">+[2]data1cf!BG50*-1</f>
        <v>-0</v>
      </c>
      <c r="J51" s="9" t="n">
        <f aca="false">+[2]data1cf!BH50*-1</f>
        <v>-0</v>
      </c>
      <c r="K51" s="9" t="n">
        <f aca="false">+[2]data1cf!BI50*-1</f>
        <v>-0</v>
      </c>
      <c r="L51" s="9" t="n">
        <f aca="false">+[2]data1cf!BJ50*-1</f>
        <v>-0</v>
      </c>
      <c r="M51" s="9" t="n">
        <f aca="false">+[2]data1cf!BK50*-1</f>
        <v>-0</v>
      </c>
      <c r="N51" s="9" t="n">
        <f aca="false">+[2]data1cf!BL50*-1</f>
        <v>-0</v>
      </c>
      <c r="O51" s="9" t="n">
        <f aca="false">+[2]data1cf!BM50*-1</f>
        <v>-0</v>
      </c>
      <c r="P51" s="9" t="n">
        <f aca="false">+[2]data1cf!BN50*-1</f>
        <v>-0</v>
      </c>
      <c r="Q51" s="9" t="n">
        <f aca="false">+[2]data1cf!BO50*-1</f>
        <v>-0</v>
      </c>
      <c r="R51" s="9" t="n">
        <f aca="false">+[2]data1cf!BP50*-1</f>
        <v>-0</v>
      </c>
      <c r="S51" s="9" t="n">
        <f aca="false">+[2]data1cf!BQ50*-1</f>
        <v>-0</v>
      </c>
      <c r="T51" s="9" t="n">
        <f aca="false">+[2]data1cf!BR50*-1</f>
        <v>-0</v>
      </c>
      <c r="U51" s="9" t="n">
        <f aca="false">+[2]data1cf!BS50*-1</f>
        <v>-0</v>
      </c>
      <c r="V51" s="9" t="n">
        <f aca="false">+[2]data1cf!BT50*-1</f>
        <v>-0</v>
      </c>
      <c r="W51" s="9" t="n">
        <f aca="false">+[2]data1cf!BU50*-1</f>
        <v>-0</v>
      </c>
      <c r="X51" s="9" t="n">
        <f aca="false">+[2]data1cf!BV50*-1</f>
        <v>-0</v>
      </c>
      <c r="Y51" s="9" t="n">
        <f aca="false">+[2]data1cf!BW50*-1</f>
        <v>-0</v>
      </c>
      <c r="Z51" s="9" t="n">
        <f aca="false">+[2]data1cf!BX50*-1</f>
        <v>-0</v>
      </c>
      <c r="AA51" s="9" t="n">
        <f aca="false">+[2]data1cf!BY50*-1</f>
        <v>-0</v>
      </c>
      <c r="AB51" s="9"/>
      <c r="AC51" s="9"/>
      <c r="AD51" s="9"/>
      <c r="AE51" s="9"/>
      <c r="AF51" s="9"/>
      <c r="AG51" s="9"/>
      <c r="AH51" s="9"/>
      <c r="AI51" s="9"/>
      <c r="AJ51" s="9"/>
      <c r="AK51" s="1"/>
      <c r="AL51" s="1" t="e">
        <f aca="false">SUMPRODUCT(B51:AJ51,PVCapPrice)</f>
        <v>#DIV/0!</v>
      </c>
      <c r="AM51" s="1"/>
      <c r="AN51" s="1"/>
      <c r="AO51" s="1"/>
      <c r="AP51" s="1"/>
      <c r="AQ51" s="1"/>
    </row>
    <row r="52" customFormat="false" ht="11.25" hidden="false" customHeight="false" outlineLevel="0" collapsed="false">
      <c r="A52" s="1" t="n">
        <v>50</v>
      </c>
      <c r="B52" s="9"/>
      <c r="C52" s="9" t="n">
        <f aca="false">+[2]data1cf!BA51*-1</f>
        <v>-0</v>
      </c>
      <c r="D52" s="9" t="n">
        <f aca="false">+[2]data1cf!BB51*-1</f>
        <v>-0</v>
      </c>
      <c r="E52" s="9" t="n">
        <f aca="false">+[2]data1cf!BC51*-1</f>
        <v>-0</v>
      </c>
      <c r="F52" s="9" t="n">
        <f aca="false">+[2]data1cf!BD51*-1</f>
        <v>-0</v>
      </c>
      <c r="G52" s="9" t="n">
        <f aca="false">+[2]data1cf!BE51*-1</f>
        <v>-0</v>
      </c>
      <c r="H52" s="9" t="n">
        <f aca="false">+[2]data1cf!BF51*-1</f>
        <v>-0</v>
      </c>
      <c r="I52" s="9" t="n">
        <f aca="false">+[2]data1cf!BG51*-1</f>
        <v>-0</v>
      </c>
      <c r="J52" s="9" t="n">
        <f aca="false">+[2]data1cf!BH51*-1</f>
        <v>-0</v>
      </c>
      <c r="K52" s="9" t="n">
        <f aca="false">+[2]data1cf!BI51*-1</f>
        <v>-0</v>
      </c>
      <c r="L52" s="9" t="n">
        <f aca="false">+[2]data1cf!BJ51*-1</f>
        <v>-0</v>
      </c>
      <c r="M52" s="9" t="n">
        <f aca="false">+[2]data1cf!BK51*-1</f>
        <v>-0</v>
      </c>
      <c r="N52" s="9" t="n">
        <f aca="false">+[2]data1cf!BL51*-1</f>
        <v>-0</v>
      </c>
      <c r="O52" s="9" t="n">
        <f aca="false">+[2]data1cf!BM51*-1</f>
        <v>-0</v>
      </c>
      <c r="P52" s="9" t="n">
        <f aca="false">+[2]data1cf!BN51*-1</f>
        <v>-0</v>
      </c>
      <c r="Q52" s="9" t="n">
        <f aca="false">+[2]data1cf!BO51*-1</f>
        <v>-0</v>
      </c>
      <c r="R52" s="9" t="n">
        <f aca="false">+[2]data1cf!BP51*-1</f>
        <v>-0</v>
      </c>
      <c r="S52" s="9" t="n">
        <f aca="false">+[2]data1cf!BQ51*-1</f>
        <v>-0</v>
      </c>
      <c r="T52" s="9" t="n">
        <f aca="false">+[2]data1cf!BR51*-1</f>
        <v>-0</v>
      </c>
      <c r="U52" s="9" t="n">
        <f aca="false">+[2]data1cf!BS51*-1</f>
        <v>-0</v>
      </c>
      <c r="V52" s="9" t="n">
        <f aca="false">+[2]data1cf!BT51*-1</f>
        <v>-0</v>
      </c>
      <c r="W52" s="9" t="n">
        <f aca="false">+[2]data1cf!BU51*-1</f>
        <v>-0</v>
      </c>
      <c r="X52" s="9" t="n">
        <f aca="false">+[2]data1cf!BV51*-1</f>
        <v>-0</v>
      </c>
      <c r="Y52" s="9" t="n">
        <f aca="false">+[2]data1cf!BW51*-1</f>
        <v>-0</v>
      </c>
      <c r="Z52" s="9" t="n">
        <f aca="false">+[2]data1cf!BX51*-1</f>
        <v>-0</v>
      </c>
      <c r="AA52" s="9" t="n">
        <f aca="false">+[2]data1cf!BY51*-1</f>
        <v>-0</v>
      </c>
      <c r="AB52" s="9"/>
      <c r="AC52" s="9"/>
      <c r="AD52" s="9"/>
      <c r="AE52" s="9"/>
      <c r="AF52" s="9"/>
      <c r="AG52" s="9"/>
      <c r="AH52" s="9"/>
      <c r="AI52" s="9"/>
      <c r="AJ52" s="9"/>
      <c r="AK52" s="1"/>
      <c r="AL52" s="1" t="e">
        <f aca="false">SUMPRODUCT(B52:AJ52,PVCapPrice)</f>
        <v>#DIV/0!</v>
      </c>
      <c r="AM52" s="1"/>
      <c r="AN52" s="1"/>
      <c r="AO52" s="1"/>
      <c r="AP52" s="1"/>
      <c r="AQ52" s="1"/>
    </row>
    <row r="53" customFormat="false" ht="11.25" hidden="false" customHeight="false" outlineLevel="0" collapsed="false">
      <c r="A53" s="1" t="n">
        <v>51</v>
      </c>
      <c r="B53" s="9"/>
      <c r="C53" s="9" t="n">
        <f aca="false">+[2]data1cf!BA52*-1</f>
        <v>-0</v>
      </c>
      <c r="D53" s="9" t="n">
        <f aca="false">+[2]data1cf!BB52*-1</f>
        <v>-0</v>
      </c>
      <c r="E53" s="9" t="n">
        <f aca="false">+[2]data1cf!BC52*-1</f>
        <v>-0</v>
      </c>
      <c r="F53" s="9" t="n">
        <f aca="false">+[2]data1cf!BD52*-1</f>
        <v>-0</v>
      </c>
      <c r="G53" s="9" t="n">
        <f aca="false">+[2]data1cf!BE52*-1</f>
        <v>-0</v>
      </c>
      <c r="H53" s="9" t="n">
        <f aca="false">+[2]data1cf!BF52*-1</f>
        <v>-0</v>
      </c>
      <c r="I53" s="9" t="n">
        <f aca="false">+[2]data1cf!BG52*-1</f>
        <v>-0</v>
      </c>
      <c r="J53" s="9" t="n">
        <f aca="false">+[2]data1cf!BH52*-1</f>
        <v>-0</v>
      </c>
      <c r="K53" s="9" t="n">
        <f aca="false">+[2]data1cf!BI52*-1</f>
        <v>-0</v>
      </c>
      <c r="L53" s="9" t="n">
        <f aca="false">+[2]data1cf!BJ52*-1</f>
        <v>-0</v>
      </c>
      <c r="M53" s="9" t="n">
        <f aca="false">+[2]data1cf!BK52*-1</f>
        <v>-0</v>
      </c>
      <c r="N53" s="9" t="n">
        <f aca="false">+[2]data1cf!BL52*-1</f>
        <v>-0</v>
      </c>
      <c r="O53" s="9" t="n">
        <f aca="false">+[2]data1cf!BM52*-1</f>
        <v>-0</v>
      </c>
      <c r="P53" s="9" t="n">
        <f aca="false">+[2]data1cf!BN52*-1</f>
        <v>-0</v>
      </c>
      <c r="Q53" s="9" t="n">
        <f aca="false">+[2]data1cf!BO52*-1</f>
        <v>-0</v>
      </c>
      <c r="R53" s="9" t="n">
        <f aca="false">+[2]data1cf!BP52*-1</f>
        <v>-0</v>
      </c>
      <c r="S53" s="9" t="n">
        <f aca="false">+[2]data1cf!BQ52*-1</f>
        <v>-0</v>
      </c>
      <c r="T53" s="9" t="n">
        <f aca="false">+[2]data1cf!BR52*-1</f>
        <v>-0</v>
      </c>
      <c r="U53" s="9" t="n">
        <f aca="false">+[2]data1cf!BS52*-1</f>
        <v>-0</v>
      </c>
      <c r="V53" s="9" t="n">
        <f aca="false">+[2]data1cf!BT52*-1</f>
        <v>-0</v>
      </c>
      <c r="W53" s="9" t="n">
        <f aca="false">+[2]data1cf!BU52*-1</f>
        <v>-0</v>
      </c>
      <c r="X53" s="9" t="n">
        <f aca="false">+[2]data1cf!BV52*-1</f>
        <v>-0</v>
      </c>
      <c r="Y53" s="9" t="n">
        <f aca="false">+[2]data1cf!BW52*-1</f>
        <v>-0</v>
      </c>
      <c r="Z53" s="9" t="n">
        <f aca="false">+[2]data1cf!BX52*-1</f>
        <v>-0</v>
      </c>
      <c r="AA53" s="9" t="n">
        <f aca="false">+[2]data1cf!BY52*-1</f>
        <v>-0</v>
      </c>
      <c r="AB53" s="9"/>
      <c r="AC53" s="9"/>
      <c r="AD53" s="9"/>
      <c r="AE53" s="9"/>
      <c r="AF53" s="9"/>
      <c r="AG53" s="9"/>
      <c r="AH53" s="9"/>
      <c r="AI53" s="9"/>
      <c r="AJ53" s="9"/>
      <c r="AK53" s="1"/>
      <c r="AL53" s="1" t="e">
        <f aca="false">SUMPRODUCT(B53:AJ53,PVCapPrice)</f>
        <v>#DIV/0!</v>
      </c>
      <c r="AM53" s="1"/>
      <c r="AN53" s="1"/>
      <c r="AO53" s="1"/>
      <c r="AP53" s="1"/>
      <c r="AQ53" s="1"/>
    </row>
    <row r="54" customFormat="false" ht="11.25" hidden="false" customHeight="false" outlineLevel="0" collapsed="false">
      <c r="A54" s="1" t="n">
        <v>52</v>
      </c>
      <c r="B54" s="9"/>
      <c r="C54" s="9" t="n">
        <f aca="false">+[2]data1cf!BA53*-1</f>
        <v>-0</v>
      </c>
      <c r="D54" s="9" t="n">
        <f aca="false">+[2]data1cf!BB53*-1</f>
        <v>-0</v>
      </c>
      <c r="E54" s="9" t="n">
        <f aca="false">+[2]data1cf!BC53*-1</f>
        <v>-0</v>
      </c>
      <c r="F54" s="9" t="n">
        <f aca="false">+[2]data1cf!BD53*-1</f>
        <v>-0</v>
      </c>
      <c r="G54" s="9" t="n">
        <f aca="false">+[2]data1cf!BE53*-1</f>
        <v>-0</v>
      </c>
      <c r="H54" s="9" t="n">
        <f aca="false">+[2]data1cf!BF53*-1</f>
        <v>-0</v>
      </c>
      <c r="I54" s="9" t="n">
        <f aca="false">+[2]data1cf!BG53*-1</f>
        <v>-0</v>
      </c>
      <c r="J54" s="9" t="n">
        <f aca="false">+[2]data1cf!BH53*-1</f>
        <v>-0</v>
      </c>
      <c r="K54" s="9" t="n">
        <f aca="false">+[2]data1cf!BI53*-1</f>
        <v>-0</v>
      </c>
      <c r="L54" s="9" t="n">
        <f aca="false">+[2]data1cf!BJ53*-1</f>
        <v>-0</v>
      </c>
      <c r="M54" s="9" t="n">
        <f aca="false">+[2]data1cf!BK53*-1</f>
        <v>-0</v>
      </c>
      <c r="N54" s="9" t="n">
        <f aca="false">+[2]data1cf!BL53*-1</f>
        <v>-0</v>
      </c>
      <c r="O54" s="9" t="n">
        <f aca="false">+[2]data1cf!BM53*-1</f>
        <v>-0</v>
      </c>
      <c r="P54" s="9" t="n">
        <f aca="false">+[2]data1cf!BN53*-1</f>
        <v>-0</v>
      </c>
      <c r="Q54" s="9" t="n">
        <f aca="false">+[2]data1cf!BO53*-1</f>
        <v>-0</v>
      </c>
      <c r="R54" s="9" t="n">
        <f aca="false">+[2]data1cf!BP53*-1</f>
        <v>-0</v>
      </c>
      <c r="S54" s="9" t="n">
        <f aca="false">+[2]data1cf!BQ53*-1</f>
        <v>-0</v>
      </c>
      <c r="T54" s="9" t="n">
        <f aca="false">+[2]data1cf!BR53*-1</f>
        <v>-0</v>
      </c>
      <c r="U54" s="9" t="n">
        <f aca="false">+[2]data1cf!BS53*-1</f>
        <v>-0</v>
      </c>
      <c r="V54" s="9" t="n">
        <f aca="false">+[2]data1cf!BT53*-1</f>
        <v>-0</v>
      </c>
      <c r="W54" s="9" t="n">
        <f aca="false">+[2]data1cf!BU53*-1</f>
        <v>-0</v>
      </c>
      <c r="X54" s="9" t="n">
        <f aca="false">+[2]data1cf!BV53*-1</f>
        <v>-0</v>
      </c>
      <c r="Y54" s="9" t="n">
        <f aca="false">+[2]data1cf!BW53*-1</f>
        <v>-0</v>
      </c>
      <c r="Z54" s="9" t="n">
        <f aca="false">+[2]data1cf!BX53*-1</f>
        <v>-0</v>
      </c>
      <c r="AA54" s="9" t="n">
        <f aca="false">+[2]data1cf!BY53*-1</f>
        <v>-0</v>
      </c>
      <c r="AB54" s="9"/>
      <c r="AC54" s="9"/>
      <c r="AD54" s="9"/>
      <c r="AE54" s="9"/>
      <c r="AF54" s="9"/>
      <c r="AG54" s="9"/>
      <c r="AH54" s="9"/>
      <c r="AI54" s="9"/>
      <c r="AJ54" s="9"/>
      <c r="AK54" s="1"/>
      <c r="AL54" s="1" t="e">
        <f aca="false">SUMPRODUCT(B54:AJ54,PVCapPrice)</f>
        <v>#DIV/0!</v>
      </c>
      <c r="AM54" s="1"/>
      <c r="AN54" s="1"/>
      <c r="AO54" s="1"/>
      <c r="AP54" s="1"/>
      <c r="AQ54" s="1"/>
    </row>
    <row r="55" customFormat="false" ht="11.25" hidden="false" customHeight="false" outlineLevel="0" collapsed="false">
      <c r="A55" s="1" t="n">
        <v>53</v>
      </c>
      <c r="B55" s="9"/>
      <c r="C55" s="9" t="n">
        <f aca="false">+[2]data1cf!BA54*-1</f>
        <v>-0</v>
      </c>
      <c r="D55" s="9" t="n">
        <f aca="false">+[2]data1cf!BB54*-1</f>
        <v>-0</v>
      </c>
      <c r="E55" s="9" t="n">
        <f aca="false">+[2]data1cf!BC54*-1</f>
        <v>-0</v>
      </c>
      <c r="F55" s="9" t="n">
        <f aca="false">+[2]data1cf!BD54*-1</f>
        <v>-0</v>
      </c>
      <c r="G55" s="9" t="n">
        <f aca="false">+[2]data1cf!BE54*-1</f>
        <v>-0</v>
      </c>
      <c r="H55" s="9" t="n">
        <f aca="false">+[2]data1cf!BF54*-1</f>
        <v>-0</v>
      </c>
      <c r="I55" s="9" t="n">
        <f aca="false">+[2]data1cf!BG54*-1</f>
        <v>-0</v>
      </c>
      <c r="J55" s="9" t="n">
        <f aca="false">+[2]data1cf!BH54*-1</f>
        <v>-0</v>
      </c>
      <c r="K55" s="9" t="n">
        <f aca="false">+[2]data1cf!BI54*-1</f>
        <v>-0</v>
      </c>
      <c r="L55" s="9" t="n">
        <f aca="false">+[2]data1cf!BJ54*-1</f>
        <v>-0</v>
      </c>
      <c r="M55" s="9" t="n">
        <f aca="false">+[2]data1cf!BK54*-1</f>
        <v>-0</v>
      </c>
      <c r="N55" s="9" t="n">
        <f aca="false">+[2]data1cf!BL54*-1</f>
        <v>-0</v>
      </c>
      <c r="O55" s="9" t="n">
        <f aca="false">+[2]data1cf!BM54*-1</f>
        <v>-0</v>
      </c>
      <c r="P55" s="9" t="n">
        <f aca="false">+[2]data1cf!BN54*-1</f>
        <v>-0</v>
      </c>
      <c r="Q55" s="9" t="n">
        <f aca="false">+[2]data1cf!BO54*-1</f>
        <v>-0</v>
      </c>
      <c r="R55" s="9" t="n">
        <f aca="false">+[2]data1cf!BP54*-1</f>
        <v>-0</v>
      </c>
      <c r="S55" s="9" t="n">
        <f aca="false">+[2]data1cf!BQ54*-1</f>
        <v>-0</v>
      </c>
      <c r="T55" s="9" t="n">
        <f aca="false">+[2]data1cf!BR54*-1</f>
        <v>-0</v>
      </c>
      <c r="U55" s="9" t="n">
        <f aca="false">+[2]data1cf!BS54*-1</f>
        <v>-0</v>
      </c>
      <c r="V55" s="9" t="n">
        <f aca="false">+[2]data1cf!BT54*-1</f>
        <v>-0</v>
      </c>
      <c r="W55" s="9" t="n">
        <f aca="false">+[2]data1cf!BU54*-1</f>
        <v>-0</v>
      </c>
      <c r="X55" s="9" t="n">
        <f aca="false">+[2]data1cf!BV54*-1</f>
        <v>-0</v>
      </c>
      <c r="Y55" s="9" t="n">
        <f aca="false">+[2]data1cf!BW54*-1</f>
        <v>-0</v>
      </c>
      <c r="Z55" s="9" t="n">
        <f aca="false">+[2]data1cf!BX54*-1</f>
        <v>-0</v>
      </c>
      <c r="AA55" s="9" t="n">
        <f aca="false">+[2]data1cf!BY54*-1</f>
        <v>-0</v>
      </c>
      <c r="AB55" s="9"/>
      <c r="AC55" s="9"/>
      <c r="AD55" s="9"/>
      <c r="AE55" s="9"/>
      <c r="AF55" s="9"/>
      <c r="AG55" s="9"/>
      <c r="AH55" s="9"/>
      <c r="AI55" s="9"/>
      <c r="AJ55" s="9"/>
      <c r="AK55" s="1"/>
      <c r="AL55" s="1" t="e">
        <f aca="false">SUMPRODUCT(B55:AJ55,PVCapPrice)</f>
        <v>#DIV/0!</v>
      </c>
      <c r="AM55" s="1"/>
      <c r="AN55" s="1"/>
      <c r="AO55" s="1"/>
      <c r="AP55" s="1"/>
      <c r="AQ55" s="1"/>
    </row>
    <row r="56" customFormat="false" ht="11.25" hidden="false" customHeight="false" outlineLevel="0" collapsed="false">
      <c r="A56" s="1" t="n">
        <v>54</v>
      </c>
      <c r="B56" s="9"/>
      <c r="C56" s="9" t="n">
        <f aca="false">+[2]data1cf!BA55*-1</f>
        <v>-0</v>
      </c>
      <c r="D56" s="9" t="n">
        <f aca="false">+[2]data1cf!BB55*-1</f>
        <v>-0</v>
      </c>
      <c r="E56" s="9" t="n">
        <f aca="false">+[2]data1cf!BC55*-1</f>
        <v>-0</v>
      </c>
      <c r="F56" s="9" t="n">
        <f aca="false">+[2]data1cf!BD55*-1</f>
        <v>-0</v>
      </c>
      <c r="G56" s="9" t="n">
        <f aca="false">+[2]data1cf!BE55*-1</f>
        <v>-0</v>
      </c>
      <c r="H56" s="9" t="n">
        <f aca="false">+[2]data1cf!BF55*-1</f>
        <v>-0</v>
      </c>
      <c r="I56" s="9" t="n">
        <f aca="false">+[2]data1cf!BG55*-1</f>
        <v>-0</v>
      </c>
      <c r="J56" s="9" t="n">
        <f aca="false">+[2]data1cf!BH55*-1</f>
        <v>-0</v>
      </c>
      <c r="K56" s="9" t="n">
        <f aca="false">+[2]data1cf!BI55*-1</f>
        <v>-0</v>
      </c>
      <c r="L56" s="9" t="n">
        <f aca="false">+[2]data1cf!BJ55*-1</f>
        <v>-0</v>
      </c>
      <c r="M56" s="9" t="n">
        <f aca="false">+[2]data1cf!BK55*-1</f>
        <v>-0</v>
      </c>
      <c r="N56" s="9" t="n">
        <f aca="false">+[2]data1cf!BL55*-1</f>
        <v>-0</v>
      </c>
      <c r="O56" s="9" t="n">
        <f aca="false">+[2]data1cf!BM55*-1</f>
        <v>-0</v>
      </c>
      <c r="P56" s="9" t="n">
        <f aca="false">+[2]data1cf!BN55*-1</f>
        <v>-0</v>
      </c>
      <c r="Q56" s="9" t="n">
        <f aca="false">+[2]data1cf!BO55*-1</f>
        <v>-0</v>
      </c>
      <c r="R56" s="9" t="n">
        <f aca="false">+[2]data1cf!BP55*-1</f>
        <v>-0</v>
      </c>
      <c r="S56" s="9" t="n">
        <f aca="false">+[2]data1cf!BQ55*-1</f>
        <v>-0</v>
      </c>
      <c r="T56" s="9" t="n">
        <f aca="false">+[2]data1cf!BR55*-1</f>
        <v>-0</v>
      </c>
      <c r="U56" s="9" t="n">
        <f aca="false">+[2]data1cf!BS55*-1</f>
        <v>-0</v>
      </c>
      <c r="V56" s="9" t="n">
        <f aca="false">+[2]data1cf!BT55*-1</f>
        <v>-0</v>
      </c>
      <c r="W56" s="9" t="n">
        <f aca="false">+[2]data1cf!BU55*-1</f>
        <v>-0</v>
      </c>
      <c r="X56" s="9" t="n">
        <f aca="false">+[2]data1cf!BV55*-1</f>
        <v>-0</v>
      </c>
      <c r="Y56" s="9" t="n">
        <f aca="false">+[2]data1cf!BW55*-1</f>
        <v>-0</v>
      </c>
      <c r="Z56" s="9" t="n">
        <f aca="false">+[2]data1cf!BX55*-1</f>
        <v>-0</v>
      </c>
      <c r="AA56" s="9" t="n">
        <f aca="false">+[2]data1cf!BY55*-1</f>
        <v>-0</v>
      </c>
      <c r="AB56" s="9"/>
      <c r="AC56" s="9"/>
      <c r="AD56" s="9"/>
      <c r="AE56" s="9"/>
      <c r="AF56" s="9"/>
      <c r="AG56" s="9"/>
      <c r="AH56" s="9"/>
      <c r="AI56" s="9"/>
      <c r="AJ56" s="9"/>
      <c r="AK56" s="1"/>
      <c r="AL56" s="1" t="e">
        <f aca="false">SUMPRODUCT(B56:AJ56,PVCapPrice)</f>
        <v>#DIV/0!</v>
      </c>
      <c r="AM56" s="1"/>
      <c r="AN56" s="1"/>
      <c r="AO56" s="1"/>
      <c r="AP56" s="1"/>
      <c r="AQ56" s="1"/>
    </row>
    <row r="57" customFormat="false" ht="11.25" hidden="false" customHeight="false" outlineLevel="0" collapsed="false">
      <c r="A57" s="1" t="n">
        <v>55</v>
      </c>
      <c r="B57" s="9"/>
      <c r="C57" s="9" t="n">
        <f aca="false">+[2]data1cf!BA56*-1</f>
        <v>-0</v>
      </c>
      <c r="D57" s="9" t="n">
        <f aca="false">+[2]data1cf!BB56*-1</f>
        <v>-0</v>
      </c>
      <c r="E57" s="9" t="n">
        <f aca="false">+[2]data1cf!BC56*-1</f>
        <v>-0</v>
      </c>
      <c r="F57" s="9" t="n">
        <f aca="false">+[2]data1cf!BD56*-1</f>
        <v>-0</v>
      </c>
      <c r="G57" s="9" t="n">
        <f aca="false">+[2]data1cf!BE56*-1</f>
        <v>-0</v>
      </c>
      <c r="H57" s="9" t="n">
        <f aca="false">+[2]data1cf!BF56*-1</f>
        <v>-0</v>
      </c>
      <c r="I57" s="9" t="n">
        <f aca="false">+[2]data1cf!BG56*-1</f>
        <v>-0</v>
      </c>
      <c r="J57" s="9" t="n">
        <f aca="false">+[2]data1cf!BH56*-1</f>
        <v>-0</v>
      </c>
      <c r="K57" s="9" t="n">
        <f aca="false">+[2]data1cf!BI56*-1</f>
        <v>-0</v>
      </c>
      <c r="L57" s="9" t="n">
        <f aca="false">+[2]data1cf!BJ56*-1</f>
        <v>-0</v>
      </c>
      <c r="M57" s="9" t="n">
        <f aca="false">+[2]data1cf!BK56*-1</f>
        <v>-0</v>
      </c>
      <c r="N57" s="9" t="n">
        <f aca="false">+[2]data1cf!BL56*-1</f>
        <v>-0</v>
      </c>
      <c r="O57" s="9" t="n">
        <f aca="false">+[2]data1cf!BM56*-1</f>
        <v>-0</v>
      </c>
      <c r="P57" s="9" t="n">
        <f aca="false">+[2]data1cf!BN56*-1</f>
        <v>-0</v>
      </c>
      <c r="Q57" s="9" t="n">
        <f aca="false">+[2]data1cf!BO56*-1</f>
        <v>-0</v>
      </c>
      <c r="R57" s="9" t="n">
        <f aca="false">+[2]data1cf!BP56*-1</f>
        <v>-0</v>
      </c>
      <c r="S57" s="9" t="n">
        <f aca="false">+[2]data1cf!BQ56*-1</f>
        <v>-0</v>
      </c>
      <c r="T57" s="9" t="n">
        <f aca="false">+[2]data1cf!BR56*-1</f>
        <v>-0</v>
      </c>
      <c r="U57" s="9" t="n">
        <f aca="false">+[2]data1cf!BS56*-1</f>
        <v>-0</v>
      </c>
      <c r="V57" s="9" t="n">
        <f aca="false">+[2]data1cf!BT56*-1</f>
        <v>-0</v>
      </c>
      <c r="W57" s="9" t="n">
        <f aca="false">+[2]data1cf!BU56*-1</f>
        <v>-0</v>
      </c>
      <c r="X57" s="9" t="n">
        <f aca="false">+[2]data1cf!BV56*-1</f>
        <v>-0</v>
      </c>
      <c r="Y57" s="9" t="n">
        <f aca="false">+[2]data1cf!BW56*-1</f>
        <v>-0</v>
      </c>
      <c r="Z57" s="9" t="n">
        <f aca="false">+[2]data1cf!BX56*-1</f>
        <v>-0</v>
      </c>
      <c r="AA57" s="9" t="n">
        <f aca="false">+[2]data1cf!BY56*-1</f>
        <v>-0</v>
      </c>
      <c r="AB57" s="9"/>
      <c r="AC57" s="9"/>
      <c r="AD57" s="9"/>
      <c r="AE57" s="9"/>
      <c r="AF57" s="9"/>
      <c r="AG57" s="9"/>
      <c r="AH57" s="9"/>
      <c r="AI57" s="9"/>
      <c r="AJ57" s="9"/>
      <c r="AK57" s="1"/>
      <c r="AL57" s="1" t="e">
        <f aca="false">SUMPRODUCT(B57:AJ57,PVCapPrice)</f>
        <v>#DIV/0!</v>
      </c>
      <c r="AM57" s="1"/>
      <c r="AN57" s="1"/>
      <c r="AO57" s="1"/>
      <c r="AP57" s="1"/>
      <c r="AQ57" s="1"/>
    </row>
    <row r="58" customFormat="false" ht="11.25" hidden="false" customHeight="false" outlineLevel="0" collapsed="false">
      <c r="A58" s="1" t="n">
        <v>56</v>
      </c>
      <c r="B58" s="9"/>
      <c r="C58" s="9" t="n">
        <f aca="false">+[2]data1cf!BA57*-1</f>
        <v>-0</v>
      </c>
      <c r="D58" s="9" t="n">
        <f aca="false">+[2]data1cf!BB57*-1</f>
        <v>-0</v>
      </c>
      <c r="E58" s="9" t="n">
        <f aca="false">+[2]data1cf!BC57*-1</f>
        <v>-0</v>
      </c>
      <c r="F58" s="9" t="n">
        <f aca="false">+[2]data1cf!BD57*-1</f>
        <v>-0</v>
      </c>
      <c r="G58" s="9" t="n">
        <f aca="false">+[2]data1cf!BE57*-1</f>
        <v>-0</v>
      </c>
      <c r="H58" s="9" t="n">
        <f aca="false">+[2]data1cf!BF57*-1</f>
        <v>-0</v>
      </c>
      <c r="I58" s="9" t="n">
        <f aca="false">+[2]data1cf!BG57*-1</f>
        <v>-0</v>
      </c>
      <c r="J58" s="9" t="n">
        <f aca="false">+[2]data1cf!BH57*-1</f>
        <v>-0</v>
      </c>
      <c r="K58" s="9" t="n">
        <f aca="false">+[2]data1cf!BI57*-1</f>
        <v>-0</v>
      </c>
      <c r="L58" s="9" t="n">
        <f aca="false">+[2]data1cf!BJ57*-1</f>
        <v>-0</v>
      </c>
      <c r="M58" s="9" t="n">
        <f aca="false">+[2]data1cf!BK57*-1</f>
        <v>-0</v>
      </c>
      <c r="N58" s="9" t="n">
        <f aca="false">+[2]data1cf!BL57*-1</f>
        <v>-0</v>
      </c>
      <c r="O58" s="9" t="n">
        <f aca="false">+[2]data1cf!BM57*-1</f>
        <v>-0</v>
      </c>
      <c r="P58" s="9" t="n">
        <f aca="false">+[2]data1cf!BN57*-1</f>
        <v>-0</v>
      </c>
      <c r="Q58" s="9" t="n">
        <f aca="false">+[2]data1cf!BO57*-1</f>
        <v>-0</v>
      </c>
      <c r="R58" s="9" t="n">
        <f aca="false">+[2]data1cf!BP57*-1</f>
        <v>-0</v>
      </c>
      <c r="S58" s="9" t="n">
        <f aca="false">+[2]data1cf!BQ57*-1</f>
        <v>-0</v>
      </c>
      <c r="T58" s="9" t="n">
        <f aca="false">+[2]data1cf!BR57*-1</f>
        <v>-0</v>
      </c>
      <c r="U58" s="9" t="n">
        <f aca="false">+[2]data1cf!BS57*-1</f>
        <v>-0</v>
      </c>
      <c r="V58" s="9" t="n">
        <f aca="false">+[2]data1cf!BT57*-1</f>
        <v>-0</v>
      </c>
      <c r="W58" s="9" t="n">
        <f aca="false">+[2]data1cf!BU57*-1</f>
        <v>-0</v>
      </c>
      <c r="X58" s="9" t="n">
        <f aca="false">+[2]data1cf!BV57*-1</f>
        <v>-0</v>
      </c>
      <c r="Y58" s="9" t="n">
        <f aca="false">+[2]data1cf!BW57*-1</f>
        <v>-0</v>
      </c>
      <c r="Z58" s="9" t="n">
        <f aca="false">+[2]data1cf!BX57*-1</f>
        <v>-0</v>
      </c>
      <c r="AA58" s="9" t="n">
        <f aca="false">+[2]data1cf!BY57*-1</f>
        <v>-0</v>
      </c>
      <c r="AB58" s="9"/>
      <c r="AC58" s="9"/>
      <c r="AD58" s="9"/>
      <c r="AE58" s="9"/>
      <c r="AF58" s="9"/>
      <c r="AG58" s="9"/>
      <c r="AH58" s="9"/>
      <c r="AI58" s="9"/>
      <c r="AJ58" s="9"/>
      <c r="AK58" s="1"/>
      <c r="AL58" s="1" t="e">
        <f aca="false">SUMPRODUCT(B58:AJ58,PVCapPrice)</f>
        <v>#DIV/0!</v>
      </c>
      <c r="AM58" s="1"/>
      <c r="AN58" s="1"/>
      <c r="AO58" s="1"/>
      <c r="AP58" s="1"/>
      <c r="AQ58" s="1"/>
    </row>
    <row r="59" customFormat="false" ht="11.25" hidden="false" customHeight="false" outlineLevel="0" collapsed="false">
      <c r="A59" s="1" t="n">
        <v>57</v>
      </c>
      <c r="B59" s="9"/>
      <c r="C59" s="9" t="n">
        <f aca="false">+[2]data1cf!BA58*-1</f>
        <v>-0</v>
      </c>
      <c r="D59" s="9" t="n">
        <f aca="false">+[2]data1cf!BB58*-1</f>
        <v>-0</v>
      </c>
      <c r="E59" s="9" t="n">
        <f aca="false">+[2]data1cf!BC58*-1</f>
        <v>-0</v>
      </c>
      <c r="F59" s="9" t="n">
        <f aca="false">+[2]data1cf!BD58*-1</f>
        <v>-0</v>
      </c>
      <c r="G59" s="9" t="n">
        <f aca="false">+[2]data1cf!BE58*-1</f>
        <v>-0</v>
      </c>
      <c r="H59" s="9" t="n">
        <f aca="false">+[2]data1cf!BF58*-1</f>
        <v>-0</v>
      </c>
      <c r="I59" s="9" t="n">
        <f aca="false">+[2]data1cf!BG58*-1</f>
        <v>-0</v>
      </c>
      <c r="J59" s="9" t="n">
        <f aca="false">+[2]data1cf!BH58*-1</f>
        <v>-0</v>
      </c>
      <c r="K59" s="9" t="n">
        <f aca="false">+[2]data1cf!BI58*-1</f>
        <v>-0</v>
      </c>
      <c r="L59" s="9" t="n">
        <f aca="false">+[2]data1cf!BJ58*-1</f>
        <v>-0</v>
      </c>
      <c r="M59" s="9" t="n">
        <f aca="false">+[2]data1cf!BK58*-1</f>
        <v>-0</v>
      </c>
      <c r="N59" s="9" t="n">
        <f aca="false">+[2]data1cf!BL58*-1</f>
        <v>-0</v>
      </c>
      <c r="O59" s="9" t="n">
        <f aca="false">+[2]data1cf!BM58*-1</f>
        <v>-0</v>
      </c>
      <c r="P59" s="9" t="n">
        <f aca="false">+[2]data1cf!BN58*-1</f>
        <v>-0</v>
      </c>
      <c r="Q59" s="9" t="n">
        <f aca="false">+[2]data1cf!BO58*-1</f>
        <v>-0</v>
      </c>
      <c r="R59" s="9" t="n">
        <f aca="false">+[2]data1cf!BP58*-1</f>
        <v>-0</v>
      </c>
      <c r="S59" s="9" t="n">
        <f aca="false">+[2]data1cf!BQ58*-1</f>
        <v>-0</v>
      </c>
      <c r="T59" s="9" t="n">
        <f aca="false">+[2]data1cf!BR58*-1</f>
        <v>-0</v>
      </c>
      <c r="U59" s="9" t="n">
        <f aca="false">+[2]data1cf!BS58*-1</f>
        <v>-0</v>
      </c>
      <c r="V59" s="9" t="n">
        <f aca="false">+[2]data1cf!BT58*-1</f>
        <v>-0</v>
      </c>
      <c r="W59" s="9" t="n">
        <f aca="false">+[2]data1cf!BU58*-1</f>
        <v>-0</v>
      </c>
      <c r="X59" s="9" t="n">
        <f aca="false">+[2]data1cf!BV58*-1</f>
        <v>-0</v>
      </c>
      <c r="Y59" s="9" t="n">
        <f aca="false">+[2]data1cf!BW58*-1</f>
        <v>-0</v>
      </c>
      <c r="Z59" s="9" t="n">
        <f aca="false">+[2]data1cf!BX58*-1</f>
        <v>-0</v>
      </c>
      <c r="AA59" s="9" t="n">
        <f aca="false">+[2]data1cf!BY58*-1</f>
        <v>-0</v>
      </c>
      <c r="AB59" s="9"/>
      <c r="AC59" s="9"/>
      <c r="AD59" s="9"/>
      <c r="AE59" s="9"/>
      <c r="AF59" s="9"/>
      <c r="AG59" s="9"/>
      <c r="AH59" s="9"/>
      <c r="AI59" s="9"/>
      <c r="AJ59" s="9"/>
      <c r="AK59" s="1"/>
      <c r="AL59" s="1" t="e">
        <f aca="false">SUMPRODUCT(B59:AJ59,PVCapPrice)</f>
        <v>#DIV/0!</v>
      </c>
      <c r="AM59" s="1"/>
      <c r="AN59" s="1"/>
      <c r="AO59" s="1"/>
      <c r="AP59" s="1"/>
      <c r="AQ59" s="1"/>
    </row>
    <row r="60" customFormat="false" ht="11.25" hidden="false" customHeight="false" outlineLevel="0" collapsed="false">
      <c r="A60" s="1" t="n">
        <v>58</v>
      </c>
      <c r="B60" s="9"/>
      <c r="C60" s="9" t="n">
        <f aca="false">+[2]data1cf!BA59*-1</f>
        <v>-0</v>
      </c>
      <c r="D60" s="9" t="n">
        <f aca="false">+[2]data1cf!BB59*-1</f>
        <v>-0</v>
      </c>
      <c r="E60" s="9" t="n">
        <f aca="false">+[2]data1cf!BC59*-1</f>
        <v>-0</v>
      </c>
      <c r="F60" s="9" t="n">
        <f aca="false">+[2]data1cf!BD59*-1</f>
        <v>-0</v>
      </c>
      <c r="G60" s="9" t="n">
        <f aca="false">+[2]data1cf!BE59*-1</f>
        <v>-0</v>
      </c>
      <c r="H60" s="9" t="n">
        <f aca="false">+[2]data1cf!BF59*-1</f>
        <v>-0</v>
      </c>
      <c r="I60" s="9" t="n">
        <f aca="false">+[2]data1cf!BG59*-1</f>
        <v>-0</v>
      </c>
      <c r="J60" s="9" t="n">
        <f aca="false">+[2]data1cf!BH59*-1</f>
        <v>-0</v>
      </c>
      <c r="K60" s="9" t="n">
        <f aca="false">+[2]data1cf!BI59*-1</f>
        <v>-0</v>
      </c>
      <c r="L60" s="9" t="n">
        <f aca="false">+[2]data1cf!BJ59*-1</f>
        <v>-0</v>
      </c>
      <c r="M60" s="9" t="n">
        <f aca="false">+[2]data1cf!BK59*-1</f>
        <v>-0</v>
      </c>
      <c r="N60" s="9" t="n">
        <f aca="false">+[2]data1cf!BL59*-1</f>
        <v>-0</v>
      </c>
      <c r="O60" s="9" t="n">
        <f aca="false">+[2]data1cf!BM59*-1</f>
        <v>-0</v>
      </c>
      <c r="P60" s="9" t="n">
        <f aca="false">+[2]data1cf!BN59*-1</f>
        <v>-0</v>
      </c>
      <c r="Q60" s="9" t="n">
        <f aca="false">+[2]data1cf!BO59*-1</f>
        <v>-0</v>
      </c>
      <c r="R60" s="9" t="n">
        <f aca="false">+[2]data1cf!BP59*-1</f>
        <v>-0</v>
      </c>
      <c r="S60" s="9" t="n">
        <f aca="false">+[2]data1cf!BQ59*-1</f>
        <v>-0</v>
      </c>
      <c r="T60" s="9" t="n">
        <f aca="false">+[2]data1cf!BR59*-1</f>
        <v>-0</v>
      </c>
      <c r="U60" s="9" t="n">
        <f aca="false">+[2]data1cf!BS59*-1</f>
        <v>-0</v>
      </c>
      <c r="V60" s="9" t="n">
        <f aca="false">+[2]data1cf!BT59*-1</f>
        <v>-0</v>
      </c>
      <c r="W60" s="9" t="n">
        <f aca="false">+[2]data1cf!BU59*-1</f>
        <v>-0</v>
      </c>
      <c r="X60" s="9" t="n">
        <f aca="false">+[2]data1cf!BV59*-1</f>
        <v>-0</v>
      </c>
      <c r="Y60" s="9" t="n">
        <f aca="false">+[2]data1cf!BW59*-1</f>
        <v>-0</v>
      </c>
      <c r="Z60" s="9" t="n">
        <f aca="false">+[2]data1cf!BX59*-1</f>
        <v>-0</v>
      </c>
      <c r="AA60" s="9" t="n">
        <f aca="false">+[2]data1cf!BY59*-1</f>
        <v>-0</v>
      </c>
      <c r="AB60" s="9"/>
      <c r="AC60" s="9"/>
      <c r="AD60" s="9"/>
      <c r="AE60" s="9"/>
      <c r="AF60" s="9"/>
      <c r="AG60" s="9"/>
      <c r="AH60" s="9"/>
      <c r="AI60" s="9"/>
      <c r="AJ60" s="9"/>
      <c r="AK60" s="1"/>
      <c r="AL60" s="1" t="e">
        <f aca="false">SUMPRODUCT(B60:AJ60,PVCapPrice)</f>
        <v>#DIV/0!</v>
      </c>
      <c r="AM60" s="1"/>
      <c r="AN60" s="1"/>
      <c r="AO60" s="1"/>
      <c r="AP60" s="1"/>
      <c r="AQ60" s="1"/>
    </row>
    <row r="61" customFormat="false" ht="11.25" hidden="false" customHeight="false" outlineLevel="0" collapsed="false">
      <c r="A61" s="1" t="n">
        <v>59</v>
      </c>
      <c r="B61" s="9"/>
      <c r="C61" s="9" t="n">
        <f aca="false">+[2]data1cf!BA60*-1</f>
        <v>-0</v>
      </c>
      <c r="D61" s="9" t="n">
        <f aca="false">+[2]data1cf!BB60*-1</f>
        <v>-0</v>
      </c>
      <c r="E61" s="9" t="n">
        <f aca="false">+[2]data1cf!BC60*-1</f>
        <v>-0</v>
      </c>
      <c r="F61" s="9" t="n">
        <f aca="false">+[2]data1cf!BD60*-1</f>
        <v>-0</v>
      </c>
      <c r="G61" s="9" t="n">
        <f aca="false">+[2]data1cf!BE60*-1</f>
        <v>-0</v>
      </c>
      <c r="H61" s="9" t="n">
        <f aca="false">+[2]data1cf!BF60*-1</f>
        <v>-0</v>
      </c>
      <c r="I61" s="9" t="n">
        <f aca="false">+[2]data1cf!BG60*-1</f>
        <v>-0</v>
      </c>
      <c r="J61" s="9" t="n">
        <f aca="false">+[2]data1cf!BH60*-1</f>
        <v>-0</v>
      </c>
      <c r="K61" s="9" t="n">
        <f aca="false">+[2]data1cf!BI60*-1</f>
        <v>-0</v>
      </c>
      <c r="L61" s="9" t="n">
        <f aca="false">+[2]data1cf!BJ60*-1</f>
        <v>-0</v>
      </c>
      <c r="M61" s="9" t="n">
        <f aca="false">+[2]data1cf!BK60*-1</f>
        <v>-0</v>
      </c>
      <c r="N61" s="9" t="n">
        <f aca="false">+[2]data1cf!BL60*-1</f>
        <v>-0</v>
      </c>
      <c r="O61" s="9" t="n">
        <f aca="false">+[2]data1cf!BM60*-1</f>
        <v>-0</v>
      </c>
      <c r="P61" s="9" t="n">
        <f aca="false">+[2]data1cf!BN60*-1</f>
        <v>-0</v>
      </c>
      <c r="Q61" s="9" t="n">
        <f aca="false">+[2]data1cf!BO60*-1</f>
        <v>-0</v>
      </c>
      <c r="R61" s="9" t="n">
        <f aca="false">+[2]data1cf!BP60*-1</f>
        <v>-0</v>
      </c>
      <c r="S61" s="9" t="n">
        <f aca="false">+[2]data1cf!BQ60*-1</f>
        <v>-0</v>
      </c>
      <c r="T61" s="9" t="n">
        <f aca="false">+[2]data1cf!BR60*-1</f>
        <v>-0</v>
      </c>
      <c r="U61" s="9" t="n">
        <f aca="false">+[2]data1cf!BS60*-1</f>
        <v>-0</v>
      </c>
      <c r="V61" s="9" t="n">
        <f aca="false">+[2]data1cf!BT60*-1</f>
        <v>-0</v>
      </c>
      <c r="W61" s="9" t="n">
        <f aca="false">+[2]data1cf!BU60*-1</f>
        <v>-0</v>
      </c>
      <c r="X61" s="9" t="n">
        <f aca="false">+[2]data1cf!BV60*-1</f>
        <v>-0</v>
      </c>
      <c r="Y61" s="9" t="n">
        <f aca="false">+[2]data1cf!BW60*-1</f>
        <v>-0</v>
      </c>
      <c r="Z61" s="9" t="n">
        <f aca="false">+[2]data1cf!BX60*-1</f>
        <v>-0</v>
      </c>
      <c r="AA61" s="9" t="n">
        <f aca="false">+[2]data1cf!BY60*-1</f>
        <v>-0</v>
      </c>
      <c r="AB61" s="9"/>
      <c r="AC61" s="9"/>
      <c r="AD61" s="9"/>
      <c r="AE61" s="9"/>
      <c r="AF61" s="9"/>
      <c r="AG61" s="9"/>
      <c r="AH61" s="9"/>
      <c r="AI61" s="9"/>
      <c r="AJ61" s="9"/>
      <c r="AK61" s="1"/>
      <c r="AL61" s="1" t="e">
        <f aca="false">SUMPRODUCT(B61:AJ61,PVCapPrice)</f>
        <v>#DIV/0!</v>
      </c>
      <c r="AM61" s="1"/>
      <c r="AN61" s="1"/>
      <c r="AO61" s="1"/>
      <c r="AP61" s="1"/>
      <c r="AQ61" s="1"/>
    </row>
    <row r="62" customFormat="false" ht="11.25" hidden="false" customHeight="false" outlineLevel="0" collapsed="false">
      <c r="A62" s="1" t="n">
        <v>60</v>
      </c>
      <c r="B62" s="9"/>
      <c r="C62" s="9" t="n">
        <f aca="false">+[2]data1cf!BA61*-1</f>
        <v>-0</v>
      </c>
      <c r="D62" s="9" t="n">
        <f aca="false">+[2]data1cf!BB61*-1</f>
        <v>-0</v>
      </c>
      <c r="E62" s="9" t="n">
        <f aca="false">+[2]data1cf!BC61*-1</f>
        <v>-0</v>
      </c>
      <c r="F62" s="9" t="n">
        <f aca="false">+[2]data1cf!BD61*-1</f>
        <v>-0</v>
      </c>
      <c r="G62" s="9" t="n">
        <f aca="false">+[2]data1cf!BE61*-1</f>
        <v>-0</v>
      </c>
      <c r="H62" s="9" t="n">
        <f aca="false">+[2]data1cf!BF61*-1</f>
        <v>-0</v>
      </c>
      <c r="I62" s="9" t="n">
        <f aca="false">+[2]data1cf!BG61*-1</f>
        <v>-0</v>
      </c>
      <c r="J62" s="9" t="n">
        <f aca="false">+[2]data1cf!BH61*-1</f>
        <v>-0</v>
      </c>
      <c r="K62" s="9" t="n">
        <f aca="false">+[2]data1cf!BI61*-1</f>
        <v>-0</v>
      </c>
      <c r="L62" s="9" t="n">
        <f aca="false">+[2]data1cf!BJ61*-1</f>
        <v>-0</v>
      </c>
      <c r="M62" s="9" t="n">
        <f aca="false">+[2]data1cf!BK61*-1</f>
        <v>-0</v>
      </c>
      <c r="N62" s="9" t="n">
        <f aca="false">+[2]data1cf!BL61*-1</f>
        <v>-0</v>
      </c>
      <c r="O62" s="9" t="n">
        <f aca="false">+[2]data1cf!BM61*-1</f>
        <v>-0</v>
      </c>
      <c r="P62" s="9" t="n">
        <f aca="false">+[2]data1cf!BN61*-1</f>
        <v>-0</v>
      </c>
      <c r="Q62" s="9" t="n">
        <f aca="false">+[2]data1cf!BO61*-1</f>
        <v>-0</v>
      </c>
      <c r="R62" s="9" t="n">
        <f aca="false">+[2]data1cf!BP61*-1</f>
        <v>-0</v>
      </c>
      <c r="S62" s="9" t="n">
        <f aca="false">+[2]data1cf!BQ61*-1</f>
        <v>-0</v>
      </c>
      <c r="T62" s="9" t="n">
        <f aca="false">+[2]data1cf!BR61*-1</f>
        <v>-0</v>
      </c>
      <c r="U62" s="9" t="n">
        <f aca="false">+[2]data1cf!BS61*-1</f>
        <v>-0</v>
      </c>
      <c r="V62" s="9" t="n">
        <f aca="false">+[2]data1cf!BT61*-1</f>
        <v>-0</v>
      </c>
      <c r="W62" s="9" t="n">
        <f aca="false">+[2]data1cf!BU61*-1</f>
        <v>-0</v>
      </c>
      <c r="X62" s="9" t="n">
        <f aca="false">+[2]data1cf!BV61*-1</f>
        <v>-0</v>
      </c>
      <c r="Y62" s="9" t="n">
        <f aca="false">+[2]data1cf!BW61*-1</f>
        <v>-0</v>
      </c>
      <c r="Z62" s="9" t="n">
        <f aca="false">+[2]data1cf!BX61*-1</f>
        <v>-0</v>
      </c>
      <c r="AA62" s="9" t="n">
        <f aca="false">+[2]data1cf!BY61*-1</f>
        <v>-0</v>
      </c>
      <c r="AB62" s="9"/>
      <c r="AC62" s="9"/>
      <c r="AD62" s="9"/>
      <c r="AE62" s="9"/>
      <c r="AF62" s="9"/>
      <c r="AG62" s="9"/>
      <c r="AH62" s="9"/>
      <c r="AI62" s="9"/>
      <c r="AJ62" s="9"/>
      <c r="AK62" s="1"/>
      <c r="AL62" s="1" t="e">
        <f aca="false">SUMPRODUCT(B62:AJ62,PVCapPrice)</f>
        <v>#DIV/0!</v>
      </c>
      <c r="AM62" s="1"/>
      <c r="AN62" s="1"/>
      <c r="AO62" s="1"/>
      <c r="AP62" s="1"/>
      <c r="AQ62" s="1"/>
    </row>
    <row r="63" customFormat="false" ht="11.25" hidden="false" customHeight="false" outlineLevel="0" collapsed="false">
      <c r="A63" s="1" t="n">
        <v>61</v>
      </c>
      <c r="B63" s="9"/>
      <c r="C63" s="9" t="n">
        <f aca="false">+[2]data1cf!BA62*-1</f>
        <v>-0</v>
      </c>
      <c r="D63" s="9" t="n">
        <f aca="false">+[2]data1cf!BB62*-1</f>
        <v>-0</v>
      </c>
      <c r="E63" s="9" t="n">
        <f aca="false">+[2]data1cf!BC62*-1</f>
        <v>-0</v>
      </c>
      <c r="F63" s="9" t="n">
        <f aca="false">+[2]data1cf!BD62*-1</f>
        <v>-0</v>
      </c>
      <c r="G63" s="9" t="n">
        <f aca="false">+[2]data1cf!BE62*-1</f>
        <v>-0</v>
      </c>
      <c r="H63" s="9" t="n">
        <f aca="false">+[2]data1cf!BF62*-1</f>
        <v>-0</v>
      </c>
      <c r="I63" s="9" t="n">
        <f aca="false">+[2]data1cf!BG62*-1</f>
        <v>-0</v>
      </c>
      <c r="J63" s="9" t="n">
        <f aca="false">+[2]data1cf!BH62*-1</f>
        <v>-0</v>
      </c>
      <c r="K63" s="9" t="n">
        <f aca="false">+[2]data1cf!BI62*-1</f>
        <v>-0</v>
      </c>
      <c r="L63" s="9" t="n">
        <f aca="false">+[2]data1cf!BJ62*-1</f>
        <v>-0</v>
      </c>
      <c r="M63" s="9" t="n">
        <f aca="false">+[2]data1cf!BK62*-1</f>
        <v>-0</v>
      </c>
      <c r="N63" s="9" t="n">
        <f aca="false">+[2]data1cf!BL62*-1</f>
        <v>-0</v>
      </c>
      <c r="O63" s="9" t="n">
        <f aca="false">+[2]data1cf!BM62*-1</f>
        <v>-0</v>
      </c>
      <c r="P63" s="9" t="n">
        <f aca="false">+[2]data1cf!BN62*-1</f>
        <v>-0</v>
      </c>
      <c r="Q63" s="9" t="n">
        <f aca="false">+[2]data1cf!BO62*-1</f>
        <v>-0</v>
      </c>
      <c r="R63" s="9" t="n">
        <f aca="false">+[2]data1cf!BP62*-1</f>
        <v>-0</v>
      </c>
      <c r="S63" s="9" t="n">
        <f aca="false">+[2]data1cf!BQ62*-1</f>
        <v>-0</v>
      </c>
      <c r="T63" s="9" t="n">
        <f aca="false">+[2]data1cf!BR62*-1</f>
        <v>-0</v>
      </c>
      <c r="U63" s="9" t="n">
        <f aca="false">+[2]data1cf!BS62*-1</f>
        <v>-0</v>
      </c>
      <c r="V63" s="9" t="n">
        <f aca="false">+[2]data1cf!BT62*-1</f>
        <v>-0</v>
      </c>
      <c r="W63" s="9" t="n">
        <f aca="false">+[2]data1cf!BU62*-1</f>
        <v>-0</v>
      </c>
      <c r="X63" s="9" t="n">
        <f aca="false">+[2]data1cf!BV62*-1</f>
        <v>-0</v>
      </c>
      <c r="Y63" s="9" t="n">
        <f aca="false">+[2]data1cf!BW62*-1</f>
        <v>-0</v>
      </c>
      <c r="Z63" s="9" t="n">
        <f aca="false">+[2]data1cf!BX62*-1</f>
        <v>-0</v>
      </c>
      <c r="AA63" s="9" t="n">
        <f aca="false">+[2]data1cf!BY62*-1</f>
        <v>-0</v>
      </c>
      <c r="AB63" s="9"/>
      <c r="AC63" s="9"/>
      <c r="AD63" s="9"/>
      <c r="AE63" s="9"/>
      <c r="AF63" s="9"/>
      <c r="AG63" s="9"/>
      <c r="AH63" s="9"/>
      <c r="AI63" s="9"/>
      <c r="AJ63" s="9"/>
      <c r="AK63" s="1"/>
      <c r="AL63" s="1" t="e">
        <f aca="false">SUMPRODUCT(B63:AJ63,PVCapPrice)</f>
        <v>#DIV/0!</v>
      </c>
      <c r="AM63" s="1"/>
      <c r="AN63" s="1"/>
      <c r="AO63" s="1"/>
      <c r="AP63" s="1"/>
      <c r="AQ63" s="1"/>
    </row>
    <row r="64" customFormat="false" ht="11.25" hidden="false" customHeight="false" outlineLevel="0" collapsed="false">
      <c r="A64" s="1" t="n">
        <v>62</v>
      </c>
      <c r="B64" s="9"/>
      <c r="C64" s="9" t="n">
        <f aca="false">+[2]data1cf!BA63*-1</f>
        <v>-0</v>
      </c>
      <c r="D64" s="9" t="n">
        <f aca="false">+[2]data1cf!BB63*-1</f>
        <v>-0</v>
      </c>
      <c r="E64" s="9" t="n">
        <f aca="false">+[2]data1cf!BC63*-1</f>
        <v>-0</v>
      </c>
      <c r="F64" s="9" t="n">
        <f aca="false">+[2]data1cf!BD63*-1</f>
        <v>-0</v>
      </c>
      <c r="G64" s="9" t="n">
        <f aca="false">+[2]data1cf!BE63*-1</f>
        <v>-0</v>
      </c>
      <c r="H64" s="9" t="n">
        <f aca="false">+[2]data1cf!BF63*-1</f>
        <v>-0</v>
      </c>
      <c r="I64" s="9" t="n">
        <f aca="false">+[2]data1cf!BG63*-1</f>
        <v>-0</v>
      </c>
      <c r="J64" s="9" t="n">
        <f aca="false">+[2]data1cf!BH63*-1</f>
        <v>-0</v>
      </c>
      <c r="K64" s="9" t="n">
        <f aca="false">+[2]data1cf!BI63*-1</f>
        <v>-0</v>
      </c>
      <c r="L64" s="9" t="n">
        <f aca="false">+[2]data1cf!BJ63*-1</f>
        <v>-0</v>
      </c>
      <c r="M64" s="9" t="n">
        <f aca="false">+[2]data1cf!BK63*-1</f>
        <v>-0</v>
      </c>
      <c r="N64" s="9" t="n">
        <f aca="false">+[2]data1cf!BL63*-1</f>
        <v>-0</v>
      </c>
      <c r="O64" s="9" t="n">
        <f aca="false">+[2]data1cf!BM63*-1</f>
        <v>-0</v>
      </c>
      <c r="P64" s="9" t="n">
        <f aca="false">+[2]data1cf!BN63*-1</f>
        <v>-0</v>
      </c>
      <c r="Q64" s="9" t="n">
        <f aca="false">+[2]data1cf!BO63*-1</f>
        <v>-0</v>
      </c>
      <c r="R64" s="9" t="n">
        <f aca="false">+[2]data1cf!BP63*-1</f>
        <v>-0</v>
      </c>
      <c r="S64" s="9" t="n">
        <f aca="false">+[2]data1cf!BQ63*-1</f>
        <v>-0</v>
      </c>
      <c r="T64" s="9" t="n">
        <f aca="false">+[2]data1cf!BR63*-1</f>
        <v>-0</v>
      </c>
      <c r="U64" s="9" t="n">
        <f aca="false">+[2]data1cf!BS63*-1</f>
        <v>-0</v>
      </c>
      <c r="V64" s="9" t="n">
        <f aca="false">+[2]data1cf!BT63*-1</f>
        <v>-0</v>
      </c>
      <c r="W64" s="9" t="n">
        <f aca="false">+[2]data1cf!BU63*-1</f>
        <v>-0</v>
      </c>
      <c r="X64" s="9" t="n">
        <f aca="false">+[2]data1cf!BV63*-1</f>
        <v>-0</v>
      </c>
      <c r="Y64" s="9" t="n">
        <f aca="false">+[2]data1cf!BW63*-1</f>
        <v>-0</v>
      </c>
      <c r="Z64" s="9" t="n">
        <f aca="false">+[2]data1cf!BX63*-1</f>
        <v>-0</v>
      </c>
      <c r="AA64" s="9" t="n">
        <f aca="false">+[2]data1cf!BY63*-1</f>
        <v>-0</v>
      </c>
      <c r="AB64" s="9"/>
      <c r="AC64" s="9"/>
      <c r="AD64" s="9"/>
      <c r="AE64" s="9"/>
      <c r="AF64" s="9"/>
      <c r="AG64" s="9"/>
      <c r="AH64" s="9"/>
      <c r="AI64" s="9"/>
      <c r="AJ64" s="9"/>
      <c r="AK64" s="1"/>
      <c r="AL64" s="1" t="e">
        <f aca="false">SUMPRODUCT(B64:AJ64,PVCapPrice)</f>
        <v>#DIV/0!</v>
      </c>
      <c r="AM64" s="1"/>
      <c r="AN64" s="1"/>
      <c r="AO64" s="1"/>
      <c r="AP64" s="1"/>
      <c r="AQ64" s="1"/>
    </row>
    <row r="65" customFormat="false" ht="11.25" hidden="false" customHeight="false" outlineLevel="0" collapsed="false">
      <c r="A65" s="1" t="n">
        <v>63</v>
      </c>
      <c r="B65" s="9"/>
      <c r="C65" s="9" t="n">
        <f aca="false">+[2]data1cf!BA64*-1</f>
        <v>-0</v>
      </c>
      <c r="D65" s="9" t="n">
        <f aca="false">+[2]data1cf!BB64*-1</f>
        <v>-0</v>
      </c>
      <c r="E65" s="9" t="n">
        <f aca="false">+[2]data1cf!BC64*-1</f>
        <v>-0</v>
      </c>
      <c r="F65" s="9" t="n">
        <f aca="false">+[2]data1cf!BD64*-1</f>
        <v>-0</v>
      </c>
      <c r="G65" s="9" t="n">
        <f aca="false">+[2]data1cf!BE64*-1</f>
        <v>-0</v>
      </c>
      <c r="H65" s="9" t="n">
        <f aca="false">+[2]data1cf!BF64*-1</f>
        <v>-0</v>
      </c>
      <c r="I65" s="9" t="n">
        <f aca="false">+[2]data1cf!BG64*-1</f>
        <v>-0</v>
      </c>
      <c r="J65" s="9" t="n">
        <f aca="false">+[2]data1cf!BH64*-1</f>
        <v>-0</v>
      </c>
      <c r="K65" s="9" t="n">
        <f aca="false">+[2]data1cf!BI64*-1</f>
        <v>-0</v>
      </c>
      <c r="L65" s="9" t="n">
        <f aca="false">+[2]data1cf!BJ64*-1</f>
        <v>-0</v>
      </c>
      <c r="M65" s="9" t="n">
        <f aca="false">+[2]data1cf!BK64*-1</f>
        <v>-0</v>
      </c>
      <c r="N65" s="9" t="n">
        <f aca="false">+[2]data1cf!BL64*-1</f>
        <v>-0</v>
      </c>
      <c r="O65" s="9" t="n">
        <f aca="false">+[2]data1cf!BM64*-1</f>
        <v>-0</v>
      </c>
      <c r="P65" s="9" t="n">
        <f aca="false">+[2]data1cf!BN64*-1</f>
        <v>-0</v>
      </c>
      <c r="Q65" s="9" t="n">
        <f aca="false">+[2]data1cf!BO64*-1</f>
        <v>-0</v>
      </c>
      <c r="R65" s="9" t="n">
        <f aca="false">+[2]data1cf!BP64*-1</f>
        <v>-0</v>
      </c>
      <c r="S65" s="9" t="n">
        <f aca="false">+[2]data1cf!BQ64*-1</f>
        <v>-0</v>
      </c>
      <c r="T65" s="9" t="n">
        <f aca="false">+[2]data1cf!BR64*-1</f>
        <v>-0</v>
      </c>
      <c r="U65" s="9" t="n">
        <f aca="false">+[2]data1cf!BS64*-1</f>
        <v>-0</v>
      </c>
      <c r="V65" s="9" t="n">
        <f aca="false">+[2]data1cf!BT64*-1</f>
        <v>-0</v>
      </c>
      <c r="W65" s="9" t="n">
        <f aca="false">+[2]data1cf!BU64*-1</f>
        <v>-0</v>
      </c>
      <c r="X65" s="9" t="n">
        <f aca="false">+[2]data1cf!BV64*-1</f>
        <v>-0</v>
      </c>
      <c r="Y65" s="9" t="n">
        <f aca="false">+[2]data1cf!BW64*-1</f>
        <v>-0</v>
      </c>
      <c r="Z65" s="9" t="n">
        <f aca="false">+[2]data1cf!BX64*-1</f>
        <v>-0</v>
      </c>
      <c r="AA65" s="9" t="n">
        <f aca="false">+[2]data1cf!BY64*-1</f>
        <v>-0</v>
      </c>
      <c r="AB65" s="9"/>
      <c r="AC65" s="9"/>
      <c r="AD65" s="9"/>
      <c r="AE65" s="9"/>
      <c r="AF65" s="9"/>
      <c r="AG65" s="9"/>
      <c r="AH65" s="9"/>
      <c r="AI65" s="9"/>
      <c r="AJ65" s="9"/>
      <c r="AK65" s="1"/>
      <c r="AL65" s="1" t="e">
        <f aca="false">SUMPRODUCT(B65:AJ65,PVCapPrice)</f>
        <v>#DIV/0!</v>
      </c>
      <c r="AM65" s="1"/>
      <c r="AN65" s="1"/>
      <c r="AO65" s="1"/>
      <c r="AP65" s="1"/>
      <c r="AQ65" s="1"/>
    </row>
    <row r="66" customFormat="false" ht="11.25" hidden="false" customHeight="false" outlineLevel="0" collapsed="false">
      <c r="A66" s="1" t="n">
        <v>64</v>
      </c>
      <c r="B66" s="9"/>
      <c r="C66" s="9" t="n">
        <f aca="false">+[2]data1cf!BA65*-1</f>
        <v>-0</v>
      </c>
      <c r="D66" s="9" t="n">
        <f aca="false">+[2]data1cf!BB65*-1</f>
        <v>-0</v>
      </c>
      <c r="E66" s="9" t="n">
        <f aca="false">+[2]data1cf!BC65*-1</f>
        <v>-0</v>
      </c>
      <c r="F66" s="9" t="n">
        <f aca="false">+[2]data1cf!BD65*-1</f>
        <v>-0</v>
      </c>
      <c r="G66" s="9" t="n">
        <f aca="false">+[2]data1cf!BE65*-1</f>
        <v>-0</v>
      </c>
      <c r="H66" s="9" t="n">
        <f aca="false">+[2]data1cf!BF65*-1</f>
        <v>-0</v>
      </c>
      <c r="I66" s="9" t="n">
        <f aca="false">+[2]data1cf!BG65*-1</f>
        <v>-0</v>
      </c>
      <c r="J66" s="9" t="n">
        <f aca="false">+[2]data1cf!BH65*-1</f>
        <v>-0</v>
      </c>
      <c r="K66" s="9" t="n">
        <f aca="false">+[2]data1cf!BI65*-1</f>
        <v>-0</v>
      </c>
      <c r="L66" s="9" t="n">
        <f aca="false">+[2]data1cf!BJ65*-1</f>
        <v>-0</v>
      </c>
      <c r="M66" s="9" t="n">
        <f aca="false">+[2]data1cf!BK65*-1</f>
        <v>-0</v>
      </c>
      <c r="N66" s="9" t="n">
        <f aca="false">+[2]data1cf!BL65*-1</f>
        <v>-0</v>
      </c>
      <c r="O66" s="9" t="n">
        <f aca="false">+[2]data1cf!BM65*-1</f>
        <v>-0</v>
      </c>
      <c r="P66" s="9" t="n">
        <f aca="false">+[2]data1cf!BN65*-1</f>
        <v>-0</v>
      </c>
      <c r="Q66" s="9" t="n">
        <f aca="false">+[2]data1cf!BO65*-1</f>
        <v>-0</v>
      </c>
      <c r="R66" s="9" t="n">
        <f aca="false">+[2]data1cf!BP65*-1</f>
        <v>-0</v>
      </c>
      <c r="S66" s="9" t="n">
        <f aca="false">+[2]data1cf!BQ65*-1</f>
        <v>-0</v>
      </c>
      <c r="T66" s="9" t="n">
        <f aca="false">+[2]data1cf!BR65*-1</f>
        <v>-0</v>
      </c>
      <c r="U66" s="9" t="n">
        <f aca="false">+[2]data1cf!BS65*-1</f>
        <v>-0</v>
      </c>
      <c r="V66" s="9" t="n">
        <f aca="false">+[2]data1cf!BT65*-1</f>
        <v>-0</v>
      </c>
      <c r="W66" s="9" t="n">
        <f aca="false">+[2]data1cf!BU65*-1</f>
        <v>-0</v>
      </c>
      <c r="X66" s="9" t="n">
        <f aca="false">+[2]data1cf!BV65*-1</f>
        <v>-0</v>
      </c>
      <c r="Y66" s="9" t="n">
        <f aca="false">+[2]data1cf!BW65*-1</f>
        <v>-0</v>
      </c>
      <c r="Z66" s="9" t="n">
        <f aca="false">+[2]data1cf!BX65*-1</f>
        <v>-0</v>
      </c>
      <c r="AA66" s="9" t="n">
        <f aca="false">+[2]data1cf!BY65*-1</f>
        <v>-0</v>
      </c>
      <c r="AB66" s="9"/>
      <c r="AC66" s="9"/>
      <c r="AD66" s="9"/>
      <c r="AE66" s="9"/>
      <c r="AF66" s="9"/>
      <c r="AG66" s="9"/>
      <c r="AH66" s="9"/>
      <c r="AI66" s="9"/>
      <c r="AJ66" s="9"/>
      <c r="AK66" s="1"/>
      <c r="AL66" s="1" t="e">
        <f aca="false">SUMPRODUCT(B66:AJ66,PVCapPrice)</f>
        <v>#DIV/0!</v>
      </c>
      <c r="AM66" s="1"/>
      <c r="AN66" s="1"/>
      <c r="AO66" s="1"/>
      <c r="AP66" s="1"/>
      <c r="AQ66" s="1"/>
    </row>
    <row r="67" customFormat="false" ht="11.25" hidden="false" customHeight="false" outlineLevel="0" collapsed="false">
      <c r="A67" s="1" t="n">
        <v>65</v>
      </c>
      <c r="B67" s="9"/>
      <c r="C67" s="9" t="n">
        <f aca="false">+[2]data1cf!BA66*-1</f>
        <v>-0</v>
      </c>
      <c r="D67" s="9" t="n">
        <f aca="false">+[2]data1cf!BB66*-1</f>
        <v>-0</v>
      </c>
      <c r="E67" s="9" t="n">
        <f aca="false">+[2]data1cf!BC66*-1</f>
        <v>-0</v>
      </c>
      <c r="F67" s="9" t="n">
        <f aca="false">+[2]data1cf!BD66*-1</f>
        <v>-0</v>
      </c>
      <c r="G67" s="9" t="n">
        <f aca="false">+[2]data1cf!BE66*-1</f>
        <v>-0</v>
      </c>
      <c r="H67" s="9" t="n">
        <f aca="false">+[2]data1cf!BF66*-1</f>
        <v>-0</v>
      </c>
      <c r="I67" s="9" t="n">
        <f aca="false">+[2]data1cf!BG66*-1</f>
        <v>-0</v>
      </c>
      <c r="J67" s="9" t="n">
        <f aca="false">+[2]data1cf!BH66*-1</f>
        <v>-0</v>
      </c>
      <c r="K67" s="9" t="n">
        <f aca="false">+[2]data1cf!BI66*-1</f>
        <v>-0</v>
      </c>
      <c r="L67" s="9" t="n">
        <f aca="false">+[2]data1cf!BJ66*-1</f>
        <v>-0</v>
      </c>
      <c r="M67" s="9" t="n">
        <f aca="false">+[2]data1cf!BK66*-1</f>
        <v>-0</v>
      </c>
      <c r="N67" s="9" t="n">
        <f aca="false">+[2]data1cf!BL66*-1</f>
        <v>-0</v>
      </c>
      <c r="O67" s="9" t="n">
        <f aca="false">+[2]data1cf!BM66*-1</f>
        <v>-0</v>
      </c>
      <c r="P67" s="9" t="n">
        <f aca="false">+[2]data1cf!BN66*-1</f>
        <v>-0</v>
      </c>
      <c r="Q67" s="9" t="n">
        <f aca="false">+[2]data1cf!BO66*-1</f>
        <v>-0</v>
      </c>
      <c r="R67" s="9" t="n">
        <f aca="false">+[2]data1cf!BP66*-1</f>
        <v>-0</v>
      </c>
      <c r="S67" s="9" t="n">
        <f aca="false">+[2]data1cf!BQ66*-1</f>
        <v>-0</v>
      </c>
      <c r="T67" s="9" t="n">
        <f aca="false">+[2]data1cf!BR66*-1</f>
        <v>-0</v>
      </c>
      <c r="U67" s="9" t="n">
        <f aca="false">+[2]data1cf!BS66*-1</f>
        <v>-0</v>
      </c>
      <c r="V67" s="9" t="n">
        <f aca="false">+[2]data1cf!BT66*-1</f>
        <v>-0</v>
      </c>
      <c r="W67" s="9" t="n">
        <f aca="false">+[2]data1cf!BU66*-1</f>
        <v>-0</v>
      </c>
      <c r="X67" s="9" t="n">
        <f aca="false">+[2]data1cf!BV66*-1</f>
        <v>-0</v>
      </c>
      <c r="Y67" s="9" t="n">
        <f aca="false">+[2]data1cf!BW66*-1</f>
        <v>-0</v>
      </c>
      <c r="Z67" s="9" t="n">
        <f aca="false">+[2]data1cf!BX66*-1</f>
        <v>-0</v>
      </c>
      <c r="AA67" s="9" t="n">
        <f aca="false">+[2]data1cf!BY66*-1</f>
        <v>-0</v>
      </c>
      <c r="AB67" s="9"/>
      <c r="AC67" s="9"/>
      <c r="AD67" s="9"/>
      <c r="AE67" s="9"/>
      <c r="AF67" s="9"/>
      <c r="AG67" s="9"/>
      <c r="AH67" s="9"/>
      <c r="AI67" s="9"/>
      <c r="AJ67" s="9"/>
      <c r="AK67" s="1"/>
      <c r="AL67" s="1" t="e">
        <f aca="false">SUMPRODUCT(B67:AJ67,PVCapPrice)</f>
        <v>#DIV/0!</v>
      </c>
      <c r="AM67" s="1"/>
      <c r="AN67" s="1"/>
      <c r="AO67" s="1"/>
      <c r="AP67" s="1"/>
      <c r="AQ67" s="1"/>
    </row>
    <row r="68" customFormat="false" ht="11.25" hidden="false" customHeight="false" outlineLevel="0" collapsed="false">
      <c r="A68" s="1" t="n">
        <v>66</v>
      </c>
      <c r="B68" s="9"/>
      <c r="C68" s="9" t="n">
        <f aca="false">+[2]data1cf!BA67*-1</f>
        <v>-0</v>
      </c>
      <c r="D68" s="9" t="n">
        <f aca="false">+[2]data1cf!BB67*-1</f>
        <v>-0</v>
      </c>
      <c r="E68" s="9" t="n">
        <f aca="false">+[2]data1cf!BC67*-1</f>
        <v>-0</v>
      </c>
      <c r="F68" s="9" t="n">
        <f aca="false">+[2]data1cf!BD67*-1</f>
        <v>-0</v>
      </c>
      <c r="G68" s="9" t="n">
        <f aca="false">+[2]data1cf!BE67*-1</f>
        <v>-0</v>
      </c>
      <c r="H68" s="9" t="n">
        <f aca="false">+[2]data1cf!BF67*-1</f>
        <v>-0</v>
      </c>
      <c r="I68" s="9" t="n">
        <f aca="false">+[2]data1cf!BG67*-1</f>
        <v>-0</v>
      </c>
      <c r="J68" s="9" t="n">
        <f aca="false">+[2]data1cf!BH67*-1</f>
        <v>-0</v>
      </c>
      <c r="K68" s="9" t="n">
        <f aca="false">+[2]data1cf!BI67*-1</f>
        <v>-0</v>
      </c>
      <c r="L68" s="9" t="n">
        <f aca="false">+[2]data1cf!BJ67*-1</f>
        <v>-0</v>
      </c>
      <c r="M68" s="9" t="n">
        <f aca="false">+[2]data1cf!BK67*-1</f>
        <v>-0</v>
      </c>
      <c r="N68" s="9" t="n">
        <f aca="false">+[2]data1cf!BL67*-1</f>
        <v>-0</v>
      </c>
      <c r="O68" s="9" t="n">
        <f aca="false">+[2]data1cf!BM67*-1</f>
        <v>-0</v>
      </c>
      <c r="P68" s="9" t="n">
        <f aca="false">+[2]data1cf!BN67*-1</f>
        <v>-0</v>
      </c>
      <c r="Q68" s="9" t="n">
        <f aca="false">+[2]data1cf!BO67*-1</f>
        <v>-0</v>
      </c>
      <c r="R68" s="9" t="n">
        <f aca="false">+[2]data1cf!BP67*-1</f>
        <v>-0</v>
      </c>
      <c r="S68" s="9" t="n">
        <f aca="false">+[2]data1cf!BQ67*-1</f>
        <v>-0</v>
      </c>
      <c r="T68" s="9" t="n">
        <f aca="false">+[2]data1cf!BR67*-1</f>
        <v>-0</v>
      </c>
      <c r="U68" s="9" t="n">
        <f aca="false">+[2]data1cf!BS67*-1</f>
        <v>-0</v>
      </c>
      <c r="V68" s="9" t="n">
        <f aca="false">+[2]data1cf!BT67*-1</f>
        <v>-0</v>
      </c>
      <c r="W68" s="9" t="n">
        <f aca="false">+[2]data1cf!BU67*-1</f>
        <v>-0</v>
      </c>
      <c r="X68" s="9" t="n">
        <f aca="false">+[2]data1cf!BV67*-1</f>
        <v>-0</v>
      </c>
      <c r="Y68" s="9" t="n">
        <f aca="false">+[2]data1cf!BW67*-1</f>
        <v>-0</v>
      </c>
      <c r="Z68" s="9" t="n">
        <f aca="false">+[2]data1cf!BX67*-1</f>
        <v>-0</v>
      </c>
      <c r="AA68" s="9" t="n">
        <f aca="false">+[2]data1cf!BY67*-1</f>
        <v>-0</v>
      </c>
      <c r="AB68" s="9"/>
      <c r="AC68" s="9"/>
      <c r="AD68" s="9"/>
      <c r="AE68" s="9"/>
      <c r="AF68" s="9"/>
      <c r="AG68" s="9"/>
      <c r="AH68" s="9"/>
      <c r="AI68" s="9"/>
      <c r="AJ68" s="9"/>
      <c r="AK68" s="1"/>
      <c r="AL68" s="1" t="e">
        <f aca="false">SUMPRODUCT(B68:AJ68,PVCapPrice)</f>
        <v>#DIV/0!</v>
      </c>
      <c r="AM68" s="1"/>
      <c r="AN68" s="1"/>
      <c r="AO68" s="1"/>
      <c r="AP68" s="1"/>
      <c r="AQ68" s="1"/>
    </row>
    <row r="69" customFormat="false" ht="11.25" hidden="false" customHeight="false" outlineLevel="0" collapsed="false">
      <c r="A69" s="1" t="n">
        <v>67</v>
      </c>
      <c r="B69" s="9"/>
      <c r="C69" s="9" t="n">
        <f aca="false">+[2]data1cf!BA68*-1</f>
        <v>-0</v>
      </c>
      <c r="D69" s="9" t="n">
        <f aca="false">+[2]data1cf!BB68*-1</f>
        <v>-0</v>
      </c>
      <c r="E69" s="9" t="n">
        <f aca="false">+[2]data1cf!BC68*-1</f>
        <v>-0</v>
      </c>
      <c r="F69" s="9" t="n">
        <f aca="false">+[2]data1cf!BD68*-1</f>
        <v>-0</v>
      </c>
      <c r="G69" s="9" t="n">
        <f aca="false">+[2]data1cf!BE68*-1</f>
        <v>-0</v>
      </c>
      <c r="H69" s="9" t="n">
        <f aca="false">+[2]data1cf!BF68*-1</f>
        <v>-0</v>
      </c>
      <c r="I69" s="9" t="n">
        <f aca="false">+[2]data1cf!BG68*-1</f>
        <v>-0</v>
      </c>
      <c r="J69" s="9" t="n">
        <f aca="false">+[2]data1cf!BH68*-1</f>
        <v>-0</v>
      </c>
      <c r="K69" s="9" t="n">
        <f aca="false">+[2]data1cf!BI68*-1</f>
        <v>-0</v>
      </c>
      <c r="L69" s="9" t="n">
        <f aca="false">+[2]data1cf!BJ68*-1</f>
        <v>-0</v>
      </c>
      <c r="M69" s="9" t="n">
        <f aca="false">+[2]data1cf!BK68*-1</f>
        <v>-0</v>
      </c>
      <c r="N69" s="9" t="n">
        <f aca="false">+[2]data1cf!BL68*-1</f>
        <v>-0</v>
      </c>
      <c r="O69" s="9" t="n">
        <f aca="false">+[2]data1cf!BM68*-1</f>
        <v>-0</v>
      </c>
      <c r="P69" s="9" t="n">
        <f aca="false">+[2]data1cf!BN68*-1</f>
        <v>-0</v>
      </c>
      <c r="Q69" s="9" t="n">
        <f aca="false">+[2]data1cf!BO68*-1</f>
        <v>-0</v>
      </c>
      <c r="R69" s="9" t="n">
        <f aca="false">+[2]data1cf!BP68*-1</f>
        <v>-0</v>
      </c>
      <c r="S69" s="9" t="n">
        <f aca="false">+[2]data1cf!BQ68*-1</f>
        <v>-0</v>
      </c>
      <c r="T69" s="9" t="n">
        <f aca="false">+[2]data1cf!BR68*-1</f>
        <v>-0</v>
      </c>
      <c r="U69" s="9" t="n">
        <f aca="false">+[2]data1cf!BS68*-1</f>
        <v>-0</v>
      </c>
      <c r="V69" s="9" t="n">
        <f aca="false">+[2]data1cf!BT68*-1</f>
        <v>-0</v>
      </c>
      <c r="W69" s="9" t="n">
        <f aca="false">+[2]data1cf!BU68*-1</f>
        <v>-0</v>
      </c>
      <c r="X69" s="9" t="n">
        <f aca="false">+[2]data1cf!BV68*-1</f>
        <v>-0</v>
      </c>
      <c r="Y69" s="9" t="n">
        <f aca="false">+[2]data1cf!BW68*-1</f>
        <v>-0</v>
      </c>
      <c r="Z69" s="9" t="n">
        <f aca="false">+[2]data1cf!BX68*-1</f>
        <v>-0</v>
      </c>
      <c r="AA69" s="9" t="n">
        <f aca="false">+[2]data1cf!BY68*-1</f>
        <v>-0</v>
      </c>
      <c r="AB69" s="9"/>
      <c r="AC69" s="9"/>
      <c r="AD69" s="9"/>
      <c r="AE69" s="9"/>
      <c r="AF69" s="9"/>
      <c r="AG69" s="9"/>
      <c r="AH69" s="9"/>
      <c r="AI69" s="9"/>
      <c r="AJ69" s="9"/>
      <c r="AK69" s="1"/>
      <c r="AL69" s="1" t="e">
        <f aca="false">SUMPRODUCT(B69:AJ69,PVCapPrice)</f>
        <v>#DIV/0!</v>
      </c>
      <c r="AM69" s="1"/>
      <c r="AN69" s="1"/>
      <c r="AO69" s="1"/>
      <c r="AP69" s="1"/>
      <c r="AQ69" s="1"/>
    </row>
    <row r="70" customFormat="false" ht="11.25" hidden="false" customHeight="false" outlineLevel="0" collapsed="false">
      <c r="A70" s="1" t="n">
        <v>68</v>
      </c>
      <c r="B70" s="9"/>
      <c r="C70" s="9" t="n">
        <f aca="false">+[2]data1cf!BA69*-1</f>
        <v>-0</v>
      </c>
      <c r="D70" s="9" t="n">
        <f aca="false">+[2]data1cf!BB69*-1</f>
        <v>-0</v>
      </c>
      <c r="E70" s="9" t="n">
        <f aca="false">+[2]data1cf!BC69*-1</f>
        <v>-0</v>
      </c>
      <c r="F70" s="9" t="n">
        <f aca="false">+[2]data1cf!BD69*-1</f>
        <v>-0</v>
      </c>
      <c r="G70" s="9" t="n">
        <f aca="false">+[2]data1cf!BE69*-1</f>
        <v>-0</v>
      </c>
      <c r="H70" s="9" t="n">
        <f aca="false">+[2]data1cf!BF69*-1</f>
        <v>-0</v>
      </c>
      <c r="I70" s="9" t="n">
        <f aca="false">+[2]data1cf!BG69*-1</f>
        <v>-0</v>
      </c>
      <c r="J70" s="9" t="n">
        <f aca="false">+[2]data1cf!BH69*-1</f>
        <v>-0</v>
      </c>
      <c r="K70" s="9" t="n">
        <f aca="false">+[2]data1cf!BI69*-1</f>
        <v>-0</v>
      </c>
      <c r="L70" s="9" t="n">
        <f aca="false">+[2]data1cf!BJ69*-1</f>
        <v>-0</v>
      </c>
      <c r="M70" s="9" t="n">
        <f aca="false">+[2]data1cf!BK69*-1</f>
        <v>-0</v>
      </c>
      <c r="N70" s="9" t="n">
        <f aca="false">+[2]data1cf!BL69*-1</f>
        <v>-0</v>
      </c>
      <c r="O70" s="9" t="n">
        <f aca="false">+[2]data1cf!BM69*-1</f>
        <v>-0</v>
      </c>
      <c r="P70" s="9" t="n">
        <f aca="false">+[2]data1cf!BN69*-1</f>
        <v>-0</v>
      </c>
      <c r="Q70" s="9" t="n">
        <f aca="false">+[2]data1cf!BO69*-1</f>
        <v>-0</v>
      </c>
      <c r="R70" s="9" t="n">
        <f aca="false">+[2]data1cf!BP69*-1</f>
        <v>-0</v>
      </c>
      <c r="S70" s="9" t="n">
        <f aca="false">+[2]data1cf!BQ69*-1</f>
        <v>-0</v>
      </c>
      <c r="T70" s="9" t="n">
        <f aca="false">+[2]data1cf!BR69*-1</f>
        <v>-0</v>
      </c>
      <c r="U70" s="9" t="n">
        <f aca="false">+[2]data1cf!BS69*-1</f>
        <v>-0</v>
      </c>
      <c r="V70" s="9" t="n">
        <f aca="false">+[2]data1cf!BT69*-1</f>
        <v>-0</v>
      </c>
      <c r="W70" s="9" t="n">
        <f aca="false">+[2]data1cf!BU69*-1</f>
        <v>-0</v>
      </c>
      <c r="X70" s="9" t="n">
        <f aca="false">+[2]data1cf!BV69*-1</f>
        <v>-0</v>
      </c>
      <c r="Y70" s="9" t="n">
        <f aca="false">+[2]data1cf!BW69*-1</f>
        <v>-0</v>
      </c>
      <c r="Z70" s="9" t="n">
        <f aca="false">+[2]data1cf!BX69*-1</f>
        <v>-0</v>
      </c>
      <c r="AA70" s="9" t="n">
        <f aca="false">+[2]data1cf!BY69*-1</f>
        <v>-0</v>
      </c>
      <c r="AB70" s="9"/>
      <c r="AC70" s="9"/>
      <c r="AD70" s="9"/>
      <c r="AE70" s="9"/>
      <c r="AF70" s="9"/>
      <c r="AG70" s="9"/>
      <c r="AH70" s="9"/>
      <c r="AI70" s="9"/>
      <c r="AJ70" s="9"/>
      <c r="AK70" s="1"/>
      <c r="AL70" s="1" t="e">
        <f aca="false">SUMPRODUCT(B70:AJ70,PVCapPrice)</f>
        <v>#DIV/0!</v>
      </c>
      <c r="AM70" s="1"/>
      <c r="AN70" s="1"/>
      <c r="AO70" s="1"/>
      <c r="AP70" s="1"/>
      <c r="AQ70" s="1"/>
    </row>
    <row r="71" customFormat="false" ht="11.25" hidden="false" customHeight="false" outlineLevel="0" collapsed="false">
      <c r="A71" s="1" t="n">
        <v>69</v>
      </c>
      <c r="B71" s="9"/>
      <c r="C71" s="9" t="n">
        <f aca="false">+[2]data1cf!BA70*-1</f>
        <v>-0</v>
      </c>
      <c r="D71" s="9" t="n">
        <f aca="false">+[2]data1cf!BB70*-1</f>
        <v>-0</v>
      </c>
      <c r="E71" s="9" t="n">
        <f aca="false">+[2]data1cf!BC70*-1</f>
        <v>-0</v>
      </c>
      <c r="F71" s="9" t="n">
        <f aca="false">+[2]data1cf!BD70*-1</f>
        <v>-0</v>
      </c>
      <c r="G71" s="9" t="n">
        <f aca="false">+[2]data1cf!BE70*-1</f>
        <v>-0</v>
      </c>
      <c r="H71" s="9" t="n">
        <f aca="false">+[2]data1cf!BF70*-1</f>
        <v>-0</v>
      </c>
      <c r="I71" s="9" t="n">
        <f aca="false">+[2]data1cf!BG70*-1</f>
        <v>-0</v>
      </c>
      <c r="J71" s="9" t="n">
        <f aca="false">+[2]data1cf!BH70*-1</f>
        <v>-0</v>
      </c>
      <c r="K71" s="9" t="n">
        <f aca="false">+[2]data1cf!BI70*-1</f>
        <v>-0</v>
      </c>
      <c r="L71" s="9" t="n">
        <f aca="false">+[2]data1cf!BJ70*-1</f>
        <v>-0</v>
      </c>
      <c r="M71" s="9" t="n">
        <f aca="false">+[2]data1cf!BK70*-1</f>
        <v>-0</v>
      </c>
      <c r="N71" s="9" t="n">
        <f aca="false">+[2]data1cf!BL70*-1</f>
        <v>-0</v>
      </c>
      <c r="O71" s="9" t="n">
        <f aca="false">+[2]data1cf!BM70*-1</f>
        <v>-0</v>
      </c>
      <c r="P71" s="9" t="n">
        <f aca="false">+[2]data1cf!BN70*-1</f>
        <v>-0</v>
      </c>
      <c r="Q71" s="9" t="n">
        <f aca="false">+[2]data1cf!BO70*-1</f>
        <v>-0</v>
      </c>
      <c r="R71" s="9" t="n">
        <f aca="false">+[2]data1cf!BP70*-1</f>
        <v>-0</v>
      </c>
      <c r="S71" s="9" t="n">
        <f aca="false">+[2]data1cf!BQ70*-1</f>
        <v>-0</v>
      </c>
      <c r="T71" s="9" t="n">
        <f aca="false">+[2]data1cf!BR70*-1</f>
        <v>-0</v>
      </c>
      <c r="U71" s="9" t="n">
        <f aca="false">+[2]data1cf!BS70*-1</f>
        <v>-0</v>
      </c>
      <c r="V71" s="9" t="n">
        <f aca="false">+[2]data1cf!BT70*-1</f>
        <v>-0</v>
      </c>
      <c r="W71" s="9" t="n">
        <f aca="false">+[2]data1cf!BU70*-1</f>
        <v>-0</v>
      </c>
      <c r="X71" s="9" t="n">
        <f aca="false">+[2]data1cf!BV70*-1</f>
        <v>-0</v>
      </c>
      <c r="Y71" s="9" t="n">
        <f aca="false">+[2]data1cf!BW70*-1</f>
        <v>-0</v>
      </c>
      <c r="Z71" s="9" t="n">
        <f aca="false">+[2]data1cf!BX70*-1</f>
        <v>-0</v>
      </c>
      <c r="AA71" s="9" t="n">
        <f aca="false">+[2]data1cf!BY70*-1</f>
        <v>-0</v>
      </c>
      <c r="AB71" s="9"/>
      <c r="AC71" s="9"/>
      <c r="AD71" s="9"/>
      <c r="AE71" s="9"/>
      <c r="AF71" s="9"/>
      <c r="AG71" s="9"/>
      <c r="AH71" s="9"/>
      <c r="AI71" s="9"/>
      <c r="AJ71" s="9"/>
      <c r="AK71" s="1"/>
      <c r="AL71" s="1" t="e">
        <f aca="false">SUMPRODUCT(B71:AJ71,PVCapPrice)</f>
        <v>#DIV/0!</v>
      </c>
      <c r="AM71" s="1"/>
      <c r="AN71" s="1"/>
      <c r="AO71" s="1"/>
      <c r="AP71" s="1"/>
      <c r="AQ71" s="1"/>
    </row>
    <row r="72" customFormat="false" ht="11.25" hidden="false" customHeight="false" outlineLevel="0" collapsed="false">
      <c r="A72" s="1" t="n">
        <v>70</v>
      </c>
      <c r="B72" s="9"/>
      <c r="C72" s="9" t="n">
        <f aca="false">+[2]data1cf!BA71*-1</f>
        <v>-0</v>
      </c>
      <c r="D72" s="9" t="n">
        <f aca="false">+[2]data1cf!BB71*-1</f>
        <v>-0</v>
      </c>
      <c r="E72" s="9" t="n">
        <f aca="false">+[2]data1cf!BC71*-1</f>
        <v>-0</v>
      </c>
      <c r="F72" s="9" t="n">
        <f aca="false">+[2]data1cf!BD71*-1</f>
        <v>-0</v>
      </c>
      <c r="G72" s="9" t="n">
        <f aca="false">+[2]data1cf!BE71*-1</f>
        <v>-0</v>
      </c>
      <c r="H72" s="9" t="n">
        <f aca="false">+[2]data1cf!BF71*-1</f>
        <v>-0</v>
      </c>
      <c r="I72" s="9" t="n">
        <f aca="false">+[2]data1cf!BG71*-1</f>
        <v>-0</v>
      </c>
      <c r="J72" s="9" t="n">
        <f aca="false">+[2]data1cf!BH71*-1</f>
        <v>-0</v>
      </c>
      <c r="K72" s="9" t="n">
        <f aca="false">+[2]data1cf!BI71*-1</f>
        <v>-0</v>
      </c>
      <c r="L72" s="9" t="n">
        <f aca="false">+[2]data1cf!BJ71*-1</f>
        <v>-0</v>
      </c>
      <c r="M72" s="9" t="n">
        <f aca="false">+[2]data1cf!BK71*-1</f>
        <v>-0</v>
      </c>
      <c r="N72" s="9" t="n">
        <f aca="false">+[2]data1cf!BL71*-1</f>
        <v>-0</v>
      </c>
      <c r="O72" s="9" t="n">
        <f aca="false">+[2]data1cf!BM71*-1</f>
        <v>-0</v>
      </c>
      <c r="P72" s="9" t="n">
        <f aca="false">+[2]data1cf!BN71*-1</f>
        <v>-0</v>
      </c>
      <c r="Q72" s="9" t="n">
        <f aca="false">+[2]data1cf!BO71*-1</f>
        <v>-0</v>
      </c>
      <c r="R72" s="9" t="n">
        <f aca="false">+[2]data1cf!BP71*-1</f>
        <v>-0</v>
      </c>
      <c r="S72" s="9" t="n">
        <f aca="false">+[2]data1cf!BQ71*-1</f>
        <v>-0</v>
      </c>
      <c r="T72" s="9" t="n">
        <f aca="false">+[2]data1cf!BR71*-1</f>
        <v>-0</v>
      </c>
      <c r="U72" s="9" t="n">
        <f aca="false">+[2]data1cf!BS71*-1</f>
        <v>-0</v>
      </c>
      <c r="V72" s="9" t="n">
        <f aca="false">+[2]data1cf!BT71*-1</f>
        <v>-0</v>
      </c>
      <c r="W72" s="9" t="n">
        <f aca="false">+[2]data1cf!BU71*-1</f>
        <v>-0</v>
      </c>
      <c r="X72" s="9" t="n">
        <f aca="false">+[2]data1cf!BV71*-1</f>
        <v>-0</v>
      </c>
      <c r="Y72" s="9" t="n">
        <f aca="false">+[2]data1cf!BW71*-1</f>
        <v>-0</v>
      </c>
      <c r="Z72" s="9" t="n">
        <f aca="false">+[2]data1cf!BX71*-1</f>
        <v>-0</v>
      </c>
      <c r="AA72" s="9" t="n">
        <f aca="false">+[2]data1cf!BY71*-1</f>
        <v>-0</v>
      </c>
      <c r="AB72" s="9"/>
      <c r="AC72" s="9"/>
      <c r="AD72" s="9"/>
      <c r="AE72" s="9"/>
      <c r="AF72" s="9"/>
      <c r="AG72" s="9"/>
      <c r="AH72" s="9"/>
      <c r="AI72" s="9"/>
      <c r="AJ72" s="9"/>
      <c r="AK72" s="1"/>
      <c r="AL72" s="1" t="e">
        <f aca="false">SUMPRODUCT(B72:AJ72,PVCapPrice)</f>
        <v>#DIV/0!</v>
      </c>
      <c r="AM72" s="1"/>
      <c r="AN72" s="1"/>
      <c r="AO72" s="1"/>
      <c r="AP72" s="1"/>
      <c r="AQ72" s="1"/>
    </row>
    <row r="73" customFormat="false" ht="11.25" hidden="false" customHeight="false" outlineLevel="0" collapsed="false">
      <c r="A73" s="1" t="n">
        <v>71</v>
      </c>
      <c r="B73" s="9"/>
      <c r="C73" s="9" t="n">
        <f aca="false">+[2]data1cf!BA72*-1</f>
        <v>-0</v>
      </c>
      <c r="D73" s="9" t="n">
        <f aca="false">+[2]data1cf!BB72*-1</f>
        <v>-0</v>
      </c>
      <c r="E73" s="9" t="n">
        <f aca="false">+[2]data1cf!BC72*-1</f>
        <v>-0</v>
      </c>
      <c r="F73" s="9" t="n">
        <f aca="false">+[2]data1cf!BD72*-1</f>
        <v>-0</v>
      </c>
      <c r="G73" s="9" t="n">
        <f aca="false">+[2]data1cf!BE72*-1</f>
        <v>-0</v>
      </c>
      <c r="H73" s="9" t="n">
        <f aca="false">+[2]data1cf!BF72*-1</f>
        <v>-0</v>
      </c>
      <c r="I73" s="9" t="n">
        <f aca="false">+[2]data1cf!BG72*-1</f>
        <v>-0</v>
      </c>
      <c r="J73" s="9" t="n">
        <f aca="false">+[2]data1cf!BH72*-1</f>
        <v>-0</v>
      </c>
      <c r="K73" s="9" t="n">
        <f aca="false">+[2]data1cf!BI72*-1</f>
        <v>-0</v>
      </c>
      <c r="L73" s="9" t="n">
        <f aca="false">+[2]data1cf!BJ72*-1</f>
        <v>-0</v>
      </c>
      <c r="M73" s="9" t="n">
        <f aca="false">+[2]data1cf!BK72*-1</f>
        <v>-0</v>
      </c>
      <c r="N73" s="9" t="n">
        <f aca="false">+[2]data1cf!BL72*-1</f>
        <v>-0</v>
      </c>
      <c r="O73" s="9" t="n">
        <f aca="false">+[2]data1cf!BM72*-1</f>
        <v>-0</v>
      </c>
      <c r="P73" s="9" t="n">
        <f aca="false">+[2]data1cf!BN72*-1</f>
        <v>-0</v>
      </c>
      <c r="Q73" s="9" t="n">
        <f aca="false">+[2]data1cf!BO72*-1</f>
        <v>-0</v>
      </c>
      <c r="R73" s="9" t="n">
        <f aca="false">+[2]data1cf!BP72*-1</f>
        <v>-0</v>
      </c>
      <c r="S73" s="9" t="n">
        <f aca="false">+[2]data1cf!BQ72*-1</f>
        <v>-0</v>
      </c>
      <c r="T73" s="9" t="n">
        <f aca="false">+[2]data1cf!BR72*-1</f>
        <v>-0</v>
      </c>
      <c r="U73" s="9" t="n">
        <f aca="false">+[2]data1cf!BS72*-1</f>
        <v>-0</v>
      </c>
      <c r="V73" s="9" t="n">
        <f aca="false">+[2]data1cf!BT72*-1</f>
        <v>-0</v>
      </c>
      <c r="W73" s="9" t="n">
        <f aca="false">+[2]data1cf!BU72*-1</f>
        <v>-0</v>
      </c>
      <c r="X73" s="9" t="n">
        <f aca="false">+[2]data1cf!BV72*-1</f>
        <v>-0</v>
      </c>
      <c r="Y73" s="9" t="n">
        <f aca="false">+[2]data1cf!BW72*-1</f>
        <v>-0</v>
      </c>
      <c r="Z73" s="9" t="n">
        <f aca="false">+[2]data1cf!BX72*-1</f>
        <v>-0</v>
      </c>
      <c r="AA73" s="9" t="n">
        <f aca="false">+[2]data1cf!BY72*-1</f>
        <v>-0</v>
      </c>
      <c r="AB73" s="9"/>
      <c r="AC73" s="9"/>
      <c r="AD73" s="9"/>
      <c r="AE73" s="9"/>
      <c r="AF73" s="9"/>
      <c r="AG73" s="9"/>
      <c r="AH73" s="9"/>
      <c r="AI73" s="9"/>
      <c r="AJ73" s="9"/>
      <c r="AK73" s="1"/>
      <c r="AL73" s="1" t="e">
        <f aca="false">SUMPRODUCT(B73:AJ73,PVCapPrice)</f>
        <v>#DIV/0!</v>
      </c>
      <c r="AM73" s="1"/>
      <c r="AN73" s="1"/>
      <c r="AO73" s="1"/>
      <c r="AP73" s="1"/>
      <c r="AQ73" s="1"/>
    </row>
    <row r="74" customFormat="false" ht="11.25" hidden="false" customHeight="false" outlineLevel="0" collapsed="false">
      <c r="A74" s="1" t="n">
        <v>72</v>
      </c>
      <c r="B74" s="9"/>
      <c r="C74" s="9" t="n">
        <f aca="false">+[2]data1cf!BA73*-1</f>
        <v>-0</v>
      </c>
      <c r="D74" s="9" t="n">
        <f aca="false">+[2]data1cf!BB73*-1</f>
        <v>-0</v>
      </c>
      <c r="E74" s="9" t="n">
        <f aca="false">+[2]data1cf!BC73*-1</f>
        <v>-0</v>
      </c>
      <c r="F74" s="9" t="n">
        <f aca="false">+[2]data1cf!BD73*-1</f>
        <v>-0</v>
      </c>
      <c r="G74" s="9" t="n">
        <f aca="false">+[2]data1cf!BE73*-1</f>
        <v>-0</v>
      </c>
      <c r="H74" s="9" t="n">
        <f aca="false">+[2]data1cf!BF73*-1</f>
        <v>-0</v>
      </c>
      <c r="I74" s="9" t="n">
        <f aca="false">+[2]data1cf!BG73*-1</f>
        <v>-0</v>
      </c>
      <c r="J74" s="9" t="n">
        <f aca="false">+[2]data1cf!BH73*-1</f>
        <v>-0</v>
      </c>
      <c r="K74" s="9" t="n">
        <f aca="false">+[2]data1cf!BI73*-1</f>
        <v>-0</v>
      </c>
      <c r="L74" s="9" t="n">
        <f aca="false">+[2]data1cf!BJ73*-1</f>
        <v>-0</v>
      </c>
      <c r="M74" s="9" t="n">
        <f aca="false">+[2]data1cf!BK73*-1</f>
        <v>-0</v>
      </c>
      <c r="N74" s="9" t="n">
        <f aca="false">+[2]data1cf!BL73*-1</f>
        <v>-0</v>
      </c>
      <c r="O74" s="9" t="n">
        <f aca="false">+[2]data1cf!BM73*-1</f>
        <v>-0</v>
      </c>
      <c r="P74" s="9" t="n">
        <f aca="false">+[2]data1cf!BN73*-1</f>
        <v>-0</v>
      </c>
      <c r="Q74" s="9" t="n">
        <f aca="false">+[2]data1cf!BO73*-1</f>
        <v>-0</v>
      </c>
      <c r="R74" s="9" t="n">
        <f aca="false">+[2]data1cf!BP73*-1</f>
        <v>-0</v>
      </c>
      <c r="S74" s="9" t="n">
        <f aca="false">+[2]data1cf!BQ73*-1</f>
        <v>-0</v>
      </c>
      <c r="T74" s="9" t="n">
        <f aca="false">+[2]data1cf!BR73*-1</f>
        <v>-0</v>
      </c>
      <c r="U74" s="9" t="n">
        <f aca="false">+[2]data1cf!BS73*-1</f>
        <v>-0</v>
      </c>
      <c r="V74" s="9" t="n">
        <f aca="false">+[2]data1cf!BT73*-1</f>
        <v>-0</v>
      </c>
      <c r="W74" s="9" t="n">
        <f aca="false">+[2]data1cf!BU73*-1</f>
        <v>-0</v>
      </c>
      <c r="X74" s="9" t="n">
        <f aca="false">+[2]data1cf!BV73*-1</f>
        <v>-0</v>
      </c>
      <c r="Y74" s="9" t="n">
        <f aca="false">+[2]data1cf!BW73*-1</f>
        <v>-0</v>
      </c>
      <c r="Z74" s="9" t="n">
        <f aca="false">+[2]data1cf!BX73*-1</f>
        <v>-0</v>
      </c>
      <c r="AA74" s="9" t="n">
        <f aca="false">+[2]data1cf!BY73*-1</f>
        <v>-0</v>
      </c>
      <c r="AB74" s="9"/>
      <c r="AC74" s="9"/>
      <c r="AD74" s="9"/>
      <c r="AE74" s="9"/>
      <c r="AF74" s="9"/>
      <c r="AG74" s="9"/>
      <c r="AH74" s="9"/>
      <c r="AI74" s="9"/>
      <c r="AJ74" s="9"/>
      <c r="AK74" s="1"/>
      <c r="AL74" s="1" t="e">
        <f aca="false">SUMPRODUCT(B74:AJ74,PVCapPrice)</f>
        <v>#DIV/0!</v>
      </c>
      <c r="AM74" s="1"/>
      <c r="AN74" s="1"/>
      <c r="AO74" s="1"/>
      <c r="AP74" s="1"/>
      <c r="AQ74" s="1"/>
    </row>
    <row r="75" customFormat="false" ht="11.25" hidden="false" customHeight="false" outlineLevel="0" collapsed="false">
      <c r="A75" s="1" t="n">
        <v>73</v>
      </c>
      <c r="B75" s="9"/>
      <c r="C75" s="9" t="n">
        <f aca="false">+[2]data1cf!BA74*-1</f>
        <v>-0</v>
      </c>
      <c r="D75" s="9" t="n">
        <f aca="false">+[2]data1cf!BB74*-1</f>
        <v>-0</v>
      </c>
      <c r="E75" s="9" t="n">
        <f aca="false">+[2]data1cf!BC74*-1</f>
        <v>-0</v>
      </c>
      <c r="F75" s="9" t="n">
        <f aca="false">+[2]data1cf!BD74*-1</f>
        <v>-0</v>
      </c>
      <c r="G75" s="9" t="n">
        <f aca="false">+[2]data1cf!BE74*-1</f>
        <v>-0</v>
      </c>
      <c r="H75" s="9" t="n">
        <f aca="false">+[2]data1cf!BF74*-1</f>
        <v>-0</v>
      </c>
      <c r="I75" s="9" t="n">
        <f aca="false">+[2]data1cf!BG74*-1</f>
        <v>-0</v>
      </c>
      <c r="J75" s="9" t="n">
        <f aca="false">+[2]data1cf!BH74*-1</f>
        <v>-0</v>
      </c>
      <c r="K75" s="9" t="n">
        <f aca="false">+[2]data1cf!BI74*-1</f>
        <v>-0</v>
      </c>
      <c r="L75" s="9" t="n">
        <f aca="false">+[2]data1cf!BJ74*-1</f>
        <v>-0</v>
      </c>
      <c r="M75" s="9" t="n">
        <f aca="false">+[2]data1cf!BK74*-1</f>
        <v>-0</v>
      </c>
      <c r="N75" s="9" t="n">
        <f aca="false">+[2]data1cf!BL74*-1</f>
        <v>-0</v>
      </c>
      <c r="O75" s="9" t="n">
        <f aca="false">+[2]data1cf!BM74*-1</f>
        <v>-0</v>
      </c>
      <c r="P75" s="9" t="n">
        <f aca="false">+[2]data1cf!BN74*-1</f>
        <v>-0</v>
      </c>
      <c r="Q75" s="9" t="n">
        <f aca="false">+[2]data1cf!BO74*-1</f>
        <v>-0</v>
      </c>
      <c r="R75" s="9" t="n">
        <f aca="false">+[2]data1cf!BP74*-1</f>
        <v>-0</v>
      </c>
      <c r="S75" s="9" t="n">
        <f aca="false">+[2]data1cf!BQ74*-1</f>
        <v>-0</v>
      </c>
      <c r="T75" s="9" t="n">
        <f aca="false">+[2]data1cf!BR74*-1</f>
        <v>-0</v>
      </c>
      <c r="U75" s="9" t="n">
        <f aca="false">+[2]data1cf!BS74*-1</f>
        <v>-0</v>
      </c>
      <c r="V75" s="9" t="n">
        <f aca="false">+[2]data1cf!BT74*-1</f>
        <v>-0</v>
      </c>
      <c r="W75" s="9" t="n">
        <f aca="false">+[2]data1cf!BU74*-1</f>
        <v>-0</v>
      </c>
      <c r="X75" s="9" t="n">
        <f aca="false">+[2]data1cf!BV74*-1</f>
        <v>-0</v>
      </c>
      <c r="Y75" s="9" t="n">
        <f aca="false">+[2]data1cf!BW74*-1</f>
        <v>-0</v>
      </c>
      <c r="Z75" s="9" t="n">
        <f aca="false">+[2]data1cf!BX74*-1</f>
        <v>-0</v>
      </c>
      <c r="AA75" s="9" t="n">
        <f aca="false">+[2]data1cf!BY74*-1</f>
        <v>-0</v>
      </c>
      <c r="AB75" s="9"/>
      <c r="AC75" s="9"/>
      <c r="AD75" s="9"/>
      <c r="AE75" s="9"/>
      <c r="AF75" s="9"/>
      <c r="AG75" s="9"/>
      <c r="AH75" s="9"/>
      <c r="AI75" s="9"/>
      <c r="AJ75" s="9"/>
      <c r="AK75" s="1"/>
      <c r="AL75" s="1" t="e">
        <f aca="false">SUMPRODUCT(B75:AJ75,PVCapPrice)</f>
        <v>#DIV/0!</v>
      </c>
      <c r="AM75" s="1"/>
      <c r="AN75" s="1"/>
      <c r="AO75" s="1"/>
      <c r="AP75" s="1"/>
      <c r="AQ75" s="1"/>
    </row>
    <row r="76" customFormat="false" ht="11.25" hidden="false" customHeight="false" outlineLevel="0" collapsed="false">
      <c r="A76" s="1" t="n">
        <v>74</v>
      </c>
      <c r="B76" s="9"/>
      <c r="C76" s="9" t="n">
        <f aca="false">+[2]data1cf!BA75*-1</f>
        <v>-0</v>
      </c>
      <c r="D76" s="9" t="n">
        <f aca="false">+[2]data1cf!BB75*-1</f>
        <v>-0</v>
      </c>
      <c r="E76" s="9" t="n">
        <f aca="false">+[2]data1cf!BC75*-1</f>
        <v>-0</v>
      </c>
      <c r="F76" s="9" t="n">
        <f aca="false">+[2]data1cf!BD75*-1</f>
        <v>-0</v>
      </c>
      <c r="G76" s="9" t="n">
        <f aca="false">+[2]data1cf!BE75*-1</f>
        <v>-0</v>
      </c>
      <c r="H76" s="9" t="n">
        <f aca="false">+[2]data1cf!BF75*-1</f>
        <v>-0</v>
      </c>
      <c r="I76" s="9" t="n">
        <f aca="false">+[2]data1cf!BG75*-1</f>
        <v>-0</v>
      </c>
      <c r="J76" s="9" t="n">
        <f aca="false">+[2]data1cf!BH75*-1</f>
        <v>-0</v>
      </c>
      <c r="K76" s="9" t="n">
        <f aca="false">+[2]data1cf!BI75*-1</f>
        <v>-0</v>
      </c>
      <c r="L76" s="9" t="n">
        <f aca="false">+[2]data1cf!BJ75*-1</f>
        <v>-0</v>
      </c>
      <c r="M76" s="9" t="n">
        <f aca="false">+[2]data1cf!BK75*-1</f>
        <v>-0</v>
      </c>
      <c r="N76" s="9" t="n">
        <f aca="false">+[2]data1cf!BL75*-1</f>
        <v>-0</v>
      </c>
      <c r="O76" s="9" t="n">
        <f aca="false">+[2]data1cf!BM75*-1</f>
        <v>-0</v>
      </c>
      <c r="P76" s="9" t="n">
        <f aca="false">+[2]data1cf!BN75*-1</f>
        <v>-0</v>
      </c>
      <c r="Q76" s="9" t="n">
        <f aca="false">+[2]data1cf!BO75*-1</f>
        <v>-0</v>
      </c>
      <c r="R76" s="9" t="n">
        <f aca="false">+[2]data1cf!BP75*-1</f>
        <v>-0</v>
      </c>
      <c r="S76" s="9" t="n">
        <f aca="false">+[2]data1cf!BQ75*-1</f>
        <v>-0</v>
      </c>
      <c r="T76" s="9" t="n">
        <f aca="false">+[2]data1cf!BR75*-1</f>
        <v>-0</v>
      </c>
      <c r="U76" s="9" t="n">
        <f aca="false">+[2]data1cf!BS75*-1</f>
        <v>-0</v>
      </c>
      <c r="V76" s="9" t="n">
        <f aca="false">+[2]data1cf!BT75*-1</f>
        <v>-0</v>
      </c>
      <c r="W76" s="9" t="n">
        <f aca="false">+[2]data1cf!BU75*-1</f>
        <v>-0</v>
      </c>
      <c r="X76" s="9" t="n">
        <f aca="false">+[2]data1cf!BV75*-1</f>
        <v>-0</v>
      </c>
      <c r="Y76" s="9" t="n">
        <f aca="false">+[2]data1cf!BW75*-1</f>
        <v>-0</v>
      </c>
      <c r="Z76" s="9" t="n">
        <f aca="false">+[2]data1cf!BX75*-1</f>
        <v>-0</v>
      </c>
      <c r="AA76" s="9" t="n">
        <f aca="false">+[2]data1cf!BY75*-1</f>
        <v>-0</v>
      </c>
      <c r="AB76" s="9"/>
      <c r="AC76" s="9"/>
      <c r="AD76" s="9"/>
      <c r="AE76" s="9"/>
      <c r="AF76" s="9"/>
      <c r="AG76" s="9"/>
      <c r="AH76" s="9"/>
      <c r="AI76" s="9"/>
      <c r="AJ76" s="9"/>
      <c r="AK76" s="1"/>
      <c r="AL76" s="1" t="e">
        <f aca="false">SUMPRODUCT(B76:AJ76,PVCapPrice)</f>
        <v>#DIV/0!</v>
      </c>
      <c r="AM76" s="1"/>
      <c r="AN76" s="1"/>
      <c r="AO76" s="1"/>
      <c r="AP76" s="1"/>
      <c r="AQ76" s="1"/>
    </row>
    <row r="77" customFormat="false" ht="11.25" hidden="false" customHeight="false" outlineLevel="0" collapsed="false">
      <c r="A77" s="1" t="n">
        <v>75</v>
      </c>
      <c r="B77" s="9"/>
      <c r="C77" s="9" t="n">
        <f aca="false">+[2]data1cf!BA76*-1</f>
        <v>-0</v>
      </c>
      <c r="D77" s="9" t="n">
        <f aca="false">+[2]data1cf!BB76*-1</f>
        <v>-0</v>
      </c>
      <c r="E77" s="9" t="n">
        <f aca="false">+[2]data1cf!BC76*-1</f>
        <v>-0</v>
      </c>
      <c r="F77" s="9" t="n">
        <f aca="false">+[2]data1cf!BD76*-1</f>
        <v>-0</v>
      </c>
      <c r="G77" s="9" t="n">
        <f aca="false">+[2]data1cf!BE76*-1</f>
        <v>-0</v>
      </c>
      <c r="H77" s="9" t="n">
        <f aca="false">+[2]data1cf!BF76*-1</f>
        <v>-0</v>
      </c>
      <c r="I77" s="9" t="n">
        <f aca="false">+[2]data1cf!BG76*-1</f>
        <v>-0</v>
      </c>
      <c r="J77" s="9" t="n">
        <f aca="false">+[2]data1cf!BH76*-1</f>
        <v>-0</v>
      </c>
      <c r="K77" s="9" t="n">
        <f aca="false">+[2]data1cf!BI76*-1</f>
        <v>-0</v>
      </c>
      <c r="L77" s="9" t="n">
        <f aca="false">+[2]data1cf!BJ76*-1</f>
        <v>-0</v>
      </c>
      <c r="M77" s="9" t="n">
        <f aca="false">+[2]data1cf!BK76*-1</f>
        <v>-0</v>
      </c>
      <c r="N77" s="9" t="n">
        <f aca="false">+[2]data1cf!BL76*-1</f>
        <v>-0</v>
      </c>
      <c r="O77" s="9" t="n">
        <f aca="false">+[2]data1cf!BM76*-1</f>
        <v>-0</v>
      </c>
      <c r="P77" s="9" t="n">
        <f aca="false">+[2]data1cf!BN76*-1</f>
        <v>-0</v>
      </c>
      <c r="Q77" s="9" t="n">
        <f aca="false">+[2]data1cf!BO76*-1</f>
        <v>-0</v>
      </c>
      <c r="R77" s="9" t="n">
        <f aca="false">+[2]data1cf!BP76*-1</f>
        <v>-0</v>
      </c>
      <c r="S77" s="9" t="n">
        <f aca="false">+[2]data1cf!BQ76*-1</f>
        <v>-0</v>
      </c>
      <c r="T77" s="9" t="n">
        <f aca="false">+[2]data1cf!BR76*-1</f>
        <v>-0</v>
      </c>
      <c r="U77" s="9" t="n">
        <f aca="false">+[2]data1cf!BS76*-1</f>
        <v>-0</v>
      </c>
      <c r="V77" s="9" t="n">
        <f aca="false">+[2]data1cf!BT76*-1</f>
        <v>-0</v>
      </c>
      <c r="W77" s="9" t="n">
        <f aca="false">+[2]data1cf!BU76*-1</f>
        <v>-0</v>
      </c>
      <c r="X77" s="9" t="n">
        <f aca="false">+[2]data1cf!BV76*-1</f>
        <v>-0</v>
      </c>
      <c r="Y77" s="9" t="n">
        <f aca="false">+[2]data1cf!BW76*-1</f>
        <v>-0</v>
      </c>
      <c r="Z77" s="9" t="n">
        <f aca="false">+[2]data1cf!BX76*-1</f>
        <v>-0</v>
      </c>
      <c r="AA77" s="9" t="n">
        <f aca="false">+[2]data1cf!BY76*-1</f>
        <v>-0</v>
      </c>
      <c r="AB77" s="9"/>
      <c r="AC77" s="9"/>
      <c r="AD77" s="9"/>
      <c r="AE77" s="9"/>
      <c r="AF77" s="9"/>
      <c r="AG77" s="9"/>
      <c r="AH77" s="9"/>
      <c r="AI77" s="9"/>
      <c r="AJ77" s="9"/>
      <c r="AK77" s="1"/>
      <c r="AL77" s="1" t="e">
        <f aca="false">SUMPRODUCT(B77:AJ77,PVCapPrice)</f>
        <v>#DIV/0!</v>
      </c>
      <c r="AM77" s="1"/>
      <c r="AN77" s="1"/>
      <c r="AO77" s="1"/>
      <c r="AP77" s="1"/>
      <c r="AQ77" s="1"/>
    </row>
    <row r="78" customFormat="false" ht="11.25" hidden="false" customHeight="false" outlineLevel="0" collapsed="false">
      <c r="A78" s="1" t="n">
        <v>76</v>
      </c>
      <c r="B78" s="9"/>
      <c r="C78" s="9" t="n">
        <f aca="false">+[2]data1cf!BA77*-1</f>
        <v>-0</v>
      </c>
      <c r="D78" s="9" t="n">
        <f aca="false">+[2]data1cf!BB77*-1</f>
        <v>-0</v>
      </c>
      <c r="E78" s="9" t="n">
        <f aca="false">+[2]data1cf!BC77*-1</f>
        <v>-0</v>
      </c>
      <c r="F78" s="9" t="n">
        <f aca="false">+[2]data1cf!BD77*-1</f>
        <v>-0</v>
      </c>
      <c r="G78" s="9" t="n">
        <f aca="false">+[2]data1cf!BE77*-1</f>
        <v>-0</v>
      </c>
      <c r="H78" s="9" t="n">
        <f aca="false">+[2]data1cf!BF77*-1</f>
        <v>-0</v>
      </c>
      <c r="I78" s="9" t="n">
        <f aca="false">+[2]data1cf!BG77*-1</f>
        <v>-0</v>
      </c>
      <c r="J78" s="9" t="n">
        <f aca="false">+[2]data1cf!BH77*-1</f>
        <v>-0</v>
      </c>
      <c r="K78" s="9" t="n">
        <f aca="false">+[2]data1cf!BI77*-1</f>
        <v>-0</v>
      </c>
      <c r="L78" s="9" t="n">
        <f aca="false">+[2]data1cf!BJ77*-1</f>
        <v>-0</v>
      </c>
      <c r="M78" s="9" t="n">
        <f aca="false">+[2]data1cf!BK77*-1</f>
        <v>-0</v>
      </c>
      <c r="N78" s="9" t="n">
        <f aca="false">+[2]data1cf!BL77*-1</f>
        <v>-0</v>
      </c>
      <c r="O78" s="9" t="n">
        <f aca="false">+[2]data1cf!BM77*-1</f>
        <v>-0</v>
      </c>
      <c r="P78" s="9" t="n">
        <f aca="false">+[2]data1cf!BN77*-1</f>
        <v>-0</v>
      </c>
      <c r="Q78" s="9" t="n">
        <f aca="false">+[2]data1cf!BO77*-1</f>
        <v>-0</v>
      </c>
      <c r="R78" s="9" t="n">
        <f aca="false">+[2]data1cf!BP77*-1</f>
        <v>-0</v>
      </c>
      <c r="S78" s="9" t="n">
        <f aca="false">+[2]data1cf!BQ77*-1</f>
        <v>-0</v>
      </c>
      <c r="T78" s="9" t="n">
        <f aca="false">+[2]data1cf!BR77*-1</f>
        <v>-0</v>
      </c>
      <c r="U78" s="9" t="n">
        <f aca="false">+[2]data1cf!BS77*-1</f>
        <v>-0</v>
      </c>
      <c r="V78" s="9" t="n">
        <f aca="false">+[2]data1cf!BT77*-1</f>
        <v>-0</v>
      </c>
      <c r="W78" s="9" t="n">
        <f aca="false">+[2]data1cf!BU77*-1</f>
        <v>-0</v>
      </c>
      <c r="X78" s="9" t="n">
        <f aca="false">+[2]data1cf!BV77*-1</f>
        <v>-0</v>
      </c>
      <c r="Y78" s="9" t="n">
        <f aca="false">+[2]data1cf!BW77*-1</f>
        <v>-0</v>
      </c>
      <c r="Z78" s="9" t="n">
        <f aca="false">+[2]data1cf!BX77*-1</f>
        <v>-0</v>
      </c>
      <c r="AA78" s="9" t="n">
        <f aca="false">+[2]data1cf!BY77*-1</f>
        <v>-0</v>
      </c>
      <c r="AB78" s="9"/>
      <c r="AC78" s="9"/>
      <c r="AD78" s="9"/>
      <c r="AE78" s="9"/>
      <c r="AF78" s="9"/>
      <c r="AG78" s="9"/>
      <c r="AH78" s="9"/>
      <c r="AI78" s="9"/>
      <c r="AJ78" s="9"/>
      <c r="AK78" s="1"/>
      <c r="AL78" s="1" t="e">
        <f aca="false">SUMPRODUCT(B78:AJ78,PVCapPrice)</f>
        <v>#DIV/0!</v>
      </c>
      <c r="AM78" s="1"/>
      <c r="AN78" s="1"/>
      <c r="AO78" s="1"/>
      <c r="AP78" s="1"/>
      <c r="AQ78" s="1"/>
    </row>
    <row r="79" customFormat="false" ht="11.25" hidden="false" customHeight="false" outlineLevel="0" collapsed="false">
      <c r="A79" s="1" t="n">
        <v>77</v>
      </c>
      <c r="B79" s="9"/>
      <c r="C79" s="9" t="n">
        <f aca="false">+[2]data1cf!BA78*-1</f>
        <v>-0</v>
      </c>
      <c r="D79" s="9" t="n">
        <f aca="false">+[2]data1cf!BB78*-1</f>
        <v>-0</v>
      </c>
      <c r="E79" s="9" t="n">
        <f aca="false">+[2]data1cf!BC78*-1</f>
        <v>-0</v>
      </c>
      <c r="F79" s="9" t="n">
        <f aca="false">+[2]data1cf!BD78*-1</f>
        <v>-0</v>
      </c>
      <c r="G79" s="9" t="n">
        <f aca="false">+[2]data1cf!BE78*-1</f>
        <v>-0</v>
      </c>
      <c r="H79" s="9" t="n">
        <f aca="false">+[2]data1cf!BF78*-1</f>
        <v>-0</v>
      </c>
      <c r="I79" s="9" t="n">
        <f aca="false">+[2]data1cf!BG78*-1</f>
        <v>-0</v>
      </c>
      <c r="J79" s="9" t="n">
        <f aca="false">+[2]data1cf!BH78*-1</f>
        <v>-0</v>
      </c>
      <c r="K79" s="9" t="n">
        <f aca="false">+[2]data1cf!BI78*-1</f>
        <v>-0</v>
      </c>
      <c r="L79" s="9" t="n">
        <f aca="false">+[2]data1cf!BJ78*-1</f>
        <v>-0</v>
      </c>
      <c r="M79" s="9" t="n">
        <f aca="false">+[2]data1cf!BK78*-1</f>
        <v>-0</v>
      </c>
      <c r="N79" s="9" t="n">
        <f aca="false">+[2]data1cf!BL78*-1</f>
        <v>-0</v>
      </c>
      <c r="O79" s="9" t="n">
        <f aca="false">+[2]data1cf!BM78*-1</f>
        <v>-0</v>
      </c>
      <c r="P79" s="9" t="n">
        <f aca="false">+[2]data1cf!BN78*-1</f>
        <v>-0</v>
      </c>
      <c r="Q79" s="9" t="n">
        <f aca="false">+[2]data1cf!BO78*-1</f>
        <v>-0</v>
      </c>
      <c r="R79" s="9" t="n">
        <f aca="false">+[2]data1cf!BP78*-1</f>
        <v>-0</v>
      </c>
      <c r="S79" s="9" t="n">
        <f aca="false">+[2]data1cf!BQ78*-1</f>
        <v>-0</v>
      </c>
      <c r="T79" s="9" t="n">
        <f aca="false">+[2]data1cf!BR78*-1</f>
        <v>-0</v>
      </c>
      <c r="U79" s="9" t="n">
        <f aca="false">+[2]data1cf!BS78*-1</f>
        <v>-0</v>
      </c>
      <c r="V79" s="9" t="n">
        <f aca="false">+[2]data1cf!BT78*-1</f>
        <v>-0</v>
      </c>
      <c r="W79" s="9" t="n">
        <f aca="false">+[2]data1cf!BU78*-1</f>
        <v>-0</v>
      </c>
      <c r="X79" s="9" t="n">
        <f aca="false">+[2]data1cf!BV78*-1</f>
        <v>-0</v>
      </c>
      <c r="Y79" s="9" t="n">
        <f aca="false">+[2]data1cf!BW78*-1</f>
        <v>-0</v>
      </c>
      <c r="Z79" s="9" t="n">
        <f aca="false">+[2]data1cf!BX78*-1</f>
        <v>-0</v>
      </c>
      <c r="AA79" s="9" t="n">
        <f aca="false">+[2]data1cf!BY78*-1</f>
        <v>-0</v>
      </c>
      <c r="AB79" s="9"/>
      <c r="AC79" s="9"/>
      <c r="AD79" s="9"/>
      <c r="AE79" s="9"/>
      <c r="AF79" s="9"/>
      <c r="AG79" s="9"/>
      <c r="AH79" s="9"/>
      <c r="AI79" s="9"/>
      <c r="AJ79" s="9"/>
      <c r="AK79" s="1"/>
      <c r="AL79" s="1" t="e">
        <f aca="false">SUMPRODUCT(B79:AJ79,PVCapPrice)</f>
        <v>#DIV/0!</v>
      </c>
      <c r="AM79" s="1"/>
      <c r="AN79" s="1"/>
      <c r="AO79" s="1"/>
      <c r="AP79" s="1"/>
      <c r="AQ79" s="1"/>
    </row>
    <row r="80" customFormat="false" ht="11.25" hidden="false" customHeight="false" outlineLevel="0" collapsed="false">
      <c r="A80" s="1" t="n">
        <v>78</v>
      </c>
      <c r="B80" s="9"/>
      <c r="C80" s="9" t="n">
        <f aca="false">+[2]data1cf!BA79*-1</f>
        <v>-0</v>
      </c>
      <c r="D80" s="9" t="n">
        <f aca="false">+[2]data1cf!BB79*-1</f>
        <v>-0</v>
      </c>
      <c r="E80" s="9" t="n">
        <f aca="false">+[2]data1cf!BC79*-1</f>
        <v>-0</v>
      </c>
      <c r="F80" s="9" t="n">
        <f aca="false">+[2]data1cf!BD79*-1</f>
        <v>-0</v>
      </c>
      <c r="G80" s="9" t="n">
        <f aca="false">+[2]data1cf!BE79*-1</f>
        <v>-0</v>
      </c>
      <c r="H80" s="9" t="n">
        <f aca="false">+[2]data1cf!BF79*-1</f>
        <v>-0</v>
      </c>
      <c r="I80" s="9" t="n">
        <f aca="false">+[2]data1cf!BG79*-1</f>
        <v>-0</v>
      </c>
      <c r="J80" s="9" t="n">
        <f aca="false">+[2]data1cf!BH79*-1</f>
        <v>-0</v>
      </c>
      <c r="K80" s="9" t="n">
        <f aca="false">+[2]data1cf!BI79*-1</f>
        <v>-0</v>
      </c>
      <c r="L80" s="9" t="n">
        <f aca="false">+[2]data1cf!BJ79*-1</f>
        <v>-0</v>
      </c>
      <c r="M80" s="9" t="n">
        <f aca="false">+[2]data1cf!BK79*-1</f>
        <v>-0</v>
      </c>
      <c r="N80" s="9" t="n">
        <f aca="false">+[2]data1cf!BL79*-1</f>
        <v>-0</v>
      </c>
      <c r="O80" s="9" t="n">
        <f aca="false">+[2]data1cf!BM79*-1</f>
        <v>-0</v>
      </c>
      <c r="P80" s="9" t="n">
        <f aca="false">+[2]data1cf!BN79*-1</f>
        <v>-0</v>
      </c>
      <c r="Q80" s="9" t="n">
        <f aca="false">+[2]data1cf!BO79*-1</f>
        <v>-0</v>
      </c>
      <c r="R80" s="9" t="n">
        <f aca="false">+[2]data1cf!BP79*-1</f>
        <v>-0</v>
      </c>
      <c r="S80" s="9" t="n">
        <f aca="false">+[2]data1cf!BQ79*-1</f>
        <v>-0</v>
      </c>
      <c r="T80" s="9" t="n">
        <f aca="false">+[2]data1cf!BR79*-1</f>
        <v>-0</v>
      </c>
      <c r="U80" s="9" t="n">
        <f aca="false">+[2]data1cf!BS79*-1</f>
        <v>-0</v>
      </c>
      <c r="V80" s="9" t="n">
        <f aca="false">+[2]data1cf!BT79*-1</f>
        <v>-0</v>
      </c>
      <c r="W80" s="9" t="n">
        <f aca="false">+[2]data1cf!BU79*-1</f>
        <v>-0</v>
      </c>
      <c r="X80" s="9" t="n">
        <f aca="false">+[2]data1cf!BV79*-1</f>
        <v>-0</v>
      </c>
      <c r="Y80" s="9" t="n">
        <f aca="false">+[2]data1cf!BW79*-1</f>
        <v>-0</v>
      </c>
      <c r="Z80" s="9" t="n">
        <f aca="false">+[2]data1cf!BX79*-1</f>
        <v>-0</v>
      </c>
      <c r="AA80" s="9" t="n">
        <f aca="false">+[2]data1cf!BY79*-1</f>
        <v>-0</v>
      </c>
      <c r="AB80" s="9"/>
      <c r="AC80" s="9"/>
      <c r="AD80" s="9"/>
      <c r="AE80" s="9"/>
      <c r="AF80" s="9"/>
      <c r="AG80" s="9"/>
      <c r="AH80" s="9"/>
      <c r="AI80" s="9"/>
      <c r="AJ80" s="9"/>
      <c r="AK80" s="1"/>
      <c r="AL80" s="1" t="e">
        <f aca="false">SUMPRODUCT(B80:AJ80,PVCapPrice)</f>
        <v>#DIV/0!</v>
      </c>
      <c r="AM80" s="1"/>
      <c r="AN80" s="1"/>
      <c r="AO80" s="1"/>
      <c r="AP80" s="1"/>
      <c r="AQ80" s="1"/>
    </row>
    <row r="81" customFormat="false" ht="11.25" hidden="false" customHeight="false" outlineLevel="0" collapsed="false">
      <c r="A81" s="1" t="n">
        <v>79</v>
      </c>
      <c r="B81" s="9"/>
      <c r="C81" s="9" t="n">
        <f aca="false">+[2]data1cf!BA80*-1</f>
        <v>-0</v>
      </c>
      <c r="D81" s="9" t="n">
        <f aca="false">+[2]data1cf!BB80*-1</f>
        <v>-0</v>
      </c>
      <c r="E81" s="9" t="n">
        <f aca="false">+[2]data1cf!BC80*-1</f>
        <v>-0</v>
      </c>
      <c r="F81" s="9" t="n">
        <f aca="false">+[2]data1cf!BD80*-1</f>
        <v>-0</v>
      </c>
      <c r="G81" s="9" t="n">
        <f aca="false">+[2]data1cf!BE80*-1</f>
        <v>-0</v>
      </c>
      <c r="H81" s="9" t="n">
        <f aca="false">+[2]data1cf!BF80*-1</f>
        <v>-0</v>
      </c>
      <c r="I81" s="9" t="n">
        <f aca="false">+[2]data1cf!BG80*-1</f>
        <v>-0</v>
      </c>
      <c r="J81" s="9" t="n">
        <f aca="false">+[2]data1cf!BH80*-1</f>
        <v>-0</v>
      </c>
      <c r="K81" s="9" t="n">
        <f aca="false">+[2]data1cf!BI80*-1</f>
        <v>-0</v>
      </c>
      <c r="L81" s="9" t="n">
        <f aca="false">+[2]data1cf!BJ80*-1</f>
        <v>-0</v>
      </c>
      <c r="M81" s="9" t="n">
        <f aca="false">+[2]data1cf!BK80*-1</f>
        <v>-0</v>
      </c>
      <c r="N81" s="9" t="n">
        <f aca="false">+[2]data1cf!BL80*-1</f>
        <v>-0</v>
      </c>
      <c r="O81" s="9" t="n">
        <f aca="false">+[2]data1cf!BM80*-1</f>
        <v>-0</v>
      </c>
      <c r="P81" s="9" t="n">
        <f aca="false">+[2]data1cf!BN80*-1</f>
        <v>-0</v>
      </c>
      <c r="Q81" s="9" t="n">
        <f aca="false">+[2]data1cf!BO80*-1</f>
        <v>-0</v>
      </c>
      <c r="R81" s="9" t="n">
        <f aca="false">+[2]data1cf!BP80*-1</f>
        <v>-0</v>
      </c>
      <c r="S81" s="9" t="n">
        <f aca="false">+[2]data1cf!BQ80*-1</f>
        <v>-0</v>
      </c>
      <c r="T81" s="9" t="n">
        <f aca="false">+[2]data1cf!BR80*-1</f>
        <v>-0</v>
      </c>
      <c r="U81" s="9" t="n">
        <f aca="false">+[2]data1cf!BS80*-1</f>
        <v>-0</v>
      </c>
      <c r="V81" s="9" t="n">
        <f aca="false">+[2]data1cf!BT80*-1</f>
        <v>-0</v>
      </c>
      <c r="W81" s="9" t="n">
        <f aca="false">+[2]data1cf!BU80*-1</f>
        <v>-0</v>
      </c>
      <c r="X81" s="9" t="n">
        <f aca="false">+[2]data1cf!BV80*-1</f>
        <v>-0</v>
      </c>
      <c r="Y81" s="9" t="n">
        <f aca="false">+[2]data1cf!BW80*-1</f>
        <v>-0</v>
      </c>
      <c r="Z81" s="9" t="n">
        <f aca="false">+[2]data1cf!BX80*-1</f>
        <v>-0</v>
      </c>
      <c r="AA81" s="9" t="n">
        <f aca="false">+[2]data1cf!BY80*-1</f>
        <v>-0</v>
      </c>
      <c r="AB81" s="9"/>
      <c r="AC81" s="9"/>
      <c r="AD81" s="9"/>
      <c r="AE81" s="9"/>
      <c r="AF81" s="9"/>
      <c r="AG81" s="9"/>
      <c r="AH81" s="9"/>
      <c r="AI81" s="9"/>
      <c r="AJ81" s="9"/>
      <c r="AK81" s="1"/>
      <c r="AL81" s="1" t="e">
        <f aca="false">SUMPRODUCT(B81:AJ81,PVCapPrice)</f>
        <v>#DIV/0!</v>
      </c>
      <c r="AM81" s="1"/>
      <c r="AN81" s="1"/>
      <c r="AO81" s="1"/>
      <c r="AP81" s="1"/>
      <c r="AQ81" s="1"/>
    </row>
    <row r="82" customFormat="false" ht="11.25" hidden="false" customHeight="false" outlineLevel="0" collapsed="false">
      <c r="A82" s="1" t="n">
        <v>80</v>
      </c>
      <c r="B82" s="9"/>
      <c r="C82" s="9" t="n">
        <f aca="false">+[2]data1cf!BA81*-1</f>
        <v>-0</v>
      </c>
      <c r="D82" s="9" t="n">
        <f aca="false">+[2]data1cf!BB81*-1</f>
        <v>-0</v>
      </c>
      <c r="E82" s="9" t="n">
        <f aca="false">+[2]data1cf!BC81*-1</f>
        <v>-0</v>
      </c>
      <c r="F82" s="9" t="n">
        <f aca="false">+[2]data1cf!BD81*-1</f>
        <v>-0</v>
      </c>
      <c r="G82" s="9" t="n">
        <f aca="false">+[2]data1cf!BE81*-1</f>
        <v>-0</v>
      </c>
      <c r="H82" s="9" t="n">
        <f aca="false">+[2]data1cf!BF81*-1</f>
        <v>-0</v>
      </c>
      <c r="I82" s="9" t="n">
        <f aca="false">+[2]data1cf!BG81*-1</f>
        <v>-0</v>
      </c>
      <c r="J82" s="9" t="n">
        <f aca="false">+[2]data1cf!BH81*-1</f>
        <v>-0</v>
      </c>
      <c r="K82" s="9" t="n">
        <f aca="false">+[2]data1cf!BI81*-1</f>
        <v>-0</v>
      </c>
      <c r="L82" s="9" t="n">
        <f aca="false">+[2]data1cf!BJ81*-1</f>
        <v>-0</v>
      </c>
      <c r="M82" s="9" t="n">
        <f aca="false">+[2]data1cf!BK81*-1</f>
        <v>-0</v>
      </c>
      <c r="N82" s="9" t="n">
        <f aca="false">+[2]data1cf!BL81*-1</f>
        <v>-0</v>
      </c>
      <c r="O82" s="9" t="n">
        <f aca="false">+[2]data1cf!BM81*-1</f>
        <v>-0</v>
      </c>
      <c r="P82" s="9" t="n">
        <f aca="false">+[2]data1cf!BN81*-1</f>
        <v>-0</v>
      </c>
      <c r="Q82" s="9" t="n">
        <f aca="false">+[2]data1cf!BO81*-1</f>
        <v>-0</v>
      </c>
      <c r="R82" s="9" t="n">
        <f aca="false">+[2]data1cf!BP81*-1</f>
        <v>-0</v>
      </c>
      <c r="S82" s="9" t="n">
        <f aca="false">+[2]data1cf!BQ81*-1</f>
        <v>-0</v>
      </c>
      <c r="T82" s="9" t="n">
        <f aca="false">+[2]data1cf!BR81*-1</f>
        <v>-0</v>
      </c>
      <c r="U82" s="9" t="n">
        <f aca="false">+[2]data1cf!BS81*-1</f>
        <v>-0</v>
      </c>
      <c r="V82" s="9" t="n">
        <f aca="false">+[2]data1cf!BT81*-1</f>
        <v>-0</v>
      </c>
      <c r="W82" s="9" t="n">
        <f aca="false">+[2]data1cf!BU81*-1</f>
        <v>-0</v>
      </c>
      <c r="X82" s="9" t="n">
        <f aca="false">+[2]data1cf!BV81*-1</f>
        <v>-0</v>
      </c>
      <c r="Y82" s="9" t="n">
        <f aca="false">+[2]data1cf!BW81*-1</f>
        <v>-0</v>
      </c>
      <c r="Z82" s="9" t="n">
        <f aca="false">+[2]data1cf!BX81*-1</f>
        <v>-0</v>
      </c>
      <c r="AA82" s="9" t="n">
        <f aca="false">+[2]data1cf!BY81*-1</f>
        <v>-0</v>
      </c>
      <c r="AB82" s="9"/>
      <c r="AC82" s="9"/>
      <c r="AD82" s="9"/>
      <c r="AE82" s="9"/>
      <c r="AF82" s="9"/>
      <c r="AG82" s="9"/>
      <c r="AH82" s="9"/>
      <c r="AI82" s="9"/>
      <c r="AJ82" s="9"/>
      <c r="AK82" s="1"/>
      <c r="AL82" s="1" t="e">
        <f aca="false">SUMPRODUCT(B82:AJ82,PVCapPrice)</f>
        <v>#DIV/0!</v>
      </c>
      <c r="AM82" s="1"/>
      <c r="AN82" s="1"/>
      <c r="AO82" s="1"/>
      <c r="AP82" s="1"/>
      <c r="AQ82" s="1"/>
    </row>
    <row r="83" customFormat="false" ht="11.25" hidden="false" customHeight="false" outlineLevel="0" collapsed="false">
      <c r="A83" s="1" t="n">
        <v>81</v>
      </c>
      <c r="B83" s="9"/>
      <c r="C83" s="9" t="n">
        <f aca="false">+[2]data1cf!BA82*-1</f>
        <v>-0</v>
      </c>
      <c r="D83" s="9" t="n">
        <f aca="false">+[2]data1cf!BB82*-1</f>
        <v>-0</v>
      </c>
      <c r="E83" s="9" t="n">
        <f aca="false">+[2]data1cf!BC82*-1</f>
        <v>-0</v>
      </c>
      <c r="F83" s="9" t="n">
        <f aca="false">+[2]data1cf!BD82*-1</f>
        <v>-0</v>
      </c>
      <c r="G83" s="9" t="n">
        <f aca="false">+[2]data1cf!BE82*-1</f>
        <v>-0</v>
      </c>
      <c r="H83" s="9" t="n">
        <f aca="false">+[2]data1cf!BF82*-1</f>
        <v>-0</v>
      </c>
      <c r="I83" s="9" t="n">
        <f aca="false">+[2]data1cf!BG82*-1</f>
        <v>-0</v>
      </c>
      <c r="J83" s="9" t="n">
        <f aca="false">+[2]data1cf!BH82*-1</f>
        <v>-0</v>
      </c>
      <c r="K83" s="9" t="n">
        <f aca="false">+[2]data1cf!BI82*-1</f>
        <v>-0</v>
      </c>
      <c r="L83" s="9" t="n">
        <f aca="false">+[2]data1cf!BJ82*-1</f>
        <v>-0</v>
      </c>
      <c r="M83" s="9" t="n">
        <f aca="false">+[2]data1cf!BK82*-1</f>
        <v>-0</v>
      </c>
      <c r="N83" s="9" t="n">
        <f aca="false">+[2]data1cf!BL82*-1</f>
        <v>-0</v>
      </c>
      <c r="O83" s="9" t="n">
        <f aca="false">+[2]data1cf!BM82*-1</f>
        <v>-0</v>
      </c>
      <c r="P83" s="9" t="n">
        <f aca="false">+[2]data1cf!BN82*-1</f>
        <v>-0</v>
      </c>
      <c r="Q83" s="9" t="n">
        <f aca="false">+[2]data1cf!BO82*-1</f>
        <v>-0</v>
      </c>
      <c r="R83" s="9" t="n">
        <f aca="false">+[2]data1cf!BP82*-1</f>
        <v>-0</v>
      </c>
      <c r="S83" s="9" t="n">
        <f aca="false">+[2]data1cf!BQ82*-1</f>
        <v>-0</v>
      </c>
      <c r="T83" s="9" t="n">
        <f aca="false">+[2]data1cf!BR82*-1</f>
        <v>-0</v>
      </c>
      <c r="U83" s="9" t="n">
        <f aca="false">+[2]data1cf!BS82*-1</f>
        <v>-0</v>
      </c>
      <c r="V83" s="9" t="n">
        <f aca="false">+[2]data1cf!BT82*-1</f>
        <v>-0</v>
      </c>
      <c r="W83" s="9" t="n">
        <f aca="false">+[2]data1cf!BU82*-1</f>
        <v>-0</v>
      </c>
      <c r="X83" s="9" t="n">
        <f aca="false">+[2]data1cf!BV82*-1</f>
        <v>-0</v>
      </c>
      <c r="Y83" s="9" t="n">
        <f aca="false">+[2]data1cf!BW82*-1</f>
        <v>-0</v>
      </c>
      <c r="Z83" s="9" t="n">
        <f aca="false">+[2]data1cf!BX82*-1</f>
        <v>-0</v>
      </c>
      <c r="AA83" s="9" t="n">
        <f aca="false">+[2]data1cf!BY82*-1</f>
        <v>-0</v>
      </c>
      <c r="AB83" s="9"/>
      <c r="AC83" s="9"/>
      <c r="AD83" s="9"/>
      <c r="AE83" s="9"/>
      <c r="AF83" s="9"/>
      <c r="AG83" s="9"/>
      <c r="AH83" s="9"/>
      <c r="AI83" s="9"/>
      <c r="AJ83" s="9"/>
      <c r="AK83" s="1"/>
      <c r="AL83" s="1" t="e">
        <f aca="false">SUMPRODUCT(B83:AJ83,PVCapPrice)</f>
        <v>#DIV/0!</v>
      </c>
      <c r="AM83" s="1"/>
      <c r="AN83" s="1"/>
      <c r="AO83" s="1"/>
      <c r="AP83" s="1"/>
      <c r="AQ83" s="1"/>
    </row>
    <row r="84" customFormat="false" ht="11.25" hidden="false" customHeight="false" outlineLevel="0" collapsed="false">
      <c r="A84" s="1" t="n">
        <v>82</v>
      </c>
      <c r="B84" s="9"/>
      <c r="C84" s="9" t="n">
        <f aca="false">+[2]data1cf!BA83*-1</f>
        <v>-0</v>
      </c>
      <c r="D84" s="9" t="n">
        <f aca="false">+[2]data1cf!BB83*-1</f>
        <v>-0</v>
      </c>
      <c r="E84" s="9" t="n">
        <f aca="false">+[2]data1cf!BC83*-1</f>
        <v>-0</v>
      </c>
      <c r="F84" s="9" t="n">
        <f aca="false">+[2]data1cf!BD83*-1</f>
        <v>-0</v>
      </c>
      <c r="G84" s="9" t="n">
        <f aca="false">+[2]data1cf!BE83*-1</f>
        <v>-0</v>
      </c>
      <c r="H84" s="9" t="n">
        <f aca="false">+[2]data1cf!BF83*-1</f>
        <v>-0</v>
      </c>
      <c r="I84" s="9" t="n">
        <f aca="false">+[2]data1cf!BG83*-1</f>
        <v>-0</v>
      </c>
      <c r="J84" s="9" t="n">
        <f aca="false">+[2]data1cf!BH83*-1</f>
        <v>-0</v>
      </c>
      <c r="K84" s="9" t="n">
        <f aca="false">+[2]data1cf!BI83*-1</f>
        <v>-0</v>
      </c>
      <c r="L84" s="9" t="n">
        <f aca="false">+[2]data1cf!BJ83*-1</f>
        <v>-0</v>
      </c>
      <c r="M84" s="9" t="n">
        <f aca="false">+[2]data1cf!BK83*-1</f>
        <v>-0</v>
      </c>
      <c r="N84" s="9" t="n">
        <f aca="false">+[2]data1cf!BL83*-1</f>
        <v>-0</v>
      </c>
      <c r="O84" s="9" t="n">
        <f aca="false">+[2]data1cf!BM83*-1</f>
        <v>-0</v>
      </c>
      <c r="P84" s="9" t="n">
        <f aca="false">+[2]data1cf!BN83*-1</f>
        <v>-0</v>
      </c>
      <c r="Q84" s="9" t="n">
        <f aca="false">+[2]data1cf!BO83*-1</f>
        <v>-0</v>
      </c>
      <c r="R84" s="9" t="n">
        <f aca="false">+[2]data1cf!BP83*-1</f>
        <v>-0</v>
      </c>
      <c r="S84" s="9" t="n">
        <f aca="false">+[2]data1cf!BQ83*-1</f>
        <v>-0</v>
      </c>
      <c r="T84" s="9" t="n">
        <f aca="false">+[2]data1cf!BR83*-1</f>
        <v>-0</v>
      </c>
      <c r="U84" s="9" t="n">
        <f aca="false">+[2]data1cf!BS83*-1</f>
        <v>-0</v>
      </c>
      <c r="V84" s="9" t="n">
        <f aca="false">+[2]data1cf!BT83*-1</f>
        <v>-0</v>
      </c>
      <c r="W84" s="9" t="n">
        <f aca="false">+[2]data1cf!BU83*-1</f>
        <v>-0</v>
      </c>
      <c r="X84" s="9" t="n">
        <f aca="false">+[2]data1cf!BV83*-1</f>
        <v>-0</v>
      </c>
      <c r="Y84" s="9" t="n">
        <f aca="false">+[2]data1cf!BW83*-1</f>
        <v>-0</v>
      </c>
      <c r="Z84" s="9" t="n">
        <f aca="false">+[2]data1cf!BX83*-1</f>
        <v>-0</v>
      </c>
      <c r="AA84" s="9" t="n">
        <f aca="false">+[2]data1cf!BY83*-1</f>
        <v>-0</v>
      </c>
      <c r="AB84" s="9"/>
      <c r="AC84" s="9"/>
      <c r="AD84" s="9"/>
      <c r="AE84" s="9"/>
      <c r="AF84" s="9"/>
      <c r="AG84" s="9"/>
      <c r="AH84" s="9"/>
      <c r="AI84" s="9"/>
      <c r="AJ84" s="9"/>
      <c r="AK84" s="1"/>
      <c r="AL84" s="1" t="e">
        <f aca="false">SUMPRODUCT(B84:AJ84,PVCapPrice)</f>
        <v>#DIV/0!</v>
      </c>
      <c r="AM84" s="1"/>
      <c r="AN84" s="1"/>
      <c r="AO84" s="1"/>
      <c r="AP84" s="1"/>
      <c r="AQ84" s="1"/>
    </row>
    <row r="85" customFormat="false" ht="11.25" hidden="false" customHeight="false" outlineLevel="0" collapsed="false">
      <c r="A85" s="1" t="n">
        <v>83</v>
      </c>
      <c r="B85" s="9"/>
      <c r="C85" s="9" t="n">
        <f aca="false">+[2]data1cf!BA84*-1</f>
        <v>-0</v>
      </c>
      <c r="D85" s="9" t="n">
        <f aca="false">+[2]data1cf!BB84*-1</f>
        <v>-0</v>
      </c>
      <c r="E85" s="9" t="n">
        <f aca="false">+[2]data1cf!BC84*-1</f>
        <v>-0</v>
      </c>
      <c r="F85" s="9" t="n">
        <f aca="false">+[2]data1cf!BD84*-1</f>
        <v>-0</v>
      </c>
      <c r="G85" s="9" t="n">
        <f aca="false">+[2]data1cf!BE84*-1</f>
        <v>-0</v>
      </c>
      <c r="H85" s="9" t="n">
        <f aca="false">+[2]data1cf!BF84*-1</f>
        <v>-0</v>
      </c>
      <c r="I85" s="9" t="n">
        <f aca="false">+[2]data1cf!BG84*-1</f>
        <v>-0</v>
      </c>
      <c r="J85" s="9" t="n">
        <f aca="false">+[2]data1cf!BH84*-1</f>
        <v>-0</v>
      </c>
      <c r="K85" s="9" t="n">
        <f aca="false">+[2]data1cf!BI84*-1</f>
        <v>-0</v>
      </c>
      <c r="L85" s="9" t="n">
        <f aca="false">+[2]data1cf!BJ84*-1</f>
        <v>-0</v>
      </c>
      <c r="M85" s="9" t="n">
        <f aca="false">+[2]data1cf!BK84*-1</f>
        <v>-0</v>
      </c>
      <c r="N85" s="9" t="n">
        <f aca="false">+[2]data1cf!BL84*-1</f>
        <v>-0</v>
      </c>
      <c r="O85" s="9" t="n">
        <f aca="false">+[2]data1cf!BM84*-1</f>
        <v>-0</v>
      </c>
      <c r="P85" s="9" t="n">
        <f aca="false">+[2]data1cf!BN84*-1</f>
        <v>-0</v>
      </c>
      <c r="Q85" s="9" t="n">
        <f aca="false">+[2]data1cf!BO84*-1</f>
        <v>-0</v>
      </c>
      <c r="R85" s="9" t="n">
        <f aca="false">+[2]data1cf!BP84*-1</f>
        <v>-0</v>
      </c>
      <c r="S85" s="9" t="n">
        <f aca="false">+[2]data1cf!BQ84*-1</f>
        <v>-0</v>
      </c>
      <c r="T85" s="9" t="n">
        <f aca="false">+[2]data1cf!BR84*-1</f>
        <v>-0</v>
      </c>
      <c r="U85" s="9" t="n">
        <f aca="false">+[2]data1cf!BS84*-1</f>
        <v>-0</v>
      </c>
      <c r="V85" s="9" t="n">
        <f aca="false">+[2]data1cf!BT84*-1</f>
        <v>-0</v>
      </c>
      <c r="W85" s="9" t="n">
        <f aca="false">+[2]data1cf!BU84*-1</f>
        <v>-0</v>
      </c>
      <c r="X85" s="9" t="n">
        <f aca="false">+[2]data1cf!BV84*-1</f>
        <v>-0</v>
      </c>
      <c r="Y85" s="9" t="n">
        <f aca="false">+[2]data1cf!BW84*-1</f>
        <v>-0</v>
      </c>
      <c r="Z85" s="9" t="n">
        <f aca="false">+[2]data1cf!BX84*-1</f>
        <v>-0</v>
      </c>
      <c r="AA85" s="9" t="n">
        <f aca="false">+[2]data1cf!BY84*-1</f>
        <v>-0</v>
      </c>
      <c r="AB85" s="9"/>
      <c r="AC85" s="9"/>
      <c r="AD85" s="9"/>
      <c r="AE85" s="9"/>
      <c r="AF85" s="9"/>
      <c r="AG85" s="9"/>
      <c r="AH85" s="9"/>
      <c r="AI85" s="9"/>
      <c r="AJ85" s="9"/>
      <c r="AK85" s="1"/>
      <c r="AL85" s="1" t="e">
        <f aca="false">SUMPRODUCT(B85:AJ85,PVCapPrice)</f>
        <v>#DIV/0!</v>
      </c>
      <c r="AM85" s="1"/>
      <c r="AN85" s="1"/>
      <c r="AO85" s="1"/>
      <c r="AP85" s="1"/>
      <c r="AQ85" s="1"/>
    </row>
    <row r="86" customFormat="false" ht="11.25" hidden="false" customHeight="false" outlineLevel="0" collapsed="false">
      <c r="A86" s="1" t="n">
        <v>84</v>
      </c>
      <c r="B86" s="9"/>
      <c r="C86" s="9" t="n">
        <f aca="false">+[2]data1cf!BA85*-1</f>
        <v>-0</v>
      </c>
      <c r="D86" s="9" t="n">
        <f aca="false">+[2]data1cf!BB85*-1</f>
        <v>-0</v>
      </c>
      <c r="E86" s="9" t="n">
        <f aca="false">+[2]data1cf!BC85*-1</f>
        <v>-0</v>
      </c>
      <c r="F86" s="9" t="n">
        <f aca="false">+[2]data1cf!BD85*-1</f>
        <v>-0</v>
      </c>
      <c r="G86" s="9" t="n">
        <f aca="false">+[2]data1cf!BE85*-1</f>
        <v>-0</v>
      </c>
      <c r="H86" s="9" t="n">
        <f aca="false">+[2]data1cf!BF85*-1</f>
        <v>-0</v>
      </c>
      <c r="I86" s="9" t="n">
        <f aca="false">+[2]data1cf!BG85*-1</f>
        <v>-0</v>
      </c>
      <c r="J86" s="9" t="n">
        <f aca="false">+[2]data1cf!BH85*-1</f>
        <v>-0</v>
      </c>
      <c r="K86" s="9" t="n">
        <f aca="false">+[2]data1cf!BI85*-1</f>
        <v>-0</v>
      </c>
      <c r="L86" s="9" t="n">
        <f aca="false">+[2]data1cf!BJ85*-1</f>
        <v>-0</v>
      </c>
      <c r="M86" s="9" t="n">
        <f aca="false">+[2]data1cf!BK85*-1</f>
        <v>-0</v>
      </c>
      <c r="N86" s="9" t="n">
        <f aca="false">+[2]data1cf!BL85*-1</f>
        <v>-0</v>
      </c>
      <c r="O86" s="9" t="n">
        <f aca="false">+[2]data1cf!BM85*-1</f>
        <v>-0</v>
      </c>
      <c r="P86" s="9" t="n">
        <f aca="false">+[2]data1cf!BN85*-1</f>
        <v>-0</v>
      </c>
      <c r="Q86" s="9" t="n">
        <f aca="false">+[2]data1cf!BO85*-1</f>
        <v>-0</v>
      </c>
      <c r="R86" s="9" t="n">
        <f aca="false">+[2]data1cf!BP85*-1</f>
        <v>-0</v>
      </c>
      <c r="S86" s="9" t="n">
        <f aca="false">+[2]data1cf!BQ85*-1</f>
        <v>-0</v>
      </c>
      <c r="T86" s="9" t="n">
        <f aca="false">+[2]data1cf!BR85*-1</f>
        <v>-0</v>
      </c>
      <c r="U86" s="9" t="n">
        <f aca="false">+[2]data1cf!BS85*-1</f>
        <v>-0</v>
      </c>
      <c r="V86" s="9" t="n">
        <f aca="false">+[2]data1cf!BT85*-1</f>
        <v>-0</v>
      </c>
      <c r="W86" s="9" t="n">
        <f aca="false">+[2]data1cf!BU85*-1</f>
        <v>-0</v>
      </c>
      <c r="X86" s="9" t="n">
        <f aca="false">+[2]data1cf!BV85*-1</f>
        <v>-0</v>
      </c>
      <c r="Y86" s="9" t="n">
        <f aca="false">+[2]data1cf!BW85*-1</f>
        <v>-0</v>
      </c>
      <c r="Z86" s="9" t="n">
        <f aca="false">+[2]data1cf!BX85*-1</f>
        <v>-0</v>
      </c>
      <c r="AA86" s="9" t="n">
        <f aca="false">+[2]data1cf!BY85*-1</f>
        <v>-0</v>
      </c>
      <c r="AB86" s="9"/>
      <c r="AC86" s="9"/>
      <c r="AD86" s="9"/>
      <c r="AE86" s="9"/>
      <c r="AF86" s="9"/>
      <c r="AG86" s="9"/>
      <c r="AH86" s="9"/>
      <c r="AI86" s="9"/>
      <c r="AJ86" s="9"/>
      <c r="AK86" s="1"/>
      <c r="AL86" s="1" t="e">
        <f aca="false">SUMPRODUCT(B86:AJ86,PVCapPrice)</f>
        <v>#DIV/0!</v>
      </c>
      <c r="AM86" s="1"/>
      <c r="AN86" s="1"/>
      <c r="AO86" s="1"/>
      <c r="AP86" s="1"/>
      <c r="AQ86" s="1"/>
    </row>
    <row r="87" customFormat="false" ht="11.25" hidden="false" customHeight="false" outlineLevel="0" collapsed="false">
      <c r="A87" s="1" t="n">
        <v>85</v>
      </c>
      <c r="B87" s="9"/>
      <c r="C87" s="9" t="n">
        <f aca="false">+[2]data1cf!BA86*-1</f>
        <v>-0</v>
      </c>
      <c r="D87" s="9" t="n">
        <f aca="false">+[2]data1cf!BB86*-1</f>
        <v>-0</v>
      </c>
      <c r="E87" s="9" t="n">
        <f aca="false">+[2]data1cf!BC86*-1</f>
        <v>-0</v>
      </c>
      <c r="F87" s="9" t="n">
        <f aca="false">+[2]data1cf!BD86*-1</f>
        <v>-0</v>
      </c>
      <c r="G87" s="9" t="n">
        <f aca="false">+[2]data1cf!BE86*-1</f>
        <v>-0</v>
      </c>
      <c r="H87" s="9" t="n">
        <f aca="false">+[2]data1cf!BF86*-1</f>
        <v>-0</v>
      </c>
      <c r="I87" s="9" t="n">
        <f aca="false">+[2]data1cf!BG86*-1</f>
        <v>-0</v>
      </c>
      <c r="J87" s="9" t="n">
        <f aca="false">+[2]data1cf!BH86*-1</f>
        <v>-0</v>
      </c>
      <c r="K87" s="9" t="n">
        <f aca="false">+[2]data1cf!BI86*-1</f>
        <v>-0</v>
      </c>
      <c r="L87" s="9" t="n">
        <f aca="false">+[2]data1cf!BJ86*-1</f>
        <v>-0</v>
      </c>
      <c r="M87" s="9" t="n">
        <f aca="false">+[2]data1cf!BK86*-1</f>
        <v>-0</v>
      </c>
      <c r="N87" s="9" t="n">
        <f aca="false">+[2]data1cf!BL86*-1</f>
        <v>-0</v>
      </c>
      <c r="O87" s="9" t="n">
        <f aca="false">+[2]data1cf!BM86*-1</f>
        <v>-0</v>
      </c>
      <c r="P87" s="9" t="n">
        <f aca="false">+[2]data1cf!BN86*-1</f>
        <v>-0</v>
      </c>
      <c r="Q87" s="9" t="n">
        <f aca="false">+[2]data1cf!BO86*-1</f>
        <v>-0</v>
      </c>
      <c r="R87" s="9" t="n">
        <f aca="false">+[2]data1cf!BP86*-1</f>
        <v>-0</v>
      </c>
      <c r="S87" s="9" t="n">
        <f aca="false">+[2]data1cf!BQ86*-1</f>
        <v>-0</v>
      </c>
      <c r="T87" s="9" t="n">
        <f aca="false">+[2]data1cf!BR86*-1</f>
        <v>-0</v>
      </c>
      <c r="U87" s="9" t="n">
        <f aca="false">+[2]data1cf!BS86*-1</f>
        <v>-0</v>
      </c>
      <c r="V87" s="9" t="n">
        <f aca="false">+[2]data1cf!BT86*-1</f>
        <v>-0</v>
      </c>
      <c r="W87" s="9" t="n">
        <f aca="false">+[2]data1cf!BU86*-1</f>
        <v>-0</v>
      </c>
      <c r="X87" s="9" t="n">
        <f aca="false">+[2]data1cf!BV86*-1</f>
        <v>-0</v>
      </c>
      <c r="Y87" s="9" t="n">
        <f aca="false">+[2]data1cf!BW86*-1</f>
        <v>-0</v>
      </c>
      <c r="Z87" s="9" t="n">
        <f aca="false">+[2]data1cf!BX86*-1</f>
        <v>-0</v>
      </c>
      <c r="AA87" s="9" t="n">
        <f aca="false">+[2]data1cf!BY86*-1</f>
        <v>-0</v>
      </c>
      <c r="AB87" s="9"/>
      <c r="AC87" s="9"/>
      <c r="AD87" s="9"/>
      <c r="AE87" s="9"/>
      <c r="AF87" s="9"/>
      <c r="AG87" s="9"/>
      <c r="AH87" s="9"/>
      <c r="AI87" s="9"/>
      <c r="AJ87" s="9"/>
      <c r="AK87" s="1"/>
      <c r="AL87" s="1" t="e">
        <f aca="false">SUMPRODUCT(B87:AJ87,PVCapPrice)</f>
        <v>#DIV/0!</v>
      </c>
      <c r="AM87" s="1"/>
      <c r="AN87" s="1"/>
      <c r="AO87" s="1"/>
      <c r="AP87" s="1"/>
      <c r="AQ87" s="1"/>
    </row>
    <row r="88" customFormat="false" ht="11.25" hidden="false" customHeight="false" outlineLevel="0" collapsed="false">
      <c r="A88" s="1" t="n">
        <v>86</v>
      </c>
      <c r="B88" s="9"/>
      <c r="C88" s="9" t="n">
        <f aca="false">+[2]data1cf!BA87*-1</f>
        <v>-0</v>
      </c>
      <c r="D88" s="9" t="n">
        <f aca="false">+[2]data1cf!BB87*-1</f>
        <v>-0</v>
      </c>
      <c r="E88" s="9" t="n">
        <f aca="false">+[2]data1cf!BC87*-1</f>
        <v>-0</v>
      </c>
      <c r="F88" s="9" t="n">
        <f aca="false">+[2]data1cf!BD87*-1</f>
        <v>-0</v>
      </c>
      <c r="G88" s="9" t="n">
        <f aca="false">+[2]data1cf!BE87*-1</f>
        <v>-0</v>
      </c>
      <c r="H88" s="9" t="n">
        <f aca="false">+[2]data1cf!BF87*-1</f>
        <v>-0</v>
      </c>
      <c r="I88" s="9" t="n">
        <f aca="false">+[2]data1cf!BG87*-1</f>
        <v>-0</v>
      </c>
      <c r="J88" s="9" t="n">
        <f aca="false">+[2]data1cf!BH87*-1</f>
        <v>-0</v>
      </c>
      <c r="K88" s="9" t="n">
        <f aca="false">+[2]data1cf!BI87*-1</f>
        <v>-0</v>
      </c>
      <c r="L88" s="9" t="n">
        <f aca="false">+[2]data1cf!BJ87*-1</f>
        <v>-0</v>
      </c>
      <c r="M88" s="9" t="n">
        <f aca="false">+[2]data1cf!BK87*-1</f>
        <v>-0</v>
      </c>
      <c r="N88" s="9" t="n">
        <f aca="false">+[2]data1cf!BL87*-1</f>
        <v>-0</v>
      </c>
      <c r="O88" s="9" t="n">
        <f aca="false">+[2]data1cf!BM87*-1</f>
        <v>-0</v>
      </c>
      <c r="P88" s="9" t="n">
        <f aca="false">+[2]data1cf!BN87*-1</f>
        <v>-0</v>
      </c>
      <c r="Q88" s="9" t="n">
        <f aca="false">+[2]data1cf!BO87*-1</f>
        <v>-0</v>
      </c>
      <c r="R88" s="9" t="n">
        <f aca="false">+[2]data1cf!BP87*-1</f>
        <v>-0</v>
      </c>
      <c r="S88" s="9" t="n">
        <f aca="false">+[2]data1cf!BQ87*-1</f>
        <v>-0</v>
      </c>
      <c r="T88" s="9" t="n">
        <f aca="false">+[2]data1cf!BR87*-1</f>
        <v>-0</v>
      </c>
      <c r="U88" s="9" t="n">
        <f aca="false">+[2]data1cf!BS87*-1</f>
        <v>-0</v>
      </c>
      <c r="V88" s="9" t="n">
        <f aca="false">+[2]data1cf!BT87*-1</f>
        <v>-0</v>
      </c>
      <c r="W88" s="9" t="n">
        <f aca="false">+[2]data1cf!BU87*-1</f>
        <v>-0</v>
      </c>
      <c r="X88" s="9" t="n">
        <f aca="false">+[2]data1cf!BV87*-1</f>
        <v>-0</v>
      </c>
      <c r="Y88" s="9" t="n">
        <f aca="false">+[2]data1cf!BW87*-1</f>
        <v>-0</v>
      </c>
      <c r="Z88" s="9" t="n">
        <f aca="false">+[2]data1cf!BX87*-1</f>
        <v>-0</v>
      </c>
      <c r="AA88" s="9" t="n">
        <f aca="false">+[2]data1cf!BY87*-1</f>
        <v>-0</v>
      </c>
      <c r="AB88" s="9"/>
      <c r="AC88" s="9"/>
      <c r="AD88" s="9"/>
      <c r="AE88" s="9"/>
      <c r="AF88" s="9"/>
      <c r="AG88" s="9"/>
      <c r="AH88" s="9"/>
      <c r="AI88" s="9"/>
      <c r="AJ88" s="9"/>
      <c r="AK88" s="1"/>
      <c r="AL88" s="1" t="e">
        <f aca="false">SUMPRODUCT(B88:AJ88,PVCapPrice)</f>
        <v>#DIV/0!</v>
      </c>
      <c r="AM88" s="1"/>
      <c r="AN88" s="1"/>
      <c r="AO88" s="1"/>
      <c r="AP88" s="1"/>
      <c r="AQ88" s="1"/>
    </row>
    <row r="89" customFormat="false" ht="11.25" hidden="false" customHeight="false" outlineLevel="0" collapsed="false">
      <c r="A89" s="1" t="n">
        <v>87</v>
      </c>
      <c r="B89" s="9"/>
      <c r="C89" s="9" t="n">
        <f aca="false">+[2]data1cf!BA88*-1</f>
        <v>-0</v>
      </c>
      <c r="D89" s="9" t="n">
        <f aca="false">+[2]data1cf!BB88*-1</f>
        <v>-0</v>
      </c>
      <c r="E89" s="9" t="n">
        <f aca="false">+[2]data1cf!BC88*-1</f>
        <v>-0</v>
      </c>
      <c r="F89" s="9" t="n">
        <f aca="false">+[2]data1cf!BD88*-1</f>
        <v>-0</v>
      </c>
      <c r="G89" s="9" t="n">
        <f aca="false">+[2]data1cf!BE88*-1</f>
        <v>-0</v>
      </c>
      <c r="H89" s="9" t="n">
        <f aca="false">+[2]data1cf!BF88*-1</f>
        <v>-0</v>
      </c>
      <c r="I89" s="9" t="n">
        <f aca="false">+[2]data1cf!BG88*-1</f>
        <v>-0</v>
      </c>
      <c r="J89" s="9" t="n">
        <f aca="false">+[2]data1cf!BH88*-1</f>
        <v>-0</v>
      </c>
      <c r="K89" s="9" t="n">
        <f aca="false">+[2]data1cf!BI88*-1</f>
        <v>-0</v>
      </c>
      <c r="L89" s="9" t="n">
        <f aca="false">+[2]data1cf!BJ88*-1</f>
        <v>-0</v>
      </c>
      <c r="M89" s="9" t="n">
        <f aca="false">+[2]data1cf!BK88*-1</f>
        <v>-0</v>
      </c>
      <c r="N89" s="9" t="n">
        <f aca="false">+[2]data1cf!BL88*-1</f>
        <v>-0</v>
      </c>
      <c r="O89" s="9" t="n">
        <f aca="false">+[2]data1cf!BM88*-1</f>
        <v>-0</v>
      </c>
      <c r="P89" s="9" t="n">
        <f aca="false">+[2]data1cf!BN88*-1</f>
        <v>-0</v>
      </c>
      <c r="Q89" s="9" t="n">
        <f aca="false">+[2]data1cf!BO88*-1</f>
        <v>-0</v>
      </c>
      <c r="R89" s="9" t="n">
        <f aca="false">+[2]data1cf!BP88*-1</f>
        <v>-0</v>
      </c>
      <c r="S89" s="9" t="n">
        <f aca="false">+[2]data1cf!BQ88*-1</f>
        <v>-0</v>
      </c>
      <c r="T89" s="9" t="n">
        <f aca="false">+[2]data1cf!BR88*-1</f>
        <v>-0</v>
      </c>
      <c r="U89" s="9" t="n">
        <f aca="false">+[2]data1cf!BS88*-1</f>
        <v>-0</v>
      </c>
      <c r="V89" s="9" t="n">
        <f aca="false">+[2]data1cf!BT88*-1</f>
        <v>-0</v>
      </c>
      <c r="W89" s="9" t="n">
        <f aca="false">+[2]data1cf!BU88*-1</f>
        <v>-0</v>
      </c>
      <c r="X89" s="9" t="n">
        <f aca="false">+[2]data1cf!BV88*-1</f>
        <v>-0</v>
      </c>
      <c r="Y89" s="9" t="n">
        <f aca="false">+[2]data1cf!BW88*-1</f>
        <v>-0</v>
      </c>
      <c r="Z89" s="9" t="n">
        <f aca="false">+[2]data1cf!BX88*-1</f>
        <v>-0</v>
      </c>
      <c r="AA89" s="9" t="n">
        <f aca="false">+[2]data1cf!BY88*-1</f>
        <v>-0</v>
      </c>
      <c r="AB89" s="9"/>
      <c r="AC89" s="9"/>
      <c r="AD89" s="9"/>
      <c r="AE89" s="9"/>
      <c r="AF89" s="9"/>
      <c r="AG89" s="9"/>
      <c r="AH89" s="9"/>
      <c r="AI89" s="9"/>
      <c r="AJ89" s="9"/>
      <c r="AK89" s="1"/>
      <c r="AL89" s="1" t="e">
        <f aca="false">SUMPRODUCT(B89:AJ89,PVCapPrice)</f>
        <v>#DIV/0!</v>
      </c>
      <c r="AM89" s="1"/>
      <c r="AN89" s="1"/>
      <c r="AO89" s="1"/>
      <c r="AP89" s="1"/>
      <c r="AQ89" s="1"/>
    </row>
    <row r="90" customFormat="false" ht="11.25" hidden="false" customHeight="false" outlineLevel="0" collapsed="false">
      <c r="A90" s="1" t="n">
        <v>88</v>
      </c>
      <c r="B90" s="9"/>
      <c r="C90" s="9" t="n">
        <f aca="false">+[2]data1cf!BA89*-1</f>
        <v>-0</v>
      </c>
      <c r="D90" s="9" t="n">
        <f aca="false">+[2]data1cf!BB89*-1</f>
        <v>-0</v>
      </c>
      <c r="E90" s="9" t="n">
        <f aca="false">+[2]data1cf!BC89*-1</f>
        <v>-0</v>
      </c>
      <c r="F90" s="9" t="n">
        <f aca="false">+[2]data1cf!BD89*-1</f>
        <v>-0</v>
      </c>
      <c r="G90" s="9" t="n">
        <f aca="false">+[2]data1cf!BE89*-1</f>
        <v>-0</v>
      </c>
      <c r="H90" s="9" t="n">
        <f aca="false">+[2]data1cf!BF89*-1</f>
        <v>-0</v>
      </c>
      <c r="I90" s="9" t="n">
        <f aca="false">+[2]data1cf!BG89*-1</f>
        <v>-0</v>
      </c>
      <c r="J90" s="9" t="n">
        <f aca="false">+[2]data1cf!BH89*-1</f>
        <v>-0</v>
      </c>
      <c r="K90" s="9" t="n">
        <f aca="false">+[2]data1cf!BI89*-1</f>
        <v>-0</v>
      </c>
      <c r="L90" s="9" t="n">
        <f aca="false">+[2]data1cf!BJ89*-1</f>
        <v>-0</v>
      </c>
      <c r="M90" s="9" t="n">
        <f aca="false">+[2]data1cf!BK89*-1</f>
        <v>-0</v>
      </c>
      <c r="N90" s="9" t="n">
        <f aca="false">+[2]data1cf!BL89*-1</f>
        <v>-0</v>
      </c>
      <c r="O90" s="9" t="n">
        <f aca="false">+[2]data1cf!BM89*-1</f>
        <v>-0</v>
      </c>
      <c r="P90" s="9" t="n">
        <f aca="false">+[2]data1cf!BN89*-1</f>
        <v>-0</v>
      </c>
      <c r="Q90" s="9" t="n">
        <f aca="false">+[2]data1cf!BO89*-1</f>
        <v>-0</v>
      </c>
      <c r="R90" s="9" t="n">
        <f aca="false">+[2]data1cf!BP89*-1</f>
        <v>-0</v>
      </c>
      <c r="S90" s="9" t="n">
        <f aca="false">+[2]data1cf!BQ89*-1</f>
        <v>-0</v>
      </c>
      <c r="T90" s="9" t="n">
        <f aca="false">+[2]data1cf!BR89*-1</f>
        <v>-0</v>
      </c>
      <c r="U90" s="9" t="n">
        <f aca="false">+[2]data1cf!BS89*-1</f>
        <v>-0</v>
      </c>
      <c r="V90" s="9" t="n">
        <f aca="false">+[2]data1cf!BT89*-1</f>
        <v>-0</v>
      </c>
      <c r="W90" s="9" t="n">
        <f aca="false">+[2]data1cf!BU89*-1</f>
        <v>-0</v>
      </c>
      <c r="X90" s="9" t="n">
        <f aca="false">+[2]data1cf!BV89*-1</f>
        <v>-0</v>
      </c>
      <c r="Y90" s="9" t="n">
        <f aca="false">+[2]data1cf!BW89*-1</f>
        <v>-0</v>
      </c>
      <c r="Z90" s="9" t="n">
        <f aca="false">+[2]data1cf!BX89*-1</f>
        <v>-0</v>
      </c>
      <c r="AA90" s="9" t="n">
        <f aca="false">+[2]data1cf!BY89*-1</f>
        <v>-0</v>
      </c>
      <c r="AB90" s="9"/>
      <c r="AC90" s="9"/>
      <c r="AD90" s="9"/>
      <c r="AE90" s="9"/>
      <c r="AF90" s="9"/>
      <c r="AG90" s="9"/>
      <c r="AH90" s="9"/>
      <c r="AI90" s="9"/>
      <c r="AJ90" s="9"/>
      <c r="AK90" s="1"/>
      <c r="AL90" s="1" t="e">
        <f aca="false">SUMPRODUCT(B90:AJ90,PVCapPrice)</f>
        <v>#DIV/0!</v>
      </c>
      <c r="AM90" s="1"/>
      <c r="AN90" s="1"/>
      <c r="AO90" s="1"/>
      <c r="AP90" s="1"/>
      <c r="AQ90" s="1"/>
    </row>
    <row r="91" customFormat="false" ht="11.25" hidden="false" customHeight="false" outlineLevel="0" collapsed="false">
      <c r="A91" s="1" t="n">
        <v>89</v>
      </c>
      <c r="B91" s="9"/>
      <c r="C91" s="9" t="n">
        <f aca="false">+[2]data1cf!BA90*-1</f>
        <v>-0</v>
      </c>
      <c r="D91" s="9" t="n">
        <f aca="false">+[2]data1cf!BB90*-1</f>
        <v>-0</v>
      </c>
      <c r="E91" s="9" t="n">
        <f aca="false">+[2]data1cf!BC90*-1</f>
        <v>-0</v>
      </c>
      <c r="F91" s="9" t="n">
        <f aca="false">+[2]data1cf!BD90*-1</f>
        <v>-0</v>
      </c>
      <c r="G91" s="9" t="n">
        <f aca="false">+[2]data1cf!BE90*-1</f>
        <v>-0</v>
      </c>
      <c r="H91" s="9" t="n">
        <f aca="false">+[2]data1cf!BF90*-1</f>
        <v>-0</v>
      </c>
      <c r="I91" s="9" t="n">
        <f aca="false">+[2]data1cf!BG90*-1</f>
        <v>-0</v>
      </c>
      <c r="J91" s="9" t="n">
        <f aca="false">+[2]data1cf!BH90*-1</f>
        <v>-0</v>
      </c>
      <c r="K91" s="9" t="n">
        <f aca="false">+[2]data1cf!BI90*-1</f>
        <v>-0</v>
      </c>
      <c r="L91" s="9" t="n">
        <f aca="false">+[2]data1cf!BJ90*-1</f>
        <v>-0</v>
      </c>
      <c r="M91" s="9" t="n">
        <f aca="false">+[2]data1cf!BK90*-1</f>
        <v>-0</v>
      </c>
      <c r="N91" s="9" t="n">
        <f aca="false">+[2]data1cf!BL90*-1</f>
        <v>-0</v>
      </c>
      <c r="O91" s="9" t="n">
        <f aca="false">+[2]data1cf!BM90*-1</f>
        <v>-0</v>
      </c>
      <c r="P91" s="9" t="n">
        <f aca="false">+[2]data1cf!BN90*-1</f>
        <v>-0</v>
      </c>
      <c r="Q91" s="9" t="n">
        <f aca="false">+[2]data1cf!BO90*-1</f>
        <v>-0</v>
      </c>
      <c r="R91" s="9" t="n">
        <f aca="false">+[2]data1cf!BP90*-1</f>
        <v>-0</v>
      </c>
      <c r="S91" s="9" t="n">
        <f aca="false">+[2]data1cf!BQ90*-1</f>
        <v>-0</v>
      </c>
      <c r="T91" s="9" t="n">
        <f aca="false">+[2]data1cf!BR90*-1</f>
        <v>-0</v>
      </c>
      <c r="U91" s="9" t="n">
        <f aca="false">+[2]data1cf!BS90*-1</f>
        <v>-0</v>
      </c>
      <c r="V91" s="9" t="n">
        <f aca="false">+[2]data1cf!BT90*-1</f>
        <v>-0</v>
      </c>
      <c r="W91" s="9" t="n">
        <f aca="false">+[2]data1cf!BU90*-1</f>
        <v>-0</v>
      </c>
      <c r="X91" s="9" t="n">
        <f aca="false">+[2]data1cf!BV90*-1</f>
        <v>-0</v>
      </c>
      <c r="Y91" s="9" t="n">
        <f aca="false">+[2]data1cf!BW90*-1</f>
        <v>-0</v>
      </c>
      <c r="Z91" s="9" t="n">
        <f aca="false">+[2]data1cf!BX90*-1</f>
        <v>-0</v>
      </c>
      <c r="AA91" s="9" t="n">
        <f aca="false">+[2]data1cf!BY90*-1</f>
        <v>-0</v>
      </c>
      <c r="AB91" s="9"/>
      <c r="AC91" s="9"/>
      <c r="AD91" s="9"/>
      <c r="AE91" s="9"/>
      <c r="AF91" s="9"/>
      <c r="AG91" s="9"/>
      <c r="AH91" s="9"/>
      <c r="AI91" s="9"/>
      <c r="AJ91" s="9"/>
      <c r="AK91" s="1"/>
      <c r="AL91" s="1" t="e">
        <f aca="false">SUMPRODUCT(B91:AJ91,PVCapPrice)</f>
        <v>#DIV/0!</v>
      </c>
      <c r="AM91" s="1"/>
      <c r="AN91" s="1"/>
      <c r="AO91" s="1"/>
      <c r="AP91" s="1"/>
      <c r="AQ91" s="1"/>
    </row>
    <row r="92" customFormat="false" ht="11.25" hidden="false" customHeight="false" outlineLevel="0" collapsed="false">
      <c r="A92" s="1" t="n">
        <v>90</v>
      </c>
      <c r="B92" s="9"/>
      <c r="C92" s="9" t="n">
        <f aca="false">+[2]data1cf!BA91*-1</f>
        <v>-0</v>
      </c>
      <c r="D92" s="9" t="n">
        <f aca="false">+[2]data1cf!BB91*-1</f>
        <v>-0</v>
      </c>
      <c r="E92" s="9" t="n">
        <f aca="false">+[2]data1cf!BC91*-1</f>
        <v>-0</v>
      </c>
      <c r="F92" s="9" t="n">
        <f aca="false">+[2]data1cf!BD91*-1</f>
        <v>-0</v>
      </c>
      <c r="G92" s="9" t="n">
        <f aca="false">+[2]data1cf!BE91*-1</f>
        <v>-0</v>
      </c>
      <c r="H92" s="9" t="n">
        <f aca="false">+[2]data1cf!BF91*-1</f>
        <v>-0</v>
      </c>
      <c r="I92" s="9" t="n">
        <f aca="false">+[2]data1cf!BG91*-1</f>
        <v>-0</v>
      </c>
      <c r="J92" s="9" t="n">
        <f aca="false">+[2]data1cf!BH91*-1</f>
        <v>-0</v>
      </c>
      <c r="K92" s="9" t="n">
        <f aca="false">+[2]data1cf!BI91*-1</f>
        <v>-0</v>
      </c>
      <c r="L92" s="9" t="n">
        <f aca="false">+[2]data1cf!BJ91*-1</f>
        <v>-0</v>
      </c>
      <c r="M92" s="9" t="n">
        <f aca="false">+[2]data1cf!BK91*-1</f>
        <v>-0</v>
      </c>
      <c r="N92" s="9" t="n">
        <f aca="false">+[2]data1cf!BL91*-1</f>
        <v>-0</v>
      </c>
      <c r="O92" s="9" t="n">
        <f aca="false">+[2]data1cf!BM91*-1</f>
        <v>-0</v>
      </c>
      <c r="P92" s="9" t="n">
        <f aca="false">+[2]data1cf!BN91*-1</f>
        <v>-0</v>
      </c>
      <c r="Q92" s="9" t="n">
        <f aca="false">+[2]data1cf!BO91*-1</f>
        <v>-0</v>
      </c>
      <c r="R92" s="9" t="n">
        <f aca="false">+[2]data1cf!BP91*-1</f>
        <v>-0</v>
      </c>
      <c r="S92" s="9" t="n">
        <f aca="false">+[2]data1cf!BQ91*-1</f>
        <v>-0</v>
      </c>
      <c r="T92" s="9" t="n">
        <f aca="false">+[2]data1cf!BR91*-1</f>
        <v>-0</v>
      </c>
      <c r="U92" s="9" t="n">
        <f aca="false">+[2]data1cf!BS91*-1</f>
        <v>-0</v>
      </c>
      <c r="V92" s="9" t="n">
        <f aca="false">+[2]data1cf!BT91*-1</f>
        <v>-0</v>
      </c>
      <c r="W92" s="9" t="n">
        <f aca="false">+[2]data1cf!BU91*-1</f>
        <v>-0</v>
      </c>
      <c r="X92" s="9" t="n">
        <f aca="false">+[2]data1cf!BV91*-1</f>
        <v>-0</v>
      </c>
      <c r="Y92" s="9" t="n">
        <f aca="false">+[2]data1cf!BW91*-1</f>
        <v>-0</v>
      </c>
      <c r="Z92" s="9" t="n">
        <f aca="false">+[2]data1cf!BX91*-1</f>
        <v>-0</v>
      </c>
      <c r="AA92" s="9" t="n">
        <f aca="false">+[2]data1cf!BY91*-1</f>
        <v>-0</v>
      </c>
      <c r="AB92" s="9"/>
      <c r="AC92" s="9"/>
      <c r="AD92" s="9"/>
      <c r="AE92" s="9"/>
      <c r="AF92" s="9"/>
      <c r="AG92" s="9"/>
      <c r="AH92" s="9"/>
      <c r="AI92" s="9"/>
      <c r="AJ92" s="9"/>
      <c r="AK92" s="1"/>
      <c r="AL92" s="1" t="e">
        <f aca="false">SUMPRODUCT(B92:AJ92,PVCapPrice)</f>
        <v>#DIV/0!</v>
      </c>
      <c r="AM92" s="1"/>
      <c r="AN92" s="1"/>
      <c r="AO92" s="1"/>
      <c r="AP92" s="1"/>
      <c r="AQ92" s="1"/>
    </row>
    <row r="93" customFormat="false" ht="11.25" hidden="false" customHeight="false" outlineLevel="0" collapsed="false">
      <c r="A93" s="1" t="n">
        <v>91</v>
      </c>
      <c r="B93" s="9"/>
      <c r="C93" s="9" t="n">
        <f aca="false">+[2]data1cf!BA92*-1</f>
        <v>-0</v>
      </c>
      <c r="D93" s="9" t="n">
        <f aca="false">+[2]data1cf!BB92*-1</f>
        <v>-0</v>
      </c>
      <c r="E93" s="9" t="n">
        <f aca="false">+[2]data1cf!BC92*-1</f>
        <v>-0</v>
      </c>
      <c r="F93" s="9" t="n">
        <f aca="false">+[2]data1cf!BD92*-1</f>
        <v>-0</v>
      </c>
      <c r="G93" s="9" t="n">
        <f aca="false">+[2]data1cf!BE92*-1</f>
        <v>-0</v>
      </c>
      <c r="H93" s="9" t="n">
        <f aca="false">+[2]data1cf!BF92*-1</f>
        <v>-0</v>
      </c>
      <c r="I93" s="9" t="n">
        <f aca="false">+[2]data1cf!BG92*-1</f>
        <v>-0</v>
      </c>
      <c r="J93" s="9" t="n">
        <f aca="false">+[2]data1cf!BH92*-1</f>
        <v>-0</v>
      </c>
      <c r="K93" s="9" t="n">
        <f aca="false">+[2]data1cf!BI92*-1</f>
        <v>-0</v>
      </c>
      <c r="L93" s="9" t="n">
        <f aca="false">+[2]data1cf!BJ92*-1</f>
        <v>-0</v>
      </c>
      <c r="M93" s="9" t="n">
        <f aca="false">+[2]data1cf!BK92*-1</f>
        <v>-0</v>
      </c>
      <c r="N93" s="9" t="n">
        <f aca="false">+[2]data1cf!BL92*-1</f>
        <v>-0</v>
      </c>
      <c r="O93" s="9" t="n">
        <f aca="false">+[2]data1cf!BM92*-1</f>
        <v>-0</v>
      </c>
      <c r="P93" s="9" t="n">
        <f aca="false">+[2]data1cf!BN92*-1</f>
        <v>-0</v>
      </c>
      <c r="Q93" s="9" t="n">
        <f aca="false">+[2]data1cf!BO92*-1</f>
        <v>-0</v>
      </c>
      <c r="R93" s="9" t="n">
        <f aca="false">+[2]data1cf!BP92*-1</f>
        <v>-0</v>
      </c>
      <c r="S93" s="9" t="n">
        <f aca="false">+[2]data1cf!BQ92*-1</f>
        <v>-0</v>
      </c>
      <c r="T93" s="9" t="n">
        <f aca="false">+[2]data1cf!BR92*-1</f>
        <v>-0</v>
      </c>
      <c r="U93" s="9" t="n">
        <f aca="false">+[2]data1cf!BS92*-1</f>
        <v>-0</v>
      </c>
      <c r="V93" s="9" t="n">
        <f aca="false">+[2]data1cf!BT92*-1</f>
        <v>-0</v>
      </c>
      <c r="W93" s="9" t="n">
        <f aca="false">+[2]data1cf!BU92*-1</f>
        <v>-0</v>
      </c>
      <c r="X93" s="9" t="n">
        <f aca="false">+[2]data1cf!BV92*-1</f>
        <v>-0</v>
      </c>
      <c r="Y93" s="9" t="n">
        <f aca="false">+[2]data1cf!BW92*-1</f>
        <v>-0</v>
      </c>
      <c r="Z93" s="9" t="n">
        <f aca="false">+[2]data1cf!BX92*-1</f>
        <v>-0</v>
      </c>
      <c r="AA93" s="9" t="n">
        <f aca="false">+[2]data1cf!BY92*-1</f>
        <v>-0</v>
      </c>
      <c r="AB93" s="9"/>
      <c r="AC93" s="9"/>
      <c r="AD93" s="9"/>
      <c r="AE93" s="9"/>
      <c r="AF93" s="9"/>
      <c r="AG93" s="9"/>
      <c r="AH93" s="9"/>
      <c r="AI93" s="9"/>
      <c r="AJ93" s="9"/>
      <c r="AK93" s="1"/>
      <c r="AL93" s="1" t="e">
        <f aca="false">SUMPRODUCT(B93:AJ93,PVCapPrice)</f>
        <v>#DIV/0!</v>
      </c>
      <c r="AM93" s="1"/>
      <c r="AN93" s="1"/>
      <c r="AO93" s="1"/>
      <c r="AP93" s="1"/>
      <c r="AQ93" s="1"/>
    </row>
    <row r="94" customFormat="false" ht="11.25" hidden="false" customHeight="false" outlineLevel="0" collapsed="false">
      <c r="A94" s="1" t="n">
        <v>92</v>
      </c>
      <c r="B94" s="9"/>
      <c r="C94" s="9" t="n">
        <f aca="false">+[2]data1cf!BA93*-1</f>
        <v>-0</v>
      </c>
      <c r="D94" s="9" t="n">
        <f aca="false">+[2]data1cf!BB93*-1</f>
        <v>-0</v>
      </c>
      <c r="E94" s="9" t="n">
        <f aca="false">+[2]data1cf!BC93*-1</f>
        <v>-0</v>
      </c>
      <c r="F94" s="9" t="n">
        <f aca="false">+[2]data1cf!BD93*-1</f>
        <v>-0</v>
      </c>
      <c r="G94" s="9" t="n">
        <f aca="false">+[2]data1cf!BE93*-1</f>
        <v>-0</v>
      </c>
      <c r="H94" s="9" t="n">
        <f aca="false">+[2]data1cf!BF93*-1</f>
        <v>-0</v>
      </c>
      <c r="I94" s="9" t="n">
        <f aca="false">+[2]data1cf!BG93*-1</f>
        <v>-0</v>
      </c>
      <c r="J94" s="9" t="n">
        <f aca="false">+[2]data1cf!BH93*-1</f>
        <v>-0</v>
      </c>
      <c r="K94" s="9" t="n">
        <f aca="false">+[2]data1cf!BI93*-1</f>
        <v>-0</v>
      </c>
      <c r="L94" s="9" t="n">
        <f aca="false">+[2]data1cf!BJ93*-1</f>
        <v>-0</v>
      </c>
      <c r="M94" s="9" t="n">
        <f aca="false">+[2]data1cf!BK93*-1</f>
        <v>-0</v>
      </c>
      <c r="N94" s="9" t="n">
        <f aca="false">+[2]data1cf!BL93*-1</f>
        <v>-0</v>
      </c>
      <c r="O94" s="9" t="n">
        <f aca="false">+[2]data1cf!BM93*-1</f>
        <v>-0</v>
      </c>
      <c r="P94" s="9" t="n">
        <f aca="false">+[2]data1cf!BN93*-1</f>
        <v>-0</v>
      </c>
      <c r="Q94" s="9" t="n">
        <f aca="false">+[2]data1cf!BO93*-1</f>
        <v>-0</v>
      </c>
      <c r="R94" s="9" t="n">
        <f aca="false">+[2]data1cf!BP93*-1</f>
        <v>-0</v>
      </c>
      <c r="S94" s="9" t="n">
        <f aca="false">+[2]data1cf!BQ93*-1</f>
        <v>-0</v>
      </c>
      <c r="T94" s="9" t="n">
        <f aca="false">+[2]data1cf!BR93*-1</f>
        <v>-0</v>
      </c>
      <c r="U94" s="9" t="n">
        <f aca="false">+[2]data1cf!BS93*-1</f>
        <v>-0</v>
      </c>
      <c r="V94" s="9" t="n">
        <f aca="false">+[2]data1cf!BT93*-1</f>
        <v>-0</v>
      </c>
      <c r="W94" s="9" t="n">
        <f aca="false">+[2]data1cf!BU93*-1</f>
        <v>-0</v>
      </c>
      <c r="X94" s="9" t="n">
        <f aca="false">+[2]data1cf!BV93*-1</f>
        <v>-0</v>
      </c>
      <c r="Y94" s="9" t="n">
        <f aca="false">+[2]data1cf!BW93*-1</f>
        <v>-0</v>
      </c>
      <c r="Z94" s="9" t="n">
        <f aca="false">+[2]data1cf!BX93*-1</f>
        <v>-0</v>
      </c>
      <c r="AA94" s="9" t="n">
        <f aca="false">+[2]data1cf!BY93*-1</f>
        <v>-0</v>
      </c>
      <c r="AB94" s="9"/>
      <c r="AC94" s="9"/>
      <c r="AD94" s="9"/>
      <c r="AE94" s="9"/>
      <c r="AF94" s="9"/>
      <c r="AG94" s="9"/>
      <c r="AH94" s="9"/>
      <c r="AI94" s="9"/>
      <c r="AJ94" s="9"/>
      <c r="AK94" s="1"/>
      <c r="AL94" s="1" t="e">
        <f aca="false">SUMPRODUCT(B94:AJ94,PVCapPrice)</f>
        <v>#DIV/0!</v>
      </c>
      <c r="AM94" s="1"/>
      <c r="AN94" s="1"/>
      <c r="AO94" s="1"/>
      <c r="AP94" s="1"/>
      <c r="AQ94" s="1"/>
    </row>
    <row r="95" customFormat="false" ht="11.25" hidden="false" customHeight="false" outlineLevel="0" collapsed="false">
      <c r="A95" s="1" t="n">
        <v>93</v>
      </c>
      <c r="B95" s="9"/>
      <c r="C95" s="9" t="n">
        <f aca="false">+[2]data1cf!BA94*-1</f>
        <v>-0</v>
      </c>
      <c r="D95" s="9" t="n">
        <f aca="false">+[2]data1cf!BB94*-1</f>
        <v>-0</v>
      </c>
      <c r="E95" s="9" t="n">
        <f aca="false">+[2]data1cf!BC94*-1</f>
        <v>-0</v>
      </c>
      <c r="F95" s="9" t="n">
        <f aca="false">+[2]data1cf!BD94*-1</f>
        <v>-0</v>
      </c>
      <c r="G95" s="9" t="n">
        <f aca="false">+[2]data1cf!BE94*-1</f>
        <v>-0</v>
      </c>
      <c r="H95" s="9" t="n">
        <f aca="false">+[2]data1cf!BF94*-1</f>
        <v>-0</v>
      </c>
      <c r="I95" s="9" t="n">
        <f aca="false">+[2]data1cf!BG94*-1</f>
        <v>-0</v>
      </c>
      <c r="J95" s="9" t="n">
        <f aca="false">+[2]data1cf!BH94*-1</f>
        <v>-0</v>
      </c>
      <c r="K95" s="9" t="n">
        <f aca="false">+[2]data1cf!BI94*-1</f>
        <v>-0</v>
      </c>
      <c r="L95" s="9" t="n">
        <f aca="false">+[2]data1cf!BJ94*-1</f>
        <v>-0</v>
      </c>
      <c r="M95" s="9" t="n">
        <f aca="false">+[2]data1cf!BK94*-1</f>
        <v>-0</v>
      </c>
      <c r="N95" s="9" t="n">
        <f aca="false">+[2]data1cf!BL94*-1</f>
        <v>-0</v>
      </c>
      <c r="O95" s="9" t="n">
        <f aca="false">+[2]data1cf!BM94*-1</f>
        <v>-0</v>
      </c>
      <c r="P95" s="9" t="n">
        <f aca="false">+[2]data1cf!BN94*-1</f>
        <v>-0</v>
      </c>
      <c r="Q95" s="9" t="n">
        <f aca="false">+[2]data1cf!BO94*-1</f>
        <v>-0</v>
      </c>
      <c r="R95" s="9" t="n">
        <f aca="false">+[2]data1cf!BP94*-1</f>
        <v>-0</v>
      </c>
      <c r="S95" s="9" t="n">
        <f aca="false">+[2]data1cf!BQ94*-1</f>
        <v>-0</v>
      </c>
      <c r="T95" s="9" t="n">
        <f aca="false">+[2]data1cf!BR94*-1</f>
        <v>-0</v>
      </c>
      <c r="U95" s="9" t="n">
        <f aca="false">+[2]data1cf!BS94*-1</f>
        <v>-0</v>
      </c>
      <c r="V95" s="9" t="n">
        <f aca="false">+[2]data1cf!BT94*-1</f>
        <v>-0</v>
      </c>
      <c r="W95" s="9" t="n">
        <f aca="false">+[2]data1cf!BU94*-1</f>
        <v>-0</v>
      </c>
      <c r="X95" s="9" t="n">
        <f aca="false">+[2]data1cf!BV94*-1</f>
        <v>-0</v>
      </c>
      <c r="Y95" s="9" t="n">
        <f aca="false">+[2]data1cf!BW94*-1</f>
        <v>-0</v>
      </c>
      <c r="Z95" s="9" t="n">
        <f aca="false">+[2]data1cf!BX94*-1</f>
        <v>-0</v>
      </c>
      <c r="AA95" s="9" t="n">
        <f aca="false">+[2]data1cf!BY94*-1</f>
        <v>-0</v>
      </c>
      <c r="AB95" s="9"/>
      <c r="AC95" s="9"/>
      <c r="AD95" s="9"/>
      <c r="AE95" s="9"/>
      <c r="AF95" s="9"/>
      <c r="AG95" s="9"/>
      <c r="AH95" s="9"/>
      <c r="AI95" s="9"/>
      <c r="AJ95" s="9"/>
      <c r="AK95" s="1"/>
      <c r="AL95" s="1" t="e">
        <f aca="false">SUMPRODUCT(B95:AJ95,PVCapPrice)</f>
        <v>#DIV/0!</v>
      </c>
      <c r="AM95" s="1"/>
      <c r="AN95" s="1"/>
      <c r="AO95" s="1"/>
      <c r="AP95" s="1"/>
      <c r="AQ95" s="1"/>
    </row>
    <row r="96" customFormat="false" ht="11.25" hidden="false" customHeight="false" outlineLevel="0" collapsed="false">
      <c r="A96" s="1" t="n">
        <v>94</v>
      </c>
      <c r="B96" s="9"/>
      <c r="C96" s="9" t="n">
        <f aca="false">+[2]data1cf!BA95*-1</f>
        <v>-0</v>
      </c>
      <c r="D96" s="9" t="n">
        <f aca="false">+[2]data1cf!BB95*-1</f>
        <v>-0</v>
      </c>
      <c r="E96" s="9" t="n">
        <f aca="false">+[2]data1cf!BC95*-1</f>
        <v>-0</v>
      </c>
      <c r="F96" s="9" t="n">
        <f aca="false">+[2]data1cf!BD95*-1</f>
        <v>-0</v>
      </c>
      <c r="G96" s="9" t="n">
        <f aca="false">+[2]data1cf!BE95*-1</f>
        <v>-0</v>
      </c>
      <c r="H96" s="9" t="n">
        <f aca="false">+[2]data1cf!BF95*-1</f>
        <v>-0</v>
      </c>
      <c r="I96" s="9" t="n">
        <f aca="false">+[2]data1cf!BG95*-1</f>
        <v>-0</v>
      </c>
      <c r="J96" s="9" t="n">
        <f aca="false">+[2]data1cf!BH95*-1</f>
        <v>-0</v>
      </c>
      <c r="K96" s="9" t="n">
        <f aca="false">+[2]data1cf!BI95*-1</f>
        <v>-0</v>
      </c>
      <c r="L96" s="9" t="n">
        <f aca="false">+[2]data1cf!BJ95*-1</f>
        <v>-0</v>
      </c>
      <c r="M96" s="9" t="n">
        <f aca="false">+[2]data1cf!BK95*-1</f>
        <v>-0</v>
      </c>
      <c r="N96" s="9" t="n">
        <f aca="false">+[2]data1cf!BL95*-1</f>
        <v>-0</v>
      </c>
      <c r="O96" s="9" t="n">
        <f aca="false">+[2]data1cf!BM95*-1</f>
        <v>-0</v>
      </c>
      <c r="P96" s="9" t="n">
        <f aca="false">+[2]data1cf!BN95*-1</f>
        <v>-0</v>
      </c>
      <c r="Q96" s="9" t="n">
        <f aca="false">+[2]data1cf!BO95*-1</f>
        <v>-0</v>
      </c>
      <c r="R96" s="9" t="n">
        <f aca="false">+[2]data1cf!BP95*-1</f>
        <v>-0</v>
      </c>
      <c r="S96" s="9" t="n">
        <f aca="false">+[2]data1cf!BQ95*-1</f>
        <v>-0</v>
      </c>
      <c r="T96" s="9" t="n">
        <f aca="false">+[2]data1cf!BR95*-1</f>
        <v>-0</v>
      </c>
      <c r="U96" s="9" t="n">
        <f aca="false">+[2]data1cf!BS95*-1</f>
        <v>-0</v>
      </c>
      <c r="V96" s="9" t="n">
        <f aca="false">+[2]data1cf!BT95*-1</f>
        <v>-0</v>
      </c>
      <c r="W96" s="9" t="n">
        <f aca="false">+[2]data1cf!BU95*-1</f>
        <v>-0</v>
      </c>
      <c r="X96" s="9" t="n">
        <f aca="false">+[2]data1cf!BV95*-1</f>
        <v>-0</v>
      </c>
      <c r="Y96" s="9" t="n">
        <f aca="false">+[2]data1cf!BW95*-1</f>
        <v>-0</v>
      </c>
      <c r="Z96" s="9" t="n">
        <f aca="false">+[2]data1cf!BX95*-1</f>
        <v>-0</v>
      </c>
      <c r="AA96" s="9" t="n">
        <f aca="false">+[2]data1cf!BY95*-1</f>
        <v>-0</v>
      </c>
      <c r="AB96" s="9"/>
      <c r="AC96" s="9"/>
      <c r="AD96" s="9"/>
      <c r="AE96" s="9"/>
      <c r="AF96" s="9"/>
      <c r="AG96" s="9"/>
      <c r="AH96" s="9"/>
      <c r="AI96" s="9"/>
      <c r="AJ96" s="9"/>
      <c r="AK96" s="1"/>
      <c r="AL96" s="1" t="e">
        <f aca="false">SUMPRODUCT(B96:AJ96,PVCapPrice)</f>
        <v>#DIV/0!</v>
      </c>
      <c r="AM96" s="1"/>
      <c r="AN96" s="1"/>
      <c r="AO96" s="1"/>
      <c r="AP96" s="1"/>
      <c r="AQ96" s="1"/>
    </row>
    <row r="97" customFormat="false" ht="11.25" hidden="false" customHeight="false" outlineLevel="0" collapsed="false">
      <c r="A97" s="1" t="n">
        <v>95</v>
      </c>
      <c r="B97" s="9"/>
      <c r="C97" s="9" t="n">
        <f aca="false">+[2]data1cf!BA96*-1</f>
        <v>-0</v>
      </c>
      <c r="D97" s="9" t="n">
        <f aca="false">+[2]data1cf!BB96*-1</f>
        <v>-0</v>
      </c>
      <c r="E97" s="9" t="n">
        <f aca="false">+[2]data1cf!BC96*-1</f>
        <v>-0</v>
      </c>
      <c r="F97" s="9" t="n">
        <f aca="false">+[2]data1cf!BD96*-1</f>
        <v>-0</v>
      </c>
      <c r="G97" s="9" t="n">
        <f aca="false">+[2]data1cf!BE96*-1</f>
        <v>-0</v>
      </c>
      <c r="H97" s="9" t="n">
        <f aca="false">+[2]data1cf!BF96*-1</f>
        <v>-0</v>
      </c>
      <c r="I97" s="9" t="n">
        <f aca="false">+[2]data1cf!BG96*-1</f>
        <v>-0</v>
      </c>
      <c r="J97" s="9" t="n">
        <f aca="false">+[2]data1cf!BH96*-1</f>
        <v>-0</v>
      </c>
      <c r="K97" s="9" t="n">
        <f aca="false">+[2]data1cf!BI96*-1</f>
        <v>-0</v>
      </c>
      <c r="L97" s="9" t="n">
        <f aca="false">+[2]data1cf!BJ96*-1</f>
        <v>-0</v>
      </c>
      <c r="M97" s="9" t="n">
        <f aca="false">+[2]data1cf!BK96*-1</f>
        <v>-0</v>
      </c>
      <c r="N97" s="9" t="n">
        <f aca="false">+[2]data1cf!BL96*-1</f>
        <v>-0</v>
      </c>
      <c r="O97" s="9" t="n">
        <f aca="false">+[2]data1cf!BM96*-1</f>
        <v>-0</v>
      </c>
      <c r="P97" s="9" t="n">
        <f aca="false">+[2]data1cf!BN96*-1</f>
        <v>-0</v>
      </c>
      <c r="Q97" s="9" t="n">
        <f aca="false">+[2]data1cf!BO96*-1</f>
        <v>-0</v>
      </c>
      <c r="R97" s="9" t="n">
        <f aca="false">+[2]data1cf!BP96*-1</f>
        <v>-0</v>
      </c>
      <c r="S97" s="9" t="n">
        <f aca="false">+[2]data1cf!BQ96*-1</f>
        <v>-0</v>
      </c>
      <c r="T97" s="9" t="n">
        <f aca="false">+[2]data1cf!BR96*-1</f>
        <v>-0</v>
      </c>
      <c r="U97" s="9" t="n">
        <f aca="false">+[2]data1cf!BS96*-1</f>
        <v>-0</v>
      </c>
      <c r="V97" s="9" t="n">
        <f aca="false">+[2]data1cf!BT96*-1</f>
        <v>-0</v>
      </c>
      <c r="W97" s="9" t="n">
        <f aca="false">+[2]data1cf!BU96*-1</f>
        <v>-0</v>
      </c>
      <c r="X97" s="9" t="n">
        <f aca="false">+[2]data1cf!BV96*-1</f>
        <v>-0</v>
      </c>
      <c r="Y97" s="9" t="n">
        <f aca="false">+[2]data1cf!BW96*-1</f>
        <v>-0</v>
      </c>
      <c r="Z97" s="9" t="n">
        <f aca="false">+[2]data1cf!BX96*-1</f>
        <v>-0</v>
      </c>
      <c r="AA97" s="9" t="n">
        <f aca="false">+[2]data1cf!BY96*-1</f>
        <v>-0</v>
      </c>
      <c r="AB97" s="9"/>
      <c r="AC97" s="9"/>
      <c r="AD97" s="9"/>
      <c r="AE97" s="9"/>
      <c r="AF97" s="9"/>
      <c r="AG97" s="9"/>
      <c r="AH97" s="9"/>
      <c r="AI97" s="9"/>
      <c r="AJ97" s="9"/>
      <c r="AK97" s="1"/>
      <c r="AL97" s="1" t="e">
        <f aca="false">SUMPRODUCT(B97:AJ97,PVCapPrice)</f>
        <v>#DIV/0!</v>
      </c>
      <c r="AM97" s="1"/>
      <c r="AN97" s="1"/>
      <c r="AO97" s="1"/>
      <c r="AP97" s="1"/>
      <c r="AQ97" s="1"/>
    </row>
    <row r="98" customFormat="false" ht="11.25" hidden="false" customHeight="false" outlineLevel="0" collapsed="false">
      <c r="A98" s="1" t="n">
        <v>96</v>
      </c>
      <c r="B98" s="9"/>
      <c r="C98" s="9" t="n">
        <f aca="false">+[2]data1cf!BA97*-1</f>
        <v>-0</v>
      </c>
      <c r="D98" s="9" t="n">
        <f aca="false">+[2]data1cf!BB97*-1</f>
        <v>-0</v>
      </c>
      <c r="E98" s="9" t="n">
        <f aca="false">+[2]data1cf!BC97*-1</f>
        <v>-0</v>
      </c>
      <c r="F98" s="9" t="n">
        <f aca="false">+[2]data1cf!BD97*-1</f>
        <v>-0</v>
      </c>
      <c r="G98" s="9" t="n">
        <f aca="false">+[2]data1cf!BE97*-1</f>
        <v>-0</v>
      </c>
      <c r="H98" s="9" t="n">
        <f aca="false">+[2]data1cf!BF97*-1</f>
        <v>-0</v>
      </c>
      <c r="I98" s="9" t="n">
        <f aca="false">+[2]data1cf!BG97*-1</f>
        <v>-0</v>
      </c>
      <c r="J98" s="9" t="n">
        <f aca="false">+[2]data1cf!BH97*-1</f>
        <v>-0</v>
      </c>
      <c r="K98" s="9" t="n">
        <f aca="false">+[2]data1cf!BI97*-1</f>
        <v>-0</v>
      </c>
      <c r="L98" s="9" t="n">
        <f aca="false">+[2]data1cf!BJ97*-1</f>
        <v>-0</v>
      </c>
      <c r="M98" s="9" t="n">
        <f aca="false">+[2]data1cf!BK97*-1</f>
        <v>-0</v>
      </c>
      <c r="N98" s="9" t="n">
        <f aca="false">+[2]data1cf!BL97*-1</f>
        <v>-0</v>
      </c>
      <c r="O98" s="9" t="n">
        <f aca="false">+[2]data1cf!BM97*-1</f>
        <v>-0</v>
      </c>
      <c r="P98" s="9" t="n">
        <f aca="false">+[2]data1cf!BN97*-1</f>
        <v>-0</v>
      </c>
      <c r="Q98" s="9" t="n">
        <f aca="false">+[2]data1cf!BO97*-1</f>
        <v>-0</v>
      </c>
      <c r="R98" s="9" t="n">
        <f aca="false">+[2]data1cf!BP97*-1</f>
        <v>-0</v>
      </c>
      <c r="S98" s="9" t="n">
        <f aca="false">+[2]data1cf!BQ97*-1</f>
        <v>-0</v>
      </c>
      <c r="T98" s="9" t="n">
        <f aca="false">+[2]data1cf!BR97*-1</f>
        <v>-0</v>
      </c>
      <c r="U98" s="9" t="n">
        <f aca="false">+[2]data1cf!BS97*-1</f>
        <v>-0</v>
      </c>
      <c r="V98" s="9" t="n">
        <f aca="false">+[2]data1cf!BT97*-1</f>
        <v>-0</v>
      </c>
      <c r="W98" s="9" t="n">
        <f aca="false">+[2]data1cf!BU97*-1</f>
        <v>-0</v>
      </c>
      <c r="X98" s="9" t="n">
        <f aca="false">+[2]data1cf!BV97*-1</f>
        <v>-0</v>
      </c>
      <c r="Y98" s="9" t="n">
        <f aca="false">+[2]data1cf!BW97*-1</f>
        <v>-0</v>
      </c>
      <c r="Z98" s="9" t="n">
        <f aca="false">+[2]data1cf!BX97*-1</f>
        <v>-0</v>
      </c>
      <c r="AA98" s="9" t="n">
        <f aca="false">+[2]data1cf!BY97*-1</f>
        <v>-0</v>
      </c>
      <c r="AB98" s="9"/>
      <c r="AC98" s="9"/>
      <c r="AD98" s="9"/>
      <c r="AE98" s="9"/>
      <c r="AF98" s="9"/>
      <c r="AG98" s="9"/>
      <c r="AH98" s="9"/>
      <c r="AI98" s="9"/>
      <c r="AJ98" s="9"/>
      <c r="AK98" s="1"/>
      <c r="AL98" s="1" t="e">
        <f aca="false">SUMPRODUCT(B98:AJ98,PVCapPrice)</f>
        <v>#DIV/0!</v>
      </c>
      <c r="AM98" s="1"/>
      <c r="AN98" s="1"/>
      <c r="AO98" s="1"/>
      <c r="AP98" s="1"/>
      <c r="AQ98" s="1"/>
    </row>
    <row r="99" customFormat="false" ht="11.25" hidden="false" customHeight="false" outlineLevel="0" collapsed="false">
      <c r="A99" s="1" t="n">
        <v>97</v>
      </c>
      <c r="B99" s="9"/>
      <c r="C99" s="9" t="n">
        <f aca="false">+[2]data1cf!BA98*-1</f>
        <v>-0</v>
      </c>
      <c r="D99" s="9" t="n">
        <f aca="false">+[2]data1cf!BB98*-1</f>
        <v>-0</v>
      </c>
      <c r="E99" s="9" t="n">
        <f aca="false">+[2]data1cf!BC98*-1</f>
        <v>-0</v>
      </c>
      <c r="F99" s="9" t="n">
        <f aca="false">+[2]data1cf!BD98*-1</f>
        <v>-0</v>
      </c>
      <c r="G99" s="9" t="n">
        <f aca="false">+[2]data1cf!BE98*-1</f>
        <v>-0</v>
      </c>
      <c r="H99" s="9" t="n">
        <f aca="false">+[2]data1cf!BF98*-1</f>
        <v>-0</v>
      </c>
      <c r="I99" s="9" t="n">
        <f aca="false">+[2]data1cf!BG98*-1</f>
        <v>-0</v>
      </c>
      <c r="J99" s="9" t="n">
        <f aca="false">+[2]data1cf!BH98*-1</f>
        <v>-0</v>
      </c>
      <c r="K99" s="9" t="n">
        <f aca="false">+[2]data1cf!BI98*-1</f>
        <v>-0</v>
      </c>
      <c r="L99" s="9" t="n">
        <f aca="false">+[2]data1cf!BJ98*-1</f>
        <v>-0</v>
      </c>
      <c r="M99" s="9" t="n">
        <f aca="false">+[2]data1cf!BK98*-1</f>
        <v>-0</v>
      </c>
      <c r="N99" s="9" t="n">
        <f aca="false">+[2]data1cf!BL98*-1</f>
        <v>-0</v>
      </c>
      <c r="O99" s="9" t="n">
        <f aca="false">+[2]data1cf!BM98*-1</f>
        <v>-0</v>
      </c>
      <c r="P99" s="9" t="n">
        <f aca="false">+[2]data1cf!BN98*-1</f>
        <v>-0</v>
      </c>
      <c r="Q99" s="9" t="n">
        <f aca="false">+[2]data1cf!BO98*-1</f>
        <v>-0</v>
      </c>
      <c r="R99" s="9" t="n">
        <f aca="false">+[2]data1cf!BP98*-1</f>
        <v>-0</v>
      </c>
      <c r="S99" s="9" t="n">
        <f aca="false">+[2]data1cf!BQ98*-1</f>
        <v>-0</v>
      </c>
      <c r="T99" s="9" t="n">
        <f aca="false">+[2]data1cf!BR98*-1</f>
        <v>-0</v>
      </c>
      <c r="U99" s="9" t="n">
        <f aca="false">+[2]data1cf!BS98*-1</f>
        <v>-0</v>
      </c>
      <c r="V99" s="9" t="n">
        <f aca="false">+[2]data1cf!BT98*-1</f>
        <v>-0</v>
      </c>
      <c r="W99" s="9" t="n">
        <f aca="false">+[2]data1cf!BU98*-1</f>
        <v>-0</v>
      </c>
      <c r="X99" s="9" t="n">
        <f aca="false">+[2]data1cf!BV98*-1</f>
        <v>-0</v>
      </c>
      <c r="Y99" s="9" t="n">
        <f aca="false">+[2]data1cf!BW98*-1</f>
        <v>-0</v>
      </c>
      <c r="Z99" s="9" t="n">
        <f aca="false">+[2]data1cf!BX98*-1</f>
        <v>-0</v>
      </c>
      <c r="AA99" s="9" t="n">
        <f aca="false">+[2]data1cf!BY98*-1</f>
        <v>-0</v>
      </c>
      <c r="AB99" s="9"/>
      <c r="AC99" s="9"/>
      <c r="AD99" s="9"/>
      <c r="AE99" s="9"/>
      <c r="AF99" s="9"/>
      <c r="AG99" s="9"/>
      <c r="AH99" s="9"/>
      <c r="AI99" s="9"/>
      <c r="AJ99" s="9"/>
      <c r="AK99" s="1"/>
      <c r="AL99" s="1" t="e">
        <f aca="false">SUMPRODUCT(B99:AJ99,PVCapPrice)</f>
        <v>#DIV/0!</v>
      </c>
      <c r="AM99" s="1"/>
      <c r="AN99" s="1"/>
      <c r="AO99" s="1"/>
      <c r="AP99" s="1"/>
      <c r="AQ99" s="1"/>
    </row>
    <row r="100" customFormat="false" ht="11.25" hidden="false" customHeight="false" outlineLevel="0" collapsed="false">
      <c r="A100" s="1" t="n">
        <v>98</v>
      </c>
      <c r="B100" s="9"/>
      <c r="C100" s="9" t="n">
        <f aca="false">+[2]data1cf!BA99*-1</f>
        <v>-0</v>
      </c>
      <c r="D100" s="9" t="n">
        <f aca="false">+[2]data1cf!BB99*-1</f>
        <v>-0</v>
      </c>
      <c r="E100" s="9" t="n">
        <f aca="false">+[2]data1cf!BC99*-1</f>
        <v>-0</v>
      </c>
      <c r="F100" s="9" t="n">
        <f aca="false">+[2]data1cf!BD99*-1</f>
        <v>-0</v>
      </c>
      <c r="G100" s="9" t="n">
        <f aca="false">+[2]data1cf!BE99*-1</f>
        <v>-0</v>
      </c>
      <c r="H100" s="9" t="n">
        <f aca="false">+[2]data1cf!BF99*-1</f>
        <v>-0</v>
      </c>
      <c r="I100" s="9" t="n">
        <f aca="false">+[2]data1cf!BG99*-1</f>
        <v>-0</v>
      </c>
      <c r="J100" s="9" t="n">
        <f aca="false">+[2]data1cf!BH99*-1</f>
        <v>-0</v>
      </c>
      <c r="K100" s="9" t="n">
        <f aca="false">+[2]data1cf!BI99*-1</f>
        <v>-0</v>
      </c>
      <c r="L100" s="9" t="n">
        <f aca="false">+[2]data1cf!BJ99*-1</f>
        <v>-0</v>
      </c>
      <c r="M100" s="9" t="n">
        <f aca="false">+[2]data1cf!BK99*-1</f>
        <v>-0</v>
      </c>
      <c r="N100" s="9" t="n">
        <f aca="false">+[2]data1cf!BL99*-1</f>
        <v>-0</v>
      </c>
      <c r="O100" s="9" t="n">
        <f aca="false">+[2]data1cf!BM99*-1</f>
        <v>-0</v>
      </c>
      <c r="P100" s="9" t="n">
        <f aca="false">+[2]data1cf!BN99*-1</f>
        <v>-0</v>
      </c>
      <c r="Q100" s="9" t="n">
        <f aca="false">+[2]data1cf!BO99*-1</f>
        <v>-0</v>
      </c>
      <c r="R100" s="9" t="n">
        <f aca="false">+[2]data1cf!BP99*-1</f>
        <v>-0</v>
      </c>
      <c r="S100" s="9" t="n">
        <f aca="false">+[2]data1cf!BQ99*-1</f>
        <v>-0</v>
      </c>
      <c r="T100" s="9" t="n">
        <f aca="false">+[2]data1cf!BR99*-1</f>
        <v>-0</v>
      </c>
      <c r="U100" s="9" t="n">
        <f aca="false">+[2]data1cf!BS99*-1</f>
        <v>-0</v>
      </c>
      <c r="V100" s="9" t="n">
        <f aca="false">+[2]data1cf!BT99*-1</f>
        <v>-0</v>
      </c>
      <c r="W100" s="9" t="n">
        <f aca="false">+[2]data1cf!BU99*-1</f>
        <v>-0</v>
      </c>
      <c r="X100" s="9" t="n">
        <f aca="false">+[2]data1cf!BV99*-1</f>
        <v>-0</v>
      </c>
      <c r="Y100" s="9" t="n">
        <f aca="false">+[2]data1cf!BW99*-1</f>
        <v>-0</v>
      </c>
      <c r="Z100" s="9" t="n">
        <f aca="false">+[2]data1cf!BX99*-1</f>
        <v>-0</v>
      </c>
      <c r="AA100" s="9" t="n">
        <f aca="false">+[2]data1cf!BY99*-1</f>
        <v>-0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1"/>
      <c r="AL100" s="1" t="e">
        <f aca="false">SUMPRODUCT(B100:AJ100,PVCapPrice)</f>
        <v>#DIV/0!</v>
      </c>
      <c r="AM100" s="1"/>
      <c r="AN100" s="1"/>
      <c r="AO100" s="1"/>
      <c r="AP100" s="1"/>
      <c r="AQ100" s="1"/>
    </row>
    <row r="101" customFormat="false" ht="11.25" hidden="false" customHeight="false" outlineLevel="0" collapsed="false">
      <c r="A101" s="1" t="n">
        <v>99</v>
      </c>
      <c r="B101" s="9"/>
      <c r="C101" s="9" t="n">
        <f aca="false">+[2]data1cf!BA100*-1</f>
        <v>-0</v>
      </c>
      <c r="D101" s="9" t="n">
        <f aca="false">+[2]data1cf!BB100*-1</f>
        <v>-0</v>
      </c>
      <c r="E101" s="9" t="n">
        <f aca="false">+[2]data1cf!BC100*-1</f>
        <v>-0</v>
      </c>
      <c r="F101" s="9" t="n">
        <f aca="false">+[2]data1cf!BD100*-1</f>
        <v>-0</v>
      </c>
      <c r="G101" s="9" t="n">
        <f aca="false">+[2]data1cf!BE100*-1</f>
        <v>-0</v>
      </c>
      <c r="H101" s="9" t="n">
        <f aca="false">+[2]data1cf!BF100*-1</f>
        <v>-0</v>
      </c>
      <c r="I101" s="9" t="n">
        <f aca="false">+[2]data1cf!BG100*-1</f>
        <v>-0</v>
      </c>
      <c r="J101" s="9" t="n">
        <f aca="false">+[2]data1cf!BH100*-1</f>
        <v>-0</v>
      </c>
      <c r="K101" s="9" t="n">
        <f aca="false">+[2]data1cf!BI100*-1</f>
        <v>-0</v>
      </c>
      <c r="L101" s="9" t="n">
        <f aca="false">+[2]data1cf!BJ100*-1</f>
        <v>-0</v>
      </c>
      <c r="M101" s="9" t="n">
        <f aca="false">+[2]data1cf!BK100*-1</f>
        <v>-0</v>
      </c>
      <c r="N101" s="9" t="n">
        <f aca="false">+[2]data1cf!BL100*-1</f>
        <v>-0</v>
      </c>
      <c r="O101" s="9" t="n">
        <f aca="false">+[2]data1cf!BM100*-1</f>
        <v>-0</v>
      </c>
      <c r="P101" s="9" t="n">
        <f aca="false">+[2]data1cf!BN100*-1</f>
        <v>-0</v>
      </c>
      <c r="Q101" s="9" t="n">
        <f aca="false">+[2]data1cf!BO100*-1</f>
        <v>-0</v>
      </c>
      <c r="R101" s="9" t="n">
        <f aca="false">+[2]data1cf!BP100*-1</f>
        <v>-0</v>
      </c>
      <c r="S101" s="9" t="n">
        <f aca="false">+[2]data1cf!BQ100*-1</f>
        <v>-0</v>
      </c>
      <c r="T101" s="9" t="n">
        <f aca="false">+[2]data1cf!BR100*-1</f>
        <v>-0</v>
      </c>
      <c r="U101" s="9" t="n">
        <f aca="false">+[2]data1cf!BS100*-1</f>
        <v>-0</v>
      </c>
      <c r="V101" s="9" t="n">
        <f aca="false">+[2]data1cf!BT100*-1</f>
        <v>-0</v>
      </c>
      <c r="W101" s="9" t="n">
        <f aca="false">+[2]data1cf!BU100*-1</f>
        <v>-0</v>
      </c>
      <c r="X101" s="9" t="n">
        <f aca="false">+[2]data1cf!BV100*-1</f>
        <v>-0</v>
      </c>
      <c r="Y101" s="9" t="n">
        <f aca="false">+[2]data1cf!BW100*-1</f>
        <v>-0</v>
      </c>
      <c r="Z101" s="9" t="n">
        <f aca="false">+[2]data1cf!BX100*-1</f>
        <v>-0</v>
      </c>
      <c r="AA101" s="9" t="n">
        <f aca="false">+[2]data1cf!BY100*-1</f>
        <v>-0</v>
      </c>
      <c r="AB101" s="9"/>
      <c r="AC101" s="9"/>
      <c r="AD101" s="9"/>
      <c r="AE101" s="9"/>
      <c r="AF101" s="9"/>
      <c r="AG101" s="9"/>
      <c r="AH101" s="9"/>
      <c r="AI101" s="9"/>
      <c r="AJ101" s="9"/>
      <c r="AK101" s="1"/>
      <c r="AL101" s="1" t="e">
        <f aca="false">SUMPRODUCT(B101:AJ101,PVCapPrice)</f>
        <v>#DIV/0!</v>
      </c>
      <c r="AM101" s="1"/>
      <c r="AN101" s="1"/>
      <c r="AO101" s="1"/>
      <c r="AP101" s="1"/>
      <c r="AQ101" s="1"/>
    </row>
    <row r="102" customFormat="false" ht="11.25" hidden="false" customHeight="false" outlineLevel="0" collapsed="false">
      <c r="A102" s="1" t="n">
        <v>100</v>
      </c>
      <c r="B102" s="9"/>
      <c r="C102" s="9" t="n">
        <f aca="false">+[2]data1cf!BA101*-1</f>
        <v>-0</v>
      </c>
      <c r="D102" s="9" t="n">
        <f aca="false">+[2]data1cf!BB101*-1</f>
        <v>-0</v>
      </c>
      <c r="E102" s="9" t="n">
        <f aca="false">+[2]data1cf!BC101*-1</f>
        <v>-0</v>
      </c>
      <c r="F102" s="9" t="n">
        <f aca="false">+[2]data1cf!BD101*-1</f>
        <v>-0</v>
      </c>
      <c r="G102" s="9" t="n">
        <f aca="false">+[2]data1cf!BE101*-1</f>
        <v>-0</v>
      </c>
      <c r="H102" s="9" t="n">
        <f aca="false">+[2]data1cf!BF101*-1</f>
        <v>-0</v>
      </c>
      <c r="I102" s="9" t="n">
        <f aca="false">+[2]data1cf!BG101*-1</f>
        <v>-0</v>
      </c>
      <c r="J102" s="9" t="n">
        <f aca="false">+[2]data1cf!BH101*-1</f>
        <v>-0</v>
      </c>
      <c r="K102" s="9" t="n">
        <f aca="false">+[2]data1cf!BI101*-1</f>
        <v>-0</v>
      </c>
      <c r="L102" s="9" t="n">
        <f aca="false">+[2]data1cf!BJ101*-1</f>
        <v>-0</v>
      </c>
      <c r="M102" s="9" t="n">
        <f aca="false">+[2]data1cf!BK101*-1</f>
        <v>-0</v>
      </c>
      <c r="N102" s="9" t="n">
        <f aca="false">+[2]data1cf!BL101*-1</f>
        <v>-0</v>
      </c>
      <c r="O102" s="9" t="n">
        <f aca="false">+[2]data1cf!BM101*-1</f>
        <v>-0</v>
      </c>
      <c r="P102" s="9" t="n">
        <f aca="false">+[2]data1cf!BN101*-1</f>
        <v>-0</v>
      </c>
      <c r="Q102" s="9" t="n">
        <f aca="false">+[2]data1cf!BO101*-1</f>
        <v>-0</v>
      </c>
      <c r="R102" s="9" t="n">
        <f aca="false">+[2]data1cf!BP101*-1</f>
        <v>-0</v>
      </c>
      <c r="S102" s="9" t="n">
        <f aca="false">+[2]data1cf!BQ101*-1</f>
        <v>-0</v>
      </c>
      <c r="T102" s="9" t="n">
        <f aca="false">+[2]data1cf!BR101*-1</f>
        <v>-0</v>
      </c>
      <c r="U102" s="9" t="n">
        <f aca="false">+[2]data1cf!BS101*-1</f>
        <v>-0</v>
      </c>
      <c r="V102" s="9" t="n">
        <f aca="false">+[2]data1cf!BT101*-1</f>
        <v>-0</v>
      </c>
      <c r="W102" s="9" t="n">
        <f aca="false">+[2]data1cf!BU101*-1</f>
        <v>-0</v>
      </c>
      <c r="X102" s="9" t="n">
        <f aca="false">+[2]data1cf!BV101*-1</f>
        <v>-0</v>
      </c>
      <c r="Y102" s="9" t="n">
        <f aca="false">+[2]data1cf!BW101*-1</f>
        <v>-0</v>
      </c>
      <c r="Z102" s="9" t="n">
        <f aca="false">+[2]data1cf!BX101*-1</f>
        <v>-0</v>
      </c>
      <c r="AA102" s="9" t="n">
        <f aca="false">+[2]data1cf!BY101*-1</f>
        <v>-0</v>
      </c>
      <c r="AB102" s="9"/>
      <c r="AC102" s="9"/>
      <c r="AD102" s="9"/>
      <c r="AE102" s="9"/>
      <c r="AF102" s="9"/>
      <c r="AG102" s="9"/>
      <c r="AH102" s="9"/>
      <c r="AI102" s="9"/>
      <c r="AJ102" s="9"/>
      <c r="AK102" s="1"/>
      <c r="AL102" s="1" t="e">
        <f aca="false">SUMPRODUCT(B102:AJ102,PVCapPrice)</f>
        <v>#DIV/0!</v>
      </c>
      <c r="AM102" s="1"/>
      <c r="AN102" s="1"/>
      <c r="AO102" s="1"/>
      <c r="AP102" s="1"/>
      <c r="AQ102" s="1"/>
    </row>
    <row r="103" customFormat="false" ht="11.25" hidden="false" customHeight="false" outlineLevel="0" collapsed="false">
      <c r="A103" s="1" t="n">
        <v>101</v>
      </c>
      <c r="B103" s="9"/>
      <c r="C103" s="9" t="n">
        <f aca="false">+[2]data1cf!BA102*-1</f>
        <v>-0</v>
      </c>
      <c r="D103" s="9" t="n">
        <f aca="false">+[2]data1cf!BB102*-1</f>
        <v>-0</v>
      </c>
      <c r="E103" s="9" t="n">
        <f aca="false">+[2]data1cf!BC102*-1</f>
        <v>-0</v>
      </c>
      <c r="F103" s="9" t="n">
        <f aca="false">+[2]data1cf!BD102*-1</f>
        <v>-0</v>
      </c>
      <c r="G103" s="9" t="n">
        <f aca="false">+[2]data1cf!BE102*-1</f>
        <v>-0</v>
      </c>
      <c r="H103" s="9" t="n">
        <f aca="false">+[2]data1cf!BF102*-1</f>
        <v>-0</v>
      </c>
      <c r="I103" s="9" t="n">
        <f aca="false">+[2]data1cf!BG102*-1</f>
        <v>-0</v>
      </c>
      <c r="J103" s="9" t="n">
        <f aca="false">+[2]data1cf!BH102*-1</f>
        <v>-0</v>
      </c>
      <c r="K103" s="9" t="n">
        <f aca="false">+[2]data1cf!BI102*-1</f>
        <v>-0</v>
      </c>
      <c r="L103" s="9" t="n">
        <f aca="false">+[2]data1cf!BJ102*-1</f>
        <v>-0</v>
      </c>
      <c r="M103" s="9" t="n">
        <f aca="false">+[2]data1cf!BK102*-1</f>
        <v>-0</v>
      </c>
      <c r="N103" s="9" t="n">
        <f aca="false">+[2]data1cf!BL102*-1</f>
        <v>-0</v>
      </c>
      <c r="O103" s="9" t="n">
        <f aca="false">+[2]data1cf!BM102*-1</f>
        <v>-0</v>
      </c>
      <c r="P103" s="9" t="n">
        <f aca="false">+[2]data1cf!BN102*-1</f>
        <v>-0</v>
      </c>
      <c r="Q103" s="9" t="n">
        <f aca="false">+[2]data1cf!BO102*-1</f>
        <v>-0</v>
      </c>
      <c r="R103" s="9" t="n">
        <f aca="false">+[2]data1cf!BP102*-1</f>
        <v>-0</v>
      </c>
      <c r="S103" s="9" t="n">
        <f aca="false">+[2]data1cf!BQ102*-1</f>
        <v>-0</v>
      </c>
      <c r="T103" s="9" t="n">
        <f aca="false">+[2]data1cf!BR102*-1</f>
        <v>-0</v>
      </c>
      <c r="U103" s="9" t="n">
        <f aca="false">+[2]data1cf!BS102*-1</f>
        <v>-0</v>
      </c>
      <c r="V103" s="9" t="n">
        <f aca="false">+[2]data1cf!BT102*-1</f>
        <v>-0</v>
      </c>
      <c r="W103" s="9" t="n">
        <f aca="false">+[2]data1cf!BU102*-1</f>
        <v>-0</v>
      </c>
      <c r="X103" s="9" t="n">
        <f aca="false">+[2]data1cf!BV102*-1</f>
        <v>-0</v>
      </c>
      <c r="Y103" s="9" t="n">
        <f aca="false">+[2]data1cf!BW102*-1</f>
        <v>-0</v>
      </c>
      <c r="Z103" s="9" t="n">
        <f aca="false">+[2]data1cf!BX102*-1</f>
        <v>-0</v>
      </c>
      <c r="AA103" s="9" t="n">
        <f aca="false">+[2]data1cf!BY102*-1</f>
        <v>-0</v>
      </c>
      <c r="AB103" s="9"/>
      <c r="AC103" s="9"/>
      <c r="AD103" s="9"/>
      <c r="AE103" s="9"/>
      <c r="AF103" s="9"/>
      <c r="AG103" s="9"/>
      <c r="AH103" s="9"/>
      <c r="AI103" s="9"/>
      <c r="AJ103" s="9"/>
      <c r="AK103" s="1"/>
      <c r="AL103" s="1" t="e">
        <f aca="false">SUMPRODUCT(B103:AJ103,PVCapPrice)</f>
        <v>#DIV/0!</v>
      </c>
      <c r="AM103" s="1"/>
      <c r="AN103" s="1"/>
      <c r="AO103" s="1"/>
      <c r="AP103" s="1"/>
      <c r="AQ103" s="1"/>
    </row>
    <row r="104" customFormat="false" ht="11.25" hidden="false" customHeight="false" outlineLevel="0" collapsed="false">
      <c r="A104" s="1" t="n">
        <v>102</v>
      </c>
      <c r="B104" s="9"/>
      <c r="C104" s="9" t="n">
        <f aca="false">+[2]data1cf!BA103*-1</f>
        <v>-0</v>
      </c>
      <c r="D104" s="9" t="n">
        <f aca="false">+[2]data1cf!BB103*-1</f>
        <v>-0</v>
      </c>
      <c r="E104" s="9" t="n">
        <f aca="false">+[2]data1cf!BC103*-1</f>
        <v>-0</v>
      </c>
      <c r="F104" s="9" t="n">
        <f aca="false">+[2]data1cf!BD103*-1</f>
        <v>-0</v>
      </c>
      <c r="G104" s="9" t="n">
        <f aca="false">+[2]data1cf!BE103*-1</f>
        <v>-0</v>
      </c>
      <c r="H104" s="9" t="n">
        <f aca="false">+[2]data1cf!BF103*-1</f>
        <v>-0</v>
      </c>
      <c r="I104" s="9" t="n">
        <f aca="false">+[2]data1cf!BG103*-1</f>
        <v>-0</v>
      </c>
      <c r="J104" s="9" t="n">
        <f aca="false">+[2]data1cf!BH103*-1</f>
        <v>-0</v>
      </c>
      <c r="K104" s="9" t="n">
        <f aca="false">+[2]data1cf!BI103*-1</f>
        <v>-0</v>
      </c>
      <c r="L104" s="9" t="n">
        <f aca="false">+[2]data1cf!BJ103*-1</f>
        <v>-0</v>
      </c>
      <c r="M104" s="9" t="n">
        <f aca="false">+[2]data1cf!BK103*-1</f>
        <v>-0</v>
      </c>
      <c r="N104" s="9" t="n">
        <f aca="false">+[2]data1cf!BL103*-1</f>
        <v>-0</v>
      </c>
      <c r="O104" s="9" t="n">
        <f aca="false">+[2]data1cf!BM103*-1</f>
        <v>-0</v>
      </c>
      <c r="P104" s="9" t="n">
        <f aca="false">+[2]data1cf!BN103*-1</f>
        <v>-0</v>
      </c>
      <c r="Q104" s="9" t="n">
        <f aca="false">+[2]data1cf!BO103*-1</f>
        <v>-0</v>
      </c>
      <c r="R104" s="9" t="n">
        <f aca="false">+[2]data1cf!BP103*-1</f>
        <v>-0</v>
      </c>
      <c r="S104" s="9" t="n">
        <f aca="false">+[2]data1cf!BQ103*-1</f>
        <v>-0</v>
      </c>
      <c r="T104" s="9" t="n">
        <f aca="false">+[2]data1cf!BR103*-1</f>
        <v>-0</v>
      </c>
      <c r="U104" s="9" t="n">
        <f aca="false">+[2]data1cf!BS103*-1</f>
        <v>-0</v>
      </c>
      <c r="V104" s="9" t="n">
        <f aca="false">+[2]data1cf!BT103*-1</f>
        <v>-0</v>
      </c>
      <c r="W104" s="9" t="n">
        <f aca="false">+[2]data1cf!BU103*-1</f>
        <v>-0</v>
      </c>
      <c r="X104" s="9" t="n">
        <f aca="false">+[2]data1cf!BV103*-1</f>
        <v>-0</v>
      </c>
      <c r="Y104" s="9" t="n">
        <f aca="false">+[2]data1cf!BW103*-1</f>
        <v>-0</v>
      </c>
      <c r="Z104" s="9" t="n">
        <f aca="false">+[2]data1cf!BX103*-1</f>
        <v>-0</v>
      </c>
      <c r="AA104" s="9" t="n">
        <f aca="false">+[2]data1cf!BY103*-1</f>
        <v>-0</v>
      </c>
      <c r="AB104" s="9"/>
      <c r="AC104" s="9"/>
      <c r="AD104" s="9"/>
      <c r="AE104" s="9"/>
      <c r="AF104" s="9"/>
      <c r="AG104" s="9"/>
      <c r="AH104" s="9"/>
      <c r="AI104" s="9"/>
      <c r="AJ104" s="9"/>
      <c r="AK104" s="1"/>
      <c r="AL104" s="1" t="e">
        <f aca="false">SUMPRODUCT(B104:AJ104,PVCapPrice)</f>
        <v>#DIV/0!</v>
      </c>
      <c r="AM104" s="1"/>
      <c r="AN104" s="1"/>
      <c r="AO104" s="1"/>
      <c r="AP104" s="1"/>
      <c r="AQ104" s="1"/>
    </row>
    <row r="105" customFormat="false" ht="11.25" hidden="false" customHeight="false" outlineLevel="0" collapsed="false">
      <c r="A105" s="1" t="n">
        <v>103</v>
      </c>
      <c r="B105" s="9"/>
      <c r="C105" s="9" t="n">
        <f aca="false">+[2]data1cf!BA104*-1</f>
        <v>-0</v>
      </c>
      <c r="D105" s="9" t="n">
        <f aca="false">+[2]data1cf!BB104*-1</f>
        <v>-0</v>
      </c>
      <c r="E105" s="9" t="n">
        <f aca="false">+[2]data1cf!BC104*-1</f>
        <v>-0</v>
      </c>
      <c r="F105" s="9" t="n">
        <f aca="false">+[2]data1cf!BD104*-1</f>
        <v>-0</v>
      </c>
      <c r="G105" s="9" t="n">
        <f aca="false">+[2]data1cf!BE104*-1</f>
        <v>-0</v>
      </c>
      <c r="H105" s="9" t="n">
        <f aca="false">+[2]data1cf!BF104*-1</f>
        <v>-0</v>
      </c>
      <c r="I105" s="9" t="n">
        <f aca="false">+[2]data1cf!BG104*-1</f>
        <v>-0</v>
      </c>
      <c r="J105" s="9" t="n">
        <f aca="false">+[2]data1cf!BH104*-1</f>
        <v>-0</v>
      </c>
      <c r="K105" s="9" t="n">
        <f aca="false">+[2]data1cf!BI104*-1</f>
        <v>-0</v>
      </c>
      <c r="L105" s="9" t="n">
        <f aca="false">+[2]data1cf!BJ104*-1</f>
        <v>-0</v>
      </c>
      <c r="M105" s="9" t="n">
        <f aca="false">+[2]data1cf!BK104*-1</f>
        <v>-0</v>
      </c>
      <c r="N105" s="9" t="n">
        <f aca="false">+[2]data1cf!BL104*-1</f>
        <v>-0</v>
      </c>
      <c r="O105" s="9" t="n">
        <f aca="false">+[2]data1cf!BM104*-1</f>
        <v>-0</v>
      </c>
      <c r="P105" s="9" t="n">
        <f aca="false">+[2]data1cf!BN104*-1</f>
        <v>-0</v>
      </c>
      <c r="Q105" s="9" t="n">
        <f aca="false">+[2]data1cf!BO104*-1</f>
        <v>-0</v>
      </c>
      <c r="R105" s="9" t="n">
        <f aca="false">+[2]data1cf!BP104*-1</f>
        <v>-0</v>
      </c>
      <c r="S105" s="9" t="n">
        <f aca="false">+[2]data1cf!BQ104*-1</f>
        <v>-0</v>
      </c>
      <c r="T105" s="9" t="n">
        <f aca="false">+[2]data1cf!BR104*-1</f>
        <v>-0</v>
      </c>
      <c r="U105" s="9" t="n">
        <f aca="false">+[2]data1cf!BS104*-1</f>
        <v>-0</v>
      </c>
      <c r="V105" s="9" t="n">
        <f aca="false">+[2]data1cf!BT104*-1</f>
        <v>-0</v>
      </c>
      <c r="W105" s="9" t="n">
        <f aca="false">+[2]data1cf!BU104*-1</f>
        <v>-0</v>
      </c>
      <c r="X105" s="9" t="n">
        <f aca="false">+[2]data1cf!BV104*-1</f>
        <v>-0</v>
      </c>
      <c r="Y105" s="9" t="n">
        <f aca="false">+[2]data1cf!BW104*-1</f>
        <v>-0</v>
      </c>
      <c r="Z105" s="9" t="n">
        <f aca="false">+[2]data1cf!BX104*-1</f>
        <v>-0</v>
      </c>
      <c r="AA105" s="9" t="n">
        <f aca="false">+[2]data1cf!BY104*-1</f>
        <v>-0</v>
      </c>
      <c r="AB105" s="9"/>
      <c r="AC105" s="9"/>
      <c r="AD105" s="9"/>
      <c r="AE105" s="9"/>
      <c r="AF105" s="9"/>
      <c r="AG105" s="9"/>
      <c r="AH105" s="9"/>
      <c r="AI105" s="9"/>
      <c r="AJ105" s="9"/>
      <c r="AK105" s="1"/>
      <c r="AL105" s="1" t="e">
        <f aca="false">SUMPRODUCT(B105:AJ105,PVCapPrice)</f>
        <v>#DIV/0!</v>
      </c>
      <c r="AM105" s="1"/>
      <c r="AN105" s="1"/>
      <c r="AO105" s="1"/>
      <c r="AP105" s="1"/>
      <c r="AQ105" s="1"/>
    </row>
    <row r="106" customFormat="false" ht="11.25" hidden="false" customHeight="false" outlineLevel="0" collapsed="false">
      <c r="A106" s="1" t="n">
        <v>104</v>
      </c>
      <c r="B106" s="9"/>
      <c r="C106" s="9" t="n">
        <f aca="false">+[2]data1cf!BA105*-1</f>
        <v>-0</v>
      </c>
      <c r="D106" s="9" t="n">
        <f aca="false">+[2]data1cf!BB105*-1</f>
        <v>-0</v>
      </c>
      <c r="E106" s="9" t="n">
        <f aca="false">+[2]data1cf!BC105*-1</f>
        <v>-0</v>
      </c>
      <c r="F106" s="9" t="n">
        <f aca="false">+[2]data1cf!BD105*-1</f>
        <v>-0</v>
      </c>
      <c r="G106" s="9" t="n">
        <f aca="false">+[2]data1cf!BE105*-1</f>
        <v>-0</v>
      </c>
      <c r="H106" s="9" t="n">
        <f aca="false">+[2]data1cf!BF105*-1</f>
        <v>-0</v>
      </c>
      <c r="I106" s="9" t="n">
        <f aca="false">+[2]data1cf!BG105*-1</f>
        <v>-0</v>
      </c>
      <c r="J106" s="9" t="n">
        <f aca="false">+[2]data1cf!BH105*-1</f>
        <v>-0</v>
      </c>
      <c r="K106" s="9" t="n">
        <f aca="false">+[2]data1cf!BI105*-1</f>
        <v>-0</v>
      </c>
      <c r="L106" s="9" t="n">
        <f aca="false">+[2]data1cf!BJ105*-1</f>
        <v>-0</v>
      </c>
      <c r="M106" s="9" t="n">
        <f aca="false">+[2]data1cf!BK105*-1</f>
        <v>-0</v>
      </c>
      <c r="N106" s="9" t="n">
        <f aca="false">+[2]data1cf!BL105*-1</f>
        <v>-0</v>
      </c>
      <c r="O106" s="9" t="n">
        <f aca="false">+[2]data1cf!BM105*-1</f>
        <v>-0</v>
      </c>
      <c r="P106" s="9" t="n">
        <f aca="false">+[2]data1cf!BN105*-1</f>
        <v>-0</v>
      </c>
      <c r="Q106" s="9" t="n">
        <f aca="false">+[2]data1cf!BO105*-1</f>
        <v>-0</v>
      </c>
      <c r="R106" s="9" t="n">
        <f aca="false">+[2]data1cf!BP105*-1</f>
        <v>-0</v>
      </c>
      <c r="S106" s="9" t="n">
        <f aca="false">+[2]data1cf!BQ105*-1</f>
        <v>-0</v>
      </c>
      <c r="T106" s="9" t="n">
        <f aca="false">+[2]data1cf!BR105*-1</f>
        <v>-0</v>
      </c>
      <c r="U106" s="9" t="n">
        <f aca="false">+[2]data1cf!BS105*-1</f>
        <v>-0</v>
      </c>
      <c r="V106" s="9" t="n">
        <f aca="false">+[2]data1cf!BT105*-1</f>
        <v>-0</v>
      </c>
      <c r="W106" s="9" t="n">
        <f aca="false">+[2]data1cf!BU105*-1</f>
        <v>-0</v>
      </c>
      <c r="X106" s="9" t="n">
        <f aca="false">+[2]data1cf!BV105*-1</f>
        <v>-0</v>
      </c>
      <c r="Y106" s="9" t="n">
        <f aca="false">+[2]data1cf!BW105*-1</f>
        <v>-0</v>
      </c>
      <c r="Z106" s="9" t="n">
        <f aca="false">+[2]data1cf!BX105*-1</f>
        <v>-0</v>
      </c>
      <c r="AA106" s="9" t="n">
        <f aca="false">+[2]data1cf!BY105*-1</f>
        <v>-0</v>
      </c>
      <c r="AB106" s="9"/>
      <c r="AC106" s="9"/>
      <c r="AD106" s="9"/>
      <c r="AE106" s="9"/>
      <c r="AF106" s="9"/>
      <c r="AG106" s="9"/>
      <c r="AH106" s="9"/>
      <c r="AI106" s="9"/>
      <c r="AJ106" s="9"/>
      <c r="AK106" s="1"/>
      <c r="AL106" s="1" t="e">
        <f aca="false">SUMPRODUCT(B106:AJ106,PVCapPrice)</f>
        <v>#DIV/0!</v>
      </c>
      <c r="AM106" s="1"/>
      <c r="AN106" s="1"/>
      <c r="AO106" s="1"/>
      <c r="AP106" s="1"/>
      <c r="AQ106" s="1"/>
    </row>
    <row r="107" customFormat="false" ht="11.25" hidden="false" customHeight="false" outlineLevel="0" collapsed="false">
      <c r="A107" s="1" t="n">
        <v>105</v>
      </c>
      <c r="B107" s="9"/>
      <c r="C107" s="9" t="n">
        <f aca="false">+[2]data1cf!BA106*-1</f>
        <v>-0</v>
      </c>
      <c r="D107" s="9" t="n">
        <f aca="false">+[2]data1cf!BB106*-1</f>
        <v>-0</v>
      </c>
      <c r="E107" s="9" t="n">
        <f aca="false">+[2]data1cf!BC106*-1</f>
        <v>-0</v>
      </c>
      <c r="F107" s="9" t="n">
        <f aca="false">+[2]data1cf!BD106*-1</f>
        <v>-0</v>
      </c>
      <c r="G107" s="9" t="n">
        <f aca="false">+[2]data1cf!BE106*-1</f>
        <v>-0</v>
      </c>
      <c r="H107" s="9" t="n">
        <f aca="false">+[2]data1cf!BF106*-1</f>
        <v>-0</v>
      </c>
      <c r="I107" s="9" t="n">
        <f aca="false">+[2]data1cf!BG106*-1</f>
        <v>-0</v>
      </c>
      <c r="J107" s="9" t="n">
        <f aca="false">+[2]data1cf!BH106*-1</f>
        <v>-0</v>
      </c>
      <c r="K107" s="9" t="n">
        <f aca="false">+[2]data1cf!BI106*-1</f>
        <v>-0</v>
      </c>
      <c r="L107" s="9" t="n">
        <f aca="false">+[2]data1cf!BJ106*-1</f>
        <v>-0</v>
      </c>
      <c r="M107" s="9" t="n">
        <f aca="false">+[2]data1cf!BK106*-1</f>
        <v>-0</v>
      </c>
      <c r="N107" s="9" t="n">
        <f aca="false">+[2]data1cf!BL106*-1</f>
        <v>-0</v>
      </c>
      <c r="O107" s="9" t="n">
        <f aca="false">+[2]data1cf!BM106*-1</f>
        <v>-0</v>
      </c>
      <c r="P107" s="9" t="n">
        <f aca="false">+[2]data1cf!BN106*-1</f>
        <v>-0</v>
      </c>
      <c r="Q107" s="9" t="n">
        <f aca="false">+[2]data1cf!BO106*-1</f>
        <v>-0</v>
      </c>
      <c r="R107" s="9" t="n">
        <f aca="false">+[2]data1cf!BP106*-1</f>
        <v>-0</v>
      </c>
      <c r="S107" s="9" t="n">
        <f aca="false">+[2]data1cf!BQ106*-1</f>
        <v>-0</v>
      </c>
      <c r="T107" s="9" t="n">
        <f aca="false">+[2]data1cf!BR106*-1</f>
        <v>-0</v>
      </c>
      <c r="U107" s="9" t="n">
        <f aca="false">+[2]data1cf!BS106*-1</f>
        <v>-0</v>
      </c>
      <c r="V107" s="9" t="n">
        <f aca="false">+[2]data1cf!BT106*-1</f>
        <v>-0</v>
      </c>
      <c r="W107" s="9" t="n">
        <f aca="false">+[2]data1cf!BU106*-1</f>
        <v>-0</v>
      </c>
      <c r="X107" s="9" t="n">
        <f aca="false">+[2]data1cf!BV106*-1</f>
        <v>-0</v>
      </c>
      <c r="Y107" s="9" t="n">
        <f aca="false">+[2]data1cf!BW106*-1</f>
        <v>-0</v>
      </c>
      <c r="Z107" s="9" t="n">
        <f aca="false">+[2]data1cf!BX106*-1</f>
        <v>-0</v>
      </c>
      <c r="AA107" s="9" t="n">
        <f aca="false">+[2]data1cf!BY106*-1</f>
        <v>-0</v>
      </c>
      <c r="AB107" s="9"/>
      <c r="AC107" s="9"/>
      <c r="AD107" s="9"/>
      <c r="AE107" s="9"/>
      <c r="AF107" s="9"/>
      <c r="AG107" s="9"/>
      <c r="AH107" s="9"/>
      <c r="AI107" s="9"/>
      <c r="AJ107" s="9"/>
      <c r="AK107" s="1"/>
      <c r="AL107" s="1" t="e">
        <f aca="false">SUMPRODUCT(B107:AJ107,PVCapPrice)</f>
        <v>#DIV/0!</v>
      </c>
      <c r="AM107" s="1"/>
      <c r="AN107" s="1"/>
      <c r="AO107" s="1"/>
      <c r="AP107" s="1"/>
      <c r="AQ107" s="1"/>
    </row>
    <row r="108" customFormat="false" ht="11.25" hidden="false" customHeight="false" outlineLevel="0" collapsed="false">
      <c r="A108" s="1" t="n">
        <v>106</v>
      </c>
      <c r="B108" s="9"/>
      <c r="C108" s="9" t="n">
        <f aca="false">+[2]data1cf!BA107*-1</f>
        <v>-0</v>
      </c>
      <c r="D108" s="9" t="n">
        <f aca="false">+[2]data1cf!BB107*-1</f>
        <v>-0</v>
      </c>
      <c r="E108" s="9" t="n">
        <f aca="false">+[2]data1cf!BC107*-1</f>
        <v>-0</v>
      </c>
      <c r="F108" s="9" t="n">
        <f aca="false">+[2]data1cf!BD107*-1</f>
        <v>-0</v>
      </c>
      <c r="G108" s="9" t="n">
        <f aca="false">+[2]data1cf!BE107*-1</f>
        <v>-0</v>
      </c>
      <c r="H108" s="9" t="n">
        <f aca="false">+[2]data1cf!BF107*-1</f>
        <v>-0</v>
      </c>
      <c r="I108" s="9" t="n">
        <f aca="false">+[2]data1cf!BG107*-1</f>
        <v>-0</v>
      </c>
      <c r="J108" s="9" t="n">
        <f aca="false">+[2]data1cf!BH107*-1</f>
        <v>-0</v>
      </c>
      <c r="K108" s="9" t="n">
        <f aca="false">+[2]data1cf!BI107*-1</f>
        <v>-0</v>
      </c>
      <c r="L108" s="9" t="n">
        <f aca="false">+[2]data1cf!BJ107*-1</f>
        <v>-0</v>
      </c>
      <c r="M108" s="9" t="n">
        <f aca="false">+[2]data1cf!BK107*-1</f>
        <v>-0</v>
      </c>
      <c r="N108" s="9" t="n">
        <f aca="false">+[2]data1cf!BL107*-1</f>
        <v>-0</v>
      </c>
      <c r="O108" s="9" t="n">
        <f aca="false">+[2]data1cf!BM107*-1</f>
        <v>-0</v>
      </c>
      <c r="P108" s="9" t="n">
        <f aca="false">+[2]data1cf!BN107*-1</f>
        <v>-0</v>
      </c>
      <c r="Q108" s="9" t="n">
        <f aca="false">+[2]data1cf!BO107*-1</f>
        <v>-0</v>
      </c>
      <c r="R108" s="9" t="n">
        <f aca="false">+[2]data1cf!BP107*-1</f>
        <v>-0</v>
      </c>
      <c r="S108" s="9" t="n">
        <f aca="false">+[2]data1cf!BQ107*-1</f>
        <v>-0</v>
      </c>
      <c r="T108" s="9" t="n">
        <f aca="false">+[2]data1cf!BR107*-1</f>
        <v>-0</v>
      </c>
      <c r="U108" s="9" t="n">
        <f aca="false">+[2]data1cf!BS107*-1</f>
        <v>-0</v>
      </c>
      <c r="V108" s="9" t="n">
        <f aca="false">+[2]data1cf!BT107*-1</f>
        <v>-0</v>
      </c>
      <c r="W108" s="9" t="n">
        <f aca="false">+[2]data1cf!BU107*-1</f>
        <v>-0</v>
      </c>
      <c r="X108" s="9" t="n">
        <f aca="false">+[2]data1cf!BV107*-1</f>
        <v>-0</v>
      </c>
      <c r="Y108" s="9" t="n">
        <f aca="false">+[2]data1cf!BW107*-1</f>
        <v>-0</v>
      </c>
      <c r="Z108" s="9" t="n">
        <f aca="false">+[2]data1cf!BX107*-1</f>
        <v>-0</v>
      </c>
      <c r="AA108" s="9" t="n">
        <f aca="false">+[2]data1cf!BY107*-1</f>
        <v>-0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1"/>
      <c r="AL108" s="1" t="e">
        <f aca="false">SUMPRODUCT(B108:AJ108,PVCapPrice)</f>
        <v>#DIV/0!</v>
      </c>
      <c r="AM108" s="1"/>
      <c r="AN108" s="1"/>
      <c r="AO108" s="1"/>
      <c r="AP108" s="1"/>
      <c r="AQ108" s="1"/>
    </row>
    <row r="109" customFormat="false" ht="11.25" hidden="false" customHeight="false" outlineLevel="0" collapsed="false">
      <c r="A109" s="1" t="n">
        <v>107</v>
      </c>
      <c r="B109" s="9"/>
      <c r="C109" s="9" t="n">
        <f aca="false">+[2]data1cf!BA108*-1</f>
        <v>-0</v>
      </c>
      <c r="D109" s="9" t="n">
        <f aca="false">+[2]data1cf!BB108*-1</f>
        <v>-0</v>
      </c>
      <c r="E109" s="9" t="n">
        <f aca="false">+[2]data1cf!BC108*-1</f>
        <v>-0</v>
      </c>
      <c r="F109" s="9" t="n">
        <f aca="false">+[2]data1cf!BD108*-1</f>
        <v>-0</v>
      </c>
      <c r="G109" s="9" t="n">
        <f aca="false">+[2]data1cf!BE108*-1</f>
        <v>-0</v>
      </c>
      <c r="H109" s="9" t="n">
        <f aca="false">+[2]data1cf!BF108*-1</f>
        <v>-0</v>
      </c>
      <c r="I109" s="9" t="n">
        <f aca="false">+[2]data1cf!BG108*-1</f>
        <v>-0</v>
      </c>
      <c r="J109" s="9" t="n">
        <f aca="false">+[2]data1cf!BH108*-1</f>
        <v>-0</v>
      </c>
      <c r="K109" s="9" t="n">
        <f aca="false">+[2]data1cf!BI108*-1</f>
        <v>-0</v>
      </c>
      <c r="L109" s="9" t="n">
        <f aca="false">+[2]data1cf!BJ108*-1</f>
        <v>-0</v>
      </c>
      <c r="M109" s="9" t="n">
        <f aca="false">+[2]data1cf!BK108*-1</f>
        <v>-0</v>
      </c>
      <c r="N109" s="9" t="n">
        <f aca="false">+[2]data1cf!BL108*-1</f>
        <v>-0</v>
      </c>
      <c r="O109" s="9" t="n">
        <f aca="false">+[2]data1cf!BM108*-1</f>
        <v>-0</v>
      </c>
      <c r="P109" s="9" t="n">
        <f aca="false">+[2]data1cf!BN108*-1</f>
        <v>-0</v>
      </c>
      <c r="Q109" s="9" t="n">
        <f aca="false">+[2]data1cf!BO108*-1</f>
        <v>-0</v>
      </c>
      <c r="R109" s="9" t="n">
        <f aca="false">+[2]data1cf!BP108*-1</f>
        <v>-0</v>
      </c>
      <c r="S109" s="9" t="n">
        <f aca="false">+[2]data1cf!BQ108*-1</f>
        <v>-0</v>
      </c>
      <c r="T109" s="9" t="n">
        <f aca="false">+[2]data1cf!BR108*-1</f>
        <v>-0</v>
      </c>
      <c r="U109" s="9" t="n">
        <f aca="false">+[2]data1cf!BS108*-1</f>
        <v>-0</v>
      </c>
      <c r="V109" s="9" t="n">
        <f aca="false">+[2]data1cf!BT108*-1</f>
        <v>-0</v>
      </c>
      <c r="W109" s="9" t="n">
        <f aca="false">+[2]data1cf!BU108*-1</f>
        <v>-0</v>
      </c>
      <c r="X109" s="9" t="n">
        <f aca="false">+[2]data1cf!BV108*-1</f>
        <v>-0</v>
      </c>
      <c r="Y109" s="9" t="n">
        <f aca="false">+[2]data1cf!BW108*-1</f>
        <v>-0</v>
      </c>
      <c r="Z109" s="9" t="n">
        <f aca="false">+[2]data1cf!BX108*-1</f>
        <v>-0</v>
      </c>
      <c r="AA109" s="9" t="n">
        <f aca="false">+[2]data1cf!BY108*-1</f>
        <v>-0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1"/>
      <c r="AL109" s="1" t="e">
        <f aca="false">SUMPRODUCT(B109:AJ109,PVCapPrice)</f>
        <v>#DIV/0!</v>
      </c>
      <c r="AM109" s="1"/>
      <c r="AN109" s="1"/>
      <c r="AO109" s="1"/>
      <c r="AP109" s="1"/>
      <c r="AQ109" s="1"/>
    </row>
    <row r="110" customFormat="false" ht="11.25" hidden="false" customHeight="false" outlineLevel="0" collapsed="false">
      <c r="A110" s="1" t="n">
        <v>108</v>
      </c>
      <c r="B110" s="9"/>
      <c r="C110" s="9" t="n">
        <f aca="false">+[2]data1cf!BA109*-1</f>
        <v>-0</v>
      </c>
      <c r="D110" s="9" t="n">
        <f aca="false">+[2]data1cf!BB109*-1</f>
        <v>-0</v>
      </c>
      <c r="E110" s="9" t="n">
        <f aca="false">+[2]data1cf!BC109*-1</f>
        <v>-0</v>
      </c>
      <c r="F110" s="9" t="n">
        <f aca="false">+[2]data1cf!BD109*-1</f>
        <v>-0</v>
      </c>
      <c r="G110" s="9" t="n">
        <f aca="false">+[2]data1cf!BE109*-1</f>
        <v>-0</v>
      </c>
      <c r="H110" s="9" t="n">
        <f aca="false">+[2]data1cf!BF109*-1</f>
        <v>-0</v>
      </c>
      <c r="I110" s="9" t="n">
        <f aca="false">+[2]data1cf!BG109*-1</f>
        <v>-0</v>
      </c>
      <c r="J110" s="9" t="n">
        <f aca="false">+[2]data1cf!BH109*-1</f>
        <v>-0</v>
      </c>
      <c r="K110" s="9" t="n">
        <f aca="false">+[2]data1cf!BI109*-1</f>
        <v>-0</v>
      </c>
      <c r="L110" s="9" t="n">
        <f aca="false">+[2]data1cf!BJ109*-1</f>
        <v>-0</v>
      </c>
      <c r="M110" s="9" t="n">
        <f aca="false">+[2]data1cf!BK109*-1</f>
        <v>-0</v>
      </c>
      <c r="N110" s="9" t="n">
        <f aca="false">+[2]data1cf!BL109*-1</f>
        <v>-0</v>
      </c>
      <c r="O110" s="9" t="n">
        <f aca="false">+[2]data1cf!BM109*-1</f>
        <v>-0</v>
      </c>
      <c r="P110" s="9" t="n">
        <f aca="false">+[2]data1cf!BN109*-1</f>
        <v>-0</v>
      </c>
      <c r="Q110" s="9" t="n">
        <f aca="false">+[2]data1cf!BO109*-1</f>
        <v>-0</v>
      </c>
      <c r="R110" s="9" t="n">
        <f aca="false">+[2]data1cf!BP109*-1</f>
        <v>-0</v>
      </c>
      <c r="S110" s="9" t="n">
        <f aca="false">+[2]data1cf!BQ109*-1</f>
        <v>-0</v>
      </c>
      <c r="T110" s="9" t="n">
        <f aca="false">+[2]data1cf!BR109*-1</f>
        <v>-0</v>
      </c>
      <c r="U110" s="9" t="n">
        <f aca="false">+[2]data1cf!BS109*-1</f>
        <v>-0</v>
      </c>
      <c r="V110" s="9" t="n">
        <f aca="false">+[2]data1cf!BT109*-1</f>
        <v>-0</v>
      </c>
      <c r="W110" s="9" t="n">
        <f aca="false">+[2]data1cf!BU109*-1</f>
        <v>-0</v>
      </c>
      <c r="X110" s="9" t="n">
        <f aca="false">+[2]data1cf!BV109*-1</f>
        <v>-0</v>
      </c>
      <c r="Y110" s="9" t="n">
        <f aca="false">+[2]data1cf!BW109*-1</f>
        <v>-0</v>
      </c>
      <c r="Z110" s="9" t="n">
        <f aca="false">+[2]data1cf!BX109*-1</f>
        <v>-0</v>
      </c>
      <c r="AA110" s="9" t="n">
        <f aca="false">+[2]data1cf!BY109*-1</f>
        <v>-0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1"/>
      <c r="AL110" s="1" t="e">
        <f aca="false">SUMPRODUCT(B110:AJ110,PVCapPrice)</f>
        <v>#DIV/0!</v>
      </c>
      <c r="AM110" s="1"/>
      <c r="AN110" s="1"/>
      <c r="AO110" s="1"/>
      <c r="AP110" s="1"/>
      <c r="AQ110" s="1"/>
    </row>
    <row r="111" customFormat="false" ht="11.25" hidden="false" customHeight="false" outlineLevel="0" collapsed="false">
      <c r="A111" s="1" t="n">
        <v>109</v>
      </c>
      <c r="B111" s="9"/>
      <c r="C111" s="9" t="n">
        <f aca="false">+[2]data1cf!BA110*-1</f>
        <v>-0</v>
      </c>
      <c r="D111" s="9" t="n">
        <f aca="false">+[2]data1cf!BB110*-1</f>
        <v>-0</v>
      </c>
      <c r="E111" s="9" t="n">
        <f aca="false">+[2]data1cf!BC110*-1</f>
        <v>-0</v>
      </c>
      <c r="F111" s="9" t="n">
        <f aca="false">+[2]data1cf!BD110*-1</f>
        <v>-0</v>
      </c>
      <c r="G111" s="9" t="n">
        <f aca="false">+[2]data1cf!BE110*-1</f>
        <v>-0</v>
      </c>
      <c r="H111" s="9" t="n">
        <f aca="false">+[2]data1cf!BF110*-1</f>
        <v>-0</v>
      </c>
      <c r="I111" s="9" t="n">
        <f aca="false">+[2]data1cf!BG110*-1</f>
        <v>-0</v>
      </c>
      <c r="J111" s="9" t="n">
        <f aca="false">+[2]data1cf!BH110*-1</f>
        <v>-0</v>
      </c>
      <c r="K111" s="9" t="n">
        <f aca="false">+[2]data1cf!BI110*-1</f>
        <v>-0</v>
      </c>
      <c r="L111" s="9" t="n">
        <f aca="false">+[2]data1cf!BJ110*-1</f>
        <v>-0</v>
      </c>
      <c r="M111" s="9" t="n">
        <f aca="false">+[2]data1cf!BK110*-1</f>
        <v>-0</v>
      </c>
      <c r="N111" s="9" t="n">
        <f aca="false">+[2]data1cf!BL110*-1</f>
        <v>-0</v>
      </c>
      <c r="O111" s="9" t="n">
        <f aca="false">+[2]data1cf!BM110*-1</f>
        <v>-0</v>
      </c>
      <c r="P111" s="9" t="n">
        <f aca="false">+[2]data1cf!BN110*-1</f>
        <v>-0</v>
      </c>
      <c r="Q111" s="9" t="n">
        <f aca="false">+[2]data1cf!BO110*-1</f>
        <v>-0</v>
      </c>
      <c r="R111" s="9" t="n">
        <f aca="false">+[2]data1cf!BP110*-1</f>
        <v>-0</v>
      </c>
      <c r="S111" s="9" t="n">
        <f aca="false">+[2]data1cf!BQ110*-1</f>
        <v>-0</v>
      </c>
      <c r="T111" s="9" t="n">
        <f aca="false">+[2]data1cf!BR110*-1</f>
        <v>-0</v>
      </c>
      <c r="U111" s="9" t="n">
        <f aca="false">+[2]data1cf!BS110*-1</f>
        <v>-0</v>
      </c>
      <c r="V111" s="9" t="n">
        <f aca="false">+[2]data1cf!BT110*-1</f>
        <v>-0</v>
      </c>
      <c r="W111" s="9" t="n">
        <f aca="false">+[2]data1cf!BU110*-1</f>
        <v>-0</v>
      </c>
      <c r="X111" s="9" t="n">
        <f aca="false">+[2]data1cf!BV110*-1</f>
        <v>-0</v>
      </c>
      <c r="Y111" s="9" t="n">
        <f aca="false">+[2]data1cf!BW110*-1</f>
        <v>-0</v>
      </c>
      <c r="Z111" s="9" t="n">
        <f aca="false">+[2]data1cf!BX110*-1</f>
        <v>-0</v>
      </c>
      <c r="AA111" s="9" t="n">
        <f aca="false">+[2]data1cf!BY110*-1</f>
        <v>-0</v>
      </c>
      <c r="AB111" s="9"/>
      <c r="AC111" s="9"/>
      <c r="AD111" s="9"/>
      <c r="AE111" s="9"/>
      <c r="AF111" s="9"/>
      <c r="AG111" s="9"/>
      <c r="AH111" s="9"/>
      <c r="AI111" s="9"/>
      <c r="AJ111" s="9"/>
      <c r="AK111" s="1"/>
      <c r="AL111" s="1" t="e">
        <f aca="false">SUMPRODUCT(B111:AJ111,PVCapPrice)</f>
        <v>#DIV/0!</v>
      </c>
      <c r="AM111" s="1"/>
      <c r="AN111" s="1"/>
      <c r="AO111" s="1"/>
      <c r="AP111" s="1"/>
      <c r="AQ111" s="1"/>
    </row>
    <row r="112" customFormat="false" ht="11.25" hidden="false" customHeight="false" outlineLevel="0" collapsed="false">
      <c r="A112" s="1" t="n">
        <v>110</v>
      </c>
      <c r="B112" s="9"/>
      <c r="C112" s="9" t="n">
        <f aca="false">+[2]data1cf!BA111*-1</f>
        <v>-0</v>
      </c>
      <c r="D112" s="9" t="n">
        <f aca="false">+[2]data1cf!BB111*-1</f>
        <v>-0</v>
      </c>
      <c r="E112" s="9" t="n">
        <f aca="false">+[2]data1cf!BC111*-1</f>
        <v>-0</v>
      </c>
      <c r="F112" s="9" t="n">
        <f aca="false">+[2]data1cf!BD111*-1</f>
        <v>-0</v>
      </c>
      <c r="G112" s="9" t="n">
        <f aca="false">+[2]data1cf!BE111*-1</f>
        <v>-0</v>
      </c>
      <c r="H112" s="9" t="n">
        <f aca="false">+[2]data1cf!BF111*-1</f>
        <v>-0</v>
      </c>
      <c r="I112" s="9" t="n">
        <f aca="false">+[2]data1cf!BG111*-1</f>
        <v>-0</v>
      </c>
      <c r="J112" s="9" t="n">
        <f aca="false">+[2]data1cf!BH111*-1</f>
        <v>-0</v>
      </c>
      <c r="K112" s="9" t="n">
        <f aca="false">+[2]data1cf!BI111*-1</f>
        <v>-0</v>
      </c>
      <c r="L112" s="9" t="n">
        <f aca="false">+[2]data1cf!BJ111*-1</f>
        <v>-0</v>
      </c>
      <c r="M112" s="9" t="n">
        <f aca="false">+[2]data1cf!BK111*-1</f>
        <v>-0</v>
      </c>
      <c r="N112" s="9" t="n">
        <f aca="false">+[2]data1cf!BL111*-1</f>
        <v>-0</v>
      </c>
      <c r="O112" s="9" t="n">
        <f aca="false">+[2]data1cf!BM111*-1</f>
        <v>-0</v>
      </c>
      <c r="P112" s="9" t="n">
        <f aca="false">+[2]data1cf!BN111*-1</f>
        <v>-0</v>
      </c>
      <c r="Q112" s="9" t="n">
        <f aca="false">+[2]data1cf!BO111*-1</f>
        <v>-0</v>
      </c>
      <c r="R112" s="9" t="n">
        <f aca="false">+[2]data1cf!BP111*-1</f>
        <v>-0</v>
      </c>
      <c r="S112" s="9" t="n">
        <f aca="false">+[2]data1cf!BQ111*-1</f>
        <v>-0</v>
      </c>
      <c r="T112" s="9" t="n">
        <f aca="false">+[2]data1cf!BR111*-1</f>
        <v>-0</v>
      </c>
      <c r="U112" s="9" t="n">
        <f aca="false">+[2]data1cf!BS111*-1</f>
        <v>-0</v>
      </c>
      <c r="V112" s="9" t="n">
        <f aca="false">+[2]data1cf!BT111*-1</f>
        <v>-0</v>
      </c>
      <c r="W112" s="9" t="n">
        <f aca="false">+[2]data1cf!BU111*-1</f>
        <v>-0</v>
      </c>
      <c r="X112" s="9" t="n">
        <f aca="false">+[2]data1cf!BV111*-1</f>
        <v>-0</v>
      </c>
      <c r="Y112" s="9" t="n">
        <f aca="false">+[2]data1cf!BW111*-1</f>
        <v>-0</v>
      </c>
      <c r="Z112" s="9" t="n">
        <f aca="false">+[2]data1cf!BX111*-1</f>
        <v>-0</v>
      </c>
      <c r="AA112" s="9" t="n">
        <f aca="false">+[2]data1cf!BY111*-1</f>
        <v>-0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1"/>
      <c r="AL112" s="1" t="e">
        <f aca="false">SUMPRODUCT(B112:AJ112,PVCapPrice)</f>
        <v>#DIV/0!</v>
      </c>
      <c r="AM112" s="1"/>
      <c r="AN112" s="1"/>
      <c r="AO112" s="1"/>
      <c r="AP112" s="1"/>
      <c r="AQ112" s="1"/>
    </row>
    <row r="113" customFormat="false" ht="11.25" hidden="false" customHeight="false" outlineLevel="0" collapsed="false">
      <c r="A113" s="1" t="n">
        <v>111</v>
      </c>
      <c r="B113" s="9"/>
      <c r="C113" s="9" t="n">
        <f aca="false">+[2]data1cf!BA112*-1</f>
        <v>-0</v>
      </c>
      <c r="D113" s="9" t="n">
        <f aca="false">+[2]data1cf!BB112*-1</f>
        <v>-0</v>
      </c>
      <c r="E113" s="9" t="n">
        <f aca="false">+[2]data1cf!BC112*-1</f>
        <v>-0</v>
      </c>
      <c r="F113" s="9" t="n">
        <f aca="false">+[2]data1cf!BD112*-1</f>
        <v>-0</v>
      </c>
      <c r="G113" s="9" t="n">
        <f aca="false">+[2]data1cf!BE112*-1</f>
        <v>-0</v>
      </c>
      <c r="H113" s="9" t="n">
        <f aca="false">+[2]data1cf!BF112*-1</f>
        <v>-0</v>
      </c>
      <c r="I113" s="9" t="n">
        <f aca="false">+[2]data1cf!BG112*-1</f>
        <v>-0</v>
      </c>
      <c r="J113" s="9" t="n">
        <f aca="false">+[2]data1cf!BH112*-1</f>
        <v>-0</v>
      </c>
      <c r="K113" s="9" t="n">
        <f aca="false">+[2]data1cf!BI112*-1</f>
        <v>-0</v>
      </c>
      <c r="L113" s="9" t="n">
        <f aca="false">+[2]data1cf!BJ112*-1</f>
        <v>-0</v>
      </c>
      <c r="M113" s="9" t="n">
        <f aca="false">+[2]data1cf!BK112*-1</f>
        <v>-0</v>
      </c>
      <c r="N113" s="9" t="n">
        <f aca="false">+[2]data1cf!BL112*-1</f>
        <v>-0</v>
      </c>
      <c r="O113" s="9" t="n">
        <f aca="false">+[2]data1cf!BM112*-1</f>
        <v>-0</v>
      </c>
      <c r="P113" s="9" t="n">
        <f aca="false">+[2]data1cf!BN112*-1</f>
        <v>-0</v>
      </c>
      <c r="Q113" s="9" t="n">
        <f aca="false">+[2]data1cf!BO112*-1</f>
        <v>-0</v>
      </c>
      <c r="R113" s="9" t="n">
        <f aca="false">+[2]data1cf!BP112*-1</f>
        <v>-0</v>
      </c>
      <c r="S113" s="9" t="n">
        <f aca="false">+[2]data1cf!BQ112*-1</f>
        <v>-0</v>
      </c>
      <c r="T113" s="9" t="n">
        <f aca="false">+[2]data1cf!BR112*-1</f>
        <v>-0</v>
      </c>
      <c r="U113" s="9" t="n">
        <f aca="false">+[2]data1cf!BS112*-1</f>
        <v>-0</v>
      </c>
      <c r="V113" s="9" t="n">
        <f aca="false">+[2]data1cf!BT112*-1</f>
        <v>-0</v>
      </c>
      <c r="W113" s="9" t="n">
        <f aca="false">+[2]data1cf!BU112*-1</f>
        <v>-0</v>
      </c>
      <c r="X113" s="9" t="n">
        <f aca="false">+[2]data1cf!BV112*-1</f>
        <v>-0</v>
      </c>
      <c r="Y113" s="9" t="n">
        <f aca="false">+[2]data1cf!BW112*-1</f>
        <v>-0</v>
      </c>
      <c r="Z113" s="9" t="n">
        <f aca="false">+[2]data1cf!BX112*-1</f>
        <v>-0</v>
      </c>
      <c r="AA113" s="9" t="n">
        <f aca="false">+[2]data1cf!BY112*-1</f>
        <v>-0</v>
      </c>
      <c r="AB113" s="9"/>
      <c r="AC113" s="9"/>
      <c r="AD113" s="9"/>
      <c r="AE113" s="9"/>
      <c r="AF113" s="9"/>
      <c r="AG113" s="9"/>
      <c r="AH113" s="9"/>
      <c r="AI113" s="9"/>
      <c r="AJ113" s="9"/>
      <c r="AK113" s="1"/>
      <c r="AL113" s="1" t="e">
        <f aca="false">SUMPRODUCT(B113:AJ113,PVCapPrice)</f>
        <v>#DIV/0!</v>
      </c>
      <c r="AM113" s="1"/>
      <c r="AN113" s="1"/>
      <c r="AO113" s="1"/>
      <c r="AP113" s="1"/>
      <c r="AQ113" s="1"/>
    </row>
    <row r="114" customFormat="false" ht="11.25" hidden="false" customHeight="false" outlineLevel="0" collapsed="false">
      <c r="A114" s="1" t="n">
        <v>112</v>
      </c>
      <c r="B114" s="9"/>
      <c r="C114" s="9" t="n">
        <f aca="false">+[2]data1cf!BA113*-1</f>
        <v>-0</v>
      </c>
      <c r="D114" s="9" t="n">
        <f aca="false">+[2]data1cf!BB113*-1</f>
        <v>-0</v>
      </c>
      <c r="E114" s="9" t="n">
        <f aca="false">+[2]data1cf!BC113*-1</f>
        <v>-0</v>
      </c>
      <c r="F114" s="9" t="n">
        <f aca="false">+[2]data1cf!BD113*-1</f>
        <v>-0</v>
      </c>
      <c r="G114" s="9" t="n">
        <f aca="false">+[2]data1cf!BE113*-1</f>
        <v>-0</v>
      </c>
      <c r="H114" s="9" t="n">
        <f aca="false">+[2]data1cf!BF113*-1</f>
        <v>-0</v>
      </c>
      <c r="I114" s="9" t="n">
        <f aca="false">+[2]data1cf!BG113*-1</f>
        <v>-0</v>
      </c>
      <c r="J114" s="9" t="n">
        <f aca="false">+[2]data1cf!BH113*-1</f>
        <v>-0</v>
      </c>
      <c r="K114" s="9" t="n">
        <f aca="false">+[2]data1cf!BI113*-1</f>
        <v>-0</v>
      </c>
      <c r="L114" s="9" t="n">
        <f aca="false">+[2]data1cf!BJ113*-1</f>
        <v>-0</v>
      </c>
      <c r="M114" s="9" t="n">
        <f aca="false">+[2]data1cf!BK113*-1</f>
        <v>-0</v>
      </c>
      <c r="N114" s="9" t="n">
        <f aca="false">+[2]data1cf!BL113*-1</f>
        <v>-0</v>
      </c>
      <c r="O114" s="9" t="n">
        <f aca="false">+[2]data1cf!BM113*-1</f>
        <v>-0</v>
      </c>
      <c r="P114" s="9" t="n">
        <f aca="false">+[2]data1cf!BN113*-1</f>
        <v>-0</v>
      </c>
      <c r="Q114" s="9" t="n">
        <f aca="false">+[2]data1cf!BO113*-1</f>
        <v>-0</v>
      </c>
      <c r="R114" s="9" t="n">
        <f aca="false">+[2]data1cf!BP113*-1</f>
        <v>-0</v>
      </c>
      <c r="S114" s="9" t="n">
        <f aca="false">+[2]data1cf!BQ113*-1</f>
        <v>-0</v>
      </c>
      <c r="T114" s="9" t="n">
        <f aca="false">+[2]data1cf!BR113*-1</f>
        <v>-0</v>
      </c>
      <c r="U114" s="9" t="n">
        <f aca="false">+[2]data1cf!BS113*-1</f>
        <v>-0</v>
      </c>
      <c r="V114" s="9" t="n">
        <f aca="false">+[2]data1cf!BT113*-1</f>
        <v>-0</v>
      </c>
      <c r="W114" s="9" t="n">
        <f aca="false">+[2]data1cf!BU113*-1</f>
        <v>-0</v>
      </c>
      <c r="X114" s="9" t="n">
        <f aca="false">+[2]data1cf!BV113*-1</f>
        <v>-0</v>
      </c>
      <c r="Y114" s="9" t="n">
        <f aca="false">+[2]data1cf!BW113*-1</f>
        <v>-0</v>
      </c>
      <c r="Z114" s="9" t="n">
        <f aca="false">+[2]data1cf!BX113*-1</f>
        <v>-0</v>
      </c>
      <c r="AA114" s="9" t="n">
        <f aca="false">+[2]data1cf!BY113*-1</f>
        <v>-0</v>
      </c>
      <c r="AB114" s="9"/>
      <c r="AC114" s="9"/>
      <c r="AD114" s="9"/>
      <c r="AE114" s="9"/>
      <c r="AF114" s="9"/>
      <c r="AG114" s="9"/>
      <c r="AH114" s="9"/>
      <c r="AI114" s="9"/>
      <c r="AJ114" s="9"/>
      <c r="AK114" s="1"/>
      <c r="AL114" s="1" t="e">
        <f aca="false">SUMPRODUCT(B114:AJ114,PVCapPrice)</f>
        <v>#DIV/0!</v>
      </c>
      <c r="AM114" s="1"/>
      <c r="AN114" s="1"/>
      <c r="AO114" s="1"/>
      <c r="AP114" s="1"/>
      <c r="AQ114" s="1"/>
    </row>
    <row r="115" customFormat="false" ht="11.25" hidden="false" customHeight="false" outlineLevel="0" collapsed="false">
      <c r="A115" s="1" t="n">
        <v>113</v>
      </c>
      <c r="B115" s="9"/>
      <c r="C115" s="9" t="n">
        <f aca="false">+[2]data1cf!BA114*-1</f>
        <v>-0</v>
      </c>
      <c r="D115" s="9" t="n">
        <f aca="false">+[2]data1cf!BB114*-1</f>
        <v>-0</v>
      </c>
      <c r="E115" s="9" t="n">
        <f aca="false">+[2]data1cf!BC114*-1</f>
        <v>-0</v>
      </c>
      <c r="F115" s="9" t="n">
        <f aca="false">+[2]data1cf!BD114*-1</f>
        <v>-0</v>
      </c>
      <c r="G115" s="9" t="n">
        <f aca="false">+[2]data1cf!BE114*-1</f>
        <v>-0</v>
      </c>
      <c r="H115" s="9" t="n">
        <f aca="false">+[2]data1cf!BF114*-1</f>
        <v>-0</v>
      </c>
      <c r="I115" s="9" t="n">
        <f aca="false">+[2]data1cf!BG114*-1</f>
        <v>-0</v>
      </c>
      <c r="J115" s="9" t="n">
        <f aca="false">+[2]data1cf!BH114*-1</f>
        <v>-0</v>
      </c>
      <c r="K115" s="9" t="n">
        <f aca="false">+[2]data1cf!BI114*-1</f>
        <v>-0</v>
      </c>
      <c r="L115" s="9" t="n">
        <f aca="false">+[2]data1cf!BJ114*-1</f>
        <v>-0</v>
      </c>
      <c r="M115" s="9" t="n">
        <f aca="false">+[2]data1cf!BK114*-1</f>
        <v>-0</v>
      </c>
      <c r="N115" s="9" t="n">
        <f aca="false">+[2]data1cf!BL114*-1</f>
        <v>-0</v>
      </c>
      <c r="O115" s="9" t="n">
        <f aca="false">+[2]data1cf!BM114*-1</f>
        <v>-0</v>
      </c>
      <c r="P115" s="9" t="n">
        <f aca="false">+[2]data1cf!BN114*-1</f>
        <v>-0</v>
      </c>
      <c r="Q115" s="9" t="n">
        <f aca="false">+[2]data1cf!BO114*-1</f>
        <v>-0</v>
      </c>
      <c r="R115" s="9" t="n">
        <f aca="false">+[2]data1cf!BP114*-1</f>
        <v>-0</v>
      </c>
      <c r="S115" s="9" t="n">
        <f aca="false">+[2]data1cf!BQ114*-1</f>
        <v>-0</v>
      </c>
      <c r="T115" s="9" t="n">
        <f aca="false">+[2]data1cf!BR114*-1</f>
        <v>-0</v>
      </c>
      <c r="U115" s="9" t="n">
        <f aca="false">+[2]data1cf!BS114*-1</f>
        <v>-0</v>
      </c>
      <c r="V115" s="9" t="n">
        <f aca="false">+[2]data1cf!BT114*-1</f>
        <v>-0</v>
      </c>
      <c r="W115" s="9" t="n">
        <f aca="false">+[2]data1cf!BU114*-1</f>
        <v>-0</v>
      </c>
      <c r="X115" s="9" t="n">
        <f aca="false">+[2]data1cf!BV114*-1</f>
        <v>-0</v>
      </c>
      <c r="Y115" s="9" t="n">
        <f aca="false">+[2]data1cf!BW114*-1</f>
        <v>-0</v>
      </c>
      <c r="Z115" s="9" t="n">
        <f aca="false">+[2]data1cf!BX114*-1</f>
        <v>-0</v>
      </c>
      <c r="AA115" s="9" t="n">
        <f aca="false">+[2]data1cf!BY114*-1</f>
        <v>-0</v>
      </c>
      <c r="AB115" s="9"/>
      <c r="AC115" s="9"/>
      <c r="AD115" s="9"/>
      <c r="AE115" s="9"/>
      <c r="AF115" s="9"/>
      <c r="AG115" s="9"/>
      <c r="AH115" s="9"/>
      <c r="AI115" s="9"/>
      <c r="AJ115" s="9"/>
      <c r="AK115" s="1"/>
      <c r="AL115" s="1" t="e">
        <f aca="false">SUMPRODUCT(B115:AJ115,PVCapPrice)</f>
        <v>#DIV/0!</v>
      </c>
      <c r="AM115" s="1"/>
      <c r="AN115" s="1"/>
      <c r="AO115" s="1"/>
      <c r="AP115" s="1"/>
      <c r="AQ115" s="1"/>
    </row>
    <row r="116" customFormat="false" ht="11.25" hidden="false" customHeight="false" outlineLevel="0" collapsed="false">
      <c r="A116" s="1" t="n">
        <v>114</v>
      </c>
      <c r="B116" s="9"/>
      <c r="C116" s="9" t="n">
        <f aca="false">+[2]data1cf!BA115*-1</f>
        <v>-0</v>
      </c>
      <c r="D116" s="9" t="n">
        <f aca="false">+[2]data1cf!BB115*-1</f>
        <v>-0</v>
      </c>
      <c r="E116" s="9" t="n">
        <f aca="false">+[2]data1cf!BC115*-1</f>
        <v>-0</v>
      </c>
      <c r="F116" s="9" t="n">
        <f aca="false">+[2]data1cf!BD115*-1</f>
        <v>-0</v>
      </c>
      <c r="G116" s="9" t="n">
        <f aca="false">+[2]data1cf!BE115*-1</f>
        <v>-0</v>
      </c>
      <c r="H116" s="9" t="n">
        <f aca="false">+[2]data1cf!BF115*-1</f>
        <v>-0</v>
      </c>
      <c r="I116" s="9" t="n">
        <f aca="false">+[2]data1cf!BG115*-1</f>
        <v>-0</v>
      </c>
      <c r="J116" s="9" t="n">
        <f aca="false">+[2]data1cf!BH115*-1</f>
        <v>-0</v>
      </c>
      <c r="K116" s="9" t="n">
        <f aca="false">+[2]data1cf!BI115*-1</f>
        <v>-0</v>
      </c>
      <c r="L116" s="9" t="n">
        <f aca="false">+[2]data1cf!BJ115*-1</f>
        <v>-0</v>
      </c>
      <c r="M116" s="9" t="n">
        <f aca="false">+[2]data1cf!BK115*-1</f>
        <v>-0</v>
      </c>
      <c r="N116" s="9" t="n">
        <f aca="false">+[2]data1cf!BL115*-1</f>
        <v>-0</v>
      </c>
      <c r="O116" s="9" t="n">
        <f aca="false">+[2]data1cf!BM115*-1</f>
        <v>-0</v>
      </c>
      <c r="P116" s="9" t="n">
        <f aca="false">+[2]data1cf!BN115*-1</f>
        <v>-0</v>
      </c>
      <c r="Q116" s="9" t="n">
        <f aca="false">+[2]data1cf!BO115*-1</f>
        <v>-0</v>
      </c>
      <c r="R116" s="9" t="n">
        <f aca="false">+[2]data1cf!BP115*-1</f>
        <v>-0</v>
      </c>
      <c r="S116" s="9" t="n">
        <f aca="false">+[2]data1cf!BQ115*-1</f>
        <v>-0</v>
      </c>
      <c r="T116" s="9" t="n">
        <f aca="false">+[2]data1cf!BR115*-1</f>
        <v>-0</v>
      </c>
      <c r="U116" s="9" t="n">
        <f aca="false">+[2]data1cf!BS115*-1</f>
        <v>-0</v>
      </c>
      <c r="V116" s="9" t="n">
        <f aca="false">+[2]data1cf!BT115*-1</f>
        <v>-0</v>
      </c>
      <c r="W116" s="9" t="n">
        <f aca="false">+[2]data1cf!BU115*-1</f>
        <v>-0</v>
      </c>
      <c r="X116" s="9" t="n">
        <f aca="false">+[2]data1cf!BV115*-1</f>
        <v>-0</v>
      </c>
      <c r="Y116" s="9" t="n">
        <f aca="false">+[2]data1cf!BW115*-1</f>
        <v>-0</v>
      </c>
      <c r="Z116" s="9" t="n">
        <f aca="false">+[2]data1cf!BX115*-1</f>
        <v>-0</v>
      </c>
      <c r="AA116" s="9" t="n">
        <f aca="false">+[2]data1cf!BY115*-1</f>
        <v>-0</v>
      </c>
      <c r="AB116" s="9"/>
      <c r="AC116" s="9"/>
      <c r="AD116" s="9"/>
      <c r="AE116" s="9"/>
      <c r="AF116" s="9"/>
      <c r="AG116" s="9"/>
      <c r="AH116" s="9"/>
      <c r="AI116" s="9"/>
      <c r="AJ116" s="9"/>
      <c r="AK116" s="1"/>
      <c r="AL116" s="1" t="e">
        <f aca="false">SUMPRODUCT(B116:AJ116,PVCapPrice)</f>
        <v>#DIV/0!</v>
      </c>
      <c r="AM116" s="1"/>
      <c r="AN116" s="1"/>
      <c r="AO116" s="1"/>
      <c r="AP116" s="1"/>
      <c r="AQ116" s="1"/>
    </row>
    <row r="117" customFormat="false" ht="11.25" hidden="false" customHeight="false" outlineLevel="0" collapsed="false">
      <c r="A117" s="1" t="n">
        <v>115</v>
      </c>
      <c r="B117" s="9"/>
      <c r="C117" s="9" t="n">
        <f aca="false">+[2]data1cf!BA116*-1</f>
        <v>-0</v>
      </c>
      <c r="D117" s="9" t="n">
        <f aca="false">+[2]data1cf!BB116*-1</f>
        <v>-0</v>
      </c>
      <c r="E117" s="9" t="n">
        <f aca="false">+[2]data1cf!BC116*-1</f>
        <v>-0</v>
      </c>
      <c r="F117" s="9" t="n">
        <f aca="false">+[2]data1cf!BD116*-1</f>
        <v>-0</v>
      </c>
      <c r="G117" s="9" t="n">
        <f aca="false">+[2]data1cf!BE116*-1</f>
        <v>-0</v>
      </c>
      <c r="H117" s="9" t="n">
        <f aca="false">+[2]data1cf!BF116*-1</f>
        <v>-0</v>
      </c>
      <c r="I117" s="9" t="n">
        <f aca="false">+[2]data1cf!BG116*-1</f>
        <v>-0</v>
      </c>
      <c r="J117" s="9" t="n">
        <f aca="false">+[2]data1cf!BH116*-1</f>
        <v>-0</v>
      </c>
      <c r="K117" s="9" t="n">
        <f aca="false">+[2]data1cf!BI116*-1</f>
        <v>-0</v>
      </c>
      <c r="L117" s="9" t="n">
        <f aca="false">+[2]data1cf!BJ116*-1</f>
        <v>-0</v>
      </c>
      <c r="M117" s="9" t="n">
        <f aca="false">+[2]data1cf!BK116*-1</f>
        <v>-0</v>
      </c>
      <c r="N117" s="9" t="n">
        <f aca="false">+[2]data1cf!BL116*-1</f>
        <v>-0</v>
      </c>
      <c r="O117" s="9" t="n">
        <f aca="false">+[2]data1cf!BM116*-1</f>
        <v>-0</v>
      </c>
      <c r="P117" s="9" t="n">
        <f aca="false">+[2]data1cf!BN116*-1</f>
        <v>-0</v>
      </c>
      <c r="Q117" s="9" t="n">
        <f aca="false">+[2]data1cf!BO116*-1</f>
        <v>-0</v>
      </c>
      <c r="R117" s="9" t="n">
        <f aca="false">+[2]data1cf!BP116*-1</f>
        <v>-0</v>
      </c>
      <c r="S117" s="9" t="n">
        <f aca="false">+[2]data1cf!BQ116*-1</f>
        <v>-0</v>
      </c>
      <c r="T117" s="9" t="n">
        <f aca="false">+[2]data1cf!BR116*-1</f>
        <v>-0</v>
      </c>
      <c r="U117" s="9" t="n">
        <f aca="false">+[2]data1cf!BS116*-1</f>
        <v>-0</v>
      </c>
      <c r="V117" s="9" t="n">
        <f aca="false">+[2]data1cf!BT116*-1</f>
        <v>-0</v>
      </c>
      <c r="W117" s="9" t="n">
        <f aca="false">+[2]data1cf!BU116*-1</f>
        <v>-0</v>
      </c>
      <c r="X117" s="9" t="n">
        <f aca="false">+[2]data1cf!BV116*-1</f>
        <v>-0</v>
      </c>
      <c r="Y117" s="9" t="n">
        <f aca="false">+[2]data1cf!BW116*-1</f>
        <v>-0</v>
      </c>
      <c r="Z117" s="9" t="n">
        <f aca="false">+[2]data1cf!BX116*-1</f>
        <v>-0</v>
      </c>
      <c r="AA117" s="9" t="n">
        <f aca="false">+[2]data1cf!BY116*-1</f>
        <v>-0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1"/>
      <c r="AL117" s="1" t="e">
        <f aca="false">SUMPRODUCT(B117:AJ117,PVCapPrice)</f>
        <v>#DIV/0!</v>
      </c>
      <c r="AM117" s="1"/>
      <c r="AN117" s="1"/>
      <c r="AO117" s="1"/>
      <c r="AP117" s="1"/>
      <c r="AQ117" s="1"/>
    </row>
    <row r="118" customFormat="false" ht="11.25" hidden="false" customHeight="false" outlineLevel="0" collapsed="false">
      <c r="A118" s="1" t="n">
        <v>116</v>
      </c>
      <c r="B118" s="9"/>
      <c r="C118" s="9" t="n">
        <f aca="false">+[2]data1cf!BA117*-1</f>
        <v>-0</v>
      </c>
      <c r="D118" s="9" t="n">
        <f aca="false">+[2]data1cf!BB117*-1</f>
        <v>-0</v>
      </c>
      <c r="E118" s="9" t="n">
        <f aca="false">+[2]data1cf!BC117*-1</f>
        <v>-0</v>
      </c>
      <c r="F118" s="9" t="n">
        <f aca="false">+[2]data1cf!BD117*-1</f>
        <v>-0</v>
      </c>
      <c r="G118" s="9" t="n">
        <f aca="false">+[2]data1cf!BE117*-1</f>
        <v>-0</v>
      </c>
      <c r="H118" s="9" t="n">
        <f aca="false">+[2]data1cf!BF117*-1</f>
        <v>-0</v>
      </c>
      <c r="I118" s="9" t="n">
        <f aca="false">+[2]data1cf!BG117*-1</f>
        <v>-0</v>
      </c>
      <c r="J118" s="9" t="n">
        <f aca="false">+[2]data1cf!BH117*-1</f>
        <v>-0</v>
      </c>
      <c r="K118" s="9" t="n">
        <f aca="false">+[2]data1cf!BI117*-1</f>
        <v>-0</v>
      </c>
      <c r="L118" s="9" t="n">
        <f aca="false">+[2]data1cf!BJ117*-1</f>
        <v>-0</v>
      </c>
      <c r="M118" s="9" t="n">
        <f aca="false">+[2]data1cf!BK117*-1</f>
        <v>-0</v>
      </c>
      <c r="N118" s="9" t="n">
        <f aca="false">+[2]data1cf!BL117*-1</f>
        <v>-0</v>
      </c>
      <c r="O118" s="9" t="n">
        <f aca="false">+[2]data1cf!BM117*-1</f>
        <v>-0</v>
      </c>
      <c r="P118" s="9" t="n">
        <f aca="false">+[2]data1cf!BN117*-1</f>
        <v>-0</v>
      </c>
      <c r="Q118" s="9" t="n">
        <f aca="false">+[2]data1cf!BO117*-1</f>
        <v>-0</v>
      </c>
      <c r="R118" s="9" t="n">
        <f aca="false">+[2]data1cf!BP117*-1</f>
        <v>-0</v>
      </c>
      <c r="S118" s="9" t="n">
        <f aca="false">+[2]data1cf!BQ117*-1</f>
        <v>-0</v>
      </c>
      <c r="T118" s="9" t="n">
        <f aca="false">+[2]data1cf!BR117*-1</f>
        <v>-0</v>
      </c>
      <c r="U118" s="9" t="n">
        <f aca="false">+[2]data1cf!BS117*-1</f>
        <v>-0</v>
      </c>
      <c r="V118" s="9" t="n">
        <f aca="false">+[2]data1cf!BT117*-1</f>
        <v>-0</v>
      </c>
      <c r="W118" s="9" t="n">
        <f aca="false">+[2]data1cf!BU117*-1</f>
        <v>-0</v>
      </c>
      <c r="X118" s="9" t="n">
        <f aca="false">+[2]data1cf!BV117*-1</f>
        <v>-0</v>
      </c>
      <c r="Y118" s="9" t="n">
        <f aca="false">+[2]data1cf!BW117*-1</f>
        <v>-0</v>
      </c>
      <c r="Z118" s="9" t="n">
        <f aca="false">+[2]data1cf!BX117*-1</f>
        <v>-0</v>
      </c>
      <c r="AA118" s="9" t="n">
        <f aca="false">+[2]data1cf!BY117*-1</f>
        <v>-0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1"/>
      <c r="AL118" s="1" t="e">
        <f aca="false">SUMPRODUCT(B118:AJ118,PVCapPrice)</f>
        <v>#DIV/0!</v>
      </c>
      <c r="AM118" s="1"/>
      <c r="AN118" s="1"/>
      <c r="AO118" s="1"/>
      <c r="AP118" s="1"/>
      <c r="AQ118" s="1"/>
    </row>
    <row r="119" customFormat="false" ht="11.25" hidden="false" customHeight="false" outlineLevel="0" collapsed="false">
      <c r="A119" s="1" t="n">
        <v>117</v>
      </c>
      <c r="B119" s="9"/>
      <c r="C119" s="9" t="n">
        <f aca="false">+[2]data1cf!BA118*-1</f>
        <v>-0</v>
      </c>
      <c r="D119" s="9" t="n">
        <f aca="false">+[2]data1cf!BB118*-1</f>
        <v>-0</v>
      </c>
      <c r="E119" s="9" t="n">
        <f aca="false">+[2]data1cf!BC118*-1</f>
        <v>-0</v>
      </c>
      <c r="F119" s="9" t="n">
        <f aca="false">+[2]data1cf!BD118*-1</f>
        <v>-0</v>
      </c>
      <c r="G119" s="9" t="n">
        <f aca="false">+[2]data1cf!BE118*-1</f>
        <v>-0</v>
      </c>
      <c r="H119" s="9" t="n">
        <f aca="false">+[2]data1cf!BF118*-1</f>
        <v>-0</v>
      </c>
      <c r="I119" s="9" t="n">
        <f aca="false">+[2]data1cf!BG118*-1</f>
        <v>-0</v>
      </c>
      <c r="J119" s="9" t="n">
        <f aca="false">+[2]data1cf!BH118*-1</f>
        <v>-0</v>
      </c>
      <c r="K119" s="9" t="n">
        <f aca="false">+[2]data1cf!BI118*-1</f>
        <v>-0</v>
      </c>
      <c r="L119" s="9" t="n">
        <f aca="false">+[2]data1cf!BJ118*-1</f>
        <v>-0</v>
      </c>
      <c r="M119" s="9" t="n">
        <f aca="false">+[2]data1cf!BK118*-1</f>
        <v>-0</v>
      </c>
      <c r="N119" s="9" t="n">
        <f aca="false">+[2]data1cf!BL118*-1</f>
        <v>-0</v>
      </c>
      <c r="O119" s="9" t="n">
        <f aca="false">+[2]data1cf!BM118*-1</f>
        <v>-0</v>
      </c>
      <c r="P119" s="9" t="n">
        <f aca="false">+[2]data1cf!BN118*-1</f>
        <v>-0</v>
      </c>
      <c r="Q119" s="9" t="n">
        <f aca="false">+[2]data1cf!BO118*-1</f>
        <v>-0</v>
      </c>
      <c r="R119" s="9" t="n">
        <f aca="false">+[2]data1cf!BP118*-1</f>
        <v>-0</v>
      </c>
      <c r="S119" s="9" t="n">
        <f aca="false">+[2]data1cf!BQ118*-1</f>
        <v>-0</v>
      </c>
      <c r="T119" s="9" t="n">
        <f aca="false">+[2]data1cf!BR118*-1</f>
        <v>-0</v>
      </c>
      <c r="U119" s="9" t="n">
        <f aca="false">+[2]data1cf!BS118*-1</f>
        <v>-0</v>
      </c>
      <c r="V119" s="9" t="n">
        <f aca="false">+[2]data1cf!BT118*-1</f>
        <v>-0</v>
      </c>
      <c r="W119" s="9" t="n">
        <f aca="false">+[2]data1cf!BU118*-1</f>
        <v>-0</v>
      </c>
      <c r="X119" s="9" t="n">
        <f aca="false">+[2]data1cf!BV118*-1</f>
        <v>-0</v>
      </c>
      <c r="Y119" s="9" t="n">
        <f aca="false">+[2]data1cf!BW118*-1</f>
        <v>-0</v>
      </c>
      <c r="Z119" s="9" t="n">
        <f aca="false">+[2]data1cf!BX118*-1</f>
        <v>-0</v>
      </c>
      <c r="AA119" s="9" t="n">
        <f aca="false">+[2]data1cf!BY118*-1</f>
        <v>-0</v>
      </c>
      <c r="AB119" s="9"/>
      <c r="AC119" s="9"/>
      <c r="AD119" s="9"/>
      <c r="AE119" s="9"/>
      <c r="AF119" s="9"/>
      <c r="AG119" s="9"/>
      <c r="AH119" s="9"/>
      <c r="AI119" s="9"/>
      <c r="AJ119" s="9"/>
      <c r="AK119" s="1"/>
      <c r="AL119" s="1" t="e">
        <f aca="false">SUMPRODUCT(B119:AJ119,PVCapPrice)</f>
        <v>#DIV/0!</v>
      </c>
      <c r="AM119" s="1"/>
      <c r="AN119" s="1"/>
      <c r="AO119" s="1"/>
      <c r="AP119" s="1"/>
      <c r="AQ119" s="1"/>
    </row>
    <row r="120" customFormat="false" ht="11.25" hidden="false" customHeight="false" outlineLevel="0" collapsed="false">
      <c r="A120" s="1" t="n">
        <v>118</v>
      </c>
      <c r="B120" s="9"/>
      <c r="C120" s="9" t="n">
        <f aca="false">+[2]data1cf!BA119*-1</f>
        <v>-0</v>
      </c>
      <c r="D120" s="9" t="n">
        <f aca="false">+[2]data1cf!BB119*-1</f>
        <v>-0</v>
      </c>
      <c r="E120" s="9" t="n">
        <f aca="false">+[2]data1cf!BC119*-1</f>
        <v>-0</v>
      </c>
      <c r="F120" s="9" t="n">
        <f aca="false">+[2]data1cf!BD119*-1</f>
        <v>-0</v>
      </c>
      <c r="G120" s="9" t="n">
        <f aca="false">+[2]data1cf!BE119*-1</f>
        <v>-0</v>
      </c>
      <c r="H120" s="9" t="n">
        <f aca="false">+[2]data1cf!BF119*-1</f>
        <v>-0</v>
      </c>
      <c r="I120" s="9" t="n">
        <f aca="false">+[2]data1cf!BG119*-1</f>
        <v>-0</v>
      </c>
      <c r="J120" s="9" t="n">
        <f aca="false">+[2]data1cf!BH119*-1</f>
        <v>-0</v>
      </c>
      <c r="K120" s="9" t="n">
        <f aca="false">+[2]data1cf!BI119*-1</f>
        <v>-0</v>
      </c>
      <c r="L120" s="9" t="n">
        <f aca="false">+[2]data1cf!BJ119*-1</f>
        <v>-0</v>
      </c>
      <c r="M120" s="9" t="n">
        <f aca="false">+[2]data1cf!BK119*-1</f>
        <v>-0</v>
      </c>
      <c r="N120" s="9" t="n">
        <f aca="false">+[2]data1cf!BL119*-1</f>
        <v>-0</v>
      </c>
      <c r="O120" s="9" t="n">
        <f aca="false">+[2]data1cf!BM119*-1</f>
        <v>-0</v>
      </c>
      <c r="P120" s="9" t="n">
        <f aca="false">+[2]data1cf!BN119*-1</f>
        <v>-0</v>
      </c>
      <c r="Q120" s="9" t="n">
        <f aca="false">+[2]data1cf!BO119*-1</f>
        <v>-0</v>
      </c>
      <c r="R120" s="9" t="n">
        <f aca="false">+[2]data1cf!BP119*-1</f>
        <v>-0</v>
      </c>
      <c r="S120" s="9" t="n">
        <f aca="false">+[2]data1cf!BQ119*-1</f>
        <v>-0</v>
      </c>
      <c r="T120" s="9" t="n">
        <f aca="false">+[2]data1cf!BR119*-1</f>
        <v>-0</v>
      </c>
      <c r="U120" s="9" t="n">
        <f aca="false">+[2]data1cf!BS119*-1</f>
        <v>-0</v>
      </c>
      <c r="V120" s="9" t="n">
        <f aca="false">+[2]data1cf!BT119*-1</f>
        <v>-0</v>
      </c>
      <c r="W120" s="9" t="n">
        <f aca="false">+[2]data1cf!BU119*-1</f>
        <v>-0</v>
      </c>
      <c r="X120" s="9" t="n">
        <f aca="false">+[2]data1cf!BV119*-1</f>
        <v>-0</v>
      </c>
      <c r="Y120" s="9" t="n">
        <f aca="false">+[2]data1cf!BW119*-1</f>
        <v>-0</v>
      </c>
      <c r="Z120" s="9" t="n">
        <f aca="false">+[2]data1cf!BX119*-1</f>
        <v>-0</v>
      </c>
      <c r="AA120" s="9" t="n">
        <f aca="false">+[2]data1cf!BY119*-1</f>
        <v>-0</v>
      </c>
      <c r="AB120" s="9"/>
      <c r="AC120" s="9"/>
      <c r="AD120" s="9"/>
      <c r="AE120" s="9"/>
      <c r="AF120" s="9"/>
      <c r="AG120" s="9"/>
      <c r="AH120" s="9"/>
      <c r="AI120" s="9"/>
      <c r="AJ120" s="9"/>
      <c r="AK120" s="1"/>
      <c r="AL120" s="1" t="e">
        <f aca="false">SUMPRODUCT(B120:AJ120,PVCapPrice)</f>
        <v>#DIV/0!</v>
      </c>
      <c r="AM120" s="1"/>
      <c r="AN120" s="1"/>
      <c r="AO120" s="1"/>
      <c r="AP120" s="1"/>
      <c r="AQ120" s="1"/>
    </row>
    <row r="121" customFormat="false" ht="11.25" hidden="false" customHeight="false" outlineLevel="0" collapsed="false">
      <c r="A121" s="1" t="n">
        <v>119</v>
      </c>
      <c r="B121" s="9"/>
      <c r="C121" s="9" t="n">
        <f aca="false">+[2]data1cf!BA120*-1</f>
        <v>-0</v>
      </c>
      <c r="D121" s="9" t="n">
        <f aca="false">+[2]data1cf!BB120*-1</f>
        <v>-0</v>
      </c>
      <c r="E121" s="9" t="n">
        <f aca="false">+[2]data1cf!BC120*-1</f>
        <v>-0</v>
      </c>
      <c r="F121" s="9" t="n">
        <f aca="false">+[2]data1cf!BD120*-1</f>
        <v>-0</v>
      </c>
      <c r="G121" s="9" t="n">
        <f aca="false">+[2]data1cf!BE120*-1</f>
        <v>-0</v>
      </c>
      <c r="H121" s="9" t="n">
        <f aca="false">+[2]data1cf!BF120*-1</f>
        <v>-0</v>
      </c>
      <c r="I121" s="9" t="n">
        <f aca="false">+[2]data1cf!BG120*-1</f>
        <v>-0</v>
      </c>
      <c r="J121" s="9" t="n">
        <f aca="false">+[2]data1cf!BH120*-1</f>
        <v>-0</v>
      </c>
      <c r="K121" s="9" t="n">
        <f aca="false">+[2]data1cf!BI120*-1</f>
        <v>-0</v>
      </c>
      <c r="L121" s="9" t="n">
        <f aca="false">+[2]data1cf!BJ120*-1</f>
        <v>-0</v>
      </c>
      <c r="M121" s="9" t="n">
        <f aca="false">+[2]data1cf!BK120*-1</f>
        <v>-0</v>
      </c>
      <c r="N121" s="9" t="n">
        <f aca="false">+[2]data1cf!BL120*-1</f>
        <v>-0</v>
      </c>
      <c r="O121" s="9" t="n">
        <f aca="false">+[2]data1cf!BM120*-1</f>
        <v>-0</v>
      </c>
      <c r="P121" s="9" t="n">
        <f aca="false">+[2]data1cf!BN120*-1</f>
        <v>-0</v>
      </c>
      <c r="Q121" s="9" t="n">
        <f aca="false">+[2]data1cf!BO120*-1</f>
        <v>-0</v>
      </c>
      <c r="R121" s="9" t="n">
        <f aca="false">+[2]data1cf!BP120*-1</f>
        <v>-0</v>
      </c>
      <c r="S121" s="9" t="n">
        <f aca="false">+[2]data1cf!BQ120*-1</f>
        <v>-0</v>
      </c>
      <c r="T121" s="9" t="n">
        <f aca="false">+[2]data1cf!BR120*-1</f>
        <v>-0</v>
      </c>
      <c r="U121" s="9" t="n">
        <f aca="false">+[2]data1cf!BS120*-1</f>
        <v>-0</v>
      </c>
      <c r="V121" s="9" t="n">
        <f aca="false">+[2]data1cf!BT120*-1</f>
        <v>-0</v>
      </c>
      <c r="W121" s="9" t="n">
        <f aca="false">+[2]data1cf!BU120*-1</f>
        <v>-0</v>
      </c>
      <c r="X121" s="9" t="n">
        <f aca="false">+[2]data1cf!BV120*-1</f>
        <v>-0</v>
      </c>
      <c r="Y121" s="9" t="n">
        <f aca="false">+[2]data1cf!BW120*-1</f>
        <v>-0</v>
      </c>
      <c r="Z121" s="9" t="n">
        <f aca="false">+[2]data1cf!BX120*-1</f>
        <v>-0</v>
      </c>
      <c r="AA121" s="9" t="n">
        <f aca="false">+[2]data1cf!BY120*-1</f>
        <v>-0</v>
      </c>
      <c r="AB121" s="9"/>
      <c r="AC121" s="9"/>
      <c r="AD121" s="9"/>
      <c r="AE121" s="9"/>
      <c r="AF121" s="9"/>
      <c r="AG121" s="9"/>
      <c r="AH121" s="9"/>
      <c r="AI121" s="9"/>
      <c r="AJ121" s="9"/>
      <c r="AK121" s="1"/>
      <c r="AL121" s="1" t="e">
        <f aca="false">SUMPRODUCT(B121:AJ121,PVCapPrice)</f>
        <v>#DIV/0!</v>
      </c>
      <c r="AM121" s="1"/>
      <c r="AN121" s="1"/>
      <c r="AO121" s="1"/>
      <c r="AP121" s="1"/>
      <c r="AQ121" s="1"/>
    </row>
    <row r="122" customFormat="false" ht="11.25" hidden="false" customHeight="false" outlineLevel="0" collapsed="false">
      <c r="A122" s="1" t="n">
        <v>120</v>
      </c>
      <c r="B122" s="9"/>
      <c r="C122" s="9" t="n">
        <f aca="false">+[2]data1cf!BA121*-1</f>
        <v>-0</v>
      </c>
      <c r="D122" s="9" t="n">
        <f aca="false">+[2]data1cf!BB121*-1</f>
        <v>-0</v>
      </c>
      <c r="E122" s="9" t="n">
        <f aca="false">+[2]data1cf!BC121*-1</f>
        <v>-0</v>
      </c>
      <c r="F122" s="9" t="n">
        <f aca="false">+[2]data1cf!BD121*-1</f>
        <v>-0</v>
      </c>
      <c r="G122" s="9" t="n">
        <f aca="false">+[2]data1cf!BE121*-1</f>
        <v>-0</v>
      </c>
      <c r="H122" s="9" t="n">
        <f aca="false">+[2]data1cf!BF121*-1</f>
        <v>-0</v>
      </c>
      <c r="I122" s="9" t="n">
        <f aca="false">+[2]data1cf!BG121*-1</f>
        <v>-0</v>
      </c>
      <c r="J122" s="9" t="n">
        <f aca="false">+[2]data1cf!BH121*-1</f>
        <v>-0</v>
      </c>
      <c r="K122" s="9" t="n">
        <f aca="false">+[2]data1cf!BI121*-1</f>
        <v>-0</v>
      </c>
      <c r="L122" s="9" t="n">
        <f aca="false">+[2]data1cf!BJ121*-1</f>
        <v>-0</v>
      </c>
      <c r="M122" s="9" t="n">
        <f aca="false">+[2]data1cf!BK121*-1</f>
        <v>-0</v>
      </c>
      <c r="N122" s="9" t="n">
        <f aca="false">+[2]data1cf!BL121*-1</f>
        <v>-0</v>
      </c>
      <c r="O122" s="9" t="n">
        <f aca="false">+[2]data1cf!BM121*-1</f>
        <v>-0</v>
      </c>
      <c r="P122" s="9" t="n">
        <f aca="false">+[2]data1cf!BN121*-1</f>
        <v>-0</v>
      </c>
      <c r="Q122" s="9" t="n">
        <f aca="false">+[2]data1cf!BO121*-1</f>
        <v>-0</v>
      </c>
      <c r="R122" s="9" t="n">
        <f aca="false">+[2]data1cf!BP121*-1</f>
        <v>-0</v>
      </c>
      <c r="S122" s="9" t="n">
        <f aca="false">+[2]data1cf!BQ121*-1</f>
        <v>-0</v>
      </c>
      <c r="T122" s="9" t="n">
        <f aca="false">+[2]data1cf!BR121*-1</f>
        <v>-0</v>
      </c>
      <c r="U122" s="9" t="n">
        <f aca="false">+[2]data1cf!BS121*-1</f>
        <v>-0</v>
      </c>
      <c r="V122" s="9" t="n">
        <f aca="false">+[2]data1cf!BT121*-1</f>
        <v>-0</v>
      </c>
      <c r="W122" s="9" t="n">
        <f aca="false">+[2]data1cf!BU121*-1</f>
        <v>-0</v>
      </c>
      <c r="X122" s="9" t="n">
        <f aca="false">+[2]data1cf!BV121*-1</f>
        <v>-0</v>
      </c>
      <c r="Y122" s="9" t="n">
        <f aca="false">+[2]data1cf!BW121*-1</f>
        <v>-0</v>
      </c>
      <c r="Z122" s="9" t="n">
        <f aca="false">+[2]data1cf!BX121*-1</f>
        <v>-0</v>
      </c>
      <c r="AA122" s="9" t="n">
        <f aca="false">+[2]data1cf!BY121*-1</f>
        <v>-0</v>
      </c>
      <c r="AB122" s="9"/>
      <c r="AC122" s="9"/>
      <c r="AD122" s="9"/>
      <c r="AE122" s="9"/>
      <c r="AF122" s="9"/>
      <c r="AG122" s="9"/>
      <c r="AH122" s="9"/>
      <c r="AI122" s="9"/>
      <c r="AJ122" s="9"/>
      <c r="AK122" s="1"/>
      <c r="AL122" s="1" t="e">
        <f aca="false">SUMPRODUCT(B122:AJ122,PVCapPrice)</f>
        <v>#DIV/0!</v>
      </c>
      <c r="AM122" s="1"/>
      <c r="AN122" s="1"/>
      <c r="AO122" s="1"/>
      <c r="AP122" s="1"/>
      <c r="AQ122" s="1"/>
    </row>
    <row r="123" customFormat="false" ht="11.25" hidden="false" customHeight="false" outlineLevel="0" collapsed="false">
      <c r="A123" s="1" t="n">
        <v>121</v>
      </c>
      <c r="B123" s="9"/>
      <c r="C123" s="9" t="n">
        <f aca="false">+[2]data1cf!BA122*-1</f>
        <v>-0</v>
      </c>
      <c r="D123" s="9" t="n">
        <f aca="false">+[2]data1cf!BB122*-1</f>
        <v>-0</v>
      </c>
      <c r="E123" s="9" t="n">
        <f aca="false">+[2]data1cf!BC122*-1</f>
        <v>-0</v>
      </c>
      <c r="F123" s="9" t="n">
        <f aca="false">+[2]data1cf!BD122*-1</f>
        <v>-0</v>
      </c>
      <c r="G123" s="9" t="n">
        <f aca="false">+[2]data1cf!BE122*-1</f>
        <v>-0</v>
      </c>
      <c r="H123" s="9" t="n">
        <f aca="false">+[2]data1cf!BF122*-1</f>
        <v>-0</v>
      </c>
      <c r="I123" s="9" t="n">
        <f aca="false">+[2]data1cf!BG122*-1</f>
        <v>-0</v>
      </c>
      <c r="J123" s="9" t="n">
        <f aca="false">+[2]data1cf!BH122*-1</f>
        <v>-0</v>
      </c>
      <c r="K123" s="9" t="n">
        <f aca="false">+[2]data1cf!BI122*-1</f>
        <v>-0</v>
      </c>
      <c r="L123" s="9" t="n">
        <f aca="false">+[2]data1cf!BJ122*-1</f>
        <v>-0</v>
      </c>
      <c r="M123" s="9" t="n">
        <f aca="false">+[2]data1cf!BK122*-1</f>
        <v>-0</v>
      </c>
      <c r="N123" s="9" t="n">
        <f aca="false">+[2]data1cf!BL122*-1</f>
        <v>-0</v>
      </c>
      <c r="O123" s="9" t="n">
        <f aca="false">+[2]data1cf!BM122*-1</f>
        <v>-0</v>
      </c>
      <c r="P123" s="9" t="n">
        <f aca="false">+[2]data1cf!BN122*-1</f>
        <v>-0</v>
      </c>
      <c r="Q123" s="9" t="n">
        <f aca="false">+[2]data1cf!BO122*-1</f>
        <v>-0</v>
      </c>
      <c r="R123" s="9" t="n">
        <f aca="false">+[2]data1cf!BP122*-1</f>
        <v>-0</v>
      </c>
      <c r="S123" s="9" t="n">
        <f aca="false">+[2]data1cf!BQ122*-1</f>
        <v>-0</v>
      </c>
      <c r="T123" s="9" t="n">
        <f aca="false">+[2]data1cf!BR122*-1</f>
        <v>-0</v>
      </c>
      <c r="U123" s="9" t="n">
        <f aca="false">+[2]data1cf!BS122*-1</f>
        <v>-0</v>
      </c>
      <c r="V123" s="9" t="n">
        <f aca="false">+[2]data1cf!BT122*-1</f>
        <v>-0</v>
      </c>
      <c r="W123" s="9" t="n">
        <f aca="false">+[2]data1cf!BU122*-1</f>
        <v>-0</v>
      </c>
      <c r="X123" s="9" t="n">
        <f aca="false">+[2]data1cf!BV122*-1</f>
        <v>-0</v>
      </c>
      <c r="Y123" s="9" t="n">
        <f aca="false">+[2]data1cf!BW122*-1</f>
        <v>-0</v>
      </c>
      <c r="Z123" s="9" t="n">
        <f aca="false">+[2]data1cf!BX122*-1</f>
        <v>-0</v>
      </c>
      <c r="AA123" s="9" t="n">
        <f aca="false">+[2]data1cf!BY122*-1</f>
        <v>-0</v>
      </c>
      <c r="AB123" s="9"/>
      <c r="AC123" s="9"/>
      <c r="AD123" s="9"/>
      <c r="AE123" s="9"/>
      <c r="AF123" s="9"/>
      <c r="AG123" s="9"/>
      <c r="AH123" s="9"/>
      <c r="AI123" s="9"/>
      <c r="AJ123" s="9"/>
      <c r="AK123" s="1"/>
      <c r="AL123" s="1" t="e">
        <f aca="false">SUMPRODUCT(B123:AJ123,PVCapPrice)</f>
        <v>#DIV/0!</v>
      </c>
      <c r="AM123" s="1"/>
      <c r="AN123" s="1"/>
      <c r="AO123" s="1"/>
      <c r="AP123" s="1"/>
      <c r="AQ123" s="1"/>
    </row>
    <row r="124" customFormat="false" ht="11.25" hidden="false" customHeight="false" outlineLevel="0" collapsed="false">
      <c r="A124" s="1" t="n">
        <v>122</v>
      </c>
      <c r="B124" s="9"/>
      <c r="C124" s="9" t="n">
        <f aca="false">+[2]data1cf!BA123*-1</f>
        <v>-0</v>
      </c>
      <c r="D124" s="9" t="n">
        <f aca="false">+[2]data1cf!BB123*-1</f>
        <v>-0</v>
      </c>
      <c r="E124" s="9" t="n">
        <f aca="false">+[2]data1cf!BC123*-1</f>
        <v>-0</v>
      </c>
      <c r="F124" s="9" t="n">
        <f aca="false">+[2]data1cf!BD123*-1</f>
        <v>-0</v>
      </c>
      <c r="G124" s="9" t="n">
        <f aca="false">+[2]data1cf!BE123*-1</f>
        <v>-0</v>
      </c>
      <c r="H124" s="9" t="n">
        <f aca="false">+[2]data1cf!BF123*-1</f>
        <v>-0</v>
      </c>
      <c r="I124" s="9" t="n">
        <f aca="false">+[2]data1cf!BG123*-1</f>
        <v>-0</v>
      </c>
      <c r="J124" s="9" t="n">
        <f aca="false">+[2]data1cf!BH123*-1</f>
        <v>-0</v>
      </c>
      <c r="K124" s="9" t="n">
        <f aca="false">+[2]data1cf!BI123*-1</f>
        <v>-0</v>
      </c>
      <c r="L124" s="9" t="n">
        <f aca="false">+[2]data1cf!BJ123*-1</f>
        <v>-0</v>
      </c>
      <c r="M124" s="9" t="n">
        <f aca="false">+[2]data1cf!BK123*-1</f>
        <v>-0</v>
      </c>
      <c r="N124" s="9" t="n">
        <f aca="false">+[2]data1cf!BL123*-1</f>
        <v>-0</v>
      </c>
      <c r="O124" s="9" t="n">
        <f aca="false">+[2]data1cf!BM123*-1</f>
        <v>-0</v>
      </c>
      <c r="P124" s="9" t="n">
        <f aca="false">+[2]data1cf!BN123*-1</f>
        <v>-0</v>
      </c>
      <c r="Q124" s="9" t="n">
        <f aca="false">+[2]data1cf!BO123*-1</f>
        <v>-0</v>
      </c>
      <c r="R124" s="9" t="n">
        <f aca="false">+[2]data1cf!BP123*-1</f>
        <v>-0</v>
      </c>
      <c r="S124" s="9" t="n">
        <f aca="false">+[2]data1cf!BQ123*-1</f>
        <v>-0</v>
      </c>
      <c r="T124" s="9" t="n">
        <f aca="false">+[2]data1cf!BR123*-1</f>
        <v>-0</v>
      </c>
      <c r="U124" s="9" t="n">
        <f aca="false">+[2]data1cf!BS123*-1</f>
        <v>-0</v>
      </c>
      <c r="V124" s="9" t="n">
        <f aca="false">+[2]data1cf!BT123*-1</f>
        <v>-0</v>
      </c>
      <c r="W124" s="9" t="n">
        <f aca="false">+[2]data1cf!BU123*-1</f>
        <v>-0</v>
      </c>
      <c r="X124" s="9" t="n">
        <f aca="false">+[2]data1cf!BV123*-1</f>
        <v>-0</v>
      </c>
      <c r="Y124" s="9" t="n">
        <f aca="false">+[2]data1cf!BW123*-1</f>
        <v>-0</v>
      </c>
      <c r="Z124" s="9" t="n">
        <f aca="false">+[2]data1cf!BX123*-1</f>
        <v>-0</v>
      </c>
      <c r="AA124" s="9" t="n">
        <f aca="false">+[2]data1cf!BY123*-1</f>
        <v>-0</v>
      </c>
      <c r="AB124" s="9"/>
      <c r="AC124" s="9"/>
      <c r="AD124" s="9"/>
      <c r="AE124" s="9"/>
      <c r="AF124" s="9"/>
      <c r="AG124" s="9"/>
      <c r="AH124" s="9"/>
      <c r="AI124" s="9"/>
      <c r="AJ124" s="9"/>
      <c r="AK124" s="1"/>
      <c r="AL124" s="1" t="e">
        <f aca="false">SUMPRODUCT(B124:AJ124,PVCapPrice)</f>
        <v>#DIV/0!</v>
      </c>
      <c r="AM124" s="1"/>
      <c r="AN124" s="1"/>
      <c r="AO124" s="1"/>
      <c r="AP124" s="1"/>
      <c r="AQ124" s="1"/>
    </row>
    <row r="125" customFormat="false" ht="11.25" hidden="false" customHeight="false" outlineLevel="0" collapsed="false">
      <c r="A125" s="1" t="n">
        <v>123</v>
      </c>
      <c r="B125" s="9"/>
      <c r="C125" s="9" t="n">
        <f aca="false">+[2]data1cf!BA124*-1</f>
        <v>-0</v>
      </c>
      <c r="D125" s="9" t="n">
        <f aca="false">+[2]data1cf!BB124*-1</f>
        <v>-0</v>
      </c>
      <c r="E125" s="9" t="n">
        <f aca="false">+[2]data1cf!BC124*-1</f>
        <v>-0</v>
      </c>
      <c r="F125" s="9" t="n">
        <f aca="false">+[2]data1cf!BD124*-1</f>
        <v>-0</v>
      </c>
      <c r="G125" s="9" t="n">
        <f aca="false">+[2]data1cf!BE124*-1</f>
        <v>-0</v>
      </c>
      <c r="H125" s="9" t="n">
        <f aca="false">+[2]data1cf!BF124*-1</f>
        <v>-0</v>
      </c>
      <c r="I125" s="9" t="n">
        <f aca="false">+[2]data1cf!BG124*-1</f>
        <v>-0</v>
      </c>
      <c r="J125" s="9" t="n">
        <f aca="false">+[2]data1cf!BH124*-1</f>
        <v>-0</v>
      </c>
      <c r="K125" s="9" t="n">
        <f aca="false">+[2]data1cf!BI124*-1</f>
        <v>-0</v>
      </c>
      <c r="L125" s="9" t="n">
        <f aca="false">+[2]data1cf!BJ124*-1</f>
        <v>-0</v>
      </c>
      <c r="M125" s="9" t="n">
        <f aca="false">+[2]data1cf!BK124*-1</f>
        <v>-0</v>
      </c>
      <c r="N125" s="9" t="n">
        <f aca="false">+[2]data1cf!BL124*-1</f>
        <v>-0</v>
      </c>
      <c r="O125" s="9" t="n">
        <f aca="false">+[2]data1cf!BM124*-1</f>
        <v>-0</v>
      </c>
      <c r="P125" s="9" t="n">
        <f aca="false">+[2]data1cf!BN124*-1</f>
        <v>-0</v>
      </c>
      <c r="Q125" s="9" t="n">
        <f aca="false">+[2]data1cf!BO124*-1</f>
        <v>-0</v>
      </c>
      <c r="R125" s="9" t="n">
        <f aca="false">+[2]data1cf!BP124*-1</f>
        <v>-0</v>
      </c>
      <c r="S125" s="9" t="n">
        <f aca="false">+[2]data1cf!BQ124*-1</f>
        <v>-0</v>
      </c>
      <c r="T125" s="9" t="n">
        <f aca="false">+[2]data1cf!BR124*-1</f>
        <v>-0</v>
      </c>
      <c r="U125" s="9" t="n">
        <f aca="false">+[2]data1cf!BS124*-1</f>
        <v>-0</v>
      </c>
      <c r="V125" s="9" t="n">
        <f aca="false">+[2]data1cf!BT124*-1</f>
        <v>-0</v>
      </c>
      <c r="W125" s="9" t="n">
        <f aca="false">+[2]data1cf!BU124*-1</f>
        <v>-0</v>
      </c>
      <c r="X125" s="9" t="n">
        <f aca="false">+[2]data1cf!BV124*-1</f>
        <v>-0</v>
      </c>
      <c r="Y125" s="9" t="n">
        <f aca="false">+[2]data1cf!BW124*-1</f>
        <v>-0</v>
      </c>
      <c r="Z125" s="9" t="n">
        <f aca="false">+[2]data1cf!BX124*-1</f>
        <v>-0</v>
      </c>
      <c r="AA125" s="9" t="n">
        <f aca="false">+[2]data1cf!BY124*-1</f>
        <v>-0</v>
      </c>
      <c r="AB125" s="9"/>
      <c r="AC125" s="9"/>
      <c r="AD125" s="9"/>
      <c r="AE125" s="9"/>
      <c r="AF125" s="9"/>
      <c r="AG125" s="9"/>
      <c r="AH125" s="9"/>
      <c r="AI125" s="9"/>
      <c r="AJ125" s="9"/>
      <c r="AK125" s="1"/>
      <c r="AL125" s="1" t="e">
        <f aca="false">SUMPRODUCT(B125:AJ125,PVCapPrice)</f>
        <v>#DIV/0!</v>
      </c>
      <c r="AM125" s="1"/>
      <c r="AN125" s="1"/>
      <c r="AO125" s="1"/>
      <c r="AP125" s="1"/>
      <c r="AQ125" s="1"/>
    </row>
    <row r="126" customFormat="false" ht="11.25" hidden="false" customHeight="false" outlineLevel="0" collapsed="false">
      <c r="A126" s="1" t="n">
        <v>124</v>
      </c>
      <c r="B126" s="9"/>
      <c r="C126" s="9" t="n">
        <f aca="false">+[2]data1cf!BA125*-1</f>
        <v>-0</v>
      </c>
      <c r="D126" s="9" t="n">
        <f aca="false">+[2]data1cf!BB125*-1</f>
        <v>-0</v>
      </c>
      <c r="E126" s="9" t="n">
        <f aca="false">+[2]data1cf!BC125*-1</f>
        <v>-0</v>
      </c>
      <c r="F126" s="9" t="n">
        <f aca="false">+[2]data1cf!BD125*-1</f>
        <v>-0</v>
      </c>
      <c r="G126" s="9" t="n">
        <f aca="false">+[2]data1cf!BE125*-1</f>
        <v>-0</v>
      </c>
      <c r="H126" s="9" t="n">
        <f aca="false">+[2]data1cf!BF125*-1</f>
        <v>-0</v>
      </c>
      <c r="I126" s="9" t="n">
        <f aca="false">+[2]data1cf!BG125*-1</f>
        <v>-0</v>
      </c>
      <c r="J126" s="9" t="n">
        <f aca="false">+[2]data1cf!BH125*-1</f>
        <v>-0</v>
      </c>
      <c r="K126" s="9" t="n">
        <f aca="false">+[2]data1cf!BI125*-1</f>
        <v>-0</v>
      </c>
      <c r="L126" s="9" t="n">
        <f aca="false">+[2]data1cf!BJ125*-1</f>
        <v>-0</v>
      </c>
      <c r="M126" s="9" t="n">
        <f aca="false">+[2]data1cf!BK125*-1</f>
        <v>-0</v>
      </c>
      <c r="N126" s="9" t="n">
        <f aca="false">+[2]data1cf!BL125*-1</f>
        <v>-0</v>
      </c>
      <c r="O126" s="9" t="n">
        <f aca="false">+[2]data1cf!BM125*-1</f>
        <v>-0</v>
      </c>
      <c r="P126" s="9" t="n">
        <f aca="false">+[2]data1cf!BN125*-1</f>
        <v>-0</v>
      </c>
      <c r="Q126" s="9" t="n">
        <f aca="false">+[2]data1cf!BO125*-1</f>
        <v>-0</v>
      </c>
      <c r="R126" s="9" t="n">
        <f aca="false">+[2]data1cf!BP125*-1</f>
        <v>-0</v>
      </c>
      <c r="S126" s="9" t="n">
        <f aca="false">+[2]data1cf!BQ125*-1</f>
        <v>-0</v>
      </c>
      <c r="T126" s="9" t="n">
        <f aca="false">+[2]data1cf!BR125*-1</f>
        <v>-0</v>
      </c>
      <c r="U126" s="9" t="n">
        <f aca="false">+[2]data1cf!BS125*-1</f>
        <v>-0</v>
      </c>
      <c r="V126" s="9" t="n">
        <f aca="false">+[2]data1cf!BT125*-1</f>
        <v>-0</v>
      </c>
      <c r="W126" s="9" t="n">
        <f aca="false">+[2]data1cf!BU125*-1</f>
        <v>-0</v>
      </c>
      <c r="X126" s="9" t="n">
        <f aca="false">+[2]data1cf!BV125*-1</f>
        <v>-0</v>
      </c>
      <c r="Y126" s="9" t="n">
        <f aca="false">+[2]data1cf!BW125*-1</f>
        <v>-0</v>
      </c>
      <c r="Z126" s="9" t="n">
        <f aca="false">+[2]data1cf!BX125*-1</f>
        <v>-0</v>
      </c>
      <c r="AA126" s="9" t="n">
        <f aca="false">+[2]data1cf!BY125*-1</f>
        <v>-0</v>
      </c>
      <c r="AB126" s="9"/>
      <c r="AC126" s="9"/>
      <c r="AD126" s="9"/>
      <c r="AE126" s="9"/>
      <c r="AF126" s="9"/>
      <c r="AG126" s="9"/>
      <c r="AH126" s="9"/>
      <c r="AI126" s="9"/>
      <c r="AJ126" s="9"/>
      <c r="AK126" s="1"/>
      <c r="AL126" s="1" t="e">
        <f aca="false">SUMPRODUCT(B126:AJ126,PVCapPrice)</f>
        <v>#DIV/0!</v>
      </c>
      <c r="AM126" s="1"/>
      <c r="AN126" s="1"/>
      <c r="AO126" s="1"/>
      <c r="AP126" s="1"/>
      <c r="AQ126" s="1"/>
    </row>
    <row r="127" customFormat="false" ht="11.25" hidden="false" customHeight="false" outlineLevel="0" collapsed="false">
      <c r="A127" s="1" t="n">
        <v>125</v>
      </c>
      <c r="B127" s="9"/>
      <c r="C127" s="9" t="n">
        <f aca="false">+[2]data1cf!BA126*-1</f>
        <v>-0</v>
      </c>
      <c r="D127" s="9" t="n">
        <f aca="false">+[2]data1cf!BB126*-1</f>
        <v>-0</v>
      </c>
      <c r="E127" s="9" t="n">
        <f aca="false">+[2]data1cf!BC126*-1</f>
        <v>-0</v>
      </c>
      <c r="F127" s="9" t="n">
        <f aca="false">+[2]data1cf!BD126*-1</f>
        <v>-0</v>
      </c>
      <c r="G127" s="9" t="n">
        <f aca="false">+[2]data1cf!BE126*-1</f>
        <v>-0</v>
      </c>
      <c r="H127" s="9" t="n">
        <f aca="false">+[2]data1cf!BF126*-1</f>
        <v>-0</v>
      </c>
      <c r="I127" s="9" t="n">
        <f aca="false">+[2]data1cf!BG126*-1</f>
        <v>-0</v>
      </c>
      <c r="J127" s="9" t="n">
        <f aca="false">+[2]data1cf!BH126*-1</f>
        <v>-0</v>
      </c>
      <c r="K127" s="9" t="n">
        <f aca="false">+[2]data1cf!BI126*-1</f>
        <v>-0</v>
      </c>
      <c r="L127" s="9" t="n">
        <f aca="false">+[2]data1cf!BJ126*-1</f>
        <v>-0</v>
      </c>
      <c r="M127" s="9" t="n">
        <f aca="false">+[2]data1cf!BK126*-1</f>
        <v>-0</v>
      </c>
      <c r="N127" s="9" t="n">
        <f aca="false">+[2]data1cf!BL126*-1</f>
        <v>-0</v>
      </c>
      <c r="O127" s="9" t="n">
        <f aca="false">+[2]data1cf!BM126*-1</f>
        <v>-0</v>
      </c>
      <c r="P127" s="9" t="n">
        <f aca="false">+[2]data1cf!BN126*-1</f>
        <v>-0</v>
      </c>
      <c r="Q127" s="9" t="n">
        <f aca="false">+[2]data1cf!BO126*-1</f>
        <v>-0</v>
      </c>
      <c r="R127" s="9" t="n">
        <f aca="false">+[2]data1cf!BP126*-1</f>
        <v>-0</v>
      </c>
      <c r="S127" s="9" t="n">
        <f aca="false">+[2]data1cf!BQ126*-1</f>
        <v>-0</v>
      </c>
      <c r="T127" s="9" t="n">
        <f aca="false">+[2]data1cf!BR126*-1</f>
        <v>-0</v>
      </c>
      <c r="U127" s="9" t="n">
        <f aca="false">+[2]data1cf!BS126*-1</f>
        <v>-0</v>
      </c>
      <c r="V127" s="9" t="n">
        <f aca="false">+[2]data1cf!BT126*-1</f>
        <v>-0</v>
      </c>
      <c r="W127" s="9" t="n">
        <f aca="false">+[2]data1cf!BU126*-1</f>
        <v>-0</v>
      </c>
      <c r="X127" s="9" t="n">
        <f aca="false">+[2]data1cf!BV126*-1</f>
        <v>-0</v>
      </c>
      <c r="Y127" s="9" t="n">
        <f aca="false">+[2]data1cf!BW126*-1</f>
        <v>-0</v>
      </c>
      <c r="Z127" s="9" t="n">
        <f aca="false">+[2]data1cf!BX126*-1</f>
        <v>-0</v>
      </c>
      <c r="AA127" s="9" t="n">
        <f aca="false">+[2]data1cf!BY126*-1</f>
        <v>-0</v>
      </c>
      <c r="AB127" s="9"/>
      <c r="AC127" s="9"/>
      <c r="AD127" s="9"/>
      <c r="AE127" s="9"/>
      <c r="AF127" s="9"/>
      <c r="AG127" s="9"/>
      <c r="AH127" s="9"/>
      <c r="AI127" s="9"/>
      <c r="AJ127" s="9"/>
      <c r="AK127" s="1"/>
      <c r="AL127" s="1" t="e">
        <f aca="false">SUMPRODUCT(B127:AJ127,PVCapPrice)</f>
        <v>#DIV/0!</v>
      </c>
      <c r="AM127" s="1"/>
      <c r="AN127" s="1"/>
      <c r="AO127" s="1"/>
      <c r="AP127" s="1"/>
      <c r="AQ127" s="1"/>
    </row>
    <row r="128" customFormat="false" ht="11.25" hidden="false" customHeight="false" outlineLevel="0" collapsed="false">
      <c r="A128" s="1" t="n">
        <v>126</v>
      </c>
      <c r="B128" s="9"/>
      <c r="C128" s="9" t="n">
        <f aca="false">+[2]data1cf!BA127*-1</f>
        <v>-0</v>
      </c>
      <c r="D128" s="9" t="n">
        <f aca="false">+[2]data1cf!BB127*-1</f>
        <v>-0</v>
      </c>
      <c r="E128" s="9" t="n">
        <f aca="false">+[2]data1cf!BC127*-1</f>
        <v>-0</v>
      </c>
      <c r="F128" s="9" t="n">
        <f aca="false">+[2]data1cf!BD127*-1</f>
        <v>-0</v>
      </c>
      <c r="G128" s="9" t="n">
        <f aca="false">+[2]data1cf!BE127*-1</f>
        <v>-0</v>
      </c>
      <c r="H128" s="9" t="n">
        <f aca="false">+[2]data1cf!BF127*-1</f>
        <v>-0</v>
      </c>
      <c r="I128" s="9" t="n">
        <f aca="false">+[2]data1cf!BG127*-1</f>
        <v>-0</v>
      </c>
      <c r="J128" s="9" t="n">
        <f aca="false">+[2]data1cf!BH127*-1</f>
        <v>-0</v>
      </c>
      <c r="K128" s="9" t="n">
        <f aca="false">+[2]data1cf!BI127*-1</f>
        <v>-0</v>
      </c>
      <c r="L128" s="9" t="n">
        <f aca="false">+[2]data1cf!BJ127*-1</f>
        <v>-0</v>
      </c>
      <c r="M128" s="9" t="n">
        <f aca="false">+[2]data1cf!BK127*-1</f>
        <v>-0</v>
      </c>
      <c r="N128" s="9" t="n">
        <f aca="false">+[2]data1cf!BL127*-1</f>
        <v>-0</v>
      </c>
      <c r="O128" s="9" t="n">
        <f aca="false">+[2]data1cf!BM127*-1</f>
        <v>-0</v>
      </c>
      <c r="P128" s="9" t="n">
        <f aca="false">+[2]data1cf!BN127*-1</f>
        <v>-0</v>
      </c>
      <c r="Q128" s="9" t="n">
        <f aca="false">+[2]data1cf!BO127*-1</f>
        <v>-0</v>
      </c>
      <c r="R128" s="9" t="n">
        <f aca="false">+[2]data1cf!BP127*-1</f>
        <v>-0</v>
      </c>
      <c r="S128" s="9" t="n">
        <f aca="false">+[2]data1cf!BQ127*-1</f>
        <v>-0</v>
      </c>
      <c r="T128" s="9" t="n">
        <f aca="false">+[2]data1cf!BR127*-1</f>
        <v>-0</v>
      </c>
      <c r="U128" s="9" t="n">
        <f aca="false">+[2]data1cf!BS127*-1</f>
        <v>-0</v>
      </c>
      <c r="V128" s="9" t="n">
        <f aca="false">+[2]data1cf!BT127*-1</f>
        <v>-0</v>
      </c>
      <c r="W128" s="9" t="n">
        <f aca="false">+[2]data1cf!BU127*-1</f>
        <v>-0</v>
      </c>
      <c r="X128" s="9" t="n">
        <f aca="false">+[2]data1cf!BV127*-1</f>
        <v>-0</v>
      </c>
      <c r="Y128" s="9" t="n">
        <f aca="false">+[2]data1cf!BW127*-1</f>
        <v>-0</v>
      </c>
      <c r="Z128" s="9" t="n">
        <f aca="false">+[2]data1cf!BX127*-1</f>
        <v>-0</v>
      </c>
      <c r="AA128" s="9" t="n">
        <f aca="false">+[2]data1cf!BY127*-1</f>
        <v>-0</v>
      </c>
      <c r="AB128" s="9"/>
      <c r="AC128" s="9"/>
      <c r="AD128" s="9"/>
      <c r="AE128" s="9"/>
      <c r="AF128" s="9"/>
      <c r="AG128" s="9"/>
      <c r="AH128" s="9"/>
      <c r="AI128" s="9"/>
      <c r="AJ128" s="9"/>
      <c r="AK128" s="1"/>
      <c r="AL128" s="1" t="e">
        <f aca="false">SUMPRODUCT(B128:AJ128,PVCapPrice)</f>
        <v>#DIV/0!</v>
      </c>
      <c r="AM128" s="1"/>
      <c r="AN128" s="1"/>
      <c r="AO128" s="1"/>
      <c r="AP128" s="1"/>
      <c r="AQ128" s="1"/>
    </row>
    <row r="129" customFormat="false" ht="11.25" hidden="false" customHeight="false" outlineLevel="0" collapsed="false">
      <c r="A129" s="1" t="n">
        <v>127</v>
      </c>
      <c r="B129" s="9"/>
      <c r="C129" s="9" t="n">
        <f aca="false">+[2]data1cf!BA128*-1</f>
        <v>-0</v>
      </c>
      <c r="D129" s="9" t="n">
        <f aca="false">+[2]data1cf!BB128*-1</f>
        <v>-0</v>
      </c>
      <c r="E129" s="9" t="n">
        <f aca="false">+[2]data1cf!BC128*-1</f>
        <v>-0</v>
      </c>
      <c r="F129" s="9" t="n">
        <f aca="false">+[2]data1cf!BD128*-1</f>
        <v>-0</v>
      </c>
      <c r="G129" s="9" t="n">
        <f aca="false">+[2]data1cf!BE128*-1</f>
        <v>-0</v>
      </c>
      <c r="H129" s="9" t="n">
        <f aca="false">+[2]data1cf!BF128*-1</f>
        <v>-0</v>
      </c>
      <c r="I129" s="9" t="n">
        <f aca="false">+[2]data1cf!BG128*-1</f>
        <v>-0</v>
      </c>
      <c r="J129" s="9" t="n">
        <f aca="false">+[2]data1cf!BH128*-1</f>
        <v>-0</v>
      </c>
      <c r="K129" s="9" t="n">
        <f aca="false">+[2]data1cf!BI128*-1</f>
        <v>-0</v>
      </c>
      <c r="L129" s="9" t="n">
        <f aca="false">+[2]data1cf!BJ128*-1</f>
        <v>-0</v>
      </c>
      <c r="M129" s="9" t="n">
        <f aca="false">+[2]data1cf!BK128*-1</f>
        <v>-0</v>
      </c>
      <c r="N129" s="9" t="n">
        <f aca="false">+[2]data1cf!BL128*-1</f>
        <v>-0</v>
      </c>
      <c r="O129" s="9" t="n">
        <f aca="false">+[2]data1cf!BM128*-1</f>
        <v>-0</v>
      </c>
      <c r="P129" s="9" t="n">
        <f aca="false">+[2]data1cf!BN128*-1</f>
        <v>-0</v>
      </c>
      <c r="Q129" s="9" t="n">
        <f aca="false">+[2]data1cf!BO128*-1</f>
        <v>-0</v>
      </c>
      <c r="R129" s="9" t="n">
        <f aca="false">+[2]data1cf!BP128*-1</f>
        <v>-0</v>
      </c>
      <c r="S129" s="9" t="n">
        <f aca="false">+[2]data1cf!BQ128*-1</f>
        <v>-0</v>
      </c>
      <c r="T129" s="9" t="n">
        <f aca="false">+[2]data1cf!BR128*-1</f>
        <v>-0</v>
      </c>
      <c r="U129" s="9" t="n">
        <f aca="false">+[2]data1cf!BS128*-1</f>
        <v>-0</v>
      </c>
      <c r="V129" s="9" t="n">
        <f aca="false">+[2]data1cf!BT128*-1</f>
        <v>-0</v>
      </c>
      <c r="W129" s="9" t="n">
        <f aca="false">+[2]data1cf!BU128*-1</f>
        <v>-0</v>
      </c>
      <c r="X129" s="9" t="n">
        <f aca="false">+[2]data1cf!BV128*-1</f>
        <v>-0</v>
      </c>
      <c r="Y129" s="9" t="n">
        <f aca="false">+[2]data1cf!BW128*-1</f>
        <v>-0</v>
      </c>
      <c r="Z129" s="9" t="n">
        <f aca="false">+[2]data1cf!BX128*-1</f>
        <v>-0</v>
      </c>
      <c r="AA129" s="9" t="n">
        <f aca="false">+[2]data1cf!BY128*-1</f>
        <v>-0</v>
      </c>
      <c r="AB129" s="9"/>
      <c r="AC129" s="9"/>
      <c r="AD129" s="9"/>
      <c r="AE129" s="9"/>
      <c r="AF129" s="9"/>
      <c r="AG129" s="9"/>
      <c r="AH129" s="9"/>
      <c r="AI129" s="9"/>
      <c r="AJ129" s="9"/>
      <c r="AK129" s="1"/>
      <c r="AL129" s="1" t="e">
        <f aca="false">SUMPRODUCT(B129:AJ129,PVCapPrice)</f>
        <v>#DIV/0!</v>
      </c>
      <c r="AM129" s="1"/>
      <c r="AN129" s="1"/>
      <c r="AO129" s="1"/>
      <c r="AP129" s="1"/>
      <c r="AQ129" s="1"/>
    </row>
    <row r="130" customFormat="false" ht="11.25" hidden="false" customHeight="false" outlineLevel="0" collapsed="false">
      <c r="A130" s="1" t="n">
        <v>128</v>
      </c>
      <c r="B130" s="9"/>
      <c r="C130" s="9" t="n">
        <f aca="false">+[2]data1cf!BA129*-1</f>
        <v>-0</v>
      </c>
      <c r="D130" s="9" t="n">
        <f aca="false">+[2]data1cf!BB129*-1</f>
        <v>-0</v>
      </c>
      <c r="E130" s="9" t="n">
        <f aca="false">+[2]data1cf!BC129*-1</f>
        <v>-0</v>
      </c>
      <c r="F130" s="9" t="n">
        <f aca="false">+[2]data1cf!BD129*-1</f>
        <v>-0</v>
      </c>
      <c r="G130" s="9" t="n">
        <f aca="false">+[2]data1cf!BE129*-1</f>
        <v>-0</v>
      </c>
      <c r="H130" s="9" t="n">
        <f aca="false">+[2]data1cf!BF129*-1</f>
        <v>-0</v>
      </c>
      <c r="I130" s="9" t="n">
        <f aca="false">+[2]data1cf!BG129*-1</f>
        <v>-0</v>
      </c>
      <c r="J130" s="9" t="n">
        <f aca="false">+[2]data1cf!BH129*-1</f>
        <v>-0</v>
      </c>
      <c r="K130" s="9" t="n">
        <f aca="false">+[2]data1cf!BI129*-1</f>
        <v>-0</v>
      </c>
      <c r="L130" s="9" t="n">
        <f aca="false">+[2]data1cf!BJ129*-1</f>
        <v>-0</v>
      </c>
      <c r="M130" s="9" t="n">
        <f aca="false">+[2]data1cf!BK129*-1</f>
        <v>-0</v>
      </c>
      <c r="N130" s="9" t="n">
        <f aca="false">+[2]data1cf!BL129*-1</f>
        <v>-0</v>
      </c>
      <c r="O130" s="9" t="n">
        <f aca="false">+[2]data1cf!BM129*-1</f>
        <v>-0</v>
      </c>
      <c r="P130" s="9" t="n">
        <f aca="false">+[2]data1cf!BN129*-1</f>
        <v>-0</v>
      </c>
      <c r="Q130" s="9" t="n">
        <f aca="false">+[2]data1cf!BO129*-1</f>
        <v>-0</v>
      </c>
      <c r="R130" s="9" t="n">
        <f aca="false">+[2]data1cf!BP129*-1</f>
        <v>-0</v>
      </c>
      <c r="S130" s="9" t="n">
        <f aca="false">+[2]data1cf!BQ129*-1</f>
        <v>-0</v>
      </c>
      <c r="T130" s="9" t="n">
        <f aca="false">+[2]data1cf!BR129*-1</f>
        <v>-0</v>
      </c>
      <c r="U130" s="9" t="n">
        <f aca="false">+[2]data1cf!BS129*-1</f>
        <v>-0</v>
      </c>
      <c r="V130" s="9" t="n">
        <f aca="false">+[2]data1cf!BT129*-1</f>
        <v>-0</v>
      </c>
      <c r="W130" s="9" t="n">
        <f aca="false">+[2]data1cf!BU129*-1</f>
        <v>-0</v>
      </c>
      <c r="X130" s="9" t="n">
        <f aca="false">+[2]data1cf!BV129*-1</f>
        <v>-0</v>
      </c>
      <c r="Y130" s="9" t="n">
        <f aca="false">+[2]data1cf!BW129*-1</f>
        <v>-0</v>
      </c>
      <c r="Z130" s="9" t="n">
        <f aca="false">+[2]data1cf!BX129*-1</f>
        <v>-0</v>
      </c>
      <c r="AA130" s="9" t="n">
        <f aca="false">+[2]data1cf!BY129*-1</f>
        <v>-0</v>
      </c>
      <c r="AB130" s="9"/>
      <c r="AC130" s="9"/>
      <c r="AD130" s="9"/>
      <c r="AE130" s="9"/>
      <c r="AF130" s="9"/>
      <c r="AG130" s="9"/>
      <c r="AH130" s="9"/>
      <c r="AI130" s="9"/>
      <c r="AJ130" s="9"/>
      <c r="AK130" s="1"/>
      <c r="AL130" s="1" t="e">
        <f aca="false">SUMPRODUCT(B130:AJ130,PVCapPrice)</f>
        <v>#DIV/0!</v>
      </c>
      <c r="AM130" s="1"/>
      <c r="AN130" s="1"/>
      <c r="AO130" s="1"/>
      <c r="AP130" s="1"/>
      <c r="AQ130" s="1"/>
    </row>
    <row r="131" customFormat="false" ht="11.25" hidden="false" customHeight="false" outlineLevel="0" collapsed="false">
      <c r="A131" s="1" t="n">
        <v>129</v>
      </c>
      <c r="B131" s="9"/>
      <c r="C131" s="9" t="n">
        <f aca="false">+[2]data1cf!BA130*-1</f>
        <v>-0</v>
      </c>
      <c r="D131" s="9" t="n">
        <f aca="false">+[2]data1cf!BB130*-1</f>
        <v>-0</v>
      </c>
      <c r="E131" s="9" t="n">
        <f aca="false">+[2]data1cf!BC130*-1</f>
        <v>-0</v>
      </c>
      <c r="F131" s="9" t="n">
        <f aca="false">+[2]data1cf!BD130*-1</f>
        <v>-0</v>
      </c>
      <c r="G131" s="9" t="n">
        <f aca="false">+[2]data1cf!BE130*-1</f>
        <v>-0</v>
      </c>
      <c r="H131" s="9" t="n">
        <f aca="false">+[2]data1cf!BF130*-1</f>
        <v>-0</v>
      </c>
      <c r="I131" s="9" t="n">
        <f aca="false">+[2]data1cf!BG130*-1</f>
        <v>-0</v>
      </c>
      <c r="J131" s="9" t="n">
        <f aca="false">+[2]data1cf!BH130*-1</f>
        <v>-0</v>
      </c>
      <c r="K131" s="9" t="n">
        <f aca="false">+[2]data1cf!BI130*-1</f>
        <v>-0</v>
      </c>
      <c r="L131" s="9" t="n">
        <f aca="false">+[2]data1cf!BJ130*-1</f>
        <v>-0</v>
      </c>
      <c r="M131" s="9" t="n">
        <f aca="false">+[2]data1cf!BK130*-1</f>
        <v>-0</v>
      </c>
      <c r="N131" s="9" t="n">
        <f aca="false">+[2]data1cf!BL130*-1</f>
        <v>-0</v>
      </c>
      <c r="O131" s="9" t="n">
        <f aca="false">+[2]data1cf!BM130*-1</f>
        <v>-0</v>
      </c>
      <c r="P131" s="9" t="n">
        <f aca="false">+[2]data1cf!BN130*-1</f>
        <v>-0</v>
      </c>
      <c r="Q131" s="9" t="n">
        <f aca="false">+[2]data1cf!BO130*-1</f>
        <v>-0</v>
      </c>
      <c r="R131" s="9" t="n">
        <f aca="false">+[2]data1cf!BP130*-1</f>
        <v>-0</v>
      </c>
      <c r="S131" s="9" t="n">
        <f aca="false">+[2]data1cf!BQ130*-1</f>
        <v>-0</v>
      </c>
      <c r="T131" s="9" t="n">
        <f aca="false">+[2]data1cf!BR130*-1</f>
        <v>-0</v>
      </c>
      <c r="U131" s="9" t="n">
        <f aca="false">+[2]data1cf!BS130*-1</f>
        <v>-0</v>
      </c>
      <c r="V131" s="9" t="n">
        <f aca="false">+[2]data1cf!BT130*-1</f>
        <v>-0</v>
      </c>
      <c r="W131" s="9" t="n">
        <f aca="false">+[2]data1cf!BU130*-1</f>
        <v>-0</v>
      </c>
      <c r="X131" s="9" t="n">
        <f aca="false">+[2]data1cf!BV130*-1</f>
        <v>-0</v>
      </c>
      <c r="Y131" s="9" t="n">
        <f aca="false">+[2]data1cf!BW130*-1</f>
        <v>-0</v>
      </c>
      <c r="Z131" s="9" t="n">
        <f aca="false">+[2]data1cf!BX130*-1</f>
        <v>-0</v>
      </c>
      <c r="AA131" s="9" t="n">
        <f aca="false">+[2]data1cf!BY130*-1</f>
        <v>-0</v>
      </c>
      <c r="AB131" s="9"/>
      <c r="AC131" s="9"/>
      <c r="AD131" s="9"/>
      <c r="AE131" s="9"/>
      <c r="AF131" s="9"/>
      <c r="AG131" s="9"/>
      <c r="AH131" s="9"/>
      <c r="AI131" s="9"/>
      <c r="AJ131" s="9"/>
      <c r="AK131" s="1"/>
      <c r="AL131" s="1" t="e">
        <f aca="false">SUMPRODUCT(B131:AJ131,PVCapPrice)</f>
        <v>#DIV/0!</v>
      </c>
      <c r="AM131" s="1"/>
      <c r="AN131" s="1"/>
      <c r="AO131" s="1"/>
      <c r="AP131" s="1"/>
      <c r="AQ131" s="1"/>
    </row>
    <row r="132" customFormat="false" ht="11.25" hidden="false" customHeight="false" outlineLevel="0" collapsed="false">
      <c r="A132" s="1" t="n">
        <v>130</v>
      </c>
      <c r="B132" s="9"/>
      <c r="C132" s="9" t="n">
        <f aca="false">+[2]data1cf!BA131*-1</f>
        <v>-0</v>
      </c>
      <c r="D132" s="9" t="n">
        <f aca="false">+[2]data1cf!BB131*-1</f>
        <v>-0</v>
      </c>
      <c r="E132" s="9" t="n">
        <f aca="false">+[2]data1cf!BC131*-1</f>
        <v>-0</v>
      </c>
      <c r="F132" s="9" t="n">
        <f aca="false">+[2]data1cf!BD131*-1</f>
        <v>-0</v>
      </c>
      <c r="G132" s="9" t="n">
        <f aca="false">+[2]data1cf!BE131*-1</f>
        <v>-0</v>
      </c>
      <c r="H132" s="9" t="n">
        <f aca="false">+[2]data1cf!BF131*-1</f>
        <v>-0</v>
      </c>
      <c r="I132" s="9" t="n">
        <f aca="false">+[2]data1cf!BG131*-1</f>
        <v>-0</v>
      </c>
      <c r="J132" s="9" t="n">
        <f aca="false">+[2]data1cf!BH131*-1</f>
        <v>-0</v>
      </c>
      <c r="K132" s="9" t="n">
        <f aca="false">+[2]data1cf!BI131*-1</f>
        <v>-0</v>
      </c>
      <c r="L132" s="9" t="n">
        <f aca="false">+[2]data1cf!BJ131*-1</f>
        <v>-0</v>
      </c>
      <c r="M132" s="9" t="n">
        <f aca="false">+[2]data1cf!BK131*-1</f>
        <v>-0</v>
      </c>
      <c r="N132" s="9" t="n">
        <f aca="false">+[2]data1cf!BL131*-1</f>
        <v>-0</v>
      </c>
      <c r="O132" s="9" t="n">
        <f aca="false">+[2]data1cf!BM131*-1</f>
        <v>-0</v>
      </c>
      <c r="P132" s="9" t="n">
        <f aca="false">+[2]data1cf!BN131*-1</f>
        <v>-0</v>
      </c>
      <c r="Q132" s="9" t="n">
        <f aca="false">+[2]data1cf!BO131*-1</f>
        <v>-0</v>
      </c>
      <c r="R132" s="9" t="n">
        <f aca="false">+[2]data1cf!BP131*-1</f>
        <v>-0</v>
      </c>
      <c r="S132" s="9" t="n">
        <f aca="false">+[2]data1cf!BQ131*-1</f>
        <v>-0</v>
      </c>
      <c r="T132" s="9" t="n">
        <f aca="false">+[2]data1cf!BR131*-1</f>
        <v>-0</v>
      </c>
      <c r="U132" s="9" t="n">
        <f aca="false">+[2]data1cf!BS131*-1</f>
        <v>-0</v>
      </c>
      <c r="V132" s="9" t="n">
        <f aca="false">+[2]data1cf!BT131*-1</f>
        <v>-0</v>
      </c>
      <c r="W132" s="9" t="n">
        <f aca="false">+[2]data1cf!BU131*-1</f>
        <v>-0</v>
      </c>
      <c r="X132" s="9" t="n">
        <f aca="false">+[2]data1cf!BV131*-1</f>
        <v>-0</v>
      </c>
      <c r="Y132" s="9" t="n">
        <f aca="false">+[2]data1cf!BW131*-1</f>
        <v>-0</v>
      </c>
      <c r="Z132" s="9" t="n">
        <f aca="false">+[2]data1cf!BX131*-1</f>
        <v>-0</v>
      </c>
      <c r="AA132" s="9" t="n">
        <f aca="false">+[2]data1cf!BY131*-1</f>
        <v>-0</v>
      </c>
      <c r="AB132" s="9"/>
      <c r="AC132" s="9"/>
      <c r="AD132" s="9"/>
      <c r="AE132" s="9"/>
      <c r="AF132" s="9"/>
      <c r="AG132" s="9"/>
      <c r="AH132" s="9"/>
      <c r="AI132" s="9"/>
      <c r="AJ132" s="9"/>
      <c r="AK132" s="1"/>
      <c r="AL132" s="1" t="e">
        <f aca="false">SUMPRODUCT(B132:AJ132,PVCapPrice)</f>
        <v>#DIV/0!</v>
      </c>
      <c r="AM132" s="1"/>
      <c r="AN132" s="1"/>
      <c r="AO132" s="1"/>
      <c r="AP132" s="1"/>
      <c r="AQ132" s="1"/>
    </row>
    <row r="133" customFormat="false" ht="11.25" hidden="false" customHeight="false" outlineLevel="0" collapsed="false">
      <c r="A133" s="1" t="n">
        <v>131</v>
      </c>
      <c r="B133" s="9"/>
      <c r="C133" s="9" t="n">
        <f aca="false">+[2]data1cf!BA132*-1</f>
        <v>-0</v>
      </c>
      <c r="D133" s="9" t="n">
        <f aca="false">+[2]data1cf!BB132*-1</f>
        <v>-0</v>
      </c>
      <c r="E133" s="9" t="n">
        <f aca="false">+[2]data1cf!BC132*-1</f>
        <v>-0</v>
      </c>
      <c r="F133" s="9" t="n">
        <f aca="false">+[2]data1cf!BD132*-1</f>
        <v>-0</v>
      </c>
      <c r="G133" s="9" t="n">
        <f aca="false">+[2]data1cf!BE132*-1</f>
        <v>-0</v>
      </c>
      <c r="H133" s="9" t="n">
        <f aca="false">+[2]data1cf!BF132*-1</f>
        <v>-0</v>
      </c>
      <c r="I133" s="9" t="n">
        <f aca="false">+[2]data1cf!BG132*-1</f>
        <v>-0</v>
      </c>
      <c r="J133" s="9" t="n">
        <f aca="false">+[2]data1cf!BH132*-1</f>
        <v>-0</v>
      </c>
      <c r="K133" s="9" t="n">
        <f aca="false">+[2]data1cf!BI132*-1</f>
        <v>-0</v>
      </c>
      <c r="L133" s="9" t="n">
        <f aca="false">+[2]data1cf!BJ132*-1</f>
        <v>-0</v>
      </c>
      <c r="M133" s="9" t="n">
        <f aca="false">+[2]data1cf!BK132*-1</f>
        <v>-0</v>
      </c>
      <c r="N133" s="9" t="n">
        <f aca="false">+[2]data1cf!BL132*-1</f>
        <v>-0</v>
      </c>
      <c r="O133" s="9" t="n">
        <f aca="false">+[2]data1cf!BM132*-1</f>
        <v>-0</v>
      </c>
      <c r="P133" s="9" t="n">
        <f aca="false">+[2]data1cf!BN132*-1</f>
        <v>-0</v>
      </c>
      <c r="Q133" s="9" t="n">
        <f aca="false">+[2]data1cf!BO132*-1</f>
        <v>-0</v>
      </c>
      <c r="R133" s="9" t="n">
        <f aca="false">+[2]data1cf!BP132*-1</f>
        <v>-0</v>
      </c>
      <c r="S133" s="9" t="n">
        <f aca="false">+[2]data1cf!BQ132*-1</f>
        <v>-0</v>
      </c>
      <c r="T133" s="9" t="n">
        <f aca="false">+[2]data1cf!BR132*-1</f>
        <v>-0</v>
      </c>
      <c r="U133" s="9" t="n">
        <f aca="false">+[2]data1cf!BS132*-1</f>
        <v>-0</v>
      </c>
      <c r="V133" s="9" t="n">
        <f aca="false">+[2]data1cf!BT132*-1</f>
        <v>-0</v>
      </c>
      <c r="W133" s="9" t="n">
        <f aca="false">+[2]data1cf!BU132*-1</f>
        <v>-0</v>
      </c>
      <c r="X133" s="9" t="n">
        <f aca="false">+[2]data1cf!BV132*-1</f>
        <v>-0</v>
      </c>
      <c r="Y133" s="9" t="n">
        <f aca="false">+[2]data1cf!BW132*-1</f>
        <v>-0</v>
      </c>
      <c r="Z133" s="9" t="n">
        <f aca="false">+[2]data1cf!BX132*-1</f>
        <v>-0</v>
      </c>
      <c r="AA133" s="9" t="n">
        <f aca="false">+[2]data1cf!BY132*-1</f>
        <v>-0</v>
      </c>
      <c r="AB133" s="9"/>
      <c r="AC133" s="9"/>
      <c r="AD133" s="9"/>
      <c r="AE133" s="9"/>
      <c r="AF133" s="9"/>
      <c r="AG133" s="9"/>
      <c r="AH133" s="9"/>
      <c r="AI133" s="9"/>
      <c r="AJ133" s="9"/>
      <c r="AK133" s="1"/>
      <c r="AL133" s="1" t="e">
        <f aca="false">SUMPRODUCT(B133:AJ133,PVCapPrice)</f>
        <v>#DIV/0!</v>
      </c>
      <c r="AM133" s="1"/>
      <c r="AN133" s="1"/>
      <c r="AO133" s="1"/>
      <c r="AP133" s="1"/>
      <c r="AQ133" s="1"/>
    </row>
    <row r="134" customFormat="false" ht="11.25" hidden="false" customHeight="false" outlineLevel="0" collapsed="false">
      <c r="A134" s="1" t="n">
        <v>132</v>
      </c>
      <c r="B134" s="9"/>
      <c r="C134" s="9" t="n">
        <f aca="false">+[2]data1cf!BA133*-1</f>
        <v>-0</v>
      </c>
      <c r="D134" s="9" t="n">
        <f aca="false">+[2]data1cf!BB133*-1</f>
        <v>-0</v>
      </c>
      <c r="E134" s="9" t="n">
        <f aca="false">+[2]data1cf!BC133*-1</f>
        <v>-0</v>
      </c>
      <c r="F134" s="9" t="n">
        <f aca="false">+[2]data1cf!BD133*-1</f>
        <v>-0</v>
      </c>
      <c r="G134" s="9" t="n">
        <f aca="false">+[2]data1cf!BE133*-1</f>
        <v>-0</v>
      </c>
      <c r="H134" s="9" t="n">
        <f aca="false">+[2]data1cf!BF133*-1</f>
        <v>-0</v>
      </c>
      <c r="I134" s="9" t="n">
        <f aca="false">+[2]data1cf!BG133*-1</f>
        <v>-0</v>
      </c>
      <c r="J134" s="9" t="n">
        <f aca="false">+[2]data1cf!BH133*-1</f>
        <v>-0</v>
      </c>
      <c r="K134" s="9" t="n">
        <f aca="false">+[2]data1cf!BI133*-1</f>
        <v>-0</v>
      </c>
      <c r="L134" s="9" t="n">
        <f aca="false">+[2]data1cf!BJ133*-1</f>
        <v>-0</v>
      </c>
      <c r="M134" s="9" t="n">
        <f aca="false">+[2]data1cf!BK133*-1</f>
        <v>-0</v>
      </c>
      <c r="N134" s="9" t="n">
        <f aca="false">+[2]data1cf!BL133*-1</f>
        <v>-0</v>
      </c>
      <c r="O134" s="9" t="n">
        <f aca="false">+[2]data1cf!BM133*-1</f>
        <v>-0</v>
      </c>
      <c r="P134" s="9" t="n">
        <f aca="false">+[2]data1cf!BN133*-1</f>
        <v>-0</v>
      </c>
      <c r="Q134" s="9" t="n">
        <f aca="false">+[2]data1cf!BO133*-1</f>
        <v>-0</v>
      </c>
      <c r="R134" s="9" t="n">
        <f aca="false">+[2]data1cf!BP133*-1</f>
        <v>-0</v>
      </c>
      <c r="S134" s="9" t="n">
        <f aca="false">+[2]data1cf!BQ133*-1</f>
        <v>-0</v>
      </c>
      <c r="T134" s="9" t="n">
        <f aca="false">+[2]data1cf!BR133*-1</f>
        <v>-0</v>
      </c>
      <c r="U134" s="9" t="n">
        <f aca="false">+[2]data1cf!BS133*-1</f>
        <v>-0</v>
      </c>
      <c r="V134" s="9" t="n">
        <f aca="false">+[2]data1cf!BT133*-1</f>
        <v>-0</v>
      </c>
      <c r="W134" s="9" t="n">
        <f aca="false">+[2]data1cf!BU133*-1</f>
        <v>-0</v>
      </c>
      <c r="X134" s="9" t="n">
        <f aca="false">+[2]data1cf!BV133*-1</f>
        <v>-0</v>
      </c>
      <c r="Y134" s="9" t="n">
        <f aca="false">+[2]data1cf!BW133*-1</f>
        <v>-0</v>
      </c>
      <c r="Z134" s="9" t="n">
        <f aca="false">+[2]data1cf!BX133*-1</f>
        <v>-0</v>
      </c>
      <c r="AA134" s="9" t="n">
        <f aca="false">+[2]data1cf!BY133*-1</f>
        <v>-0</v>
      </c>
      <c r="AB134" s="9"/>
      <c r="AC134" s="9"/>
      <c r="AD134" s="9"/>
      <c r="AE134" s="9"/>
      <c r="AF134" s="9"/>
      <c r="AG134" s="9"/>
      <c r="AH134" s="9"/>
      <c r="AI134" s="9"/>
      <c r="AJ134" s="9"/>
      <c r="AK134" s="1"/>
      <c r="AL134" s="1" t="e">
        <f aca="false">SUMPRODUCT(B134:AJ134,PVCapPrice)</f>
        <v>#DIV/0!</v>
      </c>
      <c r="AM134" s="1"/>
      <c r="AN134" s="1"/>
      <c r="AO134" s="1"/>
      <c r="AP134" s="1"/>
      <c r="AQ134" s="1"/>
    </row>
    <row r="135" customFormat="false" ht="11.25" hidden="false" customHeight="false" outlineLevel="0" collapsed="false">
      <c r="A135" s="1" t="n">
        <v>133</v>
      </c>
      <c r="B135" s="9"/>
      <c r="C135" s="9" t="n">
        <f aca="false">+[2]data1cf!BA134*-1</f>
        <v>-0</v>
      </c>
      <c r="D135" s="9" t="n">
        <f aca="false">+[2]data1cf!BB134*-1</f>
        <v>-0</v>
      </c>
      <c r="E135" s="9" t="n">
        <f aca="false">+[2]data1cf!BC134*-1</f>
        <v>-0</v>
      </c>
      <c r="F135" s="9" t="n">
        <f aca="false">+[2]data1cf!BD134*-1</f>
        <v>-0</v>
      </c>
      <c r="G135" s="9" t="n">
        <f aca="false">+[2]data1cf!BE134*-1</f>
        <v>-0</v>
      </c>
      <c r="H135" s="9" t="n">
        <f aca="false">+[2]data1cf!BF134*-1</f>
        <v>-0</v>
      </c>
      <c r="I135" s="9" t="n">
        <f aca="false">+[2]data1cf!BG134*-1</f>
        <v>-0</v>
      </c>
      <c r="J135" s="9" t="n">
        <f aca="false">+[2]data1cf!BH134*-1</f>
        <v>-0</v>
      </c>
      <c r="K135" s="9" t="n">
        <f aca="false">+[2]data1cf!BI134*-1</f>
        <v>-0</v>
      </c>
      <c r="L135" s="9" t="n">
        <f aca="false">+[2]data1cf!BJ134*-1</f>
        <v>-0</v>
      </c>
      <c r="M135" s="9" t="n">
        <f aca="false">+[2]data1cf!BK134*-1</f>
        <v>-0</v>
      </c>
      <c r="N135" s="9" t="n">
        <f aca="false">+[2]data1cf!BL134*-1</f>
        <v>-0</v>
      </c>
      <c r="O135" s="9" t="n">
        <f aca="false">+[2]data1cf!BM134*-1</f>
        <v>-0</v>
      </c>
      <c r="P135" s="9" t="n">
        <f aca="false">+[2]data1cf!BN134*-1</f>
        <v>-0</v>
      </c>
      <c r="Q135" s="9" t="n">
        <f aca="false">+[2]data1cf!BO134*-1</f>
        <v>-0</v>
      </c>
      <c r="R135" s="9" t="n">
        <f aca="false">+[2]data1cf!BP134*-1</f>
        <v>-0</v>
      </c>
      <c r="S135" s="9" t="n">
        <f aca="false">+[2]data1cf!BQ134*-1</f>
        <v>-0</v>
      </c>
      <c r="T135" s="9" t="n">
        <f aca="false">+[2]data1cf!BR134*-1</f>
        <v>-0</v>
      </c>
      <c r="U135" s="9" t="n">
        <f aca="false">+[2]data1cf!BS134*-1</f>
        <v>-0</v>
      </c>
      <c r="V135" s="9" t="n">
        <f aca="false">+[2]data1cf!BT134*-1</f>
        <v>-0</v>
      </c>
      <c r="W135" s="9" t="n">
        <f aca="false">+[2]data1cf!BU134*-1</f>
        <v>-0</v>
      </c>
      <c r="X135" s="9" t="n">
        <f aca="false">+[2]data1cf!BV134*-1</f>
        <v>-0</v>
      </c>
      <c r="Y135" s="9" t="n">
        <f aca="false">+[2]data1cf!BW134*-1</f>
        <v>-0</v>
      </c>
      <c r="Z135" s="9" t="n">
        <f aca="false">+[2]data1cf!BX134*-1</f>
        <v>-0</v>
      </c>
      <c r="AA135" s="9" t="n">
        <f aca="false">+[2]data1cf!BY134*-1</f>
        <v>-0</v>
      </c>
      <c r="AB135" s="9"/>
      <c r="AC135" s="9"/>
      <c r="AD135" s="9"/>
      <c r="AE135" s="9"/>
      <c r="AF135" s="9"/>
      <c r="AG135" s="9"/>
      <c r="AH135" s="9"/>
      <c r="AI135" s="9"/>
      <c r="AJ135" s="9"/>
      <c r="AK135" s="1"/>
      <c r="AL135" s="1" t="e">
        <f aca="false">SUMPRODUCT(B135:AJ135,PVCapPrice)</f>
        <v>#DIV/0!</v>
      </c>
      <c r="AM135" s="1"/>
      <c r="AN135" s="1"/>
      <c r="AO135" s="1"/>
      <c r="AP135" s="1"/>
      <c r="AQ135" s="1"/>
    </row>
    <row r="136" customFormat="false" ht="11.25" hidden="false" customHeight="false" outlineLevel="0" collapsed="false">
      <c r="A136" s="1" t="n">
        <v>134</v>
      </c>
      <c r="B136" s="9"/>
      <c r="C136" s="9" t="n">
        <f aca="false">+[2]data1cf!BA135*-1</f>
        <v>-0</v>
      </c>
      <c r="D136" s="9" t="n">
        <f aca="false">+[2]data1cf!BB135*-1</f>
        <v>-0</v>
      </c>
      <c r="E136" s="9" t="n">
        <f aca="false">+[2]data1cf!BC135*-1</f>
        <v>-0</v>
      </c>
      <c r="F136" s="9" t="n">
        <f aca="false">+[2]data1cf!BD135*-1</f>
        <v>-0</v>
      </c>
      <c r="G136" s="9" t="n">
        <f aca="false">+[2]data1cf!BE135*-1</f>
        <v>-0</v>
      </c>
      <c r="H136" s="9" t="n">
        <f aca="false">+[2]data1cf!BF135*-1</f>
        <v>-0</v>
      </c>
      <c r="I136" s="9" t="n">
        <f aca="false">+[2]data1cf!BG135*-1</f>
        <v>-0</v>
      </c>
      <c r="J136" s="9" t="n">
        <f aca="false">+[2]data1cf!BH135*-1</f>
        <v>-0</v>
      </c>
      <c r="K136" s="9" t="n">
        <f aca="false">+[2]data1cf!BI135*-1</f>
        <v>-0</v>
      </c>
      <c r="L136" s="9" t="n">
        <f aca="false">+[2]data1cf!BJ135*-1</f>
        <v>-0</v>
      </c>
      <c r="M136" s="9" t="n">
        <f aca="false">+[2]data1cf!BK135*-1</f>
        <v>-0</v>
      </c>
      <c r="N136" s="9" t="n">
        <f aca="false">+[2]data1cf!BL135*-1</f>
        <v>-0</v>
      </c>
      <c r="O136" s="9" t="n">
        <f aca="false">+[2]data1cf!BM135*-1</f>
        <v>-0</v>
      </c>
      <c r="P136" s="9" t="n">
        <f aca="false">+[2]data1cf!BN135*-1</f>
        <v>-0</v>
      </c>
      <c r="Q136" s="9" t="n">
        <f aca="false">+[2]data1cf!BO135*-1</f>
        <v>-0</v>
      </c>
      <c r="R136" s="9" t="n">
        <f aca="false">+[2]data1cf!BP135*-1</f>
        <v>-0</v>
      </c>
      <c r="S136" s="9" t="n">
        <f aca="false">+[2]data1cf!BQ135*-1</f>
        <v>-0</v>
      </c>
      <c r="T136" s="9" t="n">
        <f aca="false">+[2]data1cf!BR135*-1</f>
        <v>-0</v>
      </c>
      <c r="U136" s="9" t="n">
        <f aca="false">+[2]data1cf!BS135*-1</f>
        <v>-0</v>
      </c>
      <c r="V136" s="9" t="n">
        <f aca="false">+[2]data1cf!BT135*-1</f>
        <v>-0</v>
      </c>
      <c r="W136" s="9" t="n">
        <f aca="false">+[2]data1cf!BU135*-1</f>
        <v>-0</v>
      </c>
      <c r="X136" s="9" t="n">
        <f aca="false">+[2]data1cf!BV135*-1</f>
        <v>-0</v>
      </c>
      <c r="Y136" s="9" t="n">
        <f aca="false">+[2]data1cf!BW135*-1</f>
        <v>-0</v>
      </c>
      <c r="Z136" s="9" t="n">
        <f aca="false">+[2]data1cf!BX135*-1</f>
        <v>-0</v>
      </c>
      <c r="AA136" s="9" t="n">
        <f aca="false">+[2]data1cf!BY135*-1</f>
        <v>-0</v>
      </c>
      <c r="AB136" s="9"/>
      <c r="AC136" s="9"/>
      <c r="AD136" s="9"/>
      <c r="AE136" s="9"/>
      <c r="AF136" s="9"/>
      <c r="AG136" s="9"/>
      <c r="AH136" s="9"/>
      <c r="AI136" s="9"/>
      <c r="AJ136" s="9"/>
      <c r="AK136" s="1"/>
      <c r="AL136" s="1" t="e">
        <f aca="false">SUMPRODUCT(B136:AJ136,PVCapPrice)</f>
        <v>#DIV/0!</v>
      </c>
      <c r="AM136" s="1"/>
      <c r="AN136" s="1"/>
      <c r="AO136" s="1"/>
      <c r="AP136" s="1"/>
      <c r="AQ136" s="1"/>
    </row>
    <row r="137" customFormat="false" ht="11.25" hidden="false" customHeight="false" outlineLevel="0" collapsed="false">
      <c r="A137" s="1" t="n">
        <v>135</v>
      </c>
      <c r="B137" s="9"/>
      <c r="C137" s="9" t="n">
        <f aca="false">+[2]data1cf!BA136*-1</f>
        <v>-0</v>
      </c>
      <c r="D137" s="9" t="n">
        <f aca="false">+[2]data1cf!BB136*-1</f>
        <v>-0</v>
      </c>
      <c r="E137" s="9" t="n">
        <f aca="false">+[2]data1cf!BC136*-1</f>
        <v>-0</v>
      </c>
      <c r="F137" s="9" t="n">
        <f aca="false">+[2]data1cf!BD136*-1</f>
        <v>-0</v>
      </c>
      <c r="G137" s="9" t="n">
        <f aca="false">+[2]data1cf!BE136*-1</f>
        <v>-0</v>
      </c>
      <c r="H137" s="9" t="n">
        <f aca="false">+[2]data1cf!BF136*-1</f>
        <v>-0</v>
      </c>
      <c r="I137" s="9" t="n">
        <f aca="false">+[2]data1cf!BG136*-1</f>
        <v>-0</v>
      </c>
      <c r="J137" s="9" t="n">
        <f aca="false">+[2]data1cf!BH136*-1</f>
        <v>-0</v>
      </c>
      <c r="K137" s="9" t="n">
        <f aca="false">+[2]data1cf!BI136*-1</f>
        <v>-0</v>
      </c>
      <c r="L137" s="9" t="n">
        <f aca="false">+[2]data1cf!BJ136*-1</f>
        <v>-0</v>
      </c>
      <c r="M137" s="9" t="n">
        <f aca="false">+[2]data1cf!BK136*-1</f>
        <v>-0</v>
      </c>
      <c r="N137" s="9" t="n">
        <f aca="false">+[2]data1cf!BL136*-1</f>
        <v>-0</v>
      </c>
      <c r="O137" s="9" t="n">
        <f aca="false">+[2]data1cf!BM136*-1</f>
        <v>-0</v>
      </c>
      <c r="P137" s="9" t="n">
        <f aca="false">+[2]data1cf!BN136*-1</f>
        <v>-0</v>
      </c>
      <c r="Q137" s="9" t="n">
        <f aca="false">+[2]data1cf!BO136*-1</f>
        <v>-0</v>
      </c>
      <c r="R137" s="9" t="n">
        <f aca="false">+[2]data1cf!BP136*-1</f>
        <v>-0</v>
      </c>
      <c r="S137" s="9" t="n">
        <f aca="false">+[2]data1cf!BQ136*-1</f>
        <v>-0</v>
      </c>
      <c r="T137" s="9" t="n">
        <f aca="false">+[2]data1cf!BR136*-1</f>
        <v>-0</v>
      </c>
      <c r="U137" s="9" t="n">
        <f aca="false">+[2]data1cf!BS136*-1</f>
        <v>-0</v>
      </c>
      <c r="V137" s="9" t="n">
        <f aca="false">+[2]data1cf!BT136*-1</f>
        <v>-0</v>
      </c>
      <c r="W137" s="9" t="n">
        <f aca="false">+[2]data1cf!BU136*-1</f>
        <v>-0</v>
      </c>
      <c r="X137" s="9" t="n">
        <f aca="false">+[2]data1cf!BV136*-1</f>
        <v>-0</v>
      </c>
      <c r="Y137" s="9" t="n">
        <f aca="false">+[2]data1cf!BW136*-1</f>
        <v>-0</v>
      </c>
      <c r="Z137" s="9" t="n">
        <f aca="false">+[2]data1cf!BX136*-1</f>
        <v>-0</v>
      </c>
      <c r="AA137" s="9" t="n">
        <f aca="false">+[2]data1cf!BY136*-1</f>
        <v>-0</v>
      </c>
      <c r="AB137" s="9"/>
      <c r="AC137" s="9"/>
      <c r="AD137" s="9"/>
      <c r="AE137" s="9"/>
      <c r="AF137" s="9"/>
      <c r="AG137" s="9"/>
      <c r="AH137" s="9"/>
      <c r="AI137" s="9"/>
      <c r="AJ137" s="9"/>
      <c r="AK137" s="1"/>
      <c r="AL137" s="1" t="e">
        <f aca="false">SUMPRODUCT(B137:AJ137,PVCapPrice)</f>
        <v>#DIV/0!</v>
      </c>
      <c r="AM137" s="1"/>
      <c r="AN137" s="1"/>
      <c r="AO137" s="1"/>
      <c r="AP137" s="1"/>
      <c r="AQ137" s="1"/>
    </row>
    <row r="138" customFormat="false" ht="11.25" hidden="false" customHeight="false" outlineLevel="0" collapsed="false">
      <c r="A138" s="1" t="n">
        <v>136</v>
      </c>
      <c r="B138" s="9"/>
      <c r="C138" s="9" t="n">
        <f aca="false">+[2]data1cf!BA137*-1</f>
        <v>-0</v>
      </c>
      <c r="D138" s="9" t="n">
        <f aca="false">+[2]data1cf!BB137*-1</f>
        <v>-0</v>
      </c>
      <c r="E138" s="9" t="n">
        <f aca="false">+[2]data1cf!BC137*-1</f>
        <v>-0</v>
      </c>
      <c r="F138" s="9" t="n">
        <f aca="false">+[2]data1cf!BD137*-1</f>
        <v>-0</v>
      </c>
      <c r="G138" s="9" t="n">
        <f aca="false">+[2]data1cf!BE137*-1</f>
        <v>-0</v>
      </c>
      <c r="H138" s="9" t="n">
        <f aca="false">+[2]data1cf!BF137*-1</f>
        <v>-0</v>
      </c>
      <c r="I138" s="9" t="n">
        <f aca="false">+[2]data1cf!BG137*-1</f>
        <v>-0</v>
      </c>
      <c r="J138" s="9" t="n">
        <f aca="false">+[2]data1cf!BH137*-1</f>
        <v>-0</v>
      </c>
      <c r="K138" s="9" t="n">
        <f aca="false">+[2]data1cf!BI137*-1</f>
        <v>-0</v>
      </c>
      <c r="L138" s="9" t="n">
        <f aca="false">+[2]data1cf!BJ137*-1</f>
        <v>-0</v>
      </c>
      <c r="M138" s="9" t="n">
        <f aca="false">+[2]data1cf!BK137*-1</f>
        <v>-0</v>
      </c>
      <c r="N138" s="9" t="n">
        <f aca="false">+[2]data1cf!BL137*-1</f>
        <v>-0</v>
      </c>
      <c r="O138" s="9" t="n">
        <f aca="false">+[2]data1cf!BM137*-1</f>
        <v>-0</v>
      </c>
      <c r="P138" s="9" t="n">
        <f aca="false">+[2]data1cf!BN137*-1</f>
        <v>-0</v>
      </c>
      <c r="Q138" s="9" t="n">
        <f aca="false">+[2]data1cf!BO137*-1</f>
        <v>-0</v>
      </c>
      <c r="R138" s="9" t="n">
        <f aca="false">+[2]data1cf!BP137*-1</f>
        <v>-0</v>
      </c>
      <c r="S138" s="9" t="n">
        <f aca="false">+[2]data1cf!BQ137*-1</f>
        <v>-0</v>
      </c>
      <c r="T138" s="9" t="n">
        <f aca="false">+[2]data1cf!BR137*-1</f>
        <v>-0</v>
      </c>
      <c r="U138" s="9" t="n">
        <f aca="false">+[2]data1cf!BS137*-1</f>
        <v>-0</v>
      </c>
      <c r="V138" s="9" t="n">
        <f aca="false">+[2]data1cf!BT137*-1</f>
        <v>-0</v>
      </c>
      <c r="W138" s="9" t="n">
        <f aca="false">+[2]data1cf!BU137*-1</f>
        <v>-0</v>
      </c>
      <c r="X138" s="9" t="n">
        <f aca="false">+[2]data1cf!BV137*-1</f>
        <v>-0</v>
      </c>
      <c r="Y138" s="9" t="n">
        <f aca="false">+[2]data1cf!BW137*-1</f>
        <v>-0</v>
      </c>
      <c r="Z138" s="9" t="n">
        <f aca="false">+[2]data1cf!BX137*-1</f>
        <v>-0</v>
      </c>
      <c r="AA138" s="9" t="n">
        <f aca="false">+[2]data1cf!BY137*-1</f>
        <v>-0</v>
      </c>
      <c r="AB138" s="9"/>
      <c r="AC138" s="9"/>
      <c r="AD138" s="9"/>
      <c r="AE138" s="9"/>
      <c r="AF138" s="9"/>
      <c r="AG138" s="9"/>
      <c r="AH138" s="9"/>
      <c r="AI138" s="9"/>
      <c r="AJ138" s="9"/>
      <c r="AK138" s="1"/>
      <c r="AL138" s="1" t="e">
        <f aca="false">SUMPRODUCT(B138:AJ138,PVCapPrice)</f>
        <v>#DIV/0!</v>
      </c>
      <c r="AM138" s="1"/>
      <c r="AN138" s="1"/>
      <c r="AO138" s="1"/>
      <c r="AP138" s="1"/>
      <c r="AQ138" s="1"/>
    </row>
    <row r="139" customFormat="false" ht="11.25" hidden="false" customHeight="false" outlineLevel="0" collapsed="false">
      <c r="A139" s="1" t="n">
        <v>137</v>
      </c>
      <c r="B139" s="9"/>
      <c r="C139" s="9" t="n">
        <f aca="false">+[2]data1cf!BA138*-1</f>
        <v>-0</v>
      </c>
      <c r="D139" s="9" t="n">
        <f aca="false">+[2]data1cf!BB138*-1</f>
        <v>-0</v>
      </c>
      <c r="E139" s="9" t="n">
        <f aca="false">+[2]data1cf!BC138*-1</f>
        <v>-0</v>
      </c>
      <c r="F139" s="9" t="n">
        <f aca="false">+[2]data1cf!BD138*-1</f>
        <v>-0</v>
      </c>
      <c r="G139" s="9" t="n">
        <f aca="false">+[2]data1cf!BE138*-1</f>
        <v>-0</v>
      </c>
      <c r="H139" s="9" t="n">
        <f aca="false">+[2]data1cf!BF138*-1</f>
        <v>-0</v>
      </c>
      <c r="I139" s="9" t="n">
        <f aca="false">+[2]data1cf!BG138*-1</f>
        <v>-0</v>
      </c>
      <c r="J139" s="9" t="n">
        <f aca="false">+[2]data1cf!BH138*-1</f>
        <v>-0</v>
      </c>
      <c r="K139" s="9" t="n">
        <f aca="false">+[2]data1cf!BI138*-1</f>
        <v>-0</v>
      </c>
      <c r="L139" s="9" t="n">
        <f aca="false">+[2]data1cf!BJ138*-1</f>
        <v>-0</v>
      </c>
      <c r="M139" s="9" t="n">
        <f aca="false">+[2]data1cf!BK138*-1</f>
        <v>-0</v>
      </c>
      <c r="N139" s="9" t="n">
        <f aca="false">+[2]data1cf!BL138*-1</f>
        <v>-0</v>
      </c>
      <c r="O139" s="9" t="n">
        <f aca="false">+[2]data1cf!BM138*-1</f>
        <v>-0</v>
      </c>
      <c r="P139" s="9" t="n">
        <f aca="false">+[2]data1cf!BN138*-1</f>
        <v>-0</v>
      </c>
      <c r="Q139" s="9" t="n">
        <f aca="false">+[2]data1cf!BO138*-1</f>
        <v>-0</v>
      </c>
      <c r="R139" s="9" t="n">
        <f aca="false">+[2]data1cf!BP138*-1</f>
        <v>-0</v>
      </c>
      <c r="S139" s="9" t="n">
        <f aca="false">+[2]data1cf!BQ138*-1</f>
        <v>-0</v>
      </c>
      <c r="T139" s="9" t="n">
        <f aca="false">+[2]data1cf!BR138*-1</f>
        <v>-0</v>
      </c>
      <c r="U139" s="9" t="n">
        <f aca="false">+[2]data1cf!BS138*-1</f>
        <v>-0</v>
      </c>
      <c r="V139" s="9" t="n">
        <f aca="false">+[2]data1cf!BT138*-1</f>
        <v>-0</v>
      </c>
      <c r="W139" s="9" t="n">
        <f aca="false">+[2]data1cf!BU138*-1</f>
        <v>-0</v>
      </c>
      <c r="X139" s="9" t="n">
        <f aca="false">+[2]data1cf!BV138*-1</f>
        <v>-0</v>
      </c>
      <c r="Y139" s="9" t="n">
        <f aca="false">+[2]data1cf!BW138*-1</f>
        <v>-0</v>
      </c>
      <c r="Z139" s="9" t="n">
        <f aca="false">+[2]data1cf!BX138*-1</f>
        <v>-0</v>
      </c>
      <c r="AA139" s="9" t="n">
        <f aca="false">+[2]data1cf!BY138*-1</f>
        <v>-0</v>
      </c>
      <c r="AB139" s="9"/>
      <c r="AC139" s="9"/>
      <c r="AD139" s="9"/>
      <c r="AE139" s="9"/>
      <c r="AF139" s="9"/>
      <c r="AG139" s="9"/>
      <c r="AH139" s="9"/>
      <c r="AI139" s="9"/>
      <c r="AJ139" s="9"/>
      <c r="AK139" s="1"/>
      <c r="AL139" s="1" t="e">
        <f aca="false">SUMPRODUCT(B139:AJ139,PVCapPrice)</f>
        <v>#DIV/0!</v>
      </c>
      <c r="AM139" s="1"/>
      <c r="AN139" s="1"/>
      <c r="AO139" s="1"/>
      <c r="AP139" s="1"/>
      <c r="AQ139" s="1"/>
    </row>
    <row r="140" customFormat="false" ht="11.25" hidden="false" customHeight="false" outlineLevel="0" collapsed="false">
      <c r="A140" s="1" t="n">
        <v>138</v>
      </c>
      <c r="B140" s="9"/>
      <c r="C140" s="9" t="n">
        <f aca="false">+[2]data1cf!BA139*-1</f>
        <v>-0</v>
      </c>
      <c r="D140" s="9" t="n">
        <f aca="false">+[2]data1cf!BB139*-1</f>
        <v>-0</v>
      </c>
      <c r="E140" s="9" t="n">
        <f aca="false">+[2]data1cf!BC139*-1</f>
        <v>-0</v>
      </c>
      <c r="F140" s="9" t="n">
        <f aca="false">+[2]data1cf!BD139*-1</f>
        <v>-0</v>
      </c>
      <c r="G140" s="9" t="n">
        <f aca="false">+[2]data1cf!BE139*-1</f>
        <v>-0</v>
      </c>
      <c r="H140" s="9" t="n">
        <f aca="false">+[2]data1cf!BF139*-1</f>
        <v>-0</v>
      </c>
      <c r="I140" s="9" t="n">
        <f aca="false">+[2]data1cf!BG139*-1</f>
        <v>-0</v>
      </c>
      <c r="J140" s="9" t="n">
        <f aca="false">+[2]data1cf!BH139*-1</f>
        <v>-0</v>
      </c>
      <c r="K140" s="9" t="n">
        <f aca="false">+[2]data1cf!BI139*-1</f>
        <v>-0</v>
      </c>
      <c r="L140" s="9" t="n">
        <f aca="false">+[2]data1cf!BJ139*-1</f>
        <v>-0</v>
      </c>
      <c r="M140" s="9" t="n">
        <f aca="false">+[2]data1cf!BK139*-1</f>
        <v>-0</v>
      </c>
      <c r="N140" s="9" t="n">
        <f aca="false">+[2]data1cf!BL139*-1</f>
        <v>-0</v>
      </c>
      <c r="O140" s="9" t="n">
        <f aca="false">+[2]data1cf!BM139*-1</f>
        <v>-0</v>
      </c>
      <c r="P140" s="9" t="n">
        <f aca="false">+[2]data1cf!BN139*-1</f>
        <v>-0</v>
      </c>
      <c r="Q140" s="9" t="n">
        <f aca="false">+[2]data1cf!BO139*-1</f>
        <v>-0</v>
      </c>
      <c r="R140" s="9" t="n">
        <f aca="false">+[2]data1cf!BP139*-1</f>
        <v>-0</v>
      </c>
      <c r="S140" s="9" t="n">
        <f aca="false">+[2]data1cf!BQ139*-1</f>
        <v>-0</v>
      </c>
      <c r="T140" s="9" t="n">
        <f aca="false">+[2]data1cf!BR139*-1</f>
        <v>-0</v>
      </c>
      <c r="U140" s="9" t="n">
        <f aca="false">+[2]data1cf!BS139*-1</f>
        <v>-0</v>
      </c>
      <c r="V140" s="9" t="n">
        <f aca="false">+[2]data1cf!BT139*-1</f>
        <v>-0</v>
      </c>
      <c r="W140" s="9" t="n">
        <f aca="false">+[2]data1cf!BU139*-1</f>
        <v>-0</v>
      </c>
      <c r="X140" s="9" t="n">
        <f aca="false">+[2]data1cf!BV139*-1</f>
        <v>-0</v>
      </c>
      <c r="Y140" s="9" t="n">
        <f aca="false">+[2]data1cf!BW139*-1</f>
        <v>-0</v>
      </c>
      <c r="Z140" s="9" t="n">
        <f aca="false">+[2]data1cf!BX139*-1</f>
        <v>-0</v>
      </c>
      <c r="AA140" s="9" t="n">
        <f aca="false">+[2]data1cf!BY139*-1</f>
        <v>-0</v>
      </c>
      <c r="AB140" s="9"/>
      <c r="AC140" s="9"/>
      <c r="AD140" s="9"/>
      <c r="AE140" s="9"/>
      <c r="AF140" s="9"/>
      <c r="AG140" s="9"/>
      <c r="AH140" s="9"/>
      <c r="AI140" s="9"/>
      <c r="AJ140" s="9"/>
      <c r="AK140" s="1"/>
      <c r="AL140" s="1" t="e">
        <f aca="false">SUMPRODUCT(B140:AJ140,PVCapPrice)</f>
        <v>#DIV/0!</v>
      </c>
      <c r="AM140" s="1"/>
      <c r="AN140" s="1"/>
      <c r="AO140" s="1"/>
      <c r="AP140" s="1"/>
      <c r="AQ140" s="1"/>
    </row>
    <row r="141" customFormat="false" ht="11.25" hidden="false" customHeight="false" outlineLevel="0" collapsed="false">
      <c r="A141" s="1" t="n">
        <v>139</v>
      </c>
      <c r="B141" s="9"/>
      <c r="C141" s="9" t="n">
        <f aca="false">+[2]data1cf!BA140*-1</f>
        <v>-0</v>
      </c>
      <c r="D141" s="9" t="n">
        <f aca="false">+[2]data1cf!BB140*-1</f>
        <v>-0</v>
      </c>
      <c r="E141" s="9" t="n">
        <f aca="false">+[2]data1cf!BC140*-1</f>
        <v>-0</v>
      </c>
      <c r="F141" s="9" t="n">
        <f aca="false">+[2]data1cf!BD140*-1</f>
        <v>-0</v>
      </c>
      <c r="G141" s="9" t="n">
        <f aca="false">+[2]data1cf!BE140*-1</f>
        <v>-0</v>
      </c>
      <c r="H141" s="9" t="n">
        <f aca="false">+[2]data1cf!BF140*-1</f>
        <v>-0</v>
      </c>
      <c r="I141" s="9" t="n">
        <f aca="false">+[2]data1cf!BG140*-1</f>
        <v>-0</v>
      </c>
      <c r="J141" s="9" t="n">
        <f aca="false">+[2]data1cf!BH140*-1</f>
        <v>-0</v>
      </c>
      <c r="K141" s="9" t="n">
        <f aca="false">+[2]data1cf!BI140*-1</f>
        <v>-0</v>
      </c>
      <c r="L141" s="9" t="n">
        <f aca="false">+[2]data1cf!BJ140*-1</f>
        <v>-0</v>
      </c>
      <c r="M141" s="9" t="n">
        <f aca="false">+[2]data1cf!BK140*-1</f>
        <v>-0</v>
      </c>
      <c r="N141" s="9" t="n">
        <f aca="false">+[2]data1cf!BL140*-1</f>
        <v>-0</v>
      </c>
      <c r="O141" s="9" t="n">
        <f aca="false">+[2]data1cf!BM140*-1</f>
        <v>-0</v>
      </c>
      <c r="P141" s="9" t="n">
        <f aca="false">+[2]data1cf!BN140*-1</f>
        <v>-0</v>
      </c>
      <c r="Q141" s="9" t="n">
        <f aca="false">+[2]data1cf!BO140*-1</f>
        <v>-0</v>
      </c>
      <c r="R141" s="9" t="n">
        <f aca="false">+[2]data1cf!BP140*-1</f>
        <v>-0</v>
      </c>
      <c r="S141" s="9" t="n">
        <f aca="false">+[2]data1cf!BQ140*-1</f>
        <v>-0</v>
      </c>
      <c r="T141" s="9" t="n">
        <f aca="false">+[2]data1cf!BR140*-1</f>
        <v>-0</v>
      </c>
      <c r="U141" s="9" t="n">
        <f aca="false">+[2]data1cf!BS140*-1</f>
        <v>-0</v>
      </c>
      <c r="V141" s="9" t="n">
        <f aca="false">+[2]data1cf!BT140*-1</f>
        <v>-0</v>
      </c>
      <c r="W141" s="9" t="n">
        <f aca="false">+[2]data1cf!BU140*-1</f>
        <v>-0</v>
      </c>
      <c r="X141" s="9" t="n">
        <f aca="false">+[2]data1cf!BV140*-1</f>
        <v>-0</v>
      </c>
      <c r="Y141" s="9" t="n">
        <f aca="false">+[2]data1cf!BW140*-1</f>
        <v>-0</v>
      </c>
      <c r="Z141" s="9" t="n">
        <f aca="false">+[2]data1cf!BX140*-1</f>
        <v>-0</v>
      </c>
      <c r="AA141" s="9" t="n">
        <f aca="false">+[2]data1cf!BY140*-1</f>
        <v>-0</v>
      </c>
      <c r="AB141" s="9"/>
      <c r="AC141" s="9"/>
      <c r="AD141" s="9"/>
      <c r="AE141" s="9"/>
      <c r="AF141" s="9"/>
      <c r="AG141" s="9"/>
      <c r="AH141" s="9"/>
      <c r="AI141" s="9"/>
      <c r="AJ141" s="9"/>
      <c r="AK141" s="1"/>
      <c r="AL141" s="1" t="e">
        <f aca="false">SUMPRODUCT(B141:AJ141,PVCapPrice)</f>
        <v>#DIV/0!</v>
      </c>
      <c r="AM141" s="1"/>
      <c r="AN141" s="1"/>
      <c r="AO141" s="1"/>
      <c r="AP141" s="1"/>
      <c r="AQ141" s="1"/>
    </row>
    <row r="142" customFormat="false" ht="11.25" hidden="false" customHeight="false" outlineLevel="0" collapsed="false">
      <c r="A142" s="1" t="n">
        <v>140</v>
      </c>
      <c r="B142" s="9"/>
      <c r="C142" s="9" t="n">
        <f aca="false">+[2]data1cf!BA141*-1</f>
        <v>-0</v>
      </c>
      <c r="D142" s="9" t="n">
        <f aca="false">+[2]data1cf!BB141*-1</f>
        <v>-0</v>
      </c>
      <c r="E142" s="9" t="n">
        <f aca="false">+[2]data1cf!BC141*-1</f>
        <v>-0</v>
      </c>
      <c r="F142" s="9" t="n">
        <f aca="false">+[2]data1cf!BD141*-1</f>
        <v>-0</v>
      </c>
      <c r="G142" s="9" t="n">
        <f aca="false">+[2]data1cf!BE141*-1</f>
        <v>-0</v>
      </c>
      <c r="H142" s="9" t="n">
        <f aca="false">+[2]data1cf!BF141*-1</f>
        <v>-0</v>
      </c>
      <c r="I142" s="9" t="n">
        <f aca="false">+[2]data1cf!BG141*-1</f>
        <v>-0</v>
      </c>
      <c r="J142" s="9" t="n">
        <f aca="false">+[2]data1cf!BH141*-1</f>
        <v>-0</v>
      </c>
      <c r="K142" s="9" t="n">
        <f aca="false">+[2]data1cf!BI141*-1</f>
        <v>-0</v>
      </c>
      <c r="L142" s="9" t="n">
        <f aca="false">+[2]data1cf!BJ141*-1</f>
        <v>-0</v>
      </c>
      <c r="M142" s="9" t="n">
        <f aca="false">+[2]data1cf!BK141*-1</f>
        <v>-0</v>
      </c>
      <c r="N142" s="9" t="n">
        <f aca="false">+[2]data1cf!BL141*-1</f>
        <v>-0</v>
      </c>
      <c r="O142" s="9" t="n">
        <f aca="false">+[2]data1cf!BM141*-1</f>
        <v>-0</v>
      </c>
      <c r="P142" s="9" t="n">
        <f aca="false">+[2]data1cf!BN141*-1</f>
        <v>-0</v>
      </c>
      <c r="Q142" s="9" t="n">
        <f aca="false">+[2]data1cf!BO141*-1</f>
        <v>-0</v>
      </c>
      <c r="R142" s="9" t="n">
        <f aca="false">+[2]data1cf!BP141*-1</f>
        <v>-0</v>
      </c>
      <c r="S142" s="9" t="n">
        <f aca="false">+[2]data1cf!BQ141*-1</f>
        <v>-0</v>
      </c>
      <c r="T142" s="9" t="n">
        <f aca="false">+[2]data1cf!BR141*-1</f>
        <v>-0</v>
      </c>
      <c r="U142" s="9" t="n">
        <f aca="false">+[2]data1cf!BS141*-1</f>
        <v>-0</v>
      </c>
      <c r="V142" s="9" t="n">
        <f aca="false">+[2]data1cf!BT141*-1</f>
        <v>-0</v>
      </c>
      <c r="W142" s="9" t="n">
        <f aca="false">+[2]data1cf!BU141*-1</f>
        <v>-0</v>
      </c>
      <c r="X142" s="9" t="n">
        <f aca="false">+[2]data1cf!BV141*-1</f>
        <v>-0</v>
      </c>
      <c r="Y142" s="9" t="n">
        <f aca="false">+[2]data1cf!BW141*-1</f>
        <v>-0</v>
      </c>
      <c r="Z142" s="9" t="n">
        <f aca="false">+[2]data1cf!BX141*-1</f>
        <v>-0</v>
      </c>
      <c r="AA142" s="9" t="n">
        <f aca="false">+[2]data1cf!BY141*-1</f>
        <v>-0</v>
      </c>
      <c r="AB142" s="9"/>
      <c r="AC142" s="9"/>
      <c r="AD142" s="9"/>
      <c r="AE142" s="9"/>
      <c r="AF142" s="9"/>
      <c r="AG142" s="9"/>
      <c r="AH142" s="9"/>
      <c r="AI142" s="9"/>
      <c r="AJ142" s="9"/>
      <c r="AK142" s="1"/>
      <c r="AL142" s="1" t="e">
        <f aca="false">SUMPRODUCT(B142:AJ142,PVCapPrice)</f>
        <v>#DIV/0!</v>
      </c>
      <c r="AM142" s="1"/>
      <c r="AN142" s="1"/>
      <c r="AO142" s="1"/>
      <c r="AP142" s="1"/>
      <c r="AQ142" s="1"/>
    </row>
    <row r="143" customFormat="false" ht="11.25" hidden="false" customHeight="false" outlineLevel="0" collapsed="false">
      <c r="A143" s="1" t="n">
        <v>141</v>
      </c>
      <c r="B143" s="9"/>
      <c r="C143" s="9" t="n">
        <f aca="false">+[2]data1cf!BA142*-1</f>
        <v>-0</v>
      </c>
      <c r="D143" s="9" t="n">
        <f aca="false">+[2]data1cf!BB142*-1</f>
        <v>-0</v>
      </c>
      <c r="E143" s="9" t="n">
        <f aca="false">+[2]data1cf!BC142*-1</f>
        <v>-0</v>
      </c>
      <c r="F143" s="9" t="n">
        <f aca="false">+[2]data1cf!BD142*-1</f>
        <v>-0</v>
      </c>
      <c r="G143" s="9" t="n">
        <f aca="false">+[2]data1cf!BE142*-1</f>
        <v>-0</v>
      </c>
      <c r="H143" s="9" t="n">
        <f aca="false">+[2]data1cf!BF142*-1</f>
        <v>-0</v>
      </c>
      <c r="I143" s="9" t="n">
        <f aca="false">+[2]data1cf!BG142*-1</f>
        <v>-0</v>
      </c>
      <c r="J143" s="9" t="n">
        <f aca="false">+[2]data1cf!BH142*-1</f>
        <v>-0</v>
      </c>
      <c r="K143" s="9" t="n">
        <f aca="false">+[2]data1cf!BI142*-1</f>
        <v>-0</v>
      </c>
      <c r="L143" s="9" t="n">
        <f aca="false">+[2]data1cf!BJ142*-1</f>
        <v>-0</v>
      </c>
      <c r="M143" s="9" t="n">
        <f aca="false">+[2]data1cf!BK142*-1</f>
        <v>-0</v>
      </c>
      <c r="N143" s="9" t="n">
        <f aca="false">+[2]data1cf!BL142*-1</f>
        <v>-0</v>
      </c>
      <c r="O143" s="9" t="n">
        <f aca="false">+[2]data1cf!BM142*-1</f>
        <v>-0</v>
      </c>
      <c r="P143" s="9" t="n">
        <f aca="false">+[2]data1cf!BN142*-1</f>
        <v>-0</v>
      </c>
      <c r="Q143" s="9" t="n">
        <f aca="false">+[2]data1cf!BO142*-1</f>
        <v>-0</v>
      </c>
      <c r="R143" s="9" t="n">
        <f aca="false">+[2]data1cf!BP142*-1</f>
        <v>-0</v>
      </c>
      <c r="S143" s="9" t="n">
        <f aca="false">+[2]data1cf!BQ142*-1</f>
        <v>-0</v>
      </c>
      <c r="T143" s="9" t="n">
        <f aca="false">+[2]data1cf!BR142*-1</f>
        <v>-0</v>
      </c>
      <c r="U143" s="9" t="n">
        <f aca="false">+[2]data1cf!BS142*-1</f>
        <v>-0</v>
      </c>
      <c r="V143" s="9" t="n">
        <f aca="false">+[2]data1cf!BT142*-1</f>
        <v>-0</v>
      </c>
      <c r="W143" s="9" t="n">
        <f aca="false">+[2]data1cf!BU142*-1</f>
        <v>-0</v>
      </c>
      <c r="X143" s="9" t="n">
        <f aca="false">+[2]data1cf!BV142*-1</f>
        <v>-0</v>
      </c>
      <c r="Y143" s="9" t="n">
        <f aca="false">+[2]data1cf!BW142*-1</f>
        <v>-0</v>
      </c>
      <c r="Z143" s="9" t="n">
        <f aca="false">+[2]data1cf!BX142*-1</f>
        <v>-0</v>
      </c>
      <c r="AA143" s="9" t="n">
        <f aca="false">+[2]data1cf!BY142*-1</f>
        <v>-0</v>
      </c>
      <c r="AB143" s="9"/>
      <c r="AC143" s="9"/>
      <c r="AD143" s="9"/>
      <c r="AE143" s="9"/>
      <c r="AF143" s="9"/>
      <c r="AG143" s="9"/>
      <c r="AH143" s="9"/>
      <c r="AI143" s="9"/>
      <c r="AJ143" s="9"/>
      <c r="AK143" s="1"/>
      <c r="AL143" s="1" t="e">
        <f aca="false">SUMPRODUCT(B143:AJ143,PVCapPrice)</f>
        <v>#DIV/0!</v>
      </c>
      <c r="AM143" s="1"/>
      <c r="AN143" s="1"/>
      <c r="AO143" s="1"/>
      <c r="AP143" s="1"/>
      <c r="AQ143" s="1"/>
    </row>
    <row r="144" customFormat="false" ht="11.25" hidden="false" customHeight="false" outlineLevel="0" collapsed="false">
      <c r="A144" s="1" t="n">
        <v>142</v>
      </c>
      <c r="B144" s="9"/>
      <c r="C144" s="9" t="n">
        <f aca="false">+[2]data1cf!BA143*-1</f>
        <v>-0</v>
      </c>
      <c r="D144" s="9" t="n">
        <f aca="false">+[2]data1cf!BB143*-1</f>
        <v>-0</v>
      </c>
      <c r="E144" s="9" t="n">
        <f aca="false">+[2]data1cf!BC143*-1</f>
        <v>-0</v>
      </c>
      <c r="F144" s="9" t="n">
        <f aca="false">+[2]data1cf!BD143*-1</f>
        <v>-0</v>
      </c>
      <c r="G144" s="9" t="n">
        <f aca="false">+[2]data1cf!BE143*-1</f>
        <v>-0</v>
      </c>
      <c r="H144" s="9" t="n">
        <f aca="false">+[2]data1cf!BF143*-1</f>
        <v>-0</v>
      </c>
      <c r="I144" s="9" t="n">
        <f aca="false">+[2]data1cf!BG143*-1</f>
        <v>-0</v>
      </c>
      <c r="J144" s="9" t="n">
        <f aca="false">+[2]data1cf!BH143*-1</f>
        <v>-0</v>
      </c>
      <c r="K144" s="9" t="n">
        <f aca="false">+[2]data1cf!BI143*-1</f>
        <v>-0</v>
      </c>
      <c r="L144" s="9" t="n">
        <f aca="false">+[2]data1cf!BJ143*-1</f>
        <v>-0</v>
      </c>
      <c r="M144" s="9" t="n">
        <f aca="false">+[2]data1cf!BK143*-1</f>
        <v>-0</v>
      </c>
      <c r="N144" s="9" t="n">
        <f aca="false">+[2]data1cf!BL143*-1</f>
        <v>-0</v>
      </c>
      <c r="O144" s="9" t="n">
        <f aca="false">+[2]data1cf!BM143*-1</f>
        <v>-0</v>
      </c>
      <c r="P144" s="9" t="n">
        <f aca="false">+[2]data1cf!BN143*-1</f>
        <v>-0</v>
      </c>
      <c r="Q144" s="9" t="n">
        <f aca="false">+[2]data1cf!BO143*-1</f>
        <v>-0</v>
      </c>
      <c r="R144" s="9" t="n">
        <f aca="false">+[2]data1cf!BP143*-1</f>
        <v>-0</v>
      </c>
      <c r="S144" s="9" t="n">
        <f aca="false">+[2]data1cf!BQ143*-1</f>
        <v>-0</v>
      </c>
      <c r="T144" s="9" t="n">
        <f aca="false">+[2]data1cf!BR143*-1</f>
        <v>-0</v>
      </c>
      <c r="U144" s="9" t="n">
        <f aca="false">+[2]data1cf!BS143*-1</f>
        <v>-0</v>
      </c>
      <c r="V144" s="9" t="n">
        <f aca="false">+[2]data1cf!BT143*-1</f>
        <v>-0</v>
      </c>
      <c r="W144" s="9" t="n">
        <f aca="false">+[2]data1cf!BU143*-1</f>
        <v>-0</v>
      </c>
      <c r="X144" s="9" t="n">
        <f aca="false">+[2]data1cf!BV143*-1</f>
        <v>-0</v>
      </c>
      <c r="Y144" s="9" t="n">
        <f aca="false">+[2]data1cf!BW143*-1</f>
        <v>-0</v>
      </c>
      <c r="Z144" s="9" t="n">
        <f aca="false">+[2]data1cf!BX143*-1</f>
        <v>-0</v>
      </c>
      <c r="AA144" s="9" t="n">
        <f aca="false">+[2]data1cf!BY143*-1</f>
        <v>-0</v>
      </c>
      <c r="AB144" s="9"/>
      <c r="AC144" s="9"/>
      <c r="AD144" s="9"/>
      <c r="AE144" s="9"/>
      <c r="AF144" s="9"/>
      <c r="AG144" s="9"/>
      <c r="AH144" s="9"/>
      <c r="AI144" s="9"/>
      <c r="AJ144" s="9"/>
      <c r="AK144" s="1"/>
      <c r="AL144" s="1" t="e">
        <f aca="false">SUMPRODUCT(B144:AJ144,PVCapPrice)</f>
        <v>#DIV/0!</v>
      </c>
      <c r="AM144" s="1"/>
      <c r="AN144" s="1"/>
      <c r="AO144" s="1"/>
      <c r="AP144" s="1"/>
      <c r="AQ144" s="1"/>
    </row>
    <row r="145" customFormat="false" ht="11.25" hidden="false" customHeight="false" outlineLevel="0" collapsed="false">
      <c r="A145" s="1" t="n">
        <v>143</v>
      </c>
      <c r="B145" s="9"/>
      <c r="C145" s="9" t="n">
        <f aca="false">+[2]data1cf!BA144*-1</f>
        <v>-0</v>
      </c>
      <c r="D145" s="9" t="n">
        <f aca="false">+[2]data1cf!BB144*-1</f>
        <v>-0</v>
      </c>
      <c r="E145" s="9" t="n">
        <f aca="false">+[2]data1cf!BC144*-1</f>
        <v>-0</v>
      </c>
      <c r="F145" s="9" t="n">
        <f aca="false">+[2]data1cf!BD144*-1</f>
        <v>-0</v>
      </c>
      <c r="G145" s="9" t="n">
        <f aca="false">+[2]data1cf!BE144*-1</f>
        <v>-0</v>
      </c>
      <c r="H145" s="9" t="n">
        <f aca="false">+[2]data1cf!BF144*-1</f>
        <v>-0</v>
      </c>
      <c r="I145" s="9" t="n">
        <f aca="false">+[2]data1cf!BG144*-1</f>
        <v>-0</v>
      </c>
      <c r="J145" s="9" t="n">
        <f aca="false">+[2]data1cf!BH144*-1</f>
        <v>-0</v>
      </c>
      <c r="K145" s="9" t="n">
        <f aca="false">+[2]data1cf!BI144*-1</f>
        <v>-0</v>
      </c>
      <c r="L145" s="9" t="n">
        <f aca="false">+[2]data1cf!BJ144*-1</f>
        <v>-0</v>
      </c>
      <c r="M145" s="9" t="n">
        <f aca="false">+[2]data1cf!BK144*-1</f>
        <v>-0</v>
      </c>
      <c r="N145" s="9" t="n">
        <f aca="false">+[2]data1cf!BL144*-1</f>
        <v>-0</v>
      </c>
      <c r="O145" s="9" t="n">
        <f aca="false">+[2]data1cf!BM144*-1</f>
        <v>-0</v>
      </c>
      <c r="P145" s="9" t="n">
        <f aca="false">+[2]data1cf!BN144*-1</f>
        <v>-0</v>
      </c>
      <c r="Q145" s="9" t="n">
        <f aca="false">+[2]data1cf!BO144*-1</f>
        <v>-0</v>
      </c>
      <c r="R145" s="9" t="n">
        <f aca="false">+[2]data1cf!BP144*-1</f>
        <v>-0</v>
      </c>
      <c r="S145" s="9" t="n">
        <f aca="false">+[2]data1cf!BQ144*-1</f>
        <v>-0</v>
      </c>
      <c r="T145" s="9" t="n">
        <f aca="false">+[2]data1cf!BR144*-1</f>
        <v>-0</v>
      </c>
      <c r="U145" s="9" t="n">
        <f aca="false">+[2]data1cf!BS144*-1</f>
        <v>-0</v>
      </c>
      <c r="V145" s="9" t="n">
        <f aca="false">+[2]data1cf!BT144*-1</f>
        <v>-0</v>
      </c>
      <c r="W145" s="9" t="n">
        <f aca="false">+[2]data1cf!BU144*-1</f>
        <v>-0</v>
      </c>
      <c r="X145" s="9" t="n">
        <f aca="false">+[2]data1cf!BV144*-1</f>
        <v>-0</v>
      </c>
      <c r="Y145" s="9" t="n">
        <f aca="false">+[2]data1cf!BW144*-1</f>
        <v>-0</v>
      </c>
      <c r="Z145" s="9" t="n">
        <f aca="false">+[2]data1cf!BX144*-1</f>
        <v>-0</v>
      </c>
      <c r="AA145" s="9" t="n">
        <f aca="false">+[2]data1cf!BY144*-1</f>
        <v>-0</v>
      </c>
      <c r="AB145" s="9"/>
      <c r="AC145" s="9"/>
      <c r="AD145" s="9"/>
      <c r="AE145" s="9"/>
      <c r="AF145" s="9"/>
      <c r="AG145" s="9"/>
      <c r="AH145" s="9"/>
      <c r="AI145" s="9"/>
      <c r="AJ145" s="9"/>
      <c r="AK145" s="1"/>
      <c r="AL145" s="1" t="e">
        <f aca="false">SUMPRODUCT(B145:AJ145,PVCapPrice)</f>
        <v>#DIV/0!</v>
      </c>
      <c r="AM145" s="1"/>
      <c r="AN145" s="1"/>
      <c r="AO145" s="1"/>
      <c r="AP145" s="1"/>
      <c r="AQ145" s="1"/>
    </row>
    <row r="146" customFormat="false" ht="11.25" hidden="false" customHeight="false" outlineLevel="0" collapsed="false">
      <c r="A146" s="1" t="n">
        <v>144</v>
      </c>
      <c r="B146" s="9"/>
      <c r="C146" s="9" t="n">
        <f aca="false">+[2]data1cf!BA145*-1</f>
        <v>-0</v>
      </c>
      <c r="D146" s="9" t="n">
        <f aca="false">+[2]data1cf!BB145*-1</f>
        <v>-0</v>
      </c>
      <c r="E146" s="9" t="n">
        <f aca="false">+[2]data1cf!BC145*-1</f>
        <v>-0</v>
      </c>
      <c r="F146" s="9" t="n">
        <f aca="false">+[2]data1cf!BD145*-1</f>
        <v>-0</v>
      </c>
      <c r="G146" s="9" t="n">
        <f aca="false">+[2]data1cf!BE145*-1</f>
        <v>-0</v>
      </c>
      <c r="H146" s="9" t="n">
        <f aca="false">+[2]data1cf!BF145*-1</f>
        <v>-0</v>
      </c>
      <c r="I146" s="9" t="n">
        <f aca="false">+[2]data1cf!BG145*-1</f>
        <v>-0</v>
      </c>
      <c r="J146" s="9" t="n">
        <f aca="false">+[2]data1cf!BH145*-1</f>
        <v>-0</v>
      </c>
      <c r="K146" s="9" t="n">
        <f aca="false">+[2]data1cf!BI145*-1</f>
        <v>-0</v>
      </c>
      <c r="L146" s="9" t="n">
        <f aca="false">+[2]data1cf!BJ145*-1</f>
        <v>-0</v>
      </c>
      <c r="M146" s="9" t="n">
        <f aca="false">+[2]data1cf!BK145*-1</f>
        <v>-0</v>
      </c>
      <c r="N146" s="9" t="n">
        <f aca="false">+[2]data1cf!BL145*-1</f>
        <v>-0</v>
      </c>
      <c r="O146" s="9" t="n">
        <f aca="false">+[2]data1cf!BM145*-1</f>
        <v>-0</v>
      </c>
      <c r="P146" s="9" t="n">
        <f aca="false">+[2]data1cf!BN145*-1</f>
        <v>-0</v>
      </c>
      <c r="Q146" s="9" t="n">
        <f aca="false">+[2]data1cf!BO145*-1</f>
        <v>-0</v>
      </c>
      <c r="R146" s="9" t="n">
        <f aca="false">+[2]data1cf!BP145*-1</f>
        <v>-0</v>
      </c>
      <c r="S146" s="9" t="n">
        <f aca="false">+[2]data1cf!BQ145*-1</f>
        <v>-0</v>
      </c>
      <c r="T146" s="9" t="n">
        <f aca="false">+[2]data1cf!BR145*-1</f>
        <v>-0</v>
      </c>
      <c r="U146" s="9" t="n">
        <f aca="false">+[2]data1cf!BS145*-1</f>
        <v>-0</v>
      </c>
      <c r="V146" s="9" t="n">
        <f aca="false">+[2]data1cf!BT145*-1</f>
        <v>-0</v>
      </c>
      <c r="W146" s="9" t="n">
        <f aca="false">+[2]data1cf!BU145*-1</f>
        <v>-0</v>
      </c>
      <c r="X146" s="9" t="n">
        <f aca="false">+[2]data1cf!BV145*-1</f>
        <v>-0</v>
      </c>
      <c r="Y146" s="9" t="n">
        <f aca="false">+[2]data1cf!BW145*-1</f>
        <v>-0</v>
      </c>
      <c r="Z146" s="9" t="n">
        <f aca="false">+[2]data1cf!BX145*-1</f>
        <v>-0</v>
      </c>
      <c r="AA146" s="9" t="n">
        <f aca="false">+[2]data1cf!BY145*-1</f>
        <v>-0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1"/>
      <c r="AL146" s="1" t="e">
        <f aca="false">SUMPRODUCT(B146:AJ146,PVCapPrice)</f>
        <v>#DIV/0!</v>
      </c>
      <c r="AM146" s="1"/>
      <c r="AN146" s="1"/>
      <c r="AO146" s="1"/>
      <c r="AP146" s="1"/>
      <c r="AQ146" s="1"/>
    </row>
    <row r="147" customFormat="false" ht="11.25" hidden="false" customHeight="false" outlineLevel="0" collapsed="false">
      <c r="A147" s="1" t="n">
        <v>145</v>
      </c>
      <c r="B147" s="9"/>
      <c r="C147" s="9" t="n">
        <f aca="false">+[2]data1cf!BA146*-1</f>
        <v>-0</v>
      </c>
      <c r="D147" s="9" t="n">
        <f aca="false">+[2]data1cf!BB146*-1</f>
        <v>-0</v>
      </c>
      <c r="E147" s="9" t="n">
        <f aca="false">+[2]data1cf!BC146*-1</f>
        <v>-0</v>
      </c>
      <c r="F147" s="9" t="n">
        <f aca="false">+[2]data1cf!BD146*-1</f>
        <v>-0</v>
      </c>
      <c r="G147" s="9" t="n">
        <f aca="false">+[2]data1cf!BE146*-1</f>
        <v>-0</v>
      </c>
      <c r="H147" s="9" t="n">
        <f aca="false">+[2]data1cf!BF146*-1</f>
        <v>-0</v>
      </c>
      <c r="I147" s="9" t="n">
        <f aca="false">+[2]data1cf!BG146*-1</f>
        <v>-0</v>
      </c>
      <c r="J147" s="9" t="n">
        <f aca="false">+[2]data1cf!BH146*-1</f>
        <v>-0</v>
      </c>
      <c r="K147" s="9" t="n">
        <f aca="false">+[2]data1cf!BI146*-1</f>
        <v>-0</v>
      </c>
      <c r="L147" s="9" t="n">
        <f aca="false">+[2]data1cf!BJ146*-1</f>
        <v>-0</v>
      </c>
      <c r="M147" s="9" t="n">
        <f aca="false">+[2]data1cf!BK146*-1</f>
        <v>-0</v>
      </c>
      <c r="N147" s="9" t="n">
        <f aca="false">+[2]data1cf!BL146*-1</f>
        <v>-0</v>
      </c>
      <c r="O147" s="9" t="n">
        <f aca="false">+[2]data1cf!BM146*-1</f>
        <v>-0</v>
      </c>
      <c r="P147" s="9" t="n">
        <f aca="false">+[2]data1cf!BN146*-1</f>
        <v>-0</v>
      </c>
      <c r="Q147" s="9" t="n">
        <f aca="false">+[2]data1cf!BO146*-1</f>
        <v>-0</v>
      </c>
      <c r="R147" s="9" t="n">
        <f aca="false">+[2]data1cf!BP146*-1</f>
        <v>-0</v>
      </c>
      <c r="S147" s="9" t="n">
        <f aca="false">+[2]data1cf!BQ146*-1</f>
        <v>-0</v>
      </c>
      <c r="T147" s="9" t="n">
        <f aca="false">+[2]data1cf!BR146*-1</f>
        <v>-0</v>
      </c>
      <c r="U147" s="9" t="n">
        <f aca="false">+[2]data1cf!BS146*-1</f>
        <v>-0</v>
      </c>
      <c r="V147" s="9" t="n">
        <f aca="false">+[2]data1cf!BT146*-1</f>
        <v>-0</v>
      </c>
      <c r="W147" s="9" t="n">
        <f aca="false">+[2]data1cf!BU146*-1</f>
        <v>-0</v>
      </c>
      <c r="X147" s="9" t="n">
        <f aca="false">+[2]data1cf!BV146*-1</f>
        <v>-0</v>
      </c>
      <c r="Y147" s="9" t="n">
        <f aca="false">+[2]data1cf!BW146*-1</f>
        <v>-0</v>
      </c>
      <c r="Z147" s="9" t="n">
        <f aca="false">+[2]data1cf!BX146*-1</f>
        <v>-0</v>
      </c>
      <c r="AA147" s="9" t="n">
        <f aca="false">+[2]data1cf!BY146*-1</f>
        <v>-0</v>
      </c>
      <c r="AB147" s="9"/>
      <c r="AC147" s="9"/>
      <c r="AD147" s="9"/>
      <c r="AE147" s="9"/>
      <c r="AF147" s="9"/>
      <c r="AG147" s="9"/>
      <c r="AH147" s="9"/>
      <c r="AI147" s="9"/>
      <c r="AJ147" s="9"/>
      <c r="AK147" s="1"/>
      <c r="AL147" s="1" t="e">
        <f aca="false">SUMPRODUCT(B147:AJ147,PVCapPrice)</f>
        <v>#DIV/0!</v>
      </c>
      <c r="AM147" s="1"/>
      <c r="AN147" s="1"/>
      <c r="AO147" s="1"/>
      <c r="AP147" s="1"/>
      <c r="AQ147" s="1"/>
    </row>
    <row r="148" customFormat="false" ht="11.25" hidden="false" customHeight="false" outlineLevel="0" collapsed="false">
      <c r="A148" s="1" t="n">
        <v>146</v>
      </c>
      <c r="B148" s="9"/>
      <c r="C148" s="9" t="n">
        <f aca="false">+[2]data1cf!BA147*-1</f>
        <v>-0</v>
      </c>
      <c r="D148" s="9" t="n">
        <f aca="false">+[2]data1cf!BB147*-1</f>
        <v>-0</v>
      </c>
      <c r="E148" s="9" t="n">
        <f aca="false">+[2]data1cf!BC147*-1</f>
        <v>-0</v>
      </c>
      <c r="F148" s="9" t="n">
        <f aca="false">+[2]data1cf!BD147*-1</f>
        <v>-0</v>
      </c>
      <c r="G148" s="9" t="n">
        <f aca="false">+[2]data1cf!BE147*-1</f>
        <v>-0</v>
      </c>
      <c r="H148" s="9" t="n">
        <f aca="false">+[2]data1cf!BF147*-1</f>
        <v>-0</v>
      </c>
      <c r="I148" s="9" t="n">
        <f aca="false">+[2]data1cf!BG147*-1</f>
        <v>-0</v>
      </c>
      <c r="J148" s="9" t="n">
        <f aca="false">+[2]data1cf!BH147*-1</f>
        <v>-0</v>
      </c>
      <c r="K148" s="9" t="n">
        <f aca="false">+[2]data1cf!BI147*-1</f>
        <v>-0</v>
      </c>
      <c r="L148" s="9" t="n">
        <f aca="false">+[2]data1cf!BJ147*-1</f>
        <v>-0</v>
      </c>
      <c r="M148" s="9" t="n">
        <f aca="false">+[2]data1cf!BK147*-1</f>
        <v>-0</v>
      </c>
      <c r="N148" s="9" t="n">
        <f aca="false">+[2]data1cf!BL147*-1</f>
        <v>-0</v>
      </c>
      <c r="O148" s="9" t="n">
        <f aca="false">+[2]data1cf!BM147*-1</f>
        <v>-0</v>
      </c>
      <c r="P148" s="9" t="n">
        <f aca="false">+[2]data1cf!BN147*-1</f>
        <v>-0</v>
      </c>
      <c r="Q148" s="9" t="n">
        <f aca="false">+[2]data1cf!BO147*-1</f>
        <v>-0</v>
      </c>
      <c r="R148" s="9" t="n">
        <f aca="false">+[2]data1cf!BP147*-1</f>
        <v>-0</v>
      </c>
      <c r="S148" s="9" t="n">
        <f aca="false">+[2]data1cf!BQ147*-1</f>
        <v>-0</v>
      </c>
      <c r="T148" s="9" t="n">
        <f aca="false">+[2]data1cf!BR147*-1</f>
        <v>-0</v>
      </c>
      <c r="U148" s="9" t="n">
        <f aca="false">+[2]data1cf!BS147*-1</f>
        <v>-0</v>
      </c>
      <c r="V148" s="9" t="n">
        <f aca="false">+[2]data1cf!BT147*-1</f>
        <v>-0</v>
      </c>
      <c r="W148" s="9" t="n">
        <f aca="false">+[2]data1cf!BU147*-1</f>
        <v>-0</v>
      </c>
      <c r="X148" s="9" t="n">
        <f aca="false">+[2]data1cf!BV147*-1</f>
        <v>-0</v>
      </c>
      <c r="Y148" s="9" t="n">
        <f aca="false">+[2]data1cf!BW147*-1</f>
        <v>-0</v>
      </c>
      <c r="Z148" s="9" t="n">
        <f aca="false">+[2]data1cf!BX147*-1</f>
        <v>-0</v>
      </c>
      <c r="AA148" s="9" t="n">
        <f aca="false">+[2]data1cf!BY147*-1</f>
        <v>-0</v>
      </c>
      <c r="AB148" s="9"/>
      <c r="AC148" s="9"/>
      <c r="AD148" s="9"/>
      <c r="AE148" s="9"/>
      <c r="AF148" s="9"/>
      <c r="AG148" s="9"/>
      <c r="AH148" s="9"/>
      <c r="AI148" s="9"/>
      <c r="AJ148" s="9"/>
      <c r="AK148" s="1"/>
      <c r="AL148" s="1" t="e">
        <f aca="false">SUMPRODUCT(B148:AJ148,PVCapPrice)</f>
        <v>#DIV/0!</v>
      </c>
      <c r="AM148" s="1"/>
      <c r="AN148" s="1"/>
      <c r="AO148" s="1"/>
      <c r="AP148" s="1"/>
      <c r="AQ148" s="1"/>
    </row>
    <row r="149" customFormat="false" ht="11.25" hidden="false" customHeight="false" outlineLevel="0" collapsed="false">
      <c r="A149" s="1" t="n">
        <v>147</v>
      </c>
      <c r="B149" s="9"/>
      <c r="C149" s="9" t="n">
        <f aca="false">+[2]data1cf!BA148*-1</f>
        <v>-0</v>
      </c>
      <c r="D149" s="9" t="n">
        <f aca="false">+[2]data1cf!BB148*-1</f>
        <v>-0</v>
      </c>
      <c r="E149" s="9" t="n">
        <f aca="false">+[2]data1cf!BC148*-1</f>
        <v>-0</v>
      </c>
      <c r="F149" s="9" t="n">
        <f aca="false">+[2]data1cf!BD148*-1</f>
        <v>-0</v>
      </c>
      <c r="G149" s="9" t="n">
        <f aca="false">+[2]data1cf!BE148*-1</f>
        <v>-0</v>
      </c>
      <c r="H149" s="9" t="n">
        <f aca="false">+[2]data1cf!BF148*-1</f>
        <v>-0</v>
      </c>
      <c r="I149" s="9" t="n">
        <f aca="false">+[2]data1cf!BG148*-1</f>
        <v>-0</v>
      </c>
      <c r="J149" s="9" t="n">
        <f aca="false">+[2]data1cf!BH148*-1</f>
        <v>-0</v>
      </c>
      <c r="K149" s="9" t="n">
        <f aca="false">+[2]data1cf!BI148*-1</f>
        <v>-0</v>
      </c>
      <c r="L149" s="9" t="n">
        <f aca="false">+[2]data1cf!BJ148*-1</f>
        <v>-0</v>
      </c>
      <c r="M149" s="9" t="n">
        <f aca="false">+[2]data1cf!BK148*-1</f>
        <v>-0</v>
      </c>
      <c r="N149" s="9" t="n">
        <f aca="false">+[2]data1cf!BL148*-1</f>
        <v>-0</v>
      </c>
      <c r="O149" s="9" t="n">
        <f aca="false">+[2]data1cf!BM148*-1</f>
        <v>-0</v>
      </c>
      <c r="P149" s="9" t="n">
        <f aca="false">+[2]data1cf!BN148*-1</f>
        <v>-0</v>
      </c>
      <c r="Q149" s="9" t="n">
        <f aca="false">+[2]data1cf!BO148*-1</f>
        <v>-0</v>
      </c>
      <c r="R149" s="9" t="n">
        <f aca="false">+[2]data1cf!BP148*-1</f>
        <v>-0</v>
      </c>
      <c r="S149" s="9" t="n">
        <f aca="false">+[2]data1cf!BQ148*-1</f>
        <v>-0</v>
      </c>
      <c r="T149" s="9" t="n">
        <f aca="false">+[2]data1cf!BR148*-1</f>
        <v>-0</v>
      </c>
      <c r="U149" s="9" t="n">
        <f aca="false">+[2]data1cf!BS148*-1</f>
        <v>-0</v>
      </c>
      <c r="V149" s="9" t="n">
        <f aca="false">+[2]data1cf!BT148*-1</f>
        <v>-0</v>
      </c>
      <c r="W149" s="9" t="n">
        <f aca="false">+[2]data1cf!BU148*-1</f>
        <v>-0</v>
      </c>
      <c r="X149" s="9" t="n">
        <f aca="false">+[2]data1cf!BV148*-1</f>
        <v>-0</v>
      </c>
      <c r="Y149" s="9" t="n">
        <f aca="false">+[2]data1cf!BW148*-1</f>
        <v>-0</v>
      </c>
      <c r="Z149" s="9" t="n">
        <f aca="false">+[2]data1cf!BX148*-1</f>
        <v>-0</v>
      </c>
      <c r="AA149" s="9" t="n">
        <f aca="false">+[2]data1cf!BY148*-1</f>
        <v>-0</v>
      </c>
      <c r="AB149" s="9"/>
      <c r="AC149" s="9"/>
      <c r="AD149" s="9"/>
      <c r="AE149" s="9"/>
      <c r="AF149" s="9"/>
      <c r="AG149" s="9"/>
      <c r="AH149" s="9"/>
      <c r="AI149" s="9"/>
      <c r="AJ149" s="9"/>
      <c r="AK149" s="1"/>
      <c r="AL149" s="1" t="e">
        <f aca="false">SUMPRODUCT(B149:AJ149,PVCapPrice)</f>
        <v>#DIV/0!</v>
      </c>
      <c r="AM149" s="1"/>
      <c r="AN149" s="1"/>
      <c r="AO149" s="1"/>
      <c r="AP149" s="1"/>
      <c r="AQ149" s="1"/>
    </row>
    <row r="150" customFormat="false" ht="11.25" hidden="false" customHeight="false" outlineLevel="0" collapsed="false">
      <c r="A150" s="1" t="n">
        <v>148</v>
      </c>
      <c r="B150" s="9"/>
      <c r="C150" s="9" t="n">
        <f aca="false">+[2]data1cf!BA149*-1</f>
        <v>-0</v>
      </c>
      <c r="D150" s="9" t="n">
        <f aca="false">+[2]data1cf!BB149*-1</f>
        <v>-0</v>
      </c>
      <c r="E150" s="9" t="n">
        <f aca="false">+[2]data1cf!BC149*-1</f>
        <v>-0</v>
      </c>
      <c r="F150" s="9" t="n">
        <f aca="false">+[2]data1cf!BD149*-1</f>
        <v>-0</v>
      </c>
      <c r="G150" s="9" t="n">
        <f aca="false">+[2]data1cf!BE149*-1</f>
        <v>-0</v>
      </c>
      <c r="H150" s="9" t="n">
        <f aca="false">+[2]data1cf!BF149*-1</f>
        <v>-0</v>
      </c>
      <c r="I150" s="9" t="n">
        <f aca="false">+[2]data1cf!BG149*-1</f>
        <v>-0</v>
      </c>
      <c r="J150" s="9" t="n">
        <f aca="false">+[2]data1cf!BH149*-1</f>
        <v>-0</v>
      </c>
      <c r="K150" s="9" t="n">
        <f aca="false">+[2]data1cf!BI149*-1</f>
        <v>-0</v>
      </c>
      <c r="L150" s="9" t="n">
        <f aca="false">+[2]data1cf!BJ149*-1</f>
        <v>-0</v>
      </c>
      <c r="M150" s="9" t="n">
        <f aca="false">+[2]data1cf!BK149*-1</f>
        <v>-0</v>
      </c>
      <c r="N150" s="9" t="n">
        <f aca="false">+[2]data1cf!BL149*-1</f>
        <v>-0</v>
      </c>
      <c r="O150" s="9" t="n">
        <f aca="false">+[2]data1cf!BM149*-1</f>
        <v>-0</v>
      </c>
      <c r="P150" s="9" t="n">
        <f aca="false">+[2]data1cf!BN149*-1</f>
        <v>-0</v>
      </c>
      <c r="Q150" s="9" t="n">
        <f aca="false">+[2]data1cf!BO149*-1</f>
        <v>-0</v>
      </c>
      <c r="R150" s="9" t="n">
        <f aca="false">+[2]data1cf!BP149*-1</f>
        <v>-0</v>
      </c>
      <c r="S150" s="9" t="n">
        <f aca="false">+[2]data1cf!BQ149*-1</f>
        <v>-0</v>
      </c>
      <c r="T150" s="9" t="n">
        <f aca="false">+[2]data1cf!BR149*-1</f>
        <v>-0</v>
      </c>
      <c r="U150" s="9" t="n">
        <f aca="false">+[2]data1cf!BS149*-1</f>
        <v>-0</v>
      </c>
      <c r="V150" s="9" t="n">
        <f aca="false">+[2]data1cf!BT149*-1</f>
        <v>-0</v>
      </c>
      <c r="W150" s="9" t="n">
        <f aca="false">+[2]data1cf!BU149*-1</f>
        <v>-0</v>
      </c>
      <c r="X150" s="9" t="n">
        <f aca="false">+[2]data1cf!BV149*-1</f>
        <v>-0</v>
      </c>
      <c r="Y150" s="9" t="n">
        <f aca="false">+[2]data1cf!BW149*-1</f>
        <v>-0</v>
      </c>
      <c r="Z150" s="9" t="n">
        <f aca="false">+[2]data1cf!BX149*-1</f>
        <v>-0</v>
      </c>
      <c r="AA150" s="9" t="n">
        <f aca="false">+[2]data1cf!BY149*-1</f>
        <v>-0</v>
      </c>
      <c r="AB150" s="9"/>
      <c r="AC150" s="9"/>
      <c r="AD150" s="9"/>
      <c r="AE150" s="9"/>
      <c r="AF150" s="9"/>
      <c r="AG150" s="9"/>
      <c r="AH150" s="9"/>
      <c r="AI150" s="9"/>
      <c r="AJ150" s="9"/>
      <c r="AK150" s="1"/>
      <c r="AL150" s="1" t="e">
        <f aca="false">SUMPRODUCT(B150:AJ150,PVCapPrice)</f>
        <v>#DIV/0!</v>
      </c>
      <c r="AM150" s="1"/>
      <c r="AN150" s="1"/>
      <c r="AO150" s="1"/>
      <c r="AP150" s="1"/>
      <c r="AQ150" s="1"/>
    </row>
    <row r="151" customFormat="false" ht="11.25" hidden="false" customHeight="false" outlineLevel="0" collapsed="false">
      <c r="A151" s="1" t="n">
        <v>149</v>
      </c>
      <c r="B151" s="9"/>
      <c r="C151" s="9" t="n">
        <f aca="false">+[2]data1cf!BA150*-1</f>
        <v>-0</v>
      </c>
      <c r="D151" s="9" t="n">
        <f aca="false">+[2]data1cf!BB150*-1</f>
        <v>-0</v>
      </c>
      <c r="E151" s="9" t="n">
        <f aca="false">+[2]data1cf!BC150*-1</f>
        <v>-0</v>
      </c>
      <c r="F151" s="9" t="n">
        <f aca="false">+[2]data1cf!BD150*-1</f>
        <v>-0</v>
      </c>
      <c r="G151" s="9" t="n">
        <f aca="false">+[2]data1cf!BE150*-1</f>
        <v>-0</v>
      </c>
      <c r="H151" s="9" t="n">
        <f aca="false">+[2]data1cf!BF150*-1</f>
        <v>-0</v>
      </c>
      <c r="I151" s="9" t="n">
        <f aca="false">+[2]data1cf!BG150*-1</f>
        <v>-0</v>
      </c>
      <c r="J151" s="9" t="n">
        <f aca="false">+[2]data1cf!BH150*-1</f>
        <v>-0</v>
      </c>
      <c r="K151" s="9" t="n">
        <f aca="false">+[2]data1cf!BI150*-1</f>
        <v>-0</v>
      </c>
      <c r="L151" s="9" t="n">
        <f aca="false">+[2]data1cf!BJ150*-1</f>
        <v>-0</v>
      </c>
      <c r="M151" s="9" t="n">
        <f aca="false">+[2]data1cf!BK150*-1</f>
        <v>-0</v>
      </c>
      <c r="N151" s="9" t="n">
        <f aca="false">+[2]data1cf!BL150*-1</f>
        <v>-0</v>
      </c>
      <c r="O151" s="9" t="n">
        <f aca="false">+[2]data1cf!BM150*-1</f>
        <v>-0</v>
      </c>
      <c r="P151" s="9" t="n">
        <f aca="false">+[2]data1cf!BN150*-1</f>
        <v>-0</v>
      </c>
      <c r="Q151" s="9" t="n">
        <f aca="false">+[2]data1cf!BO150*-1</f>
        <v>-0</v>
      </c>
      <c r="R151" s="9" t="n">
        <f aca="false">+[2]data1cf!BP150*-1</f>
        <v>-0</v>
      </c>
      <c r="S151" s="9" t="n">
        <f aca="false">+[2]data1cf!BQ150*-1</f>
        <v>-0</v>
      </c>
      <c r="T151" s="9" t="n">
        <f aca="false">+[2]data1cf!BR150*-1</f>
        <v>-0</v>
      </c>
      <c r="U151" s="9" t="n">
        <f aca="false">+[2]data1cf!BS150*-1</f>
        <v>-0</v>
      </c>
      <c r="V151" s="9" t="n">
        <f aca="false">+[2]data1cf!BT150*-1</f>
        <v>-0</v>
      </c>
      <c r="W151" s="9" t="n">
        <f aca="false">+[2]data1cf!BU150*-1</f>
        <v>-0</v>
      </c>
      <c r="X151" s="9" t="n">
        <f aca="false">+[2]data1cf!BV150*-1</f>
        <v>-0</v>
      </c>
      <c r="Y151" s="9" t="n">
        <f aca="false">+[2]data1cf!BW150*-1</f>
        <v>-0</v>
      </c>
      <c r="Z151" s="9" t="n">
        <f aca="false">+[2]data1cf!BX150*-1</f>
        <v>-0</v>
      </c>
      <c r="AA151" s="9" t="n">
        <f aca="false">+[2]data1cf!BY150*-1</f>
        <v>-0</v>
      </c>
      <c r="AB151" s="9"/>
      <c r="AC151" s="9"/>
      <c r="AD151" s="9"/>
      <c r="AE151" s="9"/>
      <c r="AF151" s="9"/>
      <c r="AG151" s="9"/>
      <c r="AH151" s="9"/>
      <c r="AI151" s="9"/>
      <c r="AJ151" s="9"/>
      <c r="AK151" s="1"/>
      <c r="AL151" s="1" t="e">
        <f aca="false">SUMPRODUCT(B151:AJ151,PVCapPrice)</f>
        <v>#DIV/0!</v>
      </c>
      <c r="AM151" s="1"/>
      <c r="AN151" s="1"/>
      <c r="AO151" s="1"/>
      <c r="AP151" s="1"/>
      <c r="AQ151" s="1"/>
    </row>
    <row r="152" customFormat="false" ht="11.25" hidden="false" customHeight="false" outlineLevel="0" collapsed="false">
      <c r="A152" s="1" t="n">
        <v>150</v>
      </c>
      <c r="B152" s="9"/>
      <c r="C152" s="9" t="n">
        <f aca="false">+[2]data1cf!BA151*-1</f>
        <v>-0</v>
      </c>
      <c r="D152" s="9" t="n">
        <f aca="false">+[2]data1cf!BB151*-1</f>
        <v>-0</v>
      </c>
      <c r="E152" s="9" t="n">
        <f aca="false">+[2]data1cf!BC151*-1</f>
        <v>-0</v>
      </c>
      <c r="F152" s="9" t="n">
        <f aca="false">+[2]data1cf!BD151*-1</f>
        <v>-0</v>
      </c>
      <c r="G152" s="9" t="n">
        <f aca="false">+[2]data1cf!BE151*-1</f>
        <v>-0</v>
      </c>
      <c r="H152" s="9" t="n">
        <f aca="false">+[2]data1cf!BF151*-1</f>
        <v>-0</v>
      </c>
      <c r="I152" s="9" t="n">
        <f aca="false">+[2]data1cf!BG151*-1</f>
        <v>-0</v>
      </c>
      <c r="J152" s="9" t="n">
        <f aca="false">+[2]data1cf!BH151*-1</f>
        <v>-0</v>
      </c>
      <c r="K152" s="9" t="n">
        <f aca="false">+[2]data1cf!BI151*-1</f>
        <v>-0</v>
      </c>
      <c r="L152" s="9" t="n">
        <f aca="false">+[2]data1cf!BJ151*-1</f>
        <v>-0</v>
      </c>
      <c r="M152" s="9" t="n">
        <f aca="false">+[2]data1cf!BK151*-1</f>
        <v>-0</v>
      </c>
      <c r="N152" s="9" t="n">
        <f aca="false">+[2]data1cf!BL151*-1</f>
        <v>-0</v>
      </c>
      <c r="O152" s="9" t="n">
        <f aca="false">+[2]data1cf!BM151*-1</f>
        <v>-0</v>
      </c>
      <c r="P152" s="9" t="n">
        <f aca="false">+[2]data1cf!BN151*-1</f>
        <v>-0</v>
      </c>
      <c r="Q152" s="9" t="n">
        <f aca="false">+[2]data1cf!BO151*-1</f>
        <v>-0</v>
      </c>
      <c r="R152" s="9" t="n">
        <f aca="false">+[2]data1cf!BP151*-1</f>
        <v>-0</v>
      </c>
      <c r="S152" s="9" t="n">
        <f aca="false">+[2]data1cf!BQ151*-1</f>
        <v>-0</v>
      </c>
      <c r="T152" s="9" t="n">
        <f aca="false">+[2]data1cf!BR151*-1</f>
        <v>-0</v>
      </c>
      <c r="U152" s="9" t="n">
        <f aca="false">+[2]data1cf!BS151*-1</f>
        <v>-0</v>
      </c>
      <c r="V152" s="9" t="n">
        <f aca="false">+[2]data1cf!BT151*-1</f>
        <v>-0</v>
      </c>
      <c r="W152" s="9" t="n">
        <f aca="false">+[2]data1cf!BU151*-1</f>
        <v>-0</v>
      </c>
      <c r="X152" s="9" t="n">
        <f aca="false">+[2]data1cf!BV151*-1</f>
        <v>-0</v>
      </c>
      <c r="Y152" s="9" t="n">
        <f aca="false">+[2]data1cf!BW151*-1</f>
        <v>-0</v>
      </c>
      <c r="Z152" s="9" t="n">
        <f aca="false">+[2]data1cf!BX151*-1</f>
        <v>-0</v>
      </c>
      <c r="AA152" s="9" t="n">
        <f aca="false">+[2]data1cf!BY151*-1</f>
        <v>-0</v>
      </c>
      <c r="AB152" s="9"/>
      <c r="AC152" s="9"/>
      <c r="AD152" s="9"/>
      <c r="AE152" s="9"/>
      <c r="AF152" s="9"/>
      <c r="AG152" s="9"/>
      <c r="AH152" s="9"/>
      <c r="AI152" s="9"/>
      <c r="AJ152" s="9"/>
      <c r="AK152" s="1"/>
      <c r="AL152" s="1" t="e">
        <f aca="false">SUMPRODUCT(B152:AJ152,PVCapPrice)</f>
        <v>#DIV/0!</v>
      </c>
      <c r="AM152" s="1"/>
      <c r="AN152" s="1"/>
      <c r="AO152" s="1"/>
      <c r="AP152" s="1"/>
      <c r="AQ152" s="1"/>
    </row>
    <row r="153" customFormat="false" ht="11.25" hidden="false" customHeight="false" outlineLevel="0" collapsed="false">
      <c r="A153" s="1" t="n">
        <v>151</v>
      </c>
      <c r="B153" s="9"/>
      <c r="C153" s="9" t="n">
        <f aca="false">+[2]data1cf!BA152*-1</f>
        <v>-0</v>
      </c>
      <c r="D153" s="9" t="n">
        <f aca="false">+[2]data1cf!BB152*-1</f>
        <v>-0</v>
      </c>
      <c r="E153" s="9" t="n">
        <f aca="false">+[2]data1cf!BC152*-1</f>
        <v>-0</v>
      </c>
      <c r="F153" s="9" t="n">
        <f aca="false">+[2]data1cf!BD152*-1</f>
        <v>-0</v>
      </c>
      <c r="G153" s="9" t="n">
        <f aca="false">+[2]data1cf!BE152*-1</f>
        <v>-0</v>
      </c>
      <c r="H153" s="9" t="n">
        <f aca="false">+[2]data1cf!BF152*-1</f>
        <v>-0</v>
      </c>
      <c r="I153" s="9" t="n">
        <f aca="false">+[2]data1cf!BG152*-1</f>
        <v>-0</v>
      </c>
      <c r="J153" s="9" t="n">
        <f aca="false">+[2]data1cf!BH152*-1</f>
        <v>-0</v>
      </c>
      <c r="K153" s="9" t="n">
        <f aca="false">+[2]data1cf!BI152*-1</f>
        <v>-0</v>
      </c>
      <c r="L153" s="9" t="n">
        <f aca="false">+[2]data1cf!BJ152*-1</f>
        <v>-0</v>
      </c>
      <c r="M153" s="9" t="n">
        <f aca="false">+[2]data1cf!BK152*-1</f>
        <v>-0</v>
      </c>
      <c r="N153" s="9" t="n">
        <f aca="false">+[2]data1cf!BL152*-1</f>
        <v>-0</v>
      </c>
      <c r="O153" s="9" t="n">
        <f aca="false">+[2]data1cf!BM152*-1</f>
        <v>-0</v>
      </c>
      <c r="P153" s="9" t="n">
        <f aca="false">+[2]data1cf!BN152*-1</f>
        <v>-0</v>
      </c>
      <c r="Q153" s="9" t="n">
        <f aca="false">+[2]data1cf!BO152*-1</f>
        <v>-0</v>
      </c>
      <c r="R153" s="9" t="n">
        <f aca="false">+[2]data1cf!BP152*-1</f>
        <v>-0</v>
      </c>
      <c r="S153" s="9" t="n">
        <f aca="false">+[2]data1cf!BQ152*-1</f>
        <v>-0</v>
      </c>
      <c r="T153" s="9" t="n">
        <f aca="false">+[2]data1cf!BR152*-1</f>
        <v>-0</v>
      </c>
      <c r="U153" s="9" t="n">
        <f aca="false">+[2]data1cf!BS152*-1</f>
        <v>-0</v>
      </c>
      <c r="V153" s="9" t="n">
        <f aca="false">+[2]data1cf!BT152*-1</f>
        <v>-0</v>
      </c>
      <c r="W153" s="9" t="n">
        <f aca="false">+[2]data1cf!BU152*-1</f>
        <v>-0</v>
      </c>
      <c r="X153" s="9" t="n">
        <f aca="false">+[2]data1cf!BV152*-1</f>
        <v>-0</v>
      </c>
      <c r="Y153" s="9" t="n">
        <f aca="false">+[2]data1cf!BW152*-1</f>
        <v>-0</v>
      </c>
      <c r="Z153" s="9" t="n">
        <f aca="false">+[2]data1cf!BX152*-1</f>
        <v>-0</v>
      </c>
      <c r="AA153" s="9" t="n">
        <f aca="false">+[2]data1cf!BY152*-1</f>
        <v>-0</v>
      </c>
      <c r="AB153" s="9"/>
      <c r="AC153" s="9"/>
      <c r="AD153" s="9"/>
      <c r="AE153" s="9"/>
      <c r="AF153" s="9"/>
      <c r="AG153" s="9"/>
      <c r="AH153" s="9"/>
      <c r="AI153" s="9"/>
      <c r="AJ153" s="9"/>
      <c r="AK153" s="1"/>
      <c r="AL153" s="1" t="e">
        <f aca="false">SUMPRODUCT(B153:AJ153,PVCapPrice)</f>
        <v>#DIV/0!</v>
      </c>
      <c r="AM153" s="1"/>
      <c r="AN153" s="1"/>
      <c r="AO153" s="1"/>
      <c r="AP153" s="1"/>
      <c r="AQ153" s="1"/>
    </row>
    <row r="154" customFormat="false" ht="11.25" hidden="false" customHeight="false" outlineLevel="0" collapsed="false">
      <c r="A154" s="1" t="n">
        <v>152</v>
      </c>
      <c r="B154" s="9"/>
      <c r="C154" s="9" t="n">
        <f aca="false">+[2]data1cf!BA153*-1</f>
        <v>-0</v>
      </c>
      <c r="D154" s="9" t="n">
        <f aca="false">+[2]data1cf!BB153*-1</f>
        <v>-0</v>
      </c>
      <c r="E154" s="9" t="n">
        <f aca="false">+[2]data1cf!BC153*-1</f>
        <v>-0</v>
      </c>
      <c r="F154" s="9" t="n">
        <f aca="false">+[2]data1cf!BD153*-1</f>
        <v>-0</v>
      </c>
      <c r="G154" s="9" t="n">
        <f aca="false">+[2]data1cf!BE153*-1</f>
        <v>-0</v>
      </c>
      <c r="H154" s="9" t="n">
        <f aca="false">+[2]data1cf!BF153*-1</f>
        <v>-0</v>
      </c>
      <c r="I154" s="9" t="n">
        <f aca="false">+[2]data1cf!BG153*-1</f>
        <v>-0</v>
      </c>
      <c r="J154" s="9" t="n">
        <f aca="false">+[2]data1cf!BH153*-1</f>
        <v>-0</v>
      </c>
      <c r="K154" s="9" t="n">
        <f aca="false">+[2]data1cf!BI153*-1</f>
        <v>-0</v>
      </c>
      <c r="L154" s="9" t="n">
        <f aca="false">+[2]data1cf!BJ153*-1</f>
        <v>-0</v>
      </c>
      <c r="M154" s="9" t="n">
        <f aca="false">+[2]data1cf!BK153*-1</f>
        <v>-0</v>
      </c>
      <c r="N154" s="9" t="n">
        <f aca="false">+[2]data1cf!BL153*-1</f>
        <v>-0</v>
      </c>
      <c r="O154" s="9" t="n">
        <f aca="false">+[2]data1cf!BM153*-1</f>
        <v>-0</v>
      </c>
      <c r="P154" s="9" t="n">
        <f aca="false">+[2]data1cf!BN153*-1</f>
        <v>-0</v>
      </c>
      <c r="Q154" s="9" t="n">
        <f aca="false">+[2]data1cf!BO153*-1</f>
        <v>-0</v>
      </c>
      <c r="R154" s="9" t="n">
        <f aca="false">+[2]data1cf!BP153*-1</f>
        <v>-0</v>
      </c>
      <c r="S154" s="9" t="n">
        <f aca="false">+[2]data1cf!BQ153*-1</f>
        <v>-0</v>
      </c>
      <c r="T154" s="9" t="n">
        <f aca="false">+[2]data1cf!BR153*-1</f>
        <v>-0</v>
      </c>
      <c r="U154" s="9" t="n">
        <f aca="false">+[2]data1cf!BS153*-1</f>
        <v>-0</v>
      </c>
      <c r="V154" s="9" t="n">
        <f aca="false">+[2]data1cf!BT153*-1</f>
        <v>-0</v>
      </c>
      <c r="W154" s="9" t="n">
        <f aca="false">+[2]data1cf!BU153*-1</f>
        <v>-0</v>
      </c>
      <c r="X154" s="9" t="n">
        <f aca="false">+[2]data1cf!BV153*-1</f>
        <v>-0</v>
      </c>
      <c r="Y154" s="9" t="n">
        <f aca="false">+[2]data1cf!BW153*-1</f>
        <v>-0</v>
      </c>
      <c r="Z154" s="9" t="n">
        <f aca="false">+[2]data1cf!BX153*-1</f>
        <v>-0</v>
      </c>
      <c r="AA154" s="9" t="n">
        <f aca="false">+[2]data1cf!BY153*-1</f>
        <v>-0</v>
      </c>
      <c r="AB154" s="9"/>
      <c r="AC154" s="9"/>
      <c r="AD154" s="9"/>
      <c r="AE154" s="9"/>
      <c r="AF154" s="9"/>
      <c r="AG154" s="9"/>
      <c r="AH154" s="9"/>
      <c r="AI154" s="9"/>
      <c r="AJ154" s="9"/>
      <c r="AK154" s="1"/>
      <c r="AL154" s="1" t="e">
        <f aca="false">SUMPRODUCT(B154:AJ154,PVCapPrice)</f>
        <v>#DIV/0!</v>
      </c>
      <c r="AM154" s="1"/>
      <c r="AN154" s="1"/>
      <c r="AO154" s="1"/>
      <c r="AP154" s="1"/>
      <c r="AQ154" s="1"/>
    </row>
    <row r="155" customFormat="false" ht="11.25" hidden="false" customHeight="false" outlineLevel="0" collapsed="false">
      <c r="A155" s="1" t="n">
        <v>153</v>
      </c>
      <c r="B155" s="9"/>
      <c r="C155" s="9" t="n">
        <f aca="false">+[2]data1cf!BA154*-1</f>
        <v>-0</v>
      </c>
      <c r="D155" s="9" t="n">
        <f aca="false">+[2]data1cf!BB154*-1</f>
        <v>-0</v>
      </c>
      <c r="E155" s="9" t="n">
        <f aca="false">+[2]data1cf!BC154*-1</f>
        <v>-0</v>
      </c>
      <c r="F155" s="9" t="n">
        <f aca="false">+[2]data1cf!BD154*-1</f>
        <v>-0</v>
      </c>
      <c r="G155" s="9" t="n">
        <f aca="false">+[2]data1cf!BE154*-1</f>
        <v>-0</v>
      </c>
      <c r="H155" s="9" t="n">
        <f aca="false">+[2]data1cf!BF154*-1</f>
        <v>-0</v>
      </c>
      <c r="I155" s="9" t="n">
        <f aca="false">+[2]data1cf!BG154*-1</f>
        <v>-0</v>
      </c>
      <c r="J155" s="9" t="n">
        <f aca="false">+[2]data1cf!BH154*-1</f>
        <v>-0</v>
      </c>
      <c r="K155" s="9" t="n">
        <f aca="false">+[2]data1cf!BI154*-1</f>
        <v>-0</v>
      </c>
      <c r="L155" s="9" t="n">
        <f aca="false">+[2]data1cf!BJ154*-1</f>
        <v>-0</v>
      </c>
      <c r="M155" s="9" t="n">
        <f aca="false">+[2]data1cf!BK154*-1</f>
        <v>-0</v>
      </c>
      <c r="N155" s="9" t="n">
        <f aca="false">+[2]data1cf!BL154*-1</f>
        <v>-0</v>
      </c>
      <c r="O155" s="9" t="n">
        <f aca="false">+[2]data1cf!BM154*-1</f>
        <v>-0</v>
      </c>
      <c r="P155" s="9" t="n">
        <f aca="false">+[2]data1cf!BN154*-1</f>
        <v>-0</v>
      </c>
      <c r="Q155" s="9" t="n">
        <f aca="false">+[2]data1cf!BO154*-1</f>
        <v>-0</v>
      </c>
      <c r="R155" s="9" t="n">
        <f aca="false">+[2]data1cf!BP154*-1</f>
        <v>-0</v>
      </c>
      <c r="S155" s="9" t="n">
        <f aca="false">+[2]data1cf!BQ154*-1</f>
        <v>-0</v>
      </c>
      <c r="T155" s="9" t="n">
        <f aca="false">+[2]data1cf!BR154*-1</f>
        <v>-0</v>
      </c>
      <c r="U155" s="9" t="n">
        <f aca="false">+[2]data1cf!BS154*-1</f>
        <v>-0</v>
      </c>
      <c r="V155" s="9" t="n">
        <f aca="false">+[2]data1cf!BT154*-1</f>
        <v>-0</v>
      </c>
      <c r="W155" s="9" t="n">
        <f aca="false">+[2]data1cf!BU154*-1</f>
        <v>-0</v>
      </c>
      <c r="X155" s="9" t="n">
        <f aca="false">+[2]data1cf!BV154*-1</f>
        <v>-0</v>
      </c>
      <c r="Y155" s="9" t="n">
        <f aca="false">+[2]data1cf!BW154*-1</f>
        <v>-0</v>
      </c>
      <c r="Z155" s="9" t="n">
        <f aca="false">+[2]data1cf!BX154*-1</f>
        <v>-0</v>
      </c>
      <c r="AA155" s="9" t="n">
        <f aca="false">+[2]data1cf!BY154*-1</f>
        <v>-0</v>
      </c>
      <c r="AB155" s="9"/>
      <c r="AC155" s="9"/>
      <c r="AD155" s="9"/>
      <c r="AE155" s="9"/>
      <c r="AF155" s="9"/>
      <c r="AG155" s="9"/>
      <c r="AH155" s="9"/>
      <c r="AI155" s="9"/>
      <c r="AJ155" s="9"/>
      <c r="AK155" s="1"/>
      <c r="AL155" s="1" t="e">
        <f aca="false">SUMPRODUCT(B155:AJ155,PVCapPrice)</f>
        <v>#DIV/0!</v>
      </c>
      <c r="AM155" s="1"/>
      <c r="AN155" s="1"/>
      <c r="AO155" s="1"/>
      <c r="AP155" s="1"/>
      <c r="AQ155" s="1"/>
    </row>
    <row r="156" customFormat="false" ht="11.25" hidden="false" customHeight="false" outlineLevel="0" collapsed="false">
      <c r="A156" s="1" t="n">
        <v>154</v>
      </c>
      <c r="B156" s="9"/>
      <c r="C156" s="9" t="n">
        <f aca="false">+[2]data1cf!BA155*-1</f>
        <v>-0</v>
      </c>
      <c r="D156" s="9" t="n">
        <f aca="false">+[2]data1cf!BB155*-1</f>
        <v>-0</v>
      </c>
      <c r="E156" s="9" t="n">
        <f aca="false">+[2]data1cf!BC155*-1</f>
        <v>-0</v>
      </c>
      <c r="F156" s="9" t="n">
        <f aca="false">+[2]data1cf!BD155*-1</f>
        <v>-0</v>
      </c>
      <c r="G156" s="9" t="n">
        <f aca="false">+[2]data1cf!BE155*-1</f>
        <v>-0</v>
      </c>
      <c r="H156" s="9" t="n">
        <f aca="false">+[2]data1cf!BF155*-1</f>
        <v>-0</v>
      </c>
      <c r="I156" s="9" t="n">
        <f aca="false">+[2]data1cf!BG155*-1</f>
        <v>-0</v>
      </c>
      <c r="J156" s="9" t="n">
        <f aca="false">+[2]data1cf!BH155*-1</f>
        <v>-0</v>
      </c>
      <c r="K156" s="9" t="n">
        <f aca="false">+[2]data1cf!BI155*-1</f>
        <v>-0</v>
      </c>
      <c r="L156" s="9" t="n">
        <f aca="false">+[2]data1cf!BJ155*-1</f>
        <v>-0</v>
      </c>
      <c r="M156" s="9" t="n">
        <f aca="false">+[2]data1cf!BK155*-1</f>
        <v>-0</v>
      </c>
      <c r="N156" s="9" t="n">
        <f aca="false">+[2]data1cf!BL155*-1</f>
        <v>-0</v>
      </c>
      <c r="O156" s="9" t="n">
        <f aca="false">+[2]data1cf!BM155*-1</f>
        <v>-0</v>
      </c>
      <c r="P156" s="9" t="n">
        <f aca="false">+[2]data1cf!BN155*-1</f>
        <v>-0</v>
      </c>
      <c r="Q156" s="9" t="n">
        <f aca="false">+[2]data1cf!BO155*-1</f>
        <v>-0</v>
      </c>
      <c r="R156" s="9" t="n">
        <f aca="false">+[2]data1cf!BP155*-1</f>
        <v>-0</v>
      </c>
      <c r="S156" s="9" t="n">
        <f aca="false">+[2]data1cf!BQ155*-1</f>
        <v>-0</v>
      </c>
      <c r="T156" s="9" t="n">
        <f aca="false">+[2]data1cf!BR155*-1</f>
        <v>-0</v>
      </c>
      <c r="U156" s="9" t="n">
        <f aca="false">+[2]data1cf!BS155*-1</f>
        <v>-0</v>
      </c>
      <c r="V156" s="9" t="n">
        <f aca="false">+[2]data1cf!BT155*-1</f>
        <v>-0</v>
      </c>
      <c r="W156" s="9" t="n">
        <f aca="false">+[2]data1cf!BU155*-1</f>
        <v>-0</v>
      </c>
      <c r="X156" s="9" t="n">
        <f aca="false">+[2]data1cf!BV155*-1</f>
        <v>-0</v>
      </c>
      <c r="Y156" s="9" t="n">
        <f aca="false">+[2]data1cf!BW155*-1</f>
        <v>-0</v>
      </c>
      <c r="Z156" s="9" t="n">
        <f aca="false">+[2]data1cf!BX155*-1</f>
        <v>-0</v>
      </c>
      <c r="AA156" s="9" t="n">
        <f aca="false">+[2]data1cf!BY155*-1</f>
        <v>-0</v>
      </c>
      <c r="AB156" s="9"/>
      <c r="AC156" s="9"/>
      <c r="AD156" s="9"/>
      <c r="AE156" s="9"/>
      <c r="AF156" s="9"/>
      <c r="AG156" s="9"/>
      <c r="AH156" s="9"/>
      <c r="AI156" s="9"/>
      <c r="AJ156" s="9"/>
      <c r="AK156" s="1"/>
      <c r="AL156" s="1" t="e">
        <f aca="false">SUMPRODUCT(B156:AJ156,PVCapPrice)</f>
        <v>#DIV/0!</v>
      </c>
      <c r="AM156" s="1"/>
      <c r="AN156" s="1"/>
      <c r="AO156" s="1"/>
      <c r="AP156" s="1"/>
      <c r="AQ156" s="1"/>
    </row>
    <row r="157" customFormat="false" ht="11.25" hidden="false" customHeight="false" outlineLevel="0" collapsed="false">
      <c r="A157" s="1" t="n">
        <v>155</v>
      </c>
      <c r="B157" s="9"/>
      <c r="C157" s="9" t="n">
        <f aca="false">+[2]data1cf!BA156*-1</f>
        <v>-0</v>
      </c>
      <c r="D157" s="9" t="n">
        <f aca="false">+[2]data1cf!BB156*-1</f>
        <v>-0</v>
      </c>
      <c r="E157" s="9" t="n">
        <f aca="false">+[2]data1cf!BC156*-1</f>
        <v>-0</v>
      </c>
      <c r="F157" s="9" t="n">
        <f aca="false">+[2]data1cf!BD156*-1</f>
        <v>-0</v>
      </c>
      <c r="G157" s="9" t="n">
        <f aca="false">+[2]data1cf!BE156*-1</f>
        <v>-0</v>
      </c>
      <c r="H157" s="9" t="n">
        <f aca="false">+[2]data1cf!BF156*-1</f>
        <v>-0</v>
      </c>
      <c r="I157" s="9" t="n">
        <f aca="false">+[2]data1cf!BG156*-1</f>
        <v>-0</v>
      </c>
      <c r="J157" s="9" t="n">
        <f aca="false">+[2]data1cf!BH156*-1</f>
        <v>-0</v>
      </c>
      <c r="K157" s="9" t="n">
        <f aca="false">+[2]data1cf!BI156*-1</f>
        <v>-0</v>
      </c>
      <c r="L157" s="9" t="n">
        <f aca="false">+[2]data1cf!BJ156*-1</f>
        <v>-0</v>
      </c>
      <c r="M157" s="9" t="n">
        <f aca="false">+[2]data1cf!BK156*-1</f>
        <v>-0</v>
      </c>
      <c r="N157" s="9" t="n">
        <f aca="false">+[2]data1cf!BL156*-1</f>
        <v>-0</v>
      </c>
      <c r="O157" s="9" t="n">
        <f aca="false">+[2]data1cf!BM156*-1</f>
        <v>-0</v>
      </c>
      <c r="P157" s="9" t="n">
        <f aca="false">+[2]data1cf!BN156*-1</f>
        <v>-0</v>
      </c>
      <c r="Q157" s="9" t="n">
        <f aca="false">+[2]data1cf!BO156*-1</f>
        <v>-0</v>
      </c>
      <c r="R157" s="9" t="n">
        <f aca="false">+[2]data1cf!BP156*-1</f>
        <v>-0</v>
      </c>
      <c r="S157" s="9" t="n">
        <f aca="false">+[2]data1cf!BQ156*-1</f>
        <v>-0</v>
      </c>
      <c r="T157" s="9" t="n">
        <f aca="false">+[2]data1cf!BR156*-1</f>
        <v>-0</v>
      </c>
      <c r="U157" s="9" t="n">
        <f aca="false">+[2]data1cf!BS156*-1</f>
        <v>-0</v>
      </c>
      <c r="V157" s="9" t="n">
        <f aca="false">+[2]data1cf!BT156*-1</f>
        <v>-0</v>
      </c>
      <c r="W157" s="9" t="n">
        <f aca="false">+[2]data1cf!BU156*-1</f>
        <v>-0</v>
      </c>
      <c r="X157" s="9" t="n">
        <f aca="false">+[2]data1cf!BV156*-1</f>
        <v>-0</v>
      </c>
      <c r="Y157" s="9" t="n">
        <f aca="false">+[2]data1cf!BW156*-1</f>
        <v>-0</v>
      </c>
      <c r="Z157" s="9" t="n">
        <f aca="false">+[2]data1cf!BX156*-1</f>
        <v>-0</v>
      </c>
      <c r="AA157" s="9" t="n">
        <f aca="false">+[2]data1cf!BY156*-1</f>
        <v>-0</v>
      </c>
      <c r="AB157" s="9"/>
      <c r="AC157" s="9"/>
      <c r="AD157" s="9"/>
      <c r="AE157" s="9"/>
      <c r="AF157" s="9"/>
      <c r="AG157" s="9"/>
      <c r="AH157" s="9"/>
      <c r="AI157" s="9"/>
      <c r="AJ157" s="9"/>
      <c r="AK157" s="1"/>
      <c r="AL157" s="1" t="e">
        <f aca="false">SUMPRODUCT(B157:AJ157,PVCapPrice)</f>
        <v>#DIV/0!</v>
      </c>
      <c r="AM157" s="1"/>
      <c r="AN157" s="1"/>
      <c r="AO157" s="1"/>
      <c r="AP157" s="1"/>
      <c r="AQ157" s="1"/>
    </row>
    <row r="158" customFormat="false" ht="11.25" hidden="false" customHeight="false" outlineLevel="0" collapsed="false">
      <c r="A158" s="1" t="n">
        <v>156</v>
      </c>
      <c r="B158" s="9"/>
      <c r="C158" s="9" t="n">
        <f aca="false">+[2]data1cf!BA157*-1</f>
        <v>-0</v>
      </c>
      <c r="D158" s="9" t="n">
        <f aca="false">+[2]data1cf!BB157*-1</f>
        <v>-0</v>
      </c>
      <c r="E158" s="9" t="n">
        <f aca="false">+[2]data1cf!BC157*-1</f>
        <v>-0</v>
      </c>
      <c r="F158" s="9" t="n">
        <f aca="false">+[2]data1cf!BD157*-1</f>
        <v>-0</v>
      </c>
      <c r="G158" s="9" t="n">
        <f aca="false">+[2]data1cf!BE157*-1</f>
        <v>-0</v>
      </c>
      <c r="H158" s="9" t="n">
        <f aca="false">+[2]data1cf!BF157*-1</f>
        <v>-0</v>
      </c>
      <c r="I158" s="9" t="n">
        <f aca="false">+[2]data1cf!BG157*-1</f>
        <v>-0</v>
      </c>
      <c r="J158" s="9" t="n">
        <f aca="false">+[2]data1cf!BH157*-1</f>
        <v>-0</v>
      </c>
      <c r="K158" s="9" t="n">
        <f aca="false">+[2]data1cf!BI157*-1</f>
        <v>-0</v>
      </c>
      <c r="L158" s="9" t="n">
        <f aca="false">+[2]data1cf!BJ157*-1</f>
        <v>-0</v>
      </c>
      <c r="M158" s="9" t="n">
        <f aca="false">+[2]data1cf!BK157*-1</f>
        <v>-0</v>
      </c>
      <c r="N158" s="9" t="n">
        <f aca="false">+[2]data1cf!BL157*-1</f>
        <v>-0</v>
      </c>
      <c r="O158" s="9" t="n">
        <f aca="false">+[2]data1cf!BM157*-1</f>
        <v>-0</v>
      </c>
      <c r="P158" s="9" t="n">
        <f aca="false">+[2]data1cf!BN157*-1</f>
        <v>-0</v>
      </c>
      <c r="Q158" s="9" t="n">
        <f aca="false">+[2]data1cf!BO157*-1</f>
        <v>-0</v>
      </c>
      <c r="R158" s="9" t="n">
        <f aca="false">+[2]data1cf!BP157*-1</f>
        <v>-0</v>
      </c>
      <c r="S158" s="9" t="n">
        <f aca="false">+[2]data1cf!BQ157*-1</f>
        <v>-0</v>
      </c>
      <c r="T158" s="9" t="n">
        <f aca="false">+[2]data1cf!BR157*-1</f>
        <v>-0</v>
      </c>
      <c r="U158" s="9" t="n">
        <f aca="false">+[2]data1cf!BS157*-1</f>
        <v>-0</v>
      </c>
      <c r="V158" s="9" t="n">
        <f aca="false">+[2]data1cf!BT157*-1</f>
        <v>-0</v>
      </c>
      <c r="W158" s="9" t="n">
        <f aca="false">+[2]data1cf!BU157*-1</f>
        <v>-0</v>
      </c>
      <c r="X158" s="9" t="n">
        <f aca="false">+[2]data1cf!BV157*-1</f>
        <v>-0</v>
      </c>
      <c r="Y158" s="9" t="n">
        <f aca="false">+[2]data1cf!BW157*-1</f>
        <v>-0</v>
      </c>
      <c r="Z158" s="9" t="n">
        <f aca="false">+[2]data1cf!BX157*-1</f>
        <v>-0</v>
      </c>
      <c r="AA158" s="9" t="n">
        <f aca="false">+[2]data1cf!BY157*-1</f>
        <v>-0</v>
      </c>
      <c r="AB158" s="9"/>
      <c r="AC158" s="9"/>
      <c r="AD158" s="9"/>
      <c r="AE158" s="9"/>
      <c r="AF158" s="9"/>
      <c r="AG158" s="9"/>
      <c r="AH158" s="9"/>
      <c r="AI158" s="9"/>
      <c r="AJ158" s="9"/>
      <c r="AK158" s="1"/>
      <c r="AL158" s="1" t="e">
        <f aca="false">SUMPRODUCT(B158:AJ158,PVCapPrice)</f>
        <v>#DIV/0!</v>
      </c>
      <c r="AM158" s="1"/>
      <c r="AN158" s="1"/>
      <c r="AO158" s="1"/>
      <c r="AP158" s="1"/>
      <c r="AQ158" s="1"/>
    </row>
    <row r="159" customFormat="false" ht="11.25" hidden="false" customHeight="false" outlineLevel="0" collapsed="false">
      <c r="A159" s="1" t="n">
        <v>157</v>
      </c>
      <c r="B159" s="9"/>
      <c r="C159" s="9" t="n">
        <f aca="false">+[2]data1cf!BA158*-1</f>
        <v>-0</v>
      </c>
      <c r="D159" s="9" t="n">
        <f aca="false">+[2]data1cf!BB158*-1</f>
        <v>-0</v>
      </c>
      <c r="E159" s="9" t="n">
        <f aca="false">+[2]data1cf!BC158*-1</f>
        <v>-0</v>
      </c>
      <c r="F159" s="9" t="n">
        <f aca="false">+[2]data1cf!BD158*-1</f>
        <v>-0</v>
      </c>
      <c r="G159" s="9" t="n">
        <f aca="false">+[2]data1cf!BE158*-1</f>
        <v>-0</v>
      </c>
      <c r="H159" s="9" t="n">
        <f aca="false">+[2]data1cf!BF158*-1</f>
        <v>-0</v>
      </c>
      <c r="I159" s="9" t="n">
        <f aca="false">+[2]data1cf!BG158*-1</f>
        <v>-0</v>
      </c>
      <c r="J159" s="9" t="n">
        <f aca="false">+[2]data1cf!BH158*-1</f>
        <v>-0</v>
      </c>
      <c r="K159" s="9" t="n">
        <f aca="false">+[2]data1cf!BI158*-1</f>
        <v>-0</v>
      </c>
      <c r="L159" s="9" t="n">
        <f aca="false">+[2]data1cf!BJ158*-1</f>
        <v>-0</v>
      </c>
      <c r="M159" s="9" t="n">
        <f aca="false">+[2]data1cf!BK158*-1</f>
        <v>-0</v>
      </c>
      <c r="N159" s="9" t="n">
        <f aca="false">+[2]data1cf!BL158*-1</f>
        <v>-0</v>
      </c>
      <c r="O159" s="9" t="n">
        <f aca="false">+[2]data1cf!BM158*-1</f>
        <v>-0</v>
      </c>
      <c r="P159" s="9" t="n">
        <f aca="false">+[2]data1cf!BN158*-1</f>
        <v>-0</v>
      </c>
      <c r="Q159" s="9" t="n">
        <f aca="false">+[2]data1cf!BO158*-1</f>
        <v>-0</v>
      </c>
      <c r="R159" s="9" t="n">
        <f aca="false">+[2]data1cf!BP158*-1</f>
        <v>-0</v>
      </c>
      <c r="S159" s="9" t="n">
        <f aca="false">+[2]data1cf!BQ158*-1</f>
        <v>-0</v>
      </c>
      <c r="T159" s="9" t="n">
        <f aca="false">+[2]data1cf!BR158*-1</f>
        <v>-0</v>
      </c>
      <c r="U159" s="9" t="n">
        <f aca="false">+[2]data1cf!BS158*-1</f>
        <v>-0</v>
      </c>
      <c r="V159" s="9" t="n">
        <f aca="false">+[2]data1cf!BT158*-1</f>
        <v>-0</v>
      </c>
      <c r="W159" s="9" t="n">
        <f aca="false">+[2]data1cf!BU158*-1</f>
        <v>-0</v>
      </c>
      <c r="X159" s="9" t="n">
        <f aca="false">+[2]data1cf!BV158*-1</f>
        <v>-0</v>
      </c>
      <c r="Y159" s="9" t="n">
        <f aca="false">+[2]data1cf!BW158*-1</f>
        <v>-0</v>
      </c>
      <c r="Z159" s="9" t="n">
        <f aca="false">+[2]data1cf!BX158*-1</f>
        <v>-0</v>
      </c>
      <c r="AA159" s="9" t="n">
        <f aca="false">+[2]data1cf!BY158*-1</f>
        <v>-0</v>
      </c>
      <c r="AB159" s="9"/>
      <c r="AC159" s="9"/>
      <c r="AD159" s="9"/>
      <c r="AE159" s="9"/>
      <c r="AF159" s="9"/>
      <c r="AG159" s="9"/>
      <c r="AH159" s="9"/>
      <c r="AI159" s="9"/>
      <c r="AJ159" s="9"/>
      <c r="AK159" s="1"/>
      <c r="AL159" s="1" t="e">
        <f aca="false">SUMPRODUCT(B159:AJ159,PVCapPrice)</f>
        <v>#DIV/0!</v>
      </c>
      <c r="AM159" s="1"/>
      <c r="AN159" s="1"/>
      <c r="AO159" s="1"/>
      <c r="AP159" s="1"/>
      <c r="AQ159" s="1"/>
    </row>
    <row r="160" customFormat="false" ht="11.25" hidden="false" customHeight="false" outlineLevel="0" collapsed="false">
      <c r="A160" s="1" t="n">
        <v>158</v>
      </c>
      <c r="B160" s="9"/>
      <c r="C160" s="9" t="n">
        <f aca="false">+[2]data1cf!BA159*-1</f>
        <v>-0</v>
      </c>
      <c r="D160" s="9" t="n">
        <f aca="false">+[2]data1cf!BB159*-1</f>
        <v>-0</v>
      </c>
      <c r="E160" s="9" t="n">
        <f aca="false">+[2]data1cf!BC159*-1</f>
        <v>-0</v>
      </c>
      <c r="F160" s="9" t="n">
        <f aca="false">+[2]data1cf!BD159*-1</f>
        <v>-0</v>
      </c>
      <c r="G160" s="9" t="n">
        <f aca="false">+[2]data1cf!BE159*-1</f>
        <v>-0</v>
      </c>
      <c r="H160" s="9" t="n">
        <f aca="false">+[2]data1cf!BF159*-1</f>
        <v>-0</v>
      </c>
      <c r="I160" s="9" t="n">
        <f aca="false">+[2]data1cf!BG159*-1</f>
        <v>-0</v>
      </c>
      <c r="J160" s="9" t="n">
        <f aca="false">+[2]data1cf!BH159*-1</f>
        <v>-0</v>
      </c>
      <c r="K160" s="9" t="n">
        <f aca="false">+[2]data1cf!BI159*-1</f>
        <v>-0</v>
      </c>
      <c r="L160" s="9" t="n">
        <f aca="false">+[2]data1cf!BJ159*-1</f>
        <v>-0</v>
      </c>
      <c r="M160" s="9" t="n">
        <f aca="false">+[2]data1cf!BK159*-1</f>
        <v>-0</v>
      </c>
      <c r="N160" s="9" t="n">
        <f aca="false">+[2]data1cf!BL159*-1</f>
        <v>-0</v>
      </c>
      <c r="O160" s="9" t="n">
        <f aca="false">+[2]data1cf!BM159*-1</f>
        <v>-0</v>
      </c>
      <c r="P160" s="9" t="n">
        <f aca="false">+[2]data1cf!BN159*-1</f>
        <v>-0</v>
      </c>
      <c r="Q160" s="9" t="n">
        <f aca="false">+[2]data1cf!BO159*-1</f>
        <v>-0</v>
      </c>
      <c r="R160" s="9" t="n">
        <f aca="false">+[2]data1cf!BP159*-1</f>
        <v>-0</v>
      </c>
      <c r="S160" s="9" t="n">
        <f aca="false">+[2]data1cf!BQ159*-1</f>
        <v>-0</v>
      </c>
      <c r="T160" s="9" t="n">
        <f aca="false">+[2]data1cf!BR159*-1</f>
        <v>-0</v>
      </c>
      <c r="U160" s="9" t="n">
        <f aca="false">+[2]data1cf!BS159*-1</f>
        <v>-0</v>
      </c>
      <c r="V160" s="9" t="n">
        <f aca="false">+[2]data1cf!BT159*-1</f>
        <v>-0</v>
      </c>
      <c r="W160" s="9" t="n">
        <f aca="false">+[2]data1cf!BU159*-1</f>
        <v>-0</v>
      </c>
      <c r="X160" s="9" t="n">
        <f aca="false">+[2]data1cf!BV159*-1</f>
        <v>-0</v>
      </c>
      <c r="Y160" s="9" t="n">
        <f aca="false">+[2]data1cf!BW159*-1</f>
        <v>-0</v>
      </c>
      <c r="Z160" s="9" t="n">
        <f aca="false">+[2]data1cf!BX159*-1</f>
        <v>-0</v>
      </c>
      <c r="AA160" s="9" t="n">
        <f aca="false">+[2]data1cf!BY159*-1</f>
        <v>-0</v>
      </c>
      <c r="AB160" s="9"/>
      <c r="AC160" s="9"/>
      <c r="AD160" s="9"/>
      <c r="AE160" s="9"/>
      <c r="AF160" s="9"/>
      <c r="AG160" s="9"/>
      <c r="AH160" s="9"/>
      <c r="AI160" s="9"/>
      <c r="AJ160" s="9"/>
      <c r="AK160" s="1"/>
      <c r="AL160" s="1" t="e">
        <f aca="false">SUMPRODUCT(B160:AJ160,PVCapPrice)</f>
        <v>#DIV/0!</v>
      </c>
      <c r="AM160" s="1"/>
      <c r="AN160" s="1"/>
      <c r="AO160" s="1"/>
      <c r="AP160" s="1"/>
      <c r="AQ160" s="1"/>
    </row>
    <row r="161" customFormat="false" ht="11.25" hidden="false" customHeight="false" outlineLevel="0" collapsed="false">
      <c r="A161" s="1" t="n">
        <v>159</v>
      </c>
      <c r="B161" s="9"/>
      <c r="C161" s="9" t="n">
        <f aca="false">+[2]data1cf!BA160*-1</f>
        <v>-0</v>
      </c>
      <c r="D161" s="9" t="n">
        <f aca="false">+[2]data1cf!BB160*-1</f>
        <v>-0</v>
      </c>
      <c r="E161" s="9" t="n">
        <f aca="false">+[2]data1cf!BC160*-1</f>
        <v>-0</v>
      </c>
      <c r="F161" s="9" t="n">
        <f aca="false">+[2]data1cf!BD160*-1</f>
        <v>-0</v>
      </c>
      <c r="G161" s="9" t="n">
        <f aca="false">+[2]data1cf!BE160*-1</f>
        <v>-0</v>
      </c>
      <c r="H161" s="9" t="n">
        <f aca="false">+[2]data1cf!BF160*-1</f>
        <v>-0</v>
      </c>
      <c r="I161" s="9" t="n">
        <f aca="false">+[2]data1cf!BG160*-1</f>
        <v>-0</v>
      </c>
      <c r="J161" s="9" t="n">
        <f aca="false">+[2]data1cf!BH160*-1</f>
        <v>-0</v>
      </c>
      <c r="K161" s="9" t="n">
        <f aca="false">+[2]data1cf!BI160*-1</f>
        <v>-0</v>
      </c>
      <c r="L161" s="9" t="n">
        <f aca="false">+[2]data1cf!BJ160*-1</f>
        <v>-0</v>
      </c>
      <c r="M161" s="9" t="n">
        <f aca="false">+[2]data1cf!BK160*-1</f>
        <v>-0</v>
      </c>
      <c r="N161" s="9" t="n">
        <f aca="false">+[2]data1cf!BL160*-1</f>
        <v>-0</v>
      </c>
      <c r="O161" s="9" t="n">
        <f aca="false">+[2]data1cf!BM160*-1</f>
        <v>-0</v>
      </c>
      <c r="P161" s="9" t="n">
        <f aca="false">+[2]data1cf!BN160*-1</f>
        <v>-0</v>
      </c>
      <c r="Q161" s="9" t="n">
        <f aca="false">+[2]data1cf!BO160*-1</f>
        <v>-0</v>
      </c>
      <c r="R161" s="9" t="n">
        <f aca="false">+[2]data1cf!BP160*-1</f>
        <v>-0</v>
      </c>
      <c r="S161" s="9" t="n">
        <f aca="false">+[2]data1cf!BQ160*-1</f>
        <v>-0</v>
      </c>
      <c r="T161" s="9" t="n">
        <f aca="false">+[2]data1cf!BR160*-1</f>
        <v>-0</v>
      </c>
      <c r="U161" s="9" t="n">
        <f aca="false">+[2]data1cf!BS160*-1</f>
        <v>-0</v>
      </c>
      <c r="V161" s="9" t="n">
        <f aca="false">+[2]data1cf!BT160*-1</f>
        <v>-0</v>
      </c>
      <c r="W161" s="9" t="n">
        <f aca="false">+[2]data1cf!BU160*-1</f>
        <v>-0</v>
      </c>
      <c r="X161" s="9" t="n">
        <f aca="false">+[2]data1cf!BV160*-1</f>
        <v>-0</v>
      </c>
      <c r="Y161" s="9" t="n">
        <f aca="false">+[2]data1cf!BW160*-1</f>
        <v>-0</v>
      </c>
      <c r="Z161" s="9" t="n">
        <f aca="false">+[2]data1cf!BX160*-1</f>
        <v>-0</v>
      </c>
      <c r="AA161" s="9" t="n">
        <f aca="false">+[2]data1cf!BY160*-1</f>
        <v>-0</v>
      </c>
      <c r="AB161" s="9"/>
      <c r="AC161" s="9"/>
      <c r="AD161" s="9"/>
      <c r="AE161" s="9"/>
      <c r="AF161" s="9"/>
      <c r="AG161" s="9"/>
      <c r="AH161" s="9"/>
      <c r="AI161" s="9"/>
      <c r="AJ161" s="9"/>
      <c r="AK161" s="1"/>
      <c r="AL161" s="1" t="e">
        <f aca="false">SUMPRODUCT(B161:AJ161,PVCapPrice)</f>
        <v>#DIV/0!</v>
      </c>
      <c r="AM161" s="1"/>
      <c r="AN161" s="1"/>
      <c r="AO161" s="1"/>
      <c r="AP161" s="1"/>
      <c r="AQ161" s="1"/>
    </row>
    <row r="162" customFormat="false" ht="11.25" hidden="false" customHeight="false" outlineLevel="0" collapsed="false">
      <c r="A162" s="1" t="n">
        <v>160</v>
      </c>
      <c r="B162" s="9"/>
      <c r="C162" s="9" t="n">
        <f aca="false">+[2]data1cf!BA161*-1</f>
        <v>-0</v>
      </c>
      <c r="D162" s="9" t="n">
        <f aca="false">+[2]data1cf!BB161*-1</f>
        <v>-0</v>
      </c>
      <c r="E162" s="9" t="n">
        <f aca="false">+[2]data1cf!BC161*-1</f>
        <v>-0</v>
      </c>
      <c r="F162" s="9" t="n">
        <f aca="false">+[2]data1cf!BD161*-1</f>
        <v>-0</v>
      </c>
      <c r="G162" s="9" t="n">
        <f aca="false">+[2]data1cf!BE161*-1</f>
        <v>-0</v>
      </c>
      <c r="H162" s="9" t="n">
        <f aca="false">+[2]data1cf!BF161*-1</f>
        <v>-0</v>
      </c>
      <c r="I162" s="9" t="n">
        <f aca="false">+[2]data1cf!BG161*-1</f>
        <v>-0</v>
      </c>
      <c r="J162" s="9" t="n">
        <f aca="false">+[2]data1cf!BH161*-1</f>
        <v>-0</v>
      </c>
      <c r="K162" s="9" t="n">
        <f aca="false">+[2]data1cf!BI161*-1</f>
        <v>-0</v>
      </c>
      <c r="L162" s="9" t="n">
        <f aca="false">+[2]data1cf!BJ161*-1</f>
        <v>-0</v>
      </c>
      <c r="M162" s="9" t="n">
        <f aca="false">+[2]data1cf!BK161*-1</f>
        <v>-0</v>
      </c>
      <c r="N162" s="9" t="n">
        <f aca="false">+[2]data1cf!BL161*-1</f>
        <v>-0</v>
      </c>
      <c r="O162" s="9" t="n">
        <f aca="false">+[2]data1cf!BM161*-1</f>
        <v>-0</v>
      </c>
      <c r="P162" s="9" t="n">
        <f aca="false">+[2]data1cf!BN161*-1</f>
        <v>-0</v>
      </c>
      <c r="Q162" s="9" t="n">
        <f aca="false">+[2]data1cf!BO161*-1</f>
        <v>-0</v>
      </c>
      <c r="R162" s="9" t="n">
        <f aca="false">+[2]data1cf!BP161*-1</f>
        <v>-0</v>
      </c>
      <c r="S162" s="9" t="n">
        <f aca="false">+[2]data1cf!BQ161*-1</f>
        <v>-0</v>
      </c>
      <c r="T162" s="9" t="n">
        <f aca="false">+[2]data1cf!BR161*-1</f>
        <v>-0</v>
      </c>
      <c r="U162" s="9" t="n">
        <f aca="false">+[2]data1cf!BS161*-1</f>
        <v>-0</v>
      </c>
      <c r="V162" s="9" t="n">
        <f aca="false">+[2]data1cf!BT161*-1</f>
        <v>-0</v>
      </c>
      <c r="W162" s="9" t="n">
        <f aca="false">+[2]data1cf!BU161*-1</f>
        <v>-0</v>
      </c>
      <c r="X162" s="9" t="n">
        <f aca="false">+[2]data1cf!BV161*-1</f>
        <v>-0</v>
      </c>
      <c r="Y162" s="9" t="n">
        <f aca="false">+[2]data1cf!BW161*-1</f>
        <v>-0</v>
      </c>
      <c r="Z162" s="9" t="n">
        <f aca="false">+[2]data1cf!BX161*-1</f>
        <v>-0</v>
      </c>
      <c r="AA162" s="9" t="n">
        <f aca="false">+[2]data1cf!BY161*-1</f>
        <v>-0</v>
      </c>
      <c r="AB162" s="9"/>
      <c r="AC162" s="9"/>
      <c r="AD162" s="9"/>
      <c r="AE162" s="9"/>
      <c r="AF162" s="9"/>
      <c r="AG162" s="9"/>
      <c r="AH162" s="9"/>
      <c r="AI162" s="9"/>
      <c r="AJ162" s="9"/>
      <c r="AK162" s="1"/>
      <c r="AL162" s="1" t="e">
        <f aca="false">SUMPRODUCT(B162:AJ162,PVCapPrice)</f>
        <v>#DIV/0!</v>
      </c>
      <c r="AM162" s="1"/>
      <c r="AN162" s="1"/>
      <c r="AO162" s="1"/>
      <c r="AP162" s="1"/>
      <c r="AQ162" s="1"/>
    </row>
    <row r="163" customFormat="false" ht="11.25" hidden="false" customHeight="false" outlineLevel="0" collapsed="false">
      <c r="A163" s="1" t="n">
        <v>161</v>
      </c>
      <c r="B163" s="9"/>
      <c r="C163" s="9" t="n">
        <f aca="false">+[2]data1cf!BA162*-1</f>
        <v>-0</v>
      </c>
      <c r="D163" s="9" t="n">
        <f aca="false">+[2]data1cf!BB162*-1</f>
        <v>-0</v>
      </c>
      <c r="E163" s="9" t="n">
        <f aca="false">+[2]data1cf!BC162*-1</f>
        <v>-0</v>
      </c>
      <c r="F163" s="9" t="n">
        <f aca="false">+[2]data1cf!BD162*-1</f>
        <v>-0</v>
      </c>
      <c r="G163" s="9" t="n">
        <f aca="false">+[2]data1cf!BE162*-1</f>
        <v>-0</v>
      </c>
      <c r="H163" s="9" t="n">
        <f aca="false">+[2]data1cf!BF162*-1</f>
        <v>-0</v>
      </c>
      <c r="I163" s="9" t="n">
        <f aca="false">+[2]data1cf!BG162*-1</f>
        <v>-0</v>
      </c>
      <c r="J163" s="9" t="n">
        <f aca="false">+[2]data1cf!BH162*-1</f>
        <v>-0</v>
      </c>
      <c r="K163" s="9" t="n">
        <f aca="false">+[2]data1cf!BI162*-1</f>
        <v>-0</v>
      </c>
      <c r="L163" s="9" t="n">
        <f aca="false">+[2]data1cf!BJ162*-1</f>
        <v>-0</v>
      </c>
      <c r="M163" s="9" t="n">
        <f aca="false">+[2]data1cf!BK162*-1</f>
        <v>-0</v>
      </c>
      <c r="N163" s="9" t="n">
        <f aca="false">+[2]data1cf!BL162*-1</f>
        <v>-0</v>
      </c>
      <c r="O163" s="9" t="n">
        <f aca="false">+[2]data1cf!BM162*-1</f>
        <v>-0</v>
      </c>
      <c r="P163" s="9" t="n">
        <f aca="false">+[2]data1cf!BN162*-1</f>
        <v>-0</v>
      </c>
      <c r="Q163" s="9" t="n">
        <f aca="false">+[2]data1cf!BO162*-1</f>
        <v>-0</v>
      </c>
      <c r="R163" s="9" t="n">
        <f aca="false">+[2]data1cf!BP162*-1</f>
        <v>-0</v>
      </c>
      <c r="S163" s="9" t="n">
        <f aca="false">+[2]data1cf!BQ162*-1</f>
        <v>-0</v>
      </c>
      <c r="T163" s="9" t="n">
        <f aca="false">+[2]data1cf!BR162*-1</f>
        <v>-0</v>
      </c>
      <c r="U163" s="9" t="n">
        <f aca="false">+[2]data1cf!BS162*-1</f>
        <v>-0</v>
      </c>
      <c r="V163" s="9" t="n">
        <f aca="false">+[2]data1cf!BT162*-1</f>
        <v>-0</v>
      </c>
      <c r="W163" s="9" t="n">
        <f aca="false">+[2]data1cf!BU162*-1</f>
        <v>-0</v>
      </c>
      <c r="X163" s="9" t="n">
        <f aca="false">+[2]data1cf!BV162*-1</f>
        <v>-0</v>
      </c>
      <c r="Y163" s="9" t="n">
        <f aca="false">+[2]data1cf!BW162*-1</f>
        <v>-0</v>
      </c>
      <c r="Z163" s="9" t="n">
        <f aca="false">+[2]data1cf!BX162*-1</f>
        <v>-0</v>
      </c>
      <c r="AA163" s="9" t="n">
        <f aca="false">+[2]data1cf!BY162*-1</f>
        <v>-0</v>
      </c>
      <c r="AB163" s="9"/>
      <c r="AC163" s="9"/>
      <c r="AD163" s="9"/>
      <c r="AE163" s="9"/>
      <c r="AF163" s="9"/>
      <c r="AG163" s="9"/>
      <c r="AH163" s="9"/>
      <c r="AI163" s="9"/>
      <c r="AJ163" s="9"/>
      <c r="AK163" s="1"/>
      <c r="AL163" s="1" t="e">
        <f aca="false">SUMPRODUCT(B163:AJ163,PVCapPrice)</f>
        <v>#DIV/0!</v>
      </c>
      <c r="AM163" s="1"/>
      <c r="AN163" s="1"/>
      <c r="AO163" s="1"/>
      <c r="AP163" s="1"/>
      <c r="AQ163" s="1"/>
    </row>
    <row r="164" customFormat="false" ht="11.25" hidden="false" customHeight="false" outlineLevel="0" collapsed="false">
      <c r="A164" s="1" t="n">
        <v>162</v>
      </c>
      <c r="B164" s="9"/>
      <c r="C164" s="9" t="n">
        <f aca="false">+[2]data1cf!BA163*-1</f>
        <v>-0</v>
      </c>
      <c r="D164" s="9" t="n">
        <f aca="false">+[2]data1cf!BB163*-1</f>
        <v>-0</v>
      </c>
      <c r="E164" s="9" t="n">
        <f aca="false">+[2]data1cf!BC163*-1</f>
        <v>-0</v>
      </c>
      <c r="F164" s="9" t="n">
        <f aca="false">+[2]data1cf!BD163*-1</f>
        <v>-0</v>
      </c>
      <c r="G164" s="9" t="n">
        <f aca="false">+[2]data1cf!BE163*-1</f>
        <v>-0</v>
      </c>
      <c r="H164" s="9" t="n">
        <f aca="false">+[2]data1cf!BF163*-1</f>
        <v>-0</v>
      </c>
      <c r="I164" s="9" t="n">
        <f aca="false">+[2]data1cf!BG163*-1</f>
        <v>-0</v>
      </c>
      <c r="J164" s="9" t="n">
        <f aca="false">+[2]data1cf!BH163*-1</f>
        <v>-0</v>
      </c>
      <c r="K164" s="9" t="n">
        <f aca="false">+[2]data1cf!BI163*-1</f>
        <v>-0</v>
      </c>
      <c r="L164" s="9" t="n">
        <f aca="false">+[2]data1cf!BJ163*-1</f>
        <v>-0</v>
      </c>
      <c r="M164" s="9" t="n">
        <f aca="false">+[2]data1cf!BK163*-1</f>
        <v>-0</v>
      </c>
      <c r="N164" s="9" t="n">
        <f aca="false">+[2]data1cf!BL163*-1</f>
        <v>-0</v>
      </c>
      <c r="O164" s="9" t="n">
        <f aca="false">+[2]data1cf!BM163*-1</f>
        <v>-0</v>
      </c>
      <c r="P164" s="9" t="n">
        <f aca="false">+[2]data1cf!BN163*-1</f>
        <v>-0</v>
      </c>
      <c r="Q164" s="9" t="n">
        <f aca="false">+[2]data1cf!BO163*-1</f>
        <v>-0</v>
      </c>
      <c r="R164" s="9" t="n">
        <f aca="false">+[2]data1cf!BP163*-1</f>
        <v>-0</v>
      </c>
      <c r="S164" s="9" t="n">
        <f aca="false">+[2]data1cf!BQ163*-1</f>
        <v>-0</v>
      </c>
      <c r="T164" s="9" t="n">
        <f aca="false">+[2]data1cf!BR163*-1</f>
        <v>-0</v>
      </c>
      <c r="U164" s="9" t="n">
        <f aca="false">+[2]data1cf!BS163*-1</f>
        <v>-0</v>
      </c>
      <c r="V164" s="9" t="n">
        <f aca="false">+[2]data1cf!BT163*-1</f>
        <v>-0</v>
      </c>
      <c r="W164" s="9" t="n">
        <f aca="false">+[2]data1cf!BU163*-1</f>
        <v>-0</v>
      </c>
      <c r="X164" s="9" t="n">
        <f aca="false">+[2]data1cf!BV163*-1</f>
        <v>-0</v>
      </c>
      <c r="Y164" s="9" t="n">
        <f aca="false">+[2]data1cf!BW163*-1</f>
        <v>-0</v>
      </c>
      <c r="Z164" s="9" t="n">
        <f aca="false">+[2]data1cf!BX163*-1</f>
        <v>-0</v>
      </c>
      <c r="AA164" s="9" t="n">
        <f aca="false">+[2]data1cf!BY163*-1</f>
        <v>-0</v>
      </c>
      <c r="AB164" s="9"/>
      <c r="AC164" s="9"/>
      <c r="AD164" s="9"/>
      <c r="AE164" s="9"/>
      <c r="AF164" s="9"/>
      <c r="AG164" s="9"/>
      <c r="AH164" s="9"/>
      <c r="AI164" s="9"/>
      <c r="AJ164" s="9"/>
      <c r="AK164" s="1"/>
      <c r="AL164" s="1" t="e">
        <f aca="false">SUMPRODUCT(B164:AJ164,PVCapPrice)</f>
        <v>#DIV/0!</v>
      </c>
      <c r="AM164" s="1"/>
      <c r="AN164" s="1"/>
      <c r="AO164" s="1"/>
      <c r="AP164" s="1"/>
      <c r="AQ164" s="1"/>
    </row>
    <row r="165" customFormat="false" ht="11.25" hidden="false" customHeight="false" outlineLevel="0" collapsed="false">
      <c r="A165" s="1" t="n">
        <v>163</v>
      </c>
      <c r="B165" s="9"/>
      <c r="C165" s="9" t="n">
        <f aca="false">+[2]data1cf!BA164*-1</f>
        <v>-0</v>
      </c>
      <c r="D165" s="9" t="n">
        <f aca="false">+[2]data1cf!BB164*-1</f>
        <v>-0</v>
      </c>
      <c r="E165" s="9" t="n">
        <f aca="false">+[2]data1cf!BC164*-1</f>
        <v>-0</v>
      </c>
      <c r="F165" s="9" t="n">
        <f aca="false">+[2]data1cf!BD164*-1</f>
        <v>-0</v>
      </c>
      <c r="G165" s="9" t="n">
        <f aca="false">+[2]data1cf!BE164*-1</f>
        <v>-0</v>
      </c>
      <c r="H165" s="9" t="n">
        <f aca="false">+[2]data1cf!BF164*-1</f>
        <v>-0</v>
      </c>
      <c r="I165" s="9" t="n">
        <f aca="false">+[2]data1cf!BG164*-1</f>
        <v>-0</v>
      </c>
      <c r="J165" s="9" t="n">
        <f aca="false">+[2]data1cf!BH164*-1</f>
        <v>-0</v>
      </c>
      <c r="K165" s="9" t="n">
        <f aca="false">+[2]data1cf!BI164*-1</f>
        <v>-0</v>
      </c>
      <c r="L165" s="9" t="n">
        <f aca="false">+[2]data1cf!BJ164*-1</f>
        <v>-0</v>
      </c>
      <c r="M165" s="9" t="n">
        <f aca="false">+[2]data1cf!BK164*-1</f>
        <v>-0</v>
      </c>
      <c r="N165" s="9" t="n">
        <f aca="false">+[2]data1cf!BL164*-1</f>
        <v>-0</v>
      </c>
      <c r="O165" s="9" t="n">
        <f aca="false">+[2]data1cf!BM164*-1</f>
        <v>-0</v>
      </c>
      <c r="P165" s="9" t="n">
        <f aca="false">+[2]data1cf!BN164*-1</f>
        <v>-0</v>
      </c>
      <c r="Q165" s="9" t="n">
        <f aca="false">+[2]data1cf!BO164*-1</f>
        <v>-0</v>
      </c>
      <c r="R165" s="9" t="n">
        <f aca="false">+[2]data1cf!BP164*-1</f>
        <v>-0</v>
      </c>
      <c r="S165" s="9" t="n">
        <f aca="false">+[2]data1cf!BQ164*-1</f>
        <v>-0</v>
      </c>
      <c r="T165" s="9" t="n">
        <f aca="false">+[2]data1cf!BR164*-1</f>
        <v>-0</v>
      </c>
      <c r="U165" s="9" t="n">
        <f aca="false">+[2]data1cf!BS164*-1</f>
        <v>-0</v>
      </c>
      <c r="V165" s="9" t="n">
        <f aca="false">+[2]data1cf!BT164*-1</f>
        <v>-0</v>
      </c>
      <c r="W165" s="9" t="n">
        <f aca="false">+[2]data1cf!BU164*-1</f>
        <v>-0</v>
      </c>
      <c r="X165" s="9" t="n">
        <f aca="false">+[2]data1cf!BV164*-1</f>
        <v>-0</v>
      </c>
      <c r="Y165" s="9" t="n">
        <f aca="false">+[2]data1cf!BW164*-1</f>
        <v>-0</v>
      </c>
      <c r="Z165" s="9" t="n">
        <f aca="false">+[2]data1cf!BX164*-1</f>
        <v>-0</v>
      </c>
      <c r="AA165" s="9" t="n">
        <f aca="false">+[2]data1cf!BY164*-1</f>
        <v>-0</v>
      </c>
      <c r="AB165" s="9"/>
      <c r="AC165" s="9"/>
      <c r="AD165" s="9"/>
      <c r="AE165" s="9"/>
      <c r="AF165" s="9"/>
      <c r="AG165" s="9"/>
      <c r="AH165" s="9"/>
      <c r="AI165" s="9"/>
      <c r="AJ165" s="9"/>
      <c r="AK165" s="1"/>
      <c r="AL165" s="1" t="e">
        <f aca="false">SUMPRODUCT(B165:AJ165,PVCapPrice)</f>
        <v>#DIV/0!</v>
      </c>
      <c r="AM165" s="1"/>
      <c r="AN165" s="1"/>
      <c r="AO165" s="1"/>
      <c r="AP165" s="1"/>
      <c r="AQ165" s="1"/>
    </row>
    <row r="166" customFormat="false" ht="11.25" hidden="false" customHeight="false" outlineLevel="0" collapsed="false">
      <c r="A166" s="1" t="n">
        <v>164</v>
      </c>
      <c r="B166" s="9"/>
      <c r="C166" s="9" t="n">
        <f aca="false">+[2]data1cf!BA165*-1</f>
        <v>-0</v>
      </c>
      <c r="D166" s="9" t="n">
        <f aca="false">+[2]data1cf!BB165*-1</f>
        <v>-0</v>
      </c>
      <c r="E166" s="9" t="n">
        <f aca="false">+[2]data1cf!BC165*-1</f>
        <v>-0</v>
      </c>
      <c r="F166" s="9" t="n">
        <f aca="false">+[2]data1cf!BD165*-1</f>
        <v>-0</v>
      </c>
      <c r="G166" s="9" t="n">
        <f aca="false">+[2]data1cf!BE165*-1</f>
        <v>-0</v>
      </c>
      <c r="H166" s="9" t="n">
        <f aca="false">+[2]data1cf!BF165*-1</f>
        <v>-0</v>
      </c>
      <c r="I166" s="9" t="n">
        <f aca="false">+[2]data1cf!BG165*-1</f>
        <v>-0</v>
      </c>
      <c r="J166" s="9" t="n">
        <f aca="false">+[2]data1cf!BH165*-1</f>
        <v>-0</v>
      </c>
      <c r="K166" s="9" t="n">
        <f aca="false">+[2]data1cf!BI165*-1</f>
        <v>-0</v>
      </c>
      <c r="L166" s="9" t="n">
        <f aca="false">+[2]data1cf!BJ165*-1</f>
        <v>-0</v>
      </c>
      <c r="M166" s="9" t="n">
        <f aca="false">+[2]data1cf!BK165*-1</f>
        <v>-0</v>
      </c>
      <c r="N166" s="9" t="n">
        <f aca="false">+[2]data1cf!BL165*-1</f>
        <v>-0</v>
      </c>
      <c r="O166" s="9" t="n">
        <f aca="false">+[2]data1cf!BM165*-1</f>
        <v>-0</v>
      </c>
      <c r="P166" s="9" t="n">
        <f aca="false">+[2]data1cf!BN165*-1</f>
        <v>-0</v>
      </c>
      <c r="Q166" s="9" t="n">
        <f aca="false">+[2]data1cf!BO165*-1</f>
        <v>-0</v>
      </c>
      <c r="R166" s="9" t="n">
        <f aca="false">+[2]data1cf!BP165*-1</f>
        <v>-0</v>
      </c>
      <c r="S166" s="9" t="n">
        <f aca="false">+[2]data1cf!BQ165*-1</f>
        <v>-0</v>
      </c>
      <c r="T166" s="9" t="n">
        <f aca="false">+[2]data1cf!BR165*-1</f>
        <v>-0</v>
      </c>
      <c r="U166" s="9" t="n">
        <f aca="false">+[2]data1cf!BS165*-1</f>
        <v>-0</v>
      </c>
      <c r="V166" s="9" t="n">
        <f aca="false">+[2]data1cf!BT165*-1</f>
        <v>-0</v>
      </c>
      <c r="W166" s="9" t="n">
        <f aca="false">+[2]data1cf!BU165*-1</f>
        <v>-0</v>
      </c>
      <c r="X166" s="9" t="n">
        <f aca="false">+[2]data1cf!BV165*-1</f>
        <v>-0</v>
      </c>
      <c r="Y166" s="9" t="n">
        <f aca="false">+[2]data1cf!BW165*-1</f>
        <v>-0</v>
      </c>
      <c r="Z166" s="9" t="n">
        <f aca="false">+[2]data1cf!BX165*-1</f>
        <v>-0</v>
      </c>
      <c r="AA166" s="9" t="n">
        <f aca="false">+[2]data1cf!BY165*-1</f>
        <v>-0</v>
      </c>
      <c r="AB166" s="9"/>
      <c r="AC166" s="9"/>
      <c r="AD166" s="9"/>
      <c r="AE166" s="9"/>
      <c r="AF166" s="9"/>
      <c r="AG166" s="9"/>
      <c r="AH166" s="9"/>
      <c r="AI166" s="9"/>
      <c r="AJ166" s="9"/>
      <c r="AK166" s="1"/>
      <c r="AL166" s="1" t="e">
        <f aca="false">SUMPRODUCT(B166:AJ166,PVCapPrice)</f>
        <v>#DIV/0!</v>
      </c>
      <c r="AM166" s="1"/>
      <c r="AN166" s="1"/>
      <c r="AO166" s="1"/>
      <c r="AP166" s="1"/>
      <c r="AQ166" s="1"/>
    </row>
    <row r="167" customFormat="false" ht="11.25" hidden="false" customHeight="false" outlineLevel="0" collapsed="false">
      <c r="A167" s="1" t="n">
        <v>165</v>
      </c>
      <c r="B167" s="9"/>
      <c r="C167" s="9" t="n">
        <f aca="false">+[2]data1cf!BA166*-1</f>
        <v>-0</v>
      </c>
      <c r="D167" s="9" t="n">
        <f aca="false">+[2]data1cf!BB166*-1</f>
        <v>-0</v>
      </c>
      <c r="E167" s="9" t="n">
        <f aca="false">+[2]data1cf!BC166*-1</f>
        <v>-0</v>
      </c>
      <c r="F167" s="9" t="n">
        <f aca="false">+[2]data1cf!BD166*-1</f>
        <v>-0</v>
      </c>
      <c r="G167" s="9" t="n">
        <f aca="false">+[2]data1cf!BE166*-1</f>
        <v>-0</v>
      </c>
      <c r="H167" s="9" t="n">
        <f aca="false">+[2]data1cf!BF166*-1</f>
        <v>-0</v>
      </c>
      <c r="I167" s="9" t="n">
        <f aca="false">+[2]data1cf!BG166*-1</f>
        <v>-0</v>
      </c>
      <c r="J167" s="9" t="n">
        <f aca="false">+[2]data1cf!BH166*-1</f>
        <v>-0</v>
      </c>
      <c r="K167" s="9" t="n">
        <f aca="false">+[2]data1cf!BI166*-1</f>
        <v>-0</v>
      </c>
      <c r="L167" s="9" t="n">
        <f aca="false">+[2]data1cf!BJ166*-1</f>
        <v>-0</v>
      </c>
      <c r="M167" s="9" t="n">
        <f aca="false">+[2]data1cf!BK166*-1</f>
        <v>-0</v>
      </c>
      <c r="N167" s="9" t="n">
        <f aca="false">+[2]data1cf!BL166*-1</f>
        <v>-0</v>
      </c>
      <c r="O167" s="9" t="n">
        <f aca="false">+[2]data1cf!BM166*-1</f>
        <v>-0</v>
      </c>
      <c r="P167" s="9" t="n">
        <f aca="false">+[2]data1cf!BN166*-1</f>
        <v>-0</v>
      </c>
      <c r="Q167" s="9" t="n">
        <f aca="false">+[2]data1cf!BO166*-1</f>
        <v>-0</v>
      </c>
      <c r="R167" s="9" t="n">
        <f aca="false">+[2]data1cf!BP166*-1</f>
        <v>-0</v>
      </c>
      <c r="S167" s="9" t="n">
        <f aca="false">+[2]data1cf!BQ166*-1</f>
        <v>-0</v>
      </c>
      <c r="T167" s="9" t="n">
        <f aca="false">+[2]data1cf!BR166*-1</f>
        <v>-0</v>
      </c>
      <c r="U167" s="9" t="n">
        <f aca="false">+[2]data1cf!BS166*-1</f>
        <v>-0</v>
      </c>
      <c r="V167" s="9" t="n">
        <f aca="false">+[2]data1cf!BT166*-1</f>
        <v>-0</v>
      </c>
      <c r="W167" s="9" t="n">
        <f aca="false">+[2]data1cf!BU166*-1</f>
        <v>-0</v>
      </c>
      <c r="X167" s="9" t="n">
        <f aca="false">+[2]data1cf!BV166*-1</f>
        <v>-0</v>
      </c>
      <c r="Y167" s="9" t="n">
        <f aca="false">+[2]data1cf!BW166*-1</f>
        <v>-0</v>
      </c>
      <c r="Z167" s="9" t="n">
        <f aca="false">+[2]data1cf!BX166*-1</f>
        <v>-0</v>
      </c>
      <c r="AA167" s="9" t="n">
        <f aca="false">+[2]data1cf!BY166*-1</f>
        <v>-0</v>
      </c>
      <c r="AB167" s="9"/>
      <c r="AC167" s="9"/>
      <c r="AD167" s="9"/>
      <c r="AE167" s="9"/>
      <c r="AF167" s="9"/>
      <c r="AG167" s="9"/>
      <c r="AH167" s="9"/>
      <c r="AI167" s="9"/>
      <c r="AJ167" s="9"/>
      <c r="AK167" s="1"/>
      <c r="AL167" s="1" t="e">
        <f aca="false">SUMPRODUCT(B167:AJ167,PVCapPrice)</f>
        <v>#DIV/0!</v>
      </c>
      <c r="AM167" s="1"/>
      <c r="AN167" s="1"/>
      <c r="AO167" s="1"/>
      <c r="AP167" s="1"/>
      <c r="AQ167" s="1"/>
    </row>
    <row r="168" customFormat="false" ht="11.25" hidden="false" customHeight="false" outlineLevel="0" collapsed="false">
      <c r="A168" s="1" t="n">
        <v>166</v>
      </c>
      <c r="B168" s="9"/>
      <c r="C168" s="9" t="n">
        <f aca="false">+[2]data1cf!BA167*-1</f>
        <v>-0</v>
      </c>
      <c r="D168" s="9" t="n">
        <f aca="false">+[2]data1cf!BB167*-1</f>
        <v>-0</v>
      </c>
      <c r="E168" s="9" t="n">
        <f aca="false">+[2]data1cf!BC167*-1</f>
        <v>-0</v>
      </c>
      <c r="F168" s="9" t="n">
        <f aca="false">+[2]data1cf!BD167*-1</f>
        <v>-0</v>
      </c>
      <c r="G168" s="9" t="n">
        <f aca="false">+[2]data1cf!BE167*-1</f>
        <v>-0</v>
      </c>
      <c r="H168" s="9" t="n">
        <f aca="false">+[2]data1cf!BF167*-1</f>
        <v>-0</v>
      </c>
      <c r="I168" s="9" t="n">
        <f aca="false">+[2]data1cf!BG167*-1</f>
        <v>-0</v>
      </c>
      <c r="J168" s="9" t="n">
        <f aca="false">+[2]data1cf!BH167*-1</f>
        <v>-0</v>
      </c>
      <c r="K168" s="9" t="n">
        <f aca="false">+[2]data1cf!BI167*-1</f>
        <v>-0</v>
      </c>
      <c r="L168" s="9" t="n">
        <f aca="false">+[2]data1cf!BJ167*-1</f>
        <v>-0</v>
      </c>
      <c r="M168" s="9" t="n">
        <f aca="false">+[2]data1cf!BK167*-1</f>
        <v>-0</v>
      </c>
      <c r="N168" s="9" t="n">
        <f aca="false">+[2]data1cf!BL167*-1</f>
        <v>-0</v>
      </c>
      <c r="O168" s="9" t="n">
        <f aca="false">+[2]data1cf!BM167*-1</f>
        <v>-0</v>
      </c>
      <c r="P168" s="9" t="n">
        <f aca="false">+[2]data1cf!BN167*-1</f>
        <v>-0</v>
      </c>
      <c r="Q168" s="9" t="n">
        <f aca="false">+[2]data1cf!BO167*-1</f>
        <v>-0</v>
      </c>
      <c r="R168" s="9" t="n">
        <f aca="false">+[2]data1cf!BP167*-1</f>
        <v>-0</v>
      </c>
      <c r="S168" s="9" t="n">
        <f aca="false">+[2]data1cf!BQ167*-1</f>
        <v>-0</v>
      </c>
      <c r="T168" s="9" t="n">
        <f aca="false">+[2]data1cf!BR167*-1</f>
        <v>-0</v>
      </c>
      <c r="U168" s="9" t="n">
        <f aca="false">+[2]data1cf!BS167*-1</f>
        <v>-0</v>
      </c>
      <c r="V168" s="9" t="n">
        <f aca="false">+[2]data1cf!BT167*-1</f>
        <v>-0</v>
      </c>
      <c r="W168" s="9" t="n">
        <f aca="false">+[2]data1cf!BU167*-1</f>
        <v>-0</v>
      </c>
      <c r="X168" s="9" t="n">
        <f aca="false">+[2]data1cf!BV167*-1</f>
        <v>-0</v>
      </c>
      <c r="Y168" s="9" t="n">
        <f aca="false">+[2]data1cf!BW167*-1</f>
        <v>-0</v>
      </c>
      <c r="Z168" s="9" t="n">
        <f aca="false">+[2]data1cf!BX167*-1</f>
        <v>-0</v>
      </c>
      <c r="AA168" s="9" t="n">
        <f aca="false">+[2]data1cf!BY167*-1</f>
        <v>-0</v>
      </c>
      <c r="AB168" s="9"/>
      <c r="AC168" s="9"/>
      <c r="AD168" s="9"/>
      <c r="AE168" s="9"/>
      <c r="AF168" s="9"/>
      <c r="AG168" s="9"/>
      <c r="AH168" s="9"/>
      <c r="AI168" s="9"/>
      <c r="AJ168" s="9"/>
      <c r="AK168" s="1"/>
      <c r="AL168" s="1" t="e">
        <f aca="false">SUMPRODUCT(B168:AJ168,PVCapPrice)</f>
        <v>#DIV/0!</v>
      </c>
      <c r="AM168" s="1"/>
      <c r="AN168" s="1"/>
      <c r="AO168" s="1"/>
      <c r="AP168" s="1"/>
      <c r="AQ168" s="1"/>
    </row>
    <row r="169" customFormat="false" ht="11.25" hidden="false" customHeight="false" outlineLevel="0" collapsed="false">
      <c r="A169" s="1" t="n">
        <v>167</v>
      </c>
      <c r="B169" s="9"/>
      <c r="C169" s="9" t="n">
        <f aca="false">+[2]data1cf!BA168*-1</f>
        <v>-0</v>
      </c>
      <c r="D169" s="9" t="n">
        <f aca="false">+[2]data1cf!BB168*-1</f>
        <v>-0</v>
      </c>
      <c r="E169" s="9" t="n">
        <f aca="false">+[2]data1cf!BC168*-1</f>
        <v>-0</v>
      </c>
      <c r="F169" s="9" t="n">
        <f aca="false">+[2]data1cf!BD168*-1</f>
        <v>-0</v>
      </c>
      <c r="G169" s="9" t="n">
        <f aca="false">+[2]data1cf!BE168*-1</f>
        <v>-0</v>
      </c>
      <c r="H169" s="9" t="n">
        <f aca="false">+[2]data1cf!BF168*-1</f>
        <v>-0</v>
      </c>
      <c r="I169" s="9" t="n">
        <f aca="false">+[2]data1cf!BG168*-1</f>
        <v>-0</v>
      </c>
      <c r="J169" s="9" t="n">
        <f aca="false">+[2]data1cf!BH168*-1</f>
        <v>-0</v>
      </c>
      <c r="K169" s="9" t="n">
        <f aca="false">+[2]data1cf!BI168*-1</f>
        <v>-0</v>
      </c>
      <c r="L169" s="9" t="n">
        <f aca="false">+[2]data1cf!BJ168*-1</f>
        <v>-0</v>
      </c>
      <c r="M169" s="9" t="n">
        <f aca="false">+[2]data1cf!BK168*-1</f>
        <v>-0</v>
      </c>
      <c r="N169" s="9" t="n">
        <f aca="false">+[2]data1cf!BL168*-1</f>
        <v>-0</v>
      </c>
      <c r="O169" s="9" t="n">
        <f aca="false">+[2]data1cf!BM168*-1</f>
        <v>-0</v>
      </c>
      <c r="P169" s="9" t="n">
        <f aca="false">+[2]data1cf!BN168*-1</f>
        <v>-0</v>
      </c>
      <c r="Q169" s="9" t="n">
        <f aca="false">+[2]data1cf!BO168*-1</f>
        <v>-0</v>
      </c>
      <c r="R169" s="9" t="n">
        <f aca="false">+[2]data1cf!BP168*-1</f>
        <v>-0</v>
      </c>
      <c r="S169" s="9" t="n">
        <f aca="false">+[2]data1cf!BQ168*-1</f>
        <v>-0</v>
      </c>
      <c r="T169" s="9" t="n">
        <f aca="false">+[2]data1cf!BR168*-1</f>
        <v>-0</v>
      </c>
      <c r="U169" s="9" t="n">
        <f aca="false">+[2]data1cf!BS168*-1</f>
        <v>-0</v>
      </c>
      <c r="V169" s="9" t="n">
        <f aca="false">+[2]data1cf!BT168*-1</f>
        <v>-0</v>
      </c>
      <c r="W169" s="9" t="n">
        <f aca="false">+[2]data1cf!BU168*-1</f>
        <v>-0</v>
      </c>
      <c r="X169" s="9" t="n">
        <f aca="false">+[2]data1cf!BV168*-1</f>
        <v>-0</v>
      </c>
      <c r="Y169" s="9" t="n">
        <f aca="false">+[2]data1cf!BW168*-1</f>
        <v>-0</v>
      </c>
      <c r="Z169" s="9" t="n">
        <f aca="false">+[2]data1cf!BX168*-1</f>
        <v>-0</v>
      </c>
      <c r="AA169" s="9" t="n">
        <f aca="false">+[2]data1cf!BY168*-1</f>
        <v>-0</v>
      </c>
      <c r="AB169" s="9"/>
      <c r="AC169" s="9"/>
      <c r="AD169" s="9"/>
      <c r="AE169" s="9"/>
      <c r="AF169" s="9"/>
      <c r="AG169" s="9"/>
      <c r="AH169" s="9"/>
      <c r="AI169" s="9"/>
      <c r="AJ169" s="9"/>
      <c r="AK169" s="1"/>
      <c r="AL169" s="1" t="e">
        <f aca="false">SUMPRODUCT(B169:AJ169,PVCapPrice)</f>
        <v>#DIV/0!</v>
      </c>
      <c r="AM169" s="1"/>
      <c r="AN169" s="1"/>
      <c r="AO169" s="1"/>
      <c r="AP169" s="1"/>
      <c r="AQ169" s="1"/>
    </row>
    <row r="170" customFormat="false" ht="11.25" hidden="false" customHeight="false" outlineLevel="0" collapsed="false">
      <c r="A170" s="1" t="n">
        <v>168</v>
      </c>
      <c r="B170" s="9"/>
      <c r="C170" s="9" t="n">
        <f aca="false">+[2]data1cf!BA169*-1</f>
        <v>-0</v>
      </c>
      <c r="D170" s="9" t="n">
        <f aca="false">+[2]data1cf!BB169*-1</f>
        <v>-0</v>
      </c>
      <c r="E170" s="9" t="n">
        <f aca="false">+[2]data1cf!BC169*-1</f>
        <v>-0</v>
      </c>
      <c r="F170" s="9" t="n">
        <f aca="false">+[2]data1cf!BD169*-1</f>
        <v>-0</v>
      </c>
      <c r="G170" s="9" t="n">
        <f aca="false">+[2]data1cf!BE169*-1</f>
        <v>-0</v>
      </c>
      <c r="H170" s="9" t="n">
        <f aca="false">+[2]data1cf!BF169*-1</f>
        <v>-0</v>
      </c>
      <c r="I170" s="9" t="n">
        <f aca="false">+[2]data1cf!BG169*-1</f>
        <v>-0</v>
      </c>
      <c r="J170" s="9" t="n">
        <f aca="false">+[2]data1cf!BH169*-1</f>
        <v>-0</v>
      </c>
      <c r="K170" s="9" t="n">
        <f aca="false">+[2]data1cf!BI169*-1</f>
        <v>-0</v>
      </c>
      <c r="L170" s="9" t="n">
        <f aca="false">+[2]data1cf!BJ169*-1</f>
        <v>-0</v>
      </c>
      <c r="M170" s="9" t="n">
        <f aca="false">+[2]data1cf!BK169*-1</f>
        <v>-0</v>
      </c>
      <c r="N170" s="9" t="n">
        <f aca="false">+[2]data1cf!BL169*-1</f>
        <v>-0</v>
      </c>
      <c r="O170" s="9" t="n">
        <f aca="false">+[2]data1cf!BM169*-1</f>
        <v>-0</v>
      </c>
      <c r="P170" s="9" t="n">
        <f aca="false">+[2]data1cf!BN169*-1</f>
        <v>-0</v>
      </c>
      <c r="Q170" s="9" t="n">
        <f aca="false">+[2]data1cf!BO169*-1</f>
        <v>-0</v>
      </c>
      <c r="R170" s="9" t="n">
        <f aca="false">+[2]data1cf!BP169*-1</f>
        <v>-0</v>
      </c>
      <c r="S170" s="9" t="n">
        <f aca="false">+[2]data1cf!BQ169*-1</f>
        <v>-0</v>
      </c>
      <c r="T170" s="9" t="n">
        <f aca="false">+[2]data1cf!BR169*-1</f>
        <v>-0</v>
      </c>
      <c r="U170" s="9" t="n">
        <f aca="false">+[2]data1cf!BS169*-1</f>
        <v>-0</v>
      </c>
      <c r="V170" s="9" t="n">
        <f aca="false">+[2]data1cf!BT169*-1</f>
        <v>-0</v>
      </c>
      <c r="W170" s="9" t="n">
        <f aca="false">+[2]data1cf!BU169*-1</f>
        <v>-0</v>
      </c>
      <c r="X170" s="9" t="n">
        <f aca="false">+[2]data1cf!BV169*-1</f>
        <v>-0</v>
      </c>
      <c r="Y170" s="9" t="n">
        <f aca="false">+[2]data1cf!BW169*-1</f>
        <v>-0</v>
      </c>
      <c r="Z170" s="9" t="n">
        <f aca="false">+[2]data1cf!BX169*-1</f>
        <v>-0</v>
      </c>
      <c r="AA170" s="9" t="n">
        <f aca="false">+[2]data1cf!BY169*-1</f>
        <v>-0</v>
      </c>
      <c r="AB170" s="9"/>
      <c r="AC170" s="9"/>
      <c r="AD170" s="9"/>
      <c r="AE170" s="9"/>
      <c r="AF170" s="9"/>
      <c r="AG170" s="9"/>
      <c r="AH170" s="9"/>
      <c r="AI170" s="9"/>
      <c r="AJ170" s="9"/>
      <c r="AK170" s="1"/>
      <c r="AL170" s="1" t="e">
        <f aca="false">SUMPRODUCT(B170:AJ170,PVCapPrice)</f>
        <v>#DIV/0!</v>
      </c>
      <c r="AM170" s="1"/>
      <c r="AN170" s="1"/>
      <c r="AO170" s="1"/>
      <c r="AP170" s="1"/>
      <c r="AQ170" s="1"/>
    </row>
    <row r="171" customFormat="false" ht="11.25" hidden="false" customHeight="false" outlineLevel="0" collapsed="false">
      <c r="A171" s="1" t="n">
        <v>169</v>
      </c>
      <c r="B171" s="9"/>
      <c r="C171" s="9" t="n">
        <f aca="false">+[2]data1cf!BA170*-1</f>
        <v>-0</v>
      </c>
      <c r="D171" s="9" t="n">
        <f aca="false">+[2]data1cf!BB170*-1</f>
        <v>-0</v>
      </c>
      <c r="E171" s="9" t="n">
        <f aca="false">+[2]data1cf!BC170*-1</f>
        <v>-0</v>
      </c>
      <c r="F171" s="9" t="n">
        <f aca="false">+[2]data1cf!BD170*-1</f>
        <v>-0</v>
      </c>
      <c r="G171" s="9" t="n">
        <f aca="false">+[2]data1cf!BE170*-1</f>
        <v>-0</v>
      </c>
      <c r="H171" s="9" t="n">
        <f aca="false">+[2]data1cf!BF170*-1</f>
        <v>-0</v>
      </c>
      <c r="I171" s="9" t="n">
        <f aca="false">+[2]data1cf!BG170*-1</f>
        <v>-0</v>
      </c>
      <c r="J171" s="9" t="n">
        <f aca="false">+[2]data1cf!BH170*-1</f>
        <v>-0</v>
      </c>
      <c r="K171" s="9" t="n">
        <f aca="false">+[2]data1cf!BI170*-1</f>
        <v>-0</v>
      </c>
      <c r="L171" s="9" t="n">
        <f aca="false">+[2]data1cf!BJ170*-1</f>
        <v>-0</v>
      </c>
      <c r="M171" s="9" t="n">
        <f aca="false">+[2]data1cf!BK170*-1</f>
        <v>-0</v>
      </c>
      <c r="N171" s="9" t="n">
        <f aca="false">+[2]data1cf!BL170*-1</f>
        <v>-0</v>
      </c>
      <c r="O171" s="9" t="n">
        <f aca="false">+[2]data1cf!BM170*-1</f>
        <v>-0</v>
      </c>
      <c r="P171" s="9" t="n">
        <f aca="false">+[2]data1cf!BN170*-1</f>
        <v>-0</v>
      </c>
      <c r="Q171" s="9" t="n">
        <f aca="false">+[2]data1cf!BO170*-1</f>
        <v>-0</v>
      </c>
      <c r="R171" s="9" t="n">
        <f aca="false">+[2]data1cf!BP170*-1</f>
        <v>-0</v>
      </c>
      <c r="S171" s="9" t="n">
        <f aca="false">+[2]data1cf!BQ170*-1</f>
        <v>-0</v>
      </c>
      <c r="T171" s="9" t="n">
        <f aca="false">+[2]data1cf!BR170*-1</f>
        <v>-0</v>
      </c>
      <c r="U171" s="9" t="n">
        <f aca="false">+[2]data1cf!BS170*-1</f>
        <v>-0</v>
      </c>
      <c r="V171" s="9" t="n">
        <f aca="false">+[2]data1cf!BT170*-1</f>
        <v>-0</v>
      </c>
      <c r="W171" s="9" t="n">
        <f aca="false">+[2]data1cf!BU170*-1</f>
        <v>-0</v>
      </c>
      <c r="X171" s="9" t="n">
        <f aca="false">+[2]data1cf!BV170*-1</f>
        <v>-0</v>
      </c>
      <c r="Y171" s="9" t="n">
        <f aca="false">+[2]data1cf!BW170*-1</f>
        <v>-0</v>
      </c>
      <c r="Z171" s="9" t="n">
        <f aca="false">+[2]data1cf!BX170*-1</f>
        <v>-0</v>
      </c>
      <c r="AA171" s="9" t="n">
        <f aca="false">+[2]data1cf!BY170*-1</f>
        <v>-0</v>
      </c>
      <c r="AB171" s="9"/>
      <c r="AC171" s="9"/>
      <c r="AD171" s="9"/>
      <c r="AE171" s="9"/>
      <c r="AF171" s="9"/>
      <c r="AG171" s="9"/>
      <c r="AH171" s="9"/>
      <c r="AI171" s="9"/>
      <c r="AJ171" s="9"/>
      <c r="AK171" s="1"/>
      <c r="AL171" s="1" t="e">
        <f aca="false">SUMPRODUCT(B171:AJ171,PVCapPrice)</f>
        <v>#DIV/0!</v>
      </c>
      <c r="AM171" s="1"/>
      <c r="AN171" s="1"/>
      <c r="AO171" s="1"/>
      <c r="AP171" s="1"/>
      <c r="AQ171" s="1"/>
    </row>
    <row r="172" customFormat="false" ht="11.25" hidden="false" customHeight="false" outlineLevel="0" collapsed="false">
      <c r="A172" s="1" t="n">
        <v>170</v>
      </c>
      <c r="B172" s="9"/>
      <c r="C172" s="9" t="n">
        <f aca="false">+[2]data1cf!BA171*-1</f>
        <v>-0</v>
      </c>
      <c r="D172" s="9" t="n">
        <f aca="false">+[2]data1cf!BB171*-1</f>
        <v>-0</v>
      </c>
      <c r="E172" s="9" t="n">
        <f aca="false">+[2]data1cf!BC171*-1</f>
        <v>-0</v>
      </c>
      <c r="F172" s="9" t="n">
        <f aca="false">+[2]data1cf!BD171*-1</f>
        <v>-0</v>
      </c>
      <c r="G172" s="9" t="n">
        <f aca="false">+[2]data1cf!BE171*-1</f>
        <v>-0</v>
      </c>
      <c r="H172" s="9" t="n">
        <f aca="false">+[2]data1cf!BF171*-1</f>
        <v>-0</v>
      </c>
      <c r="I172" s="9" t="n">
        <f aca="false">+[2]data1cf!BG171*-1</f>
        <v>-0</v>
      </c>
      <c r="J172" s="9" t="n">
        <f aca="false">+[2]data1cf!BH171*-1</f>
        <v>-0</v>
      </c>
      <c r="K172" s="9" t="n">
        <f aca="false">+[2]data1cf!BI171*-1</f>
        <v>-0</v>
      </c>
      <c r="L172" s="9" t="n">
        <f aca="false">+[2]data1cf!BJ171*-1</f>
        <v>-0</v>
      </c>
      <c r="M172" s="9" t="n">
        <f aca="false">+[2]data1cf!BK171*-1</f>
        <v>-0</v>
      </c>
      <c r="N172" s="9" t="n">
        <f aca="false">+[2]data1cf!BL171*-1</f>
        <v>-0</v>
      </c>
      <c r="O172" s="9" t="n">
        <f aca="false">+[2]data1cf!BM171*-1</f>
        <v>-0</v>
      </c>
      <c r="P172" s="9" t="n">
        <f aca="false">+[2]data1cf!BN171*-1</f>
        <v>-0</v>
      </c>
      <c r="Q172" s="9" t="n">
        <f aca="false">+[2]data1cf!BO171*-1</f>
        <v>-0</v>
      </c>
      <c r="R172" s="9" t="n">
        <f aca="false">+[2]data1cf!BP171*-1</f>
        <v>-0</v>
      </c>
      <c r="S172" s="9" t="n">
        <f aca="false">+[2]data1cf!BQ171*-1</f>
        <v>-0</v>
      </c>
      <c r="T172" s="9" t="n">
        <f aca="false">+[2]data1cf!BR171*-1</f>
        <v>-0</v>
      </c>
      <c r="U172" s="9" t="n">
        <f aca="false">+[2]data1cf!BS171*-1</f>
        <v>-0</v>
      </c>
      <c r="V172" s="9" t="n">
        <f aca="false">+[2]data1cf!BT171*-1</f>
        <v>-0</v>
      </c>
      <c r="W172" s="9" t="n">
        <f aca="false">+[2]data1cf!BU171*-1</f>
        <v>-0</v>
      </c>
      <c r="X172" s="9" t="n">
        <f aca="false">+[2]data1cf!BV171*-1</f>
        <v>-0</v>
      </c>
      <c r="Y172" s="9" t="n">
        <f aca="false">+[2]data1cf!BW171*-1</f>
        <v>-0</v>
      </c>
      <c r="Z172" s="9" t="n">
        <f aca="false">+[2]data1cf!BX171*-1</f>
        <v>-0</v>
      </c>
      <c r="AA172" s="9" t="n">
        <f aca="false">+[2]data1cf!BY171*-1</f>
        <v>-0</v>
      </c>
      <c r="AB172" s="9"/>
      <c r="AC172" s="9"/>
      <c r="AD172" s="9"/>
      <c r="AE172" s="9"/>
      <c r="AF172" s="9"/>
      <c r="AG172" s="9"/>
      <c r="AH172" s="9"/>
      <c r="AI172" s="9"/>
      <c r="AJ172" s="9"/>
      <c r="AK172" s="1"/>
      <c r="AL172" s="1" t="e">
        <f aca="false">SUMPRODUCT(B172:AJ172,PVCapPrice)</f>
        <v>#DIV/0!</v>
      </c>
      <c r="AM172" s="1"/>
      <c r="AN172" s="1"/>
      <c r="AO172" s="1"/>
      <c r="AP172" s="1"/>
      <c r="AQ172" s="1"/>
    </row>
    <row r="173" customFormat="false" ht="11.25" hidden="false" customHeight="false" outlineLevel="0" collapsed="false">
      <c r="A173" s="1" t="n">
        <v>171</v>
      </c>
      <c r="B173" s="9"/>
      <c r="C173" s="9" t="n">
        <f aca="false">+[2]data1cf!BA172*-1</f>
        <v>-0</v>
      </c>
      <c r="D173" s="9" t="n">
        <f aca="false">+[2]data1cf!BB172*-1</f>
        <v>-0</v>
      </c>
      <c r="E173" s="9" t="n">
        <f aca="false">+[2]data1cf!BC172*-1</f>
        <v>-0</v>
      </c>
      <c r="F173" s="9" t="n">
        <f aca="false">+[2]data1cf!BD172*-1</f>
        <v>-0</v>
      </c>
      <c r="G173" s="9" t="n">
        <f aca="false">+[2]data1cf!BE172*-1</f>
        <v>-0</v>
      </c>
      <c r="H173" s="9" t="n">
        <f aca="false">+[2]data1cf!BF172*-1</f>
        <v>-0</v>
      </c>
      <c r="I173" s="9" t="n">
        <f aca="false">+[2]data1cf!BG172*-1</f>
        <v>-0</v>
      </c>
      <c r="J173" s="9" t="n">
        <f aca="false">+[2]data1cf!BH172*-1</f>
        <v>-0</v>
      </c>
      <c r="K173" s="9" t="n">
        <f aca="false">+[2]data1cf!BI172*-1</f>
        <v>-0</v>
      </c>
      <c r="L173" s="9" t="n">
        <f aca="false">+[2]data1cf!BJ172*-1</f>
        <v>-0</v>
      </c>
      <c r="M173" s="9" t="n">
        <f aca="false">+[2]data1cf!BK172*-1</f>
        <v>-0</v>
      </c>
      <c r="N173" s="9" t="n">
        <f aca="false">+[2]data1cf!BL172*-1</f>
        <v>-0</v>
      </c>
      <c r="O173" s="9" t="n">
        <f aca="false">+[2]data1cf!BM172*-1</f>
        <v>-0</v>
      </c>
      <c r="P173" s="9" t="n">
        <f aca="false">+[2]data1cf!BN172*-1</f>
        <v>-0</v>
      </c>
      <c r="Q173" s="9" t="n">
        <f aca="false">+[2]data1cf!BO172*-1</f>
        <v>-0</v>
      </c>
      <c r="R173" s="9" t="n">
        <f aca="false">+[2]data1cf!BP172*-1</f>
        <v>-0</v>
      </c>
      <c r="S173" s="9" t="n">
        <f aca="false">+[2]data1cf!BQ172*-1</f>
        <v>-0</v>
      </c>
      <c r="T173" s="9" t="n">
        <f aca="false">+[2]data1cf!BR172*-1</f>
        <v>-0</v>
      </c>
      <c r="U173" s="9" t="n">
        <f aca="false">+[2]data1cf!BS172*-1</f>
        <v>-0</v>
      </c>
      <c r="V173" s="9" t="n">
        <f aca="false">+[2]data1cf!BT172*-1</f>
        <v>-0</v>
      </c>
      <c r="W173" s="9" t="n">
        <f aca="false">+[2]data1cf!BU172*-1</f>
        <v>-0</v>
      </c>
      <c r="X173" s="9" t="n">
        <f aca="false">+[2]data1cf!BV172*-1</f>
        <v>-0</v>
      </c>
      <c r="Y173" s="9" t="n">
        <f aca="false">+[2]data1cf!BW172*-1</f>
        <v>-0</v>
      </c>
      <c r="Z173" s="9" t="n">
        <f aca="false">+[2]data1cf!BX172*-1</f>
        <v>-0</v>
      </c>
      <c r="AA173" s="9" t="n">
        <f aca="false">+[2]data1cf!BY172*-1</f>
        <v>-0</v>
      </c>
      <c r="AB173" s="9"/>
      <c r="AC173" s="9"/>
      <c r="AD173" s="9"/>
      <c r="AE173" s="9"/>
      <c r="AF173" s="9"/>
      <c r="AG173" s="9"/>
      <c r="AH173" s="9"/>
      <c r="AI173" s="9"/>
      <c r="AJ173" s="9"/>
      <c r="AK173" s="1"/>
      <c r="AL173" s="1" t="e">
        <f aca="false">SUMPRODUCT(B173:AJ173,PVCapPrice)</f>
        <v>#DIV/0!</v>
      </c>
      <c r="AM173" s="1"/>
      <c r="AN173" s="1"/>
      <c r="AO173" s="1"/>
      <c r="AP173" s="1"/>
      <c r="AQ173" s="1"/>
    </row>
    <row r="174" customFormat="false" ht="11.25" hidden="false" customHeight="false" outlineLevel="0" collapsed="false">
      <c r="A174" s="1" t="n">
        <v>172</v>
      </c>
      <c r="B174" s="9"/>
      <c r="C174" s="9" t="n">
        <f aca="false">+[2]data1cf!BA173*-1</f>
        <v>-0</v>
      </c>
      <c r="D174" s="9" t="n">
        <f aca="false">+[2]data1cf!BB173*-1</f>
        <v>-0</v>
      </c>
      <c r="E174" s="9" t="n">
        <f aca="false">+[2]data1cf!BC173*-1</f>
        <v>-0</v>
      </c>
      <c r="F174" s="9" t="n">
        <f aca="false">+[2]data1cf!BD173*-1</f>
        <v>-0</v>
      </c>
      <c r="G174" s="9" t="n">
        <f aca="false">+[2]data1cf!BE173*-1</f>
        <v>-0</v>
      </c>
      <c r="H174" s="9" t="n">
        <f aca="false">+[2]data1cf!BF173*-1</f>
        <v>-0</v>
      </c>
      <c r="I174" s="9" t="n">
        <f aca="false">+[2]data1cf!BG173*-1</f>
        <v>-0</v>
      </c>
      <c r="J174" s="9" t="n">
        <f aca="false">+[2]data1cf!BH173*-1</f>
        <v>-0</v>
      </c>
      <c r="K174" s="9" t="n">
        <f aca="false">+[2]data1cf!BI173*-1</f>
        <v>-0</v>
      </c>
      <c r="L174" s="9" t="n">
        <f aca="false">+[2]data1cf!BJ173*-1</f>
        <v>-0</v>
      </c>
      <c r="M174" s="9" t="n">
        <f aca="false">+[2]data1cf!BK173*-1</f>
        <v>-0</v>
      </c>
      <c r="N174" s="9" t="n">
        <f aca="false">+[2]data1cf!BL173*-1</f>
        <v>-0</v>
      </c>
      <c r="O174" s="9" t="n">
        <f aca="false">+[2]data1cf!BM173*-1</f>
        <v>-0</v>
      </c>
      <c r="P174" s="9" t="n">
        <f aca="false">+[2]data1cf!BN173*-1</f>
        <v>-0</v>
      </c>
      <c r="Q174" s="9" t="n">
        <f aca="false">+[2]data1cf!BO173*-1</f>
        <v>-0</v>
      </c>
      <c r="R174" s="9" t="n">
        <f aca="false">+[2]data1cf!BP173*-1</f>
        <v>-0</v>
      </c>
      <c r="S174" s="9" t="n">
        <f aca="false">+[2]data1cf!BQ173*-1</f>
        <v>-0</v>
      </c>
      <c r="T174" s="9" t="n">
        <f aca="false">+[2]data1cf!BR173*-1</f>
        <v>-0</v>
      </c>
      <c r="U174" s="9" t="n">
        <f aca="false">+[2]data1cf!BS173*-1</f>
        <v>-0</v>
      </c>
      <c r="V174" s="9" t="n">
        <f aca="false">+[2]data1cf!BT173*-1</f>
        <v>-0</v>
      </c>
      <c r="W174" s="9" t="n">
        <f aca="false">+[2]data1cf!BU173*-1</f>
        <v>-0</v>
      </c>
      <c r="X174" s="9" t="n">
        <f aca="false">+[2]data1cf!BV173*-1</f>
        <v>-0</v>
      </c>
      <c r="Y174" s="9" t="n">
        <f aca="false">+[2]data1cf!BW173*-1</f>
        <v>-0</v>
      </c>
      <c r="Z174" s="9" t="n">
        <f aca="false">+[2]data1cf!BX173*-1</f>
        <v>-0</v>
      </c>
      <c r="AA174" s="9" t="n">
        <f aca="false">+[2]data1cf!BY173*-1</f>
        <v>-0</v>
      </c>
      <c r="AB174" s="9"/>
      <c r="AC174" s="9"/>
      <c r="AD174" s="9"/>
      <c r="AE174" s="9"/>
      <c r="AF174" s="9"/>
      <c r="AG174" s="9"/>
      <c r="AH174" s="9"/>
      <c r="AI174" s="9"/>
      <c r="AJ174" s="9"/>
      <c r="AK174" s="1"/>
      <c r="AL174" s="1" t="e">
        <f aca="false">SUMPRODUCT(B174:AJ174,PVCapPrice)</f>
        <v>#DIV/0!</v>
      </c>
      <c r="AM174" s="1"/>
      <c r="AN174" s="1"/>
      <c r="AO174" s="1"/>
      <c r="AP174" s="1"/>
      <c r="AQ174" s="1"/>
    </row>
    <row r="175" customFormat="false" ht="11.25" hidden="false" customHeight="false" outlineLevel="0" collapsed="false">
      <c r="A175" s="1" t="n">
        <v>173</v>
      </c>
      <c r="B175" s="9"/>
      <c r="C175" s="9" t="n">
        <f aca="false">+[2]data1cf!BA174*-1</f>
        <v>-0</v>
      </c>
      <c r="D175" s="9" t="n">
        <f aca="false">+[2]data1cf!BB174*-1</f>
        <v>-0</v>
      </c>
      <c r="E175" s="9" t="n">
        <f aca="false">+[2]data1cf!BC174*-1</f>
        <v>-0</v>
      </c>
      <c r="F175" s="9" t="n">
        <f aca="false">+[2]data1cf!BD174*-1</f>
        <v>-0</v>
      </c>
      <c r="G175" s="9" t="n">
        <f aca="false">+[2]data1cf!BE174*-1</f>
        <v>-0</v>
      </c>
      <c r="H175" s="9" t="n">
        <f aca="false">+[2]data1cf!BF174*-1</f>
        <v>-0</v>
      </c>
      <c r="I175" s="9" t="n">
        <f aca="false">+[2]data1cf!BG174*-1</f>
        <v>-0</v>
      </c>
      <c r="J175" s="9" t="n">
        <f aca="false">+[2]data1cf!BH174*-1</f>
        <v>-0</v>
      </c>
      <c r="K175" s="9" t="n">
        <f aca="false">+[2]data1cf!BI174*-1</f>
        <v>-0</v>
      </c>
      <c r="L175" s="9" t="n">
        <f aca="false">+[2]data1cf!BJ174*-1</f>
        <v>-0</v>
      </c>
      <c r="M175" s="9" t="n">
        <f aca="false">+[2]data1cf!BK174*-1</f>
        <v>-0</v>
      </c>
      <c r="N175" s="9" t="n">
        <f aca="false">+[2]data1cf!BL174*-1</f>
        <v>-0</v>
      </c>
      <c r="O175" s="9" t="n">
        <f aca="false">+[2]data1cf!BM174*-1</f>
        <v>-0</v>
      </c>
      <c r="P175" s="9" t="n">
        <f aca="false">+[2]data1cf!BN174*-1</f>
        <v>-0</v>
      </c>
      <c r="Q175" s="9" t="n">
        <f aca="false">+[2]data1cf!BO174*-1</f>
        <v>-0</v>
      </c>
      <c r="R175" s="9" t="n">
        <f aca="false">+[2]data1cf!BP174*-1</f>
        <v>-0</v>
      </c>
      <c r="S175" s="9" t="n">
        <f aca="false">+[2]data1cf!BQ174*-1</f>
        <v>-0</v>
      </c>
      <c r="T175" s="9" t="n">
        <f aca="false">+[2]data1cf!BR174*-1</f>
        <v>-0</v>
      </c>
      <c r="U175" s="9" t="n">
        <f aca="false">+[2]data1cf!BS174*-1</f>
        <v>-0</v>
      </c>
      <c r="V175" s="9" t="n">
        <f aca="false">+[2]data1cf!BT174*-1</f>
        <v>-0</v>
      </c>
      <c r="W175" s="9" t="n">
        <f aca="false">+[2]data1cf!BU174*-1</f>
        <v>-0</v>
      </c>
      <c r="X175" s="9" t="n">
        <f aca="false">+[2]data1cf!BV174*-1</f>
        <v>-0</v>
      </c>
      <c r="Y175" s="9" t="n">
        <f aca="false">+[2]data1cf!BW174*-1</f>
        <v>-0</v>
      </c>
      <c r="Z175" s="9" t="n">
        <f aca="false">+[2]data1cf!BX174*-1</f>
        <v>-0</v>
      </c>
      <c r="AA175" s="9" t="n">
        <f aca="false">+[2]data1cf!BY174*-1</f>
        <v>-0</v>
      </c>
      <c r="AB175" s="9"/>
      <c r="AC175" s="9"/>
      <c r="AD175" s="9"/>
      <c r="AE175" s="9"/>
      <c r="AF175" s="9"/>
      <c r="AG175" s="9"/>
      <c r="AH175" s="9"/>
      <c r="AI175" s="9"/>
      <c r="AJ175" s="9"/>
      <c r="AK175" s="1"/>
      <c r="AL175" s="1" t="e">
        <f aca="false">SUMPRODUCT(B175:AJ175,PVCapPrice)</f>
        <v>#DIV/0!</v>
      </c>
      <c r="AM175" s="1"/>
      <c r="AN175" s="1"/>
      <c r="AO175" s="1"/>
      <c r="AP175" s="1"/>
      <c r="AQ175" s="1"/>
    </row>
    <row r="176" customFormat="false" ht="11.25" hidden="false" customHeight="false" outlineLevel="0" collapsed="false">
      <c r="A176" s="1" t="n">
        <v>174</v>
      </c>
      <c r="B176" s="9"/>
      <c r="C176" s="9" t="n">
        <f aca="false">+[2]data1cf!BA175*-1</f>
        <v>-0</v>
      </c>
      <c r="D176" s="9" t="n">
        <f aca="false">+[2]data1cf!BB175*-1</f>
        <v>-0</v>
      </c>
      <c r="E176" s="9" t="n">
        <f aca="false">+[2]data1cf!BC175*-1</f>
        <v>-0</v>
      </c>
      <c r="F176" s="9" t="n">
        <f aca="false">+[2]data1cf!BD175*-1</f>
        <v>-0</v>
      </c>
      <c r="G176" s="9" t="n">
        <f aca="false">+[2]data1cf!BE175*-1</f>
        <v>-0</v>
      </c>
      <c r="H176" s="9" t="n">
        <f aca="false">+[2]data1cf!BF175*-1</f>
        <v>-0</v>
      </c>
      <c r="I176" s="9" t="n">
        <f aca="false">+[2]data1cf!BG175*-1</f>
        <v>-0</v>
      </c>
      <c r="J176" s="9" t="n">
        <f aca="false">+[2]data1cf!BH175*-1</f>
        <v>-0</v>
      </c>
      <c r="K176" s="9" t="n">
        <f aca="false">+[2]data1cf!BI175*-1</f>
        <v>-0</v>
      </c>
      <c r="L176" s="9" t="n">
        <f aca="false">+[2]data1cf!BJ175*-1</f>
        <v>-0</v>
      </c>
      <c r="M176" s="9" t="n">
        <f aca="false">+[2]data1cf!BK175*-1</f>
        <v>-0</v>
      </c>
      <c r="N176" s="9" t="n">
        <f aca="false">+[2]data1cf!BL175*-1</f>
        <v>-0</v>
      </c>
      <c r="O176" s="9" t="n">
        <f aca="false">+[2]data1cf!BM175*-1</f>
        <v>-0</v>
      </c>
      <c r="P176" s="9" t="n">
        <f aca="false">+[2]data1cf!BN175*-1</f>
        <v>-0</v>
      </c>
      <c r="Q176" s="9" t="n">
        <f aca="false">+[2]data1cf!BO175*-1</f>
        <v>-0</v>
      </c>
      <c r="R176" s="9" t="n">
        <f aca="false">+[2]data1cf!BP175*-1</f>
        <v>-0</v>
      </c>
      <c r="S176" s="9" t="n">
        <f aca="false">+[2]data1cf!BQ175*-1</f>
        <v>-0</v>
      </c>
      <c r="T176" s="9" t="n">
        <f aca="false">+[2]data1cf!BR175*-1</f>
        <v>-0</v>
      </c>
      <c r="U176" s="9" t="n">
        <f aca="false">+[2]data1cf!BS175*-1</f>
        <v>-0</v>
      </c>
      <c r="V176" s="9" t="n">
        <f aca="false">+[2]data1cf!BT175*-1</f>
        <v>-0</v>
      </c>
      <c r="W176" s="9" t="n">
        <f aca="false">+[2]data1cf!BU175*-1</f>
        <v>-0</v>
      </c>
      <c r="X176" s="9" t="n">
        <f aca="false">+[2]data1cf!BV175*-1</f>
        <v>-0</v>
      </c>
      <c r="Y176" s="9" t="n">
        <f aca="false">+[2]data1cf!BW175*-1</f>
        <v>-0</v>
      </c>
      <c r="Z176" s="9" t="n">
        <f aca="false">+[2]data1cf!BX175*-1</f>
        <v>-0</v>
      </c>
      <c r="AA176" s="9" t="n">
        <f aca="false">+[2]data1cf!BY175*-1</f>
        <v>-0</v>
      </c>
      <c r="AB176" s="9"/>
      <c r="AC176" s="9"/>
      <c r="AD176" s="9"/>
      <c r="AE176" s="9"/>
      <c r="AF176" s="9"/>
      <c r="AG176" s="9"/>
      <c r="AH176" s="9"/>
      <c r="AI176" s="9"/>
      <c r="AJ176" s="9"/>
      <c r="AK176" s="1"/>
      <c r="AL176" s="1" t="e">
        <f aca="false">SUMPRODUCT(B176:AJ176,PVCapPrice)</f>
        <v>#DIV/0!</v>
      </c>
      <c r="AM176" s="1"/>
      <c r="AN176" s="1"/>
      <c r="AO176" s="1"/>
      <c r="AP176" s="1"/>
      <c r="AQ176" s="1"/>
    </row>
    <row r="177" customFormat="false" ht="11.25" hidden="false" customHeight="false" outlineLevel="0" collapsed="false">
      <c r="A177" s="1" t="n">
        <v>175</v>
      </c>
      <c r="B177" s="9"/>
      <c r="C177" s="9" t="n">
        <f aca="false">+[2]data1cf!BA176*-1</f>
        <v>-0</v>
      </c>
      <c r="D177" s="9" t="n">
        <f aca="false">+[2]data1cf!BB176*-1</f>
        <v>-0</v>
      </c>
      <c r="E177" s="9" t="n">
        <f aca="false">+[2]data1cf!BC176*-1</f>
        <v>-0</v>
      </c>
      <c r="F177" s="9" t="n">
        <f aca="false">+[2]data1cf!BD176*-1</f>
        <v>-0</v>
      </c>
      <c r="G177" s="9" t="n">
        <f aca="false">+[2]data1cf!BE176*-1</f>
        <v>-0</v>
      </c>
      <c r="H177" s="9" t="n">
        <f aca="false">+[2]data1cf!BF176*-1</f>
        <v>-0</v>
      </c>
      <c r="I177" s="9" t="n">
        <f aca="false">+[2]data1cf!BG176*-1</f>
        <v>-0</v>
      </c>
      <c r="J177" s="9" t="n">
        <f aca="false">+[2]data1cf!BH176*-1</f>
        <v>-0</v>
      </c>
      <c r="K177" s="9" t="n">
        <f aca="false">+[2]data1cf!BI176*-1</f>
        <v>-0</v>
      </c>
      <c r="L177" s="9" t="n">
        <f aca="false">+[2]data1cf!BJ176*-1</f>
        <v>-0</v>
      </c>
      <c r="M177" s="9" t="n">
        <f aca="false">+[2]data1cf!BK176*-1</f>
        <v>-0</v>
      </c>
      <c r="N177" s="9" t="n">
        <f aca="false">+[2]data1cf!BL176*-1</f>
        <v>-0</v>
      </c>
      <c r="O177" s="9" t="n">
        <f aca="false">+[2]data1cf!BM176*-1</f>
        <v>-0</v>
      </c>
      <c r="P177" s="9" t="n">
        <f aca="false">+[2]data1cf!BN176*-1</f>
        <v>-0</v>
      </c>
      <c r="Q177" s="9" t="n">
        <f aca="false">+[2]data1cf!BO176*-1</f>
        <v>-0</v>
      </c>
      <c r="R177" s="9" t="n">
        <f aca="false">+[2]data1cf!BP176*-1</f>
        <v>-0</v>
      </c>
      <c r="S177" s="9" t="n">
        <f aca="false">+[2]data1cf!BQ176*-1</f>
        <v>-0</v>
      </c>
      <c r="T177" s="9" t="n">
        <f aca="false">+[2]data1cf!BR176*-1</f>
        <v>-0</v>
      </c>
      <c r="U177" s="9" t="n">
        <f aca="false">+[2]data1cf!BS176*-1</f>
        <v>-0</v>
      </c>
      <c r="V177" s="9" t="n">
        <f aca="false">+[2]data1cf!BT176*-1</f>
        <v>-0</v>
      </c>
      <c r="W177" s="9" t="n">
        <f aca="false">+[2]data1cf!BU176*-1</f>
        <v>-0</v>
      </c>
      <c r="X177" s="9" t="n">
        <f aca="false">+[2]data1cf!BV176*-1</f>
        <v>-0</v>
      </c>
      <c r="Y177" s="9" t="n">
        <f aca="false">+[2]data1cf!BW176*-1</f>
        <v>-0</v>
      </c>
      <c r="Z177" s="9" t="n">
        <f aca="false">+[2]data1cf!BX176*-1</f>
        <v>-0</v>
      </c>
      <c r="AA177" s="9" t="n">
        <f aca="false">+[2]data1cf!BY176*-1</f>
        <v>-0</v>
      </c>
      <c r="AB177" s="9"/>
      <c r="AC177" s="9"/>
      <c r="AD177" s="9"/>
      <c r="AE177" s="9"/>
      <c r="AF177" s="9"/>
      <c r="AG177" s="9"/>
      <c r="AH177" s="9"/>
      <c r="AI177" s="9"/>
      <c r="AJ177" s="9"/>
      <c r="AK177" s="1"/>
      <c r="AL177" s="1" t="e">
        <f aca="false">SUMPRODUCT(B177:AJ177,PVCapPrice)</f>
        <v>#DIV/0!</v>
      </c>
      <c r="AM177" s="1"/>
      <c r="AN177" s="1"/>
      <c r="AO177" s="1"/>
      <c r="AP177" s="1"/>
      <c r="AQ177" s="1"/>
    </row>
    <row r="178" customFormat="false" ht="11.25" hidden="false" customHeight="false" outlineLevel="0" collapsed="false">
      <c r="A178" s="1" t="n">
        <v>176</v>
      </c>
      <c r="B178" s="9"/>
      <c r="C178" s="9" t="n">
        <f aca="false">+[2]data1cf!BA177*-1</f>
        <v>-0</v>
      </c>
      <c r="D178" s="9" t="n">
        <f aca="false">+[2]data1cf!BB177*-1</f>
        <v>-0</v>
      </c>
      <c r="E178" s="9" t="n">
        <f aca="false">+[2]data1cf!BC177*-1</f>
        <v>-0</v>
      </c>
      <c r="F178" s="9" t="n">
        <f aca="false">+[2]data1cf!BD177*-1</f>
        <v>-0</v>
      </c>
      <c r="G178" s="9" t="n">
        <f aca="false">+[2]data1cf!BE177*-1</f>
        <v>-0</v>
      </c>
      <c r="H178" s="9" t="n">
        <f aca="false">+[2]data1cf!BF177*-1</f>
        <v>-0</v>
      </c>
      <c r="I178" s="9" t="n">
        <f aca="false">+[2]data1cf!BG177*-1</f>
        <v>-0</v>
      </c>
      <c r="J178" s="9" t="n">
        <f aca="false">+[2]data1cf!BH177*-1</f>
        <v>-0</v>
      </c>
      <c r="K178" s="9" t="n">
        <f aca="false">+[2]data1cf!BI177*-1</f>
        <v>-0</v>
      </c>
      <c r="L178" s="9" t="n">
        <f aca="false">+[2]data1cf!BJ177*-1</f>
        <v>-0</v>
      </c>
      <c r="M178" s="9" t="n">
        <f aca="false">+[2]data1cf!BK177*-1</f>
        <v>-0</v>
      </c>
      <c r="N178" s="9" t="n">
        <f aca="false">+[2]data1cf!BL177*-1</f>
        <v>-0</v>
      </c>
      <c r="O178" s="9" t="n">
        <f aca="false">+[2]data1cf!BM177*-1</f>
        <v>-0</v>
      </c>
      <c r="P178" s="9" t="n">
        <f aca="false">+[2]data1cf!BN177*-1</f>
        <v>-0</v>
      </c>
      <c r="Q178" s="9" t="n">
        <f aca="false">+[2]data1cf!BO177*-1</f>
        <v>-0</v>
      </c>
      <c r="R178" s="9" t="n">
        <f aca="false">+[2]data1cf!BP177*-1</f>
        <v>-0</v>
      </c>
      <c r="S178" s="9" t="n">
        <f aca="false">+[2]data1cf!BQ177*-1</f>
        <v>-0</v>
      </c>
      <c r="T178" s="9" t="n">
        <f aca="false">+[2]data1cf!BR177*-1</f>
        <v>-0</v>
      </c>
      <c r="U178" s="9" t="n">
        <f aca="false">+[2]data1cf!BS177*-1</f>
        <v>-0</v>
      </c>
      <c r="V178" s="9" t="n">
        <f aca="false">+[2]data1cf!BT177*-1</f>
        <v>-0</v>
      </c>
      <c r="W178" s="9" t="n">
        <f aca="false">+[2]data1cf!BU177*-1</f>
        <v>-0</v>
      </c>
      <c r="X178" s="9" t="n">
        <f aca="false">+[2]data1cf!BV177*-1</f>
        <v>-0</v>
      </c>
      <c r="Y178" s="9" t="n">
        <f aca="false">+[2]data1cf!BW177*-1</f>
        <v>-0</v>
      </c>
      <c r="Z178" s="9" t="n">
        <f aca="false">+[2]data1cf!BX177*-1</f>
        <v>-0</v>
      </c>
      <c r="AA178" s="9" t="n">
        <f aca="false">+[2]data1cf!BY177*-1</f>
        <v>-0</v>
      </c>
      <c r="AB178" s="9"/>
      <c r="AC178" s="9"/>
      <c r="AD178" s="9"/>
      <c r="AE178" s="9"/>
      <c r="AF178" s="9"/>
      <c r="AG178" s="9"/>
      <c r="AH178" s="9"/>
      <c r="AI178" s="9"/>
      <c r="AJ178" s="9"/>
      <c r="AK178" s="1"/>
      <c r="AL178" s="1" t="e">
        <f aca="false">SUMPRODUCT(B178:AJ178,PVCapPrice)</f>
        <v>#DIV/0!</v>
      </c>
      <c r="AM178" s="1"/>
      <c r="AN178" s="1"/>
      <c r="AO178" s="1"/>
      <c r="AP178" s="1"/>
      <c r="AQ178" s="1"/>
    </row>
    <row r="179" customFormat="false" ht="11.25" hidden="false" customHeight="false" outlineLevel="0" collapsed="false">
      <c r="A179" s="1" t="n">
        <v>177</v>
      </c>
      <c r="B179" s="9"/>
      <c r="C179" s="9" t="n">
        <f aca="false">+[2]data1cf!BA178*-1</f>
        <v>-0</v>
      </c>
      <c r="D179" s="9" t="n">
        <f aca="false">+[2]data1cf!BB178*-1</f>
        <v>-0</v>
      </c>
      <c r="E179" s="9" t="n">
        <f aca="false">+[2]data1cf!BC178*-1</f>
        <v>-0</v>
      </c>
      <c r="F179" s="9" t="n">
        <f aca="false">+[2]data1cf!BD178*-1</f>
        <v>-0</v>
      </c>
      <c r="G179" s="9" t="n">
        <f aca="false">+[2]data1cf!BE178*-1</f>
        <v>-0</v>
      </c>
      <c r="H179" s="9" t="n">
        <f aca="false">+[2]data1cf!BF178*-1</f>
        <v>-0</v>
      </c>
      <c r="I179" s="9" t="n">
        <f aca="false">+[2]data1cf!BG178*-1</f>
        <v>-0</v>
      </c>
      <c r="J179" s="9" t="n">
        <f aca="false">+[2]data1cf!BH178*-1</f>
        <v>-0</v>
      </c>
      <c r="K179" s="9" t="n">
        <f aca="false">+[2]data1cf!BI178*-1</f>
        <v>-0</v>
      </c>
      <c r="L179" s="9" t="n">
        <f aca="false">+[2]data1cf!BJ178*-1</f>
        <v>-0</v>
      </c>
      <c r="M179" s="9" t="n">
        <f aca="false">+[2]data1cf!BK178*-1</f>
        <v>-0</v>
      </c>
      <c r="N179" s="9" t="n">
        <f aca="false">+[2]data1cf!BL178*-1</f>
        <v>-0</v>
      </c>
      <c r="O179" s="9" t="n">
        <f aca="false">+[2]data1cf!BM178*-1</f>
        <v>-0</v>
      </c>
      <c r="P179" s="9" t="n">
        <f aca="false">+[2]data1cf!BN178*-1</f>
        <v>-0</v>
      </c>
      <c r="Q179" s="9" t="n">
        <f aca="false">+[2]data1cf!BO178*-1</f>
        <v>-0</v>
      </c>
      <c r="R179" s="9" t="n">
        <f aca="false">+[2]data1cf!BP178*-1</f>
        <v>-0</v>
      </c>
      <c r="S179" s="9" t="n">
        <f aca="false">+[2]data1cf!BQ178*-1</f>
        <v>-0</v>
      </c>
      <c r="T179" s="9" t="n">
        <f aca="false">+[2]data1cf!BR178*-1</f>
        <v>-0</v>
      </c>
      <c r="U179" s="9" t="n">
        <f aca="false">+[2]data1cf!BS178*-1</f>
        <v>-0</v>
      </c>
      <c r="V179" s="9" t="n">
        <f aca="false">+[2]data1cf!BT178*-1</f>
        <v>-0</v>
      </c>
      <c r="W179" s="9" t="n">
        <f aca="false">+[2]data1cf!BU178*-1</f>
        <v>-0</v>
      </c>
      <c r="X179" s="9" t="n">
        <f aca="false">+[2]data1cf!BV178*-1</f>
        <v>-0</v>
      </c>
      <c r="Y179" s="9" t="n">
        <f aca="false">+[2]data1cf!BW178*-1</f>
        <v>-0</v>
      </c>
      <c r="Z179" s="9" t="n">
        <f aca="false">+[2]data1cf!BX178*-1</f>
        <v>-0</v>
      </c>
      <c r="AA179" s="9" t="n">
        <f aca="false">+[2]data1cf!BY178*-1</f>
        <v>-0</v>
      </c>
      <c r="AB179" s="9"/>
      <c r="AC179" s="9"/>
      <c r="AD179" s="9"/>
      <c r="AE179" s="9"/>
      <c r="AF179" s="9"/>
      <c r="AG179" s="9"/>
      <c r="AH179" s="9"/>
      <c r="AI179" s="9"/>
      <c r="AJ179" s="9"/>
      <c r="AK179" s="1"/>
      <c r="AL179" s="1" t="e">
        <f aca="false">SUMPRODUCT(B179:AJ179,PVCapPrice)</f>
        <v>#DIV/0!</v>
      </c>
      <c r="AM179" s="1"/>
      <c r="AN179" s="1"/>
      <c r="AO179" s="1"/>
      <c r="AP179" s="1"/>
      <c r="AQ179" s="1"/>
    </row>
    <row r="180" customFormat="false" ht="11.25" hidden="false" customHeight="false" outlineLevel="0" collapsed="false">
      <c r="A180" s="1" t="n">
        <v>178</v>
      </c>
      <c r="B180" s="9"/>
      <c r="C180" s="9" t="n">
        <f aca="false">+[2]data1cf!BA179*-1</f>
        <v>-0</v>
      </c>
      <c r="D180" s="9" t="n">
        <f aca="false">+[2]data1cf!BB179*-1</f>
        <v>-0</v>
      </c>
      <c r="E180" s="9" t="n">
        <f aca="false">+[2]data1cf!BC179*-1</f>
        <v>-0</v>
      </c>
      <c r="F180" s="9" t="n">
        <f aca="false">+[2]data1cf!BD179*-1</f>
        <v>-0</v>
      </c>
      <c r="G180" s="9" t="n">
        <f aca="false">+[2]data1cf!BE179*-1</f>
        <v>-0</v>
      </c>
      <c r="H180" s="9" t="n">
        <f aca="false">+[2]data1cf!BF179*-1</f>
        <v>-0</v>
      </c>
      <c r="I180" s="9" t="n">
        <f aca="false">+[2]data1cf!BG179*-1</f>
        <v>-0</v>
      </c>
      <c r="J180" s="9" t="n">
        <f aca="false">+[2]data1cf!BH179*-1</f>
        <v>-0</v>
      </c>
      <c r="K180" s="9" t="n">
        <f aca="false">+[2]data1cf!BI179*-1</f>
        <v>-0</v>
      </c>
      <c r="L180" s="9" t="n">
        <f aca="false">+[2]data1cf!BJ179*-1</f>
        <v>-0</v>
      </c>
      <c r="M180" s="9" t="n">
        <f aca="false">+[2]data1cf!BK179*-1</f>
        <v>-0</v>
      </c>
      <c r="N180" s="9" t="n">
        <f aca="false">+[2]data1cf!BL179*-1</f>
        <v>-0</v>
      </c>
      <c r="O180" s="9" t="n">
        <f aca="false">+[2]data1cf!BM179*-1</f>
        <v>-0</v>
      </c>
      <c r="P180" s="9" t="n">
        <f aca="false">+[2]data1cf!BN179*-1</f>
        <v>-0</v>
      </c>
      <c r="Q180" s="9" t="n">
        <f aca="false">+[2]data1cf!BO179*-1</f>
        <v>-0</v>
      </c>
      <c r="R180" s="9" t="n">
        <f aca="false">+[2]data1cf!BP179*-1</f>
        <v>-0</v>
      </c>
      <c r="S180" s="9" t="n">
        <f aca="false">+[2]data1cf!BQ179*-1</f>
        <v>-0</v>
      </c>
      <c r="T180" s="9" t="n">
        <f aca="false">+[2]data1cf!BR179*-1</f>
        <v>-0</v>
      </c>
      <c r="U180" s="9" t="n">
        <f aca="false">+[2]data1cf!BS179*-1</f>
        <v>-0</v>
      </c>
      <c r="V180" s="9" t="n">
        <f aca="false">+[2]data1cf!BT179*-1</f>
        <v>-0</v>
      </c>
      <c r="W180" s="9" t="n">
        <f aca="false">+[2]data1cf!BU179*-1</f>
        <v>-0</v>
      </c>
      <c r="X180" s="9" t="n">
        <f aca="false">+[2]data1cf!BV179*-1</f>
        <v>-0</v>
      </c>
      <c r="Y180" s="9" t="n">
        <f aca="false">+[2]data1cf!BW179*-1</f>
        <v>-0</v>
      </c>
      <c r="Z180" s="9" t="n">
        <f aca="false">+[2]data1cf!BX179*-1</f>
        <v>-0</v>
      </c>
      <c r="AA180" s="9" t="n">
        <f aca="false">+[2]data1cf!BY179*-1</f>
        <v>-0</v>
      </c>
      <c r="AB180" s="9"/>
      <c r="AC180" s="9"/>
      <c r="AD180" s="9"/>
      <c r="AE180" s="9"/>
      <c r="AF180" s="9"/>
      <c r="AG180" s="9"/>
      <c r="AH180" s="9"/>
      <c r="AI180" s="9"/>
      <c r="AJ180" s="9"/>
      <c r="AK180" s="1"/>
      <c r="AL180" s="1" t="e">
        <f aca="false">SUMPRODUCT(B180:AJ180,PVCapPrice)</f>
        <v>#DIV/0!</v>
      </c>
      <c r="AM180" s="1"/>
      <c r="AN180" s="1"/>
      <c r="AO180" s="1"/>
      <c r="AP180" s="1"/>
      <c r="AQ180" s="1"/>
    </row>
    <row r="181" customFormat="false" ht="11.25" hidden="false" customHeight="false" outlineLevel="0" collapsed="false">
      <c r="A181" s="1" t="n">
        <v>179</v>
      </c>
      <c r="B181" s="9"/>
      <c r="C181" s="9" t="n">
        <f aca="false">+[2]data1cf!BA180*-1</f>
        <v>-0</v>
      </c>
      <c r="D181" s="9" t="n">
        <f aca="false">+[2]data1cf!BB180*-1</f>
        <v>-0</v>
      </c>
      <c r="E181" s="9" t="n">
        <f aca="false">+[2]data1cf!BC180*-1</f>
        <v>-0</v>
      </c>
      <c r="F181" s="9" t="n">
        <f aca="false">+[2]data1cf!BD180*-1</f>
        <v>-0</v>
      </c>
      <c r="G181" s="9" t="n">
        <f aca="false">+[2]data1cf!BE180*-1</f>
        <v>-0</v>
      </c>
      <c r="H181" s="9" t="n">
        <f aca="false">+[2]data1cf!BF180*-1</f>
        <v>-0</v>
      </c>
      <c r="I181" s="9" t="n">
        <f aca="false">+[2]data1cf!BG180*-1</f>
        <v>-0</v>
      </c>
      <c r="J181" s="9" t="n">
        <f aca="false">+[2]data1cf!BH180*-1</f>
        <v>-0</v>
      </c>
      <c r="K181" s="9" t="n">
        <f aca="false">+[2]data1cf!BI180*-1</f>
        <v>-0</v>
      </c>
      <c r="L181" s="9" t="n">
        <f aca="false">+[2]data1cf!BJ180*-1</f>
        <v>-0</v>
      </c>
      <c r="M181" s="9" t="n">
        <f aca="false">+[2]data1cf!BK180*-1</f>
        <v>-0</v>
      </c>
      <c r="N181" s="9" t="n">
        <f aca="false">+[2]data1cf!BL180*-1</f>
        <v>-0</v>
      </c>
      <c r="O181" s="9" t="n">
        <f aca="false">+[2]data1cf!BM180*-1</f>
        <v>-0</v>
      </c>
      <c r="P181" s="9" t="n">
        <f aca="false">+[2]data1cf!BN180*-1</f>
        <v>-0</v>
      </c>
      <c r="Q181" s="9" t="n">
        <f aca="false">+[2]data1cf!BO180*-1</f>
        <v>-0</v>
      </c>
      <c r="R181" s="9" t="n">
        <f aca="false">+[2]data1cf!BP180*-1</f>
        <v>-0</v>
      </c>
      <c r="S181" s="9" t="n">
        <f aca="false">+[2]data1cf!BQ180*-1</f>
        <v>-0</v>
      </c>
      <c r="T181" s="9" t="n">
        <f aca="false">+[2]data1cf!BR180*-1</f>
        <v>-0</v>
      </c>
      <c r="U181" s="9" t="n">
        <f aca="false">+[2]data1cf!BS180*-1</f>
        <v>-0</v>
      </c>
      <c r="V181" s="9" t="n">
        <f aca="false">+[2]data1cf!BT180*-1</f>
        <v>-0</v>
      </c>
      <c r="W181" s="9" t="n">
        <f aca="false">+[2]data1cf!BU180*-1</f>
        <v>-0</v>
      </c>
      <c r="X181" s="9" t="n">
        <f aca="false">+[2]data1cf!BV180*-1</f>
        <v>-0</v>
      </c>
      <c r="Y181" s="9" t="n">
        <f aca="false">+[2]data1cf!BW180*-1</f>
        <v>-0</v>
      </c>
      <c r="Z181" s="9" t="n">
        <f aca="false">+[2]data1cf!BX180*-1</f>
        <v>-0</v>
      </c>
      <c r="AA181" s="9" t="n">
        <f aca="false">+[2]data1cf!BY180*-1</f>
        <v>-0</v>
      </c>
      <c r="AB181" s="9"/>
      <c r="AC181" s="9"/>
      <c r="AD181" s="9"/>
      <c r="AE181" s="9"/>
      <c r="AF181" s="9"/>
      <c r="AG181" s="9"/>
      <c r="AH181" s="9"/>
      <c r="AI181" s="9"/>
      <c r="AJ181" s="9"/>
      <c r="AK181" s="1"/>
      <c r="AL181" s="1" t="e">
        <f aca="false">SUMPRODUCT(B181:AJ181,PVCapPrice)</f>
        <v>#DIV/0!</v>
      </c>
      <c r="AM181" s="1"/>
      <c r="AN181" s="1"/>
      <c r="AO181" s="1"/>
      <c r="AP181" s="1"/>
      <c r="AQ181" s="1"/>
    </row>
    <row r="182" customFormat="false" ht="11.25" hidden="false" customHeight="false" outlineLevel="0" collapsed="false">
      <c r="A182" s="1" t="n">
        <v>180</v>
      </c>
      <c r="B182" s="9"/>
      <c r="C182" s="9" t="n">
        <f aca="false">+[2]data1cf!BA181*-1</f>
        <v>-0</v>
      </c>
      <c r="D182" s="9" t="n">
        <f aca="false">+[2]data1cf!BB181*-1</f>
        <v>-0</v>
      </c>
      <c r="E182" s="9" t="n">
        <f aca="false">+[2]data1cf!BC181*-1</f>
        <v>-0</v>
      </c>
      <c r="F182" s="9" t="n">
        <f aca="false">+[2]data1cf!BD181*-1</f>
        <v>-0</v>
      </c>
      <c r="G182" s="9" t="n">
        <f aca="false">+[2]data1cf!BE181*-1</f>
        <v>-0</v>
      </c>
      <c r="H182" s="9" t="n">
        <f aca="false">+[2]data1cf!BF181*-1</f>
        <v>-0</v>
      </c>
      <c r="I182" s="9" t="n">
        <f aca="false">+[2]data1cf!BG181*-1</f>
        <v>-0</v>
      </c>
      <c r="J182" s="9" t="n">
        <f aca="false">+[2]data1cf!BH181*-1</f>
        <v>-0</v>
      </c>
      <c r="K182" s="9" t="n">
        <f aca="false">+[2]data1cf!BI181*-1</f>
        <v>-0</v>
      </c>
      <c r="L182" s="9" t="n">
        <f aca="false">+[2]data1cf!BJ181*-1</f>
        <v>-0</v>
      </c>
      <c r="M182" s="9" t="n">
        <f aca="false">+[2]data1cf!BK181*-1</f>
        <v>-0</v>
      </c>
      <c r="N182" s="9" t="n">
        <f aca="false">+[2]data1cf!BL181*-1</f>
        <v>-0</v>
      </c>
      <c r="O182" s="9" t="n">
        <f aca="false">+[2]data1cf!BM181*-1</f>
        <v>-0</v>
      </c>
      <c r="P182" s="9" t="n">
        <f aca="false">+[2]data1cf!BN181*-1</f>
        <v>-0</v>
      </c>
      <c r="Q182" s="9" t="n">
        <f aca="false">+[2]data1cf!BO181*-1</f>
        <v>-0</v>
      </c>
      <c r="R182" s="9" t="n">
        <f aca="false">+[2]data1cf!BP181*-1</f>
        <v>-0</v>
      </c>
      <c r="S182" s="9" t="n">
        <f aca="false">+[2]data1cf!BQ181*-1</f>
        <v>-0</v>
      </c>
      <c r="T182" s="9" t="n">
        <f aca="false">+[2]data1cf!BR181*-1</f>
        <v>-0</v>
      </c>
      <c r="U182" s="9" t="n">
        <f aca="false">+[2]data1cf!BS181*-1</f>
        <v>-0</v>
      </c>
      <c r="V182" s="9" t="n">
        <f aca="false">+[2]data1cf!BT181*-1</f>
        <v>-0</v>
      </c>
      <c r="W182" s="9" t="n">
        <f aca="false">+[2]data1cf!BU181*-1</f>
        <v>-0</v>
      </c>
      <c r="X182" s="9" t="n">
        <f aca="false">+[2]data1cf!BV181*-1</f>
        <v>-0</v>
      </c>
      <c r="Y182" s="9" t="n">
        <f aca="false">+[2]data1cf!BW181*-1</f>
        <v>-0</v>
      </c>
      <c r="Z182" s="9" t="n">
        <f aca="false">+[2]data1cf!BX181*-1</f>
        <v>-0</v>
      </c>
      <c r="AA182" s="9" t="n">
        <f aca="false">+[2]data1cf!BY181*-1</f>
        <v>-0</v>
      </c>
      <c r="AB182" s="9"/>
      <c r="AC182" s="9"/>
      <c r="AD182" s="9"/>
      <c r="AE182" s="9"/>
      <c r="AF182" s="9"/>
      <c r="AG182" s="9"/>
      <c r="AH182" s="9"/>
      <c r="AI182" s="9"/>
      <c r="AJ182" s="9"/>
      <c r="AK182" s="1"/>
      <c r="AL182" s="1" t="e">
        <f aca="false">SUMPRODUCT(B182:AJ182,PVCapPrice)</f>
        <v>#DIV/0!</v>
      </c>
      <c r="AM182" s="1"/>
      <c r="AN182" s="1"/>
      <c r="AO182" s="1"/>
      <c r="AP182" s="1"/>
      <c r="AQ182" s="1"/>
    </row>
    <row r="183" customFormat="false" ht="11.25" hidden="false" customHeight="false" outlineLevel="0" collapsed="false">
      <c r="A183" s="1" t="n">
        <v>181</v>
      </c>
      <c r="B183" s="9"/>
      <c r="C183" s="9" t="n">
        <f aca="false">+[2]data1cf!BA182*-1</f>
        <v>-0</v>
      </c>
      <c r="D183" s="9" t="n">
        <f aca="false">+[2]data1cf!BB182*-1</f>
        <v>-0</v>
      </c>
      <c r="E183" s="9" t="n">
        <f aca="false">+[2]data1cf!BC182*-1</f>
        <v>-0</v>
      </c>
      <c r="F183" s="9" t="n">
        <f aca="false">+[2]data1cf!BD182*-1</f>
        <v>-0</v>
      </c>
      <c r="G183" s="9" t="n">
        <f aca="false">+[2]data1cf!BE182*-1</f>
        <v>-0</v>
      </c>
      <c r="H183" s="9" t="n">
        <f aca="false">+[2]data1cf!BF182*-1</f>
        <v>-0</v>
      </c>
      <c r="I183" s="9" t="n">
        <f aca="false">+[2]data1cf!BG182*-1</f>
        <v>-0</v>
      </c>
      <c r="J183" s="9" t="n">
        <f aca="false">+[2]data1cf!BH182*-1</f>
        <v>-0</v>
      </c>
      <c r="K183" s="9" t="n">
        <f aca="false">+[2]data1cf!BI182*-1</f>
        <v>-0</v>
      </c>
      <c r="L183" s="9" t="n">
        <f aca="false">+[2]data1cf!BJ182*-1</f>
        <v>-0</v>
      </c>
      <c r="M183" s="9" t="n">
        <f aca="false">+[2]data1cf!BK182*-1</f>
        <v>-0</v>
      </c>
      <c r="N183" s="9" t="n">
        <f aca="false">+[2]data1cf!BL182*-1</f>
        <v>-0</v>
      </c>
      <c r="O183" s="9" t="n">
        <f aca="false">+[2]data1cf!BM182*-1</f>
        <v>-0</v>
      </c>
      <c r="P183" s="9" t="n">
        <f aca="false">+[2]data1cf!BN182*-1</f>
        <v>-0</v>
      </c>
      <c r="Q183" s="9" t="n">
        <f aca="false">+[2]data1cf!BO182*-1</f>
        <v>-0</v>
      </c>
      <c r="R183" s="9" t="n">
        <f aca="false">+[2]data1cf!BP182*-1</f>
        <v>-0</v>
      </c>
      <c r="S183" s="9" t="n">
        <f aca="false">+[2]data1cf!BQ182*-1</f>
        <v>-0</v>
      </c>
      <c r="T183" s="9" t="n">
        <f aca="false">+[2]data1cf!BR182*-1</f>
        <v>-0</v>
      </c>
      <c r="U183" s="9" t="n">
        <f aca="false">+[2]data1cf!BS182*-1</f>
        <v>-0</v>
      </c>
      <c r="V183" s="9" t="n">
        <f aca="false">+[2]data1cf!BT182*-1</f>
        <v>-0</v>
      </c>
      <c r="W183" s="9" t="n">
        <f aca="false">+[2]data1cf!BU182*-1</f>
        <v>-0</v>
      </c>
      <c r="X183" s="9" t="n">
        <f aca="false">+[2]data1cf!BV182*-1</f>
        <v>-0</v>
      </c>
      <c r="Y183" s="9" t="n">
        <f aca="false">+[2]data1cf!BW182*-1</f>
        <v>-0</v>
      </c>
      <c r="Z183" s="9" t="n">
        <f aca="false">+[2]data1cf!BX182*-1</f>
        <v>-0</v>
      </c>
      <c r="AA183" s="9" t="n">
        <f aca="false">+[2]data1cf!BY182*-1</f>
        <v>-0</v>
      </c>
      <c r="AB183" s="9"/>
      <c r="AC183" s="9"/>
      <c r="AD183" s="9"/>
      <c r="AE183" s="9"/>
      <c r="AF183" s="9"/>
      <c r="AG183" s="9"/>
      <c r="AH183" s="9"/>
      <c r="AI183" s="9"/>
      <c r="AJ183" s="9"/>
      <c r="AK183" s="1"/>
      <c r="AL183" s="1" t="e">
        <f aca="false">SUMPRODUCT(B183:AJ183,PVCapPrice)</f>
        <v>#DIV/0!</v>
      </c>
      <c r="AM183" s="1"/>
      <c r="AN183" s="1"/>
      <c r="AO183" s="1"/>
      <c r="AP183" s="1"/>
      <c r="AQ183" s="1"/>
    </row>
    <row r="184" customFormat="false" ht="11.25" hidden="false" customHeight="false" outlineLevel="0" collapsed="false">
      <c r="A184" s="1" t="n">
        <v>182</v>
      </c>
      <c r="B184" s="9"/>
      <c r="C184" s="9" t="n">
        <f aca="false">+[2]data1cf!BA183*-1</f>
        <v>-0</v>
      </c>
      <c r="D184" s="9" t="n">
        <f aca="false">+[2]data1cf!BB183*-1</f>
        <v>-0</v>
      </c>
      <c r="E184" s="9" t="n">
        <f aca="false">+[2]data1cf!BC183*-1</f>
        <v>-0</v>
      </c>
      <c r="F184" s="9" t="n">
        <f aca="false">+[2]data1cf!BD183*-1</f>
        <v>-0</v>
      </c>
      <c r="G184" s="9" t="n">
        <f aca="false">+[2]data1cf!BE183*-1</f>
        <v>-0</v>
      </c>
      <c r="H184" s="9" t="n">
        <f aca="false">+[2]data1cf!BF183*-1</f>
        <v>-0</v>
      </c>
      <c r="I184" s="9" t="n">
        <f aca="false">+[2]data1cf!BG183*-1</f>
        <v>-0</v>
      </c>
      <c r="J184" s="9" t="n">
        <f aca="false">+[2]data1cf!BH183*-1</f>
        <v>-0</v>
      </c>
      <c r="K184" s="9" t="n">
        <f aca="false">+[2]data1cf!BI183*-1</f>
        <v>-0</v>
      </c>
      <c r="L184" s="9" t="n">
        <f aca="false">+[2]data1cf!BJ183*-1</f>
        <v>-0</v>
      </c>
      <c r="M184" s="9" t="n">
        <f aca="false">+[2]data1cf!BK183*-1</f>
        <v>-0</v>
      </c>
      <c r="N184" s="9" t="n">
        <f aca="false">+[2]data1cf!BL183*-1</f>
        <v>-0</v>
      </c>
      <c r="O184" s="9" t="n">
        <f aca="false">+[2]data1cf!BM183*-1</f>
        <v>-0</v>
      </c>
      <c r="P184" s="9" t="n">
        <f aca="false">+[2]data1cf!BN183*-1</f>
        <v>-0</v>
      </c>
      <c r="Q184" s="9" t="n">
        <f aca="false">+[2]data1cf!BO183*-1</f>
        <v>-0</v>
      </c>
      <c r="R184" s="9" t="n">
        <f aca="false">+[2]data1cf!BP183*-1</f>
        <v>-0</v>
      </c>
      <c r="S184" s="9" t="n">
        <f aca="false">+[2]data1cf!BQ183*-1</f>
        <v>-0</v>
      </c>
      <c r="T184" s="9" t="n">
        <f aca="false">+[2]data1cf!BR183*-1</f>
        <v>-0</v>
      </c>
      <c r="U184" s="9" t="n">
        <f aca="false">+[2]data1cf!BS183*-1</f>
        <v>-0</v>
      </c>
      <c r="V184" s="9" t="n">
        <f aca="false">+[2]data1cf!BT183*-1</f>
        <v>-0</v>
      </c>
      <c r="W184" s="9" t="n">
        <f aca="false">+[2]data1cf!BU183*-1</f>
        <v>-0</v>
      </c>
      <c r="X184" s="9" t="n">
        <f aca="false">+[2]data1cf!BV183*-1</f>
        <v>-0</v>
      </c>
      <c r="Y184" s="9" t="n">
        <f aca="false">+[2]data1cf!BW183*-1</f>
        <v>-0</v>
      </c>
      <c r="Z184" s="9" t="n">
        <f aca="false">+[2]data1cf!BX183*-1</f>
        <v>-0</v>
      </c>
      <c r="AA184" s="9" t="n">
        <f aca="false">+[2]data1cf!BY183*-1</f>
        <v>-0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1"/>
      <c r="AL184" s="1" t="e">
        <f aca="false">SUMPRODUCT(B184:AJ184,PVCapPrice)</f>
        <v>#DIV/0!</v>
      </c>
      <c r="AM184" s="1"/>
      <c r="AN184" s="1"/>
      <c r="AO184" s="1"/>
      <c r="AP184" s="1"/>
      <c r="AQ184" s="1"/>
    </row>
    <row r="185" customFormat="false" ht="11.25" hidden="false" customHeight="false" outlineLevel="0" collapsed="false">
      <c r="A185" s="1" t="n">
        <v>183</v>
      </c>
      <c r="B185" s="9"/>
      <c r="C185" s="9" t="n">
        <f aca="false">+[2]data1cf!BA184*-1</f>
        <v>-0</v>
      </c>
      <c r="D185" s="9" t="n">
        <f aca="false">+[2]data1cf!BB184*-1</f>
        <v>-0</v>
      </c>
      <c r="E185" s="9" t="n">
        <f aca="false">+[2]data1cf!BC184*-1</f>
        <v>-0</v>
      </c>
      <c r="F185" s="9" t="n">
        <f aca="false">+[2]data1cf!BD184*-1</f>
        <v>-0</v>
      </c>
      <c r="G185" s="9" t="n">
        <f aca="false">+[2]data1cf!BE184*-1</f>
        <v>-0</v>
      </c>
      <c r="H185" s="9" t="n">
        <f aca="false">+[2]data1cf!BF184*-1</f>
        <v>-0</v>
      </c>
      <c r="I185" s="9" t="n">
        <f aca="false">+[2]data1cf!BG184*-1</f>
        <v>-0</v>
      </c>
      <c r="J185" s="9" t="n">
        <f aca="false">+[2]data1cf!BH184*-1</f>
        <v>-0</v>
      </c>
      <c r="K185" s="9" t="n">
        <f aca="false">+[2]data1cf!BI184*-1</f>
        <v>-0</v>
      </c>
      <c r="L185" s="9" t="n">
        <f aca="false">+[2]data1cf!BJ184*-1</f>
        <v>-0</v>
      </c>
      <c r="M185" s="9" t="n">
        <f aca="false">+[2]data1cf!BK184*-1</f>
        <v>-0</v>
      </c>
      <c r="N185" s="9" t="n">
        <f aca="false">+[2]data1cf!BL184*-1</f>
        <v>-0</v>
      </c>
      <c r="O185" s="9" t="n">
        <f aca="false">+[2]data1cf!BM184*-1</f>
        <v>-0</v>
      </c>
      <c r="P185" s="9" t="n">
        <f aca="false">+[2]data1cf!BN184*-1</f>
        <v>-0</v>
      </c>
      <c r="Q185" s="9" t="n">
        <f aca="false">+[2]data1cf!BO184*-1</f>
        <v>-0</v>
      </c>
      <c r="R185" s="9" t="n">
        <f aca="false">+[2]data1cf!BP184*-1</f>
        <v>-0</v>
      </c>
      <c r="S185" s="9" t="n">
        <f aca="false">+[2]data1cf!BQ184*-1</f>
        <v>-0</v>
      </c>
      <c r="T185" s="9" t="n">
        <f aca="false">+[2]data1cf!BR184*-1</f>
        <v>-0</v>
      </c>
      <c r="U185" s="9" t="n">
        <f aca="false">+[2]data1cf!BS184*-1</f>
        <v>-0</v>
      </c>
      <c r="V185" s="9" t="n">
        <f aca="false">+[2]data1cf!BT184*-1</f>
        <v>-0</v>
      </c>
      <c r="W185" s="9" t="n">
        <f aca="false">+[2]data1cf!BU184*-1</f>
        <v>-0</v>
      </c>
      <c r="X185" s="9" t="n">
        <f aca="false">+[2]data1cf!BV184*-1</f>
        <v>-0</v>
      </c>
      <c r="Y185" s="9" t="n">
        <f aca="false">+[2]data1cf!BW184*-1</f>
        <v>-0</v>
      </c>
      <c r="Z185" s="9" t="n">
        <f aca="false">+[2]data1cf!BX184*-1</f>
        <v>-0</v>
      </c>
      <c r="AA185" s="9" t="n">
        <f aca="false">+[2]data1cf!BY184*-1</f>
        <v>-0</v>
      </c>
      <c r="AB185" s="9"/>
      <c r="AC185" s="9"/>
      <c r="AD185" s="9"/>
      <c r="AE185" s="9"/>
      <c r="AF185" s="9"/>
      <c r="AG185" s="9"/>
      <c r="AH185" s="9"/>
      <c r="AI185" s="9"/>
      <c r="AJ185" s="9"/>
      <c r="AK185" s="1"/>
      <c r="AL185" s="1" t="e">
        <f aca="false">SUMPRODUCT(B185:AJ185,PVCapPrice)</f>
        <v>#DIV/0!</v>
      </c>
      <c r="AM185" s="1"/>
      <c r="AN185" s="1"/>
      <c r="AO185" s="1"/>
      <c r="AP185" s="1"/>
      <c r="AQ185" s="1"/>
    </row>
    <row r="186" customFormat="false" ht="11.25" hidden="false" customHeight="false" outlineLevel="0" collapsed="false">
      <c r="A186" s="1" t="n">
        <v>184</v>
      </c>
      <c r="B186" s="9"/>
      <c r="C186" s="9" t="n">
        <f aca="false">+[2]data1cf!BA185*-1</f>
        <v>-0</v>
      </c>
      <c r="D186" s="9" t="n">
        <f aca="false">+[2]data1cf!BB185*-1</f>
        <v>-0</v>
      </c>
      <c r="E186" s="9" t="n">
        <f aca="false">+[2]data1cf!BC185*-1</f>
        <v>-0</v>
      </c>
      <c r="F186" s="9" t="n">
        <f aca="false">+[2]data1cf!BD185*-1</f>
        <v>-0</v>
      </c>
      <c r="G186" s="9" t="n">
        <f aca="false">+[2]data1cf!BE185*-1</f>
        <v>-0</v>
      </c>
      <c r="H186" s="9" t="n">
        <f aca="false">+[2]data1cf!BF185*-1</f>
        <v>-0</v>
      </c>
      <c r="I186" s="9" t="n">
        <f aca="false">+[2]data1cf!BG185*-1</f>
        <v>-0</v>
      </c>
      <c r="J186" s="9" t="n">
        <f aca="false">+[2]data1cf!BH185*-1</f>
        <v>-0</v>
      </c>
      <c r="K186" s="9" t="n">
        <f aca="false">+[2]data1cf!BI185*-1</f>
        <v>-0</v>
      </c>
      <c r="L186" s="9" t="n">
        <f aca="false">+[2]data1cf!BJ185*-1</f>
        <v>-0</v>
      </c>
      <c r="M186" s="9" t="n">
        <f aca="false">+[2]data1cf!BK185*-1</f>
        <v>-0</v>
      </c>
      <c r="N186" s="9" t="n">
        <f aca="false">+[2]data1cf!BL185*-1</f>
        <v>-0</v>
      </c>
      <c r="O186" s="9" t="n">
        <f aca="false">+[2]data1cf!BM185*-1</f>
        <v>-0</v>
      </c>
      <c r="P186" s="9" t="n">
        <f aca="false">+[2]data1cf!BN185*-1</f>
        <v>-0</v>
      </c>
      <c r="Q186" s="9" t="n">
        <f aca="false">+[2]data1cf!BO185*-1</f>
        <v>-0</v>
      </c>
      <c r="R186" s="9" t="n">
        <f aca="false">+[2]data1cf!BP185*-1</f>
        <v>-0</v>
      </c>
      <c r="S186" s="9" t="n">
        <f aca="false">+[2]data1cf!BQ185*-1</f>
        <v>-0</v>
      </c>
      <c r="T186" s="9" t="n">
        <f aca="false">+[2]data1cf!BR185*-1</f>
        <v>-0</v>
      </c>
      <c r="U186" s="9" t="n">
        <f aca="false">+[2]data1cf!BS185*-1</f>
        <v>-0</v>
      </c>
      <c r="V186" s="9" t="n">
        <f aca="false">+[2]data1cf!BT185*-1</f>
        <v>-0</v>
      </c>
      <c r="W186" s="9" t="n">
        <f aca="false">+[2]data1cf!BU185*-1</f>
        <v>-0</v>
      </c>
      <c r="X186" s="9" t="n">
        <f aca="false">+[2]data1cf!BV185*-1</f>
        <v>-0</v>
      </c>
      <c r="Y186" s="9" t="n">
        <f aca="false">+[2]data1cf!BW185*-1</f>
        <v>-0</v>
      </c>
      <c r="Z186" s="9" t="n">
        <f aca="false">+[2]data1cf!BX185*-1</f>
        <v>-0</v>
      </c>
      <c r="AA186" s="9" t="n">
        <f aca="false">+[2]data1cf!BY185*-1</f>
        <v>-0</v>
      </c>
      <c r="AB186" s="9"/>
      <c r="AC186" s="9"/>
      <c r="AD186" s="9"/>
      <c r="AE186" s="9"/>
      <c r="AF186" s="9"/>
      <c r="AG186" s="9"/>
      <c r="AH186" s="9"/>
      <c r="AI186" s="9"/>
      <c r="AJ186" s="9"/>
      <c r="AK186" s="1"/>
      <c r="AL186" s="1" t="e">
        <f aca="false">SUMPRODUCT(B186:AJ186,PVCapPrice)</f>
        <v>#DIV/0!</v>
      </c>
      <c r="AM186" s="1"/>
      <c r="AN186" s="1"/>
      <c r="AO186" s="1"/>
      <c r="AP186" s="1"/>
      <c r="AQ186" s="1"/>
    </row>
    <row r="187" customFormat="false" ht="11.25" hidden="false" customHeight="false" outlineLevel="0" collapsed="false">
      <c r="A187" s="1" t="n">
        <v>185</v>
      </c>
      <c r="B187" s="9"/>
      <c r="C187" s="9" t="n">
        <f aca="false">+[2]data1cf!BA186*-1</f>
        <v>-0</v>
      </c>
      <c r="D187" s="9" t="n">
        <f aca="false">+[2]data1cf!BB186*-1</f>
        <v>-0</v>
      </c>
      <c r="E187" s="9" t="n">
        <f aca="false">+[2]data1cf!BC186*-1</f>
        <v>-0</v>
      </c>
      <c r="F187" s="9" t="n">
        <f aca="false">+[2]data1cf!BD186*-1</f>
        <v>-0</v>
      </c>
      <c r="G187" s="9" t="n">
        <f aca="false">+[2]data1cf!BE186*-1</f>
        <v>-0</v>
      </c>
      <c r="H187" s="9" t="n">
        <f aca="false">+[2]data1cf!BF186*-1</f>
        <v>-0</v>
      </c>
      <c r="I187" s="9" t="n">
        <f aca="false">+[2]data1cf!BG186*-1</f>
        <v>-0</v>
      </c>
      <c r="J187" s="9" t="n">
        <f aca="false">+[2]data1cf!BH186*-1</f>
        <v>-0</v>
      </c>
      <c r="K187" s="9" t="n">
        <f aca="false">+[2]data1cf!BI186*-1</f>
        <v>-0</v>
      </c>
      <c r="L187" s="9" t="n">
        <f aca="false">+[2]data1cf!BJ186*-1</f>
        <v>-0</v>
      </c>
      <c r="M187" s="9" t="n">
        <f aca="false">+[2]data1cf!BK186*-1</f>
        <v>-0</v>
      </c>
      <c r="N187" s="9" t="n">
        <f aca="false">+[2]data1cf!BL186*-1</f>
        <v>-0</v>
      </c>
      <c r="O187" s="9" t="n">
        <f aca="false">+[2]data1cf!BM186*-1</f>
        <v>-0</v>
      </c>
      <c r="P187" s="9" t="n">
        <f aca="false">+[2]data1cf!BN186*-1</f>
        <v>-0</v>
      </c>
      <c r="Q187" s="9" t="n">
        <f aca="false">+[2]data1cf!BO186*-1</f>
        <v>-0</v>
      </c>
      <c r="R187" s="9" t="n">
        <f aca="false">+[2]data1cf!BP186*-1</f>
        <v>-0</v>
      </c>
      <c r="S187" s="9" t="n">
        <f aca="false">+[2]data1cf!BQ186*-1</f>
        <v>-0</v>
      </c>
      <c r="T187" s="9" t="n">
        <f aca="false">+[2]data1cf!BR186*-1</f>
        <v>-0</v>
      </c>
      <c r="U187" s="9" t="n">
        <f aca="false">+[2]data1cf!BS186*-1</f>
        <v>-0</v>
      </c>
      <c r="V187" s="9" t="n">
        <f aca="false">+[2]data1cf!BT186*-1</f>
        <v>-0</v>
      </c>
      <c r="W187" s="9" t="n">
        <f aca="false">+[2]data1cf!BU186*-1</f>
        <v>-0</v>
      </c>
      <c r="X187" s="9" t="n">
        <f aca="false">+[2]data1cf!BV186*-1</f>
        <v>-0</v>
      </c>
      <c r="Y187" s="9" t="n">
        <f aca="false">+[2]data1cf!BW186*-1</f>
        <v>-0</v>
      </c>
      <c r="Z187" s="9" t="n">
        <f aca="false">+[2]data1cf!BX186*-1</f>
        <v>-0</v>
      </c>
      <c r="AA187" s="9" t="n">
        <f aca="false">+[2]data1cf!BY186*-1</f>
        <v>-0</v>
      </c>
      <c r="AB187" s="9"/>
      <c r="AC187" s="9"/>
      <c r="AD187" s="9"/>
      <c r="AE187" s="9"/>
      <c r="AF187" s="9"/>
      <c r="AG187" s="9"/>
      <c r="AH187" s="9"/>
      <c r="AI187" s="9"/>
      <c r="AJ187" s="9"/>
      <c r="AK187" s="1"/>
      <c r="AL187" s="1" t="e">
        <f aca="false">SUMPRODUCT(B187:AJ187,PVCapPrice)</f>
        <v>#DIV/0!</v>
      </c>
      <c r="AM187" s="1"/>
      <c r="AN187" s="1"/>
      <c r="AO187" s="1"/>
      <c r="AP187" s="1"/>
      <c r="AQ187" s="1"/>
    </row>
    <row r="188" customFormat="false" ht="11.25" hidden="false" customHeight="false" outlineLevel="0" collapsed="false">
      <c r="A188" s="1" t="n">
        <v>186</v>
      </c>
      <c r="B188" s="9"/>
      <c r="C188" s="9" t="n">
        <f aca="false">+[2]data1cf!BA187*-1</f>
        <v>-0</v>
      </c>
      <c r="D188" s="9" t="n">
        <f aca="false">+[2]data1cf!BB187*-1</f>
        <v>-0</v>
      </c>
      <c r="E188" s="9" t="n">
        <f aca="false">+[2]data1cf!BC187*-1</f>
        <v>-0</v>
      </c>
      <c r="F188" s="9" t="n">
        <f aca="false">+[2]data1cf!BD187*-1</f>
        <v>-0</v>
      </c>
      <c r="G188" s="9" t="n">
        <f aca="false">+[2]data1cf!BE187*-1</f>
        <v>-0</v>
      </c>
      <c r="H188" s="9" t="n">
        <f aca="false">+[2]data1cf!BF187*-1</f>
        <v>-0</v>
      </c>
      <c r="I188" s="9" t="n">
        <f aca="false">+[2]data1cf!BG187*-1</f>
        <v>-0</v>
      </c>
      <c r="J188" s="9" t="n">
        <f aca="false">+[2]data1cf!BH187*-1</f>
        <v>-0</v>
      </c>
      <c r="K188" s="9" t="n">
        <f aca="false">+[2]data1cf!BI187*-1</f>
        <v>-0</v>
      </c>
      <c r="L188" s="9" t="n">
        <f aca="false">+[2]data1cf!BJ187*-1</f>
        <v>-0</v>
      </c>
      <c r="M188" s="9" t="n">
        <f aca="false">+[2]data1cf!BK187*-1</f>
        <v>-0</v>
      </c>
      <c r="N188" s="9" t="n">
        <f aca="false">+[2]data1cf!BL187*-1</f>
        <v>-0</v>
      </c>
      <c r="O188" s="9" t="n">
        <f aca="false">+[2]data1cf!BM187*-1</f>
        <v>-0</v>
      </c>
      <c r="P188" s="9" t="n">
        <f aca="false">+[2]data1cf!BN187*-1</f>
        <v>-0</v>
      </c>
      <c r="Q188" s="9" t="n">
        <f aca="false">+[2]data1cf!BO187*-1</f>
        <v>-0</v>
      </c>
      <c r="R188" s="9" t="n">
        <f aca="false">+[2]data1cf!BP187*-1</f>
        <v>-0</v>
      </c>
      <c r="S188" s="9" t="n">
        <f aca="false">+[2]data1cf!BQ187*-1</f>
        <v>-0</v>
      </c>
      <c r="T188" s="9" t="n">
        <f aca="false">+[2]data1cf!BR187*-1</f>
        <v>-0</v>
      </c>
      <c r="U188" s="9" t="n">
        <f aca="false">+[2]data1cf!BS187*-1</f>
        <v>-0</v>
      </c>
      <c r="V188" s="9" t="n">
        <f aca="false">+[2]data1cf!BT187*-1</f>
        <v>-0</v>
      </c>
      <c r="W188" s="9" t="n">
        <f aca="false">+[2]data1cf!BU187*-1</f>
        <v>-0</v>
      </c>
      <c r="X188" s="9" t="n">
        <f aca="false">+[2]data1cf!BV187*-1</f>
        <v>-0</v>
      </c>
      <c r="Y188" s="9" t="n">
        <f aca="false">+[2]data1cf!BW187*-1</f>
        <v>-0</v>
      </c>
      <c r="Z188" s="9" t="n">
        <f aca="false">+[2]data1cf!BX187*-1</f>
        <v>-0</v>
      </c>
      <c r="AA188" s="9" t="n">
        <f aca="false">+[2]data1cf!BY187*-1</f>
        <v>-0</v>
      </c>
      <c r="AB188" s="9"/>
      <c r="AC188" s="9"/>
      <c r="AD188" s="9"/>
      <c r="AE188" s="9"/>
      <c r="AF188" s="9"/>
      <c r="AG188" s="9"/>
      <c r="AH188" s="9"/>
      <c r="AI188" s="9"/>
      <c r="AJ188" s="9"/>
      <c r="AK188" s="1"/>
      <c r="AL188" s="1" t="e">
        <f aca="false">SUMPRODUCT(B188:AJ188,PVCapPrice)</f>
        <v>#DIV/0!</v>
      </c>
      <c r="AM188" s="1"/>
      <c r="AN188" s="1"/>
      <c r="AO188" s="1"/>
      <c r="AP188" s="1"/>
      <c r="AQ188" s="1"/>
    </row>
    <row r="189" customFormat="false" ht="11.25" hidden="false" customHeight="false" outlineLevel="0" collapsed="false">
      <c r="A189" s="1" t="n">
        <v>187</v>
      </c>
      <c r="B189" s="9"/>
      <c r="C189" s="9" t="n">
        <f aca="false">+[2]data1cf!BA188*-1</f>
        <v>-0</v>
      </c>
      <c r="D189" s="9" t="n">
        <f aca="false">+[2]data1cf!BB188*-1</f>
        <v>-0</v>
      </c>
      <c r="E189" s="9" t="n">
        <f aca="false">+[2]data1cf!BC188*-1</f>
        <v>-0</v>
      </c>
      <c r="F189" s="9" t="n">
        <f aca="false">+[2]data1cf!BD188*-1</f>
        <v>-0</v>
      </c>
      <c r="G189" s="9" t="n">
        <f aca="false">+[2]data1cf!BE188*-1</f>
        <v>-0</v>
      </c>
      <c r="H189" s="9" t="n">
        <f aca="false">+[2]data1cf!BF188*-1</f>
        <v>-0</v>
      </c>
      <c r="I189" s="9" t="n">
        <f aca="false">+[2]data1cf!BG188*-1</f>
        <v>-0</v>
      </c>
      <c r="J189" s="9" t="n">
        <f aca="false">+[2]data1cf!BH188*-1</f>
        <v>-0</v>
      </c>
      <c r="K189" s="9" t="n">
        <f aca="false">+[2]data1cf!BI188*-1</f>
        <v>-0</v>
      </c>
      <c r="L189" s="9" t="n">
        <f aca="false">+[2]data1cf!BJ188*-1</f>
        <v>-0</v>
      </c>
      <c r="M189" s="9" t="n">
        <f aca="false">+[2]data1cf!BK188*-1</f>
        <v>-0</v>
      </c>
      <c r="N189" s="9" t="n">
        <f aca="false">+[2]data1cf!BL188*-1</f>
        <v>-0</v>
      </c>
      <c r="O189" s="9" t="n">
        <f aca="false">+[2]data1cf!BM188*-1</f>
        <v>-0</v>
      </c>
      <c r="P189" s="9" t="n">
        <f aca="false">+[2]data1cf!BN188*-1</f>
        <v>-0</v>
      </c>
      <c r="Q189" s="9" t="n">
        <f aca="false">+[2]data1cf!BO188*-1</f>
        <v>-0</v>
      </c>
      <c r="R189" s="9" t="n">
        <f aca="false">+[2]data1cf!BP188*-1</f>
        <v>-0</v>
      </c>
      <c r="S189" s="9" t="n">
        <f aca="false">+[2]data1cf!BQ188*-1</f>
        <v>-0</v>
      </c>
      <c r="T189" s="9" t="n">
        <f aca="false">+[2]data1cf!BR188*-1</f>
        <v>-0</v>
      </c>
      <c r="U189" s="9" t="n">
        <f aca="false">+[2]data1cf!BS188*-1</f>
        <v>-0</v>
      </c>
      <c r="V189" s="9" t="n">
        <f aca="false">+[2]data1cf!BT188*-1</f>
        <v>-0</v>
      </c>
      <c r="W189" s="9" t="n">
        <f aca="false">+[2]data1cf!BU188*-1</f>
        <v>-0</v>
      </c>
      <c r="X189" s="9" t="n">
        <f aca="false">+[2]data1cf!BV188*-1</f>
        <v>-0</v>
      </c>
      <c r="Y189" s="9" t="n">
        <f aca="false">+[2]data1cf!BW188*-1</f>
        <v>-0</v>
      </c>
      <c r="Z189" s="9" t="n">
        <f aca="false">+[2]data1cf!BX188*-1</f>
        <v>-0</v>
      </c>
      <c r="AA189" s="9" t="n">
        <f aca="false">+[2]data1cf!BY188*-1</f>
        <v>-0</v>
      </c>
      <c r="AB189" s="9"/>
      <c r="AC189" s="9"/>
      <c r="AD189" s="9"/>
      <c r="AE189" s="9"/>
      <c r="AF189" s="9"/>
      <c r="AG189" s="9"/>
      <c r="AH189" s="9"/>
      <c r="AI189" s="9"/>
      <c r="AJ189" s="9"/>
      <c r="AK189" s="1"/>
      <c r="AL189" s="1" t="e">
        <f aca="false">SUMPRODUCT(B189:AJ189,PVCapPrice)</f>
        <v>#DIV/0!</v>
      </c>
      <c r="AM189" s="1"/>
      <c r="AN189" s="1"/>
      <c r="AO189" s="1"/>
      <c r="AP189" s="1"/>
      <c r="AQ189" s="1"/>
    </row>
    <row r="190" customFormat="false" ht="11.25" hidden="false" customHeight="false" outlineLevel="0" collapsed="false">
      <c r="A190" s="1" t="n">
        <v>188</v>
      </c>
      <c r="B190" s="9"/>
      <c r="C190" s="9" t="n">
        <f aca="false">+[2]data1cf!BA189*-1</f>
        <v>-0</v>
      </c>
      <c r="D190" s="9" t="n">
        <f aca="false">+[2]data1cf!BB189*-1</f>
        <v>-0</v>
      </c>
      <c r="E190" s="9" t="n">
        <f aca="false">+[2]data1cf!BC189*-1</f>
        <v>-0</v>
      </c>
      <c r="F190" s="9" t="n">
        <f aca="false">+[2]data1cf!BD189*-1</f>
        <v>-0</v>
      </c>
      <c r="G190" s="9" t="n">
        <f aca="false">+[2]data1cf!BE189*-1</f>
        <v>-0</v>
      </c>
      <c r="H190" s="9" t="n">
        <f aca="false">+[2]data1cf!BF189*-1</f>
        <v>-0</v>
      </c>
      <c r="I190" s="9" t="n">
        <f aca="false">+[2]data1cf!BG189*-1</f>
        <v>-0</v>
      </c>
      <c r="J190" s="9" t="n">
        <f aca="false">+[2]data1cf!BH189*-1</f>
        <v>-0</v>
      </c>
      <c r="K190" s="9" t="n">
        <f aca="false">+[2]data1cf!BI189*-1</f>
        <v>-0</v>
      </c>
      <c r="L190" s="9" t="n">
        <f aca="false">+[2]data1cf!BJ189*-1</f>
        <v>-0</v>
      </c>
      <c r="M190" s="9" t="n">
        <f aca="false">+[2]data1cf!BK189*-1</f>
        <v>-0</v>
      </c>
      <c r="N190" s="9" t="n">
        <f aca="false">+[2]data1cf!BL189*-1</f>
        <v>-0</v>
      </c>
      <c r="O190" s="9" t="n">
        <f aca="false">+[2]data1cf!BM189*-1</f>
        <v>-0</v>
      </c>
      <c r="P190" s="9" t="n">
        <f aca="false">+[2]data1cf!BN189*-1</f>
        <v>-0</v>
      </c>
      <c r="Q190" s="9" t="n">
        <f aca="false">+[2]data1cf!BO189*-1</f>
        <v>-0</v>
      </c>
      <c r="R190" s="9" t="n">
        <f aca="false">+[2]data1cf!BP189*-1</f>
        <v>-0</v>
      </c>
      <c r="S190" s="9" t="n">
        <f aca="false">+[2]data1cf!BQ189*-1</f>
        <v>-0</v>
      </c>
      <c r="T190" s="9" t="n">
        <f aca="false">+[2]data1cf!BR189*-1</f>
        <v>-0</v>
      </c>
      <c r="U190" s="9" t="n">
        <f aca="false">+[2]data1cf!BS189*-1</f>
        <v>-0</v>
      </c>
      <c r="V190" s="9" t="n">
        <f aca="false">+[2]data1cf!BT189*-1</f>
        <v>-0</v>
      </c>
      <c r="W190" s="9" t="n">
        <f aca="false">+[2]data1cf!BU189*-1</f>
        <v>-0</v>
      </c>
      <c r="X190" s="9" t="n">
        <f aca="false">+[2]data1cf!BV189*-1</f>
        <v>-0</v>
      </c>
      <c r="Y190" s="9" t="n">
        <f aca="false">+[2]data1cf!BW189*-1</f>
        <v>-0</v>
      </c>
      <c r="Z190" s="9" t="n">
        <f aca="false">+[2]data1cf!BX189*-1</f>
        <v>-0</v>
      </c>
      <c r="AA190" s="9" t="n">
        <f aca="false">+[2]data1cf!BY189*-1</f>
        <v>-0</v>
      </c>
      <c r="AB190" s="9"/>
      <c r="AC190" s="9"/>
      <c r="AD190" s="9"/>
      <c r="AE190" s="9"/>
      <c r="AF190" s="9"/>
      <c r="AG190" s="9"/>
      <c r="AH190" s="9"/>
      <c r="AI190" s="9"/>
      <c r="AJ190" s="9"/>
      <c r="AK190" s="1"/>
      <c r="AL190" s="1" t="e">
        <f aca="false">SUMPRODUCT(B190:AJ190,PVCapPrice)</f>
        <v>#DIV/0!</v>
      </c>
      <c r="AM190" s="1"/>
      <c r="AN190" s="1"/>
      <c r="AO190" s="1"/>
      <c r="AP190" s="1"/>
      <c r="AQ190" s="1"/>
    </row>
    <row r="191" customFormat="false" ht="11.25" hidden="false" customHeight="false" outlineLevel="0" collapsed="false">
      <c r="A191" s="1" t="n">
        <v>189</v>
      </c>
      <c r="B191" s="9"/>
      <c r="C191" s="9" t="n">
        <f aca="false">+[2]data1cf!BA190*-1</f>
        <v>-0</v>
      </c>
      <c r="D191" s="9" t="n">
        <f aca="false">+[2]data1cf!BB190*-1</f>
        <v>-0</v>
      </c>
      <c r="E191" s="9" t="n">
        <f aca="false">+[2]data1cf!BC190*-1</f>
        <v>-0</v>
      </c>
      <c r="F191" s="9" t="n">
        <f aca="false">+[2]data1cf!BD190*-1</f>
        <v>-0</v>
      </c>
      <c r="G191" s="9" t="n">
        <f aca="false">+[2]data1cf!BE190*-1</f>
        <v>-0</v>
      </c>
      <c r="H191" s="9" t="n">
        <f aca="false">+[2]data1cf!BF190*-1</f>
        <v>-0</v>
      </c>
      <c r="I191" s="9" t="n">
        <f aca="false">+[2]data1cf!BG190*-1</f>
        <v>-0</v>
      </c>
      <c r="J191" s="9" t="n">
        <f aca="false">+[2]data1cf!BH190*-1</f>
        <v>-0</v>
      </c>
      <c r="K191" s="9" t="n">
        <f aca="false">+[2]data1cf!BI190*-1</f>
        <v>-0</v>
      </c>
      <c r="L191" s="9" t="n">
        <f aca="false">+[2]data1cf!BJ190*-1</f>
        <v>-0</v>
      </c>
      <c r="M191" s="9" t="n">
        <f aca="false">+[2]data1cf!BK190*-1</f>
        <v>-0</v>
      </c>
      <c r="N191" s="9" t="n">
        <f aca="false">+[2]data1cf!BL190*-1</f>
        <v>-0</v>
      </c>
      <c r="O191" s="9" t="n">
        <f aca="false">+[2]data1cf!BM190*-1</f>
        <v>-0</v>
      </c>
      <c r="P191" s="9" t="n">
        <f aca="false">+[2]data1cf!BN190*-1</f>
        <v>-0</v>
      </c>
      <c r="Q191" s="9" t="n">
        <f aca="false">+[2]data1cf!BO190*-1</f>
        <v>-0</v>
      </c>
      <c r="R191" s="9" t="n">
        <f aca="false">+[2]data1cf!BP190*-1</f>
        <v>-0</v>
      </c>
      <c r="S191" s="9" t="n">
        <f aca="false">+[2]data1cf!BQ190*-1</f>
        <v>-0</v>
      </c>
      <c r="T191" s="9" t="n">
        <f aca="false">+[2]data1cf!BR190*-1</f>
        <v>-0</v>
      </c>
      <c r="U191" s="9" t="n">
        <f aca="false">+[2]data1cf!BS190*-1</f>
        <v>-0</v>
      </c>
      <c r="V191" s="9" t="n">
        <f aca="false">+[2]data1cf!BT190*-1</f>
        <v>-0</v>
      </c>
      <c r="W191" s="9" t="n">
        <f aca="false">+[2]data1cf!BU190*-1</f>
        <v>-0</v>
      </c>
      <c r="X191" s="9" t="n">
        <f aca="false">+[2]data1cf!BV190*-1</f>
        <v>-0</v>
      </c>
      <c r="Y191" s="9" t="n">
        <f aca="false">+[2]data1cf!BW190*-1</f>
        <v>-0</v>
      </c>
      <c r="Z191" s="9" t="n">
        <f aca="false">+[2]data1cf!BX190*-1</f>
        <v>-0</v>
      </c>
      <c r="AA191" s="9" t="n">
        <f aca="false">+[2]data1cf!BY190*-1</f>
        <v>-0</v>
      </c>
      <c r="AB191" s="9"/>
      <c r="AC191" s="9"/>
      <c r="AD191" s="9"/>
      <c r="AE191" s="9"/>
      <c r="AF191" s="9"/>
      <c r="AG191" s="9"/>
      <c r="AH191" s="9"/>
      <c r="AI191" s="9"/>
      <c r="AJ191" s="9"/>
      <c r="AK191" s="1"/>
      <c r="AL191" s="1" t="e">
        <f aca="false">SUMPRODUCT(B191:AJ191,PVCapPrice)</f>
        <v>#DIV/0!</v>
      </c>
      <c r="AM191" s="1"/>
      <c r="AN191" s="1"/>
      <c r="AO191" s="1"/>
      <c r="AP191" s="1"/>
      <c r="AQ191" s="1"/>
    </row>
    <row r="192" customFormat="false" ht="11.25" hidden="false" customHeight="false" outlineLevel="0" collapsed="false">
      <c r="A192" s="1" t="n">
        <v>190</v>
      </c>
      <c r="B192" s="9"/>
      <c r="C192" s="9" t="n">
        <f aca="false">+[2]data1cf!BA191*-1</f>
        <v>-0</v>
      </c>
      <c r="D192" s="9" t="n">
        <f aca="false">+[2]data1cf!BB191*-1</f>
        <v>-0</v>
      </c>
      <c r="E192" s="9" t="n">
        <f aca="false">+[2]data1cf!BC191*-1</f>
        <v>-0</v>
      </c>
      <c r="F192" s="9" t="n">
        <f aca="false">+[2]data1cf!BD191*-1</f>
        <v>-0</v>
      </c>
      <c r="G192" s="9" t="n">
        <f aca="false">+[2]data1cf!BE191*-1</f>
        <v>-0</v>
      </c>
      <c r="H192" s="9" t="n">
        <f aca="false">+[2]data1cf!BF191*-1</f>
        <v>-0</v>
      </c>
      <c r="I192" s="9" t="n">
        <f aca="false">+[2]data1cf!BG191*-1</f>
        <v>-0</v>
      </c>
      <c r="J192" s="9" t="n">
        <f aca="false">+[2]data1cf!BH191*-1</f>
        <v>-0</v>
      </c>
      <c r="K192" s="9" t="n">
        <f aca="false">+[2]data1cf!BI191*-1</f>
        <v>-0</v>
      </c>
      <c r="L192" s="9" t="n">
        <f aca="false">+[2]data1cf!BJ191*-1</f>
        <v>-0</v>
      </c>
      <c r="M192" s="9" t="n">
        <f aca="false">+[2]data1cf!BK191*-1</f>
        <v>-0</v>
      </c>
      <c r="N192" s="9" t="n">
        <f aca="false">+[2]data1cf!BL191*-1</f>
        <v>-0</v>
      </c>
      <c r="O192" s="9" t="n">
        <f aca="false">+[2]data1cf!BM191*-1</f>
        <v>-0</v>
      </c>
      <c r="P192" s="9" t="n">
        <f aca="false">+[2]data1cf!BN191*-1</f>
        <v>-0</v>
      </c>
      <c r="Q192" s="9" t="n">
        <f aca="false">+[2]data1cf!BO191*-1</f>
        <v>-0</v>
      </c>
      <c r="R192" s="9" t="n">
        <f aca="false">+[2]data1cf!BP191*-1</f>
        <v>-0</v>
      </c>
      <c r="S192" s="9" t="n">
        <f aca="false">+[2]data1cf!BQ191*-1</f>
        <v>-0</v>
      </c>
      <c r="T192" s="9" t="n">
        <f aca="false">+[2]data1cf!BR191*-1</f>
        <v>-0</v>
      </c>
      <c r="U192" s="9" t="n">
        <f aca="false">+[2]data1cf!BS191*-1</f>
        <v>-0</v>
      </c>
      <c r="V192" s="9" t="n">
        <f aca="false">+[2]data1cf!BT191*-1</f>
        <v>-0</v>
      </c>
      <c r="W192" s="9" t="n">
        <f aca="false">+[2]data1cf!BU191*-1</f>
        <v>-0</v>
      </c>
      <c r="X192" s="9" t="n">
        <f aca="false">+[2]data1cf!BV191*-1</f>
        <v>-0</v>
      </c>
      <c r="Y192" s="9" t="n">
        <f aca="false">+[2]data1cf!BW191*-1</f>
        <v>-0</v>
      </c>
      <c r="Z192" s="9" t="n">
        <f aca="false">+[2]data1cf!BX191*-1</f>
        <v>-0</v>
      </c>
      <c r="AA192" s="9" t="n">
        <f aca="false">+[2]data1cf!BY191*-1</f>
        <v>-0</v>
      </c>
      <c r="AB192" s="9"/>
      <c r="AC192" s="9"/>
      <c r="AD192" s="9"/>
      <c r="AE192" s="9"/>
      <c r="AF192" s="9"/>
      <c r="AG192" s="9"/>
      <c r="AH192" s="9"/>
      <c r="AI192" s="9"/>
      <c r="AJ192" s="9"/>
      <c r="AK192" s="1"/>
      <c r="AL192" s="1" t="e">
        <f aca="false">SUMPRODUCT(B192:AJ192,PVCapPrice)</f>
        <v>#DIV/0!</v>
      </c>
      <c r="AM192" s="1"/>
      <c r="AN192" s="1"/>
      <c r="AO192" s="1"/>
      <c r="AP192" s="1"/>
      <c r="AQ192" s="1"/>
    </row>
    <row r="193" customFormat="false" ht="11.25" hidden="false" customHeight="false" outlineLevel="0" collapsed="false">
      <c r="A193" s="1" t="n">
        <v>191</v>
      </c>
      <c r="B193" s="9"/>
      <c r="C193" s="9" t="n">
        <f aca="false">+[2]data1cf!BA192*-1</f>
        <v>-0</v>
      </c>
      <c r="D193" s="9" t="n">
        <f aca="false">+[2]data1cf!BB192*-1</f>
        <v>-0</v>
      </c>
      <c r="E193" s="9" t="n">
        <f aca="false">+[2]data1cf!BC192*-1</f>
        <v>-0</v>
      </c>
      <c r="F193" s="9" t="n">
        <f aca="false">+[2]data1cf!BD192*-1</f>
        <v>-0</v>
      </c>
      <c r="G193" s="9" t="n">
        <f aca="false">+[2]data1cf!BE192*-1</f>
        <v>-0</v>
      </c>
      <c r="H193" s="9" t="n">
        <f aca="false">+[2]data1cf!BF192*-1</f>
        <v>-0</v>
      </c>
      <c r="I193" s="9" t="n">
        <f aca="false">+[2]data1cf!BG192*-1</f>
        <v>-0</v>
      </c>
      <c r="J193" s="9" t="n">
        <f aca="false">+[2]data1cf!BH192*-1</f>
        <v>-0</v>
      </c>
      <c r="K193" s="9" t="n">
        <f aca="false">+[2]data1cf!BI192*-1</f>
        <v>-0</v>
      </c>
      <c r="L193" s="9" t="n">
        <f aca="false">+[2]data1cf!BJ192*-1</f>
        <v>-0</v>
      </c>
      <c r="M193" s="9" t="n">
        <f aca="false">+[2]data1cf!BK192*-1</f>
        <v>-0</v>
      </c>
      <c r="N193" s="9" t="n">
        <f aca="false">+[2]data1cf!BL192*-1</f>
        <v>-0</v>
      </c>
      <c r="O193" s="9" t="n">
        <f aca="false">+[2]data1cf!BM192*-1</f>
        <v>-0</v>
      </c>
      <c r="P193" s="9" t="n">
        <f aca="false">+[2]data1cf!BN192*-1</f>
        <v>-0</v>
      </c>
      <c r="Q193" s="9" t="n">
        <f aca="false">+[2]data1cf!BO192*-1</f>
        <v>-0</v>
      </c>
      <c r="R193" s="9" t="n">
        <f aca="false">+[2]data1cf!BP192*-1</f>
        <v>-0</v>
      </c>
      <c r="S193" s="9" t="n">
        <f aca="false">+[2]data1cf!BQ192*-1</f>
        <v>-0</v>
      </c>
      <c r="T193" s="9" t="n">
        <f aca="false">+[2]data1cf!BR192*-1</f>
        <v>-0</v>
      </c>
      <c r="U193" s="9" t="n">
        <f aca="false">+[2]data1cf!BS192*-1</f>
        <v>-0</v>
      </c>
      <c r="V193" s="9" t="n">
        <f aca="false">+[2]data1cf!BT192*-1</f>
        <v>-0</v>
      </c>
      <c r="W193" s="9" t="n">
        <f aca="false">+[2]data1cf!BU192*-1</f>
        <v>-0</v>
      </c>
      <c r="X193" s="9" t="n">
        <f aca="false">+[2]data1cf!BV192*-1</f>
        <v>-0</v>
      </c>
      <c r="Y193" s="9" t="n">
        <f aca="false">+[2]data1cf!BW192*-1</f>
        <v>-0</v>
      </c>
      <c r="Z193" s="9" t="n">
        <f aca="false">+[2]data1cf!BX192*-1</f>
        <v>-0</v>
      </c>
      <c r="AA193" s="9" t="n">
        <f aca="false">+[2]data1cf!BY192*-1</f>
        <v>-0</v>
      </c>
      <c r="AB193" s="9"/>
      <c r="AC193" s="9"/>
      <c r="AD193" s="9"/>
      <c r="AE193" s="9"/>
      <c r="AF193" s="9"/>
      <c r="AG193" s="9"/>
      <c r="AH193" s="9"/>
      <c r="AI193" s="9"/>
      <c r="AJ193" s="9"/>
      <c r="AK193" s="1"/>
      <c r="AL193" s="1" t="e">
        <f aca="false">SUMPRODUCT(B193:AJ193,PVCapPrice)</f>
        <v>#DIV/0!</v>
      </c>
      <c r="AM193" s="1"/>
      <c r="AN193" s="1"/>
      <c r="AO193" s="1"/>
      <c r="AP193" s="1"/>
      <c r="AQ193" s="1"/>
    </row>
    <row r="194" customFormat="false" ht="11.25" hidden="false" customHeight="false" outlineLevel="0" collapsed="false">
      <c r="A194" s="1" t="n">
        <v>192</v>
      </c>
      <c r="B194" s="9"/>
      <c r="C194" s="9" t="n">
        <f aca="false">+[2]data1cf!BA193*-1</f>
        <v>-0</v>
      </c>
      <c r="D194" s="9" t="n">
        <f aca="false">+[2]data1cf!BB193*-1</f>
        <v>-0</v>
      </c>
      <c r="E194" s="9" t="n">
        <f aca="false">+[2]data1cf!BC193*-1</f>
        <v>-0</v>
      </c>
      <c r="F194" s="9" t="n">
        <f aca="false">+[2]data1cf!BD193*-1</f>
        <v>-0</v>
      </c>
      <c r="G194" s="9" t="n">
        <f aca="false">+[2]data1cf!BE193*-1</f>
        <v>-0</v>
      </c>
      <c r="H194" s="9" t="n">
        <f aca="false">+[2]data1cf!BF193*-1</f>
        <v>-0</v>
      </c>
      <c r="I194" s="9" t="n">
        <f aca="false">+[2]data1cf!BG193*-1</f>
        <v>-0</v>
      </c>
      <c r="J194" s="9" t="n">
        <f aca="false">+[2]data1cf!BH193*-1</f>
        <v>-0</v>
      </c>
      <c r="K194" s="9" t="n">
        <f aca="false">+[2]data1cf!BI193*-1</f>
        <v>-0</v>
      </c>
      <c r="L194" s="9" t="n">
        <f aca="false">+[2]data1cf!BJ193*-1</f>
        <v>-0</v>
      </c>
      <c r="M194" s="9" t="n">
        <f aca="false">+[2]data1cf!BK193*-1</f>
        <v>-0</v>
      </c>
      <c r="N194" s="9" t="n">
        <f aca="false">+[2]data1cf!BL193*-1</f>
        <v>-0</v>
      </c>
      <c r="O194" s="9" t="n">
        <f aca="false">+[2]data1cf!BM193*-1</f>
        <v>-0</v>
      </c>
      <c r="P194" s="9" t="n">
        <f aca="false">+[2]data1cf!BN193*-1</f>
        <v>-0</v>
      </c>
      <c r="Q194" s="9" t="n">
        <f aca="false">+[2]data1cf!BO193*-1</f>
        <v>-0</v>
      </c>
      <c r="R194" s="9" t="n">
        <f aca="false">+[2]data1cf!BP193*-1</f>
        <v>-0</v>
      </c>
      <c r="S194" s="9" t="n">
        <f aca="false">+[2]data1cf!BQ193*-1</f>
        <v>-0</v>
      </c>
      <c r="T194" s="9" t="n">
        <f aca="false">+[2]data1cf!BR193*-1</f>
        <v>-0</v>
      </c>
      <c r="U194" s="9" t="n">
        <f aca="false">+[2]data1cf!BS193*-1</f>
        <v>-0</v>
      </c>
      <c r="V194" s="9" t="n">
        <f aca="false">+[2]data1cf!BT193*-1</f>
        <v>-0</v>
      </c>
      <c r="W194" s="9" t="n">
        <f aca="false">+[2]data1cf!BU193*-1</f>
        <v>-0</v>
      </c>
      <c r="X194" s="9" t="n">
        <f aca="false">+[2]data1cf!BV193*-1</f>
        <v>-0</v>
      </c>
      <c r="Y194" s="9" t="n">
        <f aca="false">+[2]data1cf!BW193*-1</f>
        <v>-0</v>
      </c>
      <c r="Z194" s="9" t="n">
        <f aca="false">+[2]data1cf!BX193*-1</f>
        <v>-0</v>
      </c>
      <c r="AA194" s="9" t="n">
        <f aca="false">+[2]data1cf!BY193*-1</f>
        <v>-0</v>
      </c>
      <c r="AB194" s="9"/>
      <c r="AC194" s="9"/>
      <c r="AD194" s="9"/>
      <c r="AE194" s="9"/>
      <c r="AF194" s="9"/>
      <c r="AG194" s="9"/>
      <c r="AH194" s="9"/>
      <c r="AI194" s="9"/>
      <c r="AJ194" s="9"/>
      <c r="AK194" s="1"/>
      <c r="AL194" s="1" t="e">
        <f aca="false">SUMPRODUCT(B194:AJ194,PVCapPrice)</f>
        <v>#DIV/0!</v>
      </c>
      <c r="AM194" s="1"/>
      <c r="AN194" s="1"/>
      <c r="AO194" s="1"/>
      <c r="AP194" s="1"/>
      <c r="AQ194" s="1"/>
    </row>
    <row r="195" customFormat="false" ht="11.25" hidden="false" customHeight="false" outlineLevel="0" collapsed="false">
      <c r="A195" s="1" t="n">
        <v>193</v>
      </c>
      <c r="B195" s="9"/>
      <c r="C195" s="9" t="n">
        <f aca="false">+[2]data1cf!BA194*-1</f>
        <v>-0</v>
      </c>
      <c r="D195" s="9" t="n">
        <f aca="false">+[2]data1cf!BB194*-1</f>
        <v>-0</v>
      </c>
      <c r="E195" s="9" t="n">
        <f aca="false">+[2]data1cf!BC194*-1</f>
        <v>-0</v>
      </c>
      <c r="F195" s="9" t="n">
        <f aca="false">+[2]data1cf!BD194*-1</f>
        <v>-0</v>
      </c>
      <c r="G195" s="9" t="n">
        <f aca="false">+[2]data1cf!BE194*-1</f>
        <v>-0</v>
      </c>
      <c r="H195" s="9" t="n">
        <f aca="false">+[2]data1cf!BF194*-1</f>
        <v>-0</v>
      </c>
      <c r="I195" s="9" t="n">
        <f aca="false">+[2]data1cf!BG194*-1</f>
        <v>-0</v>
      </c>
      <c r="J195" s="9" t="n">
        <f aca="false">+[2]data1cf!BH194*-1</f>
        <v>-0</v>
      </c>
      <c r="K195" s="9" t="n">
        <f aca="false">+[2]data1cf!BI194*-1</f>
        <v>-0</v>
      </c>
      <c r="L195" s="9" t="n">
        <f aca="false">+[2]data1cf!BJ194*-1</f>
        <v>-0</v>
      </c>
      <c r="M195" s="9" t="n">
        <f aca="false">+[2]data1cf!BK194*-1</f>
        <v>-0</v>
      </c>
      <c r="N195" s="9" t="n">
        <f aca="false">+[2]data1cf!BL194*-1</f>
        <v>-0</v>
      </c>
      <c r="O195" s="9" t="n">
        <f aca="false">+[2]data1cf!BM194*-1</f>
        <v>-0</v>
      </c>
      <c r="P195" s="9" t="n">
        <f aca="false">+[2]data1cf!BN194*-1</f>
        <v>-0</v>
      </c>
      <c r="Q195" s="9" t="n">
        <f aca="false">+[2]data1cf!BO194*-1</f>
        <v>-0</v>
      </c>
      <c r="R195" s="9" t="n">
        <f aca="false">+[2]data1cf!BP194*-1</f>
        <v>-0</v>
      </c>
      <c r="S195" s="9" t="n">
        <f aca="false">+[2]data1cf!BQ194*-1</f>
        <v>-0</v>
      </c>
      <c r="T195" s="9" t="n">
        <f aca="false">+[2]data1cf!BR194*-1</f>
        <v>-0</v>
      </c>
      <c r="U195" s="9" t="n">
        <f aca="false">+[2]data1cf!BS194*-1</f>
        <v>-0</v>
      </c>
      <c r="V195" s="9" t="n">
        <f aca="false">+[2]data1cf!BT194*-1</f>
        <v>-0</v>
      </c>
      <c r="W195" s="9" t="n">
        <f aca="false">+[2]data1cf!BU194*-1</f>
        <v>-0</v>
      </c>
      <c r="X195" s="9" t="n">
        <f aca="false">+[2]data1cf!BV194*-1</f>
        <v>-0</v>
      </c>
      <c r="Y195" s="9" t="n">
        <f aca="false">+[2]data1cf!BW194*-1</f>
        <v>-0</v>
      </c>
      <c r="Z195" s="9" t="n">
        <f aca="false">+[2]data1cf!BX194*-1</f>
        <v>-0</v>
      </c>
      <c r="AA195" s="9" t="n">
        <f aca="false">+[2]data1cf!BY194*-1</f>
        <v>-0</v>
      </c>
      <c r="AB195" s="9"/>
      <c r="AC195" s="9"/>
      <c r="AD195" s="9"/>
      <c r="AE195" s="9"/>
      <c r="AF195" s="9"/>
      <c r="AG195" s="9"/>
      <c r="AH195" s="9"/>
      <c r="AI195" s="9"/>
      <c r="AJ195" s="9"/>
      <c r="AK195" s="1"/>
      <c r="AL195" s="1" t="e">
        <f aca="false">SUMPRODUCT(B195:AJ195,PVCapPrice)</f>
        <v>#DIV/0!</v>
      </c>
      <c r="AM195" s="1"/>
      <c r="AN195" s="1"/>
      <c r="AO195" s="1"/>
      <c r="AP195" s="1"/>
      <c r="AQ195" s="1"/>
    </row>
    <row r="196" customFormat="false" ht="11.25" hidden="false" customHeight="false" outlineLevel="0" collapsed="false">
      <c r="A196" s="1" t="n">
        <v>194</v>
      </c>
      <c r="B196" s="9"/>
      <c r="C196" s="9" t="n">
        <f aca="false">+[2]data1cf!BA195*-1</f>
        <v>-0</v>
      </c>
      <c r="D196" s="9" t="n">
        <f aca="false">+[2]data1cf!BB195*-1</f>
        <v>-0</v>
      </c>
      <c r="E196" s="9" t="n">
        <f aca="false">+[2]data1cf!BC195*-1</f>
        <v>-0</v>
      </c>
      <c r="F196" s="9" t="n">
        <f aca="false">+[2]data1cf!BD195*-1</f>
        <v>-0</v>
      </c>
      <c r="G196" s="9" t="n">
        <f aca="false">+[2]data1cf!BE195*-1</f>
        <v>-0</v>
      </c>
      <c r="H196" s="9" t="n">
        <f aca="false">+[2]data1cf!BF195*-1</f>
        <v>-0</v>
      </c>
      <c r="I196" s="9" t="n">
        <f aca="false">+[2]data1cf!BG195*-1</f>
        <v>-0</v>
      </c>
      <c r="J196" s="9" t="n">
        <f aca="false">+[2]data1cf!BH195*-1</f>
        <v>-0</v>
      </c>
      <c r="K196" s="9" t="n">
        <f aca="false">+[2]data1cf!BI195*-1</f>
        <v>-0</v>
      </c>
      <c r="L196" s="9" t="n">
        <f aca="false">+[2]data1cf!BJ195*-1</f>
        <v>-0</v>
      </c>
      <c r="M196" s="9" t="n">
        <f aca="false">+[2]data1cf!BK195*-1</f>
        <v>-0</v>
      </c>
      <c r="N196" s="9" t="n">
        <f aca="false">+[2]data1cf!BL195*-1</f>
        <v>-0</v>
      </c>
      <c r="O196" s="9" t="n">
        <f aca="false">+[2]data1cf!BM195*-1</f>
        <v>-0</v>
      </c>
      <c r="P196" s="9" t="n">
        <f aca="false">+[2]data1cf!BN195*-1</f>
        <v>-0</v>
      </c>
      <c r="Q196" s="9" t="n">
        <f aca="false">+[2]data1cf!BO195*-1</f>
        <v>-0</v>
      </c>
      <c r="R196" s="9" t="n">
        <f aca="false">+[2]data1cf!BP195*-1</f>
        <v>-0</v>
      </c>
      <c r="S196" s="9" t="n">
        <f aca="false">+[2]data1cf!BQ195*-1</f>
        <v>-0</v>
      </c>
      <c r="T196" s="9" t="n">
        <f aca="false">+[2]data1cf!BR195*-1</f>
        <v>-0</v>
      </c>
      <c r="U196" s="9" t="n">
        <f aca="false">+[2]data1cf!BS195*-1</f>
        <v>-0</v>
      </c>
      <c r="V196" s="9" t="n">
        <f aca="false">+[2]data1cf!BT195*-1</f>
        <v>-0</v>
      </c>
      <c r="W196" s="9" t="n">
        <f aca="false">+[2]data1cf!BU195*-1</f>
        <v>-0</v>
      </c>
      <c r="X196" s="9" t="n">
        <f aca="false">+[2]data1cf!BV195*-1</f>
        <v>-0</v>
      </c>
      <c r="Y196" s="9" t="n">
        <f aca="false">+[2]data1cf!BW195*-1</f>
        <v>-0</v>
      </c>
      <c r="Z196" s="9" t="n">
        <f aca="false">+[2]data1cf!BX195*-1</f>
        <v>-0</v>
      </c>
      <c r="AA196" s="9" t="n">
        <f aca="false">+[2]data1cf!BY195*-1</f>
        <v>-0</v>
      </c>
      <c r="AB196" s="9"/>
      <c r="AC196" s="9"/>
      <c r="AD196" s="9"/>
      <c r="AE196" s="9"/>
      <c r="AF196" s="9"/>
      <c r="AG196" s="9"/>
      <c r="AH196" s="9"/>
      <c r="AI196" s="9"/>
      <c r="AJ196" s="9"/>
      <c r="AK196" s="1"/>
      <c r="AL196" s="1" t="e">
        <f aca="false">SUMPRODUCT(B196:AJ196,PVCapPrice)</f>
        <v>#DIV/0!</v>
      </c>
      <c r="AM196" s="1"/>
      <c r="AN196" s="1"/>
      <c r="AO196" s="1"/>
      <c r="AP196" s="1"/>
      <c r="AQ196" s="1"/>
    </row>
    <row r="197" customFormat="false" ht="11.25" hidden="false" customHeight="false" outlineLevel="0" collapsed="false">
      <c r="A197" s="1" t="n">
        <v>195</v>
      </c>
      <c r="B197" s="9"/>
      <c r="C197" s="9" t="n">
        <f aca="false">+[2]data1cf!BA196*-1</f>
        <v>-0</v>
      </c>
      <c r="D197" s="9" t="n">
        <f aca="false">+[2]data1cf!BB196*-1</f>
        <v>-0</v>
      </c>
      <c r="E197" s="9" t="n">
        <f aca="false">+[2]data1cf!BC196*-1</f>
        <v>-0</v>
      </c>
      <c r="F197" s="9" t="n">
        <f aca="false">+[2]data1cf!BD196*-1</f>
        <v>-0</v>
      </c>
      <c r="G197" s="9" t="n">
        <f aca="false">+[2]data1cf!BE196*-1</f>
        <v>-0</v>
      </c>
      <c r="H197" s="9" t="n">
        <f aca="false">+[2]data1cf!BF196*-1</f>
        <v>-0</v>
      </c>
      <c r="I197" s="9" t="n">
        <f aca="false">+[2]data1cf!BG196*-1</f>
        <v>-0</v>
      </c>
      <c r="J197" s="9" t="n">
        <f aca="false">+[2]data1cf!BH196*-1</f>
        <v>-0</v>
      </c>
      <c r="K197" s="9" t="n">
        <f aca="false">+[2]data1cf!BI196*-1</f>
        <v>-0</v>
      </c>
      <c r="L197" s="9" t="n">
        <f aca="false">+[2]data1cf!BJ196*-1</f>
        <v>-0</v>
      </c>
      <c r="M197" s="9" t="n">
        <f aca="false">+[2]data1cf!BK196*-1</f>
        <v>-0</v>
      </c>
      <c r="N197" s="9" t="n">
        <f aca="false">+[2]data1cf!BL196*-1</f>
        <v>-0</v>
      </c>
      <c r="O197" s="9" t="n">
        <f aca="false">+[2]data1cf!BM196*-1</f>
        <v>-0</v>
      </c>
      <c r="P197" s="9" t="n">
        <f aca="false">+[2]data1cf!BN196*-1</f>
        <v>-0</v>
      </c>
      <c r="Q197" s="9" t="n">
        <f aca="false">+[2]data1cf!BO196*-1</f>
        <v>-0</v>
      </c>
      <c r="R197" s="9" t="n">
        <f aca="false">+[2]data1cf!BP196*-1</f>
        <v>-0</v>
      </c>
      <c r="S197" s="9" t="n">
        <f aca="false">+[2]data1cf!BQ196*-1</f>
        <v>-0</v>
      </c>
      <c r="T197" s="9" t="n">
        <f aca="false">+[2]data1cf!BR196*-1</f>
        <v>-0</v>
      </c>
      <c r="U197" s="9" t="n">
        <f aca="false">+[2]data1cf!BS196*-1</f>
        <v>-0</v>
      </c>
      <c r="V197" s="9" t="n">
        <f aca="false">+[2]data1cf!BT196*-1</f>
        <v>-0</v>
      </c>
      <c r="W197" s="9" t="n">
        <f aca="false">+[2]data1cf!BU196*-1</f>
        <v>-0</v>
      </c>
      <c r="X197" s="9" t="n">
        <f aca="false">+[2]data1cf!BV196*-1</f>
        <v>-0</v>
      </c>
      <c r="Y197" s="9" t="n">
        <f aca="false">+[2]data1cf!BW196*-1</f>
        <v>-0</v>
      </c>
      <c r="Z197" s="9" t="n">
        <f aca="false">+[2]data1cf!BX196*-1</f>
        <v>-0</v>
      </c>
      <c r="AA197" s="9" t="n">
        <f aca="false">+[2]data1cf!BY196*-1</f>
        <v>-0</v>
      </c>
      <c r="AB197" s="9"/>
      <c r="AC197" s="9"/>
      <c r="AD197" s="9"/>
      <c r="AE197" s="9"/>
      <c r="AF197" s="9"/>
      <c r="AG197" s="9"/>
      <c r="AH197" s="9"/>
      <c r="AI197" s="9"/>
      <c r="AJ197" s="9"/>
      <c r="AK197" s="1"/>
      <c r="AL197" s="1" t="e">
        <f aca="false">SUMPRODUCT(B197:AJ197,PVCapPrice)</f>
        <v>#DIV/0!</v>
      </c>
      <c r="AM197" s="1"/>
      <c r="AN197" s="1"/>
      <c r="AO197" s="1"/>
      <c r="AP197" s="1"/>
      <c r="AQ197" s="1"/>
    </row>
    <row r="198" customFormat="false" ht="11.25" hidden="false" customHeight="false" outlineLevel="0" collapsed="false">
      <c r="A198" s="1" t="n">
        <v>196</v>
      </c>
      <c r="B198" s="9"/>
      <c r="C198" s="9" t="n">
        <f aca="false">+[2]data1cf!BA197*-1</f>
        <v>-0</v>
      </c>
      <c r="D198" s="9" t="n">
        <f aca="false">+[2]data1cf!BB197*-1</f>
        <v>-0</v>
      </c>
      <c r="E198" s="9" t="n">
        <f aca="false">+[2]data1cf!BC197*-1</f>
        <v>-0</v>
      </c>
      <c r="F198" s="9" t="n">
        <f aca="false">+[2]data1cf!BD197*-1</f>
        <v>-0</v>
      </c>
      <c r="G198" s="9" t="n">
        <f aca="false">+[2]data1cf!BE197*-1</f>
        <v>-0</v>
      </c>
      <c r="H198" s="9" t="n">
        <f aca="false">+[2]data1cf!BF197*-1</f>
        <v>-0</v>
      </c>
      <c r="I198" s="9" t="n">
        <f aca="false">+[2]data1cf!BG197*-1</f>
        <v>-0</v>
      </c>
      <c r="J198" s="9" t="n">
        <f aca="false">+[2]data1cf!BH197*-1</f>
        <v>-0</v>
      </c>
      <c r="K198" s="9" t="n">
        <f aca="false">+[2]data1cf!BI197*-1</f>
        <v>-0</v>
      </c>
      <c r="L198" s="9" t="n">
        <f aca="false">+[2]data1cf!BJ197*-1</f>
        <v>-0</v>
      </c>
      <c r="M198" s="9" t="n">
        <f aca="false">+[2]data1cf!BK197*-1</f>
        <v>-0</v>
      </c>
      <c r="N198" s="9" t="n">
        <f aca="false">+[2]data1cf!BL197*-1</f>
        <v>-0</v>
      </c>
      <c r="O198" s="9" t="n">
        <f aca="false">+[2]data1cf!BM197*-1</f>
        <v>-0</v>
      </c>
      <c r="P198" s="9" t="n">
        <f aca="false">+[2]data1cf!BN197*-1</f>
        <v>-0</v>
      </c>
      <c r="Q198" s="9" t="n">
        <f aca="false">+[2]data1cf!BO197*-1</f>
        <v>-0</v>
      </c>
      <c r="R198" s="9" t="n">
        <f aca="false">+[2]data1cf!BP197*-1</f>
        <v>-0</v>
      </c>
      <c r="S198" s="9" t="n">
        <f aca="false">+[2]data1cf!BQ197*-1</f>
        <v>-0</v>
      </c>
      <c r="T198" s="9" t="n">
        <f aca="false">+[2]data1cf!BR197*-1</f>
        <v>-0</v>
      </c>
      <c r="U198" s="9" t="n">
        <f aca="false">+[2]data1cf!BS197*-1</f>
        <v>-0</v>
      </c>
      <c r="V198" s="9" t="n">
        <f aca="false">+[2]data1cf!BT197*-1</f>
        <v>-0</v>
      </c>
      <c r="W198" s="9" t="n">
        <f aca="false">+[2]data1cf!BU197*-1</f>
        <v>-0</v>
      </c>
      <c r="X198" s="9" t="n">
        <f aca="false">+[2]data1cf!BV197*-1</f>
        <v>-0</v>
      </c>
      <c r="Y198" s="9" t="n">
        <f aca="false">+[2]data1cf!BW197*-1</f>
        <v>-0</v>
      </c>
      <c r="Z198" s="9" t="n">
        <f aca="false">+[2]data1cf!BX197*-1</f>
        <v>-0</v>
      </c>
      <c r="AA198" s="9" t="n">
        <f aca="false">+[2]data1cf!BY197*-1</f>
        <v>-0</v>
      </c>
      <c r="AB198" s="9"/>
      <c r="AC198" s="9"/>
      <c r="AD198" s="9"/>
      <c r="AE198" s="9"/>
      <c r="AF198" s="9"/>
      <c r="AG198" s="9"/>
      <c r="AH198" s="9"/>
      <c r="AI198" s="9"/>
      <c r="AJ198" s="9"/>
      <c r="AK198" s="1"/>
      <c r="AL198" s="1" t="e">
        <f aca="false">SUMPRODUCT(B198:AJ198,PVCapPrice)</f>
        <v>#DIV/0!</v>
      </c>
      <c r="AM198" s="1"/>
      <c r="AN198" s="1"/>
      <c r="AO198" s="1"/>
      <c r="AP198" s="1"/>
      <c r="AQ198" s="1"/>
    </row>
    <row r="199" customFormat="false" ht="11.25" hidden="false" customHeight="false" outlineLevel="0" collapsed="false">
      <c r="A199" s="1" t="n">
        <v>197</v>
      </c>
      <c r="B199" s="9"/>
      <c r="C199" s="9" t="n">
        <f aca="false">+[2]data1cf!BA198*-1</f>
        <v>-0</v>
      </c>
      <c r="D199" s="9" t="n">
        <f aca="false">+[2]data1cf!BB198*-1</f>
        <v>-0</v>
      </c>
      <c r="E199" s="9" t="n">
        <f aca="false">+[2]data1cf!BC198*-1</f>
        <v>-0</v>
      </c>
      <c r="F199" s="9" t="n">
        <f aca="false">+[2]data1cf!BD198*-1</f>
        <v>-0</v>
      </c>
      <c r="G199" s="9" t="n">
        <f aca="false">+[2]data1cf!BE198*-1</f>
        <v>-0</v>
      </c>
      <c r="H199" s="9" t="n">
        <f aca="false">+[2]data1cf!BF198*-1</f>
        <v>-0</v>
      </c>
      <c r="I199" s="9" t="n">
        <f aca="false">+[2]data1cf!BG198*-1</f>
        <v>-0</v>
      </c>
      <c r="J199" s="9" t="n">
        <f aca="false">+[2]data1cf!BH198*-1</f>
        <v>-0</v>
      </c>
      <c r="K199" s="9" t="n">
        <f aca="false">+[2]data1cf!BI198*-1</f>
        <v>-0</v>
      </c>
      <c r="L199" s="9" t="n">
        <f aca="false">+[2]data1cf!BJ198*-1</f>
        <v>-0</v>
      </c>
      <c r="M199" s="9" t="n">
        <f aca="false">+[2]data1cf!BK198*-1</f>
        <v>-0</v>
      </c>
      <c r="N199" s="9" t="n">
        <f aca="false">+[2]data1cf!BL198*-1</f>
        <v>-0</v>
      </c>
      <c r="O199" s="9" t="n">
        <f aca="false">+[2]data1cf!BM198*-1</f>
        <v>-0</v>
      </c>
      <c r="P199" s="9" t="n">
        <f aca="false">+[2]data1cf!BN198*-1</f>
        <v>-0</v>
      </c>
      <c r="Q199" s="9" t="n">
        <f aca="false">+[2]data1cf!BO198*-1</f>
        <v>-0</v>
      </c>
      <c r="R199" s="9" t="n">
        <f aca="false">+[2]data1cf!BP198*-1</f>
        <v>-0</v>
      </c>
      <c r="S199" s="9" t="n">
        <f aca="false">+[2]data1cf!BQ198*-1</f>
        <v>-0</v>
      </c>
      <c r="T199" s="9" t="n">
        <f aca="false">+[2]data1cf!BR198*-1</f>
        <v>-0</v>
      </c>
      <c r="U199" s="9" t="n">
        <f aca="false">+[2]data1cf!BS198*-1</f>
        <v>-0</v>
      </c>
      <c r="V199" s="9" t="n">
        <f aca="false">+[2]data1cf!BT198*-1</f>
        <v>-0</v>
      </c>
      <c r="W199" s="9" t="n">
        <f aca="false">+[2]data1cf!BU198*-1</f>
        <v>-0</v>
      </c>
      <c r="X199" s="9" t="n">
        <f aca="false">+[2]data1cf!BV198*-1</f>
        <v>-0</v>
      </c>
      <c r="Y199" s="9" t="n">
        <f aca="false">+[2]data1cf!BW198*-1</f>
        <v>-0</v>
      </c>
      <c r="Z199" s="9" t="n">
        <f aca="false">+[2]data1cf!BX198*-1</f>
        <v>-0</v>
      </c>
      <c r="AA199" s="9" t="n">
        <f aca="false">+[2]data1cf!BY198*-1</f>
        <v>-0</v>
      </c>
      <c r="AB199" s="9"/>
      <c r="AC199" s="9"/>
      <c r="AD199" s="9"/>
      <c r="AE199" s="9"/>
      <c r="AF199" s="9"/>
      <c r="AG199" s="9"/>
      <c r="AH199" s="9"/>
      <c r="AI199" s="9"/>
      <c r="AJ199" s="9"/>
      <c r="AK199" s="1"/>
      <c r="AL199" s="1" t="e">
        <f aca="false">SUMPRODUCT(B199:AJ199,PVCapPrice)</f>
        <v>#DIV/0!</v>
      </c>
      <c r="AM199" s="1"/>
      <c r="AN199" s="1"/>
      <c r="AO199" s="1"/>
      <c r="AP199" s="1"/>
      <c r="AQ199" s="1"/>
    </row>
    <row r="200" customFormat="false" ht="11.25" hidden="false" customHeight="false" outlineLevel="0" collapsed="false">
      <c r="A200" s="1" t="n">
        <v>198</v>
      </c>
      <c r="B200" s="9"/>
      <c r="C200" s="9" t="n">
        <f aca="false">+[2]data1cf!BA199*-1</f>
        <v>-0</v>
      </c>
      <c r="D200" s="9" t="n">
        <f aca="false">+[2]data1cf!BB199*-1</f>
        <v>-0</v>
      </c>
      <c r="E200" s="9" t="n">
        <f aca="false">+[2]data1cf!BC199*-1</f>
        <v>-0</v>
      </c>
      <c r="F200" s="9" t="n">
        <f aca="false">+[2]data1cf!BD199*-1</f>
        <v>-0</v>
      </c>
      <c r="G200" s="9" t="n">
        <f aca="false">+[2]data1cf!BE199*-1</f>
        <v>-0</v>
      </c>
      <c r="H200" s="9" t="n">
        <f aca="false">+[2]data1cf!BF199*-1</f>
        <v>-0</v>
      </c>
      <c r="I200" s="9" t="n">
        <f aca="false">+[2]data1cf!BG199*-1</f>
        <v>-0</v>
      </c>
      <c r="J200" s="9" t="n">
        <f aca="false">+[2]data1cf!BH199*-1</f>
        <v>-0</v>
      </c>
      <c r="K200" s="9" t="n">
        <f aca="false">+[2]data1cf!BI199*-1</f>
        <v>-0</v>
      </c>
      <c r="L200" s="9" t="n">
        <f aca="false">+[2]data1cf!BJ199*-1</f>
        <v>-0</v>
      </c>
      <c r="M200" s="9" t="n">
        <f aca="false">+[2]data1cf!BK199*-1</f>
        <v>-0</v>
      </c>
      <c r="N200" s="9" t="n">
        <f aca="false">+[2]data1cf!BL199*-1</f>
        <v>-0</v>
      </c>
      <c r="O200" s="9" t="n">
        <f aca="false">+[2]data1cf!BM199*-1</f>
        <v>-0</v>
      </c>
      <c r="P200" s="9" t="n">
        <f aca="false">+[2]data1cf!BN199*-1</f>
        <v>-0</v>
      </c>
      <c r="Q200" s="9" t="n">
        <f aca="false">+[2]data1cf!BO199*-1</f>
        <v>-0</v>
      </c>
      <c r="R200" s="9" t="n">
        <f aca="false">+[2]data1cf!BP199*-1</f>
        <v>-0</v>
      </c>
      <c r="S200" s="9" t="n">
        <f aca="false">+[2]data1cf!BQ199*-1</f>
        <v>-0</v>
      </c>
      <c r="T200" s="9" t="n">
        <f aca="false">+[2]data1cf!BR199*-1</f>
        <v>-0</v>
      </c>
      <c r="U200" s="9" t="n">
        <f aca="false">+[2]data1cf!BS199*-1</f>
        <v>-0</v>
      </c>
      <c r="V200" s="9" t="n">
        <f aca="false">+[2]data1cf!BT199*-1</f>
        <v>-0</v>
      </c>
      <c r="W200" s="9" t="n">
        <f aca="false">+[2]data1cf!BU199*-1</f>
        <v>-0</v>
      </c>
      <c r="X200" s="9" t="n">
        <f aca="false">+[2]data1cf!BV199*-1</f>
        <v>-0</v>
      </c>
      <c r="Y200" s="9" t="n">
        <f aca="false">+[2]data1cf!BW199*-1</f>
        <v>-0</v>
      </c>
      <c r="Z200" s="9" t="n">
        <f aca="false">+[2]data1cf!BX199*-1</f>
        <v>-0</v>
      </c>
      <c r="AA200" s="9" t="n">
        <f aca="false">+[2]data1cf!BY199*-1</f>
        <v>-0</v>
      </c>
      <c r="AB200" s="9"/>
      <c r="AC200" s="9"/>
      <c r="AD200" s="9"/>
      <c r="AE200" s="9"/>
      <c r="AF200" s="9"/>
      <c r="AG200" s="9"/>
      <c r="AH200" s="9"/>
      <c r="AI200" s="9"/>
      <c r="AJ200" s="9"/>
      <c r="AK200" s="1"/>
      <c r="AL200" s="1" t="e">
        <f aca="false">SUMPRODUCT(B200:AJ200,PVCapPrice)</f>
        <v>#DIV/0!</v>
      </c>
      <c r="AM200" s="1"/>
      <c r="AN200" s="1"/>
      <c r="AO200" s="1"/>
      <c r="AP200" s="1"/>
      <c r="AQ200" s="1"/>
    </row>
    <row r="201" customFormat="false" ht="11.25" hidden="false" customHeight="false" outlineLevel="0" collapsed="false">
      <c r="A201" s="1" t="n">
        <v>199</v>
      </c>
      <c r="B201" s="9"/>
      <c r="C201" s="9" t="n">
        <f aca="false">+[2]data1cf!BA200*-1</f>
        <v>-0</v>
      </c>
      <c r="D201" s="9" t="n">
        <f aca="false">+[2]data1cf!BB200*-1</f>
        <v>-0</v>
      </c>
      <c r="E201" s="9" t="n">
        <f aca="false">+[2]data1cf!BC200*-1</f>
        <v>-0</v>
      </c>
      <c r="F201" s="9" t="n">
        <f aca="false">+[2]data1cf!BD200*-1</f>
        <v>-0</v>
      </c>
      <c r="G201" s="9" t="n">
        <f aca="false">+[2]data1cf!BE200*-1</f>
        <v>-0</v>
      </c>
      <c r="H201" s="9" t="n">
        <f aca="false">+[2]data1cf!BF200*-1</f>
        <v>-0</v>
      </c>
      <c r="I201" s="9" t="n">
        <f aca="false">+[2]data1cf!BG200*-1</f>
        <v>-0</v>
      </c>
      <c r="J201" s="9" t="n">
        <f aca="false">+[2]data1cf!BH200*-1</f>
        <v>-0</v>
      </c>
      <c r="K201" s="9" t="n">
        <f aca="false">+[2]data1cf!BI200*-1</f>
        <v>-0</v>
      </c>
      <c r="L201" s="9" t="n">
        <f aca="false">+[2]data1cf!BJ200*-1</f>
        <v>-0</v>
      </c>
      <c r="M201" s="9" t="n">
        <f aca="false">+[2]data1cf!BK200*-1</f>
        <v>-0</v>
      </c>
      <c r="N201" s="9" t="n">
        <f aca="false">+[2]data1cf!BL200*-1</f>
        <v>-0</v>
      </c>
      <c r="O201" s="9" t="n">
        <f aca="false">+[2]data1cf!BM200*-1</f>
        <v>-0</v>
      </c>
      <c r="P201" s="9" t="n">
        <f aca="false">+[2]data1cf!BN200*-1</f>
        <v>-0</v>
      </c>
      <c r="Q201" s="9" t="n">
        <f aca="false">+[2]data1cf!BO200*-1</f>
        <v>-0</v>
      </c>
      <c r="R201" s="9" t="n">
        <f aca="false">+[2]data1cf!BP200*-1</f>
        <v>-0</v>
      </c>
      <c r="S201" s="9" t="n">
        <f aca="false">+[2]data1cf!BQ200*-1</f>
        <v>-0</v>
      </c>
      <c r="T201" s="9" t="n">
        <f aca="false">+[2]data1cf!BR200*-1</f>
        <v>-0</v>
      </c>
      <c r="U201" s="9" t="n">
        <f aca="false">+[2]data1cf!BS200*-1</f>
        <v>-0</v>
      </c>
      <c r="V201" s="9" t="n">
        <f aca="false">+[2]data1cf!BT200*-1</f>
        <v>-0</v>
      </c>
      <c r="W201" s="9" t="n">
        <f aca="false">+[2]data1cf!BU200*-1</f>
        <v>-0</v>
      </c>
      <c r="X201" s="9" t="n">
        <f aca="false">+[2]data1cf!BV200*-1</f>
        <v>-0</v>
      </c>
      <c r="Y201" s="9" t="n">
        <f aca="false">+[2]data1cf!BW200*-1</f>
        <v>-0</v>
      </c>
      <c r="Z201" s="9" t="n">
        <f aca="false">+[2]data1cf!BX200*-1</f>
        <v>-0</v>
      </c>
      <c r="AA201" s="9" t="n">
        <f aca="false">+[2]data1cf!BY200*-1</f>
        <v>-0</v>
      </c>
      <c r="AB201" s="9"/>
      <c r="AC201" s="9"/>
      <c r="AD201" s="9"/>
      <c r="AE201" s="9"/>
      <c r="AF201" s="9"/>
      <c r="AG201" s="9"/>
      <c r="AH201" s="9"/>
      <c r="AI201" s="9"/>
      <c r="AJ201" s="9"/>
      <c r="AK201" s="1"/>
      <c r="AL201" s="1" t="e">
        <f aca="false">SUMPRODUCT(B201:AJ201,PVCapPrice)</f>
        <v>#DIV/0!</v>
      </c>
      <c r="AM201" s="1"/>
      <c r="AN201" s="1"/>
      <c r="AO201" s="1"/>
      <c r="AP201" s="1"/>
      <c r="AQ201" s="1"/>
    </row>
    <row r="202" customFormat="false" ht="11.25" hidden="false" customHeight="false" outlineLevel="0" collapsed="false">
      <c r="A202" s="1" t="n">
        <v>200</v>
      </c>
      <c r="B202" s="9"/>
      <c r="C202" s="9" t="n">
        <f aca="false">+[2]data1cf!BA201*-1</f>
        <v>-0</v>
      </c>
      <c r="D202" s="9" t="n">
        <f aca="false">+[2]data1cf!BB201*-1</f>
        <v>-0</v>
      </c>
      <c r="E202" s="9" t="n">
        <f aca="false">+[2]data1cf!BC201*-1</f>
        <v>-0</v>
      </c>
      <c r="F202" s="9" t="n">
        <f aca="false">+[2]data1cf!BD201*-1</f>
        <v>-0</v>
      </c>
      <c r="G202" s="9" t="n">
        <f aca="false">+[2]data1cf!BE201*-1</f>
        <v>-0</v>
      </c>
      <c r="H202" s="9" t="n">
        <f aca="false">+[2]data1cf!BF201*-1</f>
        <v>-0</v>
      </c>
      <c r="I202" s="9" t="n">
        <f aca="false">+[2]data1cf!BG201*-1</f>
        <v>-0</v>
      </c>
      <c r="J202" s="9" t="n">
        <f aca="false">+[2]data1cf!BH201*-1</f>
        <v>-0</v>
      </c>
      <c r="K202" s="9" t="n">
        <f aca="false">+[2]data1cf!BI201*-1</f>
        <v>-0</v>
      </c>
      <c r="L202" s="9" t="n">
        <f aca="false">+[2]data1cf!BJ201*-1</f>
        <v>-0</v>
      </c>
      <c r="M202" s="9" t="n">
        <f aca="false">+[2]data1cf!BK201*-1</f>
        <v>-0</v>
      </c>
      <c r="N202" s="9" t="n">
        <f aca="false">+[2]data1cf!BL201*-1</f>
        <v>-0</v>
      </c>
      <c r="O202" s="9" t="n">
        <f aca="false">+[2]data1cf!BM201*-1</f>
        <v>-0</v>
      </c>
      <c r="P202" s="9" t="n">
        <f aca="false">+[2]data1cf!BN201*-1</f>
        <v>-0</v>
      </c>
      <c r="Q202" s="9" t="n">
        <f aca="false">+[2]data1cf!BO201*-1</f>
        <v>-0</v>
      </c>
      <c r="R202" s="9" t="n">
        <f aca="false">+[2]data1cf!BP201*-1</f>
        <v>-0</v>
      </c>
      <c r="S202" s="9" t="n">
        <f aca="false">+[2]data1cf!BQ201*-1</f>
        <v>-0</v>
      </c>
      <c r="T202" s="9" t="n">
        <f aca="false">+[2]data1cf!BR201*-1</f>
        <v>-0</v>
      </c>
      <c r="U202" s="9" t="n">
        <f aca="false">+[2]data1cf!BS201*-1</f>
        <v>-0</v>
      </c>
      <c r="V202" s="9" t="n">
        <f aca="false">+[2]data1cf!BT201*-1</f>
        <v>-0</v>
      </c>
      <c r="W202" s="9" t="n">
        <f aca="false">+[2]data1cf!BU201*-1</f>
        <v>-0</v>
      </c>
      <c r="X202" s="9" t="n">
        <f aca="false">+[2]data1cf!BV201*-1</f>
        <v>-0</v>
      </c>
      <c r="Y202" s="9" t="n">
        <f aca="false">+[2]data1cf!BW201*-1</f>
        <v>-0</v>
      </c>
      <c r="Z202" s="9" t="n">
        <f aca="false">+[2]data1cf!BX201*-1</f>
        <v>-0</v>
      </c>
      <c r="AA202" s="9" t="n">
        <f aca="false">+[2]data1cf!BY201*-1</f>
        <v>-0</v>
      </c>
      <c r="AB202" s="9"/>
      <c r="AC202" s="9"/>
      <c r="AD202" s="9"/>
      <c r="AE202" s="9"/>
      <c r="AF202" s="9"/>
      <c r="AG202" s="9"/>
      <c r="AH202" s="9"/>
      <c r="AI202" s="9"/>
      <c r="AJ202" s="9"/>
      <c r="AK202" s="1"/>
      <c r="AL202" s="1" t="e">
        <f aca="false">SUMPRODUCT(B202:AJ202,PVCapPrice)</f>
        <v>#DIV/0!</v>
      </c>
      <c r="AM202" s="1"/>
      <c r="AN202" s="1"/>
      <c r="AO202" s="1"/>
      <c r="AP202" s="1"/>
      <c r="AQ202" s="1"/>
    </row>
    <row r="203" customFormat="false" ht="11.25" hidden="false" customHeight="false" outlineLevel="0" collapsed="false">
      <c r="A203" s="1" t="n">
        <v>201</v>
      </c>
      <c r="B203" s="9"/>
      <c r="C203" s="9" t="n">
        <f aca="false">+[2]data1cf!BA202*-1</f>
        <v>-0</v>
      </c>
      <c r="D203" s="9" t="n">
        <f aca="false">+[2]data1cf!BB202*-1</f>
        <v>-0</v>
      </c>
      <c r="E203" s="9" t="n">
        <f aca="false">+[2]data1cf!BC202*-1</f>
        <v>-0</v>
      </c>
      <c r="F203" s="9" t="n">
        <f aca="false">+[2]data1cf!BD202*-1</f>
        <v>-0</v>
      </c>
      <c r="G203" s="9" t="n">
        <f aca="false">+[2]data1cf!BE202*-1</f>
        <v>-0</v>
      </c>
      <c r="H203" s="9" t="n">
        <f aca="false">+[2]data1cf!BF202*-1</f>
        <v>-0</v>
      </c>
      <c r="I203" s="9" t="n">
        <f aca="false">+[2]data1cf!BG202*-1</f>
        <v>-0</v>
      </c>
      <c r="J203" s="9" t="n">
        <f aca="false">+[2]data1cf!BH202*-1</f>
        <v>-0</v>
      </c>
      <c r="K203" s="9" t="n">
        <f aca="false">+[2]data1cf!BI202*-1</f>
        <v>-0</v>
      </c>
      <c r="L203" s="9" t="n">
        <f aca="false">+[2]data1cf!BJ202*-1</f>
        <v>-0</v>
      </c>
      <c r="M203" s="9" t="n">
        <f aca="false">+[2]data1cf!BK202*-1</f>
        <v>-0</v>
      </c>
      <c r="N203" s="9" t="n">
        <f aca="false">+[2]data1cf!BL202*-1</f>
        <v>-0</v>
      </c>
      <c r="O203" s="9" t="n">
        <f aca="false">+[2]data1cf!BM202*-1</f>
        <v>-0</v>
      </c>
      <c r="P203" s="9" t="n">
        <f aca="false">+[2]data1cf!BN202*-1</f>
        <v>-0</v>
      </c>
      <c r="Q203" s="9" t="n">
        <f aca="false">+[2]data1cf!BO202*-1</f>
        <v>-0</v>
      </c>
      <c r="R203" s="9" t="n">
        <f aca="false">+[2]data1cf!BP202*-1</f>
        <v>-0</v>
      </c>
      <c r="S203" s="9" t="n">
        <f aca="false">+[2]data1cf!BQ202*-1</f>
        <v>-0</v>
      </c>
      <c r="T203" s="9" t="n">
        <f aca="false">+[2]data1cf!BR202*-1</f>
        <v>-0</v>
      </c>
      <c r="U203" s="9" t="n">
        <f aca="false">+[2]data1cf!BS202*-1</f>
        <v>-0</v>
      </c>
      <c r="V203" s="9" t="n">
        <f aca="false">+[2]data1cf!BT202*-1</f>
        <v>-0</v>
      </c>
      <c r="W203" s="9" t="n">
        <f aca="false">+[2]data1cf!BU202*-1</f>
        <v>-0</v>
      </c>
      <c r="X203" s="9" t="n">
        <f aca="false">+[2]data1cf!BV202*-1</f>
        <v>-0</v>
      </c>
      <c r="Y203" s="9" t="n">
        <f aca="false">+[2]data1cf!BW202*-1</f>
        <v>-0</v>
      </c>
      <c r="Z203" s="9" t="n">
        <f aca="false">+[2]data1cf!BX202*-1</f>
        <v>-0</v>
      </c>
      <c r="AA203" s="9" t="n">
        <f aca="false">+[2]data1cf!BY202*-1</f>
        <v>-0</v>
      </c>
      <c r="AB203" s="9"/>
      <c r="AC203" s="9"/>
      <c r="AD203" s="9"/>
      <c r="AE203" s="9"/>
      <c r="AF203" s="9"/>
      <c r="AG203" s="9"/>
      <c r="AH203" s="9"/>
      <c r="AI203" s="9"/>
      <c r="AJ203" s="9"/>
      <c r="AK203" s="1"/>
      <c r="AL203" s="1" t="e">
        <f aca="false">SUMPRODUCT(B203:AJ203,PVCapPrice)</f>
        <v>#DIV/0!</v>
      </c>
      <c r="AM203" s="1"/>
      <c r="AN203" s="1"/>
      <c r="AO203" s="1"/>
      <c r="AP203" s="1"/>
      <c r="AQ203" s="1"/>
    </row>
    <row r="204" customFormat="false" ht="11.25" hidden="false" customHeight="false" outlineLevel="0" collapsed="false">
      <c r="A204" s="1" t="n">
        <v>202</v>
      </c>
      <c r="B204" s="9"/>
      <c r="C204" s="9" t="n">
        <f aca="false">+[2]data1cf!BA203*-1</f>
        <v>-0</v>
      </c>
      <c r="D204" s="9" t="n">
        <f aca="false">+[2]data1cf!BB203*-1</f>
        <v>-0</v>
      </c>
      <c r="E204" s="9" t="n">
        <f aca="false">+[2]data1cf!BC203*-1</f>
        <v>-0</v>
      </c>
      <c r="F204" s="9" t="n">
        <f aca="false">+[2]data1cf!BD203*-1</f>
        <v>-0</v>
      </c>
      <c r="G204" s="9" t="n">
        <f aca="false">+[2]data1cf!BE203*-1</f>
        <v>-0</v>
      </c>
      <c r="H204" s="9" t="n">
        <f aca="false">+[2]data1cf!BF203*-1</f>
        <v>-0</v>
      </c>
      <c r="I204" s="9" t="n">
        <f aca="false">+[2]data1cf!BG203*-1</f>
        <v>-0</v>
      </c>
      <c r="J204" s="9" t="n">
        <f aca="false">+[2]data1cf!BH203*-1</f>
        <v>-0</v>
      </c>
      <c r="K204" s="9" t="n">
        <f aca="false">+[2]data1cf!BI203*-1</f>
        <v>-0</v>
      </c>
      <c r="L204" s="9" t="n">
        <f aca="false">+[2]data1cf!BJ203*-1</f>
        <v>-0</v>
      </c>
      <c r="M204" s="9" t="n">
        <f aca="false">+[2]data1cf!BK203*-1</f>
        <v>-0</v>
      </c>
      <c r="N204" s="9" t="n">
        <f aca="false">+[2]data1cf!BL203*-1</f>
        <v>-0</v>
      </c>
      <c r="O204" s="9" t="n">
        <f aca="false">+[2]data1cf!BM203*-1</f>
        <v>-0</v>
      </c>
      <c r="P204" s="9" t="n">
        <f aca="false">+[2]data1cf!BN203*-1</f>
        <v>-0</v>
      </c>
      <c r="Q204" s="9" t="n">
        <f aca="false">+[2]data1cf!BO203*-1</f>
        <v>-0</v>
      </c>
      <c r="R204" s="9" t="n">
        <f aca="false">+[2]data1cf!BP203*-1</f>
        <v>-0</v>
      </c>
      <c r="S204" s="9" t="n">
        <f aca="false">+[2]data1cf!BQ203*-1</f>
        <v>-0</v>
      </c>
      <c r="T204" s="9" t="n">
        <f aca="false">+[2]data1cf!BR203*-1</f>
        <v>-0</v>
      </c>
      <c r="U204" s="9" t="n">
        <f aca="false">+[2]data1cf!BS203*-1</f>
        <v>-0</v>
      </c>
      <c r="V204" s="9" t="n">
        <f aca="false">+[2]data1cf!BT203*-1</f>
        <v>-0</v>
      </c>
      <c r="W204" s="9" t="n">
        <f aca="false">+[2]data1cf!BU203*-1</f>
        <v>-0</v>
      </c>
      <c r="X204" s="9" t="n">
        <f aca="false">+[2]data1cf!BV203*-1</f>
        <v>-0</v>
      </c>
      <c r="Y204" s="9" t="n">
        <f aca="false">+[2]data1cf!BW203*-1</f>
        <v>-0</v>
      </c>
      <c r="Z204" s="9" t="n">
        <f aca="false">+[2]data1cf!BX203*-1</f>
        <v>-0</v>
      </c>
      <c r="AA204" s="9" t="n">
        <f aca="false">+[2]data1cf!BY203*-1</f>
        <v>-0</v>
      </c>
      <c r="AB204" s="9"/>
      <c r="AC204" s="9"/>
      <c r="AD204" s="9"/>
      <c r="AE204" s="9"/>
      <c r="AF204" s="9"/>
      <c r="AG204" s="9"/>
      <c r="AH204" s="9"/>
      <c r="AI204" s="9"/>
      <c r="AJ204" s="9"/>
      <c r="AK204" s="1"/>
      <c r="AL204" s="1" t="e">
        <f aca="false">SUMPRODUCT(B204:AJ204,PVCapPrice)</f>
        <v>#DIV/0!</v>
      </c>
      <c r="AM204" s="1"/>
      <c r="AN204" s="1"/>
      <c r="AO204" s="1"/>
      <c r="AP204" s="1"/>
      <c r="AQ204" s="1"/>
    </row>
    <row r="205" customFormat="false" ht="11.25" hidden="false" customHeight="false" outlineLevel="0" collapsed="false">
      <c r="A205" s="1" t="n">
        <v>203</v>
      </c>
      <c r="B205" s="9"/>
      <c r="C205" s="9" t="n">
        <f aca="false">+[2]data1cf!BA204*-1</f>
        <v>-0</v>
      </c>
      <c r="D205" s="9" t="n">
        <f aca="false">+[2]data1cf!BB204*-1</f>
        <v>-0</v>
      </c>
      <c r="E205" s="9" t="n">
        <f aca="false">+[2]data1cf!BC204*-1</f>
        <v>-0</v>
      </c>
      <c r="F205" s="9" t="n">
        <f aca="false">+[2]data1cf!BD204*-1</f>
        <v>-0</v>
      </c>
      <c r="G205" s="9" t="n">
        <f aca="false">+[2]data1cf!BE204*-1</f>
        <v>-0</v>
      </c>
      <c r="H205" s="9" t="n">
        <f aca="false">+[2]data1cf!BF204*-1</f>
        <v>-0</v>
      </c>
      <c r="I205" s="9" t="n">
        <f aca="false">+[2]data1cf!BG204*-1</f>
        <v>-0</v>
      </c>
      <c r="J205" s="9" t="n">
        <f aca="false">+[2]data1cf!BH204*-1</f>
        <v>-0</v>
      </c>
      <c r="K205" s="9" t="n">
        <f aca="false">+[2]data1cf!BI204*-1</f>
        <v>-0</v>
      </c>
      <c r="L205" s="9" t="n">
        <f aca="false">+[2]data1cf!BJ204*-1</f>
        <v>-0</v>
      </c>
      <c r="M205" s="9" t="n">
        <f aca="false">+[2]data1cf!BK204*-1</f>
        <v>-0</v>
      </c>
      <c r="N205" s="9" t="n">
        <f aca="false">+[2]data1cf!BL204*-1</f>
        <v>-0</v>
      </c>
      <c r="O205" s="9" t="n">
        <f aca="false">+[2]data1cf!BM204*-1</f>
        <v>-0</v>
      </c>
      <c r="P205" s="9" t="n">
        <f aca="false">+[2]data1cf!BN204*-1</f>
        <v>-0</v>
      </c>
      <c r="Q205" s="9" t="n">
        <f aca="false">+[2]data1cf!BO204*-1</f>
        <v>-0</v>
      </c>
      <c r="R205" s="9" t="n">
        <f aca="false">+[2]data1cf!BP204*-1</f>
        <v>-0</v>
      </c>
      <c r="S205" s="9" t="n">
        <f aca="false">+[2]data1cf!BQ204*-1</f>
        <v>-0</v>
      </c>
      <c r="T205" s="9" t="n">
        <f aca="false">+[2]data1cf!BR204*-1</f>
        <v>-0</v>
      </c>
      <c r="U205" s="9" t="n">
        <f aca="false">+[2]data1cf!BS204*-1</f>
        <v>-0</v>
      </c>
      <c r="V205" s="9" t="n">
        <f aca="false">+[2]data1cf!BT204*-1</f>
        <v>-0</v>
      </c>
      <c r="W205" s="9" t="n">
        <f aca="false">+[2]data1cf!BU204*-1</f>
        <v>-0</v>
      </c>
      <c r="X205" s="9" t="n">
        <f aca="false">+[2]data1cf!BV204*-1</f>
        <v>-0</v>
      </c>
      <c r="Y205" s="9" t="n">
        <f aca="false">+[2]data1cf!BW204*-1</f>
        <v>-0</v>
      </c>
      <c r="Z205" s="9" t="n">
        <f aca="false">+[2]data1cf!BX204*-1</f>
        <v>-0</v>
      </c>
      <c r="AA205" s="9" t="n">
        <f aca="false">+[2]data1cf!BY204*-1</f>
        <v>-0</v>
      </c>
      <c r="AB205" s="9"/>
      <c r="AC205" s="9"/>
      <c r="AD205" s="9"/>
      <c r="AE205" s="9"/>
      <c r="AF205" s="9"/>
      <c r="AG205" s="9"/>
      <c r="AH205" s="9"/>
      <c r="AI205" s="9"/>
      <c r="AJ205" s="9"/>
      <c r="AK205" s="1"/>
      <c r="AL205" s="1" t="e">
        <f aca="false">SUMPRODUCT(B205:AJ205,PVCapPrice)</f>
        <v>#DIV/0!</v>
      </c>
      <c r="AM205" s="1"/>
      <c r="AN205" s="1"/>
      <c r="AO205" s="1"/>
      <c r="AP205" s="1"/>
      <c r="AQ205" s="1"/>
    </row>
    <row r="206" customFormat="false" ht="11.25" hidden="false" customHeight="false" outlineLevel="0" collapsed="false">
      <c r="A206" s="1" t="n">
        <v>204</v>
      </c>
      <c r="B206" s="9"/>
      <c r="C206" s="9" t="n">
        <f aca="false">+[2]data1cf!BA205*-1</f>
        <v>-0</v>
      </c>
      <c r="D206" s="9" t="n">
        <f aca="false">+[2]data1cf!BB205*-1</f>
        <v>-0</v>
      </c>
      <c r="E206" s="9" t="n">
        <f aca="false">+[2]data1cf!BC205*-1</f>
        <v>-0</v>
      </c>
      <c r="F206" s="9" t="n">
        <f aca="false">+[2]data1cf!BD205*-1</f>
        <v>-0</v>
      </c>
      <c r="G206" s="9" t="n">
        <f aca="false">+[2]data1cf!BE205*-1</f>
        <v>-0</v>
      </c>
      <c r="H206" s="9" t="n">
        <f aca="false">+[2]data1cf!BF205*-1</f>
        <v>-0</v>
      </c>
      <c r="I206" s="9" t="n">
        <f aca="false">+[2]data1cf!BG205*-1</f>
        <v>-0</v>
      </c>
      <c r="J206" s="9" t="n">
        <f aca="false">+[2]data1cf!BH205*-1</f>
        <v>-0</v>
      </c>
      <c r="K206" s="9" t="n">
        <f aca="false">+[2]data1cf!BI205*-1</f>
        <v>-0</v>
      </c>
      <c r="L206" s="9" t="n">
        <f aca="false">+[2]data1cf!BJ205*-1</f>
        <v>-0</v>
      </c>
      <c r="M206" s="9" t="n">
        <f aca="false">+[2]data1cf!BK205*-1</f>
        <v>-0</v>
      </c>
      <c r="N206" s="9" t="n">
        <f aca="false">+[2]data1cf!BL205*-1</f>
        <v>-0</v>
      </c>
      <c r="O206" s="9" t="n">
        <f aca="false">+[2]data1cf!BM205*-1</f>
        <v>-0</v>
      </c>
      <c r="P206" s="9" t="n">
        <f aca="false">+[2]data1cf!BN205*-1</f>
        <v>-0</v>
      </c>
      <c r="Q206" s="9" t="n">
        <f aca="false">+[2]data1cf!BO205*-1</f>
        <v>-0</v>
      </c>
      <c r="R206" s="9" t="n">
        <f aca="false">+[2]data1cf!BP205*-1</f>
        <v>-0</v>
      </c>
      <c r="S206" s="9" t="n">
        <f aca="false">+[2]data1cf!BQ205*-1</f>
        <v>-0</v>
      </c>
      <c r="T206" s="9" t="n">
        <f aca="false">+[2]data1cf!BR205*-1</f>
        <v>-0</v>
      </c>
      <c r="U206" s="9" t="n">
        <f aca="false">+[2]data1cf!BS205*-1</f>
        <v>-0</v>
      </c>
      <c r="V206" s="9" t="n">
        <f aca="false">+[2]data1cf!BT205*-1</f>
        <v>-0</v>
      </c>
      <c r="W206" s="9" t="n">
        <f aca="false">+[2]data1cf!BU205*-1</f>
        <v>-0</v>
      </c>
      <c r="X206" s="9" t="n">
        <f aca="false">+[2]data1cf!BV205*-1</f>
        <v>-0</v>
      </c>
      <c r="Y206" s="9" t="n">
        <f aca="false">+[2]data1cf!BW205*-1</f>
        <v>-0</v>
      </c>
      <c r="Z206" s="9" t="n">
        <f aca="false">+[2]data1cf!BX205*-1</f>
        <v>-0</v>
      </c>
      <c r="AA206" s="9" t="n">
        <f aca="false">+[2]data1cf!BY205*-1</f>
        <v>-0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1"/>
      <c r="AL206" s="1" t="e">
        <f aca="false">SUMPRODUCT(B206:AJ206,PVCapPrice)</f>
        <v>#DIV/0!</v>
      </c>
      <c r="AM206" s="1"/>
      <c r="AN206" s="1"/>
      <c r="AO206" s="1"/>
      <c r="AP206" s="1"/>
      <c r="AQ206" s="1"/>
    </row>
    <row r="207" customFormat="false" ht="11.25" hidden="false" customHeight="false" outlineLevel="0" collapsed="false">
      <c r="A207" s="1" t="n">
        <v>205</v>
      </c>
      <c r="B207" s="9"/>
      <c r="C207" s="9" t="n">
        <f aca="false">+[2]data1cf!BA206*-1</f>
        <v>-0</v>
      </c>
      <c r="D207" s="9" t="n">
        <f aca="false">+[2]data1cf!BB206*-1</f>
        <v>-0</v>
      </c>
      <c r="E207" s="9" t="n">
        <f aca="false">+[2]data1cf!BC206*-1</f>
        <v>-0</v>
      </c>
      <c r="F207" s="9" t="n">
        <f aca="false">+[2]data1cf!BD206*-1</f>
        <v>-0</v>
      </c>
      <c r="G207" s="9" t="n">
        <f aca="false">+[2]data1cf!BE206*-1</f>
        <v>-0</v>
      </c>
      <c r="H207" s="9" t="n">
        <f aca="false">+[2]data1cf!BF206*-1</f>
        <v>-0</v>
      </c>
      <c r="I207" s="9" t="n">
        <f aca="false">+[2]data1cf!BG206*-1</f>
        <v>-0</v>
      </c>
      <c r="J207" s="9" t="n">
        <f aca="false">+[2]data1cf!BH206*-1</f>
        <v>-0</v>
      </c>
      <c r="K207" s="9" t="n">
        <f aca="false">+[2]data1cf!BI206*-1</f>
        <v>-0</v>
      </c>
      <c r="L207" s="9" t="n">
        <f aca="false">+[2]data1cf!BJ206*-1</f>
        <v>-0</v>
      </c>
      <c r="M207" s="9" t="n">
        <f aca="false">+[2]data1cf!BK206*-1</f>
        <v>-0</v>
      </c>
      <c r="N207" s="9" t="n">
        <f aca="false">+[2]data1cf!BL206*-1</f>
        <v>-0</v>
      </c>
      <c r="O207" s="9" t="n">
        <f aca="false">+[2]data1cf!BM206*-1</f>
        <v>-0</v>
      </c>
      <c r="P207" s="9" t="n">
        <f aca="false">+[2]data1cf!BN206*-1</f>
        <v>-0</v>
      </c>
      <c r="Q207" s="9" t="n">
        <f aca="false">+[2]data1cf!BO206*-1</f>
        <v>-0</v>
      </c>
      <c r="R207" s="9" t="n">
        <f aca="false">+[2]data1cf!BP206*-1</f>
        <v>-0</v>
      </c>
      <c r="S207" s="9" t="n">
        <f aca="false">+[2]data1cf!BQ206*-1</f>
        <v>-0</v>
      </c>
      <c r="T207" s="9" t="n">
        <f aca="false">+[2]data1cf!BR206*-1</f>
        <v>-0</v>
      </c>
      <c r="U207" s="9" t="n">
        <f aca="false">+[2]data1cf!BS206*-1</f>
        <v>-0</v>
      </c>
      <c r="V207" s="9" t="n">
        <f aca="false">+[2]data1cf!BT206*-1</f>
        <v>-0</v>
      </c>
      <c r="W207" s="9" t="n">
        <f aca="false">+[2]data1cf!BU206*-1</f>
        <v>-0</v>
      </c>
      <c r="X207" s="9" t="n">
        <f aca="false">+[2]data1cf!BV206*-1</f>
        <v>-0</v>
      </c>
      <c r="Y207" s="9" t="n">
        <f aca="false">+[2]data1cf!BW206*-1</f>
        <v>-0</v>
      </c>
      <c r="Z207" s="9" t="n">
        <f aca="false">+[2]data1cf!BX206*-1</f>
        <v>-0</v>
      </c>
      <c r="AA207" s="9" t="n">
        <f aca="false">+[2]data1cf!BY206*-1</f>
        <v>-0</v>
      </c>
      <c r="AB207" s="9"/>
      <c r="AC207" s="9"/>
      <c r="AD207" s="9"/>
      <c r="AE207" s="9"/>
      <c r="AF207" s="9"/>
      <c r="AG207" s="9"/>
      <c r="AH207" s="9"/>
      <c r="AI207" s="9"/>
      <c r="AJ207" s="9"/>
      <c r="AK207" s="1"/>
      <c r="AL207" s="1" t="e">
        <f aca="false">SUMPRODUCT(B207:AJ207,PVCapPrice)</f>
        <v>#DIV/0!</v>
      </c>
      <c r="AM207" s="1"/>
      <c r="AN207" s="1"/>
      <c r="AO207" s="1"/>
      <c r="AP207" s="1"/>
      <c r="AQ207" s="1"/>
    </row>
    <row r="208" customFormat="false" ht="11.25" hidden="false" customHeight="false" outlineLevel="0" collapsed="false">
      <c r="A208" s="1" t="n">
        <v>206</v>
      </c>
      <c r="B208" s="9"/>
      <c r="C208" s="9" t="n">
        <f aca="false">+[2]data1cf!BA207*-1</f>
        <v>-0</v>
      </c>
      <c r="D208" s="9" t="n">
        <f aca="false">+[2]data1cf!BB207*-1</f>
        <v>-0</v>
      </c>
      <c r="E208" s="9" t="n">
        <f aca="false">+[2]data1cf!BC207*-1</f>
        <v>-0</v>
      </c>
      <c r="F208" s="9" t="n">
        <f aca="false">+[2]data1cf!BD207*-1</f>
        <v>-0</v>
      </c>
      <c r="G208" s="9" t="n">
        <f aca="false">+[2]data1cf!BE207*-1</f>
        <v>-0</v>
      </c>
      <c r="H208" s="9" t="n">
        <f aca="false">+[2]data1cf!BF207*-1</f>
        <v>-0</v>
      </c>
      <c r="I208" s="9" t="n">
        <f aca="false">+[2]data1cf!BG207*-1</f>
        <v>-0</v>
      </c>
      <c r="J208" s="9" t="n">
        <f aca="false">+[2]data1cf!BH207*-1</f>
        <v>-0</v>
      </c>
      <c r="K208" s="9" t="n">
        <f aca="false">+[2]data1cf!BI207*-1</f>
        <v>-0</v>
      </c>
      <c r="L208" s="9" t="n">
        <f aca="false">+[2]data1cf!BJ207*-1</f>
        <v>-0</v>
      </c>
      <c r="M208" s="9" t="n">
        <f aca="false">+[2]data1cf!BK207*-1</f>
        <v>-0</v>
      </c>
      <c r="N208" s="9" t="n">
        <f aca="false">+[2]data1cf!BL207*-1</f>
        <v>-0</v>
      </c>
      <c r="O208" s="9" t="n">
        <f aca="false">+[2]data1cf!BM207*-1</f>
        <v>-0</v>
      </c>
      <c r="P208" s="9" t="n">
        <f aca="false">+[2]data1cf!BN207*-1</f>
        <v>-0</v>
      </c>
      <c r="Q208" s="9" t="n">
        <f aca="false">+[2]data1cf!BO207*-1</f>
        <v>-0</v>
      </c>
      <c r="R208" s="9" t="n">
        <f aca="false">+[2]data1cf!BP207*-1</f>
        <v>-0</v>
      </c>
      <c r="S208" s="9" t="n">
        <f aca="false">+[2]data1cf!BQ207*-1</f>
        <v>-0</v>
      </c>
      <c r="T208" s="9" t="n">
        <f aca="false">+[2]data1cf!BR207*-1</f>
        <v>-0</v>
      </c>
      <c r="U208" s="9" t="n">
        <f aca="false">+[2]data1cf!BS207*-1</f>
        <v>-0</v>
      </c>
      <c r="V208" s="9" t="n">
        <f aca="false">+[2]data1cf!BT207*-1</f>
        <v>-0</v>
      </c>
      <c r="W208" s="9" t="n">
        <f aca="false">+[2]data1cf!BU207*-1</f>
        <v>-0</v>
      </c>
      <c r="X208" s="9" t="n">
        <f aca="false">+[2]data1cf!BV207*-1</f>
        <v>-0</v>
      </c>
      <c r="Y208" s="9" t="n">
        <f aca="false">+[2]data1cf!BW207*-1</f>
        <v>-0</v>
      </c>
      <c r="Z208" s="9" t="n">
        <f aca="false">+[2]data1cf!BX207*-1</f>
        <v>-0</v>
      </c>
      <c r="AA208" s="9" t="n">
        <f aca="false">+[2]data1cf!BY207*-1</f>
        <v>-0</v>
      </c>
      <c r="AB208" s="9"/>
      <c r="AC208" s="9"/>
      <c r="AD208" s="9"/>
      <c r="AE208" s="9"/>
      <c r="AF208" s="9"/>
      <c r="AG208" s="9"/>
      <c r="AH208" s="9"/>
      <c r="AI208" s="9"/>
      <c r="AJ208" s="9"/>
      <c r="AK208" s="1"/>
      <c r="AL208" s="1" t="e">
        <f aca="false">SUMPRODUCT(B208:AJ208,PVCapPrice)</f>
        <v>#DIV/0!</v>
      </c>
      <c r="AM208" s="1"/>
      <c r="AN208" s="1"/>
      <c r="AO208" s="1"/>
      <c r="AP208" s="1"/>
      <c r="AQ208" s="1"/>
    </row>
    <row r="209" customFormat="false" ht="11.25" hidden="false" customHeight="false" outlineLevel="0" collapsed="false">
      <c r="A209" s="1" t="n">
        <v>207</v>
      </c>
      <c r="B209" s="9"/>
      <c r="C209" s="9" t="n">
        <f aca="false">+[2]data1cf!BA208*-1</f>
        <v>-0</v>
      </c>
      <c r="D209" s="9" t="n">
        <f aca="false">+[2]data1cf!BB208*-1</f>
        <v>-0</v>
      </c>
      <c r="E209" s="9" t="n">
        <f aca="false">+[2]data1cf!BC208*-1</f>
        <v>-0</v>
      </c>
      <c r="F209" s="9" t="n">
        <f aca="false">+[2]data1cf!BD208*-1</f>
        <v>-0</v>
      </c>
      <c r="G209" s="9" t="n">
        <f aca="false">+[2]data1cf!BE208*-1</f>
        <v>-0</v>
      </c>
      <c r="H209" s="9" t="n">
        <f aca="false">+[2]data1cf!BF208*-1</f>
        <v>-0</v>
      </c>
      <c r="I209" s="9" t="n">
        <f aca="false">+[2]data1cf!BG208*-1</f>
        <v>-0</v>
      </c>
      <c r="J209" s="9" t="n">
        <f aca="false">+[2]data1cf!BH208*-1</f>
        <v>-0</v>
      </c>
      <c r="K209" s="9" t="n">
        <f aca="false">+[2]data1cf!BI208*-1</f>
        <v>-0</v>
      </c>
      <c r="L209" s="9" t="n">
        <f aca="false">+[2]data1cf!BJ208*-1</f>
        <v>-0</v>
      </c>
      <c r="M209" s="9" t="n">
        <f aca="false">+[2]data1cf!BK208*-1</f>
        <v>-0</v>
      </c>
      <c r="N209" s="9" t="n">
        <f aca="false">+[2]data1cf!BL208*-1</f>
        <v>-0</v>
      </c>
      <c r="O209" s="9" t="n">
        <f aca="false">+[2]data1cf!BM208*-1</f>
        <v>-0</v>
      </c>
      <c r="P209" s="9" t="n">
        <f aca="false">+[2]data1cf!BN208*-1</f>
        <v>-0</v>
      </c>
      <c r="Q209" s="9" t="n">
        <f aca="false">+[2]data1cf!BO208*-1</f>
        <v>-0</v>
      </c>
      <c r="R209" s="9" t="n">
        <f aca="false">+[2]data1cf!BP208*-1</f>
        <v>-0</v>
      </c>
      <c r="S209" s="9" t="n">
        <f aca="false">+[2]data1cf!BQ208*-1</f>
        <v>-0</v>
      </c>
      <c r="T209" s="9" t="n">
        <f aca="false">+[2]data1cf!BR208*-1</f>
        <v>-0</v>
      </c>
      <c r="U209" s="9" t="n">
        <f aca="false">+[2]data1cf!BS208*-1</f>
        <v>-0</v>
      </c>
      <c r="V209" s="9" t="n">
        <f aca="false">+[2]data1cf!BT208*-1</f>
        <v>-0</v>
      </c>
      <c r="W209" s="9" t="n">
        <f aca="false">+[2]data1cf!BU208*-1</f>
        <v>-0</v>
      </c>
      <c r="X209" s="9" t="n">
        <f aca="false">+[2]data1cf!BV208*-1</f>
        <v>-0</v>
      </c>
      <c r="Y209" s="9" t="n">
        <f aca="false">+[2]data1cf!BW208*-1</f>
        <v>-0</v>
      </c>
      <c r="Z209" s="9" t="n">
        <f aca="false">+[2]data1cf!BX208*-1</f>
        <v>-0</v>
      </c>
      <c r="AA209" s="9" t="n">
        <f aca="false">+[2]data1cf!BY208*-1</f>
        <v>-0</v>
      </c>
      <c r="AB209" s="9"/>
      <c r="AC209" s="9"/>
      <c r="AD209" s="9"/>
      <c r="AE209" s="9"/>
      <c r="AF209" s="9"/>
      <c r="AG209" s="9"/>
      <c r="AH209" s="9"/>
      <c r="AI209" s="9"/>
      <c r="AJ209" s="9"/>
      <c r="AK209" s="1"/>
      <c r="AL209" s="1" t="e">
        <f aca="false">SUMPRODUCT(B209:AJ209,PVCapPrice)</f>
        <v>#DIV/0!</v>
      </c>
      <c r="AM209" s="1"/>
      <c r="AN209" s="1"/>
      <c r="AO209" s="1"/>
      <c r="AP209" s="1"/>
      <c r="AQ209" s="1"/>
    </row>
    <row r="210" customFormat="false" ht="11.25" hidden="false" customHeight="false" outlineLevel="0" collapsed="false">
      <c r="A210" s="1" t="n">
        <v>208</v>
      </c>
      <c r="B210" s="9"/>
      <c r="C210" s="9" t="n">
        <f aca="false">+[2]data1cf!BA209*-1</f>
        <v>-0</v>
      </c>
      <c r="D210" s="9" t="n">
        <f aca="false">+[2]data1cf!BB209*-1</f>
        <v>-0</v>
      </c>
      <c r="E210" s="9" t="n">
        <f aca="false">+[2]data1cf!BC209*-1</f>
        <v>-0</v>
      </c>
      <c r="F210" s="9" t="n">
        <f aca="false">+[2]data1cf!BD209*-1</f>
        <v>-0</v>
      </c>
      <c r="G210" s="9" t="n">
        <f aca="false">+[2]data1cf!BE209*-1</f>
        <v>-0</v>
      </c>
      <c r="H210" s="9" t="n">
        <f aca="false">+[2]data1cf!BF209*-1</f>
        <v>-0</v>
      </c>
      <c r="I210" s="9" t="n">
        <f aca="false">+[2]data1cf!BG209*-1</f>
        <v>-0</v>
      </c>
      <c r="J210" s="9" t="n">
        <f aca="false">+[2]data1cf!BH209*-1</f>
        <v>-0</v>
      </c>
      <c r="K210" s="9" t="n">
        <f aca="false">+[2]data1cf!BI209*-1</f>
        <v>-0</v>
      </c>
      <c r="L210" s="9" t="n">
        <f aca="false">+[2]data1cf!BJ209*-1</f>
        <v>-0</v>
      </c>
      <c r="M210" s="9" t="n">
        <f aca="false">+[2]data1cf!BK209*-1</f>
        <v>-0</v>
      </c>
      <c r="N210" s="9" t="n">
        <f aca="false">+[2]data1cf!BL209*-1</f>
        <v>-0</v>
      </c>
      <c r="O210" s="9" t="n">
        <f aca="false">+[2]data1cf!BM209*-1</f>
        <v>-0</v>
      </c>
      <c r="P210" s="9" t="n">
        <f aca="false">+[2]data1cf!BN209*-1</f>
        <v>-0</v>
      </c>
      <c r="Q210" s="9" t="n">
        <f aca="false">+[2]data1cf!BO209*-1</f>
        <v>-0</v>
      </c>
      <c r="R210" s="9" t="n">
        <f aca="false">+[2]data1cf!BP209*-1</f>
        <v>-0</v>
      </c>
      <c r="S210" s="9" t="n">
        <f aca="false">+[2]data1cf!BQ209*-1</f>
        <v>-0</v>
      </c>
      <c r="T210" s="9" t="n">
        <f aca="false">+[2]data1cf!BR209*-1</f>
        <v>-0</v>
      </c>
      <c r="U210" s="9" t="n">
        <f aca="false">+[2]data1cf!BS209*-1</f>
        <v>-0</v>
      </c>
      <c r="V210" s="9" t="n">
        <f aca="false">+[2]data1cf!BT209*-1</f>
        <v>-0</v>
      </c>
      <c r="W210" s="9" t="n">
        <f aca="false">+[2]data1cf!BU209*-1</f>
        <v>-0</v>
      </c>
      <c r="X210" s="9" t="n">
        <f aca="false">+[2]data1cf!BV209*-1</f>
        <v>-0</v>
      </c>
      <c r="Y210" s="9" t="n">
        <f aca="false">+[2]data1cf!BW209*-1</f>
        <v>-0</v>
      </c>
      <c r="Z210" s="9" t="n">
        <f aca="false">+[2]data1cf!BX209*-1</f>
        <v>-0</v>
      </c>
      <c r="AA210" s="9" t="n">
        <f aca="false">+[2]data1cf!BY209*-1</f>
        <v>-0</v>
      </c>
      <c r="AB210" s="9"/>
      <c r="AC210" s="9"/>
      <c r="AD210" s="9"/>
      <c r="AE210" s="9"/>
      <c r="AF210" s="9"/>
      <c r="AG210" s="9"/>
      <c r="AH210" s="9"/>
      <c r="AI210" s="9"/>
      <c r="AJ210" s="9"/>
      <c r="AK210" s="1"/>
      <c r="AL210" s="1" t="e">
        <f aca="false">SUMPRODUCT(B210:AJ210,PVCapPrice)</f>
        <v>#DIV/0!</v>
      </c>
      <c r="AM210" s="1"/>
      <c r="AN210" s="1"/>
      <c r="AO210" s="1"/>
      <c r="AP210" s="1"/>
      <c r="AQ210" s="1"/>
    </row>
    <row r="211" customFormat="false" ht="11.25" hidden="false" customHeight="false" outlineLevel="0" collapsed="false">
      <c r="A211" s="1" t="n">
        <v>209</v>
      </c>
      <c r="B211" s="9"/>
      <c r="C211" s="9" t="n">
        <f aca="false">+[2]data1cf!BA210*-1</f>
        <v>-0</v>
      </c>
      <c r="D211" s="9" t="n">
        <f aca="false">+[2]data1cf!BB210*-1</f>
        <v>-0</v>
      </c>
      <c r="E211" s="9" t="n">
        <f aca="false">+[2]data1cf!BC210*-1</f>
        <v>-0</v>
      </c>
      <c r="F211" s="9" t="n">
        <f aca="false">+[2]data1cf!BD210*-1</f>
        <v>-0</v>
      </c>
      <c r="G211" s="9" t="n">
        <f aca="false">+[2]data1cf!BE210*-1</f>
        <v>-0</v>
      </c>
      <c r="H211" s="9" t="n">
        <f aca="false">+[2]data1cf!BF210*-1</f>
        <v>-0</v>
      </c>
      <c r="I211" s="9" t="n">
        <f aca="false">+[2]data1cf!BG210*-1</f>
        <v>-0</v>
      </c>
      <c r="J211" s="9" t="n">
        <f aca="false">+[2]data1cf!BH210*-1</f>
        <v>-0</v>
      </c>
      <c r="K211" s="9" t="n">
        <f aca="false">+[2]data1cf!BI210*-1</f>
        <v>-0</v>
      </c>
      <c r="L211" s="9" t="n">
        <f aca="false">+[2]data1cf!BJ210*-1</f>
        <v>-0</v>
      </c>
      <c r="M211" s="9" t="n">
        <f aca="false">+[2]data1cf!BK210*-1</f>
        <v>-0</v>
      </c>
      <c r="N211" s="9" t="n">
        <f aca="false">+[2]data1cf!BL210*-1</f>
        <v>-0</v>
      </c>
      <c r="O211" s="9" t="n">
        <f aca="false">+[2]data1cf!BM210*-1</f>
        <v>-0</v>
      </c>
      <c r="P211" s="9" t="n">
        <f aca="false">+[2]data1cf!BN210*-1</f>
        <v>-0</v>
      </c>
      <c r="Q211" s="9" t="n">
        <f aca="false">+[2]data1cf!BO210*-1</f>
        <v>-0</v>
      </c>
      <c r="R211" s="9" t="n">
        <f aca="false">+[2]data1cf!BP210*-1</f>
        <v>-0</v>
      </c>
      <c r="S211" s="9" t="n">
        <f aca="false">+[2]data1cf!BQ210*-1</f>
        <v>-0</v>
      </c>
      <c r="T211" s="9" t="n">
        <f aca="false">+[2]data1cf!BR210*-1</f>
        <v>-0</v>
      </c>
      <c r="U211" s="9" t="n">
        <f aca="false">+[2]data1cf!BS210*-1</f>
        <v>-0</v>
      </c>
      <c r="V211" s="9" t="n">
        <f aca="false">+[2]data1cf!BT210*-1</f>
        <v>-0</v>
      </c>
      <c r="W211" s="9" t="n">
        <f aca="false">+[2]data1cf!BU210*-1</f>
        <v>-0</v>
      </c>
      <c r="X211" s="9" t="n">
        <f aca="false">+[2]data1cf!BV210*-1</f>
        <v>-0</v>
      </c>
      <c r="Y211" s="9" t="n">
        <f aca="false">+[2]data1cf!BW210*-1</f>
        <v>-0</v>
      </c>
      <c r="Z211" s="9" t="n">
        <f aca="false">+[2]data1cf!BX210*-1</f>
        <v>-0</v>
      </c>
      <c r="AA211" s="9" t="n">
        <f aca="false">+[2]data1cf!BY210*-1</f>
        <v>-0</v>
      </c>
      <c r="AB211" s="9"/>
      <c r="AC211" s="9"/>
      <c r="AD211" s="9"/>
      <c r="AE211" s="9"/>
      <c r="AF211" s="9"/>
      <c r="AG211" s="9"/>
      <c r="AH211" s="9"/>
      <c r="AI211" s="9"/>
      <c r="AJ211" s="9"/>
      <c r="AK211" s="1"/>
      <c r="AL211" s="1" t="e">
        <f aca="false">SUMPRODUCT(B211:AJ211,PVCapPrice)</f>
        <v>#DIV/0!</v>
      </c>
      <c r="AM211" s="1"/>
      <c r="AN211" s="1"/>
      <c r="AO211" s="1"/>
      <c r="AP211" s="1"/>
      <c r="AQ211" s="1"/>
    </row>
    <row r="212" customFormat="false" ht="11.25" hidden="false" customHeight="false" outlineLevel="0" collapsed="false">
      <c r="A212" s="1" t="n">
        <v>210</v>
      </c>
      <c r="B212" s="9"/>
      <c r="C212" s="9" t="n">
        <f aca="false">+[2]data1cf!BA211*-1</f>
        <v>-0</v>
      </c>
      <c r="D212" s="9" t="n">
        <f aca="false">+[2]data1cf!BB211*-1</f>
        <v>-0</v>
      </c>
      <c r="E212" s="9" t="n">
        <f aca="false">+[2]data1cf!BC211*-1</f>
        <v>-0</v>
      </c>
      <c r="F212" s="9" t="n">
        <f aca="false">+[2]data1cf!BD211*-1</f>
        <v>-0</v>
      </c>
      <c r="G212" s="9" t="n">
        <f aca="false">+[2]data1cf!BE211*-1</f>
        <v>-0</v>
      </c>
      <c r="H212" s="9" t="n">
        <f aca="false">+[2]data1cf!BF211*-1</f>
        <v>-0</v>
      </c>
      <c r="I212" s="9" t="n">
        <f aca="false">+[2]data1cf!BG211*-1</f>
        <v>-0</v>
      </c>
      <c r="J212" s="9" t="n">
        <f aca="false">+[2]data1cf!BH211*-1</f>
        <v>-0</v>
      </c>
      <c r="K212" s="9" t="n">
        <f aca="false">+[2]data1cf!BI211*-1</f>
        <v>-0</v>
      </c>
      <c r="L212" s="9" t="n">
        <f aca="false">+[2]data1cf!BJ211*-1</f>
        <v>-0</v>
      </c>
      <c r="M212" s="9" t="n">
        <f aca="false">+[2]data1cf!BK211*-1</f>
        <v>-0</v>
      </c>
      <c r="N212" s="9" t="n">
        <f aca="false">+[2]data1cf!BL211*-1</f>
        <v>-0</v>
      </c>
      <c r="O212" s="9" t="n">
        <f aca="false">+[2]data1cf!BM211*-1</f>
        <v>-0</v>
      </c>
      <c r="P212" s="9" t="n">
        <f aca="false">+[2]data1cf!BN211*-1</f>
        <v>-0</v>
      </c>
      <c r="Q212" s="9" t="n">
        <f aca="false">+[2]data1cf!BO211*-1</f>
        <v>-0</v>
      </c>
      <c r="R212" s="9" t="n">
        <f aca="false">+[2]data1cf!BP211*-1</f>
        <v>-0</v>
      </c>
      <c r="S212" s="9" t="n">
        <f aca="false">+[2]data1cf!BQ211*-1</f>
        <v>-0</v>
      </c>
      <c r="T212" s="9" t="n">
        <f aca="false">+[2]data1cf!BR211*-1</f>
        <v>-0</v>
      </c>
      <c r="U212" s="9" t="n">
        <f aca="false">+[2]data1cf!BS211*-1</f>
        <v>-0</v>
      </c>
      <c r="V212" s="9" t="n">
        <f aca="false">+[2]data1cf!BT211*-1</f>
        <v>-0</v>
      </c>
      <c r="W212" s="9" t="n">
        <f aca="false">+[2]data1cf!BU211*-1</f>
        <v>-0</v>
      </c>
      <c r="X212" s="9" t="n">
        <f aca="false">+[2]data1cf!BV211*-1</f>
        <v>-0</v>
      </c>
      <c r="Y212" s="9" t="n">
        <f aca="false">+[2]data1cf!BW211*-1</f>
        <v>-0</v>
      </c>
      <c r="Z212" s="9" t="n">
        <f aca="false">+[2]data1cf!BX211*-1</f>
        <v>-0</v>
      </c>
      <c r="AA212" s="9" t="n">
        <f aca="false">+[2]data1cf!BY211*-1</f>
        <v>-0</v>
      </c>
      <c r="AB212" s="9"/>
      <c r="AC212" s="9"/>
      <c r="AD212" s="9"/>
      <c r="AE212" s="9"/>
      <c r="AF212" s="9"/>
      <c r="AG212" s="9"/>
      <c r="AH212" s="9"/>
      <c r="AI212" s="9"/>
      <c r="AJ212" s="9"/>
      <c r="AK212" s="1"/>
      <c r="AL212" s="1" t="e">
        <f aca="false">SUMPRODUCT(B212:AJ212,PVCapPrice)</f>
        <v>#DIV/0!</v>
      </c>
      <c r="AM212" s="1"/>
      <c r="AN212" s="1"/>
      <c r="AO212" s="1"/>
      <c r="AP212" s="1"/>
      <c r="AQ212" s="1"/>
    </row>
    <row r="213" customFormat="false" ht="11.25" hidden="false" customHeight="false" outlineLevel="0" collapsed="false">
      <c r="A213" s="1" t="n">
        <v>211</v>
      </c>
      <c r="B213" s="9"/>
      <c r="C213" s="9" t="n">
        <f aca="false">+[2]data1cf!BA212*-1</f>
        <v>-0</v>
      </c>
      <c r="D213" s="9" t="n">
        <f aca="false">+[2]data1cf!BB212*-1</f>
        <v>-0</v>
      </c>
      <c r="E213" s="9" t="n">
        <f aca="false">+[2]data1cf!BC212*-1</f>
        <v>-0</v>
      </c>
      <c r="F213" s="9" t="n">
        <f aca="false">+[2]data1cf!BD212*-1</f>
        <v>-0</v>
      </c>
      <c r="G213" s="9" t="n">
        <f aca="false">+[2]data1cf!BE212*-1</f>
        <v>-0</v>
      </c>
      <c r="H213" s="9" t="n">
        <f aca="false">+[2]data1cf!BF212*-1</f>
        <v>-0</v>
      </c>
      <c r="I213" s="9" t="n">
        <f aca="false">+[2]data1cf!BG212*-1</f>
        <v>-0</v>
      </c>
      <c r="J213" s="9" t="n">
        <f aca="false">+[2]data1cf!BH212*-1</f>
        <v>-0</v>
      </c>
      <c r="K213" s="9" t="n">
        <f aca="false">+[2]data1cf!BI212*-1</f>
        <v>-0</v>
      </c>
      <c r="L213" s="9" t="n">
        <f aca="false">+[2]data1cf!BJ212*-1</f>
        <v>-0</v>
      </c>
      <c r="M213" s="9" t="n">
        <f aca="false">+[2]data1cf!BK212*-1</f>
        <v>-0</v>
      </c>
      <c r="N213" s="9" t="n">
        <f aca="false">+[2]data1cf!BL212*-1</f>
        <v>-0</v>
      </c>
      <c r="O213" s="9" t="n">
        <f aca="false">+[2]data1cf!BM212*-1</f>
        <v>-0</v>
      </c>
      <c r="P213" s="9" t="n">
        <f aca="false">+[2]data1cf!BN212*-1</f>
        <v>-0</v>
      </c>
      <c r="Q213" s="9" t="n">
        <f aca="false">+[2]data1cf!BO212*-1</f>
        <v>-0</v>
      </c>
      <c r="R213" s="9" t="n">
        <f aca="false">+[2]data1cf!BP212*-1</f>
        <v>-0</v>
      </c>
      <c r="S213" s="9" t="n">
        <f aca="false">+[2]data1cf!BQ212*-1</f>
        <v>-0</v>
      </c>
      <c r="T213" s="9" t="n">
        <f aca="false">+[2]data1cf!BR212*-1</f>
        <v>-0</v>
      </c>
      <c r="U213" s="9" t="n">
        <f aca="false">+[2]data1cf!BS212*-1</f>
        <v>-0</v>
      </c>
      <c r="V213" s="9" t="n">
        <f aca="false">+[2]data1cf!BT212*-1</f>
        <v>-0</v>
      </c>
      <c r="W213" s="9" t="n">
        <f aca="false">+[2]data1cf!BU212*-1</f>
        <v>-0</v>
      </c>
      <c r="X213" s="9" t="n">
        <f aca="false">+[2]data1cf!BV212*-1</f>
        <v>-0</v>
      </c>
      <c r="Y213" s="9" t="n">
        <f aca="false">+[2]data1cf!BW212*-1</f>
        <v>-0</v>
      </c>
      <c r="Z213" s="9" t="n">
        <f aca="false">+[2]data1cf!BX212*-1</f>
        <v>-0</v>
      </c>
      <c r="AA213" s="9" t="n">
        <f aca="false">+[2]data1cf!BY212*-1</f>
        <v>-0</v>
      </c>
      <c r="AB213" s="9"/>
      <c r="AC213" s="9"/>
      <c r="AD213" s="9"/>
      <c r="AE213" s="9"/>
      <c r="AF213" s="9"/>
      <c r="AG213" s="9"/>
      <c r="AH213" s="9"/>
      <c r="AI213" s="9"/>
      <c r="AJ213" s="9"/>
      <c r="AK213" s="1"/>
      <c r="AL213" s="1" t="e">
        <f aca="false">SUMPRODUCT(B213:AJ213,PVCapPrice)</f>
        <v>#DIV/0!</v>
      </c>
      <c r="AM213" s="1"/>
      <c r="AN213" s="1"/>
      <c r="AO213" s="1"/>
      <c r="AP213" s="1"/>
      <c r="AQ213" s="1"/>
    </row>
    <row r="214" customFormat="false" ht="11.25" hidden="false" customHeight="false" outlineLevel="0" collapsed="false">
      <c r="A214" s="1" t="n">
        <v>212</v>
      </c>
      <c r="B214" s="9"/>
      <c r="C214" s="9" t="n">
        <f aca="false">+[2]data1cf!BA213*-1</f>
        <v>-0</v>
      </c>
      <c r="D214" s="9" t="n">
        <f aca="false">+[2]data1cf!BB213*-1</f>
        <v>-0</v>
      </c>
      <c r="E214" s="9" t="n">
        <f aca="false">+[2]data1cf!BC213*-1</f>
        <v>-0</v>
      </c>
      <c r="F214" s="9" t="n">
        <f aca="false">+[2]data1cf!BD213*-1</f>
        <v>-0</v>
      </c>
      <c r="G214" s="9" t="n">
        <f aca="false">+[2]data1cf!BE213*-1</f>
        <v>-0</v>
      </c>
      <c r="H214" s="9" t="n">
        <f aca="false">+[2]data1cf!BF213*-1</f>
        <v>-0</v>
      </c>
      <c r="I214" s="9" t="n">
        <f aca="false">+[2]data1cf!BG213*-1</f>
        <v>-0</v>
      </c>
      <c r="J214" s="9" t="n">
        <f aca="false">+[2]data1cf!BH213*-1</f>
        <v>-0</v>
      </c>
      <c r="K214" s="9" t="n">
        <f aca="false">+[2]data1cf!BI213*-1</f>
        <v>-0</v>
      </c>
      <c r="L214" s="9" t="n">
        <f aca="false">+[2]data1cf!BJ213*-1</f>
        <v>-0</v>
      </c>
      <c r="M214" s="9" t="n">
        <f aca="false">+[2]data1cf!BK213*-1</f>
        <v>-0</v>
      </c>
      <c r="N214" s="9" t="n">
        <f aca="false">+[2]data1cf!BL213*-1</f>
        <v>-0</v>
      </c>
      <c r="O214" s="9" t="n">
        <f aca="false">+[2]data1cf!BM213*-1</f>
        <v>-0</v>
      </c>
      <c r="P214" s="9" t="n">
        <f aca="false">+[2]data1cf!BN213*-1</f>
        <v>-0</v>
      </c>
      <c r="Q214" s="9" t="n">
        <f aca="false">+[2]data1cf!BO213*-1</f>
        <v>-0</v>
      </c>
      <c r="R214" s="9" t="n">
        <f aca="false">+[2]data1cf!BP213*-1</f>
        <v>-0</v>
      </c>
      <c r="S214" s="9" t="n">
        <f aca="false">+[2]data1cf!BQ213*-1</f>
        <v>-0</v>
      </c>
      <c r="T214" s="9" t="n">
        <f aca="false">+[2]data1cf!BR213*-1</f>
        <v>-0</v>
      </c>
      <c r="U214" s="9" t="n">
        <f aca="false">+[2]data1cf!BS213*-1</f>
        <v>-0</v>
      </c>
      <c r="V214" s="9" t="n">
        <f aca="false">+[2]data1cf!BT213*-1</f>
        <v>-0</v>
      </c>
      <c r="W214" s="9" t="n">
        <f aca="false">+[2]data1cf!BU213*-1</f>
        <v>-0</v>
      </c>
      <c r="X214" s="9" t="n">
        <f aca="false">+[2]data1cf!BV213*-1</f>
        <v>-0</v>
      </c>
      <c r="Y214" s="9" t="n">
        <f aca="false">+[2]data1cf!BW213*-1</f>
        <v>-0</v>
      </c>
      <c r="Z214" s="9" t="n">
        <f aca="false">+[2]data1cf!BX213*-1</f>
        <v>-0</v>
      </c>
      <c r="AA214" s="9" t="n">
        <f aca="false">+[2]data1cf!BY213*-1</f>
        <v>-0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1"/>
      <c r="AL214" s="1" t="e">
        <f aca="false">SUMPRODUCT(B214:AJ214,PVCapPrice)</f>
        <v>#DIV/0!</v>
      </c>
      <c r="AM214" s="1"/>
      <c r="AN214" s="1"/>
      <c r="AO214" s="1"/>
      <c r="AP214" s="1"/>
      <c r="AQ214" s="1"/>
    </row>
    <row r="215" customFormat="false" ht="11.25" hidden="false" customHeight="false" outlineLevel="0" collapsed="false">
      <c r="A215" s="1" t="n">
        <v>213</v>
      </c>
      <c r="B215" s="9"/>
      <c r="C215" s="9" t="n">
        <f aca="false">+[2]data1cf!BA214*-1</f>
        <v>-0</v>
      </c>
      <c r="D215" s="9" t="n">
        <f aca="false">+[2]data1cf!BB214*-1</f>
        <v>-0</v>
      </c>
      <c r="E215" s="9" t="n">
        <f aca="false">+[2]data1cf!BC214*-1</f>
        <v>-0</v>
      </c>
      <c r="F215" s="9" t="n">
        <f aca="false">+[2]data1cf!BD214*-1</f>
        <v>-0</v>
      </c>
      <c r="G215" s="9" t="n">
        <f aca="false">+[2]data1cf!BE214*-1</f>
        <v>-0</v>
      </c>
      <c r="H215" s="9" t="n">
        <f aca="false">+[2]data1cf!BF214*-1</f>
        <v>-0</v>
      </c>
      <c r="I215" s="9" t="n">
        <f aca="false">+[2]data1cf!BG214*-1</f>
        <v>-0</v>
      </c>
      <c r="J215" s="9" t="n">
        <f aca="false">+[2]data1cf!BH214*-1</f>
        <v>-0</v>
      </c>
      <c r="K215" s="9" t="n">
        <f aca="false">+[2]data1cf!BI214*-1</f>
        <v>-0</v>
      </c>
      <c r="L215" s="9" t="n">
        <f aca="false">+[2]data1cf!BJ214*-1</f>
        <v>-0</v>
      </c>
      <c r="M215" s="9" t="n">
        <f aca="false">+[2]data1cf!BK214*-1</f>
        <v>-0</v>
      </c>
      <c r="N215" s="9" t="n">
        <f aca="false">+[2]data1cf!BL214*-1</f>
        <v>-0</v>
      </c>
      <c r="O215" s="9" t="n">
        <f aca="false">+[2]data1cf!BM214*-1</f>
        <v>-0</v>
      </c>
      <c r="P215" s="9" t="n">
        <f aca="false">+[2]data1cf!BN214*-1</f>
        <v>-0</v>
      </c>
      <c r="Q215" s="9" t="n">
        <f aca="false">+[2]data1cf!BO214*-1</f>
        <v>-0</v>
      </c>
      <c r="R215" s="9" t="n">
        <f aca="false">+[2]data1cf!BP214*-1</f>
        <v>-0</v>
      </c>
      <c r="S215" s="9" t="n">
        <f aca="false">+[2]data1cf!BQ214*-1</f>
        <v>-0</v>
      </c>
      <c r="T215" s="9" t="n">
        <f aca="false">+[2]data1cf!BR214*-1</f>
        <v>-0</v>
      </c>
      <c r="U215" s="9" t="n">
        <f aca="false">+[2]data1cf!BS214*-1</f>
        <v>-0</v>
      </c>
      <c r="V215" s="9" t="n">
        <f aca="false">+[2]data1cf!BT214*-1</f>
        <v>-0</v>
      </c>
      <c r="W215" s="9" t="n">
        <f aca="false">+[2]data1cf!BU214*-1</f>
        <v>-0</v>
      </c>
      <c r="X215" s="9" t="n">
        <f aca="false">+[2]data1cf!BV214*-1</f>
        <v>-0</v>
      </c>
      <c r="Y215" s="9" t="n">
        <f aca="false">+[2]data1cf!BW214*-1</f>
        <v>-0</v>
      </c>
      <c r="Z215" s="9" t="n">
        <f aca="false">+[2]data1cf!BX214*-1</f>
        <v>-0</v>
      </c>
      <c r="AA215" s="9" t="n">
        <f aca="false">+[2]data1cf!BY214*-1</f>
        <v>-0</v>
      </c>
      <c r="AB215" s="9"/>
      <c r="AC215" s="9"/>
      <c r="AD215" s="9"/>
      <c r="AE215" s="9"/>
      <c r="AF215" s="9"/>
      <c r="AG215" s="9"/>
      <c r="AH215" s="9"/>
      <c r="AI215" s="9"/>
      <c r="AJ215" s="9"/>
      <c r="AK215" s="1"/>
      <c r="AL215" s="1" t="e">
        <f aca="false">SUMPRODUCT(B215:AJ215,PVCapPrice)</f>
        <v>#DIV/0!</v>
      </c>
      <c r="AM215" s="1"/>
      <c r="AN215" s="1"/>
      <c r="AO215" s="1"/>
      <c r="AP215" s="1"/>
      <c r="AQ215" s="1"/>
    </row>
    <row r="216" customFormat="false" ht="11.25" hidden="false" customHeight="false" outlineLevel="0" collapsed="false">
      <c r="A216" s="1" t="n">
        <v>214</v>
      </c>
      <c r="B216" s="9"/>
      <c r="C216" s="9" t="n">
        <f aca="false">+[2]data1cf!BA215*-1</f>
        <v>-0</v>
      </c>
      <c r="D216" s="9" t="n">
        <f aca="false">+[2]data1cf!BB215*-1</f>
        <v>-0</v>
      </c>
      <c r="E216" s="9" t="n">
        <f aca="false">+[2]data1cf!BC215*-1</f>
        <v>-0</v>
      </c>
      <c r="F216" s="9" t="n">
        <f aca="false">+[2]data1cf!BD215*-1</f>
        <v>-0</v>
      </c>
      <c r="G216" s="9" t="n">
        <f aca="false">+[2]data1cf!BE215*-1</f>
        <v>-0</v>
      </c>
      <c r="H216" s="9" t="n">
        <f aca="false">+[2]data1cf!BF215*-1</f>
        <v>-0</v>
      </c>
      <c r="I216" s="9" t="n">
        <f aca="false">+[2]data1cf!BG215*-1</f>
        <v>-0</v>
      </c>
      <c r="J216" s="9" t="n">
        <f aca="false">+[2]data1cf!BH215*-1</f>
        <v>-0</v>
      </c>
      <c r="K216" s="9" t="n">
        <f aca="false">+[2]data1cf!BI215*-1</f>
        <v>-0</v>
      </c>
      <c r="L216" s="9" t="n">
        <f aca="false">+[2]data1cf!BJ215*-1</f>
        <v>-0</v>
      </c>
      <c r="M216" s="9" t="n">
        <f aca="false">+[2]data1cf!BK215*-1</f>
        <v>-0</v>
      </c>
      <c r="N216" s="9" t="n">
        <f aca="false">+[2]data1cf!BL215*-1</f>
        <v>-0</v>
      </c>
      <c r="O216" s="9" t="n">
        <f aca="false">+[2]data1cf!BM215*-1</f>
        <v>-0</v>
      </c>
      <c r="P216" s="9" t="n">
        <f aca="false">+[2]data1cf!BN215*-1</f>
        <v>-0</v>
      </c>
      <c r="Q216" s="9" t="n">
        <f aca="false">+[2]data1cf!BO215*-1</f>
        <v>-0</v>
      </c>
      <c r="R216" s="9" t="n">
        <f aca="false">+[2]data1cf!BP215*-1</f>
        <v>-0</v>
      </c>
      <c r="S216" s="9" t="n">
        <f aca="false">+[2]data1cf!BQ215*-1</f>
        <v>-0</v>
      </c>
      <c r="T216" s="9" t="n">
        <f aca="false">+[2]data1cf!BR215*-1</f>
        <v>-0</v>
      </c>
      <c r="U216" s="9" t="n">
        <f aca="false">+[2]data1cf!BS215*-1</f>
        <v>-0</v>
      </c>
      <c r="V216" s="9" t="n">
        <f aca="false">+[2]data1cf!BT215*-1</f>
        <v>-0</v>
      </c>
      <c r="W216" s="9" t="n">
        <f aca="false">+[2]data1cf!BU215*-1</f>
        <v>-0</v>
      </c>
      <c r="X216" s="9" t="n">
        <f aca="false">+[2]data1cf!BV215*-1</f>
        <v>-0</v>
      </c>
      <c r="Y216" s="9" t="n">
        <f aca="false">+[2]data1cf!BW215*-1</f>
        <v>-0</v>
      </c>
      <c r="Z216" s="9" t="n">
        <f aca="false">+[2]data1cf!BX215*-1</f>
        <v>-0</v>
      </c>
      <c r="AA216" s="9" t="n">
        <f aca="false">+[2]data1cf!BY215*-1</f>
        <v>-0</v>
      </c>
      <c r="AB216" s="9"/>
      <c r="AC216" s="9"/>
      <c r="AD216" s="9"/>
      <c r="AE216" s="9"/>
      <c r="AF216" s="9"/>
      <c r="AG216" s="9"/>
      <c r="AH216" s="9"/>
      <c r="AI216" s="9"/>
      <c r="AJ216" s="9"/>
      <c r="AK216" s="1"/>
      <c r="AL216" s="1" t="e">
        <f aca="false">SUMPRODUCT(B216:AJ216,PVCapPrice)</f>
        <v>#DIV/0!</v>
      </c>
      <c r="AM216" s="1"/>
      <c r="AN216" s="1"/>
      <c r="AO216" s="1"/>
      <c r="AP216" s="1"/>
      <c r="AQ216" s="1"/>
    </row>
    <row r="217" customFormat="false" ht="11.25" hidden="false" customHeight="false" outlineLevel="0" collapsed="false">
      <c r="A217" s="1" t="n">
        <v>215</v>
      </c>
      <c r="B217" s="9"/>
      <c r="C217" s="9" t="n">
        <f aca="false">+[2]data1cf!BA216*-1</f>
        <v>-0</v>
      </c>
      <c r="D217" s="9" t="n">
        <f aca="false">+[2]data1cf!BB216*-1</f>
        <v>-0</v>
      </c>
      <c r="E217" s="9" t="n">
        <f aca="false">+[2]data1cf!BC216*-1</f>
        <v>-0</v>
      </c>
      <c r="F217" s="9" t="n">
        <f aca="false">+[2]data1cf!BD216*-1</f>
        <v>-0</v>
      </c>
      <c r="G217" s="9" t="n">
        <f aca="false">+[2]data1cf!BE216*-1</f>
        <v>-0</v>
      </c>
      <c r="H217" s="9" t="n">
        <f aca="false">+[2]data1cf!BF216*-1</f>
        <v>-0</v>
      </c>
      <c r="I217" s="9" t="n">
        <f aca="false">+[2]data1cf!BG216*-1</f>
        <v>-0</v>
      </c>
      <c r="J217" s="9" t="n">
        <f aca="false">+[2]data1cf!BH216*-1</f>
        <v>-0</v>
      </c>
      <c r="K217" s="9" t="n">
        <f aca="false">+[2]data1cf!BI216*-1</f>
        <v>-0</v>
      </c>
      <c r="L217" s="9" t="n">
        <f aca="false">+[2]data1cf!BJ216*-1</f>
        <v>-0</v>
      </c>
      <c r="M217" s="9" t="n">
        <f aca="false">+[2]data1cf!BK216*-1</f>
        <v>-0</v>
      </c>
      <c r="N217" s="9" t="n">
        <f aca="false">+[2]data1cf!BL216*-1</f>
        <v>-0</v>
      </c>
      <c r="O217" s="9" t="n">
        <f aca="false">+[2]data1cf!BM216*-1</f>
        <v>-0</v>
      </c>
      <c r="P217" s="9" t="n">
        <f aca="false">+[2]data1cf!BN216*-1</f>
        <v>-0</v>
      </c>
      <c r="Q217" s="9" t="n">
        <f aca="false">+[2]data1cf!BO216*-1</f>
        <v>-0</v>
      </c>
      <c r="R217" s="9" t="n">
        <f aca="false">+[2]data1cf!BP216*-1</f>
        <v>-0</v>
      </c>
      <c r="S217" s="9" t="n">
        <f aca="false">+[2]data1cf!BQ216*-1</f>
        <v>-0</v>
      </c>
      <c r="T217" s="9" t="n">
        <f aca="false">+[2]data1cf!BR216*-1</f>
        <v>-0</v>
      </c>
      <c r="U217" s="9" t="n">
        <f aca="false">+[2]data1cf!BS216*-1</f>
        <v>-0</v>
      </c>
      <c r="V217" s="9" t="n">
        <f aca="false">+[2]data1cf!BT216*-1</f>
        <v>-0</v>
      </c>
      <c r="W217" s="9" t="n">
        <f aca="false">+[2]data1cf!BU216*-1</f>
        <v>-0</v>
      </c>
      <c r="X217" s="9" t="n">
        <f aca="false">+[2]data1cf!BV216*-1</f>
        <v>-0</v>
      </c>
      <c r="Y217" s="9" t="n">
        <f aca="false">+[2]data1cf!BW216*-1</f>
        <v>-0</v>
      </c>
      <c r="Z217" s="9" t="n">
        <f aca="false">+[2]data1cf!BX216*-1</f>
        <v>-0</v>
      </c>
      <c r="AA217" s="9" t="n">
        <f aca="false">+[2]data1cf!BY216*-1</f>
        <v>-0</v>
      </c>
      <c r="AB217" s="9"/>
      <c r="AC217" s="9"/>
      <c r="AD217" s="9"/>
      <c r="AE217" s="9"/>
      <c r="AF217" s="9"/>
      <c r="AG217" s="9"/>
      <c r="AH217" s="9"/>
      <c r="AI217" s="9"/>
      <c r="AJ217" s="9"/>
      <c r="AK217" s="1"/>
      <c r="AL217" s="1" t="e">
        <f aca="false">SUMPRODUCT(B217:AJ217,PVCapPrice)</f>
        <v>#DIV/0!</v>
      </c>
      <c r="AM217" s="1"/>
      <c r="AN217" s="1"/>
      <c r="AO217" s="1"/>
      <c r="AP217" s="1"/>
      <c r="AQ217" s="1"/>
    </row>
    <row r="218" customFormat="false" ht="11.25" hidden="false" customHeight="false" outlineLevel="0" collapsed="false">
      <c r="A218" s="1" t="n">
        <v>216</v>
      </c>
      <c r="B218" s="9"/>
      <c r="C218" s="9" t="n">
        <f aca="false">+[2]data1cf!BA217*-1</f>
        <v>-0</v>
      </c>
      <c r="D218" s="9" t="n">
        <f aca="false">+[2]data1cf!BB217*-1</f>
        <v>-0</v>
      </c>
      <c r="E218" s="9" t="n">
        <f aca="false">+[2]data1cf!BC217*-1</f>
        <v>-0</v>
      </c>
      <c r="F218" s="9" t="n">
        <f aca="false">+[2]data1cf!BD217*-1</f>
        <v>-0</v>
      </c>
      <c r="G218" s="9" t="n">
        <f aca="false">+[2]data1cf!BE217*-1</f>
        <v>-0</v>
      </c>
      <c r="H218" s="9" t="n">
        <f aca="false">+[2]data1cf!BF217*-1</f>
        <v>-0</v>
      </c>
      <c r="I218" s="9" t="n">
        <f aca="false">+[2]data1cf!BG217*-1</f>
        <v>-0</v>
      </c>
      <c r="J218" s="9" t="n">
        <f aca="false">+[2]data1cf!BH217*-1</f>
        <v>-0</v>
      </c>
      <c r="K218" s="9" t="n">
        <f aca="false">+[2]data1cf!BI217*-1</f>
        <v>-0</v>
      </c>
      <c r="L218" s="9" t="n">
        <f aca="false">+[2]data1cf!BJ217*-1</f>
        <v>-0</v>
      </c>
      <c r="M218" s="9" t="n">
        <f aca="false">+[2]data1cf!BK217*-1</f>
        <v>-0</v>
      </c>
      <c r="N218" s="9" t="n">
        <f aca="false">+[2]data1cf!BL217*-1</f>
        <v>-0</v>
      </c>
      <c r="O218" s="9" t="n">
        <f aca="false">+[2]data1cf!BM217*-1</f>
        <v>-0</v>
      </c>
      <c r="P218" s="9" t="n">
        <f aca="false">+[2]data1cf!BN217*-1</f>
        <v>-0</v>
      </c>
      <c r="Q218" s="9" t="n">
        <f aca="false">+[2]data1cf!BO217*-1</f>
        <v>-0</v>
      </c>
      <c r="R218" s="9" t="n">
        <f aca="false">+[2]data1cf!BP217*-1</f>
        <v>-0</v>
      </c>
      <c r="S218" s="9" t="n">
        <f aca="false">+[2]data1cf!BQ217*-1</f>
        <v>-0</v>
      </c>
      <c r="T218" s="9" t="n">
        <f aca="false">+[2]data1cf!BR217*-1</f>
        <v>-0</v>
      </c>
      <c r="U218" s="9" t="n">
        <f aca="false">+[2]data1cf!BS217*-1</f>
        <v>-0</v>
      </c>
      <c r="V218" s="9" t="n">
        <f aca="false">+[2]data1cf!BT217*-1</f>
        <v>-0</v>
      </c>
      <c r="W218" s="9" t="n">
        <f aca="false">+[2]data1cf!BU217*-1</f>
        <v>-0</v>
      </c>
      <c r="X218" s="9" t="n">
        <f aca="false">+[2]data1cf!BV217*-1</f>
        <v>-0</v>
      </c>
      <c r="Y218" s="9" t="n">
        <f aca="false">+[2]data1cf!BW217*-1</f>
        <v>-0</v>
      </c>
      <c r="Z218" s="9" t="n">
        <f aca="false">+[2]data1cf!BX217*-1</f>
        <v>-0</v>
      </c>
      <c r="AA218" s="9" t="n">
        <f aca="false">+[2]data1cf!BY217*-1</f>
        <v>-0</v>
      </c>
      <c r="AB218" s="9"/>
      <c r="AC218" s="9"/>
      <c r="AD218" s="9"/>
      <c r="AE218" s="9"/>
      <c r="AF218" s="9"/>
      <c r="AG218" s="9"/>
      <c r="AH218" s="9"/>
      <c r="AI218" s="9"/>
      <c r="AJ218" s="9"/>
      <c r="AK218" s="1"/>
      <c r="AL218" s="1" t="e">
        <f aca="false">SUMPRODUCT(B218:AJ218,PVCapPrice)</f>
        <v>#DIV/0!</v>
      </c>
      <c r="AM218" s="1"/>
      <c r="AN218" s="1"/>
      <c r="AO218" s="1"/>
      <c r="AP218" s="1"/>
      <c r="AQ218" s="1"/>
    </row>
    <row r="219" customFormat="false" ht="11.25" hidden="false" customHeight="false" outlineLevel="0" collapsed="false">
      <c r="A219" s="1" t="n">
        <v>217</v>
      </c>
      <c r="B219" s="9"/>
      <c r="C219" s="9" t="n">
        <f aca="false">+[2]data1cf!BA218*-1</f>
        <v>-0</v>
      </c>
      <c r="D219" s="9" t="n">
        <f aca="false">+[2]data1cf!BB218*-1</f>
        <v>-0</v>
      </c>
      <c r="E219" s="9" t="n">
        <f aca="false">+[2]data1cf!BC218*-1</f>
        <v>-0</v>
      </c>
      <c r="F219" s="9" t="n">
        <f aca="false">+[2]data1cf!BD218*-1</f>
        <v>-0</v>
      </c>
      <c r="G219" s="9" t="n">
        <f aca="false">+[2]data1cf!BE218*-1</f>
        <v>-0</v>
      </c>
      <c r="H219" s="9" t="n">
        <f aca="false">+[2]data1cf!BF218*-1</f>
        <v>-0</v>
      </c>
      <c r="I219" s="9" t="n">
        <f aca="false">+[2]data1cf!BG218*-1</f>
        <v>-0</v>
      </c>
      <c r="J219" s="9" t="n">
        <f aca="false">+[2]data1cf!BH218*-1</f>
        <v>-0</v>
      </c>
      <c r="K219" s="9" t="n">
        <f aca="false">+[2]data1cf!BI218*-1</f>
        <v>-0</v>
      </c>
      <c r="L219" s="9" t="n">
        <f aca="false">+[2]data1cf!BJ218*-1</f>
        <v>-0</v>
      </c>
      <c r="M219" s="9" t="n">
        <f aca="false">+[2]data1cf!BK218*-1</f>
        <v>-0</v>
      </c>
      <c r="N219" s="9" t="n">
        <f aca="false">+[2]data1cf!BL218*-1</f>
        <v>-0</v>
      </c>
      <c r="O219" s="9" t="n">
        <f aca="false">+[2]data1cf!BM218*-1</f>
        <v>-0</v>
      </c>
      <c r="P219" s="9" t="n">
        <f aca="false">+[2]data1cf!BN218*-1</f>
        <v>-0</v>
      </c>
      <c r="Q219" s="9" t="n">
        <f aca="false">+[2]data1cf!BO218*-1</f>
        <v>-0</v>
      </c>
      <c r="R219" s="9" t="n">
        <f aca="false">+[2]data1cf!BP218*-1</f>
        <v>-0</v>
      </c>
      <c r="S219" s="9" t="n">
        <f aca="false">+[2]data1cf!BQ218*-1</f>
        <v>-0</v>
      </c>
      <c r="T219" s="9" t="n">
        <f aca="false">+[2]data1cf!BR218*-1</f>
        <v>-0</v>
      </c>
      <c r="U219" s="9" t="n">
        <f aca="false">+[2]data1cf!BS218*-1</f>
        <v>-0</v>
      </c>
      <c r="V219" s="9" t="n">
        <f aca="false">+[2]data1cf!BT218*-1</f>
        <v>-0</v>
      </c>
      <c r="W219" s="9" t="n">
        <f aca="false">+[2]data1cf!BU218*-1</f>
        <v>-0</v>
      </c>
      <c r="X219" s="9" t="n">
        <f aca="false">+[2]data1cf!BV218*-1</f>
        <v>-0</v>
      </c>
      <c r="Y219" s="9" t="n">
        <f aca="false">+[2]data1cf!BW218*-1</f>
        <v>-0</v>
      </c>
      <c r="Z219" s="9" t="n">
        <f aca="false">+[2]data1cf!BX218*-1</f>
        <v>-0</v>
      </c>
      <c r="AA219" s="9" t="n">
        <f aca="false">+[2]data1cf!BY218*-1</f>
        <v>-0</v>
      </c>
      <c r="AB219" s="9"/>
      <c r="AC219" s="9"/>
      <c r="AD219" s="9"/>
      <c r="AE219" s="9"/>
      <c r="AF219" s="9"/>
      <c r="AG219" s="9"/>
      <c r="AH219" s="9"/>
      <c r="AI219" s="9"/>
      <c r="AJ219" s="9"/>
      <c r="AK219" s="1"/>
      <c r="AL219" s="1" t="e">
        <f aca="false">SUMPRODUCT(B219:AJ219,PVCapPrice)</f>
        <v>#DIV/0!</v>
      </c>
      <c r="AM219" s="1"/>
      <c r="AN219" s="1"/>
      <c r="AO219" s="1"/>
      <c r="AP219" s="1"/>
      <c r="AQ219" s="1"/>
    </row>
    <row r="220" customFormat="false" ht="11.25" hidden="false" customHeight="false" outlineLevel="0" collapsed="false">
      <c r="A220" s="1" t="n">
        <v>218</v>
      </c>
      <c r="B220" s="9"/>
      <c r="C220" s="9" t="n">
        <f aca="false">+[2]data1cf!BA219*-1</f>
        <v>-0</v>
      </c>
      <c r="D220" s="9" t="n">
        <f aca="false">+[2]data1cf!BB219*-1</f>
        <v>-0</v>
      </c>
      <c r="E220" s="9" t="n">
        <f aca="false">+[2]data1cf!BC219*-1</f>
        <v>-0</v>
      </c>
      <c r="F220" s="9" t="n">
        <f aca="false">+[2]data1cf!BD219*-1</f>
        <v>-0</v>
      </c>
      <c r="G220" s="9" t="n">
        <f aca="false">+[2]data1cf!BE219*-1</f>
        <v>-0</v>
      </c>
      <c r="H220" s="9" t="n">
        <f aca="false">+[2]data1cf!BF219*-1</f>
        <v>-0</v>
      </c>
      <c r="I220" s="9" t="n">
        <f aca="false">+[2]data1cf!BG219*-1</f>
        <v>-0</v>
      </c>
      <c r="J220" s="9" t="n">
        <f aca="false">+[2]data1cf!BH219*-1</f>
        <v>-0</v>
      </c>
      <c r="K220" s="9" t="n">
        <f aca="false">+[2]data1cf!BI219*-1</f>
        <v>-0</v>
      </c>
      <c r="L220" s="9" t="n">
        <f aca="false">+[2]data1cf!BJ219*-1</f>
        <v>-0</v>
      </c>
      <c r="M220" s="9" t="n">
        <f aca="false">+[2]data1cf!BK219*-1</f>
        <v>-0</v>
      </c>
      <c r="N220" s="9" t="n">
        <f aca="false">+[2]data1cf!BL219*-1</f>
        <v>-0</v>
      </c>
      <c r="O220" s="9" t="n">
        <f aca="false">+[2]data1cf!BM219*-1</f>
        <v>-0</v>
      </c>
      <c r="P220" s="9" t="n">
        <f aca="false">+[2]data1cf!BN219*-1</f>
        <v>-0</v>
      </c>
      <c r="Q220" s="9" t="n">
        <f aca="false">+[2]data1cf!BO219*-1</f>
        <v>-0</v>
      </c>
      <c r="R220" s="9" t="n">
        <f aca="false">+[2]data1cf!BP219*-1</f>
        <v>-0</v>
      </c>
      <c r="S220" s="9" t="n">
        <f aca="false">+[2]data1cf!BQ219*-1</f>
        <v>-0</v>
      </c>
      <c r="T220" s="9" t="n">
        <f aca="false">+[2]data1cf!BR219*-1</f>
        <v>-0</v>
      </c>
      <c r="U220" s="9" t="n">
        <f aca="false">+[2]data1cf!BS219*-1</f>
        <v>-0</v>
      </c>
      <c r="V220" s="9" t="n">
        <f aca="false">+[2]data1cf!BT219*-1</f>
        <v>-0</v>
      </c>
      <c r="W220" s="9" t="n">
        <f aca="false">+[2]data1cf!BU219*-1</f>
        <v>-0</v>
      </c>
      <c r="X220" s="9" t="n">
        <f aca="false">+[2]data1cf!BV219*-1</f>
        <v>-0</v>
      </c>
      <c r="Y220" s="9" t="n">
        <f aca="false">+[2]data1cf!BW219*-1</f>
        <v>-0</v>
      </c>
      <c r="Z220" s="9" t="n">
        <f aca="false">+[2]data1cf!BX219*-1</f>
        <v>-0</v>
      </c>
      <c r="AA220" s="9" t="n">
        <f aca="false">+[2]data1cf!BY219*-1</f>
        <v>-0</v>
      </c>
      <c r="AB220" s="9"/>
      <c r="AC220" s="9"/>
      <c r="AD220" s="9"/>
      <c r="AE220" s="9"/>
      <c r="AF220" s="9"/>
      <c r="AG220" s="9"/>
      <c r="AH220" s="9"/>
      <c r="AI220" s="9"/>
      <c r="AJ220" s="9"/>
      <c r="AK220" s="1"/>
      <c r="AL220" s="1" t="e">
        <f aca="false">SUMPRODUCT(B220:AJ220,PVCapPrice)</f>
        <v>#DIV/0!</v>
      </c>
      <c r="AM220" s="1"/>
      <c r="AN220" s="1"/>
      <c r="AO220" s="1"/>
      <c r="AP220" s="1"/>
      <c r="AQ220" s="1"/>
    </row>
    <row r="221" customFormat="false" ht="11.25" hidden="false" customHeight="false" outlineLevel="0" collapsed="false">
      <c r="A221" s="1" t="n">
        <v>219</v>
      </c>
      <c r="B221" s="9"/>
      <c r="C221" s="9" t="n">
        <f aca="false">+[2]data1cf!BA220*-1</f>
        <v>-0</v>
      </c>
      <c r="D221" s="9" t="n">
        <f aca="false">+[2]data1cf!BB220*-1</f>
        <v>-0</v>
      </c>
      <c r="E221" s="9" t="n">
        <f aca="false">+[2]data1cf!BC220*-1</f>
        <v>-0</v>
      </c>
      <c r="F221" s="9" t="n">
        <f aca="false">+[2]data1cf!BD220*-1</f>
        <v>-0</v>
      </c>
      <c r="G221" s="9" t="n">
        <f aca="false">+[2]data1cf!BE220*-1</f>
        <v>-0</v>
      </c>
      <c r="H221" s="9" t="n">
        <f aca="false">+[2]data1cf!BF220*-1</f>
        <v>-0</v>
      </c>
      <c r="I221" s="9" t="n">
        <f aca="false">+[2]data1cf!BG220*-1</f>
        <v>-0</v>
      </c>
      <c r="J221" s="9" t="n">
        <f aca="false">+[2]data1cf!BH220*-1</f>
        <v>-0</v>
      </c>
      <c r="K221" s="9" t="n">
        <f aca="false">+[2]data1cf!BI220*-1</f>
        <v>-0</v>
      </c>
      <c r="L221" s="9" t="n">
        <f aca="false">+[2]data1cf!BJ220*-1</f>
        <v>-0</v>
      </c>
      <c r="M221" s="9" t="n">
        <f aca="false">+[2]data1cf!BK220*-1</f>
        <v>-0</v>
      </c>
      <c r="N221" s="9" t="n">
        <f aca="false">+[2]data1cf!BL220*-1</f>
        <v>-0</v>
      </c>
      <c r="O221" s="9" t="n">
        <f aca="false">+[2]data1cf!BM220*-1</f>
        <v>-0</v>
      </c>
      <c r="P221" s="9" t="n">
        <f aca="false">+[2]data1cf!BN220*-1</f>
        <v>-0</v>
      </c>
      <c r="Q221" s="9" t="n">
        <f aca="false">+[2]data1cf!BO220*-1</f>
        <v>-0</v>
      </c>
      <c r="R221" s="9" t="n">
        <f aca="false">+[2]data1cf!BP220*-1</f>
        <v>-0</v>
      </c>
      <c r="S221" s="9" t="n">
        <f aca="false">+[2]data1cf!BQ220*-1</f>
        <v>-0</v>
      </c>
      <c r="T221" s="9" t="n">
        <f aca="false">+[2]data1cf!BR220*-1</f>
        <v>-0</v>
      </c>
      <c r="U221" s="9" t="n">
        <f aca="false">+[2]data1cf!BS220*-1</f>
        <v>-0</v>
      </c>
      <c r="V221" s="9" t="n">
        <f aca="false">+[2]data1cf!BT220*-1</f>
        <v>-0</v>
      </c>
      <c r="W221" s="9" t="n">
        <f aca="false">+[2]data1cf!BU220*-1</f>
        <v>-0</v>
      </c>
      <c r="X221" s="9" t="n">
        <f aca="false">+[2]data1cf!BV220*-1</f>
        <v>-0</v>
      </c>
      <c r="Y221" s="9" t="n">
        <f aca="false">+[2]data1cf!BW220*-1</f>
        <v>-0</v>
      </c>
      <c r="Z221" s="9" t="n">
        <f aca="false">+[2]data1cf!BX220*-1</f>
        <v>-0</v>
      </c>
      <c r="AA221" s="9" t="n">
        <f aca="false">+[2]data1cf!BY220*-1</f>
        <v>-0</v>
      </c>
      <c r="AB221" s="9"/>
      <c r="AC221" s="9"/>
      <c r="AD221" s="9"/>
      <c r="AE221" s="9"/>
      <c r="AF221" s="9"/>
      <c r="AG221" s="9"/>
      <c r="AH221" s="9"/>
      <c r="AI221" s="9"/>
      <c r="AJ221" s="9"/>
      <c r="AK221" s="1"/>
      <c r="AL221" s="1" t="e">
        <f aca="false">SUMPRODUCT(B221:AJ221,PVCapPrice)</f>
        <v>#DIV/0!</v>
      </c>
      <c r="AM221" s="1"/>
      <c r="AN221" s="1"/>
      <c r="AO221" s="1"/>
      <c r="AP221" s="1"/>
      <c r="AQ221" s="1"/>
    </row>
    <row r="222" customFormat="false" ht="11.25" hidden="false" customHeight="false" outlineLevel="0" collapsed="false">
      <c r="A222" s="1" t="n">
        <v>220</v>
      </c>
      <c r="B222" s="9"/>
      <c r="C222" s="9" t="n">
        <f aca="false">+[2]data1cf!BA221*-1</f>
        <v>-0</v>
      </c>
      <c r="D222" s="9" t="n">
        <f aca="false">+[2]data1cf!BB221*-1</f>
        <v>-0</v>
      </c>
      <c r="E222" s="9" t="n">
        <f aca="false">+[2]data1cf!BC221*-1</f>
        <v>-0</v>
      </c>
      <c r="F222" s="9" t="n">
        <f aca="false">+[2]data1cf!BD221*-1</f>
        <v>-0</v>
      </c>
      <c r="G222" s="9" t="n">
        <f aca="false">+[2]data1cf!BE221*-1</f>
        <v>-0</v>
      </c>
      <c r="H222" s="9" t="n">
        <f aca="false">+[2]data1cf!BF221*-1</f>
        <v>-0</v>
      </c>
      <c r="I222" s="9" t="n">
        <f aca="false">+[2]data1cf!BG221*-1</f>
        <v>-0</v>
      </c>
      <c r="J222" s="9" t="n">
        <f aca="false">+[2]data1cf!BH221*-1</f>
        <v>-0</v>
      </c>
      <c r="K222" s="9" t="n">
        <f aca="false">+[2]data1cf!BI221*-1</f>
        <v>-0</v>
      </c>
      <c r="L222" s="9" t="n">
        <f aca="false">+[2]data1cf!BJ221*-1</f>
        <v>-0</v>
      </c>
      <c r="M222" s="9" t="n">
        <f aca="false">+[2]data1cf!BK221*-1</f>
        <v>-0</v>
      </c>
      <c r="N222" s="9" t="n">
        <f aca="false">+[2]data1cf!BL221*-1</f>
        <v>-0</v>
      </c>
      <c r="O222" s="9" t="n">
        <f aca="false">+[2]data1cf!BM221*-1</f>
        <v>-0</v>
      </c>
      <c r="P222" s="9" t="n">
        <f aca="false">+[2]data1cf!BN221*-1</f>
        <v>-0</v>
      </c>
      <c r="Q222" s="9" t="n">
        <f aca="false">+[2]data1cf!BO221*-1</f>
        <v>-0</v>
      </c>
      <c r="R222" s="9" t="n">
        <f aca="false">+[2]data1cf!BP221*-1</f>
        <v>-0</v>
      </c>
      <c r="S222" s="9" t="n">
        <f aca="false">+[2]data1cf!BQ221*-1</f>
        <v>-0</v>
      </c>
      <c r="T222" s="9" t="n">
        <f aca="false">+[2]data1cf!BR221*-1</f>
        <v>-0</v>
      </c>
      <c r="U222" s="9" t="n">
        <f aca="false">+[2]data1cf!BS221*-1</f>
        <v>-0</v>
      </c>
      <c r="V222" s="9" t="n">
        <f aca="false">+[2]data1cf!BT221*-1</f>
        <v>-0</v>
      </c>
      <c r="W222" s="9" t="n">
        <f aca="false">+[2]data1cf!BU221*-1</f>
        <v>-0</v>
      </c>
      <c r="X222" s="9" t="n">
        <f aca="false">+[2]data1cf!BV221*-1</f>
        <v>-0</v>
      </c>
      <c r="Y222" s="9" t="n">
        <f aca="false">+[2]data1cf!BW221*-1</f>
        <v>-0</v>
      </c>
      <c r="Z222" s="9" t="n">
        <f aca="false">+[2]data1cf!BX221*-1</f>
        <v>-0</v>
      </c>
      <c r="AA222" s="9" t="n">
        <f aca="false">+[2]data1cf!BY221*-1</f>
        <v>-0</v>
      </c>
      <c r="AB222" s="9"/>
      <c r="AC222" s="9"/>
      <c r="AD222" s="9"/>
      <c r="AE222" s="9"/>
      <c r="AF222" s="9"/>
      <c r="AG222" s="9"/>
      <c r="AH222" s="9"/>
      <c r="AI222" s="9"/>
      <c r="AJ222" s="9"/>
      <c r="AK222" s="1"/>
      <c r="AL222" s="1" t="e">
        <f aca="false">SUMPRODUCT(B222:AJ222,PVCapPrice)</f>
        <v>#DIV/0!</v>
      </c>
      <c r="AM222" s="1"/>
      <c r="AN222" s="1"/>
      <c r="AO222" s="1"/>
      <c r="AP222" s="1"/>
      <c r="AQ222" s="1"/>
    </row>
    <row r="223" customFormat="false" ht="11.25" hidden="false" customHeight="false" outlineLevel="0" collapsed="false">
      <c r="A223" s="1" t="n">
        <v>221</v>
      </c>
      <c r="B223" s="9"/>
      <c r="C223" s="9" t="n">
        <f aca="false">+[2]data1cf!BA222*-1</f>
        <v>-0</v>
      </c>
      <c r="D223" s="9" t="n">
        <f aca="false">+[2]data1cf!BB222*-1</f>
        <v>-0</v>
      </c>
      <c r="E223" s="9" t="n">
        <f aca="false">+[2]data1cf!BC222*-1</f>
        <v>-0</v>
      </c>
      <c r="F223" s="9" t="n">
        <f aca="false">+[2]data1cf!BD222*-1</f>
        <v>-0</v>
      </c>
      <c r="G223" s="9" t="n">
        <f aca="false">+[2]data1cf!BE222*-1</f>
        <v>-0</v>
      </c>
      <c r="H223" s="9" t="n">
        <f aca="false">+[2]data1cf!BF222*-1</f>
        <v>-0</v>
      </c>
      <c r="I223" s="9" t="n">
        <f aca="false">+[2]data1cf!BG222*-1</f>
        <v>-0</v>
      </c>
      <c r="J223" s="9" t="n">
        <f aca="false">+[2]data1cf!BH222*-1</f>
        <v>-0</v>
      </c>
      <c r="K223" s="9" t="n">
        <f aca="false">+[2]data1cf!BI222*-1</f>
        <v>-0</v>
      </c>
      <c r="L223" s="9" t="n">
        <f aca="false">+[2]data1cf!BJ222*-1</f>
        <v>-0</v>
      </c>
      <c r="M223" s="9" t="n">
        <f aca="false">+[2]data1cf!BK222*-1</f>
        <v>-0</v>
      </c>
      <c r="N223" s="9" t="n">
        <f aca="false">+[2]data1cf!BL222*-1</f>
        <v>-0</v>
      </c>
      <c r="O223" s="9" t="n">
        <f aca="false">+[2]data1cf!BM222*-1</f>
        <v>-0</v>
      </c>
      <c r="P223" s="9" t="n">
        <f aca="false">+[2]data1cf!BN222*-1</f>
        <v>-0</v>
      </c>
      <c r="Q223" s="9" t="n">
        <f aca="false">+[2]data1cf!BO222*-1</f>
        <v>-0</v>
      </c>
      <c r="R223" s="9" t="n">
        <f aca="false">+[2]data1cf!BP222*-1</f>
        <v>-0</v>
      </c>
      <c r="S223" s="9" t="n">
        <f aca="false">+[2]data1cf!BQ222*-1</f>
        <v>-0</v>
      </c>
      <c r="T223" s="9" t="n">
        <f aca="false">+[2]data1cf!BR222*-1</f>
        <v>-0</v>
      </c>
      <c r="U223" s="9" t="n">
        <f aca="false">+[2]data1cf!BS222*-1</f>
        <v>-0</v>
      </c>
      <c r="V223" s="9" t="n">
        <f aca="false">+[2]data1cf!BT222*-1</f>
        <v>-0</v>
      </c>
      <c r="W223" s="9" t="n">
        <f aca="false">+[2]data1cf!BU222*-1</f>
        <v>-0</v>
      </c>
      <c r="X223" s="9" t="n">
        <f aca="false">+[2]data1cf!BV222*-1</f>
        <v>-0</v>
      </c>
      <c r="Y223" s="9" t="n">
        <f aca="false">+[2]data1cf!BW222*-1</f>
        <v>-0</v>
      </c>
      <c r="Z223" s="9" t="n">
        <f aca="false">+[2]data1cf!BX222*-1</f>
        <v>-0</v>
      </c>
      <c r="AA223" s="9" t="n">
        <f aca="false">+[2]data1cf!BY222*-1</f>
        <v>-0</v>
      </c>
      <c r="AB223" s="9"/>
      <c r="AC223" s="9"/>
      <c r="AD223" s="9"/>
      <c r="AE223" s="9"/>
      <c r="AF223" s="9"/>
      <c r="AG223" s="9"/>
      <c r="AH223" s="9"/>
      <c r="AI223" s="9"/>
      <c r="AJ223" s="9"/>
      <c r="AK223" s="1"/>
      <c r="AL223" s="1" t="e">
        <f aca="false">SUMPRODUCT(B223:AJ223,PVCapPrice)</f>
        <v>#DIV/0!</v>
      </c>
      <c r="AM223" s="1"/>
      <c r="AN223" s="1"/>
      <c r="AO223" s="1"/>
      <c r="AP223" s="1"/>
      <c r="AQ223" s="1"/>
    </row>
    <row r="224" customFormat="false" ht="11.25" hidden="false" customHeight="false" outlineLevel="0" collapsed="false">
      <c r="A224" s="1" t="n">
        <v>222</v>
      </c>
      <c r="B224" s="9"/>
      <c r="C224" s="9" t="n">
        <f aca="false">+[2]data1cf!BA223*-1</f>
        <v>-0</v>
      </c>
      <c r="D224" s="9" t="n">
        <f aca="false">+[2]data1cf!BB223*-1</f>
        <v>-0</v>
      </c>
      <c r="E224" s="9" t="n">
        <f aca="false">+[2]data1cf!BC223*-1</f>
        <v>-0</v>
      </c>
      <c r="F224" s="9" t="n">
        <f aca="false">+[2]data1cf!BD223*-1</f>
        <v>-0</v>
      </c>
      <c r="G224" s="9" t="n">
        <f aca="false">+[2]data1cf!BE223*-1</f>
        <v>-0</v>
      </c>
      <c r="H224" s="9" t="n">
        <f aca="false">+[2]data1cf!BF223*-1</f>
        <v>-0</v>
      </c>
      <c r="I224" s="9" t="n">
        <f aca="false">+[2]data1cf!BG223*-1</f>
        <v>-0</v>
      </c>
      <c r="J224" s="9" t="n">
        <f aca="false">+[2]data1cf!BH223*-1</f>
        <v>-0</v>
      </c>
      <c r="K224" s="9" t="n">
        <f aca="false">+[2]data1cf!BI223*-1</f>
        <v>-0</v>
      </c>
      <c r="L224" s="9" t="n">
        <f aca="false">+[2]data1cf!BJ223*-1</f>
        <v>-0</v>
      </c>
      <c r="M224" s="9" t="n">
        <f aca="false">+[2]data1cf!BK223*-1</f>
        <v>-0</v>
      </c>
      <c r="N224" s="9" t="n">
        <f aca="false">+[2]data1cf!BL223*-1</f>
        <v>-0</v>
      </c>
      <c r="O224" s="9" t="n">
        <f aca="false">+[2]data1cf!BM223*-1</f>
        <v>-0</v>
      </c>
      <c r="P224" s="9" t="n">
        <f aca="false">+[2]data1cf!BN223*-1</f>
        <v>-0</v>
      </c>
      <c r="Q224" s="9" t="n">
        <f aca="false">+[2]data1cf!BO223*-1</f>
        <v>-0</v>
      </c>
      <c r="R224" s="9" t="n">
        <f aca="false">+[2]data1cf!BP223*-1</f>
        <v>-0</v>
      </c>
      <c r="S224" s="9" t="n">
        <f aca="false">+[2]data1cf!BQ223*-1</f>
        <v>-0</v>
      </c>
      <c r="T224" s="9" t="n">
        <f aca="false">+[2]data1cf!BR223*-1</f>
        <v>-0</v>
      </c>
      <c r="U224" s="9" t="n">
        <f aca="false">+[2]data1cf!BS223*-1</f>
        <v>-0</v>
      </c>
      <c r="V224" s="9" t="n">
        <f aca="false">+[2]data1cf!BT223*-1</f>
        <v>-0</v>
      </c>
      <c r="W224" s="9" t="n">
        <f aca="false">+[2]data1cf!BU223*-1</f>
        <v>-0</v>
      </c>
      <c r="X224" s="9" t="n">
        <f aca="false">+[2]data1cf!BV223*-1</f>
        <v>-0</v>
      </c>
      <c r="Y224" s="9" t="n">
        <f aca="false">+[2]data1cf!BW223*-1</f>
        <v>-0</v>
      </c>
      <c r="Z224" s="9" t="n">
        <f aca="false">+[2]data1cf!BX223*-1</f>
        <v>-0</v>
      </c>
      <c r="AA224" s="9" t="n">
        <f aca="false">+[2]data1cf!BY223*-1</f>
        <v>-0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1"/>
      <c r="AL224" s="1" t="e">
        <f aca="false">SUMPRODUCT(B224:AJ224,PVCapPrice)</f>
        <v>#DIV/0!</v>
      </c>
      <c r="AM224" s="1"/>
      <c r="AN224" s="1"/>
      <c r="AO224" s="1"/>
      <c r="AP224" s="1"/>
      <c r="AQ224" s="1"/>
    </row>
    <row r="225" customFormat="false" ht="11.25" hidden="false" customHeight="false" outlineLevel="0" collapsed="false">
      <c r="A225" s="1" t="n">
        <v>223</v>
      </c>
      <c r="B225" s="9"/>
      <c r="C225" s="9" t="n">
        <f aca="false">+[2]data1cf!BA224*-1</f>
        <v>-0</v>
      </c>
      <c r="D225" s="9" t="n">
        <f aca="false">+[2]data1cf!BB224*-1</f>
        <v>-0</v>
      </c>
      <c r="E225" s="9" t="n">
        <f aca="false">+[2]data1cf!BC224*-1</f>
        <v>-0</v>
      </c>
      <c r="F225" s="9" t="n">
        <f aca="false">+[2]data1cf!BD224*-1</f>
        <v>-0</v>
      </c>
      <c r="G225" s="9" t="n">
        <f aca="false">+[2]data1cf!BE224*-1</f>
        <v>-0</v>
      </c>
      <c r="H225" s="9" t="n">
        <f aca="false">+[2]data1cf!BF224*-1</f>
        <v>-0</v>
      </c>
      <c r="I225" s="9" t="n">
        <f aca="false">+[2]data1cf!BG224*-1</f>
        <v>-0</v>
      </c>
      <c r="J225" s="9" t="n">
        <f aca="false">+[2]data1cf!BH224*-1</f>
        <v>-0</v>
      </c>
      <c r="K225" s="9" t="n">
        <f aca="false">+[2]data1cf!BI224*-1</f>
        <v>-0</v>
      </c>
      <c r="L225" s="9" t="n">
        <f aca="false">+[2]data1cf!BJ224*-1</f>
        <v>-0</v>
      </c>
      <c r="M225" s="9" t="n">
        <f aca="false">+[2]data1cf!BK224*-1</f>
        <v>-0</v>
      </c>
      <c r="N225" s="9" t="n">
        <f aca="false">+[2]data1cf!BL224*-1</f>
        <v>-0</v>
      </c>
      <c r="O225" s="9" t="n">
        <f aca="false">+[2]data1cf!BM224*-1</f>
        <v>-0</v>
      </c>
      <c r="P225" s="9" t="n">
        <f aca="false">+[2]data1cf!BN224*-1</f>
        <v>-0</v>
      </c>
      <c r="Q225" s="9" t="n">
        <f aca="false">+[2]data1cf!BO224*-1</f>
        <v>-0</v>
      </c>
      <c r="R225" s="9" t="n">
        <f aca="false">+[2]data1cf!BP224*-1</f>
        <v>-0</v>
      </c>
      <c r="S225" s="9" t="n">
        <f aca="false">+[2]data1cf!BQ224*-1</f>
        <v>-0</v>
      </c>
      <c r="T225" s="9" t="n">
        <f aca="false">+[2]data1cf!BR224*-1</f>
        <v>-0</v>
      </c>
      <c r="U225" s="9" t="n">
        <f aca="false">+[2]data1cf!BS224*-1</f>
        <v>-0</v>
      </c>
      <c r="V225" s="9" t="n">
        <f aca="false">+[2]data1cf!BT224*-1</f>
        <v>-0</v>
      </c>
      <c r="W225" s="9" t="n">
        <f aca="false">+[2]data1cf!BU224*-1</f>
        <v>-0</v>
      </c>
      <c r="X225" s="9" t="n">
        <f aca="false">+[2]data1cf!BV224*-1</f>
        <v>-0</v>
      </c>
      <c r="Y225" s="9" t="n">
        <f aca="false">+[2]data1cf!BW224*-1</f>
        <v>-0</v>
      </c>
      <c r="Z225" s="9" t="n">
        <f aca="false">+[2]data1cf!BX224*-1</f>
        <v>-0</v>
      </c>
      <c r="AA225" s="9" t="n">
        <f aca="false">+[2]data1cf!BY224*-1</f>
        <v>-0</v>
      </c>
      <c r="AB225" s="9"/>
      <c r="AC225" s="9"/>
      <c r="AD225" s="9"/>
      <c r="AE225" s="9"/>
      <c r="AF225" s="9"/>
      <c r="AG225" s="9"/>
      <c r="AH225" s="9"/>
      <c r="AI225" s="9"/>
      <c r="AJ225" s="9"/>
      <c r="AK225" s="1"/>
      <c r="AL225" s="1" t="e">
        <f aca="false">SUMPRODUCT(B225:AJ225,PVCapPrice)</f>
        <v>#DIV/0!</v>
      </c>
      <c r="AM225" s="1"/>
      <c r="AN225" s="1"/>
      <c r="AO225" s="1"/>
      <c r="AP225" s="1"/>
      <c r="AQ225" s="1"/>
    </row>
    <row r="226" customFormat="false" ht="11.25" hidden="false" customHeight="false" outlineLevel="0" collapsed="false">
      <c r="A226" s="1" t="n">
        <v>224</v>
      </c>
      <c r="B226" s="9"/>
      <c r="C226" s="9" t="n">
        <f aca="false">+[2]data1cf!BA225*-1</f>
        <v>-0</v>
      </c>
      <c r="D226" s="9" t="n">
        <f aca="false">+[2]data1cf!BB225*-1</f>
        <v>-0</v>
      </c>
      <c r="E226" s="9" t="n">
        <f aca="false">+[2]data1cf!BC225*-1</f>
        <v>-0</v>
      </c>
      <c r="F226" s="9" t="n">
        <f aca="false">+[2]data1cf!BD225*-1</f>
        <v>-0</v>
      </c>
      <c r="G226" s="9" t="n">
        <f aca="false">+[2]data1cf!BE225*-1</f>
        <v>-0</v>
      </c>
      <c r="H226" s="9" t="n">
        <f aca="false">+[2]data1cf!BF225*-1</f>
        <v>-0</v>
      </c>
      <c r="I226" s="9" t="n">
        <f aca="false">+[2]data1cf!BG225*-1</f>
        <v>-0</v>
      </c>
      <c r="J226" s="9" t="n">
        <f aca="false">+[2]data1cf!BH225*-1</f>
        <v>-0</v>
      </c>
      <c r="K226" s="9" t="n">
        <f aca="false">+[2]data1cf!BI225*-1</f>
        <v>-0</v>
      </c>
      <c r="L226" s="9" t="n">
        <f aca="false">+[2]data1cf!BJ225*-1</f>
        <v>-0</v>
      </c>
      <c r="M226" s="9" t="n">
        <f aca="false">+[2]data1cf!BK225*-1</f>
        <v>-0</v>
      </c>
      <c r="N226" s="9" t="n">
        <f aca="false">+[2]data1cf!BL225*-1</f>
        <v>-0</v>
      </c>
      <c r="O226" s="9" t="n">
        <f aca="false">+[2]data1cf!BM225*-1</f>
        <v>-0</v>
      </c>
      <c r="P226" s="9" t="n">
        <f aca="false">+[2]data1cf!BN225*-1</f>
        <v>-0</v>
      </c>
      <c r="Q226" s="9" t="n">
        <f aca="false">+[2]data1cf!BO225*-1</f>
        <v>-0</v>
      </c>
      <c r="R226" s="9" t="n">
        <f aca="false">+[2]data1cf!BP225*-1</f>
        <v>-0</v>
      </c>
      <c r="S226" s="9" t="n">
        <f aca="false">+[2]data1cf!BQ225*-1</f>
        <v>-0</v>
      </c>
      <c r="T226" s="9" t="n">
        <f aca="false">+[2]data1cf!BR225*-1</f>
        <v>-0</v>
      </c>
      <c r="U226" s="9" t="n">
        <f aca="false">+[2]data1cf!BS225*-1</f>
        <v>-0</v>
      </c>
      <c r="V226" s="9" t="n">
        <f aca="false">+[2]data1cf!BT225*-1</f>
        <v>-0</v>
      </c>
      <c r="W226" s="9" t="n">
        <f aca="false">+[2]data1cf!BU225*-1</f>
        <v>-0</v>
      </c>
      <c r="X226" s="9" t="n">
        <f aca="false">+[2]data1cf!BV225*-1</f>
        <v>-0</v>
      </c>
      <c r="Y226" s="9" t="n">
        <f aca="false">+[2]data1cf!BW225*-1</f>
        <v>-0</v>
      </c>
      <c r="Z226" s="9" t="n">
        <f aca="false">+[2]data1cf!BX225*-1</f>
        <v>-0</v>
      </c>
      <c r="AA226" s="9" t="n">
        <f aca="false">+[2]data1cf!BY225*-1</f>
        <v>-0</v>
      </c>
      <c r="AB226" s="9"/>
      <c r="AC226" s="9"/>
      <c r="AD226" s="9"/>
      <c r="AE226" s="9"/>
      <c r="AF226" s="9"/>
      <c r="AG226" s="9"/>
      <c r="AH226" s="9"/>
      <c r="AI226" s="9"/>
      <c r="AJ226" s="9"/>
      <c r="AK226" s="1"/>
      <c r="AL226" s="1" t="e">
        <f aca="false">SUMPRODUCT(B226:AJ226,PVCapPrice)</f>
        <v>#DIV/0!</v>
      </c>
      <c r="AM226" s="1"/>
      <c r="AN226" s="1"/>
      <c r="AO226" s="1"/>
      <c r="AP226" s="1"/>
      <c r="AQ226" s="1"/>
    </row>
    <row r="227" customFormat="false" ht="11.25" hidden="false" customHeight="false" outlineLevel="0" collapsed="false">
      <c r="A227" s="1" t="n">
        <v>225</v>
      </c>
      <c r="B227" s="9"/>
      <c r="C227" s="9" t="n">
        <f aca="false">+[2]data1cf!BA226*-1</f>
        <v>-0</v>
      </c>
      <c r="D227" s="9" t="n">
        <f aca="false">+[2]data1cf!BB226*-1</f>
        <v>-0</v>
      </c>
      <c r="E227" s="9" t="n">
        <f aca="false">+[2]data1cf!BC226*-1</f>
        <v>-0</v>
      </c>
      <c r="F227" s="9" t="n">
        <f aca="false">+[2]data1cf!BD226*-1</f>
        <v>-0</v>
      </c>
      <c r="G227" s="9" t="n">
        <f aca="false">+[2]data1cf!BE226*-1</f>
        <v>-0</v>
      </c>
      <c r="H227" s="9" t="n">
        <f aca="false">+[2]data1cf!BF226*-1</f>
        <v>-0</v>
      </c>
      <c r="I227" s="9" t="n">
        <f aca="false">+[2]data1cf!BG226*-1</f>
        <v>-0</v>
      </c>
      <c r="J227" s="9" t="n">
        <f aca="false">+[2]data1cf!BH226*-1</f>
        <v>-0</v>
      </c>
      <c r="K227" s="9" t="n">
        <f aca="false">+[2]data1cf!BI226*-1</f>
        <v>-0</v>
      </c>
      <c r="L227" s="9" t="n">
        <f aca="false">+[2]data1cf!BJ226*-1</f>
        <v>-0</v>
      </c>
      <c r="M227" s="9" t="n">
        <f aca="false">+[2]data1cf!BK226*-1</f>
        <v>-0</v>
      </c>
      <c r="N227" s="9" t="n">
        <f aca="false">+[2]data1cf!BL226*-1</f>
        <v>-0</v>
      </c>
      <c r="O227" s="9" t="n">
        <f aca="false">+[2]data1cf!BM226*-1</f>
        <v>-0</v>
      </c>
      <c r="P227" s="9" t="n">
        <f aca="false">+[2]data1cf!BN226*-1</f>
        <v>-0</v>
      </c>
      <c r="Q227" s="9" t="n">
        <f aca="false">+[2]data1cf!BO226*-1</f>
        <v>-0</v>
      </c>
      <c r="R227" s="9" t="n">
        <f aca="false">+[2]data1cf!BP226*-1</f>
        <v>-0</v>
      </c>
      <c r="S227" s="9" t="n">
        <f aca="false">+[2]data1cf!BQ226*-1</f>
        <v>-0</v>
      </c>
      <c r="T227" s="9" t="n">
        <f aca="false">+[2]data1cf!BR226*-1</f>
        <v>-0</v>
      </c>
      <c r="U227" s="9" t="n">
        <f aca="false">+[2]data1cf!BS226*-1</f>
        <v>-0</v>
      </c>
      <c r="V227" s="9" t="n">
        <f aca="false">+[2]data1cf!BT226*-1</f>
        <v>-0</v>
      </c>
      <c r="W227" s="9" t="n">
        <f aca="false">+[2]data1cf!BU226*-1</f>
        <v>-0</v>
      </c>
      <c r="X227" s="9" t="n">
        <f aca="false">+[2]data1cf!BV226*-1</f>
        <v>-0</v>
      </c>
      <c r="Y227" s="9" t="n">
        <f aca="false">+[2]data1cf!BW226*-1</f>
        <v>-0</v>
      </c>
      <c r="Z227" s="9" t="n">
        <f aca="false">+[2]data1cf!BX226*-1</f>
        <v>-0</v>
      </c>
      <c r="AA227" s="9" t="n">
        <f aca="false">+[2]data1cf!BY226*-1</f>
        <v>-0</v>
      </c>
      <c r="AB227" s="9"/>
      <c r="AC227" s="9"/>
      <c r="AD227" s="9"/>
      <c r="AE227" s="9"/>
      <c r="AF227" s="9"/>
      <c r="AG227" s="9"/>
      <c r="AH227" s="9"/>
      <c r="AI227" s="9"/>
      <c r="AJ227" s="9"/>
      <c r="AK227" s="1"/>
      <c r="AL227" s="1" t="e">
        <f aca="false">SUMPRODUCT(B227:AJ227,PVCapPrice)</f>
        <v>#DIV/0!</v>
      </c>
      <c r="AM227" s="1"/>
      <c r="AN227" s="1"/>
      <c r="AO227" s="1"/>
      <c r="AP227" s="1"/>
      <c r="AQ227" s="1"/>
    </row>
    <row r="228" customFormat="false" ht="11.25" hidden="false" customHeight="false" outlineLevel="0" collapsed="false">
      <c r="A228" s="1" t="n">
        <v>226</v>
      </c>
      <c r="B228" s="9"/>
      <c r="C228" s="9" t="n">
        <f aca="false">+[2]data1cf!BA227*-1</f>
        <v>-0</v>
      </c>
      <c r="D228" s="9" t="n">
        <f aca="false">+[2]data1cf!BB227*-1</f>
        <v>-0</v>
      </c>
      <c r="E228" s="9" t="n">
        <f aca="false">+[2]data1cf!BC227*-1</f>
        <v>-0</v>
      </c>
      <c r="F228" s="9" t="n">
        <f aca="false">+[2]data1cf!BD227*-1</f>
        <v>-0</v>
      </c>
      <c r="G228" s="9" t="n">
        <f aca="false">+[2]data1cf!BE227*-1</f>
        <v>-0</v>
      </c>
      <c r="H228" s="9" t="n">
        <f aca="false">+[2]data1cf!BF227*-1</f>
        <v>-0</v>
      </c>
      <c r="I228" s="9" t="n">
        <f aca="false">+[2]data1cf!BG227*-1</f>
        <v>-0</v>
      </c>
      <c r="J228" s="9" t="n">
        <f aca="false">+[2]data1cf!BH227*-1</f>
        <v>-0</v>
      </c>
      <c r="K228" s="9" t="n">
        <f aca="false">+[2]data1cf!BI227*-1</f>
        <v>-0</v>
      </c>
      <c r="L228" s="9" t="n">
        <f aca="false">+[2]data1cf!BJ227*-1</f>
        <v>-0</v>
      </c>
      <c r="M228" s="9" t="n">
        <f aca="false">+[2]data1cf!BK227*-1</f>
        <v>-0</v>
      </c>
      <c r="N228" s="9" t="n">
        <f aca="false">+[2]data1cf!BL227*-1</f>
        <v>-0</v>
      </c>
      <c r="O228" s="9" t="n">
        <f aca="false">+[2]data1cf!BM227*-1</f>
        <v>-0</v>
      </c>
      <c r="P228" s="9" t="n">
        <f aca="false">+[2]data1cf!BN227*-1</f>
        <v>-0</v>
      </c>
      <c r="Q228" s="9" t="n">
        <f aca="false">+[2]data1cf!BO227*-1</f>
        <v>-0</v>
      </c>
      <c r="R228" s="9" t="n">
        <f aca="false">+[2]data1cf!BP227*-1</f>
        <v>-0</v>
      </c>
      <c r="S228" s="9" t="n">
        <f aca="false">+[2]data1cf!BQ227*-1</f>
        <v>-0</v>
      </c>
      <c r="T228" s="9" t="n">
        <f aca="false">+[2]data1cf!BR227*-1</f>
        <v>-0</v>
      </c>
      <c r="U228" s="9" t="n">
        <f aca="false">+[2]data1cf!BS227*-1</f>
        <v>-0</v>
      </c>
      <c r="V228" s="9" t="n">
        <f aca="false">+[2]data1cf!BT227*-1</f>
        <v>-0</v>
      </c>
      <c r="W228" s="9" t="n">
        <f aca="false">+[2]data1cf!BU227*-1</f>
        <v>-0</v>
      </c>
      <c r="X228" s="9" t="n">
        <f aca="false">+[2]data1cf!BV227*-1</f>
        <v>-0</v>
      </c>
      <c r="Y228" s="9" t="n">
        <f aca="false">+[2]data1cf!BW227*-1</f>
        <v>-0</v>
      </c>
      <c r="Z228" s="9" t="n">
        <f aca="false">+[2]data1cf!BX227*-1</f>
        <v>-0</v>
      </c>
      <c r="AA228" s="9" t="n">
        <f aca="false">+[2]data1cf!BY227*-1</f>
        <v>-0</v>
      </c>
      <c r="AB228" s="9"/>
      <c r="AC228" s="9"/>
      <c r="AD228" s="9"/>
      <c r="AE228" s="9"/>
      <c r="AF228" s="9"/>
      <c r="AG228" s="9"/>
      <c r="AH228" s="9"/>
      <c r="AI228" s="9"/>
      <c r="AJ228" s="9"/>
      <c r="AK228" s="1"/>
      <c r="AL228" s="1" t="e">
        <f aca="false">SUMPRODUCT(B228:AJ228,PVCapPrice)</f>
        <v>#DIV/0!</v>
      </c>
      <c r="AM228" s="1"/>
      <c r="AN228" s="1"/>
      <c r="AO228" s="1"/>
      <c r="AP228" s="1"/>
      <c r="AQ228" s="1"/>
    </row>
    <row r="229" customFormat="false" ht="11.25" hidden="false" customHeight="false" outlineLevel="0" collapsed="false">
      <c r="A229" s="1" t="n">
        <v>227</v>
      </c>
      <c r="B229" s="9"/>
      <c r="C229" s="9" t="n">
        <f aca="false">+[2]data1cf!BA228*-1</f>
        <v>-0</v>
      </c>
      <c r="D229" s="9" t="n">
        <f aca="false">+[2]data1cf!BB228*-1</f>
        <v>-0</v>
      </c>
      <c r="E229" s="9" t="n">
        <f aca="false">+[2]data1cf!BC228*-1</f>
        <v>-0</v>
      </c>
      <c r="F229" s="9" t="n">
        <f aca="false">+[2]data1cf!BD228*-1</f>
        <v>-0</v>
      </c>
      <c r="G229" s="9" t="n">
        <f aca="false">+[2]data1cf!BE228*-1</f>
        <v>-0</v>
      </c>
      <c r="H229" s="9" t="n">
        <f aca="false">+[2]data1cf!BF228*-1</f>
        <v>-0</v>
      </c>
      <c r="I229" s="9" t="n">
        <f aca="false">+[2]data1cf!BG228*-1</f>
        <v>-0</v>
      </c>
      <c r="J229" s="9" t="n">
        <f aca="false">+[2]data1cf!BH228*-1</f>
        <v>-0</v>
      </c>
      <c r="K229" s="9" t="n">
        <f aca="false">+[2]data1cf!BI228*-1</f>
        <v>-0</v>
      </c>
      <c r="L229" s="9" t="n">
        <f aca="false">+[2]data1cf!BJ228*-1</f>
        <v>-0</v>
      </c>
      <c r="M229" s="9" t="n">
        <f aca="false">+[2]data1cf!BK228*-1</f>
        <v>-0</v>
      </c>
      <c r="N229" s="9" t="n">
        <f aca="false">+[2]data1cf!BL228*-1</f>
        <v>-0</v>
      </c>
      <c r="O229" s="9" t="n">
        <f aca="false">+[2]data1cf!BM228*-1</f>
        <v>-0</v>
      </c>
      <c r="P229" s="9" t="n">
        <f aca="false">+[2]data1cf!BN228*-1</f>
        <v>-0</v>
      </c>
      <c r="Q229" s="9" t="n">
        <f aca="false">+[2]data1cf!BO228*-1</f>
        <v>-0</v>
      </c>
      <c r="R229" s="9" t="n">
        <f aca="false">+[2]data1cf!BP228*-1</f>
        <v>-0</v>
      </c>
      <c r="S229" s="9" t="n">
        <f aca="false">+[2]data1cf!BQ228*-1</f>
        <v>-0</v>
      </c>
      <c r="T229" s="9" t="n">
        <f aca="false">+[2]data1cf!BR228*-1</f>
        <v>-0</v>
      </c>
      <c r="U229" s="9" t="n">
        <f aca="false">+[2]data1cf!BS228*-1</f>
        <v>-0</v>
      </c>
      <c r="V229" s="9" t="n">
        <f aca="false">+[2]data1cf!BT228*-1</f>
        <v>-0</v>
      </c>
      <c r="W229" s="9" t="n">
        <f aca="false">+[2]data1cf!BU228*-1</f>
        <v>-0</v>
      </c>
      <c r="X229" s="9" t="n">
        <f aca="false">+[2]data1cf!BV228*-1</f>
        <v>-0</v>
      </c>
      <c r="Y229" s="9" t="n">
        <f aca="false">+[2]data1cf!BW228*-1</f>
        <v>-0</v>
      </c>
      <c r="Z229" s="9" t="n">
        <f aca="false">+[2]data1cf!BX228*-1</f>
        <v>-0</v>
      </c>
      <c r="AA229" s="9" t="n">
        <f aca="false">+[2]data1cf!BY228*-1</f>
        <v>-0</v>
      </c>
      <c r="AB229" s="9"/>
      <c r="AC229" s="9"/>
      <c r="AD229" s="9"/>
      <c r="AE229" s="9"/>
      <c r="AF229" s="9"/>
      <c r="AG229" s="9"/>
      <c r="AH229" s="9"/>
      <c r="AI229" s="9"/>
      <c r="AJ229" s="9"/>
      <c r="AK229" s="1"/>
      <c r="AL229" s="1" t="e">
        <f aca="false">SUMPRODUCT(B229:AJ229,PVCapPrice)</f>
        <v>#DIV/0!</v>
      </c>
      <c r="AM229" s="1"/>
      <c r="AN229" s="1"/>
      <c r="AO229" s="1"/>
      <c r="AP229" s="1"/>
      <c r="AQ229" s="1"/>
    </row>
    <row r="230" customFormat="false" ht="11.25" hidden="false" customHeight="false" outlineLevel="0" collapsed="false">
      <c r="A230" s="1" t="n">
        <v>228</v>
      </c>
      <c r="B230" s="9"/>
      <c r="C230" s="9" t="n">
        <f aca="false">+[2]data1cf!BA229*-1</f>
        <v>-0</v>
      </c>
      <c r="D230" s="9" t="n">
        <f aca="false">+[2]data1cf!BB229*-1</f>
        <v>-0</v>
      </c>
      <c r="E230" s="9" t="n">
        <f aca="false">+[2]data1cf!BC229*-1</f>
        <v>-0</v>
      </c>
      <c r="F230" s="9" t="n">
        <f aca="false">+[2]data1cf!BD229*-1</f>
        <v>-0</v>
      </c>
      <c r="G230" s="9" t="n">
        <f aca="false">+[2]data1cf!BE229*-1</f>
        <v>-0</v>
      </c>
      <c r="H230" s="9" t="n">
        <f aca="false">+[2]data1cf!BF229*-1</f>
        <v>-0</v>
      </c>
      <c r="I230" s="9" t="n">
        <f aca="false">+[2]data1cf!BG229*-1</f>
        <v>-0</v>
      </c>
      <c r="J230" s="9" t="n">
        <f aca="false">+[2]data1cf!BH229*-1</f>
        <v>-0</v>
      </c>
      <c r="K230" s="9" t="n">
        <f aca="false">+[2]data1cf!BI229*-1</f>
        <v>-0</v>
      </c>
      <c r="L230" s="9" t="n">
        <f aca="false">+[2]data1cf!BJ229*-1</f>
        <v>-0</v>
      </c>
      <c r="M230" s="9" t="n">
        <f aca="false">+[2]data1cf!BK229*-1</f>
        <v>-0</v>
      </c>
      <c r="N230" s="9" t="n">
        <f aca="false">+[2]data1cf!BL229*-1</f>
        <v>-0</v>
      </c>
      <c r="O230" s="9" t="n">
        <f aca="false">+[2]data1cf!BM229*-1</f>
        <v>-0</v>
      </c>
      <c r="P230" s="9" t="n">
        <f aca="false">+[2]data1cf!BN229*-1</f>
        <v>-0</v>
      </c>
      <c r="Q230" s="9" t="n">
        <f aca="false">+[2]data1cf!BO229*-1</f>
        <v>-0</v>
      </c>
      <c r="R230" s="9" t="n">
        <f aca="false">+[2]data1cf!BP229*-1</f>
        <v>-0</v>
      </c>
      <c r="S230" s="9" t="n">
        <f aca="false">+[2]data1cf!BQ229*-1</f>
        <v>-0</v>
      </c>
      <c r="T230" s="9" t="n">
        <f aca="false">+[2]data1cf!BR229*-1</f>
        <v>-0</v>
      </c>
      <c r="U230" s="9" t="n">
        <f aca="false">+[2]data1cf!BS229*-1</f>
        <v>-0</v>
      </c>
      <c r="V230" s="9" t="n">
        <f aca="false">+[2]data1cf!BT229*-1</f>
        <v>-0</v>
      </c>
      <c r="W230" s="9" t="n">
        <f aca="false">+[2]data1cf!BU229*-1</f>
        <v>-0</v>
      </c>
      <c r="X230" s="9" t="n">
        <f aca="false">+[2]data1cf!BV229*-1</f>
        <v>-0</v>
      </c>
      <c r="Y230" s="9" t="n">
        <f aca="false">+[2]data1cf!BW229*-1</f>
        <v>-0</v>
      </c>
      <c r="Z230" s="9" t="n">
        <f aca="false">+[2]data1cf!BX229*-1</f>
        <v>-0</v>
      </c>
      <c r="AA230" s="9" t="n">
        <f aca="false">+[2]data1cf!BY229*-1</f>
        <v>-0</v>
      </c>
      <c r="AB230" s="9"/>
      <c r="AC230" s="9"/>
      <c r="AD230" s="9"/>
      <c r="AE230" s="9"/>
      <c r="AF230" s="9"/>
      <c r="AG230" s="9"/>
      <c r="AH230" s="9"/>
      <c r="AI230" s="9"/>
      <c r="AJ230" s="9"/>
      <c r="AK230" s="1"/>
      <c r="AL230" s="1" t="e">
        <f aca="false">SUMPRODUCT(B230:AJ230,PVCapPrice)</f>
        <v>#DIV/0!</v>
      </c>
      <c r="AM230" s="1"/>
      <c r="AN230" s="1"/>
      <c r="AO230" s="1"/>
      <c r="AP230" s="1"/>
      <c r="AQ230" s="1"/>
    </row>
    <row r="231" customFormat="false" ht="11.25" hidden="false" customHeight="false" outlineLevel="0" collapsed="false">
      <c r="A231" s="1" t="n">
        <v>229</v>
      </c>
      <c r="B231" s="9"/>
      <c r="C231" s="9" t="n">
        <f aca="false">+[2]data1cf!BA230*-1</f>
        <v>-0</v>
      </c>
      <c r="D231" s="9" t="n">
        <f aca="false">+[2]data1cf!BB230*-1</f>
        <v>-0</v>
      </c>
      <c r="E231" s="9" t="n">
        <f aca="false">+[2]data1cf!BC230*-1</f>
        <v>-0</v>
      </c>
      <c r="F231" s="9" t="n">
        <f aca="false">+[2]data1cf!BD230*-1</f>
        <v>-0</v>
      </c>
      <c r="G231" s="9" t="n">
        <f aca="false">+[2]data1cf!BE230*-1</f>
        <v>-0</v>
      </c>
      <c r="H231" s="9" t="n">
        <f aca="false">+[2]data1cf!BF230*-1</f>
        <v>-0</v>
      </c>
      <c r="I231" s="9" t="n">
        <f aca="false">+[2]data1cf!BG230*-1</f>
        <v>-0</v>
      </c>
      <c r="J231" s="9" t="n">
        <f aca="false">+[2]data1cf!BH230*-1</f>
        <v>-0</v>
      </c>
      <c r="K231" s="9" t="n">
        <f aca="false">+[2]data1cf!BI230*-1</f>
        <v>-0</v>
      </c>
      <c r="L231" s="9" t="n">
        <f aca="false">+[2]data1cf!BJ230*-1</f>
        <v>-0</v>
      </c>
      <c r="M231" s="9" t="n">
        <f aca="false">+[2]data1cf!BK230*-1</f>
        <v>-0</v>
      </c>
      <c r="N231" s="9" t="n">
        <f aca="false">+[2]data1cf!BL230*-1</f>
        <v>-0</v>
      </c>
      <c r="O231" s="9" t="n">
        <f aca="false">+[2]data1cf!BM230*-1</f>
        <v>-0</v>
      </c>
      <c r="P231" s="9" t="n">
        <f aca="false">+[2]data1cf!BN230*-1</f>
        <v>-0</v>
      </c>
      <c r="Q231" s="9" t="n">
        <f aca="false">+[2]data1cf!BO230*-1</f>
        <v>-0</v>
      </c>
      <c r="R231" s="9" t="n">
        <f aca="false">+[2]data1cf!BP230*-1</f>
        <v>-0</v>
      </c>
      <c r="S231" s="9" t="n">
        <f aca="false">+[2]data1cf!BQ230*-1</f>
        <v>-0</v>
      </c>
      <c r="T231" s="9" t="n">
        <f aca="false">+[2]data1cf!BR230*-1</f>
        <v>-0</v>
      </c>
      <c r="U231" s="9" t="n">
        <f aca="false">+[2]data1cf!BS230*-1</f>
        <v>-0</v>
      </c>
      <c r="V231" s="9" t="n">
        <f aca="false">+[2]data1cf!BT230*-1</f>
        <v>-0</v>
      </c>
      <c r="W231" s="9" t="n">
        <f aca="false">+[2]data1cf!BU230*-1</f>
        <v>-0</v>
      </c>
      <c r="X231" s="9" t="n">
        <f aca="false">+[2]data1cf!BV230*-1</f>
        <v>-0</v>
      </c>
      <c r="Y231" s="9" t="n">
        <f aca="false">+[2]data1cf!BW230*-1</f>
        <v>-0</v>
      </c>
      <c r="Z231" s="9" t="n">
        <f aca="false">+[2]data1cf!BX230*-1</f>
        <v>-0</v>
      </c>
      <c r="AA231" s="9" t="n">
        <f aca="false">+[2]data1cf!BY230*-1</f>
        <v>-0</v>
      </c>
      <c r="AB231" s="9"/>
      <c r="AC231" s="9"/>
      <c r="AD231" s="9"/>
      <c r="AE231" s="9"/>
      <c r="AF231" s="9"/>
      <c r="AG231" s="9"/>
      <c r="AH231" s="9"/>
      <c r="AI231" s="9"/>
      <c r="AJ231" s="9"/>
      <c r="AK231" s="1"/>
      <c r="AL231" s="1" t="e">
        <f aca="false">SUMPRODUCT(B231:AJ231,PVCapPrice)</f>
        <v>#DIV/0!</v>
      </c>
      <c r="AM231" s="1"/>
      <c r="AN231" s="1"/>
      <c r="AO231" s="1"/>
      <c r="AP231" s="1"/>
      <c r="AQ231" s="1"/>
    </row>
    <row r="232" customFormat="false" ht="11.25" hidden="false" customHeight="false" outlineLevel="0" collapsed="false">
      <c r="A232" s="1" t="n">
        <v>230</v>
      </c>
      <c r="B232" s="9"/>
      <c r="C232" s="9" t="n">
        <f aca="false">+[2]data1cf!BA231*-1</f>
        <v>-0</v>
      </c>
      <c r="D232" s="9" t="n">
        <f aca="false">+[2]data1cf!BB231*-1</f>
        <v>-0</v>
      </c>
      <c r="E232" s="9" t="n">
        <f aca="false">+[2]data1cf!BC231*-1</f>
        <v>-0</v>
      </c>
      <c r="F232" s="9" t="n">
        <f aca="false">+[2]data1cf!BD231*-1</f>
        <v>-0</v>
      </c>
      <c r="G232" s="9" t="n">
        <f aca="false">+[2]data1cf!BE231*-1</f>
        <v>-0</v>
      </c>
      <c r="H232" s="9" t="n">
        <f aca="false">+[2]data1cf!BF231*-1</f>
        <v>-0</v>
      </c>
      <c r="I232" s="9" t="n">
        <f aca="false">+[2]data1cf!BG231*-1</f>
        <v>-0</v>
      </c>
      <c r="J232" s="9" t="n">
        <f aca="false">+[2]data1cf!BH231*-1</f>
        <v>-0</v>
      </c>
      <c r="K232" s="9" t="n">
        <f aca="false">+[2]data1cf!BI231*-1</f>
        <v>-0</v>
      </c>
      <c r="L232" s="9" t="n">
        <f aca="false">+[2]data1cf!BJ231*-1</f>
        <v>-0</v>
      </c>
      <c r="M232" s="9" t="n">
        <f aca="false">+[2]data1cf!BK231*-1</f>
        <v>-0</v>
      </c>
      <c r="N232" s="9" t="n">
        <f aca="false">+[2]data1cf!BL231*-1</f>
        <v>-0</v>
      </c>
      <c r="O232" s="9" t="n">
        <f aca="false">+[2]data1cf!BM231*-1</f>
        <v>-0</v>
      </c>
      <c r="P232" s="9" t="n">
        <f aca="false">+[2]data1cf!BN231*-1</f>
        <v>-0</v>
      </c>
      <c r="Q232" s="9" t="n">
        <f aca="false">+[2]data1cf!BO231*-1</f>
        <v>-0</v>
      </c>
      <c r="R232" s="9" t="n">
        <f aca="false">+[2]data1cf!BP231*-1</f>
        <v>-0</v>
      </c>
      <c r="S232" s="9" t="n">
        <f aca="false">+[2]data1cf!BQ231*-1</f>
        <v>-0</v>
      </c>
      <c r="T232" s="9" t="n">
        <f aca="false">+[2]data1cf!BR231*-1</f>
        <v>-0</v>
      </c>
      <c r="U232" s="9" t="n">
        <f aca="false">+[2]data1cf!BS231*-1</f>
        <v>-0</v>
      </c>
      <c r="V232" s="9" t="n">
        <f aca="false">+[2]data1cf!BT231*-1</f>
        <v>-0</v>
      </c>
      <c r="W232" s="9" t="n">
        <f aca="false">+[2]data1cf!BU231*-1</f>
        <v>-0</v>
      </c>
      <c r="X232" s="9" t="n">
        <f aca="false">+[2]data1cf!BV231*-1</f>
        <v>-0</v>
      </c>
      <c r="Y232" s="9" t="n">
        <f aca="false">+[2]data1cf!BW231*-1</f>
        <v>-0</v>
      </c>
      <c r="Z232" s="9" t="n">
        <f aca="false">+[2]data1cf!BX231*-1</f>
        <v>-0</v>
      </c>
      <c r="AA232" s="9" t="n">
        <f aca="false">+[2]data1cf!BY231*-1</f>
        <v>-0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1"/>
      <c r="AL232" s="1" t="e">
        <f aca="false">SUMPRODUCT(B232:AJ232,PVCapPrice)</f>
        <v>#DIV/0!</v>
      </c>
      <c r="AM232" s="1"/>
      <c r="AN232" s="1"/>
      <c r="AO232" s="1"/>
      <c r="AP232" s="1"/>
      <c r="AQ232" s="1"/>
    </row>
    <row r="233" customFormat="false" ht="11.25" hidden="false" customHeight="false" outlineLevel="0" collapsed="false">
      <c r="A233" s="1" t="n">
        <v>231</v>
      </c>
      <c r="B233" s="9"/>
      <c r="C233" s="9" t="n">
        <f aca="false">+[2]data1cf!BA232*-1</f>
        <v>-0</v>
      </c>
      <c r="D233" s="9" t="n">
        <f aca="false">+[2]data1cf!BB232*-1</f>
        <v>-0</v>
      </c>
      <c r="E233" s="9" t="n">
        <f aca="false">+[2]data1cf!BC232*-1</f>
        <v>-0</v>
      </c>
      <c r="F233" s="9" t="n">
        <f aca="false">+[2]data1cf!BD232*-1</f>
        <v>-0</v>
      </c>
      <c r="G233" s="9" t="n">
        <f aca="false">+[2]data1cf!BE232*-1</f>
        <v>-0</v>
      </c>
      <c r="H233" s="9" t="n">
        <f aca="false">+[2]data1cf!BF232*-1</f>
        <v>-0</v>
      </c>
      <c r="I233" s="9" t="n">
        <f aca="false">+[2]data1cf!BG232*-1</f>
        <v>-0</v>
      </c>
      <c r="J233" s="9" t="n">
        <f aca="false">+[2]data1cf!BH232*-1</f>
        <v>-0</v>
      </c>
      <c r="K233" s="9" t="n">
        <f aca="false">+[2]data1cf!BI232*-1</f>
        <v>-0</v>
      </c>
      <c r="L233" s="9" t="n">
        <f aca="false">+[2]data1cf!BJ232*-1</f>
        <v>-0</v>
      </c>
      <c r="M233" s="9" t="n">
        <f aca="false">+[2]data1cf!BK232*-1</f>
        <v>-0</v>
      </c>
      <c r="N233" s="9" t="n">
        <f aca="false">+[2]data1cf!BL232*-1</f>
        <v>-0</v>
      </c>
      <c r="O233" s="9" t="n">
        <f aca="false">+[2]data1cf!BM232*-1</f>
        <v>-0</v>
      </c>
      <c r="P233" s="9" t="n">
        <f aca="false">+[2]data1cf!BN232*-1</f>
        <v>-0</v>
      </c>
      <c r="Q233" s="9" t="n">
        <f aca="false">+[2]data1cf!BO232*-1</f>
        <v>-0</v>
      </c>
      <c r="R233" s="9" t="n">
        <f aca="false">+[2]data1cf!BP232*-1</f>
        <v>-0</v>
      </c>
      <c r="S233" s="9" t="n">
        <f aca="false">+[2]data1cf!BQ232*-1</f>
        <v>-0</v>
      </c>
      <c r="T233" s="9" t="n">
        <f aca="false">+[2]data1cf!BR232*-1</f>
        <v>-0</v>
      </c>
      <c r="U233" s="9" t="n">
        <f aca="false">+[2]data1cf!BS232*-1</f>
        <v>-0</v>
      </c>
      <c r="V233" s="9" t="n">
        <f aca="false">+[2]data1cf!BT232*-1</f>
        <v>-0</v>
      </c>
      <c r="W233" s="9" t="n">
        <f aca="false">+[2]data1cf!BU232*-1</f>
        <v>-0</v>
      </c>
      <c r="X233" s="9" t="n">
        <f aca="false">+[2]data1cf!BV232*-1</f>
        <v>-0</v>
      </c>
      <c r="Y233" s="9" t="n">
        <f aca="false">+[2]data1cf!BW232*-1</f>
        <v>-0</v>
      </c>
      <c r="Z233" s="9" t="n">
        <f aca="false">+[2]data1cf!BX232*-1</f>
        <v>-0</v>
      </c>
      <c r="AA233" s="9" t="n">
        <f aca="false">+[2]data1cf!BY232*-1</f>
        <v>-0</v>
      </c>
      <c r="AB233" s="9"/>
      <c r="AC233" s="9"/>
      <c r="AD233" s="9"/>
      <c r="AE233" s="9"/>
      <c r="AF233" s="9"/>
      <c r="AG233" s="9"/>
      <c r="AH233" s="9"/>
      <c r="AI233" s="9"/>
      <c r="AJ233" s="9"/>
      <c r="AK233" s="1"/>
      <c r="AL233" s="1" t="e">
        <f aca="false">SUMPRODUCT(B233:AJ233,PVCapPrice)</f>
        <v>#DIV/0!</v>
      </c>
      <c r="AM233" s="1"/>
      <c r="AN233" s="1"/>
      <c r="AO233" s="1"/>
      <c r="AP233" s="1"/>
      <c r="AQ233" s="1"/>
    </row>
    <row r="234" customFormat="false" ht="11.25" hidden="false" customHeight="false" outlineLevel="0" collapsed="false">
      <c r="A234" s="1" t="n">
        <v>232</v>
      </c>
      <c r="B234" s="9"/>
      <c r="C234" s="9" t="n">
        <f aca="false">+[2]data1cf!BA233*-1</f>
        <v>-0</v>
      </c>
      <c r="D234" s="9" t="n">
        <f aca="false">+[2]data1cf!BB233*-1</f>
        <v>-0</v>
      </c>
      <c r="E234" s="9" t="n">
        <f aca="false">+[2]data1cf!BC233*-1</f>
        <v>-0</v>
      </c>
      <c r="F234" s="9" t="n">
        <f aca="false">+[2]data1cf!BD233*-1</f>
        <v>-0</v>
      </c>
      <c r="G234" s="9" t="n">
        <f aca="false">+[2]data1cf!BE233*-1</f>
        <v>-0</v>
      </c>
      <c r="H234" s="9" t="n">
        <f aca="false">+[2]data1cf!BF233*-1</f>
        <v>-0</v>
      </c>
      <c r="I234" s="9" t="n">
        <f aca="false">+[2]data1cf!BG233*-1</f>
        <v>-0</v>
      </c>
      <c r="J234" s="9" t="n">
        <f aca="false">+[2]data1cf!BH233*-1</f>
        <v>-0</v>
      </c>
      <c r="K234" s="9" t="n">
        <f aca="false">+[2]data1cf!BI233*-1</f>
        <v>-0</v>
      </c>
      <c r="L234" s="9" t="n">
        <f aca="false">+[2]data1cf!BJ233*-1</f>
        <v>-0</v>
      </c>
      <c r="M234" s="9" t="n">
        <f aca="false">+[2]data1cf!BK233*-1</f>
        <v>-0</v>
      </c>
      <c r="N234" s="9" t="n">
        <f aca="false">+[2]data1cf!BL233*-1</f>
        <v>-0</v>
      </c>
      <c r="O234" s="9" t="n">
        <f aca="false">+[2]data1cf!BM233*-1</f>
        <v>-0</v>
      </c>
      <c r="P234" s="9" t="n">
        <f aca="false">+[2]data1cf!BN233*-1</f>
        <v>-0</v>
      </c>
      <c r="Q234" s="9" t="n">
        <f aca="false">+[2]data1cf!BO233*-1</f>
        <v>-0</v>
      </c>
      <c r="R234" s="9" t="n">
        <f aca="false">+[2]data1cf!BP233*-1</f>
        <v>-0</v>
      </c>
      <c r="S234" s="9" t="n">
        <f aca="false">+[2]data1cf!BQ233*-1</f>
        <v>-0</v>
      </c>
      <c r="T234" s="9" t="n">
        <f aca="false">+[2]data1cf!BR233*-1</f>
        <v>-0</v>
      </c>
      <c r="U234" s="9" t="n">
        <f aca="false">+[2]data1cf!BS233*-1</f>
        <v>-0</v>
      </c>
      <c r="V234" s="9" t="n">
        <f aca="false">+[2]data1cf!BT233*-1</f>
        <v>-0</v>
      </c>
      <c r="W234" s="9" t="n">
        <f aca="false">+[2]data1cf!BU233*-1</f>
        <v>-0</v>
      </c>
      <c r="X234" s="9" t="n">
        <f aca="false">+[2]data1cf!BV233*-1</f>
        <v>-0</v>
      </c>
      <c r="Y234" s="9" t="n">
        <f aca="false">+[2]data1cf!BW233*-1</f>
        <v>-0</v>
      </c>
      <c r="Z234" s="9" t="n">
        <f aca="false">+[2]data1cf!BX233*-1</f>
        <v>-0</v>
      </c>
      <c r="AA234" s="9" t="n">
        <f aca="false">+[2]data1cf!BY233*-1</f>
        <v>-0</v>
      </c>
      <c r="AB234" s="9"/>
      <c r="AC234" s="9"/>
      <c r="AD234" s="9"/>
      <c r="AE234" s="9"/>
      <c r="AF234" s="9"/>
      <c r="AG234" s="9"/>
      <c r="AH234" s="9"/>
      <c r="AI234" s="9"/>
      <c r="AJ234" s="9"/>
      <c r="AK234" s="1"/>
      <c r="AL234" s="1" t="e">
        <f aca="false">SUMPRODUCT(B234:AJ234,PVCapPrice)</f>
        <v>#DIV/0!</v>
      </c>
      <c r="AM234" s="1"/>
      <c r="AN234" s="1"/>
      <c r="AO234" s="1"/>
      <c r="AP234" s="1"/>
      <c r="AQ234" s="1"/>
    </row>
    <row r="235" customFormat="false" ht="11.25" hidden="false" customHeight="false" outlineLevel="0" collapsed="false">
      <c r="A235" s="1" t="n">
        <v>233</v>
      </c>
      <c r="B235" s="9"/>
      <c r="C235" s="9" t="n">
        <f aca="false">+[2]data1cf!BA234*-1</f>
        <v>-0</v>
      </c>
      <c r="D235" s="9" t="n">
        <f aca="false">+[2]data1cf!BB234*-1</f>
        <v>-0</v>
      </c>
      <c r="E235" s="9" t="n">
        <f aca="false">+[2]data1cf!BC234*-1</f>
        <v>-0</v>
      </c>
      <c r="F235" s="9" t="n">
        <f aca="false">+[2]data1cf!BD234*-1</f>
        <v>-0</v>
      </c>
      <c r="G235" s="9" t="n">
        <f aca="false">+[2]data1cf!BE234*-1</f>
        <v>-0</v>
      </c>
      <c r="H235" s="9" t="n">
        <f aca="false">+[2]data1cf!BF234*-1</f>
        <v>-0</v>
      </c>
      <c r="I235" s="9" t="n">
        <f aca="false">+[2]data1cf!BG234*-1</f>
        <v>-0</v>
      </c>
      <c r="J235" s="9" t="n">
        <f aca="false">+[2]data1cf!BH234*-1</f>
        <v>-0</v>
      </c>
      <c r="K235" s="9" t="n">
        <f aca="false">+[2]data1cf!BI234*-1</f>
        <v>-0</v>
      </c>
      <c r="L235" s="9" t="n">
        <f aca="false">+[2]data1cf!BJ234*-1</f>
        <v>-0</v>
      </c>
      <c r="M235" s="9" t="n">
        <f aca="false">+[2]data1cf!BK234*-1</f>
        <v>-0</v>
      </c>
      <c r="N235" s="9" t="n">
        <f aca="false">+[2]data1cf!BL234*-1</f>
        <v>-0</v>
      </c>
      <c r="O235" s="9" t="n">
        <f aca="false">+[2]data1cf!BM234*-1</f>
        <v>-0</v>
      </c>
      <c r="P235" s="9" t="n">
        <f aca="false">+[2]data1cf!BN234*-1</f>
        <v>-0</v>
      </c>
      <c r="Q235" s="9" t="n">
        <f aca="false">+[2]data1cf!BO234*-1</f>
        <v>-0</v>
      </c>
      <c r="R235" s="9" t="n">
        <f aca="false">+[2]data1cf!BP234*-1</f>
        <v>-0</v>
      </c>
      <c r="S235" s="9" t="n">
        <f aca="false">+[2]data1cf!BQ234*-1</f>
        <v>-0</v>
      </c>
      <c r="T235" s="9" t="n">
        <f aca="false">+[2]data1cf!BR234*-1</f>
        <v>-0</v>
      </c>
      <c r="U235" s="9" t="n">
        <f aca="false">+[2]data1cf!BS234*-1</f>
        <v>-0</v>
      </c>
      <c r="V235" s="9" t="n">
        <f aca="false">+[2]data1cf!BT234*-1</f>
        <v>-0</v>
      </c>
      <c r="W235" s="9" t="n">
        <f aca="false">+[2]data1cf!BU234*-1</f>
        <v>-0</v>
      </c>
      <c r="X235" s="9" t="n">
        <f aca="false">+[2]data1cf!BV234*-1</f>
        <v>-0</v>
      </c>
      <c r="Y235" s="9" t="n">
        <f aca="false">+[2]data1cf!BW234*-1</f>
        <v>-0</v>
      </c>
      <c r="Z235" s="9" t="n">
        <f aca="false">+[2]data1cf!BX234*-1</f>
        <v>-0</v>
      </c>
      <c r="AA235" s="9" t="n">
        <f aca="false">+[2]data1cf!BY234*-1</f>
        <v>-0</v>
      </c>
      <c r="AB235" s="9"/>
      <c r="AC235" s="9"/>
      <c r="AD235" s="9"/>
      <c r="AE235" s="9"/>
      <c r="AF235" s="9"/>
      <c r="AG235" s="9"/>
      <c r="AH235" s="9"/>
      <c r="AI235" s="9"/>
      <c r="AJ235" s="9"/>
      <c r="AK235" s="1"/>
      <c r="AL235" s="1" t="e">
        <f aca="false">SUMPRODUCT(B235:AJ235,PVCapPrice)</f>
        <v>#DIV/0!</v>
      </c>
      <c r="AM235" s="1"/>
      <c r="AN235" s="1"/>
      <c r="AO235" s="1"/>
      <c r="AP235" s="1"/>
      <c r="AQ235" s="1"/>
    </row>
    <row r="236" customFormat="false" ht="11.25" hidden="false" customHeight="false" outlineLevel="0" collapsed="false">
      <c r="A236" s="1" t="n">
        <v>234</v>
      </c>
      <c r="B236" s="9"/>
      <c r="C236" s="9" t="n">
        <f aca="false">+[2]data1cf!BA235*-1</f>
        <v>-0</v>
      </c>
      <c r="D236" s="9" t="n">
        <f aca="false">+[2]data1cf!BB235*-1</f>
        <v>-0</v>
      </c>
      <c r="E236" s="9" t="n">
        <f aca="false">+[2]data1cf!BC235*-1</f>
        <v>-0</v>
      </c>
      <c r="F236" s="9" t="n">
        <f aca="false">+[2]data1cf!BD235*-1</f>
        <v>-0</v>
      </c>
      <c r="G236" s="9" t="n">
        <f aca="false">+[2]data1cf!BE235*-1</f>
        <v>-0</v>
      </c>
      <c r="H236" s="9" t="n">
        <f aca="false">+[2]data1cf!BF235*-1</f>
        <v>-0</v>
      </c>
      <c r="I236" s="9" t="n">
        <f aca="false">+[2]data1cf!BG235*-1</f>
        <v>-0</v>
      </c>
      <c r="J236" s="9" t="n">
        <f aca="false">+[2]data1cf!BH235*-1</f>
        <v>-0</v>
      </c>
      <c r="K236" s="9" t="n">
        <f aca="false">+[2]data1cf!BI235*-1</f>
        <v>-0</v>
      </c>
      <c r="L236" s="9" t="n">
        <f aca="false">+[2]data1cf!BJ235*-1</f>
        <v>-0</v>
      </c>
      <c r="M236" s="9" t="n">
        <f aca="false">+[2]data1cf!BK235*-1</f>
        <v>-0</v>
      </c>
      <c r="N236" s="9" t="n">
        <f aca="false">+[2]data1cf!BL235*-1</f>
        <v>-0</v>
      </c>
      <c r="O236" s="9" t="n">
        <f aca="false">+[2]data1cf!BM235*-1</f>
        <v>-0</v>
      </c>
      <c r="P236" s="9" t="n">
        <f aca="false">+[2]data1cf!BN235*-1</f>
        <v>-0</v>
      </c>
      <c r="Q236" s="9" t="n">
        <f aca="false">+[2]data1cf!BO235*-1</f>
        <v>-0</v>
      </c>
      <c r="R236" s="9" t="n">
        <f aca="false">+[2]data1cf!BP235*-1</f>
        <v>-0</v>
      </c>
      <c r="S236" s="9" t="n">
        <f aca="false">+[2]data1cf!BQ235*-1</f>
        <v>-0</v>
      </c>
      <c r="T236" s="9" t="n">
        <f aca="false">+[2]data1cf!BR235*-1</f>
        <v>-0</v>
      </c>
      <c r="U236" s="9" t="n">
        <f aca="false">+[2]data1cf!BS235*-1</f>
        <v>-0</v>
      </c>
      <c r="V236" s="9" t="n">
        <f aca="false">+[2]data1cf!BT235*-1</f>
        <v>-0</v>
      </c>
      <c r="W236" s="9" t="n">
        <f aca="false">+[2]data1cf!BU235*-1</f>
        <v>-0</v>
      </c>
      <c r="X236" s="9" t="n">
        <f aca="false">+[2]data1cf!BV235*-1</f>
        <v>-0</v>
      </c>
      <c r="Y236" s="9" t="n">
        <f aca="false">+[2]data1cf!BW235*-1</f>
        <v>-0</v>
      </c>
      <c r="Z236" s="9" t="n">
        <f aca="false">+[2]data1cf!BX235*-1</f>
        <v>-0</v>
      </c>
      <c r="AA236" s="9" t="n">
        <f aca="false">+[2]data1cf!BY235*-1</f>
        <v>-0</v>
      </c>
      <c r="AB236" s="9"/>
      <c r="AC236" s="9"/>
      <c r="AD236" s="9"/>
      <c r="AE236" s="9"/>
      <c r="AF236" s="9"/>
      <c r="AG236" s="9"/>
      <c r="AH236" s="9"/>
      <c r="AI236" s="9"/>
      <c r="AJ236" s="9"/>
      <c r="AK236" s="1"/>
      <c r="AL236" s="1" t="e">
        <f aca="false">SUMPRODUCT(B236:AJ236,PVCapPrice)</f>
        <v>#DIV/0!</v>
      </c>
      <c r="AM236" s="1"/>
      <c r="AN236" s="1"/>
      <c r="AO236" s="1"/>
      <c r="AP236" s="1"/>
      <c r="AQ236" s="1"/>
    </row>
    <row r="237" customFormat="false" ht="11.25" hidden="false" customHeight="false" outlineLevel="0" collapsed="false">
      <c r="A237" s="1" t="n">
        <v>235</v>
      </c>
      <c r="B237" s="9"/>
      <c r="C237" s="9" t="n">
        <f aca="false">+[2]data1cf!BA236*-1</f>
        <v>-0</v>
      </c>
      <c r="D237" s="9" t="n">
        <f aca="false">+[2]data1cf!BB236*-1</f>
        <v>-0</v>
      </c>
      <c r="E237" s="9" t="n">
        <f aca="false">+[2]data1cf!BC236*-1</f>
        <v>-0</v>
      </c>
      <c r="F237" s="9" t="n">
        <f aca="false">+[2]data1cf!BD236*-1</f>
        <v>-0</v>
      </c>
      <c r="G237" s="9" t="n">
        <f aca="false">+[2]data1cf!BE236*-1</f>
        <v>-0</v>
      </c>
      <c r="H237" s="9" t="n">
        <f aca="false">+[2]data1cf!BF236*-1</f>
        <v>-0</v>
      </c>
      <c r="I237" s="9" t="n">
        <f aca="false">+[2]data1cf!BG236*-1</f>
        <v>-0</v>
      </c>
      <c r="J237" s="9" t="n">
        <f aca="false">+[2]data1cf!BH236*-1</f>
        <v>-0</v>
      </c>
      <c r="K237" s="9" t="n">
        <f aca="false">+[2]data1cf!BI236*-1</f>
        <v>-0</v>
      </c>
      <c r="L237" s="9" t="n">
        <f aca="false">+[2]data1cf!BJ236*-1</f>
        <v>-0</v>
      </c>
      <c r="M237" s="9" t="n">
        <f aca="false">+[2]data1cf!BK236*-1</f>
        <v>-0</v>
      </c>
      <c r="N237" s="9" t="n">
        <f aca="false">+[2]data1cf!BL236*-1</f>
        <v>-0</v>
      </c>
      <c r="O237" s="9" t="n">
        <f aca="false">+[2]data1cf!BM236*-1</f>
        <v>-0</v>
      </c>
      <c r="P237" s="9" t="n">
        <f aca="false">+[2]data1cf!BN236*-1</f>
        <v>-0</v>
      </c>
      <c r="Q237" s="9" t="n">
        <f aca="false">+[2]data1cf!BO236*-1</f>
        <v>-0</v>
      </c>
      <c r="R237" s="9" t="n">
        <f aca="false">+[2]data1cf!BP236*-1</f>
        <v>-0</v>
      </c>
      <c r="S237" s="9" t="n">
        <f aca="false">+[2]data1cf!BQ236*-1</f>
        <v>-0</v>
      </c>
      <c r="T237" s="9" t="n">
        <f aca="false">+[2]data1cf!BR236*-1</f>
        <v>-0</v>
      </c>
      <c r="U237" s="9" t="n">
        <f aca="false">+[2]data1cf!BS236*-1</f>
        <v>-0</v>
      </c>
      <c r="V237" s="9" t="n">
        <f aca="false">+[2]data1cf!BT236*-1</f>
        <v>-0</v>
      </c>
      <c r="W237" s="9" t="n">
        <f aca="false">+[2]data1cf!BU236*-1</f>
        <v>-0</v>
      </c>
      <c r="X237" s="9" t="n">
        <f aca="false">+[2]data1cf!BV236*-1</f>
        <v>-0</v>
      </c>
      <c r="Y237" s="9" t="n">
        <f aca="false">+[2]data1cf!BW236*-1</f>
        <v>-0</v>
      </c>
      <c r="Z237" s="9" t="n">
        <f aca="false">+[2]data1cf!BX236*-1</f>
        <v>-0</v>
      </c>
      <c r="AA237" s="9" t="n">
        <f aca="false">+[2]data1cf!BY236*-1</f>
        <v>-0</v>
      </c>
      <c r="AB237" s="9"/>
      <c r="AC237" s="9"/>
      <c r="AD237" s="9"/>
      <c r="AE237" s="9"/>
      <c r="AF237" s="9"/>
      <c r="AG237" s="9"/>
      <c r="AH237" s="9"/>
      <c r="AI237" s="9"/>
      <c r="AJ237" s="9"/>
      <c r="AK237" s="1"/>
      <c r="AL237" s="1" t="e">
        <f aca="false">SUMPRODUCT(B237:AJ237,PVCapPrice)</f>
        <v>#DIV/0!</v>
      </c>
      <c r="AM237" s="1"/>
      <c r="AN237" s="1"/>
      <c r="AO237" s="1"/>
      <c r="AP237" s="1"/>
      <c r="AQ237" s="1"/>
    </row>
    <row r="238" customFormat="false" ht="11.25" hidden="false" customHeight="false" outlineLevel="0" collapsed="false">
      <c r="A238" s="1" t="n">
        <v>236</v>
      </c>
      <c r="B238" s="9"/>
      <c r="C238" s="9" t="n">
        <f aca="false">+[2]data1cf!BA237*-1</f>
        <v>-0</v>
      </c>
      <c r="D238" s="9" t="n">
        <f aca="false">+[2]data1cf!BB237*-1</f>
        <v>-0</v>
      </c>
      <c r="E238" s="9" t="n">
        <f aca="false">+[2]data1cf!BC237*-1</f>
        <v>-0</v>
      </c>
      <c r="F238" s="9" t="n">
        <f aca="false">+[2]data1cf!BD237*-1</f>
        <v>-0</v>
      </c>
      <c r="G238" s="9" t="n">
        <f aca="false">+[2]data1cf!BE237*-1</f>
        <v>-0</v>
      </c>
      <c r="H238" s="9" t="n">
        <f aca="false">+[2]data1cf!BF237*-1</f>
        <v>-0</v>
      </c>
      <c r="I238" s="9" t="n">
        <f aca="false">+[2]data1cf!BG237*-1</f>
        <v>-0</v>
      </c>
      <c r="J238" s="9" t="n">
        <f aca="false">+[2]data1cf!BH237*-1</f>
        <v>-0</v>
      </c>
      <c r="K238" s="9" t="n">
        <f aca="false">+[2]data1cf!BI237*-1</f>
        <v>-0</v>
      </c>
      <c r="L238" s="9" t="n">
        <f aca="false">+[2]data1cf!BJ237*-1</f>
        <v>-0</v>
      </c>
      <c r="M238" s="9" t="n">
        <f aca="false">+[2]data1cf!BK237*-1</f>
        <v>-0</v>
      </c>
      <c r="N238" s="9" t="n">
        <f aca="false">+[2]data1cf!BL237*-1</f>
        <v>-0</v>
      </c>
      <c r="O238" s="9" t="n">
        <f aca="false">+[2]data1cf!BM237*-1</f>
        <v>-0</v>
      </c>
      <c r="P238" s="9" t="n">
        <f aca="false">+[2]data1cf!BN237*-1</f>
        <v>-0</v>
      </c>
      <c r="Q238" s="9" t="n">
        <f aca="false">+[2]data1cf!BO237*-1</f>
        <v>-0</v>
      </c>
      <c r="R238" s="9" t="n">
        <f aca="false">+[2]data1cf!BP237*-1</f>
        <v>-0</v>
      </c>
      <c r="S238" s="9" t="n">
        <f aca="false">+[2]data1cf!BQ237*-1</f>
        <v>-0</v>
      </c>
      <c r="T238" s="9" t="n">
        <f aca="false">+[2]data1cf!BR237*-1</f>
        <v>-0</v>
      </c>
      <c r="U238" s="9" t="n">
        <f aca="false">+[2]data1cf!BS237*-1</f>
        <v>-0</v>
      </c>
      <c r="V238" s="9" t="n">
        <f aca="false">+[2]data1cf!BT237*-1</f>
        <v>-0</v>
      </c>
      <c r="W238" s="9" t="n">
        <f aca="false">+[2]data1cf!BU237*-1</f>
        <v>-0</v>
      </c>
      <c r="X238" s="9" t="n">
        <f aca="false">+[2]data1cf!BV237*-1</f>
        <v>-0</v>
      </c>
      <c r="Y238" s="9" t="n">
        <f aca="false">+[2]data1cf!BW237*-1</f>
        <v>-0</v>
      </c>
      <c r="Z238" s="9" t="n">
        <f aca="false">+[2]data1cf!BX237*-1</f>
        <v>-0</v>
      </c>
      <c r="AA238" s="9" t="n">
        <f aca="false">+[2]data1cf!BY237*-1</f>
        <v>-0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1"/>
      <c r="AL238" s="1" t="e">
        <f aca="false">SUMPRODUCT(B238:AJ238,PVCapPrice)</f>
        <v>#DIV/0!</v>
      </c>
      <c r="AM238" s="1"/>
      <c r="AN238" s="1"/>
      <c r="AO238" s="1"/>
      <c r="AP238" s="1"/>
      <c r="AQ238" s="1"/>
    </row>
    <row r="239" customFormat="false" ht="11.25" hidden="false" customHeight="false" outlineLevel="0" collapsed="false">
      <c r="A239" s="1" t="n">
        <v>237</v>
      </c>
      <c r="B239" s="9"/>
      <c r="C239" s="9" t="n">
        <f aca="false">+[2]data1cf!BA238*-1</f>
        <v>-0</v>
      </c>
      <c r="D239" s="9" t="n">
        <f aca="false">+[2]data1cf!BB238*-1</f>
        <v>-0</v>
      </c>
      <c r="E239" s="9" t="n">
        <f aca="false">+[2]data1cf!BC238*-1</f>
        <v>-0</v>
      </c>
      <c r="F239" s="9" t="n">
        <f aca="false">+[2]data1cf!BD238*-1</f>
        <v>-0</v>
      </c>
      <c r="G239" s="9" t="n">
        <f aca="false">+[2]data1cf!BE238*-1</f>
        <v>-0</v>
      </c>
      <c r="H239" s="9" t="n">
        <f aca="false">+[2]data1cf!BF238*-1</f>
        <v>-0</v>
      </c>
      <c r="I239" s="9" t="n">
        <f aca="false">+[2]data1cf!BG238*-1</f>
        <v>-0</v>
      </c>
      <c r="J239" s="9" t="n">
        <f aca="false">+[2]data1cf!BH238*-1</f>
        <v>-0</v>
      </c>
      <c r="K239" s="9" t="n">
        <f aca="false">+[2]data1cf!BI238*-1</f>
        <v>-0</v>
      </c>
      <c r="L239" s="9" t="n">
        <f aca="false">+[2]data1cf!BJ238*-1</f>
        <v>-0</v>
      </c>
      <c r="M239" s="9" t="n">
        <f aca="false">+[2]data1cf!BK238*-1</f>
        <v>-0</v>
      </c>
      <c r="N239" s="9" t="n">
        <f aca="false">+[2]data1cf!BL238*-1</f>
        <v>-0</v>
      </c>
      <c r="O239" s="9" t="n">
        <f aca="false">+[2]data1cf!BM238*-1</f>
        <v>-0</v>
      </c>
      <c r="P239" s="9" t="n">
        <f aca="false">+[2]data1cf!BN238*-1</f>
        <v>-0</v>
      </c>
      <c r="Q239" s="9" t="n">
        <f aca="false">+[2]data1cf!BO238*-1</f>
        <v>-0</v>
      </c>
      <c r="R239" s="9" t="n">
        <f aca="false">+[2]data1cf!BP238*-1</f>
        <v>-0</v>
      </c>
      <c r="S239" s="9" t="n">
        <f aca="false">+[2]data1cf!BQ238*-1</f>
        <v>-0</v>
      </c>
      <c r="T239" s="9" t="n">
        <f aca="false">+[2]data1cf!BR238*-1</f>
        <v>-0</v>
      </c>
      <c r="U239" s="9" t="n">
        <f aca="false">+[2]data1cf!BS238*-1</f>
        <v>-0</v>
      </c>
      <c r="V239" s="9" t="n">
        <f aca="false">+[2]data1cf!BT238*-1</f>
        <v>-0</v>
      </c>
      <c r="W239" s="9" t="n">
        <f aca="false">+[2]data1cf!BU238*-1</f>
        <v>-0</v>
      </c>
      <c r="X239" s="9" t="n">
        <f aca="false">+[2]data1cf!BV238*-1</f>
        <v>-0</v>
      </c>
      <c r="Y239" s="9" t="n">
        <f aca="false">+[2]data1cf!BW238*-1</f>
        <v>-0</v>
      </c>
      <c r="Z239" s="9" t="n">
        <f aca="false">+[2]data1cf!BX238*-1</f>
        <v>-0</v>
      </c>
      <c r="AA239" s="9" t="n">
        <f aca="false">+[2]data1cf!BY238*-1</f>
        <v>-0</v>
      </c>
      <c r="AB239" s="9"/>
      <c r="AC239" s="9"/>
      <c r="AD239" s="9"/>
      <c r="AE239" s="9"/>
      <c r="AF239" s="9"/>
      <c r="AG239" s="9"/>
      <c r="AH239" s="9"/>
      <c r="AI239" s="9"/>
      <c r="AJ239" s="9"/>
      <c r="AK239" s="1"/>
      <c r="AL239" s="1" t="e">
        <f aca="false">SUMPRODUCT(B239:AJ239,PVCapPrice)</f>
        <v>#DIV/0!</v>
      </c>
      <c r="AM239" s="1"/>
      <c r="AN239" s="1"/>
      <c r="AO239" s="1"/>
      <c r="AP239" s="1"/>
      <c r="AQ239" s="1"/>
    </row>
    <row r="240" customFormat="false" ht="11.25" hidden="false" customHeight="false" outlineLevel="0" collapsed="false">
      <c r="A240" s="1" t="n">
        <v>238</v>
      </c>
      <c r="B240" s="9"/>
      <c r="C240" s="9" t="n">
        <f aca="false">+[2]data1cf!BA239*-1</f>
        <v>-0</v>
      </c>
      <c r="D240" s="9" t="n">
        <f aca="false">+[2]data1cf!BB239*-1</f>
        <v>-0</v>
      </c>
      <c r="E240" s="9" t="n">
        <f aca="false">+[2]data1cf!BC239*-1</f>
        <v>-0</v>
      </c>
      <c r="F240" s="9" t="n">
        <f aca="false">+[2]data1cf!BD239*-1</f>
        <v>-0</v>
      </c>
      <c r="G240" s="9" t="n">
        <f aca="false">+[2]data1cf!BE239*-1</f>
        <v>-0</v>
      </c>
      <c r="H240" s="9" t="n">
        <f aca="false">+[2]data1cf!BF239*-1</f>
        <v>-0</v>
      </c>
      <c r="I240" s="9" t="n">
        <f aca="false">+[2]data1cf!BG239*-1</f>
        <v>-0</v>
      </c>
      <c r="J240" s="9" t="n">
        <f aca="false">+[2]data1cf!BH239*-1</f>
        <v>-0</v>
      </c>
      <c r="K240" s="9" t="n">
        <f aca="false">+[2]data1cf!BI239*-1</f>
        <v>-0</v>
      </c>
      <c r="L240" s="9" t="n">
        <f aca="false">+[2]data1cf!BJ239*-1</f>
        <v>-0</v>
      </c>
      <c r="M240" s="9" t="n">
        <f aca="false">+[2]data1cf!BK239*-1</f>
        <v>-0</v>
      </c>
      <c r="N240" s="9" t="n">
        <f aca="false">+[2]data1cf!BL239*-1</f>
        <v>-0</v>
      </c>
      <c r="O240" s="9" t="n">
        <f aca="false">+[2]data1cf!BM239*-1</f>
        <v>-0</v>
      </c>
      <c r="P240" s="9" t="n">
        <f aca="false">+[2]data1cf!BN239*-1</f>
        <v>-0</v>
      </c>
      <c r="Q240" s="9" t="n">
        <f aca="false">+[2]data1cf!BO239*-1</f>
        <v>-0</v>
      </c>
      <c r="R240" s="9" t="n">
        <f aca="false">+[2]data1cf!BP239*-1</f>
        <v>-0</v>
      </c>
      <c r="S240" s="9" t="n">
        <f aca="false">+[2]data1cf!BQ239*-1</f>
        <v>-0</v>
      </c>
      <c r="T240" s="9" t="n">
        <f aca="false">+[2]data1cf!BR239*-1</f>
        <v>-0</v>
      </c>
      <c r="U240" s="9" t="n">
        <f aca="false">+[2]data1cf!BS239*-1</f>
        <v>-0</v>
      </c>
      <c r="V240" s="9" t="n">
        <f aca="false">+[2]data1cf!BT239*-1</f>
        <v>-0</v>
      </c>
      <c r="W240" s="9" t="n">
        <f aca="false">+[2]data1cf!BU239*-1</f>
        <v>-0</v>
      </c>
      <c r="X240" s="9" t="n">
        <f aca="false">+[2]data1cf!BV239*-1</f>
        <v>-0</v>
      </c>
      <c r="Y240" s="9" t="n">
        <f aca="false">+[2]data1cf!BW239*-1</f>
        <v>-0</v>
      </c>
      <c r="Z240" s="9" t="n">
        <f aca="false">+[2]data1cf!BX239*-1</f>
        <v>-0</v>
      </c>
      <c r="AA240" s="9" t="n">
        <f aca="false">+[2]data1cf!BY239*-1</f>
        <v>-0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1"/>
      <c r="AL240" s="1" t="e">
        <f aca="false">SUMPRODUCT(B240:AJ240,PVCapPrice)</f>
        <v>#DIV/0!</v>
      </c>
      <c r="AM240" s="1"/>
      <c r="AN240" s="1"/>
      <c r="AO240" s="1"/>
      <c r="AP240" s="1"/>
      <c r="AQ240" s="1"/>
    </row>
    <row r="241" customFormat="false" ht="11.25" hidden="false" customHeight="false" outlineLevel="0" collapsed="false">
      <c r="A241" s="1" t="n">
        <v>239</v>
      </c>
      <c r="B241" s="9"/>
      <c r="C241" s="9" t="n">
        <f aca="false">+[2]data1cf!BA240*-1</f>
        <v>-0</v>
      </c>
      <c r="D241" s="9" t="n">
        <f aca="false">+[2]data1cf!BB240*-1</f>
        <v>-0</v>
      </c>
      <c r="E241" s="9" t="n">
        <f aca="false">+[2]data1cf!BC240*-1</f>
        <v>-0</v>
      </c>
      <c r="F241" s="9" t="n">
        <f aca="false">+[2]data1cf!BD240*-1</f>
        <v>-0</v>
      </c>
      <c r="G241" s="9" t="n">
        <f aca="false">+[2]data1cf!BE240*-1</f>
        <v>-0</v>
      </c>
      <c r="H241" s="9" t="n">
        <f aca="false">+[2]data1cf!BF240*-1</f>
        <v>-0</v>
      </c>
      <c r="I241" s="9" t="n">
        <f aca="false">+[2]data1cf!BG240*-1</f>
        <v>-0</v>
      </c>
      <c r="J241" s="9" t="n">
        <f aca="false">+[2]data1cf!BH240*-1</f>
        <v>-0</v>
      </c>
      <c r="K241" s="9" t="n">
        <f aca="false">+[2]data1cf!BI240*-1</f>
        <v>-0</v>
      </c>
      <c r="L241" s="9" t="n">
        <f aca="false">+[2]data1cf!BJ240*-1</f>
        <v>-0</v>
      </c>
      <c r="M241" s="9" t="n">
        <f aca="false">+[2]data1cf!BK240*-1</f>
        <v>-0</v>
      </c>
      <c r="N241" s="9" t="n">
        <f aca="false">+[2]data1cf!BL240*-1</f>
        <v>-0</v>
      </c>
      <c r="O241" s="9" t="n">
        <f aca="false">+[2]data1cf!BM240*-1</f>
        <v>-0</v>
      </c>
      <c r="P241" s="9" t="n">
        <f aca="false">+[2]data1cf!BN240*-1</f>
        <v>-0</v>
      </c>
      <c r="Q241" s="9" t="n">
        <f aca="false">+[2]data1cf!BO240*-1</f>
        <v>-0</v>
      </c>
      <c r="R241" s="9" t="n">
        <f aca="false">+[2]data1cf!BP240*-1</f>
        <v>-0</v>
      </c>
      <c r="S241" s="9" t="n">
        <f aca="false">+[2]data1cf!BQ240*-1</f>
        <v>-0</v>
      </c>
      <c r="T241" s="9" t="n">
        <f aca="false">+[2]data1cf!BR240*-1</f>
        <v>-0</v>
      </c>
      <c r="U241" s="9" t="n">
        <f aca="false">+[2]data1cf!BS240*-1</f>
        <v>-0</v>
      </c>
      <c r="V241" s="9" t="n">
        <f aca="false">+[2]data1cf!BT240*-1</f>
        <v>-0</v>
      </c>
      <c r="W241" s="9" t="n">
        <f aca="false">+[2]data1cf!BU240*-1</f>
        <v>-0</v>
      </c>
      <c r="X241" s="9" t="n">
        <f aca="false">+[2]data1cf!BV240*-1</f>
        <v>-0</v>
      </c>
      <c r="Y241" s="9" t="n">
        <f aca="false">+[2]data1cf!BW240*-1</f>
        <v>-0</v>
      </c>
      <c r="Z241" s="9" t="n">
        <f aca="false">+[2]data1cf!BX240*-1</f>
        <v>-0</v>
      </c>
      <c r="AA241" s="9" t="n">
        <f aca="false">+[2]data1cf!BY240*-1</f>
        <v>-0</v>
      </c>
      <c r="AB241" s="9"/>
      <c r="AC241" s="9"/>
      <c r="AD241" s="9"/>
      <c r="AE241" s="9"/>
      <c r="AF241" s="9"/>
      <c r="AG241" s="9"/>
      <c r="AH241" s="9"/>
      <c r="AI241" s="9"/>
      <c r="AJ241" s="9"/>
      <c r="AK241" s="1"/>
      <c r="AL241" s="1" t="e">
        <f aca="false">SUMPRODUCT(B241:AJ241,PVCapPrice)</f>
        <v>#DIV/0!</v>
      </c>
      <c r="AM241" s="1"/>
      <c r="AN241" s="1"/>
      <c r="AO241" s="1"/>
      <c r="AP241" s="1"/>
      <c r="AQ241" s="1"/>
    </row>
    <row r="242" customFormat="false" ht="11.25" hidden="false" customHeight="false" outlineLevel="0" collapsed="false">
      <c r="A242" s="1" t="n">
        <v>240</v>
      </c>
      <c r="B242" s="9"/>
      <c r="C242" s="9" t="n">
        <f aca="false">+[2]data1cf!BA241*-1</f>
        <v>-0</v>
      </c>
      <c r="D242" s="9" t="n">
        <f aca="false">+[2]data1cf!BB241*-1</f>
        <v>-0</v>
      </c>
      <c r="E242" s="9" t="n">
        <f aca="false">+[2]data1cf!BC241*-1</f>
        <v>-0</v>
      </c>
      <c r="F242" s="9" t="n">
        <f aca="false">+[2]data1cf!BD241*-1</f>
        <v>-0</v>
      </c>
      <c r="G242" s="9" t="n">
        <f aca="false">+[2]data1cf!BE241*-1</f>
        <v>-0</v>
      </c>
      <c r="H242" s="9" t="n">
        <f aca="false">+[2]data1cf!BF241*-1</f>
        <v>-0</v>
      </c>
      <c r="I242" s="9" t="n">
        <f aca="false">+[2]data1cf!BG241*-1</f>
        <v>-0</v>
      </c>
      <c r="J242" s="9" t="n">
        <f aca="false">+[2]data1cf!BH241*-1</f>
        <v>-0</v>
      </c>
      <c r="K242" s="9" t="n">
        <f aca="false">+[2]data1cf!BI241*-1</f>
        <v>-0</v>
      </c>
      <c r="L242" s="9" t="n">
        <f aca="false">+[2]data1cf!BJ241*-1</f>
        <v>-0</v>
      </c>
      <c r="M242" s="9" t="n">
        <f aca="false">+[2]data1cf!BK241*-1</f>
        <v>-0</v>
      </c>
      <c r="N242" s="9" t="n">
        <f aca="false">+[2]data1cf!BL241*-1</f>
        <v>-0</v>
      </c>
      <c r="O242" s="9" t="n">
        <f aca="false">+[2]data1cf!BM241*-1</f>
        <v>-0</v>
      </c>
      <c r="P242" s="9" t="n">
        <f aca="false">+[2]data1cf!BN241*-1</f>
        <v>-0</v>
      </c>
      <c r="Q242" s="9" t="n">
        <f aca="false">+[2]data1cf!BO241*-1</f>
        <v>-0</v>
      </c>
      <c r="R242" s="9" t="n">
        <f aca="false">+[2]data1cf!BP241*-1</f>
        <v>-0</v>
      </c>
      <c r="S242" s="9" t="n">
        <f aca="false">+[2]data1cf!BQ241*-1</f>
        <v>-0</v>
      </c>
      <c r="T242" s="9" t="n">
        <f aca="false">+[2]data1cf!BR241*-1</f>
        <v>-0</v>
      </c>
      <c r="U242" s="9" t="n">
        <f aca="false">+[2]data1cf!BS241*-1</f>
        <v>-0</v>
      </c>
      <c r="V242" s="9" t="n">
        <f aca="false">+[2]data1cf!BT241*-1</f>
        <v>-0</v>
      </c>
      <c r="W242" s="9" t="n">
        <f aca="false">+[2]data1cf!BU241*-1</f>
        <v>-0</v>
      </c>
      <c r="X242" s="9" t="n">
        <f aca="false">+[2]data1cf!BV241*-1</f>
        <v>-0</v>
      </c>
      <c r="Y242" s="9" t="n">
        <f aca="false">+[2]data1cf!BW241*-1</f>
        <v>-0</v>
      </c>
      <c r="Z242" s="9" t="n">
        <f aca="false">+[2]data1cf!BX241*-1</f>
        <v>-0</v>
      </c>
      <c r="AA242" s="9" t="n">
        <f aca="false">+[2]data1cf!BY241*-1</f>
        <v>-0</v>
      </c>
      <c r="AB242" s="9"/>
      <c r="AC242" s="9"/>
      <c r="AD242" s="9"/>
      <c r="AE242" s="9"/>
      <c r="AF242" s="9"/>
      <c r="AG242" s="9"/>
      <c r="AH242" s="9"/>
      <c r="AI242" s="9"/>
      <c r="AJ242" s="9"/>
      <c r="AK242" s="1"/>
      <c r="AL242" s="1" t="e">
        <f aca="false">SUMPRODUCT(B242:AJ242,PVCapPrice)</f>
        <v>#DIV/0!</v>
      </c>
      <c r="AM242" s="1"/>
      <c r="AN242" s="1"/>
      <c r="AO242" s="1"/>
      <c r="AP242" s="1"/>
      <c r="AQ242" s="1"/>
    </row>
    <row r="243" customFormat="false" ht="11.25" hidden="false" customHeight="false" outlineLevel="0" collapsed="false">
      <c r="A243" s="1" t="n">
        <v>241</v>
      </c>
      <c r="B243" s="9"/>
      <c r="C243" s="9" t="n">
        <f aca="false">+[2]data1cf!BA242*-1</f>
        <v>-0</v>
      </c>
      <c r="D243" s="9" t="n">
        <f aca="false">+[2]data1cf!BB242*-1</f>
        <v>-0</v>
      </c>
      <c r="E243" s="9" t="n">
        <f aca="false">+[2]data1cf!BC242*-1</f>
        <v>-0</v>
      </c>
      <c r="F243" s="9" t="n">
        <f aca="false">+[2]data1cf!BD242*-1</f>
        <v>-0</v>
      </c>
      <c r="G243" s="9" t="n">
        <f aca="false">+[2]data1cf!BE242*-1</f>
        <v>-0</v>
      </c>
      <c r="H243" s="9" t="n">
        <f aca="false">+[2]data1cf!BF242*-1</f>
        <v>-0</v>
      </c>
      <c r="I243" s="9" t="n">
        <f aca="false">+[2]data1cf!BG242*-1</f>
        <v>-0</v>
      </c>
      <c r="J243" s="9" t="n">
        <f aca="false">+[2]data1cf!BH242*-1</f>
        <v>-0</v>
      </c>
      <c r="K243" s="9" t="n">
        <f aca="false">+[2]data1cf!BI242*-1</f>
        <v>-0</v>
      </c>
      <c r="L243" s="9" t="n">
        <f aca="false">+[2]data1cf!BJ242*-1</f>
        <v>-0</v>
      </c>
      <c r="M243" s="9" t="n">
        <f aca="false">+[2]data1cf!BK242*-1</f>
        <v>-0</v>
      </c>
      <c r="N243" s="9" t="n">
        <f aca="false">+[2]data1cf!BL242*-1</f>
        <v>-0</v>
      </c>
      <c r="O243" s="9" t="n">
        <f aca="false">+[2]data1cf!BM242*-1</f>
        <v>-0</v>
      </c>
      <c r="P243" s="9" t="n">
        <f aca="false">+[2]data1cf!BN242*-1</f>
        <v>-0</v>
      </c>
      <c r="Q243" s="9" t="n">
        <f aca="false">+[2]data1cf!BO242*-1</f>
        <v>-0</v>
      </c>
      <c r="R243" s="9" t="n">
        <f aca="false">+[2]data1cf!BP242*-1</f>
        <v>-0</v>
      </c>
      <c r="S243" s="9" t="n">
        <f aca="false">+[2]data1cf!BQ242*-1</f>
        <v>-0</v>
      </c>
      <c r="T243" s="9" t="n">
        <f aca="false">+[2]data1cf!BR242*-1</f>
        <v>-0</v>
      </c>
      <c r="U243" s="9" t="n">
        <f aca="false">+[2]data1cf!BS242*-1</f>
        <v>-0</v>
      </c>
      <c r="V243" s="9" t="n">
        <f aca="false">+[2]data1cf!BT242*-1</f>
        <v>-0</v>
      </c>
      <c r="W243" s="9" t="n">
        <f aca="false">+[2]data1cf!BU242*-1</f>
        <v>-0</v>
      </c>
      <c r="X243" s="9" t="n">
        <f aca="false">+[2]data1cf!BV242*-1</f>
        <v>-0</v>
      </c>
      <c r="Y243" s="9" t="n">
        <f aca="false">+[2]data1cf!BW242*-1</f>
        <v>-0</v>
      </c>
      <c r="Z243" s="9" t="n">
        <f aca="false">+[2]data1cf!BX242*-1</f>
        <v>-0</v>
      </c>
      <c r="AA243" s="9" t="n">
        <f aca="false">+[2]data1cf!BY242*-1</f>
        <v>-0</v>
      </c>
      <c r="AB243" s="9"/>
      <c r="AC243" s="9"/>
      <c r="AD243" s="9"/>
      <c r="AE243" s="9"/>
      <c r="AF243" s="9"/>
      <c r="AG243" s="9"/>
      <c r="AH243" s="9"/>
      <c r="AI243" s="9"/>
      <c r="AJ243" s="9"/>
      <c r="AK243" s="1"/>
      <c r="AL243" s="1" t="e">
        <f aca="false">SUMPRODUCT(B243:AJ243,PVCapPrice)</f>
        <v>#DIV/0!</v>
      </c>
      <c r="AM243" s="1"/>
      <c r="AN243" s="1"/>
      <c r="AO243" s="1"/>
      <c r="AP243" s="1"/>
      <c r="AQ243" s="1"/>
    </row>
    <row r="244" customFormat="false" ht="11.25" hidden="false" customHeight="false" outlineLevel="0" collapsed="false">
      <c r="A244" s="1" t="n">
        <v>242</v>
      </c>
      <c r="B244" s="9"/>
      <c r="C244" s="9" t="n">
        <f aca="false">+[2]data1cf!BA243*-1</f>
        <v>-0</v>
      </c>
      <c r="D244" s="9" t="n">
        <f aca="false">+[2]data1cf!BB243*-1</f>
        <v>-0</v>
      </c>
      <c r="E244" s="9" t="n">
        <f aca="false">+[2]data1cf!BC243*-1</f>
        <v>-0</v>
      </c>
      <c r="F244" s="9" t="n">
        <f aca="false">+[2]data1cf!BD243*-1</f>
        <v>-0</v>
      </c>
      <c r="G244" s="9" t="n">
        <f aca="false">+[2]data1cf!BE243*-1</f>
        <v>-0</v>
      </c>
      <c r="H244" s="9" t="n">
        <f aca="false">+[2]data1cf!BF243*-1</f>
        <v>-0</v>
      </c>
      <c r="I244" s="9" t="n">
        <f aca="false">+[2]data1cf!BG243*-1</f>
        <v>-0</v>
      </c>
      <c r="J244" s="9" t="n">
        <f aca="false">+[2]data1cf!BH243*-1</f>
        <v>-0</v>
      </c>
      <c r="K244" s="9" t="n">
        <f aca="false">+[2]data1cf!BI243*-1</f>
        <v>-0</v>
      </c>
      <c r="L244" s="9" t="n">
        <f aca="false">+[2]data1cf!BJ243*-1</f>
        <v>-0</v>
      </c>
      <c r="M244" s="9" t="n">
        <f aca="false">+[2]data1cf!BK243*-1</f>
        <v>-0</v>
      </c>
      <c r="N244" s="9" t="n">
        <f aca="false">+[2]data1cf!BL243*-1</f>
        <v>-0</v>
      </c>
      <c r="O244" s="9" t="n">
        <f aca="false">+[2]data1cf!BM243*-1</f>
        <v>-0</v>
      </c>
      <c r="P244" s="9" t="n">
        <f aca="false">+[2]data1cf!BN243*-1</f>
        <v>-0</v>
      </c>
      <c r="Q244" s="9" t="n">
        <f aca="false">+[2]data1cf!BO243*-1</f>
        <v>-0</v>
      </c>
      <c r="R244" s="9" t="n">
        <f aca="false">+[2]data1cf!BP243*-1</f>
        <v>-0</v>
      </c>
      <c r="S244" s="9" t="n">
        <f aca="false">+[2]data1cf!BQ243*-1</f>
        <v>-0</v>
      </c>
      <c r="T244" s="9" t="n">
        <f aca="false">+[2]data1cf!BR243*-1</f>
        <v>-0</v>
      </c>
      <c r="U244" s="9" t="n">
        <f aca="false">+[2]data1cf!BS243*-1</f>
        <v>-0</v>
      </c>
      <c r="V244" s="9" t="n">
        <f aca="false">+[2]data1cf!BT243*-1</f>
        <v>-0</v>
      </c>
      <c r="W244" s="9" t="n">
        <f aca="false">+[2]data1cf!BU243*-1</f>
        <v>-0</v>
      </c>
      <c r="X244" s="9" t="n">
        <f aca="false">+[2]data1cf!BV243*-1</f>
        <v>-0</v>
      </c>
      <c r="Y244" s="9" t="n">
        <f aca="false">+[2]data1cf!BW243*-1</f>
        <v>-0</v>
      </c>
      <c r="Z244" s="9" t="n">
        <f aca="false">+[2]data1cf!BX243*-1</f>
        <v>-0</v>
      </c>
      <c r="AA244" s="9" t="n">
        <f aca="false">+[2]data1cf!BY243*-1</f>
        <v>-0</v>
      </c>
      <c r="AB244" s="9"/>
      <c r="AC244" s="9"/>
      <c r="AD244" s="9"/>
      <c r="AE244" s="9"/>
      <c r="AF244" s="9"/>
      <c r="AG244" s="9"/>
      <c r="AH244" s="9"/>
      <c r="AI244" s="9"/>
      <c r="AJ244" s="9"/>
      <c r="AK244" s="1"/>
      <c r="AL244" s="1" t="e">
        <f aca="false">SUMPRODUCT(B244:AJ244,PVCapPrice)</f>
        <v>#DIV/0!</v>
      </c>
      <c r="AM244" s="1"/>
      <c r="AN244" s="1"/>
      <c r="AO244" s="1"/>
      <c r="AP244" s="1"/>
      <c r="AQ244" s="1"/>
    </row>
    <row r="245" customFormat="false" ht="11.25" hidden="false" customHeight="false" outlineLevel="0" collapsed="false">
      <c r="A245" s="1" t="n">
        <v>243</v>
      </c>
      <c r="B245" s="9"/>
      <c r="C245" s="9" t="n">
        <f aca="false">+[2]data1cf!BA244*-1</f>
        <v>-0</v>
      </c>
      <c r="D245" s="9" t="n">
        <f aca="false">+[2]data1cf!BB244*-1</f>
        <v>-0</v>
      </c>
      <c r="E245" s="9" t="n">
        <f aca="false">+[2]data1cf!BC244*-1</f>
        <v>-0</v>
      </c>
      <c r="F245" s="9" t="n">
        <f aca="false">+[2]data1cf!BD244*-1</f>
        <v>-0</v>
      </c>
      <c r="G245" s="9" t="n">
        <f aca="false">+[2]data1cf!BE244*-1</f>
        <v>-0</v>
      </c>
      <c r="H245" s="9" t="n">
        <f aca="false">+[2]data1cf!BF244*-1</f>
        <v>-0</v>
      </c>
      <c r="I245" s="9" t="n">
        <f aca="false">+[2]data1cf!BG244*-1</f>
        <v>-0</v>
      </c>
      <c r="J245" s="9" t="n">
        <f aca="false">+[2]data1cf!BH244*-1</f>
        <v>-0</v>
      </c>
      <c r="K245" s="9" t="n">
        <f aca="false">+[2]data1cf!BI244*-1</f>
        <v>-0</v>
      </c>
      <c r="L245" s="9" t="n">
        <f aca="false">+[2]data1cf!BJ244*-1</f>
        <v>-0</v>
      </c>
      <c r="M245" s="9" t="n">
        <f aca="false">+[2]data1cf!BK244*-1</f>
        <v>-0</v>
      </c>
      <c r="N245" s="9" t="n">
        <f aca="false">+[2]data1cf!BL244*-1</f>
        <v>-0</v>
      </c>
      <c r="O245" s="9" t="n">
        <f aca="false">+[2]data1cf!BM244*-1</f>
        <v>-0</v>
      </c>
      <c r="P245" s="9" t="n">
        <f aca="false">+[2]data1cf!BN244*-1</f>
        <v>-0</v>
      </c>
      <c r="Q245" s="9" t="n">
        <f aca="false">+[2]data1cf!BO244*-1</f>
        <v>-0</v>
      </c>
      <c r="R245" s="9" t="n">
        <f aca="false">+[2]data1cf!BP244*-1</f>
        <v>-0</v>
      </c>
      <c r="S245" s="9" t="n">
        <f aca="false">+[2]data1cf!BQ244*-1</f>
        <v>-0</v>
      </c>
      <c r="T245" s="9" t="n">
        <f aca="false">+[2]data1cf!BR244*-1</f>
        <v>-0</v>
      </c>
      <c r="U245" s="9" t="n">
        <f aca="false">+[2]data1cf!BS244*-1</f>
        <v>-0</v>
      </c>
      <c r="V245" s="9" t="n">
        <f aca="false">+[2]data1cf!BT244*-1</f>
        <v>-0</v>
      </c>
      <c r="W245" s="9" t="n">
        <f aca="false">+[2]data1cf!BU244*-1</f>
        <v>-0</v>
      </c>
      <c r="X245" s="9" t="n">
        <f aca="false">+[2]data1cf!BV244*-1</f>
        <v>-0</v>
      </c>
      <c r="Y245" s="9" t="n">
        <f aca="false">+[2]data1cf!BW244*-1</f>
        <v>-0</v>
      </c>
      <c r="Z245" s="9" t="n">
        <f aca="false">+[2]data1cf!BX244*-1</f>
        <v>-0</v>
      </c>
      <c r="AA245" s="9" t="n">
        <f aca="false">+[2]data1cf!BY244*-1</f>
        <v>-0</v>
      </c>
      <c r="AB245" s="9"/>
      <c r="AC245" s="9"/>
      <c r="AD245" s="9"/>
      <c r="AE245" s="9"/>
      <c r="AF245" s="9"/>
      <c r="AG245" s="9"/>
      <c r="AH245" s="9"/>
      <c r="AI245" s="9"/>
      <c r="AJ245" s="9"/>
      <c r="AK245" s="1"/>
      <c r="AL245" s="1" t="e">
        <f aca="false">SUMPRODUCT(B245:AJ245,PVCapPrice)</f>
        <v>#DIV/0!</v>
      </c>
      <c r="AM245" s="1"/>
      <c r="AN245" s="1"/>
      <c r="AO245" s="1"/>
      <c r="AP245" s="1"/>
      <c r="AQ245" s="1"/>
    </row>
    <row r="246" customFormat="false" ht="11.25" hidden="false" customHeight="false" outlineLevel="0" collapsed="false">
      <c r="A246" s="1" t="n">
        <v>244</v>
      </c>
      <c r="B246" s="9"/>
      <c r="C246" s="9" t="n">
        <f aca="false">+[2]data1cf!BA245*-1</f>
        <v>-0</v>
      </c>
      <c r="D246" s="9" t="n">
        <f aca="false">+[2]data1cf!BB245*-1</f>
        <v>-0</v>
      </c>
      <c r="E246" s="9" t="n">
        <f aca="false">+[2]data1cf!BC245*-1</f>
        <v>-0</v>
      </c>
      <c r="F246" s="9" t="n">
        <f aca="false">+[2]data1cf!BD245*-1</f>
        <v>-0</v>
      </c>
      <c r="G246" s="9" t="n">
        <f aca="false">+[2]data1cf!BE245*-1</f>
        <v>-0</v>
      </c>
      <c r="H246" s="9" t="n">
        <f aca="false">+[2]data1cf!BF245*-1</f>
        <v>-0</v>
      </c>
      <c r="I246" s="9" t="n">
        <f aca="false">+[2]data1cf!BG245*-1</f>
        <v>-0</v>
      </c>
      <c r="J246" s="9" t="n">
        <f aca="false">+[2]data1cf!BH245*-1</f>
        <v>-0</v>
      </c>
      <c r="K246" s="9" t="n">
        <f aca="false">+[2]data1cf!BI245*-1</f>
        <v>-0</v>
      </c>
      <c r="L246" s="9" t="n">
        <f aca="false">+[2]data1cf!BJ245*-1</f>
        <v>-0</v>
      </c>
      <c r="M246" s="9" t="n">
        <f aca="false">+[2]data1cf!BK245*-1</f>
        <v>-0</v>
      </c>
      <c r="N246" s="9" t="n">
        <f aca="false">+[2]data1cf!BL245*-1</f>
        <v>-0</v>
      </c>
      <c r="O246" s="9" t="n">
        <f aca="false">+[2]data1cf!BM245*-1</f>
        <v>-0</v>
      </c>
      <c r="P246" s="9" t="n">
        <f aca="false">+[2]data1cf!BN245*-1</f>
        <v>-0</v>
      </c>
      <c r="Q246" s="9" t="n">
        <f aca="false">+[2]data1cf!BO245*-1</f>
        <v>-0</v>
      </c>
      <c r="R246" s="9" t="n">
        <f aca="false">+[2]data1cf!BP245*-1</f>
        <v>-0</v>
      </c>
      <c r="S246" s="9" t="n">
        <f aca="false">+[2]data1cf!BQ245*-1</f>
        <v>-0</v>
      </c>
      <c r="T246" s="9" t="n">
        <f aca="false">+[2]data1cf!BR245*-1</f>
        <v>-0</v>
      </c>
      <c r="U246" s="9" t="n">
        <f aca="false">+[2]data1cf!BS245*-1</f>
        <v>-0</v>
      </c>
      <c r="V246" s="9" t="n">
        <f aca="false">+[2]data1cf!BT245*-1</f>
        <v>-0</v>
      </c>
      <c r="W246" s="9" t="n">
        <f aca="false">+[2]data1cf!BU245*-1</f>
        <v>-0</v>
      </c>
      <c r="X246" s="9" t="n">
        <f aca="false">+[2]data1cf!BV245*-1</f>
        <v>-0</v>
      </c>
      <c r="Y246" s="9" t="n">
        <f aca="false">+[2]data1cf!BW245*-1</f>
        <v>-0</v>
      </c>
      <c r="Z246" s="9" t="n">
        <f aca="false">+[2]data1cf!BX245*-1</f>
        <v>-0</v>
      </c>
      <c r="AA246" s="9" t="n">
        <f aca="false">+[2]data1cf!BY245*-1</f>
        <v>-0</v>
      </c>
      <c r="AB246" s="9"/>
      <c r="AC246" s="9"/>
      <c r="AD246" s="9"/>
      <c r="AE246" s="9"/>
      <c r="AF246" s="9"/>
      <c r="AG246" s="9"/>
      <c r="AH246" s="9"/>
      <c r="AI246" s="9"/>
      <c r="AJ246" s="9"/>
      <c r="AK246" s="1"/>
      <c r="AL246" s="1" t="e">
        <f aca="false">SUMPRODUCT(B246:AJ246,PVCapPrice)</f>
        <v>#DIV/0!</v>
      </c>
      <c r="AM246" s="1"/>
      <c r="AN246" s="1"/>
      <c r="AO246" s="1"/>
      <c r="AP246" s="1"/>
      <c r="AQ246" s="1"/>
    </row>
    <row r="247" customFormat="false" ht="11.25" hidden="false" customHeight="false" outlineLevel="0" collapsed="false">
      <c r="A247" s="1" t="n">
        <v>245</v>
      </c>
      <c r="B247" s="9"/>
      <c r="C247" s="9" t="n">
        <f aca="false">+[2]data1cf!BA246*-1</f>
        <v>-0</v>
      </c>
      <c r="D247" s="9" t="n">
        <f aca="false">+[2]data1cf!BB246*-1</f>
        <v>-0</v>
      </c>
      <c r="E247" s="9" t="n">
        <f aca="false">+[2]data1cf!BC246*-1</f>
        <v>-0</v>
      </c>
      <c r="F247" s="9" t="n">
        <f aca="false">+[2]data1cf!BD246*-1</f>
        <v>-0</v>
      </c>
      <c r="G247" s="9" t="n">
        <f aca="false">+[2]data1cf!BE246*-1</f>
        <v>-0</v>
      </c>
      <c r="H247" s="9" t="n">
        <f aca="false">+[2]data1cf!BF246*-1</f>
        <v>-0</v>
      </c>
      <c r="I247" s="9" t="n">
        <f aca="false">+[2]data1cf!BG246*-1</f>
        <v>-0</v>
      </c>
      <c r="J247" s="9" t="n">
        <f aca="false">+[2]data1cf!BH246*-1</f>
        <v>-0</v>
      </c>
      <c r="K247" s="9" t="n">
        <f aca="false">+[2]data1cf!BI246*-1</f>
        <v>-0</v>
      </c>
      <c r="L247" s="9" t="n">
        <f aca="false">+[2]data1cf!BJ246*-1</f>
        <v>-0</v>
      </c>
      <c r="M247" s="9" t="n">
        <f aca="false">+[2]data1cf!BK246*-1</f>
        <v>-0</v>
      </c>
      <c r="N247" s="9" t="n">
        <f aca="false">+[2]data1cf!BL246*-1</f>
        <v>-0</v>
      </c>
      <c r="O247" s="9" t="n">
        <f aca="false">+[2]data1cf!BM246*-1</f>
        <v>-0</v>
      </c>
      <c r="P247" s="9" t="n">
        <f aca="false">+[2]data1cf!BN246*-1</f>
        <v>-0</v>
      </c>
      <c r="Q247" s="9" t="n">
        <f aca="false">+[2]data1cf!BO246*-1</f>
        <v>-0</v>
      </c>
      <c r="R247" s="9" t="n">
        <f aca="false">+[2]data1cf!BP246*-1</f>
        <v>-0</v>
      </c>
      <c r="S247" s="9" t="n">
        <f aca="false">+[2]data1cf!BQ246*-1</f>
        <v>-0</v>
      </c>
      <c r="T247" s="9" t="n">
        <f aca="false">+[2]data1cf!BR246*-1</f>
        <v>-0</v>
      </c>
      <c r="U247" s="9" t="n">
        <f aca="false">+[2]data1cf!BS246*-1</f>
        <v>-0</v>
      </c>
      <c r="V247" s="9" t="n">
        <f aca="false">+[2]data1cf!BT246*-1</f>
        <v>-0</v>
      </c>
      <c r="W247" s="9" t="n">
        <f aca="false">+[2]data1cf!BU246*-1</f>
        <v>-0</v>
      </c>
      <c r="X247" s="9" t="n">
        <f aca="false">+[2]data1cf!BV246*-1</f>
        <v>-0</v>
      </c>
      <c r="Y247" s="9" t="n">
        <f aca="false">+[2]data1cf!BW246*-1</f>
        <v>-0</v>
      </c>
      <c r="Z247" s="9" t="n">
        <f aca="false">+[2]data1cf!BX246*-1</f>
        <v>-0</v>
      </c>
      <c r="AA247" s="9" t="n">
        <f aca="false">+[2]data1cf!BY246*-1</f>
        <v>-0</v>
      </c>
      <c r="AB247" s="9"/>
      <c r="AC247" s="9"/>
      <c r="AD247" s="9"/>
      <c r="AE247" s="9"/>
      <c r="AF247" s="9"/>
      <c r="AG247" s="9"/>
      <c r="AH247" s="9"/>
      <c r="AI247" s="9"/>
      <c r="AJ247" s="9"/>
      <c r="AK247" s="1"/>
      <c r="AL247" s="1" t="e">
        <f aca="false">SUMPRODUCT(B247:AJ247,PVCapPrice)</f>
        <v>#DIV/0!</v>
      </c>
      <c r="AM247" s="1"/>
      <c r="AN247" s="1"/>
      <c r="AO247" s="1"/>
      <c r="AP247" s="1"/>
      <c r="AQ247" s="1"/>
    </row>
    <row r="248" customFormat="false" ht="11.25" hidden="false" customHeight="false" outlineLevel="0" collapsed="false">
      <c r="A248" s="1" t="n">
        <v>246</v>
      </c>
      <c r="B248" s="9"/>
      <c r="C248" s="9" t="n">
        <f aca="false">+[2]data1cf!BA247*-1</f>
        <v>-0</v>
      </c>
      <c r="D248" s="9" t="n">
        <f aca="false">+[2]data1cf!BB247*-1</f>
        <v>-0</v>
      </c>
      <c r="E248" s="9" t="n">
        <f aca="false">+[2]data1cf!BC247*-1</f>
        <v>-0</v>
      </c>
      <c r="F248" s="9" t="n">
        <f aca="false">+[2]data1cf!BD247*-1</f>
        <v>-0</v>
      </c>
      <c r="G248" s="9" t="n">
        <f aca="false">+[2]data1cf!BE247*-1</f>
        <v>-0</v>
      </c>
      <c r="H248" s="9" t="n">
        <f aca="false">+[2]data1cf!BF247*-1</f>
        <v>-0</v>
      </c>
      <c r="I248" s="9" t="n">
        <f aca="false">+[2]data1cf!BG247*-1</f>
        <v>-0</v>
      </c>
      <c r="J248" s="9" t="n">
        <f aca="false">+[2]data1cf!BH247*-1</f>
        <v>-0</v>
      </c>
      <c r="K248" s="9" t="n">
        <f aca="false">+[2]data1cf!BI247*-1</f>
        <v>-0</v>
      </c>
      <c r="L248" s="9" t="n">
        <f aca="false">+[2]data1cf!BJ247*-1</f>
        <v>-0</v>
      </c>
      <c r="M248" s="9" t="n">
        <f aca="false">+[2]data1cf!BK247*-1</f>
        <v>-0</v>
      </c>
      <c r="N248" s="9" t="n">
        <f aca="false">+[2]data1cf!BL247*-1</f>
        <v>-0</v>
      </c>
      <c r="O248" s="9" t="n">
        <f aca="false">+[2]data1cf!BM247*-1</f>
        <v>-0</v>
      </c>
      <c r="P248" s="9" t="n">
        <f aca="false">+[2]data1cf!BN247*-1</f>
        <v>-0</v>
      </c>
      <c r="Q248" s="9" t="n">
        <f aca="false">+[2]data1cf!BO247*-1</f>
        <v>-0</v>
      </c>
      <c r="R248" s="9" t="n">
        <f aca="false">+[2]data1cf!BP247*-1</f>
        <v>-0</v>
      </c>
      <c r="S248" s="9" t="n">
        <f aca="false">+[2]data1cf!BQ247*-1</f>
        <v>-0</v>
      </c>
      <c r="T248" s="9" t="n">
        <f aca="false">+[2]data1cf!BR247*-1</f>
        <v>-0</v>
      </c>
      <c r="U248" s="9" t="n">
        <f aca="false">+[2]data1cf!BS247*-1</f>
        <v>-0</v>
      </c>
      <c r="V248" s="9" t="n">
        <f aca="false">+[2]data1cf!BT247*-1</f>
        <v>-0</v>
      </c>
      <c r="W248" s="9" t="n">
        <f aca="false">+[2]data1cf!BU247*-1</f>
        <v>-0</v>
      </c>
      <c r="X248" s="9" t="n">
        <f aca="false">+[2]data1cf!BV247*-1</f>
        <v>-0</v>
      </c>
      <c r="Y248" s="9" t="n">
        <f aca="false">+[2]data1cf!BW247*-1</f>
        <v>-0</v>
      </c>
      <c r="Z248" s="9" t="n">
        <f aca="false">+[2]data1cf!BX247*-1</f>
        <v>-0</v>
      </c>
      <c r="AA248" s="9" t="n">
        <f aca="false">+[2]data1cf!BY247*-1</f>
        <v>-0</v>
      </c>
      <c r="AB248" s="9"/>
      <c r="AC248" s="9"/>
      <c r="AD248" s="9"/>
      <c r="AE248" s="9"/>
      <c r="AF248" s="9"/>
      <c r="AG248" s="9"/>
      <c r="AH248" s="9"/>
      <c r="AI248" s="9"/>
      <c r="AJ248" s="9"/>
      <c r="AK248" s="1"/>
      <c r="AL248" s="1" t="e">
        <f aca="false">SUMPRODUCT(B248:AJ248,PVCapPrice)</f>
        <v>#DIV/0!</v>
      </c>
      <c r="AM248" s="1"/>
      <c r="AN248" s="1"/>
      <c r="AO248" s="1"/>
      <c r="AP248" s="1"/>
      <c r="AQ248" s="1"/>
    </row>
    <row r="249" customFormat="false" ht="11.25" hidden="false" customHeight="false" outlineLevel="0" collapsed="false">
      <c r="A249" s="1" t="n">
        <v>247</v>
      </c>
      <c r="B249" s="9"/>
      <c r="C249" s="9" t="n">
        <f aca="false">+[2]data1cf!BA248*-1</f>
        <v>-0</v>
      </c>
      <c r="D249" s="9" t="n">
        <f aca="false">+[2]data1cf!BB248*-1</f>
        <v>-0</v>
      </c>
      <c r="E249" s="9" t="n">
        <f aca="false">+[2]data1cf!BC248*-1</f>
        <v>-0</v>
      </c>
      <c r="F249" s="9" t="n">
        <f aca="false">+[2]data1cf!BD248*-1</f>
        <v>-0</v>
      </c>
      <c r="G249" s="9" t="n">
        <f aca="false">+[2]data1cf!BE248*-1</f>
        <v>-0</v>
      </c>
      <c r="H249" s="9" t="n">
        <f aca="false">+[2]data1cf!BF248*-1</f>
        <v>-0</v>
      </c>
      <c r="I249" s="9" t="n">
        <f aca="false">+[2]data1cf!BG248*-1</f>
        <v>-0</v>
      </c>
      <c r="J249" s="9" t="n">
        <f aca="false">+[2]data1cf!BH248*-1</f>
        <v>-0</v>
      </c>
      <c r="K249" s="9" t="n">
        <f aca="false">+[2]data1cf!BI248*-1</f>
        <v>-0</v>
      </c>
      <c r="L249" s="9" t="n">
        <f aca="false">+[2]data1cf!BJ248*-1</f>
        <v>-0</v>
      </c>
      <c r="M249" s="9" t="n">
        <f aca="false">+[2]data1cf!BK248*-1</f>
        <v>-0</v>
      </c>
      <c r="N249" s="9" t="n">
        <f aca="false">+[2]data1cf!BL248*-1</f>
        <v>-0</v>
      </c>
      <c r="O249" s="9" t="n">
        <f aca="false">+[2]data1cf!BM248*-1</f>
        <v>-0</v>
      </c>
      <c r="P249" s="9" t="n">
        <f aca="false">+[2]data1cf!BN248*-1</f>
        <v>-0</v>
      </c>
      <c r="Q249" s="9" t="n">
        <f aca="false">+[2]data1cf!BO248*-1</f>
        <v>-0</v>
      </c>
      <c r="R249" s="9" t="n">
        <f aca="false">+[2]data1cf!BP248*-1</f>
        <v>-0</v>
      </c>
      <c r="S249" s="9" t="n">
        <f aca="false">+[2]data1cf!BQ248*-1</f>
        <v>-0</v>
      </c>
      <c r="T249" s="9" t="n">
        <f aca="false">+[2]data1cf!BR248*-1</f>
        <v>-0</v>
      </c>
      <c r="U249" s="9" t="n">
        <f aca="false">+[2]data1cf!BS248*-1</f>
        <v>-0</v>
      </c>
      <c r="V249" s="9" t="n">
        <f aca="false">+[2]data1cf!BT248*-1</f>
        <v>-0</v>
      </c>
      <c r="W249" s="9" t="n">
        <f aca="false">+[2]data1cf!BU248*-1</f>
        <v>-0</v>
      </c>
      <c r="X249" s="9" t="n">
        <f aca="false">+[2]data1cf!BV248*-1</f>
        <v>-0</v>
      </c>
      <c r="Y249" s="9" t="n">
        <f aca="false">+[2]data1cf!BW248*-1</f>
        <v>-0</v>
      </c>
      <c r="Z249" s="9" t="n">
        <f aca="false">+[2]data1cf!BX248*-1</f>
        <v>-0</v>
      </c>
      <c r="AA249" s="9" t="n">
        <f aca="false">+[2]data1cf!BY248*-1</f>
        <v>-0</v>
      </c>
      <c r="AB249" s="9"/>
      <c r="AC249" s="9"/>
      <c r="AD249" s="9"/>
      <c r="AE249" s="9"/>
      <c r="AF249" s="9"/>
      <c r="AG249" s="9"/>
      <c r="AH249" s="9"/>
      <c r="AI249" s="9"/>
      <c r="AJ249" s="9"/>
      <c r="AK249" s="1"/>
      <c r="AL249" s="1" t="e">
        <f aca="false">SUMPRODUCT(B249:AJ249,PVCapPrice)</f>
        <v>#DIV/0!</v>
      </c>
      <c r="AM249" s="1"/>
      <c r="AN249" s="1"/>
      <c r="AO249" s="1"/>
      <c r="AP249" s="1"/>
      <c r="AQ249" s="1"/>
    </row>
    <row r="250" customFormat="false" ht="11.25" hidden="false" customHeight="false" outlineLevel="0" collapsed="false">
      <c r="A250" s="1" t="n">
        <v>248</v>
      </c>
      <c r="B250" s="9"/>
      <c r="C250" s="9" t="n">
        <f aca="false">+[2]data1cf!BA249*-1</f>
        <v>-0</v>
      </c>
      <c r="D250" s="9" t="n">
        <f aca="false">+[2]data1cf!BB249*-1</f>
        <v>-0</v>
      </c>
      <c r="E250" s="9" t="n">
        <f aca="false">+[2]data1cf!BC249*-1</f>
        <v>-0</v>
      </c>
      <c r="F250" s="9" t="n">
        <f aca="false">+[2]data1cf!BD249*-1</f>
        <v>-0</v>
      </c>
      <c r="G250" s="9" t="n">
        <f aca="false">+[2]data1cf!BE249*-1</f>
        <v>-0</v>
      </c>
      <c r="H250" s="9" t="n">
        <f aca="false">+[2]data1cf!BF249*-1</f>
        <v>-0</v>
      </c>
      <c r="I250" s="9" t="n">
        <f aca="false">+[2]data1cf!BG249*-1</f>
        <v>-0</v>
      </c>
      <c r="J250" s="9" t="n">
        <f aca="false">+[2]data1cf!BH249*-1</f>
        <v>-0</v>
      </c>
      <c r="K250" s="9" t="n">
        <f aca="false">+[2]data1cf!BI249*-1</f>
        <v>-0</v>
      </c>
      <c r="L250" s="9" t="n">
        <f aca="false">+[2]data1cf!BJ249*-1</f>
        <v>-0</v>
      </c>
      <c r="M250" s="9" t="n">
        <f aca="false">+[2]data1cf!BK249*-1</f>
        <v>-0</v>
      </c>
      <c r="N250" s="9" t="n">
        <f aca="false">+[2]data1cf!BL249*-1</f>
        <v>-0</v>
      </c>
      <c r="O250" s="9" t="n">
        <f aca="false">+[2]data1cf!BM249*-1</f>
        <v>-0</v>
      </c>
      <c r="P250" s="9" t="n">
        <f aca="false">+[2]data1cf!BN249*-1</f>
        <v>-0</v>
      </c>
      <c r="Q250" s="9" t="n">
        <f aca="false">+[2]data1cf!BO249*-1</f>
        <v>-0</v>
      </c>
      <c r="R250" s="9" t="n">
        <f aca="false">+[2]data1cf!BP249*-1</f>
        <v>-0</v>
      </c>
      <c r="S250" s="9" t="n">
        <f aca="false">+[2]data1cf!BQ249*-1</f>
        <v>-0</v>
      </c>
      <c r="T250" s="9" t="n">
        <f aca="false">+[2]data1cf!BR249*-1</f>
        <v>-0</v>
      </c>
      <c r="U250" s="9" t="n">
        <f aca="false">+[2]data1cf!BS249*-1</f>
        <v>-0</v>
      </c>
      <c r="V250" s="9" t="n">
        <f aca="false">+[2]data1cf!BT249*-1</f>
        <v>-0</v>
      </c>
      <c r="W250" s="9" t="n">
        <f aca="false">+[2]data1cf!BU249*-1</f>
        <v>-0</v>
      </c>
      <c r="X250" s="9" t="n">
        <f aca="false">+[2]data1cf!BV249*-1</f>
        <v>-0</v>
      </c>
      <c r="Y250" s="9" t="n">
        <f aca="false">+[2]data1cf!BW249*-1</f>
        <v>-0</v>
      </c>
      <c r="Z250" s="9" t="n">
        <f aca="false">+[2]data1cf!BX249*-1</f>
        <v>-0</v>
      </c>
      <c r="AA250" s="9" t="n">
        <f aca="false">+[2]data1cf!BY249*-1</f>
        <v>-0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1"/>
      <c r="AL250" s="1" t="e">
        <f aca="false">SUMPRODUCT(B250:AJ250,PVCapPrice)</f>
        <v>#DIV/0!</v>
      </c>
      <c r="AM250" s="1"/>
      <c r="AN250" s="1"/>
      <c r="AO250" s="1"/>
      <c r="AP250" s="1"/>
      <c r="AQ250" s="1"/>
    </row>
    <row r="251" customFormat="false" ht="11.25" hidden="false" customHeight="false" outlineLevel="0" collapsed="false">
      <c r="A251" s="1" t="n">
        <v>249</v>
      </c>
      <c r="B251" s="9"/>
      <c r="C251" s="9" t="n">
        <f aca="false">+[2]data1cf!BA250*-1</f>
        <v>-0</v>
      </c>
      <c r="D251" s="9" t="n">
        <f aca="false">+[2]data1cf!BB250*-1</f>
        <v>-0</v>
      </c>
      <c r="E251" s="9" t="n">
        <f aca="false">+[2]data1cf!BC250*-1</f>
        <v>-0</v>
      </c>
      <c r="F251" s="9" t="n">
        <f aca="false">+[2]data1cf!BD250*-1</f>
        <v>-0</v>
      </c>
      <c r="G251" s="9" t="n">
        <f aca="false">+[2]data1cf!BE250*-1</f>
        <v>-0</v>
      </c>
      <c r="H251" s="9" t="n">
        <f aca="false">+[2]data1cf!BF250*-1</f>
        <v>-0</v>
      </c>
      <c r="I251" s="9" t="n">
        <f aca="false">+[2]data1cf!BG250*-1</f>
        <v>-0</v>
      </c>
      <c r="J251" s="9" t="n">
        <f aca="false">+[2]data1cf!BH250*-1</f>
        <v>-0</v>
      </c>
      <c r="K251" s="9" t="n">
        <f aca="false">+[2]data1cf!BI250*-1</f>
        <v>-0</v>
      </c>
      <c r="L251" s="9" t="n">
        <f aca="false">+[2]data1cf!BJ250*-1</f>
        <v>-0</v>
      </c>
      <c r="M251" s="9" t="n">
        <f aca="false">+[2]data1cf!BK250*-1</f>
        <v>-0</v>
      </c>
      <c r="N251" s="9" t="n">
        <f aca="false">+[2]data1cf!BL250*-1</f>
        <v>-0</v>
      </c>
      <c r="O251" s="9" t="n">
        <f aca="false">+[2]data1cf!BM250*-1</f>
        <v>-0</v>
      </c>
      <c r="P251" s="9" t="n">
        <f aca="false">+[2]data1cf!BN250*-1</f>
        <v>-0</v>
      </c>
      <c r="Q251" s="9" t="n">
        <f aca="false">+[2]data1cf!BO250*-1</f>
        <v>-0</v>
      </c>
      <c r="R251" s="9" t="n">
        <f aca="false">+[2]data1cf!BP250*-1</f>
        <v>-0</v>
      </c>
      <c r="S251" s="9" t="n">
        <f aca="false">+[2]data1cf!BQ250*-1</f>
        <v>-0</v>
      </c>
      <c r="T251" s="9" t="n">
        <f aca="false">+[2]data1cf!BR250*-1</f>
        <v>-0</v>
      </c>
      <c r="U251" s="9" t="n">
        <f aca="false">+[2]data1cf!BS250*-1</f>
        <v>-0</v>
      </c>
      <c r="V251" s="9" t="n">
        <f aca="false">+[2]data1cf!BT250*-1</f>
        <v>-0</v>
      </c>
      <c r="W251" s="9" t="n">
        <f aca="false">+[2]data1cf!BU250*-1</f>
        <v>-0</v>
      </c>
      <c r="X251" s="9" t="n">
        <f aca="false">+[2]data1cf!BV250*-1</f>
        <v>-0</v>
      </c>
      <c r="Y251" s="9" t="n">
        <f aca="false">+[2]data1cf!BW250*-1</f>
        <v>-0</v>
      </c>
      <c r="Z251" s="9" t="n">
        <f aca="false">+[2]data1cf!BX250*-1</f>
        <v>-0</v>
      </c>
      <c r="AA251" s="9" t="n">
        <f aca="false">+[2]data1cf!BY250*-1</f>
        <v>-0</v>
      </c>
      <c r="AB251" s="9"/>
      <c r="AC251" s="9"/>
      <c r="AD251" s="9"/>
      <c r="AE251" s="9"/>
      <c r="AF251" s="9"/>
      <c r="AG251" s="9"/>
      <c r="AH251" s="9"/>
      <c r="AI251" s="9"/>
      <c r="AJ251" s="9"/>
      <c r="AK251" s="1"/>
      <c r="AL251" s="1" t="e">
        <f aca="false">SUMPRODUCT(B251:AJ251,PVCapPrice)</f>
        <v>#DIV/0!</v>
      </c>
      <c r="AM251" s="1"/>
      <c r="AN251" s="1"/>
      <c r="AO251" s="1"/>
      <c r="AP251" s="1"/>
      <c r="AQ251" s="1"/>
    </row>
    <row r="252" customFormat="false" ht="11.25" hidden="false" customHeight="false" outlineLevel="0" collapsed="false">
      <c r="A252" s="1" t="n">
        <v>250</v>
      </c>
      <c r="B252" s="9"/>
      <c r="C252" s="9" t="n">
        <f aca="false">+[2]data1cf!BA251*-1</f>
        <v>-0</v>
      </c>
      <c r="D252" s="9" t="n">
        <f aca="false">+[2]data1cf!BB251*-1</f>
        <v>-0</v>
      </c>
      <c r="E252" s="9" t="n">
        <f aca="false">+[2]data1cf!BC251*-1</f>
        <v>-0</v>
      </c>
      <c r="F252" s="9" t="n">
        <f aca="false">+[2]data1cf!BD251*-1</f>
        <v>-0</v>
      </c>
      <c r="G252" s="9" t="n">
        <f aca="false">+[2]data1cf!BE251*-1</f>
        <v>-0</v>
      </c>
      <c r="H252" s="9" t="n">
        <f aca="false">+[2]data1cf!BF251*-1</f>
        <v>-0</v>
      </c>
      <c r="I252" s="9" t="n">
        <f aca="false">+[2]data1cf!BG251*-1</f>
        <v>-0</v>
      </c>
      <c r="J252" s="9" t="n">
        <f aca="false">+[2]data1cf!BH251*-1</f>
        <v>-0</v>
      </c>
      <c r="K252" s="9" t="n">
        <f aca="false">+[2]data1cf!BI251*-1</f>
        <v>-0</v>
      </c>
      <c r="L252" s="9" t="n">
        <f aca="false">+[2]data1cf!BJ251*-1</f>
        <v>-0</v>
      </c>
      <c r="M252" s="9" t="n">
        <f aca="false">+[2]data1cf!BK251*-1</f>
        <v>-0</v>
      </c>
      <c r="N252" s="9" t="n">
        <f aca="false">+[2]data1cf!BL251*-1</f>
        <v>-0</v>
      </c>
      <c r="O252" s="9" t="n">
        <f aca="false">+[2]data1cf!BM251*-1</f>
        <v>-0</v>
      </c>
      <c r="P252" s="9" t="n">
        <f aca="false">+[2]data1cf!BN251*-1</f>
        <v>-0</v>
      </c>
      <c r="Q252" s="9" t="n">
        <f aca="false">+[2]data1cf!BO251*-1</f>
        <v>-0</v>
      </c>
      <c r="R252" s="9" t="n">
        <f aca="false">+[2]data1cf!BP251*-1</f>
        <v>-0</v>
      </c>
      <c r="S252" s="9" t="n">
        <f aca="false">+[2]data1cf!BQ251*-1</f>
        <v>-0</v>
      </c>
      <c r="T252" s="9" t="n">
        <f aca="false">+[2]data1cf!BR251*-1</f>
        <v>-0</v>
      </c>
      <c r="U252" s="9" t="n">
        <f aca="false">+[2]data1cf!BS251*-1</f>
        <v>-0</v>
      </c>
      <c r="V252" s="9" t="n">
        <f aca="false">+[2]data1cf!BT251*-1</f>
        <v>-0</v>
      </c>
      <c r="W252" s="9" t="n">
        <f aca="false">+[2]data1cf!BU251*-1</f>
        <v>-0</v>
      </c>
      <c r="X252" s="9" t="n">
        <f aca="false">+[2]data1cf!BV251*-1</f>
        <v>-0</v>
      </c>
      <c r="Y252" s="9" t="n">
        <f aca="false">+[2]data1cf!BW251*-1</f>
        <v>-0</v>
      </c>
      <c r="Z252" s="9" t="n">
        <f aca="false">+[2]data1cf!BX251*-1</f>
        <v>-0</v>
      </c>
      <c r="AA252" s="9" t="n">
        <f aca="false">+[2]data1cf!BY251*-1</f>
        <v>-0</v>
      </c>
      <c r="AB252" s="9"/>
      <c r="AC252" s="9"/>
      <c r="AD252" s="9"/>
      <c r="AE252" s="9"/>
      <c r="AF252" s="9"/>
      <c r="AG252" s="9"/>
      <c r="AH252" s="9"/>
      <c r="AI252" s="9"/>
      <c r="AJ252" s="9"/>
      <c r="AK252" s="1"/>
      <c r="AL252" s="1" t="e">
        <f aca="false">SUMPRODUCT(B252:AJ252,PVCapPrice)</f>
        <v>#DIV/0!</v>
      </c>
      <c r="AM252" s="1"/>
      <c r="AN252" s="1"/>
      <c r="AO252" s="1"/>
      <c r="AP252" s="1"/>
      <c r="AQ252" s="1"/>
    </row>
    <row r="253" customFormat="false" ht="11.25" hidden="false" customHeight="false" outlineLevel="0" collapsed="false">
      <c r="A253" s="1" t="n">
        <v>251</v>
      </c>
      <c r="B253" s="9"/>
      <c r="C253" s="9" t="n">
        <f aca="false">+[2]data1cf!BA252*-1</f>
        <v>-0</v>
      </c>
      <c r="D253" s="9" t="n">
        <f aca="false">+[2]data1cf!BB252*-1</f>
        <v>-0</v>
      </c>
      <c r="E253" s="9" t="n">
        <f aca="false">+[2]data1cf!BC252*-1</f>
        <v>-0</v>
      </c>
      <c r="F253" s="9" t="n">
        <f aca="false">+[2]data1cf!BD252*-1</f>
        <v>-0</v>
      </c>
      <c r="G253" s="9" t="n">
        <f aca="false">+[2]data1cf!BE252*-1</f>
        <v>-0</v>
      </c>
      <c r="H253" s="9" t="n">
        <f aca="false">+[2]data1cf!BF252*-1</f>
        <v>-0</v>
      </c>
      <c r="I253" s="9" t="n">
        <f aca="false">+[2]data1cf!BG252*-1</f>
        <v>-0</v>
      </c>
      <c r="J253" s="9" t="n">
        <f aca="false">+[2]data1cf!BH252*-1</f>
        <v>-0</v>
      </c>
      <c r="K253" s="9" t="n">
        <f aca="false">+[2]data1cf!BI252*-1</f>
        <v>-0</v>
      </c>
      <c r="L253" s="9" t="n">
        <f aca="false">+[2]data1cf!BJ252*-1</f>
        <v>-0</v>
      </c>
      <c r="M253" s="9" t="n">
        <f aca="false">+[2]data1cf!BK252*-1</f>
        <v>-0</v>
      </c>
      <c r="N253" s="9" t="n">
        <f aca="false">+[2]data1cf!BL252*-1</f>
        <v>-0</v>
      </c>
      <c r="O253" s="9" t="n">
        <f aca="false">+[2]data1cf!BM252*-1</f>
        <v>-0</v>
      </c>
      <c r="P253" s="9" t="n">
        <f aca="false">+[2]data1cf!BN252*-1</f>
        <v>-0</v>
      </c>
      <c r="Q253" s="9" t="n">
        <f aca="false">+[2]data1cf!BO252*-1</f>
        <v>-0</v>
      </c>
      <c r="R253" s="9" t="n">
        <f aca="false">+[2]data1cf!BP252*-1</f>
        <v>-0</v>
      </c>
      <c r="S253" s="9" t="n">
        <f aca="false">+[2]data1cf!BQ252*-1</f>
        <v>-0</v>
      </c>
      <c r="T253" s="9" t="n">
        <f aca="false">+[2]data1cf!BR252*-1</f>
        <v>-0</v>
      </c>
      <c r="U253" s="9" t="n">
        <f aca="false">+[2]data1cf!BS252*-1</f>
        <v>-0</v>
      </c>
      <c r="V253" s="9" t="n">
        <f aca="false">+[2]data1cf!BT252*-1</f>
        <v>-0</v>
      </c>
      <c r="W253" s="9" t="n">
        <f aca="false">+[2]data1cf!BU252*-1</f>
        <v>-0</v>
      </c>
      <c r="X253" s="9" t="n">
        <f aca="false">+[2]data1cf!BV252*-1</f>
        <v>-0</v>
      </c>
      <c r="Y253" s="9" t="n">
        <f aca="false">+[2]data1cf!BW252*-1</f>
        <v>-0</v>
      </c>
      <c r="Z253" s="9" t="n">
        <f aca="false">+[2]data1cf!BX252*-1</f>
        <v>-0</v>
      </c>
      <c r="AA253" s="9" t="n">
        <f aca="false">+[2]data1cf!BY252*-1</f>
        <v>-0</v>
      </c>
      <c r="AB253" s="9"/>
      <c r="AC253" s="9"/>
      <c r="AD253" s="9"/>
      <c r="AE253" s="9"/>
      <c r="AF253" s="9"/>
      <c r="AG253" s="9"/>
      <c r="AH253" s="9"/>
      <c r="AI253" s="9"/>
      <c r="AJ253" s="9"/>
      <c r="AK253" s="1"/>
      <c r="AL253" s="1" t="e">
        <f aca="false">SUMPRODUCT(B253:AJ253,PVCapPrice)</f>
        <v>#DIV/0!</v>
      </c>
      <c r="AM253" s="1"/>
      <c r="AN253" s="1"/>
      <c r="AO253" s="1"/>
      <c r="AP253" s="1"/>
      <c r="AQ253" s="1"/>
    </row>
    <row r="254" customFormat="false" ht="11.25" hidden="false" customHeight="false" outlineLevel="0" collapsed="false">
      <c r="A254" s="1" t="n">
        <v>252</v>
      </c>
      <c r="B254" s="9"/>
      <c r="C254" s="9" t="n">
        <f aca="false">+[2]data1cf!BA253*-1</f>
        <v>-0</v>
      </c>
      <c r="D254" s="9" t="n">
        <f aca="false">+[2]data1cf!BB253*-1</f>
        <v>-0</v>
      </c>
      <c r="E254" s="9" t="n">
        <f aca="false">+[2]data1cf!BC253*-1</f>
        <v>-0</v>
      </c>
      <c r="F254" s="9" t="n">
        <f aca="false">+[2]data1cf!BD253*-1</f>
        <v>-0</v>
      </c>
      <c r="G254" s="9" t="n">
        <f aca="false">+[2]data1cf!BE253*-1</f>
        <v>-0</v>
      </c>
      <c r="H254" s="9" t="n">
        <f aca="false">+[2]data1cf!BF253*-1</f>
        <v>-0</v>
      </c>
      <c r="I254" s="9" t="n">
        <f aca="false">+[2]data1cf!BG253*-1</f>
        <v>-0</v>
      </c>
      <c r="J254" s="9" t="n">
        <f aca="false">+[2]data1cf!BH253*-1</f>
        <v>-0</v>
      </c>
      <c r="K254" s="9" t="n">
        <f aca="false">+[2]data1cf!BI253*-1</f>
        <v>-0</v>
      </c>
      <c r="L254" s="9" t="n">
        <f aca="false">+[2]data1cf!BJ253*-1</f>
        <v>-0</v>
      </c>
      <c r="M254" s="9" t="n">
        <f aca="false">+[2]data1cf!BK253*-1</f>
        <v>-0</v>
      </c>
      <c r="N254" s="9" t="n">
        <f aca="false">+[2]data1cf!BL253*-1</f>
        <v>-0</v>
      </c>
      <c r="O254" s="9" t="n">
        <f aca="false">+[2]data1cf!BM253*-1</f>
        <v>-0</v>
      </c>
      <c r="P254" s="9" t="n">
        <f aca="false">+[2]data1cf!BN253*-1</f>
        <v>-0</v>
      </c>
      <c r="Q254" s="9" t="n">
        <f aca="false">+[2]data1cf!BO253*-1</f>
        <v>-0</v>
      </c>
      <c r="R254" s="9" t="n">
        <f aca="false">+[2]data1cf!BP253*-1</f>
        <v>-0</v>
      </c>
      <c r="S254" s="9" t="n">
        <f aca="false">+[2]data1cf!BQ253*-1</f>
        <v>-0</v>
      </c>
      <c r="T254" s="9" t="n">
        <f aca="false">+[2]data1cf!BR253*-1</f>
        <v>-0</v>
      </c>
      <c r="U254" s="9" t="n">
        <f aca="false">+[2]data1cf!BS253*-1</f>
        <v>-0</v>
      </c>
      <c r="V254" s="9" t="n">
        <f aca="false">+[2]data1cf!BT253*-1</f>
        <v>-0</v>
      </c>
      <c r="W254" s="9" t="n">
        <f aca="false">+[2]data1cf!BU253*-1</f>
        <v>-0</v>
      </c>
      <c r="X254" s="9" t="n">
        <f aca="false">+[2]data1cf!BV253*-1</f>
        <v>-0</v>
      </c>
      <c r="Y254" s="9" t="n">
        <f aca="false">+[2]data1cf!BW253*-1</f>
        <v>-0</v>
      </c>
      <c r="Z254" s="9" t="n">
        <f aca="false">+[2]data1cf!BX253*-1</f>
        <v>-0</v>
      </c>
      <c r="AA254" s="9" t="n">
        <f aca="false">+[2]data1cf!BY253*-1</f>
        <v>-0</v>
      </c>
      <c r="AB254" s="9"/>
      <c r="AC254" s="9"/>
      <c r="AD254" s="9"/>
      <c r="AE254" s="9"/>
      <c r="AF254" s="9"/>
      <c r="AG254" s="9"/>
      <c r="AH254" s="9"/>
      <c r="AI254" s="9"/>
      <c r="AJ254" s="9"/>
      <c r="AK254" s="1"/>
      <c r="AL254" s="1" t="e">
        <f aca="false">SUMPRODUCT(B254:AJ254,PVCapPrice)</f>
        <v>#DIV/0!</v>
      </c>
      <c r="AM254" s="1"/>
      <c r="AN254" s="1"/>
      <c r="AO254" s="1"/>
      <c r="AP254" s="1"/>
      <c r="AQ254" s="1"/>
    </row>
    <row r="255" customFormat="false" ht="11.25" hidden="false" customHeight="false" outlineLevel="0" collapsed="false">
      <c r="A255" s="1" t="n">
        <v>253</v>
      </c>
      <c r="B255" s="9"/>
      <c r="C255" s="9" t="n">
        <f aca="false">+[2]data1cf!BA254*-1</f>
        <v>-0</v>
      </c>
      <c r="D255" s="9" t="n">
        <f aca="false">+[2]data1cf!BB254*-1</f>
        <v>-0</v>
      </c>
      <c r="E255" s="9" t="n">
        <f aca="false">+[2]data1cf!BC254*-1</f>
        <v>-0</v>
      </c>
      <c r="F255" s="9" t="n">
        <f aca="false">+[2]data1cf!BD254*-1</f>
        <v>-0</v>
      </c>
      <c r="G255" s="9" t="n">
        <f aca="false">+[2]data1cf!BE254*-1</f>
        <v>-0</v>
      </c>
      <c r="H255" s="9" t="n">
        <f aca="false">+[2]data1cf!BF254*-1</f>
        <v>-0</v>
      </c>
      <c r="I255" s="9" t="n">
        <f aca="false">+[2]data1cf!BG254*-1</f>
        <v>-0</v>
      </c>
      <c r="J255" s="9" t="n">
        <f aca="false">+[2]data1cf!BH254*-1</f>
        <v>-0</v>
      </c>
      <c r="K255" s="9" t="n">
        <f aca="false">+[2]data1cf!BI254*-1</f>
        <v>-0</v>
      </c>
      <c r="L255" s="9" t="n">
        <f aca="false">+[2]data1cf!BJ254*-1</f>
        <v>-0</v>
      </c>
      <c r="M255" s="9" t="n">
        <f aca="false">+[2]data1cf!BK254*-1</f>
        <v>-0</v>
      </c>
      <c r="N255" s="9" t="n">
        <f aca="false">+[2]data1cf!BL254*-1</f>
        <v>-0</v>
      </c>
      <c r="O255" s="9" t="n">
        <f aca="false">+[2]data1cf!BM254*-1</f>
        <v>-0</v>
      </c>
      <c r="P255" s="9" t="n">
        <f aca="false">+[2]data1cf!BN254*-1</f>
        <v>-0</v>
      </c>
      <c r="Q255" s="9" t="n">
        <f aca="false">+[2]data1cf!BO254*-1</f>
        <v>-0</v>
      </c>
      <c r="R255" s="9" t="n">
        <f aca="false">+[2]data1cf!BP254*-1</f>
        <v>-0</v>
      </c>
      <c r="S255" s="9" t="n">
        <f aca="false">+[2]data1cf!BQ254*-1</f>
        <v>-0</v>
      </c>
      <c r="T255" s="9" t="n">
        <f aca="false">+[2]data1cf!BR254*-1</f>
        <v>-0</v>
      </c>
      <c r="U255" s="9" t="n">
        <f aca="false">+[2]data1cf!BS254*-1</f>
        <v>-0</v>
      </c>
      <c r="V255" s="9" t="n">
        <f aca="false">+[2]data1cf!BT254*-1</f>
        <v>-0</v>
      </c>
      <c r="W255" s="9" t="n">
        <f aca="false">+[2]data1cf!BU254*-1</f>
        <v>-0</v>
      </c>
      <c r="X255" s="9" t="n">
        <f aca="false">+[2]data1cf!BV254*-1</f>
        <v>-0</v>
      </c>
      <c r="Y255" s="9" t="n">
        <f aca="false">+[2]data1cf!BW254*-1</f>
        <v>-0</v>
      </c>
      <c r="Z255" s="9" t="n">
        <f aca="false">+[2]data1cf!BX254*-1</f>
        <v>-0</v>
      </c>
      <c r="AA255" s="9" t="n">
        <f aca="false">+[2]data1cf!BY254*-1</f>
        <v>-0</v>
      </c>
      <c r="AB255" s="9"/>
      <c r="AC255" s="9"/>
      <c r="AD255" s="9"/>
      <c r="AE255" s="9"/>
      <c r="AF255" s="9"/>
      <c r="AG255" s="9"/>
      <c r="AH255" s="9"/>
      <c r="AI255" s="9"/>
      <c r="AJ255" s="9"/>
      <c r="AK255" s="1"/>
      <c r="AL255" s="1" t="e">
        <f aca="false">SUMPRODUCT(B255:AJ255,PVCapPrice)</f>
        <v>#DIV/0!</v>
      </c>
      <c r="AM255" s="1"/>
      <c r="AN255" s="1"/>
      <c r="AO255" s="1"/>
      <c r="AP255" s="1"/>
      <c r="AQ255" s="1"/>
    </row>
    <row r="256" customFormat="false" ht="11.25" hidden="false" customHeight="false" outlineLevel="0" collapsed="false">
      <c r="A256" s="1" t="n">
        <v>254</v>
      </c>
      <c r="B256" s="9"/>
      <c r="C256" s="9" t="n">
        <f aca="false">+[2]data1cf!BA255*-1</f>
        <v>-0</v>
      </c>
      <c r="D256" s="9" t="n">
        <f aca="false">+[2]data1cf!BB255*-1</f>
        <v>-0</v>
      </c>
      <c r="E256" s="9" t="n">
        <f aca="false">+[2]data1cf!BC255*-1</f>
        <v>-0</v>
      </c>
      <c r="F256" s="9" t="n">
        <f aca="false">+[2]data1cf!BD255*-1</f>
        <v>-0</v>
      </c>
      <c r="G256" s="9" t="n">
        <f aca="false">+[2]data1cf!BE255*-1</f>
        <v>-0</v>
      </c>
      <c r="H256" s="9" t="n">
        <f aca="false">+[2]data1cf!BF255*-1</f>
        <v>-0</v>
      </c>
      <c r="I256" s="9" t="n">
        <f aca="false">+[2]data1cf!BG255*-1</f>
        <v>-0</v>
      </c>
      <c r="J256" s="9" t="n">
        <f aca="false">+[2]data1cf!BH255*-1</f>
        <v>-0</v>
      </c>
      <c r="K256" s="9" t="n">
        <f aca="false">+[2]data1cf!BI255*-1</f>
        <v>-0</v>
      </c>
      <c r="L256" s="9" t="n">
        <f aca="false">+[2]data1cf!BJ255*-1</f>
        <v>-0</v>
      </c>
      <c r="M256" s="9" t="n">
        <f aca="false">+[2]data1cf!BK255*-1</f>
        <v>-0</v>
      </c>
      <c r="N256" s="9" t="n">
        <f aca="false">+[2]data1cf!BL255*-1</f>
        <v>-0</v>
      </c>
      <c r="O256" s="9" t="n">
        <f aca="false">+[2]data1cf!BM255*-1</f>
        <v>-0</v>
      </c>
      <c r="P256" s="9" t="n">
        <f aca="false">+[2]data1cf!BN255*-1</f>
        <v>-0</v>
      </c>
      <c r="Q256" s="9" t="n">
        <f aca="false">+[2]data1cf!BO255*-1</f>
        <v>-0</v>
      </c>
      <c r="R256" s="9" t="n">
        <f aca="false">+[2]data1cf!BP255*-1</f>
        <v>-0</v>
      </c>
      <c r="S256" s="9" t="n">
        <f aca="false">+[2]data1cf!BQ255*-1</f>
        <v>-0</v>
      </c>
      <c r="T256" s="9" t="n">
        <f aca="false">+[2]data1cf!BR255*-1</f>
        <v>-0</v>
      </c>
      <c r="U256" s="9" t="n">
        <f aca="false">+[2]data1cf!BS255*-1</f>
        <v>-0</v>
      </c>
      <c r="V256" s="9" t="n">
        <f aca="false">+[2]data1cf!BT255*-1</f>
        <v>-0</v>
      </c>
      <c r="W256" s="9" t="n">
        <f aca="false">+[2]data1cf!BU255*-1</f>
        <v>-0</v>
      </c>
      <c r="X256" s="9" t="n">
        <f aca="false">+[2]data1cf!BV255*-1</f>
        <v>-0</v>
      </c>
      <c r="Y256" s="9" t="n">
        <f aca="false">+[2]data1cf!BW255*-1</f>
        <v>-0</v>
      </c>
      <c r="Z256" s="9" t="n">
        <f aca="false">+[2]data1cf!BX255*-1</f>
        <v>-0</v>
      </c>
      <c r="AA256" s="9" t="n">
        <f aca="false">+[2]data1cf!BY255*-1</f>
        <v>-0</v>
      </c>
      <c r="AB256" s="9"/>
      <c r="AC256" s="9"/>
      <c r="AD256" s="9"/>
      <c r="AE256" s="9"/>
      <c r="AF256" s="9"/>
      <c r="AG256" s="9"/>
      <c r="AH256" s="9"/>
      <c r="AI256" s="9"/>
      <c r="AJ256" s="9"/>
      <c r="AK256" s="1"/>
      <c r="AL256" s="1" t="e">
        <f aca="false">SUMPRODUCT(B256:AJ256,PVCapPrice)</f>
        <v>#DIV/0!</v>
      </c>
      <c r="AM256" s="1"/>
      <c r="AN256" s="1"/>
      <c r="AO256" s="1"/>
      <c r="AP256" s="1"/>
      <c r="AQ256" s="1"/>
    </row>
    <row r="257" customFormat="false" ht="11.25" hidden="false" customHeight="false" outlineLevel="0" collapsed="false">
      <c r="A257" s="1" t="n">
        <v>255</v>
      </c>
      <c r="B257" s="9"/>
      <c r="C257" s="9" t="n">
        <f aca="false">+[2]data1cf!BA256*-1</f>
        <v>-0</v>
      </c>
      <c r="D257" s="9" t="n">
        <f aca="false">+[2]data1cf!BB256*-1</f>
        <v>-0</v>
      </c>
      <c r="E257" s="9" t="n">
        <f aca="false">+[2]data1cf!BC256*-1</f>
        <v>-0</v>
      </c>
      <c r="F257" s="9" t="n">
        <f aca="false">+[2]data1cf!BD256*-1</f>
        <v>-0</v>
      </c>
      <c r="G257" s="9" t="n">
        <f aca="false">+[2]data1cf!BE256*-1</f>
        <v>-0</v>
      </c>
      <c r="H257" s="9" t="n">
        <f aca="false">+[2]data1cf!BF256*-1</f>
        <v>-0</v>
      </c>
      <c r="I257" s="9" t="n">
        <f aca="false">+[2]data1cf!BG256*-1</f>
        <v>-0</v>
      </c>
      <c r="J257" s="9" t="n">
        <f aca="false">+[2]data1cf!BH256*-1</f>
        <v>-0</v>
      </c>
      <c r="K257" s="9" t="n">
        <f aca="false">+[2]data1cf!BI256*-1</f>
        <v>-0</v>
      </c>
      <c r="L257" s="9" t="n">
        <f aca="false">+[2]data1cf!BJ256*-1</f>
        <v>-0</v>
      </c>
      <c r="M257" s="9" t="n">
        <f aca="false">+[2]data1cf!BK256*-1</f>
        <v>-0</v>
      </c>
      <c r="N257" s="9" t="n">
        <f aca="false">+[2]data1cf!BL256*-1</f>
        <v>-0</v>
      </c>
      <c r="O257" s="9" t="n">
        <f aca="false">+[2]data1cf!BM256*-1</f>
        <v>-0</v>
      </c>
      <c r="P257" s="9" t="n">
        <f aca="false">+[2]data1cf!BN256*-1</f>
        <v>-0</v>
      </c>
      <c r="Q257" s="9" t="n">
        <f aca="false">+[2]data1cf!BO256*-1</f>
        <v>-0</v>
      </c>
      <c r="R257" s="9" t="n">
        <f aca="false">+[2]data1cf!BP256*-1</f>
        <v>-0</v>
      </c>
      <c r="S257" s="9" t="n">
        <f aca="false">+[2]data1cf!BQ256*-1</f>
        <v>-0</v>
      </c>
      <c r="T257" s="9" t="n">
        <f aca="false">+[2]data1cf!BR256*-1</f>
        <v>-0</v>
      </c>
      <c r="U257" s="9" t="n">
        <f aca="false">+[2]data1cf!BS256*-1</f>
        <v>-0</v>
      </c>
      <c r="V257" s="9" t="n">
        <f aca="false">+[2]data1cf!BT256*-1</f>
        <v>-0</v>
      </c>
      <c r="W257" s="9" t="n">
        <f aca="false">+[2]data1cf!BU256*-1</f>
        <v>-0</v>
      </c>
      <c r="X257" s="9" t="n">
        <f aca="false">+[2]data1cf!BV256*-1</f>
        <v>-0</v>
      </c>
      <c r="Y257" s="9" t="n">
        <f aca="false">+[2]data1cf!BW256*-1</f>
        <v>-0</v>
      </c>
      <c r="Z257" s="9" t="n">
        <f aca="false">+[2]data1cf!BX256*-1</f>
        <v>-0</v>
      </c>
      <c r="AA257" s="9" t="n">
        <f aca="false">+[2]data1cf!BY256*-1</f>
        <v>-0</v>
      </c>
      <c r="AB257" s="9"/>
      <c r="AC257" s="9"/>
      <c r="AD257" s="9"/>
      <c r="AE257" s="9"/>
      <c r="AF257" s="9"/>
      <c r="AG257" s="9"/>
      <c r="AH257" s="9"/>
      <c r="AI257" s="9"/>
      <c r="AJ257" s="9"/>
      <c r="AK257" s="1"/>
      <c r="AL257" s="1" t="e">
        <f aca="false">SUMPRODUCT(B257:AJ257,PVCapPrice)</f>
        <v>#DIV/0!</v>
      </c>
      <c r="AM257" s="1"/>
      <c r="AN257" s="1"/>
      <c r="AO257" s="1"/>
      <c r="AP257" s="1"/>
      <c r="AQ257" s="1"/>
    </row>
    <row r="258" customFormat="false" ht="11.25" hidden="false" customHeight="false" outlineLevel="0" collapsed="false">
      <c r="A258" s="1" t="n">
        <v>256</v>
      </c>
      <c r="B258" s="9"/>
      <c r="C258" s="9" t="n">
        <f aca="false">+[2]data1cf!BA257*-1</f>
        <v>-0</v>
      </c>
      <c r="D258" s="9" t="n">
        <f aca="false">+[2]data1cf!BB257*-1</f>
        <v>-0</v>
      </c>
      <c r="E258" s="9" t="n">
        <f aca="false">+[2]data1cf!BC257*-1</f>
        <v>-0</v>
      </c>
      <c r="F258" s="9" t="n">
        <f aca="false">+[2]data1cf!BD257*-1</f>
        <v>-0</v>
      </c>
      <c r="G258" s="9" t="n">
        <f aca="false">+[2]data1cf!BE257*-1</f>
        <v>-0</v>
      </c>
      <c r="H258" s="9" t="n">
        <f aca="false">+[2]data1cf!BF257*-1</f>
        <v>-0</v>
      </c>
      <c r="I258" s="9" t="n">
        <f aca="false">+[2]data1cf!BG257*-1</f>
        <v>-0</v>
      </c>
      <c r="J258" s="9" t="n">
        <f aca="false">+[2]data1cf!BH257*-1</f>
        <v>-0</v>
      </c>
      <c r="K258" s="9" t="n">
        <f aca="false">+[2]data1cf!BI257*-1</f>
        <v>-0</v>
      </c>
      <c r="L258" s="9" t="n">
        <f aca="false">+[2]data1cf!BJ257*-1</f>
        <v>-0</v>
      </c>
      <c r="M258" s="9" t="n">
        <f aca="false">+[2]data1cf!BK257*-1</f>
        <v>-0</v>
      </c>
      <c r="N258" s="9" t="n">
        <f aca="false">+[2]data1cf!BL257*-1</f>
        <v>-0</v>
      </c>
      <c r="O258" s="9" t="n">
        <f aca="false">+[2]data1cf!BM257*-1</f>
        <v>-0</v>
      </c>
      <c r="P258" s="9" t="n">
        <f aca="false">+[2]data1cf!BN257*-1</f>
        <v>-0</v>
      </c>
      <c r="Q258" s="9" t="n">
        <f aca="false">+[2]data1cf!BO257*-1</f>
        <v>-0</v>
      </c>
      <c r="R258" s="9" t="n">
        <f aca="false">+[2]data1cf!BP257*-1</f>
        <v>-0</v>
      </c>
      <c r="S258" s="9" t="n">
        <f aca="false">+[2]data1cf!BQ257*-1</f>
        <v>-0</v>
      </c>
      <c r="T258" s="9" t="n">
        <f aca="false">+[2]data1cf!BR257*-1</f>
        <v>-0</v>
      </c>
      <c r="U258" s="9" t="n">
        <f aca="false">+[2]data1cf!BS257*-1</f>
        <v>-0</v>
      </c>
      <c r="V258" s="9" t="n">
        <f aca="false">+[2]data1cf!BT257*-1</f>
        <v>-0</v>
      </c>
      <c r="W258" s="9" t="n">
        <f aca="false">+[2]data1cf!BU257*-1</f>
        <v>-0</v>
      </c>
      <c r="X258" s="9" t="n">
        <f aca="false">+[2]data1cf!BV257*-1</f>
        <v>-0</v>
      </c>
      <c r="Y258" s="9" t="n">
        <f aca="false">+[2]data1cf!BW257*-1</f>
        <v>-0</v>
      </c>
      <c r="Z258" s="9" t="n">
        <f aca="false">+[2]data1cf!BX257*-1</f>
        <v>-0</v>
      </c>
      <c r="AA258" s="9" t="n">
        <f aca="false">+[2]data1cf!BY257*-1</f>
        <v>-0</v>
      </c>
      <c r="AB258" s="9"/>
      <c r="AC258" s="9"/>
      <c r="AD258" s="9"/>
      <c r="AE258" s="9"/>
      <c r="AF258" s="9"/>
      <c r="AG258" s="9"/>
      <c r="AH258" s="9"/>
      <c r="AI258" s="9"/>
      <c r="AJ258" s="9"/>
      <c r="AK258" s="1"/>
      <c r="AL258" s="1" t="e">
        <f aca="false">SUMPRODUCT(B258:AJ258,PVCapPrice)</f>
        <v>#DIV/0!</v>
      </c>
      <c r="AM258" s="1"/>
      <c r="AN258" s="1"/>
      <c r="AO258" s="1"/>
      <c r="AP258" s="1"/>
      <c r="AQ258" s="1"/>
    </row>
    <row r="259" customFormat="false" ht="11.25" hidden="false" customHeight="false" outlineLevel="0" collapsed="false">
      <c r="A259" s="1" t="n">
        <v>257</v>
      </c>
      <c r="B259" s="9"/>
      <c r="C259" s="9" t="n">
        <f aca="false">+[2]data1cf!BA258*-1</f>
        <v>-0</v>
      </c>
      <c r="D259" s="9" t="n">
        <f aca="false">+[2]data1cf!BB258*-1</f>
        <v>-0</v>
      </c>
      <c r="E259" s="9" t="n">
        <f aca="false">+[2]data1cf!BC258*-1</f>
        <v>-0</v>
      </c>
      <c r="F259" s="9" t="n">
        <f aca="false">+[2]data1cf!BD258*-1</f>
        <v>-0</v>
      </c>
      <c r="G259" s="9" t="n">
        <f aca="false">+[2]data1cf!BE258*-1</f>
        <v>-0</v>
      </c>
      <c r="H259" s="9" t="n">
        <f aca="false">+[2]data1cf!BF258*-1</f>
        <v>-0</v>
      </c>
      <c r="I259" s="9" t="n">
        <f aca="false">+[2]data1cf!BG258*-1</f>
        <v>-0</v>
      </c>
      <c r="J259" s="9" t="n">
        <f aca="false">+[2]data1cf!BH258*-1</f>
        <v>-0</v>
      </c>
      <c r="K259" s="9" t="n">
        <f aca="false">+[2]data1cf!BI258*-1</f>
        <v>-0</v>
      </c>
      <c r="L259" s="9" t="n">
        <f aca="false">+[2]data1cf!BJ258*-1</f>
        <v>-0</v>
      </c>
      <c r="M259" s="9" t="n">
        <f aca="false">+[2]data1cf!BK258*-1</f>
        <v>-0</v>
      </c>
      <c r="N259" s="9" t="n">
        <f aca="false">+[2]data1cf!BL258*-1</f>
        <v>-0</v>
      </c>
      <c r="O259" s="9" t="n">
        <f aca="false">+[2]data1cf!BM258*-1</f>
        <v>-0</v>
      </c>
      <c r="P259" s="9" t="n">
        <f aca="false">+[2]data1cf!BN258*-1</f>
        <v>-0</v>
      </c>
      <c r="Q259" s="9" t="n">
        <f aca="false">+[2]data1cf!BO258*-1</f>
        <v>-0</v>
      </c>
      <c r="R259" s="9" t="n">
        <f aca="false">+[2]data1cf!BP258*-1</f>
        <v>-0</v>
      </c>
      <c r="S259" s="9" t="n">
        <f aca="false">+[2]data1cf!BQ258*-1</f>
        <v>-0</v>
      </c>
      <c r="T259" s="9" t="n">
        <f aca="false">+[2]data1cf!BR258*-1</f>
        <v>-0</v>
      </c>
      <c r="U259" s="9" t="n">
        <f aca="false">+[2]data1cf!BS258*-1</f>
        <v>-0</v>
      </c>
      <c r="V259" s="9" t="n">
        <f aca="false">+[2]data1cf!BT258*-1</f>
        <v>-0</v>
      </c>
      <c r="W259" s="9" t="n">
        <f aca="false">+[2]data1cf!BU258*-1</f>
        <v>-0</v>
      </c>
      <c r="X259" s="9" t="n">
        <f aca="false">+[2]data1cf!BV258*-1</f>
        <v>-0</v>
      </c>
      <c r="Y259" s="9" t="n">
        <f aca="false">+[2]data1cf!BW258*-1</f>
        <v>-0</v>
      </c>
      <c r="Z259" s="9" t="n">
        <f aca="false">+[2]data1cf!BX258*-1</f>
        <v>-0</v>
      </c>
      <c r="AA259" s="9" t="n">
        <f aca="false">+[2]data1cf!BY258*-1</f>
        <v>-0</v>
      </c>
      <c r="AB259" s="9"/>
      <c r="AC259" s="9"/>
      <c r="AD259" s="9"/>
      <c r="AE259" s="9"/>
      <c r="AF259" s="9"/>
      <c r="AG259" s="9"/>
      <c r="AH259" s="9"/>
      <c r="AI259" s="9"/>
      <c r="AJ259" s="9"/>
      <c r="AK259" s="1"/>
      <c r="AL259" s="1" t="e">
        <f aca="false">SUMPRODUCT(B259:AJ259,PVCapPrice)</f>
        <v>#DIV/0!</v>
      </c>
      <c r="AM259" s="1"/>
      <c r="AN259" s="1"/>
      <c r="AO259" s="1"/>
      <c r="AP259" s="1"/>
      <c r="AQ259" s="1"/>
    </row>
    <row r="260" customFormat="false" ht="11.25" hidden="false" customHeight="false" outlineLevel="0" collapsed="false">
      <c r="A260" s="1" t="n">
        <v>258</v>
      </c>
      <c r="B260" s="9"/>
      <c r="C260" s="9" t="n">
        <f aca="false">+[2]data1cf!BA259*-1</f>
        <v>-0</v>
      </c>
      <c r="D260" s="9" t="n">
        <f aca="false">+[2]data1cf!BB259*-1</f>
        <v>-0</v>
      </c>
      <c r="E260" s="9" t="n">
        <f aca="false">+[2]data1cf!BC259*-1</f>
        <v>-0</v>
      </c>
      <c r="F260" s="9" t="n">
        <f aca="false">+[2]data1cf!BD259*-1</f>
        <v>-0</v>
      </c>
      <c r="G260" s="9" t="n">
        <f aca="false">+[2]data1cf!BE259*-1</f>
        <v>-0</v>
      </c>
      <c r="H260" s="9" t="n">
        <f aca="false">+[2]data1cf!BF259*-1</f>
        <v>-0</v>
      </c>
      <c r="I260" s="9" t="n">
        <f aca="false">+[2]data1cf!BG259*-1</f>
        <v>-0</v>
      </c>
      <c r="J260" s="9" t="n">
        <f aca="false">+[2]data1cf!BH259*-1</f>
        <v>-0</v>
      </c>
      <c r="K260" s="9" t="n">
        <f aca="false">+[2]data1cf!BI259*-1</f>
        <v>-0</v>
      </c>
      <c r="L260" s="9" t="n">
        <f aca="false">+[2]data1cf!BJ259*-1</f>
        <v>-0</v>
      </c>
      <c r="M260" s="9" t="n">
        <f aca="false">+[2]data1cf!BK259*-1</f>
        <v>-0</v>
      </c>
      <c r="N260" s="9" t="n">
        <f aca="false">+[2]data1cf!BL259*-1</f>
        <v>-0</v>
      </c>
      <c r="O260" s="9" t="n">
        <f aca="false">+[2]data1cf!BM259*-1</f>
        <v>-0</v>
      </c>
      <c r="P260" s="9" t="n">
        <f aca="false">+[2]data1cf!BN259*-1</f>
        <v>-0</v>
      </c>
      <c r="Q260" s="9" t="n">
        <f aca="false">+[2]data1cf!BO259*-1</f>
        <v>-0</v>
      </c>
      <c r="R260" s="9" t="n">
        <f aca="false">+[2]data1cf!BP259*-1</f>
        <v>-0</v>
      </c>
      <c r="S260" s="9" t="n">
        <f aca="false">+[2]data1cf!BQ259*-1</f>
        <v>-0</v>
      </c>
      <c r="T260" s="9" t="n">
        <f aca="false">+[2]data1cf!BR259*-1</f>
        <v>-0</v>
      </c>
      <c r="U260" s="9" t="n">
        <f aca="false">+[2]data1cf!BS259*-1</f>
        <v>-0</v>
      </c>
      <c r="V260" s="9" t="n">
        <f aca="false">+[2]data1cf!BT259*-1</f>
        <v>-0</v>
      </c>
      <c r="W260" s="9" t="n">
        <f aca="false">+[2]data1cf!BU259*-1</f>
        <v>-0</v>
      </c>
      <c r="X260" s="9" t="n">
        <f aca="false">+[2]data1cf!BV259*-1</f>
        <v>-0</v>
      </c>
      <c r="Y260" s="9" t="n">
        <f aca="false">+[2]data1cf!BW259*-1</f>
        <v>-0</v>
      </c>
      <c r="Z260" s="9" t="n">
        <f aca="false">+[2]data1cf!BX259*-1</f>
        <v>-0</v>
      </c>
      <c r="AA260" s="9" t="n">
        <f aca="false">+[2]data1cf!BY259*-1</f>
        <v>-0</v>
      </c>
      <c r="AB260" s="9"/>
      <c r="AC260" s="9"/>
      <c r="AD260" s="9"/>
      <c r="AE260" s="9"/>
      <c r="AF260" s="9"/>
      <c r="AG260" s="9"/>
      <c r="AH260" s="9"/>
      <c r="AI260" s="9"/>
      <c r="AJ260" s="9"/>
      <c r="AK260" s="1"/>
      <c r="AL260" s="1" t="e">
        <f aca="false">SUMPRODUCT(B260:AJ260,PVCapPrice)</f>
        <v>#DIV/0!</v>
      </c>
      <c r="AM260" s="1"/>
      <c r="AN260" s="1"/>
      <c r="AO260" s="1"/>
      <c r="AP260" s="1"/>
      <c r="AQ260" s="1"/>
    </row>
    <row r="261" customFormat="false" ht="11.25" hidden="false" customHeight="false" outlineLevel="0" collapsed="false">
      <c r="A261" s="1" t="n">
        <v>259</v>
      </c>
      <c r="B261" s="9"/>
      <c r="C261" s="9" t="n">
        <f aca="false">+[2]data1cf!BA260*-1</f>
        <v>-0</v>
      </c>
      <c r="D261" s="9" t="n">
        <f aca="false">+[2]data1cf!BB260*-1</f>
        <v>-0</v>
      </c>
      <c r="E261" s="9" t="n">
        <f aca="false">+[2]data1cf!BC260*-1</f>
        <v>-0</v>
      </c>
      <c r="F261" s="9" t="n">
        <f aca="false">+[2]data1cf!BD260*-1</f>
        <v>-0</v>
      </c>
      <c r="G261" s="9" t="n">
        <f aca="false">+[2]data1cf!BE260*-1</f>
        <v>-0</v>
      </c>
      <c r="H261" s="9" t="n">
        <f aca="false">+[2]data1cf!BF260*-1</f>
        <v>-0</v>
      </c>
      <c r="I261" s="9" t="n">
        <f aca="false">+[2]data1cf!BG260*-1</f>
        <v>-0</v>
      </c>
      <c r="J261" s="9" t="n">
        <f aca="false">+[2]data1cf!BH260*-1</f>
        <v>-0</v>
      </c>
      <c r="K261" s="9" t="n">
        <f aca="false">+[2]data1cf!BI260*-1</f>
        <v>-0</v>
      </c>
      <c r="L261" s="9" t="n">
        <f aca="false">+[2]data1cf!BJ260*-1</f>
        <v>-0</v>
      </c>
      <c r="M261" s="9" t="n">
        <f aca="false">+[2]data1cf!BK260*-1</f>
        <v>-0</v>
      </c>
      <c r="N261" s="9" t="n">
        <f aca="false">+[2]data1cf!BL260*-1</f>
        <v>-0</v>
      </c>
      <c r="O261" s="9" t="n">
        <f aca="false">+[2]data1cf!BM260*-1</f>
        <v>-0</v>
      </c>
      <c r="P261" s="9" t="n">
        <f aca="false">+[2]data1cf!BN260*-1</f>
        <v>-0</v>
      </c>
      <c r="Q261" s="9" t="n">
        <f aca="false">+[2]data1cf!BO260*-1</f>
        <v>-0</v>
      </c>
      <c r="R261" s="9" t="n">
        <f aca="false">+[2]data1cf!BP260*-1</f>
        <v>-0</v>
      </c>
      <c r="S261" s="9" t="n">
        <f aca="false">+[2]data1cf!BQ260*-1</f>
        <v>-0</v>
      </c>
      <c r="T261" s="9" t="n">
        <f aca="false">+[2]data1cf!BR260*-1</f>
        <v>-0</v>
      </c>
      <c r="U261" s="9" t="n">
        <f aca="false">+[2]data1cf!BS260*-1</f>
        <v>-0</v>
      </c>
      <c r="V261" s="9" t="n">
        <f aca="false">+[2]data1cf!BT260*-1</f>
        <v>-0</v>
      </c>
      <c r="W261" s="9" t="n">
        <f aca="false">+[2]data1cf!BU260*-1</f>
        <v>-0</v>
      </c>
      <c r="X261" s="9" t="n">
        <f aca="false">+[2]data1cf!BV260*-1</f>
        <v>-0</v>
      </c>
      <c r="Y261" s="9" t="n">
        <f aca="false">+[2]data1cf!BW260*-1</f>
        <v>-0</v>
      </c>
      <c r="Z261" s="9" t="n">
        <f aca="false">+[2]data1cf!BX260*-1</f>
        <v>-0</v>
      </c>
      <c r="AA261" s="9" t="n">
        <f aca="false">+[2]data1cf!BY260*-1</f>
        <v>-0</v>
      </c>
      <c r="AB261" s="9"/>
      <c r="AC261" s="9"/>
      <c r="AD261" s="9"/>
      <c r="AE261" s="9"/>
      <c r="AF261" s="9"/>
      <c r="AG261" s="9"/>
      <c r="AH261" s="9"/>
      <c r="AI261" s="9"/>
      <c r="AJ261" s="9"/>
      <c r="AK261" s="1"/>
      <c r="AL261" s="1" t="e">
        <f aca="false">SUMPRODUCT(B261:AJ261,PVCapPrice)</f>
        <v>#DIV/0!</v>
      </c>
      <c r="AM261" s="1"/>
      <c r="AN261" s="1"/>
      <c r="AO261" s="1"/>
      <c r="AP261" s="1"/>
      <c r="AQ261" s="1"/>
    </row>
    <row r="262" customFormat="false" ht="11.25" hidden="false" customHeight="false" outlineLevel="0" collapsed="false">
      <c r="A262" s="1" t="n">
        <v>260</v>
      </c>
      <c r="B262" s="9"/>
      <c r="C262" s="9" t="n">
        <f aca="false">+[2]data1cf!BA261*-1</f>
        <v>-0</v>
      </c>
      <c r="D262" s="9" t="n">
        <f aca="false">+[2]data1cf!BB261*-1</f>
        <v>-0</v>
      </c>
      <c r="E262" s="9" t="n">
        <f aca="false">+[2]data1cf!BC261*-1</f>
        <v>-0</v>
      </c>
      <c r="F262" s="9" t="n">
        <f aca="false">+[2]data1cf!BD261*-1</f>
        <v>-0</v>
      </c>
      <c r="G262" s="9" t="n">
        <f aca="false">+[2]data1cf!BE261*-1</f>
        <v>-0</v>
      </c>
      <c r="H262" s="9" t="n">
        <f aca="false">+[2]data1cf!BF261*-1</f>
        <v>-0</v>
      </c>
      <c r="I262" s="9" t="n">
        <f aca="false">+[2]data1cf!BG261*-1</f>
        <v>-0</v>
      </c>
      <c r="J262" s="9" t="n">
        <f aca="false">+[2]data1cf!BH261*-1</f>
        <v>-0</v>
      </c>
      <c r="K262" s="9" t="n">
        <f aca="false">+[2]data1cf!BI261*-1</f>
        <v>-0</v>
      </c>
      <c r="L262" s="9" t="n">
        <f aca="false">+[2]data1cf!BJ261*-1</f>
        <v>-0</v>
      </c>
      <c r="M262" s="9" t="n">
        <f aca="false">+[2]data1cf!BK261*-1</f>
        <v>-0</v>
      </c>
      <c r="N262" s="9" t="n">
        <f aca="false">+[2]data1cf!BL261*-1</f>
        <v>-0</v>
      </c>
      <c r="O262" s="9" t="n">
        <f aca="false">+[2]data1cf!BM261*-1</f>
        <v>-0</v>
      </c>
      <c r="P262" s="9" t="n">
        <f aca="false">+[2]data1cf!BN261*-1</f>
        <v>-0</v>
      </c>
      <c r="Q262" s="9" t="n">
        <f aca="false">+[2]data1cf!BO261*-1</f>
        <v>-0</v>
      </c>
      <c r="R262" s="9" t="n">
        <f aca="false">+[2]data1cf!BP261*-1</f>
        <v>-0</v>
      </c>
      <c r="S262" s="9" t="n">
        <f aca="false">+[2]data1cf!BQ261*-1</f>
        <v>-0</v>
      </c>
      <c r="T262" s="9" t="n">
        <f aca="false">+[2]data1cf!BR261*-1</f>
        <v>-0</v>
      </c>
      <c r="U262" s="9" t="n">
        <f aca="false">+[2]data1cf!BS261*-1</f>
        <v>-0</v>
      </c>
      <c r="V262" s="9" t="n">
        <f aca="false">+[2]data1cf!BT261*-1</f>
        <v>-0</v>
      </c>
      <c r="W262" s="9" t="n">
        <f aca="false">+[2]data1cf!BU261*-1</f>
        <v>-0</v>
      </c>
      <c r="X262" s="9" t="n">
        <f aca="false">+[2]data1cf!BV261*-1</f>
        <v>-0</v>
      </c>
      <c r="Y262" s="9" t="n">
        <f aca="false">+[2]data1cf!BW261*-1</f>
        <v>-0</v>
      </c>
      <c r="Z262" s="9" t="n">
        <f aca="false">+[2]data1cf!BX261*-1</f>
        <v>-0</v>
      </c>
      <c r="AA262" s="9" t="n">
        <f aca="false">+[2]data1cf!BY261*-1</f>
        <v>-0</v>
      </c>
      <c r="AB262" s="9"/>
      <c r="AC262" s="9"/>
      <c r="AD262" s="9"/>
      <c r="AE262" s="9"/>
      <c r="AF262" s="9"/>
      <c r="AG262" s="9"/>
      <c r="AH262" s="9"/>
      <c r="AI262" s="9"/>
      <c r="AJ262" s="9"/>
      <c r="AK262" s="1"/>
      <c r="AL262" s="1" t="e">
        <f aca="false">SUMPRODUCT(B262:AJ262,PVCapPrice)</f>
        <v>#DIV/0!</v>
      </c>
      <c r="AM262" s="1"/>
      <c r="AN262" s="1"/>
      <c r="AO262" s="1"/>
      <c r="AP262" s="1"/>
      <c r="AQ262" s="1"/>
    </row>
    <row r="263" customFormat="false" ht="11.25" hidden="false" customHeight="false" outlineLevel="0" collapsed="false">
      <c r="A263" s="1" t="n">
        <v>261</v>
      </c>
      <c r="B263" s="9"/>
      <c r="C263" s="9" t="n">
        <f aca="false">+[2]data1cf!BA262*-1</f>
        <v>-0</v>
      </c>
      <c r="D263" s="9" t="n">
        <f aca="false">+[2]data1cf!BB262*-1</f>
        <v>-0</v>
      </c>
      <c r="E263" s="9" t="n">
        <f aca="false">+[2]data1cf!BC262*-1</f>
        <v>-0</v>
      </c>
      <c r="F263" s="9" t="n">
        <f aca="false">+[2]data1cf!BD262*-1</f>
        <v>-0</v>
      </c>
      <c r="G263" s="9" t="n">
        <f aca="false">+[2]data1cf!BE262*-1</f>
        <v>-0</v>
      </c>
      <c r="H263" s="9" t="n">
        <f aca="false">+[2]data1cf!BF262*-1</f>
        <v>-0</v>
      </c>
      <c r="I263" s="9" t="n">
        <f aca="false">+[2]data1cf!BG262*-1</f>
        <v>-0</v>
      </c>
      <c r="J263" s="9" t="n">
        <f aca="false">+[2]data1cf!BH262*-1</f>
        <v>-0</v>
      </c>
      <c r="K263" s="9" t="n">
        <f aca="false">+[2]data1cf!BI262*-1</f>
        <v>-0</v>
      </c>
      <c r="L263" s="9" t="n">
        <f aca="false">+[2]data1cf!BJ262*-1</f>
        <v>-0</v>
      </c>
      <c r="M263" s="9" t="n">
        <f aca="false">+[2]data1cf!BK262*-1</f>
        <v>-0</v>
      </c>
      <c r="N263" s="9" t="n">
        <f aca="false">+[2]data1cf!BL262*-1</f>
        <v>-0</v>
      </c>
      <c r="O263" s="9" t="n">
        <f aca="false">+[2]data1cf!BM262*-1</f>
        <v>-0</v>
      </c>
      <c r="P263" s="9" t="n">
        <f aca="false">+[2]data1cf!BN262*-1</f>
        <v>-0</v>
      </c>
      <c r="Q263" s="9" t="n">
        <f aca="false">+[2]data1cf!BO262*-1</f>
        <v>-0</v>
      </c>
      <c r="R263" s="9" t="n">
        <f aca="false">+[2]data1cf!BP262*-1</f>
        <v>-0</v>
      </c>
      <c r="S263" s="9" t="n">
        <f aca="false">+[2]data1cf!BQ262*-1</f>
        <v>-0</v>
      </c>
      <c r="T263" s="9" t="n">
        <f aca="false">+[2]data1cf!BR262*-1</f>
        <v>-0</v>
      </c>
      <c r="U263" s="9" t="n">
        <f aca="false">+[2]data1cf!BS262*-1</f>
        <v>-0</v>
      </c>
      <c r="V263" s="9" t="n">
        <f aca="false">+[2]data1cf!BT262*-1</f>
        <v>-0</v>
      </c>
      <c r="W263" s="9" t="n">
        <f aca="false">+[2]data1cf!BU262*-1</f>
        <v>-0</v>
      </c>
      <c r="X263" s="9" t="n">
        <f aca="false">+[2]data1cf!BV262*-1</f>
        <v>-0</v>
      </c>
      <c r="Y263" s="9" t="n">
        <f aca="false">+[2]data1cf!BW262*-1</f>
        <v>-0</v>
      </c>
      <c r="Z263" s="9" t="n">
        <f aca="false">+[2]data1cf!BX262*-1</f>
        <v>-0</v>
      </c>
      <c r="AA263" s="9" t="n">
        <f aca="false">+[2]data1cf!BY262*-1</f>
        <v>-0</v>
      </c>
      <c r="AB263" s="9"/>
      <c r="AC263" s="9"/>
      <c r="AD263" s="9"/>
      <c r="AE263" s="9"/>
      <c r="AF263" s="9"/>
      <c r="AG263" s="9"/>
      <c r="AH263" s="9"/>
      <c r="AI263" s="9"/>
      <c r="AJ263" s="9"/>
      <c r="AK263" s="1"/>
      <c r="AL263" s="1" t="e">
        <f aca="false">SUMPRODUCT(B263:AJ263,PVCapPrice)</f>
        <v>#DIV/0!</v>
      </c>
      <c r="AM263" s="1"/>
      <c r="AN263" s="1"/>
      <c r="AO263" s="1"/>
      <c r="AP263" s="1"/>
      <c r="AQ263" s="1"/>
    </row>
    <row r="264" customFormat="false" ht="11.25" hidden="false" customHeight="false" outlineLevel="0" collapsed="false">
      <c r="A264" s="1" t="n">
        <v>262</v>
      </c>
      <c r="B264" s="9"/>
      <c r="C264" s="9" t="n">
        <f aca="false">+[2]data1cf!BA263*-1</f>
        <v>-0</v>
      </c>
      <c r="D264" s="9" t="n">
        <f aca="false">+[2]data1cf!BB263*-1</f>
        <v>-0</v>
      </c>
      <c r="E264" s="9" t="n">
        <f aca="false">+[2]data1cf!BC263*-1</f>
        <v>-0</v>
      </c>
      <c r="F264" s="9" t="n">
        <f aca="false">+[2]data1cf!BD263*-1</f>
        <v>-0</v>
      </c>
      <c r="G264" s="9" t="n">
        <f aca="false">+[2]data1cf!BE263*-1</f>
        <v>-0</v>
      </c>
      <c r="H264" s="9" t="n">
        <f aca="false">+[2]data1cf!BF263*-1</f>
        <v>-0</v>
      </c>
      <c r="I264" s="9" t="n">
        <f aca="false">+[2]data1cf!BG263*-1</f>
        <v>-0</v>
      </c>
      <c r="J264" s="9" t="n">
        <f aca="false">+[2]data1cf!BH263*-1</f>
        <v>-0</v>
      </c>
      <c r="K264" s="9" t="n">
        <f aca="false">+[2]data1cf!BI263*-1</f>
        <v>-0</v>
      </c>
      <c r="L264" s="9" t="n">
        <f aca="false">+[2]data1cf!BJ263*-1</f>
        <v>-0</v>
      </c>
      <c r="M264" s="9" t="n">
        <f aca="false">+[2]data1cf!BK263*-1</f>
        <v>-0</v>
      </c>
      <c r="N264" s="9" t="n">
        <f aca="false">+[2]data1cf!BL263*-1</f>
        <v>-0</v>
      </c>
      <c r="O264" s="9" t="n">
        <f aca="false">+[2]data1cf!BM263*-1</f>
        <v>-0</v>
      </c>
      <c r="P264" s="9" t="n">
        <f aca="false">+[2]data1cf!BN263*-1</f>
        <v>-0</v>
      </c>
      <c r="Q264" s="9" t="n">
        <f aca="false">+[2]data1cf!BO263*-1</f>
        <v>-0</v>
      </c>
      <c r="R264" s="9" t="n">
        <f aca="false">+[2]data1cf!BP263*-1</f>
        <v>-0</v>
      </c>
      <c r="S264" s="9" t="n">
        <f aca="false">+[2]data1cf!BQ263*-1</f>
        <v>-0</v>
      </c>
      <c r="T264" s="9" t="n">
        <f aca="false">+[2]data1cf!BR263*-1</f>
        <v>-0</v>
      </c>
      <c r="U264" s="9" t="n">
        <f aca="false">+[2]data1cf!BS263*-1</f>
        <v>-0</v>
      </c>
      <c r="V264" s="9" t="n">
        <f aca="false">+[2]data1cf!BT263*-1</f>
        <v>-0</v>
      </c>
      <c r="W264" s="9" t="n">
        <f aca="false">+[2]data1cf!BU263*-1</f>
        <v>-0</v>
      </c>
      <c r="X264" s="9" t="n">
        <f aca="false">+[2]data1cf!BV263*-1</f>
        <v>-0</v>
      </c>
      <c r="Y264" s="9" t="n">
        <f aca="false">+[2]data1cf!BW263*-1</f>
        <v>-0</v>
      </c>
      <c r="Z264" s="9" t="n">
        <f aca="false">+[2]data1cf!BX263*-1</f>
        <v>-0</v>
      </c>
      <c r="AA264" s="9" t="n">
        <f aca="false">+[2]data1cf!BY263*-1</f>
        <v>-0</v>
      </c>
      <c r="AB264" s="9"/>
      <c r="AC264" s="9"/>
      <c r="AD264" s="9"/>
      <c r="AE264" s="9"/>
      <c r="AF264" s="9"/>
      <c r="AG264" s="9"/>
      <c r="AH264" s="9"/>
      <c r="AI264" s="9"/>
      <c r="AJ264" s="9"/>
      <c r="AK264" s="1"/>
      <c r="AL264" s="1" t="e">
        <f aca="false">SUMPRODUCT(B264:AJ264,PVCapPrice)</f>
        <v>#DIV/0!</v>
      </c>
      <c r="AM264" s="1"/>
      <c r="AN264" s="1"/>
      <c r="AO264" s="1"/>
      <c r="AP264" s="1"/>
      <c r="AQ264" s="1"/>
    </row>
    <row r="265" customFormat="false" ht="11.25" hidden="false" customHeight="false" outlineLevel="0" collapsed="false">
      <c r="A265" s="1" t="n">
        <v>263</v>
      </c>
      <c r="B265" s="9"/>
      <c r="C265" s="9" t="n">
        <f aca="false">+[2]data1cf!BA264*-1</f>
        <v>-0</v>
      </c>
      <c r="D265" s="9" t="n">
        <f aca="false">+[2]data1cf!BB264*-1</f>
        <v>-0</v>
      </c>
      <c r="E265" s="9" t="n">
        <f aca="false">+[2]data1cf!BC264*-1</f>
        <v>-0</v>
      </c>
      <c r="F265" s="9" t="n">
        <f aca="false">+[2]data1cf!BD264*-1</f>
        <v>-0</v>
      </c>
      <c r="G265" s="9" t="n">
        <f aca="false">+[2]data1cf!BE264*-1</f>
        <v>-0</v>
      </c>
      <c r="H265" s="9" t="n">
        <f aca="false">+[2]data1cf!BF264*-1</f>
        <v>-0</v>
      </c>
      <c r="I265" s="9" t="n">
        <f aca="false">+[2]data1cf!BG264*-1</f>
        <v>-0</v>
      </c>
      <c r="J265" s="9" t="n">
        <f aca="false">+[2]data1cf!BH264*-1</f>
        <v>-0</v>
      </c>
      <c r="K265" s="9" t="n">
        <f aca="false">+[2]data1cf!BI264*-1</f>
        <v>-0</v>
      </c>
      <c r="L265" s="9" t="n">
        <f aca="false">+[2]data1cf!BJ264*-1</f>
        <v>-0</v>
      </c>
      <c r="M265" s="9" t="n">
        <f aca="false">+[2]data1cf!BK264*-1</f>
        <v>-0</v>
      </c>
      <c r="N265" s="9" t="n">
        <f aca="false">+[2]data1cf!BL264*-1</f>
        <v>-0</v>
      </c>
      <c r="O265" s="9" t="n">
        <f aca="false">+[2]data1cf!BM264*-1</f>
        <v>-0</v>
      </c>
      <c r="P265" s="9" t="n">
        <f aca="false">+[2]data1cf!BN264*-1</f>
        <v>-0</v>
      </c>
      <c r="Q265" s="9" t="n">
        <f aca="false">+[2]data1cf!BO264*-1</f>
        <v>-0</v>
      </c>
      <c r="R265" s="9" t="n">
        <f aca="false">+[2]data1cf!BP264*-1</f>
        <v>-0</v>
      </c>
      <c r="S265" s="9" t="n">
        <f aca="false">+[2]data1cf!BQ264*-1</f>
        <v>-0</v>
      </c>
      <c r="T265" s="9" t="n">
        <f aca="false">+[2]data1cf!BR264*-1</f>
        <v>-0</v>
      </c>
      <c r="U265" s="9" t="n">
        <f aca="false">+[2]data1cf!BS264*-1</f>
        <v>-0</v>
      </c>
      <c r="V265" s="9" t="n">
        <f aca="false">+[2]data1cf!BT264*-1</f>
        <v>-0</v>
      </c>
      <c r="W265" s="9" t="n">
        <f aca="false">+[2]data1cf!BU264*-1</f>
        <v>-0</v>
      </c>
      <c r="X265" s="9" t="n">
        <f aca="false">+[2]data1cf!BV264*-1</f>
        <v>-0</v>
      </c>
      <c r="Y265" s="9" t="n">
        <f aca="false">+[2]data1cf!BW264*-1</f>
        <v>-0</v>
      </c>
      <c r="Z265" s="9" t="n">
        <f aca="false">+[2]data1cf!BX264*-1</f>
        <v>-0</v>
      </c>
      <c r="AA265" s="9" t="n">
        <f aca="false">+[2]data1cf!BY264*-1</f>
        <v>-0</v>
      </c>
      <c r="AB265" s="9"/>
      <c r="AC265" s="9"/>
      <c r="AD265" s="9"/>
      <c r="AE265" s="9"/>
      <c r="AF265" s="9"/>
      <c r="AG265" s="9"/>
      <c r="AH265" s="9"/>
      <c r="AI265" s="9"/>
      <c r="AJ265" s="9"/>
      <c r="AK265" s="1"/>
      <c r="AL265" s="1" t="e">
        <f aca="false">SUMPRODUCT(B265:AJ265,PVCapPrice)</f>
        <v>#DIV/0!</v>
      </c>
      <c r="AM265" s="1"/>
      <c r="AN265" s="1"/>
      <c r="AO265" s="1"/>
      <c r="AP265" s="1"/>
      <c r="AQ265" s="1"/>
    </row>
    <row r="266" customFormat="false" ht="11.25" hidden="false" customHeight="false" outlineLevel="0" collapsed="false">
      <c r="A266" s="1" t="n">
        <v>264</v>
      </c>
      <c r="B266" s="9"/>
      <c r="C266" s="9" t="n">
        <f aca="false">+[2]data1cf!BA265*-1</f>
        <v>-0</v>
      </c>
      <c r="D266" s="9" t="n">
        <f aca="false">+[2]data1cf!BB265*-1</f>
        <v>-0</v>
      </c>
      <c r="E266" s="9" t="n">
        <f aca="false">+[2]data1cf!BC265*-1</f>
        <v>-0</v>
      </c>
      <c r="F266" s="9" t="n">
        <f aca="false">+[2]data1cf!BD265*-1</f>
        <v>-0</v>
      </c>
      <c r="G266" s="9" t="n">
        <f aca="false">+[2]data1cf!BE265*-1</f>
        <v>-0</v>
      </c>
      <c r="H266" s="9" t="n">
        <f aca="false">+[2]data1cf!BF265*-1</f>
        <v>-0</v>
      </c>
      <c r="I266" s="9" t="n">
        <f aca="false">+[2]data1cf!BG265*-1</f>
        <v>-0</v>
      </c>
      <c r="J266" s="9" t="n">
        <f aca="false">+[2]data1cf!BH265*-1</f>
        <v>-0</v>
      </c>
      <c r="K266" s="9" t="n">
        <f aca="false">+[2]data1cf!BI265*-1</f>
        <v>-0</v>
      </c>
      <c r="L266" s="9" t="n">
        <f aca="false">+[2]data1cf!BJ265*-1</f>
        <v>-0</v>
      </c>
      <c r="M266" s="9" t="n">
        <f aca="false">+[2]data1cf!BK265*-1</f>
        <v>-0</v>
      </c>
      <c r="N266" s="9" t="n">
        <f aca="false">+[2]data1cf!BL265*-1</f>
        <v>-0</v>
      </c>
      <c r="O266" s="9" t="n">
        <f aca="false">+[2]data1cf!BM265*-1</f>
        <v>-0</v>
      </c>
      <c r="P266" s="9" t="n">
        <f aca="false">+[2]data1cf!BN265*-1</f>
        <v>-0</v>
      </c>
      <c r="Q266" s="9" t="n">
        <f aca="false">+[2]data1cf!BO265*-1</f>
        <v>-0</v>
      </c>
      <c r="R266" s="9" t="n">
        <f aca="false">+[2]data1cf!BP265*-1</f>
        <v>-0</v>
      </c>
      <c r="S266" s="9" t="n">
        <f aca="false">+[2]data1cf!BQ265*-1</f>
        <v>-0</v>
      </c>
      <c r="T266" s="9" t="n">
        <f aca="false">+[2]data1cf!BR265*-1</f>
        <v>-0</v>
      </c>
      <c r="U266" s="9" t="n">
        <f aca="false">+[2]data1cf!BS265*-1</f>
        <v>-0</v>
      </c>
      <c r="V266" s="9" t="n">
        <f aca="false">+[2]data1cf!BT265*-1</f>
        <v>-0</v>
      </c>
      <c r="W266" s="9" t="n">
        <f aca="false">+[2]data1cf!BU265*-1</f>
        <v>-0</v>
      </c>
      <c r="X266" s="9" t="n">
        <f aca="false">+[2]data1cf!BV265*-1</f>
        <v>-0</v>
      </c>
      <c r="Y266" s="9" t="n">
        <f aca="false">+[2]data1cf!BW265*-1</f>
        <v>-0</v>
      </c>
      <c r="Z266" s="9" t="n">
        <f aca="false">+[2]data1cf!BX265*-1</f>
        <v>-0</v>
      </c>
      <c r="AA266" s="9" t="n">
        <f aca="false">+[2]data1cf!BY265*-1</f>
        <v>-0</v>
      </c>
      <c r="AB266" s="9"/>
      <c r="AC266" s="9"/>
      <c r="AD266" s="9"/>
      <c r="AE266" s="9"/>
      <c r="AF266" s="9"/>
      <c r="AG266" s="9"/>
      <c r="AH266" s="9"/>
      <c r="AI266" s="9"/>
      <c r="AJ266" s="9"/>
      <c r="AK266" s="1"/>
      <c r="AL266" s="1" t="e">
        <f aca="false">SUMPRODUCT(B266:AJ266,PVCapPrice)</f>
        <v>#DIV/0!</v>
      </c>
      <c r="AM266" s="1"/>
      <c r="AN266" s="1"/>
      <c r="AO266" s="1"/>
      <c r="AP266" s="1"/>
      <c r="AQ266" s="1"/>
    </row>
    <row r="267" customFormat="false" ht="11.25" hidden="false" customHeight="false" outlineLevel="0" collapsed="false">
      <c r="A267" s="1" t="n">
        <v>265</v>
      </c>
      <c r="B267" s="9"/>
      <c r="C267" s="9" t="n">
        <f aca="false">+[2]data1cf!BA266*-1</f>
        <v>-0</v>
      </c>
      <c r="D267" s="9" t="n">
        <f aca="false">+[2]data1cf!BB266*-1</f>
        <v>-0</v>
      </c>
      <c r="E267" s="9" t="n">
        <f aca="false">+[2]data1cf!BC266*-1</f>
        <v>-0</v>
      </c>
      <c r="F267" s="9" t="n">
        <f aca="false">+[2]data1cf!BD266*-1</f>
        <v>-0</v>
      </c>
      <c r="G267" s="9" t="n">
        <f aca="false">+[2]data1cf!BE266*-1</f>
        <v>-0</v>
      </c>
      <c r="H267" s="9" t="n">
        <f aca="false">+[2]data1cf!BF266*-1</f>
        <v>-0</v>
      </c>
      <c r="I267" s="9" t="n">
        <f aca="false">+[2]data1cf!BG266*-1</f>
        <v>-0</v>
      </c>
      <c r="J267" s="9" t="n">
        <f aca="false">+[2]data1cf!BH266*-1</f>
        <v>-0</v>
      </c>
      <c r="K267" s="9" t="n">
        <f aca="false">+[2]data1cf!BI266*-1</f>
        <v>-0</v>
      </c>
      <c r="L267" s="9" t="n">
        <f aca="false">+[2]data1cf!BJ266*-1</f>
        <v>-0</v>
      </c>
      <c r="M267" s="9" t="n">
        <f aca="false">+[2]data1cf!BK266*-1</f>
        <v>-0</v>
      </c>
      <c r="N267" s="9" t="n">
        <f aca="false">+[2]data1cf!BL266*-1</f>
        <v>-0</v>
      </c>
      <c r="O267" s="9" t="n">
        <f aca="false">+[2]data1cf!BM266*-1</f>
        <v>-0</v>
      </c>
      <c r="P267" s="9" t="n">
        <f aca="false">+[2]data1cf!BN266*-1</f>
        <v>-0</v>
      </c>
      <c r="Q267" s="9" t="n">
        <f aca="false">+[2]data1cf!BO266*-1</f>
        <v>-0</v>
      </c>
      <c r="R267" s="9" t="n">
        <f aca="false">+[2]data1cf!BP266*-1</f>
        <v>-0</v>
      </c>
      <c r="S267" s="9" t="n">
        <f aca="false">+[2]data1cf!BQ266*-1</f>
        <v>-0</v>
      </c>
      <c r="T267" s="9" t="n">
        <f aca="false">+[2]data1cf!BR266*-1</f>
        <v>-0</v>
      </c>
      <c r="U267" s="9" t="n">
        <f aca="false">+[2]data1cf!BS266*-1</f>
        <v>-0</v>
      </c>
      <c r="V267" s="9" t="n">
        <f aca="false">+[2]data1cf!BT266*-1</f>
        <v>-0</v>
      </c>
      <c r="W267" s="9" t="n">
        <f aca="false">+[2]data1cf!BU266*-1</f>
        <v>-0</v>
      </c>
      <c r="X267" s="9" t="n">
        <f aca="false">+[2]data1cf!BV266*-1</f>
        <v>-0</v>
      </c>
      <c r="Y267" s="9" t="n">
        <f aca="false">+[2]data1cf!BW266*-1</f>
        <v>-0</v>
      </c>
      <c r="Z267" s="9" t="n">
        <f aca="false">+[2]data1cf!BX266*-1</f>
        <v>-0</v>
      </c>
      <c r="AA267" s="9" t="n">
        <f aca="false">+[2]data1cf!BY266*-1</f>
        <v>-0</v>
      </c>
      <c r="AB267" s="9"/>
      <c r="AC267" s="9"/>
      <c r="AD267" s="9"/>
      <c r="AE267" s="9"/>
      <c r="AF267" s="9"/>
      <c r="AG267" s="9"/>
      <c r="AH267" s="9"/>
      <c r="AI267" s="9"/>
      <c r="AJ267" s="9"/>
      <c r="AK267" s="1"/>
      <c r="AL267" s="1" t="e">
        <f aca="false">SUMPRODUCT(B267:AJ267,PVCapPrice)</f>
        <v>#DIV/0!</v>
      </c>
      <c r="AM267" s="1"/>
      <c r="AN267" s="1"/>
      <c r="AO267" s="1"/>
      <c r="AP267" s="1"/>
      <c r="AQ267" s="1"/>
    </row>
    <row r="268" customFormat="false" ht="11.25" hidden="false" customHeight="false" outlineLevel="0" collapsed="false">
      <c r="A268" s="1" t="n">
        <v>266</v>
      </c>
      <c r="B268" s="9"/>
      <c r="C268" s="9" t="n">
        <f aca="false">+[2]data1cf!BA267*-1</f>
        <v>-0</v>
      </c>
      <c r="D268" s="9" t="n">
        <f aca="false">+[2]data1cf!BB267*-1</f>
        <v>-0</v>
      </c>
      <c r="E268" s="9" t="n">
        <f aca="false">+[2]data1cf!BC267*-1</f>
        <v>-0</v>
      </c>
      <c r="F268" s="9" t="n">
        <f aca="false">+[2]data1cf!BD267*-1</f>
        <v>-0</v>
      </c>
      <c r="G268" s="9" t="n">
        <f aca="false">+[2]data1cf!BE267*-1</f>
        <v>-0</v>
      </c>
      <c r="H268" s="9" t="n">
        <f aca="false">+[2]data1cf!BF267*-1</f>
        <v>-0</v>
      </c>
      <c r="I268" s="9" t="n">
        <f aca="false">+[2]data1cf!BG267*-1</f>
        <v>-0</v>
      </c>
      <c r="J268" s="9" t="n">
        <f aca="false">+[2]data1cf!BH267*-1</f>
        <v>-0</v>
      </c>
      <c r="K268" s="9" t="n">
        <f aca="false">+[2]data1cf!BI267*-1</f>
        <v>-0</v>
      </c>
      <c r="L268" s="9" t="n">
        <f aca="false">+[2]data1cf!BJ267*-1</f>
        <v>-0</v>
      </c>
      <c r="M268" s="9" t="n">
        <f aca="false">+[2]data1cf!BK267*-1</f>
        <v>-0</v>
      </c>
      <c r="N268" s="9" t="n">
        <f aca="false">+[2]data1cf!BL267*-1</f>
        <v>-0</v>
      </c>
      <c r="O268" s="9" t="n">
        <f aca="false">+[2]data1cf!BM267*-1</f>
        <v>-0</v>
      </c>
      <c r="P268" s="9" t="n">
        <f aca="false">+[2]data1cf!BN267*-1</f>
        <v>-0</v>
      </c>
      <c r="Q268" s="9" t="n">
        <f aca="false">+[2]data1cf!BO267*-1</f>
        <v>-0</v>
      </c>
      <c r="R268" s="9" t="n">
        <f aca="false">+[2]data1cf!BP267*-1</f>
        <v>-0</v>
      </c>
      <c r="S268" s="9" t="n">
        <f aca="false">+[2]data1cf!BQ267*-1</f>
        <v>-0</v>
      </c>
      <c r="T268" s="9" t="n">
        <f aca="false">+[2]data1cf!BR267*-1</f>
        <v>-0</v>
      </c>
      <c r="U268" s="9" t="n">
        <f aca="false">+[2]data1cf!BS267*-1</f>
        <v>-0</v>
      </c>
      <c r="V268" s="9" t="n">
        <f aca="false">+[2]data1cf!BT267*-1</f>
        <v>-0</v>
      </c>
      <c r="W268" s="9" t="n">
        <f aca="false">+[2]data1cf!BU267*-1</f>
        <v>-0</v>
      </c>
      <c r="X268" s="9" t="n">
        <f aca="false">+[2]data1cf!BV267*-1</f>
        <v>-0</v>
      </c>
      <c r="Y268" s="9" t="n">
        <f aca="false">+[2]data1cf!BW267*-1</f>
        <v>-0</v>
      </c>
      <c r="Z268" s="9" t="n">
        <f aca="false">+[2]data1cf!BX267*-1</f>
        <v>-0</v>
      </c>
      <c r="AA268" s="9" t="n">
        <f aca="false">+[2]data1cf!BY267*-1</f>
        <v>-0</v>
      </c>
      <c r="AB268" s="9"/>
      <c r="AC268" s="9"/>
      <c r="AD268" s="9"/>
      <c r="AE268" s="9"/>
      <c r="AF268" s="9"/>
      <c r="AG268" s="9"/>
      <c r="AH268" s="9"/>
      <c r="AI268" s="9"/>
      <c r="AJ268" s="9"/>
      <c r="AK268" s="1"/>
      <c r="AL268" s="1" t="e">
        <f aca="false">SUMPRODUCT(B268:AJ268,PVCapPrice)</f>
        <v>#DIV/0!</v>
      </c>
      <c r="AM268" s="1"/>
      <c r="AN268" s="1"/>
      <c r="AO268" s="1"/>
      <c r="AP268" s="1"/>
      <c r="AQ268" s="1"/>
    </row>
    <row r="269" customFormat="false" ht="11.25" hidden="false" customHeight="false" outlineLevel="0" collapsed="false">
      <c r="A269" s="1" t="n">
        <v>267</v>
      </c>
      <c r="B269" s="9"/>
      <c r="C269" s="9" t="n">
        <f aca="false">+[2]data1cf!BA268*-1</f>
        <v>-0</v>
      </c>
      <c r="D269" s="9" t="n">
        <f aca="false">+[2]data1cf!BB268*-1</f>
        <v>-0</v>
      </c>
      <c r="E269" s="9" t="n">
        <f aca="false">+[2]data1cf!BC268*-1</f>
        <v>-0</v>
      </c>
      <c r="F269" s="9" t="n">
        <f aca="false">+[2]data1cf!BD268*-1</f>
        <v>-0</v>
      </c>
      <c r="G269" s="9" t="n">
        <f aca="false">+[2]data1cf!BE268*-1</f>
        <v>-0</v>
      </c>
      <c r="H269" s="9" t="n">
        <f aca="false">+[2]data1cf!BF268*-1</f>
        <v>-0</v>
      </c>
      <c r="I269" s="9" t="n">
        <f aca="false">+[2]data1cf!BG268*-1</f>
        <v>-0</v>
      </c>
      <c r="J269" s="9" t="n">
        <f aca="false">+[2]data1cf!BH268*-1</f>
        <v>-0</v>
      </c>
      <c r="K269" s="9" t="n">
        <f aca="false">+[2]data1cf!BI268*-1</f>
        <v>-0</v>
      </c>
      <c r="L269" s="9" t="n">
        <f aca="false">+[2]data1cf!BJ268*-1</f>
        <v>-0</v>
      </c>
      <c r="M269" s="9" t="n">
        <f aca="false">+[2]data1cf!BK268*-1</f>
        <v>-0</v>
      </c>
      <c r="N269" s="9" t="n">
        <f aca="false">+[2]data1cf!BL268*-1</f>
        <v>-0</v>
      </c>
      <c r="O269" s="9" t="n">
        <f aca="false">+[2]data1cf!BM268*-1</f>
        <v>-0</v>
      </c>
      <c r="P269" s="9" t="n">
        <f aca="false">+[2]data1cf!BN268*-1</f>
        <v>-0</v>
      </c>
      <c r="Q269" s="9" t="n">
        <f aca="false">+[2]data1cf!BO268*-1</f>
        <v>-0</v>
      </c>
      <c r="R269" s="9" t="n">
        <f aca="false">+[2]data1cf!BP268*-1</f>
        <v>-0</v>
      </c>
      <c r="S269" s="9" t="n">
        <f aca="false">+[2]data1cf!BQ268*-1</f>
        <v>-0</v>
      </c>
      <c r="T269" s="9" t="n">
        <f aca="false">+[2]data1cf!BR268*-1</f>
        <v>-0</v>
      </c>
      <c r="U269" s="9" t="n">
        <f aca="false">+[2]data1cf!BS268*-1</f>
        <v>-0</v>
      </c>
      <c r="V269" s="9" t="n">
        <f aca="false">+[2]data1cf!BT268*-1</f>
        <v>-0</v>
      </c>
      <c r="W269" s="9" t="n">
        <f aca="false">+[2]data1cf!BU268*-1</f>
        <v>-0</v>
      </c>
      <c r="X269" s="9" t="n">
        <f aca="false">+[2]data1cf!BV268*-1</f>
        <v>-0</v>
      </c>
      <c r="Y269" s="9" t="n">
        <f aca="false">+[2]data1cf!BW268*-1</f>
        <v>-0</v>
      </c>
      <c r="Z269" s="9" t="n">
        <f aca="false">+[2]data1cf!BX268*-1</f>
        <v>-0</v>
      </c>
      <c r="AA269" s="9" t="n">
        <f aca="false">+[2]data1cf!BY268*-1</f>
        <v>-0</v>
      </c>
      <c r="AB269" s="9"/>
      <c r="AC269" s="9"/>
      <c r="AD269" s="9"/>
      <c r="AE269" s="9"/>
      <c r="AF269" s="9"/>
      <c r="AG269" s="9"/>
      <c r="AH269" s="9"/>
      <c r="AI269" s="9"/>
      <c r="AJ269" s="9"/>
      <c r="AK269" s="1"/>
      <c r="AL269" s="1" t="e">
        <f aca="false">SUMPRODUCT(B269:AJ269,PVCapPrice)</f>
        <v>#DIV/0!</v>
      </c>
      <c r="AM269" s="1"/>
      <c r="AN269" s="1"/>
      <c r="AO269" s="1"/>
      <c r="AP269" s="1"/>
      <c r="AQ269" s="1"/>
    </row>
    <row r="270" customFormat="false" ht="11.25" hidden="false" customHeight="false" outlineLevel="0" collapsed="false">
      <c r="A270" s="1" t="n">
        <v>268</v>
      </c>
      <c r="B270" s="9"/>
      <c r="C270" s="9" t="n">
        <f aca="false">+[2]data1cf!BA269*-1</f>
        <v>-0</v>
      </c>
      <c r="D270" s="9" t="n">
        <f aca="false">+[2]data1cf!BB269*-1</f>
        <v>-0</v>
      </c>
      <c r="E270" s="9" t="n">
        <f aca="false">+[2]data1cf!BC269*-1</f>
        <v>-0</v>
      </c>
      <c r="F270" s="9" t="n">
        <f aca="false">+[2]data1cf!BD269*-1</f>
        <v>-0</v>
      </c>
      <c r="G270" s="9" t="n">
        <f aca="false">+[2]data1cf!BE269*-1</f>
        <v>-0</v>
      </c>
      <c r="H270" s="9" t="n">
        <f aca="false">+[2]data1cf!BF269*-1</f>
        <v>-0</v>
      </c>
      <c r="I270" s="9" t="n">
        <f aca="false">+[2]data1cf!BG269*-1</f>
        <v>-0</v>
      </c>
      <c r="J270" s="9" t="n">
        <f aca="false">+[2]data1cf!BH269*-1</f>
        <v>-0</v>
      </c>
      <c r="K270" s="9" t="n">
        <f aca="false">+[2]data1cf!BI269*-1</f>
        <v>-0</v>
      </c>
      <c r="L270" s="9" t="n">
        <f aca="false">+[2]data1cf!BJ269*-1</f>
        <v>-0</v>
      </c>
      <c r="M270" s="9" t="n">
        <f aca="false">+[2]data1cf!BK269*-1</f>
        <v>-0</v>
      </c>
      <c r="N270" s="9" t="n">
        <f aca="false">+[2]data1cf!BL269*-1</f>
        <v>-0</v>
      </c>
      <c r="O270" s="9" t="n">
        <f aca="false">+[2]data1cf!BM269*-1</f>
        <v>-0</v>
      </c>
      <c r="P270" s="9" t="n">
        <f aca="false">+[2]data1cf!BN269*-1</f>
        <v>-0</v>
      </c>
      <c r="Q270" s="9" t="n">
        <f aca="false">+[2]data1cf!BO269*-1</f>
        <v>-0</v>
      </c>
      <c r="R270" s="9" t="n">
        <f aca="false">+[2]data1cf!BP269*-1</f>
        <v>-0</v>
      </c>
      <c r="S270" s="9" t="n">
        <f aca="false">+[2]data1cf!BQ269*-1</f>
        <v>-0</v>
      </c>
      <c r="T270" s="9" t="n">
        <f aca="false">+[2]data1cf!BR269*-1</f>
        <v>-0</v>
      </c>
      <c r="U270" s="9" t="n">
        <f aca="false">+[2]data1cf!BS269*-1</f>
        <v>-0</v>
      </c>
      <c r="V270" s="9" t="n">
        <f aca="false">+[2]data1cf!BT269*-1</f>
        <v>-0</v>
      </c>
      <c r="W270" s="9" t="n">
        <f aca="false">+[2]data1cf!BU269*-1</f>
        <v>-0</v>
      </c>
      <c r="X270" s="9" t="n">
        <f aca="false">+[2]data1cf!BV269*-1</f>
        <v>-0</v>
      </c>
      <c r="Y270" s="9" t="n">
        <f aca="false">+[2]data1cf!BW269*-1</f>
        <v>-0</v>
      </c>
      <c r="Z270" s="9" t="n">
        <f aca="false">+[2]data1cf!BX269*-1</f>
        <v>-0</v>
      </c>
      <c r="AA270" s="9" t="n">
        <f aca="false">+[2]data1cf!BY269*-1</f>
        <v>-0</v>
      </c>
      <c r="AB270" s="9"/>
      <c r="AC270" s="9"/>
      <c r="AD270" s="9"/>
      <c r="AE270" s="9"/>
      <c r="AF270" s="9"/>
      <c r="AG270" s="9"/>
      <c r="AH270" s="9"/>
      <c r="AI270" s="9"/>
      <c r="AJ270" s="9"/>
      <c r="AK270" s="1"/>
      <c r="AL270" s="1" t="e">
        <f aca="false">SUMPRODUCT(B270:AJ270,PVCapPrice)</f>
        <v>#DIV/0!</v>
      </c>
      <c r="AM270" s="1"/>
      <c r="AN270" s="1"/>
      <c r="AO270" s="1"/>
      <c r="AP270" s="1"/>
      <c r="AQ270" s="1"/>
    </row>
    <row r="271" customFormat="false" ht="11.25" hidden="false" customHeight="false" outlineLevel="0" collapsed="false">
      <c r="A271" s="1" t="n">
        <v>269</v>
      </c>
      <c r="B271" s="9"/>
      <c r="C271" s="9" t="n">
        <f aca="false">+[2]data1cf!BA270*-1</f>
        <v>-0</v>
      </c>
      <c r="D271" s="9" t="n">
        <f aca="false">+[2]data1cf!BB270*-1</f>
        <v>-0</v>
      </c>
      <c r="E271" s="9" t="n">
        <f aca="false">+[2]data1cf!BC270*-1</f>
        <v>-0</v>
      </c>
      <c r="F271" s="9" t="n">
        <f aca="false">+[2]data1cf!BD270*-1</f>
        <v>-0</v>
      </c>
      <c r="G271" s="9" t="n">
        <f aca="false">+[2]data1cf!BE270*-1</f>
        <v>-0</v>
      </c>
      <c r="H271" s="9" t="n">
        <f aca="false">+[2]data1cf!BF270*-1</f>
        <v>-0</v>
      </c>
      <c r="I271" s="9" t="n">
        <f aca="false">+[2]data1cf!BG270*-1</f>
        <v>-0</v>
      </c>
      <c r="J271" s="9" t="n">
        <f aca="false">+[2]data1cf!BH270*-1</f>
        <v>-0</v>
      </c>
      <c r="K271" s="9" t="n">
        <f aca="false">+[2]data1cf!BI270*-1</f>
        <v>-0</v>
      </c>
      <c r="L271" s="9" t="n">
        <f aca="false">+[2]data1cf!BJ270*-1</f>
        <v>-0</v>
      </c>
      <c r="M271" s="9" t="n">
        <f aca="false">+[2]data1cf!BK270*-1</f>
        <v>-0</v>
      </c>
      <c r="N271" s="9" t="n">
        <f aca="false">+[2]data1cf!BL270*-1</f>
        <v>-0</v>
      </c>
      <c r="O271" s="9" t="n">
        <f aca="false">+[2]data1cf!BM270*-1</f>
        <v>-0</v>
      </c>
      <c r="P271" s="9" t="n">
        <f aca="false">+[2]data1cf!BN270*-1</f>
        <v>-0</v>
      </c>
      <c r="Q271" s="9" t="n">
        <f aca="false">+[2]data1cf!BO270*-1</f>
        <v>-0</v>
      </c>
      <c r="R271" s="9" t="n">
        <f aca="false">+[2]data1cf!BP270*-1</f>
        <v>-0</v>
      </c>
      <c r="S271" s="9" t="n">
        <f aca="false">+[2]data1cf!BQ270*-1</f>
        <v>-0</v>
      </c>
      <c r="T271" s="9" t="n">
        <f aca="false">+[2]data1cf!BR270*-1</f>
        <v>-0</v>
      </c>
      <c r="U271" s="9" t="n">
        <f aca="false">+[2]data1cf!BS270*-1</f>
        <v>-0</v>
      </c>
      <c r="V271" s="9" t="n">
        <f aca="false">+[2]data1cf!BT270*-1</f>
        <v>-0</v>
      </c>
      <c r="W271" s="9" t="n">
        <f aca="false">+[2]data1cf!BU270*-1</f>
        <v>-0</v>
      </c>
      <c r="X271" s="9" t="n">
        <f aca="false">+[2]data1cf!BV270*-1</f>
        <v>-0</v>
      </c>
      <c r="Y271" s="9" t="n">
        <f aca="false">+[2]data1cf!BW270*-1</f>
        <v>-0</v>
      </c>
      <c r="Z271" s="9" t="n">
        <f aca="false">+[2]data1cf!BX270*-1</f>
        <v>-0</v>
      </c>
      <c r="AA271" s="9" t="n">
        <f aca="false">+[2]data1cf!BY270*-1</f>
        <v>-0</v>
      </c>
      <c r="AB271" s="9"/>
      <c r="AC271" s="9"/>
      <c r="AD271" s="9"/>
      <c r="AE271" s="9"/>
      <c r="AF271" s="9"/>
      <c r="AG271" s="9"/>
      <c r="AH271" s="9"/>
      <c r="AI271" s="9"/>
      <c r="AJ271" s="9"/>
      <c r="AK271" s="1"/>
      <c r="AL271" s="1" t="e">
        <f aca="false">SUMPRODUCT(B271:AJ271,PVCapPrice)</f>
        <v>#DIV/0!</v>
      </c>
      <c r="AM271" s="1"/>
      <c r="AN271" s="1"/>
      <c r="AO271" s="1"/>
      <c r="AP271" s="1"/>
      <c r="AQ271" s="1"/>
    </row>
    <row r="272" customFormat="false" ht="11.25" hidden="false" customHeight="false" outlineLevel="0" collapsed="false">
      <c r="A272" s="1" t="n">
        <v>270</v>
      </c>
      <c r="B272" s="9"/>
      <c r="C272" s="9" t="n">
        <f aca="false">+[2]data1cf!BA271*-1</f>
        <v>-0</v>
      </c>
      <c r="D272" s="9" t="n">
        <f aca="false">+[2]data1cf!BB271*-1</f>
        <v>-0</v>
      </c>
      <c r="E272" s="9" t="n">
        <f aca="false">+[2]data1cf!BC271*-1</f>
        <v>-0</v>
      </c>
      <c r="F272" s="9" t="n">
        <f aca="false">+[2]data1cf!BD271*-1</f>
        <v>-0</v>
      </c>
      <c r="G272" s="9" t="n">
        <f aca="false">+[2]data1cf!BE271*-1</f>
        <v>-0</v>
      </c>
      <c r="H272" s="9" t="n">
        <f aca="false">+[2]data1cf!BF271*-1</f>
        <v>-0</v>
      </c>
      <c r="I272" s="9" t="n">
        <f aca="false">+[2]data1cf!BG271*-1</f>
        <v>-0</v>
      </c>
      <c r="J272" s="9" t="n">
        <f aca="false">+[2]data1cf!BH271*-1</f>
        <v>-0</v>
      </c>
      <c r="K272" s="9" t="n">
        <f aca="false">+[2]data1cf!BI271*-1</f>
        <v>-0</v>
      </c>
      <c r="L272" s="9" t="n">
        <f aca="false">+[2]data1cf!BJ271*-1</f>
        <v>-0</v>
      </c>
      <c r="M272" s="9" t="n">
        <f aca="false">+[2]data1cf!BK271*-1</f>
        <v>-0</v>
      </c>
      <c r="N272" s="9" t="n">
        <f aca="false">+[2]data1cf!BL271*-1</f>
        <v>-0</v>
      </c>
      <c r="O272" s="9" t="n">
        <f aca="false">+[2]data1cf!BM271*-1</f>
        <v>-0</v>
      </c>
      <c r="P272" s="9" t="n">
        <f aca="false">+[2]data1cf!BN271*-1</f>
        <v>-0</v>
      </c>
      <c r="Q272" s="9" t="n">
        <f aca="false">+[2]data1cf!BO271*-1</f>
        <v>-0</v>
      </c>
      <c r="R272" s="9" t="n">
        <f aca="false">+[2]data1cf!BP271*-1</f>
        <v>-0</v>
      </c>
      <c r="S272" s="9" t="n">
        <f aca="false">+[2]data1cf!BQ271*-1</f>
        <v>-0</v>
      </c>
      <c r="T272" s="9" t="n">
        <f aca="false">+[2]data1cf!BR271*-1</f>
        <v>-0</v>
      </c>
      <c r="U272" s="9" t="n">
        <f aca="false">+[2]data1cf!BS271*-1</f>
        <v>-0</v>
      </c>
      <c r="V272" s="9" t="n">
        <f aca="false">+[2]data1cf!BT271*-1</f>
        <v>-0</v>
      </c>
      <c r="W272" s="9" t="n">
        <f aca="false">+[2]data1cf!BU271*-1</f>
        <v>-0</v>
      </c>
      <c r="X272" s="9" t="n">
        <f aca="false">+[2]data1cf!BV271*-1</f>
        <v>-0</v>
      </c>
      <c r="Y272" s="9" t="n">
        <f aca="false">+[2]data1cf!BW271*-1</f>
        <v>-0</v>
      </c>
      <c r="Z272" s="9" t="n">
        <f aca="false">+[2]data1cf!BX271*-1</f>
        <v>-0</v>
      </c>
      <c r="AA272" s="9" t="n">
        <f aca="false">+[2]data1cf!BY271*-1</f>
        <v>-0</v>
      </c>
      <c r="AB272" s="9"/>
      <c r="AC272" s="9"/>
      <c r="AD272" s="9"/>
      <c r="AE272" s="9"/>
      <c r="AF272" s="9"/>
      <c r="AG272" s="9"/>
      <c r="AH272" s="9"/>
      <c r="AI272" s="9"/>
      <c r="AJ272" s="9"/>
      <c r="AK272" s="1"/>
      <c r="AL272" s="1" t="e">
        <f aca="false">SUMPRODUCT(B272:AJ272,PVCapPrice)</f>
        <v>#DIV/0!</v>
      </c>
      <c r="AM272" s="1"/>
      <c r="AN272" s="1"/>
      <c r="AO272" s="1"/>
      <c r="AP272" s="1"/>
      <c r="AQ272" s="1"/>
    </row>
    <row r="273" customFormat="false" ht="11.25" hidden="false" customHeight="false" outlineLevel="0" collapsed="false">
      <c r="A273" s="1" t="n">
        <v>271</v>
      </c>
      <c r="B273" s="9"/>
      <c r="C273" s="9" t="n">
        <f aca="false">+[2]data1cf!BA272*-1</f>
        <v>-0</v>
      </c>
      <c r="D273" s="9" t="n">
        <f aca="false">+[2]data1cf!BB272*-1</f>
        <v>-0</v>
      </c>
      <c r="E273" s="9" t="n">
        <f aca="false">+[2]data1cf!BC272*-1</f>
        <v>-0</v>
      </c>
      <c r="F273" s="9" t="n">
        <f aca="false">+[2]data1cf!BD272*-1</f>
        <v>-0</v>
      </c>
      <c r="G273" s="9" t="n">
        <f aca="false">+[2]data1cf!BE272*-1</f>
        <v>-0</v>
      </c>
      <c r="H273" s="9" t="n">
        <f aca="false">+[2]data1cf!BF272*-1</f>
        <v>-0</v>
      </c>
      <c r="I273" s="9" t="n">
        <f aca="false">+[2]data1cf!BG272*-1</f>
        <v>-0</v>
      </c>
      <c r="J273" s="9" t="n">
        <f aca="false">+[2]data1cf!BH272*-1</f>
        <v>-0</v>
      </c>
      <c r="K273" s="9" t="n">
        <f aca="false">+[2]data1cf!BI272*-1</f>
        <v>-0</v>
      </c>
      <c r="L273" s="9" t="n">
        <f aca="false">+[2]data1cf!BJ272*-1</f>
        <v>-0</v>
      </c>
      <c r="M273" s="9" t="n">
        <f aca="false">+[2]data1cf!BK272*-1</f>
        <v>-0</v>
      </c>
      <c r="N273" s="9" t="n">
        <f aca="false">+[2]data1cf!BL272*-1</f>
        <v>-0</v>
      </c>
      <c r="O273" s="9" t="n">
        <f aca="false">+[2]data1cf!BM272*-1</f>
        <v>-0</v>
      </c>
      <c r="P273" s="9" t="n">
        <f aca="false">+[2]data1cf!BN272*-1</f>
        <v>-0</v>
      </c>
      <c r="Q273" s="9" t="n">
        <f aca="false">+[2]data1cf!BO272*-1</f>
        <v>-0</v>
      </c>
      <c r="R273" s="9" t="n">
        <f aca="false">+[2]data1cf!BP272*-1</f>
        <v>-0</v>
      </c>
      <c r="S273" s="9" t="n">
        <f aca="false">+[2]data1cf!BQ272*-1</f>
        <v>-0</v>
      </c>
      <c r="T273" s="9" t="n">
        <f aca="false">+[2]data1cf!BR272*-1</f>
        <v>-0</v>
      </c>
      <c r="U273" s="9" t="n">
        <f aca="false">+[2]data1cf!BS272*-1</f>
        <v>-0</v>
      </c>
      <c r="V273" s="9" t="n">
        <f aca="false">+[2]data1cf!BT272*-1</f>
        <v>-0</v>
      </c>
      <c r="W273" s="9" t="n">
        <f aca="false">+[2]data1cf!BU272*-1</f>
        <v>-0</v>
      </c>
      <c r="X273" s="9" t="n">
        <f aca="false">+[2]data1cf!BV272*-1</f>
        <v>-0</v>
      </c>
      <c r="Y273" s="9" t="n">
        <f aca="false">+[2]data1cf!BW272*-1</f>
        <v>-0</v>
      </c>
      <c r="Z273" s="9" t="n">
        <f aca="false">+[2]data1cf!BX272*-1</f>
        <v>-0</v>
      </c>
      <c r="AA273" s="9" t="n">
        <f aca="false">+[2]data1cf!BY272*-1</f>
        <v>-0</v>
      </c>
      <c r="AB273" s="9"/>
      <c r="AC273" s="9"/>
      <c r="AD273" s="9"/>
      <c r="AE273" s="9"/>
      <c r="AF273" s="9"/>
      <c r="AG273" s="9"/>
      <c r="AH273" s="9"/>
      <c r="AI273" s="9"/>
      <c r="AJ273" s="9"/>
      <c r="AK273" s="1"/>
      <c r="AL273" s="1" t="e">
        <f aca="false">SUMPRODUCT(B273:AJ273,PVCapPrice)</f>
        <v>#DIV/0!</v>
      </c>
      <c r="AM273" s="1"/>
      <c r="AN273" s="1"/>
      <c r="AO273" s="1"/>
      <c r="AP273" s="1"/>
      <c r="AQ273" s="1"/>
    </row>
    <row r="274" customFormat="false" ht="11.25" hidden="false" customHeight="false" outlineLevel="0" collapsed="false">
      <c r="A274" s="1" t="n">
        <v>272</v>
      </c>
      <c r="B274" s="9"/>
      <c r="C274" s="9" t="n">
        <f aca="false">+[2]data1cf!BA273*-1</f>
        <v>-0</v>
      </c>
      <c r="D274" s="9" t="n">
        <f aca="false">+[2]data1cf!BB273*-1</f>
        <v>-0</v>
      </c>
      <c r="E274" s="9" t="n">
        <f aca="false">+[2]data1cf!BC273*-1</f>
        <v>-0</v>
      </c>
      <c r="F274" s="9" t="n">
        <f aca="false">+[2]data1cf!BD273*-1</f>
        <v>-0</v>
      </c>
      <c r="G274" s="9" t="n">
        <f aca="false">+[2]data1cf!BE273*-1</f>
        <v>-0</v>
      </c>
      <c r="H274" s="9" t="n">
        <f aca="false">+[2]data1cf!BF273*-1</f>
        <v>-0</v>
      </c>
      <c r="I274" s="9" t="n">
        <f aca="false">+[2]data1cf!BG273*-1</f>
        <v>-0</v>
      </c>
      <c r="J274" s="9" t="n">
        <f aca="false">+[2]data1cf!BH273*-1</f>
        <v>-0</v>
      </c>
      <c r="K274" s="9" t="n">
        <f aca="false">+[2]data1cf!BI273*-1</f>
        <v>-0</v>
      </c>
      <c r="L274" s="9" t="n">
        <f aca="false">+[2]data1cf!BJ273*-1</f>
        <v>-0</v>
      </c>
      <c r="M274" s="9" t="n">
        <f aca="false">+[2]data1cf!BK273*-1</f>
        <v>-0</v>
      </c>
      <c r="N274" s="9" t="n">
        <f aca="false">+[2]data1cf!BL273*-1</f>
        <v>-0</v>
      </c>
      <c r="O274" s="9" t="n">
        <f aca="false">+[2]data1cf!BM273*-1</f>
        <v>-0</v>
      </c>
      <c r="P274" s="9" t="n">
        <f aca="false">+[2]data1cf!BN273*-1</f>
        <v>-0</v>
      </c>
      <c r="Q274" s="9" t="n">
        <f aca="false">+[2]data1cf!BO273*-1</f>
        <v>-0</v>
      </c>
      <c r="R274" s="9" t="n">
        <f aca="false">+[2]data1cf!BP273*-1</f>
        <v>-0</v>
      </c>
      <c r="S274" s="9" t="n">
        <f aca="false">+[2]data1cf!BQ273*-1</f>
        <v>-0</v>
      </c>
      <c r="T274" s="9" t="n">
        <f aca="false">+[2]data1cf!BR273*-1</f>
        <v>-0</v>
      </c>
      <c r="U274" s="9" t="n">
        <f aca="false">+[2]data1cf!BS273*-1</f>
        <v>-0</v>
      </c>
      <c r="V274" s="9" t="n">
        <f aca="false">+[2]data1cf!BT273*-1</f>
        <v>-0</v>
      </c>
      <c r="W274" s="9" t="n">
        <f aca="false">+[2]data1cf!BU273*-1</f>
        <v>-0</v>
      </c>
      <c r="X274" s="9" t="n">
        <f aca="false">+[2]data1cf!BV273*-1</f>
        <v>-0</v>
      </c>
      <c r="Y274" s="9" t="n">
        <f aca="false">+[2]data1cf!BW273*-1</f>
        <v>-0</v>
      </c>
      <c r="Z274" s="9" t="n">
        <f aca="false">+[2]data1cf!BX273*-1</f>
        <v>-0</v>
      </c>
      <c r="AA274" s="9" t="n">
        <f aca="false">+[2]data1cf!BY273*-1</f>
        <v>-0</v>
      </c>
      <c r="AB274" s="9"/>
      <c r="AC274" s="9"/>
      <c r="AD274" s="9"/>
      <c r="AE274" s="9"/>
      <c r="AF274" s="9"/>
      <c r="AG274" s="9"/>
      <c r="AH274" s="9"/>
      <c r="AI274" s="9"/>
      <c r="AJ274" s="9"/>
      <c r="AK274" s="1"/>
      <c r="AL274" s="1" t="e">
        <f aca="false">SUMPRODUCT(B274:AJ274,PVCapPrice)</f>
        <v>#DIV/0!</v>
      </c>
      <c r="AM274" s="1"/>
      <c r="AN274" s="1"/>
      <c r="AO274" s="1"/>
      <c r="AP274" s="1"/>
      <c r="AQ274" s="1"/>
    </row>
    <row r="275" customFormat="false" ht="11.25" hidden="false" customHeight="false" outlineLevel="0" collapsed="false">
      <c r="A275" s="1" t="n">
        <v>273</v>
      </c>
      <c r="B275" s="9"/>
      <c r="C275" s="9" t="n">
        <f aca="false">+[2]data1cf!BA274*-1</f>
        <v>-0</v>
      </c>
      <c r="D275" s="9" t="n">
        <f aca="false">+[2]data1cf!BB274*-1</f>
        <v>-0</v>
      </c>
      <c r="E275" s="9" t="n">
        <f aca="false">+[2]data1cf!BC274*-1</f>
        <v>-0</v>
      </c>
      <c r="F275" s="9" t="n">
        <f aca="false">+[2]data1cf!BD274*-1</f>
        <v>-0</v>
      </c>
      <c r="G275" s="9" t="n">
        <f aca="false">+[2]data1cf!BE274*-1</f>
        <v>-0</v>
      </c>
      <c r="H275" s="9" t="n">
        <f aca="false">+[2]data1cf!BF274*-1</f>
        <v>-0</v>
      </c>
      <c r="I275" s="9" t="n">
        <f aca="false">+[2]data1cf!BG274*-1</f>
        <v>-0</v>
      </c>
      <c r="J275" s="9" t="n">
        <f aca="false">+[2]data1cf!BH274*-1</f>
        <v>-0</v>
      </c>
      <c r="K275" s="9" t="n">
        <f aca="false">+[2]data1cf!BI274*-1</f>
        <v>-0</v>
      </c>
      <c r="L275" s="9" t="n">
        <f aca="false">+[2]data1cf!BJ274*-1</f>
        <v>-0</v>
      </c>
      <c r="M275" s="9" t="n">
        <f aca="false">+[2]data1cf!BK274*-1</f>
        <v>-0</v>
      </c>
      <c r="N275" s="9" t="n">
        <f aca="false">+[2]data1cf!BL274*-1</f>
        <v>-0</v>
      </c>
      <c r="O275" s="9" t="n">
        <f aca="false">+[2]data1cf!BM274*-1</f>
        <v>-0</v>
      </c>
      <c r="P275" s="9" t="n">
        <f aca="false">+[2]data1cf!BN274*-1</f>
        <v>-0</v>
      </c>
      <c r="Q275" s="9" t="n">
        <f aca="false">+[2]data1cf!BO274*-1</f>
        <v>-0</v>
      </c>
      <c r="R275" s="9" t="n">
        <f aca="false">+[2]data1cf!BP274*-1</f>
        <v>-0</v>
      </c>
      <c r="S275" s="9" t="n">
        <f aca="false">+[2]data1cf!BQ274*-1</f>
        <v>-0</v>
      </c>
      <c r="T275" s="9" t="n">
        <f aca="false">+[2]data1cf!BR274*-1</f>
        <v>-0</v>
      </c>
      <c r="U275" s="9" t="n">
        <f aca="false">+[2]data1cf!BS274*-1</f>
        <v>-0</v>
      </c>
      <c r="V275" s="9" t="n">
        <f aca="false">+[2]data1cf!BT274*-1</f>
        <v>-0</v>
      </c>
      <c r="W275" s="9" t="n">
        <f aca="false">+[2]data1cf!BU274*-1</f>
        <v>-0</v>
      </c>
      <c r="X275" s="9" t="n">
        <f aca="false">+[2]data1cf!BV274*-1</f>
        <v>-0</v>
      </c>
      <c r="Y275" s="9" t="n">
        <f aca="false">+[2]data1cf!BW274*-1</f>
        <v>-0</v>
      </c>
      <c r="Z275" s="9" t="n">
        <f aca="false">+[2]data1cf!BX274*-1</f>
        <v>-0</v>
      </c>
      <c r="AA275" s="9" t="n">
        <f aca="false">+[2]data1cf!BY274*-1</f>
        <v>-0</v>
      </c>
      <c r="AB275" s="9"/>
      <c r="AC275" s="9"/>
      <c r="AD275" s="9"/>
      <c r="AE275" s="9"/>
      <c r="AF275" s="9"/>
      <c r="AG275" s="9"/>
      <c r="AH275" s="9"/>
      <c r="AI275" s="9"/>
      <c r="AJ275" s="9"/>
      <c r="AK275" s="1"/>
      <c r="AL275" s="1" t="e">
        <f aca="false">SUMPRODUCT(B275:AJ275,PVCapPrice)</f>
        <v>#DIV/0!</v>
      </c>
      <c r="AM275" s="1"/>
      <c r="AN275" s="1"/>
      <c r="AO275" s="1"/>
      <c r="AP275" s="1"/>
      <c r="AQ275" s="1"/>
    </row>
    <row r="276" customFormat="false" ht="11.25" hidden="false" customHeight="false" outlineLevel="0" collapsed="false">
      <c r="A276" s="1" t="n">
        <v>274</v>
      </c>
      <c r="B276" s="9"/>
      <c r="C276" s="9" t="n">
        <f aca="false">+[2]data1cf!BA275*-1</f>
        <v>-0</v>
      </c>
      <c r="D276" s="9" t="n">
        <f aca="false">+[2]data1cf!BB275*-1</f>
        <v>-0</v>
      </c>
      <c r="E276" s="9" t="n">
        <f aca="false">+[2]data1cf!BC275*-1</f>
        <v>-0</v>
      </c>
      <c r="F276" s="9" t="n">
        <f aca="false">+[2]data1cf!BD275*-1</f>
        <v>-0</v>
      </c>
      <c r="G276" s="9" t="n">
        <f aca="false">+[2]data1cf!BE275*-1</f>
        <v>-0</v>
      </c>
      <c r="H276" s="9" t="n">
        <f aca="false">+[2]data1cf!BF275*-1</f>
        <v>-0</v>
      </c>
      <c r="I276" s="9" t="n">
        <f aca="false">+[2]data1cf!BG275*-1</f>
        <v>-0</v>
      </c>
      <c r="J276" s="9" t="n">
        <f aca="false">+[2]data1cf!BH275*-1</f>
        <v>-0</v>
      </c>
      <c r="K276" s="9" t="n">
        <f aca="false">+[2]data1cf!BI275*-1</f>
        <v>-0</v>
      </c>
      <c r="L276" s="9" t="n">
        <f aca="false">+[2]data1cf!BJ275*-1</f>
        <v>-0</v>
      </c>
      <c r="M276" s="9" t="n">
        <f aca="false">+[2]data1cf!BK275*-1</f>
        <v>-0</v>
      </c>
      <c r="N276" s="9" t="n">
        <f aca="false">+[2]data1cf!BL275*-1</f>
        <v>-0</v>
      </c>
      <c r="O276" s="9" t="n">
        <f aca="false">+[2]data1cf!BM275*-1</f>
        <v>-0</v>
      </c>
      <c r="P276" s="9" t="n">
        <f aca="false">+[2]data1cf!BN275*-1</f>
        <v>-0</v>
      </c>
      <c r="Q276" s="9" t="n">
        <f aca="false">+[2]data1cf!BO275*-1</f>
        <v>-0</v>
      </c>
      <c r="R276" s="9" t="n">
        <f aca="false">+[2]data1cf!BP275*-1</f>
        <v>-0</v>
      </c>
      <c r="S276" s="9" t="n">
        <f aca="false">+[2]data1cf!BQ275*-1</f>
        <v>-0</v>
      </c>
      <c r="T276" s="9" t="n">
        <f aca="false">+[2]data1cf!BR275*-1</f>
        <v>-0</v>
      </c>
      <c r="U276" s="9" t="n">
        <f aca="false">+[2]data1cf!BS275*-1</f>
        <v>-0</v>
      </c>
      <c r="V276" s="9" t="n">
        <f aca="false">+[2]data1cf!BT275*-1</f>
        <v>-0</v>
      </c>
      <c r="W276" s="9" t="n">
        <f aca="false">+[2]data1cf!BU275*-1</f>
        <v>-0</v>
      </c>
      <c r="X276" s="9" t="n">
        <f aca="false">+[2]data1cf!BV275*-1</f>
        <v>-0</v>
      </c>
      <c r="Y276" s="9" t="n">
        <f aca="false">+[2]data1cf!BW275*-1</f>
        <v>-0</v>
      </c>
      <c r="Z276" s="9" t="n">
        <f aca="false">+[2]data1cf!BX275*-1</f>
        <v>-0</v>
      </c>
      <c r="AA276" s="9" t="n">
        <f aca="false">+[2]data1cf!BY275*-1</f>
        <v>-0</v>
      </c>
      <c r="AB276" s="9"/>
      <c r="AC276" s="9"/>
      <c r="AD276" s="9"/>
      <c r="AE276" s="9"/>
      <c r="AF276" s="9"/>
      <c r="AG276" s="9"/>
      <c r="AH276" s="9"/>
      <c r="AI276" s="9"/>
      <c r="AJ276" s="9"/>
      <c r="AK276" s="1"/>
      <c r="AL276" s="1" t="e">
        <f aca="false">SUMPRODUCT(B276:AJ276,PVCapPrice)</f>
        <v>#DIV/0!</v>
      </c>
      <c r="AM276" s="1"/>
      <c r="AN276" s="1"/>
      <c r="AO276" s="1"/>
      <c r="AP276" s="1"/>
      <c r="AQ276" s="1"/>
    </row>
    <row r="277" customFormat="false" ht="11.25" hidden="false" customHeight="false" outlineLevel="0" collapsed="false">
      <c r="A277" s="1" t="n">
        <v>275</v>
      </c>
      <c r="B277" s="9"/>
      <c r="C277" s="9" t="n">
        <f aca="false">+[2]data1cf!BA276*-1</f>
        <v>-0</v>
      </c>
      <c r="D277" s="9" t="n">
        <f aca="false">+[2]data1cf!BB276*-1</f>
        <v>-0</v>
      </c>
      <c r="E277" s="9" t="n">
        <f aca="false">+[2]data1cf!BC276*-1</f>
        <v>-0</v>
      </c>
      <c r="F277" s="9" t="n">
        <f aca="false">+[2]data1cf!BD276*-1</f>
        <v>-0</v>
      </c>
      <c r="G277" s="9" t="n">
        <f aca="false">+[2]data1cf!BE276*-1</f>
        <v>-0</v>
      </c>
      <c r="H277" s="9" t="n">
        <f aca="false">+[2]data1cf!BF276*-1</f>
        <v>-0</v>
      </c>
      <c r="I277" s="9" t="n">
        <f aca="false">+[2]data1cf!BG276*-1</f>
        <v>-0</v>
      </c>
      <c r="J277" s="9" t="n">
        <f aca="false">+[2]data1cf!BH276*-1</f>
        <v>-0</v>
      </c>
      <c r="K277" s="9" t="n">
        <f aca="false">+[2]data1cf!BI276*-1</f>
        <v>-0</v>
      </c>
      <c r="L277" s="9" t="n">
        <f aca="false">+[2]data1cf!BJ276*-1</f>
        <v>-0</v>
      </c>
      <c r="M277" s="9" t="n">
        <f aca="false">+[2]data1cf!BK276*-1</f>
        <v>-0</v>
      </c>
      <c r="N277" s="9" t="n">
        <f aca="false">+[2]data1cf!BL276*-1</f>
        <v>-0</v>
      </c>
      <c r="O277" s="9" t="n">
        <f aca="false">+[2]data1cf!BM276*-1</f>
        <v>-0</v>
      </c>
      <c r="P277" s="9" t="n">
        <f aca="false">+[2]data1cf!BN276*-1</f>
        <v>-0</v>
      </c>
      <c r="Q277" s="9" t="n">
        <f aca="false">+[2]data1cf!BO276*-1</f>
        <v>-0</v>
      </c>
      <c r="R277" s="9" t="n">
        <f aca="false">+[2]data1cf!BP276*-1</f>
        <v>-0</v>
      </c>
      <c r="S277" s="9" t="n">
        <f aca="false">+[2]data1cf!BQ276*-1</f>
        <v>-0</v>
      </c>
      <c r="T277" s="9" t="n">
        <f aca="false">+[2]data1cf!BR276*-1</f>
        <v>-0</v>
      </c>
      <c r="U277" s="9" t="n">
        <f aca="false">+[2]data1cf!BS276*-1</f>
        <v>-0</v>
      </c>
      <c r="V277" s="9" t="n">
        <f aca="false">+[2]data1cf!BT276*-1</f>
        <v>-0</v>
      </c>
      <c r="W277" s="9" t="n">
        <f aca="false">+[2]data1cf!BU276*-1</f>
        <v>-0</v>
      </c>
      <c r="X277" s="9" t="n">
        <f aca="false">+[2]data1cf!BV276*-1</f>
        <v>-0</v>
      </c>
      <c r="Y277" s="9" t="n">
        <f aca="false">+[2]data1cf!BW276*-1</f>
        <v>-0</v>
      </c>
      <c r="Z277" s="9" t="n">
        <f aca="false">+[2]data1cf!BX276*-1</f>
        <v>-0</v>
      </c>
      <c r="AA277" s="9" t="n">
        <f aca="false">+[2]data1cf!BY276*-1</f>
        <v>-0</v>
      </c>
      <c r="AB277" s="9"/>
      <c r="AC277" s="9"/>
      <c r="AD277" s="9"/>
      <c r="AE277" s="9"/>
      <c r="AF277" s="9"/>
      <c r="AG277" s="9"/>
      <c r="AH277" s="9"/>
      <c r="AI277" s="9"/>
      <c r="AJ277" s="9"/>
      <c r="AK277" s="1"/>
      <c r="AL277" s="1" t="e">
        <f aca="false">SUMPRODUCT(B277:AJ277,PVCapPrice)</f>
        <v>#DIV/0!</v>
      </c>
      <c r="AM277" s="1"/>
      <c r="AN277" s="1"/>
      <c r="AO277" s="1"/>
      <c r="AP277" s="1"/>
      <c r="AQ277" s="1"/>
    </row>
    <row r="278" customFormat="false" ht="11.25" hidden="false" customHeight="false" outlineLevel="0" collapsed="false">
      <c r="A278" s="1" t="n">
        <v>276</v>
      </c>
      <c r="B278" s="9"/>
      <c r="C278" s="9" t="n">
        <f aca="false">+[2]data1cf!BA277*-1</f>
        <v>-0</v>
      </c>
      <c r="D278" s="9" t="n">
        <f aca="false">+[2]data1cf!BB277*-1</f>
        <v>-0</v>
      </c>
      <c r="E278" s="9" t="n">
        <f aca="false">+[2]data1cf!BC277*-1</f>
        <v>-0</v>
      </c>
      <c r="F278" s="9" t="n">
        <f aca="false">+[2]data1cf!BD277*-1</f>
        <v>-0</v>
      </c>
      <c r="G278" s="9" t="n">
        <f aca="false">+[2]data1cf!BE277*-1</f>
        <v>-0</v>
      </c>
      <c r="H278" s="9" t="n">
        <f aca="false">+[2]data1cf!BF277*-1</f>
        <v>-0</v>
      </c>
      <c r="I278" s="9" t="n">
        <f aca="false">+[2]data1cf!BG277*-1</f>
        <v>-0</v>
      </c>
      <c r="J278" s="9" t="n">
        <f aca="false">+[2]data1cf!BH277*-1</f>
        <v>-0</v>
      </c>
      <c r="K278" s="9" t="n">
        <f aca="false">+[2]data1cf!BI277*-1</f>
        <v>-0</v>
      </c>
      <c r="L278" s="9" t="n">
        <f aca="false">+[2]data1cf!BJ277*-1</f>
        <v>-0</v>
      </c>
      <c r="M278" s="9" t="n">
        <f aca="false">+[2]data1cf!BK277*-1</f>
        <v>-0</v>
      </c>
      <c r="N278" s="9" t="n">
        <f aca="false">+[2]data1cf!BL277*-1</f>
        <v>-0</v>
      </c>
      <c r="O278" s="9" t="n">
        <f aca="false">+[2]data1cf!BM277*-1</f>
        <v>-0</v>
      </c>
      <c r="P278" s="9" t="n">
        <f aca="false">+[2]data1cf!BN277*-1</f>
        <v>-0</v>
      </c>
      <c r="Q278" s="9" t="n">
        <f aca="false">+[2]data1cf!BO277*-1</f>
        <v>-0</v>
      </c>
      <c r="R278" s="9" t="n">
        <f aca="false">+[2]data1cf!BP277*-1</f>
        <v>-0</v>
      </c>
      <c r="S278" s="9" t="n">
        <f aca="false">+[2]data1cf!BQ277*-1</f>
        <v>-0</v>
      </c>
      <c r="T278" s="9" t="n">
        <f aca="false">+[2]data1cf!BR277*-1</f>
        <v>-0</v>
      </c>
      <c r="U278" s="9" t="n">
        <f aca="false">+[2]data1cf!BS277*-1</f>
        <v>-0</v>
      </c>
      <c r="V278" s="9" t="n">
        <f aca="false">+[2]data1cf!BT277*-1</f>
        <v>-0</v>
      </c>
      <c r="W278" s="9" t="n">
        <f aca="false">+[2]data1cf!BU277*-1</f>
        <v>-0</v>
      </c>
      <c r="X278" s="9" t="n">
        <f aca="false">+[2]data1cf!BV277*-1</f>
        <v>-0</v>
      </c>
      <c r="Y278" s="9" t="n">
        <f aca="false">+[2]data1cf!BW277*-1</f>
        <v>-0</v>
      </c>
      <c r="Z278" s="9" t="n">
        <f aca="false">+[2]data1cf!BX277*-1</f>
        <v>-0</v>
      </c>
      <c r="AA278" s="9" t="n">
        <f aca="false">+[2]data1cf!BY277*-1</f>
        <v>-0</v>
      </c>
      <c r="AB278" s="9"/>
      <c r="AC278" s="9"/>
      <c r="AD278" s="9"/>
      <c r="AE278" s="9"/>
      <c r="AF278" s="9"/>
      <c r="AG278" s="9"/>
      <c r="AH278" s="9"/>
      <c r="AI278" s="9"/>
      <c r="AJ278" s="9"/>
      <c r="AK278" s="1"/>
      <c r="AL278" s="1" t="e">
        <f aca="false">SUMPRODUCT(B278:AJ278,PVCapPrice)</f>
        <v>#DIV/0!</v>
      </c>
      <c r="AM278" s="1"/>
      <c r="AN278" s="1"/>
      <c r="AO278" s="1"/>
      <c r="AP278" s="1"/>
      <c r="AQ278" s="1"/>
    </row>
    <row r="279" customFormat="false" ht="11.25" hidden="false" customHeight="false" outlineLevel="0" collapsed="false">
      <c r="A279" s="1" t="n">
        <v>277</v>
      </c>
      <c r="B279" s="9"/>
      <c r="C279" s="9" t="n">
        <f aca="false">+[2]data1cf!BA278*-1</f>
        <v>-0</v>
      </c>
      <c r="D279" s="9" t="n">
        <f aca="false">+[2]data1cf!BB278*-1</f>
        <v>-0</v>
      </c>
      <c r="E279" s="9" t="n">
        <f aca="false">+[2]data1cf!BC278*-1</f>
        <v>-0</v>
      </c>
      <c r="F279" s="9" t="n">
        <f aca="false">+[2]data1cf!BD278*-1</f>
        <v>-0</v>
      </c>
      <c r="G279" s="9" t="n">
        <f aca="false">+[2]data1cf!BE278*-1</f>
        <v>-0</v>
      </c>
      <c r="H279" s="9" t="n">
        <f aca="false">+[2]data1cf!BF278*-1</f>
        <v>-0</v>
      </c>
      <c r="I279" s="9" t="n">
        <f aca="false">+[2]data1cf!BG278*-1</f>
        <v>-0</v>
      </c>
      <c r="J279" s="9" t="n">
        <f aca="false">+[2]data1cf!BH278*-1</f>
        <v>-0</v>
      </c>
      <c r="K279" s="9" t="n">
        <f aca="false">+[2]data1cf!BI278*-1</f>
        <v>-0</v>
      </c>
      <c r="L279" s="9" t="n">
        <f aca="false">+[2]data1cf!BJ278*-1</f>
        <v>-0</v>
      </c>
      <c r="M279" s="9" t="n">
        <f aca="false">+[2]data1cf!BK278*-1</f>
        <v>-0</v>
      </c>
      <c r="N279" s="9" t="n">
        <f aca="false">+[2]data1cf!BL278*-1</f>
        <v>-0</v>
      </c>
      <c r="O279" s="9" t="n">
        <f aca="false">+[2]data1cf!BM278*-1</f>
        <v>-0</v>
      </c>
      <c r="P279" s="9" t="n">
        <f aca="false">+[2]data1cf!BN278*-1</f>
        <v>-0</v>
      </c>
      <c r="Q279" s="9" t="n">
        <f aca="false">+[2]data1cf!BO278*-1</f>
        <v>-0</v>
      </c>
      <c r="R279" s="9" t="n">
        <f aca="false">+[2]data1cf!BP278*-1</f>
        <v>-0</v>
      </c>
      <c r="S279" s="9" t="n">
        <f aca="false">+[2]data1cf!BQ278*-1</f>
        <v>-0</v>
      </c>
      <c r="T279" s="9" t="n">
        <f aca="false">+[2]data1cf!BR278*-1</f>
        <v>-0</v>
      </c>
      <c r="U279" s="9" t="n">
        <f aca="false">+[2]data1cf!BS278*-1</f>
        <v>-0</v>
      </c>
      <c r="V279" s="9" t="n">
        <f aca="false">+[2]data1cf!BT278*-1</f>
        <v>-0</v>
      </c>
      <c r="W279" s="9" t="n">
        <f aca="false">+[2]data1cf!BU278*-1</f>
        <v>-0</v>
      </c>
      <c r="X279" s="9" t="n">
        <f aca="false">+[2]data1cf!BV278*-1</f>
        <v>-0</v>
      </c>
      <c r="Y279" s="9" t="n">
        <f aca="false">+[2]data1cf!BW278*-1</f>
        <v>-0</v>
      </c>
      <c r="Z279" s="9" t="n">
        <f aca="false">+[2]data1cf!BX278*-1</f>
        <v>-0</v>
      </c>
      <c r="AA279" s="9" t="n">
        <f aca="false">+[2]data1cf!BY278*-1</f>
        <v>-0</v>
      </c>
      <c r="AB279" s="9"/>
      <c r="AC279" s="9"/>
      <c r="AD279" s="9"/>
      <c r="AE279" s="9"/>
      <c r="AF279" s="9"/>
      <c r="AG279" s="9"/>
      <c r="AH279" s="9"/>
      <c r="AI279" s="9"/>
      <c r="AJ279" s="9"/>
      <c r="AK279" s="1"/>
      <c r="AL279" s="1" t="e">
        <f aca="false">SUMPRODUCT(B279:AJ279,PVCapPrice)</f>
        <v>#DIV/0!</v>
      </c>
      <c r="AM279" s="1"/>
      <c r="AN279" s="1"/>
      <c r="AO279" s="1"/>
      <c r="AP279" s="1"/>
      <c r="AQ279" s="1"/>
    </row>
    <row r="280" customFormat="false" ht="11.25" hidden="false" customHeight="false" outlineLevel="0" collapsed="false">
      <c r="A280" s="1" t="n">
        <v>278</v>
      </c>
      <c r="B280" s="9"/>
      <c r="C280" s="9" t="n">
        <f aca="false">+[2]data1cf!BA279*-1</f>
        <v>-0</v>
      </c>
      <c r="D280" s="9" t="n">
        <f aca="false">+[2]data1cf!BB279*-1</f>
        <v>-0</v>
      </c>
      <c r="E280" s="9" t="n">
        <f aca="false">+[2]data1cf!BC279*-1</f>
        <v>-0</v>
      </c>
      <c r="F280" s="9" t="n">
        <f aca="false">+[2]data1cf!BD279*-1</f>
        <v>-0</v>
      </c>
      <c r="G280" s="9" t="n">
        <f aca="false">+[2]data1cf!BE279*-1</f>
        <v>-0</v>
      </c>
      <c r="H280" s="9" t="n">
        <f aca="false">+[2]data1cf!BF279*-1</f>
        <v>-0</v>
      </c>
      <c r="I280" s="9" t="n">
        <f aca="false">+[2]data1cf!BG279*-1</f>
        <v>-0</v>
      </c>
      <c r="J280" s="9" t="n">
        <f aca="false">+[2]data1cf!BH279*-1</f>
        <v>-0</v>
      </c>
      <c r="K280" s="9" t="n">
        <f aca="false">+[2]data1cf!BI279*-1</f>
        <v>-0</v>
      </c>
      <c r="L280" s="9" t="n">
        <f aca="false">+[2]data1cf!BJ279*-1</f>
        <v>-0</v>
      </c>
      <c r="M280" s="9" t="n">
        <f aca="false">+[2]data1cf!BK279*-1</f>
        <v>-0</v>
      </c>
      <c r="N280" s="9" t="n">
        <f aca="false">+[2]data1cf!BL279*-1</f>
        <v>-0</v>
      </c>
      <c r="O280" s="9" t="n">
        <f aca="false">+[2]data1cf!BM279*-1</f>
        <v>-0</v>
      </c>
      <c r="P280" s="9" t="n">
        <f aca="false">+[2]data1cf!BN279*-1</f>
        <v>-0</v>
      </c>
      <c r="Q280" s="9" t="n">
        <f aca="false">+[2]data1cf!BO279*-1</f>
        <v>-0</v>
      </c>
      <c r="R280" s="9" t="n">
        <f aca="false">+[2]data1cf!BP279*-1</f>
        <v>-0</v>
      </c>
      <c r="S280" s="9" t="n">
        <f aca="false">+[2]data1cf!BQ279*-1</f>
        <v>-0</v>
      </c>
      <c r="T280" s="9" t="n">
        <f aca="false">+[2]data1cf!BR279*-1</f>
        <v>-0</v>
      </c>
      <c r="U280" s="9" t="n">
        <f aca="false">+[2]data1cf!BS279*-1</f>
        <v>-0</v>
      </c>
      <c r="V280" s="9" t="n">
        <f aca="false">+[2]data1cf!BT279*-1</f>
        <v>-0</v>
      </c>
      <c r="W280" s="9" t="n">
        <f aca="false">+[2]data1cf!BU279*-1</f>
        <v>-0</v>
      </c>
      <c r="X280" s="9" t="n">
        <f aca="false">+[2]data1cf!BV279*-1</f>
        <v>-0</v>
      </c>
      <c r="Y280" s="9" t="n">
        <f aca="false">+[2]data1cf!BW279*-1</f>
        <v>-0</v>
      </c>
      <c r="Z280" s="9" t="n">
        <f aca="false">+[2]data1cf!BX279*-1</f>
        <v>-0</v>
      </c>
      <c r="AA280" s="9" t="n">
        <f aca="false">+[2]data1cf!BY279*-1</f>
        <v>-0</v>
      </c>
      <c r="AB280" s="9"/>
      <c r="AC280" s="9"/>
      <c r="AD280" s="9"/>
      <c r="AE280" s="9"/>
      <c r="AF280" s="9"/>
      <c r="AG280" s="9"/>
      <c r="AH280" s="9"/>
      <c r="AI280" s="9"/>
      <c r="AJ280" s="9"/>
      <c r="AK280" s="1"/>
      <c r="AL280" s="1" t="e">
        <f aca="false">SUMPRODUCT(B280:AJ280,PVCapPrice)</f>
        <v>#DIV/0!</v>
      </c>
      <c r="AM280" s="1"/>
      <c r="AN280" s="1"/>
      <c r="AO280" s="1"/>
      <c r="AP280" s="1"/>
      <c r="AQ280" s="1"/>
    </row>
    <row r="281" customFormat="false" ht="11.25" hidden="false" customHeight="false" outlineLevel="0" collapsed="false">
      <c r="A281" s="1" t="n">
        <v>279</v>
      </c>
      <c r="B281" s="9"/>
      <c r="C281" s="9" t="n">
        <f aca="false">+[2]data1cf!BA280*-1</f>
        <v>-0</v>
      </c>
      <c r="D281" s="9" t="n">
        <f aca="false">+[2]data1cf!BB280*-1</f>
        <v>-0</v>
      </c>
      <c r="E281" s="9" t="n">
        <f aca="false">+[2]data1cf!BC280*-1</f>
        <v>-0</v>
      </c>
      <c r="F281" s="9" t="n">
        <f aca="false">+[2]data1cf!BD280*-1</f>
        <v>-0</v>
      </c>
      <c r="G281" s="9" t="n">
        <f aca="false">+[2]data1cf!BE280*-1</f>
        <v>-0</v>
      </c>
      <c r="H281" s="9" t="n">
        <f aca="false">+[2]data1cf!BF280*-1</f>
        <v>-0</v>
      </c>
      <c r="I281" s="9" t="n">
        <f aca="false">+[2]data1cf!BG280*-1</f>
        <v>-0</v>
      </c>
      <c r="J281" s="9" t="n">
        <f aca="false">+[2]data1cf!BH280*-1</f>
        <v>-0</v>
      </c>
      <c r="K281" s="9" t="n">
        <f aca="false">+[2]data1cf!BI280*-1</f>
        <v>-0</v>
      </c>
      <c r="L281" s="9" t="n">
        <f aca="false">+[2]data1cf!BJ280*-1</f>
        <v>-0</v>
      </c>
      <c r="M281" s="9" t="n">
        <f aca="false">+[2]data1cf!BK280*-1</f>
        <v>-0</v>
      </c>
      <c r="N281" s="9" t="n">
        <f aca="false">+[2]data1cf!BL280*-1</f>
        <v>-0</v>
      </c>
      <c r="O281" s="9" t="n">
        <f aca="false">+[2]data1cf!BM280*-1</f>
        <v>-0</v>
      </c>
      <c r="P281" s="9" t="n">
        <f aca="false">+[2]data1cf!BN280*-1</f>
        <v>-0</v>
      </c>
      <c r="Q281" s="9" t="n">
        <f aca="false">+[2]data1cf!BO280*-1</f>
        <v>-0</v>
      </c>
      <c r="R281" s="9" t="n">
        <f aca="false">+[2]data1cf!BP280*-1</f>
        <v>-0</v>
      </c>
      <c r="S281" s="9" t="n">
        <f aca="false">+[2]data1cf!BQ280*-1</f>
        <v>-0</v>
      </c>
      <c r="T281" s="9" t="n">
        <f aca="false">+[2]data1cf!BR280*-1</f>
        <v>-0</v>
      </c>
      <c r="U281" s="9" t="n">
        <f aca="false">+[2]data1cf!BS280*-1</f>
        <v>-0</v>
      </c>
      <c r="V281" s="9" t="n">
        <f aca="false">+[2]data1cf!BT280*-1</f>
        <v>-0</v>
      </c>
      <c r="W281" s="9" t="n">
        <f aca="false">+[2]data1cf!BU280*-1</f>
        <v>-0</v>
      </c>
      <c r="X281" s="9" t="n">
        <f aca="false">+[2]data1cf!BV280*-1</f>
        <v>-0</v>
      </c>
      <c r="Y281" s="9" t="n">
        <f aca="false">+[2]data1cf!BW280*-1</f>
        <v>-0</v>
      </c>
      <c r="Z281" s="9" t="n">
        <f aca="false">+[2]data1cf!BX280*-1</f>
        <v>-0</v>
      </c>
      <c r="AA281" s="9" t="n">
        <f aca="false">+[2]data1cf!BY280*-1</f>
        <v>-0</v>
      </c>
      <c r="AB281" s="9"/>
      <c r="AC281" s="9"/>
      <c r="AD281" s="9"/>
      <c r="AE281" s="9"/>
      <c r="AF281" s="9"/>
      <c r="AG281" s="9"/>
      <c r="AH281" s="9"/>
      <c r="AI281" s="9"/>
      <c r="AJ281" s="9"/>
      <c r="AK281" s="1"/>
      <c r="AL281" s="1" t="e">
        <f aca="false">SUMPRODUCT(B281:AJ281,PVCapPrice)</f>
        <v>#DIV/0!</v>
      </c>
      <c r="AM281" s="1"/>
      <c r="AN281" s="1"/>
      <c r="AO281" s="1"/>
      <c r="AP281" s="1"/>
      <c r="AQ281" s="1"/>
    </row>
    <row r="282" customFormat="false" ht="11.25" hidden="false" customHeight="false" outlineLevel="0" collapsed="false">
      <c r="A282" s="1" t="n">
        <v>280</v>
      </c>
      <c r="B282" s="9"/>
      <c r="C282" s="9" t="n">
        <f aca="false">+[2]data1cf!BA281*-1</f>
        <v>-0</v>
      </c>
      <c r="D282" s="9" t="n">
        <f aca="false">+[2]data1cf!BB281*-1</f>
        <v>-0</v>
      </c>
      <c r="E282" s="9" t="n">
        <f aca="false">+[2]data1cf!BC281*-1</f>
        <v>-0</v>
      </c>
      <c r="F282" s="9" t="n">
        <f aca="false">+[2]data1cf!BD281*-1</f>
        <v>-0</v>
      </c>
      <c r="G282" s="9" t="n">
        <f aca="false">+[2]data1cf!BE281*-1</f>
        <v>-0</v>
      </c>
      <c r="H282" s="9" t="n">
        <f aca="false">+[2]data1cf!BF281*-1</f>
        <v>-0</v>
      </c>
      <c r="I282" s="9" t="n">
        <f aca="false">+[2]data1cf!BG281*-1</f>
        <v>-0</v>
      </c>
      <c r="J282" s="9" t="n">
        <f aca="false">+[2]data1cf!BH281*-1</f>
        <v>-0</v>
      </c>
      <c r="K282" s="9" t="n">
        <f aca="false">+[2]data1cf!BI281*-1</f>
        <v>-0</v>
      </c>
      <c r="L282" s="9" t="n">
        <f aca="false">+[2]data1cf!BJ281*-1</f>
        <v>-0</v>
      </c>
      <c r="M282" s="9" t="n">
        <f aca="false">+[2]data1cf!BK281*-1</f>
        <v>-0</v>
      </c>
      <c r="N282" s="9" t="n">
        <f aca="false">+[2]data1cf!BL281*-1</f>
        <v>-0</v>
      </c>
      <c r="O282" s="9" t="n">
        <f aca="false">+[2]data1cf!BM281*-1</f>
        <v>-0</v>
      </c>
      <c r="P282" s="9" t="n">
        <f aca="false">+[2]data1cf!BN281*-1</f>
        <v>-0</v>
      </c>
      <c r="Q282" s="9" t="n">
        <f aca="false">+[2]data1cf!BO281*-1</f>
        <v>-0</v>
      </c>
      <c r="R282" s="9" t="n">
        <f aca="false">+[2]data1cf!BP281*-1</f>
        <v>-0</v>
      </c>
      <c r="S282" s="9" t="n">
        <f aca="false">+[2]data1cf!BQ281*-1</f>
        <v>-0</v>
      </c>
      <c r="T282" s="9" t="n">
        <f aca="false">+[2]data1cf!BR281*-1</f>
        <v>-0</v>
      </c>
      <c r="U282" s="9" t="n">
        <f aca="false">+[2]data1cf!BS281*-1</f>
        <v>-0</v>
      </c>
      <c r="V282" s="9" t="n">
        <f aca="false">+[2]data1cf!BT281*-1</f>
        <v>-0</v>
      </c>
      <c r="W282" s="9" t="n">
        <f aca="false">+[2]data1cf!BU281*-1</f>
        <v>-0</v>
      </c>
      <c r="X282" s="9" t="n">
        <f aca="false">+[2]data1cf!BV281*-1</f>
        <v>-0</v>
      </c>
      <c r="Y282" s="9" t="n">
        <f aca="false">+[2]data1cf!BW281*-1</f>
        <v>-0</v>
      </c>
      <c r="Z282" s="9" t="n">
        <f aca="false">+[2]data1cf!BX281*-1</f>
        <v>-0</v>
      </c>
      <c r="AA282" s="9" t="n">
        <f aca="false">+[2]data1cf!BY281*-1</f>
        <v>-0</v>
      </c>
      <c r="AB282" s="9"/>
      <c r="AC282" s="9"/>
      <c r="AD282" s="9"/>
      <c r="AE282" s="9"/>
      <c r="AF282" s="9"/>
      <c r="AG282" s="9"/>
      <c r="AH282" s="9"/>
      <c r="AI282" s="9"/>
      <c r="AJ282" s="9"/>
      <c r="AK282" s="1"/>
      <c r="AL282" s="1" t="e">
        <f aca="false">SUMPRODUCT(B282:AJ282,PVCapPrice)</f>
        <v>#DIV/0!</v>
      </c>
      <c r="AM282" s="1"/>
      <c r="AN282" s="1"/>
      <c r="AO282" s="1"/>
      <c r="AP282" s="1"/>
      <c r="AQ282" s="1"/>
    </row>
    <row r="283" customFormat="false" ht="11.25" hidden="false" customHeight="false" outlineLevel="0" collapsed="false">
      <c r="A283" s="1" t="n">
        <v>281</v>
      </c>
      <c r="B283" s="9"/>
      <c r="C283" s="9" t="n">
        <f aca="false">+[2]data1cf!BA282*-1</f>
        <v>-0</v>
      </c>
      <c r="D283" s="9" t="n">
        <f aca="false">+[2]data1cf!BB282*-1</f>
        <v>-0</v>
      </c>
      <c r="E283" s="9" t="n">
        <f aca="false">+[2]data1cf!BC282*-1</f>
        <v>-0</v>
      </c>
      <c r="F283" s="9" t="n">
        <f aca="false">+[2]data1cf!BD282*-1</f>
        <v>-0</v>
      </c>
      <c r="G283" s="9" t="n">
        <f aca="false">+[2]data1cf!BE282*-1</f>
        <v>-0</v>
      </c>
      <c r="H283" s="9" t="n">
        <f aca="false">+[2]data1cf!BF282*-1</f>
        <v>-0</v>
      </c>
      <c r="I283" s="9" t="n">
        <f aca="false">+[2]data1cf!BG282*-1</f>
        <v>-0</v>
      </c>
      <c r="J283" s="9" t="n">
        <f aca="false">+[2]data1cf!BH282*-1</f>
        <v>-0</v>
      </c>
      <c r="K283" s="9" t="n">
        <f aca="false">+[2]data1cf!BI282*-1</f>
        <v>-0</v>
      </c>
      <c r="L283" s="9" t="n">
        <f aca="false">+[2]data1cf!BJ282*-1</f>
        <v>-0</v>
      </c>
      <c r="M283" s="9" t="n">
        <f aca="false">+[2]data1cf!BK282*-1</f>
        <v>-0</v>
      </c>
      <c r="N283" s="9" t="n">
        <f aca="false">+[2]data1cf!BL282*-1</f>
        <v>-0</v>
      </c>
      <c r="O283" s="9" t="n">
        <f aca="false">+[2]data1cf!BM282*-1</f>
        <v>-0</v>
      </c>
      <c r="P283" s="9" t="n">
        <f aca="false">+[2]data1cf!BN282*-1</f>
        <v>-0</v>
      </c>
      <c r="Q283" s="9" t="n">
        <f aca="false">+[2]data1cf!BO282*-1</f>
        <v>-0</v>
      </c>
      <c r="R283" s="9" t="n">
        <f aca="false">+[2]data1cf!BP282*-1</f>
        <v>-0</v>
      </c>
      <c r="S283" s="9" t="n">
        <f aca="false">+[2]data1cf!BQ282*-1</f>
        <v>-0</v>
      </c>
      <c r="T283" s="9" t="n">
        <f aca="false">+[2]data1cf!BR282*-1</f>
        <v>-0</v>
      </c>
      <c r="U283" s="9" t="n">
        <f aca="false">+[2]data1cf!BS282*-1</f>
        <v>-0</v>
      </c>
      <c r="V283" s="9" t="n">
        <f aca="false">+[2]data1cf!BT282*-1</f>
        <v>-0</v>
      </c>
      <c r="W283" s="9" t="n">
        <f aca="false">+[2]data1cf!BU282*-1</f>
        <v>-0</v>
      </c>
      <c r="X283" s="9" t="n">
        <f aca="false">+[2]data1cf!BV282*-1</f>
        <v>-0</v>
      </c>
      <c r="Y283" s="9" t="n">
        <f aca="false">+[2]data1cf!BW282*-1</f>
        <v>-0</v>
      </c>
      <c r="Z283" s="9" t="n">
        <f aca="false">+[2]data1cf!BX282*-1</f>
        <v>-0</v>
      </c>
      <c r="AA283" s="9" t="n">
        <f aca="false">+[2]data1cf!BY282*-1</f>
        <v>-0</v>
      </c>
      <c r="AB283" s="9"/>
      <c r="AC283" s="9"/>
      <c r="AD283" s="9"/>
      <c r="AE283" s="9"/>
      <c r="AF283" s="9"/>
      <c r="AG283" s="9"/>
      <c r="AH283" s="9"/>
      <c r="AI283" s="9"/>
      <c r="AJ283" s="9"/>
      <c r="AK283" s="1"/>
      <c r="AL283" s="1" t="e">
        <f aca="false">SUMPRODUCT(B283:AJ283,PVCapPrice)</f>
        <v>#DIV/0!</v>
      </c>
      <c r="AM283" s="1"/>
      <c r="AN283" s="1"/>
      <c r="AO283" s="1"/>
      <c r="AP283" s="1"/>
      <c r="AQ283" s="1"/>
    </row>
    <row r="284" customFormat="false" ht="11.25" hidden="false" customHeight="false" outlineLevel="0" collapsed="false">
      <c r="A284" s="1" t="n">
        <v>282</v>
      </c>
      <c r="B284" s="9"/>
      <c r="C284" s="9" t="n">
        <f aca="false">+[2]data1cf!BA283*-1</f>
        <v>-0</v>
      </c>
      <c r="D284" s="9" t="n">
        <f aca="false">+[2]data1cf!BB283*-1</f>
        <v>-0</v>
      </c>
      <c r="E284" s="9" t="n">
        <f aca="false">+[2]data1cf!BC283*-1</f>
        <v>-0</v>
      </c>
      <c r="F284" s="9" t="n">
        <f aca="false">+[2]data1cf!BD283*-1</f>
        <v>-0</v>
      </c>
      <c r="G284" s="9" t="n">
        <f aca="false">+[2]data1cf!BE283*-1</f>
        <v>-0</v>
      </c>
      <c r="H284" s="9" t="n">
        <f aca="false">+[2]data1cf!BF283*-1</f>
        <v>-0</v>
      </c>
      <c r="I284" s="9" t="n">
        <f aca="false">+[2]data1cf!BG283*-1</f>
        <v>-0</v>
      </c>
      <c r="J284" s="9" t="n">
        <f aca="false">+[2]data1cf!BH283*-1</f>
        <v>-0</v>
      </c>
      <c r="K284" s="9" t="n">
        <f aca="false">+[2]data1cf!BI283*-1</f>
        <v>-0</v>
      </c>
      <c r="L284" s="9" t="n">
        <f aca="false">+[2]data1cf!BJ283*-1</f>
        <v>-0</v>
      </c>
      <c r="M284" s="9" t="n">
        <f aca="false">+[2]data1cf!BK283*-1</f>
        <v>-0</v>
      </c>
      <c r="N284" s="9" t="n">
        <f aca="false">+[2]data1cf!BL283*-1</f>
        <v>-0</v>
      </c>
      <c r="O284" s="9" t="n">
        <f aca="false">+[2]data1cf!BM283*-1</f>
        <v>-0</v>
      </c>
      <c r="P284" s="9" t="n">
        <f aca="false">+[2]data1cf!BN283*-1</f>
        <v>-0</v>
      </c>
      <c r="Q284" s="9" t="n">
        <f aca="false">+[2]data1cf!BO283*-1</f>
        <v>-0</v>
      </c>
      <c r="R284" s="9" t="n">
        <f aca="false">+[2]data1cf!BP283*-1</f>
        <v>-0</v>
      </c>
      <c r="S284" s="9" t="n">
        <f aca="false">+[2]data1cf!BQ283*-1</f>
        <v>-0</v>
      </c>
      <c r="T284" s="9" t="n">
        <f aca="false">+[2]data1cf!BR283*-1</f>
        <v>-0</v>
      </c>
      <c r="U284" s="9" t="n">
        <f aca="false">+[2]data1cf!BS283*-1</f>
        <v>-0</v>
      </c>
      <c r="V284" s="9" t="n">
        <f aca="false">+[2]data1cf!BT283*-1</f>
        <v>-0</v>
      </c>
      <c r="W284" s="9" t="n">
        <f aca="false">+[2]data1cf!BU283*-1</f>
        <v>-0</v>
      </c>
      <c r="X284" s="9" t="n">
        <f aca="false">+[2]data1cf!BV283*-1</f>
        <v>-0</v>
      </c>
      <c r="Y284" s="9" t="n">
        <f aca="false">+[2]data1cf!BW283*-1</f>
        <v>-0</v>
      </c>
      <c r="Z284" s="9" t="n">
        <f aca="false">+[2]data1cf!BX283*-1</f>
        <v>-0</v>
      </c>
      <c r="AA284" s="9" t="n">
        <f aca="false">+[2]data1cf!BY283*-1</f>
        <v>-0</v>
      </c>
      <c r="AB284" s="9"/>
      <c r="AC284" s="9"/>
      <c r="AD284" s="9"/>
      <c r="AE284" s="9"/>
      <c r="AF284" s="9"/>
      <c r="AG284" s="9"/>
      <c r="AH284" s="9"/>
      <c r="AI284" s="9"/>
      <c r="AJ284" s="9"/>
      <c r="AK284" s="1"/>
      <c r="AL284" s="1" t="e">
        <f aca="false">SUMPRODUCT(B284:AJ284,PVCapPrice)</f>
        <v>#DIV/0!</v>
      </c>
      <c r="AM284" s="1"/>
      <c r="AN284" s="1"/>
      <c r="AO284" s="1"/>
      <c r="AP284" s="1"/>
      <c r="AQ284" s="1"/>
    </row>
    <row r="285" customFormat="false" ht="11.25" hidden="false" customHeight="false" outlineLevel="0" collapsed="false">
      <c r="A285" s="1" t="n">
        <v>283</v>
      </c>
      <c r="B285" s="9"/>
      <c r="C285" s="9" t="n">
        <f aca="false">+[2]data1cf!BA284*-1</f>
        <v>-0</v>
      </c>
      <c r="D285" s="9" t="n">
        <f aca="false">+[2]data1cf!BB284*-1</f>
        <v>-0</v>
      </c>
      <c r="E285" s="9" t="n">
        <f aca="false">+[2]data1cf!BC284*-1</f>
        <v>-0</v>
      </c>
      <c r="F285" s="9" t="n">
        <f aca="false">+[2]data1cf!BD284*-1</f>
        <v>-0</v>
      </c>
      <c r="G285" s="9" t="n">
        <f aca="false">+[2]data1cf!BE284*-1</f>
        <v>-0</v>
      </c>
      <c r="H285" s="9" t="n">
        <f aca="false">+[2]data1cf!BF284*-1</f>
        <v>-0</v>
      </c>
      <c r="I285" s="9" t="n">
        <f aca="false">+[2]data1cf!BG284*-1</f>
        <v>-0</v>
      </c>
      <c r="J285" s="9" t="n">
        <f aca="false">+[2]data1cf!BH284*-1</f>
        <v>-0</v>
      </c>
      <c r="K285" s="9" t="n">
        <f aca="false">+[2]data1cf!BI284*-1</f>
        <v>-0</v>
      </c>
      <c r="L285" s="9" t="n">
        <f aca="false">+[2]data1cf!BJ284*-1</f>
        <v>-0</v>
      </c>
      <c r="M285" s="9" t="n">
        <f aca="false">+[2]data1cf!BK284*-1</f>
        <v>-0</v>
      </c>
      <c r="N285" s="9" t="n">
        <f aca="false">+[2]data1cf!BL284*-1</f>
        <v>-0</v>
      </c>
      <c r="O285" s="9" t="n">
        <f aca="false">+[2]data1cf!BM284*-1</f>
        <v>-0</v>
      </c>
      <c r="P285" s="9" t="n">
        <f aca="false">+[2]data1cf!BN284*-1</f>
        <v>-0</v>
      </c>
      <c r="Q285" s="9" t="n">
        <f aca="false">+[2]data1cf!BO284*-1</f>
        <v>-0</v>
      </c>
      <c r="R285" s="9" t="n">
        <f aca="false">+[2]data1cf!BP284*-1</f>
        <v>-0</v>
      </c>
      <c r="S285" s="9" t="n">
        <f aca="false">+[2]data1cf!BQ284*-1</f>
        <v>-0</v>
      </c>
      <c r="T285" s="9" t="n">
        <f aca="false">+[2]data1cf!BR284*-1</f>
        <v>-0</v>
      </c>
      <c r="U285" s="9" t="n">
        <f aca="false">+[2]data1cf!BS284*-1</f>
        <v>-0</v>
      </c>
      <c r="V285" s="9" t="n">
        <f aca="false">+[2]data1cf!BT284*-1</f>
        <v>-0</v>
      </c>
      <c r="W285" s="9" t="n">
        <f aca="false">+[2]data1cf!BU284*-1</f>
        <v>-0</v>
      </c>
      <c r="X285" s="9" t="n">
        <f aca="false">+[2]data1cf!BV284*-1</f>
        <v>-0</v>
      </c>
      <c r="Y285" s="9" t="n">
        <f aca="false">+[2]data1cf!BW284*-1</f>
        <v>-0</v>
      </c>
      <c r="Z285" s="9" t="n">
        <f aca="false">+[2]data1cf!BX284*-1</f>
        <v>-0</v>
      </c>
      <c r="AA285" s="9" t="n">
        <f aca="false">+[2]data1cf!BY284*-1</f>
        <v>-0</v>
      </c>
      <c r="AB285" s="9"/>
      <c r="AC285" s="9"/>
      <c r="AD285" s="9"/>
      <c r="AE285" s="9"/>
      <c r="AF285" s="9"/>
      <c r="AG285" s="9"/>
      <c r="AH285" s="9"/>
      <c r="AI285" s="9"/>
      <c r="AJ285" s="9"/>
      <c r="AK285" s="1"/>
      <c r="AL285" s="1" t="e">
        <f aca="false">SUMPRODUCT(B285:AJ285,PVCapPrice)</f>
        <v>#DIV/0!</v>
      </c>
      <c r="AM285" s="1"/>
      <c r="AN285" s="1"/>
      <c r="AO285" s="1"/>
      <c r="AP285" s="1"/>
      <c r="AQ285" s="1"/>
    </row>
    <row r="286" customFormat="false" ht="11.25" hidden="false" customHeight="false" outlineLevel="0" collapsed="false">
      <c r="A286" s="1" t="n">
        <v>284</v>
      </c>
      <c r="B286" s="9"/>
      <c r="C286" s="9" t="n">
        <f aca="false">+[2]data1cf!BA285*-1</f>
        <v>-0</v>
      </c>
      <c r="D286" s="9" t="n">
        <f aca="false">+[2]data1cf!BB285*-1</f>
        <v>-0</v>
      </c>
      <c r="E286" s="9" t="n">
        <f aca="false">+[2]data1cf!BC285*-1</f>
        <v>-0</v>
      </c>
      <c r="F286" s="9" t="n">
        <f aca="false">+[2]data1cf!BD285*-1</f>
        <v>-0</v>
      </c>
      <c r="G286" s="9" t="n">
        <f aca="false">+[2]data1cf!BE285*-1</f>
        <v>-0</v>
      </c>
      <c r="H286" s="9" t="n">
        <f aca="false">+[2]data1cf!BF285*-1</f>
        <v>-0</v>
      </c>
      <c r="I286" s="9" t="n">
        <f aca="false">+[2]data1cf!BG285*-1</f>
        <v>-0</v>
      </c>
      <c r="J286" s="9" t="n">
        <f aca="false">+[2]data1cf!BH285*-1</f>
        <v>-0</v>
      </c>
      <c r="K286" s="9" t="n">
        <f aca="false">+[2]data1cf!BI285*-1</f>
        <v>-0</v>
      </c>
      <c r="L286" s="9" t="n">
        <f aca="false">+[2]data1cf!BJ285*-1</f>
        <v>-0</v>
      </c>
      <c r="M286" s="9" t="n">
        <f aca="false">+[2]data1cf!BK285*-1</f>
        <v>-0</v>
      </c>
      <c r="N286" s="9" t="n">
        <f aca="false">+[2]data1cf!BL285*-1</f>
        <v>-0</v>
      </c>
      <c r="O286" s="9" t="n">
        <f aca="false">+[2]data1cf!BM285*-1</f>
        <v>-0</v>
      </c>
      <c r="P286" s="9" t="n">
        <f aca="false">+[2]data1cf!BN285*-1</f>
        <v>-0</v>
      </c>
      <c r="Q286" s="9" t="n">
        <f aca="false">+[2]data1cf!BO285*-1</f>
        <v>-0</v>
      </c>
      <c r="R286" s="9" t="n">
        <f aca="false">+[2]data1cf!BP285*-1</f>
        <v>-0</v>
      </c>
      <c r="S286" s="9" t="n">
        <f aca="false">+[2]data1cf!BQ285*-1</f>
        <v>-0</v>
      </c>
      <c r="T286" s="9" t="n">
        <f aca="false">+[2]data1cf!BR285*-1</f>
        <v>-0</v>
      </c>
      <c r="U286" s="9" t="n">
        <f aca="false">+[2]data1cf!BS285*-1</f>
        <v>-0</v>
      </c>
      <c r="V286" s="9" t="n">
        <f aca="false">+[2]data1cf!BT285*-1</f>
        <v>-0</v>
      </c>
      <c r="W286" s="9" t="n">
        <f aca="false">+[2]data1cf!BU285*-1</f>
        <v>-0</v>
      </c>
      <c r="X286" s="9" t="n">
        <f aca="false">+[2]data1cf!BV285*-1</f>
        <v>-0</v>
      </c>
      <c r="Y286" s="9" t="n">
        <f aca="false">+[2]data1cf!BW285*-1</f>
        <v>-0</v>
      </c>
      <c r="Z286" s="9" t="n">
        <f aca="false">+[2]data1cf!BX285*-1</f>
        <v>-0</v>
      </c>
      <c r="AA286" s="9" t="n">
        <f aca="false">+[2]data1cf!BY285*-1</f>
        <v>-0</v>
      </c>
      <c r="AB286" s="9"/>
      <c r="AC286" s="9"/>
      <c r="AD286" s="9"/>
      <c r="AE286" s="9"/>
      <c r="AF286" s="9"/>
      <c r="AG286" s="9"/>
      <c r="AH286" s="9"/>
      <c r="AI286" s="9"/>
      <c r="AJ286" s="9"/>
      <c r="AK286" s="1"/>
      <c r="AL286" s="1" t="e">
        <f aca="false">SUMPRODUCT(B286:AJ286,PVCapPrice)</f>
        <v>#DIV/0!</v>
      </c>
      <c r="AM286" s="1"/>
      <c r="AN286" s="1"/>
      <c r="AO286" s="1"/>
      <c r="AP286" s="1"/>
      <c r="AQ286" s="1"/>
    </row>
    <row r="287" customFormat="false" ht="11.25" hidden="false" customHeight="false" outlineLevel="0" collapsed="false">
      <c r="A287" s="1" t="n">
        <v>285</v>
      </c>
      <c r="B287" s="9"/>
      <c r="C287" s="9" t="n">
        <f aca="false">+[2]data1cf!BA286*-1</f>
        <v>-0</v>
      </c>
      <c r="D287" s="9" t="n">
        <f aca="false">+[2]data1cf!BB286*-1</f>
        <v>-0</v>
      </c>
      <c r="E287" s="9" t="n">
        <f aca="false">+[2]data1cf!BC286*-1</f>
        <v>-0</v>
      </c>
      <c r="F287" s="9" t="n">
        <f aca="false">+[2]data1cf!BD286*-1</f>
        <v>-0</v>
      </c>
      <c r="G287" s="9" t="n">
        <f aca="false">+[2]data1cf!BE286*-1</f>
        <v>-0</v>
      </c>
      <c r="H287" s="9" t="n">
        <f aca="false">+[2]data1cf!BF286*-1</f>
        <v>-0</v>
      </c>
      <c r="I287" s="9" t="n">
        <f aca="false">+[2]data1cf!BG286*-1</f>
        <v>-0</v>
      </c>
      <c r="J287" s="9" t="n">
        <f aca="false">+[2]data1cf!BH286*-1</f>
        <v>-0</v>
      </c>
      <c r="K287" s="9" t="n">
        <f aca="false">+[2]data1cf!BI286*-1</f>
        <v>-0</v>
      </c>
      <c r="L287" s="9" t="n">
        <f aca="false">+[2]data1cf!BJ286*-1</f>
        <v>-0</v>
      </c>
      <c r="M287" s="9" t="n">
        <f aca="false">+[2]data1cf!BK286*-1</f>
        <v>-0</v>
      </c>
      <c r="N287" s="9" t="n">
        <f aca="false">+[2]data1cf!BL286*-1</f>
        <v>-0</v>
      </c>
      <c r="O287" s="9" t="n">
        <f aca="false">+[2]data1cf!BM286*-1</f>
        <v>-0</v>
      </c>
      <c r="P287" s="9" t="n">
        <f aca="false">+[2]data1cf!BN286*-1</f>
        <v>-0</v>
      </c>
      <c r="Q287" s="9" t="n">
        <f aca="false">+[2]data1cf!BO286*-1</f>
        <v>-0</v>
      </c>
      <c r="R287" s="9" t="n">
        <f aca="false">+[2]data1cf!BP286*-1</f>
        <v>-0</v>
      </c>
      <c r="S287" s="9" t="n">
        <f aca="false">+[2]data1cf!BQ286*-1</f>
        <v>-0</v>
      </c>
      <c r="T287" s="9" t="n">
        <f aca="false">+[2]data1cf!BR286*-1</f>
        <v>-0</v>
      </c>
      <c r="U287" s="9" t="n">
        <f aca="false">+[2]data1cf!BS286*-1</f>
        <v>-0</v>
      </c>
      <c r="V287" s="9" t="n">
        <f aca="false">+[2]data1cf!BT286*-1</f>
        <v>-0</v>
      </c>
      <c r="W287" s="9" t="n">
        <f aca="false">+[2]data1cf!BU286*-1</f>
        <v>-0</v>
      </c>
      <c r="X287" s="9" t="n">
        <f aca="false">+[2]data1cf!BV286*-1</f>
        <v>-0</v>
      </c>
      <c r="Y287" s="9" t="n">
        <f aca="false">+[2]data1cf!BW286*-1</f>
        <v>-0</v>
      </c>
      <c r="Z287" s="9" t="n">
        <f aca="false">+[2]data1cf!BX286*-1</f>
        <v>-0</v>
      </c>
      <c r="AA287" s="9" t="n">
        <f aca="false">+[2]data1cf!BY286*-1</f>
        <v>-0</v>
      </c>
      <c r="AB287" s="9"/>
      <c r="AC287" s="9"/>
      <c r="AD287" s="9"/>
      <c r="AE287" s="9"/>
      <c r="AF287" s="9"/>
      <c r="AG287" s="9"/>
      <c r="AH287" s="9"/>
      <c r="AI287" s="9"/>
      <c r="AJ287" s="9"/>
      <c r="AK287" s="1"/>
      <c r="AL287" s="1" t="e">
        <f aca="false">SUMPRODUCT(B287:AJ287,PVCapPrice)</f>
        <v>#DIV/0!</v>
      </c>
      <c r="AM287" s="1"/>
      <c r="AN287" s="1"/>
      <c r="AO287" s="1"/>
      <c r="AP287" s="1"/>
      <c r="AQ287" s="1"/>
    </row>
    <row r="288" customFormat="false" ht="11.25" hidden="false" customHeight="false" outlineLevel="0" collapsed="false">
      <c r="A288" s="1" t="n">
        <v>286</v>
      </c>
      <c r="B288" s="9"/>
      <c r="C288" s="9" t="n">
        <f aca="false">+[2]data1cf!BA287*-1</f>
        <v>-0</v>
      </c>
      <c r="D288" s="9" t="n">
        <f aca="false">+[2]data1cf!BB287*-1</f>
        <v>-0</v>
      </c>
      <c r="E288" s="9" t="n">
        <f aca="false">+[2]data1cf!BC287*-1</f>
        <v>-0</v>
      </c>
      <c r="F288" s="9" t="n">
        <f aca="false">+[2]data1cf!BD287*-1</f>
        <v>-0</v>
      </c>
      <c r="G288" s="9" t="n">
        <f aca="false">+[2]data1cf!BE287*-1</f>
        <v>-0</v>
      </c>
      <c r="H288" s="9" t="n">
        <f aca="false">+[2]data1cf!BF287*-1</f>
        <v>-0</v>
      </c>
      <c r="I288" s="9" t="n">
        <f aca="false">+[2]data1cf!BG287*-1</f>
        <v>-0</v>
      </c>
      <c r="J288" s="9" t="n">
        <f aca="false">+[2]data1cf!BH287*-1</f>
        <v>-0</v>
      </c>
      <c r="K288" s="9" t="n">
        <f aca="false">+[2]data1cf!BI287*-1</f>
        <v>-0</v>
      </c>
      <c r="L288" s="9" t="n">
        <f aca="false">+[2]data1cf!BJ287*-1</f>
        <v>-0</v>
      </c>
      <c r="M288" s="9" t="n">
        <f aca="false">+[2]data1cf!BK287*-1</f>
        <v>-0</v>
      </c>
      <c r="N288" s="9" t="n">
        <f aca="false">+[2]data1cf!BL287*-1</f>
        <v>-0</v>
      </c>
      <c r="O288" s="9" t="n">
        <f aca="false">+[2]data1cf!BM287*-1</f>
        <v>-0</v>
      </c>
      <c r="P288" s="9" t="n">
        <f aca="false">+[2]data1cf!BN287*-1</f>
        <v>-0</v>
      </c>
      <c r="Q288" s="9" t="n">
        <f aca="false">+[2]data1cf!BO287*-1</f>
        <v>-0</v>
      </c>
      <c r="R288" s="9" t="n">
        <f aca="false">+[2]data1cf!BP287*-1</f>
        <v>-0</v>
      </c>
      <c r="S288" s="9" t="n">
        <f aca="false">+[2]data1cf!BQ287*-1</f>
        <v>-0</v>
      </c>
      <c r="T288" s="9" t="n">
        <f aca="false">+[2]data1cf!BR287*-1</f>
        <v>-0</v>
      </c>
      <c r="U288" s="9" t="n">
        <f aca="false">+[2]data1cf!BS287*-1</f>
        <v>-0</v>
      </c>
      <c r="V288" s="9" t="n">
        <f aca="false">+[2]data1cf!BT287*-1</f>
        <v>-0</v>
      </c>
      <c r="W288" s="9" t="n">
        <f aca="false">+[2]data1cf!BU287*-1</f>
        <v>-0</v>
      </c>
      <c r="X288" s="9" t="n">
        <f aca="false">+[2]data1cf!BV287*-1</f>
        <v>-0</v>
      </c>
      <c r="Y288" s="9" t="n">
        <f aca="false">+[2]data1cf!BW287*-1</f>
        <v>-0</v>
      </c>
      <c r="Z288" s="9" t="n">
        <f aca="false">+[2]data1cf!BX287*-1</f>
        <v>-0</v>
      </c>
      <c r="AA288" s="9" t="n">
        <f aca="false">+[2]data1cf!BY287*-1</f>
        <v>-0</v>
      </c>
      <c r="AB288" s="9"/>
      <c r="AC288" s="9"/>
      <c r="AD288" s="9"/>
      <c r="AE288" s="9"/>
      <c r="AF288" s="9"/>
      <c r="AG288" s="9"/>
      <c r="AH288" s="9"/>
      <c r="AI288" s="9"/>
      <c r="AJ288" s="9"/>
      <c r="AK288" s="1"/>
      <c r="AL288" s="1" t="e">
        <f aca="false">SUMPRODUCT(B288:AJ288,PVCapPrice)</f>
        <v>#DIV/0!</v>
      </c>
      <c r="AM288" s="1"/>
      <c r="AN288" s="1"/>
      <c r="AO288" s="1"/>
      <c r="AP288" s="1"/>
      <c r="AQ288" s="1"/>
    </row>
    <row r="289" customFormat="false" ht="11.25" hidden="false" customHeight="false" outlineLevel="0" collapsed="false">
      <c r="A289" s="1" t="n">
        <v>287</v>
      </c>
      <c r="B289" s="9"/>
      <c r="C289" s="9" t="n">
        <f aca="false">+[2]data1cf!BA288*-1</f>
        <v>-0</v>
      </c>
      <c r="D289" s="9" t="n">
        <f aca="false">+[2]data1cf!BB288*-1</f>
        <v>-0</v>
      </c>
      <c r="E289" s="9" t="n">
        <f aca="false">+[2]data1cf!BC288*-1</f>
        <v>-0</v>
      </c>
      <c r="F289" s="9" t="n">
        <f aca="false">+[2]data1cf!BD288*-1</f>
        <v>-0</v>
      </c>
      <c r="G289" s="9" t="n">
        <f aca="false">+[2]data1cf!BE288*-1</f>
        <v>-0</v>
      </c>
      <c r="H289" s="9" t="n">
        <f aca="false">+[2]data1cf!BF288*-1</f>
        <v>-0</v>
      </c>
      <c r="I289" s="9" t="n">
        <f aca="false">+[2]data1cf!BG288*-1</f>
        <v>-0</v>
      </c>
      <c r="J289" s="9" t="n">
        <f aca="false">+[2]data1cf!BH288*-1</f>
        <v>-0</v>
      </c>
      <c r="K289" s="9" t="n">
        <f aca="false">+[2]data1cf!BI288*-1</f>
        <v>-0</v>
      </c>
      <c r="L289" s="9" t="n">
        <f aca="false">+[2]data1cf!BJ288*-1</f>
        <v>-0</v>
      </c>
      <c r="M289" s="9" t="n">
        <f aca="false">+[2]data1cf!BK288*-1</f>
        <v>-0</v>
      </c>
      <c r="N289" s="9" t="n">
        <f aca="false">+[2]data1cf!BL288*-1</f>
        <v>-0</v>
      </c>
      <c r="O289" s="9" t="n">
        <f aca="false">+[2]data1cf!BM288*-1</f>
        <v>-0</v>
      </c>
      <c r="P289" s="9" t="n">
        <f aca="false">+[2]data1cf!BN288*-1</f>
        <v>-0</v>
      </c>
      <c r="Q289" s="9" t="n">
        <f aca="false">+[2]data1cf!BO288*-1</f>
        <v>-0</v>
      </c>
      <c r="R289" s="9" t="n">
        <f aca="false">+[2]data1cf!BP288*-1</f>
        <v>-0</v>
      </c>
      <c r="S289" s="9" t="n">
        <f aca="false">+[2]data1cf!BQ288*-1</f>
        <v>-0</v>
      </c>
      <c r="T289" s="9" t="n">
        <f aca="false">+[2]data1cf!BR288*-1</f>
        <v>-0</v>
      </c>
      <c r="U289" s="9" t="n">
        <f aca="false">+[2]data1cf!BS288*-1</f>
        <v>-0</v>
      </c>
      <c r="V289" s="9" t="n">
        <f aca="false">+[2]data1cf!BT288*-1</f>
        <v>-0</v>
      </c>
      <c r="W289" s="9" t="n">
        <f aca="false">+[2]data1cf!BU288*-1</f>
        <v>-0</v>
      </c>
      <c r="X289" s="9" t="n">
        <f aca="false">+[2]data1cf!BV288*-1</f>
        <v>-0</v>
      </c>
      <c r="Y289" s="9" t="n">
        <f aca="false">+[2]data1cf!BW288*-1</f>
        <v>-0</v>
      </c>
      <c r="Z289" s="9" t="n">
        <f aca="false">+[2]data1cf!BX288*-1</f>
        <v>-0</v>
      </c>
      <c r="AA289" s="9" t="n">
        <f aca="false">+[2]data1cf!BY288*-1</f>
        <v>-0</v>
      </c>
      <c r="AB289" s="9"/>
      <c r="AC289" s="9"/>
      <c r="AD289" s="9"/>
      <c r="AE289" s="9"/>
      <c r="AF289" s="9"/>
      <c r="AG289" s="9"/>
      <c r="AH289" s="9"/>
      <c r="AI289" s="9"/>
      <c r="AJ289" s="9"/>
      <c r="AK289" s="1"/>
      <c r="AL289" s="1" t="e">
        <f aca="false">SUMPRODUCT(B289:AJ289,PVCapPrice)</f>
        <v>#DIV/0!</v>
      </c>
      <c r="AM289" s="1"/>
      <c r="AN289" s="1"/>
      <c r="AO289" s="1"/>
      <c r="AP289" s="1"/>
      <c r="AQ289" s="1"/>
    </row>
    <row r="290" customFormat="false" ht="11.25" hidden="false" customHeight="false" outlineLevel="0" collapsed="false">
      <c r="A290" s="1" t="n">
        <v>288</v>
      </c>
      <c r="B290" s="9"/>
      <c r="C290" s="9" t="n">
        <f aca="false">+[2]data1cf!BA289*-1</f>
        <v>-0</v>
      </c>
      <c r="D290" s="9" t="n">
        <f aca="false">+[2]data1cf!BB289*-1</f>
        <v>-0</v>
      </c>
      <c r="E290" s="9" t="n">
        <f aca="false">+[2]data1cf!BC289*-1</f>
        <v>-0</v>
      </c>
      <c r="F290" s="9" t="n">
        <f aca="false">+[2]data1cf!BD289*-1</f>
        <v>-0</v>
      </c>
      <c r="G290" s="9" t="n">
        <f aca="false">+[2]data1cf!BE289*-1</f>
        <v>-0</v>
      </c>
      <c r="H290" s="9" t="n">
        <f aca="false">+[2]data1cf!BF289*-1</f>
        <v>-0</v>
      </c>
      <c r="I290" s="9" t="n">
        <f aca="false">+[2]data1cf!BG289*-1</f>
        <v>-0</v>
      </c>
      <c r="J290" s="9" t="n">
        <f aca="false">+[2]data1cf!BH289*-1</f>
        <v>-0</v>
      </c>
      <c r="K290" s="9" t="n">
        <f aca="false">+[2]data1cf!BI289*-1</f>
        <v>-0</v>
      </c>
      <c r="L290" s="9" t="n">
        <f aca="false">+[2]data1cf!BJ289*-1</f>
        <v>-0</v>
      </c>
      <c r="M290" s="9" t="n">
        <f aca="false">+[2]data1cf!BK289*-1</f>
        <v>-0</v>
      </c>
      <c r="N290" s="9" t="n">
        <f aca="false">+[2]data1cf!BL289*-1</f>
        <v>-0</v>
      </c>
      <c r="O290" s="9" t="n">
        <f aca="false">+[2]data1cf!BM289*-1</f>
        <v>-0</v>
      </c>
      <c r="P290" s="9" t="n">
        <f aca="false">+[2]data1cf!BN289*-1</f>
        <v>-0</v>
      </c>
      <c r="Q290" s="9" t="n">
        <f aca="false">+[2]data1cf!BO289*-1</f>
        <v>-0</v>
      </c>
      <c r="R290" s="9" t="n">
        <f aca="false">+[2]data1cf!BP289*-1</f>
        <v>-0</v>
      </c>
      <c r="S290" s="9" t="n">
        <f aca="false">+[2]data1cf!BQ289*-1</f>
        <v>-0</v>
      </c>
      <c r="T290" s="9" t="n">
        <f aca="false">+[2]data1cf!BR289*-1</f>
        <v>-0</v>
      </c>
      <c r="U290" s="9" t="n">
        <f aca="false">+[2]data1cf!BS289*-1</f>
        <v>-0</v>
      </c>
      <c r="V290" s="9" t="n">
        <f aca="false">+[2]data1cf!BT289*-1</f>
        <v>-0</v>
      </c>
      <c r="W290" s="9" t="n">
        <f aca="false">+[2]data1cf!BU289*-1</f>
        <v>-0</v>
      </c>
      <c r="X290" s="9" t="n">
        <f aca="false">+[2]data1cf!BV289*-1</f>
        <v>-0</v>
      </c>
      <c r="Y290" s="9" t="n">
        <f aca="false">+[2]data1cf!BW289*-1</f>
        <v>-0</v>
      </c>
      <c r="Z290" s="9" t="n">
        <f aca="false">+[2]data1cf!BX289*-1</f>
        <v>-0</v>
      </c>
      <c r="AA290" s="9" t="n">
        <f aca="false">+[2]data1cf!BY289*-1</f>
        <v>-0</v>
      </c>
      <c r="AB290" s="9"/>
      <c r="AC290" s="9"/>
      <c r="AD290" s="9"/>
      <c r="AE290" s="9"/>
      <c r="AF290" s="9"/>
      <c r="AG290" s="9"/>
      <c r="AH290" s="9"/>
      <c r="AI290" s="9"/>
      <c r="AJ290" s="9"/>
      <c r="AK290" s="1"/>
      <c r="AL290" s="1" t="e">
        <f aca="false">SUMPRODUCT(B290:AJ290,PVCapPrice)</f>
        <v>#DIV/0!</v>
      </c>
      <c r="AM290" s="1"/>
      <c r="AN290" s="1"/>
      <c r="AO290" s="1"/>
      <c r="AP290" s="1"/>
      <c r="AQ290" s="1"/>
    </row>
    <row r="291" customFormat="false" ht="11.25" hidden="false" customHeight="false" outlineLevel="0" collapsed="false">
      <c r="A291" s="1" t="n">
        <v>289</v>
      </c>
      <c r="B291" s="9"/>
      <c r="C291" s="9" t="n">
        <f aca="false">+[2]data1cf!BA290*-1</f>
        <v>-0</v>
      </c>
      <c r="D291" s="9" t="n">
        <f aca="false">+[2]data1cf!BB290*-1</f>
        <v>-0</v>
      </c>
      <c r="E291" s="9" t="n">
        <f aca="false">+[2]data1cf!BC290*-1</f>
        <v>-0</v>
      </c>
      <c r="F291" s="9" t="n">
        <f aca="false">+[2]data1cf!BD290*-1</f>
        <v>-0</v>
      </c>
      <c r="G291" s="9" t="n">
        <f aca="false">+[2]data1cf!BE290*-1</f>
        <v>-0</v>
      </c>
      <c r="H291" s="9" t="n">
        <f aca="false">+[2]data1cf!BF290*-1</f>
        <v>-0</v>
      </c>
      <c r="I291" s="9" t="n">
        <f aca="false">+[2]data1cf!BG290*-1</f>
        <v>-0</v>
      </c>
      <c r="J291" s="9" t="n">
        <f aca="false">+[2]data1cf!BH290*-1</f>
        <v>-0</v>
      </c>
      <c r="K291" s="9" t="n">
        <f aca="false">+[2]data1cf!BI290*-1</f>
        <v>-0</v>
      </c>
      <c r="L291" s="9" t="n">
        <f aca="false">+[2]data1cf!BJ290*-1</f>
        <v>-0</v>
      </c>
      <c r="M291" s="9" t="n">
        <f aca="false">+[2]data1cf!BK290*-1</f>
        <v>-0</v>
      </c>
      <c r="N291" s="9" t="n">
        <f aca="false">+[2]data1cf!BL290*-1</f>
        <v>-0</v>
      </c>
      <c r="O291" s="9" t="n">
        <f aca="false">+[2]data1cf!BM290*-1</f>
        <v>-0</v>
      </c>
      <c r="P291" s="9" t="n">
        <f aca="false">+[2]data1cf!BN290*-1</f>
        <v>-0</v>
      </c>
      <c r="Q291" s="9" t="n">
        <f aca="false">+[2]data1cf!BO290*-1</f>
        <v>-0</v>
      </c>
      <c r="R291" s="9" t="n">
        <f aca="false">+[2]data1cf!BP290*-1</f>
        <v>-0</v>
      </c>
      <c r="S291" s="9" t="n">
        <f aca="false">+[2]data1cf!BQ290*-1</f>
        <v>-0</v>
      </c>
      <c r="T291" s="9" t="n">
        <f aca="false">+[2]data1cf!BR290*-1</f>
        <v>-0</v>
      </c>
      <c r="U291" s="9" t="n">
        <f aca="false">+[2]data1cf!BS290*-1</f>
        <v>-0</v>
      </c>
      <c r="V291" s="9" t="n">
        <f aca="false">+[2]data1cf!BT290*-1</f>
        <v>-0</v>
      </c>
      <c r="W291" s="9" t="n">
        <f aca="false">+[2]data1cf!BU290*-1</f>
        <v>-0</v>
      </c>
      <c r="X291" s="9" t="n">
        <f aca="false">+[2]data1cf!BV290*-1</f>
        <v>-0</v>
      </c>
      <c r="Y291" s="9" t="n">
        <f aca="false">+[2]data1cf!BW290*-1</f>
        <v>-0</v>
      </c>
      <c r="Z291" s="9" t="n">
        <f aca="false">+[2]data1cf!BX290*-1</f>
        <v>-0</v>
      </c>
      <c r="AA291" s="9" t="n">
        <f aca="false">+[2]data1cf!BY290*-1</f>
        <v>-0</v>
      </c>
      <c r="AB291" s="9"/>
      <c r="AC291" s="9"/>
      <c r="AD291" s="9"/>
      <c r="AE291" s="9"/>
      <c r="AF291" s="9"/>
      <c r="AG291" s="9"/>
      <c r="AH291" s="9"/>
      <c r="AI291" s="9"/>
      <c r="AJ291" s="9"/>
      <c r="AK291" s="1"/>
      <c r="AL291" s="1" t="e">
        <f aca="false">SUMPRODUCT(B291:AJ291,PVCapPrice)</f>
        <v>#DIV/0!</v>
      </c>
      <c r="AM291" s="1"/>
      <c r="AN291" s="1"/>
      <c r="AO291" s="1"/>
      <c r="AP291" s="1"/>
      <c r="AQ291" s="1"/>
    </row>
    <row r="292" customFormat="false" ht="11.25" hidden="false" customHeight="false" outlineLevel="0" collapsed="false">
      <c r="A292" s="1" t="n">
        <v>290</v>
      </c>
      <c r="B292" s="9"/>
      <c r="C292" s="9" t="n">
        <f aca="false">+[2]data1cf!BA291*-1</f>
        <v>-0</v>
      </c>
      <c r="D292" s="9" t="n">
        <f aca="false">+[2]data1cf!BB291*-1</f>
        <v>-0</v>
      </c>
      <c r="E292" s="9" t="n">
        <f aca="false">+[2]data1cf!BC291*-1</f>
        <v>-0</v>
      </c>
      <c r="F292" s="9" t="n">
        <f aca="false">+[2]data1cf!BD291*-1</f>
        <v>-0</v>
      </c>
      <c r="G292" s="9" t="n">
        <f aca="false">+[2]data1cf!BE291*-1</f>
        <v>-0</v>
      </c>
      <c r="H292" s="9" t="n">
        <f aca="false">+[2]data1cf!BF291*-1</f>
        <v>-0</v>
      </c>
      <c r="I292" s="9" t="n">
        <f aca="false">+[2]data1cf!BG291*-1</f>
        <v>-0</v>
      </c>
      <c r="J292" s="9" t="n">
        <f aca="false">+[2]data1cf!BH291*-1</f>
        <v>-0</v>
      </c>
      <c r="K292" s="9" t="n">
        <f aca="false">+[2]data1cf!BI291*-1</f>
        <v>-0</v>
      </c>
      <c r="L292" s="9" t="n">
        <f aca="false">+[2]data1cf!BJ291*-1</f>
        <v>-0</v>
      </c>
      <c r="M292" s="9" t="n">
        <f aca="false">+[2]data1cf!BK291*-1</f>
        <v>-0</v>
      </c>
      <c r="N292" s="9" t="n">
        <f aca="false">+[2]data1cf!BL291*-1</f>
        <v>-0</v>
      </c>
      <c r="O292" s="9" t="n">
        <f aca="false">+[2]data1cf!BM291*-1</f>
        <v>-0</v>
      </c>
      <c r="P292" s="9" t="n">
        <f aca="false">+[2]data1cf!BN291*-1</f>
        <v>-0</v>
      </c>
      <c r="Q292" s="9" t="n">
        <f aca="false">+[2]data1cf!BO291*-1</f>
        <v>-0</v>
      </c>
      <c r="R292" s="9" t="n">
        <f aca="false">+[2]data1cf!BP291*-1</f>
        <v>-0</v>
      </c>
      <c r="S292" s="9" t="n">
        <f aca="false">+[2]data1cf!BQ291*-1</f>
        <v>-0</v>
      </c>
      <c r="T292" s="9" t="n">
        <f aca="false">+[2]data1cf!BR291*-1</f>
        <v>-0</v>
      </c>
      <c r="U292" s="9" t="n">
        <f aca="false">+[2]data1cf!BS291*-1</f>
        <v>-0</v>
      </c>
      <c r="V292" s="9" t="n">
        <f aca="false">+[2]data1cf!BT291*-1</f>
        <v>-0</v>
      </c>
      <c r="W292" s="9" t="n">
        <f aca="false">+[2]data1cf!BU291*-1</f>
        <v>-0</v>
      </c>
      <c r="X292" s="9" t="n">
        <f aca="false">+[2]data1cf!BV291*-1</f>
        <v>-0</v>
      </c>
      <c r="Y292" s="9" t="n">
        <f aca="false">+[2]data1cf!BW291*-1</f>
        <v>-0</v>
      </c>
      <c r="Z292" s="9" t="n">
        <f aca="false">+[2]data1cf!BX291*-1</f>
        <v>-0</v>
      </c>
      <c r="AA292" s="9" t="n">
        <f aca="false">+[2]data1cf!BY291*-1</f>
        <v>-0</v>
      </c>
      <c r="AB292" s="9"/>
      <c r="AC292" s="9"/>
      <c r="AD292" s="9"/>
      <c r="AE292" s="9"/>
      <c r="AF292" s="9"/>
      <c r="AG292" s="9"/>
      <c r="AH292" s="9"/>
      <c r="AI292" s="9"/>
      <c r="AJ292" s="9"/>
      <c r="AK292" s="1"/>
      <c r="AL292" s="1" t="e">
        <f aca="false">SUMPRODUCT(B292:AJ292,PVCapPrice)</f>
        <v>#DIV/0!</v>
      </c>
      <c r="AM292" s="1"/>
      <c r="AN292" s="1"/>
      <c r="AO292" s="1"/>
      <c r="AP292" s="1"/>
      <c r="AQ292" s="1"/>
    </row>
    <row r="293" customFormat="false" ht="11.25" hidden="false" customHeight="false" outlineLevel="0" collapsed="false">
      <c r="A293" s="1" t="n">
        <v>291</v>
      </c>
      <c r="B293" s="9"/>
      <c r="C293" s="9" t="n">
        <f aca="false">+[2]data1cf!BA292*-1</f>
        <v>-0</v>
      </c>
      <c r="D293" s="9" t="n">
        <f aca="false">+[2]data1cf!BB292*-1</f>
        <v>-0</v>
      </c>
      <c r="E293" s="9" t="n">
        <f aca="false">+[2]data1cf!BC292*-1</f>
        <v>-0</v>
      </c>
      <c r="F293" s="9" t="n">
        <f aca="false">+[2]data1cf!BD292*-1</f>
        <v>-0</v>
      </c>
      <c r="G293" s="9" t="n">
        <f aca="false">+[2]data1cf!BE292*-1</f>
        <v>-0</v>
      </c>
      <c r="H293" s="9" t="n">
        <f aca="false">+[2]data1cf!BF292*-1</f>
        <v>-0</v>
      </c>
      <c r="I293" s="9" t="n">
        <f aca="false">+[2]data1cf!BG292*-1</f>
        <v>-0</v>
      </c>
      <c r="J293" s="9" t="n">
        <f aca="false">+[2]data1cf!BH292*-1</f>
        <v>-0</v>
      </c>
      <c r="K293" s="9" t="n">
        <f aca="false">+[2]data1cf!BI292*-1</f>
        <v>-0</v>
      </c>
      <c r="L293" s="9" t="n">
        <f aca="false">+[2]data1cf!BJ292*-1</f>
        <v>-0</v>
      </c>
      <c r="M293" s="9" t="n">
        <f aca="false">+[2]data1cf!BK292*-1</f>
        <v>-0</v>
      </c>
      <c r="N293" s="9" t="n">
        <f aca="false">+[2]data1cf!BL292*-1</f>
        <v>-0</v>
      </c>
      <c r="O293" s="9" t="n">
        <f aca="false">+[2]data1cf!BM292*-1</f>
        <v>-0</v>
      </c>
      <c r="P293" s="9" t="n">
        <f aca="false">+[2]data1cf!BN292*-1</f>
        <v>-0</v>
      </c>
      <c r="Q293" s="9" t="n">
        <f aca="false">+[2]data1cf!BO292*-1</f>
        <v>-0</v>
      </c>
      <c r="R293" s="9" t="n">
        <f aca="false">+[2]data1cf!BP292*-1</f>
        <v>-0</v>
      </c>
      <c r="S293" s="9" t="n">
        <f aca="false">+[2]data1cf!BQ292*-1</f>
        <v>-0</v>
      </c>
      <c r="T293" s="9" t="n">
        <f aca="false">+[2]data1cf!BR292*-1</f>
        <v>-0</v>
      </c>
      <c r="U293" s="9" t="n">
        <f aca="false">+[2]data1cf!BS292*-1</f>
        <v>-0</v>
      </c>
      <c r="V293" s="9" t="n">
        <f aca="false">+[2]data1cf!BT292*-1</f>
        <v>-0</v>
      </c>
      <c r="W293" s="9" t="n">
        <f aca="false">+[2]data1cf!BU292*-1</f>
        <v>-0</v>
      </c>
      <c r="X293" s="9" t="n">
        <f aca="false">+[2]data1cf!BV292*-1</f>
        <v>-0</v>
      </c>
      <c r="Y293" s="9" t="n">
        <f aca="false">+[2]data1cf!BW292*-1</f>
        <v>-0</v>
      </c>
      <c r="Z293" s="9" t="n">
        <f aca="false">+[2]data1cf!BX292*-1</f>
        <v>-0</v>
      </c>
      <c r="AA293" s="9" t="n">
        <f aca="false">+[2]data1cf!BY292*-1</f>
        <v>-0</v>
      </c>
      <c r="AB293" s="9"/>
      <c r="AC293" s="9"/>
      <c r="AD293" s="9"/>
      <c r="AE293" s="9"/>
      <c r="AF293" s="9"/>
      <c r="AG293" s="9"/>
      <c r="AH293" s="9"/>
      <c r="AI293" s="9"/>
      <c r="AJ293" s="9"/>
      <c r="AK293" s="1"/>
      <c r="AL293" s="1" t="e">
        <f aca="false">SUMPRODUCT(B293:AJ293,PVCapPrice)</f>
        <v>#DIV/0!</v>
      </c>
      <c r="AM293" s="1"/>
      <c r="AN293" s="1"/>
      <c r="AO293" s="1"/>
      <c r="AP293" s="1"/>
      <c r="AQ293" s="1"/>
    </row>
    <row r="294" customFormat="false" ht="11.25" hidden="false" customHeight="false" outlineLevel="0" collapsed="false">
      <c r="A294" s="1" t="n">
        <v>292</v>
      </c>
      <c r="B294" s="9"/>
      <c r="C294" s="9" t="n">
        <f aca="false">+[2]data1cf!BA293*-1</f>
        <v>-0</v>
      </c>
      <c r="D294" s="9" t="n">
        <f aca="false">+[2]data1cf!BB293*-1</f>
        <v>-0</v>
      </c>
      <c r="E294" s="9" t="n">
        <f aca="false">+[2]data1cf!BC293*-1</f>
        <v>-0</v>
      </c>
      <c r="F294" s="9" t="n">
        <f aca="false">+[2]data1cf!BD293*-1</f>
        <v>-0</v>
      </c>
      <c r="G294" s="9" t="n">
        <f aca="false">+[2]data1cf!BE293*-1</f>
        <v>-0</v>
      </c>
      <c r="H294" s="9" t="n">
        <f aca="false">+[2]data1cf!BF293*-1</f>
        <v>-0</v>
      </c>
      <c r="I294" s="9" t="n">
        <f aca="false">+[2]data1cf!BG293*-1</f>
        <v>-0</v>
      </c>
      <c r="J294" s="9" t="n">
        <f aca="false">+[2]data1cf!BH293*-1</f>
        <v>-0</v>
      </c>
      <c r="K294" s="9" t="n">
        <f aca="false">+[2]data1cf!BI293*-1</f>
        <v>-0</v>
      </c>
      <c r="L294" s="9" t="n">
        <f aca="false">+[2]data1cf!BJ293*-1</f>
        <v>-0</v>
      </c>
      <c r="M294" s="9" t="n">
        <f aca="false">+[2]data1cf!BK293*-1</f>
        <v>-0</v>
      </c>
      <c r="N294" s="9" t="n">
        <f aca="false">+[2]data1cf!BL293*-1</f>
        <v>-0</v>
      </c>
      <c r="O294" s="9" t="n">
        <f aca="false">+[2]data1cf!BM293*-1</f>
        <v>-0</v>
      </c>
      <c r="P294" s="9" t="n">
        <f aca="false">+[2]data1cf!BN293*-1</f>
        <v>-0</v>
      </c>
      <c r="Q294" s="9" t="n">
        <f aca="false">+[2]data1cf!BO293*-1</f>
        <v>-0</v>
      </c>
      <c r="R294" s="9" t="n">
        <f aca="false">+[2]data1cf!BP293*-1</f>
        <v>-0</v>
      </c>
      <c r="S294" s="9" t="n">
        <f aca="false">+[2]data1cf!BQ293*-1</f>
        <v>-0</v>
      </c>
      <c r="T294" s="9" t="n">
        <f aca="false">+[2]data1cf!BR293*-1</f>
        <v>-0</v>
      </c>
      <c r="U294" s="9" t="n">
        <f aca="false">+[2]data1cf!BS293*-1</f>
        <v>-0</v>
      </c>
      <c r="V294" s="9" t="n">
        <f aca="false">+[2]data1cf!BT293*-1</f>
        <v>-0</v>
      </c>
      <c r="W294" s="9" t="n">
        <f aca="false">+[2]data1cf!BU293*-1</f>
        <v>-0</v>
      </c>
      <c r="X294" s="9" t="n">
        <f aca="false">+[2]data1cf!BV293*-1</f>
        <v>-0</v>
      </c>
      <c r="Y294" s="9" t="n">
        <f aca="false">+[2]data1cf!BW293*-1</f>
        <v>-0</v>
      </c>
      <c r="Z294" s="9" t="n">
        <f aca="false">+[2]data1cf!BX293*-1</f>
        <v>-0</v>
      </c>
      <c r="AA294" s="9" t="n">
        <f aca="false">+[2]data1cf!BY293*-1</f>
        <v>-0</v>
      </c>
      <c r="AB294" s="9"/>
      <c r="AC294" s="9"/>
      <c r="AD294" s="9"/>
      <c r="AE294" s="9"/>
      <c r="AF294" s="9"/>
      <c r="AG294" s="9"/>
      <c r="AH294" s="9"/>
      <c r="AI294" s="9"/>
      <c r="AJ294" s="9"/>
      <c r="AK294" s="1"/>
      <c r="AL294" s="1" t="e">
        <f aca="false">SUMPRODUCT(B294:AJ294,PVCapPrice)</f>
        <v>#DIV/0!</v>
      </c>
      <c r="AM294" s="1"/>
      <c r="AN294" s="1"/>
      <c r="AO294" s="1"/>
      <c r="AP294" s="1"/>
      <c r="AQ294" s="1"/>
    </row>
    <row r="295" customFormat="false" ht="11.25" hidden="false" customHeight="false" outlineLevel="0" collapsed="false">
      <c r="A295" s="1" t="n">
        <v>293</v>
      </c>
      <c r="B295" s="9"/>
      <c r="C295" s="9" t="n">
        <f aca="false">+[2]data1cf!BA294*-1</f>
        <v>-0</v>
      </c>
      <c r="D295" s="9" t="n">
        <f aca="false">+[2]data1cf!BB294*-1</f>
        <v>-0</v>
      </c>
      <c r="E295" s="9" t="n">
        <f aca="false">+[2]data1cf!BC294*-1</f>
        <v>-0</v>
      </c>
      <c r="F295" s="9" t="n">
        <f aca="false">+[2]data1cf!BD294*-1</f>
        <v>-0</v>
      </c>
      <c r="G295" s="9" t="n">
        <f aca="false">+[2]data1cf!BE294*-1</f>
        <v>-0</v>
      </c>
      <c r="H295" s="9" t="n">
        <f aca="false">+[2]data1cf!BF294*-1</f>
        <v>-0</v>
      </c>
      <c r="I295" s="9" t="n">
        <f aca="false">+[2]data1cf!BG294*-1</f>
        <v>-0</v>
      </c>
      <c r="J295" s="9" t="n">
        <f aca="false">+[2]data1cf!BH294*-1</f>
        <v>-0</v>
      </c>
      <c r="K295" s="9" t="n">
        <f aca="false">+[2]data1cf!BI294*-1</f>
        <v>-0</v>
      </c>
      <c r="L295" s="9" t="n">
        <f aca="false">+[2]data1cf!BJ294*-1</f>
        <v>-0</v>
      </c>
      <c r="M295" s="9" t="n">
        <f aca="false">+[2]data1cf!BK294*-1</f>
        <v>-0</v>
      </c>
      <c r="N295" s="9" t="n">
        <f aca="false">+[2]data1cf!BL294*-1</f>
        <v>-0</v>
      </c>
      <c r="O295" s="9" t="n">
        <f aca="false">+[2]data1cf!BM294*-1</f>
        <v>-0</v>
      </c>
      <c r="P295" s="9" t="n">
        <f aca="false">+[2]data1cf!BN294*-1</f>
        <v>-0</v>
      </c>
      <c r="Q295" s="9" t="n">
        <f aca="false">+[2]data1cf!BO294*-1</f>
        <v>-0</v>
      </c>
      <c r="R295" s="9" t="n">
        <f aca="false">+[2]data1cf!BP294*-1</f>
        <v>-0</v>
      </c>
      <c r="S295" s="9" t="n">
        <f aca="false">+[2]data1cf!BQ294*-1</f>
        <v>-0</v>
      </c>
      <c r="T295" s="9" t="n">
        <f aca="false">+[2]data1cf!BR294*-1</f>
        <v>-0</v>
      </c>
      <c r="U295" s="9" t="n">
        <f aca="false">+[2]data1cf!BS294*-1</f>
        <v>-0</v>
      </c>
      <c r="V295" s="9" t="n">
        <f aca="false">+[2]data1cf!BT294*-1</f>
        <v>-0</v>
      </c>
      <c r="W295" s="9" t="n">
        <f aca="false">+[2]data1cf!BU294*-1</f>
        <v>-0</v>
      </c>
      <c r="X295" s="9" t="n">
        <f aca="false">+[2]data1cf!BV294*-1</f>
        <v>-0</v>
      </c>
      <c r="Y295" s="9" t="n">
        <f aca="false">+[2]data1cf!BW294*-1</f>
        <v>-0</v>
      </c>
      <c r="Z295" s="9" t="n">
        <f aca="false">+[2]data1cf!BX294*-1</f>
        <v>-0</v>
      </c>
      <c r="AA295" s="9" t="n">
        <f aca="false">+[2]data1cf!BY294*-1</f>
        <v>-0</v>
      </c>
      <c r="AB295" s="9"/>
      <c r="AC295" s="9"/>
      <c r="AD295" s="9"/>
      <c r="AE295" s="9"/>
      <c r="AF295" s="9"/>
      <c r="AG295" s="9"/>
      <c r="AH295" s="9"/>
      <c r="AI295" s="9"/>
      <c r="AJ295" s="9"/>
      <c r="AK295" s="1"/>
      <c r="AL295" s="1" t="e">
        <f aca="false">SUMPRODUCT(B295:AJ295,PVCapPrice)</f>
        <v>#DIV/0!</v>
      </c>
      <c r="AM295" s="1"/>
      <c r="AN295" s="1"/>
      <c r="AO295" s="1"/>
      <c r="AP295" s="1"/>
      <c r="AQ295" s="1"/>
    </row>
    <row r="296" customFormat="false" ht="11.25" hidden="false" customHeight="false" outlineLevel="0" collapsed="false">
      <c r="A296" s="1" t="n">
        <v>294</v>
      </c>
      <c r="B296" s="9"/>
      <c r="C296" s="9" t="n">
        <f aca="false">+[2]data1cf!BA295*-1</f>
        <v>-0</v>
      </c>
      <c r="D296" s="9" t="n">
        <f aca="false">+[2]data1cf!BB295*-1</f>
        <v>-0</v>
      </c>
      <c r="E296" s="9" t="n">
        <f aca="false">+[2]data1cf!BC295*-1</f>
        <v>-0</v>
      </c>
      <c r="F296" s="9" t="n">
        <f aca="false">+[2]data1cf!BD295*-1</f>
        <v>-0</v>
      </c>
      <c r="G296" s="9" t="n">
        <f aca="false">+[2]data1cf!BE295*-1</f>
        <v>-0</v>
      </c>
      <c r="H296" s="9" t="n">
        <f aca="false">+[2]data1cf!BF295*-1</f>
        <v>-0</v>
      </c>
      <c r="I296" s="9" t="n">
        <f aca="false">+[2]data1cf!BG295*-1</f>
        <v>-0</v>
      </c>
      <c r="J296" s="9" t="n">
        <f aca="false">+[2]data1cf!BH295*-1</f>
        <v>-0</v>
      </c>
      <c r="K296" s="9" t="n">
        <f aca="false">+[2]data1cf!BI295*-1</f>
        <v>-0</v>
      </c>
      <c r="L296" s="9" t="n">
        <f aca="false">+[2]data1cf!BJ295*-1</f>
        <v>-0</v>
      </c>
      <c r="M296" s="9" t="n">
        <f aca="false">+[2]data1cf!BK295*-1</f>
        <v>-0</v>
      </c>
      <c r="N296" s="9" t="n">
        <f aca="false">+[2]data1cf!BL295*-1</f>
        <v>-0</v>
      </c>
      <c r="O296" s="9" t="n">
        <f aca="false">+[2]data1cf!BM295*-1</f>
        <v>-0</v>
      </c>
      <c r="P296" s="9" t="n">
        <f aca="false">+[2]data1cf!BN295*-1</f>
        <v>-0</v>
      </c>
      <c r="Q296" s="9" t="n">
        <f aca="false">+[2]data1cf!BO295*-1</f>
        <v>-0</v>
      </c>
      <c r="R296" s="9" t="n">
        <f aca="false">+[2]data1cf!BP295*-1</f>
        <v>-0</v>
      </c>
      <c r="S296" s="9" t="n">
        <f aca="false">+[2]data1cf!BQ295*-1</f>
        <v>-0</v>
      </c>
      <c r="T296" s="9" t="n">
        <f aca="false">+[2]data1cf!BR295*-1</f>
        <v>-0</v>
      </c>
      <c r="U296" s="9" t="n">
        <f aca="false">+[2]data1cf!BS295*-1</f>
        <v>-0</v>
      </c>
      <c r="V296" s="9" t="n">
        <f aca="false">+[2]data1cf!BT295*-1</f>
        <v>-0</v>
      </c>
      <c r="W296" s="9" t="n">
        <f aca="false">+[2]data1cf!BU295*-1</f>
        <v>-0</v>
      </c>
      <c r="X296" s="9" t="n">
        <f aca="false">+[2]data1cf!BV295*-1</f>
        <v>-0</v>
      </c>
      <c r="Y296" s="9" t="n">
        <f aca="false">+[2]data1cf!BW295*-1</f>
        <v>-0</v>
      </c>
      <c r="Z296" s="9" t="n">
        <f aca="false">+[2]data1cf!BX295*-1</f>
        <v>-0</v>
      </c>
      <c r="AA296" s="9" t="n">
        <f aca="false">+[2]data1cf!BY295*-1</f>
        <v>-0</v>
      </c>
      <c r="AB296" s="9"/>
      <c r="AC296" s="9"/>
      <c r="AD296" s="9"/>
      <c r="AE296" s="9"/>
      <c r="AF296" s="9"/>
      <c r="AG296" s="9"/>
      <c r="AH296" s="9"/>
      <c r="AI296" s="9"/>
      <c r="AJ296" s="9"/>
      <c r="AK296" s="1"/>
      <c r="AL296" s="1" t="e">
        <f aca="false">SUMPRODUCT(B296:AJ296,PVCapPrice)</f>
        <v>#DIV/0!</v>
      </c>
      <c r="AM296" s="1"/>
      <c r="AN296" s="1"/>
      <c r="AO296" s="1"/>
      <c r="AP296" s="1"/>
      <c r="AQ296" s="1"/>
    </row>
    <row r="297" customFormat="false" ht="11.25" hidden="false" customHeight="false" outlineLevel="0" collapsed="false">
      <c r="A297" s="1" t="n">
        <v>295</v>
      </c>
      <c r="B297" s="9"/>
      <c r="C297" s="9" t="n">
        <f aca="false">+[2]data1cf!BA296*-1</f>
        <v>-0</v>
      </c>
      <c r="D297" s="9" t="n">
        <f aca="false">+[2]data1cf!BB296*-1</f>
        <v>-0</v>
      </c>
      <c r="E297" s="9" t="n">
        <f aca="false">+[2]data1cf!BC296*-1</f>
        <v>-0</v>
      </c>
      <c r="F297" s="9" t="n">
        <f aca="false">+[2]data1cf!BD296*-1</f>
        <v>-0</v>
      </c>
      <c r="G297" s="9" t="n">
        <f aca="false">+[2]data1cf!BE296*-1</f>
        <v>-0</v>
      </c>
      <c r="H297" s="9" t="n">
        <f aca="false">+[2]data1cf!BF296*-1</f>
        <v>-0</v>
      </c>
      <c r="I297" s="9" t="n">
        <f aca="false">+[2]data1cf!BG296*-1</f>
        <v>-0</v>
      </c>
      <c r="J297" s="9" t="n">
        <f aca="false">+[2]data1cf!BH296*-1</f>
        <v>-0</v>
      </c>
      <c r="K297" s="9" t="n">
        <f aca="false">+[2]data1cf!BI296*-1</f>
        <v>-0</v>
      </c>
      <c r="L297" s="9" t="n">
        <f aca="false">+[2]data1cf!BJ296*-1</f>
        <v>-0</v>
      </c>
      <c r="M297" s="9" t="n">
        <f aca="false">+[2]data1cf!BK296*-1</f>
        <v>-0</v>
      </c>
      <c r="N297" s="9" t="n">
        <f aca="false">+[2]data1cf!BL296*-1</f>
        <v>-0</v>
      </c>
      <c r="O297" s="9" t="n">
        <f aca="false">+[2]data1cf!BM296*-1</f>
        <v>-0</v>
      </c>
      <c r="P297" s="9" t="n">
        <f aca="false">+[2]data1cf!BN296*-1</f>
        <v>-0</v>
      </c>
      <c r="Q297" s="9" t="n">
        <f aca="false">+[2]data1cf!BO296*-1</f>
        <v>-0</v>
      </c>
      <c r="R297" s="9" t="n">
        <f aca="false">+[2]data1cf!BP296*-1</f>
        <v>-0</v>
      </c>
      <c r="S297" s="9" t="n">
        <f aca="false">+[2]data1cf!BQ296*-1</f>
        <v>-0</v>
      </c>
      <c r="T297" s="9" t="n">
        <f aca="false">+[2]data1cf!BR296*-1</f>
        <v>-0</v>
      </c>
      <c r="U297" s="9" t="n">
        <f aca="false">+[2]data1cf!BS296*-1</f>
        <v>-0</v>
      </c>
      <c r="V297" s="9" t="n">
        <f aca="false">+[2]data1cf!BT296*-1</f>
        <v>-0</v>
      </c>
      <c r="W297" s="9" t="n">
        <f aca="false">+[2]data1cf!BU296*-1</f>
        <v>-0</v>
      </c>
      <c r="X297" s="9" t="n">
        <f aca="false">+[2]data1cf!BV296*-1</f>
        <v>-0</v>
      </c>
      <c r="Y297" s="9" t="n">
        <f aca="false">+[2]data1cf!BW296*-1</f>
        <v>-0</v>
      </c>
      <c r="Z297" s="9" t="n">
        <f aca="false">+[2]data1cf!BX296*-1</f>
        <v>-0</v>
      </c>
      <c r="AA297" s="9" t="n">
        <f aca="false">+[2]data1cf!BY296*-1</f>
        <v>-0</v>
      </c>
      <c r="AB297" s="9"/>
      <c r="AC297" s="9"/>
      <c r="AD297" s="9"/>
      <c r="AE297" s="9"/>
      <c r="AF297" s="9"/>
      <c r="AG297" s="9"/>
      <c r="AH297" s="9"/>
      <c r="AI297" s="9"/>
      <c r="AJ297" s="9"/>
      <c r="AK297" s="1"/>
      <c r="AL297" s="1" t="e">
        <f aca="false">SUMPRODUCT(B297:AJ297,PVCapPrice)</f>
        <v>#DIV/0!</v>
      </c>
      <c r="AM297" s="1"/>
      <c r="AN297" s="1"/>
      <c r="AO297" s="1"/>
      <c r="AP297" s="1"/>
      <c r="AQ297" s="1"/>
    </row>
    <row r="298" customFormat="false" ht="11.25" hidden="false" customHeight="false" outlineLevel="0" collapsed="false">
      <c r="A298" s="1" t="n">
        <v>296</v>
      </c>
      <c r="B298" s="9"/>
      <c r="C298" s="9" t="n">
        <f aca="false">+[2]data1cf!BA297*-1</f>
        <v>-0</v>
      </c>
      <c r="D298" s="9" t="n">
        <f aca="false">+[2]data1cf!BB297*-1</f>
        <v>-0</v>
      </c>
      <c r="E298" s="9" t="n">
        <f aca="false">+[2]data1cf!BC297*-1</f>
        <v>-0</v>
      </c>
      <c r="F298" s="9" t="n">
        <f aca="false">+[2]data1cf!BD297*-1</f>
        <v>-0</v>
      </c>
      <c r="G298" s="9" t="n">
        <f aca="false">+[2]data1cf!BE297*-1</f>
        <v>-0</v>
      </c>
      <c r="H298" s="9" t="n">
        <f aca="false">+[2]data1cf!BF297*-1</f>
        <v>-0</v>
      </c>
      <c r="I298" s="9" t="n">
        <f aca="false">+[2]data1cf!BG297*-1</f>
        <v>-0</v>
      </c>
      <c r="J298" s="9" t="n">
        <f aca="false">+[2]data1cf!BH297*-1</f>
        <v>-0</v>
      </c>
      <c r="K298" s="9" t="n">
        <f aca="false">+[2]data1cf!BI297*-1</f>
        <v>-0</v>
      </c>
      <c r="L298" s="9" t="n">
        <f aca="false">+[2]data1cf!BJ297*-1</f>
        <v>-0</v>
      </c>
      <c r="M298" s="9" t="n">
        <f aca="false">+[2]data1cf!BK297*-1</f>
        <v>-0</v>
      </c>
      <c r="N298" s="9" t="n">
        <f aca="false">+[2]data1cf!BL297*-1</f>
        <v>-0</v>
      </c>
      <c r="O298" s="9" t="n">
        <f aca="false">+[2]data1cf!BM297*-1</f>
        <v>-0</v>
      </c>
      <c r="P298" s="9" t="n">
        <f aca="false">+[2]data1cf!BN297*-1</f>
        <v>-0</v>
      </c>
      <c r="Q298" s="9" t="n">
        <f aca="false">+[2]data1cf!BO297*-1</f>
        <v>-0</v>
      </c>
      <c r="R298" s="9" t="n">
        <f aca="false">+[2]data1cf!BP297*-1</f>
        <v>-0</v>
      </c>
      <c r="S298" s="9" t="n">
        <f aca="false">+[2]data1cf!BQ297*-1</f>
        <v>-0</v>
      </c>
      <c r="T298" s="9" t="n">
        <f aca="false">+[2]data1cf!BR297*-1</f>
        <v>-0</v>
      </c>
      <c r="U298" s="9" t="n">
        <f aca="false">+[2]data1cf!BS297*-1</f>
        <v>-0</v>
      </c>
      <c r="V298" s="9" t="n">
        <f aca="false">+[2]data1cf!BT297*-1</f>
        <v>-0</v>
      </c>
      <c r="W298" s="9" t="n">
        <f aca="false">+[2]data1cf!BU297*-1</f>
        <v>-0</v>
      </c>
      <c r="X298" s="9" t="n">
        <f aca="false">+[2]data1cf!BV297*-1</f>
        <v>-0</v>
      </c>
      <c r="Y298" s="9" t="n">
        <f aca="false">+[2]data1cf!BW297*-1</f>
        <v>-0</v>
      </c>
      <c r="Z298" s="9" t="n">
        <f aca="false">+[2]data1cf!BX297*-1</f>
        <v>-0</v>
      </c>
      <c r="AA298" s="9" t="n">
        <f aca="false">+[2]data1cf!BY297*-1</f>
        <v>-0</v>
      </c>
      <c r="AB298" s="9"/>
      <c r="AC298" s="9"/>
      <c r="AD298" s="9"/>
      <c r="AE298" s="9"/>
      <c r="AF298" s="9"/>
      <c r="AG298" s="9"/>
      <c r="AH298" s="9"/>
      <c r="AI298" s="9"/>
      <c r="AJ298" s="9"/>
      <c r="AK298" s="1"/>
      <c r="AL298" s="1" t="e">
        <f aca="false">SUMPRODUCT(B298:AJ298,PVCapPrice)</f>
        <v>#DIV/0!</v>
      </c>
      <c r="AM298" s="1"/>
      <c r="AN298" s="1"/>
      <c r="AO298" s="1"/>
      <c r="AP298" s="1"/>
      <c r="AQ298" s="1"/>
    </row>
    <row r="299" customFormat="false" ht="11.25" hidden="false" customHeight="false" outlineLevel="0" collapsed="false">
      <c r="A299" s="1" t="n">
        <v>297</v>
      </c>
      <c r="B299" s="9"/>
      <c r="C299" s="9" t="n">
        <f aca="false">+[2]data1cf!BA298*-1</f>
        <v>-0</v>
      </c>
      <c r="D299" s="9" t="n">
        <f aca="false">+[2]data1cf!BB298*-1</f>
        <v>-0</v>
      </c>
      <c r="E299" s="9" t="n">
        <f aca="false">+[2]data1cf!BC298*-1</f>
        <v>-0</v>
      </c>
      <c r="F299" s="9" t="n">
        <f aca="false">+[2]data1cf!BD298*-1</f>
        <v>-0</v>
      </c>
      <c r="G299" s="9" t="n">
        <f aca="false">+[2]data1cf!BE298*-1</f>
        <v>-0</v>
      </c>
      <c r="H299" s="9" t="n">
        <f aca="false">+[2]data1cf!BF298*-1</f>
        <v>-0</v>
      </c>
      <c r="I299" s="9" t="n">
        <f aca="false">+[2]data1cf!BG298*-1</f>
        <v>-0</v>
      </c>
      <c r="J299" s="9" t="n">
        <f aca="false">+[2]data1cf!BH298*-1</f>
        <v>-0</v>
      </c>
      <c r="K299" s="9" t="n">
        <f aca="false">+[2]data1cf!BI298*-1</f>
        <v>-0</v>
      </c>
      <c r="L299" s="9" t="n">
        <f aca="false">+[2]data1cf!BJ298*-1</f>
        <v>-0</v>
      </c>
      <c r="M299" s="9" t="n">
        <f aca="false">+[2]data1cf!BK298*-1</f>
        <v>-0</v>
      </c>
      <c r="N299" s="9" t="n">
        <f aca="false">+[2]data1cf!BL298*-1</f>
        <v>-0</v>
      </c>
      <c r="O299" s="9" t="n">
        <f aca="false">+[2]data1cf!BM298*-1</f>
        <v>-0</v>
      </c>
      <c r="P299" s="9" t="n">
        <f aca="false">+[2]data1cf!BN298*-1</f>
        <v>-0</v>
      </c>
      <c r="Q299" s="9" t="n">
        <f aca="false">+[2]data1cf!BO298*-1</f>
        <v>-0</v>
      </c>
      <c r="R299" s="9" t="n">
        <f aca="false">+[2]data1cf!BP298*-1</f>
        <v>-0</v>
      </c>
      <c r="S299" s="9" t="n">
        <f aca="false">+[2]data1cf!BQ298*-1</f>
        <v>-0</v>
      </c>
      <c r="T299" s="9" t="n">
        <f aca="false">+[2]data1cf!BR298*-1</f>
        <v>-0</v>
      </c>
      <c r="U299" s="9" t="n">
        <f aca="false">+[2]data1cf!BS298*-1</f>
        <v>-0</v>
      </c>
      <c r="V299" s="9" t="n">
        <f aca="false">+[2]data1cf!BT298*-1</f>
        <v>-0</v>
      </c>
      <c r="W299" s="9" t="n">
        <f aca="false">+[2]data1cf!BU298*-1</f>
        <v>-0</v>
      </c>
      <c r="X299" s="9" t="n">
        <f aca="false">+[2]data1cf!BV298*-1</f>
        <v>-0</v>
      </c>
      <c r="Y299" s="9" t="n">
        <f aca="false">+[2]data1cf!BW298*-1</f>
        <v>-0</v>
      </c>
      <c r="Z299" s="9" t="n">
        <f aca="false">+[2]data1cf!BX298*-1</f>
        <v>-0</v>
      </c>
      <c r="AA299" s="9" t="n">
        <f aca="false">+[2]data1cf!BY298*-1</f>
        <v>-0</v>
      </c>
      <c r="AB299" s="9"/>
      <c r="AC299" s="9"/>
      <c r="AD299" s="9"/>
      <c r="AE299" s="9"/>
      <c r="AF299" s="9"/>
      <c r="AG299" s="9"/>
      <c r="AH299" s="9"/>
      <c r="AI299" s="9"/>
      <c r="AJ299" s="9"/>
      <c r="AK299" s="1"/>
      <c r="AL299" s="1" t="e">
        <f aca="false">SUMPRODUCT(B299:AJ299,PVCapPrice)</f>
        <v>#DIV/0!</v>
      </c>
      <c r="AM299" s="1"/>
      <c r="AN299" s="1"/>
      <c r="AO299" s="1"/>
      <c r="AP299" s="1"/>
      <c r="AQ299" s="1"/>
    </row>
    <row r="300" customFormat="false" ht="11.25" hidden="false" customHeight="false" outlineLevel="0" collapsed="false">
      <c r="A300" s="1" t="n">
        <v>298</v>
      </c>
      <c r="B300" s="9"/>
      <c r="C300" s="9" t="n">
        <f aca="false">+[2]data1cf!BA299*-1</f>
        <v>-0</v>
      </c>
      <c r="D300" s="9" t="n">
        <f aca="false">+[2]data1cf!BB299*-1</f>
        <v>-0</v>
      </c>
      <c r="E300" s="9" t="n">
        <f aca="false">+[2]data1cf!BC299*-1</f>
        <v>-0</v>
      </c>
      <c r="F300" s="9" t="n">
        <f aca="false">+[2]data1cf!BD299*-1</f>
        <v>-0</v>
      </c>
      <c r="G300" s="9" t="n">
        <f aca="false">+[2]data1cf!BE299*-1</f>
        <v>-0</v>
      </c>
      <c r="H300" s="9" t="n">
        <f aca="false">+[2]data1cf!BF299*-1</f>
        <v>-0</v>
      </c>
      <c r="I300" s="9" t="n">
        <f aca="false">+[2]data1cf!BG299*-1</f>
        <v>-0</v>
      </c>
      <c r="J300" s="9" t="n">
        <f aca="false">+[2]data1cf!BH299*-1</f>
        <v>-0</v>
      </c>
      <c r="K300" s="9" t="n">
        <f aca="false">+[2]data1cf!BI299*-1</f>
        <v>-0</v>
      </c>
      <c r="L300" s="9" t="n">
        <f aca="false">+[2]data1cf!BJ299*-1</f>
        <v>-0</v>
      </c>
      <c r="M300" s="9" t="n">
        <f aca="false">+[2]data1cf!BK299*-1</f>
        <v>-0</v>
      </c>
      <c r="N300" s="9" t="n">
        <f aca="false">+[2]data1cf!BL299*-1</f>
        <v>-0</v>
      </c>
      <c r="O300" s="9" t="n">
        <f aca="false">+[2]data1cf!BM299*-1</f>
        <v>-0</v>
      </c>
      <c r="P300" s="9" t="n">
        <f aca="false">+[2]data1cf!BN299*-1</f>
        <v>-0</v>
      </c>
      <c r="Q300" s="9" t="n">
        <f aca="false">+[2]data1cf!BO299*-1</f>
        <v>-0</v>
      </c>
      <c r="R300" s="9" t="n">
        <f aca="false">+[2]data1cf!BP299*-1</f>
        <v>-0</v>
      </c>
      <c r="S300" s="9" t="n">
        <f aca="false">+[2]data1cf!BQ299*-1</f>
        <v>-0</v>
      </c>
      <c r="T300" s="9" t="n">
        <f aca="false">+[2]data1cf!BR299*-1</f>
        <v>-0</v>
      </c>
      <c r="U300" s="9" t="n">
        <f aca="false">+[2]data1cf!BS299*-1</f>
        <v>-0</v>
      </c>
      <c r="V300" s="9" t="n">
        <f aca="false">+[2]data1cf!BT299*-1</f>
        <v>-0</v>
      </c>
      <c r="W300" s="9" t="n">
        <f aca="false">+[2]data1cf!BU299*-1</f>
        <v>-0</v>
      </c>
      <c r="X300" s="9" t="n">
        <f aca="false">+[2]data1cf!BV299*-1</f>
        <v>-0</v>
      </c>
      <c r="Y300" s="9" t="n">
        <f aca="false">+[2]data1cf!BW299*-1</f>
        <v>-0</v>
      </c>
      <c r="Z300" s="9" t="n">
        <f aca="false">+[2]data1cf!BX299*-1</f>
        <v>-0</v>
      </c>
      <c r="AA300" s="9" t="n">
        <f aca="false">+[2]data1cf!BY299*-1</f>
        <v>-0</v>
      </c>
      <c r="AB300" s="9"/>
      <c r="AC300" s="9"/>
      <c r="AD300" s="9"/>
      <c r="AE300" s="9"/>
      <c r="AF300" s="9"/>
      <c r="AG300" s="9"/>
      <c r="AH300" s="9"/>
      <c r="AI300" s="9"/>
      <c r="AJ300" s="9"/>
      <c r="AK300" s="1"/>
      <c r="AL300" s="1" t="e">
        <f aca="false">SUMPRODUCT(B300:AJ300,PVCapPrice)</f>
        <v>#DIV/0!</v>
      </c>
      <c r="AM300" s="1"/>
      <c r="AN300" s="1"/>
      <c r="AO300" s="1"/>
      <c r="AP300" s="1"/>
      <c r="AQ300" s="1"/>
    </row>
    <row r="301" customFormat="false" ht="11.25" hidden="false" customHeight="false" outlineLevel="0" collapsed="false">
      <c r="A301" s="1" t="n">
        <v>299</v>
      </c>
      <c r="B301" s="9"/>
      <c r="C301" s="9" t="n">
        <f aca="false">+[2]data1cf!BA300*-1</f>
        <v>-0</v>
      </c>
      <c r="D301" s="9" t="n">
        <f aca="false">+[2]data1cf!BB300*-1</f>
        <v>-0</v>
      </c>
      <c r="E301" s="9" t="n">
        <f aca="false">+[2]data1cf!BC300*-1</f>
        <v>-0</v>
      </c>
      <c r="F301" s="9" t="n">
        <f aca="false">+[2]data1cf!BD300*-1</f>
        <v>-0</v>
      </c>
      <c r="G301" s="9" t="n">
        <f aca="false">+[2]data1cf!BE300*-1</f>
        <v>-0</v>
      </c>
      <c r="H301" s="9" t="n">
        <f aca="false">+[2]data1cf!BF300*-1</f>
        <v>-0</v>
      </c>
      <c r="I301" s="9" t="n">
        <f aca="false">+[2]data1cf!BG300*-1</f>
        <v>-0</v>
      </c>
      <c r="J301" s="9" t="n">
        <f aca="false">+[2]data1cf!BH300*-1</f>
        <v>-0</v>
      </c>
      <c r="K301" s="9" t="n">
        <f aca="false">+[2]data1cf!BI300*-1</f>
        <v>-0</v>
      </c>
      <c r="L301" s="9" t="n">
        <f aca="false">+[2]data1cf!BJ300*-1</f>
        <v>-0</v>
      </c>
      <c r="M301" s="9" t="n">
        <f aca="false">+[2]data1cf!BK300*-1</f>
        <v>-0</v>
      </c>
      <c r="N301" s="9" t="n">
        <f aca="false">+[2]data1cf!BL300*-1</f>
        <v>-0</v>
      </c>
      <c r="O301" s="9" t="n">
        <f aca="false">+[2]data1cf!BM300*-1</f>
        <v>-0</v>
      </c>
      <c r="P301" s="9" t="n">
        <f aca="false">+[2]data1cf!BN300*-1</f>
        <v>-0</v>
      </c>
      <c r="Q301" s="9" t="n">
        <f aca="false">+[2]data1cf!BO300*-1</f>
        <v>-0</v>
      </c>
      <c r="R301" s="9" t="n">
        <f aca="false">+[2]data1cf!BP300*-1</f>
        <v>-0</v>
      </c>
      <c r="S301" s="9" t="n">
        <f aca="false">+[2]data1cf!BQ300*-1</f>
        <v>-0</v>
      </c>
      <c r="T301" s="9" t="n">
        <f aca="false">+[2]data1cf!BR300*-1</f>
        <v>-0</v>
      </c>
      <c r="U301" s="9" t="n">
        <f aca="false">+[2]data1cf!BS300*-1</f>
        <v>-0</v>
      </c>
      <c r="V301" s="9" t="n">
        <f aca="false">+[2]data1cf!BT300*-1</f>
        <v>-0</v>
      </c>
      <c r="W301" s="9" t="n">
        <f aca="false">+[2]data1cf!BU300*-1</f>
        <v>-0</v>
      </c>
      <c r="X301" s="9" t="n">
        <f aca="false">+[2]data1cf!BV300*-1</f>
        <v>-0</v>
      </c>
      <c r="Y301" s="9" t="n">
        <f aca="false">+[2]data1cf!BW300*-1</f>
        <v>-0</v>
      </c>
      <c r="Z301" s="9" t="n">
        <f aca="false">+[2]data1cf!BX300*-1</f>
        <v>-0</v>
      </c>
      <c r="AA301" s="9" t="n">
        <f aca="false">+[2]data1cf!BY300*-1</f>
        <v>-0</v>
      </c>
      <c r="AB301" s="9"/>
      <c r="AC301" s="9"/>
      <c r="AD301" s="9"/>
      <c r="AE301" s="9"/>
      <c r="AF301" s="9"/>
      <c r="AG301" s="9"/>
      <c r="AH301" s="9"/>
      <c r="AI301" s="9"/>
      <c r="AJ301" s="9"/>
      <c r="AK301" s="1"/>
      <c r="AL301" s="1" t="e">
        <f aca="false">SUMPRODUCT(B301:AJ301,PVCapPrice)</f>
        <v>#DIV/0!</v>
      </c>
      <c r="AM301" s="1"/>
      <c r="AN301" s="1"/>
      <c r="AO301" s="1"/>
      <c r="AP301" s="1"/>
      <c r="AQ301" s="1"/>
    </row>
    <row r="302" customFormat="false" ht="11.25" hidden="false" customHeight="false" outlineLevel="0" collapsed="false">
      <c r="A302" s="1" t="n">
        <v>300</v>
      </c>
      <c r="B302" s="9"/>
      <c r="C302" s="9" t="n">
        <f aca="false">+[2]data1cf!BA301*-1</f>
        <v>-0</v>
      </c>
      <c r="D302" s="9" t="n">
        <f aca="false">+[2]data1cf!BB301*-1</f>
        <v>-0</v>
      </c>
      <c r="E302" s="9" t="n">
        <f aca="false">+[2]data1cf!BC301*-1</f>
        <v>-0</v>
      </c>
      <c r="F302" s="9" t="n">
        <f aca="false">+[2]data1cf!BD301*-1</f>
        <v>-0</v>
      </c>
      <c r="G302" s="9" t="n">
        <f aca="false">+[2]data1cf!BE301*-1</f>
        <v>-0</v>
      </c>
      <c r="H302" s="9" t="n">
        <f aca="false">+[2]data1cf!BF301*-1</f>
        <v>-0</v>
      </c>
      <c r="I302" s="9" t="n">
        <f aca="false">+[2]data1cf!BG301*-1</f>
        <v>-0</v>
      </c>
      <c r="J302" s="9" t="n">
        <f aca="false">+[2]data1cf!BH301*-1</f>
        <v>-0</v>
      </c>
      <c r="K302" s="9" t="n">
        <f aca="false">+[2]data1cf!BI301*-1</f>
        <v>-0</v>
      </c>
      <c r="L302" s="9" t="n">
        <f aca="false">+[2]data1cf!BJ301*-1</f>
        <v>-0</v>
      </c>
      <c r="M302" s="9" t="n">
        <f aca="false">+[2]data1cf!BK301*-1</f>
        <v>-0</v>
      </c>
      <c r="N302" s="9" t="n">
        <f aca="false">+[2]data1cf!BL301*-1</f>
        <v>-0</v>
      </c>
      <c r="O302" s="9" t="n">
        <f aca="false">+[2]data1cf!BM301*-1</f>
        <v>-0</v>
      </c>
      <c r="P302" s="9" t="n">
        <f aca="false">+[2]data1cf!BN301*-1</f>
        <v>-0</v>
      </c>
      <c r="Q302" s="9" t="n">
        <f aca="false">+[2]data1cf!BO301*-1</f>
        <v>-0</v>
      </c>
      <c r="R302" s="9" t="n">
        <f aca="false">+[2]data1cf!BP301*-1</f>
        <v>-0</v>
      </c>
      <c r="S302" s="9" t="n">
        <f aca="false">+[2]data1cf!BQ301*-1</f>
        <v>-0</v>
      </c>
      <c r="T302" s="9" t="n">
        <f aca="false">+[2]data1cf!BR301*-1</f>
        <v>-0</v>
      </c>
      <c r="U302" s="9" t="n">
        <f aca="false">+[2]data1cf!BS301*-1</f>
        <v>-0</v>
      </c>
      <c r="V302" s="9" t="n">
        <f aca="false">+[2]data1cf!BT301*-1</f>
        <v>-0</v>
      </c>
      <c r="W302" s="9" t="n">
        <f aca="false">+[2]data1cf!BU301*-1</f>
        <v>-0</v>
      </c>
      <c r="X302" s="9" t="n">
        <f aca="false">+[2]data1cf!BV301*-1</f>
        <v>-0</v>
      </c>
      <c r="Y302" s="9" t="n">
        <f aca="false">+[2]data1cf!BW301*-1</f>
        <v>-0</v>
      </c>
      <c r="Z302" s="9" t="n">
        <f aca="false">+[2]data1cf!BX301*-1</f>
        <v>-0</v>
      </c>
      <c r="AA302" s="9" t="n">
        <f aca="false">+[2]data1cf!BY301*-1</f>
        <v>-0</v>
      </c>
      <c r="AB302" s="9"/>
      <c r="AC302" s="9"/>
      <c r="AD302" s="9"/>
      <c r="AE302" s="9"/>
      <c r="AF302" s="9"/>
      <c r="AG302" s="9"/>
      <c r="AH302" s="9"/>
      <c r="AI302" s="9"/>
      <c r="AJ302" s="9"/>
      <c r="AK302" s="1"/>
      <c r="AL302" s="1" t="e">
        <f aca="false">SUMPRODUCT(B302:AJ302,PVCapPrice)</f>
        <v>#DIV/0!</v>
      </c>
      <c r="AM302" s="1"/>
      <c r="AN302" s="1"/>
      <c r="AO302" s="1"/>
      <c r="AP302" s="1"/>
      <c r="AQ302" s="1"/>
    </row>
    <row r="303" customFormat="false" ht="11.25" hidden="false" customHeight="false" outlineLevel="0" collapsed="false">
      <c r="A303" s="1" t="n">
        <v>301</v>
      </c>
      <c r="B303" s="9"/>
      <c r="C303" s="9" t="n">
        <f aca="false">+[2]data1cf!BA302*-1</f>
        <v>-0</v>
      </c>
      <c r="D303" s="9" t="n">
        <f aca="false">+[2]data1cf!BB302*-1</f>
        <v>-0</v>
      </c>
      <c r="E303" s="9" t="n">
        <f aca="false">+[2]data1cf!BC302*-1</f>
        <v>-0</v>
      </c>
      <c r="F303" s="9" t="n">
        <f aca="false">+[2]data1cf!BD302*-1</f>
        <v>-0</v>
      </c>
      <c r="G303" s="9" t="n">
        <f aca="false">+[2]data1cf!BE302*-1</f>
        <v>-0</v>
      </c>
      <c r="H303" s="9" t="n">
        <f aca="false">+[2]data1cf!BF302*-1</f>
        <v>-0</v>
      </c>
      <c r="I303" s="9" t="n">
        <f aca="false">+[2]data1cf!BG302*-1</f>
        <v>-0</v>
      </c>
      <c r="J303" s="9" t="n">
        <f aca="false">+[2]data1cf!BH302*-1</f>
        <v>-0</v>
      </c>
      <c r="K303" s="9" t="n">
        <f aca="false">+[2]data1cf!BI302*-1</f>
        <v>-0</v>
      </c>
      <c r="L303" s="9" t="n">
        <f aca="false">+[2]data1cf!BJ302*-1</f>
        <v>-0</v>
      </c>
      <c r="M303" s="9" t="n">
        <f aca="false">+[2]data1cf!BK302*-1</f>
        <v>-0</v>
      </c>
      <c r="N303" s="9" t="n">
        <f aca="false">+[2]data1cf!BL302*-1</f>
        <v>-0</v>
      </c>
      <c r="O303" s="9" t="n">
        <f aca="false">+[2]data1cf!BM302*-1</f>
        <v>-0</v>
      </c>
      <c r="P303" s="9" t="n">
        <f aca="false">+[2]data1cf!BN302*-1</f>
        <v>-0</v>
      </c>
      <c r="Q303" s="9" t="n">
        <f aca="false">+[2]data1cf!BO302*-1</f>
        <v>-0</v>
      </c>
      <c r="R303" s="9" t="n">
        <f aca="false">+[2]data1cf!BP302*-1</f>
        <v>-0</v>
      </c>
      <c r="S303" s="9" t="n">
        <f aca="false">+[2]data1cf!BQ302*-1</f>
        <v>-0</v>
      </c>
      <c r="T303" s="9" t="n">
        <f aca="false">+[2]data1cf!BR302*-1</f>
        <v>-0</v>
      </c>
      <c r="U303" s="9" t="n">
        <f aca="false">+[2]data1cf!BS302*-1</f>
        <v>-0</v>
      </c>
      <c r="V303" s="9" t="n">
        <f aca="false">+[2]data1cf!BT302*-1</f>
        <v>-0</v>
      </c>
      <c r="W303" s="9" t="n">
        <f aca="false">+[2]data1cf!BU302*-1</f>
        <v>-0</v>
      </c>
      <c r="X303" s="9" t="n">
        <f aca="false">+[2]data1cf!BV302*-1</f>
        <v>-0</v>
      </c>
      <c r="Y303" s="9" t="n">
        <f aca="false">+[2]data1cf!BW302*-1</f>
        <v>-0</v>
      </c>
      <c r="Z303" s="9" t="n">
        <f aca="false">+[2]data1cf!BX302*-1</f>
        <v>-0</v>
      </c>
      <c r="AA303" s="9" t="n">
        <f aca="false">+[2]data1cf!BY302*-1</f>
        <v>-0</v>
      </c>
      <c r="AB303" s="9"/>
      <c r="AC303" s="9"/>
      <c r="AD303" s="9"/>
      <c r="AE303" s="9"/>
      <c r="AF303" s="9"/>
      <c r="AG303" s="9"/>
      <c r="AH303" s="9"/>
      <c r="AI303" s="9"/>
      <c r="AJ303" s="9"/>
      <c r="AK303" s="1"/>
      <c r="AL303" s="1" t="e">
        <f aca="false">SUMPRODUCT(B303:AJ303,PVCapPrice)</f>
        <v>#DIV/0!</v>
      </c>
      <c r="AM303" s="1"/>
      <c r="AN303" s="1"/>
      <c r="AO303" s="1"/>
      <c r="AP303" s="1"/>
      <c r="AQ303" s="1"/>
    </row>
    <row r="304" customFormat="false" ht="11.25" hidden="false" customHeight="false" outlineLevel="0" collapsed="false">
      <c r="A304" s="1" t="n">
        <v>302</v>
      </c>
      <c r="B304" s="9"/>
      <c r="C304" s="9" t="n">
        <f aca="false">+[2]data1cf!BA303*-1</f>
        <v>-0</v>
      </c>
      <c r="D304" s="9" t="n">
        <f aca="false">+[2]data1cf!BB303*-1</f>
        <v>-0</v>
      </c>
      <c r="E304" s="9" t="n">
        <f aca="false">+[2]data1cf!BC303*-1</f>
        <v>-0</v>
      </c>
      <c r="F304" s="9" t="n">
        <f aca="false">+[2]data1cf!BD303*-1</f>
        <v>-0</v>
      </c>
      <c r="G304" s="9" t="n">
        <f aca="false">+[2]data1cf!BE303*-1</f>
        <v>-0</v>
      </c>
      <c r="H304" s="9" t="n">
        <f aca="false">+[2]data1cf!BF303*-1</f>
        <v>-0</v>
      </c>
      <c r="I304" s="9" t="n">
        <f aca="false">+[2]data1cf!BG303*-1</f>
        <v>-0</v>
      </c>
      <c r="J304" s="9" t="n">
        <f aca="false">+[2]data1cf!BH303*-1</f>
        <v>-0</v>
      </c>
      <c r="K304" s="9" t="n">
        <f aca="false">+[2]data1cf!BI303*-1</f>
        <v>-0</v>
      </c>
      <c r="L304" s="9" t="n">
        <f aca="false">+[2]data1cf!BJ303*-1</f>
        <v>-0</v>
      </c>
      <c r="M304" s="9" t="n">
        <f aca="false">+[2]data1cf!BK303*-1</f>
        <v>-0</v>
      </c>
      <c r="N304" s="9" t="n">
        <f aca="false">+[2]data1cf!BL303*-1</f>
        <v>-0</v>
      </c>
      <c r="O304" s="9" t="n">
        <f aca="false">+[2]data1cf!BM303*-1</f>
        <v>-0</v>
      </c>
      <c r="P304" s="9" t="n">
        <f aca="false">+[2]data1cf!BN303*-1</f>
        <v>-0</v>
      </c>
      <c r="Q304" s="9" t="n">
        <f aca="false">+[2]data1cf!BO303*-1</f>
        <v>-0</v>
      </c>
      <c r="R304" s="9" t="n">
        <f aca="false">+[2]data1cf!BP303*-1</f>
        <v>-0</v>
      </c>
      <c r="S304" s="9" t="n">
        <f aca="false">+[2]data1cf!BQ303*-1</f>
        <v>-0</v>
      </c>
      <c r="T304" s="9" t="n">
        <f aca="false">+[2]data1cf!BR303*-1</f>
        <v>-0</v>
      </c>
      <c r="U304" s="9" t="n">
        <f aca="false">+[2]data1cf!BS303*-1</f>
        <v>-0</v>
      </c>
      <c r="V304" s="9" t="n">
        <f aca="false">+[2]data1cf!BT303*-1</f>
        <v>-0</v>
      </c>
      <c r="W304" s="9" t="n">
        <f aca="false">+[2]data1cf!BU303*-1</f>
        <v>-0</v>
      </c>
      <c r="X304" s="9" t="n">
        <f aca="false">+[2]data1cf!BV303*-1</f>
        <v>-0</v>
      </c>
      <c r="Y304" s="9" t="n">
        <f aca="false">+[2]data1cf!BW303*-1</f>
        <v>-0</v>
      </c>
      <c r="Z304" s="9" t="n">
        <f aca="false">+[2]data1cf!BX303*-1</f>
        <v>-0</v>
      </c>
      <c r="AA304" s="9" t="n">
        <f aca="false">+[2]data1cf!BY303*-1</f>
        <v>-0</v>
      </c>
      <c r="AB304" s="9"/>
      <c r="AC304" s="9"/>
      <c r="AD304" s="9"/>
      <c r="AE304" s="9"/>
      <c r="AF304" s="9"/>
      <c r="AG304" s="9"/>
      <c r="AH304" s="9"/>
      <c r="AI304" s="9"/>
      <c r="AJ304" s="9"/>
      <c r="AK304" s="1"/>
      <c r="AL304" s="1" t="e">
        <f aca="false">SUMPRODUCT(B304:AJ304,PVCapPrice)</f>
        <v>#DIV/0!</v>
      </c>
      <c r="AM304" s="1"/>
      <c r="AN304" s="1"/>
      <c r="AO304" s="1"/>
      <c r="AP304" s="1"/>
      <c r="AQ304" s="1"/>
    </row>
    <row r="305" customFormat="false" ht="11.25" hidden="false" customHeight="false" outlineLevel="0" collapsed="false">
      <c r="A305" s="1" t="n">
        <v>303</v>
      </c>
      <c r="B305" s="9"/>
      <c r="C305" s="9" t="n">
        <f aca="false">+[2]data1cf!BA304*-1</f>
        <v>-0</v>
      </c>
      <c r="D305" s="9" t="n">
        <f aca="false">+[2]data1cf!BB304*-1</f>
        <v>-0</v>
      </c>
      <c r="E305" s="9" t="n">
        <f aca="false">+[2]data1cf!BC304*-1</f>
        <v>-0</v>
      </c>
      <c r="F305" s="9" t="n">
        <f aca="false">+[2]data1cf!BD304*-1</f>
        <v>-0</v>
      </c>
      <c r="G305" s="9" t="n">
        <f aca="false">+[2]data1cf!BE304*-1</f>
        <v>-0</v>
      </c>
      <c r="H305" s="9" t="n">
        <f aca="false">+[2]data1cf!BF304*-1</f>
        <v>-0</v>
      </c>
      <c r="I305" s="9" t="n">
        <f aca="false">+[2]data1cf!BG304*-1</f>
        <v>-0</v>
      </c>
      <c r="J305" s="9" t="n">
        <f aca="false">+[2]data1cf!BH304*-1</f>
        <v>-0</v>
      </c>
      <c r="K305" s="9" t="n">
        <f aca="false">+[2]data1cf!BI304*-1</f>
        <v>-0</v>
      </c>
      <c r="L305" s="9" t="n">
        <f aca="false">+[2]data1cf!BJ304*-1</f>
        <v>-0</v>
      </c>
      <c r="M305" s="9" t="n">
        <f aca="false">+[2]data1cf!BK304*-1</f>
        <v>-0</v>
      </c>
      <c r="N305" s="9" t="n">
        <f aca="false">+[2]data1cf!BL304*-1</f>
        <v>-0</v>
      </c>
      <c r="O305" s="9" t="n">
        <f aca="false">+[2]data1cf!BM304*-1</f>
        <v>-0</v>
      </c>
      <c r="P305" s="9" t="n">
        <f aca="false">+[2]data1cf!BN304*-1</f>
        <v>-0</v>
      </c>
      <c r="Q305" s="9" t="n">
        <f aca="false">+[2]data1cf!BO304*-1</f>
        <v>-0</v>
      </c>
      <c r="R305" s="9" t="n">
        <f aca="false">+[2]data1cf!BP304*-1</f>
        <v>-0</v>
      </c>
      <c r="S305" s="9" t="n">
        <f aca="false">+[2]data1cf!BQ304*-1</f>
        <v>-0</v>
      </c>
      <c r="T305" s="9" t="n">
        <f aca="false">+[2]data1cf!BR304*-1</f>
        <v>-0</v>
      </c>
      <c r="U305" s="9" t="n">
        <f aca="false">+[2]data1cf!BS304*-1</f>
        <v>-0</v>
      </c>
      <c r="V305" s="9" t="n">
        <f aca="false">+[2]data1cf!BT304*-1</f>
        <v>-0</v>
      </c>
      <c r="W305" s="9" t="n">
        <f aca="false">+[2]data1cf!BU304*-1</f>
        <v>-0</v>
      </c>
      <c r="X305" s="9" t="n">
        <f aca="false">+[2]data1cf!BV304*-1</f>
        <v>-0</v>
      </c>
      <c r="Y305" s="9" t="n">
        <f aca="false">+[2]data1cf!BW304*-1</f>
        <v>-0</v>
      </c>
      <c r="Z305" s="9" t="n">
        <f aca="false">+[2]data1cf!BX304*-1</f>
        <v>-0</v>
      </c>
      <c r="AA305" s="9" t="n">
        <f aca="false">+[2]data1cf!BY304*-1</f>
        <v>-0</v>
      </c>
      <c r="AB305" s="9"/>
      <c r="AC305" s="9"/>
      <c r="AD305" s="9"/>
      <c r="AE305" s="9"/>
      <c r="AF305" s="9"/>
      <c r="AG305" s="9"/>
      <c r="AH305" s="9"/>
      <c r="AI305" s="9"/>
      <c r="AJ305" s="9"/>
      <c r="AK305" s="1"/>
      <c r="AL305" s="1" t="e">
        <f aca="false">SUMPRODUCT(B305:AJ305,PVCapPrice)</f>
        <v>#DIV/0!</v>
      </c>
      <c r="AM305" s="1"/>
      <c r="AN305" s="1"/>
      <c r="AO305" s="1"/>
      <c r="AP305" s="1"/>
      <c r="AQ305" s="1"/>
    </row>
    <row r="306" customFormat="false" ht="11.25" hidden="false" customHeight="false" outlineLevel="0" collapsed="false">
      <c r="A306" s="1" t="n">
        <v>304</v>
      </c>
      <c r="B306" s="9"/>
      <c r="C306" s="9" t="n">
        <f aca="false">+[2]data1cf!BA305*-1</f>
        <v>-0</v>
      </c>
      <c r="D306" s="9" t="n">
        <f aca="false">+[2]data1cf!BB305*-1</f>
        <v>-0</v>
      </c>
      <c r="E306" s="9" t="n">
        <f aca="false">+[2]data1cf!BC305*-1</f>
        <v>-0</v>
      </c>
      <c r="F306" s="9" t="n">
        <f aca="false">+[2]data1cf!BD305*-1</f>
        <v>-0</v>
      </c>
      <c r="G306" s="9" t="n">
        <f aca="false">+[2]data1cf!BE305*-1</f>
        <v>-0</v>
      </c>
      <c r="H306" s="9" t="n">
        <f aca="false">+[2]data1cf!BF305*-1</f>
        <v>-0</v>
      </c>
      <c r="I306" s="9" t="n">
        <f aca="false">+[2]data1cf!BG305*-1</f>
        <v>-0</v>
      </c>
      <c r="J306" s="9" t="n">
        <f aca="false">+[2]data1cf!BH305*-1</f>
        <v>-0</v>
      </c>
      <c r="K306" s="9" t="n">
        <f aca="false">+[2]data1cf!BI305*-1</f>
        <v>-0</v>
      </c>
      <c r="L306" s="9" t="n">
        <f aca="false">+[2]data1cf!BJ305*-1</f>
        <v>-0</v>
      </c>
      <c r="M306" s="9" t="n">
        <f aca="false">+[2]data1cf!BK305*-1</f>
        <v>-0</v>
      </c>
      <c r="N306" s="9" t="n">
        <f aca="false">+[2]data1cf!BL305*-1</f>
        <v>-0</v>
      </c>
      <c r="O306" s="9" t="n">
        <f aca="false">+[2]data1cf!BM305*-1</f>
        <v>-0</v>
      </c>
      <c r="P306" s="9" t="n">
        <f aca="false">+[2]data1cf!BN305*-1</f>
        <v>-0</v>
      </c>
      <c r="Q306" s="9" t="n">
        <f aca="false">+[2]data1cf!BO305*-1</f>
        <v>-0</v>
      </c>
      <c r="R306" s="9" t="n">
        <f aca="false">+[2]data1cf!BP305*-1</f>
        <v>-0</v>
      </c>
      <c r="S306" s="9" t="n">
        <f aca="false">+[2]data1cf!BQ305*-1</f>
        <v>-0</v>
      </c>
      <c r="T306" s="9" t="n">
        <f aca="false">+[2]data1cf!BR305*-1</f>
        <v>-0</v>
      </c>
      <c r="U306" s="9" t="n">
        <f aca="false">+[2]data1cf!BS305*-1</f>
        <v>-0</v>
      </c>
      <c r="V306" s="9" t="n">
        <f aca="false">+[2]data1cf!BT305*-1</f>
        <v>-0</v>
      </c>
      <c r="W306" s="9" t="n">
        <f aca="false">+[2]data1cf!BU305*-1</f>
        <v>-0</v>
      </c>
      <c r="X306" s="9" t="n">
        <f aca="false">+[2]data1cf!BV305*-1</f>
        <v>-0</v>
      </c>
      <c r="Y306" s="9" t="n">
        <f aca="false">+[2]data1cf!BW305*-1</f>
        <v>-0</v>
      </c>
      <c r="Z306" s="9" t="n">
        <f aca="false">+[2]data1cf!BX305*-1</f>
        <v>-0</v>
      </c>
      <c r="AA306" s="9" t="n">
        <f aca="false">+[2]data1cf!BY305*-1</f>
        <v>-0</v>
      </c>
      <c r="AB306" s="9"/>
      <c r="AC306" s="9"/>
      <c r="AD306" s="9"/>
      <c r="AE306" s="9"/>
      <c r="AF306" s="9"/>
      <c r="AG306" s="9"/>
      <c r="AH306" s="9"/>
      <c r="AI306" s="9"/>
      <c r="AJ306" s="9"/>
      <c r="AK306" s="1"/>
      <c r="AL306" s="1" t="e">
        <f aca="false">SUMPRODUCT(B306:AJ306,PVCapPrice)</f>
        <v>#DIV/0!</v>
      </c>
      <c r="AM306" s="1"/>
      <c r="AN306" s="1"/>
      <c r="AO306" s="1"/>
      <c r="AP306" s="1"/>
      <c r="AQ306" s="1"/>
    </row>
    <row r="307" customFormat="false" ht="11.25" hidden="false" customHeight="false" outlineLevel="0" collapsed="false">
      <c r="A307" s="1" t="n">
        <v>305</v>
      </c>
      <c r="B307" s="9"/>
      <c r="C307" s="9" t="n">
        <f aca="false">+[2]data1cf!BA306*-1</f>
        <v>-0</v>
      </c>
      <c r="D307" s="9" t="n">
        <f aca="false">+[2]data1cf!BB306*-1</f>
        <v>-0</v>
      </c>
      <c r="E307" s="9" t="n">
        <f aca="false">+[2]data1cf!BC306*-1</f>
        <v>-0</v>
      </c>
      <c r="F307" s="9" t="n">
        <f aca="false">+[2]data1cf!BD306*-1</f>
        <v>-0</v>
      </c>
      <c r="G307" s="9" t="n">
        <f aca="false">+[2]data1cf!BE306*-1</f>
        <v>-0</v>
      </c>
      <c r="H307" s="9" t="n">
        <f aca="false">+[2]data1cf!BF306*-1</f>
        <v>-0</v>
      </c>
      <c r="I307" s="9" t="n">
        <f aca="false">+[2]data1cf!BG306*-1</f>
        <v>-0</v>
      </c>
      <c r="J307" s="9" t="n">
        <f aca="false">+[2]data1cf!BH306*-1</f>
        <v>-0</v>
      </c>
      <c r="K307" s="9" t="n">
        <f aca="false">+[2]data1cf!BI306*-1</f>
        <v>-0</v>
      </c>
      <c r="L307" s="9" t="n">
        <f aca="false">+[2]data1cf!BJ306*-1</f>
        <v>-0</v>
      </c>
      <c r="M307" s="9" t="n">
        <f aca="false">+[2]data1cf!BK306*-1</f>
        <v>-0</v>
      </c>
      <c r="N307" s="9" t="n">
        <f aca="false">+[2]data1cf!BL306*-1</f>
        <v>-0</v>
      </c>
      <c r="O307" s="9" t="n">
        <f aca="false">+[2]data1cf!BM306*-1</f>
        <v>-0</v>
      </c>
      <c r="P307" s="9" t="n">
        <f aca="false">+[2]data1cf!BN306*-1</f>
        <v>-0</v>
      </c>
      <c r="Q307" s="9" t="n">
        <f aca="false">+[2]data1cf!BO306*-1</f>
        <v>-0</v>
      </c>
      <c r="R307" s="9" t="n">
        <f aca="false">+[2]data1cf!BP306*-1</f>
        <v>-0</v>
      </c>
      <c r="S307" s="9" t="n">
        <f aca="false">+[2]data1cf!BQ306*-1</f>
        <v>-0</v>
      </c>
      <c r="T307" s="9" t="n">
        <f aca="false">+[2]data1cf!BR306*-1</f>
        <v>-0</v>
      </c>
      <c r="U307" s="9" t="n">
        <f aca="false">+[2]data1cf!BS306*-1</f>
        <v>-0</v>
      </c>
      <c r="V307" s="9" t="n">
        <f aca="false">+[2]data1cf!BT306*-1</f>
        <v>-0</v>
      </c>
      <c r="W307" s="9" t="n">
        <f aca="false">+[2]data1cf!BU306*-1</f>
        <v>-0</v>
      </c>
      <c r="X307" s="9" t="n">
        <f aca="false">+[2]data1cf!BV306*-1</f>
        <v>-0</v>
      </c>
      <c r="Y307" s="9" t="n">
        <f aca="false">+[2]data1cf!BW306*-1</f>
        <v>-0</v>
      </c>
      <c r="Z307" s="9" t="n">
        <f aca="false">+[2]data1cf!BX306*-1</f>
        <v>-0</v>
      </c>
      <c r="AA307" s="9" t="n">
        <f aca="false">+[2]data1cf!BY306*-1</f>
        <v>-0</v>
      </c>
      <c r="AB307" s="9"/>
      <c r="AC307" s="9"/>
      <c r="AD307" s="9"/>
      <c r="AE307" s="9"/>
      <c r="AF307" s="9"/>
      <c r="AG307" s="9"/>
      <c r="AH307" s="9"/>
      <c r="AI307" s="9"/>
      <c r="AJ307" s="9"/>
      <c r="AK307" s="1"/>
      <c r="AL307" s="1" t="e">
        <f aca="false">SUMPRODUCT(B307:AJ307,PVCapPrice)</f>
        <v>#DIV/0!</v>
      </c>
      <c r="AM307" s="1"/>
      <c r="AN307" s="1"/>
      <c r="AO307" s="1"/>
      <c r="AP307" s="1"/>
      <c r="AQ307" s="1"/>
    </row>
    <row r="308" customFormat="false" ht="11.25" hidden="false" customHeight="false" outlineLevel="0" collapsed="false">
      <c r="A308" s="1" t="n">
        <v>306</v>
      </c>
      <c r="B308" s="9"/>
      <c r="C308" s="9" t="n">
        <f aca="false">+[2]data1cf!BA307*-1</f>
        <v>-0</v>
      </c>
      <c r="D308" s="9" t="n">
        <f aca="false">+[2]data1cf!BB307*-1</f>
        <v>-0</v>
      </c>
      <c r="E308" s="9" t="n">
        <f aca="false">+[2]data1cf!BC307*-1</f>
        <v>-0</v>
      </c>
      <c r="F308" s="9" t="n">
        <f aca="false">+[2]data1cf!BD307*-1</f>
        <v>-0</v>
      </c>
      <c r="G308" s="9" t="n">
        <f aca="false">+[2]data1cf!BE307*-1</f>
        <v>-0</v>
      </c>
      <c r="H308" s="9" t="n">
        <f aca="false">+[2]data1cf!BF307*-1</f>
        <v>-0</v>
      </c>
      <c r="I308" s="9" t="n">
        <f aca="false">+[2]data1cf!BG307*-1</f>
        <v>-0</v>
      </c>
      <c r="J308" s="9" t="n">
        <f aca="false">+[2]data1cf!BH307*-1</f>
        <v>-0</v>
      </c>
      <c r="K308" s="9" t="n">
        <f aca="false">+[2]data1cf!BI307*-1</f>
        <v>-0</v>
      </c>
      <c r="L308" s="9" t="n">
        <f aca="false">+[2]data1cf!BJ307*-1</f>
        <v>-0</v>
      </c>
      <c r="M308" s="9" t="n">
        <f aca="false">+[2]data1cf!BK307*-1</f>
        <v>-0</v>
      </c>
      <c r="N308" s="9" t="n">
        <f aca="false">+[2]data1cf!BL307*-1</f>
        <v>-0</v>
      </c>
      <c r="O308" s="9" t="n">
        <f aca="false">+[2]data1cf!BM307*-1</f>
        <v>-0</v>
      </c>
      <c r="P308" s="9" t="n">
        <f aca="false">+[2]data1cf!BN307*-1</f>
        <v>-0</v>
      </c>
      <c r="Q308" s="9" t="n">
        <f aca="false">+[2]data1cf!BO307*-1</f>
        <v>-0</v>
      </c>
      <c r="R308" s="9" t="n">
        <f aca="false">+[2]data1cf!BP307*-1</f>
        <v>-0</v>
      </c>
      <c r="S308" s="9" t="n">
        <f aca="false">+[2]data1cf!BQ307*-1</f>
        <v>-0</v>
      </c>
      <c r="T308" s="9" t="n">
        <f aca="false">+[2]data1cf!BR307*-1</f>
        <v>-0</v>
      </c>
      <c r="U308" s="9" t="n">
        <f aca="false">+[2]data1cf!BS307*-1</f>
        <v>-0</v>
      </c>
      <c r="V308" s="9" t="n">
        <f aca="false">+[2]data1cf!BT307*-1</f>
        <v>-0</v>
      </c>
      <c r="W308" s="9" t="n">
        <f aca="false">+[2]data1cf!BU307*-1</f>
        <v>-0</v>
      </c>
      <c r="X308" s="9" t="n">
        <f aca="false">+[2]data1cf!BV307*-1</f>
        <v>-0</v>
      </c>
      <c r="Y308" s="9" t="n">
        <f aca="false">+[2]data1cf!BW307*-1</f>
        <v>-0</v>
      </c>
      <c r="Z308" s="9" t="n">
        <f aca="false">+[2]data1cf!BX307*-1</f>
        <v>-0</v>
      </c>
      <c r="AA308" s="9" t="n">
        <f aca="false">+[2]data1cf!BY307*-1</f>
        <v>-0</v>
      </c>
      <c r="AB308" s="9"/>
      <c r="AC308" s="9"/>
      <c r="AD308" s="9"/>
      <c r="AE308" s="9"/>
      <c r="AF308" s="9"/>
      <c r="AG308" s="9"/>
      <c r="AH308" s="9"/>
      <c r="AI308" s="9"/>
      <c r="AJ308" s="9"/>
      <c r="AK308" s="1"/>
      <c r="AL308" s="1" t="e">
        <f aca="false">SUMPRODUCT(B308:AJ308,PVCapPrice)</f>
        <v>#DIV/0!</v>
      </c>
      <c r="AM308" s="1"/>
      <c r="AN308" s="1"/>
      <c r="AO308" s="1"/>
      <c r="AP308" s="1"/>
      <c r="AQ308" s="1"/>
    </row>
    <row r="309" customFormat="false" ht="11.25" hidden="false" customHeight="false" outlineLevel="0" collapsed="false">
      <c r="A309" s="1" t="n">
        <v>307</v>
      </c>
      <c r="B309" s="9"/>
      <c r="C309" s="9" t="n">
        <f aca="false">+[2]data1cf!BA308*-1</f>
        <v>-0</v>
      </c>
      <c r="D309" s="9" t="n">
        <f aca="false">+[2]data1cf!BB308*-1</f>
        <v>-0</v>
      </c>
      <c r="E309" s="9" t="n">
        <f aca="false">+[2]data1cf!BC308*-1</f>
        <v>-0</v>
      </c>
      <c r="F309" s="9" t="n">
        <f aca="false">+[2]data1cf!BD308*-1</f>
        <v>-0</v>
      </c>
      <c r="G309" s="9" t="n">
        <f aca="false">+[2]data1cf!BE308*-1</f>
        <v>-0</v>
      </c>
      <c r="H309" s="9" t="n">
        <f aca="false">+[2]data1cf!BF308*-1</f>
        <v>-0</v>
      </c>
      <c r="I309" s="9" t="n">
        <f aca="false">+[2]data1cf!BG308*-1</f>
        <v>-0</v>
      </c>
      <c r="J309" s="9" t="n">
        <f aca="false">+[2]data1cf!BH308*-1</f>
        <v>-0</v>
      </c>
      <c r="K309" s="9" t="n">
        <f aca="false">+[2]data1cf!BI308*-1</f>
        <v>-0</v>
      </c>
      <c r="L309" s="9" t="n">
        <f aca="false">+[2]data1cf!BJ308*-1</f>
        <v>-0</v>
      </c>
      <c r="M309" s="9" t="n">
        <f aca="false">+[2]data1cf!BK308*-1</f>
        <v>-0</v>
      </c>
      <c r="N309" s="9" t="n">
        <f aca="false">+[2]data1cf!BL308*-1</f>
        <v>-0</v>
      </c>
      <c r="O309" s="9" t="n">
        <f aca="false">+[2]data1cf!BM308*-1</f>
        <v>-0</v>
      </c>
      <c r="P309" s="9" t="n">
        <f aca="false">+[2]data1cf!BN308*-1</f>
        <v>-0</v>
      </c>
      <c r="Q309" s="9" t="n">
        <f aca="false">+[2]data1cf!BO308*-1</f>
        <v>-0</v>
      </c>
      <c r="R309" s="9" t="n">
        <f aca="false">+[2]data1cf!BP308*-1</f>
        <v>-0</v>
      </c>
      <c r="S309" s="9" t="n">
        <f aca="false">+[2]data1cf!BQ308*-1</f>
        <v>-0</v>
      </c>
      <c r="T309" s="9" t="n">
        <f aca="false">+[2]data1cf!BR308*-1</f>
        <v>-0</v>
      </c>
      <c r="U309" s="9" t="n">
        <f aca="false">+[2]data1cf!BS308*-1</f>
        <v>-0</v>
      </c>
      <c r="V309" s="9" t="n">
        <f aca="false">+[2]data1cf!BT308*-1</f>
        <v>-0</v>
      </c>
      <c r="W309" s="9" t="n">
        <f aca="false">+[2]data1cf!BU308*-1</f>
        <v>-0</v>
      </c>
      <c r="X309" s="9" t="n">
        <f aca="false">+[2]data1cf!BV308*-1</f>
        <v>-0</v>
      </c>
      <c r="Y309" s="9" t="n">
        <f aca="false">+[2]data1cf!BW308*-1</f>
        <v>-0</v>
      </c>
      <c r="Z309" s="9" t="n">
        <f aca="false">+[2]data1cf!BX308*-1</f>
        <v>-0</v>
      </c>
      <c r="AA309" s="9" t="n">
        <f aca="false">+[2]data1cf!BY308*-1</f>
        <v>-0</v>
      </c>
      <c r="AB309" s="9"/>
      <c r="AC309" s="9"/>
      <c r="AD309" s="9"/>
      <c r="AE309" s="9"/>
      <c r="AF309" s="9"/>
      <c r="AG309" s="9"/>
      <c r="AH309" s="9"/>
      <c r="AI309" s="9"/>
      <c r="AJ309" s="9"/>
      <c r="AK309" s="1"/>
      <c r="AL309" s="1" t="e">
        <f aca="false">SUMPRODUCT(B309:AJ309,PVCapPrice)</f>
        <v>#DIV/0!</v>
      </c>
      <c r="AM309" s="1"/>
      <c r="AN309" s="1"/>
      <c r="AO309" s="1"/>
      <c r="AP309" s="1"/>
      <c r="AQ309" s="1"/>
    </row>
    <row r="310" customFormat="false" ht="11.25" hidden="false" customHeight="false" outlineLevel="0" collapsed="false">
      <c r="A310" s="1" t="n">
        <v>308</v>
      </c>
      <c r="B310" s="9"/>
      <c r="C310" s="9" t="n">
        <f aca="false">+[2]data1cf!BA309*-1</f>
        <v>-0</v>
      </c>
      <c r="D310" s="9" t="n">
        <f aca="false">+[2]data1cf!BB309*-1</f>
        <v>-0</v>
      </c>
      <c r="E310" s="9" t="n">
        <f aca="false">+[2]data1cf!BC309*-1</f>
        <v>-0</v>
      </c>
      <c r="F310" s="9" t="n">
        <f aca="false">+[2]data1cf!BD309*-1</f>
        <v>-0</v>
      </c>
      <c r="G310" s="9" t="n">
        <f aca="false">+[2]data1cf!BE309*-1</f>
        <v>-0</v>
      </c>
      <c r="H310" s="9" t="n">
        <f aca="false">+[2]data1cf!BF309*-1</f>
        <v>-0</v>
      </c>
      <c r="I310" s="9" t="n">
        <f aca="false">+[2]data1cf!BG309*-1</f>
        <v>-0</v>
      </c>
      <c r="J310" s="9" t="n">
        <f aca="false">+[2]data1cf!BH309*-1</f>
        <v>-0</v>
      </c>
      <c r="K310" s="9" t="n">
        <f aca="false">+[2]data1cf!BI309*-1</f>
        <v>-0</v>
      </c>
      <c r="L310" s="9" t="n">
        <f aca="false">+[2]data1cf!BJ309*-1</f>
        <v>-0</v>
      </c>
      <c r="M310" s="9" t="n">
        <f aca="false">+[2]data1cf!BK309*-1</f>
        <v>-0</v>
      </c>
      <c r="N310" s="9" t="n">
        <f aca="false">+[2]data1cf!BL309*-1</f>
        <v>-0</v>
      </c>
      <c r="O310" s="9" t="n">
        <f aca="false">+[2]data1cf!BM309*-1</f>
        <v>-0</v>
      </c>
      <c r="P310" s="9" t="n">
        <f aca="false">+[2]data1cf!BN309*-1</f>
        <v>-0</v>
      </c>
      <c r="Q310" s="9" t="n">
        <f aca="false">+[2]data1cf!BO309*-1</f>
        <v>-0</v>
      </c>
      <c r="R310" s="9" t="n">
        <f aca="false">+[2]data1cf!BP309*-1</f>
        <v>-0</v>
      </c>
      <c r="S310" s="9" t="n">
        <f aca="false">+[2]data1cf!BQ309*-1</f>
        <v>-0</v>
      </c>
      <c r="T310" s="9" t="n">
        <f aca="false">+[2]data1cf!BR309*-1</f>
        <v>-0</v>
      </c>
      <c r="U310" s="9" t="n">
        <f aca="false">+[2]data1cf!BS309*-1</f>
        <v>-0</v>
      </c>
      <c r="V310" s="9" t="n">
        <f aca="false">+[2]data1cf!BT309*-1</f>
        <v>-0</v>
      </c>
      <c r="W310" s="9" t="n">
        <f aca="false">+[2]data1cf!BU309*-1</f>
        <v>-0</v>
      </c>
      <c r="X310" s="9" t="n">
        <f aca="false">+[2]data1cf!BV309*-1</f>
        <v>-0</v>
      </c>
      <c r="Y310" s="9" t="n">
        <f aca="false">+[2]data1cf!BW309*-1</f>
        <v>-0</v>
      </c>
      <c r="Z310" s="9" t="n">
        <f aca="false">+[2]data1cf!BX309*-1</f>
        <v>-0</v>
      </c>
      <c r="AA310" s="9" t="n">
        <f aca="false">+[2]data1cf!BY309*-1</f>
        <v>-0</v>
      </c>
      <c r="AB310" s="9"/>
      <c r="AC310" s="9"/>
      <c r="AD310" s="9"/>
      <c r="AE310" s="9"/>
      <c r="AF310" s="9"/>
      <c r="AG310" s="9"/>
      <c r="AH310" s="9"/>
      <c r="AI310" s="9"/>
      <c r="AJ310" s="9"/>
      <c r="AK310" s="1"/>
      <c r="AL310" s="1" t="e">
        <f aca="false">SUMPRODUCT(B310:AJ310,PVCapPrice)</f>
        <v>#DIV/0!</v>
      </c>
      <c r="AM310" s="1"/>
      <c r="AN310" s="1"/>
      <c r="AO310" s="1"/>
      <c r="AP310" s="1"/>
      <c r="AQ310" s="1"/>
    </row>
    <row r="311" customFormat="false" ht="11.25" hidden="false" customHeight="false" outlineLevel="0" collapsed="false">
      <c r="A311" s="1" t="n">
        <v>309</v>
      </c>
      <c r="B311" s="9"/>
      <c r="C311" s="9" t="n">
        <f aca="false">+[2]data1cf!BA310*-1</f>
        <v>-0</v>
      </c>
      <c r="D311" s="9" t="n">
        <f aca="false">+[2]data1cf!BB310*-1</f>
        <v>-0</v>
      </c>
      <c r="E311" s="9" t="n">
        <f aca="false">+[2]data1cf!BC310*-1</f>
        <v>-0</v>
      </c>
      <c r="F311" s="9" t="n">
        <f aca="false">+[2]data1cf!BD310*-1</f>
        <v>-0</v>
      </c>
      <c r="G311" s="9" t="n">
        <f aca="false">+[2]data1cf!BE310*-1</f>
        <v>-0</v>
      </c>
      <c r="H311" s="9" t="n">
        <f aca="false">+[2]data1cf!BF310*-1</f>
        <v>-0</v>
      </c>
      <c r="I311" s="9" t="n">
        <f aca="false">+[2]data1cf!BG310*-1</f>
        <v>-0</v>
      </c>
      <c r="J311" s="9" t="n">
        <f aca="false">+[2]data1cf!BH310*-1</f>
        <v>-0</v>
      </c>
      <c r="K311" s="9" t="n">
        <f aca="false">+[2]data1cf!BI310*-1</f>
        <v>-0</v>
      </c>
      <c r="L311" s="9" t="n">
        <f aca="false">+[2]data1cf!BJ310*-1</f>
        <v>-0</v>
      </c>
      <c r="M311" s="9" t="n">
        <f aca="false">+[2]data1cf!BK310*-1</f>
        <v>-0</v>
      </c>
      <c r="N311" s="9" t="n">
        <f aca="false">+[2]data1cf!BL310*-1</f>
        <v>-0</v>
      </c>
      <c r="O311" s="9" t="n">
        <f aca="false">+[2]data1cf!BM310*-1</f>
        <v>-0</v>
      </c>
      <c r="P311" s="9" t="n">
        <f aca="false">+[2]data1cf!BN310*-1</f>
        <v>-0</v>
      </c>
      <c r="Q311" s="9" t="n">
        <f aca="false">+[2]data1cf!BO310*-1</f>
        <v>-0</v>
      </c>
      <c r="R311" s="9" t="n">
        <f aca="false">+[2]data1cf!BP310*-1</f>
        <v>-0</v>
      </c>
      <c r="S311" s="9" t="n">
        <f aca="false">+[2]data1cf!BQ310*-1</f>
        <v>-0</v>
      </c>
      <c r="T311" s="9" t="n">
        <f aca="false">+[2]data1cf!BR310*-1</f>
        <v>-0</v>
      </c>
      <c r="U311" s="9" t="n">
        <f aca="false">+[2]data1cf!BS310*-1</f>
        <v>-0</v>
      </c>
      <c r="V311" s="9" t="n">
        <f aca="false">+[2]data1cf!BT310*-1</f>
        <v>-0</v>
      </c>
      <c r="W311" s="9" t="n">
        <f aca="false">+[2]data1cf!BU310*-1</f>
        <v>-0</v>
      </c>
      <c r="X311" s="9" t="n">
        <f aca="false">+[2]data1cf!BV310*-1</f>
        <v>-0</v>
      </c>
      <c r="Y311" s="9" t="n">
        <f aca="false">+[2]data1cf!BW310*-1</f>
        <v>-0</v>
      </c>
      <c r="Z311" s="9" t="n">
        <f aca="false">+[2]data1cf!BX310*-1</f>
        <v>-0</v>
      </c>
      <c r="AA311" s="9" t="n">
        <f aca="false">+[2]data1cf!BY310*-1</f>
        <v>-0</v>
      </c>
      <c r="AB311" s="9"/>
      <c r="AC311" s="9"/>
      <c r="AD311" s="9"/>
      <c r="AE311" s="9"/>
      <c r="AF311" s="9"/>
      <c r="AG311" s="9"/>
      <c r="AH311" s="9"/>
      <c r="AI311" s="9"/>
      <c r="AJ311" s="9"/>
      <c r="AK311" s="1"/>
      <c r="AL311" s="1" t="e">
        <f aca="false">SUMPRODUCT(B311:AJ311,PVCapPrice)</f>
        <v>#DIV/0!</v>
      </c>
      <c r="AM311" s="1"/>
      <c r="AN311" s="1"/>
      <c r="AO311" s="1"/>
      <c r="AP311" s="1"/>
      <c r="AQ311" s="1"/>
    </row>
    <row r="312" customFormat="false" ht="11.25" hidden="false" customHeight="false" outlineLevel="0" collapsed="false">
      <c r="A312" s="1" t="n">
        <v>310</v>
      </c>
      <c r="B312" s="9"/>
      <c r="C312" s="9" t="n">
        <f aca="false">+[2]data1cf!BA311*-1</f>
        <v>-0</v>
      </c>
      <c r="D312" s="9" t="n">
        <f aca="false">+[2]data1cf!BB311*-1</f>
        <v>-0</v>
      </c>
      <c r="E312" s="9" t="n">
        <f aca="false">+[2]data1cf!BC311*-1</f>
        <v>-0</v>
      </c>
      <c r="F312" s="9" t="n">
        <f aca="false">+[2]data1cf!BD311*-1</f>
        <v>-0</v>
      </c>
      <c r="G312" s="9" t="n">
        <f aca="false">+[2]data1cf!BE311*-1</f>
        <v>-0</v>
      </c>
      <c r="H312" s="9" t="n">
        <f aca="false">+[2]data1cf!BF311*-1</f>
        <v>-0</v>
      </c>
      <c r="I312" s="9" t="n">
        <f aca="false">+[2]data1cf!BG311*-1</f>
        <v>-0</v>
      </c>
      <c r="J312" s="9" t="n">
        <f aca="false">+[2]data1cf!BH311*-1</f>
        <v>-0</v>
      </c>
      <c r="K312" s="9" t="n">
        <f aca="false">+[2]data1cf!BI311*-1</f>
        <v>-0</v>
      </c>
      <c r="L312" s="9" t="n">
        <f aca="false">+[2]data1cf!BJ311*-1</f>
        <v>-0</v>
      </c>
      <c r="M312" s="9" t="n">
        <f aca="false">+[2]data1cf!BK311*-1</f>
        <v>-0</v>
      </c>
      <c r="N312" s="9" t="n">
        <f aca="false">+[2]data1cf!BL311*-1</f>
        <v>-0</v>
      </c>
      <c r="O312" s="9" t="n">
        <f aca="false">+[2]data1cf!BM311*-1</f>
        <v>-0</v>
      </c>
      <c r="P312" s="9" t="n">
        <f aca="false">+[2]data1cf!BN311*-1</f>
        <v>-0</v>
      </c>
      <c r="Q312" s="9" t="n">
        <f aca="false">+[2]data1cf!BO311*-1</f>
        <v>-0</v>
      </c>
      <c r="R312" s="9" t="n">
        <f aca="false">+[2]data1cf!BP311*-1</f>
        <v>-0</v>
      </c>
      <c r="S312" s="9" t="n">
        <f aca="false">+[2]data1cf!BQ311*-1</f>
        <v>-0</v>
      </c>
      <c r="T312" s="9" t="n">
        <f aca="false">+[2]data1cf!BR311*-1</f>
        <v>-0</v>
      </c>
      <c r="U312" s="9" t="n">
        <f aca="false">+[2]data1cf!BS311*-1</f>
        <v>-0</v>
      </c>
      <c r="V312" s="9" t="n">
        <f aca="false">+[2]data1cf!BT311*-1</f>
        <v>-0</v>
      </c>
      <c r="W312" s="9" t="n">
        <f aca="false">+[2]data1cf!BU311*-1</f>
        <v>-0</v>
      </c>
      <c r="X312" s="9" t="n">
        <f aca="false">+[2]data1cf!BV311*-1</f>
        <v>-0</v>
      </c>
      <c r="Y312" s="9" t="n">
        <f aca="false">+[2]data1cf!BW311*-1</f>
        <v>-0</v>
      </c>
      <c r="Z312" s="9" t="n">
        <f aca="false">+[2]data1cf!BX311*-1</f>
        <v>-0</v>
      </c>
      <c r="AA312" s="9" t="n">
        <f aca="false">+[2]data1cf!BY311*-1</f>
        <v>-0</v>
      </c>
      <c r="AB312" s="9"/>
      <c r="AC312" s="9"/>
      <c r="AD312" s="9"/>
      <c r="AE312" s="9"/>
      <c r="AF312" s="9"/>
      <c r="AG312" s="9"/>
      <c r="AH312" s="9"/>
      <c r="AI312" s="9"/>
      <c r="AJ312" s="9"/>
      <c r="AK312" s="1"/>
      <c r="AL312" s="1" t="e">
        <f aca="false">SUMPRODUCT(B312:AJ312,PVCapPrice)</f>
        <v>#DIV/0!</v>
      </c>
      <c r="AM312" s="1"/>
      <c r="AN312" s="1"/>
      <c r="AO312" s="1"/>
      <c r="AP312" s="1"/>
      <c r="AQ312" s="1"/>
    </row>
    <row r="313" customFormat="false" ht="11.25" hidden="false" customHeight="false" outlineLevel="0" collapsed="false">
      <c r="A313" s="1" t="n">
        <v>311</v>
      </c>
      <c r="B313" s="9"/>
      <c r="C313" s="9" t="n">
        <f aca="false">+[2]data1cf!BA312*-1</f>
        <v>-0</v>
      </c>
      <c r="D313" s="9" t="n">
        <f aca="false">+[2]data1cf!BB312*-1</f>
        <v>-0</v>
      </c>
      <c r="E313" s="9" t="n">
        <f aca="false">+[2]data1cf!BC312*-1</f>
        <v>-0</v>
      </c>
      <c r="F313" s="9" t="n">
        <f aca="false">+[2]data1cf!BD312*-1</f>
        <v>-0</v>
      </c>
      <c r="G313" s="9" t="n">
        <f aca="false">+[2]data1cf!BE312*-1</f>
        <v>-0</v>
      </c>
      <c r="H313" s="9" t="n">
        <f aca="false">+[2]data1cf!BF312*-1</f>
        <v>-0</v>
      </c>
      <c r="I313" s="9" t="n">
        <f aca="false">+[2]data1cf!BG312*-1</f>
        <v>-0</v>
      </c>
      <c r="J313" s="9" t="n">
        <f aca="false">+[2]data1cf!BH312*-1</f>
        <v>-0</v>
      </c>
      <c r="K313" s="9" t="n">
        <f aca="false">+[2]data1cf!BI312*-1</f>
        <v>-0</v>
      </c>
      <c r="L313" s="9" t="n">
        <f aca="false">+[2]data1cf!BJ312*-1</f>
        <v>-0</v>
      </c>
      <c r="M313" s="9" t="n">
        <f aca="false">+[2]data1cf!BK312*-1</f>
        <v>-0</v>
      </c>
      <c r="N313" s="9" t="n">
        <f aca="false">+[2]data1cf!BL312*-1</f>
        <v>-0</v>
      </c>
      <c r="O313" s="9" t="n">
        <f aca="false">+[2]data1cf!BM312*-1</f>
        <v>-0</v>
      </c>
      <c r="P313" s="9" t="n">
        <f aca="false">+[2]data1cf!BN312*-1</f>
        <v>-0</v>
      </c>
      <c r="Q313" s="9" t="n">
        <f aca="false">+[2]data1cf!BO312*-1</f>
        <v>-0</v>
      </c>
      <c r="R313" s="9" t="n">
        <f aca="false">+[2]data1cf!BP312*-1</f>
        <v>-0</v>
      </c>
      <c r="S313" s="9" t="n">
        <f aca="false">+[2]data1cf!BQ312*-1</f>
        <v>-0</v>
      </c>
      <c r="T313" s="9" t="n">
        <f aca="false">+[2]data1cf!BR312*-1</f>
        <v>-0</v>
      </c>
      <c r="U313" s="9" t="n">
        <f aca="false">+[2]data1cf!BS312*-1</f>
        <v>-0</v>
      </c>
      <c r="V313" s="9" t="n">
        <f aca="false">+[2]data1cf!BT312*-1</f>
        <v>-0</v>
      </c>
      <c r="W313" s="9" t="n">
        <f aca="false">+[2]data1cf!BU312*-1</f>
        <v>-0</v>
      </c>
      <c r="X313" s="9" t="n">
        <f aca="false">+[2]data1cf!BV312*-1</f>
        <v>-0</v>
      </c>
      <c r="Y313" s="9" t="n">
        <f aca="false">+[2]data1cf!BW312*-1</f>
        <v>-0</v>
      </c>
      <c r="Z313" s="9" t="n">
        <f aca="false">+[2]data1cf!BX312*-1</f>
        <v>-0</v>
      </c>
      <c r="AA313" s="9" t="n">
        <f aca="false">+[2]data1cf!BY312*-1</f>
        <v>-0</v>
      </c>
      <c r="AB313" s="9"/>
      <c r="AC313" s="9"/>
      <c r="AD313" s="9"/>
      <c r="AE313" s="9"/>
      <c r="AF313" s="9"/>
      <c r="AG313" s="9"/>
      <c r="AH313" s="9"/>
      <c r="AI313" s="9"/>
      <c r="AJ313" s="9"/>
      <c r="AK313" s="1"/>
      <c r="AL313" s="1" t="e">
        <f aca="false">SUMPRODUCT(B313:AJ313,PVCapPrice)</f>
        <v>#DIV/0!</v>
      </c>
      <c r="AM313" s="1"/>
      <c r="AN313" s="1"/>
      <c r="AO313" s="1"/>
      <c r="AP313" s="1"/>
      <c r="AQ313" s="1"/>
    </row>
    <row r="314" customFormat="false" ht="11.25" hidden="false" customHeight="false" outlineLevel="0" collapsed="false">
      <c r="A314" s="1" t="n">
        <v>312</v>
      </c>
      <c r="B314" s="9"/>
      <c r="C314" s="9" t="n">
        <f aca="false">+[2]data1cf!BA313*-1</f>
        <v>-0</v>
      </c>
      <c r="D314" s="9" t="n">
        <f aca="false">+[2]data1cf!BB313*-1</f>
        <v>-0</v>
      </c>
      <c r="E314" s="9" t="n">
        <f aca="false">+[2]data1cf!BC313*-1</f>
        <v>-0</v>
      </c>
      <c r="F314" s="9" t="n">
        <f aca="false">+[2]data1cf!BD313*-1</f>
        <v>-0</v>
      </c>
      <c r="G314" s="9" t="n">
        <f aca="false">+[2]data1cf!BE313*-1</f>
        <v>-0</v>
      </c>
      <c r="H314" s="9" t="n">
        <f aca="false">+[2]data1cf!BF313*-1</f>
        <v>-0</v>
      </c>
      <c r="I314" s="9" t="n">
        <f aca="false">+[2]data1cf!BG313*-1</f>
        <v>-0</v>
      </c>
      <c r="J314" s="9" t="n">
        <f aca="false">+[2]data1cf!BH313*-1</f>
        <v>-0</v>
      </c>
      <c r="K314" s="9" t="n">
        <f aca="false">+[2]data1cf!BI313*-1</f>
        <v>-0</v>
      </c>
      <c r="L314" s="9" t="n">
        <f aca="false">+[2]data1cf!BJ313*-1</f>
        <v>-0</v>
      </c>
      <c r="M314" s="9" t="n">
        <f aca="false">+[2]data1cf!BK313*-1</f>
        <v>-0</v>
      </c>
      <c r="N314" s="9" t="n">
        <f aca="false">+[2]data1cf!BL313*-1</f>
        <v>-0</v>
      </c>
      <c r="O314" s="9" t="n">
        <f aca="false">+[2]data1cf!BM313*-1</f>
        <v>-0</v>
      </c>
      <c r="P314" s="9" t="n">
        <f aca="false">+[2]data1cf!BN313*-1</f>
        <v>-0</v>
      </c>
      <c r="Q314" s="9" t="n">
        <f aca="false">+[2]data1cf!BO313*-1</f>
        <v>-0</v>
      </c>
      <c r="R314" s="9" t="n">
        <f aca="false">+[2]data1cf!BP313*-1</f>
        <v>-0</v>
      </c>
      <c r="S314" s="9" t="n">
        <f aca="false">+[2]data1cf!BQ313*-1</f>
        <v>-0</v>
      </c>
      <c r="T314" s="9" t="n">
        <f aca="false">+[2]data1cf!BR313*-1</f>
        <v>-0</v>
      </c>
      <c r="U314" s="9" t="n">
        <f aca="false">+[2]data1cf!BS313*-1</f>
        <v>-0</v>
      </c>
      <c r="V314" s="9" t="n">
        <f aca="false">+[2]data1cf!BT313*-1</f>
        <v>-0</v>
      </c>
      <c r="W314" s="9" t="n">
        <f aca="false">+[2]data1cf!BU313*-1</f>
        <v>-0</v>
      </c>
      <c r="X314" s="9" t="n">
        <f aca="false">+[2]data1cf!BV313*-1</f>
        <v>-0</v>
      </c>
      <c r="Y314" s="9" t="n">
        <f aca="false">+[2]data1cf!BW313*-1</f>
        <v>-0</v>
      </c>
      <c r="Z314" s="9" t="n">
        <f aca="false">+[2]data1cf!BX313*-1</f>
        <v>-0</v>
      </c>
      <c r="AA314" s="9" t="n">
        <f aca="false">+[2]data1cf!BY313*-1</f>
        <v>-0</v>
      </c>
      <c r="AB314" s="9"/>
      <c r="AC314" s="9"/>
      <c r="AD314" s="9"/>
      <c r="AE314" s="9"/>
      <c r="AF314" s="9"/>
      <c r="AG314" s="9"/>
      <c r="AH314" s="9"/>
      <c r="AI314" s="9"/>
      <c r="AJ314" s="9"/>
      <c r="AK314" s="1"/>
      <c r="AL314" s="1" t="e">
        <f aca="false">SUMPRODUCT(B314:AJ314,PVCapPrice)</f>
        <v>#DIV/0!</v>
      </c>
      <c r="AM314" s="1"/>
      <c r="AN314" s="1"/>
      <c r="AO314" s="1"/>
      <c r="AP314" s="1"/>
      <c r="AQ314" s="1"/>
    </row>
    <row r="315" customFormat="false" ht="11.25" hidden="false" customHeight="false" outlineLevel="0" collapsed="false">
      <c r="A315" s="1" t="n">
        <v>313</v>
      </c>
      <c r="B315" s="9"/>
      <c r="C315" s="9" t="n">
        <f aca="false">+[2]data1cf!BA314*-1</f>
        <v>-0</v>
      </c>
      <c r="D315" s="9" t="n">
        <f aca="false">+[2]data1cf!BB314*-1</f>
        <v>-0</v>
      </c>
      <c r="E315" s="9" t="n">
        <f aca="false">+[2]data1cf!BC314*-1</f>
        <v>-0</v>
      </c>
      <c r="F315" s="9" t="n">
        <f aca="false">+[2]data1cf!BD314*-1</f>
        <v>-0</v>
      </c>
      <c r="G315" s="9" t="n">
        <f aca="false">+[2]data1cf!BE314*-1</f>
        <v>-0</v>
      </c>
      <c r="H315" s="9" t="n">
        <f aca="false">+[2]data1cf!BF314*-1</f>
        <v>-0</v>
      </c>
      <c r="I315" s="9" t="n">
        <f aca="false">+[2]data1cf!BG314*-1</f>
        <v>-0</v>
      </c>
      <c r="J315" s="9" t="n">
        <f aca="false">+[2]data1cf!BH314*-1</f>
        <v>-0</v>
      </c>
      <c r="K315" s="9" t="n">
        <f aca="false">+[2]data1cf!BI314*-1</f>
        <v>-0</v>
      </c>
      <c r="L315" s="9" t="n">
        <f aca="false">+[2]data1cf!BJ314*-1</f>
        <v>-0</v>
      </c>
      <c r="M315" s="9" t="n">
        <f aca="false">+[2]data1cf!BK314*-1</f>
        <v>-0</v>
      </c>
      <c r="N315" s="9" t="n">
        <f aca="false">+[2]data1cf!BL314*-1</f>
        <v>-0</v>
      </c>
      <c r="O315" s="9" t="n">
        <f aca="false">+[2]data1cf!BM314*-1</f>
        <v>-0</v>
      </c>
      <c r="P315" s="9" t="n">
        <f aca="false">+[2]data1cf!BN314*-1</f>
        <v>-0</v>
      </c>
      <c r="Q315" s="9" t="n">
        <f aca="false">+[2]data1cf!BO314*-1</f>
        <v>-0</v>
      </c>
      <c r="R315" s="9" t="n">
        <f aca="false">+[2]data1cf!BP314*-1</f>
        <v>-0</v>
      </c>
      <c r="S315" s="9" t="n">
        <f aca="false">+[2]data1cf!BQ314*-1</f>
        <v>-0</v>
      </c>
      <c r="T315" s="9" t="n">
        <f aca="false">+[2]data1cf!BR314*-1</f>
        <v>-0</v>
      </c>
      <c r="U315" s="9" t="n">
        <f aca="false">+[2]data1cf!BS314*-1</f>
        <v>-0</v>
      </c>
      <c r="V315" s="9" t="n">
        <f aca="false">+[2]data1cf!BT314*-1</f>
        <v>-0</v>
      </c>
      <c r="W315" s="9" t="n">
        <f aca="false">+[2]data1cf!BU314*-1</f>
        <v>-0</v>
      </c>
      <c r="X315" s="9" t="n">
        <f aca="false">+[2]data1cf!BV314*-1</f>
        <v>-0</v>
      </c>
      <c r="Y315" s="9" t="n">
        <f aca="false">+[2]data1cf!BW314*-1</f>
        <v>-0</v>
      </c>
      <c r="Z315" s="9" t="n">
        <f aca="false">+[2]data1cf!BX314*-1</f>
        <v>-0</v>
      </c>
      <c r="AA315" s="9" t="n">
        <f aca="false">+[2]data1cf!BY314*-1</f>
        <v>-0</v>
      </c>
      <c r="AB315" s="9"/>
      <c r="AC315" s="9"/>
      <c r="AD315" s="9"/>
      <c r="AE315" s="9"/>
      <c r="AF315" s="9"/>
      <c r="AG315" s="9"/>
      <c r="AH315" s="9"/>
      <c r="AI315" s="9"/>
      <c r="AJ315" s="9"/>
      <c r="AK315" s="1"/>
      <c r="AL315" s="1" t="e">
        <f aca="false">SUMPRODUCT(B315:AJ315,PVCapPrice)</f>
        <v>#DIV/0!</v>
      </c>
      <c r="AM315" s="1"/>
      <c r="AN315" s="1"/>
      <c r="AO315" s="1"/>
      <c r="AP315" s="1"/>
      <c r="AQ315" s="1"/>
    </row>
    <row r="316" customFormat="false" ht="11.25" hidden="false" customHeight="false" outlineLevel="0" collapsed="false">
      <c r="A316" s="1" t="n">
        <v>314</v>
      </c>
      <c r="B316" s="9"/>
      <c r="C316" s="9" t="n">
        <f aca="false">+[2]data1cf!BA315*-1</f>
        <v>-0</v>
      </c>
      <c r="D316" s="9" t="n">
        <f aca="false">+[2]data1cf!BB315*-1</f>
        <v>-0</v>
      </c>
      <c r="E316" s="9" t="n">
        <f aca="false">+[2]data1cf!BC315*-1</f>
        <v>-0</v>
      </c>
      <c r="F316" s="9" t="n">
        <f aca="false">+[2]data1cf!BD315*-1</f>
        <v>-0</v>
      </c>
      <c r="G316" s="9" t="n">
        <f aca="false">+[2]data1cf!BE315*-1</f>
        <v>-0</v>
      </c>
      <c r="H316" s="9" t="n">
        <f aca="false">+[2]data1cf!BF315*-1</f>
        <v>-0</v>
      </c>
      <c r="I316" s="9" t="n">
        <f aca="false">+[2]data1cf!BG315*-1</f>
        <v>-0</v>
      </c>
      <c r="J316" s="9" t="n">
        <f aca="false">+[2]data1cf!BH315*-1</f>
        <v>-0</v>
      </c>
      <c r="K316" s="9" t="n">
        <f aca="false">+[2]data1cf!BI315*-1</f>
        <v>-0</v>
      </c>
      <c r="L316" s="9" t="n">
        <f aca="false">+[2]data1cf!BJ315*-1</f>
        <v>-0</v>
      </c>
      <c r="M316" s="9" t="n">
        <f aca="false">+[2]data1cf!BK315*-1</f>
        <v>-0</v>
      </c>
      <c r="N316" s="9" t="n">
        <f aca="false">+[2]data1cf!BL315*-1</f>
        <v>-0</v>
      </c>
      <c r="O316" s="9" t="n">
        <f aca="false">+[2]data1cf!BM315*-1</f>
        <v>-0</v>
      </c>
      <c r="P316" s="9" t="n">
        <f aca="false">+[2]data1cf!BN315*-1</f>
        <v>-0</v>
      </c>
      <c r="Q316" s="9" t="n">
        <f aca="false">+[2]data1cf!BO315*-1</f>
        <v>-0</v>
      </c>
      <c r="R316" s="9" t="n">
        <f aca="false">+[2]data1cf!BP315*-1</f>
        <v>-0</v>
      </c>
      <c r="S316" s="9" t="n">
        <f aca="false">+[2]data1cf!BQ315*-1</f>
        <v>-0</v>
      </c>
      <c r="T316" s="9" t="n">
        <f aca="false">+[2]data1cf!BR315*-1</f>
        <v>-0</v>
      </c>
      <c r="U316" s="9" t="n">
        <f aca="false">+[2]data1cf!BS315*-1</f>
        <v>-0</v>
      </c>
      <c r="V316" s="9" t="n">
        <f aca="false">+[2]data1cf!BT315*-1</f>
        <v>-0</v>
      </c>
      <c r="W316" s="9" t="n">
        <f aca="false">+[2]data1cf!BU315*-1</f>
        <v>-0</v>
      </c>
      <c r="X316" s="9" t="n">
        <f aca="false">+[2]data1cf!BV315*-1</f>
        <v>-0</v>
      </c>
      <c r="Y316" s="9" t="n">
        <f aca="false">+[2]data1cf!BW315*-1</f>
        <v>-0</v>
      </c>
      <c r="Z316" s="9" t="n">
        <f aca="false">+[2]data1cf!BX315*-1</f>
        <v>-0</v>
      </c>
      <c r="AA316" s="9" t="n">
        <f aca="false">+[2]data1cf!BY315*-1</f>
        <v>-0</v>
      </c>
      <c r="AB316" s="9"/>
      <c r="AC316" s="9"/>
      <c r="AD316" s="9"/>
      <c r="AE316" s="9"/>
      <c r="AF316" s="9"/>
      <c r="AG316" s="9"/>
      <c r="AH316" s="9"/>
      <c r="AI316" s="9"/>
      <c r="AJ316" s="9"/>
      <c r="AK316" s="1"/>
      <c r="AL316" s="1" t="e">
        <f aca="false">SUMPRODUCT(B316:AJ316,PVCapPrice)</f>
        <v>#DIV/0!</v>
      </c>
      <c r="AM316" s="1"/>
      <c r="AN316" s="1"/>
      <c r="AO316" s="1"/>
      <c r="AP316" s="1"/>
      <c r="AQ316" s="1"/>
    </row>
    <row r="317" customFormat="false" ht="11.25" hidden="false" customHeight="false" outlineLevel="0" collapsed="false">
      <c r="A317" s="1" t="n">
        <v>315</v>
      </c>
      <c r="B317" s="9"/>
      <c r="C317" s="9" t="n">
        <f aca="false">+[2]data1cf!BA316*-1</f>
        <v>-0</v>
      </c>
      <c r="D317" s="9" t="n">
        <f aca="false">+[2]data1cf!BB316*-1</f>
        <v>-0</v>
      </c>
      <c r="E317" s="9" t="n">
        <f aca="false">+[2]data1cf!BC316*-1</f>
        <v>-0</v>
      </c>
      <c r="F317" s="9" t="n">
        <f aca="false">+[2]data1cf!BD316*-1</f>
        <v>-0</v>
      </c>
      <c r="G317" s="9" t="n">
        <f aca="false">+[2]data1cf!BE316*-1</f>
        <v>-0</v>
      </c>
      <c r="H317" s="9" t="n">
        <f aca="false">+[2]data1cf!BF316*-1</f>
        <v>-0</v>
      </c>
      <c r="I317" s="9" t="n">
        <f aca="false">+[2]data1cf!BG316*-1</f>
        <v>-0</v>
      </c>
      <c r="J317" s="9" t="n">
        <f aca="false">+[2]data1cf!BH316*-1</f>
        <v>-0</v>
      </c>
      <c r="K317" s="9" t="n">
        <f aca="false">+[2]data1cf!BI316*-1</f>
        <v>-0</v>
      </c>
      <c r="L317" s="9" t="n">
        <f aca="false">+[2]data1cf!BJ316*-1</f>
        <v>-0</v>
      </c>
      <c r="M317" s="9" t="n">
        <f aca="false">+[2]data1cf!BK316*-1</f>
        <v>-0</v>
      </c>
      <c r="N317" s="9" t="n">
        <f aca="false">+[2]data1cf!BL316*-1</f>
        <v>-0</v>
      </c>
      <c r="O317" s="9" t="n">
        <f aca="false">+[2]data1cf!BM316*-1</f>
        <v>-0</v>
      </c>
      <c r="P317" s="9" t="n">
        <f aca="false">+[2]data1cf!BN316*-1</f>
        <v>-0</v>
      </c>
      <c r="Q317" s="9" t="n">
        <f aca="false">+[2]data1cf!BO316*-1</f>
        <v>-0</v>
      </c>
      <c r="R317" s="9" t="n">
        <f aca="false">+[2]data1cf!BP316*-1</f>
        <v>-0</v>
      </c>
      <c r="S317" s="9" t="n">
        <f aca="false">+[2]data1cf!BQ316*-1</f>
        <v>-0</v>
      </c>
      <c r="T317" s="9" t="n">
        <f aca="false">+[2]data1cf!BR316*-1</f>
        <v>-0</v>
      </c>
      <c r="U317" s="9" t="n">
        <f aca="false">+[2]data1cf!BS316*-1</f>
        <v>-0</v>
      </c>
      <c r="V317" s="9" t="n">
        <f aca="false">+[2]data1cf!BT316*-1</f>
        <v>-0</v>
      </c>
      <c r="W317" s="9" t="n">
        <f aca="false">+[2]data1cf!BU316*-1</f>
        <v>-0</v>
      </c>
      <c r="X317" s="9" t="n">
        <f aca="false">+[2]data1cf!BV316*-1</f>
        <v>-0</v>
      </c>
      <c r="Y317" s="9" t="n">
        <f aca="false">+[2]data1cf!BW316*-1</f>
        <v>-0</v>
      </c>
      <c r="Z317" s="9" t="n">
        <f aca="false">+[2]data1cf!BX316*-1</f>
        <v>-0</v>
      </c>
      <c r="AA317" s="9" t="n">
        <f aca="false">+[2]data1cf!BY316*-1</f>
        <v>-0</v>
      </c>
      <c r="AB317" s="9"/>
      <c r="AC317" s="9"/>
      <c r="AD317" s="9"/>
      <c r="AE317" s="9"/>
      <c r="AF317" s="9"/>
      <c r="AG317" s="9"/>
      <c r="AH317" s="9"/>
      <c r="AI317" s="9"/>
      <c r="AJ317" s="9"/>
      <c r="AK317" s="1"/>
      <c r="AL317" s="1" t="e">
        <f aca="false">SUMPRODUCT(B317:AJ317,PVCapPrice)</f>
        <v>#DIV/0!</v>
      </c>
      <c r="AM317" s="1"/>
      <c r="AN317" s="1"/>
      <c r="AO317" s="1"/>
      <c r="AP317" s="1"/>
      <c r="AQ317" s="1"/>
    </row>
    <row r="318" customFormat="false" ht="11.25" hidden="false" customHeight="false" outlineLevel="0" collapsed="false">
      <c r="A318" s="1" t="n">
        <v>316</v>
      </c>
      <c r="B318" s="9"/>
      <c r="C318" s="9" t="n">
        <f aca="false">+[2]data1cf!BA317*-1</f>
        <v>-0</v>
      </c>
      <c r="D318" s="9" t="n">
        <f aca="false">+[2]data1cf!BB317*-1</f>
        <v>-0</v>
      </c>
      <c r="E318" s="9" t="n">
        <f aca="false">+[2]data1cf!BC317*-1</f>
        <v>-0</v>
      </c>
      <c r="F318" s="9" t="n">
        <f aca="false">+[2]data1cf!BD317*-1</f>
        <v>-0</v>
      </c>
      <c r="G318" s="9" t="n">
        <f aca="false">+[2]data1cf!BE317*-1</f>
        <v>-0</v>
      </c>
      <c r="H318" s="9" t="n">
        <f aca="false">+[2]data1cf!BF317*-1</f>
        <v>-0</v>
      </c>
      <c r="I318" s="9" t="n">
        <f aca="false">+[2]data1cf!BG317*-1</f>
        <v>-0</v>
      </c>
      <c r="J318" s="9" t="n">
        <f aca="false">+[2]data1cf!BH317*-1</f>
        <v>-0</v>
      </c>
      <c r="K318" s="9" t="n">
        <f aca="false">+[2]data1cf!BI317*-1</f>
        <v>-0</v>
      </c>
      <c r="L318" s="9" t="n">
        <f aca="false">+[2]data1cf!BJ317*-1</f>
        <v>-0</v>
      </c>
      <c r="M318" s="9" t="n">
        <f aca="false">+[2]data1cf!BK317*-1</f>
        <v>-0</v>
      </c>
      <c r="N318" s="9" t="n">
        <f aca="false">+[2]data1cf!BL317*-1</f>
        <v>-0</v>
      </c>
      <c r="O318" s="9" t="n">
        <f aca="false">+[2]data1cf!BM317*-1</f>
        <v>-0</v>
      </c>
      <c r="P318" s="9" t="n">
        <f aca="false">+[2]data1cf!BN317*-1</f>
        <v>-0</v>
      </c>
      <c r="Q318" s="9" t="n">
        <f aca="false">+[2]data1cf!BO317*-1</f>
        <v>-0</v>
      </c>
      <c r="R318" s="9" t="n">
        <f aca="false">+[2]data1cf!BP317*-1</f>
        <v>-0</v>
      </c>
      <c r="S318" s="9" t="n">
        <f aca="false">+[2]data1cf!BQ317*-1</f>
        <v>-0</v>
      </c>
      <c r="T318" s="9" t="n">
        <f aca="false">+[2]data1cf!BR317*-1</f>
        <v>-0</v>
      </c>
      <c r="U318" s="9" t="n">
        <f aca="false">+[2]data1cf!BS317*-1</f>
        <v>-0</v>
      </c>
      <c r="V318" s="9" t="n">
        <f aca="false">+[2]data1cf!BT317*-1</f>
        <v>-0</v>
      </c>
      <c r="W318" s="9" t="n">
        <f aca="false">+[2]data1cf!BU317*-1</f>
        <v>-0</v>
      </c>
      <c r="X318" s="9" t="n">
        <f aca="false">+[2]data1cf!BV317*-1</f>
        <v>-0</v>
      </c>
      <c r="Y318" s="9" t="n">
        <f aca="false">+[2]data1cf!BW317*-1</f>
        <v>-0</v>
      </c>
      <c r="Z318" s="9" t="n">
        <f aca="false">+[2]data1cf!BX317*-1</f>
        <v>-0</v>
      </c>
      <c r="AA318" s="9" t="n">
        <f aca="false">+[2]data1cf!BY317*-1</f>
        <v>-0</v>
      </c>
      <c r="AB318" s="9"/>
      <c r="AC318" s="9"/>
      <c r="AD318" s="9"/>
      <c r="AE318" s="9"/>
      <c r="AF318" s="9"/>
      <c r="AG318" s="9"/>
      <c r="AH318" s="9"/>
      <c r="AI318" s="9"/>
      <c r="AJ318" s="9"/>
      <c r="AK318" s="1"/>
      <c r="AL318" s="1" t="e">
        <f aca="false">SUMPRODUCT(B318:AJ318,PVCapPrice)</f>
        <v>#DIV/0!</v>
      </c>
      <c r="AM318" s="1"/>
      <c r="AN318" s="1"/>
      <c r="AO318" s="1"/>
      <c r="AP318" s="1"/>
      <c r="AQ318" s="1"/>
    </row>
    <row r="319" customFormat="false" ht="11.25" hidden="false" customHeight="false" outlineLevel="0" collapsed="false">
      <c r="A319" s="1" t="n">
        <v>317</v>
      </c>
      <c r="B319" s="9"/>
      <c r="C319" s="9" t="n">
        <f aca="false">+[2]data1cf!BA318*-1</f>
        <v>-0</v>
      </c>
      <c r="D319" s="9" t="n">
        <f aca="false">+[2]data1cf!BB318*-1</f>
        <v>-0</v>
      </c>
      <c r="E319" s="9" t="n">
        <f aca="false">+[2]data1cf!BC318*-1</f>
        <v>-0</v>
      </c>
      <c r="F319" s="9" t="n">
        <f aca="false">+[2]data1cf!BD318*-1</f>
        <v>-0</v>
      </c>
      <c r="G319" s="9" t="n">
        <f aca="false">+[2]data1cf!BE318*-1</f>
        <v>-0</v>
      </c>
      <c r="H319" s="9" t="n">
        <f aca="false">+[2]data1cf!BF318*-1</f>
        <v>-0</v>
      </c>
      <c r="I319" s="9" t="n">
        <f aca="false">+[2]data1cf!BG318*-1</f>
        <v>-0</v>
      </c>
      <c r="J319" s="9" t="n">
        <f aca="false">+[2]data1cf!BH318*-1</f>
        <v>-0</v>
      </c>
      <c r="K319" s="9" t="n">
        <f aca="false">+[2]data1cf!BI318*-1</f>
        <v>-0</v>
      </c>
      <c r="L319" s="9" t="n">
        <f aca="false">+[2]data1cf!BJ318*-1</f>
        <v>-0</v>
      </c>
      <c r="M319" s="9" t="n">
        <f aca="false">+[2]data1cf!BK318*-1</f>
        <v>-0</v>
      </c>
      <c r="N319" s="9" t="n">
        <f aca="false">+[2]data1cf!BL318*-1</f>
        <v>-0</v>
      </c>
      <c r="O319" s="9" t="n">
        <f aca="false">+[2]data1cf!BM318*-1</f>
        <v>-0</v>
      </c>
      <c r="P319" s="9" t="n">
        <f aca="false">+[2]data1cf!BN318*-1</f>
        <v>-0</v>
      </c>
      <c r="Q319" s="9" t="n">
        <f aca="false">+[2]data1cf!BO318*-1</f>
        <v>-0</v>
      </c>
      <c r="R319" s="9" t="n">
        <f aca="false">+[2]data1cf!BP318*-1</f>
        <v>-0</v>
      </c>
      <c r="S319" s="9" t="n">
        <f aca="false">+[2]data1cf!BQ318*-1</f>
        <v>-0</v>
      </c>
      <c r="T319" s="9" t="n">
        <f aca="false">+[2]data1cf!BR318*-1</f>
        <v>-0</v>
      </c>
      <c r="U319" s="9" t="n">
        <f aca="false">+[2]data1cf!BS318*-1</f>
        <v>-0</v>
      </c>
      <c r="V319" s="9" t="n">
        <f aca="false">+[2]data1cf!BT318*-1</f>
        <v>-0</v>
      </c>
      <c r="W319" s="9" t="n">
        <f aca="false">+[2]data1cf!BU318*-1</f>
        <v>-0</v>
      </c>
      <c r="X319" s="9" t="n">
        <f aca="false">+[2]data1cf!BV318*-1</f>
        <v>-0</v>
      </c>
      <c r="Y319" s="9" t="n">
        <f aca="false">+[2]data1cf!BW318*-1</f>
        <v>-0</v>
      </c>
      <c r="Z319" s="9" t="n">
        <f aca="false">+[2]data1cf!BX318*-1</f>
        <v>-0</v>
      </c>
      <c r="AA319" s="9" t="n">
        <f aca="false">+[2]data1cf!BY318*-1</f>
        <v>-0</v>
      </c>
      <c r="AB319" s="9"/>
      <c r="AC319" s="9"/>
      <c r="AD319" s="9"/>
      <c r="AE319" s="9"/>
      <c r="AF319" s="9"/>
      <c r="AG319" s="9"/>
      <c r="AH319" s="9"/>
      <c r="AI319" s="9"/>
      <c r="AJ319" s="9"/>
      <c r="AK319" s="1"/>
      <c r="AL319" s="1" t="e">
        <f aca="false">SUMPRODUCT(B319:AJ319,PVCapPrice)</f>
        <v>#DIV/0!</v>
      </c>
      <c r="AM319" s="1"/>
      <c r="AN319" s="1"/>
      <c r="AO319" s="1"/>
      <c r="AP319" s="1"/>
      <c r="AQ319" s="1"/>
    </row>
    <row r="320" customFormat="false" ht="11.25" hidden="false" customHeight="false" outlineLevel="0" collapsed="false">
      <c r="A320" s="1" t="n">
        <v>318</v>
      </c>
      <c r="B320" s="9"/>
      <c r="C320" s="9" t="n">
        <f aca="false">+[2]data1cf!BA319*-1</f>
        <v>-0</v>
      </c>
      <c r="D320" s="9" t="n">
        <f aca="false">+[2]data1cf!BB319*-1</f>
        <v>-0</v>
      </c>
      <c r="E320" s="9" t="n">
        <f aca="false">+[2]data1cf!BC319*-1</f>
        <v>-0</v>
      </c>
      <c r="F320" s="9" t="n">
        <f aca="false">+[2]data1cf!BD319*-1</f>
        <v>-0</v>
      </c>
      <c r="G320" s="9" t="n">
        <f aca="false">+[2]data1cf!BE319*-1</f>
        <v>-0</v>
      </c>
      <c r="H320" s="9" t="n">
        <f aca="false">+[2]data1cf!BF319*-1</f>
        <v>-0</v>
      </c>
      <c r="I320" s="9" t="n">
        <f aca="false">+[2]data1cf!BG319*-1</f>
        <v>-0</v>
      </c>
      <c r="J320" s="9" t="n">
        <f aca="false">+[2]data1cf!BH319*-1</f>
        <v>-0</v>
      </c>
      <c r="K320" s="9" t="n">
        <f aca="false">+[2]data1cf!BI319*-1</f>
        <v>-0</v>
      </c>
      <c r="L320" s="9" t="n">
        <f aca="false">+[2]data1cf!BJ319*-1</f>
        <v>-0</v>
      </c>
      <c r="M320" s="9" t="n">
        <f aca="false">+[2]data1cf!BK319*-1</f>
        <v>-0</v>
      </c>
      <c r="N320" s="9" t="n">
        <f aca="false">+[2]data1cf!BL319*-1</f>
        <v>-0</v>
      </c>
      <c r="O320" s="9" t="n">
        <f aca="false">+[2]data1cf!BM319*-1</f>
        <v>-0</v>
      </c>
      <c r="P320" s="9" t="n">
        <f aca="false">+[2]data1cf!BN319*-1</f>
        <v>-0</v>
      </c>
      <c r="Q320" s="9" t="n">
        <f aca="false">+[2]data1cf!BO319*-1</f>
        <v>-0</v>
      </c>
      <c r="R320" s="9" t="n">
        <f aca="false">+[2]data1cf!BP319*-1</f>
        <v>-0</v>
      </c>
      <c r="S320" s="9" t="n">
        <f aca="false">+[2]data1cf!BQ319*-1</f>
        <v>-0</v>
      </c>
      <c r="T320" s="9" t="n">
        <f aca="false">+[2]data1cf!BR319*-1</f>
        <v>-0</v>
      </c>
      <c r="U320" s="9" t="n">
        <f aca="false">+[2]data1cf!BS319*-1</f>
        <v>-0</v>
      </c>
      <c r="V320" s="9" t="n">
        <f aca="false">+[2]data1cf!BT319*-1</f>
        <v>-0</v>
      </c>
      <c r="W320" s="9" t="n">
        <f aca="false">+[2]data1cf!BU319*-1</f>
        <v>-0</v>
      </c>
      <c r="X320" s="9" t="n">
        <f aca="false">+[2]data1cf!BV319*-1</f>
        <v>-0</v>
      </c>
      <c r="Y320" s="9" t="n">
        <f aca="false">+[2]data1cf!BW319*-1</f>
        <v>-0</v>
      </c>
      <c r="Z320" s="9" t="n">
        <f aca="false">+[2]data1cf!BX319*-1</f>
        <v>-0</v>
      </c>
      <c r="AA320" s="9" t="n">
        <f aca="false">+[2]data1cf!BY319*-1</f>
        <v>-0</v>
      </c>
      <c r="AB320" s="9"/>
      <c r="AC320" s="9"/>
      <c r="AD320" s="9"/>
      <c r="AE320" s="9"/>
      <c r="AF320" s="9"/>
      <c r="AG320" s="9"/>
      <c r="AH320" s="9"/>
      <c r="AI320" s="9"/>
      <c r="AJ320" s="9"/>
      <c r="AK320" s="1"/>
      <c r="AL320" s="1" t="e">
        <f aca="false">SUMPRODUCT(B320:AJ320,PVCapPrice)</f>
        <v>#DIV/0!</v>
      </c>
      <c r="AM320" s="1"/>
      <c r="AN320" s="1"/>
      <c r="AO320" s="1"/>
      <c r="AP320" s="1"/>
      <c r="AQ320" s="1"/>
    </row>
    <row r="321" customFormat="false" ht="11.25" hidden="false" customHeight="false" outlineLevel="0" collapsed="false">
      <c r="A321" s="1" t="n">
        <v>319</v>
      </c>
      <c r="B321" s="9"/>
      <c r="C321" s="9" t="n">
        <f aca="false">+[2]data1cf!BA320*-1</f>
        <v>-0</v>
      </c>
      <c r="D321" s="9" t="n">
        <f aca="false">+[2]data1cf!BB320*-1</f>
        <v>-0</v>
      </c>
      <c r="E321" s="9" t="n">
        <f aca="false">+[2]data1cf!BC320*-1</f>
        <v>-0</v>
      </c>
      <c r="F321" s="9" t="n">
        <f aca="false">+[2]data1cf!BD320*-1</f>
        <v>-0</v>
      </c>
      <c r="G321" s="9" t="n">
        <f aca="false">+[2]data1cf!BE320*-1</f>
        <v>-0</v>
      </c>
      <c r="H321" s="9" t="n">
        <f aca="false">+[2]data1cf!BF320*-1</f>
        <v>-0</v>
      </c>
      <c r="I321" s="9" t="n">
        <f aca="false">+[2]data1cf!BG320*-1</f>
        <v>-0</v>
      </c>
      <c r="J321" s="9" t="n">
        <f aca="false">+[2]data1cf!BH320*-1</f>
        <v>-0</v>
      </c>
      <c r="K321" s="9" t="n">
        <f aca="false">+[2]data1cf!BI320*-1</f>
        <v>-0</v>
      </c>
      <c r="L321" s="9" t="n">
        <f aca="false">+[2]data1cf!BJ320*-1</f>
        <v>-0</v>
      </c>
      <c r="M321" s="9" t="n">
        <f aca="false">+[2]data1cf!BK320*-1</f>
        <v>-0</v>
      </c>
      <c r="N321" s="9" t="n">
        <f aca="false">+[2]data1cf!BL320*-1</f>
        <v>-0</v>
      </c>
      <c r="O321" s="9" t="n">
        <f aca="false">+[2]data1cf!BM320*-1</f>
        <v>-0</v>
      </c>
      <c r="P321" s="9" t="n">
        <f aca="false">+[2]data1cf!BN320*-1</f>
        <v>-0</v>
      </c>
      <c r="Q321" s="9" t="n">
        <f aca="false">+[2]data1cf!BO320*-1</f>
        <v>-0</v>
      </c>
      <c r="R321" s="9" t="n">
        <f aca="false">+[2]data1cf!BP320*-1</f>
        <v>-0</v>
      </c>
      <c r="S321" s="9" t="n">
        <f aca="false">+[2]data1cf!BQ320*-1</f>
        <v>-0</v>
      </c>
      <c r="T321" s="9" t="n">
        <f aca="false">+[2]data1cf!BR320*-1</f>
        <v>-0</v>
      </c>
      <c r="U321" s="9" t="n">
        <f aca="false">+[2]data1cf!BS320*-1</f>
        <v>-0</v>
      </c>
      <c r="V321" s="9" t="n">
        <f aca="false">+[2]data1cf!BT320*-1</f>
        <v>-0</v>
      </c>
      <c r="W321" s="9" t="n">
        <f aca="false">+[2]data1cf!BU320*-1</f>
        <v>-0</v>
      </c>
      <c r="X321" s="9" t="n">
        <f aca="false">+[2]data1cf!BV320*-1</f>
        <v>-0</v>
      </c>
      <c r="Y321" s="9" t="n">
        <f aca="false">+[2]data1cf!BW320*-1</f>
        <v>-0</v>
      </c>
      <c r="Z321" s="9" t="n">
        <f aca="false">+[2]data1cf!BX320*-1</f>
        <v>-0</v>
      </c>
      <c r="AA321" s="9" t="n">
        <f aca="false">+[2]data1cf!BY320*-1</f>
        <v>-0</v>
      </c>
      <c r="AB321" s="9"/>
      <c r="AC321" s="9"/>
      <c r="AD321" s="9"/>
      <c r="AE321" s="9"/>
      <c r="AF321" s="9"/>
      <c r="AG321" s="9"/>
      <c r="AH321" s="9"/>
      <c r="AI321" s="9"/>
      <c r="AJ321" s="9"/>
      <c r="AK321" s="1"/>
      <c r="AL321" s="1" t="e">
        <f aca="false">SUMPRODUCT(B321:AJ321,PVCapPrice)</f>
        <v>#DIV/0!</v>
      </c>
      <c r="AM321" s="1"/>
      <c r="AN321" s="1"/>
      <c r="AO321" s="1"/>
      <c r="AP321" s="1"/>
      <c r="AQ321" s="1"/>
    </row>
    <row r="322" customFormat="false" ht="11.25" hidden="false" customHeight="false" outlineLevel="0" collapsed="false">
      <c r="A322" s="1" t="n">
        <v>320</v>
      </c>
      <c r="B322" s="9"/>
      <c r="C322" s="9" t="n">
        <f aca="false">+[2]data1cf!BA321*-1</f>
        <v>-0</v>
      </c>
      <c r="D322" s="9" t="n">
        <f aca="false">+[2]data1cf!BB321*-1</f>
        <v>-0</v>
      </c>
      <c r="E322" s="9" t="n">
        <f aca="false">+[2]data1cf!BC321*-1</f>
        <v>-0</v>
      </c>
      <c r="F322" s="9" t="n">
        <f aca="false">+[2]data1cf!BD321*-1</f>
        <v>-0</v>
      </c>
      <c r="G322" s="9" t="n">
        <f aca="false">+[2]data1cf!BE321*-1</f>
        <v>-0</v>
      </c>
      <c r="H322" s="9" t="n">
        <f aca="false">+[2]data1cf!BF321*-1</f>
        <v>-0</v>
      </c>
      <c r="I322" s="9" t="n">
        <f aca="false">+[2]data1cf!BG321*-1</f>
        <v>-0</v>
      </c>
      <c r="J322" s="9" t="n">
        <f aca="false">+[2]data1cf!BH321*-1</f>
        <v>-0</v>
      </c>
      <c r="K322" s="9" t="n">
        <f aca="false">+[2]data1cf!BI321*-1</f>
        <v>-0</v>
      </c>
      <c r="L322" s="9" t="n">
        <f aca="false">+[2]data1cf!BJ321*-1</f>
        <v>-0</v>
      </c>
      <c r="M322" s="9" t="n">
        <f aca="false">+[2]data1cf!BK321*-1</f>
        <v>-0</v>
      </c>
      <c r="N322" s="9" t="n">
        <f aca="false">+[2]data1cf!BL321*-1</f>
        <v>-0</v>
      </c>
      <c r="O322" s="9" t="n">
        <f aca="false">+[2]data1cf!BM321*-1</f>
        <v>-0</v>
      </c>
      <c r="P322" s="9" t="n">
        <f aca="false">+[2]data1cf!BN321*-1</f>
        <v>-0</v>
      </c>
      <c r="Q322" s="9" t="n">
        <f aca="false">+[2]data1cf!BO321*-1</f>
        <v>-0</v>
      </c>
      <c r="R322" s="9" t="n">
        <f aca="false">+[2]data1cf!BP321*-1</f>
        <v>-0</v>
      </c>
      <c r="S322" s="9" t="n">
        <f aca="false">+[2]data1cf!BQ321*-1</f>
        <v>-0</v>
      </c>
      <c r="T322" s="9" t="n">
        <f aca="false">+[2]data1cf!BR321*-1</f>
        <v>-0</v>
      </c>
      <c r="U322" s="9" t="n">
        <f aca="false">+[2]data1cf!BS321*-1</f>
        <v>-0</v>
      </c>
      <c r="V322" s="9" t="n">
        <f aca="false">+[2]data1cf!BT321*-1</f>
        <v>-0</v>
      </c>
      <c r="W322" s="9" t="n">
        <f aca="false">+[2]data1cf!BU321*-1</f>
        <v>-0</v>
      </c>
      <c r="X322" s="9" t="n">
        <f aca="false">+[2]data1cf!BV321*-1</f>
        <v>-0</v>
      </c>
      <c r="Y322" s="9" t="n">
        <f aca="false">+[2]data1cf!BW321*-1</f>
        <v>-0</v>
      </c>
      <c r="Z322" s="9" t="n">
        <f aca="false">+[2]data1cf!BX321*-1</f>
        <v>-0</v>
      </c>
      <c r="AA322" s="9" t="n">
        <f aca="false">+[2]data1cf!BY321*-1</f>
        <v>-0</v>
      </c>
      <c r="AB322" s="9"/>
      <c r="AC322" s="9"/>
      <c r="AD322" s="9"/>
      <c r="AE322" s="9"/>
      <c r="AF322" s="9"/>
      <c r="AG322" s="9"/>
      <c r="AH322" s="9"/>
      <c r="AI322" s="9"/>
      <c r="AJ322" s="9"/>
      <c r="AK322" s="1"/>
      <c r="AL322" s="1" t="e">
        <f aca="false">SUMPRODUCT(B322:AJ322,PVCapPrice)</f>
        <v>#DIV/0!</v>
      </c>
      <c r="AM322" s="1"/>
      <c r="AN322" s="1"/>
      <c r="AO322" s="1"/>
      <c r="AP322" s="1"/>
      <c r="AQ322" s="1"/>
    </row>
    <row r="323" customFormat="false" ht="11.25" hidden="false" customHeight="false" outlineLevel="0" collapsed="false">
      <c r="A323" s="1" t="n">
        <v>321</v>
      </c>
      <c r="B323" s="9"/>
      <c r="C323" s="9" t="n">
        <f aca="false">+[2]data1cf!BA322*-1</f>
        <v>-0</v>
      </c>
      <c r="D323" s="9" t="n">
        <f aca="false">+[2]data1cf!BB322*-1</f>
        <v>-0</v>
      </c>
      <c r="E323" s="9" t="n">
        <f aca="false">+[2]data1cf!BC322*-1</f>
        <v>-0</v>
      </c>
      <c r="F323" s="9" t="n">
        <f aca="false">+[2]data1cf!BD322*-1</f>
        <v>-0</v>
      </c>
      <c r="G323" s="9" t="n">
        <f aca="false">+[2]data1cf!BE322*-1</f>
        <v>-0</v>
      </c>
      <c r="H323" s="9" t="n">
        <f aca="false">+[2]data1cf!BF322*-1</f>
        <v>-0</v>
      </c>
      <c r="I323" s="9" t="n">
        <f aca="false">+[2]data1cf!BG322*-1</f>
        <v>-0</v>
      </c>
      <c r="J323" s="9" t="n">
        <f aca="false">+[2]data1cf!BH322*-1</f>
        <v>-0</v>
      </c>
      <c r="K323" s="9" t="n">
        <f aca="false">+[2]data1cf!BI322*-1</f>
        <v>-0</v>
      </c>
      <c r="L323" s="9" t="n">
        <f aca="false">+[2]data1cf!BJ322*-1</f>
        <v>-0</v>
      </c>
      <c r="M323" s="9" t="n">
        <f aca="false">+[2]data1cf!BK322*-1</f>
        <v>-0</v>
      </c>
      <c r="N323" s="9" t="n">
        <f aca="false">+[2]data1cf!BL322*-1</f>
        <v>-0</v>
      </c>
      <c r="O323" s="9" t="n">
        <f aca="false">+[2]data1cf!BM322*-1</f>
        <v>-0</v>
      </c>
      <c r="P323" s="9" t="n">
        <f aca="false">+[2]data1cf!BN322*-1</f>
        <v>-0</v>
      </c>
      <c r="Q323" s="9" t="n">
        <f aca="false">+[2]data1cf!BO322*-1</f>
        <v>-0</v>
      </c>
      <c r="R323" s="9" t="n">
        <f aca="false">+[2]data1cf!BP322*-1</f>
        <v>-0</v>
      </c>
      <c r="S323" s="9" t="n">
        <f aca="false">+[2]data1cf!BQ322*-1</f>
        <v>-0</v>
      </c>
      <c r="T323" s="9" t="n">
        <f aca="false">+[2]data1cf!BR322*-1</f>
        <v>-0</v>
      </c>
      <c r="U323" s="9" t="n">
        <f aca="false">+[2]data1cf!BS322*-1</f>
        <v>-0</v>
      </c>
      <c r="V323" s="9" t="n">
        <f aca="false">+[2]data1cf!BT322*-1</f>
        <v>-0</v>
      </c>
      <c r="W323" s="9" t="n">
        <f aca="false">+[2]data1cf!BU322*-1</f>
        <v>-0</v>
      </c>
      <c r="X323" s="9" t="n">
        <f aca="false">+[2]data1cf!BV322*-1</f>
        <v>-0</v>
      </c>
      <c r="Y323" s="9" t="n">
        <f aca="false">+[2]data1cf!BW322*-1</f>
        <v>-0</v>
      </c>
      <c r="Z323" s="9" t="n">
        <f aca="false">+[2]data1cf!BX322*-1</f>
        <v>-0</v>
      </c>
      <c r="AA323" s="9" t="n">
        <f aca="false">+[2]data1cf!BY322*-1</f>
        <v>-0</v>
      </c>
      <c r="AB323" s="9"/>
      <c r="AC323" s="9"/>
      <c r="AD323" s="9"/>
      <c r="AE323" s="9"/>
      <c r="AF323" s="9"/>
      <c r="AG323" s="9"/>
      <c r="AH323" s="9"/>
      <c r="AI323" s="9"/>
      <c r="AJ323" s="9"/>
      <c r="AK323" s="1"/>
      <c r="AL323" s="1" t="e">
        <f aca="false">SUMPRODUCT(B323:AJ323,PVCapPrice)</f>
        <v>#DIV/0!</v>
      </c>
      <c r="AM323" s="1"/>
      <c r="AN323" s="1"/>
      <c r="AO323" s="1"/>
      <c r="AP323" s="1"/>
      <c r="AQ323" s="1"/>
    </row>
    <row r="324" customFormat="false" ht="11.25" hidden="false" customHeight="false" outlineLevel="0" collapsed="false">
      <c r="A324" s="1" t="n">
        <v>322</v>
      </c>
      <c r="B324" s="9"/>
      <c r="C324" s="9" t="n">
        <f aca="false">+[2]data1cf!BA323*-1</f>
        <v>-0</v>
      </c>
      <c r="D324" s="9" t="n">
        <f aca="false">+[2]data1cf!BB323*-1</f>
        <v>-0</v>
      </c>
      <c r="E324" s="9" t="n">
        <f aca="false">+[2]data1cf!BC323*-1</f>
        <v>-0</v>
      </c>
      <c r="F324" s="9" t="n">
        <f aca="false">+[2]data1cf!BD323*-1</f>
        <v>-0</v>
      </c>
      <c r="G324" s="9" t="n">
        <f aca="false">+[2]data1cf!BE323*-1</f>
        <v>-0</v>
      </c>
      <c r="H324" s="9" t="n">
        <f aca="false">+[2]data1cf!BF323*-1</f>
        <v>-0</v>
      </c>
      <c r="I324" s="9" t="n">
        <f aca="false">+[2]data1cf!BG323*-1</f>
        <v>-0</v>
      </c>
      <c r="J324" s="9" t="n">
        <f aca="false">+[2]data1cf!BH323*-1</f>
        <v>-0</v>
      </c>
      <c r="K324" s="9" t="n">
        <f aca="false">+[2]data1cf!BI323*-1</f>
        <v>-0</v>
      </c>
      <c r="L324" s="9" t="n">
        <f aca="false">+[2]data1cf!BJ323*-1</f>
        <v>-0</v>
      </c>
      <c r="M324" s="9" t="n">
        <f aca="false">+[2]data1cf!BK323*-1</f>
        <v>-0</v>
      </c>
      <c r="N324" s="9" t="n">
        <f aca="false">+[2]data1cf!BL323*-1</f>
        <v>-0</v>
      </c>
      <c r="O324" s="9" t="n">
        <f aca="false">+[2]data1cf!BM323*-1</f>
        <v>-0</v>
      </c>
      <c r="P324" s="9" t="n">
        <f aca="false">+[2]data1cf!BN323*-1</f>
        <v>-0</v>
      </c>
      <c r="Q324" s="9" t="n">
        <f aca="false">+[2]data1cf!BO323*-1</f>
        <v>-0</v>
      </c>
      <c r="R324" s="9" t="n">
        <f aca="false">+[2]data1cf!BP323*-1</f>
        <v>-0</v>
      </c>
      <c r="S324" s="9" t="n">
        <f aca="false">+[2]data1cf!BQ323*-1</f>
        <v>-0</v>
      </c>
      <c r="T324" s="9" t="n">
        <f aca="false">+[2]data1cf!BR323*-1</f>
        <v>-0</v>
      </c>
      <c r="U324" s="9" t="n">
        <f aca="false">+[2]data1cf!BS323*-1</f>
        <v>-0</v>
      </c>
      <c r="V324" s="9" t="n">
        <f aca="false">+[2]data1cf!BT323*-1</f>
        <v>-0</v>
      </c>
      <c r="W324" s="9" t="n">
        <f aca="false">+[2]data1cf!BU323*-1</f>
        <v>-0</v>
      </c>
      <c r="X324" s="9" t="n">
        <f aca="false">+[2]data1cf!BV323*-1</f>
        <v>-0</v>
      </c>
      <c r="Y324" s="9" t="n">
        <f aca="false">+[2]data1cf!BW323*-1</f>
        <v>-0</v>
      </c>
      <c r="Z324" s="9" t="n">
        <f aca="false">+[2]data1cf!BX323*-1</f>
        <v>-0</v>
      </c>
      <c r="AA324" s="9" t="n">
        <f aca="false">+[2]data1cf!BY323*-1</f>
        <v>-0</v>
      </c>
      <c r="AB324" s="9"/>
      <c r="AC324" s="9"/>
      <c r="AD324" s="9"/>
      <c r="AE324" s="9"/>
      <c r="AF324" s="9"/>
      <c r="AG324" s="9"/>
      <c r="AH324" s="9"/>
      <c r="AI324" s="9"/>
      <c r="AJ324" s="9"/>
      <c r="AK324" s="1"/>
      <c r="AL324" s="1" t="e">
        <f aca="false">SUMPRODUCT(B324:AJ324,PVCapPrice)</f>
        <v>#DIV/0!</v>
      </c>
      <c r="AM324" s="1"/>
      <c r="AN324" s="1"/>
      <c r="AO324" s="1"/>
      <c r="AP324" s="1"/>
      <c r="AQ324" s="1"/>
    </row>
    <row r="325" customFormat="false" ht="11.25" hidden="false" customHeight="false" outlineLevel="0" collapsed="false">
      <c r="A325" s="1" t="n">
        <v>323</v>
      </c>
      <c r="B325" s="9"/>
      <c r="C325" s="9" t="n">
        <f aca="false">+[2]data1cf!BA324*-1</f>
        <v>-0</v>
      </c>
      <c r="D325" s="9" t="n">
        <f aca="false">+[2]data1cf!BB324*-1</f>
        <v>-0</v>
      </c>
      <c r="E325" s="9" t="n">
        <f aca="false">+[2]data1cf!BC324*-1</f>
        <v>-0</v>
      </c>
      <c r="F325" s="9" t="n">
        <f aca="false">+[2]data1cf!BD324*-1</f>
        <v>-0</v>
      </c>
      <c r="G325" s="9" t="n">
        <f aca="false">+[2]data1cf!BE324*-1</f>
        <v>-0</v>
      </c>
      <c r="H325" s="9" t="n">
        <f aca="false">+[2]data1cf!BF324*-1</f>
        <v>-0</v>
      </c>
      <c r="I325" s="9" t="n">
        <f aca="false">+[2]data1cf!BG324*-1</f>
        <v>-0</v>
      </c>
      <c r="J325" s="9" t="n">
        <f aca="false">+[2]data1cf!BH324*-1</f>
        <v>-0</v>
      </c>
      <c r="K325" s="9" t="n">
        <f aca="false">+[2]data1cf!BI324*-1</f>
        <v>-0</v>
      </c>
      <c r="L325" s="9" t="n">
        <f aca="false">+[2]data1cf!BJ324*-1</f>
        <v>-0</v>
      </c>
      <c r="M325" s="9" t="n">
        <f aca="false">+[2]data1cf!BK324*-1</f>
        <v>-0</v>
      </c>
      <c r="N325" s="9" t="n">
        <f aca="false">+[2]data1cf!BL324*-1</f>
        <v>-0</v>
      </c>
      <c r="O325" s="9" t="n">
        <f aca="false">+[2]data1cf!BM324*-1</f>
        <v>-0</v>
      </c>
      <c r="P325" s="9" t="n">
        <f aca="false">+[2]data1cf!BN324*-1</f>
        <v>-0</v>
      </c>
      <c r="Q325" s="9" t="n">
        <f aca="false">+[2]data1cf!BO324*-1</f>
        <v>-0</v>
      </c>
      <c r="R325" s="9" t="n">
        <f aca="false">+[2]data1cf!BP324*-1</f>
        <v>-0</v>
      </c>
      <c r="S325" s="9" t="n">
        <f aca="false">+[2]data1cf!BQ324*-1</f>
        <v>-0</v>
      </c>
      <c r="T325" s="9" t="n">
        <f aca="false">+[2]data1cf!BR324*-1</f>
        <v>-0</v>
      </c>
      <c r="U325" s="9" t="n">
        <f aca="false">+[2]data1cf!BS324*-1</f>
        <v>-0</v>
      </c>
      <c r="V325" s="9" t="n">
        <f aca="false">+[2]data1cf!BT324*-1</f>
        <v>-0</v>
      </c>
      <c r="W325" s="9" t="n">
        <f aca="false">+[2]data1cf!BU324*-1</f>
        <v>-0</v>
      </c>
      <c r="X325" s="9" t="n">
        <f aca="false">+[2]data1cf!BV324*-1</f>
        <v>-0</v>
      </c>
      <c r="Y325" s="9" t="n">
        <f aca="false">+[2]data1cf!BW324*-1</f>
        <v>-0</v>
      </c>
      <c r="Z325" s="9" t="n">
        <f aca="false">+[2]data1cf!BX324*-1</f>
        <v>-0</v>
      </c>
      <c r="AA325" s="9" t="n">
        <f aca="false">+[2]data1cf!BY324*-1</f>
        <v>-0</v>
      </c>
      <c r="AB325" s="9"/>
      <c r="AC325" s="9"/>
      <c r="AD325" s="9"/>
      <c r="AE325" s="9"/>
      <c r="AF325" s="9"/>
      <c r="AG325" s="9"/>
      <c r="AH325" s="9"/>
      <c r="AI325" s="9"/>
      <c r="AJ325" s="9"/>
      <c r="AK325" s="1"/>
      <c r="AL325" s="1" t="e">
        <f aca="false">SUMPRODUCT(B325:AJ325,PVCapPrice)</f>
        <v>#DIV/0!</v>
      </c>
      <c r="AM325" s="1"/>
      <c r="AN325" s="1"/>
      <c r="AO325" s="1"/>
      <c r="AP325" s="1"/>
      <c r="AQ325" s="1"/>
    </row>
    <row r="326" customFormat="false" ht="11.25" hidden="false" customHeight="false" outlineLevel="0" collapsed="false">
      <c r="A326" s="1" t="n">
        <v>324</v>
      </c>
      <c r="B326" s="9"/>
      <c r="C326" s="9" t="n">
        <f aca="false">+[2]data1cf!BA325*-1</f>
        <v>-0</v>
      </c>
      <c r="D326" s="9" t="n">
        <f aca="false">+[2]data1cf!BB325*-1</f>
        <v>-0</v>
      </c>
      <c r="E326" s="9" t="n">
        <f aca="false">+[2]data1cf!BC325*-1</f>
        <v>-0</v>
      </c>
      <c r="F326" s="9" t="n">
        <f aca="false">+[2]data1cf!BD325*-1</f>
        <v>-0</v>
      </c>
      <c r="G326" s="9" t="n">
        <f aca="false">+[2]data1cf!BE325*-1</f>
        <v>-0</v>
      </c>
      <c r="H326" s="9" t="n">
        <f aca="false">+[2]data1cf!BF325*-1</f>
        <v>-0</v>
      </c>
      <c r="I326" s="9" t="n">
        <f aca="false">+[2]data1cf!BG325*-1</f>
        <v>-0</v>
      </c>
      <c r="J326" s="9" t="n">
        <f aca="false">+[2]data1cf!BH325*-1</f>
        <v>-0</v>
      </c>
      <c r="K326" s="9" t="n">
        <f aca="false">+[2]data1cf!BI325*-1</f>
        <v>-0</v>
      </c>
      <c r="L326" s="9" t="n">
        <f aca="false">+[2]data1cf!BJ325*-1</f>
        <v>-0</v>
      </c>
      <c r="M326" s="9" t="n">
        <f aca="false">+[2]data1cf!BK325*-1</f>
        <v>-0</v>
      </c>
      <c r="N326" s="9" t="n">
        <f aca="false">+[2]data1cf!BL325*-1</f>
        <v>-0</v>
      </c>
      <c r="O326" s="9" t="n">
        <f aca="false">+[2]data1cf!BM325*-1</f>
        <v>-0</v>
      </c>
      <c r="P326" s="9" t="n">
        <f aca="false">+[2]data1cf!BN325*-1</f>
        <v>-0</v>
      </c>
      <c r="Q326" s="9" t="n">
        <f aca="false">+[2]data1cf!BO325*-1</f>
        <v>-0</v>
      </c>
      <c r="R326" s="9" t="n">
        <f aca="false">+[2]data1cf!BP325*-1</f>
        <v>-0</v>
      </c>
      <c r="S326" s="9" t="n">
        <f aca="false">+[2]data1cf!BQ325*-1</f>
        <v>-0</v>
      </c>
      <c r="T326" s="9" t="n">
        <f aca="false">+[2]data1cf!BR325*-1</f>
        <v>-0</v>
      </c>
      <c r="U326" s="9" t="n">
        <f aca="false">+[2]data1cf!BS325*-1</f>
        <v>-0</v>
      </c>
      <c r="V326" s="9" t="n">
        <f aca="false">+[2]data1cf!BT325*-1</f>
        <v>-0</v>
      </c>
      <c r="W326" s="9" t="n">
        <f aca="false">+[2]data1cf!BU325*-1</f>
        <v>-0</v>
      </c>
      <c r="X326" s="9" t="n">
        <f aca="false">+[2]data1cf!BV325*-1</f>
        <v>-0</v>
      </c>
      <c r="Y326" s="9" t="n">
        <f aca="false">+[2]data1cf!BW325*-1</f>
        <v>-0</v>
      </c>
      <c r="Z326" s="9" t="n">
        <f aca="false">+[2]data1cf!BX325*-1</f>
        <v>-0</v>
      </c>
      <c r="AA326" s="9" t="n">
        <f aca="false">+[2]data1cf!BY325*-1</f>
        <v>-0</v>
      </c>
      <c r="AB326" s="9"/>
      <c r="AC326" s="9"/>
      <c r="AD326" s="9"/>
      <c r="AE326" s="9"/>
      <c r="AF326" s="9"/>
      <c r="AG326" s="9"/>
      <c r="AH326" s="9"/>
      <c r="AI326" s="9"/>
      <c r="AJ326" s="9"/>
      <c r="AK326" s="1"/>
      <c r="AL326" s="1" t="e">
        <f aca="false">SUMPRODUCT(B326:AJ326,PVCapPrice)</f>
        <v>#DIV/0!</v>
      </c>
      <c r="AM326" s="1"/>
      <c r="AN326" s="1"/>
      <c r="AO326" s="1"/>
      <c r="AP326" s="1"/>
      <c r="AQ326" s="1"/>
    </row>
    <row r="327" customFormat="false" ht="11.25" hidden="false" customHeight="false" outlineLevel="0" collapsed="false">
      <c r="A327" s="1" t="n">
        <v>325</v>
      </c>
      <c r="B327" s="9"/>
      <c r="C327" s="9" t="n">
        <f aca="false">+[2]data1cf!BA326*-1</f>
        <v>-0</v>
      </c>
      <c r="D327" s="9" t="n">
        <f aca="false">+[2]data1cf!BB326*-1</f>
        <v>-0</v>
      </c>
      <c r="E327" s="9" t="n">
        <f aca="false">+[2]data1cf!BC326*-1</f>
        <v>-0</v>
      </c>
      <c r="F327" s="9" t="n">
        <f aca="false">+[2]data1cf!BD326*-1</f>
        <v>-0</v>
      </c>
      <c r="G327" s="9" t="n">
        <f aca="false">+[2]data1cf!BE326*-1</f>
        <v>-0</v>
      </c>
      <c r="H327" s="9" t="n">
        <f aca="false">+[2]data1cf!BF326*-1</f>
        <v>-0</v>
      </c>
      <c r="I327" s="9" t="n">
        <f aca="false">+[2]data1cf!BG326*-1</f>
        <v>-0</v>
      </c>
      <c r="J327" s="9" t="n">
        <f aca="false">+[2]data1cf!BH326*-1</f>
        <v>-0</v>
      </c>
      <c r="K327" s="9" t="n">
        <f aca="false">+[2]data1cf!BI326*-1</f>
        <v>-0</v>
      </c>
      <c r="L327" s="9" t="n">
        <f aca="false">+[2]data1cf!BJ326*-1</f>
        <v>-0</v>
      </c>
      <c r="M327" s="9" t="n">
        <f aca="false">+[2]data1cf!BK326*-1</f>
        <v>-0</v>
      </c>
      <c r="N327" s="9" t="n">
        <f aca="false">+[2]data1cf!BL326*-1</f>
        <v>-0</v>
      </c>
      <c r="O327" s="9" t="n">
        <f aca="false">+[2]data1cf!BM326*-1</f>
        <v>-0</v>
      </c>
      <c r="P327" s="9" t="n">
        <f aca="false">+[2]data1cf!BN326*-1</f>
        <v>-0</v>
      </c>
      <c r="Q327" s="9" t="n">
        <f aca="false">+[2]data1cf!BO326*-1</f>
        <v>-0</v>
      </c>
      <c r="R327" s="9" t="n">
        <f aca="false">+[2]data1cf!BP326*-1</f>
        <v>-0</v>
      </c>
      <c r="S327" s="9" t="n">
        <f aca="false">+[2]data1cf!BQ326*-1</f>
        <v>-0</v>
      </c>
      <c r="T327" s="9" t="n">
        <f aca="false">+[2]data1cf!BR326*-1</f>
        <v>-0</v>
      </c>
      <c r="U327" s="9" t="n">
        <f aca="false">+[2]data1cf!BS326*-1</f>
        <v>-0</v>
      </c>
      <c r="V327" s="9" t="n">
        <f aca="false">+[2]data1cf!BT326*-1</f>
        <v>-0</v>
      </c>
      <c r="W327" s="9" t="n">
        <f aca="false">+[2]data1cf!BU326*-1</f>
        <v>-0</v>
      </c>
      <c r="X327" s="9" t="n">
        <f aca="false">+[2]data1cf!BV326*-1</f>
        <v>-0</v>
      </c>
      <c r="Y327" s="9" t="n">
        <f aca="false">+[2]data1cf!BW326*-1</f>
        <v>-0</v>
      </c>
      <c r="Z327" s="9" t="n">
        <f aca="false">+[2]data1cf!BX326*-1</f>
        <v>-0</v>
      </c>
      <c r="AA327" s="9" t="n">
        <f aca="false">+[2]data1cf!BY326*-1</f>
        <v>-0</v>
      </c>
      <c r="AB327" s="9"/>
      <c r="AC327" s="9"/>
      <c r="AD327" s="9"/>
      <c r="AE327" s="9"/>
      <c r="AF327" s="9"/>
      <c r="AG327" s="9"/>
      <c r="AH327" s="9"/>
      <c r="AI327" s="9"/>
      <c r="AJ327" s="9"/>
      <c r="AK327" s="1"/>
      <c r="AL327" s="1" t="e">
        <f aca="false">SUMPRODUCT(B327:AJ327,PVCapPrice)</f>
        <v>#DIV/0!</v>
      </c>
      <c r="AM327" s="1"/>
      <c r="AN327" s="1"/>
      <c r="AO327" s="1"/>
      <c r="AP327" s="1"/>
      <c r="AQ327" s="1"/>
    </row>
    <row r="328" customFormat="false" ht="11.25" hidden="false" customHeight="false" outlineLevel="0" collapsed="false">
      <c r="A328" s="1" t="n">
        <v>326</v>
      </c>
      <c r="B328" s="9"/>
      <c r="C328" s="9" t="n">
        <f aca="false">+[2]data1cf!BA327*-1</f>
        <v>-0</v>
      </c>
      <c r="D328" s="9" t="n">
        <f aca="false">+[2]data1cf!BB327*-1</f>
        <v>-0</v>
      </c>
      <c r="E328" s="9" t="n">
        <f aca="false">+[2]data1cf!BC327*-1</f>
        <v>-0</v>
      </c>
      <c r="F328" s="9" t="n">
        <f aca="false">+[2]data1cf!BD327*-1</f>
        <v>-0</v>
      </c>
      <c r="G328" s="9" t="n">
        <f aca="false">+[2]data1cf!BE327*-1</f>
        <v>-0</v>
      </c>
      <c r="H328" s="9" t="n">
        <f aca="false">+[2]data1cf!BF327*-1</f>
        <v>-0</v>
      </c>
      <c r="I328" s="9" t="n">
        <f aca="false">+[2]data1cf!BG327*-1</f>
        <v>-0</v>
      </c>
      <c r="J328" s="9" t="n">
        <f aca="false">+[2]data1cf!BH327*-1</f>
        <v>-0</v>
      </c>
      <c r="K328" s="9" t="n">
        <f aca="false">+[2]data1cf!BI327*-1</f>
        <v>-0</v>
      </c>
      <c r="L328" s="9" t="n">
        <f aca="false">+[2]data1cf!BJ327*-1</f>
        <v>-0</v>
      </c>
      <c r="M328" s="9" t="n">
        <f aca="false">+[2]data1cf!BK327*-1</f>
        <v>-0</v>
      </c>
      <c r="N328" s="9" t="n">
        <f aca="false">+[2]data1cf!BL327*-1</f>
        <v>-0</v>
      </c>
      <c r="O328" s="9" t="n">
        <f aca="false">+[2]data1cf!BM327*-1</f>
        <v>-0</v>
      </c>
      <c r="P328" s="9" t="n">
        <f aca="false">+[2]data1cf!BN327*-1</f>
        <v>-0</v>
      </c>
      <c r="Q328" s="9" t="n">
        <f aca="false">+[2]data1cf!BO327*-1</f>
        <v>-0</v>
      </c>
      <c r="R328" s="9" t="n">
        <f aca="false">+[2]data1cf!BP327*-1</f>
        <v>-0</v>
      </c>
      <c r="S328" s="9" t="n">
        <f aca="false">+[2]data1cf!BQ327*-1</f>
        <v>-0</v>
      </c>
      <c r="T328" s="9" t="n">
        <f aca="false">+[2]data1cf!BR327*-1</f>
        <v>-0</v>
      </c>
      <c r="U328" s="9" t="n">
        <f aca="false">+[2]data1cf!BS327*-1</f>
        <v>-0</v>
      </c>
      <c r="V328" s="9" t="n">
        <f aca="false">+[2]data1cf!BT327*-1</f>
        <v>-0</v>
      </c>
      <c r="W328" s="9" t="n">
        <f aca="false">+[2]data1cf!BU327*-1</f>
        <v>-0</v>
      </c>
      <c r="X328" s="9" t="n">
        <f aca="false">+[2]data1cf!BV327*-1</f>
        <v>-0</v>
      </c>
      <c r="Y328" s="9" t="n">
        <f aca="false">+[2]data1cf!BW327*-1</f>
        <v>-0</v>
      </c>
      <c r="Z328" s="9" t="n">
        <f aca="false">+[2]data1cf!BX327*-1</f>
        <v>-0</v>
      </c>
      <c r="AA328" s="9" t="n">
        <f aca="false">+[2]data1cf!BY327*-1</f>
        <v>-0</v>
      </c>
      <c r="AB328" s="9"/>
      <c r="AC328" s="9"/>
      <c r="AD328" s="9"/>
      <c r="AE328" s="9"/>
      <c r="AF328" s="9"/>
      <c r="AG328" s="9"/>
      <c r="AH328" s="9"/>
      <c r="AI328" s="9"/>
      <c r="AJ328" s="9"/>
      <c r="AK328" s="1"/>
      <c r="AL328" s="1" t="e">
        <f aca="false">SUMPRODUCT(B328:AJ328,PVCapPrice)</f>
        <v>#DIV/0!</v>
      </c>
      <c r="AM328" s="1"/>
      <c r="AN328" s="1"/>
      <c r="AO328" s="1"/>
      <c r="AP328" s="1"/>
      <c r="AQ328" s="1"/>
    </row>
    <row r="329" customFormat="false" ht="11.25" hidden="false" customHeight="false" outlineLevel="0" collapsed="false">
      <c r="A329" s="1" t="n">
        <v>327</v>
      </c>
      <c r="B329" s="9"/>
      <c r="C329" s="9" t="n">
        <f aca="false">+[2]data1cf!BA328*-1</f>
        <v>-0</v>
      </c>
      <c r="D329" s="9" t="n">
        <f aca="false">+[2]data1cf!BB328*-1</f>
        <v>-0</v>
      </c>
      <c r="E329" s="9" t="n">
        <f aca="false">+[2]data1cf!BC328*-1</f>
        <v>-0</v>
      </c>
      <c r="F329" s="9" t="n">
        <f aca="false">+[2]data1cf!BD328*-1</f>
        <v>-0</v>
      </c>
      <c r="G329" s="9" t="n">
        <f aca="false">+[2]data1cf!BE328*-1</f>
        <v>-0</v>
      </c>
      <c r="H329" s="9" t="n">
        <f aca="false">+[2]data1cf!BF328*-1</f>
        <v>-0</v>
      </c>
      <c r="I329" s="9" t="n">
        <f aca="false">+[2]data1cf!BG328*-1</f>
        <v>-0</v>
      </c>
      <c r="J329" s="9" t="n">
        <f aca="false">+[2]data1cf!BH328*-1</f>
        <v>-0</v>
      </c>
      <c r="K329" s="9" t="n">
        <f aca="false">+[2]data1cf!BI328*-1</f>
        <v>-0</v>
      </c>
      <c r="L329" s="9" t="n">
        <f aca="false">+[2]data1cf!BJ328*-1</f>
        <v>-0</v>
      </c>
      <c r="M329" s="9" t="n">
        <f aca="false">+[2]data1cf!BK328*-1</f>
        <v>-0</v>
      </c>
      <c r="N329" s="9" t="n">
        <f aca="false">+[2]data1cf!BL328*-1</f>
        <v>-0</v>
      </c>
      <c r="O329" s="9" t="n">
        <f aca="false">+[2]data1cf!BM328*-1</f>
        <v>-0</v>
      </c>
      <c r="P329" s="9" t="n">
        <f aca="false">+[2]data1cf!BN328*-1</f>
        <v>-0</v>
      </c>
      <c r="Q329" s="9" t="n">
        <f aca="false">+[2]data1cf!BO328*-1</f>
        <v>-0</v>
      </c>
      <c r="R329" s="9" t="n">
        <f aca="false">+[2]data1cf!BP328*-1</f>
        <v>-0</v>
      </c>
      <c r="S329" s="9" t="n">
        <f aca="false">+[2]data1cf!BQ328*-1</f>
        <v>-0</v>
      </c>
      <c r="T329" s="9" t="n">
        <f aca="false">+[2]data1cf!BR328*-1</f>
        <v>-0</v>
      </c>
      <c r="U329" s="9" t="n">
        <f aca="false">+[2]data1cf!BS328*-1</f>
        <v>-0</v>
      </c>
      <c r="V329" s="9" t="n">
        <f aca="false">+[2]data1cf!BT328*-1</f>
        <v>-0</v>
      </c>
      <c r="W329" s="9" t="n">
        <f aca="false">+[2]data1cf!BU328*-1</f>
        <v>-0</v>
      </c>
      <c r="X329" s="9" t="n">
        <f aca="false">+[2]data1cf!BV328*-1</f>
        <v>-0</v>
      </c>
      <c r="Y329" s="9" t="n">
        <f aca="false">+[2]data1cf!BW328*-1</f>
        <v>-0</v>
      </c>
      <c r="Z329" s="9" t="n">
        <f aca="false">+[2]data1cf!BX328*-1</f>
        <v>-0</v>
      </c>
      <c r="AA329" s="9" t="n">
        <f aca="false">+[2]data1cf!BY328*-1</f>
        <v>-0</v>
      </c>
      <c r="AB329" s="9"/>
      <c r="AC329" s="9"/>
      <c r="AD329" s="9"/>
      <c r="AE329" s="9"/>
      <c r="AF329" s="9"/>
      <c r="AG329" s="9"/>
      <c r="AH329" s="9"/>
      <c r="AI329" s="9"/>
      <c r="AJ329" s="9"/>
      <c r="AK329" s="1"/>
      <c r="AL329" s="1" t="e">
        <f aca="false">SUMPRODUCT(B329:AJ329,PVCapPrice)</f>
        <v>#DIV/0!</v>
      </c>
      <c r="AM329" s="1"/>
      <c r="AN329" s="1"/>
      <c r="AO329" s="1"/>
      <c r="AP329" s="1"/>
      <c r="AQ329" s="1"/>
    </row>
    <row r="330" customFormat="false" ht="11.25" hidden="false" customHeight="false" outlineLevel="0" collapsed="false">
      <c r="A330" s="1" t="n">
        <v>328</v>
      </c>
      <c r="B330" s="9"/>
      <c r="C330" s="9" t="n">
        <f aca="false">+[2]data1cf!BA329*-1</f>
        <v>-0</v>
      </c>
      <c r="D330" s="9" t="n">
        <f aca="false">+[2]data1cf!BB329*-1</f>
        <v>-0</v>
      </c>
      <c r="E330" s="9" t="n">
        <f aca="false">+[2]data1cf!BC329*-1</f>
        <v>-0</v>
      </c>
      <c r="F330" s="9" t="n">
        <f aca="false">+[2]data1cf!BD329*-1</f>
        <v>-0</v>
      </c>
      <c r="G330" s="9" t="n">
        <f aca="false">+[2]data1cf!BE329*-1</f>
        <v>-0</v>
      </c>
      <c r="H330" s="9" t="n">
        <f aca="false">+[2]data1cf!BF329*-1</f>
        <v>-0</v>
      </c>
      <c r="I330" s="9" t="n">
        <f aca="false">+[2]data1cf!BG329*-1</f>
        <v>-0</v>
      </c>
      <c r="J330" s="9" t="n">
        <f aca="false">+[2]data1cf!BH329*-1</f>
        <v>-0</v>
      </c>
      <c r="K330" s="9" t="n">
        <f aca="false">+[2]data1cf!BI329*-1</f>
        <v>-0</v>
      </c>
      <c r="L330" s="9" t="n">
        <f aca="false">+[2]data1cf!BJ329*-1</f>
        <v>-0</v>
      </c>
      <c r="M330" s="9" t="n">
        <f aca="false">+[2]data1cf!BK329*-1</f>
        <v>-0</v>
      </c>
      <c r="N330" s="9" t="n">
        <f aca="false">+[2]data1cf!BL329*-1</f>
        <v>-0</v>
      </c>
      <c r="O330" s="9" t="n">
        <f aca="false">+[2]data1cf!BM329*-1</f>
        <v>-0</v>
      </c>
      <c r="P330" s="9" t="n">
        <f aca="false">+[2]data1cf!BN329*-1</f>
        <v>-0</v>
      </c>
      <c r="Q330" s="9" t="n">
        <f aca="false">+[2]data1cf!BO329*-1</f>
        <v>-0</v>
      </c>
      <c r="R330" s="9" t="n">
        <f aca="false">+[2]data1cf!BP329*-1</f>
        <v>-0</v>
      </c>
      <c r="S330" s="9" t="n">
        <f aca="false">+[2]data1cf!BQ329*-1</f>
        <v>-0</v>
      </c>
      <c r="T330" s="9" t="n">
        <f aca="false">+[2]data1cf!BR329*-1</f>
        <v>-0</v>
      </c>
      <c r="U330" s="9" t="n">
        <f aca="false">+[2]data1cf!BS329*-1</f>
        <v>-0</v>
      </c>
      <c r="V330" s="9" t="n">
        <f aca="false">+[2]data1cf!BT329*-1</f>
        <v>-0</v>
      </c>
      <c r="W330" s="9" t="n">
        <f aca="false">+[2]data1cf!BU329*-1</f>
        <v>-0</v>
      </c>
      <c r="X330" s="9" t="n">
        <f aca="false">+[2]data1cf!BV329*-1</f>
        <v>-0</v>
      </c>
      <c r="Y330" s="9" t="n">
        <f aca="false">+[2]data1cf!BW329*-1</f>
        <v>-0</v>
      </c>
      <c r="Z330" s="9" t="n">
        <f aca="false">+[2]data1cf!BX329*-1</f>
        <v>-0</v>
      </c>
      <c r="AA330" s="9" t="n">
        <f aca="false">+[2]data1cf!BY329*-1</f>
        <v>-0</v>
      </c>
      <c r="AB330" s="9"/>
      <c r="AC330" s="9"/>
      <c r="AD330" s="9"/>
      <c r="AE330" s="9"/>
      <c r="AF330" s="9"/>
      <c r="AG330" s="9"/>
      <c r="AH330" s="9"/>
      <c r="AI330" s="9"/>
      <c r="AJ330" s="9"/>
      <c r="AK330" s="1"/>
      <c r="AL330" s="1" t="e">
        <f aca="false">SUMPRODUCT(B330:AJ330,PVCapPrice)</f>
        <v>#DIV/0!</v>
      </c>
      <c r="AM330" s="1"/>
      <c r="AN330" s="1"/>
      <c r="AO330" s="1"/>
      <c r="AP330" s="1"/>
      <c r="AQ330" s="1"/>
    </row>
    <row r="331" customFormat="false" ht="11.25" hidden="false" customHeight="false" outlineLevel="0" collapsed="false">
      <c r="A331" s="1" t="n">
        <v>329</v>
      </c>
      <c r="B331" s="9"/>
      <c r="C331" s="9" t="n">
        <f aca="false">+[2]data1cf!BA330*-1</f>
        <v>-0</v>
      </c>
      <c r="D331" s="9" t="n">
        <f aca="false">+[2]data1cf!BB330*-1</f>
        <v>-0</v>
      </c>
      <c r="E331" s="9" t="n">
        <f aca="false">+[2]data1cf!BC330*-1</f>
        <v>-0</v>
      </c>
      <c r="F331" s="9" t="n">
        <f aca="false">+[2]data1cf!BD330*-1</f>
        <v>-0</v>
      </c>
      <c r="G331" s="9" t="n">
        <f aca="false">+[2]data1cf!BE330*-1</f>
        <v>-0</v>
      </c>
      <c r="H331" s="9" t="n">
        <f aca="false">+[2]data1cf!BF330*-1</f>
        <v>-0</v>
      </c>
      <c r="I331" s="9" t="n">
        <f aca="false">+[2]data1cf!BG330*-1</f>
        <v>-0</v>
      </c>
      <c r="J331" s="9" t="n">
        <f aca="false">+[2]data1cf!BH330*-1</f>
        <v>-0</v>
      </c>
      <c r="K331" s="9" t="n">
        <f aca="false">+[2]data1cf!BI330*-1</f>
        <v>-0</v>
      </c>
      <c r="L331" s="9" t="n">
        <f aca="false">+[2]data1cf!BJ330*-1</f>
        <v>-0</v>
      </c>
      <c r="M331" s="9" t="n">
        <f aca="false">+[2]data1cf!BK330*-1</f>
        <v>-0</v>
      </c>
      <c r="N331" s="9" t="n">
        <f aca="false">+[2]data1cf!BL330*-1</f>
        <v>-0</v>
      </c>
      <c r="O331" s="9" t="n">
        <f aca="false">+[2]data1cf!BM330*-1</f>
        <v>-0</v>
      </c>
      <c r="P331" s="9" t="n">
        <f aca="false">+[2]data1cf!BN330*-1</f>
        <v>-0</v>
      </c>
      <c r="Q331" s="9" t="n">
        <f aca="false">+[2]data1cf!BO330*-1</f>
        <v>-0</v>
      </c>
      <c r="R331" s="9" t="n">
        <f aca="false">+[2]data1cf!BP330*-1</f>
        <v>-0</v>
      </c>
      <c r="S331" s="9" t="n">
        <f aca="false">+[2]data1cf!BQ330*-1</f>
        <v>-0</v>
      </c>
      <c r="T331" s="9" t="n">
        <f aca="false">+[2]data1cf!BR330*-1</f>
        <v>-0</v>
      </c>
      <c r="U331" s="9" t="n">
        <f aca="false">+[2]data1cf!BS330*-1</f>
        <v>-0</v>
      </c>
      <c r="V331" s="9" t="n">
        <f aca="false">+[2]data1cf!BT330*-1</f>
        <v>-0</v>
      </c>
      <c r="W331" s="9" t="n">
        <f aca="false">+[2]data1cf!BU330*-1</f>
        <v>-0</v>
      </c>
      <c r="X331" s="9" t="n">
        <f aca="false">+[2]data1cf!BV330*-1</f>
        <v>-0</v>
      </c>
      <c r="Y331" s="9" t="n">
        <f aca="false">+[2]data1cf!BW330*-1</f>
        <v>-0</v>
      </c>
      <c r="Z331" s="9" t="n">
        <f aca="false">+[2]data1cf!BX330*-1</f>
        <v>-0</v>
      </c>
      <c r="AA331" s="9" t="n">
        <f aca="false">+[2]data1cf!BY330*-1</f>
        <v>-0</v>
      </c>
      <c r="AB331" s="9"/>
      <c r="AC331" s="9"/>
      <c r="AD331" s="9"/>
      <c r="AE331" s="9"/>
      <c r="AF331" s="9"/>
      <c r="AG331" s="9"/>
      <c r="AH331" s="9"/>
      <c r="AI331" s="9"/>
      <c r="AJ331" s="9"/>
      <c r="AK331" s="1"/>
      <c r="AL331" s="1" t="e">
        <f aca="false">SUMPRODUCT(B331:AJ331,PVCapPrice)</f>
        <v>#DIV/0!</v>
      </c>
      <c r="AM331" s="1"/>
      <c r="AN331" s="1"/>
      <c r="AO331" s="1"/>
      <c r="AP331" s="1"/>
      <c r="AQ331" s="1"/>
    </row>
    <row r="332" customFormat="false" ht="11.25" hidden="false" customHeight="false" outlineLevel="0" collapsed="false">
      <c r="A332" s="1" t="n">
        <v>330</v>
      </c>
      <c r="B332" s="9"/>
      <c r="C332" s="9" t="n">
        <f aca="false">+[2]data1cf!BA331*-1</f>
        <v>-0</v>
      </c>
      <c r="D332" s="9" t="n">
        <f aca="false">+[2]data1cf!BB331*-1</f>
        <v>-0</v>
      </c>
      <c r="E332" s="9" t="n">
        <f aca="false">+[2]data1cf!BC331*-1</f>
        <v>-0</v>
      </c>
      <c r="F332" s="9" t="n">
        <f aca="false">+[2]data1cf!BD331*-1</f>
        <v>-0</v>
      </c>
      <c r="G332" s="9" t="n">
        <f aca="false">+[2]data1cf!BE331*-1</f>
        <v>-0</v>
      </c>
      <c r="H332" s="9" t="n">
        <f aca="false">+[2]data1cf!BF331*-1</f>
        <v>-0</v>
      </c>
      <c r="I332" s="9" t="n">
        <f aca="false">+[2]data1cf!BG331*-1</f>
        <v>-0</v>
      </c>
      <c r="J332" s="9" t="n">
        <f aca="false">+[2]data1cf!BH331*-1</f>
        <v>-0</v>
      </c>
      <c r="K332" s="9" t="n">
        <f aca="false">+[2]data1cf!BI331*-1</f>
        <v>-0</v>
      </c>
      <c r="L332" s="9" t="n">
        <f aca="false">+[2]data1cf!BJ331*-1</f>
        <v>-0</v>
      </c>
      <c r="M332" s="9" t="n">
        <f aca="false">+[2]data1cf!BK331*-1</f>
        <v>-0</v>
      </c>
      <c r="N332" s="9" t="n">
        <f aca="false">+[2]data1cf!BL331*-1</f>
        <v>-0</v>
      </c>
      <c r="O332" s="9" t="n">
        <f aca="false">+[2]data1cf!BM331*-1</f>
        <v>-0</v>
      </c>
      <c r="P332" s="9" t="n">
        <f aca="false">+[2]data1cf!BN331*-1</f>
        <v>-0</v>
      </c>
      <c r="Q332" s="9" t="n">
        <f aca="false">+[2]data1cf!BO331*-1</f>
        <v>-0</v>
      </c>
      <c r="R332" s="9" t="n">
        <f aca="false">+[2]data1cf!BP331*-1</f>
        <v>-0</v>
      </c>
      <c r="S332" s="9" t="n">
        <f aca="false">+[2]data1cf!BQ331*-1</f>
        <v>-0</v>
      </c>
      <c r="T332" s="9" t="n">
        <f aca="false">+[2]data1cf!BR331*-1</f>
        <v>-0</v>
      </c>
      <c r="U332" s="9" t="n">
        <f aca="false">+[2]data1cf!BS331*-1</f>
        <v>-0</v>
      </c>
      <c r="V332" s="9" t="n">
        <f aca="false">+[2]data1cf!BT331*-1</f>
        <v>-0</v>
      </c>
      <c r="W332" s="9" t="n">
        <f aca="false">+[2]data1cf!BU331*-1</f>
        <v>-0</v>
      </c>
      <c r="X332" s="9" t="n">
        <f aca="false">+[2]data1cf!BV331*-1</f>
        <v>-0</v>
      </c>
      <c r="Y332" s="9" t="n">
        <f aca="false">+[2]data1cf!BW331*-1</f>
        <v>-0</v>
      </c>
      <c r="Z332" s="9" t="n">
        <f aca="false">+[2]data1cf!BX331*-1</f>
        <v>-0</v>
      </c>
      <c r="AA332" s="9" t="n">
        <f aca="false">+[2]data1cf!BY331*-1</f>
        <v>-0</v>
      </c>
      <c r="AB332" s="9"/>
      <c r="AC332" s="9"/>
      <c r="AD332" s="9"/>
      <c r="AE332" s="9"/>
      <c r="AF332" s="9"/>
      <c r="AG332" s="9"/>
      <c r="AH332" s="9"/>
      <c r="AI332" s="9"/>
      <c r="AJ332" s="9"/>
      <c r="AK332" s="1"/>
      <c r="AL332" s="1" t="e">
        <f aca="false">SUMPRODUCT(B332:AJ332,PVCapPrice)</f>
        <v>#DIV/0!</v>
      </c>
      <c r="AM332" s="1"/>
      <c r="AN332" s="1"/>
      <c r="AO332" s="1"/>
      <c r="AP332" s="1"/>
      <c r="AQ332" s="1"/>
    </row>
    <row r="333" customFormat="false" ht="11.25" hidden="false" customHeight="false" outlineLevel="0" collapsed="false">
      <c r="A333" s="1" t="n">
        <v>331</v>
      </c>
      <c r="B333" s="9"/>
      <c r="C333" s="9" t="n">
        <f aca="false">+[2]data1cf!BA332*-1</f>
        <v>-0</v>
      </c>
      <c r="D333" s="9" t="n">
        <f aca="false">+[2]data1cf!BB332*-1</f>
        <v>-0</v>
      </c>
      <c r="E333" s="9" t="n">
        <f aca="false">+[2]data1cf!BC332*-1</f>
        <v>-0</v>
      </c>
      <c r="F333" s="9" t="n">
        <f aca="false">+[2]data1cf!BD332*-1</f>
        <v>-0</v>
      </c>
      <c r="G333" s="9" t="n">
        <f aca="false">+[2]data1cf!BE332*-1</f>
        <v>-0</v>
      </c>
      <c r="H333" s="9" t="n">
        <f aca="false">+[2]data1cf!BF332*-1</f>
        <v>-0</v>
      </c>
      <c r="I333" s="9" t="n">
        <f aca="false">+[2]data1cf!BG332*-1</f>
        <v>-0</v>
      </c>
      <c r="J333" s="9" t="n">
        <f aca="false">+[2]data1cf!BH332*-1</f>
        <v>-0</v>
      </c>
      <c r="K333" s="9" t="n">
        <f aca="false">+[2]data1cf!BI332*-1</f>
        <v>-0</v>
      </c>
      <c r="L333" s="9" t="n">
        <f aca="false">+[2]data1cf!BJ332*-1</f>
        <v>-0</v>
      </c>
      <c r="M333" s="9" t="n">
        <f aca="false">+[2]data1cf!BK332*-1</f>
        <v>-0</v>
      </c>
      <c r="N333" s="9" t="n">
        <f aca="false">+[2]data1cf!BL332*-1</f>
        <v>-0</v>
      </c>
      <c r="O333" s="9" t="n">
        <f aca="false">+[2]data1cf!BM332*-1</f>
        <v>-0</v>
      </c>
      <c r="P333" s="9" t="n">
        <f aca="false">+[2]data1cf!BN332*-1</f>
        <v>-0</v>
      </c>
      <c r="Q333" s="9" t="n">
        <f aca="false">+[2]data1cf!BO332*-1</f>
        <v>-0</v>
      </c>
      <c r="R333" s="9" t="n">
        <f aca="false">+[2]data1cf!BP332*-1</f>
        <v>-0</v>
      </c>
      <c r="S333" s="9" t="n">
        <f aca="false">+[2]data1cf!BQ332*-1</f>
        <v>-0</v>
      </c>
      <c r="T333" s="9" t="n">
        <f aca="false">+[2]data1cf!BR332*-1</f>
        <v>-0</v>
      </c>
      <c r="U333" s="9" t="n">
        <f aca="false">+[2]data1cf!BS332*-1</f>
        <v>-0</v>
      </c>
      <c r="V333" s="9" t="n">
        <f aca="false">+[2]data1cf!BT332*-1</f>
        <v>-0</v>
      </c>
      <c r="W333" s="9" t="n">
        <f aca="false">+[2]data1cf!BU332*-1</f>
        <v>-0</v>
      </c>
      <c r="X333" s="9" t="n">
        <f aca="false">+[2]data1cf!BV332*-1</f>
        <v>-0</v>
      </c>
      <c r="Y333" s="9" t="n">
        <f aca="false">+[2]data1cf!BW332*-1</f>
        <v>-0</v>
      </c>
      <c r="Z333" s="9" t="n">
        <f aca="false">+[2]data1cf!BX332*-1</f>
        <v>-0</v>
      </c>
      <c r="AA333" s="9" t="n">
        <f aca="false">+[2]data1cf!BY332*-1</f>
        <v>-0</v>
      </c>
      <c r="AB333" s="9"/>
      <c r="AC333" s="9"/>
      <c r="AD333" s="9"/>
      <c r="AE333" s="9"/>
      <c r="AF333" s="9"/>
      <c r="AG333" s="9"/>
      <c r="AH333" s="9"/>
      <c r="AI333" s="9"/>
      <c r="AJ333" s="9"/>
      <c r="AK333" s="1"/>
      <c r="AL333" s="1" t="e">
        <f aca="false">SUMPRODUCT(B333:AJ333,PVCapPrice)</f>
        <v>#DIV/0!</v>
      </c>
      <c r="AM333" s="1"/>
      <c r="AN333" s="1"/>
      <c r="AO333" s="1"/>
      <c r="AP333" s="1"/>
      <c r="AQ333" s="1"/>
    </row>
    <row r="334" customFormat="false" ht="11.25" hidden="false" customHeight="false" outlineLevel="0" collapsed="false">
      <c r="A334" s="1" t="n">
        <v>332</v>
      </c>
      <c r="B334" s="9"/>
      <c r="C334" s="9" t="n">
        <f aca="false">+[2]data1cf!BA333*-1</f>
        <v>-0</v>
      </c>
      <c r="D334" s="9" t="n">
        <f aca="false">+[2]data1cf!BB333*-1</f>
        <v>-0</v>
      </c>
      <c r="E334" s="9" t="n">
        <f aca="false">+[2]data1cf!BC333*-1</f>
        <v>-0</v>
      </c>
      <c r="F334" s="9" t="n">
        <f aca="false">+[2]data1cf!BD333*-1</f>
        <v>-0</v>
      </c>
      <c r="G334" s="9" t="n">
        <f aca="false">+[2]data1cf!BE333*-1</f>
        <v>-0</v>
      </c>
      <c r="H334" s="9" t="n">
        <f aca="false">+[2]data1cf!BF333*-1</f>
        <v>-0</v>
      </c>
      <c r="I334" s="9" t="n">
        <f aca="false">+[2]data1cf!BG333*-1</f>
        <v>-0</v>
      </c>
      <c r="J334" s="9" t="n">
        <f aca="false">+[2]data1cf!BH333*-1</f>
        <v>-0</v>
      </c>
      <c r="K334" s="9" t="n">
        <f aca="false">+[2]data1cf!BI333*-1</f>
        <v>-0</v>
      </c>
      <c r="L334" s="9" t="n">
        <f aca="false">+[2]data1cf!BJ333*-1</f>
        <v>-0</v>
      </c>
      <c r="M334" s="9" t="n">
        <f aca="false">+[2]data1cf!BK333*-1</f>
        <v>-0</v>
      </c>
      <c r="N334" s="9" t="n">
        <f aca="false">+[2]data1cf!BL333*-1</f>
        <v>-0</v>
      </c>
      <c r="O334" s="9" t="n">
        <f aca="false">+[2]data1cf!BM333*-1</f>
        <v>-0</v>
      </c>
      <c r="P334" s="9" t="n">
        <f aca="false">+[2]data1cf!BN333*-1</f>
        <v>-0</v>
      </c>
      <c r="Q334" s="9" t="n">
        <f aca="false">+[2]data1cf!BO333*-1</f>
        <v>-0</v>
      </c>
      <c r="R334" s="9" t="n">
        <f aca="false">+[2]data1cf!BP333*-1</f>
        <v>-0</v>
      </c>
      <c r="S334" s="9" t="n">
        <f aca="false">+[2]data1cf!BQ333*-1</f>
        <v>-0</v>
      </c>
      <c r="T334" s="9" t="n">
        <f aca="false">+[2]data1cf!BR333*-1</f>
        <v>-0</v>
      </c>
      <c r="U334" s="9" t="n">
        <f aca="false">+[2]data1cf!BS333*-1</f>
        <v>-0</v>
      </c>
      <c r="V334" s="9" t="n">
        <f aca="false">+[2]data1cf!BT333*-1</f>
        <v>-0</v>
      </c>
      <c r="W334" s="9" t="n">
        <f aca="false">+[2]data1cf!BU333*-1</f>
        <v>-0</v>
      </c>
      <c r="X334" s="9" t="n">
        <f aca="false">+[2]data1cf!BV333*-1</f>
        <v>-0</v>
      </c>
      <c r="Y334" s="9" t="n">
        <f aca="false">+[2]data1cf!BW333*-1</f>
        <v>-0</v>
      </c>
      <c r="Z334" s="9" t="n">
        <f aca="false">+[2]data1cf!BX333*-1</f>
        <v>-0</v>
      </c>
      <c r="AA334" s="9" t="n">
        <f aca="false">+[2]data1cf!BY333*-1</f>
        <v>-0</v>
      </c>
      <c r="AB334" s="9"/>
      <c r="AC334" s="9"/>
      <c r="AD334" s="9"/>
      <c r="AE334" s="9"/>
      <c r="AF334" s="9"/>
      <c r="AG334" s="9"/>
      <c r="AH334" s="9"/>
      <c r="AI334" s="9"/>
      <c r="AJ334" s="9"/>
      <c r="AK334" s="1"/>
      <c r="AL334" s="1" t="e">
        <f aca="false">SUMPRODUCT(B334:AJ334,PVCapPrice)</f>
        <v>#DIV/0!</v>
      </c>
      <c r="AM334" s="1"/>
      <c r="AN334" s="1"/>
      <c r="AO334" s="1"/>
      <c r="AP334" s="1"/>
      <c r="AQ334" s="1"/>
    </row>
    <row r="335" customFormat="false" ht="11.25" hidden="false" customHeight="false" outlineLevel="0" collapsed="false">
      <c r="A335" s="1" t="n">
        <v>333</v>
      </c>
      <c r="B335" s="9"/>
      <c r="C335" s="9" t="n">
        <f aca="false">+[2]data1cf!BA334*-1</f>
        <v>-0</v>
      </c>
      <c r="D335" s="9" t="n">
        <f aca="false">+[2]data1cf!BB334*-1</f>
        <v>-0</v>
      </c>
      <c r="E335" s="9" t="n">
        <f aca="false">+[2]data1cf!BC334*-1</f>
        <v>-0</v>
      </c>
      <c r="F335" s="9" t="n">
        <f aca="false">+[2]data1cf!BD334*-1</f>
        <v>-0</v>
      </c>
      <c r="G335" s="9" t="n">
        <f aca="false">+[2]data1cf!BE334*-1</f>
        <v>-0</v>
      </c>
      <c r="H335" s="9" t="n">
        <f aca="false">+[2]data1cf!BF334*-1</f>
        <v>-0</v>
      </c>
      <c r="I335" s="9" t="n">
        <f aca="false">+[2]data1cf!BG334*-1</f>
        <v>-0</v>
      </c>
      <c r="J335" s="9" t="n">
        <f aca="false">+[2]data1cf!BH334*-1</f>
        <v>-0</v>
      </c>
      <c r="K335" s="9" t="n">
        <f aca="false">+[2]data1cf!BI334*-1</f>
        <v>-0</v>
      </c>
      <c r="L335" s="9" t="n">
        <f aca="false">+[2]data1cf!BJ334*-1</f>
        <v>-0</v>
      </c>
      <c r="M335" s="9" t="n">
        <f aca="false">+[2]data1cf!BK334*-1</f>
        <v>-0</v>
      </c>
      <c r="N335" s="9" t="n">
        <f aca="false">+[2]data1cf!BL334*-1</f>
        <v>-0</v>
      </c>
      <c r="O335" s="9" t="n">
        <f aca="false">+[2]data1cf!BM334*-1</f>
        <v>-0</v>
      </c>
      <c r="P335" s="9" t="n">
        <f aca="false">+[2]data1cf!BN334*-1</f>
        <v>-0</v>
      </c>
      <c r="Q335" s="9" t="n">
        <f aca="false">+[2]data1cf!BO334*-1</f>
        <v>-0</v>
      </c>
      <c r="R335" s="9" t="n">
        <f aca="false">+[2]data1cf!BP334*-1</f>
        <v>-0</v>
      </c>
      <c r="S335" s="9" t="n">
        <f aca="false">+[2]data1cf!BQ334*-1</f>
        <v>-0</v>
      </c>
      <c r="T335" s="9" t="n">
        <f aca="false">+[2]data1cf!BR334*-1</f>
        <v>-0</v>
      </c>
      <c r="U335" s="9" t="n">
        <f aca="false">+[2]data1cf!BS334*-1</f>
        <v>-0</v>
      </c>
      <c r="V335" s="9" t="n">
        <f aca="false">+[2]data1cf!BT334*-1</f>
        <v>-0</v>
      </c>
      <c r="W335" s="9" t="n">
        <f aca="false">+[2]data1cf!BU334*-1</f>
        <v>-0</v>
      </c>
      <c r="X335" s="9" t="n">
        <f aca="false">+[2]data1cf!BV334*-1</f>
        <v>-0</v>
      </c>
      <c r="Y335" s="9" t="n">
        <f aca="false">+[2]data1cf!BW334*-1</f>
        <v>-0</v>
      </c>
      <c r="Z335" s="9" t="n">
        <f aca="false">+[2]data1cf!BX334*-1</f>
        <v>-0</v>
      </c>
      <c r="AA335" s="9" t="n">
        <f aca="false">+[2]data1cf!BY334*-1</f>
        <v>-0</v>
      </c>
      <c r="AB335" s="9"/>
      <c r="AC335" s="9"/>
      <c r="AD335" s="9"/>
      <c r="AE335" s="9"/>
      <c r="AF335" s="9"/>
      <c r="AG335" s="9"/>
      <c r="AH335" s="9"/>
      <c r="AI335" s="9"/>
      <c r="AJ335" s="9"/>
      <c r="AK335" s="1"/>
      <c r="AL335" s="1" t="e">
        <f aca="false">SUMPRODUCT(B335:AJ335,PVCapPrice)</f>
        <v>#DIV/0!</v>
      </c>
      <c r="AM335" s="1"/>
      <c r="AN335" s="1"/>
      <c r="AO335" s="1"/>
      <c r="AP335" s="1"/>
      <c r="AQ335" s="1"/>
    </row>
    <row r="336" customFormat="false" ht="11.25" hidden="false" customHeight="false" outlineLevel="0" collapsed="false">
      <c r="A336" s="1" t="n">
        <v>334</v>
      </c>
      <c r="B336" s="9"/>
      <c r="C336" s="9" t="n">
        <f aca="false">+[2]data1cf!BA335*-1</f>
        <v>-0</v>
      </c>
      <c r="D336" s="9" t="n">
        <f aca="false">+[2]data1cf!BB335*-1</f>
        <v>-0</v>
      </c>
      <c r="E336" s="9" t="n">
        <f aca="false">+[2]data1cf!BC335*-1</f>
        <v>-0</v>
      </c>
      <c r="F336" s="9" t="n">
        <f aca="false">+[2]data1cf!BD335*-1</f>
        <v>-0</v>
      </c>
      <c r="G336" s="9" t="n">
        <f aca="false">+[2]data1cf!BE335*-1</f>
        <v>-0</v>
      </c>
      <c r="H336" s="9" t="n">
        <f aca="false">+[2]data1cf!BF335*-1</f>
        <v>-0</v>
      </c>
      <c r="I336" s="9" t="n">
        <f aca="false">+[2]data1cf!BG335*-1</f>
        <v>-0</v>
      </c>
      <c r="J336" s="9" t="n">
        <f aca="false">+[2]data1cf!BH335*-1</f>
        <v>-0</v>
      </c>
      <c r="K336" s="9" t="n">
        <f aca="false">+[2]data1cf!BI335*-1</f>
        <v>-0</v>
      </c>
      <c r="L336" s="9" t="n">
        <f aca="false">+[2]data1cf!BJ335*-1</f>
        <v>-0</v>
      </c>
      <c r="M336" s="9" t="n">
        <f aca="false">+[2]data1cf!BK335*-1</f>
        <v>-0</v>
      </c>
      <c r="N336" s="9" t="n">
        <f aca="false">+[2]data1cf!BL335*-1</f>
        <v>-0</v>
      </c>
      <c r="O336" s="9" t="n">
        <f aca="false">+[2]data1cf!BM335*-1</f>
        <v>-0</v>
      </c>
      <c r="P336" s="9" t="n">
        <f aca="false">+[2]data1cf!BN335*-1</f>
        <v>-0</v>
      </c>
      <c r="Q336" s="9" t="n">
        <f aca="false">+[2]data1cf!BO335*-1</f>
        <v>-0</v>
      </c>
      <c r="R336" s="9" t="n">
        <f aca="false">+[2]data1cf!BP335*-1</f>
        <v>-0</v>
      </c>
      <c r="S336" s="9" t="n">
        <f aca="false">+[2]data1cf!BQ335*-1</f>
        <v>-0</v>
      </c>
      <c r="T336" s="9" t="n">
        <f aca="false">+[2]data1cf!BR335*-1</f>
        <v>-0</v>
      </c>
      <c r="U336" s="9" t="n">
        <f aca="false">+[2]data1cf!BS335*-1</f>
        <v>-0</v>
      </c>
      <c r="V336" s="9" t="n">
        <f aca="false">+[2]data1cf!BT335*-1</f>
        <v>-0</v>
      </c>
      <c r="W336" s="9" t="n">
        <f aca="false">+[2]data1cf!BU335*-1</f>
        <v>-0</v>
      </c>
      <c r="X336" s="9" t="n">
        <f aca="false">+[2]data1cf!BV335*-1</f>
        <v>-0</v>
      </c>
      <c r="Y336" s="9" t="n">
        <f aca="false">+[2]data1cf!BW335*-1</f>
        <v>-0</v>
      </c>
      <c r="Z336" s="9" t="n">
        <f aca="false">+[2]data1cf!BX335*-1</f>
        <v>-0</v>
      </c>
      <c r="AA336" s="9" t="n">
        <f aca="false">+[2]data1cf!BY335*-1</f>
        <v>-0</v>
      </c>
      <c r="AB336" s="9"/>
      <c r="AC336" s="9"/>
      <c r="AD336" s="9"/>
      <c r="AE336" s="9"/>
      <c r="AF336" s="9"/>
      <c r="AG336" s="9"/>
      <c r="AH336" s="9"/>
      <c r="AI336" s="9"/>
      <c r="AJ336" s="9"/>
      <c r="AK336" s="1"/>
      <c r="AL336" s="1" t="e">
        <f aca="false">SUMPRODUCT(B336:AJ336,PVCapPrice)</f>
        <v>#DIV/0!</v>
      </c>
      <c r="AM336" s="1"/>
      <c r="AN336" s="1"/>
      <c r="AO336" s="1"/>
      <c r="AP336" s="1"/>
      <c r="AQ336" s="1"/>
    </row>
    <row r="337" customFormat="false" ht="11.25" hidden="false" customHeight="false" outlineLevel="0" collapsed="false">
      <c r="A337" s="1" t="n">
        <v>335</v>
      </c>
      <c r="B337" s="9"/>
      <c r="C337" s="9" t="n">
        <f aca="false">+[2]data1cf!BA336*-1</f>
        <v>-0</v>
      </c>
      <c r="D337" s="9" t="n">
        <f aca="false">+[2]data1cf!BB336*-1</f>
        <v>-0</v>
      </c>
      <c r="E337" s="9" t="n">
        <f aca="false">+[2]data1cf!BC336*-1</f>
        <v>-0</v>
      </c>
      <c r="F337" s="9" t="n">
        <f aca="false">+[2]data1cf!BD336*-1</f>
        <v>-0</v>
      </c>
      <c r="G337" s="9" t="n">
        <f aca="false">+[2]data1cf!BE336*-1</f>
        <v>-0</v>
      </c>
      <c r="H337" s="9" t="n">
        <f aca="false">+[2]data1cf!BF336*-1</f>
        <v>-0</v>
      </c>
      <c r="I337" s="9" t="n">
        <f aca="false">+[2]data1cf!BG336*-1</f>
        <v>-0</v>
      </c>
      <c r="J337" s="9" t="n">
        <f aca="false">+[2]data1cf!BH336*-1</f>
        <v>-0</v>
      </c>
      <c r="K337" s="9" t="n">
        <f aca="false">+[2]data1cf!BI336*-1</f>
        <v>-0</v>
      </c>
      <c r="L337" s="9" t="n">
        <f aca="false">+[2]data1cf!BJ336*-1</f>
        <v>-0</v>
      </c>
      <c r="M337" s="9" t="n">
        <f aca="false">+[2]data1cf!BK336*-1</f>
        <v>-0</v>
      </c>
      <c r="N337" s="9" t="n">
        <f aca="false">+[2]data1cf!BL336*-1</f>
        <v>-0</v>
      </c>
      <c r="O337" s="9" t="n">
        <f aca="false">+[2]data1cf!BM336*-1</f>
        <v>-0</v>
      </c>
      <c r="P337" s="9" t="n">
        <f aca="false">+[2]data1cf!BN336*-1</f>
        <v>-0</v>
      </c>
      <c r="Q337" s="9" t="n">
        <f aca="false">+[2]data1cf!BO336*-1</f>
        <v>-0</v>
      </c>
      <c r="R337" s="9" t="n">
        <f aca="false">+[2]data1cf!BP336*-1</f>
        <v>-0</v>
      </c>
      <c r="S337" s="9" t="n">
        <f aca="false">+[2]data1cf!BQ336*-1</f>
        <v>-0</v>
      </c>
      <c r="T337" s="9" t="n">
        <f aca="false">+[2]data1cf!BR336*-1</f>
        <v>-0</v>
      </c>
      <c r="U337" s="9" t="n">
        <f aca="false">+[2]data1cf!BS336*-1</f>
        <v>-0</v>
      </c>
      <c r="V337" s="9" t="n">
        <f aca="false">+[2]data1cf!BT336*-1</f>
        <v>-0</v>
      </c>
      <c r="W337" s="9" t="n">
        <f aca="false">+[2]data1cf!BU336*-1</f>
        <v>-0</v>
      </c>
      <c r="X337" s="9" t="n">
        <f aca="false">+[2]data1cf!BV336*-1</f>
        <v>-0</v>
      </c>
      <c r="Y337" s="9" t="n">
        <f aca="false">+[2]data1cf!BW336*-1</f>
        <v>-0</v>
      </c>
      <c r="Z337" s="9" t="n">
        <f aca="false">+[2]data1cf!BX336*-1</f>
        <v>-0</v>
      </c>
      <c r="AA337" s="9" t="n">
        <f aca="false">+[2]data1cf!BY336*-1</f>
        <v>-0</v>
      </c>
      <c r="AB337" s="9"/>
      <c r="AC337" s="9"/>
      <c r="AD337" s="9"/>
      <c r="AE337" s="9"/>
      <c r="AF337" s="9"/>
      <c r="AG337" s="9"/>
      <c r="AH337" s="9"/>
      <c r="AI337" s="9"/>
      <c r="AJ337" s="9"/>
      <c r="AK337" s="1"/>
      <c r="AL337" s="1" t="e">
        <f aca="false">SUMPRODUCT(B337:AJ337,PVCapPrice)</f>
        <v>#DIV/0!</v>
      </c>
      <c r="AM337" s="1"/>
      <c r="AN337" s="1"/>
      <c r="AO337" s="1"/>
      <c r="AP337" s="1"/>
      <c r="AQ337" s="1"/>
    </row>
    <row r="338" customFormat="false" ht="11.25" hidden="false" customHeight="false" outlineLevel="0" collapsed="false">
      <c r="A338" s="1" t="n">
        <v>336</v>
      </c>
      <c r="B338" s="9"/>
      <c r="C338" s="9" t="n">
        <f aca="false">+[2]data1cf!BA337*-1</f>
        <v>-0</v>
      </c>
      <c r="D338" s="9" t="n">
        <f aca="false">+[2]data1cf!BB337*-1</f>
        <v>-0</v>
      </c>
      <c r="E338" s="9" t="n">
        <f aca="false">+[2]data1cf!BC337*-1</f>
        <v>-0</v>
      </c>
      <c r="F338" s="9" t="n">
        <f aca="false">+[2]data1cf!BD337*-1</f>
        <v>-0</v>
      </c>
      <c r="G338" s="9" t="n">
        <f aca="false">+[2]data1cf!BE337*-1</f>
        <v>-0</v>
      </c>
      <c r="H338" s="9" t="n">
        <f aca="false">+[2]data1cf!BF337*-1</f>
        <v>-0</v>
      </c>
      <c r="I338" s="9" t="n">
        <f aca="false">+[2]data1cf!BG337*-1</f>
        <v>-0</v>
      </c>
      <c r="J338" s="9" t="n">
        <f aca="false">+[2]data1cf!BH337*-1</f>
        <v>-0</v>
      </c>
      <c r="K338" s="9" t="n">
        <f aca="false">+[2]data1cf!BI337*-1</f>
        <v>-0</v>
      </c>
      <c r="L338" s="9" t="n">
        <f aca="false">+[2]data1cf!BJ337*-1</f>
        <v>-0</v>
      </c>
      <c r="M338" s="9" t="n">
        <f aca="false">+[2]data1cf!BK337*-1</f>
        <v>-0</v>
      </c>
      <c r="N338" s="9" t="n">
        <f aca="false">+[2]data1cf!BL337*-1</f>
        <v>-0</v>
      </c>
      <c r="O338" s="9" t="n">
        <f aca="false">+[2]data1cf!BM337*-1</f>
        <v>-0</v>
      </c>
      <c r="P338" s="9" t="n">
        <f aca="false">+[2]data1cf!BN337*-1</f>
        <v>-0</v>
      </c>
      <c r="Q338" s="9" t="n">
        <f aca="false">+[2]data1cf!BO337*-1</f>
        <v>-0</v>
      </c>
      <c r="R338" s="9" t="n">
        <f aca="false">+[2]data1cf!BP337*-1</f>
        <v>-0</v>
      </c>
      <c r="S338" s="9" t="n">
        <f aca="false">+[2]data1cf!BQ337*-1</f>
        <v>-0</v>
      </c>
      <c r="T338" s="9" t="n">
        <f aca="false">+[2]data1cf!BR337*-1</f>
        <v>-0</v>
      </c>
      <c r="U338" s="9" t="n">
        <f aca="false">+[2]data1cf!BS337*-1</f>
        <v>-0</v>
      </c>
      <c r="V338" s="9" t="n">
        <f aca="false">+[2]data1cf!BT337*-1</f>
        <v>-0</v>
      </c>
      <c r="W338" s="9" t="n">
        <f aca="false">+[2]data1cf!BU337*-1</f>
        <v>-0</v>
      </c>
      <c r="X338" s="9" t="n">
        <f aca="false">+[2]data1cf!BV337*-1</f>
        <v>-0</v>
      </c>
      <c r="Y338" s="9" t="n">
        <f aca="false">+[2]data1cf!BW337*-1</f>
        <v>-0</v>
      </c>
      <c r="Z338" s="9" t="n">
        <f aca="false">+[2]data1cf!BX337*-1</f>
        <v>-0</v>
      </c>
      <c r="AA338" s="9" t="n">
        <f aca="false">+[2]data1cf!BY337*-1</f>
        <v>-0</v>
      </c>
      <c r="AB338" s="9"/>
      <c r="AC338" s="9"/>
      <c r="AD338" s="9"/>
      <c r="AE338" s="9"/>
      <c r="AF338" s="9"/>
      <c r="AG338" s="9"/>
      <c r="AH338" s="9"/>
      <c r="AI338" s="9"/>
      <c r="AJ338" s="9"/>
      <c r="AK338" s="1"/>
      <c r="AL338" s="1" t="e">
        <f aca="false">SUMPRODUCT(B338:AJ338,PVCapPrice)</f>
        <v>#DIV/0!</v>
      </c>
      <c r="AM338" s="1"/>
      <c r="AN338" s="1"/>
      <c r="AO338" s="1"/>
      <c r="AP338" s="1"/>
      <c r="AQ338" s="1"/>
    </row>
    <row r="339" customFormat="false" ht="11.25" hidden="false" customHeight="false" outlineLevel="0" collapsed="false">
      <c r="A339" s="1" t="n">
        <v>337</v>
      </c>
      <c r="B339" s="9"/>
      <c r="C339" s="9" t="n">
        <f aca="false">+[2]data1cf!BA338*-1</f>
        <v>-0</v>
      </c>
      <c r="D339" s="9" t="n">
        <f aca="false">+[2]data1cf!BB338*-1</f>
        <v>-0</v>
      </c>
      <c r="E339" s="9" t="n">
        <f aca="false">+[2]data1cf!BC338*-1</f>
        <v>-0</v>
      </c>
      <c r="F339" s="9" t="n">
        <f aca="false">+[2]data1cf!BD338*-1</f>
        <v>-0</v>
      </c>
      <c r="G339" s="9" t="n">
        <f aca="false">+[2]data1cf!BE338*-1</f>
        <v>-0</v>
      </c>
      <c r="H339" s="9" t="n">
        <f aca="false">+[2]data1cf!BF338*-1</f>
        <v>-0</v>
      </c>
      <c r="I339" s="9" t="n">
        <f aca="false">+[2]data1cf!BG338*-1</f>
        <v>-0</v>
      </c>
      <c r="J339" s="9" t="n">
        <f aca="false">+[2]data1cf!BH338*-1</f>
        <v>-0</v>
      </c>
      <c r="K339" s="9" t="n">
        <f aca="false">+[2]data1cf!BI338*-1</f>
        <v>-0</v>
      </c>
      <c r="L339" s="9" t="n">
        <f aca="false">+[2]data1cf!BJ338*-1</f>
        <v>-0</v>
      </c>
      <c r="M339" s="9" t="n">
        <f aca="false">+[2]data1cf!BK338*-1</f>
        <v>-0</v>
      </c>
      <c r="N339" s="9" t="n">
        <f aca="false">+[2]data1cf!BL338*-1</f>
        <v>-0</v>
      </c>
      <c r="O339" s="9" t="n">
        <f aca="false">+[2]data1cf!BM338*-1</f>
        <v>-0</v>
      </c>
      <c r="P339" s="9" t="n">
        <f aca="false">+[2]data1cf!BN338*-1</f>
        <v>-0</v>
      </c>
      <c r="Q339" s="9" t="n">
        <f aca="false">+[2]data1cf!BO338*-1</f>
        <v>-0</v>
      </c>
      <c r="R339" s="9" t="n">
        <f aca="false">+[2]data1cf!BP338*-1</f>
        <v>-0</v>
      </c>
      <c r="S339" s="9" t="n">
        <f aca="false">+[2]data1cf!BQ338*-1</f>
        <v>-0</v>
      </c>
      <c r="T339" s="9" t="n">
        <f aca="false">+[2]data1cf!BR338*-1</f>
        <v>-0</v>
      </c>
      <c r="U339" s="9" t="n">
        <f aca="false">+[2]data1cf!BS338*-1</f>
        <v>-0</v>
      </c>
      <c r="V339" s="9" t="n">
        <f aca="false">+[2]data1cf!BT338*-1</f>
        <v>-0</v>
      </c>
      <c r="W339" s="9" t="n">
        <f aca="false">+[2]data1cf!BU338*-1</f>
        <v>-0</v>
      </c>
      <c r="X339" s="9" t="n">
        <f aca="false">+[2]data1cf!BV338*-1</f>
        <v>-0</v>
      </c>
      <c r="Y339" s="9" t="n">
        <f aca="false">+[2]data1cf!BW338*-1</f>
        <v>-0</v>
      </c>
      <c r="Z339" s="9" t="n">
        <f aca="false">+[2]data1cf!BX338*-1</f>
        <v>-0</v>
      </c>
      <c r="AA339" s="9" t="n">
        <f aca="false">+[2]data1cf!BY338*-1</f>
        <v>-0</v>
      </c>
      <c r="AB339" s="9"/>
      <c r="AC339" s="9"/>
      <c r="AD339" s="9"/>
      <c r="AE339" s="9"/>
      <c r="AF339" s="9"/>
      <c r="AG339" s="9"/>
      <c r="AH339" s="9"/>
      <c r="AI339" s="9"/>
      <c r="AJ339" s="9"/>
      <c r="AK339" s="1"/>
      <c r="AL339" s="1" t="e">
        <f aca="false">SUMPRODUCT(B339:AJ339,PVCapPrice)</f>
        <v>#DIV/0!</v>
      </c>
      <c r="AM339" s="1"/>
      <c r="AN339" s="1"/>
      <c r="AO339" s="1"/>
      <c r="AP339" s="1"/>
      <c r="AQ339" s="1"/>
    </row>
    <row r="340" customFormat="false" ht="11.25" hidden="false" customHeight="false" outlineLevel="0" collapsed="false">
      <c r="A340" s="1" t="n">
        <v>338</v>
      </c>
      <c r="B340" s="9"/>
      <c r="C340" s="9" t="n">
        <f aca="false">+[2]data1cf!BA339*-1</f>
        <v>-0</v>
      </c>
      <c r="D340" s="9" t="n">
        <f aca="false">+[2]data1cf!BB339*-1</f>
        <v>-0</v>
      </c>
      <c r="E340" s="9" t="n">
        <f aca="false">+[2]data1cf!BC339*-1</f>
        <v>-0</v>
      </c>
      <c r="F340" s="9" t="n">
        <f aca="false">+[2]data1cf!BD339*-1</f>
        <v>-0</v>
      </c>
      <c r="G340" s="9" t="n">
        <f aca="false">+[2]data1cf!BE339*-1</f>
        <v>-0</v>
      </c>
      <c r="H340" s="9" t="n">
        <f aca="false">+[2]data1cf!BF339*-1</f>
        <v>-0</v>
      </c>
      <c r="I340" s="9" t="n">
        <f aca="false">+[2]data1cf!BG339*-1</f>
        <v>-0</v>
      </c>
      <c r="J340" s="9" t="n">
        <f aca="false">+[2]data1cf!BH339*-1</f>
        <v>-0</v>
      </c>
      <c r="K340" s="9" t="n">
        <f aca="false">+[2]data1cf!BI339*-1</f>
        <v>-0</v>
      </c>
      <c r="L340" s="9" t="n">
        <f aca="false">+[2]data1cf!BJ339*-1</f>
        <v>-0</v>
      </c>
      <c r="M340" s="9" t="n">
        <f aca="false">+[2]data1cf!BK339*-1</f>
        <v>-0</v>
      </c>
      <c r="N340" s="9" t="n">
        <f aca="false">+[2]data1cf!BL339*-1</f>
        <v>-0</v>
      </c>
      <c r="O340" s="9" t="n">
        <f aca="false">+[2]data1cf!BM339*-1</f>
        <v>-0</v>
      </c>
      <c r="P340" s="9" t="n">
        <f aca="false">+[2]data1cf!BN339*-1</f>
        <v>-0</v>
      </c>
      <c r="Q340" s="9" t="n">
        <f aca="false">+[2]data1cf!BO339*-1</f>
        <v>-0</v>
      </c>
      <c r="R340" s="9" t="n">
        <f aca="false">+[2]data1cf!BP339*-1</f>
        <v>-0</v>
      </c>
      <c r="S340" s="9" t="n">
        <f aca="false">+[2]data1cf!BQ339*-1</f>
        <v>-0</v>
      </c>
      <c r="T340" s="9" t="n">
        <f aca="false">+[2]data1cf!BR339*-1</f>
        <v>-0</v>
      </c>
      <c r="U340" s="9" t="n">
        <f aca="false">+[2]data1cf!BS339*-1</f>
        <v>-0</v>
      </c>
      <c r="V340" s="9" t="n">
        <f aca="false">+[2]data1cf!BT339*-1</f>
        <v>-0</v>
      </c>
      <c r="W340" s="9" t="n">
        <f aca="false">+[2]data1cf!BU339*-1</f>
        <v>-0</v>
      </c>
      <c r="X340" s="9" t="n">
        <f aca="false">+[2]data1cf!BV339*-1</f>
        <v>-0</v>
      </c>
      <c r="Y340" s="9" t="n">
        <f aca="false">+[2]data1cf!BW339*-1</f>
        <v>-0</v>
      </c>
      <c r="Z340" s="9" t="n">
        <f aca="false">+[2]data1cf!BX339*-1</f>
        <v>-0</v>
      </c>
      <c r="AA340" s="9" t="n">
        <f aca="false">+[2]data1cf!BY339*-1</f>
        <v>-0</v>
      </c>
      <c r="AB340" s="9"/>
      <c r="AC340" s="9"/>
      <c r="AD340" s="9"/>
      <c r="AE340" s="9"/>
      <c r="AF340" s="9"/>
      <c r="AG340" s="9"/>
      <c r="AH340" s="9"/>
      <c r="AI340" s="9"/>
      <c r="AJ340" s="9"/>
      <c r="AK340" s="1"/>
      <c r="AL340" s="1" t="e">
        <f aca="false">SUMPRODUCT(B340:AJ340,PVCapPrice)</f>
        <v>#DIV/0!</v>
      </c>
      <c r="AM340" s="1"/>
      <c r="AN340" s="1"/>
      <c r="AO340" s="1"/>
      <c r="AP340" s="1"/>
      <c r="AQ340" s="1"/>
    </row>
    <row r="341" customFormat="false" ht="11.25" hidden="false" customHeight="false" outlineLevel="0" collapsed="false">
      <c r="A341" s="1" t="n">
        <v>339</v>
      </c>
      <c r="B341" s="9"/>
      <c r="C341" s="9" t="n">
        <f aca="false">+[2]data1cf!BA340*-1</f>
        <v>-0</v>
      </c>
      <c r="D341" s="9" t="n">
        <f aca="false">+[2]data1cf!BB340*-1</f>
        <v>-0</v>
      </c>
      <c r="E341" s="9" t="n">
        <f aca="false">+[2]data1cf!BC340*-1</f>
        <v>-0</v>
      </c>
      <c r="F341" s="9" t="n">
        <f aca="false">+[2]data1cf!BD340*-1</f>
        <v>-0</v>
      </c>
      <c r="G341" s="9" t="n">
        <f aca="false">+[2]data1cf!BE340*-1</f>
        <v>-0</v>
      </c>
      <c r="H341" s="9" t="n">
        <f aca="false">+[2]data1cf!BF340*-1</f>
        <v>-0</v>
      </c>
      <c r="I341" s="9" t="n">
        <f aca="false">+[2]data1cf!BG340*-1</f>
        <v>-0</v>
      </c>
      <c r="J341" s="9" t="n">
        <f aca="false">+[2]data1cf!BH340*-1</f>
        <v>-0</v>
      </c>
      <c r="K341" s="9" t="n">
        <f aca="false">+[2]data1cf!BI340*-1</f>
        <v>-0</v>
      </c>
      <c r="L341" s="9" t="n">
        <f aca="false">+[2]data1cf!BJ340*-1</f>
        <v>-0</v>
      </c>
      <c r="M341" s="9" t="n">
        <f aca="false">+[2]data1cf!BK340*-1</f>
        <v>-0</v>
      </c>
      <c r="N341" s="9" t="n">
        <f aca="false">+[2]data1cf!BL340*-1</f>
        <v>-0</v>
      </c>
      <c r="O341" s="9" t="n">
        <f aca="false">+[2]data1cf!BM340*-1</f>
        <v>-0</v>
      </c>
      <c r="P341" s="9" t="n">
        <f aca="false">+[2]data1cf!BN340*-1</f>
        <v>-0</v>
      </c>
      <c r="Q341" s="9" t="n">
        <f aca="false">+[2]data1cf!BO340*-1</f>
        <v>-0</v>
      </c>
      <c r="R341" s="9" t="n">
        <f aca="false">+[2]data1cf!BP340*-1</f>
        <v>-0</v>
      </c>
      <c r="S341" s="9" t="n">
        <f aca="false">+[2]data1cf!BQ340*-1</f>
        <v>-0</v>
      </c>
      <c r="T341" s="9" t="n">
        <f aca="false">+[2]data1cf!BR340*-1</f>
        <v>-0</v>
      </c>
      <c r="U341" s="9" t="n">
        <f aca="false">+[2]data1cf!BS340*-1</f>
        <v>-0</v>
      </c>
      <c r="V341" s="9" t="n">
        <f aca="false">+[2]data1cf!BT340*-1</f>
        <v>-0</v>
      </c>
      <c r="W341" s="9" t="n">
        <f aca="false">+[2]data1cf!BU340*-1</f>
        <v>-0</v>
      </c>
      <c r="X341" s="9" t="n">
        <f aca="false">+[2]data1cf!BV340*-1</f>
        <v>-0</v>
      </c>
      <c r="Y341" s="9" t="n">
        <f aca="false">+[2]data1cf!BW340*-1</f>
        <v>-0</v>
      </c>
      <c r="Z341" s="9" t="n">
        <f aca="false">+[2]data1cf!BX340*-1</f>
        <v>-0</v>
      </c>
      <c r="AA341" s="9" t="n">
        <f aca="false">+[2]data1cf!BY340*-1</f>
        <v>-0</v>
      </c>
      <c r="AB341" s="9"/>
      <c r="AC341" s="9"/>
      <c r="AD341" s="9"/>
      <c r="AE341" s="9"/>
      <c r="AF341" s="9"/>
      <c r="AG341" s="9"/>
      <c r="AH341" s="9"/>
      <c r="AI341" s="9"/>
      <c r="AJ341" s="9"/>
      <c r="AK341" s="1"/>
      <c r="AL341" s="1" t="e">
        <f aca="false">SUMPRODUCT(B341:AJ341,PVCapPrice)</f>
        <v>#DIV/0!</v>
      </c>
      <c r="AM341" s="1"/>
      <c r="AN341" s="1"/>
      <c r="AO341" s="1"/>
      <c r="AP341" s="1"/>
      <c r="AQ341" s="1"/>
    </row>
    <row r="342" customFormat="false" ht="11.25" hidden="false" customHeight="false" outlineLevel="0" collapsed="false">
      <c r="A342" s="1" t="n">
        <v>340</v>
      </c>
      <c r="B342" s="9"/>
      <c r="C342" s="9" t="n">
        <f aca="false">+[2]data1cf!BA341*-1</f>
        <v>-0</v>
      </c>
      <c r="D342" s="9" t="n">
        <f aca="false">+[2]data1cf!BB341*-1</f>
        <v>-0</v>
      </c>
      <c r="E342" s="9" t="n">
        <f aca="false">+[2]data1cf!BC341*-1</f>
        <v>-0</v>
      </c>
      <c r="F342" s="9" t="n">
        <f aca="false">+[2]data1cf!BD341*-1</f>
        <v>-0</v>
      </c>
      <c r="G342" s="9" t="n">
        <f aca="false">+[2]data1cf!BE341*-1</f>
        <v>-0</v>
      </c>
      <c r="H342" s="9" t="n">
        <f aca="false">+[2]data1cf!BF341*-1</f>
        <v>-0</v>
      </c>
      <c r="I342" s="9" t="n">
        <f aca="false">+[2]data1cf!BG341*-1</f>
        <v>-0</v>
      </c>
      <c r="J342" s="9" t="n">
        <f aca="false">+[2]data1cf!BH341*-1</f>
        <v>-0</v>
      </c>
      <c r="K342" s="9" t="n">
        <f aca="false">+[2]data1cf!BI341*-1</f>
        <v>-0</v>
      </c>
      <c r="L342" s="9" t="n">
        <f aca="false">+[2]data1cf!BJ341*-1</f>
        <v>-0</v>
      </c>
      <c r="M342" s="9" t="n">
        <f aca="false">+[2]data1cf!BK341*-1</f>
        <v>-0</v>
      </c>
      <c r="N342" s="9" t="n">
        <f aca="false">+[2]data1cf!BL341*-1</f>
        <v>-0</v>
      </c>
      <c r="O342" s="9" t="n">
        <f aca="false">+[2]data1cf!BM341*-1</f>
        <v>-0</v>
      </c>
      <c r="P342" s="9" t="n">
        <f aca="false">+[2]data1cf!BN341*-1</f>
        <v>-0</v>
      </c>
      <c r="Q342" s="9" t="n">
        <f aca="false">+[2]data1cf!BO341*-1</f>
        <v>-0</v>
      </c>
      <c r="R342" s="9" t="n">
        <f aca="false">+[2]data1cf!BP341*-1</f>
        <v>-0</v>
      </c>
      <c r="S342" s="9" t="n">
        <f aca="false">+[2]data1cf!BQ341*-1</f>
        <v>-0</v>
      </c>
      <c r="T342" s="9" t="n">
        <f aca="false">+[2]data1cf!BR341*-1</f>
        <v>-0</v>
      </c>
      <c r="U342" s="9" t="n">
        <f aca="false">+[2]data1cf!BS341*-1</f>
        <v>-0</v>
      </c>
      <c r="V342" s="9" t="n">
        <f aca="false">+[2]data1cf!BT341*-1</f>
        <v>-0</v>
      </c>
      <c r="W342" s="9" t="n">
        <f aca="false">+[2]data1cf!BU341*-1</f>
        <v>-0</v>
      </c>
      <c r="X342" s="9" t="n">
        <f aca="false">+[2]data1cf!BV341*-1</f>
        <v>-0</v>
      </c>
      <c r="Y342" s="9" t="n">
        <f aca="false">+[2]data1cf!BW341*-1</f>
        <v>-0</v>
      </c>
      <c r="Z342" s="9" t="n">
        <f aca="false">+[2]data1cf!BX341*-1</f>
        <v>-0</v>
      </c>
      <c r="AA342" s="9" t="n">
        <f aca="false">+[2]data1cf!BY341*-1</f>
        <v>-0</v>
      </c>
      <c r="AB342" s="9"/>
      <c r="AC342" s="9"/>
      <c r="AD342" s="9"/>
      <c r="AE342" s="9"/>
      <c r="AF342" s="9"/>
      <c r="AG342" s="9"/>
      <c r="AH342" s="9"/>
      <c r="AI342" s="9"/>
      <c r="AJ342" s="9"/>
      <c r="AK342" s="1"/>
      <c r="AL342" s="1" t="e">
        <f aca="false">SUMPRODUCT(B342:AJ342,PVCapPrice)</f>
        <v>#DIV/0!</v>
      </c>
      <c r="AM342" s="1"/>
      <c r="AN342" s="1"/>
      <c r="AO342" s="1"/>
      <c r="AP342" s="1"/>
      <c r="AQ342" s="1"/>
    </row>
    <row r="343" customFormat="false" ht="11.25" hidden="false" customHeight="false" outlineLevel="0" collapsed="false">
      <c r="A343" s="1" t="n">
        <v>341</v>
      </c>
      <c r="B343" s="9"/>
      <c r="C343" s="9" t="n">
        <f aca="false">+[2]data1cf!BA342*-1</f>
        <v>-0</v>
      </c>
      <c r="D343" s="9" t="n">
        <f aca="false">+[2]data1cf!BB342*-1</f>
        <v>-0</v>
      </c>
      <c r="E343" s="9" t="n">
        <f aca="false">+[2]data1cf!BC342*-1</f>
        <v>-0</v>
      </c>
      <c r="F343" s="9" t="n">
        <f aca="false">+[2]data1cf!BD342*-1</f>
        <v>-0</v>
      </c>
      <c r="G343" s="9" t="n">
        <f aca="false">+[2]data1cf!BE342*-1</f>
        <v>-0</v>
      </c>
      <c r="H343" s="9" t="n">
        <f aca="false">+[2]data1cf!BF342*-1</f>
        <v>-0</v>
      </c>
      <c r="I343" s="9" t="n">
        <f aca="false">+[2]data1cf!BG342*-1</f>
        <v>-0</v>
      </c>
      <c r="J343" s="9" t="n">
        <f aca="false">+[2]data1cf!BH342*-1</f>
        <v>-0</v>
      </c>
      <c r="K343" s="9" t="n">
        <f aca="false">+[2]data1cf!BI342*-1</f>
        <v>-0</v>
      </c>
      <c r="L343" s="9" t="n">
        <f aca="false">+[2]data1cf!BJ342*-1</f>
        <v>-0</v>
      </c>
      <c r="M343" s="9" t="n">
        <f aca="false">+[2]data1cf!BK342*-1</f>
        <v>-0</v>
      </c>
      <c r="N343" s="9" t="n">
        <f aca="false">+[2]data1cf!BL342*-1</f>
        <v>-0</v>
      </c>
      <c r="O343" s="9" t="n">
        <f aca="false">+[2]data1cf!BM342*-1</f>
        <v>-0</v>
      </c>
      <c r="P343" s="9" t="n">
        <f aca="false">+[2]data1cf!BN342*-1</f>
        <v>-0</v>
      </c>
      <c r="Q343" s="9" t="n">
        <f aca="false">+[2]data1cf!BO342*-1</f>
        <v>-0</v>
      </c>
      <c r="R343" s="9" t="n">
        <f aca="false">+[2]data1cf!BP342*-1</f>
        <v>-0</v>
      </c>
      <c r="S343" s="9" t="n">
        <f aca="false">+[2]data1cf!BQ342*-1</f>
        <v>-0</v>
      </c>
      <c r="T343" s="9" t="n">
        <f aca="false">+[2]data1cf!BR342*-1</f>
        <v>-0</v>
      </c>
      <c r="U343" s="9" t="n">
        <f aca="false">+[2]data1cf!BS342*-1</f>
        <v>-0</v>
      </c>
      <c r="V343" s="9" t="n">
        <f aca="false">+[2]data1cf!BT342*-1</f>
        <v>-0</v>
      </c>
      <c r="W343" s="9" t="n">
        <f aca="false">+[2]data1cf!BU342*-1</f>
        <v>-0</v>
      </c>
      <c r="X343" s="9" t="n">
        <f aca="false">+[2]data1cf!BV342*-1</f>
        <v>-0</v>
      </c>
      <c r="Y343" s="9" t="n">
        <f aca="false">+[2]data1cf!BW342*-1</f>
        <v>-0</v>
      </c>
      <c r="Z343" s="9" t="n">
        <f aca="false">+[2]data1cf!BX342*-1</f>
        <v>-0</v>
      </c>
      <c r="AA343" s="9" t="n">
        <f aca="false">+[2]data1cf!BY342*-1</f>
        <v>-0</v>
      </c>
      <c r="AB343" s="9"/>
      <c r="AC343" s="9"/>
      <c r="AD343" s="9"/>
      <c r="AE343" s="9"/>
      <c r="AF343" s="9"/>
      <c r="AG343" s="9"/>
      <c r="AH343" s="9"/>
      <c r="AI343" s="9"/>
      <c r="AJ343" s="9"/>
      <c r="AK343" s="1"/>
      <c r="AL343" s="1" t="e">
        <f aca="false">SUMPRODUCT(B343:AJ343,PVCapPrice)</f>
        <v>#DIV/0!</v>
      </c>
      <c r="AM343" s="1"/>
      <c r="AN343" s="1"/>
      <c r="AO343" s="1"/>
      <c r="AP343" s="1"/>
      <c r="AQ343" s="1"/>
    </row>
    <row r="344" customFormat="false" ht="11.25" hidden="false" customHeight="false" outlineLevel="0" collapsed="false">
      <c r="A344" s="1" t="n">
        <v>342</v>
      </c>
      <c r="B344" s="9"/>
      <c r="C344" s="9" t="n">
        <f aca="false">+[2]data1cf!BA343*-1</f>
        <v>-0</v>
      </c>
      <c r="D344" s="9" t="n">
        <f aca="false">+[2]data1cf!BB343*-1</f>
        <v>-0</v>
      </c>
      <c r="E344" s="9" t="n">
        <f aca="false">+[2]data1cf!BC343*-1</f>
        <v>-0</v>
      </c>
      <c r="F344" s="9" t="n">
        <f aca="false">+[2]data1cf!BD343*-1</f>
        <v>-0</v>
      </c>
      <c r="G344" s="9" t="n">
        <f aca="false">+[2]data1cf!BE343*-1</f>
        <v>-0</v>
      </c>
      <c r="H344" s="9" t="n">
        <f aca="false">+[2]data1cf!BF343*-1</f>
        <v>-0</v>
      </c>
      <c r="I344" s="9" t="n">
        <f aca="false">+[2]data1cf!BG343*-1</f>
        <v>-0</v>
      </c>
      <c r="J344" s="9" t="n">
        <f aca="false">+[2]data1cf!BH343*-1</f>
        <v>-0</v>
      </c>
      <c r="K344" s="9" t="n">
        <f aca="false">+[2]data1cf!BI343*-1</f>
        <v>-0</v>
      </c>
      <c r="L344" s="9" t="n">
        <f aca="false">+[2]data1cf!BJ343*-1</f>
        <v>-0</v>
      </c>
      <c r="M344" s="9" t="n">
        <f aca="false">+[2]data1cf!BK343*-1</f>
        <v>-0</v>
      </c>
      <c r="N344" s="9" t="n">
        <f aca="false">+[2]data1cf!BL343*-1</f>
        <v>-0</v>
      </c>
      <c r="O344" s="9" t="n">
        <f aca="false">+[2]data1cf!BM343*-1</f>
        <v>-0</v>
      </c>
      <c r="P344" s="9" t="n">
        <f aca="false">+[2]data1cf!BN343*-1</f>
        <v>-0</v>
      </c>
      <c r="Q344" s="9" t="n">
        <f aca="false">+[2]data1cf!BO343*-1</f>
        <v>-0</v>
      </c>
      <c r="R344" s="9" t="n">
        <f aca="false">+[2]data1cf!BP343*-1</f>
        <v>-0</v>
      </c>
      <c r="S344" s="9" t="n">
        <f aca="false">+[2]data1cf!BQ343*-1</f>
        <v>-0</v>
      </c>
      <c r="T344" s="9" t="n">
        <f aca="false">+[2]data1cf!BR343*-1</f>
        <v>-0</v>
      </c>
      <c r="U344" s="9" t="n">
        <f aca="false">+[2]data1cf!BS343*-1</f>
        <v>-0</v>
      </c>
      <c r="V344" s="9" t="n">
        <f aca="false">+[2]data1cf!BT343*-1</f>
        <v>-0</v>
      </c>
      <c r="W344" s="9" t="n">
        <f aca="false">+[2]data1cf!BU343*-1</f>
        <v>-0</v>
      </c>
      <c r="X344" s="9" t="n">
        <f aca="false">+[2]data1cf!BV343*-1</f>
        <v>-0</v>
      </c>
      <c r="Y344" s="9" t="n">
        <f aca="false">+[2]data1cf!BW343*-1</f>
        <v>-0</v>
      </c>
      <c r="Z344" s="9" t="n">
        <f aca="false">+[2]data1cf!BX343*-1</f>
        <v>-0</v>
      </c>
      <c r="AA344" s="9" t="n">
        <f aca="false">+[2]data1cf!BY343*-1</f>
        <v>-0</v>
      </c>
      <c r="AB344" s="9"/>
      <c r="AC344" s="9"/>
      <c r="AD344" s="9"/>
      <c r="AE344" s="9"/>
      <c r="AF344" s="9"/>
      <c r="AG344" s="9"/>
      <c r="AH344" s="9"/>
      <c r="AI344" s="9"/>
      <c r="AJ344" s="9"/>
      <c r="AK344" s="1"/>
      <c r="AL344" s="1" t="e">
        <f aca="false">SUMPRODUCT(B344:AJ344,PVCapPrice)</f>
        <v>#DIV/0!</v>
      </c>
      <c r="AM344" s="1"/>
      <c r="AN344" s="1"/>
      <c r="AO344" s="1"/>
      <c r="AP344" s="1"/>
      <c r="AQ344" s="1"/>
    </row>
    <row r="345" customFormat="false" ht="11.25" hidden="false" customHeight="false" outlineLevel="0" collapsed="false">
      <c r="A345" s="1" t="n">
        <v>343</v>
      </c>
      <c r="B345" s="9"/>
      <c r="C345" s="9" t="n">
        <f aca="false">+[2]data1cf!BA344*-1</f>
        <v>-0</v>
      </c>
      <c r="D345" s="9" t="n">
        <f aca="false">+[2]data1cf!BB344*-1</f>
        <v>-0</v>
      </c>
      <c r="E345" s="9" t="n">
        <f aca="false">+[2]data1cf!BC344*-1</f>
        <v>-0</v>
      </c>
      <c r="F345" s="9" t="n">
        <f aca="false">+[2]data1cf!BD344*-1</f>
        <v>-0</v>
      </c>
      <c r="G345" s="9" t="n">
        <f aca="false">+[2]data1cf!BE344*-1</f>
        <v>-0</v>
      </c>
      <c r="H345" s="9" t="n">
        <f aca="false">+[2]data1cf!BF344*-1</f>
        <v>-0</v>
      </c>
      <c r="I345" s="9" t="n">
        <f aca="false">+[2]data1cf!BG344*-1</f>
        <v>-0</v>
      </c>
      <c r="J345" s="9" t="n">
        <f aca="false">+[2]data1cf!BH344*-1</f>
        <v>-0</v>
      </c>
      <c r="K345" s="9" t="n">
        <f aca="false">+[2]data1cf!BI344*-1</f>
        <v>-0</v>
      </c>
      <c r="L345" s="9" t="n">
        <f aca="false">+[2]data1cf!BJ344*-1</f>
        <v>-0</v>
      </c>
      <c r="M345" s="9" t="n">
        <f aca="false">+[2]data1cf!BK344*-1</f>
        <v>-0</v>
      </c>
      <c r="N345" s="9" t="n">
        <f aca="false">+[2]data1cf!BL344*-1</f>
        <v>-0</v>
      </c>
      <c r="O345" s="9" t="n">
        <f aca="false">+[2]data1cf!BM344*-1</f>
        <v>-0</v>
      </c>
      <c r="P345" s="9" t="n">
        <f aca="false">+[2]data1cf!BN344*-1</f>
        <v>-0</v>
      </c>
      <c r="Q345" s="9" t="n">
        <f aca="false">+[2]data1cf!BO344*-1</f>
        <v>-0</v>
      </c>
      <c r="R345" s="9" t="n">
        <f aca="false">+[2]data1cf!BP344*-1</f>
        <v>-0</v>
      </c>
      <c r="S345" s="9" t="n">
        <f aca="false">+[2]data1cf!BQ344*-1</f>
        <v>-0</v>
      </c>
      <c r="T345" s="9" t="n">
        <f aca="false">+[2]data1cf!BR344*-1</f>
        <v>-0</v>
      </c>
      <c r="U345" s="9" t="n">
        <f aca="false">+[2]data1cf!BS344*-1</f>
        <v>-0</v>
      </c>
      <c r="V345" s="9" t="n">
        <f aca="false">+[2]data1cf!BT344*-1</f>
        <v>-0</v>
      </c>
      <c r="W345" s="9" t="n">
        <f aca="false">+[2]data1cf!BU344*-1</f>
        <v>-0</v>
      </c>
      <c r="X345" s="9" t="n">
        <f aca="false">+[2]data1cf!BV344*-1</f>
        <v>-0</v>
      </c>
      <c r="Y345" s="9" t="n">
        <f aca="false">+[2]data1cf!BW344*-1</f>
        <v>-0</v>
      </c>
      <c r="Z345" s="9" t="n">
        <f aca="false">+[2]data1cf!BX344*-1</f>
        <v>-0</v>
      </c>
      <c r="AA345" s="9" t="n">
        <f aca="false">+[2]data1cf!BY344*-1</f>
        <v>-0</v>
      </c>
      <c r="AB345" s="9"/>
      <c r="AC345" s="9"/>
      <c r="AD345" s="9"/>
      <c r="AE345" s="9"/>
      <c r="AF345" s="9"/>
      <c r="AG345" s="9"/>
      <c r="AH345" s="9"/>
      <c r="AI345" s="9"/>
      <c r="AJ345" s="9"/>
      <c r="AK345" s="1"/>
      <c r="AL345" s="1" t="e">
        <f aca="false">SUMPRODUCT(B345:AJ345,PVCapPrice)</f>
        <v>#DIV/0!</v>
      </c>
      <c r="AM345" s="1"/>
      <c r="AN345" s="1"/>
      <c r="AO345" s="1"/>
      <c r="AP345" s="1"/>
      <c r="AQ345" s="1"/>
    </row>
    <row r="346" customFormat="false" ht="11.25" hidden="false" customHeight="false" outlineLevel="0" collapsed="false">
      <c r="A346" s="1" t="n">
        <v>344</v>
      </c>
      <c r="B346" s="9"/>
      <c r="C346" s="9" t="n">
        <f aca="false">+[2]data1cf!BA345*-1</f>
        <v>-0</v>
      </c>
      <c r="D346" s="9" t="n">
        <f aca="false">+[2]data1cf!BB345*-1</f>
        <v>-0</v>
      </c>
      <c r="E346" s="9" t="n">
        <f aca="false">+[2]data1cf!BC345*-1</f>
        <v>-0</v>
      </c>
      <c r="F346" s="9" t="n">
        <f aca="false">+[2]data1cf!BD345*-1</f>
        <v>-0</v>
      </c>
      <c r="G346" s="9" t="n">
        <f aca="false">+[2]data1cf!BE345*-1</f>
        <v>-0</v>
      </c>
      <c r="H346" s="9" t="n">
        <f aca="false">+[2]data1cf!BF345*-1</f>
        <v>-0</v>
      </c>
      <c r="I346" s="9" t="n">
        <f aca="false">+[2]data1cf!BG345*-1</f>
        <v>-0</v>
      </c>
      <c r="J346" s="9" t="n">
        <f aca="false">+[2]data1cf!BH345*-1</f>
        <v>-0</v>
      </c>
      <c r="K346" s="9" t="n">
        <f aca="false">+[2]data1cf!BI345*-1</f>
        <v>-0</v>
      </c>
      <c r="L346" s="9" t="n">
        <f aca="false">+[2]data1cf!BJ345*-1</f>
        <v>-0</v>
      </c>
      <c r="M346" s="9" t="n">
        <f aca="false">+[2]data1cf!BK345*-1</f>
        <v>-0</v>
      </c>
      <c r="N346" s="9" t="n">
        <f aca="false">+[2]data1cf!BL345*-1</f>
        <v>-0</v>
      </c>
      <c r="O346" s="9" t="n">
        <f aca="false">+[2]data1cf!BM345*-1</f>
        <v>-0</v>
      </c>
      <c r="P346" s="9" t="n">
        <f aca="false">+[2]data1cf!BN345*-1</f>
        <v>-0</v>
      </c>
      <c r="Q346" s="9" t="n">
        <f aca="false">+[2]data1cf!BO345*-1</f>
        <v>-0</v>
      </c>
      <c r="R346" s="9" t="n">
        <f aca="false">+[2]data1cf!BP345*-1</f>
        <v>-0</v>
      </c>
      <c r="S346" s="9" t="n">
        <f aca="false">+[2]data1cf!BQ345*-1</f>
        <v>-0</v>
      </c>
      <c r="T346" s="9" t="n">
        <f aca="false">+[2]data1cf!BR345*-1</f>
        <v>-0</v>
      </c>
      <c r="U346" s="9" t="n">
        <f aca="false">+[2]data1cf!BS345*-1</f>
        <v>-0</v>
      </c>
      <c r="V346" s="9" t="n">
        <f aca="false">+[2]data1cf!BT345*-1</f>
        <v>-0</v>
      </c>
      <c r="W346" s="9" t="n">
        <f aca="false">+[2]data1cf!BU345*-1</f>
        <v>-0</v>
      </c>
      <c r="X346" s="9" t="n">
        <f aca="false">+[2]data1cf!BV345*-1</f>
        <v>-0</v>
      </c>
      <c r="Y346" s="9" t="n">
        <f aca="false">+[2]data1cf!BW345*-1</f>
        <v>-0</v>
      </c>
      <c r="Z346" s="9" t="n">
        <f aca="false">+[2]data1cf!BX345*-1</f>
        <v>-0</v>
      </c>
      <c r="AA346" s="9" t="n">
        <f aca="false">+[2]data1cf!BY345*-1</f>
        <v>-0</v>
      </c>
      <c r="AB346" s="9"/>
      <c r="AC346" s="9"/>
      <c r="AD346" s="9"/>
      <c r="AE346" s="9"/>
      <c r="AF346" s="9"/>
      <c r="AG346" s="9"/>
      <c r="AH346" s="9"/>
      <c r="AI346" s="9"/>
      <c r="AJ346" s="9"/>
      <c r="AK346" s="1"/>
      <c r="AL346" s="1" t="e">
        <f aca="false">SUMPRODUCT(B346:AJ346,PVCapPrice)</f>
        <v>#DIV/0!</v>
      </c>
      <c r="AM346" s="1"/>
      <c r="AN346" s="1"/>
      <c r="AO346" s="1"/>
      <c r="AP346" s="1"/>
      <c r="AQ346" s="1"/>
    </row>
    <row r="347" customFormat="false" ht="11.25" hidden="false" customHeight="false" outlineLevel="0" collapsed="false">
      <c r="A347" s="1" t="n">
        <v>345</v>
      </c>
      <c r="B347" s="9"/>
      <c r="C347" s="9" t="n">
        <f aca="false">+[2]data1cf!BA346*-1</f>
        <v>-0</v>
      </c>
      <c r="D347" s="9" t="n">
        <f aca="false">+[2]data1cf!BB346*-1</f>
        <v>-0</v>
      </c>
      <c r="E347" s="9" t="n">
        <f aca="false">+[2]data1cf!BC346*-1</f>
        <v>-0</v>
      </c>
      <c r="F347" s="9" t="n">
        <f aca="false">+[2]data1cf!BD346*-1</f>
        <v>-0</v>
      </c>
      <c r="G347" s="9" t="n">
        <f aca="false">+[2]data1cf!BE346*-1</f>
        <v>-0</v>
      </c>
      <c r="H347" s="9" t="n">
        <f aca="false">+[2]data1cf!BF346*-1</f>
        <v>-0</v>
      </c>
      <c r="I347" s="9" t="n">
        <f aca="false">+[2]data1cf!BG346*-1</f>
        <v>-0</v>
      </c>
      <c r="J347" s="9" t="n">
        <f aca="false">+[2]data1cf!BH346*-1</f>
        <v>-0</v>
      </c>
      <c r="K347" s="9" t="n">
        <f aca="false">+[2]data1cf!BI346*-1</f>
        <v>-0</v>
      </c>
      <c r="L347" s="9" t="n">
        <f aca="false">+[2]data1cf!BJ346*-1</f>
        <v>-0</v>
      </c>
      <c r="M347" s="9" t="n">
        <f aca="false">+[2]data1cf!BK346*-1</f>
        <v>-0</v>
      </c>
      <c r="N347" s="9" t="n">
        <f aca="false">+[2]data1cf!BL346*-1</f>
        <v>-0</v>
      </c>
      <c r="O347" s="9" t="n">
        <f aca="false">+[2]data1cf!BM346*-1</f>
        <v>-0</v>
      </c>
      <c r="P347" s="9" t="n">
        <f aca="false">+[2]data1cf!BN346*-1</f>
        <v>-0</v>
      </c>
      <c r="Q347" s="9" t="n">
        <f aca="false">+[2]data1cf!BO346*-1</f>
        <v>-0</v>
      </c>
      <c r="R347" s="9" t="n">
        <f aca="false">+[2]data1cf!BP346*-1</f>
        <v>-0</v>
      </c>
      <c r="S347" s="9" t="n">
        <f aca="false">+[2]data1cf!BQ346*-1</f>
        <v>-0</v>
      </c>
      <c r="T347" s="9" t="n">
        <f aca="false">+[2]data1cf!BR346*-1</f>
        <v>-0</v>
      </c>
      <c r="U347" s="9" t="n">
        <f aca="false">+[2]data1cf!BS346*-1</f>
        <v>-0</v>
      </c>
      <c r="V347" s="9" t="n">
        <f aca="false">+[2]data1cf!BT346*-1</f>
        <v>-0</v>
      </c>
      <c r="W347" s="9" t="n">
        <f aca="false">+[2]data1cf!BU346*-1</f>
        <v>-0</v>
      </c>
      <c r="X347" s="9" t="n">
        <f aca="false">+[2]data1cf!BV346*-1</f>
        <v>-0</v>
      </c>
      <c r="Y347" s="9" t="n">
        <f aca="false">+[2]data1cf!BW346*-1</f>
        <v>-0</v>
      </c>
      <c r="Z347" s="9" t="n">
        <f aca="false">+[2]data1cf!BX346*-1</f>
        <v>-0</v>
      </c>
      <c r="AA347" s="9" t="n">
        <f aca="false">+[2]data1cf!BY346*-1</f>
        <v>-0</v>
      </c>
      <c r="AB347" s="9"/>
      <c r="AC347" s="9"/>
      <c r="AD347" s="9"/>
      <c r="AE347" s="9"/>
      <c r="AF347" s="9"/>
      <c r="AG347" s="9"/>
      <c r="AH347" s="9"/>
      <c r="AI347" s="9"/>
      <c r="AJ347" s="9"/>
      <c r="AK347" s="1"/>
      <c r="AL347" s="1" t="e">
        <f aca="false">SUMPRODUCT(B347:AJ347,PVCapPrice)</f>
        <v>#DIV/0!</v>
      </c>
      <c r="AM347" s="1"/>
      <c r="AN347" s="1"/>
      <c r="AO347" s="1"/>
      <c r="AP347" s="1"/>
      <c r="AQ347" s="1"/>
    </row>
    <row r="348" customFormat="false" ht="11.25" hidden="false" customHeight="false" outlineLevel="0" collapsed="false">
      <c r="A348" s="1" t="n">
        <v>346</v>
      </c>
      <c r="B348" s="9"/>
      <c r="C348" s="9" t="n">
        <f aca="false">+[2]data1cf!BA347*-1</f>
        <v>-0</v>
      </c>
      <c r="D348" s="9" t="n">
        <f aca="false">+[2]data1cf!BB347*-1</f>
        <v>-0</v>
      </c>
      <c r="E348" s="9" t="n">
        <f aca="false">+[2]data1cf!BC347*-1</f>
        <v>-0</v>
      </c>
      <c r="F348" s="9" t="n">
        <f aca="false">+[2]data1cf!BD347*-1</f>
        <v>-0</v>
      </c>
      <c r="G348" s="9" t="n">
        <f aca="false">+[2]data1cf!BE347*-1</f>
        <v>-0</v>
      </c>
      <c r="H348" s="9" t="n">
        <f aca="false">+[2]data1cf!BF347*-1</f>
        <v>-0</v>
      </c>
      <c r="I348" s="9" t="n">
        <f aca="false">+[2]data1cf!BG347*-1</f>
        <v>-0</v>
      </c>
      <c r="J348" s="9" t="n">
        <f aca="false">+[2]data1cf!BH347*-1</f>
        <v>-0</v>
      </c>
      <c r="K348" s="9" t="n">
        <f aca="false">+[2]data1cf!BI347*-1</f>
        <v>-0</v>
      </c>
      <c r="L348" s="9" t="n">
        <f aca="false">+[2]data1cf!BJ347*-1</f>
        <v>-0</v>
      </c>
      <c r="M348" s="9" t="n">
        <f aca="false">+[2]data1cf!BK347*-1</f>
        <v>-0</v>
      </c>
      <c r="N348" s="9" t="n">
        <f aca="false">+[2]data1cf!BL347*-1</f>
        <v>-0</v>
      </c>
      <c r="O348" s="9" t="n">
        <f aca="false">+[2]data1cf!BM347*-1</f>
        <v>-0</v>
      </c>
      <c r="P348" s="9" t="n">
        <f aca="false">+[2]data1cf!BN347*-1</f>
        <v>-0</v>
      </c>
      <c r="Q348" s="9" t="n">
        <f aca="false">+[2]data1cf!BO347*-1</f>
        <v>-0</v>
      </c>
      <c r="R348" s="9" t="n">
        <f aca="false">+[2]data1cf!BP347*-1</f>
        <v>-0</v>
      </c>
      <c r="S348" s="9" t="n">
        <f aca="false">+[2]data1cf!BQ347*-1</f>
        <v>-0</v>
      </c>
      <c r="T348" s="9" t="n">
        <f aca="false">+[2]data1cf!BR347*-1</f>
        <v>-0</v>
      </c>
      <c r="U348" s="9" t="n">
        <f aca="false">+[2]data1cf!BS347*-1</f>
        <v>-0</v>
      </c>
      <c r="V348" s="9" t="n">
        <f aca="false">+[2]data1cf!BT347*-1</f>
        <v>-0</v>
      </c>
      <c r="W348" s="9" t="n">
        <f aca="false">+[2]data1cf!BU347*-1</f>
        <v>-0</v>
      </c>
      <c r="X348" s="9" t="n">
        <f aca="false">+[2]data1cf!BV347*-1</f>
        <v>-0</v>
      </c>
      <c r="Y348" s="9" t="n">
        <f aca="false">+[2]data1cf!BW347*-1</f>
        <v>-0</v>
      </c>
      <c r="Z348" s="9" t="n">
        <f aca="false">+[2]data1cf!BX347*-1</f>
        <v>-0</v>
      </c>
      <c r="AA348" s="9" t="n">
        <f aca="false">+[2]data1cf!BY347*-1</f>
        <v>-0</v>
      </c>
      <c r="AB348" s="9"/>
      <c r="AC348" s="9"/>
      <c r="AD348" s="9"/>
      <c r="AE348" s="9"/>
      <c r="AF348" s="9"/>
      <c r="AG348" s="9"/>
      <c r="AH348" s="9"/>
      <c r="AI348" s="9"/>
      <c r="AJ348" s="9"/>
      <c r="AK348" s="1"/>
      <c r="AL348" s="1" t="e">
        <f aca="false">SUMPRODUCT(B348:AJ348,PVCapPrice)</f>
        <v>#DIV/0!</v>
      </c>
      <c r="AM348" s="1"/>
      <c r="AN348" s="1"/>
      <c r="AO348" s="1"/>
      <c r="AP348" s="1"/>
      <c r="AQ348" s="1"/>
    </row>
    <row r="349" customFormat="false" ht="11.25" hidden="false" customHeight="false" outlineLevel="0" collapsed="false">
      <c r="A349" s="1" t="n">
        <v>347</v>
      </c>
      <c r="B349" s="9"/>
      <c r="C349" s="9" t="n">
        <f aca="false">+[2]data1cf!BA348*-1</f>
        <v>-0</v>
      </c>
      <c r="D349" s="9" t="n">
        <f aca="false">+[2]data1cf!BB348*-1</f>
        <v>-0</v>
      </c>
      <c r="E349" s="9" t="n">
        <f aca="false">+[2]data1cf!BC348*-1</f>
        <v>-0</v>
      </c>
      <c r="F349" s="9" t="n">
        <f aca="false">+[2]data1cf!BD348*-1</f>
        <v>-0</v>
      </c>
      <c r="G349" s="9" t="n">
        <f aca="false">+[2]data1cf!BE348*-1</f>
        <v>-0</v>
      </c>
      <c r="H349" s="9" t="n">
        <f aca="false">+[2]data1cf!BF348*-1</f>
        <v>-0</v>
      </c>
      <c r="I349" s="9" t="n">
        <f aca="false">+[2]data1cf!BG348*-1</f>
        <v>-0</v>
      </c>
      <c r="J349" s="9" t="n">
        <f aca="false">+[2]data1cf!BH348*-1</f>
        <v>-0</v>
      </c>
      <c r="K349" s="9" t="n">
        <f aca="false">+[2]data1cf!BI348*-1</f>
        <v>-0</v>
      </c>
      <c r="L349" s="9" t="n">
        <f aca="false">+[2]data1cf!BJ348*-1</f>
        <v>-0</v>
      </c>
      <c r="M349" s="9" t="n">
        <f aca="false">+[2]data1cf!BK348*-1</f>
        <v>-0</v>
      </c>
      <c r="N349" s="9" t="n">
        <f aca="false">+[2]data1cf!BL348*-1</f>
        <v>-0</v>
      </c>
      <c r="O349" s="9" t="n">
        <f aca="false">+[2]data1cf!BM348*-1</f>
        <v>-0</v>
      </c>
      <c r="P349" s="9" t="n">
        <f aca="false">+[2]data1cf!BN348*-1</f>
        <v>-0</v>
      </c>
      <c r="Q349" s="9" t="n">
        <f aca="false">+[2]data1cf!BO348*-1</f>
        <v>-0</v>
      </c>
      <c r="R349" s="9" t="n">
        <f aca="false">+[2]data1cf!BP348*-1</f>
        <v>-0</v>
      </c>
      <c r="S349" s="9" t="n">
        <f aca="false">+[2]data1cf!BQ348*-1</f>
        <v>-0</v>
      </c>
      <c r="T349" s="9" t="n">
        <f aca="false">+[2]data1cf!BR348*-1</f>
        <v>-0</v>
      </c>
      <c r="U349" s="9" t="n">
        <f aca="false">+[2]data1cf!BS348*-1</f>
        <v>-0</v>
      </c>
      <c r="V349" s="9" t="n">
        <f aca="false">+[2]data1cf!BT348*-1</f>
        <v>-0</v>
      </c>
      <c r="W349" s="9" t="n">
        <f aca="false">+[2]data1cf!BU348*-1</f>
        <v>-0</v>
      </c>
      <c r="X349" s="9" t="n">
        <f aca="false">+[2]data1cf!BV348*-1</f>
        <v>-0</v>
      </c>
      <c r="Y349" s="9" t="n">
        <f aca="false">+[2]data1cf!BW348*-1</f>
        <v>-0</v>
      </c>
      <c r="Z349" s="9" t="n">
        <f aca="false">+[2]data1cf!BX348*-1</f>
        <v>-0</v>
      </c>
      <c r="AA349" s="9" t="n">
        <f aca="false">+[2]data1cf!BY348*-1</f>
        <v>-0</v>
      </c>
      <c r="AB349" s="9"/>
      <c r="AC349" s="9"/>
      <c r="AD349" s="9"/>
      <c r="AE349" s="9"/>
      <c r="AF349" s="9"/>
      <c r="AG349" s="9"/>
      <c r="AH349" s="9"/>
      <c r="AI349" s="9"/>
      <c r="AJ349" s="9"/>
      <c r="AK349" s="1"/>
      <c r="AL349" s="1" t="e">
        <f aca="false">SUMPRODUCT(B349:AJ349,PVCapPrice)</f>
        <v>#DIV/0!</v>
      </c>
      <c r="AM349" s="1"/>
      <c r="AN349" s="1"/>
      <c r="AO349" s="1"/>
      <c r="AP349" s="1"/>
      <c r="AQ349" s="1"/>
    </row>
    <row r="350" customFormat="false" ht="11.25" hidden="false" customHeight="false" outlineLevel="0" collapsed="false">
      <c r="A350" s="1" t="n">
        <v>348</v>
      </c>
      <c r="B350" s="9"/>
      <c r="C350" s="9" t="n">
        <f aca="false">+[2]data1cf!BA349*-1</f>
        <v>-0</v>
      </c>
      <c r="D350" s="9" t="n">
        <f aca="false">+[2]data1cf!BB349*-1</f>
        <v>-0</v>
      </c>
      <c r="E350" s="9" t="n">
        <f aca="false">+[2]data1cf!BC349*-1</f>
        <v>-0</v>
      </c>
      <c r="F350" s="9" t="n">
        <f aca="false">+[2]data1cf!BD349*-1</f>
        <v>-0</v>
      </c>
      <c r="G350" s="9" t="n">
        <f aca="false">+[2]data1cf!BE349*-1</f>
        <v>-0</v>
      </c>
      <c r="H350" s="9" t="n">
        <f aca="false">+[2]data1cf!BF349*-1</f>
        <v>-0</v>
      </c>
      <c r="I350" s="9" t="n">
        <f aca="false">+[2]data1cf!BG349*-1</f>
        <v>-0</v>
      </c>
      <c r="J350" s="9" t="n">
        <f aca="false">+[2]data1cf!BH349*-1</f>
        <v>-0</v>
      </c>
      <c r="K350" s="9" t="n">
        <f aca="false">+[2]data1cf!BI349*-1</f>
        <v>-0</v>
      </c>
      <c r="L350" s="9" t="n">
        <f aca="false">+[2]data1cf!BJ349*-1</f>
        <v>-0</v>
      </c>
      <c r="M350" s="9" t="n">
        <f aca="false">+[2]data1cf!BK349*-1</f>
        <v>-0</v>
      </c>
      <c r="N350" s="9" t="n">
        <f aca="false">+[2]data1cf!BL349*-1</f>
        <v>-0</v>
      </c>
      <c r="O350" s="9" t="n">
        <f aca="false">+[2]data1cf!BM349*-1</f>
        <v>-0</v>
      </c>
      <c r="P350" s="9" t="n">
        <f aca="false">+[2]data1cf!BN349*-1</f>
        <v>-0</v>
      </c>
      <c r="Q350" s="9" t="n">
        <f aca="false">+[2]data1cf!BO349*-1</f>
        <v>-0</v>
      </c>
      <c r="R350" s="9" t="n">
        <f aca="false">+[2]data1cf!BP349*-1</f>
        <v>-0</v>
      </c>
      <c r="S350" s="9" t="n">
        <f aca="false">+[2]data1cf!BQ349*-1</f>
        <v>-0</v>
      </c>
      <c r="T350" s="9" t="n">
        <f aca="false">+[2]data1cf!BR349*-1</f>
        <v>-0</v>
      </c>
      <c r="U350" s="9" t="n">
        <f aca="false">+[2]data1cf!BS349*-1</f>
        <v>-0</v>
      </c>
      <c r="V350" s="9" t="n">
        <f aca="false">+[2]data1cf!BT349*-1</f>
        <v>-0</v>
      </c>
      <c r="W350" s="9" t="n">
        <f aca="false">+[2]data1cf!BU349*-1</f>
        <v>-0</v>
      </c>
      <c r="X350" s="9" t="n">
        <f aca="false">+[2]data1cf!BV349*-1</f>
        <v>-0</v>
      </c>
      <c r="Y350" s="9" t="n">
        <f aca="false">+[2]data1cf!BW349*-1</f>
        <v>-0</v>
      </c>
      <c r="Z350" s="9" t="n">
        <f aca="false">+[2]data1cf!BX349*-1</f>
        <v>-0</v>
      </c>
      <c r="AA350" s="9" t="n">
        <f aca="false">+[2]data1cf!BY349*-1</f>
        <v>-0</v>
      </c>
      <c r="AB350" s="9"/>
      <c r="AC350" s="9"/>
      <c r="AD350" s="9"/>
      <c r="AE350" s="9"/>
      <c r="AF350" s="9"/>
      <c r="AG350" s="9"/>
      <c r="AH350" s="9"/>
      <c r="AI350" s="9"/>
      <c r="AJ350" s="9"/>
      <c r="AK350" s="1"/>
      <c r="AL350" s="1" t="e">
        <f aca="false">SUMPRODUCT(B350:AJ350,PVCapPrice)</f>
        <v>#DIV/0!</v>
      </c>
      <c r="AM350" s="1"/>
      <c r="AN350" s="1"/>
      <c r="AO350" s="1"/>
      <c r="AP350" s="1"/>
      <c r="AQ350" s="1"/>
    </row>
    <row r="351" customFormat="false" ht="11.25" hidden="false" customHeight="false" outlineLevel="0" collapsed="false">
      <c r="A351" s="1" t="n">
        <v>349</v>
      </c>
      <c r="B351" s="9"/>
      <c r="C351" s="9" t="n">
        <f aca="false">+[2]data1cf!BA350*-1</f>
        <v>-0</v>
      </c>
      <c r="D351" s="9" t="n">
        <f aca="false">+[2]data1cf!BB350*-1</f>
        <v>-0</v>
      </c>
      <c r="E351" s="9" t="n">
        <f aca="false">+[2]data1cf!BC350*-1</f>
        <v>-0</v>
      </c>
      <c r="F351" s="9" t="n">
        <f aca="false">+[2]data1cf!BD350*-1</f>
        <v>-0</v>
      </c>
      <c r="G351" s="9" t="n">
        <f aca="false">+[2]data1cf!BE350*-1</f>
        <v>-0</v>
      </c>
      <c r="H351" s="9" t="n">
        <f aca="false">+[2]data1cf!BF350*-1</f>
        <v>-0</v>
      </c>
      <c r="I351" s="9" t="n">
        <f aca="false">+[2]data1cf!BG350*-1</f>
        <v>-0</v>
      </c>
      <c r="J351" s="9" t="n">
        <f aca="false">+[2]data1cf!BH350*-1</f>
        <v>-0</v>
      </c>
      <c r="K351" s="9" t="n">
        <f aca="false">+[2]data1cf!BI350*-1</f>
        <v>-0</v>
      </c>
      <c r="L351" s="9" t="n">
        <f aca="false">+[2]data1cf!BJ350*-1</f>
        <v>-0</v>
      </c>
      <c r="M351" s="9" t="n">
        <f aca="false">+[2]data1cf!BK350*-1</f>
        <v>-0</v>
      </c>
      <c r="N351" s="9" t="n">
        <f aca="false">+[2]data1cf!BL350*-1</f>
        <v>-0</v>
      </c>
      <c r="O351" s="9" t="n">
        <f aca="false">+[2]data1cf!BM350*-1</f>
        <v>-0</v>
      </c>
      <c r="P351" s="9" t="n">
        <f aca="false">+[2]data1cf!BN350*-1</f>
        <v>-0</v>
      </c>
      <c r="Q351" s="9" t="n">
        <f aca="false">+[2]data1cf!BO350*-1</f>
        <v>-0</v>
      </c>
      <c r="R351" s="9" t="n">
        <f aca="false">+[2]data1cf!BP350*-1</f>
        <v>-0</v>
      </c>
      <c r="S351" s="9" t="n">
        <f aca="false">+[2]data1cf!BQ350*-1</f>
        <v>-0</v>
      </c>
      <c r="T351" s="9" t="n">
        <f aca="false">+[2]data1cf!BR350*-1</f>
        <v>-0</v>
      </c>
      <c r="U351" s="9" t="n">
        <f aca="false">+[2]data1cf!BS350*-1</f>
        <v>-0</v>
      </c>
      <c r="V351" s="9" t="n">
        <f aca="false">+[2]data1cf!BT350*-1</f>
        <v>-0</v>
      </c>
      <c r="W351" s="9" t="n">
        <f aca="false">+[2]data1cf!BU350*-1</f>
        <v>-0</v>
      </c>
      <c r="X351" s="9" t="n">
        <f aca="false">+[2]data1cf!BV350*-1</f>
        <v>-0</v>
      </c>
      <c r="Y351" s="9" t="n">
        <f aca="false">+[2]data1cf!BW350*-1</f>
        <v>-0</v>
      </c>
      <c r="Z351" s="9" t="n">
        <f aca="false">+[2]data1cf!BX350*-1</f>
        <v>-0</v>
      </c>
      <c r="AA351" s="9" t="n">
        <f aca="false">+[2]data1cf!BY350*-1</f>
        <v>-0</v>
      </c>
      <c r="AB351" s="9"/>
      <c r="AC351" s="9"/>
      <c r="AD351" s="9"/>
      <c r="AE351" s="9"/>
      <c r="AF351" s="9"/>
      <c r="AG351" s="9"/>
      <c r="AH351" s="9"/>
      <c r="AI351" s="9"/>
      <c r="AJ351" s="9"/>
      <c r="AK351" s="1"/>
      <c r="AL351" s="1" t="e">
        <f aca="false">SUMPRODUCT(B351:AJ351,PVCapPrice)</f>
        <v>#DIV/0!</v>
      </c>
      <c r="AM351" s="1"/>
      <c r="AN351" s="1"/>
      <c r="AO351" s="1"/>
      <c r="AP351" s="1"/>
      <c r="AQ351" s="1"/>
    </row>
    <row r="352" customFormat="false" ht="11.25" hidden="false" customHeight="false" outlineLevel="0" collapsed="false">
      <c r="A352" s="1" t="n">
        <v>350</v>
      </c>
      <c r="B352" s="9"/>
      <c r="C352" s="9" t="n">
        <f aca="false">+[2]data1cf!BA351*-1</f>
        <v>-0</v>
      </c>
      <c r="D352" s="9" t="n">
        <f aca="false">+[2]data1cf!BB351*-1</f>
        <v>-0</v>
      </c>
      <c r="E352" s="9" t="n">
        <f aca="false">+[2]data1cf!BC351*-1</f>
        <v>-0</v>
      </c>
      <c r="F352" s="9" t="n">
        <f aca="false">+[2]data1cf!BD351*-1</f>
        <v>-0</v>
      </c>
      <c r="G352" s="9" t="n">
        <f aca="false">+[2]data1cf!BE351*-1</f>
        <v>-0</v>
      </c>
      <c r="H352" s="9" t="n">
        <f aca="false">+[2]data1cf!BF351*-1</f>
        <v>-0</v>
      </c>
      <c r="I352" s="9" t="n">
        <f aca="false">+[2]data1cf!BG351*-1</f>
        <v>-0</v>
      </c>
      <c r="J352" s="9" t="n">
        <f aca="false">+[2]data1cf!BH351*-1</f>
        <v>-0</v>
      </c>
      <c r="K352" s="9" t="n">
        <f aca="false">+[2]data1cf!BI351*-1</f>
        <v>-0</v>
      </c>
      <c r="L352" s="9" t="n">
        <f aca="false">+[2]data1cf!BJ351*-1</f>
        <v>-0</v>
      </c>
      <c r="M352" s="9" t="n">
        <f aca="false">+[2]data1cf!BK351*-1</f>
        <v>-0</v>
      </c>
      <c r="N352" s="9" t="n">
        <f aca="false">+[2]data1cf!BL351*-1</f>
        <v>-0</v>
      </c>
      <c r="O352" s="9" t="n">
        <f aca="false">+[2]data1cf!BM351*-1</f>
        <v>-0</v>
      </c>
      <c r="P352" s="9" t="n">
        <f aca="false">+[2]data1cf!BN351*-1</f>
        <v>-0</v>
      </c>
      <c r="Q352" s="9" t="n">
        <f aca="false">+[2]data1cf!BO351*-1</f>
        <v>-0</v>
      </c>
      <c r="R352" s="9" t="n">
        <f aca="false">+[2]data1cf!BP351*-1</f>
        <v>-0</v>
      </c>
      <c r="S352" s="9" t="n">
        <f aca="false">+[2]data1cf!BQ351*-1</f>
        <v>-0</v>
      </c>
      <c r="T352" s="9" t="n">
        <f aca="false">+[2]data1cf!BR351*-1</f>
        <v>-0</v>
      </c>
      <c r="U352" s="9" t="n">
        <f aca="false">+[2]data1cf!BS351*-1</f>
        <v>-0</v>
      </c>
      <c r="V352" s="9" t="n">
        <f aca="false">+[2]data1cf!BT351*-1</f>
        <v>-0</v>
      </c>
      <c r="W352" s="9" t="n">
        <f aca="false">+[2]data1cf!BU351*-1</f>
        <v>-0</v>
      </c>
      <c r="X352" s="9" t="n">
        <f aca="false">+[2]data1cf!BV351*-1</f>
        <v>-0</v>
      </c>
      <c r="Y352" s="9" t="n">
        <f aca="false">+[2]data1cf!BW351*-1</f>
        <v>-0</v>
      </c>
      <c r="Z352" s="9" t="n">
        <f aca="false">+[2]data1cf!BX351*-1</f>
        <v>-0</v>
      </c>
      <c r="AA352" s="9" t="n">
        <f aca="false">+[2]data1cf!BY351*-1</f>
        <v>-0</v>
      </c>
      <c r="AB352" s="9"/>
      <c r="AC352" s="9"/>
      <c r="AD352" s="9"/>
      <c r="AE352" s="9"/>
      <c r="AF352" s="9"/>
      <c r="AG352" s="9"/>
      <c r="AH352" s="9"/>
      <c r="AI352" s="9"/>
      <c r="AJ352" s="9"/>
      <c r="AK352" s="1"/>
      <c r="AL352" s="1" t="e">
        <f aca="false">SUMPRODUCT(B352:AJ352,PVCapPrice)</f>
        <v>#DIV/0!</v>
      </c>
      <c r="AM352" s="1"/>
      <c r="AN352" s="1"/>
      <c r="AO352" s="1"/>
      <c r="AP352" s="1"/>
      <c r="AQ352" s="1"/>
    </row>
    <row r="353" customFormat="false" ht="11.25" hidden="false" customHeight="false" outlineLevel="0" collapsed="false">
      <c r="A353" s="1" t="n">
        <v>351</v>
      </c>
      <c r="B353" s="9"/>
      <c r="C353" s="9" t="n">
        <f aca="false">+[2]data1cf!BA352*-1</f>
        <v>-0</v>
      </c>
      <c r="D353" s="9" t="n">
        <f aca="false">+[2]data1cf!BB352*-1</f>
        <v>-0</v>
      </c>
      <c r="E353" s="9" t="n">
        <f aca="false">+[2]data1cf!BC352*-1</f>
        <v>-0</v>
      </c>
      <c r="F353" s="9" t="n">
        <f aca="false">+[2]data1cf!BD352*-1</f>
        <v>-0</v>
      </c>
      <c r="G353" s="9" t="n">
        <f aca="false">+[2]data1cf!BE352*-1</f>
        <v>-0</v>
      </c>
      <c r="H353" s="9" t="n">
        <f aca="false">+[2]data1cf!BF352*-1</f>
        <v>-0</v>
      </c>
      <c r="I353" s="9" t="n">
        <f aca="false">+[2]data1cf!BG352*-1</f>
        <v>-0</v>
      </c>
      <c r="J353" s="9" t="n">
        <f aca="false">+[2]data1cf!BH352*-1</f>
        <v>-0</v>
      </c>
      <c r="K353" s="9" t="n">
        <f aca="false">+[2]data1cf!BI352*-1</f>
        <v>-0</v>
      </c>
      <c r="L353" s="9" t="n">
        <f aca="false">+[2]data1cf!BJ352*-1</f>
        <v>-0</v>
      </c>
      <c r="M353" s="9" t="n">
        <f aca="false">+[2]data1cf!BK352*-1</f>
        <v>-0</v>
      </c>
      <c r="N353" s="9" t="n">
        <f aca="false">+[2]data1cf!BL352*-1</f>
        <v>-0</v>
      </c>
      <c r="O353" s="9" t="n">
        <f aca="false">+[2]data1cf!BM352*-1</f>
        <v>-0</v>
      </c>
      <c r="P353" s="9" t="n">
        <f aca="false">+[2]data1cf!BN352*-1</f>
        <v>-0</v>
      </c>
      <c r="Q353" s="9" t="n">
        <f aca="false">+[2]data1cf!BO352*-1</f>
        <v>-0</v>
      </c>
      <c r="R353" s="9" t="n">
        <f aca="false">+[2]data1cf!BP352*-1</f>
        <v>-0</v>
      </c>
      <c r="S353" s="9" t="n">
        <f aca="false">+[2]data1cf!BQ352*-1</f>
        <v>-0</v>
      </c>
      <c r="T353" s="9" t="n">
        <f aca="false">+[2]data1cf!BR352*-1</f>
        <v>-0</v>
      </c>
      <c r="U353" s="9" t="n">
        <f aca="false">+[2]data1cf!BS352*-1</f>
        <v>-0</v>
      </c>
      <c r="V353" s="9" t="n">
        <f aca="false">+[2]data1cf!BT352*-1</f>
        <v>-0</v>
      </c>
      <c r="W353" s="9" t="n">
        <f aca="false">+[2]data1cf!BU352*-1</f>
        <v>-0</v>
      </c>
      <c r="X353" s="9" t="n">
        <f aca="false">+[2]data1cf!BV352*-1</f>
        <v>-0</v>
      </c>
      <c r="Y353" s="9" t="n">
        <f aca="false">+[2]data1cf!BW352*-1</f>
        <v>-0</v>
      </c>
      <c r="Z353" s="9" t="n">
        <f aca="false">+[2]data1cf!BX352*-1</f>
        <v>-0</v>
      </c>
      <c r="AA353" s="9" t="n">
        <f aca="false">+[2]data1cf!BY352*-1</f>
        <v>-0</v>
      </c>
      <c r="AB353" s="9"/>
      <c r="AC353" s="9"/>
      <c r="AD353" s="9"/>
      <c r="AE353" s="9"/>
      <c r="AF353" s="9"/>
      <c r="AG353" s="9"/>
      <c r="AH353" s="9"/>
      <c r="AI353" s="9"/>
      <c r="AJ353" s="9"/>
      <c r="AK353" s="1"/>
      <c r="AL353" s="1" t="e">
        <f aca="false">SUMPRODUCT(B353:AJ353,PVCapPrice)</f>
        <v>#DIV/0!</v>
      </c>
      <c r="AM353" s="1"/>
      <c r="AN353" s="1"/>
      <c r="AO353" s="1"/>
      <c r="AP353" s="1"/>
      <c r="AQ353" s="1"/>
    </row>
    <row r="354" customFormat="false" ht="11.25" hidden="false" customHeight="false" outlineLevel="0" collapsed="false">
      <c r="A354" s="1" t="n">
        <v>352</v>
      </c>
      <c r="B354" s="9"/>
      <c r="C354" s="9" t="n">
        <f aca="false">+[2]data1cf!BA353*-1</f>
        <v>-0</v>
      </c>
      <c r="D354" s="9" t="n">
        <f aca="false">+[2]data1cf!BB353*-1</f>
        <v>-0</v>
      </c>
      <c r="E354" s="9" t="n">
        <f aca="false">+[2]data1cf!BC353*-1</f>
        <v>-0</v>
      </c>
      <c r="F354" s="9" t="n">
        <f aca="false">+[2]data1cf!BD353*-1</f>
        <v>-0</v>
      </c>
      <c r="G354" s="9" t="n">
        <f aca="false">+[2]data1cf!BE353*-1</f>
        <v>-0</v>
      </c>
      <c r="H354" s="9" t="n">
        <f aca="false">+[2]data1cf!BF353*-1</f>
        <v>-0</v>
      </c>
      <c r="I354" s="9" t="n">
        <f aca="false">+[2]data1cf!BG353*-1</f>
        <v>-0</v>
      </c>
      <c r="J354" s="9" t="n">
        <f aca="false">+[2]data1cf!BH353*-1</f>
        <v>-0</v>
      </c>
      <c r="K354" s="9" t="n">
        <f aca="false">+[2]data1cf!BI353*-1</f>
        <v>-0</v>
      </c>
      <c r="L354" s="9" t="n">
        <f aca="false">+[2]data1cf!BJ353*-1</f>
        <v>-0</v>
      </c>
      <c r="M354" s="9" t="n">
        <f aca="false">+[2]data1cf!BK353*-1</f>
        <v>-0</v>
      </c>
      <c r="N354" s="9" t="n">
        <f aca="false">+[2]data1cf!BL353*-1</f>
        <v>-0</v>
      </c>
      <c r="O354" s="9" t="n">
        <f aca="false">+[2]data1cf!BM353*-1</f>
        <v>-0</v>
      </c>
      <c r="P354" s="9" t="n">
        <f aca="false">+[2]data1cf!BN353*-1</f>
        <v>-0</v>
      </c>
      <c r="Q354" s="9" t="n">
        <f aca="false">+[2]data1cf!BO353*-1</f>
        <v>-0</v>
      </c>
      <c r="R354" s="9" t="n">
        <f aca="false">+[2]data1cf!BP353*-1</f>
        <v>-0</v>
      </c>
      <c r="S354" s="9" t="n">
        <f aca="false">+[2]data1cf!BQ353*-1</f>
        <v>-0</v>
      </c>
      <c r="T354" s="9" t="n">
        <f aca="false">+[2]data1cf!BR353*-1</f>
        <v>-0</v>
      </c>
      <c r="U354" s="9" t="n">
        <f aca="false">+[2]data1cf!BS353*-1</f>
        <v>-0</v>
      </c>
      <c r="V354" s="9" t="n">
        <f aca="false">+[2]data1cf!BT353*-1</f>
        <v>-0</v>
      </c>
      <c r="W354" s="9" t="n">
        <f aca="false">+[2]data1cf!BU353*-1</f>
        <v>-0</v>
      </c>
      <c r="X354" s="9" t="n">
        <f aca="false">+[2]data1cf!BV353*-1</f>
        <v>-0</v>
      </c>
      <c r="Y354" s="9" t="n">
        <f aca="false">+[2]data1cf!BW353*-1</f>
        <v>-0</v>
      </c>
      <c r="Z354" s="9" t="n">
        <f aca="false">+[2]data1cf!BX353*-1</f>
        <v>-0</v>
      </c>
      <c r="AA354" s="9" t="n">
        <f aca="false">+[2]data1cf!BY353*-1</f>
        <v>-0</v>
      </c>
      <c r="AB354" s="9"/>
      <c r="AC354" s="9"/>
      <c r="AD354" s="9"/>
      <c r="AE354" s="9"/>
      <c r="AF354" s="9"/>
      <c r="AG354" s="9"/>
      <c r="AH354" s="9"/>
      <c r="AI354" s="9"/>
      <c r="AJ354" s="9"/>
      <c r="AK354" s="1"/>
      <c r="AL354" s="1" t="e">
        <f aca="false">SUMPRODUCT(B354:AJ354,PVCapPrice)</f>
        <v>#DIV/0!</v>
      </c>
      <c r="AM354" s="1"/>
      <c r="AN354" s="1"/>
      <c r="AO354" s="1"/>
      <c r="AP354" s="1"/>
      <c r="AQ354" s="1"/>
    </row>
    <row r="355" customFormat="false" ht="11.25" hidden="false" customHeight="false" outlineLevel="0" collapsed="false">
      <c r="A355" s="1" t="n">
        <v>353</v>
      </c>
      <c r="B355" s="9"/>
      <c r="C355" s="9" t="n">
        <f aca="false">+[2]data1cf!BA354*-1</f>
        <v>-0</v>
      </c>
      <c r="D355" s="9" t="n">
        <f aca="false">+[2]data1cf!BB354*-1</f>
        <v>-0</v>
      </c>
      <c r="E355" s="9" t="n">
        <f aca="false">+[2]data1cf!BC354*-1</f>
        <v>-0</v>
      </c>
      <c r="F355" s="9" t="n">
        <f aca="false">+[2]data1cf!BD354*-1</f>
        <v>-0</v>
      </c>
      <c r="G355" s="9" t="n">
        <f aca="false">+[2]data1cf!BE354*-1</f>
        <v>-0</v>
      </c>
      <c r="H355" s="9" t="n">
        <f aca="false">+[2]data1cf!BF354*-1</f>
        <v>-0</v>
      </c>
      <c r="I355" s="9" t="n">
        <f aca="false">+[2]data1cf!BG354*-1</f>
        <v>-0</v>
      </c>
      <c r="J355" s="9" t="n">
        <f aca="false">+[2]data1cf!BH354*-1</f>
        <v>-0</v>
      </c>
      <c r="K355" s="9" t="n">
        <f aca="false">+[2]data1cf!BI354*-1</f>
        <v>-0</v>
      </c>
      <c r="L355" s="9" t="n">
        <f aca="false">+[2]data1cf!BJ354*-1</f>
        <v>-0</v>
      </c>
      <c r="M355" s="9" t="n">
        <f aca="false">+[2]data1cf!BK354*-1</f>
        <v>-0</v>
      </c>
      <c r="N355" s="9" t="n">
        <f aca="false">+[2]data1cf!BL354*-1</f>
        <v>-0</v>
      </c>
      <c r="O355" s="9" t="n">
        <f aca="false">+[2]data1cf!BM354*-1</f>
        <v>-0</v>
      </c>
      <c r="P355" s="9" t="n">
        <f aca="false">+[2]data1cf!BN354*-1</f>
        <v>-0</v>
      </c>
      <c r="Q355" s="9" t="n">
        <f aca="false">+[2]data1cf!BO354*-1</f>
        <v>-0</v>
      </c>
      <c r="R355" s="9" t="n">
        <f aca="false">+[2]data1cf!BP354*-1</f>
        <v>-0</v>
      </c>
      <c r="S355" s="9" t="n">
        <f aca="false">+[2]data1cf!BQ354*-1</f>
        <v>-0</v>
      </c>
      <c r="T355" s="9" t="n">
        <f aca="false">+[2]data1cf!BR354*-1</f>
        <v>-0</v>
      </c>
      <c r="U355" s="9" t="n">
        <f aca="false">+[2]data1cf!BS354*-1</f>
        <v>-0</v>
      </c>
      <c r="V355" s="9" t="n">
        <f aca="false">+[2]data1cf!BT354*-1</f>
        <v>-0</v>
      </c>
      <c r="W355" s="9" t="n">
        <f aca="false">+[2]data1cf!BU354*-1</f>
        <v>-0</v>
      </c>
      <c r="X355" s="9" t="n">
        <f aca="false">+[2]data1cf!BV354*-1</f>
        <v>-0</v>
      </c>
      <c r="Y355" s="9" t="n">
        <f aca="false">+[2]data1cf!BW354*-1</f>
        <v>-0</v>
      </c>
      <c r="Z355" s="9" t="n">
        <f aca="false">+[2]data1cf!BX354*-1</f>
        <v>-0</v>
      </c>
      <c r="AA355" s="9" t="n">
        <f aca="false">+[2]data1cf!BY354*-1</f>
        <v>-0</v>
      </c>
      <c r="AB355" s="9"/>
      <c r="AC355" s="9"/>
      <c r="AD355" s="9"/>
      <c r="AE355" s="9"/>
      <c r="AF355" s="9"/>
      <c r="AG355" s="9"/>
      <c r="AH355" s="9"/>
      <c r="AI355" s="9"/>
      <c r="AJ355" s="9"/>
      <c r="AK355" s="1"/>
      <c r="AL355" s="1" t="e">
        <f aca="false">SUMPRODUCT(B355:AJ355,PVCapPrice)</f>
        <v>#DIV/0!</v>
      </c>
      <c r="AM355" s="1"/>
      <c r="AN355" s="1"/>
      <c r="AO355" s="1"/>
      <c r="AP355" s="1"/>
      <c r="AQ355" s="1"/>
    </row>
    <row r="356" customFormat="false" ht="11.25" hidden="false" customHeight="false" outlineLevel="0" collapsed="false">
      <c r="A356" s="1" t="n">
        <v>354</v>
      </c>
      <c r="B356" s="9"/>
      <c r="C356" s="9" t="n">
        <f aca="false">+[2]data1cf!BA355*-1</f>
        <v>-0</v>
      </c>
      <c r="D356" s="9" t="n">
        <f aca="false">+[2]data1cf!BB355*-1</f>
        <v>-0</v>
      </c>
      <c r="E356" s="9" t="n">
        <f aca="false">+[2]data1cf!BC355*-1</f>
        <v>-0</v>
      </c>
      <c r="F356" s="9" t="n">
        <f aca="false">+[2]data1cf!BD355*-1</f>
        <v>-0</v>
      </c>
      <c r="G356" s="9" t="n">
        <f aca="false">+[2]data1cf!BE355*-1</f>
        <v>-0</v>
      </c>
      <c r="H356" s="9" t="n">
        <f aca="false">+[2]data1cf!BF355*-1</f>
        <v>-0</v>
      </c>
      <c r="I356" s="9" t="n">
        <f aca="false">+[2]data1cf!BG355*-1</f>
        <v>-0</v>
      </c>
      <c r="J356" s="9" t="n">
        <f aca="false">+[2]data1cf!BH355*-1</f>
        <v>-0</v>
      </c>
      <c r="K356" s="9" t="n">
        <f aca="false">+[2]data1cf!BI355*-1</f>
        <v>-0</v>
      </c>
      <c r="L356" s="9" t="n">
        <f aca="false">+[2]data1cf!BJ355*-1</f>
        <v>-0</v>
      </c>
      <c r="M356" s="9" t="n">
        <f aca="false">+[2]data1cf!BK355*-1</f>
        <v>-0</v>
      </c>
      <c r="N356" s="9" t="n">
        <f aca="false">+[2]data1cf!BL355*-1</f>
        <v>-0</v>
      </c>
      <c r="O356" s="9" t="n">
        <f aca="false">+[2]data1cf!BM355*-1</f>
        <v>-0</v>
      </c>
      <c r="P356" s="9" t="n">
        <f aca="false">+[2]data1cf!BN355*-1</f>
        <v>-0</v>
      </c>
      <c r="Q356" s="9" t="n">
        <f aca="false">+[2]data1cf!BO355*-1</f>
        <v>-0</v>
      </c>
      <c r="R356" s="9" t="n">
        <f aca="false">+[2]data1cf!BP355*-1</f>
        <v>-0</v>
      </c>
      <c r="S356" s="9" t="n">
        <f aca="false">+[2]data1cf!BQ355*-1</f>
        <v>-0</v>
      </c>
      <c r="T356" s="9" t="n">
        <f aca="false">+[2]data1cf!BR355*-1</f>
        <v>-0</v>
      </c>
      <c r="U356" s="9" t="n">
        <f aca="false">+[2]data1cf!BS355*-1</f>
        <v>-0</v>
      </c>
      <c r="V356" s="9" t="n">
        <f aca="false">+[2]data1cf!BT355*-1</f>
        <v>-0</v>
      </c>
      <c r="W356" s="9" t="n">
        <f aca="false">+[2]data1cf!BU355*-1</f>
        <v>-0</v>
      </c>
      <c r="X356" s="9" t="n">
        <f aca="false">+[2]data1cf!BV355*-1</f>
        <v>-0</v>
      </c>
      <c r="Y356" s="9" t="n">
        <f aca="false">+[2]data1cf!BW355*-1</f>
        <v>-0</v>
      </c>
      <c r="Z356" s="9" t="n">
        <f aca="false">+[2]data1cf!BX355*-1</f>
        <v>-0</v>
      </c>
      <c r="AA356" s="9" t="n">
        <f aca="false">+[2]data1cf!BY355*-1</f>
        <v>-0</v>
      </c>
      <c r="AB356" s="9"/>
      <c r="AC356" s="9"/>
      <c r="AD356" s="9"/>
      <c r="AE356" s="9"/>
      <c r="AF356" s="9"/>
      <c r="AG356" s="9"/>
      <c r="AH356" s="9"/>
      <c r="AI356" s="9"/>
      <c r="AJ356" s="9"/>
      <c r="AK356" s="1"/>
      <c r="AL356" s="1" t="e">
        <f aca="false">SUMPRODUCT(B356:AJ356,PVCapPrice)</f>
        <v>#DIV/0!</v>
      </c>
      <c r="AM356" s="1"/>
      <c r="AN356" s="1"/>
      <c r="AO356" s="1"/>
      <c r="AP356" s="1"/>
      <c r="AQ356" s="1"/>
    </row>
    <row r="357" customFormat="false" ht="11.25" hidden="false" customHeight="false" outlineLevel="0" collapsed="false">
      <c r="A357" s="1" t="n">
        <v>355</v>
      </c>
      <c r="B357" s="9"/>
      <c r="C357" s="9" t="n">
        <f aca="false">+[2]data1cf!BA356*-1</f>
        <v>-0</v>
      </c>
      <c r="D357" s="9" t="n">
        <f aca="false">+[2]data1cf!BB356*-1</f>
        <v>-0</v>
      </c>
      <c r="E357" s="9" t="n">
        <f aca="false">+[2]data1cf!BC356*-1</f>
        <v>-0</v>
      </c>
      <c r="F357" s="9" t="n">
        <f aca="false">+[2]data1cf!BD356*-1</f>
        <v>-0</v>
      </c>
      <c r="G357" s="9" t="n">
        <f aca="false">+[2]data1cf!BE356*-1</f>
        <v>-0</v>
      </c>
      <c r="H357" s="9" t="n">
        <f aca="false">+[2]data1cf!BF356*-1</f>
        <v>-0</v>
      </c>
      <c r="I357" s="9" t="n">
        <f aca="false">+[2]data1cf!BG356*-1</f>
        <v>-0</v>
      </c>
      <c r="J357" s="9" t="n">
        <f aca="false">+[2]data1cf!BH356*-1</f>
        <v>-0</v>
      </c>
      <c r="K357" s="9" t="n">
        <f aca="false">+[2]data1cf!BI356*-1</f>
        <v>-0</v>
      </c>
      <c r="L357" s="9" t="n">
        <f aca="false">+[2]data1cf!BJ356*-1</f>
        <v>-0</v>
      </c>
      <c r="M357" s="9" t="n">
        <f aca="false">+[2]data1cf!BK356*-1</f>
        <v>-0</v>
      </c>
      <c r="N357" s="9" t="n">
        <f aca="false">+[2]data1cf!BL356*-1</f>
        <v>-0</v>
      </c>
      <c r="O357" s="9" t="n">
        <f aca="false">+[2]data1cf!BM356*-1</f>
        <v>-0</v>
      </c>
      <c r="P357" s="9" t="n">
        <f aca="false">+[2]data1cf!BN356*-1</f>
        <v>-0</v>
      </c>
      <c r="Q357" s="9" t="n">
        <f aca="false">+[2]data1cf!BO356*-1</f>
        <v>-0</v>
      </c>
      <c r="R357" s="9" t="n">
        <f aca="false">+[2]data1cf!BP356*-1</f>
        <v>-0</v>
      </c>
      <c r="S357" s="9" t="n">
        <f aca="false">+[2]data1cf!BQ356*-1</f>
        <v>-0</v>
      </c>
      <c r="T357" s="9" t="n">
        <f aca="false">+[2]data1cf!BR356*-1</f>
        <v>-0</v>
      </c>
      <c r="U357" s="9" t="n">
        <f aca="false">+[2]data1cf!BS356*-1</f>
        <v>-0</v>
      </c>
      <c r="V357" s="9" t="n">
        <f aca="false">+[2]data1cf!BT356*-1</f>
        <v>-0</v>
      </c>
      <c r="W357" s="9" t="n">
        <f aca="false">+[2]data1cf!BU356*-1</f>
        <v>-0</v>
      </c>
      <c r="X357" s="9" t="n">
        <f aca="false">+[2]data1cf!BV356*-1</f>
        <v>-0</v>
      </c>
      <c r="Y357" s="9" t="n">
        <f aca="false">+[2]data1cf!BW356*-1</f>
        <v>-0</v>
      </c>
      <c r="Z357" s="9" t="n">
        <f aca="false">+[2]data1cf!BX356*-1</f>
        <v>-0</v>
      </c>
      <c r="AA357" s="9" t="n">
        <f aca="false">+[2]data1cf!BY356*-1</f>
        <v>-0</v>
      </c>
      <c r="AB357" s="9"/>
      <c r="AC357" s="9"/>
      <c r="AD357" s="9"/>
      <c r="AE357" s="9"/>
      <c r="AF357" s="9"/>
      <c r="AG357" s="9"/>
      <c r="AH357" s="9"/>
      <c r="AI357" s="9"/>
      <c r="AJ357" s="9"/>
      <c r="AK357" s="1"/>
      <c r="AL357" s="1" t="e">
        <f aca="false">SUMPRODUCT(B357:AJ357,PVCapPrice)</f>
        <v>#DIV/0!</v>
      </c>
      <c r="AM357" s="1"/>
      <c r="AN357" s="1"/>
      <c r="AO357" s="1"/>
      <c r="AP357" s="1"/>
      <c r="AQ357" s="1"/>
    </row>
    <row r="358" customFormat="false" ht="11.25" hidden="false" customHeight="false" outlineLevel="0" collapsed="false">
      <c r="A358" s="1" t="n">
        <v>356</v>
      </c>
      <c r="B358" s="9"/>
      <c r="C358" s="9" t="n">
        <f aca="false">+[2]data1cf!BA357*-1</f>
        <v>-0</v>
      </c>
      <c r="D358" s="9" t="n">
        <f aca="false">+[2]data1cf!BB357*-1</f>
        <v>-0</v>
      </c>
      <c r="E358" s="9" t="n">
        <f aca="false">+[2]data1cf!BC357*-1</f>
        <v>-0</v>
      </c>
      <c r="F358" s="9" t="n">
        <f aca="false">+[2]data1cf!BD357*-1</f>
        <v>-0</v>
      </c>
      <c r="G358" s="9" t="n">
        <f aca="false">+[2]data1cf!BE357*-1</f>
        <v>-0</v>
      </c>
      <c r="H358" s="9" t="n">
        <f aca="false">+[2]data1cf!BF357*-1</f>
        <v>-0</v>
      </c>
      <c r="I358" s="9" t="n">
        <f aca="false">+[2]data1cf!BG357*-1</f>
        <v>-0</v>
      </c>
      <c r="J358" s="9" t="n">
        <f aca="false">+[2]data1cf!BH357*-1</f>
        <v>-0</v>
      </c>
      <c r="K358" s="9" t="n">
        <f aca="false">+[2]data1cf!BI357*-1</f>
        <v>-0</v>
      </c>
      <c r="L358" s="9" t="n">
        <f aca="false">+[2]data1cf!BJ357*-1</f>
        <v>-0</v>
      </c>
      <c r="M358" s="9" t="n">
        <f aca="false">+[2]data1cf!BK357*-1</f>
        <v>-0</v>
      </c>
      <c r="N358" s="9" t="n">
        <f aca="false">+[2]data1cf!BL357*-1</f>
        <v>-0</v>
      </c>
      <c r="O358" s="9" t="n">
        <f aca="false">+[2]data1cf!BM357*-1</f>
        <v>-0</v>
      </c>
      <c r="P358" s="9" t="n">
        <f aca="false">+[2]data1cf!BN357*-1</f>
        <v>-0</v>
      </c>
      <c r="Q358" s="9" t="n">
        <f aca="false">+[2]data1cf!BO357*-1</f>
        <v>-0</v>
      </c>
      <c r="R358" s="9" t="n">
        <f aca="false">+[2]data1cf!BP357*-1</f>
        <v>-0</v>
      </c>
      <c r="S358" s="9" t="n">
        <f aca="false">+[2]data1cf!BQ357*-1</f>
        <v>-0</v>
      </c>
      <c r="T358" s="9" t="n">
        <f aca="false">+[2]data1cf!BR357*-1</f>
        <v>-0</v>
      </c>
      <c r="U358" s="9" t="n">
        <f aca="false">+[2]data1cf!BS357*-1</f>
        <v>-0</v>
      </c>
      <c r="V358" s="9" t="n">
        <f aca="false">+[2]data1cf!BT357*-1</f>
        <v>-0</v>
      </c>
      <c r="W358" s="9" t="n">
        <f aca="false">+[2]data1cf!BU357*-1</f>
        <v>-0</v>
      </c>
      <c r="X358" s="9" t="n">
        <f aca="false">+[2]data1cf!BV357*-1</f>
        <v>-0</v>
      </c>
      <c r="Y358" s="9" t="n">
        <f aca="false">+[2]data1cf!BW357*-1</f>
        <v>-0</v>
      </c>
      <c r="Z358" s="9" t="n">
        <f aca="false">+[2]data1cf!BX357*-1</f>
        <v>-0</v>
      </c>
      <c r="AA358" s="9" t="n">
        <f aca="false">+[2]data1cf!BY357*-1</f>
        <v>-0</v>
      </c>
      <c r="AB358" s="9"/>
      <c r="AC358" s="9"/>
      <c r="AD358" s="9"/>
      <c r="AE358" s="9"/>
      <c r="AF358" s="9"/>
      <c r="AG358" s="9"/>
      <c r="AH358" s="9"/>
      <c r="AI358" s="9"/>
      <c r="AJ358" s="9"/>
      <c r="AK358" s="1"/>
      <c r="AL358" s="1" t="e">
        <f aca="false">SUMPRODUCT(B358:AJ358,PVCapPrice)</f>
        <v>#DIV/0!</v>
      </c>
      <c r="AM358" s="1"/>
      <c r="AN358" s="1"/>
      <c r="AO358" s="1"/>
      <c r="AP358" s="1"/>
      <c r="AQ358" s="1"/>
    </row>
    <row r="359" customFormat="false" ht="11.25" hidden="false" customHeight="false" outlineLevel="0" collapsed="false">
      <c r="A359" s="1" t="n">
        <v>357</v>
      </c>
      <c r="B359" s="9"/>
      <c r="C359" s="9" t="n">
        <f aca="false">+[2]data1cf!BA358*-1</f>
        <v>-0</v>
      </c>
      <c r="D359" s="9" t="n">
        <f aca="false">+[2]data1cf!BB358*-1</f>
        <v>-0</v>
      </c>
      <c r="E359" s="9" t="n">
        <f aca="false">+[2]data1cf!BC358*-1</f>
        <v>-0</v>
      </c>
      <c r="F359" s="9" t="n">
        <f aca="false">+[2]data1cf!BD358*-1</f>
        <v>-0</v>
      </c>
      <c r="G359" s="9" t="n">
        <f aca="false">+[2]data1cf!BE358*-1</f>
        <v>-0</v>
      </c>
      <c r="H359" s="9" t="n">
        <f aca="false">+[2]data1cf!BF358*-1</f>
        <v>-0</v>
      </c>
      <c r="I359" s="9" t="n">
        <f aca="false">+[2]data1cf!BG358*-1</f>
        <v>-0</v>
      </c>
      <c r="J359" s="9" t="n">
        <f aca="false">+[2]data1cf!BH358*-1</f>
        <v>-0</v>
      </c>
      <c r="K359" s="9" t="n">
        <f aca="false">+[2]data1cf!BI358*-1</f>
        <v>-0</v>
      </c>
      <c r="L359" s="9" t="n">
        <f aca="false">+[2]data1cf!BJ358*-1</f>
        <v>-0</v>
      </c>
      <c r="M359" s="9" t="n">
        <f aca="false">+[2]data1cf!BK358*-1</f>
        <v>-0</v>
      </c>
      <c r="N359" s="9" t="n">
        <f aca="false">+[2]data1cf!BL358*-1</f>
        <v>-0</v>
      </c>
      <c r="O359" s="9" t="n">
        <f aca="false">+[2]data1cf!BM358*-1</f>
        <v>-0</v>
      </c>
      <c r="P359" s="9" t="n">
        <f aca="false">+[2]data1cf!BN358*-1</f>
        <v>-0</v>
      </c>
      <c r="Q359" s="9" t="n">
        <f aca="false">+[2]data1cf!BO358*-1</f>
        <v>-0</v>
      </c>
      <c r="R359" s="9" t="n">
        <f aca="false">+[2]data1cf!BP358*-1</f>
        <v>-0</v>
      </c>
      <c r="S359" s="9" t="n">
        <f aca="false">+[2]data1cf!BQ358*-1</f>
        <v>-0</v>
      </c>
      <c r="T359" s="9" t="n">
        <f aca="false">+[2]data1cf!BR358*-1</f>
        <v>-0</v>
      </c>
      <c r="U359" s="9" t="n">
        <f aca="false">+[2]data1cf!BS358*-1</f>
        <v>-0</v>
      </c>
      <c r="V359" s="9" t="n">
        <f aca="false">+[2]data1cf!BT358*-1</f>
        <v>-0</v>
      </c>
      <c r="W359" s="9" t="n">
        <f aca="false">+[2]data1cf!BU358*-1</f>
        <v>-0</v>
      </c>
      <c r="X359" s="9" t="n">
        <f aca="false">+[2]data1cf!BV358*-1</f>
        <v>-0</v>
      </c>
      <c r="Y359" s="9" t="n">
        <f aca="false">+[2]data1cf!BW358*-1</f>
        <v>-0</v>
      </c>
      <c r="Z359" s="9" t="n">
        <f aca="false">+[2]data1cf!BX358*-1</f>
        <v>-0</v>
      </c>
      <c r="AA359" s="9" t="n">
        <f aca="false">+[2]data1cf!BY358*-1</f>
        <v>-0</v>
      </c>
      <c r="AB359" s="9"/>
      <c r="AC359" s="9"/>
      <c r="AD359" s="9"/>
      <c r="AE359" s="9"/>
      <c r="AF359" s="9"/>
      <c r="AG359" s="9"/>
      <c r="AH359" s="9"/>
      <c r="AI359" s="9"/>
      <c r="AJ359" s="9"/>
      <c r="AK359" s="1"/>
      <c r="AL359" s="1" t="e">
        <f aca="false">SUMPRODUCT(B359:AJ359,PVCapPrice)</f>
        <v>#DIV/0!</v>
      </c>
      <c r="AM359" s="1"/>
      <c r="AN359" s="1"/>
      <c r="AO359" s="1"/>
      <c r="AP359" s="1"/>
      <c r="AQ359" s="1"/>
    </row>
    <row r="360" customFormat="false" ht="11.25" hidden="false" customHeight="false" outlineLevel="0" collapsed="false">
      <c r="A360" s="1" t="n">
        <v>358</v>
      </c>
      <c r="B360" s="9"/>
      <c r="C360" s="9" t="n">
        <f aca="false">+[2]data1cf!BA359*-1</f>
        <v>-0</v>
      </c>
      <c r="D360" s="9" t="n">
        <f aca="false">+[2]data1cf!BB359*-1</f>
        <v>-0</v>
      </c>
      <c r="E360" s="9" t="n">
        <f aca="false">+[2]data1cf!BC359*-1</f>
        <v>-0</v>
      </c>
      <c r="F360" s="9" t="n">
        <f aca="false">+[2]data1cf!BD359*-1</f>
        <v>-0</v>
      </c>
      <c r="G360" s="9" t="n">
        <f aca="false">+[2]data1cf!BE359*-1</f>
        <v>-0</v>
      </c>
      <c r="H360" s="9" t="n">
        <f aca="false">+[2]data1cf!BF359*-1</f>
        <v>-0</v>
      </c>
      <c r="I360" s="9" t="n">
        <f aca="false">+[2]data1cf!BG359*-1</f>
        <v>-0</v>
      </c>
      <c r="J360" s="9" t="n">
        <f aca="false">+[2]data1cf!BH359*-1</f>
        <v>-0</v>
      </c>
      <c r="K360" s="9" t="n">
        <f aca="false">+[2]data1cf!BI359*-1</f>
        <v>-0</v>
      </c>
      <c r="L360" s="9" t="n">
        <f aca="false">+[2]data1cf!BJ359*-1</f>
        <v>-0</v>
      </c>
      <c r="M360" s="9" t="n">
        <f aca="false">+[2]data1cf!BK359*-1</f>
        <v>-0</v>
      </c>
      <c r="N360" s="9" t="n">
        <f aca="false">+[2]data1cf!BL359*-1</f>
        <v>-0</v>
      </c>
      <c r="O360" s="9" t="n">
        <f aca="false">+[2]data1cf!BM359*-1</f>
        <v>-0</v>
      </c>
      <c r="P360" s="9" t="n">
        <f aca="false">+[2]data1cf!BN359*-1</f>
        <v>-0</v>
      </c>
      <c r="Q360" s="9" t="n">
        <f aca="false">+[2]data1cf!BO359*-1</f>
        <v>-0</v>
      </c>
      <c r="R360" s="9" t="n">
        <f aca="false">+[2]data1cf!BP359*-1</f>
        <v>-0</v>
      </c>
      <c r="S360" s="9" t="n">
        <f aca="false">+[2]data1cf!BQ359*-1</f>
        <v>-0</v>
      </c>
      <c r="T360" s="9" t="n">
        <f aca="false">+[2]data1cf!BR359*-1</f>
        <v>-0</v>
      </c>
      <c r="U360" s="9" t="n">
        <f aca="false">+[2]data1cf!BS359*-1</f>
        <v>-0</v>
      </c>
      <c r="V360" s="9" t="n">
        <f aca="false">+[2]data1cf!BT359*-1</f>
        <v>-0</v>
      </c>
      <c r="W360" s="9" t="n">
        <f aca="false">+[2]data1cf!BU359*-1</f>
        <v>-0</v>
      </c>
      <c r="X360" s="9" t="n">
        <f aca="false">+[2]data1cf!BV359*-1</f>
        <v>-0</v>
      </c>
      <c r="Y360" s="9" t="n">
        <f aca="false">+[2]data1cf!BW359*-1</f>
        <v>-0</v>
      </c>
      <c r="Z360" s="9" t="n">
        <f aca="false">+[2]data1cf!BX359*-1</f>
        <v>-0</v>
      </c>
      <c r="AA360" s="9" t="n">
        <f aca="false">+[2]data1cf!BY359*-1</f>
        <v>-0</v>
      </c>
      <c r="AB360" s="9"/>
      <c r="AC360" s="9"/>
      <c r="AD360" s="9"/>
      <c r="AE360" s="9"/>
      <c r="AF360" s="9"/>
      <c r="AG360" s="9"/>
      <c r="AH360" s="9"/>
      <c r="AI360" s="9"/>
      <c r="AJ360" s="9"/>
      <c r="AK360" s="1"/>
      <c r="AL360" s="1" t="e">
        <f aca="false">SUMPRODUCT(B360:AJ360,PVCapPrice)</f>
        <v>#DIV/0!</v>
      </c>
      <c r="AM360" s="1"/>
      <c r="AN360" s="1"/>
      <c r="AO360" s="1"/>
      <c r="AP360" s="1"/>
      <c r="AQ360" s="1"/>
    </row>
    <row r="361" customFormat="false" ht="11.25" hidden="false" customHeight="false" outlineLevel="0" collapsed="false">
      <c r="A361" s="1" t="n">
        <v>359</v>
      </c>
      <c r="B361" s="9"/>
      <c r="C361" s="9" t="n">
        <f aca="false">+[2]data1cf!BA360*-1</f>
        <v>-0</v>
      </c>
      <c r="D361" s="9" t="n">
        <f aca="false">+[2]data1cf!BB360*-1</f>
        <v>-0</v>
      </c>
      <c r="E361" s="9" t="n">
        <f aca="false">+[2]data1cf!BC360*-1</f>
        <v>-0</v>
      </c>
      <c r="F361" s="9" t="n">
        <f aca="false">+[2]data1cf!BD360*-1</f>
        <v>-0</v>
      </c>
      <c r="G361" s="9" t="n">
        <f aca="false">+[2]data1cf!BE360*-1</f>
        <v>-0</v>
      </c>
      <c r="H361" s="9" t="n">
        <f aca="false">+[2]data1cf!BF360*-1</f>
        <v>-0</v>
      </c>
      <c r="I361" s="9" t="n">
        <f aca="false">+[2]data1cf!BG360*-1</f>
        <v>-0</v>
      </c>
      <c r="J361" s="9" t="n">
        <f aca="false">+[2]data1cf!BH360*-1</f>
        <v>-0</v>
      </c>
      <c r="K361" s="9" t="n">
        <f aca="false">+[2]data1cf!BI360*-1</f>
        <v>-0</v>
      </c>
      <c r="L361" s="9" t="n">
        <f aca="false">+[2]data1cf!BJ360*-1</f>
        <v>-0</v>
      </c>
      <c r="M361" s="9" t="n">
        <f aca="false">+[2]data1cf!BK360*-1</f>
        <v>-0</v>
      </c>
      <c r="N361" s="9" t="n">
        <f aca="false">+[2]data1cf!BL360*-1</f>
        <v>-0</v>
      </c>
      <c r="O361" s="9" t="n">
        <f aca="false">+[2]data1cf!BM360*-1</f>
        <v>-0</v>
      </c>
      <c r="P361" s="9" t="n">
        <f aca="false">+[2]data1cf!BN360*-1</f>
        <v>-0</v>
      </c>
      <c r="Q361" s="9" t="n">
        <f aca="false">+[2]data1cf!BO360*-1</f>
        <v>-0</v>
      </c>
      <c r="R361" s="9" t="n">
        <f aca="false">+[2]data1cf!BP360*-1</f>
        <v>-0</v>
      </c>
      <c r="S361" s="9" t="n">
        <f aca="false">+[2]data1cf!BQ360*-1</f>
        <v>-0</v>
      </c>
      <c r="T361" s="9" t="n">
        <f aca="false">+[2]data1cf!BR360*-1</f>
        <v>-0</v>
      </c>
      <c r="U361" s="9" t="n">
        <f aca="false">+[2]data1cf!BS360*-1</f>
        <v>-0</v>
      </c>
      <c r="V361" s="9" t="n">
        <f aca="false">+[2]data1cf!BT360*-1</f>
        <v>-0</v>
      </c>
      <c r="W361" s="9" t="n">
        <f aca="false">+[2]data1cf!BU360*-1</f>
        <v>-0</v>
      </c>
      <c r="X361" s="9" t="n">
        <f aca="false">+[2]data1cf!BV360*-1</f>
        <v>-0</v>
      </c>
      <c r="Y361" s="9" t="n">
        <f aca="false">+[2]data1cf!BW360*-1</f>
        <v>-0</v>
      </c>
      <c r="Z361" s="9" t="n">
        <f aca="false">+[2]data1cf!BX360*-1</f>
        <v>-0</v>
      </c>
      <c r="AA361" s="9" t="n">
        <f aca="false">+[2]data1cf!BY360*-1</f>
        <v>-0</v>
      </c>
      <c r="AB361" s="9"/>
      <c r="AC361" s="9"/>
      <c r="AD361" s="9"/>
      <c r="AE361" s="9"/>
      <c r="AF361" s="9"/>
      <c r="AG361" s="9"/>
      <c r="AH361" s="9"/>
      <c r="AI361" s="9"/>
      <c r="AJ361" s="9"/>
      <c r="AK361" s="1"/>
      <c r="AL361" s="1" t="e">
        <f aca="false">SUMPRODUCT(B361:AJ361,PVCapPrice)</f>
        <v>#DIV/0!</v>
      </c>
      <c r="AM361" s="1"/>
      <c r="AN361" s="1"/>
      <c r="AO361" s="1"/>
      <c r="AP361" s="1"/>
      <c r="AQ361" s="1"/>
    </row>
    <row r="362" customFormat="false" ht="11.25" hidden="false" customHeight="false" outlineLevel="0" collapsed="false">
      <c r="A362" s="1" t="n">
        <v>360</v>
      </c>
      <c r="B362" s="9"/>
      <c r="C362" s="9" t="n">
        <f aca="false">+[2]data1cf!BA361*-1</f>
        <v>-0</v>
      </c>
      <c r="D362" s="9" t="n">
        <f aca="false">+[2]data1cf!BB361*-1</f>
        <v>-0</v>
      </c>
      <c r="E362" s="9" t="n">
        <f aca="false">+[2]data1cf!BC361*-1</f>
        <v>-0</v>
      </c>
      <c r="F362" s="9" t="n">
        <f aca="false">+[2]data1cf!BD361*-1</f>
        <v>-0</v>
      </c>
      <c r="G362" s="9" t="n">
        <f aca="false">+[2]data1cf!BE361*-1</f>
        <v>-0</v>
      </c>
      <c r="H362" s="9" t="n">
        <f aca="false">+[2]data1cf!BF361*-1</f>
        <v>-0</v>
      </c>
      <c r="I362" s="9" t="n">
        <f aca="false">+[2]data1cf!BG361*-1</f>
        <v>-0</v>
      </c>
      <c r="J362" s="9" t="n">
        <f aca="false">+[2]data1cf!BH361*-1</f>
        <v>-0</v>
      </c>
      <c r="K362" s="9" t="n">
        <f aca="false">+[2]data1cf!BI361*-1</f>
        <v>-0</v>
      </c>
      <c r="L362" s="9" t="n">
        <f aca="false">+[2]data1cf!BJ361*-1</f>
        <v>-0</v>
      </c>
      <c r="M362" s="9" t="n">
        <f aca="false">+[2]data1cf!BK361*-1</f>
        <v>-0</v>
      </c>
      <c r="N362" s="9" t="n">
        <f aca="false">+[2]data1cf!BL361*-1</f>
        <v>-0</v>
      </c>
      <c r="O362" s="9" t="n">
        <f aca="false">+[2]data1cf!BM361*-1</f>
        <v>-0</v>
      </c>
      <c r="P362" s="9" t="n">
        <f aca="false">+[2]data1cf!BN361*-1</f>
        <v>-0</v>
      </c>
      <c r="Q362" s="9" t="n">
        <f aca="false">+[2]data1cf!BO361*-1</f>
        <v>-0</v>
      </c>
      <c r="R362" s="9" t="n">
        <f aca="false">+[2]data1cf!BP361*-1</f>
        <v>-0</v>
      </c>
      <c r="S362" s="9" t="n">
        <f aca="false">+[2]data1cf!BQ361*-1</f>
        <v>-0</v>
      </c>
      <c r="T362" s="9" t="n">
        <f aca="false">+[2]data1cf!BR361*-1</f>
        <v>-0</v>
      </c>
      <c r="U362" s="9" t="n">
        <f aca="false">+[2]data1cf!BS361*-1</f>
        <v>-0</v>
      </c>
      <c r="V362" s="9" t="n">
        <f aca="false">+[2]data1cf!BT361*-1</f>
        <v>-0</v>
      </c>
      <c r="W362" s="9" t="n">
        <f aca="false">+[2]data1cf!BU361*-1</f>
        <v>-0</v>
      </c>
      <c r="X362" s="9" t="n">
        <f aca="false">+[2]data1cf!BV361*-1</f>
        <v>-0</v>
      </c>
      <c r="Y362" s="9" t="n">
        <f aca="false">+[2]data1cf!BW361*-1</f>
        <v>-0</v>
      </c>
      <c r="Z362" s="9" t="n">
        <f aca="false">+[2]data1cf!BX361*-1</f>
        <v>-0</v>
      </c>
      <c r="AA362" s="9" t="n">
        <f aca="false">+[2]data1cf!BY361*-1</f>
        <v>-0</v>
      </c>
      <c r="AB362" s="9"/>
      <c r="AC362" s="9"/>
      <c r="AD362" s="9"/>
      <c r="AE362" s="9"/>
      <c r="AF362" s="9"/>
      <c r="AG362" s="9"/>
      <c r="AH362" s="9"/>
      <c r="AI362" s="9"/>
      <c r="AJ362" s="9"/>
      <c r="AK362" s="1"/>
      <c r="AL362" s="1" t="e">
        <f aca="false">SUMPRODUCT(B362:AJ362,PVCapPrice)</f>
        <v>#DIV/0!</v>
      </c>
      <c r="AM362" s="1"/>
      <c r="AN362" s="1"/>
      <c r="AO362" s="1"/>
      <c r="AP362" s="1"/>
      <c r="AQ362" s="1"/>
    </row>
    <row r="363" customFormat="false" ht="11.25" hidden="false" customHeight="false" outlineLevel="0" collapsed="false">
      <c r="A363" s="1" t="n">
        <v>361</v>
      </c>
      <c r="B363" s="9"/>
      <c r="C363" s="9" t="n">
        <f aca="false">+[2]data1cf!BA362*-1</f>
        <v>-0</v>
      </c>
      <c r="D363" s="9" t="n">
        <f aca="false">+[2]data1cf!BB362*-1</f>
        <v>-0</v>
      </c>
      <c r="E363" s="9" t="n">
        <f aca="false">+[2]data1cf!BC362*-1</f>
        <v>-0</v>
      </c>
      <c r="F363" s="9" t="n">
        <f aca="false">+[2]data1cf!BD362*-1</f>
        <v>-0</v>
      </c>
      <c r="G363" s="9" t="n">
        <f aca="false">+[2]data1cf!BE362*-1</f>
        <v>-0</v>
      </c>
      <c r="H363" s="9" t="n">
        <f aca="false">+[2]data1cf!BF362*-1</f>
        <v>-0</v>
      </c>
      <c r="I363" s="9" t="n">
        <f aca="false">+[2]data1cf!BG362*-1</f>
        <v>-0</v>
      </c>
      <c r="J363" s="9" t="n">
        <f aca="false">+[2]data1cf!BH362*-1</f>
        <v>-0</v>
      </c>
      <c r="K363" s="9" t="n">
        <f aca="false">+[2]data1cf!BI362*-1</f>
        <v>-0</v>
      </c>
      <c r="L363" s="9" t="n">
        <f aca="false">+[2]data1cf!BJ362*-1</f>
        <v>-0</v>
      </c>
      <c r="M363" s="9" t="n">
        <f aca="false">+[2]data1cf!BK362*-1</f>
        <v>-0</v>
      </c>
      <c r="N363" s="9" t="n">
        <f aca="false">+[2]data1cf!BL362*-1</f>
        <v>-0</v>
      </c>
      <c r="O363" s="9" t="n">
        <f aca="false">+[2]data1cf!BM362*-1</f>
        <v>-0</v>
      </c>
      <c r="P363" s="9" t="n">
        <f aca="false">+[2]data1cf!BN362*-1</f>
        <v>-0</v>
      </c>
      <c r="Q363" s="9" t="n">
        <f aca="false">+[2]data1cf!BO362*-1</f>
        <v>-0</v>
      </c>
      <c r="R363" s="9" t="n">
        <f aca="false">+[2]data1cf!BP362*-1</f>
        <v>-0</v>
      </c>
      <c r="S363" s="9" t="n">
        <f aca="false">+[2]data1cf!BQ362*-1</f>
        <v>-0</v>
      </c>
      <c r="T363" s="9" t="n">
        <f aca="false">+[2]data1cf!BR362*-1</f>
        <v>-0</v>
      </c>
      <c r="U363" s="9" t="n">
        <f aca="false">+[2]data1cf!BS362*-1</f>
        <v>-0</v>
      </c>
      <c r="V363" s="9" t="n">
        <f aca="false">+[2]data1cf!BT362*-1</f>
        <v>-0</v>
      </c>
      <c r="W363" s="9" t="n">
        <f aca="false">+[2]data1cf!BU362*-1</f>
        <v>-0</v>
      </c>
      <c r="X363" s="9" t="n">
        <f aca="false">+[2]data1cf!BV362*-1</f>
        <v>-0</v>
      </c>
      <c r="Y363" s="9" t="n">
        <f aca="false">+[2]data1cf!BW362*-1</f>
        <v>-0</v>
      </c>
      <c r="Z363" s="9" t="n">
        <f aca="false">+[2]data1cf!BX362*-1</f>
        <v>-0</v>
      </c>
      <c r="AA363" s="9" t="n">
        <f aca="false">+[2]data1cf!BY362*-1</f>
        <v>-0</v>
      </c>
      <c r="AB363" s="9"/>
      <c r="AC363" s="9"/>
      <c r="AD363" s="9"/>
      <c r="AE363" s="9"/>
      <c r="AF363" s="9"/>
      <c r="AG363" s="9"/>
      <c r="AH363" s="9"/>
      <c r="AI363" s="9"/>
      <c r="AJ363" s="9"/>
      <c r="AK363" s="1"/>
      <c r="AL363" s="1" t="e">
        <f aca="false">SUMPRODUCT(B363:AJ363,PVCapPrice)</f>
        <v>#DIV/0!</v>
      </c>
      <c r="AM363" s="1"/>
      <c r="AN363" s="1"/>
      <c r="AO363" s="1"/>
      <c r="AP363" s="1"/>
      <c r="AQ363" s="1"/>
    </row>
    <row r="364" customFormat="false" ht="11.25" hidden="false" customHeight="false" outlineLevel="0" collapsed="false">
      <c r="A364" s="1" t="n">
        <v>362</v>
      </c>
      <c r="B364" s="9"/>
      <c r="C364" s="9" t="n">
        <f aca="false">+[2]data1cf!BA363*-1</f>
        <v>-0</v>
      </c>
      <c r="D364" s="9" t="n">
        <f aca="false">+[2]data1cf!BB363*-1</f>
        <v>-0</v>
      </c>
      <c r="E364" s="9" t="n">
        <f aca="false">+[2]data1cf!BC363*-1</f>
        <v>-0</v>
      </c>
      <c r="F364" s="9" t="n">
        <f aca="false">+[2]data1cf!BD363*-1</f>
        <v>-0</v>
      </c>
      <c r="G364" s="9" t="n">
        <f aca="false">+[2]data1cf!BE363*-1</f>
        <v>-0</v>
      </c>
      <c r="H364" s="9" t="n">
        <f aca="false">+[2]data1cf!BF363*-1</f>
        <v>-0</v>
      </c>
      <c r="I364" s="9" t="n">
        <f aca="false">+[2]data1cf!BG363*-1</f>
        <v>-0</v>
      </c>
      <c r="J364" s="9" t="n">
        <f aca="false">+[2]data1cf!BH363*-1</f>
        <v>-0</v>
      </c>
      <c r="K364" s="9" t="n">
        <f aca="false">+[2]data1cf!BI363*-1</f>
        <v>-0</v>
      </c>
      <c r="L364" s="9" t="n">
        <f aca="false">+[2]data1cf!BJ363*-1</f>
        <v>-0</v>
      </c>
      <c r="M364" s="9" t="n">
        <f aca="false">+[2]data1cf!BK363*-1</f>
        <v>-0</v>
      </c>
      <c r="N364" s="9" t="n">
        <f aca="false">+[2]data1cf!BL363*-1</f>
        <v>-0</v>
      </c>
      <c r="O364" s="9" t="n">
        <f aca="false">+[2]data1cf!BM363*-1</f>
        <v>-0</v>
      </c>
      <c r="P364" s="9" t="n">
        <f aca="false">+[2]data1cf!BN363*-1</f>
        <v>-0</v>
      </c>
      <c r="Q364" s="9" t="n">
        <f aca="false">+[2]data1cf!BO363*-1</f>
        <v>-0</v>
      </c>
      <c r="R364" s="9" t="n">
        <f aca="false">+[2]data1cf!BP363*-1</f>
        <v>-0</v>
      </c>
      <c r="S364" s="9" t="n">
        <f aca="false">+[2]data1cf!BQ363*-1</f>
        <v>-0</v>
      </c>
      <c r="T364" s="9" t="n">
        <f aca="false">+[2]data1cf!BR363*-1</f>
        <v>-0</v>
      </c>
      <c r="U364" s="9" t="n">
        <f aca="false">+[2]data1cf!BS363*-1</f>
        <v>-0</v>
      </c>
      <c r="V364" s="9" t="n">
        <f aca="false">+[2]data1cf!BT363*-1</f>
        <v>-0</v>
      </c>
      <c r="W364" s="9" t="n">
        <f aca="false">+[2]data1cf!BU363*-1</f>
        <v>-0</v>
      </c>
      <c r="X364" s="9" t="n">
        <f aca="false">+[2]data1cf!BV363*-1</f>
        <v>-0</v>
      </c>
      <c r="Y364" s="9" t="n">
        <f aca="false">+[2]data1cf!BW363*-1</f>
        <v>-0</v>
      </c>
      <c r="Z364" s="9" t="n">
        <f aca="false">+[2]data1cf!BX363*-1</f>
        <v>-0</v>
      </c>
      <c r="AA364" s="9" t="n">
        <f aca="false">+[2]data1cf!BY363*-1</f>
        <v>-0</v>
      </c>
      <c r="AB364" s="9"/>
      <c r="AC364" s="9"/>
      <c r="AD364" s="9"/>
      <c r="AE364" s="9"/>
      <c r="AF364" s="9"/>
      <c r="AG364" s="9"/>
      <c r="AH364" s="9"/>
      <c r="AI364" s="9"/>
      <c r="AJ364" s="9"/>
      <c r="AK364" s="1"/>
      <c r="AL364" s="1" t="e">
        <f aca="false">SUMPRODUCT(B364:AJ364,PVCapPrice)</f>
        <v>#DIV/0!</v>
      </c>
      <c r="AM364" s="1"/>
      <c r="AN364" s="1"/>
      <c r="AO364" s="1"/>
      <c r="AP364" s="1"/>
      <c r="AQ364" s="1"/>
    </row>
    <row r="365" customFormat="false" ht="11.25" hidden="false" customHeight="false" outlineLevel="0" collapsed="false">
      <c r="A365" s="1" t="n">
        <v>363</v>
      </c>
      <c r="B365" s="9"/>
      <c r="C365" s="9" t="n">
        <f aca="false">+[2]data1cf!BA364*-1</f>
        <v>-0</v>
      </c>
      <c r="D365" s="9" t="n">
        <f aca="false">+[2]data1cf!BB364*-1</f>
        <v>-0</v>
      </c>
      <c r="E365" s="9" t="n">
        <f aca="false">+[2]data1cf!BC364*-1</f>
        <v>-0</v>
      </c>
      <c r="F365" s="9" t="n">
        <f aca="false">+[2]data1cf!BD364*-1</f>
        <v>-0</v>
      </c>
      <c r="G365" s="9" t="n">
        <f aca="false">+[2]data1cf!BE364*-1</f>
        <v>-0</v>
      </c>
      <c r="H365" s="9" t="n">
        <f aca="false">+[2]data1cf!BF364*-1</f>
        <v>-0</v>
      </c>
      <c r="I365" s="9" t="n">
        <f aca="false">+[2]data1cf!BG364*-1</f>
        <v>-0</v>
      </c>
      <c r="J365" s="9" t="n">
        <f aca="false">+[2]data1cf!BH364*-1</f>
        <v>-0</v>
      </c>
      <c r="K365" s="9" t="n">
        <f aca="false">+[2]data1cf!BI364*-1</f>
        <v>-0</v>
      </c>
      <c r="L365" s="9" t="n">
        <f aca="false">+[2]data1cf!BJ364*-1</f>
        <v>-0</v>
      </c>
      <c r="M365" s="9" t="n">
        <f aca="false">+[2]data1cf!BK364*-1</f>
        <v>-0</v>
      </c>
      <c r="N365" s="9" t="n">
        <f aca="false">+[2]data1cf!BL364*-1</f>
        <v>-0</v>
      </c>
      <c r="O365" s="9" t="n">
        <f aca="false">+[2]data1cf!BM364*-1</f>
        <v>-0</v>
      </c>
      <c r="P365" s="9" t="n">
        <f aca="false">+[2]data1cf!BN364*-1</f>
        <v>-0</v>
      </c>
      <c r="Q365" s="9" t="n">
        <f aca="false">+[2]data1cf!BO364*-1</f>
        <v>-0</v>
      </c>
      <c r="R365" s="9" t="n">
        <f aca="false">+[2]data1cf!BP364*-1</f>
        <v>-0</v>
      </c>
      <c r="S365" s="9" t="n">
        <f aca="false">+[2]data1cf!BQ364*-1</f>
        <v>-0</v>
      </c>
      <c r="T365" s="9" t="n">
        <f aca="false">+[2]data1cf!BR364*-1</f>
        <v>-0</v>
      </c>
      <c r="U365" s="9" t="n">
        <f aca="false">+[2]data1cf!BS364*-1</f>
        <v>-0</v>
      </c>
      <c r="V365" s="9" t="n">
        <f aca="false">+[2]data1cf!BT364*-1</f>
        <v>-0</v>
      </c>
      <c r="W365" s="9" t="n">
        <f aca="false">+[2]data1cf!BU364*-1</f>
        <v>-0</v>
      </c>
      <c r="X365" s="9" t="n">
        <f aca="false">+[2]data1cf!BV364*-1</f>
        <v>-0</v>
      </c>
      <c r="Y365" s="9" t="n">
        <f aca="false">+[2]data1cf!BW364*-1</f>
        <v>-0</v>
      </c>
      <c r="Z365" s="9" t="n">
        <f aca="false">+[2]data1cf!BX364*-1</f>
        <v>-0</v>
      </c>
      <c r="AA365" s="9" t="n">
        <f aca="false">+[2]data1cf!BY364*-1</f>
        <v>-0</v>
      </c>
      <c r="AB365" s="9"/>
      <c r="AC365" s="9"/>
      <c r="AD365" s="9"/>
      <c r="AE365" s="9"/>
      <c r="AF365" s="9"/>
      <c r="AG365" s="9"/>
      <c r="AH365" s="9"/>
      <c r="AI365" s="9"/>
      <c r="AJ365" s="9"/>
      <c r="AK365" s="1"/>
      <c r="AL365" s="1" t="e">
        <f aca="false">SUMPRODUCT(B365:AJ365,PVCapPrice)</f>
        <v>#DIV/0!</v>
      </c>
      <c r="AM365" s="1"/>
      <c r="AN365" s="1"/>
      <c r="AO365" s="1"/>
      <c r="AP365" s="1"/>
      <c r="AQ365" s="1"/>
    </row>
    <row r="366" customFormat="false" ht="11.25" hidden="false" customHeight="false" outlineLevel="0" collapsed="false">
      <c r="A366" s="1" t="n">
        <v>364</v>
      </c>
      <c r="B366" s="9"/>
      <c r="C366" s="9" t="n">
        <f aca="false">+[2]data1cf!BA365*-1</f>
        <v>-0</v>
      </c>
      <c r="D366" s="9" t="n">
        <f aca="false">+[2]data1cf!BB365*-1</f>
        <v>-0</v>
      </c>
      <c r="E366" s="9" t="n">
        <f aca="false">+[2]data1cf!BC365*-1</f>
        <v>-0</v>
      </c>
      <c r="F366" s="9" t="n">
        <f aca="false">+[2]data1cf!BD365*-1</f>
        <v>-0</v>
      </c>
      <c r="G366" s="9" t="n">
        <f aca="false">+[2]data1cf!BE365*-1</f>
        <v>-0</v>
      </c>
      <c r="H366" s="9" t="n">
        <f aca="false">+[2]data1cf!BF365*-1</f>
        <v>-0</v>
      </c>
      <c r="I366" s="9" t="n">
        <f aca="false">+[2]data1cf!BG365*-1</f>
        <v>-0</v>
      </c>
      <c r="J366" s="9" t="n">
        <f aca="false">+[2]data1cf!BH365*-1</f>
        <v>-0</v>
      </c>
      <c r="K366" s="9" t="n">
        <f aca="false">+[2]data1cf!BI365*-1</f>
        <v>-0</v>
      </c>
      <c r="L366" s="9" t="n">
        <f aca="false">+[2]data1cf!BJ365*-1</f>
        <v>-0</v>
      </c>
      <c r="M366" s="9" t="n">
        <f aca="false">+[2]data1cf!BK365*-1</f>
        <v>-0</v>
      </c>
      <c r="N366" s="9" t="n">
        <f aca="false">+[2]data1cf!BL365*-1</f>
        <v>-0</v>
      </c>
      <c r="O366" s="9" t="n">
        <f aca="false">+[2]data1cf!BM365*-1</f>
        <v>-0</v>
      </c>
      <c r="P366" s="9" t="n">
        <f aca="false">+[2]data1cf!BN365*-1</f>
        <v>-0</v>
      </c>
      <c r="Q366" s="9" t="n">
        <f aca="false">+[2]data1cf!BO365*-1</f>
        <v>-0</v>
      </c>
      <c r="R366" s="9" t="n">
        <f aca="false">+[2]data1cf!BP365*-1</f>
        <v>-0</v>
      </c>
      <c r="S366" s="9" t="n">
        <f aca="false">+[2]data1cf!BQ365*-1</f>
        <v>-0</v>
      </c>
      <c r="T366" s="9" t="n">
        <f aca="false">+[2]data1cf!BR365*-1</f>
        <v>-0</v>
      </c>
      <c r="U366" s="9" t="n">
        <f aca="false">+[2]data1cf!BS365*-1</f>
        <v>-0</v>
      </c>
      <c r="V366" s="9" t="n">
        <f aca="false">+[2]data1cf!BT365*-1</f>
        <v>-0</v>
      </c>
      <c r="W366" s="9" t="n">
        <f aca="false">+[2]data1cf!BU365*-1</f>
        <v>-0</v>
      </c>
      <c r="X366" s="9" t="n">
        <f aca="false">+[2]data1cf!BV365*-1</f>
        <v>-0</v>
      </c>
      <c r="Y366" s="9" t="n">
        <f aca="false">+[2]data1cf!BW365*-1</f>
        <v>-0</v>
      </c>
      <c r="Z366" s="9" t="n">
        <f aca="false">+[2]data1cf!BX365*-1</f>
        <v>-0</v>
      </c>
      <c r="AA366" s="9" t="n">
        <f aca="false">+[2]data1cf!BY365*-1</f>
        <v>-0</v>
      </c>
      <c r="AB366" s="9"/>
      <c r="AC366" s="9"/>
      <c r="AD366" s="9"/>
      <c r="AE366" s="9"/>
      <c r="AF366" s="9"/>
      <c r="AG366" s="9"/>
      <c r="AH366" s="9"/>
      <c r="AI366" s="9"/>
      <c r="AJ366" s="9"/>
      <c r="AK366" s="1"/>
      <c r="AL366" s="1" t="e">
        <f aca="false">SUMPRODUCT(B366:AJ366,PVCapPrice)</f>
        <v>#DIV/0!</v>
      </c>
      <c r="AM366" s="1"/>
      <c r="AN366" s="1"/>
      <c r="AO366" s="1"/>
      <c r="AP366" s="1"/>
      <c r="AQ366" s="1"/>
    </row>
    <row r="367" customFormat="false" ht="11.25" hidden="false" customHeight="false" outlineLevel="0" collapsed="false">
      <c r="A367" s="1" t="n">
        <v>365</v>
      </c>
      <c r="B367" s="9"/>
      <c r="C367" s="9" t="n">
        <f aca="false">+[2]data1cf!BA366*-1</f>
        <v>-0</v>
      </c>
      <c r="D367" s="9" t="n">
        <f aca="false">+[2]data1cf!BB366*-1</f>
        <v>-0</v>
      </c>
      <c r="E367" s="9" t="n">
        <f aca="false">+[2]data1cf!BC366*-1</f>
        <v>-0</v>
      </c>
      <c r="F367" s="9" t="n">
        <f aca="false">+[2]data1cf!BD366*-1</f>
        <v>-0</v>
      </c>
      <c r="G367" s="9" t="n">
        <f aca="false">+[2]data1cf!BE366*-1</f>
        <v>-0</v>
      </c>
      <c r="H367" s="9" t="n">
        <f aca="false">+[2]data1cf!BF366*-1</f>
        <v>-0</v>
      </c>
      <c r="I367" s="9" t="n">
        <f aca="false">+[2]data1cf!BG366*-1</f>
        <v>-0</v>
      </c>
      <c r="J367" s="9" t="n">
        <f aca="false">+[2]data1cf!BH366*-1</f>
        <v>-0</v>
      </c>
      <c r="K367" s="9" t="n">
        <f aca="false">+[2]data1cf!BI366*-1</f>
        <v>-0</v>
      </c>
      <c r="L367" s="9" t="n">
        <f aca="false">+[2]data1cf!BJ366*-1</f>
        <v>-0</v>
      </c>
      <c r="M367" s="9" t="n">
        <f aca="false">+[2]data1cf!BK366*-1</f>
        <v>-0</v>
      </c>
      <c r="N367" s="9" t="n">
        <f aca="false">+[2]data1cf!BL366*-1</f>
        <v>-0</v>
      </c>
      <c r="O367" s="9" t="n">
        <f aca="false">+[2]data1cf!BM366*-1</f>
        <v>-0</v>
      </c>
      <c r="P367" s="9" t="n">
        <f aca="false">+[2]data1cf!BN366*-1</f>
        <v>-0</v>
      </c>
      <c r="Q367" s="9" t="n">
        <f aca="false">+[2]data1cf!BO366*-1</f>
        <v>-0</v>
      </c>
      <c r="R367" s="9" t="n">
        <f aca="false">+[2]data1cf!BP366*-1</f>
        <v>-0</v>
      </c>
      <c r="S367" s="9" t="n">
        <f aca="false">+[2]data1cf!BQ366*-1</f>
        <v>-0</v>
      </c>
      <c r="T367" s="9" t="n">
        <f aca="false">+[2]data1cf!BR366*-1</f>
        <v>-0</v>
      </c>
      <c r="U367" s="9" t="n">
        <f aca="false">+[2]data1cf!BS366*-1</f>
        <v>-0</v>
      </c>
      <c r="V367" s="9" t="n">
        <f aca="false">+[2]data1cf!BT366*-1</f>
        <v>-0</v>
      </c>
      <c r="W367" s="9" t="n">
        <f aca="false">+[2]data1cf!BU366*-1</f>
        <v>-0</v>
      </c>
      <c r="X367" s="9" t="n">
        <f aca="false">+[2]data1cf!BV366*-1</f>
        <v>-0</v>
      </c>
      <c r="Y367" s="9" t="n">
        <f aca="false">+[2]data1cf!BW366*-1</f>
        <v>-0</v>
      </c>
      <c r="Z367" s="9" t="n">
        <f aca="false">+[2]data1cf!BX366*-1</f>
        <v>-0</v>
      </c>
      <c r="AA367" s="9" t="n">
        <f aca="false">+[2]data1cf!BY366*-1</f>
        <v>-0</v>
      </c>
      <c r="AB367" s="9"/>
      <c r="AC367" s="9"/>
      <c r="AD367" s="9"/>
      <c r="AE367" s="9"/>
      <c r="AF367" s="9"/>
      <c r="AG367" s="9"/>
      <c r="AH367" s="9"/>
      <c r="AI367" s="9"/>
      <c r="AJ367" s="9"/>
      <c r="AK367" s="1"/>
      <c r="AL367" s="1" t="e">
        <f aca="false">SUMPRODUCT(B367:AJ367,PVCapPrice)</f>
        <v>#DIV/0!</v>
      </c>
      <c r="AM367" s="1"/>
      <c r="AN367" s="1"/>
      <c r="AO367" s="1"/>
      <c r="AP367" s="1"/>
      <c r="AQ367" s="1"/>
    </row>
    <row r="368" customFormat="false" ht="11.25" hidden="false" customHeight="false" outlineLevel="0" collapsed="false">
      <c r="A368" s="1" t="n">
        <v>366</v>
      </c>
      <c r="B368" s="9"/>
      <c r="C368" s="9" t="n">
        <f aca="false">+[2]data1cf!BA367*-1</f>
        <v>-0</v>
      </c>
      <c r="D368" s="9" t="n">
        <f aca="false">+[2]data1cf!BB367*-1</f>
        <v>-0</v>
      </c>
      <c r="E368" s="9" t="n">
        <f aca="false">+[2]data1cf!BC367*-1</f>
        <v>-0</v>
      </c>
      <c r="F368" s="9" t="n">
        <f aca="false">+[2]data1cf!BD367*-1</f>
        <v>-0</v>
      </c>
      <c r="G368" s="9" t="n">
        <f aca="false">+[2]data1cf!BE367*-1</f>
        <v>-0</v>
      </c>
      <c r="H368" s="9" t="n">
        <f aca="false">+[2]data1cf!BF367*-1</f>
        <v>-0</v>
      </c>
      <c r="I368" s="9" t="n">
        <f aca="false">+[2]data1cf!BG367*-1</f>
        <v>-0</v>
      </c>
      <c r="J368" s="9" t="n">
        <f aca="false">+[2]data1cf!BH367*-1</f>
        <v>-0</v>
      </c>
      <c r="K368" s="9" t="n">
        <f aca="false">+[2]data1cf!BI367*-1</f>
        <v>-0</v>
      </c>
      <c r="L368" s="9" t="n">
        <f aca="false">+[2]data1cf!BJ367*-1</f>
        <v>-0</v>
      </c>
      <c r="M368" s="9" t="n">
        <f aca="false">+[2]data1cf!BK367*-1</f>
        <v>-0</v>
      </c>
      <c r="N368" s="9" t="n">
        <f aca="false">+[2]data1cf!BL367*-1</f>
        <v>-0</v>
      </c>
      <c r="O368" s="9" t="n">
        <f aca="false">+[2]data1cf!BM367*-1</f>
        <v>-0</v>
      </c>
      <c r="P368" s="9" t="n">
        <f aca="false">+[2]data1cf!BN367*-1</f>
        <v>-0</v>
      </c>
      <c r="Q368" s="9" t="n">
        <f aca="false">+[2]data1cf!BO367*-1</f>
        <v>-0</v>
      </c>
      <c r="R368" s="9" t="n">
        <f aca="false">+[2]data1cf!BP367*-1</f>
        <v>-0</v>
      </c>
      <c r="S368" s="9" t="n">
        <f aca="false">+[2]data1cf!BQ367*-1</f>
        <v>-0</v>
      </c>
      <c r="T368" s="9" t="n">
        <f aca="false">+[2]data1cf!BR367*-1</f>
        <v>-0</v>
      </c>
      <c r="U368" s="9" t="n">
        <f aca="false">+[2]data1cf!BS367*-1</f>
        <v>-0</v>
      </c>
      <c r="V368" s="9" t="n">
        <f aca="false">+[2]data1cf!BT367*-1</f>
        <v>-0</v>
      </c>
      <c r="W368" s="9" t="n">
        <f aca="false">+[2]data1cf!BU367*-1</f>
        <v>-0</v>
      </c>
      <c r="X368" s="9" t="n">
        <f aca="false">+[2]data1cf!BV367*-1</f>
        <v>-0</v>
      </c>
      <c r="Y368" s="9" t="n">
        <f aca="false">+[2]data1cf!BW367*-1</f>
        <v>-0</v>
      </c>
      <c r="Z368" s="9" t="n">
        <f aca="false">+[2]data1cf!BX367*-1</f>
        <v>-0</v>
      </c>
      <c r="AA368" s="9" t="n">
        <f aca="false">+[2]data1cf!BY367*-1</f>
        <v>-0</v>
      </c>
      <c r="AB368" s="9"/>
      <c r="AC368" s="9"/>
      <c r="AD368" s="9"/>
      <c r="AE368" s="9"/>
      <c r="AF368" s="9"/>
      <c r="AG368" s="9"/>
      <c r="AH368" s="9"/>
      <c r="AI368" s="9"/>
      <c r="AJ368" s="9"/>
      <c r="AK368" s="1"/>
      <c r="AL368" s="1" t="e">
        <f aca="false">SUMPRODUCT(B368:AJ368,PVCapPrice)</f>
        <v>#DIV/0!</v>
      </c>
      <c r="AM368" s="1"/>
      <c r="AN368" s="1"/>
      <c r="AO368" s="1"/>
      <c r="AP368" s="1"/>
      <c r="AQ368" s="1"/>
    </row>
    <row r="369" customFormat="false" ht="11.25" hidden="false" customHeight="false" outlineLevel="0" collapsed="false">
      <c r="A369" s="1" t="n">
        <v>367</v>
      </c>
      <c r="B369" s="9"/>
      <c r="C369" s="9" t="n">
        <f aca="false">+[2]data1cf!BA368*-1</f>
        <v>-0</v>
      </c>
      <c r="D369" s="9" t="n">
        <f aca="false">+[2]data1cf!BB368*-1</f>
        <v>-0</v>
      </c>
      <c r="E369" s="9" t="n">
        <f aca="false">+[2]data1cf!BC368*-1</f>
        <v>-0</v>
      </c>
      <c r="F369" s="9" t="n">
        <f aca="false">+[2]data1cf!BD368*-1</f>
        <v>-0</v>
      </c>
      <c r="G369" s="9" t="n">
        <f aca="false">+[2]data1cf!BE368*-1</f>
        <v>-0</v>
      </c>
      <c r="H369" s="9" t="n">
        <f aca="false">+[2]data1cf!BF368*-1</f>
        <v>-0</v>
      </c>
      <c r="I369" s="9" t="n">
        <f aca="false">+[2]data1cf!BG368*-1</f>
        <v>-0</v>
      </c>
      <c r="J369" s="9" t="n">
        <f aca="false">+[2]data1cf!BH368*-1</f>
        <v>-0</v>
      </c>
      <c r="K369" s="9" t="n">
        <f aca="false">+[2]data1cf!BI368*-1</f>
        <v>-0</v>
      </c>
      <c r="L369" s="9" t="n">
        <f aca="false">+[2]data1cf!BJ368*-1</f>
        <v>-0</v>
      </c>
      <c r="M369" s="9" t="n">
        <f aca="false">+[2]data1cf!BK368*-1</f>
        <v>-0</v>
      </c>
      <c r="N369" s="9" t="n">
        <f aca="false">+[2]data1cf!BL368*-1</f>
        <v>-0</v>
      </c>
      <c r="O369" s="9" t="n">
        <f aca="false">+[2]data1cf!BM368*-1</f>
        <v>-0</v>
      </c>
      <c r="P369" s="9" t="n">
        <f aca="false">+[2]data1cf!BN368*-1</f>
        <v>-0</v>
      </c>
      <c r="Q369" s="9" t="n">
        <f aca="false">+[2]data1cf!BO368*-1</f>
        <v>-0</v>
      </c>
      <c r="R369" s="9" t="n">
        <f aca="false">+[2]data1cf!BP368*-1</f>
        <v>-0</v>
      </c>
      <c r="S369" s="9" t="n">
        <f aca="false">+[2]data1cf!BQ368*-1</f>
        <v>-0</v>
      </c>
      <c r="T369" s="9" t="n">
        <f aca="false">+[2]data1cf!BR368*-1</f>
        <v>-0</v>
      </c>
      <c r="U369" s="9" t="n">
        <f aca="false">+[2]data1cf!BS368*-1</f>
        <v>-0</v>
      </c>
      <c r="V369" s="9" t="n">
        <f aca="false">+[2]data1cf!BT368*-1</f>
        <v>-0</v>
      </c>
      <c r="W369" s="9" t="n">
        <f aca="false">+[2]data1cf!BU368*-1</f>
        <v>-0</v>
      </c>
      <c r="X369" s="9" t="n">
        <f aca="false">+[2]data1cf!BV368*-1</f>
        <v>-0</v>
      </c>
      <c r="Y369" s="9" t="n">
        <f aca="false">+[2]data1cf!BW368*-1</f>
        <v>-0</v>
      </c>
      <c r="Z369" s="9" t="n">
        <f aca="false">+[2]data1cf!BX368*-1</f>
        <v>-0</v>
      </c>
      <c r="AA369" s="9" t="n">
        <f aca="false">+[2]data1cf!BY368*-1</f>
        <v>-0</v>
      </c>
      <c r="AB369" s="9"/>
      <c r="AC369" s="9"/>
      <c r="AD369" s="9"/>
      <c r="AE369" s="9"/>
      <c r="AF369" s="9"/>
      <c r="AG369" s="9"/>
      <c r="AH369" s="9"/>
      <c r="AI369" s="9"/>
      <c r="AJ369" s="9"/>
      <c r="AK369" s="1"/>
      <c r="AL369" s="1" t="e">
        <f aca="false">SUMPRODUCT(B369:AJ369,PVCapPrice)</f>
        <v>#DIV/0!</v>
      </c>
      <c r="AM369" s="1"/>
      <c r="AN369" s="1"/>
      <c r="AO369" s="1"/>
      <c r="AP369" s="1"/>
      <c r="AQ369" s="1"/>
    </row>
    <row r="370" customFormat="false" ht="11.25" hidden="false" customHeight="false" outlineLevel="0" collapsed="false">
      <c r="A370" s="1" t="n">
        <v>368</v>
      </c>
      <c r="B370" s="9"/>
      <c r="C370" s="9" t="n">
        <f aca="false">+[2]data1cf!BA369*-1</f>
        <v>-0</v>
      </c>
      <c r="D370" s="9" t="n">
        <f aca="false">+[2]data1cf!BB369*-1</f>
        <v>-0</v>
      </c>
      <c r="E370" s="9" t="n">
        <f aca="false">+[2]data1cf!BC369*-1</f>
        <v>-0</v>
      </c>
      <c r="F370" s="9" t="n">
        <f aca="false">+[2]data1cf!BD369*-1</f>
        <v>-0</v>
      </c>
      <c r="G370" s="9" t="n">
        <f aca="false">+[2]data1cf!BE369*-1</f>
        <v>-0</v>
      </c>
      <c r="H370" s="9" t="n">
        <f aca="false">+[2]data1cf!BF369*-1</f>
        <v>-0</v>
      </c>
      <c r="I370" s="9" t="n">
        <f aca="false">+[2]data1cf!BG369*-1</f>
        <v>-0</v>
      </c>
      <c r="J370" s="9" t="n">
        <f aca="false">+[2]data1cf!BH369*-1</f>
        <v>-0</v>
      </c>
      <c r="K370" s="9" t="n">
        <f aca="false">+[2]data1cf!BI369*-1</f>
        <v>-0</v>
      </c>
      <c r="L370" s="9" t="n">
        <f aca="false">+[2]data1cf!BJ369*-1</f>
        <v>-0</v>
      </c>
      <c r="M370" s="9" t="n">
        <f aca="false">+[2]data1cf!BK369*-1</f>
        <v>-0</v>
      </c>
      <c r="N370" s="9" t="n">
        <f aca="false">+[2]data1cf!BL369*-1</f>
        <v>-0</v>
      </c>
      <c r="O370" s="9" t="n">
        <f aca="false">+[2]data1cf!BM369*-1</f>
        <v>-0</v>
      </c>
      <c r="P370" s="9" t="n">
        <f aca="false">+[2]data1cf!BN369*-1</f>
        <v>-0</v>
      </c>
      <c r="Q370" s="9" t="n">
        <f aca="false">+[2]data1cf!BO369*-1</f>
        <v>-0</v>
      </c>
      <c r="R370" s="9" t="n">
        <f aca="false">+[2]data1cf!BP369*-1</f>
        <v>-0</v>
      </c>
      <c r="S370" s="9" t="n">
        <f aca="false">+[2]data1cf!BQ369*-1</f>
        <v>-0</v>
      </c>
      <c r="T370" s="9" t="n">
        <f aca="false">+[2]data1cf!BR369*-1</f>
        <v>-0</v>
      </c>
      <c r="U370" s="9" t="n">
        <f aca="false">+[2]data1cf!BS369*-1</f>
        <v>-0</v>
      </c>
      <c r="V370" s="9" t="n">
        <f aca="false">+[2]data1cf!BT369*-1</f>
        <v>-0</v>
      </c>
      <c r="W370" s="9" t="n">
        <f aca="false">+[2]data1cf!BU369*-1</f>
        <v>-0</v>
      </c>
      <c r="X370" s="9" t="n">
        <f aca="false">+[2]data1cf!BV369*-1</f>
        <v>-0</v>
      </c>
      <c r="Y370" s="9" t="n">
        <f aca="false">+[2]data1cf!BW369*-1</f>
        <v>-0</v>
      </c>
      <c r="Z370" s="9" t="n">
        <f aca="false">+[2]data1cf!BX369*-1</f>
        <v>-0</v>
      </c>
      <c r="AA370" s="9" t="n">
        <f aca="false">+[2]data1cf!BY369*-1</f>
        <v>-0</v>
      </c>
      <c r="AB370" s="9"/>
      <c r="AC370" s="9"/>
      <c r="AD370" s="9"/>
      <c r="AE370" s="9"/>
      <c r="AF370" s="9"/>
      <c r="AG370" s="9"/>
      <c r="AH370" s="9"/>
      <c r="AI370" s="9"/>
      <c r="AJ370" s="9"/>
      <c r="AK370" s="1"/>
      <c r="AL370" s="1" t="e">
        <f aca="false">SUMPRODUCT(B370:AJ370,PVCapPrice)</f>
        <v>#DIV/0!</v>
      </c>
      <c r="AM370" s="1"/>
      <c r="AN370" s="1"/>
      <c r="AO370" s="1"/>
      <c r="AP370" s="1"/>
      <c r="AQ370" s="1"/>
    </row>
    <row r="371" customFormat="false" ht="11.25" hidden="false" customHeight="false" outlineLevel="0" collapsed="false">
      <c r="A371" s="1" t="n">
        <v>369</v>
      </c>
      <c r="B371" s="9"/>
      <c r="C371" s="9" t="n">
        <f aca="false">+[2]data1cf!BA370*-1</f>
        <v>-0</v>
      </c>
      <c r="D371" s="9" t="n">
        <f aca="false">+[2]data1cf!BB370*-1</f>
        <v>-0</v>
      </c>
      <c r="E371" s="9" t="n">
        <f aca="false">+[2]data1cf!BC370*-1</f>
        <v>-0</v>
      </c>
      <c r="F371" s="9" t="n">
        <f aca="false">+[2]data1cf!BD370*-1</f>
        <v>-0</v>
      </c>
      <c r="G371" s="9" t="n">
        <f aca="false">+[2]data1cf!BE370*-1</f>
        <v>-0</v>
      </c>
      <c r="H371" s="9" t="n">
        <f aca="false">+[2]data1cf!BF370*-1</f>
        <v>-0</v>
      </c>
      <c r="I371" s="9" t="n">
        <f aca="false">+[2]data1cf!BG370*-1</f>
        <v>-0</v>
      </c>
      <c r="J371" s="9" t="n">
        <f aca="false">+[2]data1cf!BH370*-1</f>
        <v>-0</v>
      </c>
      <c r="K371" s="9" t="n">
        <f aca="false">+[2]data1cf!BI370*-1</f>
        <v>-0</v>
      </c>
      <c r="L371" s="9" t="n">
        <f aca="false">+[2]data1cf!BJ370*-1</f>
        <v>-0</v>
      </c>
      <c r="M371" s="9" t="n">
        <f aca="false">+[2]data1cf!BK370*-1</f>
        <v>-0</v>
      </c>
      <c r="N371" s="9" t="n">
        <f aca="false">+[2]data1cf!BL370*-1</f>
        <v>-0</v>
      </c>
      <c r="O371" s="9" t="n">
        <f aca="false">+[2]data1cf!BM370*-1</f>
        <v>-0</v>
      </c>
      <c r="P371" s="9" t="n">
        <f aca="false">+[2]data1cf!BN370*-1</f>
        <v>-0</v>
      </c>
      <c r="Q371" s="9" t="n">
        <f aca="false">+[2]data1cf!BO370*-1</f>
        <v>-0</v>
      </c>
      <c r="R371" s="9" t="n">
        <f aca="false">+[2]data1cf!BP370*-1</f>
        <v>-0</v>
      </c>
      <c r="S371" s="9" t="n">
        <f aca="false">+[2]data1cf!BQ370*-1</f>
        <v>-0</v>
      </c>
      <c r="T371" s="9" t="n">
        <f aca="false">+[2]data1cf!BR370*-1</f>
        <v>-0</v>
      </c>
      <c r="U371" s="9" t="n">
        <f aca="false">+[2]data1cf!BS370*-1</f>
        <v>-0</v>
      </c>
      <c r="V371" s="9" t="n">
        <f aca="false">+[2]data1cf!BT370*-1</f>
        <v>-0</v>
      </c>
      <c r="W371" s="9" t="n">
        <f aca="false">+[2]data1cf!BU370*-1</f>
        <v>-0</v>
      </c>
      <c r="X371" s="9" t="n">
        <f aca="false">+[2]data1cf!BV370*-1</f>
        <v>-0</v>
      </c>
      <c r="Y371" s="9" t="n">
        <f aca="false">+[2]data1cf!BW370*-1</f>
        <v>-0</v>
      </c>
      <c r="Z371" s="9" t="n">
        <f aca="false">+[2]data1cf!BX370*-1</f>
        <v>-0</v>
      </c>
      <c r="AA371" s="9" t="n">
        <f aca="false">+[2]data1cf!BY370*-1</f>
        <v>-0</v>
      </c>
      <c r="AB371" s="9"/>
      <c r="AC371" s="9"/>
      <c r="AD371" s="9"/>
      <c r="AE371" s="9"/>
      <c r="AF371" s="9"/>
      <c r="AG371" s="9"/>
      <c r="AH371" s="9"/>
      <c r="AI371" s="9"/>
      <c r="AJ371" s="9"/>
      <c r="AK371" s="1"/>
      <c r="AL371" s="1" t="e">
        <f aca="false">SUMPRODUCT(B371:AJ371,PVCapPrice)</f>
        <v>#DIV/0!</v>
      </c>
      <c r="AM371" s="1"/>
      <c r="AN371" s="1"/>
      <c r="AO371" s="1"/>
      <c r="AP371" s="1"/>
      <c r="AQ371" s="1"/>
    </row>
    <row r="372" customFormat="false" ht="11.25" hidden="false" customHeight="false" outlineLevel="0" collapsed="false">
      <c r="A372" s="1" t="n">
        <v>370</v>
      </c>
      <c r="B372" s="9"/>
      <c r="C372" s="9" t="n">
        <f aca="false">+[2]data1cf!BA371*-1</f>
        <v>-0</v>
      </c>
      <c r="D372" s="9" t="n">
        <f aca="false">+[2]data1cf!BB371*-1</f>
        <v>-0</v>
      </c>
      <c r="E372" s="9" t="n">
        <f aca="false">+[2]data1cf!BC371*-1</f>
        <v>-0</v>
      </c>
      <c r="F372" s="9" t="n">
        <f aca="false">+[2]data1cf!BD371*-1</f>
        <v>-0</v>
      </c>
      <c r="G372" s="9" t="n">
        <f aca="false">+[2]data1cf!BE371*-1</f>
        <v>-0</v>
      </c>
      <c r="H372" s="9" t="n">
        <f aca="false">+[2]data1cf!BF371*-1</f>
        <v>-0</v>
      </c>
      <c r="I372" s="9" t="n">
        <f aca="false">+[2]data1cf!BG371*-1</f>
        <v>-0</v>
      </c>
      <c r="J372" s="9" t="n">
        <f aca="false">+[2]data1cf!BH371*-1</f>
        <v>-0</v>
      </c>
      <c r="K372" s="9" t="n">
        <f aca="false">+[2]data1cf!BI371*-1</f>
        <v>-0</v>
      </c>
      <c r="L372" s="9" t="n">
        <f aca="false">+[2]data1cf!BJ371*-1</f>
        <v>-0</v>
      </c>
      <c r="M372" s="9" t="n">
        <f aca="false">+[2]data1cf!BK371*-1</f>
        <v>-0</v>
      </c>
      <c r="N372" s="9" t="n">
        <f aca="false">+[2]data1cf!BL371*-1</f>
        <v>-0</v>
      </c>
      <c r="O372" s="9" t="n">
        <f aca="false">+[2]data1cf!BM371*-1</f>
        <v>-0</v>
      </c>
      <c r="P372" s="9" t="n">
        <f aca="false">+[2]data1cf!BN371*-1</f>
        <v>-0</v>
      </c>
      <c r="Q372" s="9" t="n">
        <f aca="false">+[2]data1cf!BO371*-1</f>
        <v>-0</v>
      </c>
      <c r="R372" s="9" t="n">
        <f aca="false">+[2]data1cf!BP371*-1</f>
        <v>-0</v>
      </c>
      <c r="S372" s="9" t="n">
        <f aca="false">+[2]data1cf!BQ371*-1</f>
        <v>-0</v>
      </c>
      <c r="T372" s="9" t="n">
        <f aca="false">+[2]data1cf!BR371*-1</f>
        <v>-0</v>
      </c>
      <c r="U372" s="9" t="n">
        <f aca="false">+[2]data1cf!BS371*-1</f>
        <v>-0</v>
      </c>
      <c r="V372" s="9" t="n">
        <f aca="false">+[2]data1cf!BT371*-1</f>
        <v>-0</v>
      </c>
      <c r="W372" s="9" t="n">
        <f aca="false">+[2]data1cf!BU371*-1</f>
        <v>-0</v>
      </c>
      <c r="X372" s="9" t="n">
        <f aca="false">+[2]data1cf!BV371*-1</f>
        <v>-0</v>
      </c>
      <c r="Y372" s="9" t="n">
        <f aca="false">+[2]data1cf!BW371*-1</f>
        <v>-0</v>
      </c>
      <c r="Z372" s="9" t="n">
        <f aca="false">+[2]data1cf!BX371*-1</f>
        <v>-0</v>
      </c>
      <c r="AA372" s="9" t="n">
        <f aca="false">+[2]data1cf!BY371*-1</f>
        <v>-0</v>
      </c>
      <c r="AB372" s="9"/>
      <c r="AC372" s="9"/>
      <c r="AD372" s="9"/>
      <c r="AE372" s="9"/>
      <c r="AF372" s="9"/>
      <c r="AG372" s="9"/>
      <c r="AH372" s="9"/>
      <c r="AI372" s="9"/>
      <c r="AJ372" s="9"/>
      <c r="AK372" s="1"/>
      <c r="AL372" s="1" t="e">
        <f aca="false">SUMPRODUCT(B372:AJ372,PVCapPrice)</f>
        <v>#DIV/0!</v>
      </c>
      <c r="AM372" s="1"/>
      <c r="AN372" s="1"/>
      <c r="AO372" s="1"/>
      <c r="AP372" s="1"/>
      <c r="AQ372" s="1"/>
    </row>
    <row r="373" customFormat="false" ht="11.25" hidden="false" customHeight="false" outlineLevel="0" collapsed="false">
      <c r="A373" s="1" t="n">
        <v>371</v>
      </c>
      <c r="B373" s="9"/>
      <c r="C373" s="9" t="n">
        <f aca="false">+[2]data1cf!BA372*-1</f>
        <v>-0</v>
      </c>
      <c r="D373" s="9" t="n">
        <f aca="false">+[2]data1cf!BB372*-1</f>
        <v>-0</v>
      </c>
      <c r="E373" s="9" t="n">
        <f aca="false">+[2]data1cf!BC372*-1</f>
        <v>-0</v>
      </c>
      <c r="F373" s="9" t="n">
        <f aca="false">+[2]data1cf!BD372*-1</f>
        <v>-0</v>
      </c>
      <c r="G373" s="9" t="n">
        <f aca="false">+[2]data1cf!BE372*-1</f>
        <v>-0</v>
      </c>
      <c r="H373" s="9" t="n">
        <f aca="false">+[2]data1cf!BF372*-1</f>
        <v>-0</v>
      </c>
      <c r="I373" s="9" t="n">
        <f aca="false">+[2]data1cf!BG372*-1</f>
        <v>-0</v>
      </c>
      <c r="J373" s="9" t="n">
        <f aca="false">+[2]data1cf!BH372*-1</f>
        <v>-0</v>
      </c>
      <c r="K373" s="9" t="n">
        <f aca="false">+[2]data1cf!BI372*-1</f>
        <v>-0</v>
      </c>
      <c r="L373" s="9" t="n">
        <f aca="false">+[2]data1cf!BJ372*-1</f>
        <v>-0</v>
      </c>
      <c r="M373" s="9" t="n">
        <f aca="false">+[2]data1cf!BK372*-1</f>
        <v>-0</v>
      </c>
      <c r="N373" s="9" t="n">
        <f aca="false">+[2]data1cf!BL372*-1</f>
        <v>-0</v>
      </c>
      <c r="O373" s="9" t="n">
        <f aca="false">+[2]data1cf!BM372*-1</f>
        <v>-0</v>
      </c>
      <c r="P373" s="9" t="n">
        <f aca="false">+[2]data1cf!BN372*-1</f>
        <v>-0</v>
      </c>
      <c r="Q373" s="9" t="n">
        <f aca="false">+[2]data1cf!BO372*-1</f>
        <v>-0</v>
      </c>
      <c r="R373" s="9" t="n">
        <f aca="false">+[2]data1cf!BP372*-1</f>
        <v>-0</v>
      </c>
      <c r="S373" s="9" t="n">
        <f aca="false">+[2]data1cf!BQ372*-1</f>
        <v>-0</v>
      </c>
      <c r="T373" s="9" t="n">
        <f aca="false">+[2]data1cf!BR372*-1</f>
        <v>-0</v>
      </c>
      <c r="U373" s="9" t="n">
        <f aca="false">+[2]data1cf!BS372*-1</f>
        <v>-0</v>
      </c>
      <c r="V373" s="9" t="n">
        <f aca="false">+[2]data1cf!BT372*-1</f>
        <v>-0</v>
      </c>
      <c r="W373" s="9" t="n">
        <f aca="false">+[2]data1cf!BU372*-1</f>
        <v>-0</v>
      </c>
      <c r="X373" s="9" t="n">
        <f aca="false">+[2]data1cf!BV372*-1</f>
        <v>-0</v>
      </c>
      <c r="Y373" s="9" t="n">
        <f aca="false">+[2]data1cf!BW372*-1</f>
        <v>-0</v>
      </c>
      <c r="Z373" s="9" t="n">
        <f aca="false">+[2]data1cf!BX372*-1</f>
        <v>-0</v>
      </c>
      <c r="AA373" s="9" t="n">
        <f aca="false">+[2]data1cf!BY372*-1</f>
        <v>-0</v>
      </c>
      <c r="AB373" s="9"/>
      <c r="AC373" s="9"/>
      <c r="AD373" s="9"/>
      <c r="AE373" s="9"/>
      <c r="AF373" s="9"/>
      <c r="AG373" s="9"/>
      <c r="AH373" s="9"/>
      <c r="AI373" s="9"/>
      <c r="AJ373" s="9"/>
      <c r="AK373" s="1"/>
      <c r="AL373" s="1" t="e">
        <f aca="false">SUMPRODUCT(B373:AJ373,PVCapPrice)</f>
        <v>#DIV/0!</v>
      </c>
      <c r="AM373" s="1"/>
      <c r="AN373" s="1"/>
      <c r="AO373" s="1"/>
      <c r="AP373" s="1"/>
      <c r="AQ373" s="1"/>
    </row>
    <row r="374" customFormat="false" ht="11.25" hidden="false" customHeight="false" outlineLevel="0" collapsed="false">
      <c r="A374" s="1" t="n">
        <v>372</v>
      </c>
      <c r="B374" s="9"/>
      <c r="C374" s="9" t="n">
        <f aca="false">+[2]data1cf!BA373*-1</f>
        <v>-0</v>
      </c>
      <c r="D374" s="9" t="n">
        <f aca="false">+[2]data1cf!BB373*-1</f>
        <v>-0</v>
      </c>
      <c r="E374" s="9" t="n">
        <f aca="false">+[2]data1cf!BC373*-1</f>
        <v>-0</v>
      </c>
      <c r="F374" s="9" t="n">
        <f aca="false">+[2]data1cf!BD373*-1</f>
        <v>-0</v>
      </c>
      <c r="G374" s="9" t="n">
        <f aca="false">+[2]data1cf!BE373*-1</f>
        <v>-0</v>
      </c>
      <c r="H374" s="9" t="n">
        <f aca="false">+[2]data1cf!BF373*-1</f>
        <v>-0</v>
      </c>
      <c r="I374" s="9" t="n">
        <f aca="false">+[2]data1cf!BG373*-1</f>
        <v>-0</v>
      </c>
      <c r="J374" s="9" t="n">
        <f aca="false">+[2]data1cf!BH373*-1</f>
        <v>-0</v>
      </c>
      <c r="K374" s="9" t="n">
        <f aca="false">+[2]data1cf!BI373*-1</f>
        <v>-0</v>
      </c>
      <c r="L374" s="9" t="n">
        <f aca="false">+[2]data1cf!BJ373*-1</f>
        <v>-0</v>
      </c>
      <c r="M374" s="9" t="n">
        <f aca="false">+[2]data1cf!BK373*-1</f>
        <v>-0</v>
      </c>
      <c r="N374" s="9" t="n">
        <f aca="false">+[2]data1cf!BL373*-1</f>
        <v>-0</v>
      </c>
      <c r="O374" s="9" t="n">
        <f aca="false">+[2]data1cf!BM373*-1</f>
        <v>-0</v>
      </c>
      <c r="P374" s="9" t="n">
        <f aca="false">+[2]data1cf!BN373*-1</f>
        <v>-0</v>
      </c>
      <c r="Q374" s="9" t="n">
        <f aca="false">+[2]data1cf!BO373*-1</f>
        <v>-0</v>
      </c>
      <c r="R374" s="9" t="n">
        <f aca="false">+[2]data1cf!BP373*-1</f>
        <v>-0</v>
      </c>
      <c r="S374" s="9" t="n">
        <f aca="false">+[2]data1cf!BQ373*-1</f>
        <v>-0</v>
      </c>
      <c r="T374" s="9" t="n">
        <f aca="false">+[2]data1cf!BR373*-1</f>
        <v>-0</v>
      </c>
      <c r="U374" s="9" t="n">
        <f aca="false">+[2]data1cf!BS373*-1</f>
        <v>-0</v>
      </c>
      <c r="V374" s="9" t="n">
        <f aca="false">+[2]data1cf!BT373*-1</f>
        <v>-0</v>
      </c>
      <c r="W374" s="9" t="n">
        <f aca="false">+[2]data1cf!BU373*-1</f>
        <v>-0</v>
      </c>
      <c r="X374" s="9" t="n">
        <f aca="false">+[2]data1cf!BV373*-1</f>
        <v>-0</v>
      </c>
      <c r="Y374" s="9" t="n">
        <f aca="false">+[2]data1cf!BW373*-1</f>
        <v>-0</v>
      </c>
      <c r="Z374" s="9" t="n">
        <f aca="false">+[2]data1cf!BX373*-1</f>
        <v>-0</v>
      </c>
      <c r="AA374" s="9" t="n">
        <f aca="false">+[2]data1cf!BY373*-1</f>
        <v>-0</v>
      </c>
      <c r="AB374" s="9"/>
      <c r="AC374" s="9"/>
      <c r="AD374" s="9"/>
      <c r="AE374" s="9"/>
      <c r="AF374" s="9"/>
      <c r="AG374" s="9"/>
      <c r="AH374" s="9"/>
      <c r="AI374" s="9"/>
      <c r="AJ374" s="9"/>
      <c r="AK374" s="1"/>
      <c r="AL374" s="1" t="e">
        <f aca="false">SUMPRODUCT(B374:AJ374,PVCapPrice)</f>
        <v>#DIV/0!</v>
      </c>
      <c r="AM374" s="1"/>
      <c r="AN374" s="1"/>
      <c r="AO374" s="1"/>
      <c r="AP374" s="1"/>
      <c r="AQ374" s="1"/>
    </row>
    <row r="375" customFormat="false" ht="11.25" hidden="false" customHeight="false" outlineLevel="0" collapsed="false">
      <c r="A375" s="1" t="n">
        <v>373</v>
      </c>
      <c r="B375" s="9"/>
      <c r="C375" s="9" t="n">
        <f aca="false">+[2]data1cf!BA374*-1</f>
        <v>-0</v>
      </c>
      <c r="D375" s="9" t="n">
        <f aca="false">+[2]data1cf!BB374*-1</f>
        <v>-0</v>
      </c>
      <c r="E375" s="9" t="n">
        <f aca="false">+[2]data1cf!BC374*-1</f>
        <v>-0</v>
      </c>
      <c r="F375" s="9" t="n">
        <f aca="false">+[2]data1cf!BD374*-1</f>
        <v>-0</v>
      </c>
      <c r="G375" s="9" t="n">
        <f aca="false">+[2]data1cf!BE374*-1</f>
        <v>-0</v>
      </c>
      <c r="H375" s="9" t="n">
        <f aca="false">+[2]data1cf!BF374*-1</f>
        <v>-0</v>
      </c>
      <c r="I375" s="9" t="n">
        <f aca="false">+[2]data1cf!BG374*-1</f>
        <v>-0</v>
      </c>
      <c r="J375" s="9" t="n">
        <f aca="false">+[2]data1cf!BH374*-1</f>
        <v>-0</v>
      </c>
      <c r="K375" s="9" t="n">
        <f aca="false">+[2]data1cf!BI374*-1</f>
        <v>-0</v>
      </c>
      <c r="L375" s="9" t="n">
        <f aca="false">+[2]data1cf!BJ374*-1</f>
        <v>-0</v>
      </c>
      <c r="M375" s="9" t="n">
        <f aca="false">+[2]data1cf!BK374*-1</f>
        <v>-0</v>
      </c>
      <c r="N375" s="9" t="n">
        <f aca="false">+[2]data1cf!BL374*-1</f>
        <v>-0</v>
      </c>
      <c r="O375" s="9" t="n">
        <f aca="false">+[2]data1cf!BM374*-1</f>
        <v>-0</v>
      </c>
      <c r="P375" s="9" t="n">
        <f aca="false">+[2]data1cf!BN374*-1</f>
        <v>-0</v>
      </c>
      <c r="Q375" s="9" t="n">
        <f aca="false">+[2]data1cf!BO374*-1</f>
        <v>-0</v>
      </c>
      <c r="R375" s="9" t="n">
        <f aca="false">+[2]data1cf!BP374*-1</f>
        <v>-0</v>
      </c>
      <c r="S375" s="9" t="n">
        <f aca="false">+[2]data1cf!BQ374*-1</f>
        <v>-0</v>
      </c>
      <c r="T375" s="9" t="n">
        <f aca="false">+[2]data1cf!BR374*-1</f>
        <v>-0</v>
      </c>
      <c r="U375" s="9" t="n">
        <f aca="false">+[2]data1cf!BS374*-1</f>
        <v>-0</v>
      </c>
      <c r="V375" s="9" t="n">
        <f aca="false">+[2]data1cf!BT374*-1</f>
        <v>-0</v>
      </c>
      <c r="W375" s="9" t="n">
        <f aca="false">+[2]data1cf!BU374*-1</f>
        <v>-0</v>
      </c>
      <c r="X375" s="9" t="n">
        <f aca="false">+[2]data1cf!BV374*-1</f>
        <v>-0</v>
      </c>
      <c r="Y375" s="9" t="n">
        <f aca="false">+[2]data1cf!BW374*-1</f>
        <v>-0</v>
      </c>
      <c r="Z375" s="9" t="n">
        <f aca="false">+[2]data1cf!BX374*-1</f>
        <v>-0</v>
      </c>
      <c r="AA375" s="9" t="n">
        <f aca="false">+[2]data1cf!BY374*-1</f>
        <v>-0</v>
      </c>
      <c r="AB375" s="9"/>
      <c r="AC375" s="9"/>
      <c r="AD375" s="9"/>
      <c r="AE375" s="9"/>
      <c r="AF375" s="9"/>
      <c r="AG375" s="9"/>
      <c r="AH375" s="9"/>
      <c r="AI375" s="9"/>
      <c r="AJ375" s="9"/>
      <c r="AK375" s="1"/>
      <c r="AL375" s="1" t="e">
        <f aca="false">SUMPRODUCT(B375:AJ375,PVCapPrice)</f>
        <v>#DIV/0!</v>
      </c>
      <c r="AM375" s="1"/>
      <c r="AN375" s="1"/>
      <c r="AO375" s="1"/>
      <c r="AP375" s="1"/>
      <c r="AQ375" s="1"/>
    </row>
    <row r="376" customFormat="false" ht="11.25" hidden="false" customHeight="false" outlineLevel="0" collapsed="false">
      <c r="A376" s="1" t="n">
        <v>374</v>
      </c>
      <c r="B376" s="9"/>
      <c r="C376" s="9" t="n">
        <f aca="false">+[2]data1cf!BA375*-1</f>
        <v>-0</v>
      </c>
      <c r="D376" s="9" t="n">
        <f aca="false">+[2]data1cf!BB375*-1</f>
        <v>-0</v>
      </c>
      <c r="E376" s="9" t="n">
        <f aca="false">+[2]data1cf!BC375*-1</f>
        <v>-0</v>
      </c>
      <c r="F376" s="9" t="n">
        <f aca="false">+[2]data1cf!BD375*-1</f>
        <v>-0</v>
      </c>
      <c r="G376" s="9" t="n">
        <f aca="false">+[2]data1cf!BE375*-1</f>
        <v>-0</v>
      </c>
      <c r="H376" s="9" t="n">
        <f aca="false">+[2]data1cf!BF375*-1</f>
        <v>-0</v>
      </c>
      <c r="I376" s="9" t="n">
        <f aca="false">+[2]data1cf!BG375*-1</f>
        <v>-0</v>
      </c>
      <c r="J376" s="9" t="n">
        <f aca="false">+[2]data1cf!BH375*-1</f>
        <v>-0</v>
      </c>
      <c r="K376" s="9" t="n">
        <f aca="false">+[2]data1cf!BI375*-1</f>
        <v>-0</v>
      </c>
      <c r="L376" s="9" t="n">
        <f aca="false">+[2]data1cf!BJ375*-1</f>
        <v>-0</v>
      </c>
      <c r="M376" s="9" t="n">
        <f aca="false">+[2]data1cf!BK375*-1</f>
        <v>-0</v>
      </c>
      <c r="N376" s="9" t="n">
        <f aca="false">+[2]data1cf!BL375*-1</f>
        <v>-0</v>
      </c>
      <c r="O376" s="9" t="n">
        <f aca="false">+[2]data1cf!BM375*-1</f>
        <v>-0</v>
      </c>
      <c r="P376" s="9" t="n">
        <f aca="false">+[2]data1cf!BN375*-1</f>
        <v>-0</v>
      </c>
      <c r="Q376" s="9" t="n">
        <f aca="false">+[2]data1cf!BO375*-1</f>
        <v>-0</v>
      </c>
      <c r="R376" s="9" t="n">
        <f aca="false">+[2]data1cf!BP375*-1</f>
        <v>-0</v>
      </c>
      <c r="S376" s="9" t="n">
        <f aca="false">+[2]data1cf!BQ375*-1</f>
        <v>-0</v>
      </c>
      <c r="T376" s="9" t="n">
        <f aca="false">+[2]data1cf!BR375*-1</f>
        <v>-0</v>
      </c>
      <c r="U376" s="9" t="n">
        <f aca="false">+[2]data1cf!BS375*-1</f>
        <v>-0</v>
      </c>
      <c r="V376" s="9" t="n">
        <f aca="false">+[2]data1cf!BT375*-1</f>
        <v>-0</v>
      </c>
      <c r="W376" s="9" t="n">
        <f aca="false">+[2]data1cf!BU375*-1</f>
        <v>-0</v>
      </c>
      <c r="X376" s="9" t="n">
        <f aca="false">+[2]data1cf!BV375*-1</f>
        <v>-0</v>
      </c>
      <c r="Y376" s="9" t="n">
        <f aca="false">+[2]data1cf!BW375*-1</f>
        <v>-0</v>
      </c>
      <c r="Z376" s="9" t="n">
        <f aca="false">+[2]data1cf!BX375*-1</f>
        <v>-0</v>
      </c>
      <c r="AA376" s="9" t="n">
        <f aca="false">+[2]data1cf!BY375*-1</f>
        <v>-0</v>
      </c>
      <c r="AB376" s="9"/>
      <c r="AC376" s="9"/>
      <c r="AD376" s="9"/>
      <c r="AE376" s="9"/>
      <c r="AF376" s="9"/>
      <c r="AG376" s="9"/>
      <c r="AH376" s="9"/>
      <c r="AI376" s="9"/>
      <c r="AJ376" s="9"/>
      <c r="AK376" s="1"/>
      <c r="AL376" s="1" t="e">
        <f aca="false">SUMPRODUCT(B376:AJ376,PVCapPrice)</f>
        <v>#DIV/0!</v>
      </c>
      <c r="AM376" s="1"/>
      <c r="AN376" s="1"/>
      <c r="AO376" s="1"/>
      <c r="AP376" s="1"/>
      <c r="AQ376" s="1"/>
    </row>
    <row r="377" customFormat="false" ht="11.25" hidden="false" customHeight="false" outlineLevel="0" collapsed="false">
      <c r="A377" s="1" t="n">
        <v>375</v>
      </c>
      <c r="B377" s="9"/>
      <c r="C377" s="9" t="n">
        <f aca="false">+[2]data1cf!BA376*-1</f>
        <v>-0</v>
      </c>
      <c r="D377" s="9" t="n">
        <f aca="false">+[2]data1cf!BB376*-1</f>
        <v>-0</v>
      </c>
      <c r="E377" s="9" t="n">
        <f aca="false">+[2]data1cf!BC376*-1</f>
        <v>-0</v>
      </c>
      <c r="F377" s="9" t="n">
        <f aca="false">+[2]data1cf!BD376*-1</f>
        <v>-0</v>
      </c>
      <c r="G377" s="9" t="n">
        <f aca="false">+[2]data1cf!BE376*-1</f>
        <v>-0</v>
      </c>
      <c r="H377" s="9" t="n">
        <f aca="false">+[2]data1cf!BF376*-1</f>
        <v>-0</v>
      </c>
      <c r="I377" s="9" t="n">
        <f aca="false">+[2]data1cf!BG376*-1</f>
        <v>-0</v>
      </c>
      <c r="J377" s="9" t="n">
        <f aca="false">+[2]data1cf!BH376*-1</f>
        <v>-0</v>
      </c>
      <c r="K377" s="9" t="n">
        <f aca="false">+[2]data1cf!BI376*-1</f>
        <v>-0</v>
      </c>
      <c r="L377" s="9" t="n">
        <f aca="false">+[2]data1cf!BJ376*-1</f>
        <v>-0</v>
      </c>
      <c r="M377" s="9" t="n">
        <f aca="false">+[2]data1cf!BK376*-1</f>
        <v>-0</v>
      </c>
      <c r="N377" s="9" t="n">
        <f aca="false">+[2]data1cf!BL376*-1</f>
        <v>-0</v>
      </c>
      <c r="O377" s="9" t="n">
        <f aca="false">+[2]data1cf!BM376*-1</f>
        <v>-0</v>
      </c>
      <c r="P377" s="9" t="n">
        <f aca="false">+[2]data1cf!BN376*-1</f>
        <v>-0</v>
      </c>
      <c r="Q377" s="9" t="n">
        <f aca="false">+[2]data1cf!BO376*-1</f>
        <v>-0</v>
      </c>
      <c r="R377" s="9" t="n">
        <f aca="false">+[2]data1cf!BP376*-1</f>
        <v>-0</v>
      </c>
      <c r="S377" s="9" t="n">
        <f aca="false">+[2]data1cf!BQ376*-1</f>
        <v>-0</v>
      </c>
      <c r="T377" s="9" t="n">
        <f aca="false">+[2]data1cf!BR376*-1</f>
        <v>-0</v>
      </c>
      <c r="U377" s="9" t="n">
        <f aca="false">+[2]data1cf!BS376*-1</f>
        <v>-0</v>
      </c>
      <c r="V377" s="9" t="n">
        <f aca="false">+[2]data1cf!BT376*-1</f>
        <v>-0</v>
      </c>
      <c r="W377" s="9" t="n">
        <f aca="false">+[2]data1cf!BU376*-1</f>
        <v>-0</v>
      </c>
      <c r="X377" s="9" t="n">
        <f aca="false">+[2]data1cf!BV376*-1</f>
        <v>-0</v>
      </c>
      <c r="Y377" s="9" t="n">
        <f aca="false">+[2]data1cf!BW376*-1</f>
        <v>-0</v>
      </c>
      <c r="Z377" s="9" t="n">
        <f aca="false">+[2]data1cf!BX376*-1</f>
        <v>-0</v>
      </c>
      <c r="AA377" s="9" t="n">
        <f aca="false">+[2]data1cf!BY376*-1</f>
        <v>-0</v>
      </c>
      <c r="AB377" s="9"/>
      <c r="AC377" s="9"/>
      <c r="AD377" s="9"/>
      <c r="AE377" s="9"/>
      <c r="AF377" s="9"/>
      <c r="AG377" s="9"/>
      <c r="AH377" s="9"/>
      <c r="AI377" s="9"/>
      <c r="AJ377" s="9"/>
      <c r="AK377" s="1"/>
      <c r="AL377" s="1" t="e">
        <f aca="false">SUMPRODUCT(B377:AJ377,PVCapPrice)</f>
        <v>#DIV/0!</v>
      </c>
      <c r="AM377" s="1"/>
      <c r="AN377" s="1"/>
      <c r="AO377" s="1"/>
      <c r="AP377" s="1"/>
      <c r="AQ377" s="1"/>
    </row>
    <row r="378" customFormat="false" ht="11.25" hidden="false" customHeight="false" outlineLevel="0" collapsed="false">
      <c r="A378" s="1" t="n">
        <v>376</v>
      </c>
      <c r="B378" s="9"/>
      <c r="C378" s="9" t="n">
        <f aca="false">+[2]data1cf!BA377*-1</f>
        <v>-0</v>
      </c>
      <c r="D378" s="9" t="n">
        <f aca="false">+[2]data1cf!BB377*-1</f>
        <v>-0</v>
      </c>
      <c r="E378" s="9" t="n">
        <f aca="false">+[2]data1cf!BC377*-1</f>
        <v>-0</v>
      </c>
      <c r="F378" s="9" t="n">
        <f aca="false">+[2]data1cf!BD377*-1</f>
        <v>-0</v>
      </c>
      <c r="G378" s="9" t="n">
        <f aca="false">+[2]data1cf!BE377*-1</f>
        <v>-0</v>
      </c>
      <c r="H378" s="9" t="n">
        <f aca="false">+[2]data1cf!BF377*-1</f>
        <v>-0</v>
      </c>
      <c r="I378" s="9" t="n">
        <f aca="false">+[2]data1cf!BG377*-1</f>
        <v>-0</v>
      </c>
      <c r="J378" s="9" t="n">
        <f aca="false">+[2]data1cf!BH377*-1</f>
        <v>-0</v>
      </c>
      <c r="K378" s="9" t="n">
        <f aca="false">+[2]data1cf!BI377*-1</f>
        <v>-0</v>
      </c>
      <c r="L378" s="9" t="n">
        <f aca="false">+[2]data1cf!BJ377*-1</f>
        <v>-0</v>
      </c>
      <c r="M378" s="9" t="n">
        <f aca="false">+[2]data1cf!BK377*-1</f>
        <v>-0</v>
      </c>
      <c r="N378" s="9" t="n">
        <f aca="false">+[2]data1cf!BL377*-1</f>
        <v>-0</v>
      </c>
      <c r="O378" s="9" t="n">
        <f aca="false">+[2]data1cf!BM377*-1</f>
        <v>-0</v>
      </c>
      <c r="P378" s="9" t="n">
        <f aca="false">+[2]data1cf!BN377*-1</f>
        <v>-0</v>
      </c>
      <c r="Q378" s="9" t="n">
        <f aca="false">+[2]data1cf!BO377*-1</f>
        <v>-0</v>
      </c>
      <c r="R378" s="9" t="n">
        <f aca="false">+[2]data1cf!BP377*-1</f>
        <v>-0</v>
      </c>
      <c r="S378" s="9" t="n">
        <f aca="false">+[2]data1cf!BQ377*-1</f>
        <v>-0</v>
      </c>
      <c r="T378" s="9" t="n">
        <f aca="false">+[2]data1cf!BR377*-1</f>
        <v>-0</v>
      </c>
      <c r="U378" s="9" t="n">
        <f aca="false">+[2]data1cf!BS377*-1</f>
        <v>-0</v>
      </c>
      <c r="V378" s="9" t="n">
        <f aca="false">+[2]data1cf!BT377*-1</f>
        <v>-0</v>
      </c>
      <c r="W378" s="9" t="n">
        <f aca="false">+[2]data1cf!BU377*-1</f>
        <v>-0</v>
      </c>
      <c r="X378" s="9" t="n">
        <f aca="false">+[2]data1cf!BV377*-1</f>
        <v>-0</v>
      </c>
      <c r="Y378" s="9" t="n">
        <f aca="false">+[2]data1cf!BW377*-1</f>
        <v>-0</v>
      </c>
      <c r="Z378" s="9" t="n">
        <f aca="false">+[2]data1cf!BX377*-1</f>
        <v>-0</v>
      </c>
      <c r="AA378" s="9" t="n">
        <f aca="false">+[2]data1cf!BY377*-1</f>
        <v>-0</v>
      </c>
      <c r="AB378" s="9"/>
      <c r="AC378" s="9"/>
      <c r="AD378" s="9"/>
      <c r="AE378" s="9"/>
      <c r="AF378" s="9"/>
      <c r="AG378" s="9"/>
      <c r="AH378" s="9"/>
      <c r="AI378" s="9"/>
      <c r="AJ378" s="9"/>
      <c r="AK378" s="1"/>
      <c r="AL378" s="1" t="e">
        <f aca="false">SUMPRODUCT(B378:AJ378,PVCapPrice)</f>
        <v>#DIV/0!</v>
      </c>
      <c r="AM378" s="1"/>
      <c r="AN378" s="1"/>
      <c r="AO378" s="1"/>
      <c r="AP378" s="1"/>
      <c r="AQ378" s="1"/>
    </row>
    <row r="379" customFormat="false" ht="11.25" hidden="false" customHeight="false" outlineLevel="0" collapsed="false">
      <c r="A379" s="1" t="n">
        <v>377</v>
      </c>
      <c r="B379" s="9"/>
      <c r="C379" s="9" t="n">
        <f aca="false">+[2]data1cf!BA378*-1</f>
        <v>-0</v>
      </c>
      <c r="D379" s="9" t="n">
        <f aca="false">+[2]data1cf!BB378*-1</f>
        <v>-0</v>
      </c>
      <c r="E379" s="9" t="n">
        <f aca="false">+[2]data1cf!BC378*-1</f>
        <v>-0</v>
      </c>
      <c r="F379" s="9" t="n">
        <f aca="false">+[2]data1cf!BD378*-1</f>
        <v>-0</v>
      </c>
      <c r="G379" s="9" t="n">
        <f aca="false">+[2]data1cf!BE378*-1</f>
        <v>-0</v>
      </c>
      <c r="H379" s="9" t="n">
        <f aca="false">+[2]data1cf!BF378*-1</f>
        <v>-0</v>
      </c>
      <c r="I379" s="9" t="n">
        <f aca="false">+[2]data1cf!BG378*-1</f>
        <v>-0</v>
      </c>
      <c r="J379" s="9" t="n">
        <f aca="false">+[2]data1cf!BH378*-1</f>
        <v>-0</v>
      </c>
      <c r="K379" s="9" t="n">
        <f aca="false">+[2]data1cf!BI378*-1</f>
        <v>-0</v>
      </c>
      <c r="L379" s="9" t="n">
        <f aca="false">+[2]data1cf!BJ378*-1</f>
        <v>-0</v>
      </c>
      <c r="M379" s="9" t="n">
        <f aca="false">+[2]data1cf!BK378*-1</f>
        <v>-0</v>
      </c>
      <c r="N379" s="9" t="n">
        <f aca="false">+[2]data1cf!BL378*-1</f>
        <v>-0</v>
      </c>
      <c r="O379" s="9" t="n">
        <f aca="false">+[2]data1cf!BM378*-1</f>
        <v>-0</v>
      </c>
      <c r="P379" s="9" t="n">
        <f aca="false">+[2]data1cf!BN378*-1</f>
        <v>-0</v>
      </c>
      <c r="Q379" s="9" t="n">
        <f aca="false">+[2]data1cf!BO378*-1</f>
        <v>-0</v>
      </c>
      <c r="R379" s="9" t="n">
        <f aca="false">+[2]data1cf!BP378*-1</f>
        <v>-0</v>
      </c>
      <c r="S379" s="9" t="n">
        <f aca="false">+[2]data1cf!BQ378*-1</f>
        <v>-0</v>
      </c>
      <c r="T379" s="9" t="n">
        <f aca="false">+[2]data1cf!BR378*-1</f>
        <v>-0</v>
      </c>
      <c r="U379" s="9" t="n">
        <f aca="false">+[2]data1cf!BS378*-1</f>
        <v>-0</v>
      </c>
      <c r="V379" s="9" t="n">
        <f aca="false">+[2]data1cf!BT378*-1</f>
        <v>-0</v>
      </c>
      <c r="W379" s="9" t="n">
        <f aca="false">+[2]data1cf!BU378*-1</f>
        <v>-0</v>
      </c>
      <c r="X379" s="9" t="n">
        <f aca="false">+[2]data1cf!BV378*-1</f>
        <v>-0</v>
      </c>
      <c r="Y379" s="9" t="n">
        <f aca="false">+[2]data1cf!BW378*-1</f>
        <v>-0</v>
      </c>
      <c r="Z379" s="9" t="n">
        <f aca="false">+[2]data1cf!BX378*-1</f>
        <v>-0</v>
      </c>
      <c r="AA379" s="9" t="n">
        <f aca="false">+[2]data1cf!BY378*-1</f>
        <v>-0</v>
      </c>
      <c r="AB379" s="9"/>
      <c r="AC379" s="9"/>
      <c r="AD379" s="9"/>
      <c r="AE379" s="9"/>
      <c r="AF379" s="9"/>
      <c r="AG379" s="9"/>
      <c r="AH379" s="9"/>
      <c r="AI379" s="9"/>
      <c r="AJ379" s="9"/>
      <c r="AK379" s="1"/>
      <c r="AL379" s="1" t="e">
        <f aca="false">SUMPRODUCT(B379:AJ379,PVCapPrice)</f>
        <v>#DIV/0!</v>
      </c>
      <c r="AM379" s="1"/>
      <c r="AN379" s="1"/>
      <c r="AO379" s="1"/>
      <c r="AP379" s="1"/>
      <c r="AQ379" s="1"/>
    </row>
    <row r="380" customFormat="false" ht="11.25" hidden="false" customHeight="false" outlineLevel="0" collapsed="false">
      <c r="A380" s="1" t="n">
        <v>378</v>
      </c>
      <c r="B380" s="9"/>
      <c r="C380" s="9" t="n">
        <f aca="false">+[2]data1cf!BA379*-1</f>
        <v>-0</v>
      </c>
      <c r="D380" s="9" t="n">
        <f aca="false">+[2]data1cf!BB379*-1</f>
        <v>-0</v>
      </c>
      <c r="E380" s="9" t="n">
        <f aca="false">+[2]data1cf!BC379*-1</f>
        <v>-0</v>
      </c>
      <c r="F380" s="9" t="n">
        <f aca="false">+[2]data1cf!BD379*-1</f>
        <v>-0</v>
      </c>
      <c r="G380" s="9" t="n">
        <f aca="false">+[2]data1cf!BE379*-1</f>
        <v>-0</v>
      </c>
      <c r="H380" s="9" t="n">
        <f aca="false">+[2]data1cf!BF379*-1</f>
        <v>-0</v>
      </c>
      <c r="I380" s="9" t="n">
        <f aca="false">+[2]data1cf!BG379*-1</f>
        <v>-0</v>
      </c>
      <c r="J380" s="9" t="n">
        <f aca="false">+[2]data1cf!BH379*-1</f>
        <v>-0</v>
      </c>
      <c r="K380" s="9" t="n">
        <f aca="false">+[2]data1cf!BI379*-1</f>
        <v>-0</v>
      </c>
      <c r="L380" s="9" t="n">
        <f aca="false">+[2]data1cf!BJ379*-1</f>
        <v>-0</v>
      </c>
      <c r="M380" s="9" t="n">
        <f aca="false">+[2]data1cf!BK379*-1</f>
        <v>-0</v>
      </c>
      <c r="N380" s="9" t="n">
        <f aca="false">+[2]data1cf!BL379*-1</f>
        <v>-0</v>
      </c>
      <c r="O380" s="9" t="n">
        <f aca="false">+[2]data1cf!BM379*-1</f>
        <v>-0</v>
      </c>
      <c r="P380" s="9" t="n">
        <f aca="false">+[2]data1cf!BN379*-1</f>
        <v>-0</v>
      </c>
      <c r="Q380" s="9" t="n">
        <f aca="false">+[2]data1cf!BO379*-1</f>
        <v>-0</v>
      </c>
      <c r="R380" s="9" t="n">
        <f aca="false">+[2]data1cf!BP379*-1</f>
        <v>-0</v>
      </c>
      <c r="S380" s="9" t="n">
        <f aca="false">+[2]data1cf!BQ379*-1</f>
        <v>-0</v>
      </c>
      <c r="T380" s="9" t="n">
        <f aca="false">+[2]data1cf!BR379*-1</f>
        <v>-0</v>
      </c>
      <c r="U380" s="9" t="n">
        <f aca="false">+[2]data1cf!BS379*-1</f>
        <v>-0</v>
      </c>
      <c r="V380" s="9" t="n">
        <f aca="false">+[2]data1cf!BT379*-1</f>
        <v>-0</v>
      </c>
      <c r="W380" s="9" t="n">
        <f aca="false">+[2]data1cf!BU379*-1</f>
        <v>-0</v>
      </c>
      <c r="X380" s="9" t="n">
        <f aca="false">+[2]data1cf!BV379*-1</f>
        <v>-0</v>
      </c>
      <c r="Y380" s="9" t="n">
        <f aca="false">+[2]data1cf!BW379*-1</f>
        <v>-0</v>
      </c>
      <c r="Z380" s="9" t="n">
        <f aca="false">+[2]data1cf!BX379*-1</f>
        <v>-0</v>
      </c>
      <c r="AA380" s="9" t="n">
        <f aca="false">+[2]data1cf!BY379*-1</f>
        <v>-0</v>
      </c>
      <c r="AB380" s="9"/>
      <c r="AC380" s="9"/>
      <c r="AD380" s="9"/>
      <c r="AE380" s="9"/>
      <c r="AF380" s="9"/>
      <c r="AG380" s="9"/>
      <c r="AH380" s="9"/>
      <c r="AI380" s="9"/>
      <c r="AJ380" s="9"/>
      <c r="AK380" s="1"/>
      <c r="AL380" s="1" t="e">
        <f aca="false">SUMPRODUCT(B380:AJ380,PVCapPrice)</f>
        <v>#DIV/0!</v>
      </c>
      <c r="AM380" s="1"/>
      <c r="AN380" s="1"/>
      <c r="AO380" s="1"/>
      <c r="AP380" s="1"/>
      <c r="AQ380" s="1"/>
    </row>
    <row r="381" customFormat="false" ht="11.25" hidden="false" customHeight="false" outlineLevel="0" collapsed="false">
      <c r="A381" s="1" t="n">
        <v>379</v>
      </c>
      <c r="B381" s="9"/>
      <c r="C381" s="9" t="n">
        <f aca="false">+[2]data1cf!BA380*-1</f>
        <v>-0</v>
      </c>
      <c r="D381" s="9" t="n">
        <f aca="false">+[2]data1cf!BB380*-1</f>
        <v>-0</v>
      </c>
      <c r="E381" s="9" t="n">
        <f aca="false">+[2]data1cf!BC380*-1</f>
        <v>-0</v>
      </c>
      <c r="F381" s="9" t="n">
        <f aca="false">+[2]data1cf!BD380*-1</f>
        <v>-0</v>
      </c>
      <c r="G381" s="9" t="n">
        <f aca="false">+[2]data1cf!BE380*-1</f>
        <v>-0</v>
      </c>
      <c r="H381" s="9" t="n">
        <f aca="false">+[2]data1cf!BF380*-1</f>
        <v>-0</v>
      </c>
      <c r="I381" s="9" t="n">
        <f aca="false">+[2]data1cf!BG380*-1</f>
        <v>-0</v>
      </c>
      <c r="J381" s="9" t="n">
        <f aca="false">+[2]data1cf!BH380*-1</f>
        <v>-0</v>
      </c>
      <c r="K381" s="9" t="n">
        <f aca="false">+[2]data1cf!BI380*-1</f>
        <v>-0</v>
      </c>
      <c r="L381" s="9" t="n">
        <f aca="false">+[2]data1cf!BJ380*-1</f>
        <v>-0</v>
      </c>
      <c r="M381" s="9" t="n">
        <f aca="false">+[2]data1cf!BK380*-1</f>
        <v>-0</v>
      </c>
      <c r="N381" s="9" t="n">
        <f aca="false">+[2]data1cf!BL380*-1</f>
        <v>-0</v>
      </c>
      <c r="O381" s="9" t="n">
        <f aca="false">+[2]data1cf!BM380*-1</f>
        <v>-0</v>
      </c>
      <c r="P381" s="9" t="n">
        <f aca="false">+[2]data1cf!BN380*-1</f>
        <v>-0</v>
      </c>
      <c r="Q381" s="9" t="n">
        <f aca="false">+[2]data1cf!BO380*-1</f>
        <v>-0</v>
      </c>
      <c r="R381" s="9" t="n">
        <f aca="false">+[2]data1cf!BP380*-1</f>
        <v>-0</v>
      </c>
      <c r="S381" s="9" t="n">
        <f aca="false">+[2]data1cf!BQ380*-1</f>
        <v>-0</v>
      </c>
      <c r="T381" s="9" t="n">
        <f aca="false">+[2]data1cf!BR380*-1</f>
        <v>-0</v>
      </c>
      <c r="U381" s="9" t="n">
        <f aca="false">+[2]data1cf!BS380*-1</f>
        <v>-0</v>
      </c>
      <c r="V381" s="9" t="n">
        <f aca="false">+[2]data1cf!BT380*-1</f>
        <v>-0</v>
      </c>
      <c r="W381" s="9" t="n">
        <f aca="false">+[2]data1cf!BU380*-1</f>
        <v>-0</v>
      </c>
      <c r="X381" s="9" t="n">
        <f aca="false">+[2]data1cf!BV380*-1</f>
        <v>-0</v>
      </c>
      <c r="Y381" s="9" t="n">
        <f aca="false">+[2]data1cf!BW380*-1</f>
        <v>-0</v>
      </c>
      <c r="Z381" s="9" t="n">
        <f aca="false">+[2]data1cf!BX380*-1</f>
        <v>-0</v>
      </c>
      <c r="AA381" s="9" t="n">
        <f aca="false">+[2]data1cf!BY380*-1</f>
        <v>-0</v>
      </c>
      <c r="AB381" s="9"/>
      <c r="AC381" s="9"/>
      <c r="AD381" s="9"/>
      <c r="AE381" s="9"/>
      <c r="AF381" s="9"/>
      <c r="AG381" s="9"/>
      <c r="AH381" s="9"/>
      <c r="AI381" s="9"/>
      <c r="AJ381" s="9"/>
      <c r="AK381" s="1"/>
      <c r="AL381" s="1" t="e">
        <f aca="false">SUMPRODUCT(B381:AJ381,PVCapPrice)</f>
        <v>#DIV/0!</v>
      </c>
      <c r="AM381" s="1"/>
      <c r="AN381" s="1"/>
      <c r="AO381" s="1"/>
      <c r="AP381" s="1"/>
      <c r="AQ381" s="1"/>
    </row>
    <row r="382" customFormat="false" ht="11.25" hidden="false" customHeight="false" outlineLevel="0" collapsed="false">
      <c r="A382" s="1" t="n">
        <v>380</v>
      </c>
      <c r="B382" s="9"/>
      <c r="C382" s="9" t="n">
        <f aca="false">+[2]data1cf!BA381*-1</f>
        <v>-0</v>
      </c>
      <c r="D382" s="9" t="n">
        <f aca="false">+[2]data1cf!BB381*-1</f>
        <v>-0</v>
      </c>
      <c r="E382" s="9" t="n">
        <f aca="false">+[2]data1cf!BC381*-1</f>
        <v>-0</v>
      </c>
      <c r="F382" s="9" t="n">
        <f aca="false">+[2]data1cf!BD381*-1</f>
        <v>-0</v>
      </c>
      <c r="G382" s="9" t="n">
        <f aca="false">+[2]data1cf!BE381*-1</f>
        <v>-0</v>
      </c>
      <c r="H382" s="9" t="n">
        <f aca="false">+[2]data1cf!BF381*-1</f>
        <v>-0</v>
      </c>
      <c r="I382" s="9" t="n">
        <f aca="false">+[2]data1cf!BG381*-1</f>
        <v>-0</v>
      </c>
      <c r="J382" s="9" t="n">
        <f aca="false">+[2]data1cf!BH381*-1</f>
        <v>-0</v>
      </c>
      <c r="K382" s="9" t="n">
        <f aca="false">+[2]data1cf!BI381*-1</f>
        <v>-0</v>
      </c>
      <c r="L382" s="9" t="n">
        <f aca="false">+[2]data1cf!BJ381*-1</f>
        <v>-0</v>
      </c>
      <c r="M382" s="9" t="n">
        <f aca="false">+[2]data1cf!BK381*-1</f>
        <v>-0</v>
      </c>
      <c r="N382" s="9" t="n">
        <f aca="false">+[2]data1cf!BL381*-1</f>
        <v>-0</v>
      </c>
      <c r="O382" s="9" t="n">
        <f aca="false">+[2]data1cf!BM381*-1</f>
        <v>-0</v>
      </c>
      <c r="P382" s="9" t="n">
        <f aca="false">+[2]data1cf!BN381*-1</f>
        <v>-0</v>
      </c>
      <c r="Q382" s="9" t="n">
        <f aca="false">+[2]data1cf!BO381*-1</f>
        <v>-0</v>
      </c>
      <c r="R382" s="9" t="n">
        <f aca="false">+[2]data1cf!BP381*-1</f>
        <v>-0</v>
      </c>
      <c r="S382" s="9" t="n">
        <f aca="false">+[2]data1cf!BQ381*-1</f>
        <v>-0</v>
      </c>
      <c r="T382" s="9" t="n">
        <f aca="false">+[2]data1cf!BR381*-1</f>
        <v>-0</v>
      </c>
      <c r="U382" s="9" t="n">
        <f aca="false">+[2]data1cf!BS381*-1</f>
        <v>-0</v>
      </c>
      <c r="V382" s="9" t="n">
        <f aca="false">+[2]data1cf!BT381*-1</f>
        <v>-0</v>
      </c>
      <c r="W382" s="9" t="n">
        <f aca="false">+[2]data1cf!BU381*-1</f>
        <v>-0</v>
      </c>
      <c r="X382" s="9" t="n">
        <f aca="false">+[2]data1cf!BV381*-1</f>
        <v>-0</v>
      </c>
      <c r="Y382" s="9" t="n">
        <f aca="false">+[2]data1cf!BW381*-1</f>
        <v>-0</v>
      </c>
      <c r="Z382" s="9" t="n">
        <f aca="false">+[2]data1cf!BX381*-1</f>
        <v>-0</v>
      </c>
      <c r="AA382" s="9" t="n">
        <f aca="false">+[2]data1cf!BY381*-1</f>
        <v>-0</v>
      </c>
      <c r="AB382" s="9"/>
      <c r="AC382" s="9"/>
      <c r="AD382" s="9"/>
      <c r="AE382" s="9"/>
      <c r="AF382" s="9"/>
      <c r="AG382" s="9"/>
      <c r="AH382" s="9"/>
      <c r="AI382" s="9"/>
      <c r="AJ382" s="9"/>
      <c r="AK382" s="1"/>
      <c r="AL382" s="1" t="e">
        <f aca="false">SUMPRODUCT(B382:AJ382,PVCapPrice)</f>
        <v>#DIV/0!</v>
      </c>
      <c r="AM382" s="1"/>
      <c r="AN382" s="1"/>
      <c r="AO382" s="1"/>
      <c r="AP382" s="1"/>
      <c r="AQ382" s="1"/>
    </row>
    <row r="383" customFormat="false" ht="11.25" hidden="false" customHeight="false" outlineLevel="0" collapsed="false">
      <c r="A383" s="1" t="n">
        <v>381</v>
      </c>
      <c r="B383" s="9"/>
      <c r="C383" s="9" t="n">
        <f aca="false">+[2]data1cf!BA382*-1</f>
        <v>-0</v>
      </c>
      <c r="D383" s="9" t="n">
        <f aca="false">+[2]data1cf!BB382*-1</f>
        <v>-0</v>
      </c>
      <c r="E383" s="9" t="n">
        <f aca="false">+[2]data1cf!BC382*-1</f>
        <v>-0</v>
      </c>
      <c r="F383" s="9" t="n">
        <f aca="false">+[2]data1cf!BD382*-1</f>
        <v>-0</v>
      </c>
      <c r="G383" s="9" t="n">
        <f aca="false">+[2]data1cf!BE382*-1</f>
        <v>-0</v>
      </c>
      <c r="H383" s="9" t="n">
        <f aca="false">+[2]data1cf!BF382*-1</f>
        <v>-0</v>
      </c>
      <c r="I383" s="9" t="n">
        <f aca="false">+[2]data1cf!BG382*-1</f>
        <v>-0</v>
      </c>
      <c r="J383" s="9" t="n">
        <f aca="false">+[2]data1cf!BH382*-1</f>
        <v>-0</v>
      </c>
      <c r="K383" s="9" t="n">
        <f aca="false">+[2]data1cf!BI382*-1</f>
        <v>-0</v>
      </c>
      <c r="L383" s="9" t="n">
        <f aca="false">+[2]data1cf!BJ382*-1</f>
        <v>-0</v>
      </c>
      <c r="M383" s="9" t="n">
        <f aca="false">+[2]data1cf!BK382*-1</f>
        <v>-0</v>
      </c>
      <c r="N383" s="9" t="n">
        <f aca="false">+[2]data1cf!BL382*-1</f>
        <v>-0</v>
      </c>
      <c r="O383" s="9" t="n">
        <f aca="false">+[2]data1cf!BM382*-1</f>
        <v>-0</v>
      </c>
      <c r="P383" s="9" t="n">
        <f aca="false">+[2]data1cf!BN382*-1</f>
        <v>-0</v>
      </c>
      <c r="Q383" s="9" t="n">
        <f aca="false">+[2]data1cf!BO382*-1</f>
        <v>-0</v>
      </c>
      <c r="R383" s="9" t="n">
        <f aca="false">+[2]data1cf!BP382*-1</f>
        <v>-0</v>
      </c>
      <c r="S383" s="9" t="n">
        <f aca="false">+[2]data1cf!BQ382*-1</f>
        <v>-0</v>
      </c>
      <c r="T383" s="9" t="n">
        <f aca="false">+[2]data1cf!BR382*-1</f>
        <v>-0</v>
      </c>
      <c r="U383" s="9" t="n">
        <f aca="false">+[2]data1cf!BS382*-1</f>
        <v>-0</v>
      </c>
      <c r="V383" s="9" t="n">
        <f aca="false">+[2]data1cf!BT382*-1</f>
        <v>-0</v>
      </c>
      <c r="W383" s="9" t="n">
        <f aca="false">+[2]data1cf!BU382*-1</f>
        <v>-0</v>
      </c>
      <c r="X383" s="9" t="n">
        <f aca="false">+[2]data1cf!BV382*-1</f>
        <v>-0</v>
      </c>
      <c r="Y383" s="9" t="n">
        <f aca="false">+[2]data1cf!BW382*-1</f>
        <v>-0</v>
      </c>
      <c r="Z383" s="9" t="n">
        <f aca="false">+[2]data1cf!BX382*-1</f>
        <v>-0</v>
      </c>
      <c r="AA383" s="9" t="n">
        <f aca="false">+[2]data1cf!BY382*-1</f>
        <v>-0</v>
      </c>
      <c r="AB383" s="9"/>
      <c r="AC383" s="9"/>
      <c r="AD383" s="9"/>
      <c r="AE383" s="9"/>
      <c r="AF383" s="9"/>
      <c r="AG383" s="9"/>
      <c r="AH383" s="9"/>
      <c r="AI383" s="9"/>
      <c r="AJ383" s="9"/>
      <c r="AK383" s="1"/>
      <c r="AL383" s="1" t="e">
        <f aca="false">SUMPRODUCT(B383:AJ383,PVCapPrice)</f>
        <v>#DIV/0!</v>
      </c>
      <c r="AM383" s="1"/>
      <c r="AN383" s="1"/>
      <c r="AO383" s="1"/>
      <c r="AP383" s="1"/>
      <c r="AQ383" s="1"/>
    </row>
    <row r="384" customFormat="false" ht="11.25" hidden="false" customHeight="false" outlineLevel="0" collapsed="false">
      <c r="A384" s="1" t="n">
        <v>382</v>
      </c>
      <c r="B384" s="9"/>
      <c r="C384" s="9" t="n">
        <f aca="false">+[2]data1cf!BA383*-1</f>
        <v>-0</v>
      </c>
      <c r="D384" s="9" t="n">
        <f aca="false">+[2]data1cf!BB383*-1</f>
        <v>-0</v>
      </c>
      <c r="E384" s="9" t="n">
        <f aca="false">+[2]data1cf!BC383*-1</f>
        <v>-0</v>
      </c>
      <c r="F384" s="9" t="n">
        <f aca="false">+[2]data1cf!BD383*-1</f>
        <v>-0</v>
      </c>
      <c r="G384" s="9" t="n">
        <f aca="false">+[2]data1cf!BE383*-1</f>
        <v>-0</v>
      </c>
      <c r="H384" s="9" t="n">
        <f aca="false">+[2]data1cf!BF383*-1</f>
        <v>-0</v>
      </c>
      <c r="I384" s="9" t="n">
        <f aca="false">+[2]data1cf!BG383*-1</f>
        <v>-0</v>
      </c>
      <c r="J384" s="9" t="n">
        <f aca="false">+[2]data1cf!BH383*-1</f>
        <v>-0</v>
      </c>
      <c r="K384" s="9" t="n">
        <f aca="false">+[2]data1cf!BI383*-1</f>
        <v>-0</v>
      </c>
      <c r="L384" s="9" t="n">
        <f aca="false">+[2]data1cf!BJ383*-1</f>
        <v>-0</v>
      </c>
      <c r="M384" s="9" t="n">
        <f aca="false">+[2]data1cf!BK383*-1</f>
        <v>-0</v>
      </c>
      <c r="N384" s="9" t="n">
        <f aca="false">+[2]data1cf!BL383*-1</f>
        <v>-0</v>
      </c>
      <c r="O384" s="9" t="n">
        <f aca="false">+[2]data1cf!BM383*-1</f>
        <v>-0</v>
      </c>
      <c r="P384" s="9" t="n">
        <f aca="false">+[2]data1cf!BN383*-1</f>
        <v>-0</v>
      </c>
      <c r="Q384" s="9" t="n">
        <f aca="false">+[2]data1cf!BO383*-1</f>
        <v>-0</v>
      </c>
      <c r="R384" s="9" t="n">
        <f aca="false">+[2]data1cf!BP383*-1</f>
        <v>-0</v>
      </c>
      <c r="S384" s="9" t="n">
        <f aca="false">+[2]data1cf!BQ383*-1</f>
        <v>-0</v>
      </c>
      <c r="T384" s="9" t="n">
        <f aca="false">+[2]data1cf!BR383*-1</f>
        <v>-0</v>
      </c>
      <c r="U384" s="9" t="n">
        <f aca="false">+[2]data1cf!BS383*-1</f>
        <v>-0</v>
      </c>
      <c r="V384" s="9" t="n">
        <f aca="false">+[2]data1cf!BT383*-1</f>
        <v>-0</v>
      </c>
      <c r="W384" s="9" t="n">
        <f aca="false">+[2]data1cf!BU383*-1</f>
        <v>-0</v>
      </c>
      <c r="X384" s="9" t="n">
        <f aca="false">+[2]data1cf!BV383*-1</f>
        <v>-0</v>
      </c>
      <c r="Y384" s="9" t="n">
        <f aca="false">+[2]data1cf!BW383*-1</f>
        <v>-0</v>
      </c>
      <c r="Z384" s="9" t="n">
        <f aca="false">+[2]data1cf!BX383*-1</f>
        <v>-0</v>
      </c>
      <c r="AA384" s="9" t="n">
        <f aca="false">+[2]data1cf!BY383*-1</f>
        <v>-0</v>
      </c>
      <c r="AB384" s="9"/>
      <c r="AC384" s="9"/>
      <c r="AD384" s="9"/>
      <c r="AE384" s="9"/>
      <c r="AF384" s="9"/>
      <c r="AG384" s="9"/>
      <c r="AH384" s="9"/>
      <c r="AI384" s="9"/>
      <c r="AJ384" s="9"/>
      <c r="AK384" s="1"/>
      <c r="AL384" s="1" t="e">
        <f aca="false">SUMPRODUCT(B384:AJ384,PVCapPrice)</f>
        <v>#DIV/0!</v>
      </c>
      <c r="AM384" s="1"/>
      <c r="AN384" s="1"/>
      <c r="AO384" s="1"/>
      <c r="AP384" s="1"/>
      <c r="AQ384" s="1"/>
    </row>
    <row r="385" customFormat="false" ht="11.25" hidden="false" customHeight="false" outlineLevel="0" collapsed="false">
      <c r="A385" s="1" t="n">
        <v>383</v>
      </c>
      <c r="B385" s="9"/>
      <c r="C385" s="9" t="n">
        <f aca="false">+[2]data1cf!BA384*-1</f>
        <v>-0</v>
      </c>
      <c r="D385" s="9" t="n">
        <f aca="false">+[2]data1cf!BB384*-1</f>
        <v>-0</v>
      </c>
      <c r="E385" s="9" t="n">
        <f aca="false">+[2]data1cf!BC384*-1</f>
        <v>-0</v>
      </c>
      <c r="F385" s="9" t="n">
        <f aca="false">+[2]data1cf!BD384*-1</f>
        <v>-0</v>
      </c>
      <c r="G385" s="9" t="n">
        <f aca="false">+[2]data1cf!BE384*-1</f>
        <v>-0</v>
      </c>
      <c r="H385" s="9" t="n">
        <f aca="false">+[2]data1cf!BF384*-1</f>
        <v>-0</v>
      </c>
      <c r="I385" s="9" t="n">
        <f aca="false">+[2]data1cf!BG384*-1</f>
        <v>-0</v>
      </c>
      <c r="J385" s="9" t="n">
        <f aca="false">+[2]data1cf!BH384*-1</f>
        <v>-0</v>
      </c>
      <c r="K385" s="9" t="n">
        <f aca="false">+[2]data1cf!BI384*-1</f>
        <v>-0</v>
      </c>
      <c r="L385" s="9" t="n">
        <f aca="false">+[2]data1cf!BJ384*-1</f>
        <v>-0</v>
      </c>
      <c r="M385" s="9" t="n">
        <f aca="false">+[2]data1cf!BK384*-1</f>
        <v>-0</v>
      </c>
      <c r="N385" s="9" t="n">
        <f aca="false">+[2]data1cf!BL384*-1</f>
        <v>-0</v>
      </c>
      <c r="O385" s="9" t="n">
        <f aca="false">+[2]data1cf!BM384*-1</f>
        <v>-0</v>
      </c>
      <c r="P385" s="9" t="n">
        <f aca="false">+[2]data1cf!BN384*-1</f>
        <v>-0</v>
      </c>
      <c r="Q385" s="9" t="n">
        <f aca="false">+[2]data1cf!BO384*-1</f>
        <v>-0</v>
      </c>
      <c r="R385" s="9" t="n">
        <f aca="false">+[2]data1cf!BP384*-1</f>
        <v>-0</v>
      </c>
      <c r="S385" s="9" t="n">
        <f aca="false">+[2]data1cf!BQ384*-1</f>
        <v>-0</v>
      </c>
      <c r="T385" s="9" t="n">
        <f aca="false">+[2]data1cf!BR384*-1</f>
        <v>-0</v>
      </c>
      <c r="U385" s="9" t="n">
        <f aca="false">+[2]data1cf!BS384*-1</f>
        <v>-0</v>
      </c>
      <c r="V385" s="9" t="n">
        <f aca="false">+[2]data1cf!BT384*-1</f>
        <v>-0</v>
      </c>
      <c r="W385" s="9" t="n">
        <f aca="false">+[2]data1cf!BU384*-1</f>
        <v>-0</v>
      </c>
      <c r="X385" s="9" t="n">
        <f aca="false">+[2]data1cf!BV384*-1</f>
        <v>-0</v>
      </c>
      <c r="Y385" s="9" t="n">
        <f aca="false">+[2]data1cf!BW384*-1</f>
        <v>-0</v>
      </c>
      <c r="Z385" s="9" t="n">
        <f aca="false">+[2]data1cf!BX384*-1</f>
        <v>-0</v>
      </c>
      <c r="AA385" s="9" t="n">
        <f aca="false">+[2]data1cf!BY384*-1</f>
        <v>-0</v>
      </c>
      <c r="AB385" s="9"/>
      <c r="AC385" s="9"/>
      <c r="AD385" s="9"/>
      <c r="AE385" s="9"/>
      <c r="AF385" s="9"/>
      <c r="AG385" s="9"/>
      <c r="AH385" s="9"/>
      <c r="AI385" s="9"/>
      <c r="AJ385" s="9"/>
      <c r="AK385" s="1"/>
      <c r="AL385" s="1" t="e">
        <f aca="false">SUMPRODUCT(B385:AJ385,PVCapPrice)</f>
        <v>#DIV/0!</v>
      </c>
      <c r="AM385" s="1"/>
      <c r="AN385" s="1"/>
      <c r="AO385" s="1"/>
      <c r="AP385" s="1"/>
      <c r="AQ385" s="1"/>
    </row>
    <row r="386" customFormat="false" ht="11.25" hidden="false" customHeight="false" outlineLevel="0" collapsed="false">
      <c r="A386" s="1" t="n">
        <v>384</v>
      </c>
      <c r="B386" s="9"/>
      <c r="C386" s="9" t="n">
        <f aca="false">+[2]data1cf!BA385*-1</f>
        <v>-0</v>
      </c>
      <c r="D386" s="9" t="n">
        <f aca="false">+[2]data1cf!BB385*-1</f>
        <v>-0</v>
      </c>
      <c r="E386" s="9" t="n">
        <f aca="false">+[2]data1cf!BC385*-1</f>
        <v>-0</v>
      </c>
      <c r="F386" s="9" t="n">
        <f aca="false">+[2]data1cf!BD385*-1</f>
        <v>-0</v>
      </c>
      <c r="G386" s="9" t="n">
        <f aca="false">+[2]data1cf!BE385*-1</f>
        <v>-0</v>
      </c>
      <c r="H386" s="9" t="n">
        <f aca="false">+[2]data1cf!BF385*-1</f>
        <v>-0</v>
      </c>
      <c r="I386" s="9" t="n">
        <f aca="false">+[2]data1cf!BG385*-1</f>
        <v>-0</v>
      </c>
      <c r="J386" s="9" t="n">
        <f aca="false">+[2]data1cf!BH385*-1</f>
        <v>-0</v>
      </c>
      <c r="K386" s="9" t="n">
        <f aca="false">+[2]data1cf!BI385*-1</f>
        <v>-0</v>
      </c>
      <c r="L386" s="9" t="n">
        <f aca="false">+[2]data1cf!BJ385*-1</f>
        <v>-0</v>
      </c>
      <c r="M386" s="9" t="n">
        <f aca="false">+[2]data1cf!BK385*-1</f>
        <v>-0</v>
      </c>
      <c r="N386" s="9" t="n">
        <f aca="false">+[2]data1cf!BL385*-1</f>
        <v>-0</v>
      </c>
      <c r="O386" s="9" t="n">
        <f aca="false">+[2]data1cf!BM385*-1</f>
        <v>-0</v>
      </c>
      <c r="P386" s="9" t="n">
        <f aca="false">+[2]data1cf!BN385*-1</f>
        <v>-0</v>
      </c>
      <c r="Q386" s="9" t="n">
        <f aca="false">+[2]data1cf!BO385*-1</f>
        <v>-0</v>
      </c>
      <c r="R386" s="9" t="n">
        <f aca="false">+[2]data1cf!BP385*-1</f>
        <v>-0</v>
      </c>
      <c r="S386" s="9" t="n">
        <f aca="false">+[2]data1cf!BQ385*-1</f>
        <v>-0</v>
      </c>
      <c r="T386" s="9" t="n">
        <f aca="false">+[2]data1cf!BR385*-1</f>
        <v>-0</v>
      </c>
      <c r="U386" s="9" t="n">
        <f aca="false">+[2]data1cf!BS385*-1</f>
        <v>-0</v>
      </c>
      <c r="V386" s="9" t="n">
        <f aca="false">+[2]data1cf!BT385*-1</f>
        <v>-0</v>
      </c>
      <c r="W386" s="9" t="n">
        <f aca="false">+[2]data1cf!BU385*-1</f>
        <v>-0</v>
      </c>
      <c r="X386" s="9" t="n">
        <f aca="false">+[2]data1cf!BV385*-1</f>
        <v>-0</v>
      </c>
      <c r="Y386" s="9" t="n">
        <f aca="false">+[2]data1cf!BW385*-1</f>
        <v>-0</v>
      </c>
      <c r="Z386" s="9" t="n">
        <f aca="false">+[2]data1cf!BX385*-1</f>
        <v>-0</v>
      </c>
      <c r="AA386" s="9" t="n">
        <f aca="false">+[2]data1cf!BY385*-1</f>
        <v>-0</v>
      </c>
      <c r="AB386" s="9"/>
      <c r="AC386" s="9"/>
      <c r="AD386" s="9"/>
      <c r="AE386" s="9"/>
      <c r="AF386" s="9"/>
      <c r="AG386" s="9"/>
      <c r="AH386" s="9"/>
      <c r="AI386" s="9"/>
      <c r="AJ386" s="9"/>
      <c r="AK386" s="1"/>
      <c r="AL386" s="1" t="e">
        <f aca="false">SUMPRODUCT(B386:AJ386,PVCapPrice)</f>
        <v>#DIV/0!</v>
      </c>
      <c r="AM386" s="1"/>
      <c r="AN386" s="1"/>
      <c r="AO386" s="1"/>
      <c r="AP386" s="1"/>
      <c r="AQ386" s="1"/>
    </row>
    <row r="387" customFormat="false" ht="11.25" hidden="false" customHeight="false" outlineLevel="0" collapsed="false">
      <c r="A387" s="1" t="n">
        <v>385</v>
      </c>
      <c r="B387" s="9"/>
      <c r="C387" s="9" t="n">
        <f aca="false">+[2]data1cf!BA386*-1</f>
        <v>-0</v>
      </c>
      <c r="D387" s="9" t="n">
        <f aca="false">+[2]data1cf!BB386*-1</f>
        <v>-0</v>
      </c>
      <c r="E387" s="9" t="n">
        <f aca="false">+[2]data1cf!BC386*-1</f>
        <v>-0</v>
      </c>
      <c r="F387" s="9" t="n">
        <f aca="false">+[2]data1cf!BD386*-1</f>
        <v>-0</v>
      </c>
      <c r="G387" s="9" t="n">
        <f aca="false">+[2]data1cf!BE386*-1</f>
        <v>-0</v>
      </c>
      <c r="H387" s="9" t="n">
        <f aca="false">+[2]data1cf!BF386*-1</f>
        <v>-0</v>
      </c>
      <c r="I387" s="9" t="n">
        <f aca="false">+[2]data1cf!BG386*-1</f>
        <v>-0</v>
      </c>
      <c r="J387" s="9" t="n">
        <f aca="false">+[2]data1cf!BH386*-1</f>
        <v>-0</v>
      </c>
      <c r="K387" s="9" t="n">
        <f aca="false">+[2]data1cf!BI386*-1</f>
        <v>-0</v>
      </c>
      <c r="L387" s="9" t="n">
        <f aca="false">+[2]data1cf!BJ386*-1</f>
        <v>-0</v>
      </c>
      <c r="M387" s="9" t="n">
        <f aca="false">+[2]data1cf!BK386*-1</f>
        <v>-0</v>
      </c>
      <c r="N387" s="9" t="n">
        <f aca="false">+[2]data1cf!BL386*-1</f>
        <v>-0</v>
      </c>
      <c r="O387" s="9" t="n">
        <f aca="false">+[2]data1cf!BM386*-1</f>
        <v>-0</v>
      </c>
      <c r="P387" s="9" t="n">
        <f aca="false">+[2]data1cf!BN386*-1</f>
        <v>-0</v>
      </c>
      <c r="Q387" s="9" t="n">
        <f aca="false">+[2]data1cf!BO386*-1</f>
        <v>-0</v>
      </c>
      <c r="R387" s="9" t="n">
        <f aca="false">+[2]data1cf!BP386*-1</f>
        <v>-0</v>
      </c>
      <c r="S387" s="9" t="n">
        <f aca="false">+[2]data1cf!BQ386*-1</f>
        <v>-0</v>
      </c>
      <c r="T387" s="9" t="n">
        <f aca="false">+[2]data1cf!BR386*-1</f>
        <v>-0</v>
      </c>
      <c r="U387" s="9" t="n">
        <f aca="false">+[2]data1cf!BS386*-1</f>
        <v>-0</v>
      </c>
      <c r="V387" s="9" t="n">
        <f aca="false">+[2]data1cf!BT386*-1</f>
        <v>-0</v>
      </c>
      <c r="W387" s="9" t="n">
        <f aca="false">+[2]data1cf!BU386*-1</f>
        <v>-0</v>
      </c>
      <c r="X387" s="9" t="n">
        <f aca="false">+[2]data1cf!BV386*-1</f>
        <v>-0</v>
      </c>
      <c r="Y387" s="9" t="n">
        <f aca="false">+[2]data1cf!BW386*-1</f>
        <v>-0</v>
      </c>
      <c r="Z387" s="9" t="n">
        <f aca="false">+[2]data1cf!BX386*-1</f>
        <v>-0</v>
      </c>
      <c r="AA387" s="9" t="n">
        <f aca="false">+[2]data1cf!BY386*-1</f>
        <v>-0</v>
      </c>
      <c r="AB387" s="9"/>
      <c r="AC387" s="9"/>
      <c r="AD387" s="9"/>
      <c r="AE387" s="9"/>
      <c r="AF387" s="9"/>
      <c r="AG387" s="9"/>
      <c r="AH387" s="9"/>
      <c r="AI387" s="9"/>
      <c r="AJ387" s="9"/>
      <c r="AK387" s="1"/>
      <c r="AL387" s="1" t="e">
        <f aca="false">SUMPRODUCT(B387:AJ387,PVCapPrice)</f>
        <v>#DIV/0!</v>
      </c>
      <c r="AM387" s="1"/>
      <c r="AN387" s="1"/>
      <c r="AO387" s="1"/>
      <c r="AP387" s="1"/>
      <c r="AQ387" s="1"/>
    </row>
    <row r="388" customFormat="false" ht="11.25" hidden="false" customHeight="false" outlineLevel="0" collapsed="false">
      <c r="A388" s="1" t="n">
        <v>386</v>
      </c>
      <c r="B388" s="9"/>
      <c r="C388" s="9" t="n">
        <f aca="false">+[2]data1cf!BA387*-1</f>
        <v>-0</v>
      </c>
      <c r="D388" s="9" t="n">
        <f aca="false">+[2]data1cf!BB387*-1</f>
        <v>-0</v>
      </c>
      <c r="E388" s="9" t="n">
        <f aca="false">+[2]data1cf!BC387*-1</f>
        <v>-0</v>
      </c>
      <c r="F388" s="9" t="n">
        <f aca="false">+[2]data1cf!BD387*-1</f>
        <v>-0</v>
      </c>
      <c r="G388" s="9" t="n">
        <f aca="false">+[2]data1cf!BE387*-1</f>
        <v>-0</v>
      </c>
      <c r="H388" s="9" t="n">
        <f aca="false">+[2]data1cf!BF387*-1</f>
        <v>-0</v>
      </c>
      <c r="I388" s="9" t="n">
        <f aca="false">+[2]data1cf!BG387*-1</f>
        <v>-0</v>
      </c>
      <c r="J388" s="9" t="n">
        <f aca="false">+[2]data1cf!BH387*-1</f>
        <v>-0</v>
      </c>
      <c r="K388" s="9" t="n">
        <f aca="false">+[2]data1cf!BI387*-1</f>
        <v>-0</v>
      </c>
      <c r="L388" s="9" t="n">
        <f aca="false">+[2]data1cf!BJ387*-1</f>
        <v>-0</v>
      </c>
      <c r="M388" s="9" t="n">
        <f aca="false">+[2]data1cf!BK387*-1</f>
        <v>-0</v>
      </c>
      <c r="N388" s="9" t="n">
        <f aca="false">+[2]data1cf!BL387*-1</f>
        <v>-0</v>
      </c>
      <c r="O388" s="9" t="n">
        <f aca="false">+[2]data1cf!BM387*-1</f>
        <v>-0</v>
      </c>
      <c r="P388" s="9" t="n">
        <f aca="false">+[2]data1cf!BN387*-1</f>
        <v>-0</v>
      </c>
      <c r="Q388" s="9" t="n">
        <f aca="false">+[2]data1cf!BO387*-1</f>
        <v>-0</v>
      </c>
      <c r="R388" s="9" t="n">
        <f aca="false">+[2]data1cf!BP387*-1</f>
        <v>-0</v>
      </c>
      <c r="S388" s="9" t="n">
        <f aca="false">+[2]data1cf!BQ387*-1</f>
        <v>-0</v>
      </c>
      <c r="T388" s="9" t="n">
        <f aca="false">+[2]data1cf!BR387*-1</f>
        <v>-0</v>
      </c>
      <c r="U388" s="9" t="n">
        <f aca="false">+[2]data1cf!BS387*-1</f>
        <v>-0</v>
      </c>
      <c r="V388" s="9" t="n">
        <f aca="false">+[2]data1cf!BT387*-1</f>
        <v>-0</v>
      </c>
      <c r="W388" s="9" t="n">
        <f aca="false">+[2]data1cf!BU387*-1</f>
        <v>-0</v>
      </c>
      <c r="X388" s="9" t="n">
        <f aca="false">+[2]data1cf!BV387*-1</f>
        <v>-0</v>
      </c>
      <c r="Y388" s="9" t="n">
        <f aca="false">+[2]data1cf!BW387*-1</f>
        <v>-0</v>
      </c>
      <c r="Z388" s="9" t="n">
        <f aca="false">+[2]data1cf!BX387*-1</f>
        <v>-0</v>
      </c>
      <c r="AA388" s="9" t="n">
        <f aca="false">+[2]data1cf!BY387*-1</f>
        <v>-0</v>
      </c>
      <c r="AB388" s="9"/>
      <c r="AC388" s="9"/>
      <c r="AD388" s="9"/>
      <c r="AE388" s="9"/>
      <c r="AF388" s="9"/>
      <c r="AG388" s="9"/>
      <c r="AH388" s="9"/>
      <c r="AI388" s="9"/>
      <c r="AJ388" s="9"/>
      <c r="AK388" s="1"/>
      <c r="AL388" s="1" t="e">
        <f aca="false">SUMPRODUCT(B388:AJ388,PVCapPrice)</f>
        <v>#DIV/0!</v>
      </c>
      <c r="AM388" s="1"/>
      <c r="AN388" s="1"/>
      <c r="AO388" s="1"/>
      <c r="AP388" s="1"/>
      <c r="AQ388" s="1"/>
    </row>
    <row r="389" customFormat="false" ht="11.25" hidden="false" customHeight="false" outlineLevel="0" collapsed="false">
      <c r="A389" s="1" t="n">
        <v>387</v>
      </c>
      <c r="B389" s="9"/>
      <c r="C389" s="9" t="n">
        <f aca="false">+[2]data1cf!BA388*-1</f>
        <v>-0</v>
      </c>
      <c r="D389" s="9" t="n">
        <f aca="false">+[2]data1cf!BB388*-1</f>
        <v>-0</v>
      </c>
      <c r="E389" s="9" t="n">
        <f aca="false">+[2]data1cf!BC388*-1</f>
        <v>-0</v>
      </c>
      <c r="F389" s="9" t="n">
        <f aca="false">+[2]data1cf!BD388*-1</f>
        <v>-0</v>
      </c>
      <c r="G389" s="9" t="n">
        <f aca="false">+[2]data1cf!BE388*-1</f>
        <v>-0</v>
      </c>
      <c r="H389" s="9" t="n">
        <f aca="false">+[2]data1cf!BF388*-1</f>
        <v>-0</v>
      </c>
      <c r="I389" s="9" t="n">
        <f aca="false">+[2]data1cf!BG388*-1</f>
        <v>-0</v>
      </c>
      <c r="J389" s="9" t="n">
        <f aca="false">+[2]data1cf!BH388*-1</f>
        <v>-0</v>
      </c>
      <c r="K389" s="9" t="n">
        <f aca="false">+[2]data1cf!BI388*-1</f>
        <v>-0</v>
      </c>
      <c r="L389" s="9" t="n">
        <f aca="false">+[2]data1cf!BJ388*-1</f>
        <v>-0</v>
      </c>
      <c r="M389" s="9" t="n">
        <f aca="false">+[2]data1cf!BK388*-1</f>
        <v>-0</v>
      </c>
      <c r="N389" s="9" t="n">
        <f aca="false">+[2]data1cf!BL388*-1</f>
        <v>-0</v>
      </c>
      <c r="O389" s="9" t="n">
        <f aca="false">+[2]data1cf!BM388*-1</f>
        <v>-0</v>
      </c>
      <c r="P389" s="9" t="n">
        <f aca="false">+[2]data1cf!BN388*-1</f>
        <v>-0</v>
      </c>
      <c r="Q389" s="9" t="n">
        <f aca="false">+[2]data1cf!BO388*-1</f>
        <v>-0</v>
      </c>
      <c r="R389" s="9" t="n">
        <f aca="false">+[2]data1cf!BP388*-1</f>
        <v>-0</v>
      </c>
      <c r="S389" s="9" t="n">
        <f aca="false">+[2]data1cf!BQ388*-1</f>
        <v>-0</v>
      </c>
      <c r="T389" s="9" t="n">
        <f aca="false">+[2]data1cf!BR388*-1</f>
        <v>-0</v>
      </c>
      <c r="U389" s="9" t="n">
        <f aca="false">+[2]data1cf!BS388*-1</f>
        <v>-0</v>
      </c>
      <c r="V389" s="9" t="n">
        <f aca="false">+[2]data1cf!BT388*-1</f>
        <v>-0</v>
      </c>
      <c r="W389" s="9" t="n">
        <f aca="false">+[2]data1cf!BU388*-1</f>
        <v>-0</v>
      </c>
      <c r="X389" s="9" t="n">
        <f aca="false">+[2]data1cf!BV388*-1</f>
        <v>-0</v>
      </c>
      <c r="Y389" s="9" t="n">
        <f aca="false">+[2]data1cf!BW388*-1</f>
        <v>-0</v>
      </c>
      <c r="Z389" s="9" t="n">
        <f aca="false">+[2]data1cf!BX388*-1</f>
        <v>-0</v>
      </c>
      <c r="AA389" s="9" t="n">
        <f aca="false">+[2]data1cf!BY388*-1</f>
        <v>-0</v>
      </c>
      <c r="AB389" s="9"/>
      <c r="AC389" s="9"/>
      <c r="AD389" s="9"/>
      <c r="AE389" s="9"/>
      <c r="AF389" s="9"/>
      <c r="AG389" s="9"/>
      <c r="AH389" s="9"/>
      <c r="AI389" s="9"/>
      <c r="AJ389" s="9"/>
      <c r="AK389" s="1"/>
      <c r="AL389" s="1" t="e">
        <f aca="false">SUMPRODUCT(B389:AJ389,PVCapPrice)</f>
        <v>#DIV/0!</v>
      </c>
      <c r="AM389" s="1"/>
      <c r="AN389" s="1"/>
      <c r="AO389" s="1"/>
      <c r="AP389" s="1"/>
      <c r="AQ389" s="1"/>
    </row>
    <row r="390" customFormat="false" ht="11.25" hidden="false" customHeight="false" outlineLevel="0" collapsed="false">
      <c r="A390" s="1" t="n">
        <v>388</v>
      </c>
      <c r="B390" s="9"/>
      <c r="C390" s="9" t="n">
        <f aca="false">+[2]data1cf!BA389*-1</f>
        <v>-0</v>
      </c>
      <c r="D390" s="9" t="n">
        <f aca="false">+[2]data1cf!BB389*-1</f>
        <v>-0</v>
      </c>
      <c r="E390" s="9" t="n">
        <f aca="false">+[2]data1cf!BC389*-1</f>
        <v>-0</v>
      </c>
      <c r="F390" s="9" t="n">
        <f aca="false">+[2]data1cf!BD389*-1</f>
        <v>-0</v>
      </c>
      <c r="G390" s="9" t="n">
        <f aca="false">+[2]data1cf!BE389*-1</f>
        <v>-0</v>
      </c>
      <c r="H390" s="9" t="n">
        <f aca="false">+[2]data1cf!BF389*-1</f>
        <v>-0</v>
      </c>
      <c r="I390" s="9" t="n">
        <f aca="false">+[2]data1cf!BG389*-1</f>
        <v>-0</v>
      </c>
      <c r="J390" s="9" t="n">
        <f aca="false">+[2]data1cf!BH389*-1</f>
        <v>-0</v>
      </c>
      <c r="K390" s="9" t="n">
        <f aca="false">+[2]data1cf!BI389*-1</f>
        <v>-0</v>
      </c>
      <c r="L390" s="9" t="n">
        <f aca="false">+[2]data1cf!BJ389*-1</f>
        <v>-0</v>
      </c>
      <c r="M390" s="9" t="n">
        <f aca="false">+[2]data1cf!BK389*-1</f>
        <v>-0</v>
      </c>
      <c r="N390" s="9" t="n">
        <f aca="false">+[2]data1cf!BL389*-1</f>
        <v>-0</v>
      </c>
      <c r="O390" s="9" t="n">
        <f aca="false">+[2]data1cf!BM389*-1</f>
        <v>-0</v>
      </c>
      <c r="P390" s="9" t="n">
        <f aca="false">+[2]data1cf!BN389*-1</f>
        <v>-0</v>
      </c>
      <c r="Q390" s="9" t="n">
        <f aca="false">+[2]data1cf!BO389*-1</f>
        <v>-0</v>
      </c>
      <c r="R390" s="9" t="n">
        <f aca="false">+[2]data1cf!BP389*-1</f>
        <v>-0</v>
      </c>
      <c r="S390" s="9" t="n">
        <f aca="false">+[2]data1cf!BQ389*-1</f>
        <v>-0</v>
      </c>
      <c r="T390" s="9" t="n">
        <f aca="false">+[2]data1cf!BR389*-1</f>
        <v>-0</v>
      </c>
      <c r="U390" s="9" t="n">
        <f aca="false">+[2]data1cf!BS389*-1</f>
        <v>-0</v>
      </c>
      <c r="V390" s="9" t="n">
        <f aca="false">+[2]data1cf!BT389*-1</f>
        <v>-0</v>
      </c>
      <c r="W390" s="9" t="n">
        <f aca="false">+[2]data1cf!BU389*-1</f>
        <v>-0</v>
      </c>
      <c r="X390" s="9" t="n">
        <f aca="false">+[2]data1cf!BV389*-1</f>
        <v>-0</v>
      </c>
      <c r="Y390" s="9" t="n">
        <f aca="false">+[2]data1cf!BW389*-1</f>
        <v>-0</v>
      </c>
      <c r="Z390" s="9" t="n">
        <f aca="false">+[2]data1cf!BX389*-1</f>
        <v>-0</v>
      </c>
      <c r="AA390" s="9" t="n">
        <f aca="false">+[2]data1cf!BY389*-1</f>
        <v>-0</v>
      </c>
      <c r="AB390" s="9"/>
      <c r="AC390" s="9"/>
      <c r="AD390" s="9"/>
      <c r="AE390" s="9"/>
      <c r="AF390" s="9"/>
      <c r="AG390" s="9"/>
      <c r="AH390" s="9"/>
      <c r="AI390" s="9"/>
      <c r="AJ390" s="9"/>
      <c r="AK390" s="1"/>
      <c r="AL390" s="1" t="e">
        <f aca="false">SUMPRODUCT(B390:AJ390,PVCapPrice)</f>
        <v>#DIV/0!</v>
      </c>
      <c r="AM390" s="1"/>
      <c r="AN390" s="1"/>
      <c r="AO390" s="1"/>
      <c r="AP390" s="1"/>
      <c r="AQ390" s="1"/>
    </row>
    <row r="391" customFormat="false" ht="11.25" hidden="false" customHeight="false" outlineLevel="0" collapsed="false">
      <c r="A391" s="1" t="n">
        <v>389</v>
      </c>
      <c r="B391" s="9"/>
      <c r="C391" s="9" t="n">
        <f aca="false">+[2]data1cf!BA390*-1</f>
        <v>-0</v>
      </c>
      <c r="D391" s="9" t="n">
        <f aca="false">+[2]data1cf!BB390*-1</f>
        <v>-0</v>
      </c>
      <c r="E391" s="9" t="n">
        <f aca="false">+[2]data1cf!BC390*-1</f>
        <v>-0</v>
      </c>
      <c r="F391" s="9" t="n">
        <f aca="false">+[2]data1cf!BD390*-1</f>
        <v>-0</v>
      </c>
      <c r="G391" s="9" t="n">
        <f aca="false">+[2]data1cf!BE390*-1</f>
        <v>-0</v>
      </c>
      <c r="H391" s="9" t="n">
        <f aca="false">+[2]data1cf!BF390*-1</f>
        <v>-0</v>
      </c>
      <c r="I391" s="9" t="n">
        <f aca="false">+[2]data1cf!BG390*-1</f>
        <v>-0</v>
      </c>
      <c r="J391" s="9" t="n">
        <f aca="false">+[2]data1cf!BH390*-1</f>
        <v>-0</v>
      </c>
      <c r="K391" s="9" t="n">
        <f aca="false">+[2]data1cf!BI390*-1</f>
        <v>-0</v>
      </c>
      <c r="L391" s="9" t="n">
        <f aca="false">+[2]data1cf!BJ390*-1</f>
        <v>-0</v>
      </c>
      <c r="M391" s="9" t="n">
        <f aca="false">+[2]data1cf!BK390*-1</f>
        <v>-0</v>
      </c>
      <c r="N391" s="9" t="n">
        <f aca="false">+[2]data1cf!BL390*-1</f>
        <v>-0</v>
      </c>
      <c r="O391" s="9" t="n">
        <f aca="false">+[2]data1cf!BM390*-1</f>
        <v>-0</v>
      </c>
      <c r="P391" s="9" t="n">
        <f aca="false">+[2]data1cf!BN390*-1</f>
        <v>-0</v>
      </c>
      <c r="Q391" s="9" t="n">
        <f aca="false">+[2]data1cf!BO390*-1</f>
        <v>-0</v>
      </c>
      <c r="R391" s="9" t="n">
        <f aca="false">+[2]data1cf!BP390*-1</f>
        <v>-0</v>
      </c>
      <c r="S391" s="9" t="n">
        <f aca="false">+[2]data1cf!BQ390*-1</f>
        <v>-0</v>
      </c>
      <c r="T391" s="9" t="n">
        <f aca="false">+[2]data1cf!BR390*-1</f>
        <v>-0</v>
      </c>
      <c r="U391" s="9" t="n">
        <f aca="false">+[2]data1cf!BS390*-1</f>
        <v>-0</v>
      </c>
      <c r="V391" s="9" t="n">
        <f aca="false">+[2]data1cf!BT390*-1</f>
        <v>-0</v>
      </c>
      <c r="W391" s="9" t="n">
        <f aca="false">+[2]data1cf!BU390*-1</f>
        <v>-0</v>
      </c>
      <c r="X391" s="9" t="n">
        <f aca="false">+[2]data1cf!BV390*-1</f>
        <v>-0</v>
      </c>
      <c r="Y391" s="9" t="n">
        <f aca="false">+[2]data1cf!BW390*-1</f>
        <v>-0</v>
      </c>
      <c r="Z391" s="9" t="n">
        <f aca="false">+[2]data1cf!BX390*-1</f>
        <v>-0</v>
      </c>
      <c r="AA391" s="9" t="n">
        <f aca="false">+[2]data1cf!BY390*-1</f>
        <v>-0</v>
      </c>
      <c r="AB391" s="9"/>
      <c r="AC391" s="9"/>
      <c r="AD391" s="9"/>
      <c r="AE391" s="9"/>
      <c r="AF391" s="9"/>
      <c r="AG391" s="9"/>
      <c r="AH391" s="9"/>
      <c r="AI391" s="9"/>
      <c r="AJ391" s="9"/>
      <c r="AK391" s="1"/>
      <c r="AL391" s="1" t="e">
        <f aca="false">SUMPRODUCT(B391:AJ391,PVCapPrice)</f>
        <v>#DIV/0!</v>
      </c>
      <c r="AM391" s="1"/>
      <c r="AN391" s="1"/>
      <c r="AO391" s="1"/>
      <c r="AP391" s="1"/>
      <c r="AQ391" s="1"/>
    </row>
    <row r="392" customFormat="false" ht="11.25" hidden="false" customHeight="false" outlineLevel="0" collapsed="false">
      <c r="A392" s="1" t="n">
        <v>390</v>
      </c>
      <c r="B392" s="9"/>
      <c r="C392" s="9" t="n">
        <f aca="false">+[2]data1cf!BA391*-1</f>
        <v>-0</v>
      </c>
      <c r="D392" s="9" t="n">
        <f aca="false">+[2]data1cf!BB391*-1</f>
        <v>-0</v>
      </c>
      <c r="E392" s="9" t="n">
        <f aca="false">+[2]data1cf!BC391*-1</f>
        <v>-0</v>
      </c>
      <c r="F392" s="9" t="n">
        <f aca="false">+[2]data1cf!BD391*-1</f>
        <v>-0</v>
      </c>
      <c r="G392" s="9" t="n">
        <f aca="false">+[2]data1cf!BE391*-1</f>
        <v>-0</v>
      </c>
      <c r="H392" s="9" t="n">
        <f aca="false">+[2]data1cf!BF391*-1</f>
        <v>-0</v>
      </c>
      <c r="I392" s="9" t="n">
        <f aca="false">+[2]data1cf!BG391*-1</f>
        <v>-0</v>
      </c>
      <c r="J392" s="9" t="n">
        <f aca="false">+[2]data1cf!BH391*-1</f>
        <v>-0</v>
      </c>
      <c r="K392" s="9" t="n">
        <f aca="false">+[2]data1cf!BI391*-1</f>
        <v>-0</v>
      </c>
      <c r="L392" s="9" t="n">
        <f aca="false">+[2]data1cf!BJ391*-1</f>
        <v>-0</v>
      </c>
      <c r="M392" s="9" t="n">
        <f aca="false">+[2]data1cf!BK391*-1</f>
        <v>-0</v>
      </c>
      <c r="N392" s="9" t="n">
        <f aca="false">+[2]data1cf!BL391*-1</f>
        <v>-0</v>
      </c>
      <c r="O392" s="9" t="n">
        <f aca="false">+[2]data1cf!BM391*-1</f>
        <v>-0</v>
      </c>
      <c r="P392" s="9" t="n">
        <f aca="false">+[2]data1cf!BN391*-1</f>
        <v>-0</v>
      </c>
      <c r="Q392" s="9" t="n">
        <f aca="false">+[2]data1cf!BO391*-1</f>
        <v>-0</v>
      </c>
      <c r="R392" s="9" t="n">
        <f aca="false">+[2]data1cf!BP391*-1</f>
        <v>-0</v>
      </c>
      <c r="S392" s="9" t="n">
        <f aca="false">+[2]data1cf!BQ391*-1</f>
        <v>-0</v>
      </c>
      <c r="T392" s="9" t="n">
        <f aca="false">+[2]data1cf!BR391*-1</f>
        <v>-0</v>
      </c>
      <c r="U392" s="9" t="n">
        <f aca="false">+[2]data1cf!BS391*-1</f>
        <v>-0</v>
      </c>
      <c r="V392" s="9" t="n">
        <f aca="false">+[2]data1cf!BT391*-1</f>
        <v>-0</v>
      </c>
      <c r="W392" s="9" t="n">
        <f aca="false">+[2]data1cf!BU391*-1</f>
        <v>-0</v>
      </c>
      <c r="X392" s="9" t="n">
        <f aca="false">+[2]data1cf!BV391*-1</f>
        <v>-0</v>
      </c>
      <c r="Y392" s="9" t="n">
        <f aca="false">+[2]data1cf!BW391*-1</f>
        <v>-0</v>
      </c>
      <c r="Z392" s="9" t="n">
        <f aca="false">+[2]data1cf!BX391*-1</f>
        <v>-0</v>
      </c>
      <c r="AA392" s="9" t="n">
        <f aca="false">+[2]data1cf!BY391*-1</f>
        <v>-0</v>
      </c>
      <c r="AB392" s="9"/>
      <c r="AC392" s="9"/>
      <c r="AD392" s="9"/>
      <c r="AE392" s="9"/>
      <c r="AF392" s="9"/>
      <c r="AG392" s="9"/>
      <c r="AH392" s="9"/>
      <c r="AI392" s="9"/>
      <c r="AJ392" s="9"/>
      <c r="AK392" s="1"/>
      <c r="AL392" s="1" t="e">
        <f aca="false">SUMPRODUCT(B392:AJ392,PVCapPrice)</f>
        <v>#DIV/0!</v>
      </c>
      <c r="AM392" s="1"/>
      <c r="AN392" s="1"/>
      <c r="AO392" s="1"/>
      <c r="AP392" s="1"/>
      <c r="AQ392" s="1"/>
    </row>
    <row r="393" customFormat="false" ht="11.25" hidden="false" customHeight="false" outlineLevel="0" collapsed="false">
      <c r="A393" s="1" t="n">
        <v>391</v>
      </c>
      <c r="B393" s="9"/>
      <c r="C393" s="9" t="n">
        <f aca="false">+[2]data1cf!BA392*-1</f>
        <v>-0</v>
      </c>
      <c r="D393" s="9" t="n">
        <f aca="false">+[2]data1cf!BB392*-1</f>
        <v>-0</v>
      </c>
      <c r="E393" s="9" t="n">
        <f aca="false">+[2]data1cf!BC392*-1</f>
        <v>-0</v>
      </c>
      <c r="F393" s="9" t="n">
        <f aca="false">+[2]data1cf!BD392*-1</f>
        <v>-0</v>
      </c>
      <c r="G393" s="9" t="n">
        <f aca="false">+[2]data1cf!BE392*-1</f>
        <v>-0</v>
      </c>
      <c r="H393" s="9" t="n">
        <f aca="false">+[2]data1cf!BF392*-1</f>
        <v>-0</v>
      </c>
      <c r="I393" s="9" t="n">
        <f aca="false">+[2]data1cf!BG392*-1</f>
        <v>-0</v>
      </c>
      <c r="J393" s="9" t="n">
        <f aca="false">+[2]data1cf!BH392*-1</f>
        <v>-0</v>
      </c>
      <c r="K393" s="9" t="n">
        <f aca="false">+[2]data1cf!BI392*-1</f>
        <v>-0</v>
      </c>
      <c r="L393" s="9" t="n">
        <f aca="false">+[2]data1cf!BJ392*-1</f>
        <v>-0</v>
      </c>
      <c r="M393" s="9" t="n">
        <f aca="false">+[2]data1cf!BK392*-1</f>
        <v>-0</v>
      </c>
      <c r="N393" s="9" t="n">
        <f aca="false">+[2]data1cf!BL392*-1</f>
        <v>-0</v>
      </c>
      <c r="O393" s="9" t="n">
        <f aca="false">+[2]data1cf!BM392*-1</f>
        <v>-0</v>
      </c>
      <c r="P393" s="9" t="n">
        <f aca="false">+[2]data1cf!BN392*-1</f>
        <v>-0</v>
      </c>
      <c r="Q393" s="9" t="n">
        <f aca="false">+[2]data1cf!BO392*-1</f>
        <v>-0</v>
      </c>
      <c r="R393" s="9" t="n">
        <f aca="false">+[2]data1cf!BP392*-1</f>
        <v>-0</v>
      </c>
      <c r="S393" s="9" t="n">
        <f aca="false">+[2]data1cf!BQ392*-1</f>
        <v>-0</v>
      </c>
      <c r="T393" s="9" t="n">
        <f aca="false">+[2]data1cf!BR392*-1</f>
        <v>-0</v>
      </c>
      <c r="U393" s="9" t="n">
        <f aca="false">+[2]data1cf!BS392*-1</f>
        <v>-0</v>
      </c>
      <c r="V393" s="9" t="n">
        <f aca="false">+[2]data1cf!BT392*-1</f>
        <v>-0</v>
      </c>
      <c r="W393" s="9" t="n">
        <f aca="false">+[2]data1cf!BU392*-1</f>
        <v>-0</v>
      </c>
      <c r="X393" s="9" t="n">
        <f aca="false">+[2]data1cf!BV392*-1</f>
        <v>-0</v>
      </c>
      <c r="Y393" s="9" t="n">
        <f aca="false">+[2]data1cf!BW392*-1</f>
        <v>-0</v>
      </c>
      <c r="Z393" s="9" t="n">
        <f aca="false">+[2]data1cf!BX392*-1</f>
        <v>-0</v>
      </c>
      <c r="AA393" s="9" t="n">
        <f aca="false">+[2]data1cf!BY392*-1</f>
        <v>-0</v>
      </c>
      <c r="AB393" s="9"/>
      <c r="AC393" s="9"/>
      <c r="AD393" s="9"/>
      <c r="AE393" s="9"/>
      <c r="AF393" s="9"/>
      <c r="AG393" s="9"/>
      <c r="AH393" s="9"/>
      <c r="AI393" s="9"/>
      <c r="AJ393" s="9"/>
      <c r="AK393" s="1"/>
      <c r="AL393" s="1" t="e">
        <f aca="false">SUMPRODUCT(B393:AJ393,PVCapPrice)</f>
        <v>#DIV/0!</v>
      </c>
      <c r="AM393" s="1"/>
      <c r="AN393" s="1"/>
      <c r="AO393" s="1"/>
      <c r="AP393" s="1"/>
      <c r="AQ393" s="1"/>
    </row>
    <row r="394" customFormat="false" ht="11.25" hidden="false" customHeight="false" outlineLevel="0" collapsed="false">
      <c r="A394" s="1" t="n">
        <v>392</v>
      </c>
      <c r="B394" s="9"/>
      <c r="C394" s="9" t="n">
        <f aca="false">+[2]data1cf!BA393*-1</f>
        <v>-0</v>
      </c>
      <c r="D394" s="9" t="n">
        <f aca="false">+[2]data1cf!BB393*-1</f>
        <v>-0</v>
      </c>
      <c r="E394" s="9" t="n">
        <f aca="false">+[2]data1cf!BC393*-1</f>
        <v>-0</v>
      </c>
      <c r="F394" s="9" t="n">
        <f aca="false">+[2]data1cf!BD393*-1</f>
        <v>-0</v>
      </c>
      <c r="G394" s="9" t="n">
        <f aca="false">+[2]data1cf!BE393*-1</f>
        <v>-0</v>
      </c>
      <c r="H394" s="9" t="n">
        <f aca="false">+[2]data1cf!BF393*-1</f>
        <v>-0</v>
      </c>
      <c r="I394" s="9" t="n">
        <f aca="false">+[2]data1cf!BG393*-1</f>
        <v>-0</v>
      </c>
      <c r="J394" s="9" t="n">
        <f aca="false">+[2]data1cf!BH393*-1</f>
        <v>-0</v>
      </c>
      <c r="K394" s="9" t="n">
        <f aca="false">+[2]data1cf!BI393*-1</f>
        <v>-0</v>
      </c>
      <c r="L394" s="9" t="n">
        <f aca="false">+[2]data1cf!BJ393*-1</f>
        <v>-0</v>
      </c>
      <c r="M394" s="9" t="n">
        <f aca="false">+[2]data1cf!BK393*-1</f>
        <v>-0</v>
      </c>
      <c r="N394" s="9" t="n">
        <f aca="false">+[2]data1cf!BL393*-1</f>
        <v>-0</v>
      </c>
      <c r="O394" s="9" t="n">
        <f aca="false">+[2]data1cf!BM393*-1</f>
        <v>-0</v>
      </c>
      <c r="P394" s="9" t="n">
        <f aca="false">+[2]data1cf!BN393*-1</f>
        <v>-0</v>
      </c>
      <c r="Q394" s="9" t="n">
        <f aca="false">+[2]data1cf!BO393*-1</f>
        <v>-0</v>
      </c>
      <c r="R394" s="9" t="n">
        <f aca="false">+[2]data1cf!BP393*-1</f>
        <v>-0</v>
      </c>
      <c r="S394" s="9" t="n">
        <f aca="false">+[2]data1cf!BQ393*-1</f>
        <v>-0</v>
      </c>
      <c r="T394" s="9" t="n">
        <f aca="false">+[2]data1cf!BR393*-1</f>
        <v>-0</v>
      </c>
      <c r="U394" s="9" t="n">
        <f aca="false">+[2]data1cf!BS393*-1</f>
        <v>-0</v>
      </c>
      <c r="V394" s="9" t="n">
        <f aca="false">+[2]data1cf!BT393*-1</f>
        <v>-0</v>
      </c>
      <c r="W394" s="9" t="n">
        <f aca="false">+[2]data1cf!BU393*-1</f>
        <v>-0</v>
      </c>
      <c r="X394" s="9" t="n">
        <f aca="false">+[2]data1cf!BV393*-1</f>
        <v>-0</v>
      </c>
      <c r="Y394" s="9" t="n">
        <f aca="false">+[2]data1cf!BW393*-1</f>
        <v>-0</v>
      </c>
      <c r="Z394" s="9" t="n">
        <f aca="false">+[2]data1cf!BX393*-1</f>
        <v>-0</v>
      </c>
      <c r="AA394" s="9" t="n">
        <f aca="false">+[2]data1cf!BY393*-1</f>
        <v>-0</v>
      </c>
      <c r="AB394" s="9"/>
      <c r="AC394" s="9"/>
      <c r="AD394" s="9"/>
      <c r="AE394" s="9"/>
      <c r="AF394" s="9"/>
      <c r="AG394" s="9"/>
      <c r="AH394" s="9"/>
      <c r="AI394" s="9"/>
      <c r="AJ394" s="9"/>
      <c r="AK394" s="1"/>
      <c r="AL394" s="1" t="e">
        <f aca="false">SUMPRODUCT(B394:AJ394,PVCapPrice)</f>
        <v>#DIV/0!</v>
      </c>
      <c r="AM394" s="1"/>
      <c r="AN394" s="1"/>
      <c r="AO394" s="1"/>
      <c r="AP394" s="1"/>
      <c r="AQ394" s="1"/>
    </row>
    <row r="395" customFormat="false" ht="11.25" hidden="false" customHeight="false" outlineLevel="0" collapsed="false">
      <c r="A395" s="1" t="n">
        <v>393</v>
      </c>
      <c r="B395" s="9"/>
      <c r="C395" s="9" t="n">
        <f aca="false">+[2]data1cf!BA394*-1</f>
        <v>-0</v>
      </c>
      <c r="D395" s="9" t="n">
        <f aca="false">+[2]data1cf!BB394*-1</f>
        <v>-0</v>
      </c>
      <c r="E395" s="9" t="n">
        <f aca="false">+[2]data1cf!BC394*-1</f>
        <v>-0</v>
      </c>
      <c r="F395" s="9" t="n">
        <f aca="false">+[2]data1cf!BD394*-1</f>
        <v>-0</v>
      </c>
      <c r="G395" s="9" t="n">
        <f aca="false">+[2]data1cf!BE394*-1</f>
        <v>-0</v>
      </c>
      <c r="H395" s="9" t="n">
        <f aca="false">+[2]data1cf!BF394*-1</f>
        <v>-0</v>
      </c>
      <c r="I395" s="9" t="n">
        <f aca="false">+[2]data1cf!BG394*-1</f>
        <v>-0</v>
      </c>
      <c r="J395" s="9" t="n">
        <f aca="false">+[2]data1cf!BH394*-1</f>
        <v>-0</v>
      </c>
      <c r="K395" s="9" t="n">
        <f aca="false">+[2]data1cf!BI394*-1</f>
        <v>-0</v>
      </c>
      <c r="L395" s="9" t="n">
        <f aca="false">+[2]data1cf!BJ394*-1</f>
        <v>-0</v>
      </c>
      <c r="M395" s="9" t="n">
        <f aca="false">+[2]data1cf!BK394*-1</f>
        <v>-0</v>
      </c>
      <c r="N395" s="9" t="n">
        <f aca="false">+[2]data1cf!BL394*-1</f>
        <v>-0</v>
      </c>
      <c r="O395" s="9" t="n">
        <f aca="false">+[2]data1cf!BM394*-1</f>
        <v>-0</v>
      </c>
      <c r="P395" s="9" t="n">
        <f aca="false">+[2]data1cf!BN394*-1</f>
        <v>-0</v>
      </c>
      <c r="Q395" s="9" t="n">
        <f aca="false">+[2]data1cf!BO394*-1</f>
        <v>-0</v>
      </c>
      <c r="R395" s="9" t="n">
        <f aca="false">+[2]data1cf!BP394*-1</f>
        <v>-0</v>
      </c>
      <c r="S395" s="9" t="n">
        <f aca="false">+[2]data1cf!BQ394*-1</f>
        <v>-0</v>
      </c>
      <c r="T395" s="9" t="n">
        <f aca="false">+[2]data1cf!BR394*-1</f>
        <v>-0</v>
      </c>
      <c r="U395" s="9" t="n">
        <f aca="false">+[2]data1cf!BS394*-1</f>
        <v>-0</v>
      </c>
      <c r="V395" s="9" t="n">
        <f aca="false">+[2]data1cf!BT394*-1</f>
        <v>-0</v>
      </c>
      <c r="W395" s="9" t="n">
        <f aca="false">+[2]data1cf!BU394*-1</f>
        <v>-0</v>
      </c>
      <c r="X395" s="9" t="n">
        <f aca="false">+[2]data1cf!BV394*-1</f>
        <v>-0</v>
      </c>
      <c r="Y395" s="9" t="n">
        <f aca="false">+[2]data1cf!BW394*-1</f>
        <v>-0</v>
      </c>
      <c r="Z395" s="9" t="n">
        <f aca="false">+[2]data1cf!BX394*-1</f>
        <v>-0</v>
      </c>
      <c r="AA395" s="9" t="n">
        <f aca="false">+[2]data1cf!BY394*-1</f>
        <v>-0</v>
      </c>
      <c r="AB395" s="9"/>
      <c r="AC395" s="9"/>
      <c r="AD395" s="9"/>
      <c r="AE395" s="9"/>
      <c r="AF395" s="9"/>
      <c r="AG395" s="9"/>
      <c r="AH395" s="9"/>
      <c r="AI395" s="9"/>
      <c r="AJ395" s="9"/>
      <c r="AK395" s="1"/>
      <c r="AL395" s="1" t="e">
        <f aca="false">SUMPRODUCT(B395:AJ395,PVCapPrice)</f>
        <v>#DIV/0!</v>
      </c>
      <c r="AM395" s="1"/>
      <c r="AN395" s="1"/>
      <c r="AO395" s="1"/>
      <c r="AP395" s="1"/>
      <c r="AQ395" s="1"/>
    </row>
    <row r="396" customFormat="false" ht="11.25" hidden="false" customHeight="false" outlineLevel="0" collapsed="false">
      <c r="A396" s="1" t="n">
        <v>394</v>
      </c>
      <c r="B396" s="9"/>
      <c r="C396" s="9" t="n">
        <f aca="false">+[2]data1cf!BA395*-1</f>
        <v>-0</v>
      </c>
      <c r="D396" s="9" t="n">
        <f aca="false">+[2]data1cf!BB395*-1</f>
        <v>-0</v>
      </c>
      <c r="E396" s="9" t="n">
        <f aca="false">+[2]data1cf!BC395*-1</f>
        <v>-0</v>
      </c>
      <c r="F396" s="9" t="n">
        <f aca="false">+[2]data1cf!BD395*-1</f>
        <v>-0</v>
      </c>
      <c r="G396" s="9" t="n">
        <f aca="false">+[2]data1cf!BE395*-1</f>
        <v>-0</v>
      </c>
      <c r="H396" s="9" t="n">
        <f aca="false">+[2]data1cf!BF395*-1</f>
        <v>-0</v>
      </c>
      <c r="I396" s="9" t="n">
        <f aca="false">+[2]data1cf!BG395*-1</f>
        <v>-0</v>
      </c>
      <c r="J396" s="9" t="n">
        <f aca="false">+[2]data1cf!BH395*-1</f>
        <v>-0</v>
      </c>
      <c r="K396" s="9" t="n">
        <f aca="false">+[2]data1cf!BI395*-1</f>
        <v>-0</v>
      </c>
      <c r="L396" s="9" t="n">
        <f aca="false">+[2]data1cf!BJ395*-1</f>
        <v>-0</v>
      </c>
      <c r="M396" s="9" t="n">
        <f aca="false">+[2]data1cf!BK395*-1</f>
        <v>-0</v>
      </c>
      <c r="N396" s="9" t="n">
        <f aca="false">+[2]data1cf!BL395*-1</f>
        <v>-0</v>
      </c>
      <c r="O396" s="9" t="n">
        <f aca="false">+[2]data1cf!BM395*-1</f>
        <v>-0</v>
      </c>
      <c r="P396" s="9" t="n">
        <f aca="false">+[2]data1cf!BN395*-1</f>
        <v>-0</v>
      </c>
      <c r="Q396" s="9" t="n">
        <f aca="false">+[2]data1cf!BO395*-1</f>
        <v>-0</v>
      </c>
      <c r="R396" s="9" t="n">
        <f aca="false">+[2]data1cf!BP395*-1</f>
        <v>-0</v>
      </c>
      <c r="S396" s="9" t="n">
        <f aca="false">+[2]data1cf!BQ395*-1</f>
        <v>-0</v>
      </c>
      <c r="T396" s="9" t="n">
        <f aca="false">+[2]data1cf!BR395*-1</f>
        <v>-0</v>
      </c>
      <c r="U396" s="9" t="n">
        <f aca="false">+[2]data1cf!BS395*-1</f>
        <v>-0</v>
      </c>
      <c r="V396" s="9" t="n">
        <f aca="false">+[2]data1cf!BT395*-1</f>
        <v>-0</v>
      </c>
      <c r="W396" s="9" t="n">
        <f aca="false">+[2]data1cf!BU395*-1</f>
        <v>-0</v>
      </c>
      <c r="X396" s="9" t="n">
        <f aca="false">+[2]data1cf!BV395*-1</f>
        <v>-0</v>
      </c>
      <c r="Y396" s="9" t="n">
        <f aca="false">+[2]data1cf!BW395*-1</f>
        <v>-0</v>
      </c>
      <c r="Z396" s="9" t="n">
        <f aca="false">+[2]data1cf!BX395*-1</f>
        <v>-0</v>
      </c>
      <c r="AA396" s="9" t="n">
        <f aca="false">+[2]data1cf!BY395*-1</f>
        <v>-0</v>
      </c>
      <c r="AB396" s="9"/>
      <c r="AC396" s="9"/>
      <c r="AD396" s="9"/>
      <c r="AE396" s="9"/>
      <c r="AF396" s="9"/>
      <c r="AG396" s="9"/>
      <c r="AH396" s="9"/>
      <c r="AI396" s="9"/>
      <c r="AJ396" s="9"/>
      <c r="AK396" s="1"/>
      <c r="AL396" s="1" t="e">
        <f aca="false">SUMPRODUCT(B396:AJ396,PVCapPrice)</f>
        <v>#DIV/0!</v>
      </c>
      <c r="AM396" s="1"/>
      <c r="AN396" s="1"/>
      <c r="AO396" s="1"/>
      <c r="AP396" s="1"/>
      <c r="AQ396" s="1"/>
    </row>
    <row r="397" customFormat="false" ht="11.25" hidden="false" customHeight="false" outlineLevel="0" collapsed="false">
      <c r="A397" s="1" t="n">
        <v>395</v>
      </c>
      <c r="B397" s="9"/>
      <c r="C397" s="9" t="n">
        <f aca="false">+[2]data1cf!BA396*-1</f>
        <v>-0</v>
      </c>
      <c r="D397" s="9" t="n">
        <f aca="false">+[2]data1cf!BB396*-1</f>
        <v>-0</v>
      </c>
      <c r="E397" s="9" t="n">
        <f aca="false">+[2]data1cf!BC396*-1</f>
        <v>-0</v>
      </c>
      <c r="F397" s="9" t="n">
        <f aca="false">+[2]data1cf!BD396*-1</f>
        <v>-0</v>
      </c>
      <c r="G397" s="9" t="n">
        <f aca="false">+[2]data1cf!BE396*-1</f>
        <v>-0</v>
      </c>
      <c r="H397" s="9" t="n">
        <f aca="false">+[2]data1cf!BF396*-1</f>
        <v>-0</v>
      </c>
      <c r="I397" s="9" t="n">
        <f aca="false">+[2]data1cf!BG396*-1</f>
        <v>-0</v>
      </c>
      <c r="J397" s="9" t="n">
        <f aca="false">+[2]data1cf!BH396*-1</f>
        <v>-0</v>
      </c>
      <c r="K397" s="9" t="n">
        <f aca="false">+[2]data1cf!BI396*-1</f>
        <v>-0</v>
      </c>
      <c r="L397" s="9" t="n">
        <f aca="false">+[2]data1cf!BJ396*-1</f>
        <v>-0</v>
      </c>
      <c r="M397" s="9" t="n">
        <f aca="false">+[2]data1cf!BK396*-1</f>
        <v>-0</v>
      </c>
      <c r="N397" s="9" t="n">
        <f aca="false">+[2]data1cf!BL396*-1</f>
        <v>-0</v>
      </c>
      <c r="O397" s="9" t="n">
        <f aca="false">+[2]data1cf!BM396*-1</f>
        <v>-0</v>
      </c>
      <c r="P397" s="9" t="n">
        <f aca="false">+[2]data1cf!BN396*-1</f>
        <v>-0</v>
      </c>
      <c r="Q397" s="9" t="n">
        <f aca="false">+[2]data1cf!BO396*-1</f>
        <v>-0</v>
      </c>
      <c r="R397" s="9" t="n">
        <f aca="false">+[2]data1cf!BP396*-1</f>
        <v>-0</v>
      </c>
      <c r="S397" s="9" t="n">
        <f aca="false">+[2]data1cf!BQ396*-1</f>
        <v>-0</v>
      </c>
      <c r="T397" s="9" t="n">
        <f aca="false">+[2]data1cf!BR396*-1</f>
        <v>-0</v>
      </c>
      <c r="U397" s="9" t="n">
        <f aca="false">+[2]data1cf!BS396*-1</f>
        <v>-0</v>
      </c>
      <c r="V397" s="9" t="n">
        <f aca="false">+[2]data1cf!BT396*-1</f>
        <v>-0</v>
      </c>
      <c r="W397" s="9" t="n">
        <f aca="false">+[2]data1cf!BU396*-1</f>
        <v>-0</v>
      </c>
      <c r="X397" s="9" t="n">
        <f aca="false">+[2]data1cf!BV396*-1</f>
        <v>-0</v>
      </c>
      <c r="Y397" s="9" t="n">
        <f aca="false">+[2]data1cf!BW396*-1</f>
        <v>-0</v>
      </c>
      <c r="Z397" s="9" t="n">
        <f aca="false">+[2]data1cf!BX396*-1</f>
        <v>-0</v>
      </c>
      <c r="AA397" s="9" t="n">
        <f aca="false">+[2]data1cf!BY396*-1</f>
        <v>-0</v>
      </c>
      <c r="AB397" s="9"/>
      <c r="AC397" s="9"/>
      <c r="AD397" s="9"/>
      <c r="AE397" s="9"/>
      <c r="AF397" s="9"/>
      <c r="AG397" s="9"/>
      <c r="AH397" s="9"/>
      <c r="AI397" s="9"/>
      <c r="AJ397" s="9"/>
      <c r="AK397" s="1"/>
      <c r="AL397" s="1" t="e">
        <f aca="false">SUMPRODUCT(B397:AJ397,PVCapPrice)</f>
        <v>#DIV/0!</v>
      </c>
      <c r="AM397" s="1"/>
      <c r="AN397" s="1"/>
      <c r="AO397" s="1"/>
      <c r="AP397" s="1"/>
      <c r="AQ397" s="1"/>
    </row>
    <row r="398" customFormat="false" ht="11.25" hidden="false" customHeight="false" outlineLevel="0" collapsed="false">
      <c r="A398" s="1" t="n">
        <v>396</v>
      </c>
      <c r="B398" s="9"/>
      <c r="C398" s="9" t="n">
        <f aca="false">+[2]data1cf!BA397*-1</f>
        <v>-0</v>
      </c>
      <c r="D398" s="9" t="n">
        <f aca="false">+[2]data1cf!BB397*-1</f>
        <v>-0</v>
      </c>
      <c r="E398" s="9" t="n">
        <f aca="false">+[2]data1cf!BC397*-1</f>
        <v>-0</v>
      </c>
      <c r="F398" s="9" t="n">
        <f aca="false">+[2]data1cf!BD397*-1</f>
        <v>-0</v>
      </c>
      <c r="G398" s="9" t="n">
        <f aca="false">+[2]data1cf!BE397*-1</f>
        <v>-0</v>
      </c>
      <c r="H398" s="9" t="n">
        <f aca="false">+[2]data1cf!BF397*-1</f>
        <v>-0</v>
      </c>
      <c r="I398" s="9" t="n">
        <f aca="false">+[2]data1cf!BG397*-1</f>
        <v>-0</v>
      </c>
      <c r="J398" s="9" t="n">
        <f aca="false">+[2]data1cf!BH397*-1</f>
        <v>-0</v>
      </c>
      <c r="K398" s="9" t="n">
        <f aca="false">+[2]data1cf!BI397*-1</f>
        <v>-0</v>
      </c>
      <c r="L398" s="9" t="n">
        <f aca="false">+[2]data1cf!BJ397*-1</f>
        <v>-0</v>
      </c>
      <c r="M398" s="9" t="n">
        <f aca="false">+[2]data1cf!BK397*-1</f>
        <v>-0</v>
      </c>
      <c r="N398" s="9" t="n">
        <f aca="false">+[2]data1cf!BL397*-1</f>
        <v>-0</v>
      </c>
      <c r="O398" s="9" t="n">
        <f aca="false">+[2]data1cf!BM397*-1</f>
        <v>-0</v>
      </c>
      <c r="P398" s="9" t="n">
        <f aca="false">+[2]data1cf!BN397*-1</f>
        <v>-0</v>
      </c>
      <c r="Q398" s="9" t="n">
        <f aca="false">+[2]data1cf!BO397*-1</f>
        <v>-0</v>
      </c>
      <c r="R398" s="9" t="n">
        <f aca="false">+[2]data1cf!BP397*-1</f>
        <v>-0</v>
      </c>
      <c r="S398" s="9" t="n">
        <f aca="false">+[2]data1cf!BQ397*-1</f>
        <v>-0</v>
      </c>
      <c r="T398" s="9" t="n">
        <f aca="false">+[2]data1cf!BR397*-1</f>
        <v>-0</v>
      </c>
      <c r="U398" s="9" t="n">
        <f aca="false">+[2]data1cf!BS397*-1</f>
        <v>-0</v>
      </c>
      <c r="V398" s="9" t="n">
        <f aca="false">+[2]data1cf!BT397*-1</f>
        <v>-0</v>
      </c>
      <c r="W398" s="9" t="n">
        <f aca="false">+[2]data1cf!BU397*-1</f>
        <v>-0</v>
      </c>
      <c r="X398" s="9" t="n">
        <f aca="false">+[2]data1cf!BV397*-1</f>
        <v>-0</v>
      </c>
      <c r="Y398" s="9" t="n">
        <f aca="false">+[2]data1cf!BW397*-1</f>
        <v>-0</v>
      </c>
      <c r="Z398" s="9" t="n">
        <f aca="false">+[2]data1cf!BX397*-1</f>
        <v>-0</v>
      </c>
      <c r="AA398" s="9" t="n">
        <f aca="false">+[2]data1cf!BY397*-1</f>
        <v>-0</v>
      </c>
      <c r="AB398" s="9"/>
      <c r="AC398" s="9"/>
      <c r="AD398" s="9"/>
      <c r="AE398" s="9"/>
      <c r="AF398" s="9"/>
      <c r="AG398" s="9"/>
      <c r="AH398" s="9"/>
      <c r="AI398" s="9"/>
      <c r="AJ398" s="9"/>
      <c r="AK398" s="1"/>
      <c r="AL398" s="1" t="e">
        <f aca="false">SUMPRODUCT(B398:AJ398,PVCapPrice)</f>
        <v>#DIV/0!</v>
      </c>
      <c r="AM398" s="1"/>
      <c r="AN398" s="1"/>
      <c r="AO398" s="1"/>
      <c r="AP398" s="1"/>
      <c r="AQ398" s="1"/>
    </row>
    <row r="399" customFormat="false" ht="11.25" hidden="false" customHeight="false" outlineLevel="0" collapsed="false">
      <c r="A399" s="1" t="n">
        <v>397</v>
      </c>
      <c r="B399" s="9"/>
      <c r="C399" s="9" t="n">
        <f aca="false">+[2]data1cf!BA398*-1</f>
        <v>-0</v>
      </c>
      <c r="D399" s="9" t="n">
        <f aca="false">+[2]data1cf!BB398*-1</f>
        <v>-0</v>
      </c>
      <c r="E399" s="9" t="n">
        <f aca="false">+[2]data1cf!BC398*-1</f>
        <v>-0</v>
      </c>
      <c r="F399" s="9" t="n">
        <f aca="false">+[2]data1cf!BD398*-1</f>
        <v>-0</v>
      </c>
      <c r="G399" s="9" t="n">
        <f aca="false">+[2]data1cf!BE398*-1</f>
        <v>-0</v>
      </c>
      <c r="H399" s="9" t="n">
        <f aca="false">+[2]data1cf!BF398*-1</f>
        <v>-0</v>
      </c>
      <c r="I399" s="9" t="n">
        <f aca="false">+[2]data1cf!BG398*-1</f>
        <v>-0</v>
      </c>
      <c r="J399" s="9" t="n">
        <f aca="false">+[2]data1cf!BH398*-1</f>
        <v>-0</v>
      </c>
      <c r="K399" s="9" t="n">
        <f aca="false">+[2]data1cf!BI398*-1</f>
        <v>-0</v>
      </c>
      <c r="L399" s="9" t="n">
        <f aca="false">+[2]data1cf!BJ398*-1</f>
        <v>-0</v>
      </c>
      <c r="M399" s="9" t="n">
        <f aca="false">+[2]data1cf!BK398*-1</f>
        <v>-0</v>
      </c>
      <c r="N399" s="9" t="n">
        <f aca="false">+[2]data1cf!BL398*-1</f>
        <v>-0</v>
      </c>
      <c r="O399" s="9" t="n">
        <f aca="false">+[2]data1cf!BM398*-1</f>
        <v>-0</v>
      </c>
      <c r="P399" s="9" t="n">
        <f aca="false">+[2]data1cf!BN398*-1</f>
        <v>-0</v>
      </c>
      <c r="Q399" s="9" t="n">
        <f aca="false">+[2]data1cf!BO398*-1</f>
        <v>-0</v>
      </c>
      <c r="R399" s="9" t="n">
        <f aca="false">+[2]data1cf!BP398*-1</f>
        <v>-0</v>
      </c>
      <c r="S399" s="9" t="n">
        <f aca="false">+[2]data1cf!BQ398*-1</f>
        <v>-0</v>
      </c>
      <c r="T399" s="9" t="n">
        <f aca="false">+[2]data1cf!BR398*-1</f>
        <v>-0</v>
      </c>
      <c r="U399" s="9" t="n">
        <f aca="false">+[2]data1cf!BS398*-1</f>
        <v>-0</v>
      </c>
      <c r="V399" s="9" t="n">
        <f aca="false">+[2]data1cf!BT398*-1</f>
        <v>-0</v>
      </c>
      <c r="W399" s="9" t="n">
        <f aca="false">+[2]data1cf!BU398*-1</f>
        <v>-0</v>
      </c>
      <c r="X399" s="9" t="n">
        <f aca="false">+[2]data1cf!BV398*-1</f>
        <v>-0</v>
      </c>
      <c r="Y399" s="9" t="n">
        <f aca="false">+[2]data1cf!BW398*-1</f>
        <v>-0</v>
      </c>
      <c r="Z399" s="9" t="n">
        <f aca="false">+[2]data1cf!BX398*-1</f>
        <v>-0</v>
      </c>
      <c r="AA399" s="9" t="n">
        <f aca="false">+[2]data1cf!BY398*-1</f>
        <v>-0</v>
      </c>
      <c r="AB399" s="9"/>
      <c r="AC399" s="9"/>
      <c r="AD399" s="9"/>
      <c r="AE399" s="9"/>
      <c r="AF399" s="9"/>
      <c r="AG399" s="9"/>
      <c r="AH399" s="9"/>
      <c r="AI399" s="9"/>
      <c r="AJ399" s="9"/>
      <c r="AK399" s="1"/>
      <c r="AL399" s="1" t="e">
        <f aca="false">SUMPRODUCT(B399:AJ399,PVCapPrice)</f>
        <v>#DIV/0!</v>
      </c>
      <c r="AM399" s="1"/>
      <c r="AN399" s="1"/>
      <c r="AO399" s="1"/>
      <c r="AP399" s="1"/>
      <c r="AQ399" s="1"/>
    </row>
    <row r="400" customFormat="false" ht="11.25" hidden="false" customHeight="false" outlineLevel="0" collapsed="false">
      <c r="A400" s="1" t="n">
        <v>398</v>
      </c>
      <c r="B400" s="9"/>
      <c r="C400" s="9" t="n">
        <f aca="false">+[2]data1cf!BA399*-1</f>
        <v>-0</v>
      </c>
      <c r="D400" s="9" t="n">
        <f aca="false">+[2]data1cf!BB399*-1</f>
        <v>-0</v>
      </c>
      <c r="E400" s="9" t="n">
        <f aca="false">+[2]data1cf!BC399*-1</f>
        <v>-0</v>
      </c>
      <c r="F400" s="9" t="n">
        <f aca="false">+[2]data1cf!BD399*-1</f>
        <v>-0</v>
      </c>
      <c r="G400" s="9" t="n">
        <f aca="false">+[2]data1cf!BE399*-1</f>
        <v>-0</v>
      </c>
      <c r="H400" s="9" t="n">
        <f aca="false">+[2]data1cf!BF399*-1</f>
        <v>-0</v>
      </c>
      <c r="I400" s="9" t="n">
        <f aca="false">+[2]data1cf!BG399*-1</f>
        <v>-0</v>
      </c>
      <c r="J400" s="9" t="n">
        <f aca="false">+[2]data1cf!BH399*-1</f>
        <v>-0</v>
      </c>
      <c r="K400" s="9" t="n">
        <f aca="false">+[2]data1cf!BI399*-1</f>
        <v>-0</v>
      </c>
      <c r="L400" s="9" t="n">
        <f aca="false">+[2]data1cf!BJ399*-1</f>
        <v>-0</v>
      </c>
      <c r="M400" s="9" t="n">
        <f aca="false">+[2]data1cf!BK399*-1</f>
        <v>-0</v>
      </c>
      <c r="N400" s="9" t="n">
        <f aca="false">+[2]data1cf!BL399*-1</f>
        <v>-0</v>
      </c>
      <c r="O400" s="9" t="n">
        <f aca="false">+[2]data1cf!BM399*-1</f>
        <v>-0</v>
      </c>
      <c r="P400" s="9" t="n">
        <f aca="false">+[2]data1cf!BN399*-1</f>
        <v>-0</v>
      </c>
      <c r="Q400" s="9" t="n">
        <f aca="false">+[2]data1cf!BO399*-1</f>
        <v>-0</v>
      </c>
      <c r="R400" s="9" t="n">
        <f aca="false">+[2]data1cf!BP399*-1</f>
        <v>-0</v>
      </c>
      <c r="S400" s="9" t="n">
        <f aca="false">+[2]data1cf!BQ399*-1</f>
        <v>-0</v>
      </c>
      <c r="T400" s="9" t="n">
        <f aca="false">+[2]data1cf!BR399*-1</f>
        <v>-0</v>
      </c>
      <c r="U400" s="9" t="n">
        <f aca="false">+[2]data1cf!BS399*-1</f>
        <v>-0</v>
      </c>
      <c r="V400" s="9" t="n">
        <f aca="false">+[2]data1cf!BT399*-1</f>
        <v>-0</v>
      </c>
      <c r="W400" s="9" t="n">
        <f aca="false">+[2]data1cf!BU399*-1</f>
        <v>-0</v>
      </c>
      <c r="X400" s="9" t="n">
        <f aca="false">+[2]data1cf!BV399*-1</f>
        <v>-0</v>
      </c>
      <c r="Y400" s="9" t="n">
        <f aca="false">+[2]data1cf!BW399*-1</f>
        <v>-0</v>
      </c>
      <c r="Z400" s="9" t="n">
        <f aca="false">+[2]data1cf!BX399*-1</f>
        <v>-0</v>
      </c>
      <c r="AA400" s="9" t="n">
        <f aca="false">+[2]data1cf!BY399*-1</f>
        <v>-0</v>
      </c>
      <c r="AB400" s="9"/>
      <c r="AC400" s="9"/>
      <c r="AD400" s="9"/>
      <c r="AE400" s="9"/>
      <c r="AF400" s="9"/>
      <c r="AG400" s="9"/>
      <c r="AH400" s="9"/>
      <c r="AI400" s="9"/>
      <c r="AJ400" s="9"/>
      <c r="AK400" s="1"/>
      <c r="AL400" s="1" t="e">
        <f aca="false">SUMPRODUCT(B400:AJ400,PVCapPrice)</f>
        <v>#DIV/0!</v>
      </c>
      <c r="AM400" s="1"/>
      <c r="AN400" s="1"/>
      <c r="AO400" s="1"/>
      <c r="AP400" s="1"/>
      <c r="AQ400" s="1"/>
    </row>
    <row r="401" customFormat="false" ht="11.25" hidden="false" customHeight="false" outlineLevel="0" collapsed="false">
      <c r="A401" s="1" t="n">
        <v>399</v>
      </c>
      <c r="B401" s="9"/>
      <c r="C401" s="9" t="n">
        <f aca="false">+[2]data1cf!BA400*-1</f>
        <v>-0</v>
      </c>
      <c r="D401" s="9" t="n">
        <f aca="false">+[2]data1cf!BB400*-1</f>
        <v>-0</v>
      </c>
      <c r="E401" s="9" t="n">
        <f aca="false">+[2]data1cf!BC400*-1</f>
        <v>-0</v>
      </c>
      <c r="F401" s="9" t="n">
        <f aca="false">+[2]data1cf!BD400*-1</f>
        <v>-0</v>
      </c>
      <c r="G401" s="9" t="n">
        <f aca="false">+[2]data1cf!BE400*-1</f>
        <v>-0</v>
      </c>
      <c r="H401" s="9" t="n">
        <f aca="false">+[2]data1cf!BF400*-1</f>
        <v>-0</v>
      </c>
      <c r="I401" s="9" t="n">
        <f aca="false">+[2]data1cf!BG400*-1</f>
        <v>-0</v>
      </c>
      <c r="J401" s="9" t="n">
        <f aca="false">+[2]data1cf!BH400*-1</f>
        <v>-0</v>
      </c>
      <c r="K401" s="9" t="n">
        <f aca="false">+[2]data1cf!BI400*-1</f>
        <v>-0</v>
      </c>
      <c r="L401" s="9" t="n">
        <f aca="false">+[2]data1cf!BJ400*-1</f>
        <v>-0</v>
      </c>
      <c r="M401" s="9" t="n">
        <f aca="false">+[2]data1cf!BK400*-1</f>
        <v>-0</v>
      </c>
      <c r="N401" s="9" t="n">
        <f aca="false">+[2]data1cf!BL400*-1</f>
        <v>-0</v>
      </c>
      <c r="O401" s="9" t="n">
        <f aca="false">+[2]data1cf!BM400*-1</f>
        <v>-0</v>
      </c>
      <c r="P401" s="9" t="n">
        <f aca="false">+[2]data1cf!BN400*-1</f>
        <v>-0</v>
      </c>
      <c r="Q401" s="9" t="n">
        <f aca="false">+[2]data1cf!BO400*-1</f>
        <v>-0</v>
      </c>
      <c r="R401" s="9" t="n">
        <f aca="false">+[2]data1cf!BP400*-1</f>
        <v>-0</v>
      </c>
      <c r="S401" s="9" t="n">
        <f aca="false">+[2]data1cf!BQ400*-1</f>
        <v>-0</v>
      </c>
      <c r="T401" s="9" t="n">
        <f aca="false">+[2]data1cf!BR400*-1</f>
        <v>-0</v>
      </c>
      <c r="U401" s="9" t="n">
        <f aca="false">+[2]data1cf!BS400*-1</f>
        <v>-0</v>
      </c>
      <c r="V401" s="9" t="n">
        <f aca="false">+[2]data1cf!BT400*-1</f>
        <v>-0</v>
      </c>
      <c r="W401" s="9" t="n">
        <f aca="false">+[2]data1cf!BU400*-1</f>
        <v>-0</v>
      </c>
      <c r="X401" s="9" t="n">
        <f aca="false">+[2]data1cf!BV400*-1</f>
        <v>-0</v>
      </c>
      <c r="Y401" s="9" t="n">
        <f aca="false">+[2]data1cf!BW400*-1</f>
        <v>-0</v>
      </c>
      <c r="Z401" s="9" t="n">
        <f aca="false">+[2]data1cf!BX400*-1</f>
        <v>-0</v>
      </c>
      <c r="AA401" s="9" t="n">
        <f aca="false">+[2]data1cf!BY400*-1</f>
        <v>-0</v>
      </c>
      <c r="AB401" s="9"/>
      <c r="AC401" s="9"/>
      <c r="AD401" s="9"/>
      <c r="AE401" s="9"/>
      <c r="AF401" s="9"/>
      <c r="AG401" s="9"/>
      <c r="AH401" s="9"/>
      <c r="AI401" s="9"/>
      <c r="AJ401" s="9"/>
      <c r="AK401" s="1"/>
      <c r="AL401" s="1" t="e">
        <f aca="false">SUMPRODUCT(B401:AJ401,PVCapPrice)</f>
        <v>#DIV/0!</v>
      </c>
      <c r="AM401" s="1"/>
      <c r="AN401" s="1"/>
      <c r="AO401" s="1"/>
      <c r="AP401" s="1"/>
      <c r="AQ401" s="1"/>
    </row>
    <row r="402" customFormat="false" ht="11.25" hidden="false" customHeight="false" outlineLevel="0" collapsed="false">
      <c r="A402" s="1" t="n">
        <v>400</v>
      </c>
      <c r="B402" s="9"/>
      <c r="C402" s="9" t="n">
        <f aca="false">+[2]data1cf!BA401*-1</f>
        <v>-0</v>
      </c>
      <c r="D402" s="9" t="n">
        <f aca="false">+[2]data1cf!BB401*-1</f>
        <v>-0</v>
      </c>
      <c r="E402" s="9" t="n">
        <f aca="false">+[2]data1cf!BC401*-1</f>
        <v>-0</v>
      </c>
      <c r="F402" s="9" t="n">
        <f aca="false">+[2]data1cf!BD401*-1</f>
        <v>-0</v>
      </c>
      <c r="G402" s="9" t="n">
        <f aca="false">+[2]data1cf!BE401*-1</f>
        <v>-0</v>
      </c>
      <c r="H402" s="9" t="n">
        <f aca="false">+[2]data1cf!BF401*-1</f>
        <v>-0</v>
      </c>
      <c r="I402" s="9" t="n">
        <f aca="false">+[2]data1cf!BG401*-1</f>
        <v>-0</v>
      </c>
      <c r="J402" s="9" t="n">
        <f aca="false">+[2]data1cf!BH401*-1</f>
        <v>-0</v>
      </c>
      <c r="K402" s="9" t="n">
        <f aca="false">+[2]data1cf!BI401*-1</f>
        <v>-0</v>
      </c>
      <c r="L402" s="9" t="n">
        <f aca="false">+[2]data1cf!BJ401*-1</f>
        <v>-0</v>
      </c>
      <c r="M402" s="9" t="n">
        <f aca="false">+[2]data1cf!BK401*-1</f>
        <v>-0</v>
      </c>
      <c r="N402" s="9" t="n">
        <f aca="false">+[2]data1cf!BL401*-1</f>
        <v>-0</v>
      </c>
      <c r="O402" s="9" t="n">
        <f aca="false">+[2]data1cf!BM401*-1</f>
        <v>-0</v>
      </c>
      <c r="P402" s="9" t="n">
        <f aca="false">+[2]data1cf!BN401*-1</f>
        <v>-0</v>
      </c>
      <c r="Q402" s="9" t="n">
        <f aca="false">+[2]data1cf!BO401*-1</f>
        <v>-0</v>
      </c>
      <c r="R402" s="9" t="n">
        <f aca="false">+[2]data1cf!BP401*-1</f>
        <v>-0</v>
      </c>
      <c r="S402" s="9" t="n">
        <f aca="false">+[2]data1cf!BQ401*-1</f>
        <v>-0</v>
      </c>
      <c r="T402" s="9" t="n">
        <f aca="false">+[2]data1cf!BR401*-1</f>
        <v>-0</v>
      </c>
      <c r="U402" s="9" t="n">
        <f aca="false">+[2]data1cf!BS401*-1</f>
        <v>-0</v>
      </c>
      <c r="V402" s="9" t="n">
        <f aca="false">+[2]data1cf!BT401*-1</f>
        <v>-0</v>
      </c>
      <c r="W402" s="9" t="n">
        <f aca="false">+[2]data1cf!BU401*-1</f>
        <v>-0</v>
      </c>
      <c r="X402" s="9" t="n">
        <f aca="false">+[2]data1cf!BV401*-1</f>
        <v>-0</v>
      </c>
      <c r="Y402" s="9" t="n">
        <f aca="false">+[2]data1cf!BW401*-1</f>
        <v>-0</v>
      </c>
      <c r="Z402" s="9" t="n">
        <f aca="false">+[2]data1cf!BX401*-1</f>
        <v>-0</v>
      </c>
      <c r="AA402" s="9" t="n">
        <f aca="false">+[2]data1cf!BY401*-1</f>
        <v>-0</v>
      </c>
      <c r="AB402" s="9"/>
      <c r="AC402" s="9"/>
      <c r="AD402" s="9"/>
      <c r="AE402" s="9"/>
      <c r="AF402" s="9"/>
      <c r="AG402" s="9"/>
      <c r="AH402" s="9"/>
      <c r="AI402" s="9"/>
      <c r="AJ402" s="9"/>
      <c r="AK402" s="1"/>
      <c r="AL402" s="1" t="e">
        <f aca="false">SUMPRODUCT(B402:AJ402,PVCapPrice)</f>
        <v>#DIV/0!</v>
      </c>
      <c r="AM402" s="1"/>
      <c r="AN402" s="1"/>
      <c r="AO402" s="1"/>
      <c r="AP402" s="1"/>
      <c r="AQ402" s="1"/>
    </row>
    <row r="403" customFormat="false" ht="11.25" hidden="false" customHeight="false" outlineLevel="0" collapsed="false">
      <c r="A403" s="1" t="n">
        <v>401</v>
      </c>
      <c r="B403" s="9"/>
      <c r="C403" s="9" t="n">
        <f aca="false">+[2]data1cf!BA402*-1</f>
        <v>-0</v>
      </c>
      <c r="D403" s="9" t="n">
        <f aca="false">+[2]data1cf!BB402*-1</f>
        <v>-0</v>
      </c>
      <c r="E403" s="9" t="n">
        <f aca="false">+[2]data1cf!BC402*-1</f>
        <v>-0</v>
      </c>
      <c r="F403" s="9" t="n">
        <f aca="false">+[2]data1cf!BD402*-1</f>
        <v>-0</v>
      </c>
      <c r="G403" s="9" t="n">
        <f aca="false">+[2]data1cf!BE402*-1</f>
        <v>-0</v>
      </c>
      <c r="H403" s="9" t="n">
        <f aca="false">+[2]data1cf!BF402*-1</f>
        <v>-0</v>
      </c>
      <c r="I403" s="9" t="n">
        <f aca="false">+[2]data1cf!BG402*-1</f>
        <v>-0</v>
      </c>
      <c r="J403" s="9" t="n">
        <f aca="false">+[2]data1cf!BH402*-1</f>
        <v>-0</v>
      </c>
      <c r="K403" s="9" t="n">
        <f aca="false">+[2]data1cf!BI402*-1</f>
        <v>-0</v>
      </c>
      <c r="L403" s="9" t="n">
        <f aca="false">+[2]data1cf!BJ402*-1</f>
        <v>-0</v>
      </c>
      <c r="M403" s="9" t="n">
        <f aca="false">+[2]data1cf!BK402*-1</f>
        <v>-0</v>
      </c>
      <c r="N403" s="9" t="n">
        <f aca="false">+[2]data1cf!BL402*-1</f>
        <v>-0</v>
      </c>
      <c r="O403" s="9" t="n">
        <f aca="false">+[2]data1cf!BM402*-1</f>
        <v>-0</v>
      </c>
      <c r="P403" s="9" t="n">
        <f aca="false">+[2]data1cf!BN402*-1</f>
        <v>-0</v>
      </c>
      <c r="Q403" s="9" t="n">
        <f aca="false">+[2]data1cf!BO402*-1</f>
        <v>-0</v>
      </c>
      <c r="R403" s="9" t="n">
        <f aca="false">+[2]data1cf!BP402*-1</f>
        <v>-0</v>
      </c>
      <c r="S403" s="9" t="n">
        <f aca="false">+[2]data1cf!BQ402*-1</f>
        <v>-0</v>
      </c>
      <c r="T403" s="9" t="n">
        <f aca="false">+[2]data1cf!BR402*-1</f>
        <v>-0</v>
      </c>
      <c r="U403" s="9" t="n">
        <f aca="false">+[2]data1cf!BS402*-1</f>
        <v>-0</v>
      </c>
      <c r="V403" s="9" t="n">
        <f aca="false">+[2]data1cf!BT402*-1</f>
        <v>-0</v>
      </c>
      <c r="W403" s="9" t="n">
        <f aca="false">+[2]data1cf!BU402*-1</f>
        <v>-0</v>
      </c>
      <c r="X403" s="9" t="n">
        <f aca="false">+[2]data1cf!BV402*-1</f>
        <v>-0</v>
      </c>
      <c r="Y403" s="9" t="n">
        <f aca="false">+[2]data1cf!BW402*-1</f>
        <v>-0</v>
      </c>
      <c r="Z403" s="9" t="n">
        <f aca="false">+[2]data1cf!BX402*-1</f>
        <v>-0</v>
      </c>
      <c r="AA403" s="9" t="n">
        <f aca="false">+[2]data1cf!BY402*-1</f>
        <v>-0</v>
      </c>
      <c r="AB403" s="9"/>
      <c r="AC403" s="9"/>
      <c r="AD403" s="9"/>
      <c r="AE403" s="9"/>
      <c r="AF403" s="9"/>
      <c r="AG403" s="9"/>
      <c r="AH403" s="9"/>
      <c r="AI403" s="9"/>
      <c r="AJ403" s="9"/>
      <c r="AK403" s="1"/>
      <c r="AL403" s="1" t="e">
        <f aca="false">SUMPRODUCT(B403:AJ403,PVCapPrice)</f>
        <v>#DIV/0!</v>
      </c>
      <c r="AM403" s="1"/>
      <c r="AN403" s="1"/>
      <c r="AO403" s="1"/>
      <c r="AP403" s="1"/>
      <c r="AQ403" s="1"/>
    </row>
    <row r="404" customFormat="false" ht="11.25" hidden="false" customHeight="false" outlineLevel="0" collapsed="false">
      <c r="A404" s="1" t="n">
        <v>402</v>
      </c>
      <c r="B404" s="9"/>
      <c r="C404" s="9" t="n">
        <f aca="false">+[2]data1cf!BA403*-1</f>
        <v>-0</v>
      </c>
      <c r="D404" s="9" t="n">
        <f aca="false">+[2]data1cf!BB403*-1</f>
        <v>-0</v>
      </c>
      <c r="E404" s="9" t="n">
        <f aca="false">+[2]data1cf!BC403*-1</f>
        <v>-0</v>
      </c>
      <c r="F404" s="9" t="n">
        <f aca="false">+[2]data1cf!BD403*-1</f>
        <v>-0</v>
      </c>
      <c r="G404" s="9" t="n">
        <f aca="false">+[2]data1cf!BE403*-1</f>
        <v>-0</v>
      </c>
      <c r="H404" s="9" t="n">
        <f aca="false">+[2]data1cf!BF403*-1</f>
        <v>-0</v>
      </c>
      <c r="I404" s="9" t="n">
        <f aca="false">+[2]data1cf!BG403*-1</f>
        <v>-0</v>
      </c>
      <c r="J404" s="9" t="n">
        <f aca="false">+[2]data1cf!BH403*-1</f>
        <v>-0</v>
      </c>
      <c r="K404" s="9" t="n">
        <f aca="false">+[2]data1cf!BI403*-1</f>
        <v>-0</v>
      </c>
      <c r="L404" s="9" t="n">
        <f aca="false">+[2]data1cf!BJ403*-1</f>
        <v>-0</v>
      </c>
      <c r="M404" s="9" t="n">
        <f aca="false">+[2]data1cf!BK403*-1</f>
        <v>-0</v>
      </c>
      <c r="N404" s="9" t="n">
        <f aca="false">+[2]data1cf!BL403*-1</f>
        <v>-0</v>
      </c>
      <c r="O404" s="9" t="n">
        <f aca="false">+[2]data1cf!BM403*-1</f>
        <v>-0</v>
      </c>
      <c r="P404" s="9" t="n">
        <f aca="false">+[2]data1cf!BN403*-1</f>
        <v>-0</v>
      </c>
      <c r="Q404" s="9" t="n">
        <f aca="false">+[2]data1cf!BO403*-1</f>
        <v>-0</v>
      </c>
      <c r="R404" s="9" t="n">
        <f aca="false">+[2]data1cf!BP403*-1</f>
        <v>-0</v>
      </c>
      <c r="S404" s="9" t="n">
        <f aca="false">+[2]data1cf!BQ403*-1</f>
        <v>-0</v>
      </c>
      <c r="T404" s="9" t="n">
        <f aca="false">+[2]data1cf!BR403*-1</f>
        <v>-0</v>
      </c>
      <c r="U404" s="9" t="n">
        <f aca="false">+[2]data1cf!BS403*-1</f>
        <v>-0</v>
      </c>
      <c r="V404" s="9" t="n">
        <f aca="false">+[2]data1cf!BT403*-1</f>
        <v>-0</v>
      </c>
      <c r="W404" s="9" t="n">
        <f aca="false">+[2]data1cf!BU403*-1</f>
        <v>-0</v>
      </c>
      <c r="X404" s="9" t="n">
        <f aca="false">+[2]data1cf!BV403*-1</f>
        <v>-0</v>
      </c>
      <c r="Y404" s="9" t="n">
        <f aca="false">+[2]data1cf!BW403*-1</f>
        <v>-0</v>
      </c>
      <c r="Z404" s="9" t="n">
        <f aca="false">+[2]data1cf!BX403*-1</f>
        <v>-0</v>
      </c>
      <c r="AA404" s="9" t="n">
        <f aca="false">+[2]data1cf!BY403*-1</f>
        <v>-0</v>
      </c>
      <c r="AB404" s="9"/>
      <c r="AC404" s="9"/>
      <c r="AD404" s="9"/>
      <c r="AE404" s="9"/>
      <c r="AF404" s="9"/>
      <c r="AG404" s="9"/>
      <c r="AH404" s="9"/>
      <c r="AI404" s="9"/>
      <c r="AJ404" s="9"/>
      <c r="AK404" s="1"/>
      <c r="AL404" s="1" t="e">
        <f aca="false">SUMPRODUCT(B404:AJ404,PVCapPrice)</f>
        <v>#DIV/0!</v>
      </c>
      <c r="AM404" s="1"/>
      <c r="AN404" s="1"/>
      <c r="AO404" s="1"/>
      <c r="AP404" s="1"/>
      <c r="AQ404" s="1"/>
    </row>
    <row r="405" customFormat="false" ht="11.25" hidden="false" customHeight="false" outlineLevel="0" collapsed="false">
      <c r="A405" s="1" t="n">
        <v>403</v>
      </c>
      <c r="B405" s="9"/>
      <c r="C405" s="9" t="n">
        <f aca="false">+[2]data1cf!BA404*-1</f>
        <v>-0</v>
      </c>
      <c r="D405" s="9" t="n">
        <f aca="false">+[2]data1cf!BB404*-1</f>
        <v>-0</v>
      </c>
      <c r="E405" s="9" t="n">
        <f aca="false">+[2]data1cf!BC404*-1</f>
        <v>-0</v>
      </c>
      <c r="F405" s="9" t="n">
        <f aca="false">+[2]data1cf!BD404*-1</f>
        <v>-0</v>
      </c>
      <c r="G405" s="9" t="n">
        <f aca="false">+[2]data1cf!BE404*-1</f>
        <v>-0</v>
      </c>
      <c r="H405" s="9" t="n">
        <f aca="false">+[2]data1cf!BF404*-1</f>
        <v>-0</v>
      </c>
      <c r="I405" s="9" t="n">
        <f aca="false">+[2]data1cf!BG404*-1</f>
        <v>-0</v>
      </c>
      <c r="J405" s="9" t="n">
        <f aca="false">+[2]data1cf!BH404*-1</f>
        <v>-0</v>
      </c>
      <c r="K405" s="9" t="n">
        <f aca="false">+[2]data1cf!BI404*-1</f>
        <v>-0</v>
      </c>
      <c r="L405" s="9" t="n">
        <f aca="false">+[2]data1cf!BJ404*-1</f>
        <v>-0</v>
      </c>
      <c r="M405" s="9" t="n">
        <f aca="false">+[2]data1cf!BK404*-1</f>
        <v>-0</v>
      </c>
      <c r="N405" s="9" t="n">
        <f aca="false">+[2]data1cf!BL404*-1</f>
        <v>-0</v>
      </c>
      <c r="O405" s="9" t="n">
        <f aca="false">+[2]data1cf!BM404*-1</f>
        <v>-0</v>
      </c>
      <c r="P405" s="9" t="n">
        <f aca="false">+[2]data1cf!BN404*-1</f>
        <v>-0</v>
      </c>
      <c r="Q405" s="9" t="n">
        <f aca="false">+[2]data1cf!BO404*-1</f>
        <v>-0</v>
      </c>
      <c r="R405" s="9" t="n">
        <f aca="false">+[2]data1cf!BP404*-1</f>
        <v>-0</v>
      </c>
      <c r="S405" s="9" t="n">
        <f aca="false">+[2]data1cf!BQ404*-1</f>
        <v>-0</v>
      </c>
      <c r="T405" s="9" t="n">
        <f aca="false">+[2]data1cf!BR404*-1</f>
        <v>-0</v>
      </c>
      <c r="U405" s="9" t="n">
        <f aca="false">+[2]data1cf!BS404*-1</f>
        <v>-0</v>
      </c>
      <c r="V405" s="9" t="n">
        <f aca="false">+[2]data1cf!BT404*-1</f>
        <v>-0</v>
      </c>
      <c r="W405" s="9" t="n">
        <f aca="false">+[2]data1cf!BU404*-1</f>
        <v>-0</v>
      </c>
      <c r="X405" s="9" t="n">
        <f aca="false">+[2]data1cf!BV404*-1</f>
        <v>-0</v>
      </c>
      <c r="Y405" s="9" t="n">
        <f aca="false">+[2]data1cf!BW404*-1</f>
        <v>-0</v>
      </c>
      <c r="Z405" s="9" t="n">
        <f aca="false">+[2]data1cf!BX404*-1</f>
        <v>-0</v>
      </c>
      <c r="AA405" s="9" t="n">
        <f aca="false">+[2]data1cf!BY404*-1</f>
        <v>-0</v>
      </c>
      <c r="AB405" s="9"/>
      <c r="AC405" s="9"/>
      <c r="AD405" s="9"/>
      <c r="AE405" s="9"/>
      <c r="AF405" s="9"/>
      <c r="AG405" s="9"/>
      <c r="AH405" s="9"/>
      <c r="AI405" s="9"/>
      <c r="AJ405" s="9"/>
      <c r="AK405" s="1"/>
      <c r="AL405" s="1" t="e">
        <f aca="false">SUMPRODUCT(B405:AJ405,PVCapPrice)</f>
        <v>#DIV/0!</v>
      </c>
      <c r="AM405" s="1"/>
      <c r="AN405" s="1"/>
      <c r="AO405" s="1"/>
      <c r="AP405" s="1"/>
      <c r="AQ405" s="1"/>
    </row>
    <row r="406" customFormat="false" ht="11.25" hidden="false" customHeight="false" outlineLevel="0" collapsed="false">
      <c r="A406" s="1" t="n">
        <v>404</v>
      </c>
      <c r="B406" s="9"/>
      <c r="C406" s="9" t="n">
        <f aca="false">+[2]data1cf!BA405*-1</f>
        <v>-0</v>
      </c>
      <c r="D406" s="9" t="n">
        <f aca="false">+[2]data1cf!BB405*-1</f>
        <v>-0</v>
      </c>
      <c r="E406" s="9" t="n">
        <f aca="false">+[2]data1cf!BC405*-1</f>
        <v>-0</v>
      </c>
      <c r="F406" s="9" t="n">
        <f aca="false">+[2]data1cf!BD405*-1</f>
        <v>-0</v>
      </c>
      <c r="G406" s="9" t="n">
        <f aca="false">+[2]data1cf!BE405*-1</f>
        <v>-0</v>
      </c>
      <c r="H406" s="9" t="n">
        <f aca="false">+[2]data1cf!BF405*-1</f>
        <v>-0</v>
      </c>
      <c r="I406" s="9" t="n">
        <f aca="false">+[2]data1cf!BG405*-1</f>
        <v>-0</v>
      </c>
      <c r="J406" s="9" t="n">
        <f aca="false">+[2]data1cf!BH405*-1</f>
        <v>-0</v>
      </c>
      <c r="K406" s="9" t="n">
        <f aca="false">+[2]data1cf!BI405*-1</f>
        <v>-0</v>
      </c>
      <c r="L406" s="9" t="n">
        <f aca="false">+[2]data1cf!BJ405*-1</f>
        <v>-0</v>
      </c>
      <c r="M406" s="9" t="n">
        <f aca="false">+[2]data1cf!BK405*-1</f>
        <v>-0</v>
      </c>
      <c r="N406" s="9" t="n">
        <f aca="false">+[2]data1cf!BL405*-1</f>
        <v>-0</v>
      </c>
      <c r="O406" s="9" t="n">
        <f aca="false">+[2]data1cf!BM405*-1</f>
        <v>-0</v>
      </c>
      <c r="P406" s="9" t="n">
        <f aca="false">+[2]data1cf!BN405*-1</f>
        <v>-0</v>
      </c>
      <c r="Q406" s="9" t="n">
        <f aca="false">+[2]data1cf!BO405*-1</f>
        <v>-0</v>
      </c>
      <c r="R406" s="9" t="n">
        <f aca="false">+[2]data1cf!BP405*-1</f>
        <v>-0</v>
      </c>
      <c r="S406" s="9" t="n">
        <f aca="false">+[2]data1cf!BQ405*-1</f>
        <v>-0</v>
      </c>
      <c r="T406" s="9" t="n">
        <f aca="false">+[2]data1cf!BR405*-1</f>
        <v>-0</v>
      </c>
      <c r="U406" s="9" t="n">
        <f aca="false">+[2]data1cf!BS405*-1</f>
        <v>-0</v>
      </c>
      <c r="V406" s="9" t="n">
        <f aca="false">+[2]data1cf!BT405*-1</f>
        <v>-0</v>
      </c>
      <c r="W406" s="9" t="n">
        <f aca="false">+[2]data1cf!BU405*-1</f>
        <v>-0</v>
      </c>
      <c r="X406" s="9" t="n">
        <f aca="false">+[2]data1cf!BV405*-1</f>
        <v>-0</v>
      </c>
      <c r="Y406" s="9" t="n">
        <f aca="false">+[2]data1cf!BW405*-1</f>
        <v>-0</v>
      </c>
      <c r="Z406" s="9" t="n">
        <f aca="false">+[2]data1cf!BX405*-1</f>
        <v>-0</v>
      </c>
      <c r="AA406" s="9" t="n">
        <f aca="false">+[2]data1cf!BY405*-1</f>
        <v>-0</v>
      </c>
      <c r="AB406" s="9"/>
      <c r="AC406" s="9"/>
      <c r="AD406" s="9"/>
      <c r="AE406" s="9"/>
      <c r="AF406" s="9"/>
      <c r="AG406" s="9"/>
      <c r="AH406" s="9"/>
      <c r="AI406" s="9"/>
      <c r="AJ406" s="9"/>
      <c r="AK406" s="1"/>
      <c r="AL406" s="1" t="e">
        <f aca="false">SUMPRODUCT(B406:AJ406,PVCapPrice)</f>
        <v>#DIV/0!</v>
      </c>
      <c r="AM406" s="1"/>
      <c r="AN406" s="1"/>
      <c r="AO406" s="1"/>
      <c r="AP406" s="1"/>
      <c r="AQ406" s="1"/>
    </row>
    <row r="407" customFormat="false" ht="11.25" hidden="false" customHeight="false" outlineLevel="0" collapsed="false">
      <c r="A407" s="1" t="n">
        <v>405</v>
      </c>
      <c r="B407" s="9"/>
      <c r="C407" s="9" t="n">
        <f aca="false">+[2]data1cf!BA406*-1</f>
        <v>-0</v>
      </c>
      <c r="D407" s="9" t="n">
        <f aca="false">+[2]data1cf!BB406*-1</f>
        <v>-0</v>
      </c>
      <c r="E407" s="9" t="n">
        <f aca="false">+[2]data1cf!BC406*-1</f>
        <v>-0</v>
      </c>
      <c r="F407" s="9" t="n">
        <f aca="false">+[2]data1cf!BD406*-1</f>
        <v>-0</v>
      </c>
      <c r="G407" s="9" t="n">
        <f aca="false">+[2]data1cf!BE406*-1</f>
        <v>-0</v>
      </c>
      <c r="H407" s="9" t="n">
        <f aca="false">+[2]data1cf!BF406*-1</f>
        <v>-0</v>
      </c>
      <c r="I407" s="9" t="n">
        <f aca="false">+[2]data1cf!BG406*-1</f>
        <v>-0</v>
      </c>
      <c r="J407" s="9" t="n">
        <f aca="false">+[2]data1cf!BH406*-1</f>
        <v>-0</v>
      </c>
      <c r="K407" s="9" t="n">
        <f aca="false">+[2]data1cf!BI406*-1</f>
        <v>-0</v>
      </c>
      <c r="L407" s="9" t="n">
        <f aca="false">+[2]data1cf!BJ406*-1</f>
        <v>-0</v>
      </c>
      <c r="M407" s="9" t="n">
        <f aca="false">+[2]data1cf!BK406*-1</f>
        <v>-0</v>
      </c>
      <c r="N407" s="9" t="n">
        <f aca="false">+[2]data1cf!BL406*-1</f>
        <v>-0</v>
      </c>
      <c r="O407" s="9" t="n">
        <f aca="false">+[2]data1cf!BM406*-1</f>
        <v>-0</v>
      </c>
      <c r="P407" s="9" t="n">
        <f aca="false">+[2]data1cf!BN406*-1</f>
        <v>-0</v>
      </c>
      <c r="Q407" s="9" t="n">
        <f aca="false">+[2]data1cf!BO406*-1</f>
        <v>-0</v>
      </c>
      <c r="R407" s="9" t="n">
        <f aca="false">+[2]data1cf!BP406*-1</f>
        <v>-0</v>
      </c>
      <c r="S407" s="9" t="n">
        <f aca="false">+[2]data1cf!BQ406*-1</f>
        <v>-0</v>
      </c>
      <c r="T407" s="9" t="n">
        <f aca="false">+[2]data1cf!BR406*-1</f>
        <v>-0</v>
      </c>
      <c r="U407" s="9" t="n">
        <f aca="false">+[2]data1cf!BS406*-1</f>
        <v>-0</v>
      </c>
      <c r="V407" s="9" t="n">
        <f aca="false">+[2]data1cf!BT406*-1</f>
        <v>-0</v>
      </c>
      <c r="W407" s="9" t="n">
        <f aca="false">+[2]data1cf!BU406*-1</f>
        <v>-0</v>
      </c>
      <c r="X407" s="9" t="n">
        <f aca="false">+[2]data1cf!BV406*-1</f>
        <v>-0</v>
      </c>
      <c r="Y407" s="9" t="n">
        <f aca="false">+[2]data1cf!BW406*-1</f>
        <v>-0</v>
      </c>
      <c r="Z407" s="9" t="n">
        <f aca="false">+[2]data1cf!BX406*-1</f>
        <v>-0</v>
      </c>
      <c r="AA407" s="9" t="n">
        <f aca="false">+[2]data1cf!BY406*-1</f>
        <v>-0</v>
      </c>
      <c r="AB407" s="9"/>
      <c r="AC407" s="9"/>
      <c r="AD407" s="9"/>
      <c r="AE407" s="9"/>
      <c r="AF407" s="9"/>
      <c r="AG407" s="9"/>
      <c r="AH407" s="9"/>
      <c r="AI407" s="9"/>
      <c r="AJ407" s="9"/>
      <c r="AK407" s="1"/>
      <c r="AL407" s="1" t="e">
        <f aca="false">SUMPRODUCT(B407:AJ407,PVCapPrice)</f>
        <v>#DIV/0!</v>
      </c>
      <c r="AM407" s="1"/>
      <c r="AN407" s="1"/>
      <c r="AO407" s="1"/>
      <c r="AP407" s="1"/>
      <c r="AQ407" s="1"/>
    </row>
    <row r="408" customFormat="false" ht="11.25" hidden="false" customHeight="false" outlineLevel="0" collapsed="false">
      <c r="A408" s="1" t="n">
        <v>406</v>
      </c>
      <c r="B408" s="9"/>
      <c r="C408" s="9" t="n">
        <f aca="false">+[2]data1cf!BA407*-1</f>
        <v>-0</v>
      </c>
      <c r="D408" s="9" t="n">
        <f aca="false">+[2]data1cf!BB407*-1</f>
        <v>-0</v>
      </c>
      <c r="E408" s="9" t="n">
        <f aca="false">+[2]data1cf!BC407*-1</f>
        <v>-0</v>
      </c>
      <c r="F408" s="9" t="n">
        <f aca="false">+[2]data1cf!BD407*-1</f>
        <v>-0</v>
      </c>
      <c r="G408" s="9" t="n">
        <f aca="false">+[2]data1cf!BE407*-1</f>
        <v>-0</v>
      </c>
      <c r="H408" s="9" t="n">
        <f aca="false">+[2]data1cf!BF407*-1</f>
        <v>-0</v>
      </c>
      <c r="I408" s="9" t="n">
        <f aca="false">+[2]data1cf!BG407*-1</f>
        <v>-0</v>
      </c>
      <c r="J408" s="9" t="n">
        <f aca="false">+[2]data1cf!BH407*-1</f>
        <v>-0</v>
      </c>
      <c r="K408" s="9" t="n">
        <f aca="false">+[2]data1cf!BI407*-1</f>
        <v>-0</v>
      </c>
      <c r="L408" s="9" t="n">
        <f aca="false">+[2]data1cf!BJ407*-1</f>
        <v>-0</v>
      </c>
      <c r="M408" s="9" t="n">
        <f aca="false">+[2]data1cf!BK407*-1</f>
        <v>-0</v>
      </c>
      <c r="N408" s="9" t="n">
        <f aca="false">+[2]data1cf!BL407*-1</f>
        <v>-0</v>
      </c>
      <c r="O408" s="9" t="n">
        <f aca="false">+[2]data1cf!BM407*-1</f>
        <v>-0</v>
      </c>
      <c r="P408" s="9" t="n">
        <f aca="false">+[2]data1cf!BN407*-1</f>
        <v>-0</v>
      </c>
      <c r="Q408" s="9" t="n">
        <f aca="false">+[2]data1cf!BO407*-1</f>
        <v>-0</v>
      </c>
      <c r="R408" s="9" t="n">
        <f aca="false">+[2]data1cf!BP407*-1</f>
        <v>-0</v>
      </c>
      <c r="S408" s="9" t="n">
        <f aca="false">+[2]data1cf!BQ407*-1</f>
        <v>-0</v>
      </c>
      <c r="T408" s="9" t="n">
        <f aca="false">+[2]data1cf!BR407*-1</f>
        <v>-0</v>
      </c>
      <c r="U408" s="9" t="n">
        <f aca="false">+[2]data1cf!BS407*-1</f>
        <v>-0</v>
      </c>
      <c r="V408" s="9" t="n">
        <f aca="false">+[2]data1cf!BT407*-1</f>
        <v>-0</v>
      </c>
      <c r="W408" s="9" t="n">
        <f aca="false">+[2]data1cf!BU407*-1</f>
        <v>-0</v>
      </c>
      <c r="X408" s="9" t="n">
        <f aca="false">+[2]data1cf!BV407*-1</f>
        <v>-0</v>
      </c>
      <c r="Y408" s="9" t="n">
        <f aca="false">+[2]data1cf!BW407*-1</f>
        <v>-0</v>
      </c>
      <c r="Z408" s="9" t="n">
        <f aca="false">+[2]data1cf!BX407*-1</f>
        <v>-0</v>
      </c>
      <c r="AA408" s="9" t="n">
        <f aca="false">+[2]data1cf!BY407*-1</f>
        <v>-0</v>
      </c>
      <c r="AB408" s="9"/>
      <c r="AC408" s="9"/>
      <c r="AD408" s="9"/>
      <c r="AE408" s="9"/>
      <c r="AF408" s="9"/>
      <c r="AG408" s="9"/>
      <c r="AH408" s="9"/>
      <c r="AI408" s="9"/>
      <c r="AJ408" s="9"/>
      <c r="AK408" s="1"/>
      <c r="AL408" s="1" t="e">
        <f aca="false">SUMPRODUCT(B408:AJ408,PVCapPrice)</f>
        <v>#DIV/0!</v>
      </c>
      <c r="AM408" s="1"/>
      <c r="AN408" s="1"/>
      <c r="AO408" s="1"/>
      <c r="AP408" s="1"/>
      <c r="AQ408" s="1"/>
    </row>
    <row r="409" customFormat="false" ht="11.25" hidden="false" customHeight="false" outlineLevel="0" collapsed="false">
      <c r="A409" s="1" t="n">
        <v>407</v>
      </c>
      <c r="B409" s="9"/>
      <c r="C409" s="9" t="n">
        <f aca="false">+[2]data1cf!BA408*-1</f>
        <v>-0</v>
      </c>
      <c r="D409" s="9" t="n">
        <f aca="false">+[2]data1cf!BB408*-1</f>
        <v>-0</v>
      </c>
      <c r="E409" s="9" t="n">
        <f aca="false">+[2]data1cf!BC408*-1</f>
        <v>-0</v>
      </c>
      <c r="F409" s="9" t="n">
        <f aca="false">+[2]data1cf!BD408*-1</f>
        <v>-0</v>
      </c>
      <c r="G409" s="9" t="n">
        <f aca="false">+[2]data1cf!BE408*-1</f>
        <v>-0</v>
      </c>
      <c r="H409" s="9" t="n">
        <f aca="false">+[2]data1cf!BF408*-1</f>
        <v>-0</v>
      </c>
      <c r="I409" s="9" t="n">
        <f aca="false">+[2]data1cf!BG408*-1</f>
        <v>-0</v>
      </c>
      <c r="J409" s="9" t="n">
        <f aca="false">+[2]data1cf!BH408*-1</f>
        <v>-0</v>
      </c>
      <c r="K409" s="9" t="n">
        <f aca="false">+[2]data1cf!BI408*-1</f>
        <v>-0</v>
      </c>
      <c r="L409" s="9" t="n">
        <f aca="false">+[2]data1cf!BJ408*-1</f>
        <v>-0</v>
      </c>
      <c r="M409" s="9" t="n">
        <f aca="false">+[2]data1cf!BK408*-1</f>
        <v>-0</v>
      </c>
      <c r="N409" s="9" t="n">
        <f aca="false">+[2]data1cf!BL408*-1</f>
        <v>-0</v>
      </c>
      <c r="O409" s="9" t="n">
        <f aca="false">+[2]data1cf!BM408*-1</f>
        <v>-0</v>
      </c>
      <c r="P409" s="9" t="n">
        <f aca="false">+[2]data1cf!BN408*-1</f>
        <v>-0</v>
      </c>
      <c r="Q409" s="9" t="n">
        <f aca="false">+[2]data1cf!BO408*-1</f>
        <v>-0</v>
      </c>
      <c r="R409" s="9" t="n">
        <f aca="false">+[2]data1cf!BP408*-1</f>
        <v>-0</v>
      </c>
      <c r="S409" s="9" t="n">
        <f aca="false">+[2]data1cf!BQ408*-1</f>
        <v>-0</v>
      </c>
      <c r="T409" s="9" t="n">
        <f aca="false">+[2]data1cf!BR408*-1</f>
        <v>-0</v>
      </c>
      <c r="U409" s="9" t="n">
        <f aca="false">+[2]data1cf!BS408*-1</f>
        <v>-0</v>
      </c>
      <c r="V409" s="9" t="n">
        <f aca="false">+[2]data1cf!BT408*-1</f>
        <v>-0</v>
      </c>
      <c r="W409" s="9" t="n">
        <f aca="false">+[2]data1cf!BU408*-1</f>
        <v>-0</v>
      </c>
      <c r="X409" s="9" t="n">
        <f aca="false">+[2]data1cf!BV408*-1</f>
        <v>-0</v>
      </c>
      <c r="Y409" s="9" t="n">
        <f aca="false">+[2]data1cf!BW408*-1</f>
        <v>-0</v>
      </c>
      <c r="Z409" s="9" t="n">
        <f aca="false">+[2]data1cf!BX408*-1</f>
        <v>-0</v>
      </c>
      <c r="AA409" s="9" t="n">
        <f aca="false">+[2]data1cf!BY408*-1</f>
        <v>-0</v>
      </c>
      <c r="AB409" s="9"/>
      <c r="AC409" s="9"/>
      <c r="AD409" s="9"/>
      <c r="AE409" s="9"/>
      <c r="AF409" s="9"/>
      <c r="AG409" s="9"/>
      <c r="AH409" s="9"/>
      <c r="AI409" s="9"/>
      <c r="AJ409" s="9"/>
      <c r="AK409" s="1"/>
      <c r="AL409" s="1" t="e">
        <f aca="false">SUMPRODUCT(B409:AJ409,PVCapPrice)</f>
        <v>#DIV/0!</v>
      </c>
      <c r="AM409" s="1"/>
      <c r="AN409" s="1"/>
      <c r="AO409" s="1"/>
      <c r="AP409" s="1"/>
      <c r="AQ409" s="1"/>
    </row>
    <row r="410" customFormat="false" ht="11.25" hidden="false" customHeight="false" outlineLevel="0" collapsed="false">
      <c r="A410" s="1" t="n">
        <v>408</v>
      </c>
      <c r="B410" s="9"/>
      <c r="C410" s="9" t="n">
        <f aca="false">+[2]data1cf!BA409*-1</f>
        <v>-0</v>
      </c>
      <c r="D410" s="9" t="n">
        <f aca="false">+[2]data1cf!BB409*-1</f>
        <v>-0</v>
      </c>
      <c r="E410" s="9" t="n">
        <f aca="false">+[2]data1cf!BC409*-1</f>
        <v>-0</v>
      </c>
      <c r="F410" s="9" t="n">
        <f aca="false">+[2]data1cf!BD409*-1</f>
        <v>-0</v>
      </c>
      <c r="G410" s="9" t="n">
        <f aca="false">+[2]data1cf!BE409*-1</f>
        <v>-0</v>
      </c>
      <c r="H410" s="9" t="n">
        <f aca="false">+[2]data1cf!BF409*-1</f>
        <v>-0</v>
      </c>
      <c r="I410" s="9" t="n">
        <f aca="false">+[2]data1cf!BG409*-1</f>
        <v>-0</v>
      </c>
      <c r="J410" s="9" t="n">
        <f aca="false">+[2]data1cf!BH409*-1</f>
        <v>-0</v>
      </c>
      <c r="K410" s="9" t="n">
        <f aca="false">+[2]data1cf!BI409*-1</f>
        <v>-0</v>
      </c>
      <c r="L410" s="9" t="n">
        <f aca="false">+[2]data1cf!BJ409*-1</f>
        <v>-0</v>
      </c>
      <c r="M410" s="9" t="n">
        <f aca="false">+[2]data1cf!BK409*-1</f>
        <v>-0</v>
      </c>
      <c r="N410" s="9" t="n">
        <f aca="false">+[2]data1cf!BL409*-1</f>
        <v>-0</v>
      </c>
      <c r="O410" s="9" t="n">
        <f aca="false">+[2]data1cf!BM409*-1</f>
        <v>-0</v>
      </c>
      <c r="P410" s="9" t="n">
        <f aca="false">+[2]data1cf!BN409*-1</f>
        <v>-0</v>
      </c>
      <c r="Q410" s="9" t="n">
        <f aca="false">+[2]data1cf!BO409*-1</f>
        <v>-0</v>
      </c>
      <c r="R410" s="9" t="n">
        <f aca="false">+[2]data1cf!BP409*-1</f>
        <v>-0</v>
      </c>
      <c r="S410" s="9" t="n">
        <f aca="false">+[2]data1cf!BQ409*-1</f>
        <v>-0</v>
      </c>
      <c r="T410" s="9" t="n">
        <f aca="false">+[2]data1cf!BR409*-1</f>
        <v>-0</v>
      </c>
      <c r="U410" s="9" t="n">
        <f aca="false">+[2]data1cf!BS409*-1</f>
        <v>-0</v>
      </c>
      <c r="V410" s="9" t="n">
        <f aca="false">+[2]data1cf!BT409*-1</f>
        <v>-0</v>
      </c>
      <c r="W410" s="9" t="n">
        <f aca="false">+[2]data1cf!BU409*-1</f>
        <v>-0</v>
      </c>
      <c r="X410" s="9" t="n">
        <f aca="false">+[2]data1cf!BV409*-1</f>
        <v>-0</v>
      </c>
      <c r="Y410" s="9" t="n">
        <f aca="false">+[2]data1cf!BW409*-1</f>
        <v>-0</v>
      </c>
      <c r="Z410" s="9" t="n">
        <f aca="false">+[2]data1cf!BX409*-1</f>
        <v>-0</v>
      </c>
      <c r="AA410" s="9" t="n">
        <f aca="false">+[2]data1cf!BY409*-1</f>
        <v>-0</v>
      </c>
      <c r="AB410" s="9"/>
      <c r="AC410" s="9"/>
      <c r="AD410" s="9"/>
      <c r="AE410" s="9"/>
      <c r="AF410" s="9"/>
      <c r="AG410" s="9"/>
      <c r="AH410" s="9"/>
      <c r="AI410" s="9"/>
      <c r="AJ410" s="9"/>
      <c r="AK410" s="1"/>
      <c r="AL410" s="1" t="e">
        <f aca="false">SUMPRODUCT(B410:AJ410,PVCapPrice)</f>
        <v>#DIV/0!</v>
      </c>
      <c r="AM410" s="1"/>
      <c r="AN410" s="1"/>
      <c r="AO410" s="1"/>
      <c r="AP410" s="1"/>
      <c r="AQ410" s="1"/>
    </row>
    <row r="411" customFormat="false" ht="11.25" hidden="false" customHeight="false" outlineLevel="0" collapsed="false">
      <c r="A411" s="1" t="n">
        <v>409</v>
      </c>
      <c r="B411" s="9"/>
      <c r="C411" s="9" t="n">
        <f aca="false">+[2]data1cf!BA410*-1</f>
        <v>-0</v>
      </c>
      <c r="D411" s="9" t="n">
        <f aca="false">+[2]data1cf!BB410*-1</f>
        <v>-0</v>
      </c>
      <c r="E411" s="9" t="n">
        <f aca="false">+[2]data1cf!BC410*-1</f>
        <v>-0</v>
      </c>
      <c r="F411" s="9" t="n">
        <f aca="false">+[2]data1cf!BD410*-1</f>
        <v>-0</v>
      </c>
      <c r="G411" s="9" t="n">
        <f aca="false">+[2]data1cf!BE410*-1</f>
        <v>-0</v>
      </c>
      <c r="H411" s="9" t="n">
        <f aca="false">+[2]data1cf!BF410*-1</f>
        <v>-0</v>
      </c>
      <c r="I411" s="9" t="n">
        <f aca="false">+[2]data1cf!BG410*-1</f>
        <v>-0</v>
      </c>
      <c r="J411" s="9" t="n">
        <f aca="false">+[2]data1cf!BH410*-1</f>
        <v>-0</v>
      </c>
      <c r="K411" s="9" t="n">
        <f aca="false">+[2]data1cf!BI410*-1</f>
        <v>-0</v>
      </c>
      <c r="L411" s="9" t="n">
        <f aca="false">+[2]data1cf!BJ410*-1</f>
        <v>-0</v>
      </c>
      <c r="M411" s="9" t="n">
        <f aca="false">+[2]data1cf!BK410*-1</f>
        <v>-0</v>
      </c>
      <c r="N411" s="9" t="n">
        <f aca="false">+[2]data1cf!BL410*-1</f>
        <v>-0</v>
      </c>
      <c r="O411" s="9" t="n">
        <f aca="false">+[2]data1cf!BM410*-1</f>
        <v>-0</v>
      </c>
      <c r="P411" s="9" t="n">
        <f aca="false">+[2]data1cf!BN410*-1</f>
        <v>-0</v>
      </c>
      <c r="Q411" s="9" t="n">
        <f aca="false">+[2]data1cf!BO410*-1</f>
        <v>-0</v>
      </c>
      <c r="R411" s="9" t="n">
        <f aca="false">+[2]data1cf!BP410*-1</f>
        <v>-0</v>
      </c>
      <c r="S411" s="9" t="n">
        <f aca="false">+[2]data1cf!BQ410*-1</f>
        <v>-0</v>
      </c>
      <c r="T411" s="9" t="n">
        <f aca="false">+[2]data1cf!BR410*-1</f>
        <v>-0</v>
      </c>
      <c r="U411" s="9" t="n">
        <f aca="false">+[2]data1cf!BS410*-1</f>
        <v>-0</v>
      </c>
      <c r="V411" s="9" t="n">
        <f aca="false">+[2]data1cf!BT410*-1</f>
        <v>-0</v>
      </c>
      <c r="W411" s="9" t="n">
        <f aca="false">+[2]data1cf!BU410*-1</f>
        <v>-0</v>
      </c>
      <c r="X411" s="9" t="n">
        <f aca="false">+[2]data1cf!BV410*-1</f>
        <v>-0</v>
      </c>
      <c r="Y411" s="9" t="n">
        <f aca="false">+[2]data1cf!BW410*-1</f>
        <v>-0</v>
      </c>
      <c r="Z411" s="9" t="n">
        <f aca="false">+[2]data1cf!BX410*-1</f>
        <v>-0</v>
      </c>
      <c r="AA411" s="9" t="n">
        <f aca="false">+[2]data1cf!BY410*-1</f>
        <v>-0</v>
      </c>
      <c r="AB411" s="9"/>
      <c r="AC411" s="9"/>
      <c r="AD411" s="9"/>
      <c r="AE411" s="9"/>
      <c r="AF411" s="9"/>
      <c r="AG411" s="9"/>
      <c r="AH411" s="9"/>
      <c r="AI411" s="9"/>
      <c r="AJ411" s="9"/>
      <c r="AK411" s="1"/>
      <c r="AL411" s="1" t="e">
        <f aca="false">SUMPRODUCT(B411:AJ411,PVCapPrice)</f>
        <v>#DIV/0!</v>
      </c>
      <c r="AM411" s="1"/>
      <c r="AN411" s="1"/>
      <c r="AO411" s="1"/>
      <c r="AP411" s="1"/>
      <c r="AQ411" s="1"/>
    </row>
    <row r="412" customFormat="false" ht="11.25" hidden="false" customHeight="false" outlineLevel="0" collapsed="false">
      <c r="A412" s="1" t="n">
        <v>410</v>
      </c>
      <c r="B412" s="9"/>
      <c r="C412" s="9" t="n">
        <f aca="false">+[2]data1cf!BA411*-1</f>
        <v>-0</v>
      </c>
      <c r="D412" s="9" t="n">
        <f aca="false">+[2]data1cf!BB411*-1</f>
        <v>-0</v>
      </c>
      <c r="E412" s="9" t="n">
        <f aca="false">+[2]data1cf!BC411*-1</f>
        <v>-0</v>
      </c>
      <c r="F412" s="9" t="n">
        <f aca="false">+[2]data1cf!BD411*-1</f>
        <v>-0</v>
      </c>
      <c r="G412" s="9" t="n">
        <f aca="false">+[2]data1cf!BE411*-1</f>
        <v>-0</v>
      </c>
      <c r="H412" s="9" t="n">
        <f aca="false">+[2]data1cf!BF411*-1</f>
        <v>-0</v>
      </c>
      <c r="I412" s="9" t="n">
        <f aca="false">+[2]data1cf!BG411*-1</f>
        <v>-0</v>
      </c>
      <c r="J412" s="9" t="n">
        <f aca="false">+[2]data1cf!BH411*-1</f>
        <v>-0</v>
      </c>
      <c r="K412" s="9" t="n">
        <f aca="false">+[2]data1cf!BI411*-1</f>
        <v>-0</v>
      </c>
      <c r="L412" s="9" t="n">
        <f aca="false">+[2]data1cf!BJ411*-1</f>
        <v>-0</v>
      </c>
      <c r="M412" s="9" t="n">
        <f aca="false">+[2]data1cf!BK411*-1</f>
        <v>-0</v>
      </c>
      <c r="N412" s="9" t="n">
        <f aca="false">+[2]data1cf!BL411*-1</f>
        <v>-0</v>
      </c>
      <c r="O412" s="9" t="n">
        <f aca="false">+[2]data1cf!BM411*-1</f>
        <v>-0</v>
      </c>
      <c r="P412" s="9" t="n">
        <f aca="false">+[2]data1cf!BN411*-1</f>
        <v>-0</v>
      </c>
      <c r="Q412" s="9" t="n">
        <f aca="false">+[2]data1cf!BO411*-1</f>
        <v>-0</v>
      </c>
      <c r="R412" s="9" t="n">
        <f aca="false">+[2]data1cf!BP411*-1</f>
        <v>-0</v>
      </c>
      <c r="S412" s="9" t="n">
        <f aca="false">+[2]data1cf!BQ411*-1</f>
        <v>-0</v>
      </c>
      <c r="T412" s="9" t="n">
        <f aca="false">+[2]data1cf!BR411*-1</f>
        <v>-0</v>
      </c>
      <c r="U412" s="9" t="n">
        <f aca="false">+[2]data1cf!BS411*-1</f>
        <v>-0</v>
      </c>
      <c r="V412" s="9" t="n">
        <f aca="false">+[2]data1cf!BT411*-1</f>
        <v>-0</v>
      </c>
      <c r="W412" s="9" t="n">
        <f aca="false">+[2]data1cf!BU411*-1</f>
        <v>-0</v>
      </c>
      <c r="X412" s="9" t="n">
        <f aca="false">+[2]data1cf!BV411*-1</f>
        <v>-0</v>
      </c>
      <c r="Y412" s="9" t="n">
        <f aca="false">+[2]data1cf!BW411*-1</f>
        <v>-0</v>
      </c>
      <c r="Z412" s="9" t="n">
        <f aca="false">+[2]data1cf!BX411*-1</f>
        <v>-0</v>
      </c>
      <c r="AA412" s="9" t="n">
        <f aca="false">+[2]data1cf!BY411*-1</f>
        <v>-0</v>
      </c>
      <c r="AB412" s="9"/>
      <c r="AC412" s="9"/>
      <c r="AD412" s="9"/>
      <c r="AE412" s="9"/>
      <c r="AF412" s="9"/>
      <c r="AG412" s="9"/>
      <c r="AH412" s="9"/>
      <c r="AI412" s="9"/>
      <c r="AJ412" s="9"/>
      <c r="AK412" s="1"/>
      <c r="AL412" s="1" t="e">
        <f aca="false">SUMPRODUCT(B412:AJ412,PVCapPrice)</f>
        <v>#DIV/0!</v>
      </c>
      <c r="AM412" s="1"/>
      <c r="AN412" s="1"/>
      <c r="AO412" s="1"/>
      <c r="AP412" s="1"/>
      <c r="AQ412" s="1"/>
    </row>
    <row r="413" customFormat="false" ht="11.25" hidden="false" customHeight="false" outlineLevel="0" collapsed="false">
      <c r="A413" s="1" t="n">
        <v>411</v>
      </c>
      <c r="B413" s="9"/>
      <c r="C413" s="9" t="n">
        <f aca="false">+[2]data1cf!BA412*-1</f>
        <v>-0</v>
      </c>
      <c r="D413" s="9" t="n">
        <f aca="false">+[2]data1cf!BB412*-1</f>
        <v>-0</v>
      </c>
      <c r="E413" s="9" t="n">
        <f aca="false">+[2]data1cf!BC412*-1</f>
        <v>-0</v>
      </c>
      <c r="F413" s="9" t="n">
        <f aca="false">+[2]data1cf!BD412*-1</f>
        <v>-0</v>
      </c>
      <c r="G413" s="9" t="n">
        <f aca="false">+[2]data1cf!BE412*-1</f>
        <v>-0</v>
      </c>
      <c r="H413" s="9" t="n">
        <f aca="false">+[2]data1cf!BF412*-1</f>
        <v>-0</v>
      </c>
      <c r="I413" s="9" t="n">
        <f aca="false">+[2]data1cf!BG412*-1</f>
        <v>-0</v>
      </c>
      <c r="J413" s="9" t="n">
        <f aca="false">+[2]data1cf!BH412*-1</f>
        <v>-0</v>
      </c>
      <c r="K413" s="9" t="n">
        <f aca="false">+[2]data1cf!BI412*-1</f>
        <v>-0</v>
      </c>
      <c r="L413" s="9" t="n">
        <f aca="false">+[2]data1cf!BJ412*-1</f>
        <v>-0</v>
      </c>
      <c r="M413" s="9" t="n">
        <f aca="false">+[2]data1cf!BK412*-1</f>
        <v>-0</v>
      </c>
      <c r="N413" s="9" t="n">
        <f aca="false">+[2]data1cf!BL412*-1</f>
        <v>-0</v>
      </c>
      <c r="O413" s="9" t="n">
        <f aca="false">+[2]data1cf!BM412*-1</f>
        <v>-0</v>
      </c>
      <c r="P413" s="9" t="n">
        <f aca="false">+[2]data1cf!BN412*-1</f>
        <v>-0</v>
      </c>
      <c r="Q413" s="9" t="n">
        <f aca="false">+[2]data1cf!BO412*-1</f>
        <v>-0</v>
      </c>
      <c r="R413" s="9" t="n">
        <f aca="false">+[2]data1cf!BP412*-1</f>
        <v>-0</v>
      </c>
      <c r="S413" s="9" t="n">
        <f aca="false">+[2]data1cf!BQ412*-1</f>
        <v>-0</v>
      </c>
      <c r="T413" s="9" t="n">
        <f aca="false">+[2]data1cf!BR412*-1</f>
        <v>-0</v>
      </c>
      <c r="U413" s="9" t="n">
        <f aca="false">+[2]data1cf!BS412*-1</f>
        <v>-0</v>
      </c>
      <c r="V413" s="9" t="n">
        <f aca="false">+[2]data1cf!BT412*-1</f>
        <v>-0</v>
      </c>
      <c r="W413" s="9" t="n">
        <f aca="false">+[2]data1cf!BU412*-1</f>
        <v>-0</v>
      </c>
      <c r="X413" s="9" t="n">
        <f aca="false">+[2]data1cf!BV412*-1</f>
        <v>-0</v>
      </c>
      <c r="Y413" s="9" t="n">
        <f aca="false">+[2]data1cf!BW412*-1</f>
        <v>-0</v>
      </c>
      <c r="Z413" s="9" t="n">
        <f aca="false">+[2]data1cf!BX412*-1</f>
        <v>-0</v>
      </c>
      <c r="AA413" s="9" t="n">
        <f aca="false">+[2]data1cf!BY412*-1</f>
        <v>-0</v>
      </c>
      <c r="AB413" s="9"/>
      <c r="AC413" s="9"/>
      <c r="AD413" s="9"/>
      <c r="AE413" s="9"/>
      <c r="AF413" s="9"/>
      <c r="AG413" s="9"/>
      <c r="AH413" s="9"/>
      <c r="AI413" s="9"/>
      <c r="AJ413" s="9"/>
      <c r="AK413" s="1"/>
      <c r="AL413" s="1" t="e">
        <f aca="false">SUMPRODUCT(B413:AJ413,PVCapPrice)</f>
        <v>#DIV/0!</v>
      </c>
      <c r="AM413" s="1"/>
      <c r="AN413" s="1"/>
      <c r="AO413" s="1"/>
      <c r="AP413" s="1"/>
      <c r="AQ413" s="1"/>
    </row>
    <row r="414" customFormat="false" ht="11.25" hidden="false" customHeight="false" outlineLevel="0" collapsed="false">
      <c r="A414" s="1" t="n">
        <v>412</v>
      </c>
      <c r="B414" s="9"/>
      <c r="C414" s="9" t="n">
        <f aca="false">+[2]data1cf!BA413*-1</f>
        <v>-0</v>
      </c>
      <c r="D414" s="9" t="n">
        <f aca="false">+[2]data1cf!BB413*-1</f>
        <v>-0</v>
      </c>
      <c r="E414" s="9" t="n">
        <f aca="false">+[2]data1cf!BC413*-1</f>
        <v>-0</v>
      </c>
      <c r="F414" s="9" t="n">
        <f aca="false">+[2]data1cf!BD413*-1</f>
        <v>-0</v>
      </c>
      <c r="G414" s="9" t="n">
        <f aca="false">+[2]data1cf!BE413*-1</f>
        <v>-0</v>
      </c>
      <c r="H414" s="9" t="n">
        <f aca="false">+[2]data1cf!BF413*-1</f>
        <v>-0</v>
      </c>
      <c r="I414" s="9" t="n">
        <f aca="false">+[2]data1cf!BG413*-1</f>
        <v>-0</v>
      </c>
      <c r="J414" s="9" t="n">
        <f aca="false">+[2]data1cf!BH413*-1</f>
        <v>-0</v>
      </c>
      <c r="K414" s="9" t="n">
        <f aca="false">+[2]data1cf!BI413*-1</f>
        <v>-0</v>
      </c>
      <c r="L414" s="9" t="n">
        <f aca="false">+[2]data1cf!BJ413*-1</f>
        <v>-0</v>
      </c>
      <c r="M414" s="9" t="n">
        <f aca="false">+[2]data1cf!BK413*-1</f>
        <v>-0</v>
      </c>
      <c r="N414" s="9" t="n">
        <f aca="false">+[2]data1cf!BL413*-1</f>
        <v>-0</v>
      </c>
      <c r="O414" s="9" t="n">
        <f aca="false">+[2]data1cf!BM413*-1</f>
        <v>-0</v>
      </c>
      <c r="P414" s="9" t="n">
        <f aca="false">+[2]data1cf!BN413*-1</f>
        <v>-0</v>
      </c>
      <c r="Q414" s="9" t="n">
        <f aca="false">+[2]data1cf!BO413*-1</f>
        <v>-0</v>
      </c>
      <c r="R414" s="9" t="n">
        <f aca="false">+[2]data1cf!BP413*-1</f>
        <v>-0</v>
      </c>
      <c r="S414" s="9" t="n">
        <f aca="false">+[2]data1cf!BQ413*-1</f>
        <v>-0</v>
      </c>
      <c r="T414" s="9" t="n">
        <f aca="false">+[2]data1cf!BR413*-1</f>
        <v>-0</v>
      </c>
      <c r="U414" s="9" t="n">
        <f aca="false">+[2]data1cf!BS413*-1</f>
        <v>-0</v>
      </c>
      <c r="V414" s="9" t="n">
        <f aca="false">+[2]data1cf!BT413*-1</f>
        <v>-0</v>
      </c>
      <c r="W414" s="9" t="n">
        <f aca="false">+[2]data1cf!BU413*-1</f>
        <v>-0</v>
      </c>
      <c r="X414" s="9" t="n">
        <f aca="false">+[2]data1cf!BV413*-1</f>
        <v>-0</v>
      </c>
      <c r="Y414" s="9" t="n">
        <f aca="false">+[2]data1cf!BW413*-1</f>
        <v>-0</v>
      </c>
      <c r="Z414" s="9" t="n">
        <f aca="false">+[2]data1cf!BX413*-1</f>
        <v>-0</v>
      </c>
      <c r="AA414" s="9" t="n">
        <f aca="false">+[2]data1cf!BY413*-1</f>
        <v>-0</v>
      </c>
      <c r="AB414" s="9"/>
      <c r="AC414" s="9"/>
      <c r="AD414" s="9"/>
      <c r="AE414" s="9"/>
      <c r="AF414" s="9"/>
      <c r="AG414" s="9"/>
      <c r="AH414" s="9"/>
      <c r="AI414" s="9"/>
      <c r="AJ414" s="9"/>
      <c r="AK414" s="1"/>
      <c r="AL414" s="1" t="e">
        <f aca="false">SUMPRODUCT(B414:AJ414,PVCapPrice)</f>
        <v>#DIV/0!</v>
      </c>
      <c r="AM414" s="1"/>
      <c r="AN414" s="1"/>
      <c r="AO414" s="1"/>
      <c r="AP414" s="1"/>
      <c r="AQ414" s="1"/>
    </row>
    <row r="415" customFormat="false" ht="11.25" hidden="false" customHeight="false" outlineLevel="0" collapsed="false">
      <c r="A415" s="1" t="n">
        <v>413</v>
      </c>
      <c r="B415" s="9"/>
      <c r="C415" s="9" t="n">
        <f aca="false">+[2]data1cf!BA414*-1</f>
        <v>-0</v>
      </c>
      <c r="D415" s="9" t="n">
        <f aca="false">+[2]data1cf!BB414*-1</f>
        <v>-0</v>
      </c>
      <c r="E415" s="9" t="n">
        <f aca="false">+[2]data1cf!BC414*-1</f>
        <v>-0</v>
      </c>
      <c r="F415" s="9" t="n">
        <f aca="false">+[2]data1cf!BD414*-1</f>
        <v>-0</v>
      </c>
      <c r="G415" s="9" t="n">
        <f aca="false">+[2]data1cf!BE414*-1</f>
        <v>-0</v>
      </c>
      <c r="H415" s="9" t="n">
        <f aca="false">+[2]data1cf!BF414*-1</f>
        <v>-0</v>
      </c>
      <c r="I415" s="9" t="n">
        <f aca="false">+[2]data1cf!BG414*-1</f>
        <v>-0</v>
      </c>
      <c r="J415" s="9" t="n">
        <f aca="false">+[2]data1cf!BH414*-1</f>
        <v>-0</v>
      </c>
      <c r="K415" s="9" t="n">
        <f aca="false">+[2]data1cf!BI414*-1</f>
        <v>-0</v>
      </c>
      <c r="L415" s="9" t="n">
        <f aca="false">+[2]data1cf!BJ414*-1</f>
        <v>-0</v>
      </c>
      <c r="M415" s="9" t="n">
        <f aca="false">+[2]data1cf!BK414*-1</f>
        <v>-0</v>
      </c>
      <c r="N415" s="9" t="n">
        <f aca="false">+[2]data1cf!BL414*-1</f>
        <v>-0</v>
      </c>
      <c r="O415" s="9" t="n">
        <f aca="false">+[2]data1cf!BM414*-1</f>
        <v>-0</v>
      </c>
      <c r="P415" s="9" t="n">
        <f aca="false">+[2]data1cf!BN414*-1</f>
        <v>-0</v>
      </c>
      <c r="Q415" s="9" t="n">
        <f aca="false">+[2]data1cf!BO414*-1</f>
        <v>-0</v>
      </c>
      <c r="R415" s="9" t="n">
        <f aca="false">+[2]data1cf!BP414*-1</f>
        <v>-0</v>
      </c>
      <c r="S415" s="9" t="n">
        <f aca="false">+[2]data1cf!BQ414*-1</f>
        <v>-0</v>
      </c>
      <c r="T415" s="9" t="n">
        <f aca="false">+[2]data1cf!BR414*-1</f>
        <v>-0</v>
      </c>
      <c r="U415" s="9" t="n">
        <f aca="false">+[2]data1cf!BS414*-1</f>
        <v>-0</v>
      </c>
      <c r="V415" s="9" t="n">
        <f aca="false">+[2]data1cf!BT414*-1</f>
        <v>-0</v>
      </c>
      <c r="W415" s="9" t="n">
        <f aca="false">+[2]data1cf!BU414*-1</f>
        <v>-0</v>
      </c>
      <c r="X415" s="9" t="n">
        <f aca="false">+[2]data1cf!BV414*-1</f>
        <v>-0</v>
      </c>
      <c r="Y415" s="9" t="n">
        <f aca="false">+[2]data1cf!BW414*-1</f>
        <v>-0</v>
      </c>
      <c r="Z415" s="9" t="n">
        <f aca="false">+[2]data1cf!BX414*-1</f>
        <v>-0</v>
      </c>
      <c r="AA415" s="9" t="n">
        <f aca="false">+[2]data1cf!BY414*-1</f>
        <v>-0</v>
      </c>
      <c r="AB415" s="9"/>
      <c r="AC415" s="9"/>
      <c r="AD415" s="9"/>
      <c r="AE415" s="9"/>
      <c r="AF415" s="9"/>
      <c r="AG415" s="9"/>
      <c r="AH415" s="9"/>
      <c r="AI415" s="9"/>
      <c r="AJ415" s="9"/>
      <c r="AK415" s="1"/>
      <c r="AL415" s="1" t="e">
        <f aca="false">SUMPRODUCT(B415:AJ415,PVCapPrice)</f>
        <v>#DIV/0!</v>
      </c>
      <c r="AM415" s="1"/>
      <c r="AN415" s="1"/>
      <c r="AO415" s="1"/>
      <c r="AP415" s="1"/>
      <c r="AQ415" s="1"/>
    </row>
    <row r="416" customFormat="false" ht="11.25" hidden="false" customHeight="false" outlineLevel="0" collapsed="false">
      <c r="A416" s="1" t="n">
        <v>414</v>
      </c>
      <c r="B416" s="9"/>
      <c r="C416" s="9" t="n">
        <f aca="false">+[2]data1cf!BA415*-1</f>
        <v>-0</v>
      </c>
      <c r="D416" s="9" t="n">
        <f aca="false">+[2]data1cf!BB415*-1</f>
        <v>-0</v>
      </c>
      <c r="E416" s="9" t="n">
        <f aca="false">+[2]data1cf!BC415*-1</f>
        <v>-0</v>
      </c>
      <c r="F416" s="9" t="n">
        <f aca="false">+[2]data1cf!BD415*-1</f>
        <v>-0</v>
      </c>
      <c r="G416" s="9" t="n">
        <f aca="false">+[2]data1cf!BE415*-1</f>
        <v>-0</v>
      </c>
      <c r="H416" s="9" t="n">
        <f aca="false">+[2]data1cf!BF415*-1</f>
        <v>-0</v>
      </c>
      <c r="I416" s="9" t="n">
        <f aca="false">+[2]data1cf!BG415*-1</f>
        <v>-0</v>
      </c>
      <c r="J416" s="9" t="n">
        <f aca="false">+[2]data1cf!BH415*-1</f>
        <v>-0</v>
      </c>
      <c r="K416" s="9" t="n">
        <f aca="false">+[2]data1cf!BI415*-1</f>
        <v>-0</v>
      </c>
      <c r="L416" s="9" t="n">
        <f aca="false">+[2]data1cf!BJ415*-1</f>
        <v>-0</v>
      </c>
      <c r="M416" s="9" t="n">
        <f aca="false">+[2]data1cf!BK415*-1</f>
        <v>-0</v>
      </c>
      <c r="N416" s="9" t="n">
        <f aca="false">+[2]data1cf!BL415*-1</f>
        <v>-0</v>
      </c>
      <c r="O416" s="9" t="n">
        <f aca="false">+[2]data1cf!BM415*-1</f>
        <v>-0</v>
      </c>
      <c r="P416" s="9" t="n">
        <f aca="false">+[2]data1cf!BN415*-1</f>
        <v>-0</v>
      </c>
      <c r="Q416" s="9" t="n">
        <f aca="false">+[2]data1cf!BO415*-1</f>
        <v>-0</v>
      </c>
      <c r="R416" s="9" t="n">
        <f aca="false">+[2]data1cf!BP415*-1</f>
        <v>-0</v>
      </c>
      <c r="S416" s="9" t="n">
        <f aca="false">+[2]data1cf!BQ415*-1</f>
        <v>-0</v>
      </c>
      <c r="T416" s="9" t="n">
        <f aca="false">+[2]data1cf!BR415*-1</f>
        <v>-0</v>
      </c>
      <c r="U416" s="9" t="n">
        <f aca="false">+[2]data1cf!BS415*-1</f>
        <v>-0</v>
      </c>
      <c r="V416" s="9" t="n">
        <f aca="false">+[2]data1cf!BT415*-1</f>
        <v>-0</v>
      </c>
      <c r="W416" s="9" t="n">
        <f aca="false">+[2]data1cf!BU415*-1</f>
        <v>-0</v>
      </c>
      <c r="X416" s="9" t="n">
        <f aca="false">+[2]data1cf!BV415*-1</f>
        <v>-0</v>
      </c>
      <c r="Y416" s="9" t="n">
        <f aca="false">+[2]data1cf!BW415*-1</f>
        <v>-0</v>
      </c>
      <c r="Z416" s="9" t="n">
        <f aca="false">+[2]data1cf!BX415*-1</f>
        <v>-0</v>
      </c>
      <c r="AA416" s="9" t="n">
        <f aca="false">+[2]data1cf!BY415*-1</f>
        <v>-0</v>
      </c>
      <c r="AB416" s="9"/>
      <c r="AC416" s="9"/>
      <c r="AD416" s="9"/>
      <c r="AE416" s="9"/>
      <c r="AF416" s="9"/>
      <c r="AG416" s="9"/>
      <c r="AH416" s="9"/>
      <c r="AI416" s="9"/>
      <c r="AJ416" s="9"/>
      <c r="AK416" s="1"/>
      <c r="AL416" s="1" t="e">
        <f aca="false">SUMPRODUCT(B416:AJ416,PVCapPrice)</f>
        <v>#DIV/0!</v>
      </c>
      <c r="AM416" s="1"/>
      <c r="AN416" s="1"/>
      <c r="AO416" s="1"/>
      <c r="AP416" s="1"/>
      <c r="AQ416" s="1"/>
    </row>
    <row r="417" customFormat="false" ht="11.25" hidden="false" customHeight="false" outlineLevel="0" collapsed="false">
      <c r="A417" s="1" t="n">
        <v>415</v>
      </c>
      <c r="B417" s="9"/>
      <c r="C417" s="9" t="n">
        <f aca="false">+[2]data1cf!BA416*-1</f>
        <v>-0</v>
      </c>
      <c r="D417" s="9" t="n">
        <f aca="false">+[2]data1cf!BB416*-1</f>
        <v>-0</v>
      </c>
      <c r="E417" s="9" t="n">
        <f aca="false">+[2]data1cf!BC416*-1</f>
        <v>-0</v>
      </c>
      <c r="F417" s="9" t="n">
        <f aca="false">+[2]data1cf!BD416*-1</f>
        <v>-0</v>
      </c>
      <c r="G417" s="9" t="n">
        <f aca="false">+[2]data1cf!BE416*-1</f>
        <v>-0</v>
      </c>
      <c r="H417" s="9" t="n">
        <f aca="false">+[2]data1cf!BF416*-1</f>
        <v>-0</v>
      </c>
      <c r="I417" s="9" t="n">
        <f aca="false">+[2]data1cf!BG416*-1</f>
        <v>-0</v>
      </c>
      <c r="J417" s="9" t="n">
        <f aca="false">+[2]data1cf!BH416*-1</f>
        <v>-0</v>
      </c>
      <c r="K417" s="9" t="n">
        <f aca="false">+[2]data1cf!BI416*-1</f>
        <v>-0</v>
      </c>
      <c r="L417" s="9" t="n">
        <f aca="false">+[2]data1cf!BJ416*-1</f>
        <v>-0</v>
      </c>
      <c r="M417" s="9" t="n">
        <f aca="false">+[2]data1cf!BK416*-1</f>
        <v>-0</v>
      </c>
      <c r="N417" s="9" t="n">
        <f aca="false">+[2]data1cf!BL416*-1</f>
        <v>-0</v>
      </c>
      <c r="O417" s="9" t="n">
        <f aca="false">+[2]data1cf!BM416*-1</f>
        <v>-0</v>
      </c>
      <c r="P417" s="9" t="n">
        <f aca="false">+[2]data1cf!BN416*-1</f>
        <v>-0</v>
      </c>
      <c r="Q417" s="9" t="n">
        <f aca="false">+[2]data1cf!BO416*-1</f>
        <v>-0</v>
      </c>
      <c r="R417" s="9" t="n">
        <f aca="false">+[2]data1cf!BP416*-1</f>
        <v>-0</v>
      </c>
      <c r="S417" s="9" t="n">
        <f aca="false">+[2]data1cf!BQ416*-1</f>
        <v>-0</v>
      </c>
      <c r="T417" s="9" t="n">
        <f aca="false">+[2]data1cf!BR416*-1</f>
        <v>-0</v>
      </c>
      <c r="U417" s="9" t="n">
        <f aca="false">+[2]data1cf!BS416*-1</f>
        <v>-0</v>
      </c>
      <c r="V417" s="9" t="n">
        <f aca="false">+[2]data1cf!BT416*-1</f>
        <v>-0</v>
      </c>
      <c r="W417" s="9" t="n">
        <f aca="false">+[2]data1cf!BU416*-1</f>
        <v>-0</v>
      </c>
      <c r="X417" s="9" t="n">
        <f aca="false">+[2]data1cf!BV416*-1</f>
        <v>-0</v>
      </c>
      <c r="Y417" s="9" t="n">
        <f aca="false">+[2]data1cf!BW416*-1</f>
        <v>-0</v>
      </c>
      <c r="Z417" s="9" t="n">
        <f aca="false">+[2]data1cf!BX416*-1</f>
        <v>-0</v>
      </c>
      <c r="AA417" s="9" t="n">
        <f aca="false">+[2]data1cf!BY416*-1</f>
        <v>-0</v>
      </c>
      <c r="AB417" s="9"/>
      <c r="AC417" s="9"/>
      <c r="AD417" s="9"/>
      <c r="AE417" s="9"/>
      <c r="AF417" s="9"/>
      <c r="AG417" s="9"/>
      <c r="AH417" s="9"/>
      <c r="AI417" s="9"/>
      <c r="AJ417" s="9"/>
      <c r="AK417" s="1"/>
      <c r="AL417" s="1" t="e">
        <f aca="false">SUMPRODUCT(B417:AJ417,PVCapPrice)</f>
        <v>#DIV/0!</v>
      </c>
      <c r="AM417" s="1"/>
      <c r="AN417" s="1"/>
      <c r="AO417" s="1"/>
      <c r="AP417" s="1"/>
      <c r="AQ417" s="1"/>
    </row>
    <row r="418" customFormat="false" ht="11.25" hidden="false" customHeight="false" outlineLevel="0" collapsed="false">
      <c r="A418" s="1" t="n">
        <v>416</v>
      </c>
      <c r="B418" s="9"/>
      <c r="C418" s="9" t="n">
        <f aca="false">+[2]data1cf!BA417*-1</f>
        <v>-0</v>
      </c>
      <c r="D418" s="9" t="n">
        <f aca="false">+[2]data1cf!BB417*-1</f>
        <v>-0</v>
      </c>
      <c r="E418" s="9" t="n">
        <f aca="false">+[2]data1cf!BC417*-1</f>
        <v>-0</v>
      </c>
      <c r="F418" s="9" t="n">
        <f aca="false">+[2]data1cf!BD417*-1</f>
        <v>-0</v>
      </c>
      <c r="G418" s="9" t="n">
        <f aca="false">+[2]data1cf!BE417*-1</f>
        <v>-0</v>
      </c>
      <c r="H418" s="9" t="n">
        <f aca="false">+[2]data1cf!BF417*-1</f>
        <v>-0</v>
      </c>
      <c r="I418" s="9" t="n">
        <f aca="false">+[2]data1cf!BG417*-1</f>
        <v>-0</v>
      </c>
      <c r="J418" s="9" t="n">
        <f aca="false">+[2]data1cf!BH417*-1</f>
        <v>-0</v>
      </c>
      <c r="K418" s="9" t="n">
        <f aca="false">+[2]data1cf!BI417*-1</f>
        <v>-0</v>
      </c>
      <c r="L418" s="9" t="n">
        <f aca="false">+[2]data1cf!BJ417*-1</f>
        <v>-0</v>
      </c>
      <c r="M418" s="9" t="n">
        <f aca="false">+[2]data1cf!BK417*-1</f>
        <v>-0</v>
      </c>
      <c r="N418" s="9" t="n">
        <f aca="false">+[2]data1cf!BL417*-1</f>
        <v>-0</v>
      </c>
      <c r="O418" s="9" t="n">
        <f aca="false">+[2]data1cf!BM417*-1</f>
        <v>-0</v>
      </c>
      <c r="P418" s="9" t="n">
        <f aca="false">+[2]data1cf!BN417*-1</f>
        <v>-0</v>
      </c>
      <c r="Q418" s="9" t="n">
        <f aca="false">+[2]data1cf!BO417*-1</f>
        <v>-0</v>
      </c>
      <c r="R418" s="9" t="n">
        <f aca="false">+[2]data1cf!BP417*-1</f>
        <v>-0</v>
      </c>
      <c r="S418" s="9" t="n">
        <f aca="false">+[2]data1cf!BQ417*-1</f>
        <v>-0</v>
      </c>
      <c r="T418" s="9" t="n">
        <f aca="false">+[2]data1cf!BR417*-1</f>
        <v>-0</v>
      </c>
      <c r="U418" s="9" t="n">
        <f aca="false">+[2]data1cf!BS417*-1</f>
        <v>-0</v>
      </c>
      <c r="V418" s="9" t="n">
        <f aca="false">+[2]data1cf!BT417*-1</f>
        <v>-0</v>
      </c>
      <c r="W418" s="9" t="n">
        <f aca="false">+[2]data1cf!BU417*-1</f>
        <v>-0</v>
      </c>
      <c r="X418" s="9" t="n">
        <f aca="false">+[2]data1cf!BV417*-1</f>
        <v>-0</v>
      </c>
      <c r="Y418" s="9" t="n">
        <f aca="false">+[2]data1cf!BW417*-1</f>
        <v>-0</v>
      </c>
      <c r="Z418" s="9" t="n">
        <f aca="false">+[2]data1cf!BX417*-1</f>
        <v>-0</v>
      </c>
      <c r="AA418" s="9" t="n">
        <f aca="false">+[2]data1cf!BY417*-1</f>
        <v>-0</v>
      </c>
      <c r="AB418" s="9"/>
      <c r="AC418" s="9"/>
      <c r="AD418" s="9"/>
      <c r="AE418" s="9"/>
      <c r="AF418" s="9"/>
      <c r="AG418" s="9"/>
      <c r="AH418" s="9"/>
      <c r="AI418" s="9"/>
      <c r="AJ418" s="9"/>
      <c r="AK418" s="1"/>
      <c r="AL418" s="1" t="e">
        <f aca="false">SUMPRODUCT(B418:AJ418,PVCapPrice)</f>
        <v>#DIV/0!</v>
      </c>
      <c r="AM418" s="1"/>
      <c r="AN418" s="1"/>
      <c r="AO418" s="1"/>
      <c r="AP418" s="1"/>
      <c r="AQ418" s="1"/>
    </row>
    <row r="419" customFormat="false" ht="11.25" hidden="false" customHeight="false" outlineLevel="0" collapsed="false">
      <c r="A419" s="1" t="n">
        <v>417</v>
      </c>
      <c r="B419" s="9"/>
      <c r="C419" s="9" t="n">
        <f aca="false">+[2]data1cf!BA418*-1</f>
        <v>-0</v>
      </c>
      <c r="D419" s="9" t="n">
        <f aca="false">+[2]data1cf!BB418*-1</f>
        <v>-0</v>
      </c>
      <c r="E419" s="9" t="n">
        <f aca="false">+[2]data1cf!BC418*-1</f>
        <v>-0</v>
      </c>
      <c r="F419" s="9" t="n">
        <f aca="false">+[2]data1cf!BD418*-1</f>
        <v>-0</v>
      </c>
      <c r="G419" s="9" t="n">
        <f aca="false">+[2]data1cf!BE418*-1</f>
        <v>-0</v>
      </c>
      <c r="H419" s="9" t="n">
        <f aca="false">+[2]data1cf!BF418*-1</f>
        <v>-0</v>
      </c>
      <c r="I419" s="9" t="n">
        <f aca="false">+[2]data1cf!BG418*-1</f>
        <v>-0</v>
      </c>
      <c r="J419" s="9" t="n">
        <f aca="false">+[2]data1cf!BH418*-1</f>
        <v>-0</v>
      </c>
      <c r="K419" s="9" t="n">
        <f aca="false">+[2]data1cf!BI418*-1</f>
        <v>-0</v>
      </c>
      <c r="L419" s="9" t="n">
        <f aca="false">+[2]data1cf!BJ418*-1</f>
        <v>-0</v>
      </c>
      <c r="M419" s="9" t="n">
        <f aca="false">+[2]data1cf!BK418*-1</f>
        <v>-0</v>
      </c>
      <c r="N419" s="9" t="n">
        <f aca="false">+[2]data1cf!BL418*-1</f>
        <v>-0</v>
      </c>
      <c r="O419" s="9" t="n">
        <f aca="false">+[2]data1cf!BM418*-1</f>
        <v>-0</v>
      </c>
      <c r="P419" s="9" t="n">
        <f aca="false">+[2]data1cf!BN418*-1</f>
        <v>-0</v>
      </c>
      <c r="Q419" s="9" t="n">
        <f aca="false">+[2]data1cf!BO418*-1</f>
        <v>-0</v>
      </c>
      <c r="R419" s="9" t="n">
        <f aca="false">+[2]data1cf!BP418*-1</f>
        <v>-0</v>
      </c>
      <c r="S419" s="9" t="n">
        <f aca="false">+[2]data1cf!BQ418*-1</f>
        <v>-0</v>
      </c>
      <c r="T419" s="9" t="n">
        <f aca="false">+[2]data1cf!BR418*-1</f>
        <v>-0</v>
      </c>
      <c r="U419" s="9" t="n">
        <f aca="false">+[2]data1cf!BS418*-1</f>
        <v>-0</v>
      </c>
      <c r="V419" s="9" t="n">
        <f aca="false">+[2]data1cf!BT418*-1</f>
        <v>-0</v>
      </c>
      <c r="W419" s="9" t="n">
        <f aca="false">+[2]data1cf!BU418*-1</f>
        <v>-0</v>
      </c>
      <c r="X419" s="9" t="n">
        <f aca="false">+[2]data1cf!BV418*-1</f>
        <v>-0</v>
      </c>
      <c r="Y419" s="9" t="n">
        <f aca="false">+[2]data1cf!BW418*-1</f>
        <v>-0</v>
      </c>
      <c r="Z419" s="9" t="n">
        <f aca="false">+[2]data1cf!BX418*-1</f>
        <v>-0</v>
      </c>
      <c r="AA419" s="9" t="n">
        <f aca="false">+[2]data1cf!BY418*-1</f>
        <v>-0</v>
      </c>
      <c r="AB419" s="9"/>
      <c r="AC419" s="9"/>
      <c r="AD419" s="9"/>
      <c r="AE419" s="9"/>
      <c r="AF419" s="9"/>
      <c r="AG419" s="9"/>
      <c r="AH419" s="9"/>
      <c r="AI419" s="9"/>
      <c r="AJ419" s="9"/>
      <c r="AK419" s="1"/>
      <c r="AL419" s="1" t="e">
        <f aca="false">SUMPRODUCT(B419:AJ419,PVCapPrice)</f>
        <v>#DIV/0!</v>
      </c>
      <c r="AM419" s="1"/>
      <c r="AN419" s="1"/>
      <c r="AO419" s="1"/>
      <c r="AP419" s="1"/>
      <c r="AQ419" s="1"/>
    </row>
    <row r="420" customFormat="false" ht="11.25" hidden="false" customHeight="false" outlineLevel="0" collapsed="false">
      <c r="A420" s="1" t="n">
        <v>418</v>
      </c>
      <c r="B420" s="9"/>
      <c r="C420" s="9" t="n">
        <f aca="false">+[2]data1cf!BA419*-1</f>
        <v>-0</v>
      </c>
      <c r="D420" s="9" t="n">
        <f aca="false">+[2]data1cf!BB419*-1</f>
        <v>-0</v>
      </c>
      <c r="E420" s="9" t="n">
        <f aca="false">+[2]data1cf!BC419*-1</f>
        <v>-0</v>
      </c>
      <c r="F420" s="9" t="n">
        <f aca="false">+[2]data1cf!BD419*-1</f>
        <v>-0</v>
      </c>
      <c r="G420" s="9" t="n">
        <f aca="false">+[2]data1cf!BE419*-1</f>
        <v>-0</v>
      </c>
      <c r="H420" s="9" t="n">
        <f aca="false">+[2]data1cf!BF419*-1</f>
        <v>-0</v>
      </c>
      <c r="I420" s="9" t="n">
        <f aca="false">+[2]data1cf!BG419*-1</f>
        <v>-0</v>
      </c>
      <c r="J420" s="9" t="n">
        <f aca="false">+[2]data1cf!BH419*-1</f>
        <v>-0</v>
      </c>
      <c r="K420" s="9" t="n">
        <f aca="false">+[2]data1cf!BI419*-1</f>
        <v>-0</v>
      </c>
      <c r="L420" s="9" t="n">
        <f aca="false">+[2]data1cf!BJ419*-1</f>
        <v>-0</v>
      </c>
      <c r="M420" s="9" t="n">
        <f aca="false">+[2]data1cf!BK419*-1</f>
        <v>-0</v>
      </c>
      <c r="N420" s="9" t="n">
        <f aca="false">+[2]data1cf!BL419*-1</f>
        <v>-0</v>
      </c>
      <c r="O420" s="9" t="n">
        <f aca="false">+[2]data1cf!BM419*-1</f>
        <v>-0</v>
      </c>
      <c r="P420" s="9" t="n">
        <f aca="false">+[2]data1cf!BN419*-1</f>
        <v>-0</v>
      </c>
      <c r="Q420" s="9" t="n">
        <f aca="false">+[2]data1cf!BO419*-1</f>
        <v>-0</v>
      </c>
      <c r="R420" s="9" t="n">
        <f aca="false">+[2]data1cf!BP419*-1</f>
        <v>-0</v>
      </c>
      <c r="S420" s="9" t="n">
        <f aca="false">+[2]data1cf!BQ419*-1</f>
        <v>-0</v>
      </c>
      <c r="T420" s="9" t="n">
        <f aca="false">+[2]data1cf!BR419*-1</f>
        <v>-0</v>
      </c>
      <c r="U420" s="9" t="n">
        <f aca="false">+[2]data1cf!BS419*-1</f>
        <v>-0</v>
      </c>
      <c r="V420" s="9" t="n">
        <f aca="false">+[2]data1cf!BT419*-1</f>
        <v>-0</v>
      </c>
      <c r="W420" s="9" t="n">
        <f aca="false">+[2]data1cf!BU419*-1</f>
        <v>-0</v>
      </c>
      <c r="X420" s="9" t="n">
        <f aca="false">+[2]data1cf!BV419*-1</f>
        <v>-0</v>
      </c>
      <c r="Y420" s="9" t="n">
        <f aca="false">+[2]data1cf!BW419*-1</f>
        <v>-0</v>
      </c>
      <c r="Z420" s="9" t="n">
        <f aca="false">+[2]data1cf!BX419*-1</f>
        <v>-0</v>
      </c>
      <c r="AA420" s="9" t="n">
        <f aca="false">+[2]data1cf!BY419*-1</f>
        <v>-0</v>
      </c>
      <c r="AB420" s="9"/>
      <c r="AC420" s="9"/>
      <c r="AD420" s="9"/>
      <c r="AE420" s="9"/>
      <c r="AF420" s="9"/>
      <c r="AG420" s="9"/>
      <c r="AH420" s="9"/>
      <c r="AI420" s="9"/>
      <c r="AJ420" s="9"/>
      <c r="AK420" s="1"/>
      <c r="AL420" s="1" t="e">
        <f aca="false">SUMPRODUCT(B420:AJ420,PVCapPrice)</f>
        <v>#DIV/0!</v>
      </c>
      <c r="AM420" s="1"/>
      <c r="AN420" s="1"/>
      <c r="AO420" s="1"/>
      <c r="AP420" s="1"/>
      <c r="AQ420" s="1"/>
    </row>
    <row r="421" customFormat="false" ht="11.25" hidden="false" customHeight="false" outlineLevel="0" collapsed="false">
      <c r="A421" s="1" t="n">
        <v>419</v>
      </c>
      <c r="B421" s="9"/>
      <c r="C421" s="9" t="n">
        <f aca="false">+[2]data1cf!BA420*-1</f>
        <v>-0</v>
      </c>
      <c r="D421" s="9" t="n">
        <f aca="false">+[2]data1cf!BB420*-1</f>
        <v>-0</v>
      </c>
      <c r="E421" s="9" t="n">
        <f aca="false">+[2]data1cf!BC420*-1</f>
        <v>-0</v>
      </c>
      <c r="F421" s="9" t="n">
        <f aca="false">+[2]data1cf!BD420*-1</f>
        <v>-0</v>
      </c>
      <c r="G421" s="9" t="n">
        <f aca="false">+[2]data1cf!BE420*-1</f>
        <v>-0</v>
      </c>
      <c r="H421" s="9" t="n">
        <f aca="false">+[2]data1cf!BF420*-1</f>
        <v>-0</v>
      </c>
      <c r="I421" s="9" t="n">
        <f aca="false">+[2]data1cf!BG420*-1</f>
        <v>-0</v>
      </c>
      <c r="J421" s="9" t="n">
        <f aca="false">+[2]data1cf!BH420*-1</f>
        <v>-0</v>
      </c>
      <c r="K421" s="9" t="n">
        <f aca="false">+[2]data1cf!BI420*-1</f>
        <v>-0</v>
      </c>
      <c r="L421" s="9" t="n">
        <f aca="false">+[2]data1cf!BJ420*-1</f>
        <v>-0</v>
      </c>
      <c r="M421" s="9" t="n">
        <f aca="false">+[2]data1cf!BK420*-1</f>
        <v>-0</v>
      </c>
      <c r="N421" s="9" t="n">
        <f aca="false">+[2]data1cf!BL420*-1</f>
        <v>-0</v>
      </c>
      <c r="O421" s="9" t="n">
        <f aca="false">+[2]data1cf!BM420*-1</f>
        <v>-0</v>
      </c>
      <c r="P421" s="9" t="n">
        <f aca="false">+[2]data1cf!BN420*-1</f>
        <v>-0</v>
      </c>
      <c r="Q421" s="9" t="n">
        <f aca="false">+[2]data1cf!BO420*-1</f>
        <v>-0</v>
      </c>
      <c r="R421" s="9" t="n">
        <f aca="false">+[2]data1cf!BP420*-1</f>
        <v>-0</v>
      </c>
      <c r="S421" s="9" t="n">
        <f aca="false">+[2]data1cf!BQ420*-1</f>
        <v>-0</v>
      </c>
      <c r="T421" s="9" t="n">
        <f aca="false">+[2]data1cf!BR420*-1</f>
        <v>-0</v>
      </c>
      <c r="U421" s="9" t="n">
        <f aca="false">+[2]data1cf!BS420*-1</f>
        <v>-0</v>
      </c>
      <c r="V421" s="9" t="n">
        <f aca="false">+[2]data1cf!BT420*-1</f>
        <v>-0</v>
      </c>
      <c r="W421" s="9" t="n">
        <f aca="false">+[2]data1cf!BU420*-1</f>
        <v>-0</v>
      </c>
      <c r="X421" s="9" t="n">
        <f aca="false">+[2]data1cf!BV420*-1</f>
        <v>-0</v>
      </c>
      <c r="Y421" s="9" t="n">
        <f aca="false">+[2]data1cf!BW420*-1</f>
        <v>-0</v>
      </c>
      <c r="Z421" s="9" t="n">
        <f aca="false">+[2]data1cf!BX420*-1</f>
        <v>-0</v>
      </c>
      <c r="AA421" s="9" t="n">
        <f aca="false">+[2]data1cf!BY420*-1</f>
        <v>-0</v>
      </c>
      <c r="AB421" s="9"/>
      <c r="AC421" s="9"/>
      <c r="AD421" s="9"/>
      <c r="AE421" s="9"/>
      <c r="AF421" s="9"/>
      <c r="AG421" s="9"/>
      <c r="AH421" s="9"/>
      <c r="AI421" s="9"/>
      <c r="AJ421" s="9"/>
      <c r="AK421" s="1"/>
      <c r="AL421" s="1" t="e">
        <f aca="false">SUMPRODUCT(B421:AJ421,PVCapPrice)</f>
        <v>#DIV/0!</v>
      </c>
      <c r="AM421" s="1"/>
      <c r="AN421" s="1"/>
      <c r="AO421" s="1"/>
      <c r="AP421" s="1"/>
      <c r="AQ421" s="1"/>
    </row>
    <row r="422" customFormat="false" ht="11.25" hidden="false" customHeight="false" outlineLevel="0" collapsed="false">
      <c r="A422" s="1" t="n">
        <v>420</v>
      </c>
      <c r="B422" s="9"/>
      <c r="C422" s="9" t="n">
        <f aca="false">+[2]data1cf!BA421*-1</f>
        <v>-0</v>
      </c>
      <c r="D422" s="9" t="n">
        <f aca="false">+[2]data1cf!BB421*-1</f>
        <v>-0</v>
      </c>
      <c r="E422" s="9" t="n">
        <f aca="false">+[2]data1cf!BC421*-1</f>
        <v>-0</v>
      </c>
      <c r="F422" s="9" t="n">
        <f aca="false">+[2]data1cf!BD421*-1</f>
        <v>-0</v>
      </c>
      <c r="G422" s="9" t="n">
        <f aca="false">+[2]data1cf!BE421*-1</f>
        <v>-0</v>
      </c>
      <c r="H422" s="9" t="n">
        <f aca="false">+[2]data1cf!BF421*-1</f>
        <v>-0</v>
      </c>
      <c r="I422" s="9" t="n">
        <f aca="false">+[2]data1cf!BG421*-1</f>
        <v>-0</v>
      </c>
      <c r="J422" s="9" t="n">
        <f aca="false">+[2]data1cf!BH421*-1</f>
        <v>-0</v>
      </c>
      <c r="K422" s="9" t="n">
        <f aca="false">+[2]data1cf!BI421*-1</f>
        <v>-0</v>
      </c>
      <c r="L422" s="9" t="n">
        <f aca="false">+[2]data1cf!BJ421*-1</f>
        <v>-0</v>
      </c>
      <c r="M422" s="9" t="n">
        <f aca="false">+[2]data1cf!BK421*-1</f>
        <v>-0</v>
      </c>
      <c r="N422" s="9" t="n">
        <f aca="false">+[2]data1cf!BL421*-1</f>
        <v>-0</v>
      </c>
      <c r="O422" s="9" t="n">
        <f aca="false">+[2]data1cf!BM421*-1</f>
        <v>-0</v>
      </c>
      <c r="P422" s="9" t="n">
        <f aca="false">+[2]data1cf!BN421*-1</f>
        <v>-0</v>
      </c>
      <c r="Q422" s="9" t="n">
        <f aca="false">+[2]data1cf!BO421*-1</f>
        <v>-0</v>
      </c>
      <c r="R422" s="9" t="n">
        <f aca="false">+[2]data1cf!BP421*-1</f>
        <v>-0</v>
      </c>
      <c r="S422" s="9" t="n">
        <f aca="false">+[2]data1cf!BQ421*-1</f>
        <v>-0</v>
      </c>
      <c r="T422" s="9" t="n">
        <f aca="false">+[2]data1cf!BR421*-1</f>
        <v>-0</v>
      </c>
      <c r="U422" s="9" t="n">
        <f aca="false">+[2]data1cf!BS421*-1</f>
        <v>-0</v>
      </c>
      <c r="V422" s="9" t="n">
        <f aca="false">+[2]data1cf!BT421*-1</f>
        <v>-0</v>
      </c>
      <c r="W422" s="9" t="n">
        <f aca="false">+[2]data1cf!BU421*-1</f>
        <v>-0</v>
      </c>
      <c r="X422" s="9" t="n">
        <f aca="false">+[2]data1cf!BV421*-1</f>
        <v>-0</v>
      </c>
      <c r="Y422" s="9" t="n">
        <f aca="false">+[2]data1cf!BW421*-1</f>
        <v>-0</v>
      </c>
      <c r="Z422" s="9" t="n">
        <f aca="false">+[2]data1cf!BX421*-1</f>
        <v>-0</v>
      </c>
      <c r="AA422" s="9" t="n">
        <f aca="false">+[2]data1cf!BY421*-1</f>
        <v>-0</v>
      </c>
      <c r="AB422" s="9"/>
      <c r="AC422" s="9"/>
      <c r="AD422" s="9"/>
      <c r="AE422" s="9"/>
      <c r="AF422" s="9"/>
      <c r="AG422" s="9"/>
      <c r="AH422" s="9"/>
      <c r="AI422" s="9"/>
      <c r="AJ422" s="9"/>
      <c r="AK422" s="1"/>
      <c r="AL422" s="1" t="e">
        <f aca="false">SUMPRODUCT(B422:AJ422,PVCapPrice)</f>
        <v>#DIV/0!</v>
      </c>
      <c r="AM422" s="1"/>
      <c r="AN422" s="1"/>
      <c r="AO422" s="1"/>
      <c r="AP422" s="1"/>
      <c r="AQ422" s="1"/>
    </row>
    <row r="423" customFormat="false" ht="11.25" hidden="false" customHeight="false" outlineLevel="0" collapsed="false">
      <c r="A423" s="1" t="n">
        <v>421</v>
      </c>
      <c r="B423" s="9"/>
      <c r="C423" s="9" t="n">
        <f aca="false">+[2]data1cf!BA422*-1</f>
        <v>-0</v>
      </c>
      <c r="D423" s="9" t="n">
        <f aca="false">+[2]data1cf!BB422*-1</f>
        <v>-0</v>
      </c>
      <c r="E423" s="9" t="n">
        <f aca="false">+[2]data1cf!BC422*-1</f>
        <v>-0</v>
      </c>
      <c r="F423" s="9" t="n">
        <f aca="false">+[2]data1cf!BD422*-1</f>
        <v>-0</v>
      </c>
      <c r="G423" s="9" t="n">
        <f aca="false">+[2]data1cf!BE422*-1</f>
        <v>-0</v>
      </c>
      <c r="H423" s="9" t="n">
        <f aca="false">+[2]data1cf!BF422*-1</f>
        <v>-0</v>
      </c>
      <c r="I423" s="9" t="n">
        <f aca="false">+[2]data1cf!BG422*-1</f>
        <v>-0</v>
      </c>
      <c r="J423" s="9" t="n">
        <f aca="false">+[2]data1cf!BH422*-1</f>
        <v>-0</v>
      </c>
      <c r="K423" s="9" t="n">
        <f aca="false">+[2]data1cf!BI422*-1</f>
        <v>-0</v>
      </c>
      <c r="L423" s="9" t="n">
        <f aca="false">+[2]data1cf!BJ422*-1</f>
        <v>-0</v>
      </c>
      <c r="M423" s="9" t="n">
        <f aca="false">+[2]data1cf!BK422*-1</f>
        <v>-0</v>
      </c>
      <c r="N423" s="9" t="n">
        <f aca="false">+[2]data1cf!BL422*-1</f>
        <v>-0</v>
      </c>
      <c r="O423" s="9" t="n">
        <f aca="false">+[2]data1cf!BM422*-1</f>
        <v>-0</v>
      </c>
      <c r="P423" s="9" t="n">
        <f aca="false">+[2]data1cf!BN422*-1</f>
        <v>-0</v>
      </c>
      <c r="Q423" s="9" t="n">
        <f aca="false">+[2]data1cf!BO422*-1</f>
        <v>-0</v>
      </c>
      <c r="R423" s="9" t="n">
        <f aca="false">+[2]data1cf!BP422*-1</f>
        <v>-0</v>
      </c>
      <c r="S423" s="9" t="n">
        <f aca="false">+[2]data1cf!BQ422*-1</f>
        <v>-0</v>
      </c>
      <c r="T423" s="9" t="n">
        <f aca="false">+[2]data1cf!BR422*-1</f>
        <v>-0</v>
      </c>
      <c r="U423" s="9" t="n">
        <f aca="false">+[2]data1cf!BS422*-1</f>
        <v>-0</v>
      </c>
      <c r="V423" s="9" t="n">
        <f aca="false">+[2]data1cf!BT422*-1</f>
        <v>-0</v>
      </c>
      <c r="W423" s="9" t="n">
        <f aca="false">+[2]data1cf!BU422*-1</f>
        <v>-0</v>
      </c>
      <c r="X423" s="9" t="n">
        <f aca="false">+[2]data1cf!BV422*-1</f>
        <v>-0</v>
      </c>
      <c r="Y423" s="9" t="n">
        <f aca="false">+[2]data1cf!BW422*-1</f>
        <v>-0</v>
      </c>
      <c r="Z423" s="9" t="n">
        <f aca="false">+[2]data1cf!BX422*-1</f>
        <v>-0</v>
      </c>
      <c r="AA423" s="9" t="n">
        <f aca="false">+[2]data1cf!BY422*-1</f>
        <v>-0</v>
      </c>
      <c r="AB423" s="9"/>
      <c r="AC423" s="9"/>
      <c r="AD423" s="9"/>
      <c r="AE423" s="9"/>
      <c r="AF423" s="9"/>
      <c r="AG423" s="9"/>
      <c r="AH423" s="9"/>
      <c r="AI423" s="9"/>
      <c r="AJ423" s="9"/>
      <c r="AK423" s="1"/>
      <c r="AL423" s="1" t="e">
        <f aca="false">SUMPRODUCT(B423:AJ423,PVCapPrice)</f>
        <v>#DIV/0!</v>
      </c>
      <c r="AM423" s="1"/>
      <c r="AN423" s="1"/>
      <c r="AO423" s="1"/>
      <c r="AP423" s="1"/>
      <c r="AQ423" s="1"/>
    </row>
    <row r="424" customFormat="false" ht="11.25" hidden="false" customHeight="false" outlineLevel="0" collapsed="false">
      <c r="A424" s="1" t="n">
        <v>422</v>
      </c>
      <c r="B424" s="9"/>
      <c r="C424" s="9" t="n">
        <f aca="false">+[2]data1cf!BA423*-1</f>
        <v>-0</v>
      </c>
      <c r="D424" s="9" t="n">
        <f aca="false">+[2]data1cf!BB423*-1</f>
        <v>-0</v>
      </c>
      <c r="E424" s="9" t="n">
        <f aca="false">+[2]data1cf!BC423*-1</f>
        <v>-0</v>
      </c>
      <c r="F424" s="9" t="n">
        <f aca="false">+[2]data1cf!BD423*-1</f>
        <v>-0</v>
      </c>
      <c r="G424" s="9" t="n">
        <f aca="false">+[2]data1cf!BE423*-1</f>
        <v>-0</v>
      </c>
      <c r="H424" s="9" t="n">
        <f aca="false">+[2]data1cf!BF423*-1</f>
        <v>-0</v>
      </c>
      <c r="I424" s="9" t="n">
        <f aca="false">+[2]data1cf!BG423*-1</f>
        <v>-0</v>
      </c>
      <c r="J424" s="9" t="n">
        <f aca="false">+[2]data1cf!BH423*-1</f>
        <v>-0</v>
      </c>
      <c r="K424" s="9" t="n">
        <f aca="false">+[2]data1cf!BI423*-1</f>
        <v>-0</v>
      </c>
      <c r="L424" s="9" t="n">
        <f aca="false">+[2]data1cf!BJ423*-1</f>
        <v>-0</v>
      </c>
      <c r="M424" s="9" t="n">
        <f aca="false">+[2]data1cf!BK423*-1</f>
        <v>-0</v>
      </c>
      <c r="N424" s="9" t="n">
        <f aca="false">+[2]data1cf!BL423*-1</f>
        <v>-0</v>
      </c>
      <c r="O424" s="9" t="n">
        <f aca="false">+[2]data1cf!BM423*-1</f>
        <v>-0</v>
      </c>
      <c r="P424" s="9" t="n">
        <f aca="false">+[2]data1cf!BN423*-1</f>
        <v>-0</v>
      </c>
      <c r="Q424" s="9" t="n">
        <f aca="false">+[2]data1cf!BO423*-1</f>
        <v>-0</v>
      </c>
      <c r="R424" s="9" t="n">
        <f aca="false">+[2]data1cf!BP423*-1</f>
        <v>-0</v>
      </c>
      <c r="S424" s="9" t="n">
        <f aca="false">+[2]data1cf!BQ423*-1</f>
        <v>-0</v>
      </c>
      <c r="T424" s="9" t="n">
        <f aca="false">+[2]data1cf!BR423*-1</f>
        <v>-0</v>
      </c>
      <c r="U424" s="9" t="n">
        <f aca="false">+[2]data1cf!BS423*-1</f>
        <v>-0</v>
      </c>
      <c r="V424" s="9" t="n">
        <f aca="false">+[2]data1cf!BT423*-1</f>
        <v>-0</v>
      </c>
      <c r="W424" s="9" t="n">
        <f aca="false">+[2]data1cf!BU423*-1</f>
        <v>-0</v>
      </c>
      <c r="X424" s="9" t="n">
        <f aca="false">+[2]data1cf!BV423*-1</f>
        <v>-0</v>
      </c>
      <c r="Y424" s="9" t="n">
        <f aca="false">+[2]data1cf!BW423*-1</f>
        <v>-0</v>
      </c>
      <c r="Z424" s="9" t="n">
        <f aca="false">+[2]data1cf!BX423*-1</f>
        <v>-0</v>
      </c>
      <c r="AA424" s="9" t="n">
        <f aca="false">+[2]data1cf!BY423*-1</f>
        <v>-0</v>
      </c>
      <c r="AB424" s="9"/>
      <c r="AC424" s="9"/>
      <c r="AD424" s="9"/>
      <c r="AE424" s="9"/>
      <c r="AF424" s="9"/>
      <c r="AG424" s="9"/>
      <c r="AH424" s="9"/>
      <c r="AI424" s="9"/>
      <c r="AJ424" s="9"/>
      <c r="AK424" s="1"/>
      <c r="AL424" s="1" t="e">
        <f aca="false">SUMPRODUCT(B424:AJ424,PVCapPrice)</f>
        <v>#DIV/0!</v>
      </c>
      <c r="AM424" s="1"/>
      <c r="AN424" s="1"/>
      <c r="AO424" s="1"/>
      <c r="AP424" s="1"/>
      <c r="AQ424" s="1"/>
    </row>
    <row r="425" customFormat="false" ht="11.25" hidden="false" customHeight="false" outlineLevel="0" collapsed="false">
      <c r="A425" s="1" t="n">
        <v>423</v>
      </c>
      <c r="B425" s="9"/>
      <c r="C425" s="9" t="n">
        <f aca="false">+[2]data1cf!BA424*-1</f>
        <v>-0</v>
      </c>
      <c r="D425" s="9" t="n">
        <f aca="false">+[2]data1cf!BB424*-1</f>
        <v>-0</v>
      </c>
      <c r="E425" s="9" t="n">
        <f aca="false">+[2]data1cf!BC424*-1</f>
        <v>-0</v>
      </c>
      <c r="F425" s="9" t="n">
        <f aca="false">+[2]data1cf!BD424*-1</f>
        <v>-0</v>
      </c>
      <c r="G425" s="9" t="n">
        <f aca="false">+[2]data1cf!BE424*-1</f>
        <v>-0</v>
      </c>
      <c r="H425" s="9" t="n">
        <f aca="false">+[2]data1cf!BF424*-1</f>
        <v>-0</v>
      </c>
      <c r="I425" s="9" t="n">
        <f aca="false">+[2]data1cf!BG424*-1</f>
        <v>-0</v>
      </c>
      <c r="J425" s="9" t="n">
        <f aca="false">+[2]data1cf!BH424*-1</f>
        <v>-0</v>
      </c>
      <c r="K425" s="9" t="n">
        <f aca="false">+[2]data1cf!BI424*-1</f>
        <v>-0</v>
      </c>
      <c r="L425" s="9" t="n">
        <f aca="false">+[2]data1cf!BJ424*-1</f>
        <v>-0</v>
      </c>
      <c r="M425" s="9" t="n">
        <f aca="false">+[2]data1cf!BK424*-1</f>
        <v>-0</v>
      </c>
      <c r="N425" s="9" t="n">
        <f aca="false">+[2]data1cf!BL424*-1</f>
        <v>-0</v>
      </c>
      <c r="O425" s="9" t="n">
        <f aca="false">+[2]data1cf!BM424*-1</f>
        <v>-0</v>
      </c>
      <c r="P425" s="9" t="n">
        <f aca="false">+[2]data1cf!BN424*-1</f>
        <v>-0</v>
      </c>
      <c r="Q425" s="9" t="n">
        <f aca="false">+[2]data1cf!BO424*-1</f>
        <v>-0</v>
      </c>
      <c r="R425" s="9" t="n">
        <f aca="false">+[2]data1cf!BP424*-1</f>
        <v>-0</v>
      </c>
      <c r="S425" s="9" t="n">
        <f aca="false">+[2]data1cf!BQ424*-1</f>
        <v>-0</v>
      </c>
      <c r="T425" s="9" t="n">
        <f aca="false">+[2]data1cf!BR424*-1</f>
        <v>-0</v>
      </c>
      <c r="U425" s="9" t="n">
        <f aca="false">+[2]data1cf!BS424*-1</f>
        <v>-0</v>
      </c>
      <c r="V425" s="9" t="n">
        <f aca="false">+[2]data1cf!BT424*-1</f>
        <v>-0</v>
      </c>
      <c r="W425" s="9" t="n">
        <f aca="false">+[2]data1cf!BU424*-1</f>
        <v>-0</v>
      </c>
      <c r="X425" s="9" t="n">
        <f aca="false">+[2]data1cf!BV424*-1</f>
        <v>-0</v>
      </c>
      <c r="Y425" s="9" t="n">
        <f aca="false">+[2]data1cf!BW424*-1</f>
        <v>-0</v>
      </c>
      <c r="Z425" s="9" t="n">
        <f aca="false">+[2]data1cf!BX424*-1</f>
        <v>-0</v>
      </c>
      <c r="AA425" s="9" t="n">
        <f aca="false">+[2]data1cf!BY424*-1</f>
        <v>-0</v>
      </c>
      <c r="AB425" s="9"/>
      <c r="AC425" s="9"/>
      <c r="AD425" s="9"/>
      <c r="AE425" s="9"/>
      <c r="AF425" s="9"/>
      <c r="AG425" s="9"/>
      <c r="AH425" s="9"/>
      <c r="AI425" s="9"/>
      <c r="AJ425" s="9"/>
      <c r="AK425" s="1"/>
      <c r="AL425" s="1" t="e">
        <f aca="false">SUMPRODUCT(B425:AJ425,PVCapPrice)</f>
        <v>#DIV/0!</v>
      </c>
      <c r="AM425" s="1"/>
      <c r="AN425" s="1"/>
      <c r="AO425" s="1"/>
      <c r="AP425" s="1"/>
      <c r="AQ425" s="1"/>
    </row>
    <row r="426" customFormat="false" ht="11.25" hidden="false" customHeight="false" outlineLevel="0" collapsed="false">
      <c r="A426" s="1" t="n">
        <v>424</v>
      </c>
      <c r="B426" s="9"/>
      <c r="C426" s="9" t="n">
        <f aca="false">+[2]data1cf!BA425*-1</f>
        <v>-0</v>
      </c>
      <c r="D426" s="9" t="n">
        <f aca="false">+[2]data1cf!BB425*-1</f>
        <v>-0</v>
      </c>
      <c r="E426" s="9" t="n">
        <f aca="false">+[2]data1cf!BC425*-1</f>
        <v>-0</v>
      </c>
      <c r="F426" s="9" t="n">
        <f aca="false">+[2]data1cf!BD425*-1</f>
        <v>-0</v>
      </c>
      <c r="G426" s="9" t="n">
        <f aca="false">+[2]data1cf!BE425*-1</f>
        <v>-0</v>
      </c>
      <c r="H426" s="9" t="n">
        <f aca="false">+[2]data1cf!BF425*-1</f>
        <v>-0</v>
      </c>
      <c r="I426" s="9" t="n">
        <f aca="false">+[2]data1cf!BG425*-1</f>
        <v>-0</v>
      </c>
      <c r="J426" s="9" t="n">
        <f aca="false">+[2]data1cf!BH425*-1</f>
        <v>-0</v>
      </c>
      <c r="K426" s="9" t="n">
        <f aca="false">+[2]data1cf!BI425*-1</f>
        <v>-0</v>
      </c>
      <c r="L426" s="9" t="n">
        <f aca="false">+[2]data1cf!BJ425*-1</f>
        <v>-0</v>
      </c>
      <c r="M426" s="9" t="n">
        <f aca="false">+[2]data1cf!BK425*-1</f>
        <v>-0</v>
      </c>
      <c r="N426" s="9" t="n">
        <f aca="false">+[2]data1cf!BL425*-1</f>
        <v>-0</v>
      </c>
      <c r="O426" s="9" t="n">
        <f aca="false">+[2]data1cf!BM425*-1</f>
        <v>-0</v>
      </c>
      <c r="P426" s="9" t="n">
        <f aca="false">+[2]data1cf!BN425*-1</f>
        <v>-0</v>
      </c>
      <c r="Q426" s="9" t="n">
        <f aca="false">+[2]data1cf!BO425*-1</f>
        <v>-0</v>
      </c>
      <c r="R426" s="9" t="n">
        <f aca="false">+[2]data1cf!BP425*-1</f>
        <v>-0</v>
      </c>
      <c r="S426" s="9" t="n">
        <f aca="false">+[2]data1cf!BQ425*-1</f>
        <v>-0</v>
      </c>
      <c r="T426" s="9" t="n">
        <f aca="false">+[2]data1cf!BR425*-1</f>
        <v>-0</v>
      </c>
      <c r="U426" s="9" t="n">
        <f aca="false">+[2]data1cf!BS425*-1</f>
        <v>-0</v>
      </c>
      <c r="V426" s="9" t="n">
        <f aca="false">+[2]data1cf!BT425*-1</f>
        <v>-0</v>
      </c>
      <c r="W426" s="9" t="n">
        <f aca="false">+[2]data1cf!BU425*-1</f>
        <v>-0</v>
      </c>
      <c r="X426" s="9" t="n">
        <f aca="false">+[2]data1cf!BV425*-1</f>
        <v>-0</v>
      </c>
      <c r="Y426" s="9" t="n">
        <f aca="false">+[2]data1cf!BW425*-1</f>
        <v>-0</v>
      </c>
      <c r="Z426" s="9" t="n">
        <f aca="false">+[2]data1cf!BX425*-1</f>
        <v>-0</v>
      </c>
      <c r="AA426" s="9" t="n">
        <f aca="false">+[2]data1cf!BY425*-1</f>
        <v>-0</v>
      </c>
      <c r="AB426" s="9"/>
      <c r="AC426" s="9"/>
      <c r="AD426" s="9"/>
      <c r="AE426" s="9"/>
      <c r="AF426" s="9"/>
      <c r="AG426" s="9"/>
      <c r="AH426" s="9"/>
      <c r="AI426" s="9"/>
      <c r="AJ426" s="9"/>
      <c r="AK426" s="1"/>
      <c r="AL426" s="1" t="e">
        <f aca="false">SUMPRODUCT(B426:AJ426,PVCapPrice)</f>
        <v>#DIV/0!</v>
      </c>
      <c r="AM426" s="1"/>
      <c r="AN426" s="1"/>
      <c r="AO426" s="1"/>
      <c r="AP426" s="1"/>
      <c r="AQ426" s="1"/>
    </row>
    <row r="427" customFormat="false" ht="11.25" hidden="false" customHeight="false" outlineLevel="0" collapsed="false">
      <c r="A427" s="1" t="n">
        <v>425</v>
      </c>
      <c r="B427" s="9"/>
      <c r="C427" s="9" t="n">
        <f aca="false">+[2]data1cf!BA426*-1</f>
        <v>-0</v>
      </c>
      <c r="D427" s="9" t="n">
        <f aca="false">+[2]data1cf!BB426*-1</f>
        <v>-0</v>
      </c>
      <c r="E427" s="9" t="n">
        <f aca="false">+[2]data1cf!BC426*-1</f>
        <v>-0</v>
      </c>
      <c r="F427" s="9" t="n">
        <f aca="false">+[2]data1cf!BD426*-1</f>
        <v>-0</v>
      </c>
      <c r="G427" s="9" t="n">
        <f aca="false">+[2]data1cf!BE426*-1</f>
        <v>-0</v>
      </c>
      <c r="H427" s="9" t="n">
        <f aca="false">+[2]data1cf!BF426*-1</f>
        <v>-0</v>
      </c>
      <c r="I427" s="9" t="n">
        <f aca="false">+[2]data1cf!BG426*-1</f>
        <v>-0</v>
      </c>
      <c r="J427" s="9" t="n">
        <f aca="false">+[2]data1cf!BH426*-1</f>
        <v>-0</v>
      </c>
      <c r="K427" s="9" t="n">
        <f aca="false">+[2]data1cf!BI426*-1</f>
        <v>-0</v>
      </c>
      <c r="L427" s="9" t="n">
        <f aca="false">+[2]data1cf!BJ426*-1</f>
        <v>-0</v>
      </c>
      <c r="M427" s="9" t="n">
        <f aca="false">+[2]data1cf!BK426*-1</f>
        <v>-0</v>
      </c>
      <c r="N427" s="9" t="n">
        <f aca="false">+[2]data1cf!BL426*-1</f>
        <v>-0</v>
      </c>
      <c r="O427" s="9" t="n">
        <f aca="false">+[2]data1cf!BM426*-1</f>
        <v>-0</v>
      </c>
      <c r="P427" s="9" t="n">
        <f aca="false">+[2]data1cf!BN426*-1</f>
        <v>-0</v>
      </c>
      <c r="Q427" s="9" t="n">
        <f aca="false">+[2]data1cf!BO426*-1</f>
        <v>-0</v>
      </c>
      <c r="R427" s="9" t="n">
        <f aca="false">+[2]data1cf!BP426*-1</f>
        <v>-0</v>
      </c>
      <c r="S427" s="9" t="n">
        <f aca="false">+[2]data1cf!BQ426*-1</f>
        <v>-0</v>
      </c>
      <c r="T427" s="9" t="n">
        <f aca="false">+[2]data1cf!BR426*-1</f>
        <v>-0</v>
      </c>
      <c r="U427" s="9" t="n">
        <f aca="false">+[2]data1cf!BS426*-1</f>
        <v>-0</v>
      </c>
      <c r="V427" s="9" t="n">
        <f aca="false">+[2]data1cf!BT426*-1</f>
        <v>-0</v>
      </c>
      <c r="W427" s="9" t="n">
        <f aca="false">+[2]data1cf!BU426*-1</f>
        <v>-0</v>
      </c>
      <c r="X427" s="9" t="n">
        <f aca="false">+[2]data1cf!BV426*-1</f>
        <v>-0</v>
      </c>
      <c r="Y427" s="9" t="n">
        <f aca="false">+[2]data1cf!BW426*-1</f>
        <v>-0</v>
      </c>
      <c r="Z427" s="9" t="n">
        <f aca="false">+[2]data1cf!BX426*-1</f>
        <v>-0</v>
      </c>
      <c r="AA427" s="9" t="n">
        <f aca="false">+[2]data1cf!BY426*-1</f>
        <v>-0</v>
      </c>
      <c r="AB427" s="9"/>
      <c r="AC427" s="9"/>
      <c r="AD427" s="9"/>
      <c r="AE427" s="9"/>
      <c r="AF427" s="9"/>
      <c r="AG427" s="9"/>
      <c r="AH427" s="9"/>
      <c r="AI427" s="9"/>
      <c r="AJ427" s="9"/>
      <c r="AK427" s="1"/>
      <c r="AL427" s="1" t="e">
        <f aca="false">SUMPRODUCT(B427:AJ427,PVCapPrice)</f>
        <v>#DIV/0!</v>
      </c>
      <c r="AM427" s="1"/>
      <c r="AN427" s="1"/>
      <c r="AO427" s="1"/>
      <c r="AP427" s="1"/>
      <c r="AQ427" s="1"/>
    </row>
    <row r="428" customFormat="false" ht="11.25" hidden="false" customHeight="false" outlineLevel="0" collapsed="false">
      <c r="A428" s="1" t="n">
        <v>426</v>
      </c>
      <c r="B428" s="9"/>
      <c r="C428" s="9" t="n">
        <f aca="false">+[2]data1cf!BA427*-1</f>
        <v>-0</v>
      </c>
      <c r="D428" s="9" t="n">
        <f aca="false">+[2]data1cf!BB427*-1</f>
        <v>-0</v>
      </c>
      <c r="E428" s="9" t="n">
        <f aca="false">+[2]data1cf!BC427*-1</f>
        <v>-0</v>
      </c>
      <c r="F428" s="9" t="n">
        <f aca="false">+[2]data1cf!BD427*-1</f>
        <v>-0</v>
      </c>
      <c r="G428" s="9" t="n">
        <f aca="false">+[2]data1cf!BE427*-1</f>
        <v>-0</v>
      </c>
      <c r="H428" s="9" t="n">
        <f aca="false">+[2]data1cf!BF427*-1</f>
        <v>-0</v>
      </c>
      <c r="I428" s="9" t="n">
        <f aca="false">+[2]data1cf!BG427*-1</f>
        <v>-0</v>
      </c>
      <c r="J428" s="9" t="n">
        <f aca="false">+[2]data1cf!BH427*-1</f>
        <v>-0</v>
      </c>
      <c r="K428" s="9" t="n">
        <f aca="false">+[2]data1cf!BI427*-1</f>
        <v>-0</v>
      </c>
      <c r="L428" s="9" t="n">
        <f aca="false">+[2]data1cf!BJ427*-1</f>
        <v>-0</v>
      </c>
      <c r="M428" s="9" t="n">
        <f aca="false">+[2]data1cf!BK427*-1</f>
        <v>-0</v>
      </c>
      <c r="N428" s="9" t="n">
        <f aca="false">+[2]data1cf!BL427*-1</f>
        <v>-0</v>
      </c>
      <c r="O428" s="9" t="n">
        <f aca="false">+[2]data1cf!BM427*-1</f>
        <v>-0</v>
      </c>
      <c r="P428" s="9" t="n">
        <f aca="false">+[2]data1cf!BN427*-1</f>
        <v>-0</v>
      </c>
      <c r="Q428" s="9" t="n">
        <f aca="false">+[2]data1cf!BO427*-1</f>
        <v>-0</v>
      </c>
      <c r="R428" s="9" t="n">
        <f aca="false">+[2]data1cf!BP427*-1</f>
        <v>-0</v>
      </c>
      <c r="S428" s="9" t="n">
        <f aca="false">+[2]data1cf!BQ427*-1</f>
        <v>-0</v>
      </c>
      <c r="T428" s="9" t="n">
        <f aca="false">+[2]data1cf!BR427*-1</f>
        <v>-0</v>
      </c>
      <c r="U428" s="9" t="n">
        <f aca="false">+[2]data1cf!BS427*-1</f>
        <v>-0</v>
      </c>
      <c r="V428" s="9" t="n">
        <f aca="false">+[2]data1cf!BT427*-1</f>
        <v>-0</v>
      </c>
      <c r="W428" s="9" t="n">
        <f aca="false">+[2]data1cf!BU427*-1</f>
        <v>-0</v>
      </c>
      <c r="X428" s="9" t="n">
        <f aca="false">+[2]data1cf!BV427*-1</f>
        <v>-0</v>
      </c>
      <c r="Y428" s="9" t="n">
        <f aca="false">+[2]data1cf!BW427*-1</f>
        <v>-0</v>
      </c>
      <c r="Z428" s="9" t="n">
        <f aca="false">+[2]data1cf!BX427*-1</f>
        <v>-0</v>
      </c>
      <c r="AA428" s="9" t="n">
        <f aca="false">+[2]data1cf!BY427*-1</f>
        <v>-0</v>
      </c>
      <c r="AB428" s="9"/>
      <c r="AC428" s="9"/>
      <c r="AD428" s="9"/>
      <c r="AE428" s="9"/>
      <c r="AF428" s="9"/>
      <c r="AG428" s="9"/>
      <c r="AH428" s="9"/>
      <c r="AI428" s="9"/>
      <c r="AJ428" s="9"/>
      <c r="AK428" s="1"/>
      <c r="AL428" s="1" t="e">
        <f aca="false">SUMPRODUCT(B428:AJ428,PVCapPrice)</f>
        <v>#DIV/0!</v>
      </c>
      <c r="AM428" s="1"/>
      <c r="AN428" s="1"/>
      <c r="AO428" s="1"/>
      <c r="AP428" s="1"/>
      <c r="AQ428" s="1"/>
    </row>
    <row r="429" customFormat="false" ht="11.25" hidden="false" customHeight="false" outlineLevel="0" collapsed="false">
      <c r="A429" s="1" t="n">
        <v>427</v>
      </c>
      <c r="B429" s="9"/>
      <c r="C429" s="9" t="n">
        <f aca="false">+[2]data1cf!BA428*-1</f>
        <v>-0</v>
      </c>
      <c r="D429" s="9" t="n">
        <f aca="false">+[2]data1cf!BB428*-1</f>
        <v>-0</v>
      </c>
      <c r="E429" s="9" t="n">
        <f aca="false">+[2]data1cf!BC428*-1</f>
        <v>-0</v>
      </c>
      <c r="F429" s="9" t="n">
        <f aca="false">+[2]data1cf!BD428*-1</f>
        <v>-0</v>
      </c>
      <c r="G429" s="9" t="n">
        <f aca="false">+[2]data1cf!BE428*-1</f>
        <v>-0</v>
      </c>
      <c r="H429" s="9" t="n">
        <f aca="false">+[2]data1cf!BF428*-1</f>
        <v>-0</v>
      </c>
      <c r="I429" s="9" t="n">
        <f aca="false">+[2]data1cf!BG428*-1</f>
        <v>-0</v>
      </c>
      <c r="J429" s="9" t="n">
        <f aca="false">+[2]data1cf!BH428*-1</f>
        <v>-0</v>
      </c>
      <c r="K429" s="9" t="n">
        <f aca="false">+[2]data1cf!BI428*-1</f>
        <v>-0</v>
      </c>
      <c r="L429" s="9" t="n">
        <f aca="false">+[2]data1cf!BJ428*-1</f>
        <v>-0</v>
      </c>
      <c r="M429" s="9" t="n">
        <f aca="false">+[2]data1cf!BK428*-1</f>
        <v>-0</v>
      </c>
      <c r="N429" s="9" t="n">
        <f aca="false">+[2]data1cf!BL428*-1</f>
        <v>-0</v>
      </c>
      <c r="O429" s="9" t="n">
        <f aca="false">+[2]data1cf!BM428*-1</f>
        <v>-0</v>
      </c>
      <c r="P429" s="9" t="n">
        <f aca="false">+[2]data1cf!BN428*-1</f>
        <v>-0</v>
      </c>
      <c r="Q429" s="9" t="n">
        <f aca="false">+[2]data1cf!BO428*-1</f>
        <v>-0</v>
      </c>
      <c r="R429" s="9" t="n">
        <f aca="false">+[2]data1cf!BP428*-1</f>
        <v>-0</v>
      </c>
      <c r="S429" s="9" t="n">
        <f aca="false">+[2]data1cf!BQ428*-1</f>
        <v>-0</v>
      </c>
      <c r="T429" s="9" t="n">
        <f aca="false">+[2]data1cf!BR428*-1</f>
        <v>-0</v>
      </c>
      <c r="U429" s="9" t="n">
        <f aca="false">+[2]data1cf!BS428*-1</f>
        <v>-0</v>
      </c>
      <c r="V429" s="9" t="n">
        <f aca="false">+[2]data1cf!BT428*-1</f>
        <v>-0</v>
      </c>
      <c r="W429" s="9" t="n">
        <f aca="false">+[2]data1cf!BU428*-1</f>
        <v>-0</v>
      </c>
      <c r="X429" s="9" t="n">
        <f aca="false">+[2]data1cf!BV428*-1</f>
        <v>-0</v>
      </c>
      <c r="Y429" s="9" t="n">
        <f aca="false">+[2]data1cf!BW428*-1</f>
        <v>-0</v>
      </c>
      <c r="Z429" s="9" t="n">
        <f aca="false">+[2]data1cf!BX428*-1</f>
        <v>-0</v>
      </c>
      <c r="AA429" s="9" t="n">
        <f aca="false">+[2]data1cf!BY428*-1</f>
        <v>-0</v>
      </c>
      <c r="AB429" s="9"/>
      <c r="AC429" s="9"/>
      <c r="AD429" s="9"/>
      <c r="AE429" s="9"/>
      <c r="AF429" s="9"/>
      <c r="AG429" s="9"/>
      <c r="AH429" s="9"/>
      <c r="AI429" s="9"/>
      <c r="AJ429" s="9"/>
      <c r="AK429" s="1"/>
      <c r="AL429" s="1" t="e">
        <f aca="false">SUMPRODUCT(B429:AJ429,PVCapPrice)</f>
        <v>#DIV/0!</v>
      </c>
      <c r="AM429" s="1"/>
      <c r="AN429" s="1"/>
      <c r="AO429" s="1"/>
      <c r="AP429" s="1"/>
      <c r="AQ429" s="1"/>
    </row>
    <row r="430" customFormat="false" ht="11.25" hidden="false" customHeight="false" outlineLevel="0" collapsed="false">
      <c r="A430" s="1" t="n">
        <v>428</v>
      </c>
      <c r="B430" s="9"/>
      <c r="C430" s="9" t="n">
        <f aca="false">+[2]data1cf!BA429*-1</f>
        <v>-0</v>
      </c>
      <c r="D430" s="9" t="n">
        <f aca="false">+[2]data1cf!BB429*-1</f>
        <v>-0</v>
      </c>
      <c r="E430" s="9" t="n">
        <f aca="false">+[2]data1cf!BC429*-1</f>
        <v>-0</v>
      </c>
      <c r="F430" s="9" t="n">
        <f aca="false">+[2]data1cf!BD429*-1</f>
        <v>-0</v>
      </c>
      <c r="G430" s="9" t="n">
        <f aca="false">+[2]data1cf!BE429*-1</f>
        <v>-0</v>
      </c>
      <c r="H430" s="9" t="n">
        <f aca="false">+[2]data1cf!BF429*-1</f>
        <v>-0</v>
      </c>
      <c r="I430" s="9" t="n">
        <f aca="false">+[2]data1cf!BG429*-1</f>
        <v>-0</v>
      </c>
      <c r="J430" s="9" t="n">
        <f aca="false">+[2]data1cf!BH429*-1</f>
        <v>-0</v>
      </c>
      <c r="K430" s="9" t="n">
        <f aca="false">+[2]data1cf!BI429*-1</f>
        <v>-0</v>
      </c>
      <c r="L430" s="9" t="n">
        <f aca="false">+[2]data1cf!BJ429*-1</f>
        <v>-0</v>
      </c>
      <c r="M430" s="9" t="n">
        <f aca="false">+[2]data1cf!BK429*-1</f>
        <v>-0</v>
      </c>
      <c r="N430" s="9" t="n">
        <f aca="false">+[2]data1cf!BL429*-1</f>
        <v>-0</v>
      </c>
      <c r="O430" s="9" t="n">
        <f aca="false">+[2]data1cf!BM429*-1</f>
        <v>-0</v>
      </c>
      <c r="P430" s="9" t="n">
        <f aca="false">+[2]data1cf!BN429*-1</f>
        <v>-0</v>
      </c>
      <c r="Q430" s="9" t="n">
        <f aca="false">+[2]data1cf!BO429*-1</f>
        <v>-0</v>
      </c>
      <c r="R430" s="9" t="n">
        <f aca="false">+[2]data1cf!BP429*-1</f>
        <v>-0</v>
      </c>
      <c r="S430" s="9" t="n">
        <f aca="false">+[2]data1cf!BQ429*-1</f>
        <v>-0</v>
      </c>
      <c r="T430" s="9" t="n">
        <f aca="false">+[2]data1cf!BR429*-1</f>
        <v>-0</v>
      </c>
      <c r="U430" s="9" t="n">
        <f aca="false">+[2]data1cf!BS429*-1</f>
        <v>-0</v>
      </c>
      <c r="V430" s="9" t="n">
        <f aca="false">+[2]data1cf!BT429*-1</f>
        <v>-0</v>
      </c>
      <c r="W430" s="9" t="n">
        <f aca="false">+[2]data1cf!BU429*-1</f>
        <v>-0</v>
      </c>
      <c r="X430" s="9" t="n">
        <f aca="false">+[2]data1cf!BV429*-1</f>
        <v>-0</v>
      </c>
      <c r="Y430" s="9" t="n">
        <f aca="false">+[2]data1cf!BW429*-1</f>
        <v>-0</v>
      </c>
      <c r="Z430" s="9" t="n">
        <f aca="false">+[2]data1cf!BX429*-1</f>
        <v>-0</v>
      </c>
      <c r="AA430" s="9" t="n">
        <f aca="false">+[2]data1cf!BY429*-1</f>
        <v>-0</v>
      </c>
      <c r="AB430" s="9"/>
      <c r="AC430" s="9"/>
      <c r="AD430" s="9"/>
      <c r="AE430" s="9"/>
      <c r="AF430" s="9"/>
      <c r="AG430" s="9"/>
      <c r="AH430" s="9"/>
      <c r="AI430" s="9"/>
      <c r="AJ430" s="9"/>
      <c r="AK430" s="1"/>
      <c r="AL430" s="1" t="e">
        <f aca="false">SUMPRODUCT(B430:AJ430,PVCapPrice)</f>
        <v>#DIV/0!</v>
      </c>
      <c r="AM430" s="1"/>
      <c r="AN430" s="1"/>
      <c r="AO430" s="1"/>
      <c r="AP430" s="1"/>
      <c r="AQ430" s="1"/>
    </row>
    <row r="431" customFormat="false" ht="11.25" hidden="false" customHeight="false" outlineLevel="0" collapsed="false">
      <c r="A431" s="1" t="n">
        <v>429</v>
      </c>
      <c r="B431" s="9"/>
      <c r="C431" s="9" t="n">
        <f aca="false">+[2]data1cf!BA430*-1</f>
        <v>-0</v>
      </c>
      <c r="D431" s="9" t="n">
        <f aca="false">+[2]data1cf!BB430*-1</f>
        <v>-0</v>
      </c>
      <c r="E431" s="9" t="n">
        <f aca="false">+[2]data1cf!BC430*-1</f>
        <v>-0</v>
      </c>
      <c r="F431" s="9" t="n">
        <f aca="false">+[2]data1cf!BD430*-1</f>
        <v>-0</v>
      </c>
      <c r="G431" s="9" t="n">
        <f aca="false">+[2]data1cf!BE430*-1</f>
        <v>-0</v>
      </c>
      <c r="H431" s="9" t="n">
        <f aca="false">+[2]data1cf!BF430*-1</f>
        <v>-0</v>
      </c>
      <c r="I431" s="9" t="n">
        <f aca="false">+[2]data1cf!BG430*-1</f>
        <v>-0</v>
      </c>
      <c r="J431" s="9" t="n">
        <f aca="false">+[2]data1cf!BH430*-1</f>
        <v>-0</v>
      </c>
      <c r="K431" s="9" t="n">
        <f aca="false">+[2]data1cf!BI430*-1</f>
        <v>-0</v>
      </c>
      <c r="L431" s="9" t="n">
        <f aca="false">+[2]data1cf!BJ430*-1</f>
        <v>-0</v>
      </c>
      <c r="M431" s="9" t="n">
        <f aca="false">+[2]data1cf!BK430*-1</f>
        <v>-0</v>
      </c>
      <c r="N431" s="9" t="n">
        <f aca="false">+[2]data1cf!BL430*-1</f>
        <v>-0</v>
      </c>
      <c r="O431" s="9" t="n">
        <f aca="false">+[2]data1cf!BM430*-1</f>
        <v>-0</v>
      </c>
      <c r="P431" s="9" t="n">
        <f aca="false">+[2]data1cf!BN430*-1</f>
        <v>-0</v>
      </c>
      <c r="Q431" s="9" t="n">
        <f aca="false">+[2]data1cf!BO430*-1</f>
        <v>-0</v>
      </c>
      <c r="R431" s="9" t="n">
        <f aca="false">+[2]data1cf!BP430*-1</f>
        <v>-0</v>
      </c>
      <c r="S431" s="9" t="n">
        <f aca="false">+[2]data1cf!BQ430*-1</f>
        <v>-0</v>
      </c>
      <c r="T431" s="9" t="n">
        <f aca="false">+[2]data1cf!BR430*-1</f>
        <v>-0</v>
      </c>
      <c r="U431" s="9" t="n">
        <f aca="false">+[2]data1cf!BS430*-1</f>
        <v>-0</v>
      </c>
      <c r="V431" s="9" t="n">
        <f aca="false">+[2]data1cf!BT430*-1</f>
        <v>-0</v>
      </c>
      <c r="W431" s="9" t="n">
        <f aca="false">+[2]data1cf!BU430*-1</f>
        <v>-0</v>
      </c>
      <c r="X431" s="9" t="n">
        <f aca="false">+[2]data1cf!BV430*-1</f>
        <v>-0</v>
      </c>
      <c r="Y431" s="9" t="n">
        <f aca="false">+[2]data1cf!BW430*-1</f>
        <v>-0</v>
      </c>
      <c r="Z431" s="9" t="n">
        <f aca="false">+[2]data1cf!BX430*-1</f>
        <v>-0</v>
      </c>
      <c r="AA431" s="9" t="n">
        <f aca="false">+[2]data1cf!BY430*-1</f>
        <v>-0</v>
      </c>
      <c r="AB431" s="9"/>
      <c r="AC431" s="9"/>
      <c r="AD431" s="9"/>
      <c r="AE431" s="9"/>
      <c r="AF431" s="9"/>
      <c r="AG431" s="9"/>
      <c r="AH431" s="9"/>
      <c r="AI431" s="9"/>
      <c r="AJ431" s="9"/>
      <c r="AK431" s="1"/>
      <c r="AL431" s="1" t="e">
        <f aca="false">SUMPRODUCT(B431:AJ431,PVCapPrice)</f>
        <v>#DIV/0!</v>
      </c>
      <c r="AM431" s="1"/>
      <c r="AN431" s="1"/>
      <c r="AO431" s="1"/>
      <c r="AP431" s="1"/>
      <c r="AQ431" s="1"/>
    </row>
    <row r="432" customFormat="false" ht="11.25" hidden="false" customHeight="false" outlineLevel="0" collapsed="false">
      <c r="A432" s="1" t="n">
        <v>430</v>
      </c>
      <c r="B432" s="9"/>
      <c r="C432" s="9" t="n">
        <f aca="false">+[2]data1cf!BA431*-1</f>
        <v>-0</v>
      </c>
      <c r="D432" s="9" t="n">
        <f aca="false">+[2]data1cf!BB431*-1</f>
        <v>-0</v>
      </c>
      <c r="E432" s="9" t="n">
        <f aca="false">+[2]data1cf!BC431*-1</f>
        <v>-0</v>
      </c>
      <c r="F432" s="9" t="n">
        <f aca="false">+[2]data1cf!BD431*-1</f>
        <v>-0</v>
      </c>
      <c r="G432" s="9" t="n">
        <f aca="false">+[2]data1cf!BE431*-1</f>
        <v>-0</v>
      </c>
      <c r="H432" s="9" t="n">
        <f aca="false">+[2]data1cf!BF431*-1</f>
        <v>-0</v>
      </c>
      <c r="I432" s="9" t="n">
        <f aca="false">+[2]data1cf!BG431*-1</f>
        <v>-0</v>
      </c>
      <c r="J432" s="9" t="n">
        <f aca="false">+[2]data1cf!BH431*-1</f>
        <v>-0</v>
      </c>
      <c r="K432" s="9" t="n">
        <f aca="false">+[2]data1cf!BI431*-1</f>
        <v>-0</v>
      </c>
      <c r="L432" s="9" t="n">
        <f aca="false">+[2]data1cf!BJ431*-1</f>
        <v>-0</v>
      </c>
      <c r="M432" s="9" t="n">
        <f aca="false">+[2]data1cf!BK431*-1</f>
        <v>-0</v>
      </c>
      <c r="N432" s="9" t="n">
        <f aca="false">+[2]data1cf!BL431*-1</f>
        <v>-0</v>
      </c>
      <c r="O432" s="9" t="n">
        <f aca="false">+[2]data1cf!BM431*-1</f>
        <v>-0</v>
      </c>
      <c r="P432" s="9" t="n">
        <f aca="false">+[2]data1cf!BN431*-1</f>
        <v>-0</v>
      </c>
      <c r="Q432" s="9" t="n">
        <f aca="false">+[2]data1cf!BO431*-1</f>
        <v>-0</v>
      </c>
      <c r="R432" s="9" t="n">
        <f aca="false">+[2]data1cf!BP431*-1</f>
        <v>-0</v>
      </c>
      <c r="S432" s="9" t="n">
        <f aca="false">+[2]data1cf!BQ431*-1</f>
        <v>-0</v>
      </c>
      <c r="T432" s="9" t="n">
        <f aca="false">+[2]data1cf!BR431*-1</f>
        <v>-0</v>
      </c>
      <c r="U432" s="9" t="n">
        <f aca="false">+[2]data1cf!BS431*-1</f>
        <v>-0</v>
      </c>
      <c r="V432" s="9" t="n">
        <f aca="false">+[2]data1cf!BT431*-1</f>
        <v>-0</v>
      </c>
      <c r="W432" s="9" t="n">
        <f aca="false">+[2]data1cf!BU431*-1</f>
        <v>-0</v>
      </c>
      <c r="X432" s="9" t="n">
        <f aca="false">+[2]data1cf!BV431*-1</f>
        <v>-0</v>
      </c>
      <c r="Y432" s="9" t="n">
        <f aca="false">+[2]data1cf!BW431*-1</f>
        <v>-0</v>
      </c>
      <c r="Z432" s="9" t="n">
        <f aca="false">+[2]data1cf!BX431*-1</f>
        <v>-0</v>
      </c>
      <c r="AA432" s="9" t="n">
        <f aca="false">+[2]data1cf!BY431*-1</f>
        <v>-0</v>
      </c>
      <c r="AB432" s="9"/>
      <c r="AC432" s="9"/>
      <c r="AD432" s="9"/>
      <c r="AE432" s="9"/>
      <c r="AF432" s="9"/>
      <c r="AG432" s="9"/>
      <c r="AH432" s="9"/>
      <c r="AI432" s="9"/>
      <c r="AJ432" s="9"/>
      <c r="AK432" s="1"/>
      <c r="AL432" s="1" t="e">
        <f aca="false">SUMPRODUCT(B432:AJ432,PVCapPrice)</f>
        <v>#DIV/0!</v>
      </c>
      <c r="AM432" s="1"/>
      <c r="AN432" s="1"/>
      <c r="AO432" s="1"/>
      <c r="AP432" s="1"/>
      <c r="AQ432" s="1"/>
    </row>
    <row r="433" customFormat="false" ht="11.25" hidden="false" customHeight="false" outlineLevel="0" collapsed="false">
      <c r="A433" s="1" t="n">
        <v>431</v>
      </c>
      <c r="B433" s="9"/>
      <c r="C433" s="9" t="n">
        <f aca="false">+[2]data1cf!BA432*-1</f>
        <v>-0</v>
      </c>
      <c r="D433" s="9" t="n">
        <f aca="false">+[2]data1cf!BB432*-1</f>
        <v>-0</v>
      </c>
      <c r="E433" s="9" t="n">
        <f aca="false">+[2]data1cf!BC432*-1</f>
        <v>-0</v>
      </c>
      <c r="F433" s="9" t="n">
        <f aca="false">+[2]data1cf!BD432*-1</f>
        <v>-0</v>
      </c>
      <c r="G433" s="9" t="n">
        <f aca="false">+[2]data1cf!BE432*-1</f>
        <v>-0</v>
      </c>
      <c r="H433" s="9" t="n">
        <f aca="false">+[2]data1cf!BF432*-1</f>
        <v>-0</v>
      </c>
      <c r="I433" s="9" t="n">
        <f aca="false">+[2]data1cf!BG432*-1</f>
        <v>-0</v>
      </c>
      <c r="J433" s="9" t="n">
        <f aca="false">+[2]data1cf!BH432*-1</f>
        <v>-0</v>
      </c>
      <c r="K433" s="9" t="n">
        <f aca="false">+[2]data1cf!BI432*-1</f>
        <v>-0</v>
      </c>
      <c r="L433" s="9" t="n">
        <f aca="false">+[2]data1cf!BJ432*-1</f>
        <v>-0</v>
      </c>
      <c r="M433" s="9" t="n">
        <f aca="false">+[2]data1cf!BK432*-1</f>
        <v>-0</v>
      </c>
      <c r="N433" s="9" t="n">
        <f aca="false">+[2]data1cf!BL432*-1</f>
        <v>-0</v>
      </c>
      <c r="O433" s="9" t="n">
        <f aca="false">+[2]data1cf!BM432*-1</f>
        <v>-0</v>
      </c>
      <c r="P433" s="9" t="n">
        <f aca="false">+[2]data1cf!BN432*-1</f>
        <v>-0</v>
      </c>
      <c r="Q433" s="9" t="n">
        <f aca="false">+[2]data1cf!BO432*-1</f>
        <v>-0</v>
      </c>
      <c r="R433" s="9" t="n">
        <f aca="false">+[2]data1cf!BP432*-1</f>
        <v>-0</v>
      </c>
      <c r="S433" s="9" t="n">
        <f aca="false">+[2]data1cf!BQ432*-1</f>
        <v>-0</v>
      </c>
      <c r="T433" s="9" t="n">
        <f aca="false">+[2]data1cf!BR432*-1</f>
        <v>-0</v>
      </c>
      <c r="U433" s="9" t="n">
        <f aca="false">+[2]data1cf!BS432*-1</f>
        <v>-0</v>
      </c>
      <c r="V433" s="9" t="n">
        <f aca="false">+[2]data1cf!BT432*-1</f>
        <v>-0</v>
      </c>
      <c r="W433" s="9" t="n">
        <f aca="false">+[2]data1cf!BU432*-1</f>
        <v>-0</v>
      </c>
      <c r="X433" s="9" t="n">
        <f aca="false">+[2]data1cf!BV432*-1</f>
        <v>-0</v>
      </c>
      <c r="Y433" s="9" t="n">
        <f aca="false">+[2]data1cf!BW432*-1</f>
        <v>-0</v>
      </c>
      <c r="Z433" s="9" t="n">
        <f aca="false">+[2]data1cf!BX432*-1</f>
        <v>-0</v>
      </c>
      <c r="AA433" s="9" t="n">
        <f aca="false">+[2]data1cf!BY432*-1</f>
        <v>-0</v>
      </c>
      <c r="AB433" s="9"/>
      <c r="AC433" s="9"/>
      <c r="AD433" s="9"/>
      <c r="AE433" s="9"/>
      <c r="AF433" s="9"/>
      <c r="AG433" s="9"/>
      <c r="AH433" s="9"/>
      <c r="AI433" s="9"/>
      <c r="AJ433" s="9"/>
      <c r="AK433" s="1"/>
      <c r="AL433" s="1" t="e">
        <f aca="false">SUMPRODUCT(B433:AJ433,PVCapPrice)</f>
        <v>#DIV/0!</v>
      </c>
      <c r="AM433" s="1"/>
      <c r="AN433" s="1"/>
      <c r="AO433" s="1"/>
      <c r="AP433" s="1"/>
      <c r="AQ433" s="1"/>
    </row>
    <row r="434" customFormat="false" ht="11.25" hidden="false" customHeight="false" outlineLevel="0" collapsed="false">
      <c r="A434" s="1" t="n">
        <v>432</v>
      </c>
      <c r="B434" s="9"/>
      <c r="C434" s="9" t="n">
        <f aca="false">+[2]data1cf!BA433*-1</f>
        <v>-0</v>
      </c>
      <c r="D434" s="9" t="n">
        <f aca="false">+[2]data1cf!BB433*-1</f>
        <v>-0</v>
      </c>
      <c r="E434" s="9" t="n">
        <f aca="false">+[2]data1cf!BC433*-1</f>
        <v>-0</v>
      </c>
      <c r="F434" s="9" t="n">
        <f aca="false">+[2]data1cf!BD433*-1</f>
        <v>-0</v>
      </c>
      <c r="G434" s="9" t="n">
        <f aca="false">+[2]data1cf!BE433*-1</f>
        <v>-0</v>
      </c>
      <c r="H434" s="9" t="n">
        <f aca="false">+[2]data1cf!BF433*-1</f>
        <v>-0</v>
      </c>
      <c r="I434" s="9" t="n">
        <f aca="false">+[2]data1cf!BG433*-1</f>
        <v>-0</v>
      </c>
      <c r="J434" s="9" t="n">
        <f aca="false">+[2]data1cf!BH433*-1</f>
        <v>-0</v>
      </c>
      <c r="K434" s="9" t="n">
        <f aca="false">+[2]data1cf!BI433*-1</f>
        <v>-0</v>
      </c>
      <c r="L434" s="9" t="n">
        <f aca="false">+[2]data1cf!BJ433*-1</f>
        <v>-0</v>
      </c>
      <c r="M434" s="9" t="n">
        <f aca="false">+[2]data1cf!BK433*-1</f>
        <v>-0</v>
      </c>
      <c r="N434" s="9" t="n">
        <f aca="false">+[2]data1cf!BL433*-1</f>
        <v>-0</v>
      </c>
      <c r="O434" s="9" t="n">
        <f aca="false">+[2]data1cf!BM433*-1</f>
        <v>-0</v>
      </c>
      <c r="P434" s="9" t="n">
        <f aca="false">+[2]data1cf!BN433*-1</f>
        <v>-0</v>
      </c>
      <c r="Q434" s="9" t="n">
        <f aca="false">+[2]data1cf!BO433*-1</f>
        <v>-0</v>
      </c>
      <c r="R434" s="9" t="n">
        <f aca="false">+[2]data1cf!BP433*-1</f>
        <v>-0</v>
      </c>
      <c r="S434" s="9" t="n">
        <f aca="false">+[2]data1cf!BQ433*-1</f>
        <v>-0</v>
      </c>
      <c r="T434" s="9" t="n">
        <f aca="false">+[2]data1cf!BR433*-1</f>
        <v>-0</v>
      </c>
      <c r="U434" s="9" t="n">
        <f aca="false">+[2]data1cf!BS433*-1</f>
        <v>-0</v>
      </c>
      <c r="V434" s="9" t="n">
        <f aca="false">+[2]data1cf!BT433*-1</f>
        <v>-0</v>
      </c>
      <c r="W434" s="9" t="n">
        <f aca="false">+[2]data1cf!BU433*-1</f>
        <v>-0</v>
      </c>
      <c r="X434" s="9" t="n">
        <f aca="false">+[2]data1cf!BV433*-1</f>
        <v>-0</v>
      </c>
      <c r="Y434" s="9" t="n">
        <f aca="false">+[2]data1cf!BW433*-1</f>
        <v>-0</v>
      </c>
      <c r="Z434" s="9" t="n">
        <f aca="false">+[2]data1cf!BX433*-1</f>
        <v>-0</v>
      </c>
      <c r="AA434" s="9" t="n">
        <f aca="false">+[2]data1cf!BY433*-1</f>
        <v>-0</v>
      </c>
      <c r="AB434" s="9"/>
      <c r="AC434" s="9"/>
      <c r="AD434" s="9"/>
      <c r="AE434" s="9"/>
      <c r="AF434" s="9"/>
      <c r="AG434" s="9"/>
      <c r="AH434" s="9"/>
      <c r="AI434" s="9"/>
      <c r="AJ434" s="9"/>
      <c r="AK434" s="1"/>
      <c r="AL434" s="1" t="e">
        <f aca="false">SUMPRODUCT(B434:AJ434,PVCapPrice)</f>
        <v>#DIV/0!</v>
      </c>
      <c r="AM434" s="1"/>
      <c r="AN434" s="1"/>
      <c r="AO434" s="1"/>
      <c r="AP434" s="1"/>
      <c r="AQ434" s="1"/>
    </row>
    <row r="435" customFormat="false" ht="11.25" hidden="false" customHeight="false" outlineLevel="0" collapsed="false">
      <c r="A435" s="1" t="n">
        <v>433</v>
      </c>
      <c r="B435" s="9"/>
      <c r="C435" s="9" t="n">
        <f aca="false">+[2]data1cf!BA434*-1</f>
        <v>-0</v>
      </c>
      <c r="D435" s="9" t="n">
        <f aca="false">+[2]data1cf!BB434*-1</f>
        <v>-0</v>
      </c>
      <c r="E435" s="9" t="n">
        <f aca="false">+[2]data1cf!BC434*-1</f>
        <v>-0</v>
      </c>
      <c r="F435" s="9" t="n">
        <f aca="false">+[2]data1cf!BD434*-1</f>
        <v>-0</v>
      </c>
      <c r="G435" s="9" t="n">
        <f aca="false">+[2]data1cf!BE434*-1</f>
        <v>-0</v>
      </c>
      <c r="H435" s="9" t="n">
        <f aca="false">+[2]data1cf!BF434*-1</f>
        <v>-0</v>
      </c>
      <c r="I435" s="9" t="n">
        <f aca="false">+[2]data1cf!BG434*-1</f>
        <v>-0</v>
      </c>
      <c r="J435" s="9" t="n">
        <f aca="false">+[2]data1cf!BH434*-1</f>
        <v>-0</v>
      </c>
      <c r="K435" s="9" t="n">
        <f aca="false">+[2]data1cf!BI434*-1</f>
        <v>-0</v>
      </c>
      <c r="L435" s="9" t="n">
        <f aca="false">+[2]data1cf!BJ434*-1</f>
        <v>-0</v>
      </c>
      <c r="M435" s="9" t="n">
        <f aca="false">+[2]data1cf!BK434*-1</f>
        <v>-0</v>
      </c>
      <c r="N435" s="9" t="n">
        <f aca="false">+[2]data1cf!BL434*-1</f>
        <v>-0</v>
      </c>
      <c r="O435" s="9" t="n">
        <f aca="false">+[2]data1cf!BM434*-1</f>
        <v>-0</v>
      </c>
      <c r="P435" s="9" t="n">
        <f aca="false">+[2]data1cf!BN434*-1</f>
        <v>-0</v>
      </c>
      <c r="Q435" s="9" t="n">
        <f aca="false">+[2]data1cf!BO434*-1</f>
        <v>-0</v>
      </c>
      <c r="R435" s="9" t="n">
        <f aca="false">+[2]data1cf!BP434*-1</f>
        <v>-0</v>
      </c>
      <c r="S435" s="9" t="n">
        <f aca="false">+[2]data1cf!BQ434*-1</f>
        <v>-0</v>
      </c>
      <c r="T435" s="9" t="n">
        <f aca="false">+[2]data1cf!BR434*-1</f>
        <v>-0</v>
      </c>
      <c r="U435" s="9" t="n">
        <f aca="false">+[2]data1cf!BS434*-1</f>
        <v>-0</v>
      </c>
      <c r="V435" s="9" t="n">
        <f aca="false">+[2]data1cf!BT434*-1</f>
        <v>-0</v>
      </c>
      <c r="W435" s="9" t="n">
        <f aca="false">+[2]data1cf!BU434*-1</f>
        <v>-0</v>
      </c>
      <c r="X435" s="9" t="n">
        <f aca="false">+[2]data1cf!BV434*-1</f>
        <v>-0</v>
      </c>
      <c r="Y435" s="9" t="n">
        <f aca="false">+[2]data1cf!BW434*-1</f>
        <v>-0</v>
      </c>
      <c r="Z435" s="9" t="n">
        <f aca="false">+[2]data1cf!BX434*-1</f>
        <v>-0</v>
      </c>
      <c r="AA435" s="9" t="n">
        <f aca="false">+[2]data1cf!BY434*-1</f>
        <v>-0</v>
      </c>
      <c r="AB435" s="9"/>
      <c r="AC435" s="9"/>
      <c r="AD435" s="9"/>
      <c r="AE435" s="9"/>
      <c r="AF435" s="9"/>
      <c r="AG435" s="9"/>
      <c r="AH435" s="9"/>
      <c r="AI435" s="9"/>
      <c r="AJ435" s="9"/>
      <c r="AK435" s="1"/>
      <c r="AL435" s="1" t="e">
        <f aca="false">SUMPRODUCT(B435:AJ435,PVCapPrice)</f>
        <v>#DIV/0!</v>
      </c>
      <c r="AM435" s="1"/>
      <c r="AN435" s="1"/>
      <c r="AO435" s="1"/>
      <c r="AP435" s="1"/>
      <c r="AQ435" s="1"/>
    </row>
    <row r="436" customFormat="false" ht="11.25" hidden="false" customHeight="false" outlineLevel="0" collapsed="false">
      <c r="A436" s="1" t="n">
        <v>434</v>
      </c>
      <c r="B436" s="9"/>
      <c r="C436" s="9" t="n">
        <f aca="false">+[2]data1cf!BA435*-1</f>
        <v>-0</v>
      </c>
      <c r="D436" s="9" t="n">
        <f aca="false">+[2]data1cf!BB435*-1</f>
        <v>-0</v>
      </c>
      <c r="E436" s="9" t="n">
        <f aca="false">+[2]data1cf!BC435*-1</f>
        <v>-0</v>
      </c>
      <c r="F436" s="9" t="n">
        <f aca="false">+[2]data1cf!BD435*-1</f>
        <v>-0</v>
      </c>
      <c r="G436" s="9" t="n">
        <f aca="false">+[2]data1cf!BE435*-1</f>
        <v>-0</v>
      </c>
      <c r="H436" s="9" t="n">
        <f aca="false">+[2]data1cf!BF435*-1</f>
        <v>-0</v>
      </c>
      <c r="I436" s="9" t="n">
        <f aca="false">+[2]data1cf!BG435*-1</f>
        <v>-0</v>
      </c>
      <c r="J436" s="9" t="n">
        <f aca="false">+[2]data1cf!BH435*-1</f>
        <v>-0</v>
      </c>
      <c r="K436" s="9" t="n">
        <f aca="false">+[2]data1cf!BI435*-1</f>
        <v>-0</v>
      </c>
      <c r="L436" s="9" t="n">
        <f aca="false">+[2]data1cf!BJ435*-1</f>
        <v>-0</v>
      </c>
      <c r="M436" s="9" t="n">
        <f aca="false">+[2]data1cf!BK435*-1</f>
        <v>-0</v>
      </c>
      <c r="N436" s="9" t="n">
        <f aca="false">+[2]data1cf!BL435*-1</f>
        <v>-0</v>
      </c>
      <c r="O436" s="9" t="n">
        <f aca="false">+[2]data1cf!BM435*-1</f>
        <v>-0</v>
      </c>
      <c r="P436" s="9" t="n">
        <f aca="false">+[2]data1cf!BN435*-1</f>
        <v>-0</v>
      </c>
      <c r="Q436" s="9" t="n">
        <f aca="false">+[2]data1cf!BO435*-1</f>
        <v>-0</v>
      </c>
      <c r="R436" s="9" t="n">
        <f aca="false">+[2]data1cf!BP435*-1</f>
        <v>-0</v>
      </c>
      <c r="S436" s="9" t="n">
        <f aca="false">+[2]data1cf!BQ435*-1</f>
        <v>-0</v>
      </c>
      <c r="T436" s="9" t="n">
        <f aca="false">+[2]data1cf!BR435*-1</f>
        <v>-0</v>
      </c>
      <c r="U436" s="9" t="n">
        <f aca="false">+[2]data1cf!BS435*-1</f>
        <v>-0</v>
      </c>
      <c r="V436" s="9" t="n">
        <f aca="false">+[2]data1cf!BT435*-1</f>
        <v>-0</v>
      </c>
      <c r="W436" s="9" t="n">
        <f aca="false">+[2]data1cf!BU435*-1</f>
        <v>-0</v>
      </c>
      <c r="X436" s="9" t="n">
        <f aca="false">+[2]data1cf!BV435*-1</f>
        <v>-0</v>
      </c>
      <c r="Y436" s="9" t="n">
        <f aca="false">+[2]data1cf!BW435*-1</f>
        <v>-0</v>
      </c>
      <c r="Z436" s="9" t="n">
        <f aca="false">+[2]data1cf!BX435*-1</f>
        <v>-0</v>
      </c>
      <c r="AA436" s="9" t="n">
        <f aca="false">+[2]data1cf!BY435*-1</f>
        <v>-0</v>
      </c>
      <c r="AB436" s="9"/>
      <c r="AC436" s="9"/>
      <c r="AD436" s="9"/>
      <c r="AE436" s="9"/>
      <c r="AF436" s="9"/>
      <c r="AG436" s="9"/>
      <c r="AH436" s="9"/>
      <c r="AI436" s="9"/>
      <c r="AJ436" s="9"/>
      <c r="AK436" s="1"/>
      <c r="AL436" s="1" t="e">
        <f aca="false">SUMPRODUCT(B436:AJ436,PVCapPrice)</f>
        <v>#DIV/0!</v>
      </c>
      <c r="AM436" s="1"/>
      <c r="AN436" s="1"/>
      <c r="AO436" s="1"/>
      <c r="AP436" s="1"/>
      <c r="AQ436" s="1"/>
    </row>
    <row r="437" customFormat="false" ht="11.25" hidden="false" customHeight="false" outlineLevel="0" collapsed="false">
      <c r="A437" s="1" t="n">
        <v>435</v>
      </c>
      <c r="B437" s="9"/>
      <c r="C437" s="9" t="n">
        <f aca="false">+[2]data1cf!BA436*-1</f>
        <v>-0</v>
      </c>
      <c r="D437" s="9" t="n">
        <f aca="false">+[2]data1cf!BB436*-1</f>
        <v>-0</v>
      </c>
      <c r="E437" s="9" t="n">
        <f aca="false">+[2]data1cf!BC436*-1</f>
        <v>-0</v>
      </c>
      <c r="F437" s="9" t="n">
        <f aca="false">+[2]data1cf!BD436*-1</f>
        <v>-0</v>
      </c>
      <c r="G437" s="9" t="n">
        <f aca="false">+[2]data1cf!BE436*-1</f>
        <v>-0</v>
      </c>
      <c r="H437" s="9" t="n">
        <f aca="false">+[2]data1cf!BF436*-1</f>
        <v>-0</v>
      </c>
      <c r="I437" s="9" t="n">
        <f aca="false">+[2]data1cf!BG436*-1</f>
        <v>-0</v>
      </c>
      <c r="J437" s="9" t="n">
        <f aca="false">+[2]data1cf!BH436*-1</f>
        <v>-0</v>
      </c>
      <c r="K437" s="9" t="n">
        <f aca="false">+[2]data1cf!BI436*-1</f>
        <v>-0</v>
      </c>
      <c r="L437" s="9" t="n">
        <f aca="false">+[2]data1cf!BJ436*-1</f>
        <v>-0</v>
      </c>
      <c r="M437" s="9" t="n">
        <f aca="false">+[2]data1cf!BK436*-1</f>
        <v>-0</v>
      </c>
      <c r="N437" s="9" t="n">
        <f aca="false">+[2]data1cf!BL436*-1</f>
        <v>-0</v>
      </c>
      <c r="O437" s="9" t="n">
        <f aca="false">+[2]data1cf!BM436*-1</f>
        <v>-0</v>
      </c>
      <c r="P437" s="9" t="n">
        <f aca="false">+[2]data1cf!BN436*-1</f>
        <v>-0</v>
      </c>
      <c r="Q437" s="9" t="n">
        <f aca="false">+[2]data1cf!BO436*-1</f>
        <v>-0</v>
      </c>
      <c r="R437" s="9" t="n">
        <f aca="false">+[2]data1cf!BP436*-1</f>
        <v>-0</v>
      </c>
      <c r="S437" s="9" t="n">
        <f aca="false">+[2]data1cf!BQ436*-1</f>
        <v>-0</v>
      </c>
      <c r="T437" s="9" t="n">
        <f aca="false">+[2]data1cf!BR436*-1</f>
        <v>-0</v>
      </c>
      <c r="U437" s="9" t="n">
        <f aca="false">+[2]data1cf!BS436*-1</f>
        <v>-0</v>
      </c>
      <c r="V437" s="9" t="n">
        <f aca="false">+[2]data1cf!BT436*-1</f>
        <v>-0</v>
      </c>
      <c r="W437" s="9" t="n">
        <f aca="false">+[2]data1cf!BU436*-1</f>
        <v>-0</v>
      </c>
      <c r="X437" s="9" t="n">
        <f aca="false">+[2]data1cf!BV436*-1</f>
        <v>-0</v>
      </c>
      <c r="Y437" s="9" t="n">
        <f aca="false">+[2]data1cf!BW436*-1</f>
        <v>-0</v>
      </c>
      <c r="Z437" s="9" t="n">
        <f aca="false">+[2]data1cf!BX436*-1</f>
        <v>-0</v>
      </c>
      <c r="AA437" s="9" t="n">
        <f aca="false">+[2]data1cf!BY436*-1</f>
        <v>-0</v>
      </c>
      <c r="AB437" s="9"/>
      <c r="AC437" s="9"/>
      <c r="AD437" s="9"/>
      <c r="AE437" s="9"/>
      <c r="AF437" s="9"/>
      <c r="AG437" s="9"/>
      <c r="AH437" s="9"/>
      <c r="AI437" s="9"/>
      <c r="AJ437" s="9"/>
      <c r="AK437" s="1"/>
      <c r="AL437" s="1" t="e">
        <f aca="false">SUMPRODUCT(B437:AJ437,PVCapPrice)</f>
        <v>#DIV/0!</v>
      </c>
      <c r="AM437" s="1"/>
      <c r="AN437" s="1"/>
      <c r="AO437" s="1"/>
      <c r="AP437" s="1"/>
      <c r="AQ437" s="1"/>
    </row>
    <row r="438" customFormat="false" ht="11.25" hidden="false" customHeight="false" outlineLevel="0" collapsed="false">
      <c r="A438" s="1" t="n">
        <v>436</v>
      </c>
      <c r="B438" s="9"/>
      <c r="C438" s="9" t="n">
        <f aca="false">+[2]data1cf!BA437*-1</f>
        <v>-0</v>
      </c>
      <c r="D438" s="9" t="n">
        <f aca="false">+[2]data1cf!BB437*-1</f>
        <v>-0</v>
      </c>
      <c r="E438" s="9" t="n">
        <f aca="false">+[2]data1cf!BC437*-1</f>
        <v>-0</v>
      </c>
      <c r="F438" s="9" t="n">
        <f aca="false">+[2]data1cf!BD437*-1</f>
        <v>-0</v>
      </c>
      <c r="G438" s="9" t="n">
        <f aca="false">+[2]data1cf!BE437*-1</f>
        <v>-0</v>
      </c>
      <c r="H438" s="9" t="n">
        <f aca="false">+[2]data1cf!BF437*-1</f>
        <v>-0</v>
      </c>
      <c r="I438" s="9" t="n">
        <f aca="false">+[2]data1cf!BG437*-1</f>
        <v>-0</v>
      </c>
      <c r="J438" s="9" t="n">
        <f aca="false">+[2]data1cf!BH437*-1</f>
        <v>-0</v>
      </c>
      <c r="K438" s="9" t="n">
        <f aca="false">+[2]data1cf!BI437*-1</f>
        <v>-0</v>
      </c>
      <c r="L438" s="9" t="n">
        <f aca="false">+[2]data1cf!BJ437*-1</f>
        <v>-0</v>
      </c>
      <c r="M438" s="9" t="n">
        <f aca="false">+[2]data1cf!BK437*-1</f>
        <v>-0</v>
      </c>
      <c r="N438" s="9" t="n">
        <f aca="false">+[2]data1cf!BL437*-1</f>
        <v>-0</v>
      </c>
      <c r="O438" s="9" t="n">
        <f aca="false">+[2]data1cf!BM437*-1</f>
        <v>-0</v>
      </c>
      <c r="P438" s="9" t="n">
        <f aca="false">+[2]data1cf!BN437*-1</f>
        <v>-0</v>
      </c>
      <c r="Q438" s="9" t="n">
        <f aca="false">+[2]data1cf!BO437*-1</f>
        <v>-0</v>
      </c>
      <c r="R438" s="9" t="n">
        <f aca="false">+[2]data1cf!BP437*-1</f>
        <v>-0</v>
      </c>
      <c r="S438" s="9" t="n">
        <f aca="false">+[2]data1cf!BQ437*-1</f>
        <v>-0</v>
      </c>
      <c r="T438" s="9" t="n">
        <f aca="false">+[2]data1cf!BR437*-1</f>
        <v>-0</v>
      </c>
      <c r="U438" s="9" t="n">
        <f aca="false">+[2]data1cf!BS437*-1</f>
        <v>-0</v>
      </c>
      <c r="V438" s="9" t="n">
        <f aca="false">+[2]data1cf!BT437*-1</f>
        <v>-0</v>
      </c>
      <c r="W438" s="9" t="n">
        <f aca="false">+[2]data1cf!BU437*-1</f>
        <v>-0</v>
      </c>
      <c r="X438" s="9" t="n">
        <f aca="false">+[2]data1cf!BV437*-1</f>
        <v>-0</v>
      </c>
      <c r="Y438" s="9" t="n">
        <f aca="false">+[2]data1cf!BW437*-1</f>
        <v>-0</v>
      </c>
      <c r="Z438" s="9" t="n">
        <f aca="false">+[2]data1cf!BX437*-1</f>
        <v>-0</v>
      </c>
      <c r="AA438" s="9" t="n">
        <f aca="false">+[2]data1cf!BY437*-1</f>
        <v>-0</v>
      </c>
      <c r="AB438" s="9"/>
      <c r="AC438" s="9"/>
      <c r="AD438" s="9"/>
      <c r="AE438" s="9"/>
      <c r="AF438" s="9"/>
      <c r="AG438" s="9"/>
      <c r="AH438" s="9"/>
      <c r="AI438" s="9"/>
      <c r="AJ438" s="9"/>
      <c r="AK438" s="1"/>
      <c r="AL438" s="1" t="e">
        <f aca="false">SUMPRODUCT(B438:AJ438,PVCapPrice)</f>
        <v>#DIV/0!</v>
      </c>
      <c r="AM438" s="1"/>
      <c r="AN438" s="1"/>
      <c r="AO438" s="1"/>
      <c r="AP438" s="1"/>
      <c r="AQ438" s="1"/>
    </row>
    <row r="439" customFormat="false" ht="11.25" hidden="false" customHeight="false" outlineLevel="0" collapsed="false">
      <c r="A439" s="1" t="n">
        <v>437</v>
      </c>
      <c r="B439" s="9"/>
      <c r="C439" s="9" t="n">
        <f aca="false">+[2]data1cf!BA438*-1</f>
        <v>-0</v>
      </c>
      <c r="D439" s="9" t="n">
        <f aca="false">+[2]data1cf!BB438*-1</f>
        <v>-0</v>
      </c>
      <c r="E439" s="9" t="n">
        <f aca="false">+[2]data1cf!BC438*-1</f>
        <v>-0</v>
      </c>
      <c r="F439" s="9" t="n">
        <f aca="false">+[2]data1cf!BD438*-1</f>
        <v>-0</v>
      </c>
      <c r="G439" s="9" t="n">
        <f aca="false">+[2]data1cf!BE438*-1</f>
        <v>-0</v>
      </c>
      <c r="H439" s="9" t="n">
        <f aca="false">+[2]data1cf!BF438*-1</f>
        <v>-0</v>
      </c>
      <c r="I439" s="9" t="n">
        <f aca="false">+[2]data1cf!BG438*-1</f>
        <v>-0</v>
      </c>
      <c r="J439" s="9" t="n">
        <f aca="false">+[2]data1cf!BH438*-1</f>
        <v>-0</v>
      </c>
      <c r="K439" s="9" t="n">
        <f aca="false">+[2]data1cf!BI438*-1</f>
        <v>-0</v>
      </c>
      <c r="L439" s="9" t="n">
        <f aca="false">+[2]data1cf!BJ438*-1</f>
        <v>-0</v>
      </c>
      <c r="M439" s="9" t="n">
        <f aca="false">+[2]data1cf!BK438*-1</f>
        <v>-0</v>
      </c>
      <c r="N439" s="9" t="n">
        <f aca="false">+[2]data1cf!BL438*-1</f>
        <v>-0</v>
      </c>
      <c r="O439" s="9" t="n">
        <f aca="false">+[2]data1cf!BM438*-1</f>
        <v>-0</v>
      </c>
      <c r="P439" s="9" t="n">
        <f aca="false">+[2]data1cf!BN438*-1</f>
        <v>-0</v>
      </c>
      <c r="Q439" s="9" t="n">
        <f aca="false">+[2]data1cf!BO438*-1</f>
        <v>-0</v>
      </c>
      <c r="R439" s="9" t="n">
        <f aca="false">+[2]data1cf!BP438*-1</f>
        <v>-0</v>
      </c>
      <c r="S439" s="9" t="n">
        <f aca="false">+[2]data1cf!BQ438*-1</f>
        <v>-0</v>
      </c>
      <c r="T439" s="9" t="n">
        <f aca="false">+[2]data1cf!BR438*-1</f>
        <v>-0</v>
      </c>
      <c r="U439" s="9" t="n">
        <f aca="false">+[2]data1cf!BS438*-1</f>
        <v>-0</v>
      </c>
      <c r="V439" s="9" t="n">
        <f aca="false">+[2]data1cf!BT438*-1</f>
        <v>-0</v>
      </c>
      <c r="W439" s="9" t="n">
        <f aca="false">+[2]data1cf!BU438*-1</f>
        <v>-0</v>
      </c>
      <c r="X439" s="9" t="n">
        <f aca="false">+[2]data1cf!BV438*-1</f>
        <v>-0</v>
      </c>
      <c r="Y439" s="9" t="n">
        <f aca="false">+[2]data1cf!BW438*-1</f>
        <v>-0</v>
      </c>
      <c r="Z439" s="9" t="n">
        <f aca="false">+[2]data1cf!BX438*-1</f>
        <v>-0</v>
      </c>
      <c r="AA439" s="9" t="n">
        <f aca="false">+[2]data1cf!BY438*-1</f>
        <v>-0</v>
      </c>
      <c r="AB439" s="9"/>
      <c r="AC439" s="9"/>
      <c r="AD439" s="9"/>
      <c r="AE439" s="9"/>
      <c r="AF439" s="9"/>
      <c r="AG439" s="9"/>
      <c r="AH439" s="9"/>
      <c r="AI439" s="9"/>
      <c r="AJ439" s="9"/>
      <c r="AK439" s="1"/>
      <c r="AL439" s="1" t="e">
        <f aca="false">SUMPRODUCT(B439:AJ439,PVCapPrice)</f>
        <v>#DIV/0!</v>
      </c>
      <c r="AM439" s="1"/>
      <c r="AN439" s="1"/>
      <c r="AO439" s="1"/>
      <c r="AP439" s="1"/>
      <c r="AQ439" s="1"/>
    </row>
    <row r="440" customFormat="false" ht="11.25" hidden="false" customHeight="false" outlineLevel="0" collapsed="false">
      <c r="A440" s="1" t="n">
        <v>438</v>
      </c>
      <c r="B440" s="9"/>
      <c r="C440" s="9" t="n">
        <f aca="false">+[2]data1cf!BA439*-1</f>
        <v>-0</v>
      </c>
      <c r="D440" s="9" t="n">
        <f aca="false">+[2]data1cf!BB439*-1</f>
        <v>-0</v>
      </c>
      <c r="E440" s="9" t="n">
        <f aca="false">+[2]data1cf!BC439*-1</f>
        <v>-0</v>
      </c>
      <c r="F440" s="9" t="n">
        <f aca="false">+[2]data1cf!BD439*-1</f>
        <v>-0</v>
      </c>
      <c r="G440" s="9" t="n">
        <f aca="false">+[2]data1cf!BE439*-1</f>
        <v>-0</v>
      </c>
      <c r="H440" s="9" t="n">
        <f aca="false">+[2]data1cf!BF439*-1</f>
        <v>-0</v>
      </c>
      <c r="I440" s="9" t="n">
        <f aca="false">+[2]data1cf!BG439*-1</f>
        <v>-0</v>
      </c>
      <c r="J440" s="9" t="n">
        <f aca="false">+[2]data1cf!BH439*-1</f>
        <v>-0</v>
      </c>
      <c r="K440" s="9" t="n">
        <f aca="false">+[2]data1cf!BI439*-1</f>
        <v>-0</v>
      </c>
      <c r="L440" s="9" t="n">
        <f aca="false">+[2]data1cf!BJ439*-1</f>
        <v>-0</v>
      </c>
      <c r="M440" s="9" t="n">
        <f aca="false">+[2]data1cf!BK439*-1</f>
        <v>-0</v>
      </c>
      <c r="N440" s="9" t="n">
        <f aca="false">+[2]data1cf!BL439*-1</f>
        <v>-0</v>
      </c>
      <c r="O440" s="9" t="n">
        <f aca="false">+[2]data1cf!BM439*-1</f>
        <v>-0</v>
      </c>
      <c r="P440" s="9" t="n">
        <f aca="false">+[2]data1cf!BN439*-1</f>
        <v>-0</v>
      </c>
      <c r="Q440" s="9" t="n">
        <f aca="false">+[2]data1cf!BO439*-1</f>
        <v>-0</v>
      </c>
      <c r="R440" s="9" t="n">
        <f aca="false">+[2]data1cf!BP439*-1</f>
        <v>-0</v>
      </c>
      <c r="S440" s="9" t="n">
        <f aca="false">+[2]data1cf!BQ439*-1</f>
        <v>-0</v>
      </c>
      <c r="T440" s="9" t="n">
        <f aca="false">+[2]data1cf!BR439*-1</f>
        <v>-0</v>
      </c>
      <c r="U440" s="9" t="n">
        <f aca="false">+[2]data1cf!BS439*-1</f>
        <v>-0</v>
      </c>
      <c r="V440" s="9" t="n">
        <f aca="false">+[2]data1cf!BT439*-1</f>
        <v>-0</v>
      </c>
      <c r="W440" s="9" t="n">
        <f aca="false">+[2]data1cf!BU439*-1</f>
        <v>-0</v>
      </c>
      <c r="X440" s="9" t="n">
        <f aca="false">+[2]data1cf!BV439*-1</f>
        <v>-0</v>
      </c>
      <c r="Y440" s="9" t="n">
        <f aca="false">+[2]data1cf!BW439*-1</f>
        <v>-0</v>
      </c>
      <c r="Z440" s="9" t="n">
        <f aca="false">+[2]data1cf!BX439*-1</f>
        <v>-0</v>
      </c>
      <c r="AA440" s="9" t="n">
        <f aca="false">+[2]data1cf!BY439*-1</f>
        <v>-0</v>
      </c>
      <c r="AB440" s="9"/>
      <c r="AC440" s="9"/>
      <c r="AD440" s="9"/>
      <c r="AE440" s="9"/>
      <c r="AF440" s="9"/>
      <c r="AG440" s="9"/>
      <c r="AH440" s="9"/>
      <c r="AI440" s="9"/>
      <c r="AJ440" s="9"/>
      <c r="AK440" s="1"/>
      <c r="AL440" s="1" t="e">
        <f aca="false">SUMPRODUCT(B440:AJ440,PVCapPrice)</f>
        <v>#DIV/0!</v>
      </c>
      <c r="AM440" s="1"/>
      <c r="AN440" s="1"/>
      <c r="AO440" s="1"/>
      <c r="AP440" s="1"/>
      <c r="AQ440" s="1"/>
    </row>
    <row r="441" customFormat="false" ht="11.25" hidden="false" customHeight="false" outlineLevel="0" collapsed="false">
      <c r="A441" s="1" t="n">
        <v>439</v>
      </c>
      <c r="B441" s="9"/>
      <c r="C441" s="9" t="n">
        <f aca="false">+[2]data1cf!BA440*-1</f>
        <v>-0</v>
      </c>
      <c r="D441" s="9" t="n">
        <f aca="false">+[2]data1cf!BB440*-1</f>
        <v>-0</v>
      </c>
      <c r="E441" s="9" t="n">
        <f aca="false">+[2]data1cf!BC440*-1</f>
        <v>-0</v>
      </c>
      <c r="F441" s="9" t="n">
        <f aca="false">+[2]data1cf!BD440*-1</f>
        <v>-0</v>
      </c>
      <c r="G441" s="9" t="n">
        <f aca="false">+[2]data1cf!BE440*-1</f>
        <v>-0</v>
      </c>
      <c r="H441" s="9" t="n">
        <f aca="false">+[2]data1cf!BF440*-1</f>
        <v>-0</v>
      </c>
      <c r="I441" s="9" t="n">
        <f aca="false">+[2]data1cf!BG440*-1</f>
        <v>-0</v>
      </c>
      <c r="J441" s="9" t="n">
        <f aca="false">+[2]data1cf!BH440*-1</f>
        <v>-0</v>
      </c>
      <c r="K441" s="9" t="n">
        <f aca="false">+[2]data1cf!BI440*-1</f>
        <v>-0</v>
      </c>
      <c r="L441" s="9" t="n">
        <f aca="false">+[2]data1cf!BJ440*-1</f>
        <v>-0</v>
      </c>
      <c r="M441" s="9" t="n">
        <f aca="false">+[2]data1cf!BK440*-1</f>
        <v>-0</v>
      </c>
      <c r="N441" s="9" t="n">
        <f aca="false">+[2]data1cf!BL440*-1</f>
        <v>-0</v>
      </c>
      <c r="O441" s="9" t="n">
        <f aca="false">+[2]data1cf!BM440*-1</f>
        <v>-0</v>
      </c>
      <c r="P441" s="9" t="n">
        <f aca="false">+[2]data1cf!BN440*-1</f>
        <v>-0</v>
      </c>
      <c r="Q441" s="9" t="n">
        <f aca="false">+[2]data1cf!BO440*-1</f>
        <v>-0</v>
      </c>
      <c r="R441" s="9" t="n">
        <f aca="false">+[2]data1cf!BP440*-1</f>
        <v>-0</v>
      </c>
      <c r="S441" s="9" t="n">
        <f aca="false">+[2]data1cf!BQ440*-1</f>
        <v>-0</v>
      </c>
      <c r="T441" s="9" t="n">
        <f aca="false">+[2]data1cf!BR440*-1</f>
        <v>-0</v>
      </c>
      <c r="U441" s="9" t="n">
        <f aca="false">+[2]data1cf!BS440*-1</f>
        <v>-0</v>
      </c>
      <c r="V441" s="9" t="n">
        <f aca="false">+[2]data1cf!BT440*-1</f>
        <v>-0</v>
      </c>
      <c r="W441" s="9" t="n">
        <f aca="false">+[2]data1cf!BU440*-1</f>
        <v>-0</v>
      </c>
      <c r="X441" s="9" t="n">
        <f aca="false">+[2]data1cf!BV440*-1</f>
        <v>-0</v>
      </c>
      <c r="Y441" s="9" t="n">
        <f aca="false">+[2]data1cf!BW440*-1</f>
        <v>-0</v>
      </c>
      <c r="Z441" s="9" t="n">
        <f aca="false">+[2]data1cf!BX440*-1</f>
        <v>-0</v>
      </c>
      <c r="AA441" s="9" t="n">
        <f aca="false">+[2]data1cf!BY440*-1</f>
        <v>-0</v>
      </c>
      <c r="AB441" s="9"/>
      <c r="AC441" s="9"/>
      <c r="AD441" s="9"/>
      <c r="AE441" s="9"/>
      <c r="AF441" s="9"/>
      <c r="AG441" s="9"/>
      <c r="AH441" s="9"/>
      <c r="AI441" s="9"/>
      <c r="AJ441" s="9"/>
      <c r="AK441" s="1"/>
      <c r="AL441" s="1" t="e">
        <f aca="false">SUMPRODUCT(B441:AJ441,PVCapPrice)</f>
        <v>#DIV/0!</v>
      </c>
      <c r="AM441" s="1"/>
      <c r="AN441" s="1"/>
      <c r="AO441" s="1"/>
      <c r="AP441" s="1"/>
      <c r="AQ441" s="1"/>
    </row>
    <row r="442" customFormat="false" ht="11.25" hidden="false" customHeight="false" outlineLevel="0" collapsed="false">
      <c r="A442" s="1" t="n">
        <v>440</v>
      </c>
      <c r="B442" s="9"/>
      <c r="C442" s="9" t="n">
        <f aca="false">+[2]data1cf!BA441*-1</f>
        <v>-0</v>
      </c>
      <c r="D442" s="9" t="n">
        <f aca="false">+[2]data1cf!BB441*-1</f>
        <v>-0</v>
      </c>
      <c r="E442" s="9" t="n">
        <f aca="false">+[2]data1cf!BC441*-1</f>
        <v>-0</v>
      </c>
      <c r="F442" s="9" t="n">
        <f aca="false">+[2]data1cf!BD441*-1</f>
        <v>-0</v>
      </c>
      <c r="G442" s="9" t="n">
        <f aca="false">+[2]data1cf!BE441*-1</f>
        <v>-0</v>
      </c>
      <c r="H442" s="9" t="n">
        <f aca="false">+[2]data1cf!BF441*-1</f>
        <v>-0</v>
      </c>
      <c r="I442" s="9" t="n">
        <f aca="false">+[2]data1cf!BG441*-1</f>
        <v>-0</v>
      </c>
      <c r="J442" s="9" t="n">
        <f aca="false">+[2]data1cf!BH441*-1</f>
        <v>-0</v>
      </c>
      <c r="K442" s="9" t="n">
        <f aca="false">+[2]data1cf!BI441*-1</f>
        <v>-0</v>
      </c>
      <c r="L442" s="9" t="n">
        <f aca="false">+[2]data1cf!BJ441*-1</f>
        <v>-0</v>
      </c>
      <c r="M442" s="9" t="n">
        <f aca="false">+[2]data1cf!BK441*-1</f>
        <v>-0</v>
      </c>
      <c r="N442" s="9" t="n">
        <f aca="false">+[2]data1cf!BL441*-1</f>
        <v>-0</v>
      </c>
      <c r="O442" s="9" t="n">
        <f aca="false">+[2]data1cf!BM441*-1</f>
        <v>-0</v>
      </c>
      <c r="P442" s="9" t="n">
        <f aca="false">+[2]data1cf!BN441*-1</f>
        <v>-0</v>
      </c>
      <c r="Q442" s="9" t="n">
        <f aca="false">+[2]data1cf!BO441*-1</f>
        <v>-0</v>
      </c>
      <c r="R442" s="9" t="n">
        <f aca="false">+[2]data1cf!BP441*-1</f>
        <v>-0</v>
      </c>
      <c r="S442" s="9" t="n">
        <f aca="false">+[2]data1cf!BQ441*-1</f>
        <v>-0</v>
      </c>
      <c r="T442" s="9" t="n">
        <f aca="false">+[2]data1cf!BR441*-1</f>
        <v>-0</v>
      </c>
      <c r="U442" s="9" t="n">
        <f aca="false">+[2]data1cf!BS441*-1</f>
        <v>-0</v>
      </c>
      <c r="V442" s="9" t="n">
        <f aca="false">+[2]data1cf!BT441*-1</f>
        <v>-0</v>
      </c>
      <c r="W442" s="9" t="n">
        <f aca="false">+[2]data1cf!BU441*-1</f>
        <v>-0</v>
      </c>
      <c r="X442" s="9" t="n">
        <f aca="false">+[2]data1cf!BV441*-1</f>
        <v>-0</v>
      </c>
      <c r="Y442" s="9" t="n">
        <f aca="false">+[2]data1cf!BW441*-1</f>
        <v>-0</v>
      </c>
      <c r="Z442" s="9" t="n">
        <f aca="false">+[2]data1cf!BX441*-1</f>
        <v>-0</v>
      </c>
      <c r="AA442" s="9" t="n">
        <f aca="false">+[2]data1cf!BY441*-1</f>
        <v>-0</v>
      </c>
      <c r="AB442" s="9"/>
      <c r="AC442" s="9"/>
      <c r="AD442" s="9"/>
      <c r="AE442" s="9"/>
      <c r="AF442" s="9"/>
      <c r="AG442" s="9"/>
      <c r="AH442" s="9"/>
      <c r="AI442" s="9"/>
      <c r="AJ442" s="9"/>
      <c r="AK442" s="1"/>
      <c r="AL442" s="1" t="e">
        <f aca="false">SUMPRODUCT(B442:AJ442,PVCapPrice)</f>
        <v>#DIV/0!</v>
      </c>
      <c r="AM442" s="1"/>
      <c r="AN442" s="1"/>
      <c r="AO442" s="1"/>
      <c r="AP442" s="1"/>
      <c r="AQ442" s="1"/>
    </row>
    <row r="443" customFormat="false" ht="11.25" hidden="false" customHeight="false" outlineLevel="0" collapsed="false">
      <c r="A443" s="1" t="n">
        <v>441</v>
      </c>
      <c r="B443" s="9"/>
      <c r="C443" s="9" t="n">
        <f aca="false">+[2]data1cf!BA442*-1</f>
        <v>-0</v>
      </c>
      <c r="D443" s="9" t="n">
        <f aca="false">+[2]data1cf!BB442*-1</f>
        <v>-0</v>
      </c>
      <c r="E443" s="9" t="n">
        <f aca="false">+[2]data1cf!BC442*-1</f>
        <v>-0</v>
      </c>
      <c r="F443" s="9" t="n">
        <f aca="false">+[2]data1cf!BD442*-1</f>
        <v>-0</v>
      </c>
      <c r="G443" s="9" t="n">
        <f aca="false">+[2]data1cf!BE442*-1</f>
        <v>-0</v>
      </c>
      <c r="H443" s="9" t="n">
        <f aca="false">+[2]data1cf!BF442*-1</f>
        <v>-0</v>
      </c>
      <c r="I443" s="9" t="n">
        <f aca="false">+[2]data1cf!BG442*-1</f>
        <v>-0</v>
      </c>
      <c r="J443" s="9" t="n">
        <f aca="false">+[2]data1cf!BH442*-1</f>
        <v>-0</v>
      </c>
      <c r="K443" s="9" t="n">
        <f aca="false">+[2]data1cf!BI442*-1</f>
        <v>-0</v>
      </c>
      <c r="L443" s="9" t="n">
        <f aca="false">+[2]data1cf!BJ442*-1</f>
        <v>-0</v>
      </c>
      <c r="M443" s="9" t="n">
        <f aca="false">+[2]data1cf!BK442*-1</f>
        <v>-0</v>
      </c>
      <c r="N443" s="9" t="n">
        <f aca="false">+[2]data1cf!BL442*-1</f>
        <v>-0</v>
      </c>
      <c r="O443" s="9" t="n">
        <f aca="false">+[2]data1cf!BM442*-1</f>
        <v>-0</v>
      </c>
      <c r="P443" s="9" t="n">
        <f aca="false">+[2]data1cf!BN442*-1</f>
        <v>-0</v>
      </c>
      <c r="Q443" s="9" t="n">
        <f aca="false">+[2]data1cf!BO442*-1</f>
        <v>-0</v>
      </c>
      <c r="R443" s="9" t="n">
        <f aca="false">+[2]data1cf!BP442*-1</f>
        <v>-0</v>
      </c>
      <c r="S443" s="9" t="n">
        <f aca="false">+[2]data1cf!BQ442*-1</f>
        <v>-0</v>
      </c>
      <c r="T443" s="9" t="n">
        <f aca="false">+[2]data1cf!BR442*-1</f>
        <v>-0</v>
      </c>
      <c r="U443" s="9" t="n">
        <f aca="false">+[2]data1cf!BS442*-1</f>
        <v>-0</v>
      </c>
      <c r="V443" s="9" t="n">
        <f aca="false">+[2]data1cf!BT442*-1</f>
        <v>-0</v>
      </c>
      <c r="W443" s="9" t="n">
        <f aca="false">+[2]data1cf!BU442*-1</f>
        <v>-0</v>
      </c>
      <c r="X443" s="9" t="n">
        <f aca="false">+[2]data1cf!BV442*-1</f>
        <v>-0</v>
      </c>
      <c r="Y443" s="9" t="n">
        <f aca="false">+[2]data1cf!BW442*-1</f>
        <v>-0</v>
      </c>
      <c r="Z443" s="9" t="n">
        <f aca="false">+[2]data1cf!BX442*-1</f>
        <v>-0</v>
      </c>
      <c r="AA443" s="9" t="n">
        <f aca="false">+[2]data1cf!BY442*-1</f>
        <v>-0</v>
      </c>
      <c r="AB443" s="9"/>
      <c r="AC443" s="9"/>
      <c r="AD443" s="9"/>
      <c r="AE443" s="9"/>
      <c r="AF443" s="9"/>
      <c r="AG443" s="9"/>
      <c r="AH443" s="9"/>
      <c r="AI443" s="9"/>
      <c r="AJ443" s="9"/>
      <c r="AK443" s="1"/>
      <c r="AL443" s="1" t="e">
        <f aca="false">SUMPRODUCT(B443:AJ443,PVCapPrice)</f>
        <v>#DIV/0!</v>
      </c>
      <c r="AM443" s="1"/>
      <c r="AN443" s="1"/>
      <c r="AO443" s="1"/>
      <c r="AP443" s="1"/>
      <c r="AQ443" s="1"/>
    </row>
    <row r="444" customFormat="false" ht="11.25" hidden="false" customHeight="false" outlineLevel="0" collapsed="false">
      <c r="A444" s="1" t="n">
        <v>442</v>
      </c>
      <c r="B444" s="9"/>
      <c r="C444" s="9" t="n">
        <f aca="false">+[2]data1cf!BA443*-1</f>
        <v>-0</v>
      </c>
      <c r="D444" s="9" t="n">
        <f aca="false">+[2]data1cf!BB443*-1</f>
        <v>-0</v>
      </c>
      <c r="E444" s="9" t="n">
        <f aca="false">+[2]data1cf!BC443*-1</f>
        <v>-0</v>
      </c>
      <c r="F444" s="9" t="n">
        <f aca="false">+[2]data1cf!BD443*-1</f>
        <v>-0</v>
      </c>
      <c r="G444" s="9" t="n">
        <f aca="false">+[2]data1cf!BE443*-1</f>
        <v>-0</v>
      </c>
      <c r="H444" s="9" t="n">
        <f aca="false">+[2]data1cf!BF443*-1</f>
        <v>-0</v>
      </c>
      <c r="I444" s="9" t="n">
        <f aca="false">+[2]data1cf!BG443*-1</f>
        <v>-0</v>
      </c>
      <c r="J444" s="9" t="n">
        <f aca="false">+[2]data1cf!BH443*-1</f>
        <v>-0</v>
      </c>
      <c r="K444" s="9" t="n">
        <f aca="false">+[2]data1cf!BI443*-1</f>
        <v>-0</v>
      </c>
      <c r="L444" s="9" t="n">
        <f aca="false">+[2]data1cf!BJ443*-1</f>
        <v>-0</v>
      </c>
      <c r="M444" s="9" t="n">
        <f aca="false">+[2]data1cf!BK443*-1</f>
        <v>-0</v>
      </c>
      <c r="N444" s="9" t="n">
        <f aca="false">+[2]data1cf!BL443*-1</f>
        <v>-0</v>
      </c>
      <c r="O444" s="9" t="n">
        <f aca="false">+[2]data1cf!BM443*-1</f>
        <v>-0</v>
      </c>
      <c r="P444" s="9" t="n">
        <f aca="false">+[2]data1cf!BN443*-1</f>
        <v>-0</v>
      </c>
      <c r="Q444" s="9" t="n">
        <f aca="false">+[2]data1cf!BO443*-1</f>
        <v>-0</v>
      </c>
      <c r="R444" s="9" t="n">
        <f aca="false">+[2]data1cf!BP443*-1</f>
        <v>-0</v>
      </c>
      <c r="S444" s="9" t="n">
        <f aca="false">+[2]data1cf!BQ443*-1</f>
        <v>-0</v>
      </c>
      <c r="T444" s="9" t="n">
        <f aca="false">+[2]data1cf!BR443*-1</f>
        <v>-0</v>
      </c>
      <c r="U444" s="9" t="n">
        <f aca="false">+[2]data1cf!BS443*-1</f>
        <v>-0</v>
      </c>
      <c r="V444" s="9" t="n">
        <f aca="false">+[2]data1cf!BT443*-1</f>
        <v>-0</v>
      </c>
      <c r="W444" s="9" t="n">
        <f aca="false">+[2]data1cf!BU443*-1</f>
        <v>-0</v>
      </c>
      <c r="X444" s="9" t="n">
        <f aca="false">+[2]data1cf!BV443*-1</f>
        <v>-0</v>
      </c>
      <c r="Y444" s="9" t="n">
        <f aca="false">+[2]data1cf!BW443*-1</f>
        <v>-0</v>
      </c>
      <c r="Z444" s="9" t="n">
        <f aca="false">+[2]data1cf!BX443*-1</f>
        <v>-0</v>
      </c>
      <c r="AA444" s="9" t="n">
        <f aca="false">+[2]data1cf!BY443*-1</f>
        <v>-0</v>
      </c>
      <c r="AB444" s="9"/>
      <c r="AC444" s="9"/>
      <c r="AD444" s="9"/>
      <c r="AE444" s="9"/>
      <c r="AF444" s="9"/>
      <c r="AG444" s="9"/>
      <c r="AH444" s="9"/>
      <c r="AI444" s="9"/>
      <c r="AJ444" s="9"/>
      <c r="AK444" s="1"/>
      <c r="AL444" s="1" t="e">
        <f aca="false">SUMPRODUCT(B444:AJ444,PVCapPrice)</f>
        <v>#DIV/0!</v>
      </c>
      <c r="AM444" s="1"/>
      <c r="AN444" s="1"/>
      <c r="AO444" s="1"/>
      <c r="AP444" s="1"/>
      <c r="AQ444" s="1"/>
    </row>
    <row r="445" customFormat="false" ht="11.25" hidden="false" customHeight="false" outlineLevel="0" collapsed="false">
      <c r="A445" s="1" t="n">
        <v>443</v>
      </c>
      <c r="B445" s="9"/>
      <c r="C445" s="9" t="n">
        <f aca="false">+[2]data1cf!BA444*-1</f>
        <v>-0</v>
      </c>
      <c r="D445" s="9" t="n">
        <f aca="false">+[2]data1cf!BB444*-1</f>
        <v>-0</v>
      </c>
      <c r="E445" s="9" t="n">
        <f aca="false">+[2]data1cf!BC444*-1</f>
        <v>-0</v>
      </c>
      <c r="F445" s="9" t="n">
        <f aca="false">+[2]data1cf!BD444*-1</f>
        <v>-0</v>
      </c>
      <c r="G445" s="9" t="n">
        <f aca="false">+[2]data1cf!BE444*-1</f>
        <v>-0</v>
      </c>
      <c r="H445" s="9" t="n">
        <f aca="false">+[2]data1cf!BF444*-1</f>
        <v>-0</v>
      </c>
      <c r="I445" s="9" t="n">
        <f aca="false">+[2]data1cf!BG444*-1</f>
        <v>-0</v>
      </c>
      <c r="J445" s="9" t="n">
        <f aca="false">+[2]data1cf!BH444*-1</f>
        <v>-0</v>
      </c>
      <c r="K445" s="9" t="n">
        <f aca="false">+[2]data1cf!BI444*-1</f>
        <v>-0</v>
      </c>
      <c r="L445" s="9" t="n">
        <f aca="false">+[2]data1cf!BJ444*-1</f>
        <v>-0</v>
      </c>
      <c r="M445" s="9" t="n">
        <f aca="false">+[2]data1cf!BK444*-1</f>
        <v>-0</v>
      </c>
      <c r="N445" s="9" t="n">
        <f aca="false">+[2]data1cf!BL444*-1</f>
        <v>-0</v>
      </c>
      <c r="O445" s="9" t="n">
        <f aca="false">+[2]data1cf!BM444*-1</f>
        <v>-0</v>
      </c>
      <c r="P445" s="9" t="n">
        <f aca="false">+[2]data1cf!BN444*-1</f>
        <v>-0</v>
      </c>
      <c r="Q445" s="9" t="n">
        <f aca="false">+[2]data1cf!BO444*-1</f>
        <v>-0</v>
      </c>
      <c r="R445" s="9" t="n">
        <f aca="false">+[2]data1cf!BP444*-1</f>
        <v>-0</v>
      </c>
      <c r="S445" s="9" t="n">
        <f aca="false">+[2]data1cf!BQ444*-1</f>
        <v>-0</v>
      </c>
      <c r="T445" s="9" t="n">
        <f aca="false">+[2]data1cf!BR444*-1</f>
        <v>-0</v>
      </c>
      <c r="U445" s="9" t="n">
        <f aca="false">+[2]data1cf!BS444*-1</f>
        <v>-0</v>
      </c>
      <c r="V445" s="9" t="n">
        <f aca="false">+[2]data1cf!BT444*-1</f>
        <v>-0</v>
      </c>
      <c r="W445" s="9" t="n">
        <f aca="false">+[2]data1cf!BU444*-1</f>
        <v>-0</v>
      </c>
      <c r="X445" s="9" t="n">
        <f aca="false">+[2]data1cf!BV444*-1</f>
        <v>-0</v>
      </c>
      <c r="Y445" s="9" t="n">
        <f aca="false">+[2]data1cf!BW444*-1</f>
        <v>-0</v>
      </c>
      <c r="Z445" s="9" t="n">
        <f aca="false">+[2]data1cf!BX444*-1</f>
        <v>-0</v>
      </c>
      <c r="AA445" s="9" t="n">
        <f aca="false">+[2]data1cf!BY444*-1</f>
        <v>-0</v>
      </c>
      <c r="AB445" s="9"/>
      <c r="AC445" s="9"/>
      <c r="AD445" s="9"/>
      <c r="AE445" s="9"/>
      <c r="AF445" s="9"/>
      <c r="AG445" s="9"/>
      <c r="AH445" s="9"/>
      <c r="AI445" s="9"/>
      <c r="AJ445" s="9"/>
      <c r="AK445" s="1"/>
      <c r="AL445" s="1" t="e">
        <f aca="false">SUMPRODUCT(B445:AJ445,PVCapPrice)</f>
        <v>#DIV/0!</v>
      </c>
      <c r="AM445" s="1"/>
      <c r="AN445" s="1"/>
      <c r="AO445" s="1"/>
      <c r="AP445" s="1"/>
      <c r="AQ445" s="1"/>
    </row>
    <row r="446" customFormat="false" ht="11.25" hidden="false" customHeight="false" outlineLevel="0" collapsed="false">
      <c r="A446" s="1" t="n">
        <v>444</v>
      </c>
      <c r="B446" s="9"/>
      <c r="C446" s="9" t="n">
        <f aca="false">+[2]data1cf!BA445*-1</f>
        <v>-0</v>
      </c>
      <c r="D446" s="9" t="n">
        <f aca="false">+[2]data1cf!BB445*-1</f>
        <v>-0</v>
      </c>
      <c r="E446" s="9" t="n">
        <f aca="false">+[2]data1cf!BC445*-1</f>
        <v>-0</v>
      </c>
      <c r="F446" s="9" t="n">
        <f aca="false">+[2]data1cf!BD445*-1</f>
        <v>-0</v>
      </c>
      <c r="G446" s="9" t="n">
        <f aca="false">+[2]data1cf!BE445*-1</f>
        <v>-0</v>
      </c>
      <c r="H446" s="9" t="n">
        <f aca="false">+[2]data1cf!BF445*-1</f>
        <v>-0</v>
      </c>
      <c r="I446" s="9" t="n">
        <f aca="false">+[2]data1cf!BG445*-1</f>
        <v>-0</v>
      </c>
      <c r="J446" s="9" t="n">
        <f aca="false">+[2]data1cf!BH445*-1</f>
        <v>-0</v>
      </c>
      <c r="K446" s="9" t="n">
        <f aca="false">+[2]data1cf!BI445*-1</f>
        <v>-0</v>
      </c>
      <c r="L446" s="9" t="n">
        <f aca="false">+[2]data1cf!BJ445*-1</f>
        <v>-0</v>
      </c>
      <c r="M446" s="9" t="n">
        <f aca="false">+[2]data1cf!BK445*-1</f>
        <v>-0</v>
      </c>
      <c r="N446" s="9" t="n">
        <f aca="false">+[2]data1cf!BL445*-1</f>
        <v>-0</v>
      </c>
      <c r="O446" s="9" t="n">
        <f aca="false">+[2]data1cf!BM445*-1</f>
        <v>-0</v>
      </c>
      <c r="P446" s="9" t="n">
        <f aca="false">+[2]data1cf!BN445*-1</f>
        <v>-0</v>
      </c>
      <c r="Q446" s="9" t="n">
        <f aca="false">+[2]data1cf!BO445*-1</f>
        <v>-0</v>
      </c>
      <c r="R446" s="9" t="n">
        <f aca="false">+[2]data1cf!BP445*-1</f>
        <v>-0</v>
      </c>
      <c r="S446" s="9" t="n">
        <f aca="false">+[2]data1cf!BQ445*-1</f>
        <v>-0</v>
      </c>
      <c r="T446" s="9" t="n">
        <f aca="false">+[2]data1cf!BR445*-1</f>
        <v>-0</v>
      </c>
      <c r="U446" s="9" t="n">
        <f aca="false">+[2]data1cf!BS445*-1</f>
        <v>-0</v>
      </c>
      <c r="V446" s="9" t="n">
        <f aca="false">+[2]data1cf!BT445*-1</f>
        <v>-0</v>
      </c>
      <c r="W446" s="9" t="n">
        <f aca="false">+[2]data1cf!BU445*-1</f>
        <v>-0</v>
      </c>
      <c r="X446" s="9" t="n">
        <f aca="false">+[2]data1cf!BV445*-1</f>
        <v>-0</v>
      </c>
      <c r="Y446" s="9" t="n">
        <f aca="false">+[2]data1cf!BW445*-1</f>
        <v>-0</v>
      </c>
      <c r="Z446" s="9" t="n">
        <f aca="false">+[2]data1cf!BX445*-1</f>
        <v>-0</v>
      </c>
      <c r="AA446" s="9" t="n">
        <f aca="false">+[2]data1cf!BY445*-1</f>
        <v>-0</v>
      </c>
      <c r="AB446" s="9"/>
      <c r="AC446" s="9"/>
      <c r="AD446" s="9"/>
      <c r="AE446" s="9"/>
      <c r="AF446" s="9"/>
      <c r="AG446" s="9"/>
      <c r="AH446" s="9"/>
      <c r="AI446" s="9"/>
      <c r="AJ446" s="9"/>
      <c r="AK446" s="1"/>
      <c r="AL446" s="1" t="e">
        <f aca="false">SUMPRODUCT(B446:AJ446,PVCapPrice)</f>
        <v>#DIV/0!</v>
      </c>
      <c r="AM446" s="1"/>
      <c r="AN446" s="1"/>
      <c r="AO446" s="1"/>
      <c r="AP446" s="1"/>
      <c r="AQ446" s="1"/>
    </row>
    <row r="447" customFormat="false" ht="11.25" hidden="false" customHeight="false" outlineLevel="0" collapsed="false">
      <c r="A447" s="1" t="n">
        <v>445</v>
      </c>
      <c r="B447" s="9"/>
      <c r="C447" s="9" t="n">
        <f aca="false">+[2]data1cf!BA446*-1</f>
        <v>-0</v>
      </c>
      <c r="D447" s="9" t="n">
        <f aca="false">+[2]data1cf!BB446*-1</f>
        <v>-0</v>
      </c>
      <c r="E447" s="9" t="n">
        <f aca="false">+[2]data1cf!BC446*-1</f>
        <v>-0</v>
      </c>
      <c r="F447" s="9" t="n">
        <f aca="false">+[2]data1cf!BD446*-1</f>
        <v>-0</v>
      </c>
      <c r="G447" s="9" t="n">
        <f aca="false">+[2]data1cf!BE446*-1</f>
        <v>-0</v>
      </c>
      <c r="H447" s="9" t="n">
        <f aca="false">+[2]data1cf!BF446*-1</f>
        <v>-0</v>
      </c>
      <c r="I447" s="9" t="n">
        <f aca="false">+[2]data1cf!BG446*-1</f>
        <v>-0</v>
      </c>
      <c r="J447" s="9" t="n">
        <f aca="false">+[2]data1cf!BH446*-1</f>
        <v>-0</v>
      </c>
      <c r="K447" s="9" t="n">
        <f aca="false">+[2]data1cf!BI446*-1</f>
        <v>-0</v>
      </c>
      <c r="L447" s="9" t="n">
        <f aca="false">+[2]data1cf!BJ446*-1</f>
        <v>-0</v>
      </c>
      <c r="M447" s="9" t="n">
        <f aca="false">+[2]data1cf!BK446*-1</f>
        <v>-0</v>
      </c>
      <c r="N447" s="9" t="n">
        <f aca="false">+[2]data1cf!BL446*-1</f>
        <v>-0</v>
      </c>
      <c r="O447" s="9" t="n">
        <f aca="false">+[2]data1cf!BM446*-1</f>
        <v>-0</v>
      </c>
      <c r="P447" s="9" t="n">
        <f aca="false">+[2]data1cf!BN446*-1</f>
        <v>-0</v>
      </c>
      <c r="Q447" s="9" t="n">
        <f aca="false">+[2]data1cf!BO446*-1</f>
        <v>-0</v>
      </c>
      <c r="R447" s="9" t="n">
        <f aca="false">+[2]data1cf!BP446*-1</f>
        <v>-0</v>
      </c>
      <c r="S447" s="9" t="n">
        <f aca="false">+[2]data1cf!BQ446*-1</f>
        <v>-0</v>
      </c>
      <c r="T447" s="9" t="n">
        <f aca="false">+[2]data1cf!BR446*-1</f>
        <v>-0</v>
      </c>
      <c r="U447" s="9" t="n">
        <f aca="false">+[2]data1cf!BS446*-1</f>
        <v>-0</v>
      </c>
      <c r="V447" s="9" t="n">
        <f aca="false">+[2]data1cf!BT446*-1</f>
        <v>-0</v>
      </c>
      <c r="W447" s="9" t="n">
        <f aca="false">+[2]data1cf!BU446*-1</f>
        <v>-0</v>
      </c>
      <c r="X447" s="9" t="n">
        <f aca="false">+[2]data1cf!BV446*-1</f>
        <v>-0</v>
      </c>
      <c r="Y447" s="9" t="n">
        <f aca="false">+[2]data1cf!BW446*-1</f>
        <v>-0</v>
      </c>
      <c r="Z447" s="9" t="n">
        <f aca="false">+[2]data1cf!BX446*-1</f>
        <v>-0</v>
      </c>
      <c r="AA447" s="9" t="n">
        <f aca="false">+[2]data1cf!BY446*-1</f>
        <v>-0</v>
      </c>
      <c r="AB447" s="9"/>
      <c r="AC447" s="9"/>
      <c r="AD447" s="9"/>
      <c r="AE447" s="9"/>
      <c r="AF447" s="9"/>
      <c r="AG447" s="9"/>
      <c r="AH447" s="9"/>
      <c r="AI447" s="9"/>
      <c r="AJ447" s="9"/>
      <c r="AK447" s="1"/>
      <c r="AL447" s="1" t="e">
        <f aca="false">SUMPRODUCT(B447:AJ447,PVCapPrice)</f>
        <v>#DIV/0!</v>
      </c>
      <c r="AM447" s="1"/>
      <c r="AN447" s="1"/>
      <c r="AO447" s="1"/>
      <c r="AP447" s="1"/>
      <c r="AQ447" s="1"/>
    </row>
    <row r="448" customFormat="false" ht="11.25" hidden="false" customHeight="false" outlineLevel="0" collapsed="false">
      <c r="A448" s="1" t="n">
        <v>446</v>
      </c>
      <c r="B448" s="9"/>
      <c r="C448" s="9" t="n">
        <f aca="false">+[2]data1cf!BA447*-1</f>
        <v>-0</v>
      </c>
      <c r="D448" s="9" t="n">
        <f aca="false">+[2]data1cf!BB447*-1</f>
        <v>-0</v>
      </c>
      <c r="E448" s="9" t="n">
        <f aca="false">+[2]data1cf!BC447*-1</f>
        <v>-0</v>
      </c>
      <c r="F448" s="9" t="n">
        <f aca="false">+[2]data1cf!BD447*-1</f>
        <v>-0</v>
      </c>
      <c r="G448" s="9" t="n">
        <f aca="false">+[2]data1cf!BE447*-1</f>
        <v>-0</v>
      </c>
      <c r="H448" s="9" t="n">
        <f aca="false">+[2]data1cf!BF447*-1</f>
        <v>-0</v>
      </c>
      <c r="I448" s="9" t="n">
        <f aca="false">+[2]data1cf!BG447*-1</f>
        <v>-0</v>
      </c>
      <c r="J448" s="9" t="n">
        <f aca="false">+[2]data1cf!BH447*-1</f>
        <v>-0</v>
      </c>
      <c r="K448" s="9" t="n">
        <f aca="false">+[2]data1cf!BI447*-1</f>
        <v>-0</v>
      </c>
      <c r="L448" s="9" t="n">
        <f aca="false">+[2]data1cf!BJ447*-1</f>
        <v>-0</v>
      </c>
      <c r="M448" s="9" t="n">
        <f aca="false">+[2]data1cf!BK447*-1</f>
        <v>-0</v>
      </c>
      <c r="N448" s="9" t="n">
        <f aca="false">+[2]data1cf!BL447*-1</f>
        <v>-0</v>
      </c>
      <c r="O448" s="9" t="n">
        <f aca="false">+[2]data1cf!BM447*-1</f>
        <v>-0</v>
      </c>
      <c r="P448" s="9" t="n">
        <f aca="false">+[2]data1cf!BN447*-1</f>
        <v>-0</v>
      </c>
      <c r="Q448" s="9" t="n">
        <f aca="false">+[2]data1cf!BO447*-1</f>
        <v>-0</v>
      </c>
      <c r="R448" s="9" t="n">
        <f aca="false">+[2]data1cf!BP447*-1</f>
        <v>-0</v>
      </c>
      <c r="S448" s="9" t="n">
        <f aca="false">+[2]data1cf!BQ447*-1</f>
        <v>-0</v>
      </c>
      <c r="T448" s="9" t="n">
        <f aca="false">+[2]data1cf!BR447*-1</f>
        <v>-0</v>
      </c>
      <c r="U448" s="9" t="n">
        <f aca="false">+[2]data1cf!BS447*-1</f>
        <v>-0</v>
      </c>
      <c r="V448" s="9" t="n">
        <f aca="false">+[2]data1cf!BT447*-1</f>
        <v>-0</v>
      </c>
      <c r="W448" s="9" t="n">
        <f aca="false">+[2]data1cf!BU447*-1</f>
        <v>-0</v>
      </c>
      <c r="X448" s="9" t="n">
        <f aca="false">+[2]data1cf!BV447*-1</f>
        <v>-0</v>
      </c>
      <c r="Y448" s="9" t="n">
        <f aca="false">+[2]data1cf!BW447*-1</f>
        <v>-0</v>
      </c>
      <c r="Z448" s="9" t="n">
        <f aca="false">+[2]data1cf!BX447*-1</f>
        <v>-0</v>
      </c>
      <c r="AA448" s="9" t="n">
        <f aca="false">+[2]data1cf!BY447*-1</f>
        <v>-0</v>
      </c>
      <c r="AB448" s="9"/>
      <c r="AC448" s="9"/>
      <c r="AD448" s="9"/>
      <c r="AE448" s="9"/>
      <c r="AF448" s="9"/>
      <c r="AG448" s="9"/>
      <c r="AH448" s="9"/>
      <c r="AI448" s="9"/>
      <c r="AJ448" s="9"/>
      <c r="AK448" s="1"/>
      <c r="AL448" s="1" t="e">
        <f aca="false">SUMPRODUCT(B448:AJ448,PVCapPrice)</f>
        <v>#DIV/0!</v>
      </c>
      <c r="AM448" s="1"/>
      <c r="AN448" s="1"/>
      <c r="AO448" s="1"/>
      <c r="AP448" s="1"/>
      <c r="AQ448" s="1"/>
    </row>
    <row r="449" customFormat="false" ht="11.25" hidden="false" customHeight="false" outlineLevel="0" collapsed="false">
      <c r="A449" s="1" t="n">
        <v>447</v>
      </c>
      <c r="B449" s="9"/>
      <c r="C449" s="9" t="n">
        <f aca="false">+[2]data1cf!BA448*-1</f>
        <v>-0</v>
      </c>
      <c r="D449" s="9" t="n">
        <f aca="false">+[2]data1cf!BB448*-1</f>
        <v>-0</v>
      </c>
      <c r="E449" s="9" t="n">
        <f aca="false">+[2]data1cf!BC448*-1</f>
        <v>-0</v>
      </c>
      <c r="F449" s="9" t="n">
        <f aca="false">+[2]data1cf!BD448*-1</f>
        <v>-0</v>
      </c>
      <c r="G449" s="9" t="n">
        <f aca="false">+[2]data1cf!BE448*-1</f>
        <v>-0</v>
      </c>
      <c r="H449" s="9" t="n">
        <f aca="false">+[2]data1cf!BF448*-1</f>
        <v>-0</v>
      </c>
      <c r="I449" s="9" t="n">
        <f aca="false">+[2]data1cf!BG448*-1</f>
        <v>-0</v>
      </c>
      <c r="J449" s="9" t="n">
        <f aca="false">+[2]data1cf!BH448*-1</f>
        <v>-0</v>
      </c>
      <c r="K449" s="9" t="n">
        <f aca="false">+[2]data1cf!BI448*-1</f>
        <v>-0</v>
      </c>
      <c r="L449" s="9" t="n">
        <f aca="false">+[2]data1cf!BJ448*-1</f>
        <v>-0</v>
      </c>
      <c r="M449" s="9" t="n">
        <f aca="false">+[2]data1cf!BK448*-1</f>
        <v>-0</v>
      </c>
      <c r="N449" s="9" t="n">
        <f aca="false">+[2]data1cf!BL448*-1</f>
        <v>-0</v>
      </c>
      <c r="O449" s="9" t="n">
        <f aca="false">+[2]data1cf!BM448*-1</f>
        <v>-0</v>
      </c>
      <c r="P449" s="9" t="n">
        <f aca="false">+[2]data1cf!BN448*-1</f>
        <v>-0</v>
      </c>
      <c r="Q449" s="9" t="n">
        <f aca="false">+[2]data1cf!BO448*-1</f>
        <v>-0</v>
      </c>
      <c r="R449" s="9" t="n">
        <f aca="false">+[2]data1cf!BP448*-1</f>
        <v>-0</v>
      </c>
      <c r="S449" s="9" t="n">
        <f aca="false">+[2]data1cf!BQ448*-1</f>
        <v>-0</v>
      </c>
      <c r="T449" s="9" t="n">
        <f aca="false">+[2]data1cf!BR448*-1</f>
        <v>-0</v>
      </c>
      <c r="U449" s="9" t="n">
        <f aca="false">+[2]data1cf!BS448*-1</f>
        <v>-0</v>
      </c>
      <c r="V449" s="9" t="n">
        <f aca="false">+[2]data1cf!BT448*-1</f>
        <v>-0</v>
      </c>
      <c r="W449" s="9" t="n">
        <f aca="false">+[2]data1cf!BU448*-1</f>
        <v>-0</v>
      </c>
      <c r="X449" s="9" t="n">
        <f aca="false">+[2]data1cf!BV448*-1</f>
        <v>-0</v>
      </c>
      <c r="Y449" s="9" t="n">
        <f aca="false">+[2]data1cf!BW448*-1</f>
        <v>-0</v>
      </c>
      <c r="Z449" s="9" t="n">
        <f aca="false">+[2]data1cf!BX448*-1</f>
        <v>-0</v>
      </c>
      <c r="AA449" s="9" t="n">
        <f aca="false">+[2]data1cf!BY448*-1</f>
        <v>-0</v>
      </c>
      <c r="AB449" s="9"/>
      <c r="AC449" s="9"/>
      <c r="AD449" s="9"/>
      <c r="AE449" s="9"/>
      <c r="AF449" s="9"/>
      <c r="AG449" s="9"/>
      <c r="AH449" s="9"/>
      <c r="AI449" s="9"/>
      <c r="AJ449" s="9"/>
      <c r="AK449" s="1"/>
      <c r="AL449" s="1" t="e">
        <f aca="false">SUMPRODUCT(B449:AJ449,PVCapPrice)</f>
        <v>#DIV/0!</v>
      </c>
      <c r="AM449" s="1"/>
      <c r="AN449" s="1"/>
      <c r="AO449" s="1"/>
      <c r="AP449" s="1"/>
      <c r="AQ449" s="1"/>
    </row>
    <row r="450" customFormat="false" ht="11.25" hidden="false" customHeight="false" outlineLevel="0" collapsed="false">
      <c r="A450" s="1" t="n">
        <v>448</v>
      </c>
      <c r="B450" s="9"/>
      <c r="C450" s="9" t="n">
        <f aca="false">+[2]data1cf!BA449*-1</f>
        <v>-0</v>
      </c>
      <c r="D450" s="9" t="n">
        <f aca="false">+[2]data1cf!BB449*-1</f>
        <v>-0</v>
      </c>
      <c r="E450" s="9" t="n">
        <f aca="false">+[2]data1cf!BC449*-1</f>
        <v>-0</v>
      </c>
      <c r="F450" s="9" t="n">
        <f aca="false">+[2]data1cf!BD449*-1</f>
        <v>-0</v>
      </c>
      <c r="G450" s="9" t="n">
        <f aca="false">+[2]data1cf!BE449*-1</f>
        <v>-0</v>
      </c>
      <c r="H450" s="9" t="n">
        <f aca="false">+[2]data1cf!BF449*-1</f>
        <v>-0</v>
      </c>
      <c r="I450" s="9" t="n">
        <f aca="false">+[2]data1cf!BG449*-1</f>
        <v>-0</v>
      </c>
      <c r="J450" s="9" t="n">
        <f aca="false">+[2]data1cf!BH449*-1</f>
        <v>-0</v>
      </c>
      <c r="K450" s="9" t="n">
        <f aca="false">+[2]data1cf!BI449*-1</f>
        <v>-0</v>
      </c>
      <c r="L450" s="9" t="n">
        <f aca="false">+[2]data1cf!BJ449*-1</f>
        <v>-0</v>
      </c>
      <c r="M450" s="9" t="n">
        <f aca="false">+[2]data1cf!BK449*-1</f>
        <v>-0</v>
      </c>
      <c r="N450" s="9" t="n">
        <f aca="false">+[2]data1cf!BL449*-1</f>
        <v>-0</v>
      </c>
      <c r="O450" s="9" t="n">
        <f aca="false">+[2]data1cf!BM449*-1</f>
        <v>-0</v>
      </c>
      <c r="P450" s="9" t="n">
        <f aca="false">+[2]data1cf!BN449*-1</f>
        <v>-0</v>
      </c>
      <c r="Q450" s="9" t="n">
        <f aca="false">+[2]data1cf!BO449*-1</f>
        <v>-0</v>
      </c>
      <c r="R450" s="9" t="n">
        <f aca="false">+[2]data1cf!BP449*-1</f>
        <v>-0</v>
      </c>
      <c r="S450" s="9" t="n">
        <f aca="false">+[2]data1cf!BQ449*-1</f>
        <v>-0</v>
      </c>
      <c r="T450" s="9" t="n">
        <f aca="false">+[2]data1cf!BR449*-1</f>
        <v>-0</v>
      </c>
      <c r="U450" s="9" t="n">
        <f aca="false">+[2]data1cf!BS449*-1</f>
        <v>-0</v>
      </c>
      <c r="V450" s="9" t="n">
        <f aca="false">+[2]data1cf!BT449*-1</f>
        <v>-0</v>
      </c>
      <c r="W450" s="9" t="n">
        <f aca="false">+[2]data1cf!BU449*-1</f>
        <v>-0</v>
      </c>
      <c r="X450" s="9" t="n">
        <f aca="false">+[2]data1cf!BV449*-1</f>
        <v>-0</v>
      </c>
      <c r="Y450" s="9" t="n">
        <f aca="false">+[2]data1cf!BW449*-1</f>
        <v>-0</v>
      </c>
      <c r="Z450" s="9" t="n">
        <f aca="false">+[2]data1cf!BX449*-1</f>
        <v>-0</v>
      </c>
      <c r="AA450" s="9" t="n">
        <f aca="false">+[2]data1cf!BY449*-1</f>
        <v>-0</v>
      </c>
      <c r="AB450" s="9"/>
      <c r="AC450" s="9"/>
      <c r="AD450" s="9"/>
      <c r="AE450" s="9"/>
      <c r="AF450" s="9"/>
      <c r="AG450" s="9"/>
      <c r="AH450" s="9"/>
      <c r="AI450" s="9"/>
      <c r="AJ450" s="9"/>
      <c r="AK450" s="1"/>
      <c r="AL450" s="1" t="e">
        <f aca="false">SUMPRODUCT(B450:AJ450,PVCapPrice)</f>
        <v>#DIV/0!</v>
      </c>
      <c r="AM450" s="1"/>
      <c r="AN450" s="1"/>
      <c r="AO450" s="1"/>
      <c r="AP450" s="1"/>
      <c r="AQ450" s="1"/>
    </row>
    <row r="451" customFormat="false" ht="11.25" hidden="false" customHeight="false" outlineLevel="0" collapsed="false">
      <c r="A451" s="1" t="n">
        <v>449</v>
      </c>
      <c r="B451" s="9"/>
      <c r="C451" s="9" t="n">
        <f aca="false">+[2]data1cf!BA450*-1</f>
        <v>-0</v>
      </c>
      <c r="D451" s="9" t="n">
        <f aca="false">+[2]data1cf!BB450*-1</f>
        <v>-0</v>
      </c>
      <c r="E451" s="9" t="n">
        <f aca="false">+[2]data1cf!BC450*-1</f>
        <v>-0</v>
      </c>
      <c r="F451" s="9" t="n">
        <f aca="false">+[2]data1cf!BD450*-1</f>
        <v>-0</v>
      </c>
      <c r="G451" s="9" t="n">
        <f aca="false">+[2]data1cf!BE450*-1</f>
        <v>-0</v>
      </c>
      <c r="H451" s="9" t="n">
        <f aca="false">+[2]data1cf!BF450*-1</f>
        <v>-0</v>
      </c>
      <c r="I451" s="9" t="n">
        <f aca="false">+[2]data1cf!BG450*-1</f>
        <v>-0</v>
      </c>
      <c r="J451" s="9" t="n">
        <f aca="false">+[2]data1cf!BH450*-1</f>
        <v>-0</v>
      </c>
      <c r="K451" s="9" t="n">
        <f aca="false">+[2]data1cf!BI450*-1</f>
        <v>-0</v>
      </c>
      <c r="L451" s="9" t="n">
        <f aca="false">+[2]data1cf!BJ450*-1</f>
        <v>-0</v>
      </c>
      <c r="M451" s="9" t="n">
        <f aca="false">+[2]data1cf!BK450*-1</f>
        <v>-0</v>
      </c>
      <c r="N451" s="9" t="n">
        <f aca="false">+[2]data1cf!BL450*-1</f>
        <v>-0</v>
      </c>
      <c r="O451" s="9" t="n">
        <f aca="false">+[2]data1cf!BM450*-1</f>
        <v>-0</v>
      </c>
      <c r="P451" s="9" t="n">
        <f aca="false">+[2]data1cf!BN450*-1</f>
        <v>-0</v>
      </c>
      <c r="Q451" s="9" t="n">
        <f aca="false">+[2]data1cf!BO450*-1</f>
        <v>-0</v>
      </c>
      <c r="R451" s="9" t="n">
        <f aca="false">+[2]data1cf!BP450*-1</f>
        <v>-0</v>
      </c>
      <c r="S451" s="9" t="n">
        <f aca="false">+[2]data1cf!BQ450*-1</f>
        <v>-0</v>
      </c>
      <c r="T451" s="9" t="n">
        <f aca="false">+[2]data1cf!BR450*-1</f>
        <v>-0</v>
      </c>
      <c r="U451" s="9" t="n">
        <f aca="false">+[2]data1cf!BS450*-1</f>
        <v>-0</v>
      </c>
      <c r="V451" s="9" t="n">
        <f aca="false">+[2]data1cf!BT450*-1</f>
        <v>-0</v>
      </c>
      <c r="W451" s="9" t="n">
        <f aca="false">+[2]data1cf!BU450*-1</f>
        <v>-0</v>
      </c>
      <c r="X451" s="9" t="n">
        <f aca="false">+[2]data1cf!BV450*-1</f>
        <v>-0</v>
      </c>
      <c r="Y451" s="9" t="n">
        <f aca="false">+[2]data1cf!BW450*-1</f>
        <v>-0</v>
      </c>
      <c r="Z451" s="9" t="n">
        <f aca="false">+[2]data1cf!BX450*-1</f>
        <v>-0</v>
      </c>
      <c r="AA451" s="9" t="n">
        <f aca="false">+[2]data1cf!BY450*-1</f>
        <v>-0</v>
      </c>
      <c r="AB451" s="9"/>
      <c r="AC451" s="9"/>
      <c r="AD451" s="9"/>
      <c r="AE451" s="9"/>
      <c r="AF451" s="9"/>
      <c r="AG451" s="9"/>
      <c r="AH451" s="9"/>
      <c r="AI451" s="9"/>
      <c r="AJ451" s="9"/>
      <c r="AK451" s="1"/>
      <c r="AL451" s="1" t="e">
        <f aca="false">SUMPRODUCT(B451:AJ451,PVCapPrice)</f>
        <v>#DIV/0!</v>
      </c>
      <c r="AM451" s="1"/>
      <c r="AN451" s="1"/>
      <c r="AO451" s="1"/>
      <c r="AP451" s="1"/>
      <c r="AQ451" s="1"/>
    </row>
    <row r="452" customFormat="false" ht="11.25" hidden="false" customHeight="false" outlineLevel="0" collapsed="false">
      <c r="A452" s="1" t="n">
        <v>450</v>
      </c>
      <c r="B452" s="9"/>
      <c r="C452" s="9" t="n">
        <f aca="false">+[2]data1cf!BA451*-1</f>
        <v>-0</v>
      </c>
      <c r="D452" s="9" t="n">
        <f aca="false">+[2]data1cf!BB451*-1</f>
        <v>-0</v>
      </c>
      <c r="E452" s="9" t="n">
        <f aca="false">+[2]data1cf!BC451*-1</f>
        <v>-0</v>
      </c>
      <c r="F452" s="9" t="n">
        <f aca="false">+[2]data1cf!BD451*-1</f>
        <v>-0</v>
      </c>
      <c r="G452" s="9" t="n">
        <f aca="false">+[2]data1cf!BE451*-1</f>
        <v>-0</v>
      </c>
      <c r="H452" s="9" t="n">
        <f aca="false">+[2]data1cf!BF451*-1</f>
        <v>-0</v>
      </c>
      <c r="I452" s="9" t="n">
        <f aca="false">+[2]data1cf!BG451*-1</f>
        <v>-0</v>
      </c>
      <c r="J452" s="9" t="n">
        <f aca="false">+[2]data1cf!BH451*-1</f>
        <v>-0</v>
      </c>
      <c r="K452" s="9" t="n">
        <f aca="false">+[2]data1cf!BI451*-1</f>
        <v>-0</v>
      </c>
      <c r="L452" s="9" t="n">
        <f aca="false">+[2]data1cf!BJ451*-1</f>
        <v>-0</v>
      </c>
      <c r="M452" s="9" t="n">
        <f aca="false">+[2]data1cf!BK451*-1</f>
        <v>-0</v>
      </c>
      <c r="N452" s="9" t="n">
        <f aca="false">+[2]data1cf!BL451*-1</f>
        <v>-0</v>
      </c>
      <c r="O452" s="9" t="n">
        <f aca="false">+[2]data1cf!BM451*-1</f>
        <v>-0</v>
      </c>
      <c r="P452" s="9" t="n">
        <f aca="false">+[2]data1cf!BN451*-1</f>
        <v>-0</v>
      </c>
      <c r="Q452" s="9" t="n">
        <f aca="false">+[2]data1cf!BO451*-1</f>
        <v>-0</v>
      </c>
      <c r="R452" s="9" t="n">
        <f aca="false">+[2]data1cf!BP451*-1</f>
        <v>-0</v>
      </c>
      <c r="S452" s="9" t="n">
        <f aca="false">+[2]data1cf!BQ451*-1</f>
        <v>-0</v>
      </c>
      <c r="T452" s="9" t="n">
        <f aca="false">+[2]data1cf!BR451*-1</f>
        <v>-0</v>
      </c>
      <c r="U452" s="9" t="n">
        <f aca="false">+[2]data1cf!BS451*-1</f>
        <v>-0</v>
      </c>
      <c r="V452" s="9" t="n">
        <f aca="false">+[2]data1cf!BT451*-1</f>
        <v>-0</v>
      </c>
      <c r="W452" s="9" t="n">
        <f aca="false">+[2]data1cf!BU451*-1</f>
        <v>-0</v>
      </c>
      <c r="X452" s="9" t="n">
        <f aca="false">+[2]data1cf!BV451*-1</f>
        <v>-0</v>
      </c>
      <c r="Y452" s="9" t="n">
        <f aca="false">+[2]data1cf!BW451*-1</f>
        <v>-0</v>
      </c>
      <c r="Z452" s="9" t="n">
        <f aca="false">+[2]data1cf!BX451*-1</f>
        <v>-0</v>
      </c>
      <c r="AA452" s="9" t="n">
        <f aca="false">+[2]data1cf!BY451*-1</f>
        <v>-0</v>
      </c>
      <c r="AB452" s="9"/>
      <c r="AC452" s="9"/>
      <c r="AD452" s="9"/>
      <c r="AE452" s="9"/>
      <c r="AF452" s="9"/>
      <c r="AG452" s="9"/>
      <c r="AH452" s="9"/>
      <c r="AI452" s="9"/>
      <c r="AJ452" s="9"/>
      <c r="AK452" s="1"/>
      <c r="AL452" s="1" t="e">
        <f aca="false">SUMPRODUCT(B452:AJ452,PVCapPrice)</f>
        <v>#DIV/0!</v>
      </c>
      <c r="AM452" s="1"/>
      <c r="AN452" s="1"/>
      <c r="AO452" s="1"/>
      <c r="AP452" s="1"/>
      <c r="AQ452" s="1"/>
    </row>
    <row r="453" customFormat="false" ht="11.25" hidden="false" customHeight="false" outlineLevel="0" collapsed="false">
      <c r="A453" s="1" t="n">
        <v>451</v>
      </c>
      <c r="B453" s="9"/>
      <c r="C453" s="9" t="n">
        <f aca="false">+[2]data1cf!BA452*-1</f>
        <v>-0</v>
      </c>
      <c r="D453" s="9" t="n">
        <f aca="false">+[2]data1cf!BB452*-1</f>
        <v>-0</v>
      </c>
      <c r="E453" s="9" t="n">
        <f aca="false">+[2]data1cf!BC452*-1</f>
        <v>-0</v>
      </c>
      <c r="F453" s="9" t="n">
        <f aca="false">+[2]data1cf!BD452*-1</f>
        <v>-0</v>
      </c>
      <c r="G453" s="9" t="n">
        <f aca="false">+[2]data1cf!BE452*-1</f>
        <v>-0</v>
      </c>
      <c r="H453" s="9" t="n">
        <f aca="false">+[2]data1cf!BF452*-1</f>
        <v>-0</v>
      </c>
      <c r="I453" s="9" t="n">
        <f aca="false">+[2]data1cf!BG452*-1</f>
        <v>-0</v>
      </c>
      <c r="J453" s="9" t="n">
        <f aca="false">+[2]data1cf!BH452*-1</f>
        <v>-0</v>
      </c>
      <c r="K453" s="9" t="n">
        <f aca="false">+[2]data1cf!BI452*-1</f>
        <v>-0</v>
      </c>
      <c r="L453" s="9" t="n">
        <f aca="false">+[2]data1cf!BJ452*-1</f>
        <v>-0</v>
      </c>
      <c r="M453" s="9" t="n">
        <f aca="false">+[2]data1cf!BK452*-1</f>
        <v>-0</v>
      </c>
      <c r="N453" s="9" t="n">
        <f aca="false">+[2]data1cf!BL452*-1</f>
        <v>-0</v>
      </c>
      <c r="O453" s="9" t="n">
        <f aca="false">+[2]data1cf!BM452*-1</f>
        <v>-0</v>
      </c>
      <c r="P453" s="9" t="n">
        <f aca="false">+[2]data1cf!BN452*-1</f>
        <v>-0</v>
      </c>
      <c r="Q453" s="9" t="n">
        <f aca="false">+[2]data1cf!BO452*-1</f>
        <v>-0</v>
      </c>
      <c r="R453" s="9" t="n">
        <f aca="false">+[2]data1cf!BP452*-1</f>
        <v>-0</v>
      </c>
      <c r="S453" s="9" t="n">
        <f aca="false">+[2]data1cf!BQ452*-1</f>
        <v>-0</v>
      </c>
      <c r="T453" s="9" t="n">
        <f aca="false">+[2]data1cf!BR452*-1</f>
        <v>-0</v>
      </c>
      <c r="U453" s="9" t="n">
        <f aca="false">+[2]data1cf!BS452*-1</f>
        <v>-0</v>
      </c>
      <c r="V453" s="9" t="n">
        <f aca="false">+[2]data1cf!BT452*-1</f>
        <v>-0</v>
      </c>
      <c r="W453" s="9" t="n">
        <f aca="false">+[2]data1cf!BU452*-1</f>
        <v>-0</v>
      </c>
      <c r="X453" s="9" t="n">
        <f aca="false">+[2]data1cf!BV452*-1</f>
        <v>-0</v>
      </c>
      <c r="Y453" s="9" t="n">
        <f aca="false">+[2]data1cf!BW452*-1</f>
        <v>-0</v>
      </c>
      <c r="Z453" s="9" t="n">
        <f aca="false">+[2]data1cf!BX452*-1</f>
        <v>-0</v>
      </c>
      <c r="AA453" s="9" t="n">
        <f aca="false">+[2]data1cf!BY452*-1</f>
        <v>-0</v>
      </c>
      <c r="AB453" s="9"/>
      <c r="AC453" s="9"/>
      <c r="AD453" s="9"/>
      <c r="AE453" s="9"/>
      <c r="AF453" s="9"/>
      <c r="AG453" s="9"/>
      <c r="AH453" s="9"/>
      <c r="AI453" s="9"/>
      <c r="AJ453" s="9"/>
      <c r="AK453" s="1"/>
      <c r="AL453" s="1" t="e">
        <f aca="false">SUMPRODUCT(B453:AJ453,PVCapPrice)</f>
        <v>#DIV/0!</v>
      </c>
      <c r="AM453" s="1"/>
      <c r="AN453" s="1"/>
      <c r="AO453" s="1"/>
      <c r="AP453" s="1"/>
      <c r="AQ453" s="1"/>
    </row>
    <row r="454" customFormat="false" ht="11.25" hidden="false" customHeight="false" outlineLevel="0" collapsed="false">
      <c r="A454" s="1" t="n">
        <v>452</v>
      </c>
      <c r="B454" s="9"/>
      <c r="C454" s="9" t="n">
        <f aca="false">+[2]data1cf!BA453*-1</f>
        <v>-0</v>
      </c>
      <c r="D454" s="9" t="n">
        <f aca="false">+[2]data1cf!BB453*-1</f>
        <v>-0</v>
      </c>
      <c r="E454" s="9" t="n">
        <f aca="false">+[2]data1cf!BC453*-1</f>
        <v>-0</v>
      </c>
      <c r="F454" s="9" t="n">
        <f aca="false">+[2]data1cf!BD453*-1</f>
        <v>-0</v>
      </c>
      <c r="G454" s="9" t="n">
        <f aca="false">+[2]data1cf!BE453*-1</f>
        <v>-0</v>
      </c>
      <c r="H454" s="9" t="n">
        <f aca="false">+[2]data1cf!BF453*-1</f>
        <v>-0</v>
      </c>
      <c r="I454" s="9" t="n">
        <f aca="false">+[2]data1cf!BG453*-1</f>
        <v>-0</v>
      </c>
      <c r="J454" s="9" t="n">
        <f aca="false">+[2]data1cf!BH453*-1</f>
        <v>-0</v>
      </c>
      <c r="K454" s="9" t="n">
        <f aca="false">+[2]data1cf!BI453*-1</f>
        <v>-0</v>
      </c>
      <c r="L454" s="9" t="n">
        <f aca="false">+[2]data1cf!BJ453*-1</f>
        <v>-0</v>
      </c>
      <c r="M454" s="9" t="n">
        <f aca="false">+[2]data1cf!BK453*-1</f>
        <v>-0</v>
      </c>
      <c r="N454" s="9" t="n">
        <f aca="false">+[2]data1cf!BL453*-1</f>
        <v>-0</v>
      </c>
      <c r="O454" s="9" t="n">
        <f aca="false">+[2]data1cf!BM453*-1</f>
        <v>-0</v>
      </c>
      <c r="P454" s="9" t="n">
        <f aca="false">+[2]data1cf!BN453*-1</f>
        <v>-0</v>
      </c>
      <c r="Q454" s="9" t="n">
        <f aca="false">+[2]data1cf!BO453*-1</f>
        <v>-0</v>
      </c>
      <c r="R454" s="9" t="n">
        <f aca="false">+[2]data1cf!BP453*-1</f>
        <v>-0</v>
      </c>
      <c r="S454" s="9" t="n">
        <f aca="false">+[2]data1cf!BQ453*-1</f>
        <v>-0</v>
      </c>
      <c r="T454" s="9" t="n">
        <f aca="false">+[2]data1cf!BR453*-1</f>
        <v>-0</v>
      </c>
      <c r="U454" s="9" t="n">
        <f aca="false">+[2]data1cf!BS453*-1</f>
        <v>-0</v>
      </c>
      <c r="V454" s="9" t="n">
        <f aca="false">+[2]data1cf!BT453*-1</f>
        <v>-0</v>
      </c>
      <c r="W454" s="9" t="n">
        <f aca="false">+[2]data1cf!BU453*-1</f>
        <v>-0</v>
      </c>
      <c r="X454" s="9" t="n">
        <f aca="false">+[2]data1cf!BV453*-1</f>
        <v>-0</v>
      </c>
      <c r="Y454" s="9" t="n">
        <f aca="false">+[2]data1cf!BW453*-1</f>
        <v>-0</v>
      </c>
      <c r="Z454" s="9" t="n">
        <f aca="false">+[2]data1cf!BX453*-1</f>
        <v>-0</v>
      </c>
      <c r="AA454" s="9" t="n">
        <f aca="false">+[2]data1cf!BY453*-1</f>
        <v>-0</v>
      </c>
      <c r="AB454" s="9"/>
      <c r="AC454" s="9"/>
      <c r="AD454" s="9"/>
      <c r="AE454" s="9"/>
      <c r="AF454" s="9"/>
      <c r="AG454" s="9"/>
      <c r="AH454" s="9"/>
      <c r="AI454" s="9"/>
      <c r="AJ454" s="9"/>
      <c r="AK454" s="1"/>
      <c r="AL454" s="1" t="e">
        <f aca="false">SUMPRODUCT(B454:AJ454,PVCapPrice)</f>
        <v>#DIV/0!</v>
      </c>
      <c r="AM454" s="1"/>
      <c r="AN454" s="1"/>
      <c r="AO454" s="1"/>
      <c r="AP454" s="1"/>
      <c r="AQ454" s="1"/>
    </row>
    <row r="455" customFormat="false" ht="11.25" hidden="false" customHeight="false" outlineLevel="0" collapsed="false">
      <c r="A455" s="1" t="n">
        <v>453</v>
      </c>
      <c r="B455" s="9"/>
      <c r="C455" s="9" t="n">
        <f aca="false">+[2]data1cf!BA454*-1</f>
        <v>-0</v>
      </c>
      <c r="D455" s="9" t="n">
        <f aca="false">+[2]data1cf!BB454*-1</f>
        <v>-0</v>
      </c>
      <c r="E455" s="9" t="n">
        <f aca="false">+[2]data1cf!BC454*-1</f>
        <v>-0</v>
      </c>
      <c r="F455" s="9" t="n">
        <f aca="false">+[2]data1cf!BD454*-1</f>
        <v>-0</v>
      </c>
      <c r="G455" s="9" t="n">
        <f aca="false">+[2]data1cf!BE454*-1</f>
        <v>-0</v>
      </c>
      <c r="H455" s="9" t="n">
        <f aca="false">+[2]data1cf!BF454*-1</f>
        <v>-0</v>
      </c>
      <c r="I455" s="9" t="n">
        <f aca="false">+[2]data1cf!BG454*-1</f>
        <v>-0</v>
      </c>
      <c r="J455" s="9" t="n">
        <f aca="false">+[2]data1cf!BH454*-1</f>
        <v>-0</v>
      </c>
      <c r="K455" s="9" t="n">
        <f aca="false">+[2]data1cf!BI454*-1</f>
        <v>-0</v>
      </c>
      <c r="L455" s="9" t="n">
        <f aca="false">+[2]data1cf!BJ454*-1</f>
        <v>-0</v>
      </c>
      <c r="M455" s="9" t="n">
        <f aca="false">+[2]data1cf!BK454*-1</f>
        <v>-0</v>
      </c>
      <c r="N455" s="9" t="n">
        <f aca="false">+[2]data1cf!BL454*-1</f>
        <v>-0</v>
      </c>
      <c r="O455" s="9" t="n">
        <f aca="false">+[2]data1cf!BM454*-1</f>
        <v>-0</v>
      </c>
      <c r="P455" s="9" t="n">
        <f aca="false">+[2]data1cf!BN454*-1</f>
        <v>-0</v>
      </c>
      <c r="Q455" s="9" t="n">
        <f aca="false">+[2]data1cf!BO454*-1</f>
        <v>-0</v>
      </c>
      <c r="R455" s="9" t="n">
        <f aca="false">+[2]data1cf!BP454*-1</f>
        <v>-0</v>
      </c>
      <c r="S455" s="9" t="n">
        <f aca="false">+[2]data1cf!BQ454*-1</f>
        <v>-0</v>
      </c>
      <c r="T455" s="9" t="n">
        <f aca="false">+[2]data1cf!BR454*-1</f>
        <v>-0</v>
      </c>
      <c r="U455" s="9" t="n">
        <f aca="false">+[2]data1cf!BS454*-1</f>
        <v>-0</v>
      </c>
      <c r="V455" s="9" t="n">
        <f aca="false">+[2]data1cf!BT454*-1</f>
        <v>-0</v>
      </c>
      <c r="W455" s="9" t="n">
        <f aca="false">+[2]data1cf!BU454*-1</f>
        <v>-0</v>
      </c>
      <c r="X455" s="9" t="n">
        <f aca="false">+[2]data1cf!BV454*-1</f>
        <v>-0</v>
      </c>
      <c r="Y455" s="9" t="n">
        <f aca="false">+[2]data1cf!BW454*-1</f>
        <v>-0</v>
      </c>
      <c r="Z455" s="9" t="n">
        <f aca="false">+[2]data1cf!BX454*-1</f>
        <v>-0</v>
      </c>
      <c r="AA455" s="9" t="n">
        <f aca="false">+[2]data1cf!BY454*-1</f>
        <v>-0</v>
      </c>
      <c r="AB455" s="9"/>
      <c r="AC455" s="9"/>
      <c r="AD455" s="9"/>
      <c r="AE455" s="9"/>
      <c r="AF455" s="9"/>
      <c r="AG455" s="9"/>
      <c r="AH455" s="9"/>
      <c r="AI455" s="9"/>
      <c r="AJ455" s="9"/>
      <c r="AK455" s="1"/>
      <c r="AL455" s="1" t="e">
        <f aca="false">SUMPRODUCT(B455:AJ455,PVCapPrice)</f>
        <v>#DIV/0!</v>
      </c>
      <c r="AM455" s="1"/>
      <c r="AN455" s="1"/>
      <c r="AO455" s="1"/>
      <c r="AP455" s="1"/>
      <c r="AQ455" s="1"/>
    </row>
    <row r="456" customFormat="false" ht="11.25" hidden="false" customHeight="false" outlineLevel="0" collapsed="false">
      <c r="A456" s="1" t="n">
        <v>454</v>
      </c>
      <c r="B456" s="9"/>
      <c r="C456" s="9" t="n">
        <f aca="false">+[2]data1cf!BA455*-1</f>
        <v>-0</v>
      </c>
      <c r="D456" s="9" t="n">
        <f aca="false">+[2]data1cf!BB455*-1</f>
        <v>-0</v>
      </c>
      <c r="E456" s="9" t="n">
        <f aca="false">+[2]data1cf!BC455*-1</f>
        <v>-0</v>
      </c>
      <c r="F456" s="9" t="n">
        <f aca="false">+[2]data1cf!BD455*-1</f>
        <v>-0</v>
      </c>
      <c r="G456" s="9" t="n">
        <f aca="false">+[2]data1cf!BE455*-1</f>
        <v>-0</v>
      </c>
      <c r="H456" s="9" t="n">
        <f aca="false">+[2]data1cf!BF455*-1</f>
        <v>-0</v>
      </c>
      <c r="I456" s="9" t="n">
        <f aca="false">+[2]data1cf!BG455*-1</f>
        <v>-0</v>
      </c>
      <c r="J456" s="9" t="n">
        <f aca="false">+[2]data1cf!BH455*-1</f>
        <v>-0</v>
      </c>
      <c r="K456" s="9" t="n">
        <f aca="false">+[2]data1cf!BI455*-1</f>
        <v>-0</v>
      </c>
      <c r="L456" s="9" t="n">
        <f aca="false">+[2]data1cf!BJ455*-1</f>
        <v>-0</v>
      </c>
      <c r="M456" s="9" t="n">
        <f aca="false">+[2]data1cf!BK455*-1</f>
        <v>-0</v>
      </c>
      <c r="N456" s="9" t="n">
        <f aca="false">+[2]data1cf!BL455*-1</f>
        <v>-0</v>
      </c>
      <c r="O456" s="9" t="n">
        <f aca="false">+[2]data1cf!BM455*-1</f>
        <v>-0</v>
      </c>
      <c r="P456" s="9" t="n">
        <f aca="false">+[2]data1cf!BN455*-1</f>
        <v>-0</v>
      </c>
      <c r="Q456" s="9" t="n">
        <f aca="false">+[2]data1cf!BO455*-1</f>
        <v>-0</v>
      </c>
      <c r="R456" s="9" t="n">
        <f aca="false">+[2]data1cf!BP455*-1</f>
        <v>-0</v>
      </c>
      <c r="S456" s="9" t="n">
        <f aca="false">+[2]data1cf!BQ455*-1</f>
        <v>-0</v>
      </c>
      <c r="T456" s="9" t="n">
        <f aca="false">+[2]data1cf!BR455*-1</f>
        <v>-0</v>
      </c>
      <c r="U456" s="9" t="n">
        <f aca="false">+[2]data1cf!BS455*-1</f>
        <v>-0</v>
      </c>
      <c r="V456" s="9" t="n">
        <f aca="false">+[2]data1cf!BT455*-1</f>
        <v>-0</v>
      </c>
      <c r="W456" s="9" t="n">
        <f aca="false">+[2]data1cf!BU455*-1</f>
        <v>-0</v>
      </c>
      <c r="X456" s="9" t="n">
        <f aca="false">+[2]data1cf!BV455*-1</f>
        <v>-0</v>
      </c>
      <c r="Y456" s="9" t="n">
        <f aca="false">+[2]data1cf!BW455*-1</f>
        <v>-0</v>
      </c>
      <c r="Z456" s="9" t="n">
        <f aca="false">+[2]data1cf!BX455*-1</f>
        <v>-0</v>
      </c>
      <c r="AA456" s="9" t="n">
        <f aca="false">+[2]data1cf!BY455*-1</f>
        <v>-0</v>
      </c>
      <c r="AB456" s="9"/>
      <c r="AC456" s="9"/>
      <c r="AD456" s="9"/>
      <c r="AE456" s="9"/>
      <c r="AF456" s="9"/>
      <c r="AG456" s="9"/>
      <c r="AH456" s="9"/>
      <c r="AI456" s="9"/>
      <c r="AJ456" s="9"/>
      <c r="AK456" s="1"/>
      <c r="AL456" s="1" t="e">
        <f aca="false">SUMPRODUCT(B456:AJ456,PVCapPrice)</f>
        <v>#DIV/0!</v>
      </c>
      <c r="AM456" s="1"/>
      <c r="AN456" s="1"/>
      <c r="AO456" s="1"/>
      <c r="AP456" s="1"/>
      <c r="AQ456" s="1"/>
    </row>
    <row r="457" customFormat="false" ht="11.25" hidden="false" customHeight="false" outlineLevel="0" collapsed="false">
      <c r="A457" s="1" t="n">
        <v>455</v>
      </c>
      <c r="B457" s="9"/>
      <c r="C457" s="9" t="n">
        <f aca="false">+[2]data1cf!BA456*-1</f>
        <v>-0</v>
      </c>
      <c r="D457" s="9" t="n">
        <f aca="false">+[2]data1cf!BB456*-1</f>
        <v>-0</v>
      </c>
      <c r="E457" s="9" t="n">
        <f aca="false">+[2]data1cf!BC456*-1</f>
        <v>-0</v>
      </c>
      <c r="F457" s="9" t="n">
        <f aca="false">+[2]data1cf!BD456*-1</f>
        <v>-0</v>
      </c>
      <c r="G457" s="9" t="n">
        <f aca="false">+[2]data1cf!BE456*-1</f>
        <v>-0</v>
      </c>
      <c r="H457" s="9" t="n">
        <f aca="false">+[2]data1cf!BF456*-1</f>
        <v>-0</v>
      </c>
      <c r="I457" s="9" t="n">
        <f aca="false">+[2]data1cf!BG456*-1</f>
        <v>-0</v>
      </c>
      <c r="J457" s="9" t="n">
        <f aca="false">+[2]data1cf!BH456*-1</f>
        <v>-0</v>
      </c>
      <c r="K457" s="9" t="n">
        <f aca="false">+[2]data1cf!BI456*-1</f>
        <v>-0</v>
      </c>
      <c r="L457" s="9" t="n">
        <f aca="false">+[2]data1cf!BJ456*-1</f>
        <v>-0</v>
      </c>
      <c r="M457" s="9" t="n">
        <f aca="false">+[2]data1cf!BK456*-1</f>
        <v>-0</v>
      </c>
      <c r="N457" s="9" t="n">
        <f aca="false">+[2]data1cf!BL456*-1</f>
        <v>-0</v>
      </c>
      <c r="O457" s="9" t="n">
        <f aca="false">+[2]data1cf!BM456*-1</f>
        <v>-0</v>
      </c>
      <c r="P457" s="9" t="n">
        <f aca="false">+[2]data1cf!BN456*-1</f>
        <v>-0</v>
      </c>
      <c r="Q457" s="9" t="n">
        <f aca="false">+[2]data1cf!BO456*-1</f>
        <v>-0</v>
      </c>
      <c r="R457" s="9" t="n">
        <f aca="false">+[2]data1cf!BP456*-1</f>
        <v>-0</v>
      </c>
      <c r="S457" s="9" t="n">
        <f aca="false">+[2]data1cf!BQ456*-1</f>
        <v>-0</v>
      </c>
      <c r="T457" s="9" t="n">
        <f aca="false">+[2]data1cf!BR456*-1</f>
        <v>-0</v>
      </c>
      <c r="U457" s="9" t="n">
        <f aca="false">+[2]data1cf!BS456*-1</f>
        <v>-0</v>
      </c>
      <c r="V457" s="9" t="n">
        <f aca="false">+[2]data1cf!BT456*-1</f>
        <v>-0</v>
      </c>
      <c r="W457" s="9" t="n">
        <f aca="false">+[2]data1cf!BU456*-1</f>
        <v>-0</v>
      </c>
      <c r="X457" s="9" t="n">
        <f aca="false">+[2]data1cf!BV456*-1</f>
        <v>-0</v>
      </c>
      <c r="Y457" s="9" t="n">
        <f aca="false">+[2]data1cf!BW456*-1</f>
        <v>-0</v>
      </c>
      <c r="Z457" s="9" t="n">
        <f aca="false">+[2]data1cf!BX456*-1</f>
        <v>-0</v>
      </c>
      <c r="AA457" s="9" t="n">
        <f aca="false">+[2]data1cf!BY456*-1</f>
        <v>-0</v>
      </c>
      <c r="AB457" s="9"/>
      <c r="AC457" s="9"/>
      <c r="AD457" s="9"/>
      <c r="AE457" s="9"/>
      <c r="AF457" s="9"/>
      <c r="AG457" s="9"/>
      <c r="AH457" s="9"/>
      <c r="AI457" s="9"/>
      <c r="AJ457" s="9"/>
      <c r="AK457" s="1"/>
      <c r="AL457" s="1" t="e">
        <f aca="false">SUMPRODUCT(B457:AJ457,PVCapPrice)</f>
        <v>#DIV/0!</v>
      </c>
      <c r="AM457" s="1"/>
      <c r="AN457" s="1"/>
      <c r="AO457" s="1"/>
      <c r="AP457" s="1"/>
      <c r="AQ457" s="1"/>
    </row>
    <row r="458" customFormat="false" ht="11.25" hidden="false" customHeight="false" outlineLevel="0" collapsed="false">
      <c r="A458" s="1" t="n">
        <v>456</v>
      </c>
      <c r="B458" s="9"/>
      <c r="C458" s="9" t="n">
        <f aca="false">+[2]data1cf!BA457*-1</f>
        <v>-0</v>
      </c>
      <c r="D458" s="9" t="n">
        <f aca="false">+[2]data1cf!BB457*-1</f>
        <v>-0</v>
      </c>
      <c r="E458" s="9" t="n">
        <f aca="false">+[2]data1cf!BC457*-1</f>
        <v>-0</v>
      </c>
      <c r="F458" s="9" t="n">
        <f aca="false">+[2]data1cf!BD457*-1</f>
        <v>-0</v>
      </c>
      <c r="G458" s="9" t="n">
        <f aca="false">+[2]data1cf!BE457*-1</f>
        <v>-0</v>
      </c>
      <c r="H458" s="9" t="n">
        <f aca="false">+[2]data1cf!BF457*-1</f>
        <v>-0</v>
      </c>
      <c r="I458" s="9" t="n">
        <f aca="false">+[2]data1cf!BG457*-1</f>
        <v>-0</v>
      </c>
      <c r="J458" s="9" t="n">
        <f aca="false">+[2]data1cf!BH457*-1</f>
        <v>-0</v>
      </c>
      <c r="K458" s="9" t="n">
        <f aca="false">+[2]data1cf!BI457*-1</f>
        <v>-0</v>
      </c>
      <c r="L458" s="9" t="n">
        <f aca="false">+[2]data1cf!BJ457*-1</f>
        <v>-0</v>
      </c>
      <c r="M458" s="9" t="n">
        <f aca="false">+[2]data1cf!BK457*-1</f>
        <v>-0</v>
      </c>
      <c r="N458" s="9" t="n">
        <f aca="false">+[2]data1cf!BL457*-1</f>
        <v>-0</v>
      </c>
      <c r="O458" s="9" t="n">
        <f aca="false">+[2]data1cf!BM457*-1</f>
        <v>-0</v>
      </c>
      <c r="P458" s="9" t="n">
        <f aca="false">+[2]data1cf!BN457*-1</f>
        <v>-0</v>
      </c>
      <c r="Q458" s="9" t="n">
        <f aca="false">+[2]data1cf!BO457*-1</f>
        <v>-0</v>
      </c>
      <c r="R458" s="9" t="n">
        <f aca="false">+[2]data1cf!BP457*-1</f>
        <v>-0</v>
      </c>
      <c r="S458" s="9" t="n">
        <f aca="false">+[2]data1cf!BQ457*-1</f>
        <v>-0</v>
      </c>
      <c r="T458" s="9" t="n">
        <f aca="false">+[2]data1cf!BR457*-1</f>
        <v>-0</v>
      </c>
      <c r="U458" s="9" t="n">
        <f aca="false">+[2]data1cf!BS457*-1</f>
        <v>-0</v>
      </c>
      <c r="V458" s="9" t="n">
        <f aca="false">+[2]data1cf!BT457*-1</f>
        <v>-0</v>
      </c>
      <c r="W458" s="9" t="n">
        <f aca="false">+[2]data1cf!BU457*-1</f>
        <v>-0</v>
      </c>
      <c r="X458" s="9" t="n">
        <f aca="false">+[2]data1cf!BV457*-1</f>
        <v>-0</v>
      </c>
      <c r="Y458" s="9" t="n">
        <f aca="false">+[2]data1cf!BW457*-1</f>
        <v>-0</v>
      </c>
      <c r="Z458" s="9" t="n">
        <f aca="false">+[2]data1cf!BX457*-1</f>
        <v>-0</v>
      </c>
      <c r="AA458" s="9" t="n">
        <f aca="false">+[2]data1cf!BY457*-1</f>
        <v>-0</v>
      </c>
      <c r="AB458" s="9"/>
      <c r="AC458" s="9"/>
      <c r="AD458" s="9"/>
      <c r="AE458" s="9"/>
      <c r="AF458" s="9"/>
      <c r="AG458" s="9"/>
      <c r="AH458" s="9"/>
      <c r="AI458" s="9"/>
      <c r="AJ458" s="9"/>
      <c r="AK458" s="1"/>
      <c r="AL458" s="1" t="e">
        <f aca="false">SUMPRODUCT(B458:AJ458,PVCapPrice)</f>
        <v>#DIV/0!</v>
      </c>
      <c r="AM458" s="1"/>
      <c r="AN458" s="1"/>
      <c r="AO458" s="1"/>
      <c r="AP458" s="1"/>
      <c r="AQ458" s="1"/>
    </row>
    <row r="459" customFormat="false" ht="11.25" hidden="false" customHeight="false" outlineLevel="0" collapsed="false">
      <c r="A459" s="1" t="n">
        <v>457</v>
      </c>
      <c r="B459" s="9"/>
      <c r="C459" s="9" t="n">
        <f aca="false">+[2]data1cf!BA458*-1</f>
        <v>-0</v>
      </c>
      <c r="D459" s="9" t="n">
        <f aca="false">+[2]data1cf!BB458*-1</f>
        <v>-0</v>
      </c>
      <c r="E459" s="9" t="n">
        <f aca="false">+[2]data1cf!BC458*-1</f>
        <v>-0</v>
      </c>
      <c r="F459" s="9" t="n">
        <f aca="false">+[2]data1cf!BD458*-1</f>
        <v>-0</v>
      </c>
      <c r="G459" s="9" t="n">
        <f aca="false">+[2]data1cf!BE458*-1</f>
        <v>-0</v>
      </c>
      <c r="H459" s="9" t="n">
        <f aca="false">+[2]data1cf!BF458*-1</f>
        <v>-0</v>
      </c>
      <c r="I459" s="9" t="n">
        <f aca="false">+[2]data1cf!BG458*-1</f>
        <v>-0</v>
      </c>
      <c r="J459" s="9" t="n">
        <f aca="false">+[2]data1cf!BH458*-1</f>
        <v>-0</v>
      </c>
      <c r="K459" s="9" t="n">
        <f aca="false">+[2]data1cf!BI458*-1</f>
        <v>-0</v>
      </c>
      <c r="L459" s="9" t="n">
        <f aca="false">+[2]data1cf!BJ458*-1</f>
        <v>-0</v>
      </c>
      <c r="M459" s="9" t="n">
        <f aca="false">+[2]data1cf!BK458*-1</f>
        <v>-0</v>
      </c>
      <c r="N459" s="9" t="n">
        <f aca="false">+[2]data1cf!BL458*-1</f>
        <v>-0</v>
      </c>
      <c r="O459" s="9" t="n">
        <f aca="false">+[2]data1cf!BM458*-1</f>
        <v>-0</v>
      </c>
      <c r="P459" s="9" t="n">
        <f aca="false">+[2]data1cf!BN458*-1</f>
        <v>-0</v>
      </c>
      <c r="Q459" s="9" t="n">
        <f aca="false">+[2]data1cf!BO458*-1</f>
        <v>-0</v>
      </c>
      <c r="R459" s="9" t="n">
        <f aca="false">+[2]data1cf!BP458*-1</f>
        <v>-0</v>
      </c>
      <c r="S459" s="9" t="n">
        <f aca="false">+[2]data1cf!BQ458*-1</f>
        <v>-0</v>
      </c>
      <c r="T459" s="9" t="n">
        <f aca="false">+[2]data1cf!BR458*-1</f>
        <v>-0</v>
      </c>
      <c r="U459" s="9" t="n">
        <f aca="false">+[2]data1cf!BS458*-1</f>
        <v>-0</v>
      </c>
      <c r="V459" s="9" t="n">
        <f aca="false">+[2]data1cf!BT458*-1</f>
        <v>-0</v>
      </c>
      <c r="W459" s="9" t="n">
        <f aca="false">+[2]data1cf!BU458*-1</f>
        <v>-0</v>
      </c>
      <c r="X459" s="9" t="n">
        <f aca="false">+[2]data1cf!BV458*-1</f>
        <v>-0</v>
      </c>
      <c r="Y459" s="9" t="n">
        <f aca="false">+[2]data1cf!BW458*-1</f>
        <v>-0</v>
      </c>
      <c r="Z459" s="9" t="n">
        <f aca="false">+[2]data1cf!BX458*-1</f>
        <v>-0</v>
      </c>
      <c r="AA459" s="9" t="n">
        <f aca="false">+[2]data1cf!BY458*-1</f>
        <v>-0</v>
      </c>
      <c r="AB459" s="9"/>
      <c r="AC459" s="9"/>
      <c r="AD459" s="9"/>
      <c r="AE459" s="9"/>
      <c r="AF459" s="9"/>
      <c r="AG459" s="9"/>
      <c r="AH459" s="9"/>
      <c r="AI459" s="9"/>
      <c r="AJ459" s="9"/>
      <c r="AK459" s="1"/>
      <c r="AL459" s="1" t="e">
        <f aca="false">SUMPRODUCT(B459:AJ459,PVCapPrice)</f>
        <v>#DIV/0!</v>
      </c>
      <c r="AM459" s="1"/>
      <c r="AN459" s="1"/>
      <c r="AO459" s="1"/>
      <c r="AP459" s="1"/>
      <c r="AQ459" s="1"/>
    </row>
    <row r="460" customFormat="false" ht="11.25" hidden="false" customHeight="false" outlineLevel="0" collapsed="false">
      <c r="A460" s="1" t="n">
        <v>458</v>
      </c>
      <c r="B460" s="9"/>
      <c r="C460" s="9" t="n">
        <f aca="false">+[2]data1cf!BA459*-1</f>
        <v>-0</v>
      </c>
      <c r="D460" s="9" t="n">
        <f aca="false">+[2]data1cf!BB459*-1</f>
        <v>-0</v>
      </c>
      <c r="E460" s="9" t="n">
        <f aca="false">+[2]data1cf!BC459*-1</f>
        <v>-0</v>
      </c>
      <c r="F460" s="9" t="n">
        <f aca="false">+[2]data1cf!BD459*-1</f>
        <v>-0</v>
      </c>
      <c r="G460" s="9" t="n">
        <f aca="false">+[2]data1cf!BE459*-1</f>
        <v>-0</v>
      </c>
      <c r="H460" s="9" t="n">
        <f aca="false">+[2]data1cf!BF459*-1</f>
        <v>-0</v>
      </c>
      <c r="I460" s="9" t="n">
        <f aca="false">+[2]data1cf!BG459*-1</f>
        <v>-0</v>
      </c>
      <c r="J460" s="9" t="n">
        <f aca="false">+[2]data1cf!BH459*-1</f>
        <v>-0</v>
      </c>
      <c r="K460" s="9" t="n">
        <f aca="false">+[2]data1cf!BI459*-1</f>
        <v>-0</v>
      </c>
      <c r="L460" s="9" t="n">
        <f aca="false">+[2]data1cf!BJ459*-1</f>
        <v>-0</v>
      </c>
      <c r="M460" s="9" t="n">
        <f aca="false">+[2]data1cf!BK459*-1</f>
        <v>-0</v>
      </c>
      <c r="N460" s="9" t="n">
        <f aca="false">+[2]data1cf!BL459*-1</f>
        <v>-0</v>
      </c>
      <c r="O460" s="9" t="n">
        <f aca="false">+[2]data1cf!BM459*-1</f>
        <v>-0</v>
      </c>
      <c r="P460" s="9" t="n">
        <f aca="false">+[2]data1cf!BN459*-1</f>
        <v>-0</v>
      </c>
      <c r="Q460" s="9" t="n">
        <f aca="false">+[2]data1cf!BO459*-1</f>
        <v>-0</v>
      </c>
      <c r="R460" s="9" t="n">
        <f aca="false">+[2]data1cf!BP459*-1</f>
        <v>-0</v>
      </c>
      <c r="S460" s="9" t="n">
        <f aca="false">+[2]data1cf!BQ459*-1</f>
        <v>-0</v>
      </c>
      <c r="T460" s="9" t="n">
        <f aca="false">+[2]data1cf!BR459*-1</f>
        <v>-0</v>
      </c>
      <c r="U460" s="9" t="n">
        <f aca="false">+[2]data1cf!BS459*-1</f>
        <v>-0</v>
      </c>
      <c r="V460" s="9" t="n">
        <f aca="false">+[2]data1cf!BT459*-1</f>
        <v>-0</v>
      </c>
      <c r="W460" s="9" t="n">
        <f aca="false">+[2]data1cf!BU459*-1</f>
        <v>-0</v>
      </c>
      <c r="X460" s="9" t="n">
        <f aca="false">+[2]data1cf!BV459*-1</f>
        <v>-0</v>
      </c>
      <c r="Y460" s="9" t="n">
        <f aca="false">+[2]data1cf!BW459*-1</f>
        <v>-0</v>
      </c>
      <c r="Z460" s="9" t="n">
        <f aca="false">+[2]data1cf!BX459*-1</f>
        <v>-0</v>
      </c>
      <c r="AA460" s="9" t="n">
        <f aca="false">+[2]data1cf!BY459*-1</f>
        <v>-0</v>
      </c>
      <c r="AB460" s="9"/>
      <c r="AC460" s="9"/>
      <c r="AD460" s="9"/>
      <c r="AE460" s="9"/>
      <c r="AF460" s="9"/>
      <c r="AG460" s="9"/>
      <c r="AH460" s="9"/>
      <c r="AI460" s="9"/>
      <c r="AJ460" s="9"/>
      <c r="AK460" s="1"/>
      <c r="AL460" s="1" t="e">
        <f aca="false">SUMPRODUCT(B460:AJ460,PVCapPrice)</f>
        <v>#DIV/0!</v>
      </c>
      <c r="AM460" s="1"/>
      <c r="AN460" s="1"/>
      <c r="AO460" s="1"/>
      <c r="AP460" s="1"/>
      <c r="AQ460" s="1"/>
    </row>
    <row r="461" customFormat="false" ht="11.25" hidden="false" customHeight="false" outlineLevel="0" collapsed="false">
      <c r="A461" s="1" t="n">
        <v>459</v>
      </c>
      <c r="B461" s="9"/>
      <c r="C461" s="9" t="n">
        <f aca="false">+[2]data1cf!BA460*-1</f>
        <v>-0</v>
      </c>
      <c r="D461" s="9" t="n">
        <f aca="false">+[2]data1cf!BB460*-1</f>
        <v>-0</v>
      </c>
      <c r="E461" s="9" t="n">
        <f aca="false">+[2]data1cf!BC460*-1</f>
        <v>-0</v>
      </c>
      <c r="F461" s="9" t="n">
        <f aca="false">+[2]data1cf!BD460*-1</f>
        <v>-0</v>
      </c>
      <c r="G461" s="9" t="n">
        <f aca="false">+[2]data1cf!BE460*-1</f>
        <v>-0</v>
      </c>
      <c r="H461" s="9" t="n">
        <f aca="false">+[2]data1cf!BF460*-1</f>
        <v>-0</v>
      </c>
      <c r="I461" s="9" t="n">
        <f aca="false">+[2]data1cf!BG460*-1</f>
        <v>-0</v>
      </c>
      <c r="J461" s="9" t="n">
        <f aca="false">+[2]data1cf!BH460*-1</f>
        <v>-0</v>
      </c>
      <c r="K461" s="9" t="n">
        <f aca="false">+[2]data1cf!BI460*-1</f>
        <v>-0</v>
      </c>
      <c r="L461" s="9" t="n">
        <f aca="false">+[2]data1cf!BJ460*-1</f>
        <v>-0</v>
      </c>
      <c r="M461" s="9" t="n">
        <f aca="false">+[2]data1cf!BK460*-1</f>
        <v>-0</v>
      </c>
      <c r="N461" s="9" t="n">
        <f aca="false">+[2]data1cf!BL460*-1</f>
        <v>-0</v>
      </c>
      <c r="O461" s="9" t="n">
        <f aca="false">+[2]data1cf!BM460*-1</f>
        <v>-0</v>
      </c>
      <c r="P461" s="9" t="n">
        <f aca="false">+[2]data1cf!BN460*-1</f>
        <v>-0</v>
      </c>
      <c r="Q461" s="9" t="n">
        <f aca="false">+[2]data1cf!BO460*-1</f>
        <v>-0</v>
      </c>
      <c r="R461" s="9" t="n">
        <f aca="false">+[2]data1cf!BP460*-1</f>
        <v>-0</v>
      </c>
      <c r="S461" s="9" t="n">
        <f aca="false">+[2]data1cf!BQ460*-1</f>
        <v>-0</v>
      </c>
      <c r="T461" s="9" t="n">
        <f aca="false">+[2]data1cf!BR460*-1</f>
        <v>-0</v>
      </c>
      <c r="U461" s="9" t="n">
        <f aca="false">+[2]data1cf!BS460*-1</f>
        <v>-0</v>
      </c>
      <c r="V461" s="9" t="n">
        <f aca="false">+[2]data1cf!BT460*-1</f>
        <v>-0</v>
      </c>
      <c r="W461" s="9" t="n">
        <f aca="false">+[2]data1cf!BU460*-1</f>
        <v>-0</v>
      </c>
      <c r="X461" s="9" t="n">
        <f aca="false">+[2]data1cf!BV460*-1</f>
        <v>-0</v>
      </c>
      <c r="Y461" s="9" t="n">
        <f aca="false">+[2]data1cf!BW460*-1</f>
        <v>-0</v>
      </c>
      <c r="Z461" s="9" t="n">
        <f aca="false">+[2]data1cf!BX460*-1</f>
        <v>-0</v>
      </c>
      <c r="AA461" s="9" t="n">
        <f aca="false">+[2]data1cf!BY460*-1</f>
        <v>-0</v>
      </c>
      <c r="AB461" s="9"/>
      <c r="AC461" s="9"/>
      <c r="AD461" s="9"/>
      <c r="AE461" s="9"/>
      <c r="AF461" s="9"/>
      <c r="AG461" s="9"/>
      <c r="AH461" s="9"/>
      <c r="AI461" s="9"/>
      <c r="AJ461" s="9"/>
      <c r="AK461" s="1"/>
      <c r="AL461" s="1" t="e">
        <f aca="false">SUMPRODUCT(B461:AJ461,PVCapPrice)</f>
        <v>#DIV/0!</v>
      </c>
      <c r="AM461" s="1"/>
      <c r="AN461" s="1"/>
      <c r="AO461" s="1"/>
      <c r="AP461" s="1"/>
      <c r="AQ461" s="1"/>
    </row>
    <row r="462" customFormat="false" ht="11.25" hidden="false" customHeight="false" outlineLevel="0" collapsed="false">
      <c r="A462" s="1" t="n">
        <v>460</v>
      </c>
      <c r="B462" s="9"/>
      <c r="C462" s="9" t="n">
        <f aca="false">+[2]data1cf!BA461*-1</f>
        <v>-0</v>
      </c>
      <c r="D462" s="9" t="n">
        <f aca="false">+[2]data1cf!BB461*-1</f>
        <v>-0</v>
      </c>
      <c r="E462" s="9" t="n">
        <f aca="false">+[2]data1cf!BC461*-1</f>
        <v>-0</v>
      </c>
      <c r="F462" s="9" t="n">
        <f aca="false">+[2]data1cf!BD461*-1</f>
        <v>-0</v>
      </c>
      <c r="G462" s="9" t="n">
        <f aca="false">+[2]data1cf!BE461*-1</f>
        <v>-0</v>
      </c>
      <c r="H462" s="9" t="n">
        <f aca="false">+[2]data1cf!BF461*-1</f>
        <v>-0</v>
      </c>
      <c r="I462" s="9" t="n">
        <f aca="false">+[2]data1cf!BG461*-1</f>
        <v>-0</v>
      </c>
      <c r="J462" s="9" t="n">
        <f aca="false">+[2]data1cf!BH461*-1</f>
        <v>-0</v>
      </c>
      <c r="K462" s="9" t="n">
        <f aca="false">+[2]data1cf!BI461*-1</f>
        <v>-0</v>
      </c>
      <c r="L462" s="9" t="n">
        <f aca="false">+[2]data1cf!BJ461*-1</f>
        <v>-0</v>
      </c>
      <c r="M462" s="9" t="n">
        <f aca="false">+[2]data1cf!BK461*-1</f>
        <v>-0</v>
      </c>
      <c r="N462" s="9" t="n">
        <f aca="false">+[2]data1cf!BL461*-1</f>
        <v>-0</v>
      </c>
      <c r="O462" s="9" t="n">
        <f aca="false">+[2]data1cf!BM461*-1</f>
        <v>-0</v>
      </c>
      <c r="P462" s="9" t="n">
        <f aca="false">+[2]data1cf!BN461*-1</f>
        <v>-0</v>
      </c>
      <c r="Q462" s="9" t="n">
        <f aca="false">+[2]data1cf!BO461*-1</f>
        <v>-0</v>
      </c>
      <c r="R462" s="9" t="n">
        <f aca="false">+[2]data1cf!BP461*-1</f>
        <v>-0</v>
      </c>
      <c r="S462" s="9" t="n">
        <f aca="false">+[2]data1cf!BQ461*-1</f>
        <v>-0</v>
      </c>
      <c r="T462" s="9" t="n">
        <f aca="false">+[2]data1cf!BR461*-1</f>
        <v>-0</v>
      </c>
      <c r="U462" s="9" t="n">
        <f aca="false">+[2]data1cf!BS461*-1</f>
        <v>-0</v>
      </c>
      <c r="V462" s="9" t="n">
        <f aca="false">+[2]data1cf!BT461*-1</f>
        <v>-0</v>
      </c>
      <c r="W462" s="9" t="n">
        <f aca="false">+[2]data1cf!BU461*-1</f>
        <v>-0</v>
      </c>
      <c r="X462" s="9" t="n">
        <f aca="false">+[2]data1cf!BV461*-1</f>
        <v>-0</v>
      </c>
      <c r="Y462" s="9" t="n">
        <f aca="false">+[2]data1cf!BW461*-1</f>
        <v>-0</v>
      </c>
      <c r="Z462" s="9" t="n">
        <f aca="false">+[2]data1cf!BX461*-1</f>
        <v>-0</v>
      </c>
      <c r="AA462" s="9" t="n">
        <f aca="false">+[2]data1cf!BY461*-1</f>
        <v>-0</v>
      </c>
      <c r="AB462" s="9"/>
      <c r="AC462" s="9"/>
      <c r="AD462" s="9"/>
      <c r="AE462" s="9"/>
      <c r="AF462" s="9"/>
      <c r="AG462" s="9"/>
      <c r="AH462" s="9"/>
      <c r="AI462" s="9"/>
      <c r="AJ462" s="9"/>
      <c r="AK462" s="1"/>
      <c r="AL462" s="1" t="e">
        <f aca="false">SUMPRODUCT(B462:AJ462,PVCapPrice)</f>
        <v>#DIV/0!</v>
      </c>
      <c r="AM462" s="1"/>
      <c r="AN462" s="1"/>
      <c r="AO462" s="1"/>
      <c r="AP462" s="1"/>
      <c r="AQ462" s="1"/>
    </row>
    <row r="463" customFormat="false" ht="11.25" hidden="false" customHeight="false" outlineLevel="0" collapsed="false">
      <c r="A463" s="1" t="n">
        <v>461</v>
      </c>
      <c r="B463" s="9"/>
      <c r="C463" s="9" t="n">
        <f aca="false">+[2]data1cf!BA462*-1</f>
        <v>-0</v>
      </c>
      <c r="D463" s="9" t="n">
        <f aca="false">+[2]data1cf!BB462*-1</f>
        <v>-0</v>
      </c>
      <c r="E463" s="9" t="n">
        <f aca="false">+[2]data1cf!BC462*-1</f>
        <v>-0</v>
      </c>
      <c r="F463" s="9" t="n">
        <f aca="false">+[2]data1cf!BD462*-1</f>
        <v>-0</v>
      </c>
      <c r="G463" s="9" t="n">
        <f aca="false">+[2]data1cf!BE462*-1</f>
        <v>-0</v>
      </c>
      <c r="H463" s="9" t="n">
        <f aca="false">+[2]data1cf!BF462*-1</f>
        <v>-0</v>
      </c>
      <c r="I463" s="9" t="n">
        <f aca="false">+[2]data1cf!BG462*-1</f>
        <v>-0</v>
      </c>
      <c r="J463" s="9" t="n">
        <f aca="false">+[2]data1cf!BH462*-1</f>
        <v>-0</v>
      </c>
      <c r="K463" s="9" t="n">
        <f aca="false">+[2]data1cf!BI462*-1</f>
        <v>-0</v>
      </c>
      <c r="L463" s="9" t="n">
        <f aca="false">+[2]data1cf!BJ462*-1</f>
        <v>-0</v>
      </c>
      <c r="M463" s="9" t="n">
        <f aca="false">+[2]data1cf!BK462*-1</f>
        <v>-0</v>
      </c>
      <c r="N463" s="9" t="n">
        <f aca="false">+[2]data1cf!BL462*-1</f>
        <v>-0</v>
      </c>
      <c r="O463" s="9" t="n">
        <f aca="false">+[2]data1cf!BM462*-1</f>
        <v>-0</v>
      </c>
      <c r="P463" s="9" t="n">
        <f aca="false">+[2]data1cf!BN462*-1</f>
        <v>-0</v>
      </c>
      <c r="Q463" s="9" t="n">
        <f aca="false">+[2]data1cf!BO462*-1</f>
        <v>-0</v>
      </c>
      <c r="R463" s="9" t="n">
        <f aca="false">+[2]data1cf!BP462*-1</f>
        <v>-0</v>
      </c>
      <c r="S463" s="9" t="n">
        <f aca="false">+[2]data1cf!BQ462*-1</f>
        <v>-0</v>
      </c>
      <c r="T463" s="9" t="n">
        <f aca="false">+[2]data1cf!BR462*-1</f>
        <v>-0</v>
      </c>
      <c r="U463" s="9" t="n">
        <f aca="false">+[2]data1cf!BS462*-1</f>
        <v>-0</v>
      </c>
      <c r="V463" s="9" t="n">
        <f aca="false">+[2]data1cf!BT462*-1</f>
        <v>-0</v>
      </c>
      <c r="W463" s="9" t="n">
        <f aca="false">+[2]data1cf!BU462*-1</f>
        <v>-0</v>
      </c>
      <c r="X463" s="9" t="n">
        <f aca="false">+[2]data1cf!BV462*-1</f>
        <v>-0</v>
      </c>
      <c r="Y463" s="9" t="n">
        <f aca="false">+[2]data1cf!BW462*-1</f>
        <v>-0</v>
      </c>
      <c r="Z463" s="9" t="n">
        <f aca="false">+[2]data1cf!BX462*-1</f>
        <v>-0</v>
      </c>
      <c r="AA463" s="9" t="n">
        <f aca="false">+[2]data1cf!BY462*-1</f>
        <v>-0</v>
      </c>
      <c r="AB463" s="9"/>
      <c r="AC463" s="9"/>
      <c r="AD463" s="9"/>
      <c r="AE463" s="9"/>
      <c r="AF463" s="9"/>
      <c r="AG463" s="9"/>
      <c r="AH463" s="9"/>
      <c r="AI463" s="9"/>
      <c r="AJ463" s="9"/>
      <c r="AK463" s="1"/>
      <c r="AL463" s="1" t="e">
        <f aca="false">SUMPRODUCT(B463:AJ463,PVCapPrice)</f>
        <v>#DIV/0!</v>
      </c>
      <c r="AM463" s="1"/>
      <c r="AN463" s="1"/>
      <c r="AO463" s="1"/>
      <c r="AP463" s="1"/>
      <c r="AQ463" s="1"/>
    </row>
    <row r="464" customFormat="false" ht="11.25" hidden="false" customHeight="false" outlineLevel="0" collapsed="false">
      <c r="A464" s="1" t="n">
        <v>462</v>
      </c>
      <c r="B464" s="9"/>
      <c r="C464" s="9" t="n">
        <f aca="false">+[2]data1cf!BA463*-1</f>
        <v>-0</v>
      </c>
      <c r="D464" s="9" t="n">
        <f aca="false">+[2]data1cf!BB463*-1</f>
        <v>-0</v>
      </c>
      <c r="E464" s="9" t="n">
        <f aca="false">+[2]data1cf!BC463*-1</f>
        <v>-0</v>
      </c>
      <c r="F464" s="9" t="n">
        <f aca="false">+[2]data1cf!BD463*-1</f>
        <v>-0</v>
      </c>
      <c r="G464" s="9" t="n">
        <f aca="false">+[2]data1cf!BE463*-1</f>
        <v>-0</v>
      </c>
      <c r="H464" s="9" t="n">
        <f aca="false">+[2]data1cf!BF463*-1</f>
        <v>-0</v>
      </c>
      <c r="I464" s="9" t="n">
        <f aca="false">+[2]data1cf!BG463*-1</f>
        <v>-0</v>
      </c>
      <c r="J464" s="9" t="n">
        <f aca="false">+[2]data1cf!BH463*-1</f>
        <v>-0</v>
      </c>
      <c r="K464" s="9" t="n">
        <f aca="false">+[2]data1cf!BI463*-1</f>
        <v>-0</v>
      </c>
      <c r="L464" s="9" t="n">
        <f aca="false">+[2]data1cf!BJ463*-1</f>
        <v>-0</v>
      </c>
      <c r="M464" s="9" t="n">
        <f aca="false">+[2]data1cf!BK463*-1</f>
        <v>-0</v>
      </c>
      <c r="N464" s="9" t="n">
        <f aca="false">+[2]data1cf!BL463*-1</f>
        <v>-0</v>
      </c>
      <c r="O464" s="9" t="n">
        <f aca="false">+[2]data1cf!BM463*-1</f>
        <v>-0</v>
      </c>
      <c r="P464" s="9" t="n">
        <f aca="false">+[2]data1cf!BN463*-1</f>
        <v>-0</v>
      </c>
      <c r="Q464" s="9" t="n">
        <f aca="false">+[2]data1cf!BO463*-1</f>
        <v>-0</v>
      </c>
      <c r="R464" s="9" t="n">
        <f aca="false">+[2]data1cf!BP463*-1</f>
        <v>-0</v>
      </c>
      <c r="S464" s="9" t="n">
        <f aca="false">+[2]data1cf!BQ463*-1</f>
        <v>-0</v>
      </c>
      <c r="T464" s="9" t="n">
        <f aca="false">+[2]data1cf!BR463*-1</f>
        <v>-0</v>
      </c>
      <c r="U464" s="9" t="n">
        <f aca="false">+[2]data1cf!BS463*-1</f>
        <v>-0</v>
      </c>
      <c r="V464" s="9" t="n">
        <f aca="false">+[2]data1cf!BT463*-1</f>
        <v>-0</v>
      </c>
      <c r="W464" s="9" t="n">
        <f aca="false">+[2]data1cf!BU463*-1</f>
        <v>-0</v>
      </c>
      <c r="X464" s="9" t="n">
        <f aca="false">+[2]data1cf!BV463*-1</f>
        <v>-0</v>
      </c>
      <c r="Y464" s="9" t="n">
        <f aca="false">+[2]data1cf!BW463*-1</f>
        <v>-0</v>
      </c>
      <c r="Z464" s="9" t="n">
        <f aca="false">+[2]data1cf!BX463*-1</f>
        <v>-0</v>
      </c>
      <c r="AA464" s="9" t="n">
        <f aca="false">+[2]data1cf!BY463*-1</f>
        <v>-0</v>
      </c>
      <c r="AB464" s="9"/>
      <c r="AC464" s="9"/>
      <c r="AD464" s="9"/>
      <c r="AE464" s="9"/>
      <c r="AF464" s="9"/>
      <c r="AG464" s="9"/>
      <c r="AH464" s="9"/>
      <c r="AI464" s="9"/>
      <c r="AJ464" s="9"/>
      <c r="AK464" s="1"/>
      <c r="AL464" s="1" t="e">
        <f aca="false">SUMPRODUCT(B464:AJ464,PVCapPrice)</f>
        <v>#DIV/0!</v>
      </c>
      <c r="AM464" s="1"/>
      <c r="AN464" s="1"/>
      <c r="AO464" s="1"/>
      <c r="AP464" s="1"/>
      <c r="AQ464" s="1"/>
    </row>
    <row r="465" customFormat="false" ht="11.25" hidden="false" customHeight="false" outlineLevel="0" collapsed="false">
      <c r="A465" s="1" t="n">
        <v>463</v>
      </c>
      <c r="B465" s="9"/>
      <c r="C465" s="9" t="n">
        <f aca="false">+[2]data1cf!BA464*-1</f>
        <v>-0</v>
      </c>
      <c r="D465" s="9" t="n">
        <f aca="false">+[2]data1cf!BB464*-1</f>
        <v>-0</v>
      </c>
      <c r="E465" s="9" t="n">
        <f aca="false">+[2]data1cf!BC464*-1</f>
        <v>-0</v>
      </c>
      <c r="F465" s="9" t="n">
        <f aca="false">+[2]data1cf!BD464*-1</f>
        <v>-0</v>
      </c>
      <c r="G465" s="9" t="n">
        <f aca="false">+[2]data1cf!BE464*-1</f>
        <v>-0</v>
      </c>
      <c r="H465" s="9" t="n">
        <f aca="false">+[2]data1cf!BF464*-1</f>
        <v>-0</v>
      </c>
      <c r="I465" s="9" t="n">
        <f aca="false">+[2]data1cf!BG464*-1</f>
        <v>-0</v>
      </c>
      <c r="J465" s="9" t="n">
        <f aca="false">+[2]data1cf!BH464*-1</f>
        <v>-0</v>
      </c>
      <c r="K465" s="9" t="n">
        <f aca="false">+[2]data1cf!BI464*-1</f>
        <v>-0</v>
      </c>
      <c r="L465" s="9" t="n">
        <f aca="false">+[2]data1cf!BJ464*-1</f>
        <v>-0</v>
      </c>
      <c r="M465" s="9" t="n">
        <f aca="false">+[2]data1cf!BK464*-1</f>
        <v>-0</v>
      </c>
      <c r="N465" s="9" t="n">
        <f aca="false">+[2]data1cf!BL464*-1</f>
        <v>-0</v>
      </c>
      <c r="O465" s="9" t="n">
        <f aca="false">+[2]data1cf!BM464*-1</f>
        <v>-0</v>
      </c>
      <c r="P465" s="9" t="n">
        <f aca="false">+[2]data1cf!BN464*-1</f>
        <v>-0</v>
      </c>
      <c r="Q465" s="9" t="n">
        <f aca="false">+[2]data1cf!BO464*-1</f>
        <v>-0</v>
      </c>
      <c r="R465" s="9" t="n">
        <f aca="false">+[2]data1cf!BP464*-1</f>
        <v>-0</v>
      </c>
      <c r="S465" s="9" t="n">
        <f aca="false">+[2]data1cf!BQ464*-1</f>
        <v>-0</v>
      </c>
      <c r="T465" s="9" t="n">
        <f aca="false">+[2]data1cf!BR464*-1</f>
        <v>-0</v>
      </c>
      <c r="U465" s="9" t="n">
        <f aca="false">+[2]data1cf!BS464*-1</f>
        <v>-0</v>
      </c>
      <c r="V465" s="9" t="n">
        <f aca="false">+[2]data1cf!BT464*-1</f>
        <v>-0</v>
      </c>
      <c r="W465" s="9" t="n">
        <f aca="false">+[2]data1cf!BU464*-1</f>
        <v>-0</v>
      </c>
      <c r="X465" s="9" t="n">
        <f aca="false">+[2]data1cf!BV464*-1</f>
        <v>-0</v>
      </c>
      <c r="Y465" s="9" t="n">
        <f aca="false">+[2]data1cf!BW464*-1</f>
        <v>-0</v>
      </c>
      <c r="Z465" s="9" t="n">
        <f aca="false">+[2]data1cf!BX464*-1</f>
        <v>-0</v>
      </c>
      <c r="AA465" s="9" t="n">
        <f aca="false">+[2]data1cf!BY464*-1</f>
        <v>-0</v>
      </c>
      <c r="AB465" s="9"/>
      <c r="AC465" s="9"/>
      <c r="AD465" s="9"/>
      <c r="AE465" s="9"/>
      <c r="AF465" s="9"/>
      <c r="AG465" s="9"/>
      <c r="AH465" s="9"/>
      <c r="AI465" s="9"/>
      <c r="AJ465" s="9"/>
      <c r="AK465" s="1"/>
      <c r="AL465" s="1" t="e">
        <f aca="false">SUMPRODUCT(B465:AJ465,PVCapPrice)</f>
        <v>#DIV/0!</v>
      </c>
      <c r="AM465" s="1"/>
      <c r="AN465" s="1"/>
      <c r="AO465" s="1"/>
      <c r="AP465" s="1"/>
      <c r="AQ465" s="1"/>
    </row>
    <row r="466" customFormat="false" ht="11.25" hidden="false" customHeight="false" outlineLevel="0" collapsed="false">
      <c r="A466" s="1" t="n">
        <v>464</v>
      </c>
      <c r="B466" s="9"/>
      <c r="C466" s="9" t="n">
        <f aca="false">+[2]data1cf!BA465*-1</f>
        <v>-0</v>
      </c>
      <c r="D466" s="9" t="n">
        <f aca="false">+[2]data1cf!BB465*-1</f>
        <v>-0</v>
      </c>
      <c r="E466" s="9" t="n">
        <f aca="false">+[2]data1cf!BC465*-1</f>
        <v>-0</v>
      </c>
      <c r="F466" s="9" t="n">
        <f aca="false">+[2]data1cf!BD465*-1</f>
        <v>-0</v>
      </c>
      <c r="G466" s="9" t="n">
        <f aca="false">+[2]data1cf!BE465*-1</f>
        <v>-0</v>
      </c>
      <c r="H466" s="9" t="n">
        <f aca="false">+[2]data1cf!BF465*-1</f>
        <v>-0</v>
      </c>
      <c r="I466" s="9" t="n">
        <f aca="false">+[2]data1cf!BG465*-1</f>
        <v>-0</v>
      </c>
      <c r="J466" s="9" t="n">
        <f aca="false">+[2]data1cf!BH465*-1</f>
        <v>-0</v>
      </c>
      <c r="K466" s="9" t="n">
        <f aca="false">+[2]data1cf!BI465*-1</f>
        <v>-0</v>
      </c>
      <c r="L466" s="9" t="n">
        <f aca="false">+[2]data1cf!BJ465*-1</f>
        <v>-0</v>
      </c>
      <c r="M466" s="9" t="n">
        <f aca="false">+[2]data1cf!BK465*-1</f>
        <v>-0</v>
      </c>
      <c r="N466" s="9" t="n">
        <f aca="false">+[2]data1cf!BL465*-1</f>
        <v>-0</v>
      </c>
      <c r="O466" s="9" t="n">
        <f aca="false">+[2]data1cf!BM465*-1</f>
        <v>-0</v>
      </c>
      <c r="P466" s="9" t="n">
        <f aca="false">+[2]data1cf!BN465*-1</f>
        <v>-0</v>
      </c>
      <c r="Q466" s="9" t="n">
        <f aca="false">+[2]data1cf!BO465*-1</f>
        <v>-0</v>
      </c>
      <c r="R466" s="9" t="n">
        <f aca="false">+[2]data1cf!BP465*-1</f>
        <v>-0</v>
      </c>
      <c r="S466" s="9" t="n">
        <f aca="false">+[2]data1cf!BQ465*-1</f>
        <v>-0</v>
      </c>
      <c r="T466" s="9" t="n">
        <f aca="false">+[2]data1cf!BR465*-1</f>
        <v>-0</v>
      </c>
      <c r="U466" s="9" t="n">
        <f aca="false">+[2]data1cf!BS465*-1</f>
        <v>-0</v>
      </c>
      <c r="V466" s="9" t="n">
        <f aca="false">+[2]data1cf!BT465*-1</f>
        <v>-0</v>
      </c>
      <c r="W466" s="9" t="n">
        <f aca="false">+[2]data1cf!BU465*-1</f>
        <v>-0</v>
      </c>
      <c r="X466" s="9" t="n">
        <f aca="false">+[2]data1cf!BV465*-1</f>
        <v>-0</v>
      </c>
      <c r="Y466" s="9" t="n">
        <f aca="false">+[2]data1cf!BW465*-1</f>
        <v>-0</v>
      </c>
      <c r="Z466" s="9" t="n">
        <f aca="false">+[2]data1cf!BX465*-1</f>
        <v>-0</v>
      </c>
      <c r="AA466" s="9" t="n">
        <f aca="false">+[2]data1cf!BY465*-1</f>
        <v>-0</v>
      </c>
      <c r="AB466" s="9"/>
      <c r="AC466" s="9"/>
      <c r="AD466" s="9"/>
      <c r="AE466" s="9"/>
      <c r="AF466" s="9"/>
      <c r="AG466" s="9"/>
      <c r="AH466" s="9"/>
      <c r="AI466" s="9"/>
      <c r="AJ466" s="9"/>
      <c r="AK466" s="1"/>
      <c r="AL466" s="1" t="e">
        <f aca="false">SUMPRODUCT(B466:AJ466,PVCapPrice)</f>
        <v>#DIV/0!</v>
      </c>
      <c r="AM466" s="1"/>
      <c r="AN466" s="1"/>
      <c r="AO466" s="1"/>
      <c r="AP466" s="1"/>
      <c r="AQ466" s="1"/>
    </row>
    <row r="467" customFormat="false" ht="11.25" hidden="false" customHeight="false" outlineLevel="0" collapsed="false">
      <c r="A467" s="1" t="n">
        <v>465</v>
      </c>
      <c r="B467" s="9"/>
      <c r="C467" s="9" t="n">
        <f aca="false">+[2]data1cf!BA466*-1</f>
        <v>-0</v>
      </c>
      <c r="D467" s="9" t="n">
        <f aca="false">+[2]data1cf!BB466*-1</f>
        <v>-0</v>
      </c>
      <c r="E467" s="9" t="n">
        <f aca="false">+[2]data1cf!BC466*-1</f>
        <v>-0</v>
      </c>
      <c r="F467" s="9" t="n">
        <f aca="false">+[2]data1cf!BD466*-1</f>
        <v>-0</v>
      </c>
      <c r="G467" s="9" t="n">
        <f aca="false">+[2]data1cf!BE466*-1</f>
        <v>-0</v>
      </c>
      <c r="H467" s="9" t="n">
        <f aca="false">+[2]data1cf!BF466*-1</f>
        <v>-0</v>
      </c>
      <c r="I467" s="9" t="n">
        <f aca="false">+[2]data1cf!BG466*-1</f>
        <v>-0</v>
      </c>
      <c r="J467" s="9" t="n">
        <f aca="false">+[2]data1cf!BH466*-1</f>
        <v>-0</v>
      </c>
      <c r="K467" s="9" t="n">
        <f aca="false">+[2]data1cf!BI466*-1</f>
        <v>-0</v>
      </c>
      <c r="L467" s="9" t="n">
        <f aca="false">+[2]data1cf!BJ466*-1</f>
        <v>-0</v>
      </c>
      <c r="M467" s="9" t="n">
        <f aca="false">+[2]data1cf!BK466*-1</f>
        <v>-0</v>
      </c>
      <c r="N467" s="9" t="n">
        <f aca="false">+[2]data1cf!BL466*-1</f>
        <v>-0</v>
      </c>
      <c r="O467" s="9" t="n">
        <f aca="false">+[2]data1cf!BM466*-1</f>
        <v>-0</v>
      </c>
      <c r="P467" s="9" t="n">
        <f aca="false">+[2]data1cf!BN466*-1</f>
        <v>-0</v>
      </c>
      <c r="Q467" s="9" t="n">
        <f aca="false">+[2]data1cf!BO466*-1</f>
        <v>-0</v>
      </c>
      <c r="R467" s="9" t="n">
        <f aca="false">+[2]data1cf!BP466*-1</f>
        <v>-0</v>
      </c>
      <c r="S467" s="9" t="n">
        <f aca="false">+[2]data1cf!BQ466*-1</f>
        <v>-0</v>
      </c>
      <c r="T467" s="9" t="n">
        <f aca="false">+[2]data1cf!BR466*-1</f>
        <v>-0</v>
      </c>
      <c r="U467" s="9" t="n">
        <f aca="false">+[2]data1cf!BS466*-1</f>
        <v>-0</v>
      </c>
      <c r="V467" s="9" t="n">
        <f aca="false">+[2]data1cf!BT466*-1</f>
        <v>-0</v>
      </c>
      <c r="W467" s="9" t="n">
        <f aca="false">+[2]data1cf!BU466*-1</f>
        <v>-0</v>
      </c>
      <c r="X467" s="9" t="n">
        <f aca="false">+[2]data1cf!BV466*-1</f>
        <v>-0</v>
      </c>
      <c r="Y467" s="9" t="n">
        <f aca="false">+[2]data1cf!BW466*-1</f>
        <v>-0</v>
      </c>
      <c r="Z467" s="9" t="n">
        <f aca="false">+[2]data1cf!BX466*-1</f>
        <v>-0</v>
      </c>
      <c r="AA467" s="9" t="n">
        <f aca="false">+[2]data1cf!BY466*-1</f>
        <v>-0</v>
      </c>
      <c r="AB467" s="9"/>
      <c r="AC467" s="9"/>
      <c r="AD467" s="9"/>
      <c r="AE467" s="9"/>
      <c r="AF467" s="9"/>
      <c r="AG467" s="9"/>
      <c r="AH467" s="9"/>
      <c r="AI467" s="9"/>
      <c r="AJ467" s="9"/>
      <c r="AK467" s="1"/>
      <c r="AL467" s="1" t="e">
        <f aca="false">SUMPRODUCT(B467:AJ467,PVCapPrice)</f>
        <v>#DIV/0!</v>
      </c>
      <c r="AM467" s="1"/>
      <c r="AN467" s="1"/>
      <c r="AO467" s="1"/>
      <c r="AP467" s="1"/>
      <c r="AQ467" s="1"/>
    </row>
    <row r="468" customFormat="false" ht="11.25" hidden="false" customHeight="false" outlineLevel="0" collapsed="false">
      <c r="A468" s="1" t="n">
        <v>466</v>
      </c>
      <c r="B468" s="9"/>
      <c r="C468" s="9" t="n">
        <f aca="false">+[2]data1cf!BA467*-1</f>
        <v>-0</v>
      </c>
      <c r="D468" s="9" t="n">
        <f aca="false">+[2]data1cf!BB467*-1</f>
        <v>-0</v>
      </c>
      <c r="E468" s="9" t="n">
        <f aca="false">+[2]data1cf!BC467*-1</f>
        <v>-0</v>
      </c>
      <c r="F468" s="9" t="n">
        <f aca="false">+[2]data1cf!BD467*-1</f>
        <v>-0</v>
      </c>
      <c r="G468" s="9" t="n">
        <f aca="false">+[2]data1cf!BE467*-1</f>
        <v>-0</v>
      </c>
      <c r="H468" s="9" t="n">
        <f aca="false">+[2]data1cf!BF467*-1</f>
        <v>-0</v>
      </c>
      <c r="I468" s="9" t="n">
        <f aca="false">+[2]data1cf!BG467*-1</f>
        <v>-0</v>
      </c>
      <c r="J468" s="9" t="n">
        <f aca="false">+[2]data1cf!BH467*-1</f>
        <v>-0</v>
      </c>
      <c r="K468" s="9" t="n">
        <f aca="false">+[2]data1cf!BI467*-1</f>
        <v>-0</v>
      </c>
      <c r="L468" s="9" t="n">
        <f aca="false">+[2]data1cf!BJ467*-1</f>
        <v>-0</v>
      </c>
      <c r="M468" s="9" t="n">
        <f aca="false">+[2]data1cf!BK467*-1</f>
        <v>-0</v>
      </c>
      <c r="N468" s="9" t="n">
        <f aca="false">+[2]data1cf!BL467*-1</f>
        <v>-0</v>
      </c>
      <c r="O468" s="9" t="n">
        <f aca="false">+[2]data1cf!BM467*-1</f>
        <v>-0</v>
      </c>
      <c r="P468" s="9" t="n">
        <f aca="false">+[2]data1cf!BN467*-1</f>
        <v>-0</v>
      </c>
      <c r="Q468" s="9" t="n">
        <f aca="false">+[2]data1cf!BO467*-1</f>
        <v>-0</v>
      </c>
      <c r="R468" s="9" t="n">
        <f aca="false">+[2]data1cf!BP467*-1</f>
        <v>-0</v>
      </c>
      <c r="S468" s="9" t="n">
        <f aca="false">+[2]data1cf!BQ467*-1</f>
        <v>-0</v>
      </c>
      <c r="T468" s="9" t="n">
        <f aca="false">+[2]data1cf!BR467*-1</f>
        <v>-0</v>
      </c>
      <c r="U468" s="9" t="n">
        <f aca="false">+[2]data1cf!BS467*-1</f>
        <v>-0</v>
      </c>
      <c r="V468" s="9" t="n">
        <f aca="false">+[2]data1cf!BT467*-1</f>
        <v>-0</v>
      </c>
      <c r="W468" s="9" t="n">
        <f aca="false">+[2]data1cf!BU467*-1</f>
        <v>-0</v>
      </c>
      <c r="X468" s="9" t="n">
        <f aca="false">+[2]data1cf!BV467*-1</f>
        <v>-0</v>
      </c>
      <c r="Y468" s="9" t="n">
        <f aca="false">+[2]data1cf!BW467*-1</f>
        <v>-0</v>
      </c>
      <c r="Z468" s="9" t="n">
        <f aca="false">+[2]data1cf!BX467*-1</f>
        <v>-0</v>
      </c>
      <c r="AA468" s="9" t="n">
        <f aca="false">+[2]data1cf!BY467*-1</f>
        <v>-0</v>
      </c>
      <c r="AB468" s="9"/>
      <c r="AC468" s="9"/>
      <c r="AD468" s="9"/>
      <c r="AE468" s="9"/>
      <c r="AF468" s="9"/>
      <c r="AG468" s="9"/>
      <c r="AH468" s="9"/>
      <c r="AI468" s="9"/>
      <c r="AJ468" s="9"/>
      <c r="AK468" s="1"/>
      <c r="AL468" s="1" t="e">
        <f aca="false">SUMPRODUCT(B468:AJ468,PVCapPrice)</f>
        <v>#DIV/0!</v>
      </c>
      <c r="AM468" s="1"/>
      <c r="AN468" s="1"/>
      <c r="AO468" s="1"/>
      <c r="AP468" s="1"/>
      <c r="AQ468" s="1"/>
    </row>
    <row r="469" customFormat="false" ht="11.25" hidden="false" customHeight="false" outlineLevel="0" collapsed="false">
      <c r="A469" s="1" t="n">
        <v>467</v>
      </c>
      <c r="B469" s="9"/>
      <c r="C469" s="9" t="n">
        <f aca="false">+[2]data1cf!BA468*-1</f>
        <v>-0</v>
      </c>
      <c r="D469" s="9" t="n">
        <f aca="false">+[2]data1cf!BB468*-1</f>
        <v>-0</v>
      </c>
      <c r="E469" s="9" t="n">
        <f aca="false">+[2]data1cf!BC468*-1</f>
        <v>-0</v>
      </c>
      <c r="F469" s="9" t="n">
        <f aca="false">+[2]data1cf!BD468*-1</f>
        <v>-0</v>
      </c>
      <c r="G469" s="9" t="n">
        <f aca="false">+[2]data1cf!BE468*-1</f>
        <v>-0</v>
      </c>
      <c r="H469" s="9" t="n">
        <f aca="false">+[2]data1cf!BF468*-1</f>
        <v>-0</v>
      </c>
      <c r="I469" s="9" t="n">
        <f aca="false">+[2]data1cf!BG468*-1</f>
        <v>-0</v>
      </c>
      <c r="J469" s="9" t="n">
        <f aca="false">+[2]data1cf!BH468*-1</f>
        <v>-0</v>
      </c>
      <c r="K469" s="9" t="n">
        <f aca="false">+[2]data1cf!BI468*-1</f>
        <v>-0</v>
      </c>
      <c r="L469" s="9" t="n">
        <f aca="false">+[2]data1cf!BJ468*-1</f>
        <v>-0</v>
      </c>
      <c r="M469" s="9" t="n">
        <f aca="false">+[2]data1cf!BK468*-1</f>
        <v>-0</v>
      </c>
      <c r="N469" s="9" t="n">
        <f aca="false">+[2]data1cf!BL468*-1</f>
        <v>-0</v>
      </c>
      <c r="O469" s="9" t="n">
        <f aca="false">+[2]data1cf!BM468*-1</f>
        <v>-0</v>
      </c>
      <c r="P469" s="9" t="n">
        <f aca="false">+[2]data1cf!BN468*-1</f>
        <v>-0</v>
      </c>
      <c r="Q469" s="9" t="n">
        <f aca="false">+[2]data1cf!BO468*-1</f>
        <v>-0</v>
      </c>
      <c r="R469" s="9" t="n">
        <f aca="false">+[2]data1cf!BP468*-1</f>
        <v>-0</v>
      </c>
      <c r="S469" s="9" t="n">
        <f aca="false">+[2]data1cf!BQ468*-1</f>
        <v>-0</v>
      </c>
      <c r="T469" s="9" t="n">
        <f aca="false">+[2]data1cf!BR468*-1</f>
        <v>-0</v>
      </c>
      <c r="U469" s="9" t="n">
        <f aca="false">+[2]data1cf!BS468*-1</f>
        <v>-0</v>
      </c>
      <c r="V469" s="9" t="n">
        <f aca="false">+[2]data1cf!BT468*-1</f>
        <v>-0</v>
      </c>
      <c r="W469" s="9" t="n">
        <f aca="false">+[2]data1cf!BU468*-1</f>
        <v>-0</v>
      </c>
      <c r="X469" s="9" t="n">
        <f aca="false">+[2]data1cf!BV468*-1</f>
        <v>-0</v>
      </c>
      <c r="Y469" s="9" t="n">
        <f aca="false">+[2]data1cf!BW468*-1</f>
        <v>-0</v>
      </c>
      <c r="Z469" s="9" t="n">
        <f aca="false">+[2]data1cf!BX468*-1</f>
        <v>-0</v>
      </c>
      <c r="AA469" s="9" t="n">
        <f aca="false">+[2]data1cf!BY468*-1</f>
        <v>-0</v>
      </c>
      <c r="AB469" s="9"/>
      <c r="AC469" s="9"/>
      <c r="AD469" s="9"/>
      <c r="AE469" s="9"/>
      <c r="AF469" s="9"/>
      <c r="AG469" s="9"/>
      <c r="AH469" s="9"/>
      <c r="AI469" s="9"/>
      <c r="AJ469" s="9"/>
      <c r="AK469" s="1"/>
      <c r="AL469" s="1" t="e">
        <f aca="false">SUMPRODUCT(B469:AJ469,PVCapPrice)</f>
        <v>#DIV/0!</v>
      </c>
      <c r="AM469" s="1"/>
      <c r="AN469" s="1"/>
      <c r="AO469" s="1"/>
      <c r="AP469" s="1"/>
      <c r="AQ469" s="1"/>
    </row>
    <row r="470" customFormat="false" ht="11.25" hidden="false" customHeight="false" outlineLevel="0" collapsed="false">
      <c r="A470" s="1" t="n">
        <v>468</v>
      </c>
      <c r="B470" s="9"/>
      <c r="C470" s="9" t="n">
        <f aca="false">+[2]data1cf!BA469*-1</f>
        <v>-0</v>
      </c>
      <c r="D470" s="9" t="n">
        <f aca="false">+[2]data1cf!BB469*-1</f>
        <v>-0</v>
      </c>
      <c r="E470" s="9" t="n">
        <f aca="false">+[2]data1cf!BC469*-1</f>
        <v>-0</v>
      </c>
      <c r="F470" s="9" t="n">
        <f aca="false">+[2]data1cf!BD469*-1</f>
        <v>-0</v>
      </c>
      <c r="G470" s="9" t="n">
        <f aca="false">+[2]data1cf!BE469*-1</f>
        <v>-0</v>
      </c>
      <c r="H470" s="9" t="n">
        <f aca="false">+[2]data1cf!BF469*-1</f>
        <v>-0</v>
      </c>
      <c r="I470" s="9" t="n">
        <f aca="false">+[2]data1cf!BG469*-1</f>
        <v>-0</v>
      </c>
      <c r="J470" s="9" t="n">
        <f aca="false">+[2]data1cf!BH469*-1</f>
        <v>-0</v>
      </c>
      <c r="K470" s="9" t="n">
        <f aca="false">+[2]data1cf!BI469*-1</f>
        <v>-0</v>
      </c>
      <c r="L470" s="9" t="n">
        <f aca="false">+[2]data1cf!BJ469*-1</f>
        <v>-0</v>
      </c>
      <c r="M470" s="9" t="n">
        <f aca="false">+[2]data1cf!BK469*-1</f>
        <v>-0</v>
      </c>
      <c r="N470" s="9" t="n">
        <f aca="false">+[2]data1cf!BL469*-1</f>
        <v>-0</v>
      </c>
      <c r="O470" s="9" t="n">
        <f aca="false">+[2]data1cf!BM469*-1</f>
        <v>-0</v>
      </c>
      <c r="P470" s="9" t="n">
        <f aca="false">+[2]data1cf!BN469*-1</f>
        <v>-0</v>
      </c>
      <c r="Q470" s="9" t="n">
        <f aca="false">+[2]data1cf!BO469*-1</f>
        <v>-0</v>
      </c>
      <c r="R470" s="9" t="n">
        <f aca="false">+[2]data1cf!BP469*-1</f>
        <v>-0</v>
      </c>
      <c r="S470" s="9" t="n">
        <f aca="false">+[2]data1cf!BQ469*-1</f>
        <v>-0</v>
      </c>
      <c r="T470" s="9" t="n">
        <f aca="false">+[2]data1cf!BR469*-1</f>
        <v>-0</v>
      </c>
      <c r="U470" s="9" t="n">
        <f aca="false">+[2]data1cf!BS469*-1</f>
        <v>-0</v>
      </c>
      <c r="V470" s="9" t="n">
        <f aca="false">+[2]data1cf!BT469*-1</f>
        <v>-0</v>
      </c>
      <c r="W470" s="9" t="n">
        <f aca="false">+[2]data1cf!BU469*-1</f>
        <v>-0</v>
      </c>
      <c r="X470" s="9" t="n">
        <f aca="false">+[2]data1cf!BV469*-1</f>
        <v>-0</v>
      </c>
      <c r="Y470" s="9" t="n">
        <f aca="false">+[2]data1cf!BW469*-1</f>
        <v>-0</v>
      </c>
      <c r="Z470" s="9" t="n">
        <f aca="false">+[2]data1cf!BX469*-1</f>
        <v>-0</v>
      </c>
      <c r="AA470" s="9" t="n">
        <f aca="false">+[2]data1cf!BY469*-1</f>
        <v>-0</v>
      </c>
      <c r="AB470" s="9"/>
      <c r="AC470" s="9"/>
      <c r="AD470" s="9"/>
      <c r="AE470" s="9"/>
      <c r="AF470" s="9"/>
      <c r="AG470" s="9"/>
      <c r="AH470" s="9"/>
      <c r="AI470" s="9"/>
      <c r="AJ470" s="9"/>
      <c r="AK470" s="1"/>
      <c r="AL470" s="1" t="e">
        <f aca="false">SUMPRODUCT(B470:AJ470,PVCapPrice)</f>
        <v>#DIV/0!</v>
      </c>
      <c r="AM470" s="1"/>
      <c r="AN470" s="1"/>
      <c r="AO470" s="1"/>
      <c r="AP470" s="1"/>
      <c r="AQ470" s="1"/>
    </row>
    <row r="471" customFormat="false" ht="11.25" hidden="false" customHeight="false" outlineLevel="0" collapsed="false">
      <c r="A471" s="1" t="n">
        <v>469</v>
      </c>
      <c r="B471" s="9"/>
      <c r="C471" s="9" t="n">
        <f aca="false">+[2]data1cf!BA470*-1</f>
        <v>-0</v>
      </c>
      <c r="D471" s="9" t="n">
        <f aca="false">+[2]data1cf!BB470*-1</f>
        <v>-0</v>
      </c>
      <c r="E471" s="9" t="n">
        <f aca="false">+[2]data1cf!BC470*-1</f>
        <v>-0</v>
      </c>
      <c r="F471" s="9" t="n">
        <f aca="false">+[2]data1cf!BD470*-1</f>
        <v>-0</v>
      </c>
      <c r="G471" s="9" t="n">
        <f aca="false">+[2]data1cf!BE470*-1</f>
        <v>-0</v>
      </c>
      <c r="H471" s="9" t="n">
        <f aca="false">+[2]data1cf!BF470*-1</f>
        <v>-0</v>
      </c>
      <c r="I471" s="9" t="n">
        <f aca="false">+[2]data1cf!BG470*-1</f>
        <v>-0</v>
      </c>
      <c r="J471" s="9" t="n">
        <f aca="false">+[2]data1cf!BH470*-1</f>
        <v>-0</v>
      </c>
      <c r="K471" s="9" t="n">
        <f aca="false">+[2]data1cf!BI470*-1</f>
        <v>-0</v>
      </c>
      <c r="L471" s="9" t="n">
        <f aca="false">+[2]data1cf!BJ470*-1</f>
        <v>-0</v>
      </c>
      <c r="M471" s="9" t="n">
        <f aca="false">+[2]data1cf!BK470*-1</f>
        <v>-0</v>
      </c>
      <c r="N471" s="9" t="n">
        <f aca="false">+[2]data1cf!BL470*-1</f>
        <v>-0</v>
      </c>
      <c r="O471" s="9" t="n">
        <f aca="false">+[2]data1cf!BM470*-1</f>
        <v>-0</v>
      </c>
      <c r="P471" s="9" t="n">
        <f aca="false">+[2]data1cf!BN470*-1</f>
        <v>-0</v>
      </c>
      <c r="Q471" s="9" t="n">
        <f aca="false">+[2]data1cf!BO470*-1</f>
        <v>-0</v>
      </c>
      <c r="R471" s="9" t="n">
        <f aca="false">+[2]data1cf!BP470*-1</f>
        <v>-0</v>
      </c>
      <c r="S471" s="9" t="n">
        <f aca="false">+[2]data1cf!BQ470*-1</f>
        <v>-0</v>
      </c>
      <c r="T471" s="9" t="n">
        <f aca="false">+[2]data1cf!BR470*-1</f>
        <v>-0</v>
      </c>
      <c r="U471" s="9" t="n">
        <f aca="false">+[2]data1cf!BS470*-1</f>
        <v>-0</v>
      </c>
      <c r="V471" s="9" t="n">
        <f aca="false">+[2]data1cf!BT470*-1</f>
        <v>-0</v>
      </c>
      <c r="W471" s="9" t="n">
        <f aca="false">+[2]data1cf!BU470*-1</f>
        <v>-0</v>
      </c>
      <c r="X471" s="9" t="n">
        <f aca="false">+[2]data1cf!BV470*-1</f>
        <v>-0</v>
      </c>
      <c r="Y471" s="9" t="n">
        <f aca="false">+[2]data1cf!BW470*-1</f>
        <v>-0</v>
      </c>
      <c r="Z471" s="9" t="n">
        <f aca="false">+[2]data1cf!BX470*-1</f>
        <v>-0</v>
      </c>
      <c r="AA471" s="9" t="n">
        <f aca="false">+[2]data1cf!BY470*-1</f>
        <v>-0</v>
      </c>
      <c r="AB471" s="9"/>
      <c r="AC471" s="9"/>
      <c r="AD471" s="9"/>
      <c r="AE471" s="9"/>
      <c r="AF471" s="9"/>
      <c r="AG471" s="9"/>
      <c r="AH471" s="9"/>
      <c r="AI471" s="9"/>
      <c r="AJ471" s="9"/>
      <c r="AK471" s="1"/>
      <c r="AL471" s="1" t="e">
        <f aca="false">SUMPRODUCT(B471:AJ471,PVCapPrice)</f>
        <v>#DIV/0!</v>
      </c>
      <c r="AM471" s="1"/>
      <c r="AN471" s="1"/>
      <c r="AO471" s="1"/>
      <c r="AP471" s="1"/>
      <c r="AQ471" s="1"/>
    </row>
    <row r="472" customFormat="false" ht="11.25" hidden="false" customHeight="false" outlineLevel="0" collapsed="false">
      <c r="A472" s="1" t="n">
        <v>470</v>
      </c>
      <c r="B472" s="9"/>
      <c r="C472" s="9" t="n">
        <f aca="false">+[2]data1cf!BA471*-1</f>
        <v>-0</v>
      </c>
      <c r="D472" s="9" t="n">
        <f aca="false">+[2]data1cf!BB471*-1</f>
        <v>-0</v>
      </c>
      <c r="E472" s="9" t="n">
        <f aca="false">+[2]data1cf!BC471*-1</f>
        <v>-0</v>
      </c>
      <c r="F472" s="9" t="n">
        <f aca="false">+[2]data1cf!BD471*-1</f>
        <v>-0</v>
      </c>
      <c r="G472" s="9" t="n">
        <f aca="false">+[2]data1cf!BE471*-1</f>
        <v>-0</v>
      </c>
      <c r="H472" s="9" t="n">
        <f aca="false">+[2]data1cf!BF471*-1</f>
        <v>-0</v>
      </c>
      <c r="I472" s="9" t="n">
        <f aca="false">+[2]data1cf!BG471*-1</f>
        <v>-0</v>
      </c>
      <c r="J472" s="9" t="n">
        <f aca="false">+[2]data1cf!BH471*-1</f>
        <v>-0</v>
      </c>
      <c r="K472" s="9" t="n">
        <f aca="false">+[2]data1cf!BI471*-1</f>
        <v>-0</v>
      </c>
      <c r="L472" s="9" t="n">
        <f aca="false">+[2]data1cf!BJ471*-1</f>
        <v>-0</v>
      </c>
      <c r="M472" s="9" t="n">
        <f aca="false">+[2]data1cf!BK471*-1</f>
        <v>-0</v>
      </c>
      <c r="N472" s="9" t="n">
        <f aca="false">+[2]data1cf!BL471*-1</f>
        <v>-0</v>
      </c>
      <c r="O472" s="9" t="n">
        <f aca="false">+[2]data1cf!BM471*-1</f>
        <v>-0</v>
      </c>
      <c r="P472" s="9" t="n">
        <f aca="false">+[2]data1cf!BN471*-1</f>
        <v>-0</v>
      </c>
      <c r="Q472" s="9" t="n">
        <f aca="false">+[2]data1cf!BO471*-1</f>
        <v>-0</v>
      </c>
      <c r="R472" s="9" t="n">
        <f aca="false">+[2]data1cf!BP471*-1</f>
        <v>-0</v>
      </c>
      <c r="S472" s="9" t="n">
        <f aca="false">+[2]data1cf!BQ471*-1</f>
        <v>-0</v>
      </c>
      <c r="T472" s="9" t="n">
        <f aca="false">+[2]data1cf!BR471*-1</f>
        <v>-0</v>
      </c>
      <c r="U472" s="9" t="n">
        <f aca="false">+[2]data1cf!BS471*-1</f>
        <v>-0</v>
      </c>
      <c r="V472" s="9" t="n">
        <f aca="false">+[2]data1cf!BT471*-1</f>
        <v>-0</v>
      </c>
      <c r="W472" s="9" t="n">
        <f aca="false">+[2]data1cf!BU471*-1</f>
        <v>-0</v>
      </c>
      <c r="X472" s="9" t="n">
        <f aca="false">+[2]data1cf!BV471*-1</f>
        <v>-0</v>
      </c>
      <c r="Y472" s="9" t="n">
        <f aca="false">+[2]data1cf!BW471*-1</f>
        <v>-0</v>
      </c>
      <c r="Z472" s="9" t="n">
        <f aca="false">+[2]data1cf!BX471*-1</f>
        <v>-0</v>
      </c>
      <c r="AA472" s="9" t="n">
        <f aca="false">+[2]data1cf!BY471*-1</f>
        <v>-0</v>
      </c>
      <c r="AB472" s="9"/>
      <c r="AC472" s="9"/>
      <c r="AD472" s="9"/>
      <c r="AE472" s="9"/>
      <c r="AF472" s="9"/>
      <c r="AG472" s="9"/>
      <c r="AH472" s="9"/>
      <c r="AI472" s="9"/>
      <c r="AJ472" s="9"/>
      <c r="AK472" s="1"/>
      <c r="AL472" s="1" t="e">
        <f aca="false">SUMPRODUCT(B472:AJ472,PVCapPrice)</f>
        <v>#DIV/0!</v>
      </c>
      <c r="AM472" s="1"/>
      <c r="AN472" s="1"/>
      <c r="AO472" s="1"/>
      <c r="AP472" s="1"/>
      <c r="AQ472" s="1"/>
    </row>
    <row r="473" customFormat="false" ht="11.25" hidden="false" customHeight="false" outlineLevel="0" collapsed="false">
      <c r="A473" s="1" t="n">
        <v>471</v>
      </c>
      <c r="B473" s="9"/>
      <c r="C473" s="9" t="n">
        <f aca="false">+[2]data1cf!BA472*-1</f>
        <v>-0</v>
      </c>
      <c r="D473" s="9" t="n">
        <f aca="false">+[2]data1cf!BB472*-1</f>
        <v>-0</v>
      </c>
      <c r="E473" s="9" t="n">
        <f aca="false">+[2]data1cf!BC472*-1</f>
        <v>-0</v>
      </c>
      <c r="F473" s="9" t="n">
        <f aca="false">+[2]data1cf!BD472*-1</f>
        <v>-0</v>
      </c>
      <c r="G473" s="9" t="n">
        <f aca="false">+[2]data1cf!BE472*-1</f>
        <v>-0</v>
      </c>
      <c r="H473" s="9" t="n">
        <f aca="false">+[2]data1cf!BF472*-1</f>
        <v>-0</v>
      </c>
      <c r="I473" s="9" t="n">
        <f aca="false">+[2]data1cf!BG472*-1</f>
        <v>-0</v>
      </c>
      <c r="J473" s="9" t="n">
        <f aca="false">+[2]data1cf!BH472*-1</f>
        <v>-0</v>
      </c>
      <c r="K473" s="9" t="n">
        <f aca="false">+[2]data1cf!BI472*-1</f>
        <v>-0</v>
      </c>
      <c r="L473" s="9" t="n">
        <f aca="false">+[2]data1cf!BJ472*-1</f>
        <v>-0</v>
      </c>
      <c r="M473" s="9" t="n">
        <f aca="false">+[2]data1cf!BK472*-1</f>
        <v>-0</v>
      </c>
      <c r="N473" s="9" t="n">
        <f aca="false">+[2]data1cf!BL472*-1</f>
        <v>-0</v>
      </c>
      <c r="O473" s="9" t="n">
        <f aca="false">+[2]data1cf!BM472*-1</f>
        <v>-0</v>
      </c>
      <c r="P473" s="9" t="n">
        <f aca="false">+[2]data1cf!BN472*-1</f>
        <v>-0</v>
      </c>
      <c r="Q473" s="9" t="n">
        <f aca="false">+[2]data1cf!BO472*-1</f>
        <v>-0</v>
      </c>
      <c r="R473" s="9" t="n">
        <f aca="false">+[2]data1cf!BP472*-1</f>
        <v>-0</v>
      </c>
      <c r="S473" s="9" t="n">
        <f aca="false">+[2]data1cf!BQ472*-1</f>
        <v>-0</v>
      </c>
      <c r="T473" s="9" t="n">
        <f aca="false">+[2]data1cf!BR472*-1</f>
        <v>-0</v>
      </c>
      <c r="U473" s="9" t="n">
        <f aca="false">+[2]data1cf!BS472*-1</f>
        <v>-0</v>
      </c>
      <c r="V473" s="9" t="n">
        <f aca="false">+[2]data1cf!BT472*-1</f>
        <v>-0</v>
      </c>
      <c r="W473" s="9" t="n">
        <f aca="false">+[2]data1cf!BU472*-1</f>
        <v>-0</v>
      </c>
      <c r="X473" s="9" t="n">
        <f aca="false">+[2]data1cf!BV472*-1</f>
        <v>-0</v>
      </c>
      <c r="Y473" s="9" t="n">
        <f aca="false">+[2]data1cf!BW472*-1</f>
        <v>-0</v>
      </c>
      <c r="Z473" s="9" t="n">
        <f aca="false">+[2]data1cf!BX472*-1</f>
        <v>-0</v>
      </c>
      <c r="AA473" s="9" t="n">
        <f aca="false">+[2]data1cf!BY472*-1</f>
        <v>-0</v>
      </c>
      <c r="AB473" s="9"/>
      <c r="AC473" s="9"/>
      <c r="AD473" s="9"/>
      <c r="AE473" s="9"/>
      <c r="AF473" s="9"/>
      <c r="AG473" s="9"/>
      <c r="AH473" s="9"/>
      <c r="AI473" s="9"/>
      <c r="AJ473" s="9"/>
      <c r="AK473" s="1"/>
      <c r="AL473" s="1" t="e">
        <f aca="false">SUMPRODUCT(B473:AJ473,PVCapPrice)</f>
        <v>#DIV/0!</v>
      </c>
      <c r="AM473" s="1"/>
      <c r="AN473" s="1"/>
      <c r="AO473" s="1"/>
      <c r="AP473" s="1"/>
      <c r="AQ473" s="1"/>
    </row>
    <row r="474" customFormat="false" ht="11.25" hidden="false" customHeight="false" outlineLevel="0" collapsed="false">
      <c r="A474" s="1" t="n">
        <v>472</v>
      </c>
      <c r="B474" s="9"/>
      <c r="C474" s="9" t="n">
        <f aca="false">+[2]data1cf!BA473*-1</f>
        <v>-0</v>
      </c>
      <c r="D474" s="9" t="n">
        <f aca="false">+[2]data1cf!BB473*-1</f>
        <v>-0</v>
      </c>
      <c r="E474" s="9" t="n">
        <f aca="false">+[2]data1cf!BC473*-1</f>
        <v>-0</v>
      </c>
      <c r="F474" s="9" t="n">
        <f aca="false">+[2]data1cf!BD473*-1</f>
        <v>-0</v>
      </c>
      <c r="G474" s="9" t="n">
        <f aca="false">+[2]data1cf!BE473*-1</f>
        <v>-0</v>
      </c>
      <c r="H474" s="9" t="n">
        <f aca="false">+[2]data1cf!BF473*-1</f>
        <v>-0</v>
      </c>
      <c r="I474" s="9" t="n">
        <f aca="false">+[2]data1cf!BG473*-1</f>
        <v>-0</v>
      </c>
      <c r="J474" s="9" t="n">
        <f aca="false">+[2]data1cf!BH473*-1</f>
        <v>-0</v>
      </c>
      <c r="K474" s="9" t="n">
        <f aca="false">+[2]data1cf!BI473*-1</f>
        <v>-0</v>
      </c>
      <c r="L474" s="9" t="n">
        <f aca="false">+[2]data1cf!BJ473*-1</f>
        <v>-0</v>
      </c>
      <c r="M474" s="9" t="n">
        <f aca="false">+[2]data1cf!BK473*-1</f>
        <v>-0</v>
      </c>
      <c r="N474" s="9" t="n">
        <f aca="false">+[2]data1cf!BL473*-1</f>
        <v>-0</v>
      </c>
      <c r="O474" s="9" t="n">
        <f aca="false">+[2]data1cf!BM473*-1</f>
        <v>-0</v>
      </c>
      <c r="P474" s="9" t="n">
        <f aca="false">+[2]data1cf!BN473*-1</f>
        <v>-0</v>
      </c>
      <c r="Q474" s="9" t="n">
        <f aca="false">+[2]data1cf!BO473*-1</f>
        <v>-0</v>
      </c>
      <c r="R474" s="9" t="n">
        <f aca="false">+[2]data1cf!BP473*-1</f>
        <v>-0</v>
      </c>
      <c r="S474" s="9" t="n">
        <f aca="false">+[2]data1cf!BQ473*-1</f>
        <v>-0</v>
      </c>
      <c r="T474" s="9" t="n">
        <f aca="false">+[2]data1cf!BR473*-1</f>
        <v>-0</v>
      </c>
      <c r="U474" s="9" t="n">
        <f aca="false">+[2]data1cf!BS473*-1</f>
        <v>-0</v>
      </c>
      <c r="V474" s="9" t="n">
        <f aca="false">+[2]data1cf!BT473*-1</f>
        <v>-0</v>
      </c>
      <c r="W474" s="9" t="n">
        <f aca="false">+[2]data1cf!BU473*-1</f>
        <v>-0</v>
      </c>
      <c r="X474" s="9" t="n">
        <f aca="false">+[2]data1cf!BV473*-1</f>
        <v>-0</v>
      </c>
      <c r="Y474" s="9" t="n">
        <f aca="false">+[2]data1cf!BW473*-1</f>
        <v>-0</v>
      </c>
      <c r="Z474" s="9" t="n">
        <f aca="false">+[2]data1cf!BX473*-1</f>
        <v>-0</v>
      </c>
      <c r="AA474" s="9" t="n">
        <f aca="false">+[2]data1cf!BY473*-1</f>
        <v>-0</v>
      </c>
      <c r="AB474" s="9"/>
      <c r="AC474" s="9"/>
      <c r="AD474" s="9"/>
      <c r="AE474" s="9"/>
      <c r="AF474" s="9"/>
      <c r="AG474" s="9"/>
      <c r="AH474" s="9"/>
      <c r="AI474" s="9"/>
      <c r="AJ474" s="9"/>
      <c r="AK474" s="1"/>
      <c r="AL474" s="1" t="e">
        <f aca="false">SUMPRODUCT(B474:AJ474,PVCapPrice)</f>
        <v>#DIV/0!</v>
      </c>
      <c r="AM474" s="1"/>
      <c r="AN474" s="1"/>
      <c r="AO474" s="1"/>
      <c r="AP474" s="1"/>
      <c r="AQ474" s="1"/>
    </row>
    <row r="475" customFormat="false" ht="11.25" hidden="false" customHeight="false" outlineLevel="0" collapsed="false">
      <c r="A475" s="1" t="n">
        <v>473</v>
      </c>
      <c r="B475" s="9"/>
      <c r="C475" s="9" t="n">
        <f aca="false">+[2]data1cf!BA474*-1</f>
        <v>-0</v>
      </c>
      <c r="D475" s="9" t="n">
        <f aca="false">+[2]data1cf!BB474*-1</f>
        <v>-0</v>
      </c>
      <c r="E475" s="9" t="n">
        <f aca="false">+[2]data1cf!BC474*-1</f>
        <v>-0</v>
      </c>
      <c r="F475" s="9" t="n">
        <f aca="false">+[2]data1cf!BD474*-1</f>
        <v>-0</v>
      </c>
      <c r="G475" s="9" t="n">
        <f aca="false">+[2]data1cf!BE474*-1</f>
        <v>-0</v>
      </c>
      <c r="H475" s="9" t="n">
        <f aca="false">+[2]data1cf!BF474*-1</f>
        <v>-0</v>
      </c>
      <c r="I475" s="9" t="n">
        <f aca="false">+[2]data1cf!BG474*-1</f>
        <v>-0</v>
      </c>
      <c r="J475" s="9" t="n">
        <f aca="false">+[2]data1cf!BH474*-1</f>
        <v>-0</v>
      </c>
      <c r="K475" s="9" t="n">
        <f aca="false">+[2]data1cf!BI474*-1</f>
        <v>-0</v>
      </c>
      <c r="L475" s="9" t="n">
        <f aca="false">+[2]data1cf!BJ474*-1</f>
        <v>-0</v>
      </c>
      <c r="M475" s="9" t="n">
        <f aca="false">+[2]data1cf!BK474*-1</f>
        <v>-0</v>
      </c>
      <c r="N475" s="9" t="n">
        <f aca="false">+[2]data1cf!BL474*-1</f>
        <v>-0</v>
      </c>
      <c r="O475" s="9" t="n">
        <f aca="false">+[2]data1cf!BM474*-1</f>
        <v>-0</v>
      </c>
      <c r="P475" s="9" t="n">
        <f aca="false">+[2]data1cf!BN474*-1</f>
        <v>-0</v>
      </c>
      <c r="Q475" s="9" t="n">
        <f aca="false">+[2]data1cf!BO474*-1</f>
        <v>-0</v>
      </c>
      <c r="R475" s="9" t="n">
        <f aca="false">+[2]data1cf!BP474*-1</f>
        <v>-0</v>
      </c>
      <c r="S475" s="9" t="n">
        <f aca="false">+[2]data1cf!BQ474*-1</f>
        <v>-0</v>
      </c>
      <c r="T475" s="9" t="n">
        <f aca="false">+[2]data1cf!BR474*-1</f>
        <v>-0</v>
      </c>
      <c r="U475" s="9" t="n">
        <f aca="false">+[2]data1cf!BS474*-1</f>
        <v>-0</v>
      </c>
      <c r="V475" s="9" t="n">
        <f aca="false">+[2]data1cf!BT474*-1</f>
        <v>-0</v>
      </c>
      <c r="W475" s="9" t="n">
        <f aca="false">+[2]data1cf!BU474*-1</f>
        <v>-0</v>
      </c>
      <c r="X475" s="9" t="n">
        <f aca="false">+[2]data1cf!BV474*-1</f>
        <v>-0</v>
      </c>
      <c r="Y475" s="9" t="n">
        <f aca="false">+[2]data1cf!BW474*-1</f>
        <v>-0</v>
      </c>
      <c r="Z475" s="9" t="n">
        <f aca="false">+[2]data1cf!BX474*-1</f>
        <v>-0</v>
      </c>
      <c r="AA475" s="9" t="n">
        <f aca="false">+[2]data1cf!BY474*-1</f>
        <v>-0</v>
      </c>
      <c r="AB475" s="9"/>
      <c r="AC475" s="9"/>
      <c r="AD475" s="9"/>
      <c r="AE475" s="9"/>
      <c r="AF475" s="9"/>
      <c r="AG475" s="9"/>
      <c r="AH475" s="9"/>
      <c r="AI475" s="9"/>
      <c r="AJ475" s="9"/>
      <c r="AK475" s="1"/>
      <c r="AL475" s="1" t="e">
        <f aca="false">SUMPRODUCT(B475:AJ475,PVCapPrice)</f>
        <v>#DIV/0!</v>
      </c>
      <c r="AM475" s="1"/>
      <c r="AN475" s="1"/>
      <c r="AO475" s="1"/>
      <c r="AP475" s="1"/>
      <c r="AQ475" s="1"/>
    </row>
    <row r="476" customFormat="false" ht="11.25" hidden="false" customHeight="false" outlineLevel="0" collapsed="false">
      <c r="A476" s="1" t="n">
        <v>474</v>
      </c>
      <c r="B476" s="9"/>
      <c r="C476" s="9" t="n">
        <f aca="false">+[2]data1cf!BA475*-1</f>
        <v>-0</v>
      </c>
      <c r="D476" s="9" t="n">
        <f aca="false">+[2]data1cf!BB475*-1</f>
        <v>-0</v>
      </c>
      <c r="E476" s="9" t="n">
        <f aca="false">+[2]data1cf!BC475*-1</f>
        <v>-0</v>
      </c>
      <c r="F476" s="9" t="n">
        <f aca="false">+[2]data1cf!BD475*-1</f>
        <v>-0</v>
      </c>
      <c r="G476" s="9" t="n">
        <f aca="false">+[2]data1cf!BE475*-1</f>
        <v>-0</v>
      </c>
      <c r="H476" s="9" t="n">
        <f aca="false">+[2]data1cf!BF475*-1</f>
        <v>-0</v>
      </c>
      <c r="I476" s="9" t="n">
        <f aca="false">+[2]data1cf!BG475*-1</f>
        <v>-0</v>
      </c>
      <c r="J476" s="9" t="n">
        <f aca="false">+[2]data1cf!BH475*-1</f>
        <v>-0</v>
      </c>
      <c r="K476" s="9" t="n">
        <f aca="false">+[2]data1cf!BI475*-1</f>
        <v>-0</v>
      </c>
      <c r="L476" s="9" t="n">
        <f aca="false">+[2]data1cf!BJ475*-1</f>
        <v>-0</v>
      </c>
      <c r="M476" s="9" t="n">
        <f aca="false">+[2]data1cf!BK475*-1</f>
        <v>-0</v>
      </c>
      <c r="N476" s="9" t="n">
        <f aca="false">+[2]data1cf!BL475*-1</f>
        <v>-0</v>
      </c>
      <c r="O476" s="9" t="n">
        <f aca="false">+[2]data1cf!BM475*-1</f>
        <v>-0</v>
      </c>
      <c r="P476" s="9" t="n">
        <f aca="false">+[2]data1cf!BN475*-1</f>
        <v>-0</v>
      </c>
      <c r="Q476" s="9" t="n">
        <f aca="false">+[2]data1cf!BO475*-1</f>
        <v>-0</v>
      </c>
      <c r="R476" s="9" t="n">
        <f aca="false">+[2]data1cf!BP475*-1</f>
        <v>-0</v>
      </c>
      <c r="S476" s="9" t="n">
        <f aca="false">+[2]data1cf!BQ475*-1</f>
        <v>-0</v>
      </c>
      <c r="T476" s="9" t="n">
        <f aca="false">+[2]data1cf!BR475*-1</f>
        <v>-0</v>
      </c>
      <c r="U476" s="9" t="n">
        <f aca="false">+[2]data1cf!BS475*-1</f>
        <v>-0</v>
      </c>
      <c r="V476" s="9" t="n">
        <f aca="false">+[2]data1cf!BT475*-1</f>
        <v>-0</v>
      </c>
      <c r="W476" s="9" t="n">
        <f aca="false">+[2]data1cf!BU475*-1</f>
        <v>-0</v>
      </c>
      <c r="X476" s="9" t="n">
        <f aca="false">+[2]data1cf!BV475*-1</f>
        <v>-0</v>
      </c>
      <c r="Y476" s="9" t="n">
        <f aca="false">+[2]data1cf!BW475*-1</f>
        <v>-0</v>
      </c>
      <c r="Z476" s="9" t="n">
        <f aca="false">+[2]data1cf!BX475*-1</f>
        <v>-0</v>
      </c>
      <c r="AA476" s="9" t="n">
        <f aca="false">+[2]data1cf!BY475*-1</f>
        <v>-0</v>
      </c>
      <c r="AB476" s="9"/>
      <c r="AC476" s="9"/>
      <c r="AD476" s="9"/>
      <c r="AE476" s="9"/>
      <c r="AF476" s="9"/>
      <c r="AG476" s="9"/>
      <c r="AH476" s="9"/>
      <c r="AI476" s="9"/>
      <c r="AJ476" s="9"/>
      <c r="AK476" s="1"/>
      <c r="AL476" s="1" t="e">
        <f aca="false">SUMPRODUCT(B476:AJ476,PVCapPrice)</f>
        <v>#DIV/0!</v>
      </c>
      <c r="AM476" s="1"/>
      <c r="AN476" s="1"/>
      <c r="AO476" s="1"/>
      <c r="AP476" s="1"/>
      <c r="AQ476" s="1"/>
    </row>
    <row r="477" customFormat="false" ht="11.25" hidden="false" customHeight="false" outlineLevel="0" collapsed="false">
      <c r="A477" s="1" t="n">
        <v>475</v>
      </c>
      <c r="B477" s="9"/>
      <c r="C477" s="9" t="n">
        <f aca="false">+[2]data1cf!BA476*-1</f>
        <v>-0</v>
      </c>
      <c r="D477" s="9" t="n">
        <f aca="false">+[2]data1cf!BB476*-1</f>
        <v>-0</v>
      </c>
      <c r="E477" s="9" t="n">
        <f aca="false">+[2]data1cf!BC476*-1</f>
        <v>-0</v>
      </c>
      <c r="F477" s="9" t="n">
        <f aca="false">+[2]data1cf!BD476*-1</f>
        <v>-0</v>
      </c>
      <c r="G477" s="9" t="n">
        <f aca="false">+[2]data1cf!BE476*-1</f>
        <v>-0</v>
      </c>
      <c r="H477" s="9" t="n">
        <f aca="false">+[2]data1cf!BF476*-1</f>
        <v>-0</v>
      </c>
      <c r="I477" s="9" t="n">
        <f aca="false">+[2]data1cf!BG476*-1</f>
        <v>-0</v>
      </c>
      <c r="J477" s="9" t="n">
        <f aca="false">+[2]data1cf!BH476*-1</f>
        <v>-0</v>
      </c>
      <c r="K477" s="9" t="n">
        <f aca="false">+[2]data1cf!BI476*-1</f>
        <v>-0</v>
      </c>
      <c r="L477" s="9" t="n">
        <f aca="false">+[2]data1cf!BJ476*-1</f>
        <v>-0</v>
      </c>
      <c r="M477" s="9" t="n">
        <f aca="false">+[2]data1cf!BK476*-1</f>
        <v>-0</v>
      </c>
      <c r="N477" s="9" t="n">
        <f aca="false">+[2]data1cf!BL476*-1</f>
        <v>-0</v>
      </c>
      <c r="O477" s="9" t="n">
        <f aca="false">+[2]data1cf!BM476*-1</f>
        <v>-0</v>
      </c>
      <c r="P477" s="9" t="n">
        <f aca="false">+[2]data1cf!BN476*-1</f>
        <v>-0</v>
      </c>
      <c r="Q477" s="9" t="n">
        <f aca="false">+[2]data1cf!BO476*-1</f>
        <v>-0</v>
      </c>
      <c r="R477" s="9" t="n">
        <f aca="false">+[2]data1cf!BP476*-1</f>
        <v>-0</v>
      </c>
      <c r="S477" s="9" t="n">
        <f aca="false">+[2]data1cf!BQ476*-1</f>
        <v>-0</v>
      </c>
      <c r="T477" s="9" t="n">
        <f aca="false">+[2]data1cf!BR476*-1</f>
        <v>-0</v>
      </c>
      <c r="U477" s="9" t="n">
        <f aca="false">+[2]data1cf!BS476*-1</f>
        <v>-0</v>
      </c>
      <c r="V477" s="9" t="n">
        <f aca="false">+[2]data1cf!BT476*-1</f>
        <v>-0</v>
      </c>
      <c r="W477" s="9" t="n">
        <f aca="false">+[2]data1cf!BU476*-1</f>
        <v>-0</v>
      </c>
      <c r="X477" s="9" t="n">
        <f aca="false">+[2]data1cf!BV476*-1</f>
        <v>-0</v>
      </c>
      <c r="Y477" s="9" t="n">
        <f aca="false">+[2]data1cf!BW476*-1</f>
        <v>-0</v>
      </c>
      <c r="Z477" s="9" t="n">
        <f aca="false">+[2]data1cf!BX476*-1</f>
        <v>-0</v>
      </c>
      <c r="AA477" s="9" t="n">
        <f aca="false">+[2]data1cf!BY476*-1</f>
        <v>-0</v>
      </c>
      <c r="AB477" s="9"/>
      <c r="AC477" s="9"/>
      <c r="AD477" s="9"/>
      <c r="AE477" s="9"/>
      <c r="AF477" s="9"/>
      <c r="AG477" s="9"/>
      <c r="AH477" s="9"/>
      <c r="AI477" s="9"/>
      <c r="AJ477" s="9"/>
      <c r="AK477" s="1"/>
      <c r="AL477" s="1" t="e">
        <f aca="false">SUMPRODUCT(B477:AJ477,PVCapPrice)</f>
        <v>#DIV/0!</v>
      </c>
      <c r="AM477" s="1"/>
      <c r="AN477" s="1"/>
      <c r="AO477" s="1"/>
      <c r="AP477" s="1"/>
      <c r="AQ477" s="1"/>
    </row>
    <row r="478" customFormat="false" ht="11.25" hidden="false" customHeight="false" outlineLevel="0" collapsed="false">
      <c r="A478" s="1" t="n">
        <v>476</v>
      </c>
      <c r="B478" s="9"/>
      <c r="C478" s="9" t="n">
        <f aca="false">+[2]data1cf!BA477*-1</f>
        <v>-0</v>
      </c>
      <c r="D478" s="9" t="n">
        <f aca="false">+[2]data1cf!BB477*-1</f>
        <v>-0</v>
      </c>
      <c r="E478" s="9" t="n">
        <f aca="false">+[2]data1cf!BC477*-1</f>
        <v>-0</v>
      </c>
      <c r="F478" s="9" t="n">
        <f aca="false">+[2]data1cf!BD477*-1</f>
        <v>-0</v>
      </c>
      <c r="G478" s="9" t="n">
        <f aca="false">+[2]data1cf!BE477*-1</f>
        <v>-0</v>
      </c>
      <c r="H478" s="9" t="n">
        <f aca="false">+[2]data1cf!BF477*-1</f>
        <v>-0</v>
      </c>
      <c r="I478" s="9" t="n">
        <f aca="false">+[2]data1cf!BG477*-1</f>
        <v>-0</v>
      </c>
      <c r="J478" s="9" t="n">
        <f aca="false">+[2]data1cf!BH477*-1</f>
        <v>-0</v>
      </c>
      <c r="K478" s="9" t="n">
        <f aca="false">+[2]data1cf!BI477*-1</f>
        <v>-0</v>
      </c>
      <c r="L478" s="9" t="n">
        <f aca="false">+[2]data1cf!BJ477*-1</f>
        <v>-0</v>
      </c>
      <c r="M478" s="9" t="n">
        <f aca="false">+[2]data1cf!BK477*-1</f>
        <v>-0</v>
      </c>
      <c r="N478" s="9" t="n">
        <f aca="false">+[2]data1cf!BL477*-1</f>
        <v>-0</v>
      </c>
      <c r="O478" s="9" t="n">
        <f aca="false">+[2]data1cf!BM477*-1</f>
        <v>-0</v>
      </c>
      <c r="P478" s="9" t="n">
        <f aca="false">+[2]data1cf!BN477*-1</f>
        <v>-0</v>
      </c>
      <c r="Q478" s="9" t="n">
        <f aca="false">+[2]data1cf!BO477*-1</f>
        <v>-0</v>
      </c>
      <c r="R478" s="9" t="n">
        <f aca="false">+[2]data1cf!BP477*-1</f>
        <v>-0</v>
      </c>
      <c r="S478" s="9" t="n">
        <f aca="false">+[2]data1cf!BQ477*-1</f>
        <v>-0</v>
      </c>
      <c r="T478" s="9" t="n">
        <f aca="false">+[2]data1cf!BR477*-1</f>
        <v>-0</v>
      </c>
      <c r="U478" s="9" t="n">
        <f aca="false">+[2]data1cf!BS477*-1</f>
        <v>-0</v>
      </c>
      <c r="V478" s="9" t="n">
        <f aca="false">+[2]data1cf!BT477*-1</f>
        <v>-0</v>
      </c>
      <c r="W478" s="9" t="n">
        <f aca="false">+[2]data1cf!BU477*-1</f>
        <v>-0</v>
      </c>
      <c r="X478" s="9" t="n">
        <f aca="false">+[2]data1cf!BV477*-1</f>
        <v>-0</v>
      </c>
      <c r="Y478" s="9" t="n">
        <f aca="false">+[2]data1cf!BW477*-1</f>
        <v>-0</v>
      </c>
      <c r="Z478" s="9" t="n">
        <f aca="false">+[2]data1cf!BX477*-1</f>
        <v>-0</v>
      </c>
      <c r="AA478" s="9" t="n">
        <f aca="false">+[2]data1cf!BY477*-1</f>
        <v>-0</v>
      </c>
      <c r="AB478" s="9"/>
      <c r="AC478" s="9"/>
      <c r="AD478" s="9"/>
      <c r="AE478" s="9"/>
      <c r="AF478" s="9"/>
      <c r="AG478" s="9"/>
      <c r="AH478" s="9"/>
      <c r="AI478" s="9"/>
      <c r="AJ478" s="9"/>
      <c r="AK478" s="1"/>
      <c r="AL478" s="1" t="e">
        <f aca="false">SUMPRODUCT(B478:AJ478,PVCapPrice)</f>
        <v>#DIV/0!</v>
      </c>
      <c r="AM478" s="1"/>
      <c r="AN478" s="1"/>
      <c r="AO478" s="1"/>
      <c r="AP478" s="1"/>
      <c r="AQ478" s="1"/>
    </row>
    <row r="479" customFormat="false" ht="11.25" hidden="false" customHeight="false" outlineLevel="0" collapsed="false">
      <c r="A479" s="1" t="n">
        <v>477</v>
      </c>
      <c r="B479" s="9"/>
      <c r="C479" s="9" t="n">
        <f aca="false">+[2]data1cf!BA478*-1</f>
        <v>-0</v>
      </c>
      <c r="D479" s="9" t="n">
        <f aca="false">+[2]data1cf!BB478*-1</f>
        <v>-0</v>
      </c>
      <c r="E479" s="9" t="n">
        <f aca="false">+[2]data1cf!BC478*-1</f>
        <v>-0</v>
      </c>
      <c r="F479" s="9" t="n">
        <f aca="false">+[2]data1cf!BD478*-1</f>
        <v>-0</v>
      </c>
      <c r="G479" s="9" t="n">
        <f aca="false">+[2]data1cf!BE478*-1</f>
        <v>-0</v>
      </c>
      <c r="H479" s="9" t="n">
        <f aca="false">+[2]data1cf!BF478*-1</f>
        <v>-0</v>
      </c>
      <c r="I479" s="9" t="n">
        <f aca="false">+[2]data1cf!BG478*-1</f>
        <v>-0</v>
      </c>
      <c r="J479" s="9" t="n">
        <f aca="false">+[2]data1cf!BH478*-1</f>
        <v>-0</v>
      </c>
      <c r="K479" s="9" t="n">
        <f aca="false">+[2]data1cf!BI478*-1</f>
        <v>-0</v>
      </c>
      <c r="L479" s="9" t="n">
        <f aca="false">+[2]data1cf!BJ478*-1</f>
        <v>-0</v>
      </c>
      <c r="M479" s="9" t="n">
        <f aca="false">+[2]data1cf!BK478*-1</f>
        <v>-0</v>
      </c>
      <c r="N479" s="9" t="n">
        <f aca="false">+[2]data1cf!BL478*-1</f>
        <v>-0</v>
      </c>
      <c r="O479" s="9" t="n">
        <f aca="false">+[2]data1cf!BM478*-1</f>
        <v>-0</v>
      </c>
      <c r="P479" s="9" t="n">
        <f aca="false">+[2]data1cf!BN478*-1</f>
        <v>-0</v>
      </c>
      <c r="Q479" s="9" t="n">
        <f aca="false">+[2]data1cf!BO478*-1</f>
        <v>-0</v>
      </c>
      <c r="R479" s="9" t="n">
        <f aca="false">+[2]data1cf!BP478*-1</f>
        <v>-0</v>
      </c>
      <c r="S479" s="9" t="n">
        <f aca="false">+[2]data1cf!BQ478*-1</f>
        <v>-0</v>
      </c>
      <c r="T479" s="9" t="n">
        <f aca="false">+[2]data1cf!BR478*-1</f>
        <v>-0</v>
      </c>
      <c r="U479" s="9" t="n">
        <f aca="false">+[2]data1cf!BS478*-1</f>
        <v>-0</v>
      </c>
      <c r="V479" s="9" t="n">
        <f aca="false">+[2]data1cf!BT478*-1</f>
        <v>-0</v>
      </c>
      <c r="W479" s="9" t="n">
        <f aca="false">+[2]data1cf!BU478*-1</f>
        <v>-0</v>
      </c>
      <c r="X479" s="9" t="n">
        <f aca="false">+[2]data1cf!BV478*-1</f>
        <v>-0</v>
      </c>
      <c r="Y479" s="9" t="n">
        <f aca="false">+[2]data1cf!BW478*-1</f>
        <v>-0</v>
      </c>
      <c r="Z479" s="9" t="n">
        <f aca="false">+[2]data1cf!BX478*-1</f>
        <v>-0</v>
      </c>
      <c r="AA479" s="9" t="n">
        <f aca="false">+[2]data1cf!BY478*-1</f>
        <v>-0</v>
      </c>
      <c r="AB479" s="9"/>
      <c r="AC479" s="9"/>
      <c r="AD479" s="9"/>
      <c r="AE479" s="9"/>
      <c r="AF479" s="9"/>
      <c r="AG479" s="9"/>
      <c r="AH479" s="9"/>
      <c r="AI479" s="9"/>
      <c r="AJ479" s="9"/>
      <c r="AK479" s="1"/>
      <c r="AL479" s="1" t="e">
        <f aca="false">SUMPRODUCT(B479:AJ479,PVCapPrice)</f>
        <v>#DIV/0!</v>
      </c>
      <c r="AM479" s="1"/>
      <c r="AN479" s="1"/>
      <c r="AO479" s="1"/>
      <c r="AP479" s="1"/>
      <c r="AQ479" s="1"/>
    </row>
    <row r="480" customFormat="false" ht="11.25" hidden="false" customHeight="false" outlineLevel="0" collapsed="false">
      <c r="A480" s="1" t="n">
        <v>478</v>
      </c>
      <c r="B480" s="9"/>
      <c r="C480" s="9" t="n">
        <f aca="false">+[2]data1cf!BA479*-1</f>
        <v>-0</v>
      </c>
      <c r="D480" s="9" t="n">
        <f aca="false">+[2]data1cf!BB479*-1</f>
        <v>-0</v>
      </c>
      <c r="E480" s="9" t="n">
        <f aca="false">+[2]data1cf!BC479*-1</f>
        <v>-0</v>
      </c>
      <c r="F480" s="9" t="n">
        <f aca="false">+[2]data1cf!BD479*-1</f>
        <v>-0</v>
      </c>
      <c r="G480" s="9" t="n">
        <f aca="false">+[2]data1cf!BE479*-1</f>
        <v>-0</v>
      </c>
      <c r="H480" s="9" t="n">
        <f aca="false">+[2]data1cf!BF479*-1</f>
        <v>-0</v>
      </c>
      <c r="I480" s="9" t="n">
        <f aca="false">+[2]data1cf!BG479*-1</f>
        <v>-0</v>
      </c>
      <c r="J480" s="9" t="n">
        <f aca="false">+[2]data1cf!BH479*-1</f>
        <v>-0</v>
      </c>
      <c r="K480" s="9" t="n">
        <f aca="false">+[2]data1cf!BI479*-1</f>
        <v>-0</v>
      </c>
      <c r="L480" s="9" t="n">
        <f aca="false">+[2]data1cf!BJ479*-1</f>
        <v>-0</v>
      </c>
      <c r="M480" s="9" t="n">
        <f aca="false">+[2]data1cf!BK479*-1</f>
        <v>-0</v>
      </c>
      <c r="N480" s="9" t="n">
        <f aca="false">+[2]data1cf!BL479*-1</f>
        <v>-0</v>
      </c>
      <c r="O480" s="9" t="n">
        <f aca="false">+[2]data1cf!BM479*-1</f>
        <v>-0</v>
      </c>
      <c r="P480" s="9" t="n">
        <f aca="false">+[2]data1cf!BN479*-1</f>
        <v>-0</v>
      </c>
      <c r="Q480" s="9" t="n">
        <f aca="false">+[2]data1cf!BO479*-1</f>
        <v>-0</v>
      </c>
      <c r="R480" s="9" t="n">
        <f aca="false">+[2]data1cf!BP479*-1</f>
        <v>-0</v>
      </c>
      <c r="S480" s="9" t="n">
        <f aca="false">+[2]data1cf!BQ479*-1</f>
        <v>-0</v>
      </c>
      <c r="T480" s="9" t="n">
        <f aca="false">+[2]data1cf!BR479*-1</f>
        <v>-0</v>
      </c>
      <c r="U480" s="9" t="n">
        <f aca="false">+[2]data1cf!BS479*-1</f>
        <v>-0</v>
      </c>
      <c r="V480" s="9" t="n">
        <f aca="false">+[2]data1cf!BT479*-1</f>
        <v>-0</v>
      </c>
      <c r="W480" s="9" t="n">
        <f aca="false">+[2]data1cf!BU479*-1</f>
        <v>-0</v>
      </c>
      <c r="X480" s="9" t="n">
        <f aca="false">+[2]data1cf!BV479*-1</f>
        <v>-0</v>
      </c>
      <c r="Y480" s="9" t="n">
        <f aca="false">+[2]data1cf!BW479*-1</f>
        <v>-0</v>
      </c>
      <c r="Z480" s="9" t="n">
        <f aca="false">+[2]data1cf!BX479*-1</f>
        <v>-0</v>
      </c>
      <c r="AA480" s="9" t="n">
        <f aca="false">+[2]data1cf!BY479*-1</f>
        <v>-0</v>
      </c>
      <c r="AB480" s="9"/>
      <c r="AC480" s="9"/>
      <c r="AD480" s="9"/>
      <c r="AE480" s="9"/>
      <c r="AF480" s="9"/>
      <c r="AG480" s="9"/>
      <c r="AH480" s="9"/>
      <c r="AI480" s="9"/>
      <c r="AJ480" s="9"/>
      <c r="AK480" s="1"/>
      <c r="AL480" s="1" t="e">
        <f aca="false">SUMPRODUCT(B480:AJ480,PVCapPrice)</f>
        <v>#DIV/0!</v>
      </c>
      <c r="AM480" s="1"/>
      <c r="AN480" s="1"/>
      <c r="AO480" s="1"/>
      <c r="AP480" s="1"/>
      <c r="AQ480" s="1"/>
    </row>
    <row r="481" customFormat="false" ht="11.25" hidden="false" customHeight="false" outlineLevel="0" collapsed="false">
      <c r="A481" s="1" t="n">
        <v>479</v>
      </c>
      <c r="B481" s="9"/>
      <c r="C481" s="9" t="n">
        <f aca="false">+[2]data1cf!BA480*-1</f>
        <v>-0</v>
      </c>
      <c r="D481" s="9" t="n">
        <f aca="false">+[2]data1cf!BB480*-1</f>
        <v>-0</v>
      </c>
      <c r="E481" s="9" t="n">
        <f aca="false">+[2]data1cf!BC480*-1</f>
        <v>-0</v>
      </c>
      <c r="F481" s="9" t="n">
        <f aca="false">+[2]data1cf!BD480*-1</f>
        <v>-0</v>
      </c>
      <c r="G481" s="9" t="n">
        <f aca="false">+[2]data1cf!BE480*-1</f>
        <v>-0</v>
      </c>
      <c r="H481" s="9" t="n">
        <f aca="false">+[2]data1cf!BF480*-1</f>
        <v>-0</v>
      </c>
      <c r="I481" s="9" t="n">
        <f aca="false">+[2]data1cf!BG480*-1</f>
        <v>-0</v>
      </c>
      <c r="J481" s="9" t="n">
        <f aca="false">+[2]data1cf!BH480*-1</f>
        <v>-0</v>
      </c>
      <c r="K481" s="9" t="n">
        <f aca="false">+[2]data1cf!BI480*-1</f>
        <v>-0</v>
      </c>
      <c r="L481" s="9" t="n">
        <f aca="false">+[2]data1cf!BJ480*-1</f>
        <v>-0</v>
      </c>
      <c r="M481" s="9" t="n">
        <f aca="false">+[2]data1cf!BK480*-1</f>
        <v>-0</v>
      </c>
      <c r="N481" s="9" t="n">
        <f aca="false">+[2]data1cf!BL480*-1</f>
        <v>-0</v>
      </c>
      <c r="O481" s="9" t="n">
        <f aca="false">+[2]data1cf!BM480*-1</f>
        <v>-0</v>
      </c>
      <c r="P481" s="9" t="n">
        <f aca="false">+[2]data1cf!BN480*-1</f>
        <v>-0</v>
      </c>
      <c r="Q481" s="9" t="n">
        <f aca="false">+[2]data1cf!BO480*-1</f>
        <v>-0</v>
      </c>
      <c r="R481" s="9" t="n">
        <f aca="false">+[2]data1cf!BP480*-1</f>
        <v>-0</v>
      </c>
      <c r="S481" s="9" t="n">
        <f aca="false">+[2]data1cf!BQ480*-1</f>
        <v>-0</v>
      </c>
      <c r="T481" s="9" t="n">
        <f aca="false">+[2]data1cf!BR480*-1</f>
        <v>-0</v>
      </c>
      <c r="U481" s="9" t="n">
        <f aca="false">+[2]data1cf!BS480*-1</f>
        <v>-0</v>
      </c>
      <c r="V481" s="9" t="n">
        <f aca="false">+[2]data1cf!BT480*-1</f>
        <v>-0</v>
      </c>
      <c r="W481" s="9" t="n">
        <f aca="false">+[2]data1cf!BU480*-1</f>
        <v>-0</v>
      </c>
      <c r="X481" s="9" t="n">
        <f aca="false">+[2]data1cf!BV480*-1</f>
        <v>-0</v>
      </c>
      <c r="Y481" s="9" t="n">
        <f aca="false">+[2]data1cf!BW480*-1</f>
        <v>-0</v>
      </c>
      <c r="Z481" s="9" t="n">
        <f aca="false">+[2]data1cf!BX480*-1</f>
        <v>-0</v>
      </c>
      <c r="AA481" s="9" t="n">
        <f aca="false">+[2]data1cf!BY480*-1</f>
        <v>-0</v>
      </c>
      <c r="AB481" s="9"/>
      <c r="AC481" s="9"/>
      <c r="AD481" s="9"/>
      <c r="AE481" s="9"/>
      <c r="AF481" s="9"/>
      <c r="AG481" s="9"/>
      <c r="AH481" s="9"/>
      <c r="AI481" s="9"/>
      <c r="AJ481" s="9"/>
      <c r="AK481" s="1"/>
      <c r="AL481" s="1" t="e">
        <f aca="false">SUMPRODUCT(B481:AJ481,PVCapPrice)</f>
        <v>#DIV/0!</v>
      </c>
      <c r="AM481" s="1"/>
      <c r="AN481" s="1"/>
      <c r="AO481" s="1"/>
      <c r="AP481" s="1"/>
      <c r="AQ481" s="1"/>
    </row>
    <row r="482" customFormat="false" ht="11.25" hidden="false" customHeight="false" outlineLevel="0" collapsed="false">
      <c r="A482" s="1" t="n">
        <v>480</v>
      </c>
      <c r="B482" s="9"/>
      <c r="C482" s="9" t="n">
        <f aca="false">+[2]data1cf!BA481*-1</f>
        <v>-0</v>
      </c>
      <c r="D482" s="9" t="n">
        <f aca="false">+[2]data1cf!BB481*-1</f>
        <v>-0</v>
      </c>
      <c r="E482" s="9" t="n">
        <f aca="false">+[2]data1cf!BC481*-1</f>
        <v>-0</v>
      </c>
      <c r="F482" s="9" t="n">
        <f aca="false">+[2]data1cf!BD481*-1</f>
        <v>-0</v>
      </c>
      <c r="G482" s="9" t="n">
        <f aca="false">+[2]data1cf!BE481*-1</f>
        <v>-0</v>
      </c>
      <c r="H482" s="9" t="n">
        <f aca="false">+[2]data1cf!BF481*-1</f>
        <v>-0</v>
      </c>
      <c r="I482" s="9" t="n">
        <f aca="false">+[2]data1cf!BG481*-1</f>
        <v>-0</v>
      </c>
      <c r="J482" s="9" t="n">
        <f aca="false">+[2]data1cf!BH481*-1</f>
        <v>-0</v>
      </c>
      <c r="K482" s="9" t="n">
        <f aca="false">+[2]data1cf!BI481*-1</f>
        <v>-0</v>
      </c>
      <c r="L482" s="9" t="n">
        <f aca="false">+[2]data1cf!BJ481*-1</f>
        <v>-0</v>
      </c>
      <c r="M482" s="9" t="n">
        <f aca="false">+[2]data1cf!BK481*-1</f>
        <v>-0</v>
      </c>
      <c r="N482" s="9" t="n">
        <f aca="false">+[2]data1cf!BL481*-1</f>
        <v>-0</v>
      </c>
      <c r="O482" s="9" t="n">
        <f aca="false">+[2]data1cf!BM481*-1</f>
        <v>-0</v>
      </c>
      <c r="P482" s="9" t="n">
        <f aca="false">+[2]data1cf!BN481*-1</f>
        <v>-0</v>
      </c>
      <c r="Q482" s="9" t="n">
        <f aca="false">+[2]data1cf!BO481*-1</f>
        <v>-0</v>
      </c>
      <c r="R482" s="9" t="n">
        <f aca="false">+[2]data1cf!BP481*-1</f>
        <v>-0</v>
      </c>
      <c r="S482" s="9" t="n">
        <f aca="false">+[2]data1cf!BQ481*-1</f>
        <v>-0</v>
      </c>
      <c r="T482" s="9" t="n">
        <f aca="false">+[2]data1cf!BR481*-1</f>
        <v>-0</v>
      </c>
      <c r="U482" s="9" t="n">
        <f aca="false">+[2]data1cf!BS481*-1</f>
        <v>-0</v>
      </c>
      <c r="V482" s="9" t="n">
        <f aca="false">+[2]data1cf!BT481*-1</f>
        <v>-0</v>
      </c>
      <c r="W482" s="9" t="n">
        <f aca="false">+[2]data1cf!BU481*-1</f>
        <v>-0</v>
      </c>
      <c r="X482" s="9" t="n">
        <f aca="false">+[2]data1cf!BV481*-1</f>
        <v>-0</v>
      </c>
      <c r="Y482" s="9" t="n">
        <f aca="false">+[2]data1cf!BW481*-1</f>
        <v>-0</v>
      </c>
      <c r="Z482" s="9" t="n">
        <f aca="false">+[2]data1cf!BX481*-1</f>
        <v>-0</v>
      </c>
      <c r="AA482" s="9" t="n">
        <f aca="false">+[2]data1cf!BY481*-1</f>
        <v>-0</v>
      </c>
      <c r="AB482" s="9"/>
      <c r="AC482" s="9"/>
      <c r="AD482" s="9"/>
      <c r="AE482" s="9"/>
      <c r="AF482" s="9"/>
      <c r="AG482" s="9"/>
      <c r="AH482" s="9"/>
      <c r="AI482" s="9"/>
      <c r="AJ482" s="9"/>
      <c r="AK482" s="1"/>
      <c r="AL482" s="1" t="e">
        <f aca="false">SUMPRODUCT(B482:AJ482,PVCapPrice)</f>
        <v>#DIV/0!</v>
      </c>
      <c r="AM482" s="1"/>
      <c r="AN482" s="1"/>
      <c r="AO482" s="1"/>
      <c r="AP482" s="1"/>
      <c r="AQ482" s="1"/>
    </row>
    <row r="483" customFormat="false" ht="11.25" hidden="false" customHeight="false" outlineLevel="0" collapsed="false">
      <c r="A483" s="1" t="n">
        <v>481</v>
      </c>
      <c r="B483" s="9"/>
      <c r="C483" s="9" t="n">
        <f aca="false">+[2]data1cf!BA482*-1</f>
        <v>-0</v>
      </c>
      <c r="D483" s="9" t="n">
        <f aca="false">+[2]data1cf!BB482*-1</f>
        <v>-0</v>
      </c>
      <c r="E483" s="9" t="n">
        <f aca="false">+[2]data1cf!BC482*-1</f>
        <v>-0</v>
      </c>
      <c r="F483" s="9" t="n">
        <f aca="false">+[2]data1cf!BD482*-1</f>
        <v>-0</v>
      </c>
      <c r="G483" s="9" t="n">
        <f aca="false">+[2]data1cf!BE482*-1</f>
        <v>-0</v>
      </c>
      <c r="H483" s="9" t="n">
        <f aca="false">+[2]data1cf!BF482*-1</f>
        <v>-0</v>
      </c>
      <c r="I483" s="9" t="n">
        <f aca="false">+[2]data1cf!BG482*-1</f>
        <v>-0</v>
      </c>
      <c r="J483" s="9" t="n">
        <f aca="false">+[2]data1cf!BH482*-1</f>
        <v>-0</v>
      </c>
      <c r="K483" s="9" t="n">
        <f aca="false">+[2]data1cf!BI482*-1</f>
        <v>-0</v>
      </c>
      <c r="L483" s="9" t="n">
        <f aca="false">+[2]data1cf!BJ482*-1</f>
        <v>-0</v>
      </c>
      <c r="M483" s="9" t="n">
        <f aca="false">+[2]data1cf!BK482*-1</f>
        <v>-0</v>
      </c>
      <c r="N483" s="9" t="n">
        <f aca="false">+[2]data1cf!BL482*-1</f>
        <v>-0</v>
      </c>
      <c r="O483" s="9" t="n">
        <f aca="false">+[2]data1cf!BM482*-1</f>
        <v>-0</v>
      </c>
      <c r="P483" s="9" t="n">
        <f aca="false">+[2]data1cf!BN482*-1</f>
        <v>-0</v>
      </c>
      <c r="Q483" s="9" t="n">
        <f aca="false">+[2]data1cf!BO482*-1</f>
        <v>-0</v>
      </c>
      <c r="R483" s="9" t="n">
        <f aca="false">+[2]data1cf!BP482*-1</f>
        <v>-0</v>
      </c>
      <c r="S483" s="9" t="n">
        <f aca="false">+[2]data1cf!BQ482*-1</f>
        <v>-0</v>
      </c>
      <c r="T483" s="9" t="n">
        <f aca="false">+[2]data1cf!BR482*-1</f>
        <v>-0</v>
      </c>
      <c r="U483" s="9" t="n">
        <f aca="false">+[2]data1cf!BS482*-1</f>
        <v>-0</v>
      </c>
      <c r="V483" s="9" t="n">
        <f aca="false">+[2]data1cf!BT482*-1</f>
        <v>-0</v>
      </c>
      <c r="W483" s="9" t="n">
        <f aca="false">+[2]data1cf!BU482*-1</f>
        <v>-0</v>
      </c>
      <c r="X483" s="9" t="n">
        <f aca="false">+[2]data1cf!BV482*-1</f>
        <v>-0</v>
      </c>
      <c r="Y483" s="9" t="n">
        <f aca="false">+[2]data1cf!BW482*-1</f>
        <v>-0</v>
      </c>
      <c r="Z483" s="9" t="n">
        <f aca="false">+[2]data1cf!BX482*-1</f>
        <v>-0</v>
      </c>
      <c r="AA483" s="9" t="n">
        <f aca="false">+[2]data1cf!BY482*-1</f>
        <v>-0</v>
      </c>
      <c r="AB483" s="9"/>
      <c r="AC483" s="9"/>
      <c r="AD483" s="9"/>
      <c r="AE483" s="9"/>
      <c r="AF483" s="9"/>
      <c r="AG483" s="9"/>
      <c r="AH483" s="9"/>
      <c r="AI483" s="9"/>
      <c r="AJ483" s="9"/>
      <c r="AK483" s="1"/>
      <c r="AL483" s="1" t="e">
        <f aca="false">SUMPRODUCT(B483:AJ483,PVCapPrice)</f>
        <v>#DIV/0!</v>
      </c>
      <c r="AM483" s="1"/>
      <c r="AN483" s="1"/>
      <c r="AO483" s="1"/>
      <c r="AP483" s="1"/>
      <c r="AQ483" s="1"/>
    </row>
    <row r="484" customFormat="false" ht="11.25" hidden="false" customHeight="false" outlineLevel="0" collapsed="false">
      <c r="A484" s="1" t="n">
        <v>482</v>
      </c>
      <c r="B484" s="9"/>
      <c r="C484" s="9" t="n">
        <f aca="false">+[2]data1cf!BA483*-1</f>
        <v>-0</v>
      </c>
      <c r="D484" s="9" t="n">
        <f aca="false">+[2]data1cf!BB483*-1</f>
        <v>-0</v>
      </c>
      <c r="E484" s="9" t="n">
        <f aca="false">+[2]data1cf!BC483*-1</f>
        <v>-0</v>
      </c>
      <c r="F484" s="9" t="n">
        <f aca="false">+[2]data1cf!BD483*-1</f>
        <v>-0</v>
      </c>
      <c r="G484" s="9" t="n">
        <f aca="false">+[2]data1cf!BE483*-1</f>
        <v>-0</v>
      </c>
      <c r="H484" s="9" t="n">
        <f aca="false">+[2]data1cf!BF483*-1</f>
        <v>-0</v>
      </c>
      <c r="I484" s="9" t="n">
        <f aca="false">+[2]data1cf!BG483*-1</f>
        <v>-0</v>
      </c>
      <c r="J484" s="9" t="n">
        <f aca="false">+[2]data1cf!BH483*-1</f>
        <v>-0</v>
      </c>
      <c r="K484" s="9" t="n">
        <f aca="false">+[2]data1cf!BI483*-1</f>
        <v>-0</v>
      </c>
      <c r="L484" s="9" t="n">
        <f aca="false">+[2]data1cf!BJ483*-1</f>
        <v>-0</v>
      </c>
      <c r="M484" s="9" t="n">
        <f aca="false">+[2]data1cf!BK483*-1</f>
        <v>-0</v>
      </c>
      <c r="N484" s="9" t="n">
        <f aca="false">+[2]data1cf!BL483*-1</f>
        <v>-0</v>
      </c>
      <c r="O484" s="9" t="n">
        <f aca="false">+[2]data1cf!BM483*-1</f>
        <v>-0</v>
      </c>
      <c r="P484" s="9" t="n">
        <f aca="false">+[2]data1cf!BN483*-1</f>
        <v>-0</v>
      </c>
      <c r="Q484" s="9" t="n">
        <f aca="false">+[2]data1cf!BO483*-1</f>
        <v>-0</v>
      </c>
      <c r="R484" s="9" t="n">
        <f aca="false">+[2]data1cf!BP483*-1</f>
        <v>-0</v>
      </c>
      <c r="S484" s="9" t="n">
        <f aca="false">+[2]data1cf!BQ483*-1</f>
        <v>-0</v>
      </c>
      <c r="T484" s="9" t="n">
        <f aca="false">+[2]data1cf!BR483*-1</f>
        <v>-0</v>
      </c>
      <c r="U484" s="9" t="n">
        <f aca="false">+[2]data1cf!BS483*-1</f>
        <v>-0</v>
      </c>
      <c r="V484" s="9" t="n">
        <f aca="false">+[2]data1cf!BT483*-1</f>
        <v>-0</v>
      </c>
      <c r="W484" s="9" t="n">
        <f aca="false">+[2]data1cf!BU483*-1</f>
        <v>-0</v>
      </c>
      <c r="X484" s="9" t="n">
        <f aca="false">+[2]data1cf!BV483*-1</f>
        <v>-0</v>
      </c>
      <c r="Y484" s="9" t="n">
        <f aca="false">+[2]data1cf!BW483*-1</f>
        <v>-0</v>
      </c>
      <c r="Z484" s="9" t="n">
        <f aca="false">+[2]data1cf!BX483*-1</f>
        <v>-0</v>
      </c>
      <c r="AA484" s="9" t="n">
        <f aca="false">+[2]data1cf!BY483*-1</f>
        <v>-0</v>
      </c>
      <c r="AB484" s="9"/>
      <c r="AC484" s="9"/>
      <c r="AD484" s="9"/>
      <c r="AE484" s="9"/>
      <c r="AF484" s="9"/>
      <c r="AG484" s="9"/>
      <c r="AH484" s="9"/>
      <c r="AI484" s="9"/>
      <c r="AJ484" s="9"/>
      <c r="AK484" s="1"/>
      <c r="AL484" s="1" t="e">
        <f aca="false">SUMPRODUCT(B484:AJ484,PVCapPrice)</f>
        <v>#DIV/0!</v>
      </c>
      <c r="AM484" s="1"/>
      <c r="AN484" s="1"/>
      <c r="AO484" s="1"/>
      <c r="AP484" s="1"/>
      <c r="AQ484" s="1"/>
    </row>
    <row r="485" customFormat="false" ht="11.25" hidden="false" customHeight="false" outlineLevel="0" collapsed="false">
      <c r="A485" s="1" t="n">
        <v>483</v>
      </c>
      <c r="B485" s="9"/>
      <c r="C485" s="9" t="n">
        <f aca="false">+[2]data1cf!BA484*-1</f>
        <v>-0</v>
      </c>
      <c r="D485" s="9" t="n">
        <f aca="false">+[2]data1cf!BB484*-1</f>
        <v>-0</v>
      </c>
      <c r="E485" s="9" t="n">
        <f aca="false">+[2]data1cf!BC484*-1</f>
        <v>-0</v>
      </c>
      <c r="F485" s="9" t="n">
        <f aca="false">+[2]data1cf!BD484*-1</f>
        <v>-0</v>
      </c>
      <c r="G485" s="9" t="n">
        <f aca="false">+[2]data1cf!BE484*-1</f>
        <v>-0</v>
      </c>
      <c r="H485" s="9" t="n">
        <f aca="false">+[2]data1cf!BF484*-1</f>
        <v>-0</v>
      </c>
      <c r="I485" s="9" t="n">
        <f aca="false">+[2]data1cf!BG484*-1</f>
        <v>-0</v>
      </c>
      <c r="J485" s="9" t="n">
        <f aca="false">+[2]data1cf!BH484*-1</f>
        <v>-0</v>
      </c>
      <c r="K485" s="9" t="n">
        <f aca="false">+[2]data1cf!BI484*-1</f>
        <v>-0</v>
      </c>
      <c r="L485" s="9" t="n">
        <f aca="false">+[2]data1cf!BJ484*-1</f>
        <v>-0</v>
      </c>
      <c r="M485" s="9" t="n">
        <f aca="false">+[2]data1cf!BK484*-1</f>
        <v>-0</v>
      </c>
      <c r="N485" s="9" t="n">
        <f aca="false">+[2]data1cf!BL484*-1</f>
        <v>-0</v>
      </c>
      <c r="O485" s="9" t="n">
        <f aca="false">+[2]data1cf!BM484*-1</f>
        <v>-0</v>
      </c>
      <c r="P485" s="9" t="n">
        <f aca="false">+[2]data1cf!BN484*-1</f>
        <v>-0</v>
      </c>
      <c r="Q485" s="9" t="n">
        <f aca="false">+[2]data1cf!BO484*-1</f>
        <v>-0</v>
      </c>
      <c r="R485" s="9" t="n">
        <f aca="false">+[2]data1cf!BP484*-1</f>
        <v>-0</v>
      </c>
      <c r="S485" s="9" t="n">
        <f aca="false">+[2]data1cf!BQ484*-1</f>
        <v>-0</v>
      </c>
      <c r="T485" s="9" t="n">
        <f aca="false">+[2]data1cf!BR484*-1</f>
        <v>-0</v>
      </c>
      <c r="U485" s="9" t="n">
        <f aca="false">+[2]data1cf!BS484*-1</f>
        <v>-0</v>
      </c>
      <c r="V485" s="9" t="n">
        <f aca="false">+[2]data1cf!BT484*-1</f>
        <v>-0</v>
      </c>
      <c r="W485" s="9" t="n">
        <f aca="false">+[2]data1cf!BU484*-1</f>
        <v>-0</v>
      </c>
      <c r="X485" s="9" t="n">
        <f aca="false">+[2]data1cf!BV484*-1</f>
        <v>-0</v>
      </c>
      <c r="Y485" s="9" t="n">
        <f aca="false">+[2]data1cf!BW484*-1</f>
        <v>-0</v>
      </c>
      <c r="Z485" s="9" t="n">
        <f aca="false">+[2]data1cf!BX484*-1</f>
        <v>-0</v>
      </c>
      <c r="AA485" s="9" t="n">
        <f aca="false">+[2]data1cf!BY484*-1</f>
        <v>-0</v>
      </c>
      <c r="AB485" s="9"/>
      <c r="AC485" s="9"/>
      <c r="AD485" s="9"/>
      <c r="AE485" s="9"/>
      <c r="AF485" s="9"/>
      <c r="AG485" s="9"/>
      <c r="AH485" s="9"/>
      <c r="AI485" s="9"/>
      <c r="AJ485" s="9"/>
      <c r="AK485" s="1"/>
      <c r="AL485" s="1" t="e">
        <f aca="false">SUMPRODUCT(B485:AJ485,PVCapPrice)</f>
        <v>#DIV/0!</v>
      </c>
      <c r="AM485" s="1"/>
      <c r="AN485" s="1"/>
      <c r="AO485" s="1"/>
      <c r="AP485" s="1"/>
      <c r="AQ485" s="1"/>
    </row>
    <row r="486" customFormat="false" ht="11.25" hidden="false" customHeight="false" outlineLevel="0" collapsed="false">
      <c r="A486" s="1" t="n">
        <v>484</v>
      </c>
      <c r="B486" s="9"/>
      <c r="C486" s="9" t="n">
        <f aca="false">+[2]data1cf!BA485*-1</f>
        <v>-0</v>
      </c>
      <c r="D486" s="9" t="n">
        <f aca="false">+[2]data1cf!BB485*-1</f>
        <v>-0</v>
      </c>
      <c r="E486" s="9" t="n">
        <f aca="false">+[2]data1cf!BC485*-1</f>
        <v>-0</v>
      </c>
      <c r="F486" s="9" t="n">
        <f aca="false">+[2]data1cf!BD485*-1</f>
        <v>-0</v>
      </c>
      <c r="G486" s="9" t="n">
        <f aca="false">+[2]data1cf!BE485*-1</f>
        <v>-0</v>
      </c>
      <c r="H486" s="9" t="n">
        <f aca="false">+[2]data1cf!BF485*-1</f>
        <v>-0</v>
      </c>
      <c r="I486" s="9" t="n">
        <f aca="false">+[2]data1cf!BG485*-1</f>
        <v>-0</v>
      </c>
      <c r="J486" s="9" t="n">
        <f aca="false">+[2]data1cf!BH485*-1</f>
        <v>-0</v>
      </c>
      <c r="K486" s="9" t="n">
        <f aca="false">+[2]data1cf!BI485*-1</f>
        <v>-0</v>
      </c>
      <c r="L486" s="9" t="n">
        <f aca="false">+[2]data1cf!BJ485*-1</f>
        <v>-0</v>
      </c>
      <c r="M486" s="9" t="n">
        <f aca="false">+[2]data1cf!BK485*-1</f>
        <v>-0</v>
      </c>
      <c r="N486" s="9" t="n">
        <f aca="false">+[2]data1cf!BL485*-1</f>
        <v>-0</v>
      </c>
      <c r="O486" s="9" t="n">
        <f aca="false">+[2]data1cf!BM485*-1</f>
        <v>-0</v>
      </c>
      <c r="P486" s="9" t="n">
        <f aca="false">+[2]data1cf!BN485*-1</f>
        <v>-0</v>
      </c>
      <c r="Q486" s="9" t="n">
        <f aca="false">+[2]data1cf!BO485*-1</f>
        <v>-0</v>
      </c>
      <c r="R486" s="9" t="n">
        <f aca="false">+[2]data1cf!BP485*-1</f>
        <v>-0</v>
      </c>
      <c r="S486" s="9" t="n">
        <f aca="false">+[2]data1cf!BQ485*-1</f>
        <v>-0</v>
      </c>
      <c r="T486" s="9" t="n">
        <f aca="false">+[2]data1cf!BR485*-1</f>
        <v>-0</v>
      </c>
      <c r="U486" s="9" t="n">
        <f aca="false">+[2]data1cf!BS485*-1</f>
        <v>-0</v>
      </c>
      <c r="V486" s="9" t="n">
        <f aca="false">+[2]data1cf!BT485*-1</f>
        <v>-0</v>
      </c>
      <c r="W486" s="9" t="n">
        <f aca="false">+[2]data1cf!BU485*-1</f>
        <v>-0</v>
      </c>
      <c r="X486" s="9" t="n">
        <f aca="false">+[2]data1cf!BV485*-1</f>
        <v>-0</v>
      </c>
      <c r="Y486" s="9" t="n">
        <f aca="false">+[2]data1cf!BW485*-1</f>
        <v>-0</v>
      </c>
      <c r="Z486" s="9" t="n">
        <f aca="false">+[2]data1cf!BX485*-1</f>
        <v>-0</v>
      </c>
      <c r="AA486" s="9" t="n">
        <f aca="false">+[2]data1cf!BY485*-1</f>
        <v>-0</v>
      </c>
      <c r="AB486" s="9"/>
      <c r="AC486" s="9"/>
      <c r="AD486" s="9"/>
      <c r="AE486" s="9"/>
      <c r="AF486" s="9"/>
      <c r="AG486" s="9"/>
      <c r="AH486" s="9"/>
      <c r="AI486" s="9"/>
      <c r="AJ486" s="9"/>
      <c r="AK486" s="1"/>
      <c r="AL486" s="1" t="e">
        <f aca="false">SUMPRODUCT(B486:AJ486,PVCapPrice)</f>
        <v>#DIV/0!</v>
      </c>
      <c r="AM486" s="1"/>
      <c r="AN486" s="1"/>
      <c r="AO486" s="1"/>
      <c r="AP486" s="1"/>
      <c r="AQ486" s="1"/>
    </row>
    <row r="487" customFormat="false" ht="11.25" hidden="false" customHeight="false" outlineLevel="0" collapsed="false">
      <c r="A487" s="1" t="n">
        <v>485</v>
      </c>
      <c r="B487" s="9"/>
      <c r="C487" s="9" t="n">
        <f aca="false">+[2]data1cf!BA486*-1</f>
        <v>-0</v>
      </c>
      <c r="D487" s="9" t="n">
        <f aca="false">+[2]data1cf!BB486*-1</f>
        <v>-0</v>
      </c>
      <c r="E487" s="9" t="n">
        <f aca="false">+[2]data1cf!BC486*-1</f>
        <v>-0</v>
      </c>
      <c r="F487" s="9" t="n">
        <f aca="false">+[2]data1cf!BD486*-1</f>
        <v>-0</v>
      </c>
      <c r="G487" s="9" t="n">
        <f aca="false">+[2]data1cf!BE486*-1</f>
        <v>-0</v>
      </c>
      <c r="H487" s="9" t="n">
        <f aca="false">+[2]data1cf!BF486*-1</f>
        <v>-0</v>
      </c>
      <c r="I487" s="9" t="n">
        <f aca="false">+[2]data1cf!BG486*-1</f>
        <v>-0</v>
      </c>
      <c r="J487" s="9" t="n">
        <f aca="false">+[2]data1cf!BH486*-1</f>
        <v>-0</v>
      </c>
      <c r="K487" s="9" t="n">
        <f aca="false">+[2]data1cf!BI486*-1</f>
        <v>-0</v>
      </c>
      <c r="L487" s="9" t="n">
        <f aca="false">+[2]data1cf!BJ486*-1</f>
        <v>-0</v>
      </c>
      <c r="M487" s="9" t="n">
        <f aca="false">+[2]data1cf!BK486*-1</f>
        <v>-0</v>
      </c>
      <c r="N487" s="9" t="n">
        <f aca="false">+[2]data1cf!BL486*-1</f>
        <v>-0</v>
      </c>
      <c r="O487" s="9" t="n">
        <f aca="false">+[2]data1cf!BM486*-1</f>
        <v>-0</v>
      </c>
      <c r="P487" s="9" t="n">
        <f aca="false">+[2]data1cf!BN486*-1</f>
        <v>-0</v>
      </c>
      <c r="Q487" s="9" t="n">
        <f aca="false">+[2]data1cf!BO486*-1</f>
        <v>-0</v>
      </c>
      <c r="R487" s="9" t="n">
        <f aca="false">+[2]data1cf!BP486*-1</f>
        <v>-0</v>
      </c>
      <c r="S487" s="9" t="n">
        <f aca="false">+[2]data1cf!BQ486*-1</f>
        <v>-0</v>
      </c>
      <c r="T487" s="9" t="n">
        <f aca="false">+[2]data1cf!BR486*-1</f>
        <v>-0</v>
      </c>
      <c r="U487" s="9" t="n">
        <f aca="false">+[2]data1cf!BS486*-1</f>
        <v>-0</v>
      </c>
      <c r="V487" s="9" t="n">
        <f aca="false">+[2]data1cf!BT486*-1</f>
        <v>-0</v>
      </c>
      <c r="W487" s="9" t="n">
        <f aca="false">+[2]data1cf!BU486*-1</f>
        <v>-0</v>
      </c>
      <c r="X487" s="9" t="n">
        <f aca="false">+[2]data1cf!BV486*-1</f>
        <v>-0</v>
      </c>
      <c r="Y487" s="9" t="n">
        <f aca="false">+[2]data1cf!BW486*-1</f>
        <v>-0</v>
      </c>
      <c r="Z487" s="9" t="n">
        <f aca="false">+[2]data1cf!BX486*-1</f>
        <v>-0</v>
      </c>
      <c r="AA487" s="9" t="n">
        <f aca="false">+[2]data1cf!BY486*-1</f>
        <v>-0</v>
      </c>
      <c r="AB487" s="9"/>
      <c r="AC487" s="9"/>
      <c r="AD487" s="9"/>
      <c r="AE487" s="9"/>
      <c r="AF487" s="9"/>
      <c r="AG487" s="9"/>
      <c r="AH487" s="9"/>
      <c r="AI487" s="9"/>
      <c r="AJ487" s="9"/>
      <c r="AK487" s="1"/>
      <c r="AL487" s="1" t="e">
        <f aca="false">SUMPRODUCT(B487:AJ487,PVCapPrice)</f>
        <v>#DIV/0!</v>
      </c>
      <c r="AM487" s="1"/>
      <c r="AN487" s="1"/>
      <c r="AO487" s="1"/>
      <c r="AP487" s="1"/>
      <c r="AQ487" s="1"/>
    </row>
    <row r="488" customFormat="false" ht="11.25" hidden="false" customHeight="false" outlineLevel="0" collapsed="false">
      <c r="A488" s="1" t="n">
        <v>486</v>
      </c>
      <c r="B488" s="9"/>
      <c r="C488" s="9" t="n">
        <f aca="false">+[2]data1cf!BA487*-1</f>
        <v>-0</v>
      </c>
      <c r="D488" s="9" t="n">
        <f aca="false">+[2]data1cf!BB487*-1</f>
        <v>-0</v>
      </c>
      <c r="E488" s="9" t="n">
        <f aca="false">+[2]data1cf!BC487*-1</f>
        <v>-0</v>
      </c>
      <c r="F488" s="9" t="n">
        <f aca="false">+[2]data1cf!BD487*-1</f>
        <v>-0</v>
      </c>
      <c r="G488" s="9" t="n">
        <f aca="false">+[2]data1cf!BE487*-1</f>
        <v>-0</v>
      </c>
      <c r="H488" s="9" t="n">
        <f aca="false">+[2]data1cf!BF487*-1</f>
        <v>-0</v>
      </c>
      <c r="I488" s="9" t="n">
        <f aca="false">+[2]data1cf!BG487*-1</f>
        <v>-0</v>
      </c>
      <c r="J488" s="9" t="n">
        <f aca="false">+[2]data1cf!BH487*-1</f>
        <v>-0</v>
      </c>
      <c r="K488" s="9" t="n">
        <f aca="false">+[2]data1cf!BI487*-1</f>
        <v>-0</v>
      </c>
      <c r="L488" s="9" t="n">
        <f aca="false">+[2]data1cf!BJ487*-1</f>
        <v>-0</v>
      </c>
      <c r="M488" s="9" t="n">
        <f aca="false">+[2]data1cf!BK487*-1</f>
        <v>-0</v>
      </c>
      <c r="N488" s="9" t="n">
        <f aca="false">+[2]data1cf!BL487*-1</f>
        <v>-0</v>
      </c>
      <c r="O488" s="9" t="n">
        <f aca="false">+[2]data1cf!BM487*-1</f>
        <v>-0</v>
      </c>
      <c r="P488" s="9" t="n">
        <f aca="false">+[2]data1cf!BN487*-1</f>
        <v>-0</v>
      </c>
      <c r="Q488" s="9" t="n">
        <f aca="false">+[2]data1cf!BO487*-1</f>
        <v>-0</v>
      </c>
      <c r="R488" s="9" t="n">
        <f aca="false">+[2]data1cf!BP487*-1</f>
        <v>-0</v>
      </c>
      <c r="S488" s="9" t="n">
        <f aca="false">+[2]data1cf!BQ487*-1</f>
        <v>-0</v>
      </c>
      <c r="T488" s="9" t="n">
        <f aca="false">+[2]data1cf!BR487*-1</f>
        <v>-0</v>
      </c>
      <c r="U488" s="9" t="n">
        <f aca="false">+[2]data1cf!BS487*-1</f>
        <v>-0</v>
      </c>
      <c r="V488" s="9" t="n">
        <f aca="false">+[2]data1cf!BT487*-1</f>
        <v>-0</v>
      </c>
      <c r="W488" s="9" t="n">
        <f aca="false">+[2]data1cf!BU487*-1</f>
        <v>-0</v>
      </c>
      <c r="X488" s="9" t="n">
        <f aca="false">+[2]data1cf!BV487*-1</f>
        <v>-0</v>
      </c>
      <c r="Y488" s="9" t="n">
        <f aca="false">+[2]data1cf!BW487*-1</f>
        <v>-0</v>
      </c>
      <c r="Z488" s="9" t="n">
        <f aca="false">+[2]data1cf!BX487*-1</f>
        <v>-0</v>
      </c>
      <c r="AA488" s="9" t="n">
        <f aca="false">+[2]data1cf!BY487*-1</f>
        <v>-0</v>
      </c>
      <c r="AB488" s="9"/>
      <c r="AC488" s="9"/>
      <c r="AD488" s="9"/>
      <c r="AE488" s="9"/>
      <c r="AF488" s="9"/>
      <c r="AG488" s="9"/>
      <c r="AH488" s="9"/>
      <c r="AI488" s="9"/>
      <c r="AJ488" s="9"/>
      <c r="AK488" s="1"/>
      <c r="AL488" s="1" t="e">
        <f aca="false">SUMPRODUCT(B488:AJ488,PVCapPrice)</f>
        <v>#DIV/0!</v>
      </c>
      <c r="AM488" s="1"/>
      <c r="AN488" s="1"/>
      <c r="AO488" s="1"/>
      <c r="AP488" s="1"/>
      <c r="AQ488" s="1"/>
    </row>
    <row r="489" customFormat="false" ht="11.25" hidden="false" customHeight="false" outlineLevel="0" collapsed="false">
      <c r="A489" s="1" t="n">
        <v>487</v>
      </c>
      <c r="B489" s="9"/>
      <c r="C489" s="9" t="n">
        <f aca="false">+[2]data1cf!BA488*-1</f>
        <v>-0</v>
      </c>
      <c r="D489" s="9" t="n">
        <f aca="false">+[2]data1cf!BB488*-1</f>
        <v>-0</v>
      </c>
      <c r="E489" s="9" t="n">
        <f aca="false">+[2]data1cf!BC488*-1</f>
        <v>-0</v>
      </c>
      <c r="F489" s="9" t="n">
        <f aca="false">+[2]data1cf!BD488*-1</f>
        <v>-0</v>
      </c>
      <c r="G489" s="9" t="n">
        <f aca="false">+[2]data1cf!BE488*-1</f>
        <v>-0</v>
      </c>
      <c r="H489" s="9" t="n">
        <f aca="false">+[2]data1cf!BF488*-1</f>
        <v>-0</v>
      </c>
      <c r="I489" s="9" t="n">
        <f aca="false">+[2]data1cf!BG488*-1</f>
        <v>-0</v>
      </c>
      <c r="J489" s="9" t="n">
        <f aca="false">+[2]data1cf!BH488*-1</f>
        <v>-0</v>
      </c>
      <c r="K489" s="9" t="n">
        <f aca="false">+[2]data1cf!BI488*-1</f>
        <v>-0</v>
      </c>
      <c r="L489" s="9" t="n">
        <f aca="false">+[2]data1cf!BJ488*-1</f>
        <v>-0</v>
      </c>
      <c r="M489" s="9" t="n">
        <f aca="false">+[2]data1cf!BK488*-1</f>
        <v>-0</v>
      </c>
      <c r="N489" s="9" t="n">
        <f aca="false">+[2]data1cf!BL488*-1</f>
        <v>-0</v>
      </c>
      <c r="O489" s="9" t="n">
        <f aca="false">+[2]data1cf!BM488*-1</f>
        <v>-0</v>
      </c>
      <c r="P489" s="9" t="n">
        <f aca="false">+[2]data1cf!BN488*-1</f>
        <v>-0</v>
      </c>
      <c r="Q489" s="9" t="n">
        <f aca="false">+[2]data1cf!BO488*-1</f>
        <v>-0</v>
      </c>
      <c r="R489" s="9" t="n">
        <f aca="false">+[2]data1cf!BP488*-1</f>
        <v>-0</v>
      </c>
      <c r="S489" s="9" t="n">
        <f aca="false">+[2]data1cf!BQ488*-1</f>
        <v>-0</v>
      </c>
      <c r="T489" s="9" t="n">
        <f aca="false">+[2]data1cf!BR488*-1</f>
        <v>-0</v>
      </c>
      <c r="U489" s="9" t="n">
        <f aca="false">+[2]data1cf!BS488*-1</f>
        <v>-0</v>
      </c>
      <c r="V489" s="9" t="n">
        <f aca="false">+[2]data1cf!BT488*-1</f>
        <v>-0</v>
      </c>
      <c r="W489" s="9" t="n">
        <f aca="false">+[2]data1cf!BU488*-1</f>
        <v>-0</v>
      </c>
      <c r="X489" s="9" t="n">
        <f aca="false">+[2]data1cf!BV488*-1</f>
        <v>-0</v>
      </c>
      <c r="Y489" s="9" t="n">
        <f aca="false">+[2]data1cf!BW488*-1</f>
        <v>-0</v>
      </c>
      <c r="Z489" s="9" t="n">
        <f aca="false">+[2]data1cf!BX488*-1</f>
        <v>-0</v>
      </c>
      <c r="AA489" s="9" t="n">
        <f aca="false">+[2]data1cf!BY488*-1</f>
        <v>-0</v>
      </c>
      <c r="AB489" s="9"/>
      <c r="AC489" s="9"/>
      <c r="AD489" s="9"/>
      <c r="AE489" s="9"/>
      <c r="AF489" s="9"/>
      <c r="AG489" s="9"/>
      <c r="AH489" s="9"/>
      <c r="AI489" s="9"/>
      <c r="AJ489" s="9"/>
      <c r="AK489" s="1"/>
      <c r="AL489" s="1" t="e">
        <f aca="false">SUMPRODUCT(B489:AJ489,PVCapPrice)</f>
        <v>#DIV/0!</v>
      </c>
      <c r="AM489" s="1"/>
      <c r="AN489" s="1"/>
      <c r="AO489" s="1"/>
      <c r="AP489" s="1"/>
      <c r="AQ489" s="1"/>
    </row>
    <row r="490" customFormat="false" ht="11.25" hidden="false" customHeight="false" outlineLevel="0" collapsed="false">
      <c r="A490" s="1" t="n">
        <v>488</v>
      </c>
      <c r="B490" s="9"/>
      <c r="C490" s="9" t="n">
        <f aca="false">+[2]data1cf!BA489*-1</f>
        <v>-0</v>
      </c>
      <c r="D490" s="9" t="n">
        <f aca="false">+[2]data1cf!BB489*-1</f>
        <v>-0</v>
      </c>
      <c r="E490" s="9" t="n">
        <f aca="false">+[2]data1cf!BC489*-1</f>
        <v>-0</v>
      </c>
      <c r="F490" s="9" t="n">
        <f aca="false">+[2]data1cf!BD489*-1</f>
        <v>-0</v>
      </c>
      <c r="G490" s="9" t="n">
        <f aca="false">+[2]data1cf!BE489*-1</f>
        <v>-0</v>
      </c>
      <c r="H490" s="9" t="n">
        <f aca="false">+[2]data1cf!BF489*-1</f>
        <v>-0</v>
      </c>
      <c r="I490" s="9" t="n">
        <f aca="false">+[2]data1cf!BG489*-1</f>
        <v>-0</v>
      </c>
      <c r="J490" s="9" t="n">
        <f aca="false">+[2]data1cf!BH489*-1</f>
        <v>-0</v>
      </c>
      <c r="K490" s="9" t="n">
        <f aca="false">+[2]data1cf!BI489*-1</f>
        <v>-0</v>
      </c>
      <c r="L490" s="9" t="n">
        <f aca="false">+[2]data1cf!BJ489*-1</f>
        <v>-0</v>
      </c>
      <c r="M490" s="9" t="n">
        <f aca="false">+[2]data1cf!BK489*-1</f>
        <v>-0</v>
      </c>
      <c r="N490" s="9" t="n">
        <f aca="false">+[2]data1cf!BL489*-1</f>
        <v>-0</v>
      </c>
      <c r="O490" s="9" t="n">
        <f aca="false">+[2]data1cf!BM489*-1</f>
        <v>-0</v>
      </c>
      <c r="P490" s="9" t="n">
        <f aca="false">+[2]data1cf!BN489*-1</f>
        <v>-0</v>
      </c>
      <c r="Q490" s="9" t="n">
        <f aca="false">+[2]data1cf!BO489*-1</f>
        <v>-0</v>
      </c>
      <c r="R490" s="9" t="n">
        <f aca="false">+[2]data1cf!BP489*-1</f>
        <v>-0</v>
      </c>
      <c r="S490" s="9" t="n">
        <f aca="false">+[2]data1cf!BQ489*-1</f>
        <v>-0</v>
      </c>
      <c r="T490" s="9" t="n">
        <f aca="false">+[2]data1cf!BR489*-1</f>
        <v>-0</v>
      </c>
      <c r="U490" s="9" t="n">
        <f aca="false">+[2]data1cf!BS489*-1</f>
        <v>-0</v>
      </c>
      <c r="V490" s="9" t="n">
        <f aca="false">+[2]data1cf!BT489*-1</f>
        <v>-0</v>
      </c>
      <c r="W490" s="9" t="n">
        <f aca="false">+[2]data1cf!BU489*-1</f>
        <v>-0</v>
      </c>
      <c r="X490" s="9" t="n">
        <f aca="false">+[2]data1cf!BV489*-1</f>
        <v>-0</v>
      </c>
      <c r="Y490" s="9" t="n">
        <f aca="false">+[2]data1cf!BW489*-1</f>
        <v>-0</v>
      </c>
      <c r="Z490" s="9" t="n">
        <f aca="false">+[2]data1cf!BX489*-1</f>
        <v>-0</v>
      </c>
      <c r="AA490" s="9" t="n">
        <f aca="false">+[2]data1cf!BY489*-1</f>
        <v>-0</v>
      </c>
      <c r="AB490" s="9"/>
      <c r="AC490" s="9"/>
      <c r="AD490" s="9"/>
      <c r="AE490" s="9"/>
      <c r="AF490" s="9"/>
      <c r="AG490" s="9"/>
      <c r="AH490" s="9"/>
      <c r="AI490" s="9"/>
      <c r="AJ490" s="9"/>
      <c r="AK490" s="1"/>
      <c r="AL490" s="1" t="e">
        <f aca="false">SUMPRODUCT(B490:AJ490,PVCapPrice)</f>
        <v>#DIV/0!</v>
      </c>
      <c r="AM490" s="1"/>
      <c r="AN490" s="1"/>
      <c r="AO490" s="1"/>
      <c r="AP490" s="1"/>
      <c r="AQ490" s="1"/>
    </row>
    <row r="491" customFormat="false" ht="11.25" hidden="false" customHeight="false" outlineLevel="0" collapsed="false">
      <c r="A491" s="1" t="n">
        <v>489</v>
      </c>
      <c r="B491" s="9"/>
      <c r="C491" s="9" t="n">
        <f aca="false">+[2]data1cf!BA490*-1</f>
        <v>-0</v>
      </c>
      <c r="D491" s="9" t="n">
        <f aca="false">+[2]data1cf!BB490*-1</f>
        <v>-0</v>
      </c>
      <c r="E491" s="9" t="n">
        <f aca="false">+[2]data1cf!BC490*-1</f>
        <v>-0</v>
      </c>
      <c r="F491" s="9" t="n">
        <f aca="false">+[2]data1cf!BD490*-1</f>
        <v>-0</v>
      </c>
      <c r="G491" s="9" t="n">
        <f aca="false">+[2]data1cf!BE490*-1</f>
        <v>-0</v>
      </c>
      <c r="H491" s="9" t="n">
        <f aca="false">+[2]data1cf!BF490*-1</f>
        <v>-0</v>
      </c>
      <c r="I491" s="9" t="n">
        <f aca="false">+[2]data1cf!BG490*-1</f>
        <v>-0</v>
      </c>
      <c r="J491" s="9" t="n">
        <f aca="false">+[2]data1cf!BH490*-1</f>
        <v>-0</v>
      </c>
      <c r="K491" s="9" t="n">
        <f aca="false">+[2]data1cf!BI490*-1</f>
        <v>-0</v>
      </c>
      <c r="L491" s="9" t="n">
        <f aca="false">+[2]data1cf!BJ490*-1</f>
        <v>-0</v>
      </c>
      <c r="M491" s="9" t="n">
        <f aca="false">+[2]data1cf!BK490*-1</f>
        <v>-0</v>
      </c>
      <c r="N491" s="9" t="n">
        <f aca="false">+[2]data1cf!BL490*-1</f>
        <v>-0</v>
      </c>
      <c r="O491" s="9" t="n">
        <f aca="false">+[2]data1cf!BM490*-1</f>
        <v>-0</v>
      </c>
      <c r="P491" s="9" t="n">
        <f aca="false">+[2]data1cf!BN490*-1</f>
        <v>-0</v>
      </c>
      <c r="Q491" s="9" t="n">
        <f aca="false">+[2]data1cf!BO490*-1</f>
        <v>-0</v>
      </c>
      <c r="R491" s="9" t="n">
        <f aca="false">+[2]data1cf!BP490*-1</f>
        <v>-0</v>
      </c>
      <c r="S491" s="9" t="n">
        <f aca="false">+[2]data1cf!BQ490*-1</f>
        <v>-0</v>
      </c>
      <c r="T491" s="9" t="n">
        <f aca="false">+[2]data1cf!BR490*-1</f>
        <v>-0</v>
      </c>
      <c r="U491" s="9" t="n">
        <f aca="false">+[2]data1cf!BS490*-1</f>
        <v>-0</v>
      </c>
      <c r="V491" s="9" t="n">
        <f aca="false">+[2]data1cf!BT490*-1</f>
        <v>-0</v>
      </c>
      <c r="W491" s="9" t="n">
        <f aca="false">+[2]data1cf!BU490*-1</f>
        <v>-0</v>
      </c>
      <c r="X491" s="9" t="n">
        <f aca="false">+[2]data1cf!BV490*-1</f>
        <v>-0</v>
      </c>
      <c r="Y491" s="9" t="n">
        <f aca="false">+[2]data1cf!BW490*-1</f>
        <v>-0</v>
      </c>
      <c r="Z491" s="9" t="n">
        <f aca="false">+[2]data1cf!BX490*-1</f>
        <v>-0</v>
      </c>
      <c r="AA491" s="9" t="n">
        <f aca="false">+[2]data1cf!BY490*-1</f>
        <v>-0</v>
      </c>
      <c r="AB491" s="9"/>
      <c r="AC491" s="9"/>
      <c r="AD491" s="9"/>
      <c r="AE491" s="9"/>
      <c r="AF491" s="9"/>
      <c r="AG491" s="9"/>
      <c r="AH491" s="9"/>
      <c r="AI491" s="9"/>
      <c r="AJ491" s="9"/>
      <c r="AK491" s="1"/>
      <c r="AL491" s="1" t="e">
        <f aca="false">SUMPRODUCT(B491:AJ491,PVCapPrice)</f>
        <v>#DIV/0!</v>
      </c>
      <c r="AM491" s="1"/>
      <c r="AN491" s="1"/>
      <c r="AO491" s="1"/>
      <c r="AP491" s="1"/>
      <c r="AQ491" s="1"/>
    </row>
    <row r="492" customFormat="false" ht="11.25" hidden="false" customHeight="false" outlineLevel="0" collapsed="false">
      <c r="A492" s="1" t="n">
        <v>490</v>
      </c>
      <c r="B492" s="9"/>
      <c r="C492" s="9" t="n">
        <f aca="false">+[2]data1cf!BA491*-1</f>
        <v>-0</v>
      </c>
      <c r="D492" s="9" t="n">
        <f aca="false">+[2]data1cf!BB491*-1</f>
        <v>-0</v>
      </c>
      <c r="E492" s="9" t="n">
        <f aca="false">+[2]data1cf!BC491*-1</f>
        <v>-0</v>
      </c>
      <c r="F492" s="9" t="n">
        <f aca="false">+[2]data1cf!BD491*-1</f>
        <v>-0</v>
      </c>
      <c r="G492" s="9" t="n">
        <f aca="false">+[2]data1cf!BE491*-1</f>
        <v>-0</v>
      </c>
      <c r="H492" s="9" t="n">
        <f aca="false">+[2]data1cf!BF491*-1</f>
        <v>-0</v>
      </c>
      <c r="I492" s="9" t="n">
        <f aca="false">+[2]data1cf!BG491*-1</f>
        <v>-0</v>
      </c>
      <c r="J492" s="9" t="n">
        <f aca="false">+[2]data1cf!BH491*-1</f>
        <v>-0</v>
      </c>
      <c r="K492" s="9" t="n">
        <f aca="false">+[2]data1cf!BI491*-1</f>
        <v>-0</v>
      </c>
      <c r="L492" s="9" t="n">
        <f aca="false">+[2]data1cf!BJ491*-1</f>
        <v>-0</v>
      </c>
      <c r="M492" s="9" t="n">
        <f aca="false">+[2]data1cf!BK491*-1</f>
        <v>-0</v>
      </c>
      <c r="N492" s="9" t="n">
        <f aca="false">+[2]data1cf!BL491*-1</f>
        <v>-0</v>
      </c>
      <c r="O492" s="9" t="n">
        <f aca="false">+[2]data1cf!BM491*-1</f>
        <v>-0</v>
      </c>
      <c r="P492" s="9" t="n">
        <f aca="false">+[2]data1cf!BN491*-1</f>
        <v>-0</v>
      </c>
      <c r="Q492" s="9" t="n">
        <f aca="false">+[2]data1cf!BO491*-1</f>
        <v>-0</v>
      </c>
      <c r="R492" s="9" t="n">
        <f aca="false">+[2]data1cf!BP491*-1</f>
        <v>-0</v>
      </c>
      <c r="S492" s="9" t="n">
        <f aca="false">+[2]data1cf!BQ491*-1</f>
        <v>-0</v>
      </c>
      <c r="T492" s="9" t="n">
        <f aca="false">+[2]data1cf!BR491*-1</f>
        <v>-0</v>
      </c>
      <c r="U492" s="9" t="n">
        <f aca="false">+[2]data1cf!BS491*-1</f>
        <v>-0</v>
      </c>
      <c r="V492" s="9" t="n">
        <f aca="false">+[2]data1cf!BT491*-1</f>
        <v>-0</v>
      </c>
      <c r="W492" s="9" t="n">
        <f aca="false">+[2]data1cf!BU491*-1</f>
        <v>-0</v>
      </c>
      <c r="X492" s="9" t="n">
        <f aca="false">+[2]data1cf!BV491*-1</f>
        <v>-0</v>
      </c>
      <c r="Y492" s="9" t="n">
        <f aca="false">+[2]data1cf!BW491*-1</f>
        <v>-0</v>
      </c>
      <c r="Z492" s="9" t="n">
        <f aca="false">+[2]data1cf!BX491*-1</f>
        <v>-0</v>
      </c>
      <c r="AA492" s="9" t="n">
        <f aca="false">+[2]data1cf!BY491*-1</f>
        <v>-0</v>
      </c>
      <c r="AB492" s="9"/>
      <c r="AC492" s="9"/>
      <c r="AD492" s="9"/>
      <c r="AE492" s="9"/>
      <c r="AF492" s="9"/>
      <c r="AG492" s="9"/>
      <c r="AH492" s="9"/>
      <c r="AI492" s="9"/>
      <c r="AJ492" s="9"/>
      <c r="AK492" s="1"/>
      <c r="AL492" s="1" t="e">
        <f aca="false">SUMPRODUCT(B492:AJ492,PVCapPrice)</f>
        <v>#DIV/0!</v>
      </c>
      <c r="AM492" s="1"/>
      <c r="AN492" s="1"/>
      <c r="AO492" s="1"/>
      <c r="AP492" s="1"/>
      <c r="AQ492" s="1"/>
    </row>
    <row r="493" customFormat="false" ht="11.25" hidden="false" customHeight="false" outlineLevel="0" collapsed="false">
      <c r="A493" s="1" t="n">
        <v>491</v>
      </c>
      <c r="B493" s="9"/>
      <c r="C493" s="9" t="n">
        <f aca="false">+[2]data1cf!BA492*-1</f>
        <v>-0</v>
      </c>
      <c r="D493" s="9" t="n">
        <f aca="false">+[2]data1cf!BB492*-1</f>
        <v>-0</v>
      </c>
      <c r="E493" s="9" t="n">
        <f aca="false">+[2]data1cf!BC492*-1</f>
        <v>-0</v>
      </c>
      <c r="F493" s="9" t="n">
        <f aca="false">+[2]data1cf!BD492*-1</f>
        <v>-0</v>
      </c>
      <c r="G493" s="9" t="n">
        <f aca="false">+[2]data1cf!BE492*-1</f>
        <v>-0</v>
      </c>
      <c r="H493" s="9" t="n">
        <f aca="false">+[2]data1cf!BF492*-1</f>
        <v>-0</v>
      </c>
      <c r="I493" s="9" t="n">
        <f aca="false">+[2]data1cf!BG492*-1</f>
        <v>-0</v>
      </c>
      <c r="J493" s="9" t="n">
        <f aca="false">+[2]data1cf!BH492*-1</f>
        <v>-0</v>
      </c>
      <c r="K493" s="9" t="n">
        <f aca="false">+[2]data1cf!BI492*-1</f>
        <v>-0</v>
      </c>
      <c r="L493" s="9" t="n">
        <f aca="false">+[2]data1cf!BJ492*-1</f>
        <v>-0</v>
      </c>
      <c r="M493" s="9" t="n">
        <f aca="false">+[2]data1cf!BK492*-1</f>
        <v>-0</v>
      </c>
      <c r="N493" s="9" t="n">
        <f aca="false">+[2]data1cf!BL492*-1</f>
        <v>-0</v>
      </c>
      <c r="O493" s="9" t="n">
        <f aca="false">+[2]data1cf!BM492*-1</f>
        <v>-0</v>
      </c>
      <c r="P493" s="9" t="n">
        <f aca="false">+[2]data1cf!BN492*-1</f>
        <v>-0</v>
      </c>
      <c r="Q493" s="9" t="n">
        <f aca="false">+[2]data1cf!BO492*-1</f>
        <v>-0</v>
      </c>
      <c r="R493" s="9" t="n">
        <f aca="false">+[2]data1cf!BP492*-1</f>
        <v>-0</v>
      </c>
      <c r="S493" s="9" t="n">
        <f aca="false">+[2]data1cf!BQ492*-1</f>
        <v>-0</v>
      </c>
      <c r="T493" s="9" t="n">
        <f aca="false">+[2]data1cf!BR492*-1</f>
        <v>-0</v>
      </c>
      <c r="U493" s="9" t="n">
        <f aca="false">+[2]data1cf!BS492*-1</f>
        <v>-0</v>
      </c>
      <c r="V493" s="9" t="n">
        <f aca="false">+[2]data1cf!BT492*-1</f>
        <v>-0</v>
      </c>
      <c r="W493" s="9" t="n">
        <f aca="false">+[2]data1cf!BU492*-1</f>
        <v>-0</v>
      </c>
      <c r="X493" s="9" t="n">
        <f aca="false">+[2]data1cf!BV492*-1</f>
        <v>-0</v>
      </c>
      <c r="Y493" s="9" t="n">
        <f aca="false">+[2]data1cf!BW492*-1</f>
        <v>-0</v>
      </c>
      <c r="Z493" s="9" t="n">
        <f aca="false">+[2]data1cf!BX492*-1</f>
        <v>-0</v>
      </c>
      <c r="AA493" s="9" t="n">
        <f aca="false">+[2]data1cf!BY492*-1</f>
        <v>-0</v>
      </c>
      <c r="AB493" s="9"/>
      <c r="AC493" s="9"/>
      <c r="AD493" s="9"/>
      <c r="AE493" s="9"/>
      <c r="AF493" s="9"/>
      <c r="AG493" s="9"/>
      <c r="AH493" s="9"/>
      <c r="AI493" s="9"/>
      <c r="AJ493" s="9"/>
      <c r="AK493" s="1"/>
      <c r="AL493" s="1" t="e">
        <f aca="false">SUMPRODUCT(B493:AJ493,PVCapPrice)</f>
        <v>#DIV/0!</v>
      </c>
      <c r="AM493" s="1"/>
      <c r="AN493" s="1"/>
      <c r="AO493" s="1"/>
      <c r="AP493" s="1"/>
      <c r="AQ493" s="1"/>
    </row>
    <row r="494" customFormat="false" ht="11.25" hidden="false" customHeight="false" outlineLevel="0" collapsed="false">
      <c r="A494" s="1" t="n">
        <v>492</v>
      </c>
      <c r="B494" s="9"/>
      <c r="C494" s="9" t="n">
        <f aca="false">+[2]data1cf!BA493*-1</f>
        <v>-0</v>
      </c>
      <c r="D494" s="9" t="n">
        <f aca="false">+[2]data1cf!BB493*-1</f>
        <v>-0</v>
      </c>
      <c r="E494" s="9" t="n">
        <f aca="false">+[2]data1cf!BC493*-1</f>
        <v>-0</v>
      </c>
      <c r="F494" s="9" t="n">
        <f aca="false">+[2]data1cf!BD493*-1</f>
        <v>-0</v>
      </c>
      <c r="G494" s="9" t="n">
        <f aca="false">+[2]data1cf!BE493*-1</f>
        <v>-0</v>
      </c>
      <c r="H494" s="9" t="n">
        <f aca="false">+[2]data1cf!BF493*-1</f>
        <v>-0</v>
      </c>
      <c r="I494" s="9" t="n">
        <f aca="false">+[2]data1cf!BG493*-1</f>
        <v>-0</v>
      </c>
      <c r="J494" s="9" t="n">
        <f aca="false">+[2]data1cf!BH493*-1</f>
        <v>-0</v>
      </c>
      <c r="K494" s="9" t="n">
        <f aca="false">+[2]data1cf!BI493*-1</f>
        <v>-0</v>
      </c>
      <c r="L494" s="9" t="n">
        <f aca="false">+[2]data1cf!BJ493*-1</f>
        <v>-0</v>
      </c>
      <c r="M494" s="9" t="n">
        <f aca="false">+[2]data1cf!BK493*-1</f>
        <v>-0</v>
      </c>
      <c r="N494" s="9" t="n">
        <f aca="false">+[2]data1cf!BL493*-1</f>
        <v>-0</v>
      </c>
      <c r="O494" s="9" t="n">
        <f aca="false">+[2]data1cf!BM493*-1</f>
        <v>-0</v>
      </c>
      <c r="P494" s="9" t="n">
        <f aca="false">+[2]data1cf!BN493*-1</f>
        <v>-0</v>
      </c>
      <c r="Q494" s="9" t="n">
        <f aca="false">+[2]data1cf!BO493*-1</f>
        <v>-0</v>
      </c>
      <c r="R494" s="9" t="n">
        <f aca="false">+[2]data1cf!BP493*-1</f>
        <v>-0</v>
      </c>
      <c r="S494" s="9" t="n">
        <f aca="false">+[2]data1cf!BQ493*-1</f>
        <v>-0</v>
      </c>
      <c r="T494" s="9" t="n">
        <f aca="false">+[2]data1cf!BR493*-1</f>
        <v>-0</v>
      </c>
      <c r="U494" s="9" t="n">
        <f aca="false">+[2]data1cf!BS493*-1</f>
        <v>-0</v>
      </c>
      <c r="V494" s="9" t="n">
        <f aca="false">+[2]data1cf!BT493*-1</f>
        <v>-0</v>
      </c>
      <c r="W494" s="9" t="n">
        <f aca="false">+[2]data1cf!BU493*-1</f>
        <v>-0</v>
      </c>
      <c r="X494" s="9" t="n">
        <f aca="false">+[2]data1cf!BV493*-1</f>
        <v>-0</v>
      </c>
      <c r="Y494" s="9" t="n">
        <f aca="false">+[2]data1cf!BW493*-1</f>
        <v>-0</v>
      </c>
      <c r="Z494" s="9" t="n">
        <f aca="false">+[2]data1cf!BX493*-1</f>
        <v>-0</v>
      </c>
      <c r="AA494" s="9" t="n">
        <f aca="false">+[2]data1cf!BY493*-1</f>
        <v>-0</v>
      </c>
      <c r="AB494" s="9"/>
      <c r="AC494" s="9"/>
      <c r="AD494" s="9"/>
      <c r="AE494" s="9"/>
      <c r="AF494" s="9"/>
      <c r="AG494" s="9"/>
      <c r="AH494" s="9"/>
      <c r="AI494" s="9"/>
      <c r="AJ494" s="9"/>
      <c r="AK494" s="1"/>
      <c r="AL494" s="1" t="e">
        <f aca="false">SUMPRODUCT(B494:AJ494,PVCapPrice)</f>
        <v>#DIV/0!</v>
      </c>
      <c r="AM494" s="1"/>
      <c r="AN494" s="1"/>
      <c r="AO494" s="1"/>
      <c r="AP494" s="1"/>
      <c r="AQ494" s="1"/>
    </row>
    <row r="495" customFormat="false" ht="11.25" hidden="false" customHeight="false" outlineLevel="0" collapsed="false">
      <c r="A495" s="1" t="n">
        <v>493</v>
      </c>
      <c r="B495" s="9"/>
      <c r="C495" s="9" t="n">
        <f aca="false">+[2]data1cf!BA494*-1</f>
        <v>-0</v>
      </c>
      <c r="D495" s="9" t="n">
        <f aca="false">+[2]data1cf!BB494*-1</f>
        <v>-0</v>
      </c>
      <c r="E495" s="9" t="n">
        <f aca="false">+[2]data1cf!BC494*-1</f>
        <v>-0</v>
      </c>
      <c r="F495" s="9" t="n">
        <f aca="false">+[2]data1cf!BD494*-1</f>
        <v>-0</v>
      </c>
      <c r="G495" s="9" t="n">
        <f aca="false">+[2]data1cf!BE494*-1</f>
        <v>-0</v>
      </c>
      <c r="H495" s="9" t="n">
        <f aca="false">+[2]data1cf!BF494*-1</f>
        <v>-0</v>
      </c>
      <c r="I495" s="9" t="n">
        <f aca="false">+[2]data1cf!BG494*-1</f>
        <v>-0</v>
      </c>
      <c r="J495" s="9" t="n">
        <f aca="false">+[2]data1cf!BH494*-1</f>
        <v>-0</v>
      </c>
      <c r="K495" s="9" t="n">
        <f aca="false">+[2]data1cf!BI494*-1</f>
        <v>-0</v>
      </c>
      <c r="L495" s="9" t="n">
        <f aca="false">+[2]data1cf!BJ494*-1</f>
        <v>-0</v>
      </c>
      <c r="M495" s="9" t="n">
        <f aca="false">+[2]data1cf!BK494*-1</f>
        <v>-0</v>
      </c>
      <c r="N495" s="9" t="n">
        <f aca="false">+[2]data1cf!BL494*-1</f>
        <v>-0</v>
      </c>
      <c r="O495" s="9" t="n">
        <f aca="false">+[2]data1cf!BM494*-1</f>
        <v>-0</v>
      </c>
      <c r="P495" s="9" t="n">
        <f aca="false">+[2]data1cf!BN494*-1</f>
        <v>-0</v>
      </c>
      <c r="Q495" s="9" t="n">
        <f aca="false">+[2]data1cf!BO494*-1</f>
        <v>-0</v>
      </c>
      <c r="R495" s="9" t="n">
        <f aca="false">+[2]data1cf!BP494*-1</f>
        <v>-0</v>
      </c>
      <c r="S495" s="9" t="n">
        <f aca="false">+[2]data1cf!BQ494*-1</f>
        <v>-0</v>
      </c>
      <c r="T495" s="9" t="n">
        <f aca="false">+[2]data1cf!BR494*-1</f>
        <v>-0</v>
      </c>
      <c r="U495" s="9" t="n">
        <f aca="false">+[2]data1cf!BS494*-1</f>
        <v>-0</v>
      </c>
      <c r="V495" s="9" t="n">
        <f aca="false">+[2]data1cf!BT494*-1</f>
        <v>-0</v>
      </c>
      <c r="W495" s="9" t="n">
        <f aca="false">+[2]data1cf!BU494*-1</f>
        <v>-0</v>
      </c>
      <c r="X495" s="9" t="n">
        <f aca="false">+[2]data1cf!BV494*-1</f>
        <v>-0</v>
      </c>
      <c r="Y495" s="9" t="n">
        <f aca="false">+[2]data1cf!BW494*-1</f>
        <v>-0</v>
      </c>
      <c r="Z495" s="9" t="n">
        <f aca="false">+[2]data1cf!BX494*-1</f>
        <v>-0</v>
      </c>
      <c r="AA495" s="9" t="n">
        <f aca="false">+[2]data1cf!BY494*-1</f>
        <v>-0</v>
      </c>
      <c r="AB495" s="9"/>
      <c r="AC495" s="9"/>
      <c r="AD495" s="9"/>
      <c r="AE495" s="9"/>
      <c r="AF495" s="9"/>
      <c r="AG495" s="9"/>
      <c r="AH495" s="9"/>
      <c r="AI495" s="9"/>
      <c r="AJ495" s="9"/>
      <c r="AK495" s="1"/>
      <c r="AL495" s="1" t="e">
        <f aca="false">SUMPRODUCT(B495:AJ495,PVCapPrice)</f>
        <v>#DIV/0!</v>
      </c>
      <c r="AM495" s="1"/>
      <c r="AN495" s="1"/>
      <c r="AO495" s="1"/>
      <c r="AP495" s="1"/>
      <c r="AQ495" s="1"/>
    </row>
    <row r="496" customFormat="false" ht="11.25" hidden="false" customHeight="false" outlineLevel="0" collapsed="false">
      <c r="A496" s="1" t="n">
        <v>494</v>
      </c>
      <c r="B496" s="9"/>
      <c r="C496" s="9" t="n">
        <f aca="false">+[2]data1cf!BA495*-1</f>
        <v>-0</v>
      </c>
      <c r="D496" s="9" t="n">
        <f aca="false">+[2]data1cf!BB495*-1</f>
        <v>-0</v>
      </c>
      <c r="E496" s="9" t="n">
        <f aca="false">+[2]data1cf!BC495*-1</f>
        <v>-0</v>
      </c>
      <c r="F496" s="9" t="n">
        <f aca="false">+[2]data1cf!BD495*-1</f>
        <v>-0</v>
      </c>
      <c r="G496" s="9" t="n">
        <f aca="false">+[2]data1cf!BE495*-1</f>
        <v>-0</v>
      </c>
      <c r="H496" s="9" t="n">
        <f aca="false">+[2]data1cf!BF495*-1</f>
        <v>-0</v>
      </c>
      <c r="I496" s="9" t="n">
        <f aca="false">+[2]data1cf!BG495*-1</f>
        <v>-0</v>
      </c>
      <c r="J496" s="9" t="n">
        <f aca="false">+[2]data1cf!BH495*-1</f>
        <v>-0</v>
      </c>
      <c r="K496" s="9" t="n">
        <f aca="false">+[2]data1cf!BI495*-1</f>
        <v>-0</v>
      </c>
      <c r="L496" s="9" t="n">
        <f aca="false">+[2]data1cf!BJ495*-1</f>
        <v>-0</v>
      </c>
      <c r="M496" s="9" t="n">
        <f aca="false">+[2]data1cf!BK495*-1</f>
        <v>-0</v>
      </c>
      <c r="N496" s="9" t="n">
        <f aca="false">+[2]data1cf!BL495*-1</f>
        <v>-0</v>
      </c>
      <c r="O496" s="9" t="n">
        <f aca="false">+[2]data1cf!BM495*-1</f>
        <v>-0</v>
      </c>
      <c r="P496" s="9" t="n">
        <f aca="false">+[2]data1cf!BN495*-1</f>
        <v>-0</v>
      </c>
      <c r="Q496" s="9" t="n">
        <f aca="false">+[2]data1cf!BO495*-1</f>
        <v>-0</v>
      </c>
      <c r="R496" s="9" t="n">
        <f aca="false">+[2]data1cf!BP495*-1</f>
        <v>-0</v>
      </c>
      <c r="S496" s="9" t="n">
        <f aca="false">+[2]data1cf!BQ495*-1</f>
        <v>-0</v>
      </c>
      <c r="T496" s="9" t="n">
        <f aca="false">+[2]data1cf!BR495*-1</f>
        <v>-0</v>
      </c>
      <c r="U496" s="9" t="n">
        <f aca="false">+[2]data1cf!BS495*-1</f>
        <v>-0</v>
      </c>
      <c r="V496" s="9" t="n">
        <f aca="false">+[2]data1cf!BT495*-1</f>
        <v>-0</v>
      </c>
      <c r="W496" s="9" t="n">
        <f aca="false">+[2]data1cf!BU495*-1</f>
        <v>-0</v>
      </c>
      <c r="X496" s="9" t="n">
        <f aca="false">+[2]data1cf!BV495*-1</f>
        <v>-0</v>
      </c>
      <c r="Y496" s="9" t="n">
        <f aca="false">+[2]data1cf!BW495*-1</f>
        <v>-0</v>
      </c>
      <c r="Z496" s="9" t="n">
        <f aca="false">+[2]data1cf!BX495*-1</f>
        <v>-0</v>
      </c>
      <c r="AA496" s="9" t="n">
        <f aca="false">+[2]data1cf!BY495*-1</f>
        <v>-0</v>
      </c>
      <c r="AB496" s="9"/>
      <c r="AC496" s="9"/>
      <c r="AD496" s="9"/>
      <c r="AE496" s="9"/>
      <c r="AF496" s="9"/>
      <c r="AG496" s="9"/>
      <c r="AH496" s="9"/>
      <c r="AI496" s="9"/>
      <c r="AJ496" s="9"/>
      <c r="AK496" s="1"/>
      <c r="AL496" s="1" t="e">
        <f aca="false">SUMPRODUCT(B496:AJ496,PVCapPrice)</f>
        <v>#DIV/0!</v>
      </c>
      <c r="AM496" s="1"/>
      <c r="AN496" s="1"/>
      <c r="AO496" s="1"/>
      <c r="AP496" s="1"/>
      <c r="AQ496" s="1"/>
    </row>
    <row r="497" customFormat="false" ht="11.25" hidden="false" customHeight="false" outlineLevel="0" collapsed="false">
      <c r="A497" s="1" t="n">
        <v>495</v>
      </c>
      <c r="B497" s="9"/>
      <c r="C497" s="9" t="n">
        <f aca="false">+[2]data1cf!BA496*-1</f>
        <v>-0</v>
      </c>
      <c r="D497" s="9" t="n">
        <f aca="false">+[2]data1cf!BB496*-1</f>
        <v>-0</v>
      </c>
      <c r="E497" s="9" t="n">
        <f aca="false">+[2]data1cf!BC496*-1</f>
        <v>-0</v>
      </c>
      <c r="F497" s="9" t="n">
        <f aca="false">+[2]data1cf!BD496*-1</f>
        <v>-0</v>
      </c>
      <c r="G497" s="9" t="n">
        <f aca="false">+[2]data1cf!BE496*-1</f>
        <v>-0</v>
      </c>
      <c r="H497" s="9" t="n">
        <f aca="false">+[2]data1cf!BF496*-1</f>
        <v>-0</v>
      </c>
      <c r="I497" s="9" t="n">
        <f aca="false">+[2]data1cf!BG496*-1</f>
        <v>-0</v>
      </c>
      <c r="J497" s="9" t="n">
        <f aca="false">+[2]data1cf!BH496*-1</f>
        <v>-0</v>
      </c>
      <c r="K497" s="9" t="n">
        <f aca="false">+[2]data1cf!BI496*-1</f>
        <v>-0</v>
      </c>
      <c r="L497" s="9" t="n">
        <f aca="false">+[2]data1cf!BJ496*-1</f>
        <v>-0</v>
      </c>
      <c r="M497" s="9" t="n">
        <f aca="false">+[2]data1cf!BK496*-1</f>
        <v>-0</v>
      </c>
      <c r="N497" s="9" t="n">
        <f aca="false">+[2]data1cf!BL496*-1</f>
        <v>-0</v>
      </c>
      <c r="O497" s="9" t="n">
        <f aca="false">+[2]data1cf!BM496*-1</f>
        <v>-0</v>
      </c>
      <c r="P497" s="9" t="n">
        <f aca="false">+[2]data1cf!BN496*-1</f>
        <v>-0</v>
      </c>
      <c r="Q497" s="9" t="n">
        <f aca="false">+[2]data1cf!BO496*-1</f>
        <v>-0</v>
      </c>
      <c r="R497" s="9" t="n">
        <f aca="false">+[2]data1cf!BP496*-1</f>
        <v>-0</v>
      </c>
      <c r="S497" s="9" t="n">
        <f aca="false">+[2]data1cf!BQ496*-1</f>
        <v>-0</v>
      </c>
      <c r="T497" s="9" t="n">
        <f aca="false">+[2]data1cf!BR496*-1</f>
        <v>-0</v>
      </c>
      <c r="U497" s="9" t="n">
        <f aca="false">+[2]data1cf!BS496*-1</f>
        <v>-0</v>
      </c>
      <c r="V497" s="9" t="n">
        <f aca="false">+[2]data1cf!BT496*-1</f>
        <v>-0</v>
      </c>
      <c r="W497" s="9" t="n">
        <f aca="false">+[2]data1cf!BU496*-1</f>
        <v>-0</v>
      </c>
      <c r="X497" s="9" t="n">
        <f aca="false">+[2]data1cf!BV496*-1</f>
        <v>-0</v>
      </c>
      <c r="Y497" s="9" t="n">
        <f aca="false">+[2]data1cf!BW496*-1</f>
        <v>-0</v>
      </c>
      <c r="Z497" s="9" t="n">
        <f aca="false">+[2]data1cf!BX496*-1</f>
        <v>-0</v>
      </c>
      <c r="AA497" s="9" t="n">
        <f aca="false">+[2]data1cf!BY496*-1</f>
        <v>-0</v>
      </c>
      <c r="AB497" s="9"/>
      <c r="AC497" s="9"/>
      <c r="AD497" s="9"/>
      <c r="AE497" s="9"/>
      <c r="AF497" s="9"/>
      <c r="AG497" s="9"/>
      <c r="AH497" s="9"/>
      <c r="AI497" s="9"/>
      <c r="AJ497" s="9"/>
      <c r="AK497" s="1"/>
      <c r="AL497" s="1" t="e">
        <f aca="false">SUMPRODUCT(B497:AJ497,PVCapPrice)</f>
        <v>#DIV/0!</v>
      </c>
      <c r="AM497" s="1"/>
      <c r="AN497" s="1"/>
      <c r="AO497" s="1"/>
      <c r="AP497" s="1"/>
      <c r="AQ497" s="1"/>
    </row>
    <row r="498" customFormat="false" ht="11.25" hidden="false" customHeight="false" outlineLevel="0" collapsed="false">
      <c r="A498" s="1" t="n">
        <v>496</v>
      </c>
      <c r="B498" s="9"/>
      <c r="C498" s="9" t="n">
        <f aca="false">+[2]data1cf!BA497*-1</f>
        <v>-0</v>
      </c>
      <c r="D498" s="9" t="n">
        <f aca="false">+[2]data1cf!BB497*-1</f>
        <v>-0</v>
      </c>
      <c r="E498" s="9" t="n">
        <f aca="false">+[2]data1cf!BC497*-1</f>
        <v>-0</v>
      </c>
      <c r="F498" s="9" t="n">
        <f aca="false">+[2]data1cf!BD497*-1</f>
        <v>-0</v>
      </c>
      <c r="G498" s="9" t="n">
        <f aca="false">+[2]data1cf!BE497*-1</f>
        <v>-0</v>
      </c>
      <c r="H498" s="9" t="n">
        <f aca="false">+[2]data1cf!BF497*-1</f>
        <v>-0</v>
      </c>
      <c r="I498" s="9" t="n">
        <f aca="false">+[2]data1cf!BG497*-1</f>
        <v>-0</v>
      </c>
      <c r="J498" s="9" t="n">
        <f aca="false">+[2]data1cf!BH497*-1</f>
        <v>-0</v>
      </c>
      <c r="K498" s="9" t="n">
        <f aca="false">+[2]data1cf!BI497*-1</f>
        <v>-0</v>
      </c>
      <c r="L498" s="9" t="n">
        <f aca="false">+[2]data1cf!BJ497*-1</f>
        <v>-0</v>
      </c>
      <c r="M498" s="9" t="n">
        <f aca="false">+[2]data1cf!BK497*-1</f>
        <v>-0</v>
      </c>
      <c r="N498" s="9" t="n">
        <f aca="false">+[2]data1cf!BL497*-1</f>
        <v>-0</v>
      </c>
      <c r="O498" s="9" t="n">
        <f aca="false">+[2]data1cf!BM497*-1</f>
        <v>-0</v>
      </c>
      <c r="P498" s="9" t="n">
        <f aca="false">+[2]data1cf!BN497*-1</f>
        <v>-0</v>
      </c>
      <c r="Q498" s="9" t="n">
        <f aca="false">+[2]data1cf!BO497*-1</f>
        <v>-0</v>
      </c>
      <c r="R498" s="9" t="n">
        <f aca="false">+[2]data1cf!BP497*-1</f>
        <v>-0</v>
      </c>
      <c r="S498" s="9" t="n">
        <f aca="false">+[2]data1cf!BQ497*-1</f>
        <v>-0</v>
      </c>
      <c r="T498" s="9" t="n">
        <f aca="false">+[2]data1cf!BR497*-1</f>
        <v>-0</v>
      </c>
      <c r="U498" s="9" t="n">
        <f aca="false">+[2]data1cf!BS497*-1</f>
        <v>-0</v>
      </c>
      <c r="V498" s="9" t="n">
        <f aca="false">+[2]data1cf!BT497*-1</f>
        <v>-0</v>
      </c>
      <c r="W498" s="9" t="n">
        <f aca="false">+[2]data1cf!BU497*-1</f>
        <v>-0</v>
      </c>
      <c r="X498" s="9" t="n">
        <f aca="false">+[2]data1cf!BV497*-1</f>
        <v>-0</v>
      </c>
      <c r="Y498" s="9" t="n">
        <f aca="false">+[2]data1cf!BW497*-1</f>
        <v>-0</v>
      </c>
      <c r="Z498" s="9" t="n">
        <f aca="false">+[2]data1cf!BX497*-1</f>
        <v>-0</v>
      </c>
      <c r="AA498" s="9" t="n">
        <f aca="false">+[2]data1cf!BY497*-1</f>
        <v>-0</v>
      </c>
      <c r="AB498" s="9"/>
      <c r="AC498" s="9"/>
      <c r="AD498" s="9"/>
      <c r="AE498" s="9"/>
      <c r="AF498" s="9"/>
      <c r="AG498" s="9"/>
      <c r="AH498" s="9"/>
      <c r="AI498" s="9"/>
      <c r="AJ498" s="9"/>
      <c r="AK498" s="1"/>
      <c r="AL498" s="1" t="e">
        <f aca="false">SUMPRODUCT(B498:AJ498,PVCapPrice)</f>
        <v>#DIV/0!</v>
      </c>
      <c r="AM498" s="1"/>
      <c r="AN498" s="1"/>
      <c r="AO498" s="1"/>
      <c r="AP498" s="1"/>
      <c r="AQ498" s="1"/>
    </row>
    <row r="499" customFormat="false" ht="11.25" hidden="false" customHeight="false" outlineLevel="0" collapsed="false">
      <c r="A499" s="1" t="n">
        <v>497</v>
      </c>
      <c r="B499" s="9"/>
      <c r="C499" s="9" t="n">
        <f aca="false">+[2]data1cf!BA498*-1</f>
        <v>-0</v>
      </c>
      <c r="D499" s="9" t="n">
        <f aca="false">+[2]data1cf!BB498*-1</f>
        <v>-0</v>
      </c>
      <c r="E499" s="9" t="n">
        <f aca="false">+[2]data1cf!BC498*-1</f>
        <v>-0</v>
      </c>
      <c r="F499" s="9" t="n">
        <f aca="false">+[2]data1cf!BD498*-1</f>
        <v>-0</v>
      </c>
      <c r="G499" s="9" t="n">
        <f aca="false">+[2]data1cf!BE498*-1</f>
        <v>-0</v>
      </c>
      <c r="H499" s="9" t="n">
        <f aca="false">+[2]data1cf!BF498*-1</f>
        <v>-0</v>
      </c>
      <c r="I499" s="9" t="n">
        <f aca="false">+[2]data1cf!BG498*-1</f>
        <v>-0</v>
      </c>
      <c r="J499" s="9" t="n">
        <f aca="false">+[2]data1cf!BH498*-1</f>
        <v>-0</v>
      </c>
      <c r="K499" s="9" t="n">
        <f aca="false">+[2]data1cf!BI498*-1</f>
        <v>-0</v>
      </c>
      <c r="L499" s="9" t="n">
        <f aca="false">+[2]data1cf!BJ498*-1</f>
        <v>-0</v>
      </c>
      <c r="M499" s="9" t="n">
        <f aca="false">+[2]data1cf!BK498*-1</f>
        <v>-0</v>
      </c>
      <c r="N499" s="9" t="n">
        <f aca="false">+[2]data1cf!BL498*-1</f>
        <v>-0</v>
      </c>
      <c r="O499" s="9" t="n">
        <f aca="false">+[2]data1cf!BM498*-1</f>
        <v>-0</v>
      </c>
      <c r="P499" s="9" t="n">
        <f aca="false">+[2]data1cf!BN498*-1</f>
        <v>-0</v>
      </c>
      <c r="Q499" s="9" t="n">
        <f aca="false">+[2]data1cf!BO498*-1</f>
        <v>-0</v>
      </c>
      <c r="R499" s="9" t="n">
        <f aca="false">+[2]data1cf!BP498*-1</f>
        <v>-0</v>
      </c>
      <c r="S499" s="9" t="n">
        <f aca="false">+[2]data1cf!BQ498*-1</f>
        <v>-0</v>
      </c>
      <c r="T499" s="9" t="n">
        <f aca="false">+[2]data1cf!BR498*-1</f>
        <v>-0</v>
      </c>
      <c r="U499" s="9" t="n">
        <f aca="false">+[2]data1cf!BS498*-1</f>
        <v>-0</v>
      </c>
      <c r="V499" s="9" t="n">
        <f aca="false">+[2]data1cf!BT498*-1</f>
        <v>-0</v>
      </c>
      <c r="W499" s="9" t="n">
        <f aca="false">+[2]data1cf!BU498*-1</f>
        <v>-0</v>
      </c>
      <c r="X499" s="9" t="n">
        <f aca="false">+[2]data1cf!BV498*-1</f>
        <v>-0</v>
      </c>
      <c r="Y499" s="9" t="n">
        <f aca="false">+[2]data1cf!BW498*-1</f>
        <v>-0</v>
      </c>
      <c r="Z499" s="9" t="n">
        <f aca="false">+[2]data1cf!BX498*-1</f>
        <v>-0</v>
      </c>
      <c r="AA499" s="9" t="n">
        <f aca="false">+[2]data1cf!BY498*-1</f>
        <v>-0</v>
      </c>
      <c r="AB499" s="9"/>
      <c r="AC499" s="9"/>
      <c r="AD499" s="9"/>
      <c r="AE499" s="9"/>
      <c r="AF499" s="9"/>
      <c r="AG499" s="9"/>
      <c r="AH499" s="9"/>
      <c r="AI499" s="9"/>
      <c r="AJ499" s="9"/>
      <c r="AK499" s="1"/>
      <c r="AL499" s="1" t="e">
        <f aca="false">SUMPRODUCT(B499:AJ499,PVCapPrice)</f>
        <v>#DIV/0!</v>
      </c>
      <c r="AM499" s="1"/>
      <c r="AN499" s="1"/>
      <c r="AO499" s="1"/>
      <c r="AP499" s="1"/>
      <c r="AQ499" s="1"/>
    </row>
    <row r="500" customFormat="false" ht="11.25" hidden="false" customHeight="false" outlineLevel="0" collapsed="false">
      <c r="A500" s="1" t="n">
        <v>498</v>
      </c>
      <c r="B500" s="9"/>
      <c r="C500" s="9" t="n">
        <f aca="false">+[2]data1cf!BA499*-1</f>
        <v>-0</v>
      </c>
      <c r="D500" s="9" t="n">
        <f aca="false">+[2]data1cf!BB499*-1</f>
        <v>-0</v>
      </c>
      <c r="E500" s="9" t="n">
        <f aca="false">+[2]data1cf!BC499*-1</f>
        <v>-0</v>
      </c>
      <c r="F500" s="9" t="n">
        <f aca="false">+[2]data1cf!BD499*-1</f>
        <v>-0</v>
      </c>
      <c r="G500" s="9" t="n">
        <f aca="false">+[2]data1cf!BE499*-1</f>
        <v>-0</v>
      </c>
      <c r="H500" s="9" t="n">
        <f aca="false">+[2]data1cf!BF499*-1</f>
        <v>-0</v>
      </c>
      <c r="I500" s="9" t="n">
        <f aca="false">+[2]data1cf!BG499*-1</f>
        <v>-0</v>
      </c>
      <c r="J500" s="9" t="n">
        <f aca="false">+[2]data1cf!BH499*-1</f>
        <v>-0</v>
      </c>
      <c r="K500" s="9" t="n">
        <f aca="false">+[2]data1cf!BI499*-1</f>
        <v>-0</v>
      </c>
      <c r="L500" s="9" t="n">
        <f aca="false">+[2]data1cf!BJ499*-1</f>
        <v>-0</v>
      </c>
      <c r="M500" s="9" t="n">
        <f aca="false">+[2]data1cf!BK499*-1</f>
        <v>-0</v>
      </c>
      <c r="N500" s="9" t="n">
        <f aca="false">+[2]data1cf!BL499*-1</f>
        <v>-0</v>
      </c>
      <c r="O500" s="9" t="n">
        <f aca="false">+[2]data1cf!BM499*-1</f>
        <v>-0</v>
      </c>
      <c r="P500" s="9" t="n">
        <f aca="false">+[2]data1cf!BN499*-1</f>
        <v>-0</v>
      </c>
      <c r="Q500" s="9" t="n">
        <f aca="false">+[2]data1cf!BO499*-1</f>
        <v>-0</v>
      </c>
      <c r="R500" s="9" t="n">
        <f aca="false">+[2]data1cf!BP499*-1</f>
        <v>-0</v>
      </c>
      <c r="S500" s="9" t="n">
        <f aca="false">+[2]data1cf!BQ499*-1</f>
        <v>-0</v>
      </c>
      <c r="T500" s="9" t="n">
        <f aca="false">+[2]data1cf!BR499*-1</f>
        <v>-0</v>
      </c>
      <c r="U500" s="9" t="n">
        <f aca="false">+[2]data1cf!BS499*-1</f>
        <v>-0</v>
      </c>
      <c r="V500" s="9" t="n">
        <f aca="false">+[2]data1cf!BT499*-1</f>
        <v>-0</v>
      </c>
      <c r="W500" s="9" t="n">
        <f aca="false">+[2]data1cf!BU499*-1</f>
        <v>-0</v>
      </c>
      <c r="X500" s="9" t="n">
        <f aca="false">+[2]data1cf!BV499*-1</f>
        <v>-0</v>
      </c>
      <c r="Y500" s="9" t="n">
        <f aca="false">+[2]data1cf!BW499*-1</f>
        <v>-0</v>
      </c>
      <c r="Z500" s="9" t="n">
        <f aca="false">+[2]data1cf!BX499*-1</f>
        <v>-0</v>
      </c>
      <c r="AA500" s="9" t="n">
        <f aca="false">+[2]data1cf!BY499*-1</f>
        <v>-0</v>
      </c>
      <c r="AB500" s="9"/>
      <c r="AC500" s="9"/>
      <c r="AD500" s="9"/>
      <c r="AE500" s="9"/>
      <c r="AF500" s="9"/>
      <c r="AG500" s="9"/>
      <c r="AH500" s="9"/>
      <c r="AI500" s="9"/>
      <c r="AJ500" s="9"/>
      <c r="AK500" s="1"/>
      <c r="AL500" s="1" t="e">
        <f aca="false">SUMPRODUCT(B500:AJ500,PVCapPrice)</f>
        <v>#DIV/0!</v>
      </c>
      <c r="AM500" s="1"/>
      <c r="AN500" s="1"/>
      <c r="AO500" s="1"/>
      <c r="AP500" s="1"/>
      <c r="AQ500" s="1"/>
    </row>
    <row r="501" customFormat="false" ht="11.25" hidden="false" customHeight="false" outlineLevel="0" collapsed="false">
      <c r="A501" s="1" t="n">
        <v>499</v>
      </c>
      <c r="B501" s="9"/>
      <c r="C501" s="9" t="n">
        <f aca="false">+[2]data1cf!BA500*-1</f>
        <v>-0</v>
      </c>
      <c r="D501" s="9" t="n">
        <f aca="false">+[2]data1cf!BB500*-1</f>
        <v>-0</v>
      </c>
      <c r="E501" s="9" t="n">
        <f aca="false">+[2]data1cf!BC500*-1</f>
        <v>-0</v>
      </c>
      <c r="F501" s="9" t="n">
        <f aca="false">+[2]data1cf!BD500*-1</f>
        <v>-0</v>
      </c>
      <c r="G501" s="9" t="n">
        <f aca="false">+[2]data1cf!BE500*-1</f>
        <v>-0</v>
      </c>
      <c r="H501" s="9" t="n">
        <f aca="false">+[2]data1cf!BF500*-1</f>
        <v>-0</v>
      </c>
      <c r="I501" s="9" t="n">
        <f aca="false">+[2]data1cf!BG500*-1</f>
        <v>-0</v>
      </c>
      <c r="J501" s="9" t="n">
        <f aca="false">+[2]data1cf!BH500*-1</f>
        <v>-0</v>
      </c>
      <c r="K501" s="9" t="n">
        <f aca="false">+[2]data1cf!BI500*-1</f>
        <v>-0</v>
      </c>
      <c r="L501" s="9" t="n">
        <f aca="false">+[2]data1cf!BJ500*-1</f>
        <v>-0</v>
      </c>
      <c r="M501" s="9" t="n">
        <f aca="false">+[2]data1cf!BK500*-1</f>
        <v>-0</v>
      </c>
      <c r="N501" s="9" t="n">
        <f aca="false">+[2]data1cf!BL500*-1</f>
        <v>-0</v>
      </c>
      <c r="O501" s="9" t="n">
        <f aca="false">+[2]data1cf!BM500*-1</f>
        <v>-0</v>
      </c>
      <c r="P501" s="9" t="n">
        <f aca="false">+[2]data1cf!BN500*-1</f>
        <v>-0</v>
      </c>
      <c r="Q501" s="9" t="n">
        <f aca="false">+[2]data1cf!BO500*-1</f>
        <v>-0</v>
      </c>
      <c r="R501" s="9" t="n">
        <f aca="false">+[2]data1cf!BP500*-1</f>
        <v>-0</v>
      </c>
      <c r="S501" s="9" t="n">
        <f aca="false">+[2]data1cf!BQ500*-1</f>
        <v>-0</v>
      </c>
      <c r="T501" s="9" t="n">
        <f aca="false">+[2]data1cf!BR500*-1</f>
        <v>-0</v>
      </c>
      <c r="U501" s="9" t="n">
        <f aca="false">+[2]data1cf!BS500*-1</f>
        <v>-0</v>
      </c>
      <c r="V501" s="9" t="n">
        <f aca="false">+[2]data1cf!BT500*-1</f>
        <v>-0</v>
      </c>
      <c r="W501" s="9" t="n">
        <f aca="false">+[2]data1cf!BU500*-1</f>
        <v>-0</v>
      </c>
      <c r="X501" s="9" t="n">
        <f aca="false">+[2]data1cf!BV500*-1</f>
        <v>-0</v>
      </c>
      <c r="Y501" s="9" t="n">
        <f aca="false">+[2]data1cf!BW500*-1</f>
        <v>-0</v>
      </c>
      <c r="Z501" s="9" t="n">
        <f aca="false">+[2]data1cf!BX500*-1</f>
        <v>-0</v>
      </c>
      <c r="AA501" s="9" t="n">
        <f aca="false">+[2]data1cf!BY500*-1</f>
        <v>-0</v>
      </c>
      <c r="AB501" s="9"/>
      <c r="AC501" s="9"/>
      <c r="AD501" s="9"/>
      <c r="AE501" s="9"/>
      <c r="AF501" s="9"/>
      <c r="AG501" s="9"/>
      <c r="AH501" s="9"/>
      <c r="AI501" s="9"/>
      <c r="AJ501" s="9"/>
      <c r="AK501" s="1"/>
      <c r="AL501" s="1" t="e">
        <f aca="false">SUMPRODUCT(B501:AJ501,PVCapPrice)</f>
        <v>#DIV/0!</v>
      </c>
      <c r="AM501" s="1"/>
      <c r="AN501" s="1"/>
      <c r="AO501" s="1"/>
      <c r="AP501" s="1"/>
      <c r="AQ501" s="1"/>
    </row>
    <row r="502" customFormat="false" ht="11.25" hidden="false" customHeight="false" outlineLevel="0" collapsed="false">
      <c r="A502" s="1" t="n">
        <v>500</v>
      </c>
      <c r="B502" s="9"/>
      <c r="C502" s="9" t="n">
        <f aca="false">+[2]data1cf!BA501*-1</f>
        <v>-0</v>
      </c>
      <c r="D502" s="9" t="n">
        <f aca="false">+[2]data1cf!BB501*-1</f>
        <v>-0</v>
      </c>
      <c r="E502" s="9" t="n">
        <f aca="false">+[2]data1cf!BC501*-1</f>
        <v>-0</v>
      </c>
      <c r="F502" s="9" t="n">
        <f aca="false">+[2]data1cf!BD501*-1</f>
        <v>-0</v>
      </c>
      <c r="G502" s="9" t="n">
        <f aca="false">+[2]data1cf!BE501*-1</f>
        <v>-0</v>
      </c>
      <c r="H502" s="9" t="n">
        <f aca="false">+[2]data1cf!BF501*-1</f>
        <v>-0</v>
      </c>
      <c r="I502" s="9" t="n">
        <f aca="false">+[2]data1cf!BG501*-1</f>
        <v>-0</v>
      </c>
      <c r="J502" s="9" t="n">
        <f aca="false">+[2]data1cf!BH501*-1</f>
        <v>-0</v>
      </c>
      <c r="K502" s="9" t="n">
        <f aca="false">+[2]data1cf!BI501*-1</f>
        <v>-0</v>
      </c>
      <c r="L502" s="9" t="n">
        <f aca="false">+[2]data1cf!BJ501*-1</f>
        <v>-0</v>
      </c>
      <c r="M502" s="9" t="n">
        <f aca="false">+[2]data1cf!BK501*-1</f>
        <v>-0</v>
      </c>
      <c r="N502" s="9" t="n">
        <f aca="false">+[2]data1cf!BL501*-1</f>
        <v>-0</v>
      </c>
      <c r="O502" s="9" t="n">
        <f aca="false">+[2]data1cf!BM501*-1</f>
        <v>-0</v>
      </c>
      <c r="P502" s="9" t="n">
        <f aca="false">+[2]data1cf!BN501*-1</f>
        <v>-0</v>
      </c>
      <c r="Q502" s="9" t="n">
        <f aca="false">+[2]data1cf!BO501*-1</f>
        <v>-0</v>
      </c>
      <c r="R502" s="9" t="n">
        <f aca="false">+[2]data1cf!BP501*-1</f>
        <v>-0</v>
      </c>
      <c r="S502" s="9" t="n">
        <f aca="false">+[2]data1cf!BQ501*-1</f>
        <v>-0</v>
      </c>
      <c r="T502" s="9" t="n">
        <f aca="false">+[2]data1cf!BR501*-1</f>
        <v>-0</v>
      </c>
      <c r="U502" s="9" t="n">
        <f aca="false">+[2]data1cf!BS501*-1</f>
        <v>-0</v>
      </c>
      <c r="V502" s="9" t="n">
        <f aca="false">+[2]data1cf!BT501*-1</f>
        <v>-0</v>
      </c>
      <c r="W502" s="9" t="n">
        <f aca="false">+[2]data1cf!BU501*-1</f>
        <v>-0</v>
      </c>
      <c r="X502" s="9" t="n">
        <f aca="false">+[2]data1cf!BV501*-1</f>
        <v>-0</v>
      </c>
      <c r="Y502" s="9" t="n">
        <f aca="false">+[2]data1cf!BW501*-1</f>
        <v>-0</v>
      </c>
      <c r="Z502" s="9" t="n">
        <f aca="false">+[2]data1cf!BX501*-1</f>
        <v>-0</v>
      </c>
      <c r="AA502" s="9" t="n">
        <f aca="false">+[2]data1cf!BY501*-1</f>
        <v>-0</v>
      </c>
      <c r="AB502" s="9"/>
      <c r="AC502" s="9"/>
      <c r="AD502" s="9"/>
      <c r="AE502" s="9"/>
      <c r="AF502" s="9"/>
      <c r="AG502" s="9"/>
      <c r="AH502" s="9"/>
      <c r="AI502" s="9"/>
      <c r="AJ502" s="9"/>
      <c r="AK502" s="1"/>
      <c r="AL502" s="1" t="e">
        <f aca="false">SUMPRODUCT(B502:AJ502,PVCapPrice)</f>
        <v>#DIV/0!</v>
      </c>
      <c r="AM502" s="1"/>
      <c r="AN502" s="1"/>
      <c r="AO502" s="1"/>
      <c r="AP502" s="1"/>
      <c r="AQ502" s="1"/>
    </row>
    <row r="503" customFormat="false" ht="11.25" hidden="false" customHeight="false" outlineLevel="0" collapsed="false">
      <c r="A503" s="1" t="n">
        <v>501</v>
      </c>
      <c r="B503" s="9"/>
      <c r="C503" s="9" t="n">
        <f aca="false">+[2]data1cf!BA502*-1</f>
        <v>-0</v>
      </c>
      <c r="D503" s="9" t="n">
        <f aca="false">+[2]data1cf!BB502*-1</f>
        <v>-0</v>
      </c>
      <c r="E503" s="9" t="n">
        <f aca="false">+[2]data1cf!BC502*-1</f>
        <v>-0</v>
      </c>
      <c r="F503" s="9" t="n">
        <f aca="false">+[2]data1cf!BD502*-1</f>
        <v>-0</v>
      </c>
      <c r="G503" s="9" t="n">
        <f aca="false">+[2]data1cf!BE502*-1</f>
        <v>-0</v>
      </c>
      <c r="H503" s="9" t="n">
        <f aca="false">+[2]data1cf!BF502*-1</f>
        <v>-0</v>
      </c>
      <c r="I503" s="9" t="n">
        <f aca="false">+[2]data1cf!BG502*-1</f>
        <v>-0</v>
      </c>
      <c r="J503" s="9" t="n">
        <f aca="false">+[2]data1cf!BH502*-1</f>
        <v>-0</v>
      </c>
      <c r="K503" s="9" t="n">
        <f aca="false">+[2]data1cf!BI502*-1</f>
        <v>-0</v>
      </c>
      <c r="L503" s="9" t="n">
        <f aca="false">+[2]data1cf!BJ502*-1</f>
        <v>-0</v>
      </c>
      <c r="M503" s="9" t="n">
        <f aca="false">+[2]data1cf!BK502*-1</f>
        <v>-0</v>
      </c>
      <c r="N503" s="9" t="n">
        <f aca="false">+[2]data1cf!BL502*-1</f>
        <v>-0</v>
      </c>
      <c r="O503" s="9" t="n">
        <f aca="false">+[2]data1cf!BM502*-1</f>
        <v>-0</v>
      </c>
      <c r="P503" s="9" t="n">
        <f aca="false">+[2]data1cf!BN502*-1</f>
        <v>-0</v>
      </c>
      <c r="Q503" s="9" t="n">
        <f aca="false">+[2]data1cf!BO502*-1</f>
        <v>-0</v>
      </c>
      <c r="R503" s="9" t="n">
        <f aca="false">+[2]data1cf!BP502*-1</f>
        <v>-0</v>
      </c>
      <c r="S503" s="9" t="n">
        <f aca="false">+[2]data1cf!BQ502*-1</f>
        <v>-0</v>
      </c>
      <c r="T503" s="9" t="n">
        <f aca="false">+[2]data1cf!BR502*-1</f>
        <v>-0</v>
      </c>
      <c r="U503" s="9" t="n">
        <f aca="false">+[2]data1cf!BS502*-1</f>
        <v>-0</v>
      </c>
      <c r="V503" s="9" t="n">
        <f aca="false">+[2]data1cf!BT502*-1</f>
        <v>-0</v>
      </c>
      <c r="W503" s="9" t="n">
        <f aca="false">+[2]data1cf!BU502*-1</f>
        <v>-0</v>
      </c>
      <c r="X503" s="9" t="n">
        <f aca="false">+[2]data1cf!BV502*-1</f>
        <v>-0</v>
      </c>
      <c r="Y503" s="9" t="n">
        <f aca="false">+[2]data1cf!BW502*-1</f>
        <v>-0</v>
      </c>
      <c r="Z503" s="9" t="n">
        <f aca="false">+[2]data1cf!BX502*-1</f>
        <v>-0</v>
      </c>
      <c r="AA503" s="9" t="n">
        <f aca="false">+[2]data1cf!BY502*-1</f>
        <v>-0</v>
      </c>
      <c r="AB503" s="9"/>
      <c r="AC503" s="9"/>
      <c r="AD503" s="9"/>
      <c r="AE503" s="9"/>
      <c r="AF503" s="9"/>
      <c r="AG503" s="9"/>
      <c r="AH503" s="9"/>
      <c r="AI503" s="9"/>
      <c r="AJ503" s="9"/>
      <c r="AK503" s="1"/>
      <c r="AL503" s="1" t="e">
        <f aca="false">SUMPRODUCT(B503:AJ503,PVCapPrice)</f>
        <v>#DIV/0!</v>
      </c>
      <c r="AM503" s="1"/>
      <c r="AN503" s="1"/>
      <c r="AO503" s="1"/>
      <c r="AP503" s="1"/>
      <c r="AQ503" s="1"/>
    </row>
    <row r="504" customFormat="false" ht="11.25" hidden="false" customHeight="false" outlineLevel="0" collapsed="false">
      <c r="A504" s="1" t="n">
        <v>502</v>
      </c>
      <c r="B504" s="9"/>
      <c r="C504" s="9" t="n">
        <f aca="false">+[2]data1cf!BA503*-1</f>
        <v>-0</v>
      </c>
      <c r="D504" s="9" t="n">
        <f aca="false">+[2]data1cf!BB503*-1</f>
        <v>-0</v>
      </c>
      <c r="E504" s="9" t="n">
        <f aca="false">+[2]data1cf!BC503*-1</f>
        <v>-0</v>
      </c>
      <c r="F504" s="9" t="n">
        <f aca="false">+[2]data1cf!BD503*-1</f>
        <v>-0</v>
      </c>
      <c r="G504" s="9" t="n">
        <f aca="false">+[2]data1cf!BE503*-1</f>
        <v>-0</v>
      </c>
      <c r="H504" s="9" t="n">
        <f aca="false">+[2]data1cf!BF503*-1</f>
        <v>-0</v>
      </c>
      <c r="I504" s="9" t="n">
        <f aca="false">+[2]data1cf!BG503*-1</f>
        <v>-0</v>
      </c>
      <c r="J504" s="9" t="n">
        <f aca="false">+[2]data1cf!BH503*-1</f>
        <v>-0</v>
      </c>
      <c r="K504" s="9" t="n">
        <f aca="false">+[2]data1cf!BI503*-1</f>
        <v>-0</v>
      </c>
      <c r="L504" s="9" t="n">
        <f aca="false">+[2]data1cf!BJ503*-1</f>
        <v>-0</v>
      </c>
      <c r="M504" s="9" t="n">
        <f aca="false">+[2]data1cf!BK503*-1</f>
        <v>-0</v>
      </c>
      <c r="N504" s="9" t="n">
        <f aca="false">+[2]data1cf!BL503*-1</f>
        <v>-0</v>
      </c>
      <c r="O504" s="9" t="n">
        <f aca="false">+[2]data1cf!BM503*-1</f>
        <v>-0</v>
      </c>
      <c r="P504" s="9" t="n">
        <f aca="false">+[2]data1cf!BN503*-1</f>
        <v>-0</v>
      </c>
      <c r="Q504" s="9" t="n">
        <f aca="false">+[2]data1cf!BO503*-1</f>
        <v>-0</v>
      </c>
      <c r="R504" s="9" t="n">
        <f aca="false">+[2]data1cf!BP503*-1</f>
        <v>-0</v>
      </c>
      <c r="S504" s="9" t="n">
        <f aca="false">+[2]data1cf!BQ503*-1</f>
        <v>-0</v>
      </c>
      <c r="T504" s="9" t="n">
        <f aca="false">+[2]data1cf!BR503*-1</f>
        <v>-0</v>
      </c>
      <c r="U504" s="9" t="n">
        <f aca="false">+[2]data1cf!BS503*-1</f>
        <v>-0</v>
      </c>
      <c r="V504" s="9" t="n">
        <f aca="false">+[2]data1cf!BT503*-1</f>
        <v>-0</v>
      </c>
      <c r="W504" s="9" t="n">
        <f aca="false">+[2]data1cf!BU503*-1</f>
        <v>-0</v>
      </c>
      <c r="X504" s="9" t="n">
        <f aca="false">+[2]data1cf!BV503*-1</f>
        <v>-0</v>
      </c>
      <c r="Y504" s="9" t="n">
        <f aca="false">+[2]data1cf!BW503*-1</f>
        <v>-0</v>
      </c>
      <c r="Z504" s="9" t="n">
        <f aca="false">+[2]data1cf!BX503*-1</f>
        <v>-0</v>
      </c>
      <c r="AA504" s="9" t="n">
        <f aca="false">+[2]data1cf!BY503*-1</f>
        <v>-0</v>
      </c>
      <c r="AB504" s="9"/>
      <c r="AC504" s="9"/>
      <c r="AD504" s="9"/>
      <c r="AE504" s="9"/>
      <c r="AF504" s="9"/>
      <c r="AG504" s="9"/>
      <c r="AH504" s="9"/>
      <c r="AI504" s="9"/>
      <c r="AJ504" s="9"/>
      <c r="AK504" s="1"/>
      <c r="AL504" s="1" t="e">
        <f aca="false">SUMPRODUCT(B504:AJ504,PVCapPrice)</f>
        <v>#DIV/0!</v>
      </c>
      <c r="AM504" s="1"/>
      <c r="AN504" s="1"/>
      <c r="AO504" s="1"/>
      <c r="AP504" s="1"/>
      <c r="AQ504" s="1"/>
    </row>
    <row r="505" customFormat="false" ht="11.25" hidden="false" customHeight="false" outlineLevel="0" collapsed="false">
      <c r="A505" s="1" t="n">
        <v>503</v>
      </c>
      <c r="B505" s="9"/>
      <c r="C505" s="9" t="n">
        <f aca="false">+[2]data1cf!BA504*-1</f>
        <v>-0</v>
      </c>
      <c r="D505" s="9" t="n">
        <f aca="false">+[2]data1cf!BB504*-1</f>
        <v>-0</v>
      </c>
      <c r="E505" s="9" t="n">
        <f aca="false">+[2]data1cf!BC504*-1</f>
        <v>-0</v>
      </c>
      <c r="F505" s="9" t="n">
        <f aca="false">+[2]data1cf!BD504*-1</f>
        <v>-0</v>
      </c>
      <c r="G505" s="9" t="n">
        <f aca="false">+[2]data1cf!BE504*-1</f>
        <v>-0</v>
      </c>
      <c r="H505" s="9" t="n">
        <f aca="false">+[2]data1cf!BF504*-1</f>
        <v>-0</v>
      </c>
      <c r="I505" s="9" t="n">
        <f aca="false">+[2]data1cf!BG504*-1</f>
        <v>-0</v>
      </c>
      <c r="J505" s="9" t="n">
        <f aca="false">+[2]data1cf!BH504*-1</f>
        <v>-0</v>
      </c>
      <c r="K505" s="9" t="n">
        <f aca="false">+[2]data1cf!BI504*-1</f>
        <v>-0</v>
      </c>
      <c r="L505" s="9" t="n">
        <f aca="false">+[2]data1cf!BJ504*-1</f>
        <v>-0</v>
      </c>
      <c r="M505" s="9" t="n">
        <f aca="false">+[2]data1cf!BK504*-1</f>
        <v>-0</v>
      </c>
      <c r="N505" s="9" t="n">
        <f aca="false">+[2]data1cf!BL504*-1</f>
        <v>-0</v>
      </c>
      <c r="O505" s="9" t="n">
        <f aca="false">+[2]data1cf!BM504*-1</f>
        <v>-0</v>
      </c>
      <c r="P505" s="9" t="n">
        <f aca="false">+[2]data1cf!BN504*-1</f>
        <v>-0</v>
      </c>
      <c r="Q505" s="9" t="n">
        <f aca="false">+[2]data1cf!BO504*-1</f>
        <v>-0</v>
      </c>
      <c r="R505" s="9" t="n">
        <f aca="false">+[2]data1cf!BP504*-1</f>
        <v>-0</v>
      </c>
      <c r="S505" s="9" t="n">
        <f aca="false">+[2]data1cf!BQ504*-1</f>
        <v>-0</v>
      </c>
      <c r="T505" s="9" t="n">
        <f aca="false">+[2]data1cf!BR504*-1</f>
        <v>-0</v>
      </c>
      <c r="U505" s="9" t="n">
        <f aca="false">+[2]data1cf!BS504*-1</f>
        <v>-0</v>
      </c>
      <c r="V505" s="9" t="n">
        <f aca="false">+[2]data1cf!BT504*-1</f>
        <v>-0</v>
      </c>
      <c r="W505" s="9" t="n">
        <f aca="false">+[2]data1cf!BU504*-1</f>
        <v>-0</v>
      </c>
      <c r="X505" s="9" t="n">
        <f aca="false">+[2]data1cf!BV504*-1</f>
        <v>-0</v>
      </c>
      <c r="Y505" s="9" t="n">
        <f aca="false">+[2]data1cf!BW504*-1</f>
        <v>-0</v>
      </c>
      <c r="Z505" s="9" t="n">
        <f aca="false">+[2]data1cf!BX504*-1</f>
        <v>-0</v>
      </c>
      <c r="AA505" s="9" t="n">
        <f aca="false">+[2]data1cf!BY504*-1</f>
        <v>-0</v>
      </c>
      <c r="AB505" s="9"/>
      <c r="AC505" s="9"/>
      <c r="AD505" s="9"/>
      <c r="AE505" s="9"/>
      <c r="AF505" s="9"/>
      <c r="AG505" s="9"/>
      <c r="AH505" s="9"/>
      <c r="AI505" s="9"/>
      <c r="AJ505" s="9"/>
      <c r="AK505" s="1"/>
      <c r="AL505" s="1" t="e">
        <f aca="false">SUMPRODUCT(B505:AJ505,PVCapPrice)</f>
        <v>#DIV/0!</v>
      </c>
      <c r="AM505" s="1"/>
      <c r="AN505" s="1"/>
      <c r="AO505" s="1"/>
      <c r="AP505" s="1"/>
      <c r="AQ505" s="1"/>
    </row>
    <row r="506" customFormat="false" ht="11.25" hidden="false" customHeight="false" outlineLevel="0" collapsed="false">
      <c r="A506" s="1" t="n">
        <v>504</v>
      </c>
      <c r="B506" s="9"/>
      <c r="C506" s="9" t="n">
        <f aca="false">+[2]data1cf!BA505*-1</f>
        <v>-0</v>
      </c>
      <c r="D506" s="9" t="n">
        <f aca="false">+[2]data1cf!BB505*-1</f>
        <v>-0</v>
      </c>
      <c r="E506" s="9" t="n">
        <f aca="false">+[2]data1cf!BC505*-1</f>
        <v>-0</v>
      </c>
      <c r="F506" s="9" t="n">
        <f aca="false">+[2]data1cf!BD505*-1</f>
        <v>-0</v>
      </c>
      <c r="G506" s="9" t="n">
        <f aca="false">+[2]data1cf!BE505*-1</f>
        <v>-0</v>
      </c>
      <c r="H506" s="9" t="n">
        <f aca="false">+[2]data1cf!BF505*-1</f>
        <v>-0</v>
      </c>
      <c r="I506" s="9" t="n">
        <f aca="false">+[2]data1cf!BG505*-1</f>
        <v>-0</v>
      </c>
      <c r="J506" s="9" t="n">
        <f aca="false">+[2]data1cf!BH505*-1</f>
        <v>-0</v>
      </c>
      <c r="K506" s="9" t="n">
        <f aca="false">+[2]data1cf!BI505*-1</f>
        <v>-0</v>
      </c>
      <c r="L506" s="9" t="n">
        <f aca="false">+[2]data1cf!BJ505*-1</f>
        <v>-0</v>
      </c>
      <c r="M506" s="9" t="n">
        <f aca="false">+[2]data1cf!BK505*-1</f>
        <v>-0</v>
      </c>
      <c r="N506" s="9" t="n">
        <f aca="false">+[2]data1cf!BL505*-1</f>
        <v>-0</v>
      </c>
      <c r="O506" s="9" t="n">
        <f aca="false">+[2]data1cf!BM505*-1</f>
        <v>-0</v>
      </c>
      <c r="P506" s="9" t="n">
        <f aca="false">+[2]data1cf!BN505*-1</f>
        <v>-0</v>
      </c>
      <c r="Q506" s="9" t="n">
        <f aca="false">+[2]data1cf!BO505*-1</f>
        <v>-0</v>
      </c>
      <c r="R506" s="9" t="n">
        <f aca="false">+[2]data1cf!BP505*-1</f>
        <v>-0</v>
      </c>
      <c r="S506" s="9" t="n">
        <f aca="false">+[2]data1cf!BQ505*-1</f>
        <v>-0</v>
      </c>
      <c r="T506" s="9" t="n">
        <f aca="false">+[2]data1cf!BR505*-1</f>
        <v>-0</v>
      </c>
      <c r="U506" s="9" t="n">
        <f aca="false">+[2]data1cf!BS505*-1</f>
        <v>-0</v>
      </c>
      <c r="V506" s="9" t="n">
        <f aca="false">+[2]data1cf!BT505*-1</f>
        <v>-0</v>
      </c>
      <c r="W506" s="9" t="n">
        <f aca="false">+[2]data1cf!BU505*-1</f>
        <v>-0</v>
      </c>
      <c r="X506" s="9" t="n">
        <f aca="false">+[2]data1cf!BV505*-1</f>
        <v>-0</v>
      </c>
      <c r="Y506" s="9" t="n">
        <f aca="false">+[2]data1cf!BW505*-1</f>
        <v>-0</v>
      </c>
      <c r="Z506" s="9" t="n">
        <f aca="false">+[2]data1cf!BX505*-1</f>
        <v>-0</v>
      </c>
      <c r="AA506" s="9" t="n">
        <f aca="false">+[2]data1cf!BY505*-1</f>
        <v>-0</v>
      </c>
      <c r="AB506" s="9"/>
      <c r="AC506" s="9"/>
      <c r="AD506" s="9"/>
      <c r="AE506" s="9"/>
      <c r="AF506" s="9"/>
      <c r="AG506" s="9"/>
      <c r="AH506" s="9"/>
      <c r="AI506" s="9"/>
      <c r="AJ506" s="9"/>
      <c r="AK506" s="1"/>
      <c r="AL506" s="1" t="e">
        <f aca="false">SUMPRODUCT(B506:AJ506,PVCapPrice)</f>
        <v>#DIV/0!</v>
      </c>
      <c r="AM506" s="1"/>
      <c r="AN506" s="1"/>
      <c r="AO506" s="1"/>
      <c r="AP506" s="1"/>
      <c r="AQ506" s="1"/>
    </row>
    <row r="507" customFormat="false" ht="11.25" hidden="false" customHeight="false" outlineLevel="0" collapsed="false">
      <c r="A507" s="1" t="n">
        <v>505</v>
      </c>
      <c r="B507" s="9"/>
      <c r="C507" s="9" t="n">
        <f aca="false">+[2]data1cf!BA506*-1</f>
        <v>-0</v>
      </c>
      <c r="D507" s="9" t="n">
        <f aca="false">+[2]data1cf!BB506*-1</f>
        <v>-0</v>
      </c>
      <c r="E507" s="9" t="n">
        <f aca="false">+[2]data1cf!BC506*-1</f>
        <v>-0</v>
      </c>
      <c r="F507" s="9" t="n">
        <f aca="false">+[2]data1cf!BD506*-1</f>
        <v>-0</v>
      </c>
      <c r="G507" s="9" t="n">
        <f aca="false">+[2]data1cf!BE506*-1</f>
        <v>-0</v>
      </c>
      <c r="H507" s="9" t="n">
        <f aca="false">+[2]data1cf!BF506*-1</f>
        <v>-0</v>
      </c>
      <c r="I507" s="9" t="n">
        <f aca="false">+[2]data1cf!BG506*-1</f>
        <v>-0</v>
      </c>
      <c r="J507" s="9" t="n">
        <f aca="false">+[2]data1cf!BH506*-1</f>
        <v>-0</v>
      </c>
      <c r="K507" s="9" t="n">
        <f aca="false">+[2]data1cf!BI506*-1</f>
        <v>-0</v>
      </c>
      <c r="L507" s="9" t="n">
        <f aca="false">+[2]data1cf!BJ506*-1</f>
        <v>-0</v>
      </c>
      <c r="M507" s="9" t="n">
        <f aca="false">+[2]data1cf!BK506*-1</f>
        <v>-0</v>
      </c>
      <c r="N507" s="9" t="n">
        <f aca="false">+[2]data1cf!BL506*-1</f>
        <v>-0</v>
      </c>
      <c r="O507" s="9" t="n">
        <f aca="false">+[2]data1cf!BM506*-1</f>
        <v>-0</v>
      </c>
      <c r="P507" s="9" t="n">
        <f aca="false">+[2]data1cf!BN506*-1</f>
        <v>-0</v>
      </c>
      <c r="Q507" s="9" t="n">
        <f aca="false">+[2]data1cf!BO506*-1</f>
        <v>-0</v>
      </c>
      <c r="R507" s="9" t="n">
        <f aca="false">+[2]data1cf!BP506*-1</f>
        <v>-0</v>
      </c>
      <c r="S507" s="9" t="n">
        <f aca="false">+[2]data1cf!BQ506*-1</f>
        <v>-0</v>
      </c>
      <c r="T507" s="9" t="n">
        <f aca="false">+[2]data1cf!BR506*-1</f>
        <v>-0</v>
      </c>
      <c r="U507" s="9" t="n">
        <f aca="false">+[2]data1cf!BS506*-1</f>
        <v>-0</v>
      </c>
      <c r="V507" s="9" t="n">
        <f aca="false">+[2]data1cf!BT506*-1</f>
        <v>-0</v>
      </c>
      <c r="W507" s="9" t="n">
        <f aca="false">+[2]data1cf!BU506*-1</f>
        <v>-0</v>
      </c>
      <c r="X507" s="9" t="n">
        <f aca="false">+[2]data1cf!BV506*-1</f>
        <v>-0</v>
      </c>
      <c r="Y507" s="9" t="n">
        <f aca="false">+[2]data1cf!BW506*-1</f>
        <v>-0</v>
      </c>
      <c r="Z507" s="9" t="n">
        <f aca="false">+[2]data1cf!BX506*-1</f>
        <v>-0</v>
      </c>
      <c r="AA507" s="9" t="n">
        <f aca="false">+[2]data1cf!BY506*-1</f>
        <v>-0</v>
      </c>
      <c r="AB507" s="9"/>
      <c r="AC507" s="9"/>
      <c r="AD507" s="9"/>
      <c r="AE507" s="9"/>
      <c r="AF507" s="9"/>
      <c r="AG507" s="9"/>
      <c r="AH507" s="9"/>
      <c r="AI507" s="9"/>
      <c r="AJ507" s="9"/>
      <c r="AK507" s="1"/>
      <c r="AL507" s="1" t="e">
        <f aca="false">SUMPRODUCT(B507:AJ507,PVCapPrice)</f>
        <v>#DIV/0!</v>
      </c>
      <c r="AM507" s="1"/>
      <c r="AN507" s="1"/>
      <c r="AO507" s="1"/>
      <c r="AP507" s="1"/>
      <c r="AQ507" s="1"/>
    </row>
    <row r="508" customFormat="false" ht="11.25" hidden="false" customHeight="false" outlineLevel="0" collapsed="false">
      <c r="A508" s="1" t="n">
        <v>506</v>
      </c>
      <c r="B508" s="9"/>
      <c r="C508" s="9" t="n">
        <f aca="false">+[2]data1cf!BA507*-1</f>
        <v>-0</v>
      </c>
      <c r="D508" s="9" t="n">
        <f aca="false">+[2]data1cf!BB507*-1</f>
        <v>-0</v>
      </c>
      <c r="E508" s="9" t="n">
        <f aca="false">+[2]data1cf!BC507*-1</f>
        <v>-0</v>
      </c>
      <c r="F508" s="9" t="n">
        <f aca="false">+[2]data1cf!BD507*-1</f>
        <v>-0</v>
      </c>
      <c r="G508" s="9" t="n">
        <f aca="false">+[2]data1cf!BE507*-1</f>
        <v>-0</v>
      </c>
      <c r="H508" s="9" t="n">
        <f aca="false">+[2]data1cf!BF507*-1</f>
        <v>-0</v>
      </c>
      <c r="I508" s="9" t="n">
        <f aca="false">+[2]data1cf!BG507*-1</f>
        <v>-0</v>
      </c>
      <c r="J508" s="9" t="n">
        <f aca="false">+[2]data1cf!BH507*-1</f>
        <v>-0</v>
      </c>
      <c r="K508" s="9" t="n">
        <f aca="false">+[2]data1cf!BI507*-1</f>
        <v>-0</v>
      </c>
      <c r="L508" s="9" t="n">
        <f aca="false">+[2]data1cf!BJ507*-1</f>
        <v>-0</v>
      </c>
      <c r="M508" s="9" t="n">
        <f aca="false">+[2]data1cf!BK507*-1</f>
        <v>-0</v>
      </c>
      <c r="N508" s="9" t="n">
        <f aca="false">+[2]data1cf!BL507*-1</f>
        <v>-0</v>
      </c>
      <c r="O508" s="9" t="n">
        <f aca="false">+[2]data1cf!BM507*-1</f>
        <v>-0</v>
      </c>
      <c r="P508" s="9" t="n">
        <f aca="false">+[2]data1cf!BN507*-1</f>
        <v>-0</v>
      </c>
      <c r="Q508" s="9" t="n">
        <f aca="false">+[2]data1cf!BO507*-1</f>
        <v>-0</v>
      </c>
      <c r="R508" s="9" t="n">
        <f aca="false">+[2]data1cf!BP507*-1</f>
        <v>-0</v>
      </c>
      <c r="S508" s="9" t="n">
        <f aca="false">+[2]data1cf!BQ507*-1</f>
        <v>-0</v>
      </c>
      <c r="T508" s="9" t="n">
        <f aca="false">+[2]data1cf!BR507*-1</f>
        <v>-0</v>
      </c>
      <c r="U508" s="9" t="n">
        <f aca="false">+[2]data1cf!BS507*-1</f>
        <v>-0</v>
      </c>
      <c r="V508" s="9" t="n">
        <f aca="false">+[2]data1cf!BT507*-1</f>
        <v>-0</v>
      </c>
      <c r="W508" s="9" t="n">
        <f aca="false">+[2]data1cf!BU507*-1</f>
        <v>-0</v>
      </c>
      <c r="X508" s="9" t="n">
        <f aca="false">+[2]data1cf!BV507*-1</f>
        <v>-0</v>
      </c>
      <c r="Y508" s="9" t="n">
        <f aca="false">+[2]data1cf!BW507*-1</f>
        <v>-0</v>
      </c>
      <c r="Z508" s="9" t="n">
        <f aca="false">+[2]data1cf!BX507*-1</f>
        <v>-0</v>
      </c>
      <c r="AA508" s="9" t="n">
        <f aca="false">+[2]data1cf!BY507*-1</f>
        <v>-0</v>
      </c>
      <c r="AB508" s="9"/>
      <c r="AC508" s="9"/>
      <c r="AD508" s="9"/>
      <c r="AE508" s="9"/>
      <c r="AF508" s="9"/>
      <c r="AG508" s="9"/>
      <c r="AH508" s="9"/>
      <c r="AI508" s="9"/>
      <c r="AJ508" s="9"/>
      <c r="AK508" s="1"/>
      <c r="AL508" s="1" t="e">
        <f aca="false">SUMPRODUCT(B508:AJ508,PVCapPrice)</f>
        <v>#DIV/0!</v>
      </c>
      <c r="AM508" s="1"/>
      <c r="AN508" s="1"/>
      <c r="AO508" s="1"/>
      <c r="AP508" s="1"/>
      <c r="AQ508" s="1"/>
    </row>
    <row r="509" customFormat="false" ht="11.25" hidden="false" customHeight="false" outlineLevel="0" collapsed="false">
      <c r="A509" s="1" t="n">
        <v>507</v>
      </c>
      <c r="B509" s="9"/>
      <c r="C509" s="9" t="n">
        <f aca="false">+[2]data1cf!BA508*-1</f>
        <v>-0</v>
      </c>
      <c r="D509" s="9" t="n">
        <f aca="false">+[2]data1cf!BB508*-1</f>
        <v>-0</v>
      </c>
      <c r="E509" s="9" t="n">
        <f aca="false">+[2]data1cf!BC508*-1</f>
        <v>-0</v>
      </c>
      <c r="F509" s="9" t="n">
        <f aca="false">+[2]data1cf!BD508*-1</f>
        <v>-0</v>
      </c>
      <c r="G509" s="9" t="n">
        <f aca="false">+[2]data1cf!BE508*-1</f>
        <v>-0</v>
      </c>
      <c r="H509" s="9" t="n">
        <f aca="false">+[2]data1cf!BF508*-1</f>
        <v>-0</v>
      </c>
      <c r="I509" s="9" t="n">
        <f aca="false">+[2]data1cf!BG508*-1</f>
        <v>-0</v>
      </c>
      <c r="J509" s="9" t="n">
        <f aca="false">+[2]data1cf!BH508*-1</f>
        <v>-0</v>
      </c>
      <c r="K509" s="9" t="n">
        <f aca="false">+[2]data1cf!BI508*-1</f>
        <v>-0</v>
      </c>
      <c r="L509" s="9" t="n">
        <f aca="false">+[2]data1cf!BJ508*-1</f>
        <v>-0</v>
      </c>
      <c r="M509" s="9" t="n">
        <f aca="false">+[2]data1cf!BK508*-1</f>
        <v>-0</v>
      </c>
      <c r="N509" s="9" t="n">
        <f aca="false">+[2]data1cf!BL508*-1</f>
        <v>-0</v>
      </c>
      <c r="O509" s="9" t="n">
        <f aca="false">+[2]data1cf!BM508*-1</f>
        <v>-0</v>
      </c>
      <c r="P509" s="9" t="n">
        <f aca="false">+[2]data1cf!BN508*-1</f>
        <v>-0</v>
      </c>
      <c r="Q509" s="9" t="n">
        <f aca="false">+[2]data1cf!BO508*-1</f>
        <v>-0</v>
      </c>
      <c r="R509" s="9" t="n">
        <f aca="false">+[2]data1cf!BP508*-1</f>
        <v>-0</v>
      </c>
      <c r="S509" s="9" t="n">
        <f aca="false">+[2]data1cf!BQ508*-1</f>
        <v>-0</v>
      </c>
      <c r="T509" s="9" t="n">
        <f aca="false">+[2]data1cf!BR508*-1</f>
        <v>-0</v>
      </c>
      <c r="U509" s="9" t="n">
        <f aca="false">+[2]data1cf!BS508*-1</f>
        <v>-0</v>
      </c>
      <c r="V509" s="9" t="n">
        <f aca="false">+[2]data1cf!BT508*-1</f>
        <v>-0</v>
      </c>
      <c r="W509" s="9" t="n">
        <f aca="false">+[2]data1cf!BU508*-1</f>
        <v>-0</v>
      </c>
      <c r="X509" s="9" t="n">
        <f aca="false">+[2]data1cf!BV508*-1</f>
        <v>-0</v>
      </c>
      <c r="Y509" s="9" t="n">
        <f aca="false">+[2]data1cf!BW508*-1</f>
        <v>-0</v>
      </c>
      <c r="Z509" s="9" t="n">
        <f aca="false">+[2]data1cf!BX508*-1</f>
        <v>-0</v>
      </c>
      <c r="AA509" s="9" t="n">
        <f aca="false">+[2]data1cf!BY508*-1</f>
        <v>-0</v>
      </c>
      <c r="AB509" s="9"/>
      <c r="AC509" s="9"/>
      <c r="AD509" s="9"/>
      <c r="AE509" s="9"/>
      <c r="AF509" s="9"/>
      <c r="AG509" s="9"/>
      <c r="AH509" s="9"/>
      <c r="AI509" s="9"/>
      <c r="AJ509" s="9"/>
      <c r="AK509" s="1"/>
      <c r="AL509" s="1" t="e">
        <f aca="false">SUMPRODUCT(B509:AJ509,PVCapPrice)</f>
        <v>#DIV/0!</v>
      </c>
      <c r="AM509" s="1"/>
      <c r="AN509" s="1"/>
      <c r="AO509" s="1"/>
      <c r="AP509" s="1"/>
      <c r="AQ509" s="1"/>
    </row>
    <row r="510" customFormat="false" ht="11.25" hidden="false" customHeight="false" outlineLevel="0" collapsed="false">
      <c r="A510" s="1" t="n">
        <v>508</v>
      </c>
      <c r="B510" s="9"/>
      <c r="C510" s="9" t="n">
        <f aca="false">+[2]data1cf!BA509*-1</f>
        <v>-0</v>
      </c>
      <c r="D510" s="9" t="n">
        <f aca="false">+[2]data1cf!BB509*-1</f>
        <v>-0</v>
      </c>
      <c r="E510" s="9" t="n">
        <f aca="false">+[2]data1cf!BC509*-1</f>
        <v>-0</v>
      </c>
      <c r="F510" s="9" t="n">
        <f aca="false">+[2]data1cf!BD509*-1</f>
        <v>-0</v>
      </c>
      <c r="G510" s="9" t="n">
        <f aca="false">+[2]data1cf!BE509*-1</f>
        <v>-0</v>
      </c>
      <c r="H510" s="9" t="n">
        <f aca="false">+[2]data1cf!BF509*-1</f>
        <v>-0</v>
      </c>
      <c r="I510" s="9" t="n">
        <f aca="false">+[2]data1cf!BG509*-1</f>
        <v>-0</v>
      </c>
      <c r="J510" s="9" t="n">
        <f aca="false">+[2]data1cf!BH509*-1</f>
        <v>-0</v>
      </c>
      <c r="K510" s="9" t="n">
        <f aca="false">+[2]data1cf!BI509*-1</f>
        <v>-0</v>
      </c>
      <c r="L510" s="9" t="n">
        <f aca="false">+[2]data1cf!BJ509*-1</f>
        <v>-0</v>
      </c>
      <c r="M510" s="9" t="n">
        <f aca="false">+[2]data1cf!BK509*-1</f>
        <v>-0</v>
      </c>
      <c r="N510" s="9" t="n">
        <f aca="false">+[2]data1cf!BL509*-1</f>
        <v>-0</v>
      </c>
      <c r="O510" s="9" t="n">
        <f aca="false">+[2]data1cf!BM509*-1</f>
        <v>-0</v>
      </c>
      <c r="P510" s="9" t="n">
        <f aca="false">+[2]data1cf!BN509*-1</f>
        <v>-0</v>
      </c>
      <c r="Q510" s="9" t="n">
        <f aca="false">+[2]data1cf!BO509*-1</f>
        <v>-0</v>
      </c>
      <c r="R510" s="9" t="n">
        <f aca="false">+[2]data1cf!BP509*-1</f>
        <v>-0</v>
      </c>
      <c r="S510" s="9" t="n">
        <f aca="false">+[2]data1cf!BQ509*-1</f>
        <v>-0</v>
      </c>
      <c r="T510" s="9" t="n">
        <f aca="false">+[2]data1cf!BR509*-1</f>
        <v>-0</v>
      </c>
      <c r="U510" s="9" t="n">
        <f aca="false">+[2]data1cf!BS509*-1</f>
        <v>-0</v>
      </c>
      <c r="V510" s="9" t="n">
        <f aca="false">+[2]data1cf!BT509*-1</f>
        <v>-0</v>
      </c>
      <c r="W510" s="9" t="n">
        <f aca="false">+[2]data1cf!BU509*-1</f>
        <v>-0</v>
      </c>
      <c r="X510" s="9" t="n">
        <f aca="false">+[2]data1cf!BV509*-1</f>
        <v>-0</v>
      </c>
      <c r="Y510" s="9" t="n">
        <f aca="false">+[2]data1cf!BW509*-1</f>
        <v>-0</v>
      </c>
      <c r="Z510" s="9" t="n">
        <f aca="false">+[2]data1cf!BX509*-1</f>
        <v>-0</v>
      </c>
      <c r="AA510" s="9" t="n">
        <f aca="false">+[2]data1cf!BY509*-1</f>
        <v>-0</v>
      </c>
      <c r="AB510" s="9"/>
      <c r="AC510" s="9"/>
      <c r="AD510" s="9"/>
      <c r="AE510" s="9"/>
      <c r="AF510" s="9"/>
      <c r="AG510" s="9"/>
      <c r="AH510" s="9"/>
      <c r="AI510" s="9"/>
      <c r="AJ510" s="9"/>
      <c r="AK510" s="1"/>
      <c r="AL510" s="1" t="e">
        <f aca="false">SUMPRODUCT(B510:AJ510,PVCapPrice)</f>
        <v>#DIV/0!</v>
      </c>
      <c r="AM510" s="1"/>
      <c r="AN510" s="1"/>
      <c r="AO510" s="1"/>
      <c r="AP510" s="1"/>
      <c r="AQ510" s="1"/>
    </row>
    <row r="511" customFormat="false" ht="11.25" hidden="false" customHeight="false" outlineLevel="0" collapsed="false">
      <c r="A511" s="1" t="n">
        <v>509</v>
      </c>
      <c r="B511" s="9"/>
      <c r="C511" s="9" t="n">
        <f aca="false">+[2]data1cf!BA510*-1</f>
        <v>-0</v>
      </c>
      <c r="D511" s="9" t="n">
        <f aca="false">+[2]data1cf!BB510*-1</f>
        <v>-0</v>
      </c>
      <c r="E511" s="9" t="n">
        <f aca="false">+[2]data1cf!BC510*-1</f>
        <v>-0</v>
      </c>
      <c r="F511" s="9" t="n">
        <f aca="false">+[2]data1cf!BD510*-1</f>
        <v>-0</v>
      </c>
      <c r="G511" s="9" t="n">
        <f aca="false">+[2]data1cf!BE510*-1</f>
        <v>-0</v>
      </c>
      <c r="H511" s="9" t="n">
        <f aca="false">+[2]data1cf!BF510*-1</f>
        <v>-0</v>
      </c>
      <c r="I511" s="9" t="n">
        <f aca="false">+[2]data1cf!BG510*-1</f>
        <v>-0</v>
      </c>
      <c r="J511" s="9" t="n">
        <f aca="false">+[2]data1cf!BH510*-1</f>
        <v>-0</v>
      </c>
      <c r="K511" s="9" t="n">
        <f aca="false">+[2]data1cf!BI510*-1</f>
        <v>-0</v>
      </c>
      <c r="L511" s="9" t="n">
        <f aca="false">+[2]data1cf!BJ510*-1</f>
        <v>-0</v>
      </c>
      <c r="M511" s="9" t="n">
        <f aca="false">+[2]data1cf!BK510*-1</f>
        <v>-0</v>
      </c>
      <c r="N511" s="9" t="n">
        <f aca="false">+[2]data1cf!BL510*-1</f>
        <v>-0</v>
      </c>
      <c r="O511" s="9" t="n">
        <f aca="false">+[2]data1cf!BM510*-1</f>
        <v>-0</v>
      </c>
      <c r="P511" s="9" t="n">
        <f aca="false">+[2]data1cf!BN510*-1</f>
        <v>-0</v>
      </c>
      <c r="Q511" s="9" t="n">
        <f aca="false">+[2]data1cf!BO510*-1</f>
        <v>-0</v>
      </c>
      <c r="R511" s="9" t="n">
        <f aca="false">+[2]data1cf!BP510*-1</f>
        <v>-0</v>
      </c>
      <c r="S511" s="9" t="n">
        <f aca="false">+[2]data1cf!BQ510*-1</f>
        <v>-0</v>
      </c>
      <c r="T511" s="9" t="n">
        <f aca="false">+[2]data1cf!BR510*-1</f>
        <v>-0</v>
      </c>
      <c r="U511" s="9" t="n">
        <f aca="false">+[2]data1cf!BS510*-1</f>
        <v>-0</v>
      </c>
      <c r="V511" s="9" t="n">
        <f aca="false">+[2]data1cf!BT510*-1</f>
        <v>-0</v>
      </c>
      <c r="W511" s="9" t="n">
        <f aca="false">+[2]data1cf!BU510*-1</f>
        <v>-0</v>
      </c>
      <c r="X511" s="9" t="n">
        <f aca="false">+[2]data1cf!BV510*-1</f>
        <v>-0</v>
      </c>
      <c r="Y511" s="9" t="n">
        <f aca="false">+[2]data1cf!BW510*-1</f>
        <v>-0</v>
      </c>
      <c r="Z511" s="9" t="n">
        <f aca="false">+[2]data1cf!BX510*-1</f>
        <v>-0</v>
      </c>
      <c r="AA511" s="9" t="n">
        <f aca="false">+[2]data1cf!BY510*-1</f>
        <v>-0</v>
      </c>
      <c r="AB511" s="9"/>
      <c r="AC511" s="9"/>
      <c r="AD511" s="9"/>
      <c r="AE511" s="9"/>
      <c r="AF511" s="9"/>
      <c r="AG511" s="9"/>
      <c r="AH511" s="9"/>
      <c r="AI511" s="9"/>
      <c r="AJ511" s="9"/>
      <c r="AK511" s="1"/>
      <c r="AL511" s="1" t="e">
        <f aca="false">SUMPRODUCT(B511:AJ511,PVCapPrice)</f>
        <v>#DIV/0!</v>
      </c>
      <c r="AM511" s="1"/>
      <c r="AN511" s="1"/>
      <c r="AO511" s="1"/>
      <c r="AP511" s="1"/>
      <c r="AQ511" s="1"/>
    </row>
    <row r="512" customFormat="false" ht="11.25" hidden="false" customHeight="false" outlineLevel="0" collapsed="false">
      <c r="A512" s="1" t="n">
        <v>510</v>
      </c>
      <c r="B512" s="9"/>
      <c r="C512" s="9" t="n">
        <f aca="false">+[2]data1cf!BA511*-1</f>
        <v>-0</v>
      </c>
      <c r="D512" s="9" t="n">
        <f aca="false">+[2]data1cf!BB511*-1</f>
        <v>-0</v>
      </c>
      <c r="E512" s="9" t="n">
        <f aca="false">+[2]data1cf!BC511*-1</f>
        <v>-0</v>
      </c>
      <c r="F512" s="9" t="n">
        <f aca="false">+[2]data1cf!BD511*-1</f>
        <v>-0</v>
      </c>
      <c r="G512" s="9" t="n">
        <f aca="false">+[2]data1cf!BE511*-1</f>
        <v>-0</v>
      </c>
      <c r="H512" s="9" t="n">
        <f aca="false">+[2]data1cf!BF511*-1</f>
        <v>-0</v>
      </c>
      <c r="I512" s="9" t="n">
        <f aca="false">+[2]data1cf!BG511*-1</f>
        <v>-0</v>
      </c>
      <c r="J512" s="9" t="n">
        <f aca="false">+[2]data1cf!BH511*-1</f>
        <v>-0</v>
      </c>
      <c r="K512" s="9" t="n">
        <f aca="false">+[2]data1cf!BI511*-1</f>
        <v>-0</v>
      </c>
      <c r="L512" s="9" t="n">
        <f aca="false">+[2]data1cf!BJ511*-1</f>
        <v>-0</v>
      </c>
      <c r="M512" s="9" t="n">
        <f aca="false">+[2]data1cf!BK511*-1</f>
        <v>-0</v>
      </c>
      <c r="N512" s="9" t="n">
        <f aca="false">+[2]data1cf!BL511*-1</f>
        <v>-0</v>
      </c>
      <c r="O512" s="9" t="n">
        <f aca="false">+[2]data1cf!BM511*-1</f>
        <v>-0</v>
      </c>
      <c r="P512" s="9" t="n">
        <f aca="false">+[2]data1cf!BN511*-1</f>
        <v>-0</v>
      </c>
      <c r="Q512" s="9" t="n">
        <f aca="false">+[2]data1cf!BO511*-1</f>
        <v>-0</v>
      </c>
      <c r="R512" s="9" t="n">
        <f aca="false">+[2]data1cf!BP511*-1</f>
        <v>-0</v>
      </c>
      <c r="S512" s="9" t="n">
        <f aca="false">+[2]data1cf!BQ511*-1</f>
        <v>-0</v>
      </c>
      <c r="T512" s="9" t="n">
        <f aca="false">+[2]data1cf!BR511*-1</f>
        <v>-0</v>
      </c>
      <c r="U512" s="9" t="n">
        <f aca="false">+[2]data1cf!BS511*-1</f>
        <v>-0</v>
      </c>
      <c r="V512" s="9" t="n">
        <f aca="false">+[2]data1cf!BT511*-1</f>
        <v>-0</v>
      </c>
      <c r="W512" s="9" t="n">
        <f aca="false">+[2]data1cf!BU511*-1</f>
        <v>-0</v>
      </c>
      <c r="X512" s="9" t="n">
        <f aca="false">+[2]data1cf!BV511*-1</f>
        <v>-0</v>
      </c>
      <c r="Y512" s="9" t="n">
        <f aca="false">+[2]data1cf!BW511*-1</f>
        <v>-0</v>
      </c>
      <c r="Z512" s="9" t="n">
        <f aca="false">+[2]data1cf!BX511*-1</f>
        <v>-0</v>
      </c>
      <c r="AA512" s="9" t="n">
        <f aca="false">+[2]data1cf!BY511*-1</f>
        <v>-0</v>
      </c>
      <c r="AB512" s="9"/>
      <c r="AC512" s="9"/>
      <c r="AD512" s="9"/>
      <c r="AE512" s="9"/>
      <c r="AF512" s="9"/>
      <c r="AG512" s="9"/>
      <c r="AH512" s="9"/>
      <c r="AI512" s="9"/>
      <c r="AJ512" s="9"/>
      <c r="AK512" s="1"/>
      <c r="AL512" s="1" t="e">
        <f aca="false">SUMPRODUCT(B512:AJ512,PVCapPrice)</f>
        <v>#DIV/0!</v>
      </c>
      <c r="AM512" s="1"/>
      <c r="AN512" s="1"/>
      <c r="AO512" s="1"/>
      <c r="AP512" s="1"/>
      <c r="AQ512" s="1"/>
    </row>
    <row r="513" customFormat="false" ht="11.25" hidden="false" customHeight="false" outlineLevel="0" collapsed="false">
      <c r="A513" s="1" t="n">
        <v>511</v>
      </c>
      <c r="B513" s="9"/>
      <c r="C513" s="9" t="n">
        <f aca="false">+[2]data1cf!BA512*-1</f>
        <v>-0</v>
      </c>
      <c r="D513" s="9" t="n">
        <f aca="false">+[2]data1cf!BB512*-1</f>
        <v>-0</v>
      </c>
      <c r="E513" s="9" t="n">
        <f aca="false">+[2]data1cf!BC512*-1</f>
        <v>-0</v>
      </c>
      <c r="F513" s="9" t="n">
        <f aca="false">+[2]data1cf!BD512*-1</f>
        <v>-0</v>
      </c>
      <c r="G513" s="9" t="n">
        <f aca="false">+[2]data1cf!BE512*-1</f>
        <v>-0</v>
      </c>
      <c r="H513" s="9" t="n">
        <f aca="false">+[2]data1cf!BF512*-1</f>
        <v>-0</v>
      </c>
      <c r="I513" s="9" t="n">
        <f aca="false">+[2]data1cf!BG512*-1</f>
        <v>-0</v>
      </c>
      <c r="J513" s="9" t="n">
        <f aca="false">+[2]data1cf!BH512*-1</f>
        <v>-0</v>
      </c>
      <c r="K513" s="9" t="n">
        <f aca="false">+[2]data1cf!BI512*-1</f>
        <v>-0</v>
      </c>
      <c r="L513" s="9" t="n">
        <f aca="false">+[2]data1cf!BJ512*-1</f>
        <v>-0</v>
      </c>
      <c r="M513" s="9" t="n">
        <f aca="false">+[2]data1cf!BK512*-1</f>
        <v>-0</v>
      </c>
      <c r="N513" s="9" t="n">
        <f aca="false">+[2]data1cf!BL512*-1</f>
        <v>-0</v>
      </c>
      <c r="O513" s="9" t="n">
        <f aca="false">+[2]data1cf!BM512*-1</f>
        <v>-0</v>
      </c>
      <c r="P513" s="9" t="n">
        <f aca="false">+[2]data1cf!BN512*-1</f>
        <v>-0</v>
      </c>
      <c r="Q513" s="9" t="n">
        <f aca="false">+[2]data1cf!BO512*-1</f>
        <v>-0</v>
      </c>
      <c r="R513" s="9" t="n">
        <f aca="false">+[2]data1cf!BP512*-1</f>
        <v>-0</v>
      </c>
      <c r="S513" s="9" t="n">
        <f aca="false">+[2]data1cf!BQ512*-1</f>
        <v>-0</v>
      </c>
      <c r="T513" s="9" t="n">
        <f aca="false">+[2]data1cf!BR512*-1</f>
        <v>-0</v>
      </c>
      <c r="U513" s="9" t="n">
        <f aca="false">+[2]data1cf!BS512*-1</f>
        <v>-0</v>
      </c>
      <c r="V513" s="9" t="n">
        <f aca="false">+[2]data1cf!BT512*-1</f>
        <v>-0</v>
      </c>
      <c r="W513" s="9" t="n">
        <f aca="false">+[2]data1cf!BU512*-1</f>
        <v>-0</v>
      </c>
      <c r="X513" s="9" t="n">
        <f aca="false">+[2]data1cf!BV512*-1</f>
        <v>-0</v>
      </c>
      <c r="Y513" s="9" t="n">
        <f aca="false">+[2]data1cf!BW512*-1</f>
        <v>-0</v>
      </c>
      <c r="Z513" s="9" t="n">
        <f aca="false">+[2]data1cf!BX512*-1</f>
        <v>-0</v>
      </c>
      <c r="AA513" s="9" t="n">
        <f aca="false">+[2]data1cf!BY512*-1</f>
        <v>-0</v>
      </c>
      <c r="AB513" s="9"/>
      <c r="AC513" s="9"/>
      <c r="AD513" s="9"/>
      <c r="AE513" s="9"/>
      <c r="AF513" s="9"/>
      <c r="AG513" s="9"/>
      <c r="AH513" s="9"/>
      <c r="AI513" s="9"/>
      <c r="AJ513" s="9"/>
      <c r="AK513" s="1"/>
      <c r="AL513" s="1" t="e">
        <f aca="false">SUMPRODUCT(B513:AJ513,PVCapPrice)</f>
        <v>#DIV/0!</v>
      </c>
      <c r="AM513" s="1"/>
      <c r="AN513" s="1"/>
      <c r="AO513" s="1"/>
      <c r="AP513" s="1"/>
      <c r="AQ513" s="1"/>
    </row>
    <row r="514" customFormat="false" ht="11.25" hidden="false" customHeight="false" outlineLevel="0" collapsed="false">
      <c r="A514" s="1" t="n">
        <v>512</v>
      </c>
      <c r="B514" s="9"/>
      <c r="C514" s="9" t="n">
        <f aca="false">+[2]data1cf!BA513*-1</f>
        <v>-0</v>
      </c>
      <c r="D514" s="9" t="n">
        <f aca="false">+[2]data1cf!BB513*-1</f>
        <v>-0</v>
      </c>
      <c r="E514" s="9" t="n">
        <f aca="false">+[2]data1cf!BC513*-1</f>
        <v>-0</v>
      </c>
      <c r="F514" s="9" t="n">
        <f aca="false">+[2]data1cf!BD513*-1</f>
        <v>-0</v>
      </c>
      <c r="G514" s="9" t="n">
        <f aca="false">+[2]data1cf!BE513*-1</f>
        <v>-0</v>
      </c>
      <c r="H514" s="9" t="n">
        <f aca="false">+[2]data1cf!BF513*-1</f>
        <v>-0</v>
      </c>
      <c r="I514" s="9" t="n">
        <f aca="false">+[2]data1cf!BG513*-1</f>
        <v>-0</v>
      </c>
      <c r="J514" s="9" t="n">
        <f aca="false">+[2]data1cf!BH513*-1</f>
        <v>-0</v>
      </c>
      <c r="K514" s="9" t="n">
        <f aca="false">+[2]data1cf!BI513*-1</f>
        <v>-0</v>
      </c>
      <c r="L514" s="9" t="n">
        <f aca="false">+[2]data1cf!BJ513*-1</f>
        <v>-0</v>
      </c>
      <c r="M514" s="9" t="n">
        <f aca="false">+[2]data1cf!BK513*-1</f>
        <v>-0</v>
      </c>
      <c r="N514" s="9" t="n">
        <f aca="false">+[2]data1cf!BL513*-1</f>
        <v>-0</v>
      </c>
      <c r="O514" s="9" t="n">
        <f aca="false">+[2]data1cf!BM513*-1</f>
        <v>-0</v>
      </c>
      <c r="P514" s="9" t="n">
        <f aca="false">+[2]data1cf!BN513*-1</f>
        <v>-0</v>
      </c>
      <c r="Q514" s="9" t="n">
        <f aca="false">+[2]data1cf!BO513*-1</f>
        <v>-0</v>
      </c>
      <c r="R514" s="9" t="n">
        <f aca="false">+[2]data1cf!BP513*-1</f>
        <v>-0</v>
      </c>
      <c r="S514" s="9" t="n">
        <f aca="false">+[2]data1cf!BQ513*-1</f>
        <v>-0</v>
      </c>
      <c r="T514" s="9" t="n">
        <f aca="false">+[2]data1cf!BR513*-1</f>
        <v>-0</v>
      </c>
      <c r="U514" s="9" t="n">
        <f aca="false">+[2]data1cf!BS513*-1</f>
        <v>-0</v>
      </c>
      <c r="V514" s="9" t="n">
        <f aca="false">+[2]data1cf!BT513*-1</f>
        <v>-0</v>
      </c>
      <c r="W514" s="9" t="n">
        <f aca="false">+[2]data1cf!BU513*-1</f>
        <v>-0</v>
      </c>
      <c r="X514" s="9" t="n">
        <f aca="false">+[2]data1cf!BV513*-1</f>
        <v>-0</v>
      </c>
      <c r="Y514" s="9" t="n">
        <f aca="false">+[2]data1cf!BW513*-1</f>
        <v>-0</v>
      </c>
      <c r="Z514" s="9" t="n">
        <f aca="false">+[2]data1cf!BX513*-1</f>
        <v>-0</v>
      </c>
      <c r="AA514" s="9" t="n">
        <f aca="false">+[2]data1cf!BY513*-1</f>
        <v>-0</v>
      </c>
      <c r="AB514" s="9"/>
      <c r="AC514" s="9"/>
      <c r="AD514" s="9"/>
      <c r="AE514" s="9"/>
      <c r="AF514" s="9"/>
      <c r="AG514" s="9"/>
      <c r="AH514" s="9"/>
      <c r="AI514" s="9"/>
      <c r="AJ514" s="9"/>
      <c r="AK514" s="1"/>
      <c r="AL514" s="1" t="e">
        <f aca="false">SUMPRODUCT(B514:AJ514,PVCapPrice)</f>
        <v>#DIV/0!</v>
      </c>
      <c r="AM514" s="1"/>
      <c r="AN514" s="1"/>
      <c r="AO514" s="1"/>
      <c r="AP514" s="1"/>
      <c r="AQ514" s="1"/>
    </row>
    <row r="515" customFormat="false" ht="11.25" hidden="false" customHeight="false" outlineLevel="0" collapsed="false">
      <c r="A515" s="1" t="n">
        <v>513</v>
      </c>
      <c r="B515" s="9"/>
      <c r="C515" s="9" t="n">
        <f aca="false">+[2]data1cf!BA514*-1</f>
        <v>-0</v>
      </c>
      <c r="D515" s="9" t="n">
        <f aca="false">+[2]data1cf!BB514*-1</f>
        <v>-0</v>
      </c>
      <c r="E515" s="9" t="n">
        <f aca="false">+[2]data1cf!BC514*-1</f>
        <v>-0</v>
      </c>
      <c r="F515" s="9" t="n">
        <f aca="false">+[2]data1cf!BD514*-1</f>
        <v>-0</v>
      </c>
      <c r="G515" s="9" t="n">
        <f aca="false">+[2]data1cf!BE514*-1</f>
        <v>-0</v>
      </c>
      <c r="H515" s="9" t="n">
        <f aca="false">+[2]data1cf!BF514*-1</f>
        <v>-0</v>
      </c>
      <c r="I515" s="9" t="n">
        <f aca="false">+[2]data1cf!BG514*-1</f>
        <v>-0</v>
      </c>
      <c r="J515" s="9" t="n">
        <f aca="false">+[2]data1cf!BH514*-1</f>
        <v>-0</v>
      </c>
      <c r="K515" s="9" t="n">
        <f aca="false">+[2]data1cf!BI514*-1</f>
        <v>-0</v>
      </c>
      <c r="L515" s="9" t="n">
        <f aca="false">+[2]data1cf!BJ514*-1</f>
        <v>-0</v>
      </c>
      <c r="M515" s="9" t="n">
        <f aca="false">+[2]data1cf!BK514*-1</f>
        <v>-0</v>
      </c>
      <c r="N515" s="9" t="n">
        <f aca="false">+[2]data1cf!BL514*-1</f>
        <v>-0</v>
      </c>
      <c r="O515" s="9" t="n">
        <f aca="false">+[2]data1cf!BM514*-1</f>
        <v>-0</v>
      </c>
      <c r="P515" s="9" t="n">
        <f aca="false">+[2]data1cf!BN514*-1</f>
        <v>-0</v>
      </c>
      <c r="Q515" s="9" t="n">
        <f aca="false">+[2]data1cf!BO514*-1</f>
        <v>-0</v>
      </c>
      <c r="R515" s="9" t="n">
        <f aca="false">+[2]data1cf!BP514*-1</f>
        <v>-0</v>
      </c>
      <c r="S515" s="9" t="n">
        <f aca="false">+[2]data1cf!BQ514*-1</f>
        <v>-0</v>
      </c>
      <c r="T515" s="9" t="n">
        <f aca="false">+[2]data1cf!BR514*-1</f>
        <v>-0</v>
      </c>
      <c r="U515" s="9" t="n">
        <f aca="false">+[2]data1cf!BS514*-1</f>
        <v>-0</v>
      </c>
      <c r="V515" s="9" t="n">
        <f aca="false">+[2]data1cf!BT514*-1</f>
        <v>-0</v>
      </c>
      <c r="W515" s="9" t="n">
        <f aca="false">+[2]data1cf!BU514*-1</f>
        <v>-0</v>
      </c>
      <c r="X515" s="9" t="n">
        <f aca="false">+[2]data1cf!BV514*-1</f>
        <v>-0</v>
      </c>
      <c r="Y515" s="9" t="n">
        <f aca="false">+[2]data1cf!BW514*-1</f>
        <v>-0</v>
      </c>
      <c r="Z515" s="9" t="n">
        <f aca="false">+[2]data1cf!BX514*-1</f>
        <v>-0</v>
      </c>
      <c r="AA515" s="9" t="n">
        <f aca="false">+[2]data1cf!BY514*-1</f>
        <v>-0</v>
      </c>
      <c r="AB515" s="9"/>
      <c r="AC515" s="9"/>
      <c r="AD515" s="9"/>
      <c r="AE515" s="9"/>
      <c r="AF515" s="9"/>
      <c r="AG515" s="9"/>
      <c r="AH515" s="9"/>
      <c r="AI515" s="9"/>
      <c r="AJ515" s="9"/>
      <c r="AK515" s="1"/>
      <c r="AL515" s="1" t="e">
        <f aca="false">SUMPRODUCT(B515:AJ515,PVCapPrice)</f>
        <v>#DIV/0!</v>
      </c>
      <c r="AM515" s="1"/>
      <c r="AN515" s="1"/>
      <c r="AO515" s="1"/>
      <c r="AP515" s="1"/>
      <c r="AQ515" s="1"/>
    </row>
    <row r="516" customFormat="false" ht="11.25" hidden="false" customHeight="false" outlineLevel="0" collapsed="false">
      <c r="A516" s="1" t="n">
        <v>514</v>
      </c>
      <c r="B516" s="9"/>
      <c r="C516" s="9" t="n">
        <f aca="false">+[2]data1cf!BA515*-1</f>
        <v>-0</v>
      </c>
      <c r="D516" s="9" t="n">
        <f aca="false">+[2]data1cf!BB515*-1</f>
        <v>-0</v>
      </c>
      <c r="E516" s="9" t="n">
        <f aca="false">+[2]data1cf!BC515*-1</f>
        <v>-0</v>
      </c>
      <c r="F516" s="9" t="n">
        <f aca="false">+[2]data1cf!BD515*-1</f>
        <v>-0</v>
      </c>
      <c r="G516" s="9" t="n">
        <f aca="false">+[2]data1cf!BE515*-1</f>
        <v>-0</v>
      </c>
      <c r="H516" s="9" t="n">
        <f aca="false">+[2]data1cf!BF515*-1</f>
        <v>-0</v>
      </c>
      <c r="I516" s="9" t="n">
        <f aca="false">+[2]data1cf!BG515*-1</f>
        <v>-0</v>
      </c>
      <c r="J516" s="9" t="n">
        <f aca="false">+[2]data1cf!BH515*-1</f>
        <v>-0</v>
      </c>
      <c r="K516" s="9" t="n">
        <f aca="false">+[2]data1cf!BI515*-1</f>
        <v>-0</v>
      </c>
      <c r="L516" s="9" t="n">
        <f aca="false">+[2]data1cf!BJ515*-1</f>
        <v>-0</v>
      </c>
      <c r="M516" s="9" t="n">
        <f aca="false">+[2]data1cf!BK515*-1</f>
        <v>-0</v>
      </c>
      <c r="N516" s="9" t="n">
        <f aca="false">+[2]data1cf!BL515*-1</f>
        <v>-0</v>
      </c>
      <c r="O516" s="9" t="n">
        <f aca="false">+[2]data1cf!BM515*-1</f>
        <v>-0</v>
      </c>
      <c r="P516" s="9" t="n">
        <f aca="false">+[2]data1cf!BN515*-1</f>
        <v>-0</v>
      </c>
      <c r="Q516" s="9" t="n">
        <f aca="false">+[2]data1cf!BO515*-1</f>
        <v>-0</v>
      </c>
      <c r="R516" s="9" t="n">
        <f aca="false">+[2]data1cf!BP515*-1</f>
        <v>-0</v>
      </c>
      <c r="S516" s="9" t="n">
        <f aca="false">+[2]data1cf!BQ515*-1</f>
        <v>-0</v>
      </c>
      <c r="T516" s="9" t="n">
        <f aca="false">+[2]data1cf!BR515*-1</f>
        <v>-0</v>
      </c>
      <c r="U516" s="9" t="n">
        <f aca="false">+[2]data1cf!BS515*-1</f>
        <v>-0</v>
      </c>
      <c r="V516" s="9" t="n">
        <f aca="false">+[2]data1cf!BT515*-1</f>
        <v>-0</v>
      </c>
      <c r="W516" s="9" t="n">
        <f aca="false">+[2]data1cf!BU515*-1</f>
        <v>-0</v>
      </c>
      <c r="X516" s="9" t="n">
        <f aca="false">+[2]data1cf!BV515*-1</f>
        <v>-0</v>
      </c>
      <c r="Y516" s="9" t="n">
        <f aca="false">+[2]data1cf!BW515*-1</f>
        <v>-0</v>
      </c>
      <c r="Z516" s="9" t="n">
        <f aca="false">+[2]data1cf!BX515*-1</f>
        <v>-0</v>
      </c>
      <c r="AA516" s="9" t="n">
        <f aca="false">+[2]data1cf!BY515*-1</f>
        <v>-0</v>
      </c>
      <c r="AB516" s="9"/>
      <c r="AC516" s="9"/>
      <c r="AD516" s="9"/>
      <c r="AE516" s="9"/>
      <c r="AF516" s="9"/>
      <c r="AG516" s="9"/>
      <c r="AH516" s="9"/>
      <c r="AI516" s="9"/>
      <c r="AJ516" s="9"/>
      <c r="AK516" s="1"/>
      <c r="AL516" s="1" t="e">
        <f aca="false">SUMPRODUCT(B516:AJ516,PVCapPrice)</f>
        <v>#DIV/0!</v>
      </c>
      <c r="AM516" s="1"/>
      <c r="AN516" s="1"/>
      <c r="AO516" s="1"/>
      <c r="AP516" s="1"/>
      <c r="AQ516" s="1"/>
    </row>
    <row r="517" customFormat="false" ht="11.25" hidden="false" customHeight="false" outlineLevel="0" collapsed="false">
      <c r="A517" s="1" t="n">
        <v>515</v>
      </c>
      <c r="B517" s="9"/>
      <c r="C517" s="9" t="n">
        <f aca="false">+[2]data1cf!BA516*-1</f>
        <v>-0</v>
      </c>
      <c r="D517" s="9" t="n">
        <f aca="false">+[2]data1cf!BB516*-1</f>
        <v>-0</v>
      </c>
      <c r="E517" s="9" t="n">
        <f aca="false">+[2]data1cf!BC516*-1</f>
        <v>-0</v>
      </c>
      <c r="F517" s="9" t="n">
        <f aca="false">+[2]data1cf!BD516*-1</f>
        <v>-0</v>
      </c>
      <c r="G517" s="9" t="n">
        <f aca="false">+[2]data1cf!BE516*-1</f>
        <v>-0</v>
      </c>
      <c r="H517" s="9" t="n">
        <f aca="false">+[2]data1cf!BF516*-1</f>
        <v>-0</v>
      </c>
      <c r="I517" s="9" t="n">
        <f aca="false">+[2]data1cf!BG516*-1</f>
        <v>-0</v>
      </c>
      <c r="J517" s="9" t="n">
        <f aca="false">+[2]data1cf!BH516*-1</f>
        <v>-0</v>
      </c>
      <c r="K517" s="9" t="n">
        <f aca="false">+[2]data1cf!BI516*-1</f>
        <v>-0</v>
      </c>
      <c r="L517" s="9" t="n">
        <f aca="false">+[2]data1cf!BJ516*-1</f>
        <v>-0</v>
      </c>
      <c r="M517" s="9" t="n">
        <f aca="false">+[2]data1cf!BK516*-1</f>
        <v>-0</v>
      </c>
      <c r="N517" s="9" t="n">
        <f aca="false">+[2]data1cf!BL516*-1</f>
        <v>-0</v>
      </c>
      <c r="O517" s="9" t="n">
        <f aca="false">+[2]data1cf!BM516*-1</f>
        <v>-0</v>
      </c>
      <c r="P517" s="9" t="n">
        <f aca="false">+[2]data1cf!BN516*-1</f>
        <v>-0</v>
      </c>
      <c r="Q517" s="9" t="n">
        <f aca="false">+[2]data1cf!BO516*-1</f>
        <v>-0</v>
      </c>
      <c r="R517" s="9" t="n">
        <f aca="false">+[2]data1cf!BP516*-1</f>
        <v>-0</v>
      </c>
      <c r="S517" s="9" t="n">
        <f aca="false">+[2]data1cf!BQ516*-1</f>
        <v>-0</v>
      </c>
      <c r="T517" s="9" t="n">
        <f aca="false">+[2]data1cf!BR516*-1</f>
        <v>-0</v>
      </c>
      <c r="U517" s="9" t="n">
        <f aca="false">+[2]data1cf!BS516*-1</f>
        <v>-0</v>
      </c>
      <c r="V517" s="9" t="n">
        <f aca="false">+[2]data1cf!BT516*-1</f>
        <v>-0</v>
      </c>
      <c r="W517" s="9" t="n">
        <f aca="false">+[2]data1cf!BU516*-1</f>
        <v>-0</v>
      </c>
      <c r="X517" s="9" t="n">
        <f aca="false">+[2]data1cf!BV516*-1</f>
        <v>-0</v>
      </c>
      <c r="Y517" s="9" t="n">
        <f aca="false">+[2]data1cf!BW516*-1</f>
        <v>-0</v>
      </c>
      <c r="Z517" s="9" t="n">
        <f aca="false">+[2]data1cf!BX516*-1</f>
        <v>-0</v>
      </c>
      <c r="AA517" s="9" t="n">
        <f aca="false">+[2]data1cf!BY516*-1</f>
        <v>-0</v>
      </c>
      <c r="AB517" s="9"/>
      <c r="AC517" s="9"/>
      <c r="AD517" s="9"/>
      <c r="AE517" s="9"/>
      <c r="AF517" s="9"/>
      <c r="AG517" s="9"/>
      <c r="AH517" s="9"/>
      <c r="AI517" s="9"/>
      <c r="AJ517" s="9"/>
      <c r="AK517" s="1"/>
      <c r="AL517" s="1" t="e">
        <f aca="false">SUMPRODUCT(B517:AJ517,PVCapPrice)</f>
        <v>#DIV/0!</v>
      </c>
      <c r="AM517" s="1"/>
      <c r="AN517" s="1"/>
      <c r="AO517" s="1"/>
      <c r="AP517" s="1"/>
      <c r="AQ517" s="1"/>
    </row>
    <row r="518" customFormat="false" ht="11.25" hidden="false" customHeight="false" outlineLevel="0" collapsed="false">
      <c r="A518" s="1" t="n">
        <v>516</v>
      </c>
      <c r="B518" s="9"/>
      <c r="C518" s="9" t="n">
        <f aca="false">+[2]data1cf!BA517*-1</f>
        <v>-0</v>
      </c>
      <c r="D518" s="9" t="n">
        <f aca="false">+[2]data1cf!BB517*-1</f>
        <v>-0</v>
      </c>
      <c r="E518" s="9" t="n">
        <f aca="false">+[2]data1cf!BC517*-1</f>
        <v>-0</v>
      </c>
      <c r="F518" s="9" t="n">
        <f aca="false">+[2]data1cf!BD517*-1</f>
        <v>-0</v>
      </c>
      <c r="G518" s="9" t="n">
        <f aca="false">+[2]data1cf!BE517*-1</f>
        <v>-0</v>
      </c>
      <c r="H518" s="9" t="n">
        <f aca="false">+[2]data1cf!BF517*-1</f>
        <v>-0</v>
      </c>
      <c r="I518" s="9" t="n">
        <f aca="false">+[2]data1cf!BG517*-1</f>
        <v>-0</v>
      </c>
      <c r="J518" s="9" t="n">
        <f aca="false">+[2]data1cf!BH517*-1</f>
        <v>-0</v>
      </c>
      <c r="K518" s="9" t="n">
        <f aca="false">+[2]data1cf!BI517*-1</f>
        <v>-0</v>
      </c>
      <c r="L518" s="9" t="n">
        <f aca="false">+[2]data1cf!BJ517*-1</f>
        <v>-0</v>
      </c>
      <c r="M518" s="9" t="n">
        <f aca="false">+[2]data1cf!BK517*-1</f>
        <v>-0</v>
      </c>
      <c r="N518" s="9" t="n">
        <f aca="false">+[2]data1cf!BL517*-1</f>
        <v>-0</v>
      </c>
      <c r="O518" s="9" t="n">
        <f aca="false">+[2]data1cf!BM517*-1</f>
        <v>-0</v>
      </c>
      <c r="P518" s="9" t="n">
        <f aca="false">+[2]data1cf!BN517*-1</f>
        <v>-0</v>
      </c>
      <c r="Q518" s="9" t="n">
        <f aca="false">+[2]data1cf!BO517*-1</f>
        <v>-0</v>
      </c>
      <c r="R518" s="9" t="n">
        <f aca="false">+[2]data1cf!BP517*-1</f>
        <v>-0</v>
      </c>
      <c r="S518" s="9" t="n">
        <f aca="false">+[2]data1cf!BQ517*-1</f>
        <v>-0</v>
      </c>
      <c r="T518" s="9" t="n">
        <f aca="false">+[2]data1cf!BR517*-1</f>
        <v>-0</v>
      </c>
      <c r="U518" s="9" t="n">
        <f aca="false">+[2]data1cf!BS517*-1</f>
        <v>-0</v>
      </c>
      <c r="V518" s="9" t="n">
        <f aca="false">+[2]data1cf!BT517*-1</f>
        <v>-0</v>
      </c>
      <c r="W518" s="9" t="n">
        <f aca="false">+[2]data1cf!BU517*-1</f>
        <v>-0</v>
      </c>
      <c r="X518" s="9" t="n">
        <f aca="false">+[2]data1cf!BV517*-1</f>
        <v>-0</v>
      </c>
      <c r="Y518" s="9" t="n">
        <f aca="false">+[2]data1cf!BW517*-1</f>
        <v>-0</v>
      </c>
      <c r="Z518" s="9" t="n">
        <f aca="false">+[2]data1cf!BX517*-1</f>
        <v>-0</v>
      </c>
      <c r="AA518" s="9" t="n">
        <f aca="false">+[2]data1cf!BY517*-1</f>
        <v>-0</v>
      </c>
      <c r="AB518" s="9"/>
      <c r="AC518" s="9"/>
      <c r="AD518" s="9"/>
      <c r="AE518" s="9"/>
      <c r="AF518" s="9"/>
      <c r="AG518" s="9"/>
      <c r="AH518" s="9"/>
      <c r="AI518" s="9"/>
      <c r="AJ518" s="9"/>
      <c r="AK518" s="1"/>
      <c r="AL518" s="1" t="e">
        <f aca="false">SUMPRODUCT(B518:AJ518,PVCapPrice)</f>
        <v>#DIV/0!</v>
      </c>
      <c r="AM518" s="1"/>
      <c r="AN518" s="1"/>
      <c r="AO518" s="1"/>
      <c r="AP518" s="1"/>
      <c r="AQ518" s="1"/>
    </row>
    <row r="519" customFormat="false" ht="11.25" hidden="false" customHeight="false" outlineLevel="0" collapsed="false">
      <c r="A519" s="1" t="n">
        <v>517</v>
      </c>
      <c r="B519" s="9"/>
      <c r="C519" s="9" t="n">
        <f aca="false">+[2]data1cf!BA518*-1</f>
        <v>-0</v>
      </c>
      <c r="D519" s="9" t="n">
        <f aca="false">+[2]data1cf!BB518*-1</f>
        <v>-0</v>
      </c>
      <c r="E519" s="9" t="n">
        <f aca="false">+[2]data1cf!BC518*-1</f>
        <v>-0</v>
      </c>
      <c r="F519" s="9" t="n">
        <f aca="false">+[2]data1cf!BD518*-1</f>
        <v>-0</v>
      </c>
      <c r="G519" s="9" t="n">
        <f aca="false">+[2]data1cf!BE518*-1</f>
        <v>-0</v>
      </c>
      <c r="H519" s="9" t="n">
        <f aca="false">+[2]data1cf!BF518*-1</f>
        <v>-0</v>
      </c>
      <c r="I519" s="9" t="n">
        <f aca="false">+[2]data1cf!BG518*-1</f>
        <v>-0</v>
      </c>
      <c r="J519" s="9" t="n">
        <f aca="false">+[2]data1cf!BH518*-1</f>
        <v>-0</v>
      </c>
      <c r="K519" s="9" t="n">
        <f aca="false">+[2]data1cf!BI518*-1</f>
        <v>-0</v>
      </c>
      <c r="L519" s="9" t="n">
        <f aca="false">+[2]data1cf!BJ518*-1</f>
        <v>-0</v>
      </c>
      <c r="M519" s="9" t="n">
        <f aca="false">+[2]data1cf!BK518*-1</f>
        <v>-0</v>
      </c>
      <c r="N519" s="9" t="n">
        <f aca="false">+[2]data1cf!BL518*-1</f>
        <v>-0</v>
      </c>
      <c r="O519" s="9" t="n">
        <f aca="false">+[2]data1cf!BM518*-1</f>
        <v>-0</v>
      </c>
      <c r="P519" s="9" t="n">
        <f aca="false">+[2]data1cf!BN518*-1</f>
        <v>-0</v>
      </c>
      <c r="Q519" s="9" t="n">
        <f aca="false">+[2]data1cf!BO518*-1</f>
        <v>-0</v>
      </c>
      <c r="R519" s="9" t="n">
        <f aca="false">+[2]data1cf!BP518*-1</f>
        <v>-0</v>
      </c>
      <c r="S519" s="9" t="n">
        <f aca="false">+[2]data1cf!BQ518*-1</f>
        <v>-0</v>
      </c>
      <c r="T519" s="9" t="n">
        <f aca="false">+[2]data1cf!BR518*-1</f>
        <v>-0</v>
      </c>
      <c r="U519" s="9" t="n">
        <f aca="false">+[2]data1cf!BS518*-1</f>
        <v>-0</v>
      </c>
      <c r="V519" s="9" t="n">
        <f aca="false">+[2]data1cf!BT518*-1</f>
        <v>-0</v>
      </c>
      <c r="W519" s="9" t="n">
        <f aca="false">+[2]data1cf!BU518*-1</f>
        <v>-0</v>
      </c>
      <c r="X519" s="9" t="n">
        <f aca="false">+[2]data1cf!BV518*-1</f>
        <v>-0</v>
      </c>
      <c r="Y519" s="9" t="n">
        <f aca="false">+[2]data1cf!BW518*-1</f>
        <v>-0</v>
      </c>
      <c r="Z519" s="9" t="n">
        <f aca="false">+[2]data1cf!BX518*-1</f>
        <v>-0</v>
      </c>
      <c r="AA519" s="9" t="n">
        <f aca="false">+[2]data1cf!BY518*-1</f>
        <v>-0</v>
      </c>
      <c r="AB519" s="9"/>
      <c r="AC519" s="9"/>
      <c r="AD519" s="9"/>
      <c r="AE519" s="9"/>
      <c r="AF519" s="9"/>
      <c r="AG519" s="9"/>
      <c r="AH519" s="9"/>
      <c r="AI519" s="9"/>
      <c r="AJ519" s="9"/>
      <c r="AK519" s="1"/>
      <c r="AL519" s="1" t="e">
        <f aca="false">SUMPRODUCT(B519:AJ519,PVCapPrice)</f>
        <v>#DIV/0!</v>
      </c>
      <c r="AM519" s="1"/>
      <c r="AN519" s="1"/>
      <c r="AO519" s="1"/>
      <c r="AP519" s="1"/>
      <c r="AQ519" s="1"/>
    </row>
    <row r="520" customFormat="false" ht="11.25" hidden="false" customHeight="false" outlineLevel="0" collapsed="false">
      <c r="A520" s="1" t="n">
        <v>518</v>
      </c>
      <c r="B520" s="9"/>
      <c r="C520" s="9" t="n">
        <f aca="false">+[2]data1cf!BA519*-1</f>
        <v>-0</v>
      </c>
      <c r="D520" s="9" t="n">
        <f aca="false">+[2]data1cf!BB519*-1</f>
        <v>-0</v>
      </c>
      <c r="E520" s="9" t="n">
        <f aca="false">+[2]data1cf!BC519*-1</f>
        <v>-0</v>
      </c>
      <c r="F520" s="9" t="n">
        <f aca="false">+[2]data1cf!BD519*-1</f>
        <v>-0</v>
      </c>
      <c r="G520" s="9" t="n">
        <f aca="false">+[2]data1cf!BE519*-1</f>
        <v>-0</v>
      </c>
      <c r="H520" s="9" t="n">
        <f aca="false">+[2]data1cf!BF519*-1</f>
        <v>-0</v>
      </c>
      <c r="I520" s="9" t="n">
        <f aca="false">+[2]data1cf!BG519*-1</f>
        <v>-0</v>
      </c>
      <c r="J520" s="9" t="n">
        <f aca="false">+[2]data1cf!BH519*-1</f>
        <v>-0</v>
      </c>
      <c r="K520" s="9" t="n">
        <f aca="false">+[2]data1cf!BI519*-1</f>
        <v>-0</v>
      </c>
      <c r="L520" s="9" t="n">
        <f aca="false">+[2]data1cf!BJ519*-1</f>
        <v>-0</v>
      </c>
      <c r="M520" s="9" t="n">
        <f aca="false">+[2]data1cf!BK519*-1</f>
        <v>-0</v>
      </c>
      <c r="N520" s="9" t="n">
        <f aca="false">+[2]data1cf!BL519*-1</f>
        <v>-0</v>
      </c>
      <c r="O520" s="9" t="n">
        <f aca="false">+[2]data1cf!BM519*-1</f>
        <v>-0</v>
      </c>
      <c r="P520" s="9" t="n">
        <f aca="false">+[2]data1cf!BN519*-1</f>
        <v>-0</v>
      </c>
      <c r="Q520" s="9" t="n">
        <f aca="false">+[2]data1cf!BO519*-1</f>
        <v>-0</v>
      </c>
      <c r="R520" s="9" t="n">
        <f aca="false">+[2]data1cf!BP519*-1</f>
        <v>-0</v>
      </c>
      <c r="S520" s="9" t="n">
        <f aca="false">+[2]data1cf!BQ519*-1</f>
        <v>-0</v>
      </c>
      <c r="T520" s="9" t="n">
        <f aca="false">+[2]data1cf!BR519*-1</f>
        <v>-0</v>
      </c>
      <c r="U520" s="9" t="n">
        <f aca="false">+[2]data1cf!BS519*-1</f>
        <v>-0</v>
      </c>
      <c r="V520" s="9" t="n">
        <f aca="false">+[2]data1cf!BT519*-1</f>
        <v>-0</v>
      </c>
      <c r="W520" s="9" t="n">
        <f aca="false">+[2]data1cf!BU519*-1</f>
        <v>-0</v>
      </c>
      <c r="X520" s="9" t="n">
        <f aca="false">+[2]data1cf!BV519*-1</f>
        <v>-0</v>
      </c>
      <c r="Y520" s="9" t="n">
        <f aca="false">+[2]data1cf!BW519*-1</f>
        <v>-0</v>
      </c>
      <c r="Z520" s="9" t="n">
        <f aca="false">+[2]data1cf!BX519*-1</f>
        <v>-0</v>
      </c>
      <c r="AA520" s="9" t="n">
        <f aca="false">+[2]data1cf!BY519*-1</f>
        <v>-0</v>
      </c>
      <c r="AB520" s="9"/>
      <c r="AC520" s="9"/>
      <c r="AD520" s="9"/>
      <c r="AE520" s="9"/>
      <c r="AF520" s="9"/>
      <c r="AG520" s="9"/>
      <c r="AH520" s="9"/>
      <c r="AI520" s="9"/>
      <c r="AJ520" s="9"/>
      <c r="AK520" s="1"/>
      <c r="AL520" s="1" t="e">
        <f aca="false">SUMPRODUCT(B520:AJ520,PVCapPrice)</f>
        <v>#DIV/0!</v>
      </c>
      <c r="AM520" s="1"/>
      <c r="AN520" s="1"/>
      <c r="AO520" s="1"/>
      <c r="AP520" s="1"/>
      <c r="AQ520" s="1"/>
    </row>
    <row r="521" customFormat="false" ht="11.25" hidden="false" customHeight="false" outlineLevel="0" collapsed="false">
      <c r="A521" s="1" t="n">
        <v>519</v>
      </c>
      <c r="B521" s="9"/>
      <c r="C521" s="9" t="n">
        <f aca="false">+[2]data1cf!BA520*-1</f>
        <v>-0</v>
      </c>
      <c r="D521" s="9" t="n">
        <f aca="false">+[2]data1cf!BB520*-1</f>
        <v>-0</v>
      </c>
      <c r="E521" s="9" t="n">
        <f aca="false">+[2]data1cf!BC520*-1</f>
        <v>-0</v>
      </c>
      <c r="F521" s="9" t="n">
        <f aca="false">+[2]data1cf!BD520*-1</f>
        <v>-0</v>
      </c>
      <c r="G521" s="9" t="n">
        <f aca="false">+[2]data1cf!BE520*-1</f>
        <v>-0</v>
      </c>
      <c r="H521" s="9" t="n">
        <f aca="false">+[2]data1cf!BF520*-1</f>
        <v>-0</v>
      </c>
      <c r="I521" s="9" t="n">
        <f aca="false">+[2]data1cf!BG520*-1</f>
        <v>-0</v>
      </c>
      <c r="J521" s="9" t="n">
        <f aca="false">+[2]data1cf!BH520*-1</f>
        <v>-0</v>
      </c>
      <c r="K521" s="9" t="n">
        <f aca="false">+[2]data1cf!BI520*-1</f>
        <v>-0</v>
      </c>
      <c r="L521" s="9" t="n">
        <f aca="false">+[2]data1cf!BJ520*-1</f>
        <v>-0</v>
      </c>
      <c r="M521" s="9" t="n">
        <f aca="false">+[2]data1cf!BK520*-1</f>
        <v>-0</v>
      </c>
      <c r="N521" s="9" t="n">
        <f aca="false">+[2]data1cf!BL520*-1</f>
        <v>-0</v>
      </c>
      <c r="O521" s="9" t="n">
        <f aca="false">+[2]data1cf!BM520*-1</f>
        <v>-0</v>
      </c>
      <c r="P521" s="9" t="n">
        <f aca="false">+[2]data1cf!BN520*-1</f>
        <v>-0</v>
      </c>
      <c r="Q521" s="9" t="n">
        <f aca="false">+[2]data1cf!BO520*-1</f>
        <v>-0</v>
      </c>
      <c r="R521" s="9" t="n">
        <f aca="false">+[2]data1cf!BP520*-1</f>
        <v>-0</v>
      </c>
      <c r="S521" s="9" t="n">
        <f aca="false">+[2]data1cf!BQ520*-1</f>
        <v>-0</v>
      </c>
      <c r="T521" s="9" t="n">
        <f aca="false">+[2]data1cf!BR520*-1</f>
        <v>-0</v>
      </c>
      <c r="U521" s="9" t="n">
        <f aca="false">+[2]data1cf!BS520*-1</f>
        <v>-0</v>
      </c>
      <c r="V521" s="9" t="n">
        <f aca="false">+[2]data1cf!BT520*-1</f>
        <v>-0</v>
      </c>
      <c r="W521" s="9" t="n">
        <f aca="false">+[2]data1cf!BU520*-1</f>
        <v>-0</v>
      </c>
      <c r="X521" s="9" t="n">
        <f aca="false">+[2]data1cf!BV520*-1</f>
        <v>-0</v>
      </c>
      <c r="Y521" s="9" t="n">
        <f aca="false">+[2]data1cf!BW520*-1</f>
        <v>-0</v>
      </c>
      <c r="Z521" s="9" t="n">
        <f aca="false">+[2]data1cf!BX520*-1</f>
        <v>-0</v>
      </c>
      <c r="AA521" s="9" t="n">
        <f aca="false">+[2]data1cf!BY520*-1</f>
        <v>-0</v>
      </c>
      <c r="AB521" s="9"/>
      <c r="AC521" s="9"/>
      <c r="AD521" s="9"/>
      <c r="AE521" s="9"/>
      <c r="AF521" s="9"/>
      <c r="AG521" s="9"/>
      <c r="AH521" s="9"/>
      <c r="AI521" s="9"/>
      <c r="AJ521" s="9"/>
      <c r="AK521" s="1"/>
      <c r="AL521" s="1" t="e">
        <f aca="false">SUMPRODUCT(B521:AJ521,PVCapPrice)</f>
        <v>#DIV/0!</v>
      </c>
      <c r="AM521" s="1"/>
      <c r="AN521" s="1"/>
      <c r="AO521" s="1"/>
      <c r="AP521" s="1"/>
      <c r="AQ521" s="1"/>
    </row>
    <row r="522" customFormat="false" ht="11.25" hidden="false" customHeight="false" outlineLevel="0" collapsed="false">
      <c r="A522" s="1" t="n">
        <v>520</v>
      </c>
      <c r="B522" s="9"/>
      <c r="C522" s="9" t="n">
        <f aca="false">+[2]data1cf!BA521*-1</f>
        <v>-0</v>
      </c>
      <c r="D522" s="9" t="n">
        <f aca="false">+[2]data1cf!BB521*-1</f>
        <v>-0</v>
      </c>
      <c r="E522" s="9" t="n">
        <f aca="false">+[2]data1cf!BC521*-1</f>
        <v>-0</v>
      </c>
      <c r="F522" s="9" t="n">
        <f aca="false">+[2]data1cf!BD521*-1</f>
        <v>-0</v>
      </c>
      <c r="G522" s="9" t="n">
        <f aca="false">+[2]data1cf!BE521*-1</f>
        <v>-0</v>
      </c>
      <c r="H522" s="9" t="n">
        <f aca="false">+[2]data1cf!BF521*-1</f>
        <v>-0</v>
      </c>
      <c r="I522" s="9" t="n">
        <f aca="false">+[2]data1cf!BG521*-1</f>
        <v>-0</v>
      </c>
      <c r="J522" s="9" t="n">
        <f aca="false">+[2]data1cf!BH521*-1</f>
        <v>-0</v>
      </c>
      <c r="K522" s="9" t="n">
        <f aca="false">+[2]data1cf!BI521*-1</f>
        <v>-0</v>
      </c>
      <c r="L522" s="9" t="n">
        <f aca="false">+[2]data1cf!BJ521*-1</f>
        <v>-0</v>
      </c>
      <c r="M522" s="9" t="n">
        <f aca="false">+[2]data1cf!BK521*-1</f>
        <v>-0</v>
      </c>
      <c r="N522" s="9" t="n">
        <f aca="false">+[2]data1cf!BL521*-1</f>
        <v>-0</v>
      </c>
      <c r="O522" s="9" t="n">
        <f aca="false">+[2]data1cf!BM521*-1</f>
        <v>-0</v>
      </c>
      <c r="P522" s="9" t="n">
        <f aca="false">+[2]data1cf!BN521*-1</f>
        <v>-0</v>
      </c>
      <c r="Q522" s="9" t="n">
        <f aca="false">+[2]data1cf!BO521*-1</f>
        <v>-0</v>
      </c>
      <c r="R522" s="9" t="n">
        <f aca="false">+[2]data1cf!BP521*-1</f>
        <v>-0</v>
      </c>
      <c r="S522" s="9" t="n">
        <f aca="false">+[2]data1cf!BQ521*-1</f>
        <v>-0</v>
      </c>
      <c r="T522" s="9" t="n">
        <f aca="false">+[2]data1cf!BR521*-1</f>
        <v>-0</v>
      </c>
      <c r="U522" s="9" t="n">
        <f aca="false">+[2]data1cf!BS521*-1</f>
        <v>-0</v>
      </c>
      <c r="V522" s="9" t="n">
        <f aca="false">+[2]data1cf!BT521*-1</f>
        <v>-0</v>
      </c>
      <c r="W522" s="9" t="n">
        <f aca="false">+[2]data1cf!BU521*-1</f>
        <v>-0</v>
      </c>
      <c r="X522" s="9" t="n">
        <f aca="false">+[2]data1cf!BV521*-1</f>
        <v>-0</v>
      </c>
      <c r="Y522" s="9" t="n">
        <f aca="false">+[2]data1cf!BW521*-1</f>
        <v>-0</v>
      </c>
      <c r="Z522" s="9" t="n">
        <f aca="false">+[2]data1cf!BX521*-1</f>
        <v>-0</v>
      </c>
      <c r="AA522" s="9" t="n">
        <f aca="false">+[2]data1cf!BY521*-1</f>
        <v>-0</v>
      </c>
      <c r="AB522" s="9"/>
      <c r="AC522" s="9"/>
      <c r="AD522" s="9"/>
      <c r="AE522" s="9"/>
      <c r="AF522" s="9"/>
      <c r="AG522" s="9"/>
      <c r="AH522" s="9"/>
      <c r="AI522" s="9"/>
      <c r="AJ522" s="9"/>
      <c r="AK522" s="1"/>
      <c r="AL522" s="1" t="e">
        <f aca="false">SUMPRODUCT(B522:AJ522,PVCapPrice)</f>
        <v>#DIV/0!</v>
      </c>
      <c r="AM522" s="1"/>
      <c r="AN522" s="1"/>
      <c r="AO522" s="1"/>
      <c r="AP522" s="1"/>
      <c r="AQ522" s="1"/>
    </row>
    <row r="523" customFormat="false" ht="11.25" hidden="false" customHeight="false" outlineLevel="0" collapsed="false">
      <c r="A523" s="1" t="n">
        <v>521</v>
      </c>
      <c r="B523" s="9"/>
      <c r="C523" s="9" t="n">
        <f aca="false">+[2]data1cf!BA522*-1</f>
        <v>-0</v>
      </c>
      <c r="D523" s="9" t="n">
        <f aca="false">+[2]data1cf!BB522*-1</f>
        <v>-0</v>
      </c>
      <c r="E523" s="9" t="n">
        <f aca="false">+[2]data1cf!BC522*-1</f>
        <v>-0</v>
      </c>
      <c r="F523" s="9" t="n">
        <f aca="false">+[2]data1cf!BD522*-1</f>
        <v>-0</v>
      </c>
      <c r="G523" s="9" t="n">
        <f aca="false">+[2]data1cf!BE522*-1</f>
        <v>-0</v>
      </c>
      <c r="H523" s="9" t="n">
        <f aca="false">+[2]data1cf!BF522*-1</f>
        <v>-0</v>
      </c>
      <c r="I523" s="9" t="n">
        <f aca="false">+[2]data1cf!BG522*-1</f>
        <v>-0</v>
      </c>
      <c r="J523" s="9" t="n">
        <f aca="false">+[2]data1cf!BH522*-1</f>
        <v>-0</v>
      </c>
      <c r="K523" s="9" t="n">
        <f aca="false">+[2]data1cf!BI522*-1</f>
        <v>-0</v>
      </c>
      <c r="L523" s="9" t="n">
        <f aca="false">+[2]data1cf!BJ522*-1</f>
        <v>-0</v>
      </c>
      <c r="M523" s="9" t="n">
        <f aca="false">+[2]data1cf!BK522*-1</f>
        <v>-0</v>
      </c>
      <c r="N523" s="9" t="n">
        <f aca="false">+[2]data1cf!BL522*-1</f>
        <v>-0</v>
      </c>
      <c r="O523" s="9" t="n">
        <f aca="false">+[2]data1cf!BM522*-1</f>
        <v>-0</v>
      </c>
      <c r="P523" s="9" t="n">
        <f aca="false">+[2]data1cf!BN522*-1</f>
        <v>-0</v>
      </c>
      <c r="Q523" s="9" t="n">
        <f aca="false">+[2]data1cf!BO522*-1</f>
        <v>-0</v>
      </c>
      <c r="R523" s="9" t="n">
        <f aca="false">+[2]data1cf!BP522*-1</f>
        <v>-0</v>
      </c>
      <c r="S523" s="9" t="n">
        <f aca="false">+[2]data1cf!BQ522*-1</f>
        <v>-0</v>
      </c>
      <c r="T523" s="9" t="n">
        <f aca="false">+[2]data1cf!BR522*-1</f>
        <v>-0</v>
      </c>
      <c r="U523" s="9" t="n">
        <f aca="false">+[2]data1cf!BS522*-1</f>
        <v>-0</v>
      </c>
      <c r="V523" s="9" t="n">
        <f aca="false">+[2]data1cf!BT522*-1</f>
        <v>-0</v>
      </c>
      <c r="W523" s="9" t="n">
        <f aca="false">+[2]data1cf!BU522*-1</f>
        <v>-0</v>
      </c>
      <c r="X523" s="9" t="n">
        <f aca="false">+[2]data1cf!BV522*-1</f>
        <v>-0</v>
      </c>
      <c r="Y523" s="9" t="n">
        <f aca="false">+[2]data1cf!BW522*-1</f>
        <v>-0</v>
      </c>
      <c r="Z523" s="9" t="n">
        <f aca="false">+[2]data1cf!BX522*-1</f>
        <v>-0</v>
      </c>
      <c r="AA523" s="9" t="n">
        <f aca="false">+[2]data1cf!BY522*-1</f>
        <v>-0</v>
      </c>
      <c r="AB523" s="9"/>
      <c r="AC523" s="9"/>
      <c r="AD523" s="9"/>
      <c r="AE523" s="9"/>
      <c r="AF523" s="9"/>
      <c r="AG523" s="9"/>
      <c r="AH523" s="9"/>
      <c r="AI523" s="9"/>
      <c r="AJ523" s="9"/>
      <c r="AK523" s="1"/>
      <c r="AL523" s="1" t="e">
        <f aca="false">SUMPRODUCT(B523:AJ523,PVCapPrice)</f>
        <v>#DIV/0!</v>
      </c>
      <c r="AM523" s="1"/>
      <c r="AN523" s="1"/>
      <c r="AO523" s="1"/>
      <c r="AP523" s="1"/>
      <c r="AQ523" s="1"/>
    </row>
    <row r="524" customFormat="false" ht="11.25" hidden="false" customHeight="false" outlineLevel="0" collapsed="false">
      <c r="A524" s="1" t="n">
        <v>522</v>
      </c>
      <c r="B524" s="9"/>
      <c r="C524" s="9" t="n">
        <f aca="false">+[2]data1cf!BA523*-1</f>
        <v>-0</v>
      </c>
      <c r="D524" s="9" t="n">
        <f aca="false">+[2]data1cf!BB523*-1</f>
        <v>-0</v>
      </c>
      <c r="E524" s="9" t="n">
        <f aca="false">+[2]data1cf!BC523*-1</f>
        <v>-0</v>
      </c>
      <c r="F524" s="9" t="n">
        <f aca="false">+[2]data1cf!BD523*-1</f>
        <v>-0</v>
      </c>
      <c r="G524" s="9" t="n">
        <f aca="false">+[2]data1cf!BE523*-1</f>
        <v>-0</v>
      </c>
      <c r="H524" s="9" t="n">
        <f aca="false">+[2]data1cf!BF523*-1</f>
        <v>-0</v>
      </c>
      <c r="I524" s="9" t="n">
        <f aca="false">+[2]data1cf!BG523*-1</f>
        <v>-0</v>
      </c>
      <c r="J524" s="9" t="n">
        <f aca="false">+[2]data1cf!BH523*-1</f>
        <v>-0</v>
      </c>
      <c r="K524" s="9" t="n">
        <f aca="false">+[2]data1cf!BI523*-1</f>
        <v>-0</v>
      </c>
      <c r="L524" s="9" t="n">
        <f aca="false">+[2]data1cf!BJ523*-1</f>
        <v>-0</v>
      </c>
      <c r="M524" s="9" t="n">
        <f aca="false">+[2]data1cf!BK523*-1</f>
        <v>-0</v>
      </c>
      <c r="N524" s="9" t="n">
        <f aca="false">+[2]data1cf!BL523*-1</f>
        <v>-0</v>
      </c>
      <c r="O524" s="9" t="n">
        <f aca="false">+[2]data1cf!BM523*-1</f>
        <v>-0</v>
      </c>
      <c r="P524" s="9" t="n">
        <f aca="false">+[2]data1cf!BN523*-1</f>
        <v>-0</v>
      </c>
      <c r="Q524" s="9" t="n">
        <f aca="false">+[2]data1cf!BO523*-1</f>
        <v>-0</v>
      </c>
      <c r="R524" s="9" t="n">
        <f aca="false">+[2]data1cf!BP523*-1</f>
        <v>-0</v>
      </c>
      <c r="S524" s="9" t="n">
        <f aca="false">+[2]data1cf!BQ523*-1</f>
        <v>-0</v>
      </c>
      <c r="T524" s="9" t="n">
        <f aca="false">+[2]data1cf!BR523*-1</f>
        <v>-0</v>
      </c>
      <c r="U524" s="9" t="n">
        <f aca="false">+[2]data1cf!BS523*-1</f>
        <v>-0</v>
      </c>
      <c r="V524" s="9" t="n">
        <f aca="false">+[2]data1cf!BT523*-1</f>
        <v>-0</v>
      </c>
      <c r="W524" s="9" t="n">
        <f aca="false">+[2]data1cf!BU523*-1</f>
        <v>-0</v>
      </c>
      <c r="X524" s="9" t="n">
        <f aca="false">+[2]data1cf!BV523*-1</f>
        <v>-0</v>
      </c>
      <c r="Y524" s="9" t="n">
        <f aca="false">+[2]data1cf!BW523*-1</f>
        <v>-0</v>
      </c>
      <c r="Z524" s="9" t="n">
        <f aca="false">+[2]data1cf!BX523*-1</f>
        <v>-0</v>
      </c>
      <c r="AA524" s="9" t="n">
        <f aca="false">+[2]data1cf!BY523*-1</f>
        <v>-0</v>
      </c>
      <c r="AB524" s="9"/>
      <c r="AC524" s="9"/>
      <c r="AD524" s="9"/>
      <c r="AE524" s="9"/>
      <c r="AF524" s="9"/>
      <c r="AG524" s="9"/>
      <c r="AH524" s="9"/>
      <c r="AI524" s="9"/>
      <c r="AJ524" s="9"/>
      <c r="AK524" s="1"/>
      <c r="AL524" s="1" t="e">
        <f aca="false">SUMPRODUCT(B524:AJ524,PVCapPrice)</f>
        <v>#DIV/0!</v>
      </c>
      <c r="AM524" s="1"/>
      <c r="AN524" s="1"/>
      <c r="AO524" s="1"/>
      <c r="AP524" s="1"/>
      <c r="AQ524" s="1"/>
    </row>
    <row r="525" customFormat="false" ht="11.25" hidden="false" customHeight="false" outlineLevel="0" collapsed="false">
      <c r="A525" s="1" t="n">
        <v>523</v>
      </c>
      <c r="B525" s="9"/>
      <c r="C525" s="9" t="n">
        <f aca="false">+[2]data1cf!BA524*-1</f>
        <v>-0</v>
      </c>
      <c r="D525" s="9" t="n">
        <f aca="false">+[2]data1cf!BB524*-1</f>
        <v>-0</v>
      </c>
      <c r="E525" s="9" t="n">
        <f aca="false">+[2]data1cf!BC524*-1</f>
        <v>-0</v>
      </c>
      <c r="F525" s="9" t="n">
        <f aca="false">+[2]data1cf!BD524*-1</f>
        <v>-0</v>
      </c>
      <c r="G525" s="9" t="n">
        <f aca="false">+[2]data1cf!BE524*-1</f>
        <v>-0</v>
      </c>
      <c r="H525" s="9" t="n">
        <f aca="false">+[2]data1cf!BF524*-1</f>
        <v>-0</v>
      </c>
      <c r="I525" s="9" t="n">
        <f aca="false">+[2]data1cf!BG524*-1</f>
        <v>-0</v>
      </c>
      <c r="J525" s="9" t="n">
        <f aca="false">+[2]data1cf!BH524*-1</f>
        <v>-0</v>
      </c>
      <c r="K525" s="9" t="n">
        <f aca="false">+[2]data1cf!BI524*-1</f>
        <v>-0</v>
      </c>
      <c r="L525" s="9" t="n">
        <f aca="false">+[2]data1cf!BJ524*-1</f>
        <v>-0</v>
      </c>
      <c r="M525" s="9" t="n">
        <f aca="false">+[2]data1cf!BK524*-1</f>
        <v>-0</v>
      </c>
      <c r="N525" s="9" t="n">
        <f aca="false">+[2]data1cf!BL524*-1</f>
        <v>-0</v>
      </c>
      <c r="O525" s="9" t="n">
        <f aca="false">+[2]data1cf!BM524*-1</f>
        <v>-0</v>
      </c>
      <c r="P525" s="9" t="n">
        <f aca="false">+[2]data1cf!BN524*-1</f>
        <v>-0</v>
      </c>
      <c r="Q525" s="9" t="n">
        <f aca="false">+[2]data1cf!BO524*-1</f>
        <v>-0</v>
      </c>
      <c r="R525" s="9" t="n">
        <f aca="false">+[2]data1cf!BP524*-1</f>
        <v>-0</v>
      </c>
      <c r="S525" s="9" t="n">
        <f aca="false">+[2]data1cf!BQ524*-1</f>
        <v>-0</v>
      </c>
      <c r="T525" s="9" t="n">
        <f aca="false">+[2]data1cf!BR524*-1</f>
        <v>-0</v>
      </c>
      <c r="U525" s="9" t="n">
        <f aca="false">+[2]data1cf!BS524*-1</f>
        <v>-0</v>
      </c>
      <c r="V525" s="9" t="n">
        <f aca="false">+[2]data1cf!BT524*-1</f>
        <v>-0</v>
      </c>
      <c r="W525" s="9" t="n">
        <f aca="false">+[2]data1cf!BU524*-1</f>
        <v>-0</v>
      </c>
      <c r="X525" s="9" t="n">
        <f aca="false">+[2]data1cf!BV524*-1</f>
        <v>-0</v>
      </c>
      <c r="Y525" s="9" t="n">
        <f aca="false">+[2]data1cf!BW524*-1</f>
        <v>-0</v>
      </c>
      <c r="Z525" s="9" t="n">
        <f aca="false">+[2]data1cf!BX524*-1</f>
        <v>-0</v>
      </c>
      <c r="AA525" s="9" t="n">
        <f aca="false">+[2]data1cf!BY524*-1</f>
        <v>-0</v>
      </c>
      <c r="AB525" s="9"/>
      <c r="AC525" s="9"/>
      <c r="AD525" s="9"/>
      <c r="AE525" s="9"/>
      <c r="AF525" s="9"/>
      <c r="AG525" s="9"/>
      <c r="AH525" s="9"/>
      <c r="AI525" s="9"/>
      <c r="AJ525" s="9"/>
      <c r="AK525" s="1"/>
      <c r="AL525" s="1" t="e">
        <f aca="false">SUMPRODUCT(B525:AJ525,PVCapPrice)</f>
        <v>#DIV/0!</v>
      </c>
      <c r="AM525" s="1"/>
      <c r="AN525" s="1"/>
      <c r="AO525" s="1"/>
      <c r="AP525" s="1"/>
      <c r="AQ525" s="1"/>
    </row>
    <row r="526" customFormat="false" ht="11.25" hidden="false" customHeight="false" outlineLevel="0" collapsed="false">
      <c r="A526" s="1" t="n">
        <v>524</v>
      </c>
      <c r="B526" s="9"/>
      <c r="C526" s="9" t="n">
        <f aca="false">+[2]data1cf!BA525*-1</f>
        <v>-0</v>
      </c>
      <c r="D526" s="9" t="n">
        <f aca="false">+[2]data1cf!BB525*-1</f>
        <v>-0</v>
      </c>
      <c r="E526" s="9" t="n">
        <f aca="false">+[2]data1cf!BC525*-1</f>
        <v>-0</v>
      </c>
      <c r="F526" s="9" t="n">
        <f aca="false">+[2]data1cf!BD525*-1</f>
        <v>-0</v>
      </c>
      <c r="G526" s="9" t="n">
        <f aca="false">+[2]data1cf!BE525*-1</f>
        <v>-0</v>
      </c>
      <c r="H526" s="9" t="n">
        <f aca="false">+[2]data1cf!BF525*-1</f>
        <v>-0</v>
      </c>
      <c r="I526" s="9" t="n">
        <f aca="false">+[2]data1cf!BG525*-1</f>
        <v>-0</v>
      </c>
      <c r="J526" s="9" t="n">
        <f aca="false">+[2]data1cf!BH525*-1</f>
        <v>-0</v>
      </c>
      <c r="K526" s="9" t="n">
        <f aca="false">+[2]data1cf!BI525*-1</f>
        <v>-0</v>
      </c>
      <c r="L526" s="9" t="n">
        <f aca="false">+[2]data1cf!BJ525*-1</f>
        <v>-0</v>
      </c>
      <c r="M526" s="9" t="n">
        <f aca="false">+[2]data1cf!BK525*-1</f>
        <v>-0</v>
      </c>
      <c r="N526" s="9" t="n">
        <f aca="false">+[2]data1cf!BL525*-1</f>
        <v>-0</v>
      </c>
      <c r="O526" s="9" t="n">
        <f aca="false">+[2]data1cf!BM525*-1</f>
        <v>-0</v>
      </c>
      <c r="P526" s="9" t="n">
        <f aca="false">+[2]data1cf!BN525*-1</f>
        <v>-0</v>
      </c>
      <c r="Q526" s="9" t="n">
        <f aca="false">+[2]data1cf!BO525*-1</f>
        <v>-0</v>
      </c>
      <c r="R526" s="9" t="n">
        <f aca="false">+[2]data1cf!BP525*-1</f>
        <v>-0</v>
      </c>
      <c r="S526" s="9" t="n">
        <f aca="false">+[2]data1cf!BQ525*-1</f>
        <v>-0</v>
      </c>
      <c r="T526" s="9" t="n">
        <f aca="false">+[2]data1cf!BR525*-1</f>
        <v>-0</v>
      </c>
      <c r="U526" s="9" t="n">
        <f aca="false">+[2]data1cf!BS525*-1</f>
        <v>-0</v>
      </c>
      <c r="V526" s="9" t="n">
        <f aca="false">+[2]data1cf!BT525*-1</f>
        <v>-0</v>
      </c>
      <c r="W526" s="9" t="n">
        <f aca="false">+[2]data1cf!BU525*-1</f>
        <v>-0</v>
      </c>
      <c r="X526" s="9" t="n">
        <f aca="false">+[2]data1cf!BV525*-1</f>
        <v>-0</v>
      </c>
      <c r="Y526" s="9" t="n">
        <f aca="false">+[2]data1cf!BW525*-1</f>
        <v>-0</v>
      </c>
      <c r="Z526" s="9" t="n">
        <f aca="false">+[2]data1cf!BX525*-1</f>
        <v>-0</v>
      </c>
      <c r="AA526" s="9" t="n">
        <f aca="false">+[2]data1cf!BY525*-1</f>
        <v>-0</v>
      </c>
      <c r="AB526" s="9"/>
      <c r="AC526" s="9"/>
      <c r="AD526" s="9"/>
      <c r="AE526" s="9"/>
      <c r="AF526" s="9"/>
      <c r="AG526" s="9"/>
      <c r="AH526" s="9"/>
      <c r="AI526" s="9"/>
      <c r="AJ526" s="9"/>
      <c r="AK526" s="1"/>
      <c r="AL526" s="1" t="e">
        <f aca="false">SUMPRODUCT(B526:AJ526,PVCapPrice)</f>
        <v>#DIV/0!</v>
      </c>
      <c r="AM526" s="1"/>
      <c r="AN526" s="1"/>
      <c r="AO526" s="1"/>
      <c r="AP526" s="1"/>
      <c r="AQ526" s="1"/>
    </row>
    <row r="527" customFormat="false" ht="11.25" hidden="false" customHeight="false" outlineLevel="0" collapsed="false">
      <c r="A527" s="1" t="n">
        <v>525</v>
      </c>
      <c r="B527" s="9"/>
      <c r="C527" s="9" t="n">
        <f aca="false">+[2]data1cf!BA526*-1</f>
        <v>-0</v>
      </c>
      <c r="D527" s="9" t="n">
        <f aca="false">+[2]data1cf!BB526*-1</f>
        <v>-0</v>
      </c>
      <c r="E527" s="9" t="n">
        <f aca="false">+[2]data1cf!BC526*-1</f>
        <v>-0</v>
      </c>
      <c r="F527" s="9" t="n">
        <f aca="false">+[2]data1cf!BD526*-1</f>
        <v>-0</v>
      </c>
      <c r="G527" s="9" t="n">
        <f aca="false">+[2]data1cf!BE526*-1</f>
        <v>-0</v>
      </c>
      <c r="H527" s="9" t="n">
        <f aca="false">+[2]data1cf!BF526*-1</f>
        <v>-0</v>
      </c>
      <c r="I527" s="9" t="n">
        <f aca="false">+[2]data1cf!BG526*-1</f>
        <v>-0</v>
      </c>
      <c r="J527" s="9" t="n">
        <f aca="false">+[2]data1cf!BH526*-1</f>
        <v>-0</v>
      </c>
      <c r="K527" s="9" t="n">
        <f aca="false">+[2]data1cf!BI526*-1</f>
        <v>-0</v>
      </c>
      <c r="L527" s="9" t="n">
        <f aca="false">+[2]data1cf!BJ526*-1</f>
        <v>-0</v>
      </c>
      <c r="M527" s="9" t="n">
        <f aca="false">+[2]data1cf!BK526*-1</f>
        <v>-0</v>
      </c>
      <c r="N527" s="9" t="n">
        <f aca="false">+[2]data1cf!BL526*-1</f>
        <v>-0</v>
      </c>
      <c r="O527" s="9" t="n">
        <f aca="false">+[2]data1cf!BM526*-1</f>
        <v>-0</v>
      </c>
      <c r="P527" s="9" t="n">
        <f aca="false">+[2]data1cf!BN526*-1</f>
        <v>-0</v>
      </c>
      <c r="Q527" s="9" t="n">
        <f aca="false">+[2]data1cf!BO526*-1</f>
        <v>-0</v>
      </c>
      <c r="R527" s="9" t="n">
        <f aca="false">+[2]data1cf!BP526*-1</f>
        <v>-0</v>
      </c>
      <c r="S527" s="9" t="n">
        <f aca="false">+[2]data1cf!BQ526*-1</f>
        <v>-0</v>
      </c>
      <c r="T527" s="9" t="n">
        <f aca="false">+[2]data1cf!BR526*-1</f>
        <v>-0</v>
      </c>
      <c r="U527" s="9" t="n">
        <f aca="false">+[2]data1cf!BS526*-1</f>
        <v>-0</v>
      </c>
      <c r="V527" s="9" t="n">
        <f aca="false">+[2]data1cf!BT526*-1</f>
        <v>-0</v>
      </c>
      <c r="W527" s="9" t="n">
        <f aca="false">+[2]data1cf!BU526*-1</f>
        <v>-0</v>
      </c>
      <c r="X527" s="9" t="n">
        <f aca="false">+[2]data1cf!BV526*-1</f>
        <v>-0</v>
      </c>
      <c r="Y527" s="9" t="n">
        <f aca="false">+[2]data1cf!BW526*-1</f>
        <v>-0</v>
      </c>
      <c r="Z527" s="9" t="n">
        <f aca="false">+[2]data1cf!BX526*-1</f>
        <v>-0</v>
      </c>
      <c r="AA527" s="9" t="n">
        <f aca="false">+[2]data1cf!BY526*-1</f>
        <v>-0</v>
      </c>
      <c r="AB527" s="9"/>
      <c r="AC527" s="9"/>
      <c r="AD527" s="9"/>
      <c r="AE527" s="9"/>
      <c r="AF527" s="9"/>
      <c r="AG527" s="9"/>
      <c r="AH527" s="9"/>
      <c r="AI527" s="9"/>
      <c r="AJ527" s="9"/>
      <c r="AK527" s="1"/>
      <c r="AL527" s="1" t="e">
        <f aca="false">SUMPRODUCT(B527:AJ527,PVCapPrice)</f>
        <v>#DIV/0!</v>
      </c>
      <c r="AM527" s="1"/>
      <c r="AN527" s="1"/>
      <c r="AO527" s="1"/>
      <c r="AP527" s="1"/>
      <c r="AQ527" s="1"/>
    </row>
    <row r="528" customFormat="false" ht="11.25" hidden="false" customHeight="false" outlineLevel="0" collapsed="false">
      <c r="A528" s="1" t="n">
        <v>526</v>
      </c>
      <c r="B528" s="9"/>
      <c r="C528" s="9" t="n">
        <f aca="false">+[2]data1cf!BA527*-1</f>
        <v>-0</v>
      </c>
      <c r="D528" s="9" t="n">
        <f aca="false">+[2]data1cf!BB527*-1</f>
        <v>-0</v>
      </c>
      <c r="E528" s="9" t="n">
        <f aca="false">+[2]data1cf!BC527*-1</f>
        <v>-0</v>
      </c>
      <c r="F528" s="9" t="n">
        <f aca="false">+[2]data1cf!BD527*-1</f>
        <v>-0</v>
      </c>
      <c r="G528" s="9" t="n">
        <f aca="false">+[2]data1cf!BE527*-1</f>
        <v>-0</v>
      </c>
      <c r="H528" s="9" t="n">
        <f aca="false">+[2]data1cf!BF527*-1</f>
        <v>-0</v>
      </c>
      <c r="I528" s="9" t="n">
        <f aca="false">+[2]data1cf!BG527*-1</f>
        <v>-0</v>
      </c>
      <c r="J528" s="9" t="n">
        <f aca="false">+[2]data1cf!BH527*-1</f>
        <v>-0</v>
      </c>
      <c r="K528" s="9" t="n">
        <f aca="false">+[2]data1cf!BI527*-1</f>
        <v>-0</v>
      </c>
      <c r="L528" s="9" t="n">
        <f aca="false">+[2]data1cf!BJ527*-1</f>
        <v>-0</v>
      </c>
      <c r="M528" s="9" t="n">
        <f aca="false">+[2]data1cf!BK527*-1</f>
        <v>-0</v>
      </c>
      <c r="N528" s="9" t="n">
        <f aca="false">+[2]data1cf!BL527*-1</f>
        <v>-0</v>
      </c>
      <c r="O528" s="9" t="n">
        <f aca="false">+[2]data1cf!BM527*-1</f>
        <v>-0</v>
      </c>
      <c r="P528" s="9" t="n">
        <f aca="false">+[2]data1cf!BN527*-1</f>
        <v>-0</v>
      </c>
      <c r="Q528" s="9" t="n">
        <f aca="false">+[2]data1cf!BO527*-1</f>
        <v>-0</v>
      </c>
      <c r="R528" s="9" t="n">
        <f aca="false">+[2]data1cf!BP527*-1</f>
        <v>-0</v>
      </c>
      <c r="S528" s="9" t="n">
        <f aca="false">+[2]data1cf!BQ527*-1</f>
        <v>-0</v>
      </c>
      <c r="T528" s="9" t="n">
        <f aca="false">+[2]data1cf!BR527*-1</f>
        <v>-0</v>
      </c>
      <c r="U528" s="9" t="n">
        <f aca="false">+[2]data1cf!BS527*-1</f>
        <v>-0</v>
      </c>
      <c r="V528" s="9" t="n">
        <f aca="false">+[2]data1cf!BT527*-1</f>
        <v>-0</v>
      </c>
      <c r="W528" s="9" t="n">
        <f aca="false">+[2]data1cf!BU527*-1</f>
        <v>-0</v>
      </c>
      <c r="X528" s="9" t="n">
        <f aca="false">+[2]data1cf!BV527*-1</f>
        <v>-0</v>
      </c>
      <c r="Y528" s="9" t="n">
        <f aca="false">+[2]data1cf!BW527*-1</f>
        <v>-0</v>
      </c>
      <c r="Z528" s="9" t="n">
        <f aca="false">+[2]data1cf!BX527*-1</f>
        <v>-0</v>
      </c>
      <c r="AA528" s="9" t="n">
        <f aca="false">+[2]data1cf!BY527*-1</f>
        <v>-0</v>
      </c>
      <c r="AB528" s="9"/>
      <c r="AC528" s="9"/>
      <c r="AD528" s="9"/>
      <c r="AE528" s="9"/>
      <c r="AF528" s="9"/>
      <c r="AG528" s="9"/>
      <c r="AH528" s="9"/>
      <c r="AI528" s="9"/>
      <c r="AJ528" s="9"/>
      <c r="AK528" s="1"/>
      <c r="AL528" s="1" t="e">
        <f aca="false">SUMPRODUCT(B528:AJ528,PVCapPrice)</f>
        <v>#DIV/0!</v>
      </c>
      <c r="AM528" s="1"/>
      <c r="AN528" s="1"/>
      <c r="AO528" s="1"/>
      <c r="AP528" s="1"/>
      <c r="AQ528" s="1"/>
    </row>
    <row r="529" customFormat="false" ht="11.25" hidden="false" customHeight="false" outlineLevel="0" collapsed="false">
      <c r="A529" s="1" t="n">
        <v>527</v>
      </c>
      <c r="B529" s="9"/>
      <c r="C529" s="9" t="n">
        <f aca="false">+[2]data1cf!BA528*-1</f>
        <v>-0</v>
      </c>
      <c r="D529" s="9" t="n">
        <f aca="false">+[2]data1cf!BB528*-1</f>
        <v>-0</v>
      </c>
      <c r="E529" s="9" t="n">
        <f aca="false">+[2]data1cf!BC528*-1</f>
        <v>-0</v>
      </c>
      <c r="F529" s="9" t="n">
        <f aca="false">+[2]data1cf!BD528*-1</f>
        <v>-0</v>
      </c>
      <c r="G529" s="9" t="n">
        <f aca="false">+[2]data1cf!BE528*-1</f>
        <v>-0</v>
      </c>
      <c r="H529" s="9" t="n">
        <f aca="false">+[2]data1cf!BF528*-1</f>
        <v>-0</v>
      </c>
      <c r="I529" s="9" t="n">
        <f aca="false">+[2]data1cf!BG528*-1</f>
        <v>-0</v>
      </c>
      <c r="J529" s="9" t="n">
        <f aca="false">+[2]data1cf!BH528*-1</f>
        <v>-0</v>
      </c>
      <c r="K529" s="9" t="n">
        <f aca="false">+[2]data1cf!BI528*-1</f>
        <v>-0</v>
      </c>
      <c r="L529" s="9" t="n">
        <f aca="false">+[2]data1cf!BJ528*-1</f>
        <v>-0</v>
      </c>
      <c r="M529" s="9" t="n">
        <f aca="false">+[2]data1cf!BK528*-1</f>
        <v>-0</v>
      </c>
      <c r="N529" s="9" t="n">
        <f aca="false">+[2]data1cf!BL528*-1</f>
        <v>-0</v>
      </c>
      <c r="O529" s="9" t="n">
        <f aca="false">+[2]data1cf!BM528*-1</f>
        <v>-0</v>
      </c>
      <c r="P529" s="9" t="n">
        <f aca="false">+[2]data1cf!BN528*-1</f>
        <v>-0</v>
      </c>
      <c r="Q529" s="9" t="n">
        <f aca="false">+[2]data1cf!BO528*-1</f>
        <v>-0</v>
      </c>
      <c r="R529" s="9" t="n">
        <f aca="false">+[2]data1cf!BP528*-1</f>
        <v>-0</v>
      </c>
      <c r="S529" s="9" t="n">
        <f aca="false">+[2]data1cf!BQ528*-1</f>
        <v>-0</v>
      </c>
      <c r="T529" s="9" t="n">
        <f aca="false">+[2]data1cf!BR528*-1</f>
        <v>-0</v>
      </c>
      <c r="U529" s="9" t="n">
        <f aca="false">+[2]data1cf!BS528*-1</f>
        <v>-0</v>
      </c>
      <c r="V529" s="9" t="n">
        <f aca="false">+[2]data1cf!BT528*-1</f>
        <v>-0</v>
      </c>
      <c r="W529" s="9" t="n">
        <f aca="false">+[2]data1cf!BU528*-1</f>
        <v>-0</v>
      </c>
      <c r="X529" s="9" t="n">
        <f aca="false">+[2]data1cf!BV528*-1</f>
        <v>-0</v>
      </c>
      <c r="Y529" s="9" t="n">
        <f aca="false">+[2]data1cf!BW528*-1</f>
        <v>-0</v>
      </c>
      <c r="Z529" s="9" t="n">
        <f aca="false">+[2]data1cf!BX528*-1</f>
        <v>-0</v>
      </c>
      <c r="AA529" s="9" t="n">
        <f aca="false">+[2]data1cf!BY528*-1</f>
        <v>-0</v>
      </c>
      <c r="AB529" s="9"/>
      <c r="AC529" s="9"/>
      <c r="AD529" s="9"/>
      <c r="AE529" s="9"/>
      <c r="AF529" s="9"/>
      <c r="AG529" s="9"/>
      <c r="AH529" s="9"/>
      <c r="AI529" s="9"/>
      <c r="AJ529" s="9"/>
      <c r="AK529" s="1"/>
      <c r="AL529" s="1" t="e">
        <f aca="false">SUMPRODUCT(B529:AJ529,PVCapPrice)</f>
        <v>#DIV/0!</v>
      </c>
      <c r="AM529" s="1"/>
      <c r="AN529" s="1"/>
      <c r="AO529" s="1"/>
      <c r="AP529" s="1"/>
      <c r="AQ529" s="1"/>
    </row>
    <row r="530" customFormat="false" ht="11.25" hidden="false" customHeight="false" outlineLevel="0" collapsed="false">
      <c r="A530" s="1" t="n">
        <v>528</v>
      </c>
      <c r="B530" s="9"/>
      <c r="C530" s="9" t="n">
        <f aca="false">+[2]data1cf!BA529*-1</f>
        <v>-0</v>
      </c>
      <c r="D530" s="9" t="n">
        <f aca="false">+[2]data1cf!BB529*-1</f>
        <v>-0</v>
      </c>
      <c r="E530" s="9" t="n">
        <f aca="false">+[2]data1cf!BC529*-1</f>
        <v>-0</v>
      </c>
      <c r="F530" s="9" t="n">
        <f aca="false">+[2]data1cf!BD529*-1</f>
        <v>-0</v>
      </c>
      <c r="G530" s="9" t="n">
        <f aca="false">+[2]data1cf!BE529*-1</f>
        <v>-0</v>
      </c>
      <c r="H530" s="9" t="n">
        <f aca="false">+[2]data1cf!BF529*-1</f>
        <v>-0</v>
      </c>
      <c r="I530" s="9" t="n">
        <f aca="false">+[2]data1cf!BG529*-1</f>
        <v>-0</v>
      </c>
      <c r="J530" s="9" t="n">
        <f aca="false">+[2]data1cf!BH529*-1</f>
        <v>-0</v>
      </c>
      <c r="K530" s="9" t="n">
        <f aca="false">+[2]data1cf!BI529*-1</f>
        <v>-0</v>
      </c>
      <c r="L530" s="9" t="n">
        <f aca="false">+[2]data1cf!BJ529*-1</f>
        <v>-0</v>
      </c>
      <c r="M530" s="9" t="n">
        <f aca="false">+[2]data1cf!BK529*-1</f>
        <v>-0</v>
      </c>
      <c r="N530" s="9" t="n">
        <f aca="false">+[2]data1cf!BL529*-1</f>
        <v>-0</v>
      </c>
      <c r="O530" s="9" t="n">
        <f aca="false">+[2]data1cf!BM529*-1</f>
        <v>-0</v>
      </c>
      <c r="P530" s="9" t="n">
        <f aca="false">+[2]data1cf!BN529*-1</f>
        <v>-0</v>
      </c>
      <c r="Q530" s="9" t="n">
        <f aca="false">+[2]data1cf!BO529*-1</f>
        <v>-0</v>
      </c>
      <c r="R530" s="9" t="n">
        <f aca="false">+[2]data1cf!BP529*-1</f>
        <v>-0</v>
      </c>
      <c r="S530" s="9" t="n">
        <f aca="false">+[2]data1cf!BQ529*-1</f>
        <v>-0</v>
      </c>
      <c r="T530" s="9" t="n">
        <f aca="false">+[2]data1cf!BR529*-1</f>
        <v>-0</v>
      </c>
      <c r="U530" s="9" t="n">
        <f aca="false">+[2]data1cf!BS529*-1</f>
        <v>-0</v>
      </c>
      <c r="V530" s="9" t="n">
        <f aca="false">+[2]data1cf!BT529*-1</f>
        <v>-0</v>
      </c>
      <c r="W530" s="9" t="n">
        <f aca="false">+[2]data1cf!BU529*-1</f>
        <v>-0</v>
      </c>
      <c r="X530" s="9" t="n">
        <f aca="false">+[2]data1cf!BV529*-1</f>
        <v>-0</v>
      </c>
      <c r="Y530" s="9" t="n">
        <f aca="false">+[2]data1cf!BW529*-1</f>
        <v>-0</v>
      </c>
      <c r="Z530" s="9" t="n">
        <f aca="false">+[2]data1cf!BX529*-1</f>
        <v>-0</v>
      </c>
      <c r="AA530" s="9" t="n">
        <f aca="false">+[2]data1cf!BY529*-1</f>
        <v>-0</v>
      </c>
      <c r="AB530" s="9"/>
      <c r="AC530" s="9"/>
      <c r="AD530" s="9"/>
      <c r="AE530" s="9"/>
      <c r="AF530" s="9"/>
      <c r="AG530" s="9"/>
      <c r="AH530" s="9"/>
      <c r="AI530" s="9"/>
      <c r="AJ530" s="9"/>
      <c r="AK530" s="1"/>
      <c r="AL530" s="1" t="e">
        <f aca="false">SUMPRODUCT(B530:AJ530,PVCapPrice)</f>
        <v>#DIV/0!</v>
      </c>
      <c r="AM530" s="1"/>
      <c r="AN530" s="1"/>
      <c r="AO530" s="1"/>
      <c r="AP530" s="1"/>
      <c r="AQ530" s="1"/>
    </row>
    <row r="531" customFormat="false" ht="11.25" hidden="false" customHeight="false" outlineLevel="0" collapsed="false">
      <c r="A531" s="1" t="n">
        <v>529</v>
      </c>
      <c r="B531" s="9"/>
      <c r="C531" s="9" t="n">
        <f aca="false">+[2]data1cf!BA530*-1</f>
        <v>-0</v>
      </c>
      <c r="D531" s="9" t="n">
        <f aca="false">+[2]data1cf!BB530*-1</f>
        <v>-0</v>
      </c>
      <c r="E531" s="9" t="n">
        <f aca="false">+[2]data1cf!BC530*-1</f>
        <v>-0</v>
      </c>
      <c r="F531" s="9" t="n">
        <f aca="false">+[2]data1cf!BD530*-1</f>
        <v>-0</v>
      </c>
      <c r="G531" s="9" t="n">
        <f aca="false">+[2]data1cf!BE530*-1</f>
        <v>-0</v>
      </c>
      <c r="H531" s="9" t="n">
        <f aca="false">+[2]data1cf!BF530*-1</f>
        <v>-0</v>
      </c>
      <c r="I531" s="9" t="n">
        <f aca="false">+[2]data1cf!BG530*-1</f>
        <v>-0</v>
      </c>
      <c r="J531" s="9" t="n">
        <f aca="false">+[2]data1cf!BH530*-1</f>
        <v>-0</v>
      </c>
      <c r="K531" s="9" t="n">
        <f aca="false">+[2]data1cf!BI530*-1</f>
        <v>-0</v>
      </c>
      <c r="L531" s="9" t="n">
        <f aca="false">+[2]data1cf!BJ530*-1</f>
        <v>-0</v>
      </c>
      <c r="M531" s="9" t="n">
        <f aca="false">+[2]data1cf!BK530*-1</f>
        <v>-0</v>
      </c>
      <c r="N531" s="9" t="n">
        <f aca="false">+[2]data1cf!BL530*-1</f>
        <v>-0</v>
      </c>
      <c r="O531" s="9" t="n">
        <f aca="false">+[2]data1cf!BM530*-1</f>
        <v>-0</v>
      </c>
      <c r="P531" s="9" t="n">
        <f aca="false">+[2]data1cf!BN530*-1</f>
        <v>-0</v>
      </c>
      <c r="Q531" s="9" t="n">
        <f aca="false">+[2]data1cf!BO530*-1</f>
        <v>-0</v>
      </c>
      <c r="R531" s="9" t="n">
        <f aca="false">+[2]data1cf!BP530*-1</f>
        <v>-0</v>
      </c>
      <c r="S531" s="9" t="n">
        <f aca="false">+[2]data1cf!BQ530*-1</f>
        <v>-0</v>
      </c>
      <c r="T531" s="9" t="n">
        <f aca="false">+[2]data1cf!BR530*-1</f>
        <v>-0</v>
      </c>
      <c r="U531" s="9" t="n">
        <f aca="false">+[2]data1cf!BS530*-1</f>
        <v>-0</v>
      </c>
      <c r="V531" s="9" t="n">
        <f aca="false">+[2]data1cf!BT530*-1</f>
        <v>-0</v>
      </c>
      <c r="W531" s="9" t="n">
        <f aca="false">+[2]data1cf!BU530*-1</f>
        <v>-0</v>
      </c>
      <c r="X531" s="9" t="n">
        <f aca="false">+[2]data1cf!BV530*-1</f>
        <v>-0</v>
      </c>
      <c r="Y531" s="9" t="n">
        <f aca="false">+[2]data1cf!BW530*-1</f>
        <v>-0</v>
      </c>
      <c r="Z531" s="9" t="n">
        <f aca="false">+[2]data1cf!BX530*-1</f>
        <v>-0</v>
      </c>
      <c r="AA531" s="9" t="n">
        <f aca="false">+[2]data1cf!BY530*-1</f>
        <v>-0</v>
      </c>
      <c r="AB531" s="9"/>
      <c r="AC531" s="9"/>
      <c r="AD531" s="9"/>
      <c r="AE531" s="9"/>
      <c r="AF531" s="9"/>
      <c r="AG531" s="9"/>
      <c r="AH531" s="9"/>
      <c r="AI531" s="9"/>
      <c r="AJ531" s="9"/>
      <c r="AK531" s="1"/>
      <c r="AL531" s="1" t="e">
        <f aca="false">SUMPRODUCT(B531:AJ531,PVCapPrice)</f>
        <v>#DIV/0!</v>
      </c>
      <c r="AM531" s="1"/>
      <c r="AN531" s="1"/>
      <c r="AO531" s="1"/>
      <c r="AP531" s="1"/>
      <c r="AQ531" s="1"/>
    </row>
    <row r="532" customFormat="false" ht="11.25" hidden="false" customHeight="false" outlineLevel="0" collapsed="false">
      <c r="A532" s="1" t="n">
        <v>530</v>
      </c>
      <c r="B532" s="9"/>
      <c r="C532" s="9" t="n">
        <f aca="false">+[2]data1cf!BA531*-1</f>
        <v>-0</v>
      </c>
      <c r="D532" s="9" t="n">
        <f aca="false">+[2]data1cf!BB531*-1</f>
        <v>-0</v>
      </c>
      <c r="E532" s="9" t="n">
        <f aca="false">+[2]data1cf!BC531*-1</f>
        <v>-0</v>
      </c>
      <c r="F532" s="9" t="n">
        <f aca="false">+[2]data1cf!BD531*-1</f>
        <v>-0</v>
      </c>
      <c r="G532" s="9" t="n">
        <f aca="false">+[2]data1cf!BE531*-1</f>
        <v>-0</v>
      </c>
      <c r="H532" s="9" t="n">
        <f aca="false">+[2]data1cf!BF531*-1</f>
        <v>-0</v>
      </c>
      <c r="I532" s="9" t="n">
        <f aca="false">+[2]data1cf!BG531*-1</f>
        <v>-0</v>
      </c>
      <c r="J532" s="9" t="n">
        <f aca="false">+[2]data1cf!BH531*-1</f>
        <v>-0</v>
      </c>
      <c r="K532" s="9" t="n">
        <f aca="false">+[2]data1cf!BI531*-1</f>
        <v>-0</v>
      </c>
      <c r="L532" s="9" t="n">
        <f aca="false">+[2]data1cf!BJ531*-1</f>
        <v>-0</v>
      </c>
      <c r="M532" s="9" t="n">
        <f aca="false">+[2]data1cf!BK531*-1</f>
        <v>-0</v>
      </c>
      <c r="N532" s="9" t="n">
        <f aca="false">+[2]data1cf!BL531*-1</f>
        <v>-0</v>
      </c>
      <c r="O532" s="9" t="n">
        <f aca="false">+[2]data1cf!BM531*-1</f>
        <v>-0</v>
      </c>
      <c r="P532" s="9" t="n">
        <f aca="false">+[2]data1cf!BN531*-1</f>
        <v>-0</v>
      </c>
      <c r="Q532" s="9" t="n">
        <f aca="false">+[2]data1cf!BO531*-1</f>
        <v>-0</v>
      </c>
      <c r="R532" s="9" t="n">
        <f aca="false">+[2]data1cf!BP531*-1</f>
        <v>-0</v>
      </c>
      <c r="S532" s="9" t="n">
        <f aca="false">+[2]data1cf!BQ531*-1</f>
        <v>-0</v>
      </c>
      <c r="T532" s="9" t="n">
        <f aca="false">+[2]data1cf!BR531*-1</f>
        <v>-0</v>
      </c>
      <c r="U532" s="9" t="n">
        <f aca="false">+[2]data1cf!BS531*-1</f>
        <v>-0</v>
      </c>
      <c r="V532" s="9" t="n">
        <f aca="false">+[2]data1cf!BT531*-1</f>
        <v>-0</v>
      </c>
      <c r="W532" s="9" t="n">
        <f aca="false">+[2]data1cf!BU531*-1</f>
        <v>-0</v>
      </c>
      <c r="X532" s="9" t="n">
        <f aca="false">+[2]data1cf!BV531*-1</f>
        <v>-0</v>
      </c>
      <c r="Y532" s="9" t="n">
        <f aca="false">+[2]data1cf!BW531*-1</f>
        <v>-0</v>
      </c>
      <c r="Z532" s="9" t="n">
        <f aca="false">+[2]data1cf!BX531*-1</f>
        <v>-0</v>
      </c>
      <c r="AA532" s="9" t="n">
        <f aca="false">+[2]data1cf!BY531*-1</f>
        <v>-0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1"/>
      <c r="AL532" s="1" t="e">
        <f aca="false">SUMPRODUCT(B532:AJ532,PVCapPrice)</f>
        <v>#DIV/0!</v>
      </c>
      <c r="AM532" s="1"/>
      <c r="AN532" s="1"/>
      <c r="AO532" s="1"/>
      <c r="AP532" s="1"/>
      <c r="AQ532" s="1"/>
    </row>
    <row r="533" customFormat="false" ht="11.25" hidden="false" customHeight="false" outlineLevel="0" collapsed="false">
      <c r="A533" s="1" t="n">
        <v>531</v>
      </c>
      <c r="B533" s="9"/>
      <c r="C533" s="9" t="n">
        <f aca="false">+[2]data1cf!BA532*-1</f>
        <v>-0</v>
      </c>
      <c r="D533" s="9" t="n">
        <f aca="false">+[2]data1cf!BB532*-1</f>
        <v>-0</v>
      </c>
      <c r="E533" s="9" t="n">
        <f aca="false">+[2]data1cf!BC532*-1</f>
        <v>-0</v>
      </c>
      <c r="F533" s="9" t="n">
        <f aca="false">+[2]data1cf!BD532*-1</f>
        <v>-0</v>
      </c>
      <c r="G533" s="9" t="n">
        <f aca="false">+[2]data1cf!BE532*-1</f>
        <v>-0</v>
      </c>
      <c r="H533" s="9" t="n">
        <f aca="false">+[2]data1cf!BF532*-1</f>
        <v>-0</v>
      </c>
      <c r="I533" s="9" t="n">
        <f aca="false">+[2]data1cf!BG532*-1</f>
        <v>-0</v>
      </c>
      <c r="J533" s="9" t="n">
        <f aca="false">+[2]data1cf!BH532*-1</f>
        <v>-0</v>
      </c>
      <c r="K533" s="9" t="n">
        <f aca="false">+[2]data1cf!BI532*-1</f>
        <v>-0</v>
      </c>
      <c r="L533" s="9" t="n">
        <f aca="false">+[2]data1cf!BJ532*-1</f>
        <v>-0</v>
      </c>
      <c r="M533" s="9" t="n">
        <f aca="false">+[2]data1cf!BK532*-1</f>
        <v>-0</v>
      </c>
      <c r="N533" s="9" t="n">
        <f aca="false">+[2]data1cf!BL532*-1</f>
        <v>-0</v>
      </c>
      <c r="O533" s="9" t="n">
        <f aca="false">+[2]data1cf!BM532*-1</f>
        <v>-0</v>
      </c>
      <c r="P533" s="9" t="n">
        <f aca="false">+[2]data1cf!BN532*-1</f>
        <v>-0</v>
      </c>
      <c r="Q533" s="9" t="n">
        <f aca="false">+[2]data1cf!BO532*-1</f>
        <v>-0</v>
      </c>
      <c r="R533" s="9" t="n">
        <f aca="false">+[2]data1cf!BP532*-1</f>
        <v>-0</v>
      </c>
      <c r="S533" s="9" t="n">
        <f aca="false">+[2]data1cf!BQ532*-1</f>
        <v>-0</v>
      </c>
      <c r="T533" s="9" t="n">
        <f aca="false">+[2]data1cf!BR532*-1</f>
        <v>-0</v>
      </c>
      <c r="U533" s="9" t="n">
        <f aca="false">+[2]data1cf!BS532*-1</f>
        <v>-0</v>
      </c>
      <c r="V533" s="9" t="n">
        <f aca="false">+[2]data1cf!BT532*-1</f>
        <v>-0</v>
      </c>
      <c r="W533" s="9" t="n">
        <f aca="false">+[2]data1cf!BU532*-1</f>
        <v>-0</v>
      </c>
      <c r="X533" s="9" t="n">
        <f aca="false">+[2]data1cf!BV532*-1</f>
        <v>-0</v>
      </c>
      <c r="Y533" s="9" t="n">
        <f aca="false">+[2]data1cf!BW532*-1</f>
        <v>-0</v>
      </c>
      <c r="Z533" s="9" t="n">
        <f aca="false">+[2]data1cf!BX532*-1</f>
        <v>-0</v>
      </c>
      <c r="AA533" s="9" t="n">
        <f aca="false">+[2]data1cf!BY532*-1</f>
        <v>-0</v>
      </c>
      <c r="AB533" s="9"/>
      <c r="AC533" s="9"/>
      <c r="AD533" s="9"/>
      <c r="AE533" s="9"/>
      <c r="AF533" s="9"/>
      <c r="AG533" s="9"/>
      <c r="AH533" s="9"/>
      <c r="AI533" s="9"/>
      <c r="AJ533" s="9"/>
      <c r="AK533" s="1"/>
      <c r="AL533" s="1" t="e">
        <f aca="false">SUMPRODUCT(B533:AJ533,PVCapPrice)</f>
        <v>#DIV/0!</v>
      </c>
      <c r="AM533" s="1"/>
      <c r="AN533" s="1"/>
      <c r="AO533" s="1"/>
      <c r="AP533" s="1"/>
      <c r="AQ533" s="1"/>
    </row>
    <row r="534" customFormat="false" ht="11.25" hidden="false" customHeight="false" outlineLevel="0" collapsed="false">
      <c r="A534" s="1" t="n">
        <v>532</v>
      </c>
      <c r="B534" s="9"/>
      <c r="C534" s="9" t="n">
        <f aca="false">+[2]data1cf!BA533*-1</f>
        <v>-0</v>
      </c>
      <c r="D534" s="9" t="n">
        <f aca="false">+[2]data1cf!BB533*-1</f>
        <v>-0</v>
      </c>
      <c r="E534" s="9" t="n">
        <f aca="false">+[2]data1cf!BC533*-1</f>
        <v>-0</v>
      </c>
      <c r="F534" s="9" t="n">
        <f aca="false">+[2]data1cf!BD533*-1</f>
        <v>-0</v>
      </c>
      <c r="G534" s="9" t="n">
        <f aca="false">+[2]data1cf!BE533*-1</f>
        <v>-0</v>
      </c>
      <c r="H534" s="9" t="n">
        <f aca="false">+[2]data1cf!BF533*-1</f>
        <v>-0</v>
      </c>
      <c r="I534" s="9" t="n">
        <f aca="false">+[2]data1cf!BG533*-1</f>
        <v>-0</v>
      </c>
      <c r="J534" s="9" t="n">
        <f aca="false">+[2]data1cf!BH533*-1</f>
        <v>-0</v>
      </c>
      <c r="K534" s="9" t="n">
        <f aca="false">+[2]data1cf!BI533*-1</f>
        <v>-0</v>
      </c>
      <c r="L534" s="9" t="n">
        <f aca="false">+[2]data1cf!BJ533*-1</f>
        <v>-0</v>
      </c>
      <c r="M534" s="9" t="n">
        <f aca="false">+[2]data1cf!BK533*-1</f>
        <v>-0</v>
      </c>
      <c r="N534" s="9" t="n">
        <f aca="false">+[2]data1cf!BL533*-1</f>
        <v>-0</v>
      </c>
      <c r="O534" s="9" t="n">
        <f aca="false">+[2]data1cf!BM533*-1</f>
        <v>-0</v>
      </c>
      <c r="P534" s="9" t="n">
        <f aca="false">+[2]data1cf!BN533*-1</f>
        <v>-0</v>
      </c>
      <c r="Q534" s="9" t="n">
        <f aca="false">+[2]data1cf!BO533*-1</f>
        <v>-0</v>
      </c>
      <c r="R534" s="9" t="n">
        <f aca="false">+[2]data1cf!BP533*-1</f>
        <v>-0</v>
      </c>
      <c r="S534" s="9" t="n">
        <f aca="false">+[2]data1cf!BQ533*-1</f>
        <v>-0</v>
      </c>
      <c r="T534" s="9" t="n">
        <f aca="false">+[2]data1cf!BR533*-1</f>
        <v>-0</v>
      </c>
      <c r="U534" s="9" t="n">
        <f aca="false">+[2]data1cf!BS533*-1</f>
        <v>-0</v>
      </c>
      <c r="V534" s="9" t="n">
        <f aca="false">+[2]data1cf!BT533*-1</f>
        <v>-0</v>
      </c>
      <c r="W534" s="9" t="n">
        <f aca="false">+[2]data1cf!BU533*-1</f>
        <v>-0</v>
      </c>
      <c r="X534" s="9" t="n">
        <f aca="false">+[2]data1cf!BV533*-1</f>
        <v>-0</v>
      </c>
      <c r="Y534" s="9" t="n">
        <f aca="false">+[2]data1cf!BW533*-1</f>
        <v>-0</v>
      </c>
      <c r="Z534" s="9" t="n">
        <f aca="false">+[2]data1cf!BX533*-1</f>
        <v>-0</v>
      </c>
      <c r="AA534" s="9" t="n">
        <f aca="false">+[2]data1cf!BY533*-1</f>
        <v>-0</v>
      </c>
      <c r="AB534" s="9"/>
      <c r="AC534" s="9"/>
      <c r="AD534" s="9"/>
      <c r="AE534" s="9"/>
      <c r="AF534" s="9"/>
      <c r="AG534" s="9"/>
      <c r="AH534" s="9"/>
      <c r="AI534" s="9"/>
      <c r="AJ534" s="9"/>
      <c r="AK534" s="1"/>
      <c r="AL534" s="1" t="e">
        <f aca="false">SUMPRODUCT(B534:AJ534,PVCapPrice)</f>
        <v>#DIV/0!</v>
      </c>
      <c r="AM534" s="1"/>
      <c r="AN534" s="1"/>
      <c r="AO534" s="1"/>
      <c r="AP534" s="1"/>
      <c r="AQ534" s="1"/>
    </row>
    <row r="535" customFormat="false" ht="11.25" hidden="false" customHeight="false" outlineLevel="0" collapsed="false">
      <c r="A535" s="1" t="n">
        <v>533</v>
      </c>
      <c r="B535" s="9"/>
      <c r="C535" s="9" t="n">
        <f aca="false">+[2]data1cf!BA534*-1</f>
        <v>-0</v>
      </c>
      <c r="D535" s="9" t="n">
        <f aca="false">+[2]data1cf!BB534*-1</f>
        <v>-0</v>
      </c>
      <c r="E535" s="9" t="n">
        <f aca="false">+[2]data1cf!BC534*-1</f>
        <v>-0</v>
      </c>
      <c r="F535" s="9" t="n">
        <f aca="false">+[2]data1cf!BD534*-1</f>
        <v>-0</v>
      </c>
      <c r="G535" s="9" t="n">
        <f aca="false">+[2]data1cf!BE534*-1</f>
        <v>-0</v>
      </c>
      <c r="H535" s="9" t="n">
        <f aca="false">+[2]data1cf!BF534*-1</f>
        <v>-0</v>
      </c>
      <c r="I535" s="9" t="n">
        <f aca="false">+[2]data1cf!BG534*-1</f>
        <v>-0</v>
      </c>
      <c r="J535" s="9" t="n">
        <f aca="false">+[2]data1cf!BH534*-1</f>
        <v>-0</v>
      </c>
      <c r="K535" s="9" t="n">
        <f aca="false">+[2]data1cf!BI534*-1</f>
        <v>-0</v>
      </c>
      <c r="L535" s="9" t="n">
        <f aca="false">+[2]data1cf!BJ534*-1</f>
        <v>-0</v>
      </c>
      <c r="M535" s="9" t="n">
        <f aca="false">+[2]data1cf!BK534*-1</f>
        <v>-0</v>
      </c>
      <c r="N535" s="9" t="n">
        <f aca="false">+[2]data1cf!BL534*-1</f>
        <v>-0</v>
      </c>
      <c r="O535" s="9" t="n">
        <f aca="false">+[2]data1cf!BM534*-1</f>
        <v>-0</v>
      </c>
      <c r="P535" s="9" t="n">
        <f aca="false">+[2]data1cf!BN534*-1</f>
        <v>-0</v>
      </c>
      <c r="Q535" s="9" t="n">
        <f aca="false">+[2]data1cf!BO534*-1</f>
        <v>-0</v>
      </c>
      <c r="R535" s="9" t="n">
        <f aca="false">+[2]data1cf!BP534*-1</f>
        <v>-0</v>
      </c>
      <c r="S535" s="9" t="n">
        <f aca="false">+[2]data1cf!BQ534*-1</f>
        <v>-0</v>
      </c>
      <c r="T535" s="9" t="n">
        <f aca="false">+[2]data1cf!BR534*-1</f>
        <v>-0</v>
      </c>
      <c r="U535" s="9" t="n">
        <f aca="false">+[2]data1cf!BS534*-1</f>
        <v>-0</v>
      </c>
      <c r="V535" s="9" t="n">
        <f aca="false">+[2]data1cf!BT534*-1</f>
        <v>-0</v>
      </c>
      <c r="W535" s="9" t="n">
        <f aca="false">+[2]data1cf!BU534*-1</f>
        <v>-0</v>
      </c>
      <c r="X535" s="9" t="n">
        <f aca="false">+[2]data1cf!BV534*-1</f>
        <v>-0</v>
      </c>
      <c r="Y535" s="9" t="n">
        <f aca="false">+[2]data1cf!BW534*-1</f>
        <v>-0</v>
      </c>
      <c r="Z535" s="9" t="n">
        <f aca="false">+[2]data1cf!BX534*-1</f>
        <v>-0</v>
      </c>
      <c r="AA535" s="9" t="n">
        <f aca="false">+[2]data1cf!BY534*-1</f>
        <v>-0</v>
      </c>
      <c r="AB535" s="9"/>
      <c r="AC535" s="9"/>
      <c r="AD535" s="9"/>
      <c r="AE535" s="9"/>
      <c r="AF535" s="9"/>
      <c r="AG535" s="9"/>
      <c r="AH535" s="9"/>
      <c r="AI535" s="9"/>
      <c r="AJ535" s="9"/>
      <c r="AK535" s="1"/>
      <c r="AL535" s="1" t="e">
        <f aca="false">SUMPRODUCT(B535:AJ535,PVCapPrice)</f>
        <v>#DIV/0!</v>
      </c>
      <c r="AM535" s="1"/>
      <c r="AN535" s="1"/>
      <c r="AO535" s="1"/>
      <c r="AP535" s="1"/>
      <c r="AQ535" s="1"/>
    </row>
    <row r="536" customFormat="false" ht="11.25" hidden="false" customHeight="false" outlineLevel="0" collapsed="false">
      <c r="A536" s="1" t="n">
        <v>534</v>
      </c>
      <c r="B536" s="9"/>
      <c r="C536" s="9" t="n">
        <f aca="false">+[2]data1cf!BA535*-1</f>
        <v>-0</v>
      </c>
      <c r="D536" s="9" t="n">
        <f aca="false">+[2]data1cf!BB535*-1</f>
        <v>-0</v>
      </c>
      <c r="E536" s="9" t="n">
        <f aca="false">+[2]data1cf!BC535*-1</f>
        <v>-0</v>
      </c>
      <c r="F536" s="9" t="n">
        <f aca="false">+[2]data1cf!BD535*-1</f>
        <v>-0</v>
      </c>
      <c r="G536" s="9" t="n">
        <f aca="false">+[2]data1cf!BE535*-1</f>
        <v>-0</v>
      </c>
      <c r="H536" s="9" t="n">
        <f aca="false">+[2]data1cf!BF535*-1</f>
        <v>-0</v>
      </c>
      <c r="I536" s="9" t="n">
        <f aca="false">+[2]data1cf!BG535*-1</f>
        <v>-0</v>
      </c>
      <c r="J536" s="9" t="n">
        <f aca="false">+[2]data1cf!BH535*-1</f>
        <v>-0</v>
      </c>
      <c r="K536" s="9" t="n">
        <f aca="false">+[2]data1cf!BI535*-1</f>
        <v>-0</v>
      </c>
      <c r="L536" s="9" t="n">
        <f aca="false">+[2]data1cf!BJ535*-1</f>
        <v>-0</v>
      </c>
      <c r="M536" s="9" t="n">
        <f aca="false">+[2]data1cf!BK535*-1</f>
        <v>-0</v>
      </c>
      <c r="N536" s="9" t="n">
        <f aca="false">+[2]data1cf!BL535*-1</f>
        <v>-0</v>
      </c>
      <c r="O536" s="9" t="n">
        <f aca="false">+[2]data1cf!BM535*-1</f>
        <v>-0</v>
      </c>
      <c r="P536" s="9" t="n">
        <f aca="false">+[2]data1cf!BN535*-1</f>
        <v>-0</v>
      </c>
      <c r="Q536" s="9" t="n">
        <f aca="false">+[2]data1cf!BO535*-1</f>
        <v>-0</v>
      </c>
      <c r="R536" s="9" t="n">
        <f aca="false">+[2]data1cf!BP535*-1</f>
        <v>-0</v>
      </c>
      <c r="S536" s="9" t="n">
        <f aca="false">+[2]data1cf!BQ535*-1</f>
        <v>-0</v>
      </c>
      <c r="T536" s="9" t="n">
        <f aca="false">+[2]data1cf!BR535*-1</f>
        <v>-0</v>
      </c>
      <c r="U536" s="9" t="n">
        <f aca="false">+[2]data1cf!BS535*-1</f>
        <v>-0</v>
      </c>
      <c r="V536" s="9" t="n">
        <f aca="false">+[2]data1cf!BT535*-1</f>
        <v>-0</v>
      </c>
      <c r="W536" s="9" t="n">
        <f aca="false">+[2]data1cf!BU535*-1</f>
        <v>-0</v>
      </c>
      <c r="X536" s="9" t="n">
        <f aca="false">+[2]data1cf!BV535*-1</f>
        <v>-0</v>
      </c>
      <c r="Y536" s="9" t="n">
        <f aca="false">+[2]data1cf!BW535*-1</f>
        <v>-0</v>
      </c>
      <c r="Z536" s="9" t="n">
        <f aca="false">+[2]data1cf!BX535*-1</f>
        <v>-0</v>
      </c>
      <c r="AA536" s="9" t="n">
        <f aca="false">+[2]data1cf!BY535*-1</f>
        <v>-0</v>
      </c>
      <c r="AB536" s="9"/>
      <c r="AC536" s="9"/>
      <c r="AD536" s="9"/>
      <c r="AE536" s="9"/>
      <c r="AF536" s="9"/>
      <c r="AG536" s="9"/>
      <c r="AH536" s="9"/>
      <c r="AI536" s="9"/>
      <c r="AJ536" s="9"/>
      <c r="AK536" s="1"/>
      <c r="AL536" s="1" t="e">
        <f aca="false">SUMPRODUCT(B536:AJ536,PVCapPrice)</f>
        <v>#DIV/0!</v>
      </c>
      <c r="AM536" s="1"/>
      <c r="AN536" s="1"/>
      <c r="AO536" s="1"/>
      <c r="AP536" s="1"/>
      <c r="AQ536" s="1"/>
    </row>
    <row r="537" customFormat="false" ht="11.25" hidden="false" customHeight="false" outlineLevel="0" collapsed="false">
      <c r="A537" s="1" t="n">
        <v>535</v>
      </c>
      <c r="B537" s="9"/>
      <c r="C537" s="9" t="n">
        <f aca="false">+[2]data1cf!BA536*-1</f>
        <v>-0</v>
      </c>
      <c r="D537" s="9" t="n">
        <f aca="false">+[2]data1cf!BB536*-1</f>
        <v>-0</v>
      </c>
      <c r="E537" s="9" t="n">
        <f aca="false">+[2]data1cf!BC536*-1</f>
        <v>-0</v>
      </c>
      <c r="F537" s="9" t="n">
        <f aca="false">+[2]data1cf!BD536*-1</f>
        <v>-0</v>
      </c>
      <c r="G537" s="9" t="n">
        <f aca="false">+[2]data1cf!BE536*-1</f>
        <v>-0</v>
      </c>
      <c r="H537" s="9" t="n">
        <f aca="false">+[2]data1cf!BF536*-1</f>
        <v>-0</v>
      </c>
      <c r="I537" s="9" t="n">
        <f aca="false">+[2]data1cf!BG536*-1</f>
        <v>-0</v>
      </c>
      <c r="J537" s="9" t="n">
        <f aca="false">+[2]data1cf!BH536*-1</f>
        <v>-0</v>
      </c>
      <c r="K537" s="9" t="n">
        <f aca="false">+[2]data1cf!BI536*-1</f>
        <v>-0</v>
      </c>
      <c r="L537" s="9" t="n">
        <f aca="false">+[2]data1cf!BJ536*-1</f>
        <v>-0</v>
      </c>
      <c r="M537" s="9" t="n">
        <f aca="false">+[2]data1cf!BK536*-1</f>
        <v>-0</v>
      </c>
      <c r="N537" s="9" t="n">
        <f aca="false">+[2]data1cf!BL536*-1</f>
        <v>-0</v>
      </c>
      <c r="O537" s="9" t="n">
        <f aca="false">+[2]data1cf!BM536*-1</f>
        <v>-0</v>
      </c>
      <c r="P537" s="9" t="n">
        <f aca="false">+[2]data1cf!BN536*-1</f>
        <v>-0</v>
      </c>
      <c r="Q537" s="9" t="n">
        <f aca="false">+[2]data1cf!BO536*-1</f>
        <v>-0</v>
      </c>
      <c r="R537" s="9" t="n">
        <f aca="false">+[2]data1cf!BP536*-1</f>
        <v>-0</v>
      </c>
      <c r="S537" s="9" t="n">
        <f aca="false">+[2]data1cf!BQ536*-1</f>
        <v>-0</v>
      </c>
      <c r="T537" s="9" t="n">
        <f aca="false">+[2]data1cf!BR536*-1</f>
        <v>-0</v>
      </c>
      <c r="U537" s="9" t="n">
        <f aca="false">+[2]data1cf!BS536*-1</f>
        <v>-0</v>
      </c>
      <c r="V537" s="9" t="n">
        <f aca="false">+[2]data1cf!BT536*-1</f>
        <v>-0</v>
      </c>
      <c r="W537" s="9" t="n">
        <f aca="false">+[2]data1cf!BU536*-1</f>
        <v>-0</v>
      </c>
      <c r="X537" s="9" t="n">
        <f aca="false">+[2]data1cf!BV536*-1</f>
        <v>-0</v>
      </c>
      <c r="Y537" s="9" t="n">
        <f aca="false">+[2]data1cf!BW536*-1</f>
        <v>-0</v>
      </c>
      <c r="Z537" s="9" t="n">
        <f aca="false">+[2]data1cf!BX536*-1</f>
        <v>-0</v>
      </c>
      <c r="AA537" s="9" t="n">
        <f aca="false">+[2]data1cf!BY536*-1</f>
        <v>-0</v>
      </c>
      <c r="AB537" s="9"/>
      <c r="AC537" s="9"/>
      <c r="AD537" s="9"/>
      <c r="AE537" s="9"/>
      <c r="AF537" s="9"/>
      <c r="AG537" s="9"/>
      <c r="AH537" s="9"/>
      <c r="AI537" s="9"/>
      <c r="AJ537" s="9"/>
      <c r="AK537" s="1"/>
      <c r="AL537" s="1" t="e">
        <f aca="false">SUMPRODUCT(B537:AJ537,PVCapPrice)</f>
        <v>#DIV/0!</v>
      </c>
      <c r="AM537" s="1"/>
      <c r="AN537" s="1"/>
      <c r="AO537" s="1"/>
      <c r="AP537" s="1"/>
      <c r="AQ537" s="1"/>
    </row>
    <row r="538" customFormat="false" ht="11.25" hidden="false" customHeight="false" outlineLevel="0" collapsed="false">
      <c r="A538" s="1" t="n">
        <v>536</v>
      </c>
      <c r="B538" s="9"/>
      <c r="C538" s="9" t="n">
        <f aca="false">+[2]data1cf!BA537*-1</f>
        <v>-0</v>
      </c>
      <c r="D538" s="9" t="n">
        <f aca="false">+[2]data1cf!BB537*-1</f>
        <v>-0</v>
      </c>
      <c r="E538" s="9" t="n">
        <f aca="false">+[2]data1cf!BC537*-1</f>
        <v>-0</v>
      </c>
      <c r="F538" s="9" t="n">
        <f aca="false">+[2]data1cf!BD537*-1</f>
        <v>-0</v>
      </c>
      <c r="G538" s="9" t="n">
        <f aca="false">+[2]data1cf!BE537*-1</f>
        <v>-0</v>
      </c>
      <c r="H538" s="9" t="n">
        <f aca="false">+[2]data1cf!BF537*-1</f>
        <v>-0</v>
      </c>
      <c r="I538" s="9" t="n">
        <f aca="false">+[2]data1cf!BG537*-1</f>
        <v>-0</v>
      </c>
      <c r="J538" s="9" t="n">
        <f aca="false">+[2]data1cf!BH537*-1</f>
        <v>-0</v>
      </c>
      <c r="K538" s="9" t="n">
        <f aca="false">+[2]data1cf!BI537*-1</f>
        <v>-0</v>
      </c>
      <c r="L538" s="9" t="n">
        <f aca="false">+[2]data1cf!BJ537*-1</f>
        <v>-0</v>
      </c>
      <c r="M538" s="9" t="n">
        <f aca="false">+[2]data1cf!BK537*-1</f>
        <v>-0</v>
      </c>
      <c r="N538" s="9" t="n">
        <f aca="false">+[2]data1cf!BL537*-1</f>
        <v>-0</v>
      </c>
      <c r="O538" s="9" t="n">
        <f aca="false">+[2]data1cf!BM537*-1</f>
        <v>-0</v>
      </c>
      <c r="P538" s="9" t="n">
        <f aca="false">+[2]data1cf!BN537*-1</f>
        <v>-0</v>
      </c>
      <c r="Q538" s="9" t="n">
        <f aca="false">+[2]data1cf!BO537*-1</f>
        <v>-0</v>
      </c>
      <c r="R538" s="9" t="n">
        <f aca="false">+[2]data1cf!BP537*-1</f>
        <v>-0</v>
      </c>
      <c r="S538" s="9" t="n">
        <f aca="false">+[2]data1cf!BQ537*-1</f>
        <v>-0</v>
      </c>
      <c r="T538" s="9" t="n">
        <f aca="false">+[2]data1cf!BR537*-1</f>
        <v>-0</v>
      </c>
      <c r="U538" s="9" t="n">
        <f aca="false">+[2]data1cf!BS537*-1</f>
        <v>-0</v>
      </c>
      <c r="V538" s="9" t="n">
        <f aca="false">+[2]data1cf!BT537*-1</f>
        <v>-0</v>
      </c>
      <c r="W538" s="9" t="n">
        <f aca="false">+[2]data1cf!BU537*-1</f>
        <v>-0</v>
      </c>
      <c r="X538" s="9" t="n">
        <f aca="false">+[2]data1cf!BV537*-1</f>
        <v>-0</v>
      </c>
      <c r="Y538" s="9" t="n">
        <f aca="false">+[2]data1cf!BW537*-1</f>
        <v>-0</v>
      </c>
      <c r="Z538" s="9" t="n">
        <f aca="false">+[2]data1cf!BX537*-1</f>
        <v>-0</v>
      </c>
      <c r="AA538" s="9" t="n">
        <f aca="false">+[2]data1cf!BY537*-1</f>
        <v>-0</v>
      </c>
      <c r="AB538" s="9"/>
      <c r="AC538" s="9"/>
      <c r="AD538" s="9"/>
      <c r="AE538" s="9"/>
      <c r="AF538" s="9"/>
      <c r="AG538" s="9"/>
      <c r="AH538" s="9"/>
      <c r="AI538" s="9"/>
      <c r="AJ538" s="9"/>
      <c r="AK538" s="1"/>
      <c r="AL538" s="1" t="e">
        <f aca="false">SUMPRODUCT(B538:AJ538,PVCapPrice)</f>
        <v>#DIV/0!</v>
      </c>
      <c r="AM538" s="1"/>
      <c r="AN538" s="1"/>
      <c r="AO538" s="1"/>
      <c r="AP538" s="1"/>
      <c r="AQ538" s="1"/>
    </row>
    <row r="539" customFormat="false" ht="11.25" hidden="false" customHeight="false" outlineLevel="0" collapsed="false">
      <c r="A539" s="1" t="n">
        <v>537</v>
      </c>
      <c r="B539" s="9"/>
      <c r="C539" s="9" t="n">
        <f aca="false">+[2]data1cf!BA538*-1</f>
        <v>-0</v>
      </c>
      <c r="D539" s="9" t="n">
        <f aca="false">+[2]data1cf!BB538*-1</f>
        <v>-0</v>
      </c>
      <c r="E539" s="9" t="n">
        <f aca="false">+[2]data1cf!BC538*-1</f>
        <v>-0</v>
      </c>
      <c r="F539" s="9" t="n">
        <f aca="false">+[2]data1cf!BD538*-1</f>
        <v>-0</v>
      </c>
      <c r="G539" s="9" t="n">
        <f aca="false">+[2]data1cf!BE538*-1</f>
        <v>-0</v>
      </c>
      <c r="H539" s="9" t="n">
        <f aca="false">+[2]data1cf!BF538*-1</f>
        <v>-0</v>
      </c>
      <c r="I539" s="9" t="n">
        <f aca="false">+[2]data1cf!BG538*-1</f>
        <v>-0</v>
      </c>
      <c r="J539" s="9" t="n">
        <f aca="false">+[2]data1cf!BH538*-1</f>
        <v>-0</v>
      </c>
      <c r="K539" s="9" t="n">
        <f aca="false">+[2]data1cf!BI538*-1</f>
        <v>-0</v>
      </c>
      <c r="L539" s="9" t="n">
        <f aca="false">+[2]data1cf!BJ538*-1</f>
        <v>-0</v>
      </c>
      <c r="M539" s="9" t="n">
        <f aca="false">+[2]data1cf!BK538*-1</f>
        <v>-0</v>
      </c>
      <c r="N539" s="9" t="n">
        <f aca="false">+[2]data1cf!BL538*-1</f>
        <v>-0</v>
      </c>
      <c r="O539" s="9" t="n">
        <f aca="false">+[2]data1cf!BM538*-1</f>
        <v>-0</v>
      </c>
      <c r="P539" s="9" t="n">
        <f aca="false">+[2]data1cf!BN538*-1</f>
        <v>-0</v>
      </c>
      <c r="Q539" s="9" t="n">
        <f aca="false">+[2]data1cf!BO538*-1</f>
        <v>-0</v>
      </c>
      <c r="R539" s="9" t="n">
        <f aca="false">+[2]data1cf!BP538*-1</f>
        <v>-0</v>
      </c>
      <c r="S539" s="9" t="n">
        <f aca="false">+[2]data1cf!BQ538*-1</f>
        <v>-0</v>
      </c>
      <c r="T539" s="9" t="n">
        <f aca="false">+[2]data1cf!BR538*-1</f>
        <v>-0</v>
      </c>
      <c r="U539" s="9" t="n">
        <f aca="false">+[2]data1cf!BS538*-1</f>
        <v>-0</v>
      </c>
      <c r="V539" s="9" t="n">
        <f aca="false">+[2]data1cf!BT538*-1</f>
        <v>-0</v>
      </c>
      <c r="W539" s="9" t="n">
        <f aca="false">+[2]data1cf!BU538*-1</f>
        <v>-0</v>
      </c>
      <c r="X539" s="9" t="n">
        <f aca="false">+[2]data1cf!BV538*-1</f>
        <v>-0</v>
      </c>
      <c r="Y539" s="9" t="n">
        <f aca="false">+[2]data1cf!BW538*-1</f>
        <v>-0</v>
      </c>
      <c r="Z539" s="9" t="n">
        <f aca="false">+[2]data1cf!BX538*-1</f>
        <v>-0</v>
      </c>
      <c r="AA539" s="9" t="n">
        <f aca="false">+[2]data1cf!BY538*-1</f>
        <v>-0</v>
      </c>
      <c r="AB539" s="9"/>
      <c r="AC539" s="9"/>
      <c r="AD539" s="9"/>
      <c r="AE539" s="9"/>
      <c r="AF539" s="9"/>
      <c r="AG539" s="9"/>
      <c r="AH539" s="9"/>
      <c r="AI539" s="9"/>
      <c r="AJ539" s="9"/>
      <c r="AK539" s="1"/>
      <c r="AL539" s="1" t="e">
        <f aca="false">SUMPRODUCT(B539:AJ539,PVCapPrice)</f>
        <v>#DIV/0!</v>
      </c>
      <c r="AM539" s="1"/>
      <c r="AN539" s="1"/>
      <c r="AO539" s="1"/>
      <c r="AP539" s="1"/>
      <c r="AQ539" s="1"/>
    </row>
    <row r="540" customFormat="false" ht="11.25" hidden="false" customHeight="false" outlineLevel="0" collapsed="false">
      <c r="A540" s="1" t="n">
        <v>538</v>
      </c>
      <c r="B540" s="9"/>
      <c r="C540" s="9" t="n">
        <f aca="false">+[2]data1cf!BA539*-1</f>
        <v>-0</v>
      </c>
      <c r="D540" s="9" t="n">
        <f aca="false">+[2]data1cf!BB539*-1</f>
        <v>-0</v>
      </c>
      <c r="E540" s="9" t="n">
        <f aca="false">+[2]data1cf!BC539*-1</f>
        <v>-0</v>
      </c>
      <c r="F540" s="9" t="n">
        <f aca="false">+[2]data1cf!BD539*-1</f>
        <v>-0</v>
      </c>
      <c r="G540" s="9" t="n">
        <f aca="false">+[2]data1cf!BE539*-1</f>
        <v>-0</v>
      </c>
      <c r="H540" s="9" t="n">
        <f aca="false">+[2]data1cf!BF539*-1</f>
        <v>-0</v>
      </c>
      <c r="I540" s="9" t="n">
        <f aca="false">+[2]data1cf!BG539*-1</f>
        <v>-0</v>
      </c>
      <c r="J540" s="9" t="n">
        <f aca="false">+[2]data1cf!BH539*-1</f>
        <v>-0</v>
      </c>
      <c r="K540" s="9" t="n">
        <f aca="false">+[2]data1cf!BI539*-1</f>
        <v>-0</v>
      </c>
      <c r="L540" s="9" t="n">
        <f aca="false">+[2]data1cf!BJ539*-1</f>
        <v>-0</v>
      </c>
      <c r="M540" s="9" t="n">
        <f aca="false">+[2]data1cf!BK539*-1</f>
        <v>-0</v>
      </c>
      <c r="N540" s="9" t="n">
        <f aca="false">+[2]data1cf!BL539*-1</f>
        <v>-0</v>
      </c>
      <c r="O540" s="9" t="n">
        <f aca="false">+[2]data1cf!BM539*-1</f>
        <v>-0</v>
      </c>
      <c r="P540" s="9" t="n">
        <f aca="false">+[2]data1cf!BN539*-1</f>
        <v>-0</v>
      </c>
      <c r="Q540" s="9" t="n">
        <f aca="false">+[2]data1cf!BO539*-1</f>
        <v>-0</v>
      </c>
      <c r="R540" s="9" t="n">
        <f aca="false">+[2]data1cf!BP539*-1</f>
        <v>-0</v>
      </c>
      <c r="S540" s="9" t="n">
        <f aca="false">+[2]data1cf!BQ539*-1</f>
        <v>-0</v>
      </c>
      <c r="T540" s="9" t="n">
        <f aca="false">+[2]data1cf!BR539*-1</f>
        <v>-0</v>
      </c>
      <c r="U540" s="9" t="n">
        <f aca="false">+[2]data1cf!BS539*-1</f>
        <v>-0</v>
      </c>
      <c r="V540" s="9" t="n">
        <f aca="false">+[2]data1cf!BT539*-1</f>
        <v>-0</v>
      </c>
      <c r="W540" s="9" t="n">
        <f aca="false">+[2]data1cf!BU539*-1</f>
        <v>-0</v>
      </c>
      <c r="X540" s="9" t="n">
        <f aca="false">+[2]data1cf!BV539*-1</f>
        <v>-0</v>
      </c>
      <c r="Y540" s="9" t="n">
        <f aca="false">+[2]data1cf!BW539*-1</f>
        <v>-0</v>
      </c>
      <c r="Z540" s="9" t="n">
        <f aca="false">+[2]data1cf!BX539*-1</f>
        <v>-0</v>
      </c>
      <c r="AA540" s="9" t="n">
        <f aca="false">+[2]data1cf!BY539*-1</f>
        <v>-0</v>
      </c>
      <c r="AB540" s="9"/>
      <c r="AC540" s="9"/>
      <c r="AD540" s="9"/>
      <c r="AE540" s="9"/>
      <c r="AF540" s="9"/>
      <c r="AG540" s="9"/>
      <c r="AH540" s="9"/>
      <c r="AI540" s="9"/>
      <c r="AJ540" s="9"/>
      <c r="AK540" s="1"/>
      <c r="AL540" s="1" t="e">
        <f aca="false">SUMPRODUCT(B540:AJ540,PVCapPrice)</f>
        <v>#DIV/0!</v>
      </c>
      <c r="AM540" s="1"/>
      <c r="AN540" s="1"/>
      <c r="AO540" s="1"/>
      <c r="AP540" s="1"/>
      <c r="AQ540" s="1"/>
    </row>
    <row r="541" customFormat="false" ht="11.25" hidden="false" customHeight="false" outlineLevel="0" collapsed="false">
      <c r="A541" s="1" t="n">
        <v>539</v>
      </c>
      <c r="B541" s="9"/>
      <c r="C541" s="9" t="n">
        <f aca="false">+[2]data1cf!BA540*-1</f>
        <v>-0</v>
      </c>
      <c r="D541" s="9" t="n">
        <f aca="false">+[2]data1cf!BB540*-1</f>
        <v>-0</v>
      </c>
      <c r="E541" s="9" t="n">
        <f aca="false">+[2]data1cf!BC540*-1</f>
        <v>-0</v>
      </c>
      <c r="F541" s="9" t="n">
        <f aca="false">+[2]data1cf!BD540*-1</f>
        <v>-0</v>
      </c>
      <c r="G541" s="9" t="n">
        <f aca="false">+[2]data1cf!BE540*-1</f>
        <v>-0</v>
      </c>
      <c r="H541" s="9" t="n">
        <f aca="false">+[2]data1cf!BF540*-1</f>
        <v>-0</v>
      </c>
      <c r="I541" s="9" t="n">
        <f aca="false">+[2]data1cf!BG540*-1</f>
        <v>-0</v>
      </c>
      <c r="J541" s="9" t="n">
        <f aca="false">+[2]data1cf!BH540*-1</f>
        <v>-0</v>
      </c>
      <c r="K541" s="9" t="n">
        <f aca="false">+[2]data1cf!BI540*-1</f>
        <v>-0</v>
      </c>
      <c r="L541" s="9" t="n">
        <f aca="false">+[2]data1cf!BJ540*-1</f>
        <v>-0</v>
      </c>
      <c r="M541" s="9" t="n">
        <f aca="false">+[2]data1cf!BK540*-1</f>
        <v>-0</v>
      </c>
      <c r="N541" s="9" t="n">
        <f aca="false">+[2]data1cf!BL540*-1</f>
        <v>-0</v>
      </c>
      <c r="O541" s="9" t="n">
        <f aca="false">+[2]data1cf!BM540*-1</f>
        <v>-0</v>
      </c>
      <c r="P541" s="9" t="n">
        <f aca="false">+[2]data1cf!BN540*-1</f>
        <v>-0</v>
      </c>
      <c r="Q541" s="9" t="n">
        <f aca="false">+[2]data1cf!BO540*-1</f>
        <v>-0</v>
      </c>
      <c r="R541" s="9" t="n">
        <f aca="false">+[2]data1cf!BP540*-1</f>
        <v>-0</v>
      </c>
      <c r="S541" s="9" t="n">
        <f aca="false">+[2]data1cf!BQ540*-1</f>
        <v>-0</v>
      </c>
      <c r="T541" s="9" t="n">
        <f aca="false">+[2]data1cf!BR540*-1</f>
        <v>-0</v>
      </c>
      <c r="U541" s="9" t="n">
        <f aca="false">+[2]data1cf!BS540*-1</f>
        <v>-0</v>
      </c>
      <c r="V541" s="9" t="n">
        <f aca="false">+[2]data1cf!BT540*-1</f>
        <v>-0</v>
      </c>
      <c r="W541" s="9" t="n">
        <f aca="false">+[2]data1cf!BU540*-1</f>
        <v>-0</v>
      </c>
      <c r="X541" s="9" t="n">
        <f aca="false">+[2]data1cf!BV540*-1</f>
        <v>-0</v>
      </c>
      <c r="Y541" s="9" t="n">
        <f aca="false">+[2]data1cf!BW540*-1</f>
        <v>-0</v>
      </c>
      <c r="Z541" s="9" t="n">
        <f aca="false">+[2]data1cf!BX540*-1</f>
        <v>-0</v>
      </c>
      <c r="AA541" s="9" t="n">
        <f aca="false">+[2]data1cf!BY540*-1</f>
        <v>-0</v>
      </c>
      <c r="AB541" s="9"/>
      <c r="AC541" s="9"/>
      <c r="AD541" s="9"/>
      <c r="AE541" s="9"/>
      <c r="AF541" s="9"/>
      <c r="AG541" s="9"/>
      <c r="AH541" s="9"/>
      <c r="AI541" s="9"/>
      <c r="AJ541" s="9"/>
      <c r="AK541" s="1"/>
      <c r="AL541" s="1" t="e">
        <f aca="false">SUMPRODUCT(B541:AJ541,PVCapPrice)</f>
        <v>#DIV/0!</v>
      </c>
      <c r="AM541" s="1"/>
      <c r="AN541" s="1"/>
      <c r="AO541" s="1"/>
      <c r="AP541" s="1"/>
      <c r="AQ541" s="1"/>
    </row>
    <row r="542" customFormat="false" ht="11.25" hidden="false" customHeight="false" outlineLevel="0" collapsed="false">
      <c r="A542" s="1" t="n">
        <v>540</v>
      </c>
      <c r="B542" s="9"/>
      <c r="C542" s="9" t="n">
        <f aca="false">+[2]data1cf!BA541*-1</f>
        <v>-0</v>
      </c>
      <c r="D542" s="9" t="n">
        <f aca="false">+[2]data1cf!BB541*-1</f>
        <v>-0</v>
      </c>
      <c r="E542" s="9" t="n">
        <f aca="false">+[2]data1cf!BC541*-1</f>
        <v>-0</v>
      </c>
      <c r="F542" s="9" t="n">
        <f aca="false">+[2]data1cf!BD541*-1</f>
        <v>-0</v>
      </c>
      <c r="G542" s="9" t="n">
        <f aca="false">+[2]data1cf!BE541*-1</f>
        <v>-0</v>
      </c>
      <c r="H542" s="9" t="n">
        <f aca="false">+[2]data1cf!BF541*-1</f>
        <v>-0</v>
      </c>
      <c r="I542" s="9" t="n">
        <f aca="false">+[2]data1cf!BG541*-1</f>
        <v>-0</v>
      </c>
      <c r="J542" s="9" t="n">
        <f aca="false">+[2]data1cf!BH541*-1</f>
        <v>-0</v>
      </c>
      <c r="K542" s="9" t="n">
        <f aca="false">+[2]data1cf!BI541*-1</f>
        <v>-0</v>
      </c>
      <c r="L542" s="9" t="n">
        <f aca="false">+[2]data1cf!BJ541*-1</f>
        <v>-0</v>
      </c>
      <c r="M542" s="9" t="n">
        <f aca="false">+[2]data1cf!BK541*-1</f>
        <v>-0</v>
      </c>
      <c r="N542" s="9" t="n">
        <f aca="false">+[2]data1cf!BL541*-1</f>
        <v>-0</v>
      </c>
      <c r="O542" s="9" t="n">
        <f aca="false">+[2]data1cf!BM541*-1</f>
        <v>-0</v>
      </c>
      <c r="P542" s="9" t="n">
        <f aca="false">+[2]data1cf!BN541*-1</f>
        <v>-0</v>
      </c>
      <c r="Q542" s="9" t="n">
        <f aca="false">+[2]data1cf!BO541*-1</f>
        <v>-0</v>
      </c>
      <c r="R542" s="9" t="n">
        <f aca="false">+[2]data1cf!BP541*-1</f>
        <v>-0</v>
      </c>
      <c r="S542" s="9" t="n">
        <f aca="false">+[2]data1cf!BQ541*-1</f>
        <v>-0</v>
      </c>
      <c r="T542" s="9" t="n">
        <f aca="false">+[2]data1cf!BR541*-1</f>
        <v>-0</v>
      </c>
      <c r="U542" s="9" t="n">
        <f aca="false">+[2]data1cf!BS541*-1</f>
        <v>-0</v>
      </c>
      <c r="V542" s="9" t="n">
        <f aca="false">+[2]data1cf!BT541*-1</f>
        <v>-0</v>
      </c>
      <c r="W542" s="9" t="n">
        <f aca="false">+[2]data1cf!BU541*-1</f>
        <v>-0</v>
      </c>
      <c r="X542" s="9" t="n">
        <f aca="false">+[2]data1cf!BV541*-1</f>
        <v>-0</v>
      </c>
      <c r="Y542" s="9" t="n">
        <f aca="false">+[2]data1cf!BW541*-1</f>
        <v>-0</v>
      </c>
      <c r="Z542" s="9" t="n">
        <f aca="false">+[2]data1cf!BX541*-1</f>
        <v>-0</v>
      </c>
      <c r="AA542" s="9" t="n">
        <f aca="false">+[2]data1cf!BY541*-1</f>
        <v>-0</v>
      </c>
      <c r="AB542" s="9"/>
      <c r="AC542" s="9"/>
      <c r="AD542" s="9"/>
      <c r="AE542" s="9"/>
      <c r="AF542" s="9"/>
      <c r="AG542" s="9"/>
      <c r="AH542" s="9"/>
      <c r="AI542" s="9"/>
      <c r="AJ542" s="9"/>
      <c r="AK542" s="1"/>
      <c r="AL542" s="1" t="e">
        <f aca="false">SUMPRODUCT(B542:AJ542,PVCapPrice)</f>
        <v>#DIV/0!</v>
      </c>
      <c r="AM542" s="1"/>
      <c r="AN542" s="1"/>
      <c r="AO542" s="1"/>
      <c r="AP542" s="1"/>
      <c r="AQ542" s="1"/>
    </row>
    <row r="543" customFormat="false" ht="11.25" hidden="false" customHeight="false" outlineLevel="0" collapsed="false">
      <c r="A543" s="1" t="n">
        <v>541</v>
      </c>
      <c r="B543" s="9"/>
      <c r="C543" s="9" t="n">
        <f aca="false">+[2]data1cf!BA542*-1</f>
        <v>-0</v>
      </c>
      <c r="D543" s="9" t="n">
        <f aca="false">+[2]data1cf!BB542*-1</f>
        <v>-0</v>
      </c>
      <c r="E543" s="9" t="n">
        <f aca="false">+[2]data1cf!BC542*-1</f>
        <v>-0</v>
      </c>
      <c r="F543" s="9" t="n">
        <f aca="false">+[2]data1cf!BD542*-1</f>
        <v>-0</v>
      </c>
      <c r="G543" s="9" t="n">
        <f aca="false">+[2]data1cf!BE542*-1</f>
        <v>-0</v>
      </c>
      <c r="H543" s="9" t="n">
        <f aca="false">+[2]data1cf!BF542*-1</f>
        <v>-0</v>
      </c>
      <c r="I543" s="9" t="n">
        <f aca="false">+[2]data1cf!BG542*-1</f>
        <v>-0</v>
      </c>
      <c r="J543" s="9" t="n">
        <f aca="false">+[2]data1cf!BH542*-1</f>
        <v>-0</v>
      </c>
      <c r="K543" s="9" t="n">
        <f aca="false">+[2]data1cf!BI542*-1</f>
        <v>-0</v>
      </c>
      <c r="L543" s="9" t="n">
        <f aca="false">+[2]data1cf!BJ542*-1</f>
        <v>-0</v>
      </c>
      <c r="M543" s="9" t="n">
        <f aca="false">+[2]data1cf!BK542*-1</f>
        <v>-0</v>
      </c>
      <c r="N543" s="9" t="n">
        <f aca="false">+[2]data1cf!BL542*-1</f>
        <v>-0</v>
      </c>
      <c r="O543" s="9" t="n">
        <f aca="false">+[2]data1cf!BM542*-1</f>
        <v>-0</v>
      </c>
      <c r="P543" s="9" t="n">
        <f aca="false">+[2]data1cf!BN542*-1</f>
        <v>-0</v>
      </c>
      <c r="Q543" s="9" t="n">
        <f aca="false">+[2]data1cf!BO542*-1</f>
        <v>-0</v>
      </c>
      <c r="R543" s="9" t="n">
        <f aca="false">+[2]data1cf!BP542*-1</f>
        <v>-0</v>
      </c>
      <c r="S543" s="9" t="n">
        <f aca="false">+[2]data1cf!BQ542*-1</f>
        <v>-0</v>
      </c>
      <c r="T543" s="9" t="n">
        <f aca="false">+[2]data1cf!BR542*-1</f>
        <v>-0</v>
      </c>
      <c r="U543" s="9" t="n">
        <f aca="false">+[2]data1cf!BS542*-1</f>
        <v>-0</v>
      </c>
      <c r="V543" s="9" t="n">
        <f aca="false">+[2]data1cf!BT542*-1</f>
        <v>-0</v>
      </c>
      <c r="W543" s="9" t="n">
        <f aca="false">+[2]data1cf!BU542*-1</f>
        <v>-0</v>
      </c>
      <c r="X543" s="9" t="n">
        <f aca="false">+[2]data1cf!BV542*-1</f>
        <v>-0</v>
      </c>
      <c r="Y543" s="9" t="n">
        <f aca="false">+[2]data1cf!BW542*-1</f>
        <v>-0</v>
      </c>
      <c r="Z543" s="9" t="n">
        <f aca="false">+[2]data1cf!BX542*-1</f>
        <v>-0</v>
      </c>
      <c r="AA543" s="9" t="n">
        <f aca="false">+[2]data1cf!BY542*-1</f>
        <v>-0</v>
      </c>
      <c r="AB543" s="9"/>
      <c r="AC543" s="9"/>
      <c r="AD543" s="9"/>
      <c r="AE543" s="9"/>
      <c r="AF543" s="9"/>
      <c r="AG543" s="9"/>
      <c r="AH543" s="9"/>
      <c r="AI543" s="9"/>
      <c r="AJ543" s="9"/>
      <c r="AK543" s="1"/>
      <c r="AL543" s="1" t="e">
        <f aca="false">SUMPRODUCT(B543:AJ543,PVCapPrice)</f>
        <v>#DIV/0!</v>
      </c>
      <c r="AM543" s="1"/>
      <c r="AN543" s="1"/>
      <c r="AO543" s="1"/>
      <c r="AP543" s="1"/>
      <c r="AQ543" s="1"/>
    </row>
    <row r="544" customFormat="false" ht="11.25" hidden="false" customHeight="false" outlineLevel="0" collapsed="false">
      <c r="A544" s="1" t="n">
        <v>542</v>
      </c>
      <c r="B544" s="9"/>
      <c r="C544" s="9" t="n">
        <f aca="false">+[2]data1cf!BA543*-1</f>
        <v>-0</v>
      </c>
      <c r="D544" s="9" t="n">
        <f aca="false">+[2]data1cf!BB543*-1</f>
        <v>-0</v>
      </c>
      <c r="E544" s="9" t="n">
        <f aca="false">+[2]data1cf!BC543*-1</f>
        <v>-0</v>
      </c>
      <c r="F544" s="9" t="n">
        <f aca="false">+[2]data1cf!BD543*-1</f>
        <v>-0</v>
      </c>
      <c r="G544" s="9" t="n">
        <f aca="false">+[2]data1cf!BE543*-1</f>
        <v>-0</v>
      </c>
      <c r="H544" s="9" t="n">
        <f aca="false">+[2]data1cf!BF543*-1</f>
        <v>-0</v>
      </c>
      <c r="I544" s="9" t="n">
        <f aca="false">+[2]data1cf!BG543*-1</f>
        <v>-0</v>
      </c>
      <c r="J544" s="9" t="n">
        <f aca="false">+[2]data1cf!BH543*-1</f>
        <v>-0</v>
      </c>
      <c r="K544" s="9" t="n">
        <f aca="false">+[2]data1cf!BI543*-1</f>
        <v>-0</v>
      </c>
      <c r="L544" s="9" t="n">
        <f aca="false">+[2]data1cf!BJ543*-1</f>
        <v>-0</v>
      </c>
      <c r="M544" s="9" t="n">
        <f aca="false">+[2]data1cf!BK543*-1</f>
        <v>-0</v>
      </c>
      <c r="N544" s="9" t="n">
        <f aca="false">+[2]data1cf!BL543*-1</f>
        <v>-0</v>
      </c>
      <c r="O544" s="9" t="n">
        <f aca="false">+[2]data1cf!BM543*-1</f>
        <v>-0</v>
      </c>
      <c r="P544" s="9" t="n">
        <f aca="false">+[2]data1cf!BN543*-1</f>
        <v>-0</v>
      </c>
      <c r="Q544" s="9" t="n">
        <f aca="false">+[2]data1cf!BO543*-1</f>
        <v>-0</v>
      </c>
      <c r="R544" s="9" t="n">
        <f aca="false">+[2]data1cf!BP543*-1</f>
        <v>-0</v>
      </c>
      <c r="S544" s="9" t="n">
        <f aca="false">+[2]data1cf!BQ543*-1</f>
        <v>-0</v>
      </c>
      <c r="T544" s="9" t="n">
        <f aca="false">+[2]data1cf!BR543*-1</f>
        <v>-0</v>
      </c>
      <c r="U544" s="9" t="n">
        <f aca="false">+[2]data1cf!BS543*-1</f>
        <v>-0</v>
      </c>
      <c r="V544" s="9" t="n">
        <f aca="false">+[2]data1cf!BT543*-1</f>
        <v>-0</v>
      </c>
      <c r="W544" s="9" t="n">
        <f aca="false">+[2]data1cf!BU543*-1</f>
        <v>-0</v>
      </c>
      <c r="X544" s="9" t="n">
        <f aca="false">+[2]data1cf!BV543*-1</f>
        <v>-0</v>
      </c>
      <c r="Y544" s="9" t="n">
        <f aca="false">+[2]data1cf!BW543*-1</f>
        <v>-0</v>
      </c>
      <c r="Z544" s="9" t="n">
        <f aca="false">+[2]data1cf!BX543*-1</f>
        <v>-0</v>
      </c>
      <c r="AA544" s="9" t="n">
        <f aca="false">+[2]data1cf!BY543*-1</f>
        <v>-0</v>
      </c>
      <c r="AB544" s="9"/>
      <c r="AC544" s="9"/>
      <c r="AD544" s="9"/>
      <c r="AE544" s="9"/>
      <c r="AF544" s="9"/>
      <c r="AG544" s="9"/>
      <c r="AH544" s="9"/>
      <c r="AI544" s="9"/>
      <c r="AJ544" s="9"/>
      <c r="AK544" s="1"/>
      <c r="AL544" s="1" t="e">
        <f aca="false">SUMPRODUCT(B544:AJ544,PVCapPrice)</f>
        <v>#DIV/0!</v>
      </c>
      <c r="AM544" s="1"/>
      <c r="AN544" s="1"/>
      <c r="AO544" s="1"/>
      <c r="AP544" s="1"/>
      <c r="AQ544" s="1"/>
    </row>
    <row r="545" customFormat="false" ht="11.25" hidden="false" customHeight="false" outlineLevel="0" collapsed="false">
      <c r="A545" s="1" t="n">
        <v>543</v>
      </c>
      <c r="B545" s="9"/>
      <c r="C545" s="9" t="n">
        <f aca="false">+[2]data1cf!BA544*-1</f>
        <v>-0</v>
      </c>
      <c r="D545" s="9" t="n">
        <f aca="false">+[2]data1cf!BB544*-1</f>
        <v>-0</v>
      </c>
      <c r="E545" s="9" t="n">
        <f aca="false">+[2]data1cf!BC544*-1</f>
        <v>-0</v>
      </c>
      <c r="F545" s="9" t="n">
        <f aca="false">+[2]data1cf!BD544*-1</f>
        <v>-0</v>
      </c>
      <c r="G545" s="9" t="n">
        <f aca="false">+[2]data1cf!BE544*-1</f>
        <v>-0</v>
      </c>
      <c r="H545" s="9" t="n">
        <f aca="false">+[2]data1cf!BF544*-1</f>
        <v>-0</v>
      </c>
      <c r="I545" s="9" t="n">
        <f aca="false">+[2]data1cf!BG544*-1</f>
        <v>-0</v>
      </c>
      <c r="J545" s="9" t="n">
        <f aca="false">+[2]data1cf!BH544*-1</f>
        <v>-0</v>
      </c>
      <c r="K545" s="9" t="n">
        <f aca="false">+[2]data1cf!BI544*-1</f>
        <v>-0</v>
      </c>
      <c r="L545" s="9" t="n">
        <f aca="false">+[2]data1cf!BJ544*-1</f>
        <v>-0</v>
      </c>
      <c r="M545" s="9" t="n">
        <f aca="false">+[2]data1cf!BK544*-1</f>
        <v>-0</v>
      </c>
      <c r="N545" s="9" t="n">
        <f aca="false">+[2]data1cf!BL544*-1</f>
        <v>-0</v>
      </c>
      <c r="O545" s="9" t="n">
        <f aca="false">+[2]data1cf!BM544*-1</f>
        <v>-0</v>
      </c>
      <c r="P545" s="9" t="n">
        <f aca="false">+[2]data1cf!BN544*-1</f>
        <v>-0</v>
      </c>
      <c r="Q545" s="9" t="n">
        <f aca="false">+[2]data1cf!BO544*-1</f>
        <v>-0</v>
      </c>
      <c r="R545" s="9" t="n">
        <f aca="false">+[2]data1cf!BP544*-1</f>
        <v>-0</v>
      </c>
      <c r="S545" s="9" t="n">
        <f aca="false">+[2]data1cf!BQ544*-1</f>
        <v>-0</v>
      </c>
      <c r="T545" s="9" t="n">
        <f aca="false">+[2]data1cf!BR544*-1</f>
        <v>-0</v>
      </c>
      <c r="U545" s="9" t="n">
        <f aca="false">+[2]data1cf!BS544*-1</f>
        <v>-0</v>
      </c>
      <c r="V545" s="9" t="n">
        <f aca="false">+[2]data1cf!BT544*-1</f>
        <v>-0</v>
      </c>
      <c r="W545" s="9" t="n">
        <f aca="false">+[2]data1cf!BU544*-1</f>
        <v>-0</v>
      </c>
      <c r="X545" s="9" t="n">
        <f aca="false">+[2]data1cf!BV544*-1</f>
        <v>-0</v>
      </c>
      <c r="Y545" s="9" t="n">
        <f aca="false">+[2]data1cf!BW544*-1</f>
        <v>-0</v>
      </c>
      <c r="Z545" s="9" t="n">
        <f aca="false">+[2]data1cf!BX544*-1</f>
        <v>-0</v>
      </c>
      <c r="AA545" s="9" t="n">
        <f aca="false">+[2]data1cf!BY544*-1</f>
        <v>-0</v>
      </c>
      <c r="AB545" s="9"/>
      <c r="AC545" s="9"/>
      <c r="AD545" s="9"/>
      <c r="AE545" s="9"/>
      <c r="AF545" s="9"/>
      <c r="AG545" s="9"/>
      <c r="AH545" s="9"/>
      <c r="AI545" s="9"/>
      <c r="AJ545" s="9"/>
      <c r="AK545" s="1"/>
      <c r="AL545" s="1" t="e">
        <f aca="false">SUMPRODUCT(B545:AJ545,PVCapPrice)</f>
        <v>#DIV/0!</v>
      </c>
      <c r="AM545" s="1"/>
      <c r="AN545" s="1"/>
      <c r="AO545" s="1"/>
      <c r="AP545" s="1"/>
      <c r="AQ545" s="1"/>
    </row>
    <row r="546" customFormat="false" ht="11.25" hidden="false" customHeight="false" outlineLevel="0" collapsed="false">
      <c r="A546" s="1" t="n">
        <v>544</v>
      </c>
      <c r="B546" s="9"/>
      <c r="C546" s="9" t="n">
        <f aca="false">+[2]data1cf!BA545*-1</f>
        <v>-0</v>
      </c>
      <c r="D546" s="9" t="n">
        <f aca="false">+[2]data1cf!BB545*-1</f>
        <v>-0</v>
      </c>
      <c r="E546" s="9" t="n">
        <f aca="false">+[2]data1cf!BC545*-1</f>
        <v>-0</v>
      </c>
      <c r="F546" s="9" t="n">
        <f aca="false">+[2]data1cf!BD545*-1</f>
        <v>-0</v>
      </c>
      <c r="G546" s="9" t="n">
        <f aca="false">+[2]data1cf!BE545*-1</f>
        <v>-0</v>
      </c>
      <c r="H546" s="9" t="n">
        <f aca="false">+[2]data1cf!BF545*-1</f>
        <v>-0</v>
      </c>
      <c r="I546" s="9" t="n">
        <f aca="false">+[2]data1cf!BG545*-1</f>
        <v>-0</v>
      </c>
      <c r="J546" s="9" t="n">
        <f aca="false">+[2]data1cf!BH545*-1</f>
        <v>-0</v>
      </c>
      <c r="K546" s="9" t="n">
        <f aca="false">+[2]data1cf!BI545*-1</f>
        <v>-0</v>
      </c>
      <c r="L546" s="9" t="n">
        <f aca="false">+[2]data1cf!BJ545*-1</f>
        <v>-0</v>
      </c>
      <c r="M546" s="9" t="n">
        <f aca="false">+[2]data1cf!BK545*-1</f>
        <v>-0</v>
      </c>
      <c r="N546" s="9" t="n">
        <f aca="false">+[2]data1cf!BL545*-1</f>
        <v>-0</v>
      </c>
      <c r="O546" s="9" t="n">
        <f aca="false">+[2]data1cf!BM545*-1</f>
        <v>-0</v>
      </c>
      <c r="P546" s="9" t="n">
        <f aca="false">+[2]data1cf!BN545*-1</f>
        <v>-0</v>
      </c>
      <c r="Q546" s="9" t="n">
        <f aca="false">+[2]data1cf!BO545*-1</f>
        <v>-0</v>
      </c>
      <c r="R546" s="9" t="n">
        <f aca="false">+[2]data1cf!BP545*-1</f>
        <v>-0</v>
      </c>
      <c r="S546" s="9" t="n">
        <f aca="false">+[2]data1cf!BQ545*-1</f>
        <v>-0</v>
      </c>
      <c r="T546" s="9" t="n">
        <f aca="false">+[2]data1cf!BR545*-1</f>
        <v>-0</v>
      </c>
      <c r="U546" s="9" t="n">
        <f aca="false">+[2]data1cf!BS545*-1</f>
        <v>-0</v>
      </c>
      <c r="V546" s="9" t="n">
        <f aca="false">+[2]data1cf!BT545*-1</f>
        <v>-0</v>
      </c>
      <c r="W546" s="9" t="n">
        <f aca="false">+[2]data1cf!BU545*-1</f>
        <v>-0</v>
      </c>
      <c r="X546" s="9" t="n">
        <f aca="false">+[2]data1cf!BV545*-1</f>
        <v>-0</v>
      </c>
      <c r="Y546" s="9" t="n">
        <f aca="false">+[2]data1cf!BW545*-1</f>
        <v>-0</v>
      </c>
      <c r="Z546" s="9" t="n">
        <f aca="false">+[2]data1cf!BX545*-1</f>
        <v>-0</v>
      </c>
      <c r="AA546" s="9" t="n">
        <f aca="false">+[2]data1cf!BY545*-1</f>
        <v>-0</v>
      </c>
      <c r="AB546" s="9"/>
      <c r="AC546" s="9"/>
      <c r="AD546" s="9"/>
      <c r="AE546" s="9"/>
      <c r="AF546" s="9"/>
      <c r="AG546" s="9"/>
      <c r="AH546" s="9"/>
      <c r="AI546" s="9"/>
      <c r="AJ546" s="9"/>
      <c r="AK546" s="1"/>
      <c r="AL546" s="1" t="e">
        <f aca="false">SUMPRODUCT(B546:AJ546,PVCapPrice)</f>
        <v>#DIV/0!</v>
      </c>
      <c r="AM546" s="1"/>
      <c r="AN546" s="1"/>
      <c r="AO546" s="1"/>
      <c r="AP546" s="1"/>
      <c r="AQ546" s="1"/>
    </row>
    <row r="547" customFormat="false" ht="11.25" hidden="false" customHeight="false" outlineLevel="0" collapsed="false">
      <c r="A547" s="1" t="n">
        <v>545</v>
      </c>
      <c r="B547" s="9"/>
      <c r="C547" s="9" t="n">
        <f aca="false">+[2]data1cf!BA546*-1</f>
        <v>-0</v>
      </c>
      <c r="D547" s="9" t="n">
        <f aca="false">+[2]data1cf!BB546*-1</f>
        <v>-0</v>
      </c>
      <c r="E547" s="9" t="n">
        <f aca="false">+[2]data1cf!BC546*-1</f>
        <v>-0</v>
      </c>
      <c r="F547" s="9" t="n">
        <f aca="false">+[2]data1cf!BD546*-1</f>
        <v>-0</v>
      </c>
      <c r="G547" s="9" t="n">
        <f aca="false">+[2]data1cf!BE546*-1</f>
        <v>-0</v>
      </c>
      <c r="H547" s="9" t="n">
        <f aca="false">+[2]data1cf!BF546*-1</f>
        <v>-0</v>
      </c>
      <c r="I547" s="9" t="n">
        <f aca="false">+[2]data1cf!BG546*-1</f>
        <v>-0</v>
      </c>
      <c r="J547" s="9" t="n">
        <f aca="false">+[2]data1cf!BH546*-1</f>
        <v>-0</v>
      </c>
      <c r="K547" s="9" t="n">
        <f aca="false">+[2]data1cf!BI546*-1</f>
        <v>-0</v>
      </c>
      <c r="L547" s="9" t="n">
        <f aca="false">+[2]data1cf!BJ546*-1</f>
        <v>-0</v>
      </c>
      <c r="M547" s="9" t="n">
        <f aca="false">+[2]data1cf!BK546*-1</f>
        <v>-0</v>
      </c>
      <c r="N547" s="9" t="n">
        <f aca="false">+[2]data1cf!BL546*-1</f>
        <v>-0</v>
      </c>
      <c r="O547" s="9" t="n">
        <f aca="false">+[2]data1cf!BM546*-1</f>
        <v>-0</v>
      </c>
      <c r="P547" s="9" t="n">
        <f aca="false">+[2]data1cf!BN546*-1</f>
        <v>-0</v>
      </c>
      <c r="Q547" s="9" t="n">
        <f aca="false">+[2]data1cf!BO546*-1</f>
        <v>-0</v>
      </c>
      <c r="R547" s="9" t="n">
        <f aca="false">+[2]data1cf!BP546*-1</f>
        <v>-0</v>
      </c>
      <c r="S547" s="9" t="n">
        <f aca="false">+[2]data1cf!BQ546*-1</f>
        <v>-0</v>
      </c>
      <c r="T547" s="9" t="n">
        <f aca="false">+[2]data1cf!BR546*-1</f>
        <v>-0</v>
      </c>
      <c r="U547" s="9" t="n">
        <f aca="false">+[2]data1cf!BS546*-1</f>
        <v>-0</v>
      </c>
      <c r="V547" s="9" t="n">
        <f aca="false">+[2]data1cf!BT546*-1</f>
        <v>-0</v>
      </c>
      <c r="W547" s="9" t="n">
        <f aca="false">+[2]data1cf!BU546*-1</f>
        <v>-0</v>
      </c>
      <c r="X547" s="9" t="n">
        <f aca="false">+[2]data1cf!BV546*-1</f>
        <v>-0</v>
      </c>
      <c r="Y547" s="9" t="n">
        <f aca="false">+[2]data1cf!BW546*-1</f>
        <v>-0</v>
      </c>
      <c r="Z547" s="9" t="n">
        <f aca="false">+[2]data1cf!BX546*-1</f>
        <v>-0</v>
      </c>
      <c r="AA547" s="9" t="n">
        <f aca="false">+[2]data1cf!BY546*-1</f>
        <v>-0</v>
      </c>
      <c r="AB547" s="9"/>
      <c r="AC547" s="9"/>
      <c r="AD547" s="9"/>
      <c r="AE547" s="9"/>
      <c r="AF547" s="9"/>
      <c r="AG547" s="9"/>
      <c r="AH547" s="9"/>
      <c r="AI547" s="9"/>
      <c r="AJ547" s="9"/>
      <c r="AK547" s="1"/>
      <c r="AL547" s="1" t="e">
        <f aca="false">SUMPRODUCT(B547:AJ547,PVCapPrice)</f>
        <v>#DIV/0!</v>
      </c>
      <c r="AM547" s="1"/>
      <c r="AN547" s="1"/>
      <c r="AO547" s="1"/>
      <c r="AP547" s="1"/>
      <c r="AQ547" s="1"/>
    </row>
    <row r="548" customFormat="false" ht="11.25" hidden="false" customHeight="false" outlineLevel="0" collapsed="false">
      <c r="A548" s="1" t="n">
        <v>546</v>
      </c>
      <c r="B548" s="9"/>
      <c r="C548" s="9" t="n">
        <f aca="false">+[2]data1cf!BA547*-1</f>
        <v>-0</v>
      </c>
      <c r="D548" s="9" t="n">
        <f aca="false">+[2]data1cf!BB547*-1</f>
        <v>-0</v>
      </c>
      <c r="E548" s="9" t="n">
        <f aca="false">+[2]data1cf!BC547*-1</f>
        <v>-0</v>
      </c>
      <c r="F548" s="9" t="n">
        <f aca="false">+[2]data1cf!BD547*-1</f>
        <v>-0</v>
      </c>
      <c r="G548" s="9" t="n">
        <f aca="false">+[2]data1cf!BE547*-1</f>
        <v>-0</v>
      </c>
      <c r="H548" s="9" t="n">
        <f aca="false">+[2]data1cf!BF547*-1</f>
        <v>-0</v>
      </c>
      <c r="I548" s="9" t="n">
        <f aca="false">+[2]data1cf!BG547*-1</f>
        <v>-0</v>
      </c>
      <c r="J548" s="9" t="n">
        <f aca="false">+[2]data1cf!BH547*-1</f>
        <v>-0</v>
      </c>
      <c r="K548" s="9" t="n">
        <f aca="false">+[2]data1cf!BI547*-1</f>
        <v>-0</v>
      </c>
      <c r="L548" s="9" t="n">
        <f aca="false">+[2]data1cf!BJ547*-1</f>
        <v>-0</v>
      </c>
      <c r="M548" s="9" t="n">
        <f aca="false">+[2]data1cf!BK547*-1</f>
        <v>-0</v>
      </c>
      <c r="N548" s="9" t="n">
        <f aca="false">+[2]data1cf!BL547*-1</f>
        <v>-0</v>
      </c>
      <c r="O548" s="9" t="n">
        <f aca="false">+[2]data1cf!BM547*-1</f>
        <v>-0</v>
      </c>
      <c r="P548" s="9" t="n">
        <f aca="false">+[2]data1cf!BN547*-1</f>
        <v>-0</v>
      </c>
      <c r="Q548" s="9" t="n">
        <f aca="false">+[2]data1cf!BO547*-1</f>
        <v>-0</v>
      </c>
      <c r="R548" s="9" t="n">
        <f aca="false">+[2]data1cf!BP547*-1</f>
        <v>-0</v>
      </c>
      <c r="S548" s="9" t="n">
        <f aca="false">+[2]data1cf!BQ547*-1</f>
        <v>-0</v>
      </c>
      <c r="T548" s="9" t="n">
        <f aca="false">+[2]data1cf!BR547*-1</f>
        <v>-0</v>
      </c>
      <c r="U548" s="9" t="n">
        <f aca="false">+[2]data1cf!BS547*-1</f>
        <v>-0</v>
      </c>
      <c r="V548" s="9" t="n">
        <f aca="false">+[2]data1cf!BT547*-1</f>
        <v>-0</v>
      </c>
      <c r="W548" s="9" t="n">
        <f aca="false">+[2]data1cf!BU547*-1</f>
        <v>-0</v>
      </c>
      <c r="X548" s="9" t="n">
        <f aca="false">+[2]data1cf!BV547*-1</f>
        <v>-0</v>
      </c>
      <c r="Y548" s="9" t="n">
        <f aca="false">+[2]data1cf!BW547*-1</f>
        <v>-0</v>
      </c>
      <c r="Z548" s="9" t="n">
        <f aca="false">+[2]data1cf!BX547*-1</f>
        <v>-0</v>
      </c>
      <c r="AA548" s="9" t="n">
        <f aca="false">+[2]data1cf!BY547*-1</f>
        <v>-0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1"/>
      <c r="AL548" s="1" t="e">
        <f aca="false">SUMPRODUCT(B548:AJ548,PVCapPrice)</f>
        <v>#DIV/0!</v>
      </c>
      <c r="AM548" s="1"/>
      <c r="AN548" s="1"/>
      <c r="AO548" s="1"/>
      <c r="AP548" s="1"/>
      <c r="AQ548" s="1"/>
    </row>
    <row r="549" customFormat="false" ht="11.25" hidden="false" customHeight="false" outlineLevel="0" collapsed="false">
      <c r="A549" s="1" t="n">
        <v>547</v>
      </c>
      <c r="B549" s="9"/>
      <c r="C549" s="9" t="n">
        <f aca="false">+[2]data1cf!BA548*-1</f>
        <v>-0</v>
      </c>
      <c r="D549" s="9" t="n">
        <f aca="false">+[2]data1cf!BB548*-1</f>
        <v>-0</v>
      </c>
      <c r="E549" s="9" t="n">
        <f aca="false">+[2]data1cf!BC548*-1</f>
        <v>-0</v>
      </c>
      <c r="F549" s="9" t="n">
        <f aca="false">+[2]data1cf!BD548*-1</f>
        <v>-0</v>
      </c>
      <c r="G549" s="9" t="n">
        <f aca="false">+[2]data1cf!BE548*-1</f>
        <v>-0</v>
      </c>
      <c r="H549" s="9" t="n">
        <f aca="false">+[2]data1cf!BF548*-1</f>
        <v>-0</v>
      </c>
      <c r="I549" s="9" t="n">
        <f aca="false">+[2]data1cf!BG548*-1</f>
        <v>-0</v>
      </c>
      <c r="J549" s="9" t="n">
        <f aca="false">+[2]data1cf!BH548*-1</f>
        <v>-0</v>
      </c>
      <c r="K549" s="9" t="n">
        <f aca="false">+[2]data1cf!BI548*-1</f>
        <v>-0</v>
      </c>
      <c r="L549" s="9" t="n">
        <f aca="false">+[2]data1cf!BJ548*-1</f>
        <v>-0</v>
      </c>
      <c r="M549" s="9" t="n">
        <f aca="false">+[2]data1cf!BK548*-1</f>
        <v>-0</v>
      </c>
      <c r="N549" s="9" t="n">
        <f aca="false">+[2]data1cf!BL548*-1</f>
        <v>-0</v>
      </c>
      <c r="O549" s="9" t="n">
        <f aca="false">+[2]data1cf!BM548*-1</f>
        <v>-0</v>
      </c>
      <c r="P549" s="9" t="n">
        <f aca="false">+[2]data1cf!BN548*-1</f>
        <v>-0</v>
      </c>
      <c r="Q549" s="9" t="n">
        <f aca="false">+[2]data1cf!BO548*-1</f>
        <v>-0</v>
      </c>
      <c r="R549" s="9" t="n">
        <f aca="false">+[2]data1cf!BP548*-1</f>
        <v>-0</v>
      </c>
      <c r="S549" s="9" t="n">
        <f aca="false">+[2]data1cf!BQ548*-1</f>
        <v>-0</v>
      </c>
      <c r="T549" s="9" t="n">
        <f aca="false">+[2]data1cf!BR548*-1</f>
        <v>-0</v>
      </c>
      <c r="U549" s="9" t="n">
        <f aca="false">+[2]data1cf!BS548*-1</f>
        <v>-0</v>
      </c>
      <c r="V549" s="9" t="n">
        <f aca="false">+[2]data1cf!BT548*-1</f>
        <v>-0</v>
      </c>
      <c r="W549" s="9" t="n">
        <f aca="false">+[2]data1cf!BU548*-1</f>
        <v>-0</v>
      </c>
      <c r="X549" s="9" t="n">
        <f aca="false">+[2]data1cf!BV548*-1</f>
        <v>-0</v>
      </c>
      <c r="Y549" s="9" t="n">
        <f aca="false">+[2]data1cf!BW548*-1</f>
        <v>-0</v>
      </c>
      <c r="Z549" s="9" t="n">
        <f aca="false">+[2]data1cf!BX548*-1</f>
        <v>-0</v>
      </c>
      <c r="AA549" s="9" t="n">
        <f aca="false">+[2]data1cf!BY548*-1</f>
        <v>-0</v>
      </c>
      <c r="AB549" s="9"/>
      <c r="AC549" s="9"/>
      <c r="AD549" s="9"/>
      <c r="AE549" s="9"/>
      <c r="AF549" s="9"/>
      <c r="AG549" s="9"/>
      <c r="AH549" s="9"/>
      <c r="AI549" s="9"/>
      <c r="AJ549" s="9"/>
      <c r="AK549" s="1"/>
      <c r="AL549" s="1" t="e">
        <f aca="false">SUMPRODUCT(B549:AJ549,PVCapPrice)</f>
        <v>#DIV/0!</v>
      </c>
      <c r="AM549" s="1"/>
      <c r="AN549" s="1"/>
      <c r="AO549" s="1"/>
      <c r="AP549" s="1"/>
      <c r="AQ549" s="1"/>
    </row>
    <row r="550" customFormat="false" ht="11.25" hidden="false" customHeight="false" outlineLevel="0" collapsed="false">
      <c r="A550" s="1" t="n">
        <v>548</v>
      </c>
      <c r="B550" s="9"/>
      <c r="C550" s="9" t="n">
        <f aca="false">+[2]data1cf!BA549*-1</f>
        <v>-0</v>
      </c>
      <c r="D550" s="9" t="n">
        <f aca="false">+[2]data1cf!BB549*-1</f>
        <v>-0</v>
      </c>
      <c r="E550" s="9" t="n">
        <f aca="false">+[2]data1cf!BC549*-1</f>
        <v>-0</v>
      </c>
      <c r="F550" s="9" t="n">
        <f aca="false">+[2]data1cf!BD549*-1</f>
        <v>-0</v>
      </c>
      <c r="G550" s="9" t="n">
        <f aca="false">+[2]data1cf!BE549*-1</f>
        <v>-0</v>
      </c>
      <c r="H550" s="9" t="n">
        <f aca="false">+[2]data1cf!BF549*-1</f>
        <v>-0</v>
      </c>
      <c r="I550" s="9" t="n">
        <f aca="false">+[2]data1cf!BG549*-1</f>
        <v>-0</v>
      </c>
      <c r="J550" s="9" t="n">
        <f aca="false">+[2]data1cf!BH549*-1</f>
        <v>-0</v>
      </c>
      <c r="K550" s="9" t="n">
        <f aca="false">+[2]data1cf!BI549*-1</f>
        <v>-0</v>
      </c>
      <c r="L550" s="9" t="n">
        <f aca="false">+[2]data1cf!BJ549*-1</f>
        <v>-0</v>
      </c>
      <c r="M550" s="9" t="n">
        <f aca="false">+[2]data1cf!BK549*-1</f>
        <v>-0</v>
      </c>
      <c r="N550" s="9" t="n">
        <f aca="false">+[2]data1cf!BL549*-1</f>
        <v>-0</v>
      </c>
      <c r="O550" s="9" t="n">
        <f aca="false">+[2]data1cf!BM549*-1</f>
        <v>-0</v>
      </c>
      <c r="P550" s="9" t="n">
        <f aca="false">+[2]data1cf!BN549*-1</f>
        <v>-0</v>
      </c>
      <c r="Q550" s="9" t="n">
        <f aca="false">+[2]data1cf!BO549*-1</f>
        <v>-0</v>
      </c>
      <c r="R550" s="9" t="n">
        <f aca="false">+[2]data1cf!BP549*-1</f>
        <v>-0</v>
      </c>
      <c r="S550" s="9" t="n">
        <f aca="false">+[2]data1cf!BQ549*-1</f>
        <v>-0</v>
      </c>
      <c r="T550" s="9" t="n">
        <f aca="false">+[2]data1cf!BR549*-1</f>
        <v>-0</v>
      </c>
      <c r="U550" s="9" t="n">
        <f aca="false">+[2]data1cf!BS549*-1</f>
        <v>-0</v>
      </c>
      <c r="V550" s="9" t="n">
        <f aca="false">+[2]data1cf!BT549*-1</f>
        <v>-0</v>
      </c>
      <c r="W550" s="9" t="n">
        <f aca="false">+[2]data1cf!BU549*-1</f>
        <v>-0</v>
      </c>
      <c r="X550" s="9" t="n">
        <f aca="false">+[2]data1cf!BV549*-1</f>
        <v>-0</v>
      </c>
      <c r="Y550" s="9" t="n">
        <f aca="false">+[2]data1cf!BW549*-1</f>
        <v>-0</v>
      </c>
      <c r="Z550" s="9" t="n">
        <f aca="false">+[2]data1cf!BX549*-1</f>
        <v>-0</v>
      </c>
      <c r="AA550" s="9" t="n">
        <f aca="false">+[2]data1cf!BY549*-1</f>
        <v>-0</v>
      </c>
      <c r="AB550" s="9"/>
      <c r="AC550" s="9"/>
      <c r="AD550" s="9"/>
      <c r="AE550" s="9"/>
      <c r="AF550" s="9"/>
      <c r="AG550" s="9"/>
      <c r="AH550" s="9"/>
      <c r="AI550" s="9"/>
      <c r="AJ550" s="9"/>
      <c r="AK550" s="1"/>
      <c r="AL550" s="1" t="e">
        <f aca="false">SUMPRODUCT(B550:AJ550,PVCapPrice)</f>
        <v>#DIV/0!</v>
      </c>
      <c r="AM550" s="1"/>
      <c r="AN550" s="1"/>
      <c r="AO550" s="1"/>
      <c r="AP550" s="1"/>
      <c r="AQ550" s="1"/>
    </row>
    <row r="551" customFormat="false" ht="11.25" hidden="false" customHeight="false" outlineLevel="0" collapsed="false">
      <c r="A551" s="1" t="n">
        <v>549</v>
      </c>
      <c r="B551" s="9"/>
      <c r="C551" s="9" t="n">
        <f aca="false">+[2]data1cf!BA550*-1</f>
        <v>-0</v>
      </c>
      <c r="D551" s="9" t="n">
        <f aca="false">+[2]data1cf!BB550*-1</f>
        <v>-0</v>
      </c>
      <c r="E551" s="9" t="n">
        <f aca="false">+[2]data1cf!BC550*-1</f>
        <v>-0</v>
      </c>
      <c r="F551" s="9" t="n">
        <f aca="false">+[2]data1cf!BD550*-1</f>
        <v>-0</v>
      </c>
      <c r="G551" s="9" t="n">
        <f aca="false">+[2]data1cf!BE550*-1</f>
        <v>-0</v>
      </c>
      <c r="H551" s="9" t="n">
        <f aca="false">+[2]data1cf!BF550*-1</f>
        <v>-0</v>
      </c>
      <c r="I551" s="9" t="n">
        <f aca="false">+[2]data1cf!BG550*-1</f>
        <v>-0</v>
      </c>
      <c r="J551" s="9" t="n">
        <f aca="false">+[2]data1cf!BH550*-1</f>
        <v>-0</v>
      </c>
      <c r="K551" s="9" t="n">
        <f aca="false">+[2]data1cf!BI550*-1</f>
        <v>-0</v>
      </c>
      <c r="L551" s="9" t="n">
        <f aca="false">+[2]data1cf!BJ550*-1</f>
        <v>-0</v>
      </c>
      <c r="M551" s="9" t="n">
        <f aca="false">+[2]data1cf!BK550*-1</f>
        <v>-0</v>
      </c>
      <c r="N551" s="9" t="n">
        <f aca="false">+[2]data1cf!BL550*-1</f>
        <v>-0</v>
      </c>
      <c r="O551" s="9" t="n">
        <f aca="false">+[2]data1cf!BM550*-1</f>
        <v>-0</v>
      </c>
      <c r="P551" s="9" t="n">
        <f aca="false">+[2]data1cf!BN550*-1</f>
        <v>-0</v>
      </c>
      <c r="Q551" s="9" t="n">
        <f aca="false">+[2]data1cf!BO550*-1</f>
        <v>-0</v>
      </c>
      <c r="R551" s="9" t="n">
        <f aca="false">+[2]data1cf!BP550*-1</f>
        <v>-0</v>
      </c>
      <c r="S551" s="9" t="n">
        <f aca="false">+[2]data1cf!BQ550*-1</f>
        <v>-0</v>
      </c>
      <c r="T551" s="9" t="n">
        <f aca="false">+[2]data1cf!BR550*-1</f>
        <v>-0</v>
      </c>
      <c r="U551" s="9" t="n">
        <f aca="false">+[2]data1cf!BS550*-1</f>
        <v>-0</v>
      </c>
      <c r="V551" s="9" t="n">
        <f aca="false">+[2]data1cf!BT550*-1</f>
        <v>-0</v>
      </c>
      <c r="W551" s="9" t="n">
        <f aca="false">+[2]data1cf!BU550*-1</f>
        <v>-0</v>
      </c>
      <c r="X551" s="9" t="n">
        <f aca="false">+[2]data1cf!BV550*-1</f>
        <v>-0</v>
      </c>
      <c r="Y551" s="9" t="n">
        <f aca="false">+[2]data1cf!BW550*-1</f>
        <v>-0</v>
      </c>
      <c r="Z551" s="9" t="n">
        <f aca="false">+[2]data1cf!BX550*-1</f>
        <v>-0</v>
      </c>
      <c r="AA551" s="9" t="n">
        <f aca="false">+[2]data1cf!BY550*-1</f>
        <v>-0</v>
      </c>
      <c r="AB551" s="9"/>
      <c r="AC551" s="9"/>
      <c r="AD551" s="9"/>
      <c r="AE551" s="9"/>
      <c r="AF551" s="9"/>
      <c r="AG551" s="9"/>
      <c r="AH551" s="9"/>
      <c r="AI551" s="9"/>
      <c r="AJ551" s="9"/>
      <c r="AK551" s="1"/>
      <c r="AL551" s="1" t="e">
        <f aca="false">SUMPRODUCT(B551:AJ551,PVCapPrice)</f>
        <v>#DIV/0!</v>
      </c>
      <c r="AM551" s="1"/>
      <c r="AN551" s="1"/>
      <c r="AO551" s="1"/>
      <c r="AP551" s="1"/>
      <c r="AQ551" s="1"/>
    </row>
    <row r="552" customFormat="false" ht="11.25" hidden="false" customHeight="false" outlineLevel="0" collapsed="false">
      <c r="A552" s="1" t="n">
        <v>550</v>
      </c>
      <c r="B552" s="9"/>
      <c r="C552" s="9" t="n">
        <f aca="false">+[2]data1cf!BA551*-1</f>
        <v>-0</v>
      </c>
      <c r="D552" s="9" t="n">
        <f aca="false">+[2]data1cf!BB551*-1</f>
        <v>-0</v>
      </c>
      <c r="E552" s="9" t="n">
        <f aca="false">+[2]data1cf!BC551*-1</f>
        <v>-0</v>
      </c>
      <c r="F552" s="9" t="n">
        <f aca="false">+[2]data1cf!BD551*-1</f>
        <v>-0</v>
      </c>
      <c r="G552" s="9" t="n">
        <f aca="false">+[2]data1cf!BE551*-1</f>
        <v>-0</v>
      </c>
      <c r="H552" s="9" t="n">
        <f aca="false">+[2]data1cf!BF551*-1</f>
        <v>-0</v>
      </c>
      <c r="I552" s="9" t="n">
        <f aca="false">+[2]data1cf!BG551*-1</f>
        <v>-0</v>
      </c>
      <c r="J552" s="9" t="n">
        <f aca="false">+[2]data1cf!BH551*-1</f>
        <v>-0</v>
      </c>
      <c r="K552" s="9" t="n">
        <f aca="false">+[2]data1cf!BI551*-1</f>
        <v>-0</v>
      </c>
      <c r="L552" s="9" t="n">
        <f aca="false">+[2]data1cf!BJ551*-1</f>
        <v>-0</v>
      </c>
      <c r="M552" s="9" t="n">
        <f aca="false">+[2]data1cf!BK551*-1</f>
        <v>-0</v>
      </c>
      <c r="N552" s="9" t="n">
        <f aca="false">+[2]data1cf!BL551*-1</f>
        <v>-0</v>
      </c>
      <c r="O552" s="9" t="n">
        <f aca="false">+[2]data1cf!BM551*-1</f>
        <v>-0</v>
      </c>
      <c r="P552" s="9" t="n">
        <f aca="false">+[2]data1cf!BN551*-1</f>
        <v>-0</v>
      </c>
      <c r="Q552" s="9" t="n">
        <f aca="false">+[2]data1cf!BO551*-1</f>
        <v>-0</v>
      </c>
      <c r="R552" s="9" t="n">
        <f aca="false">+[2]data1cf!BP551*-1</f>
        <v>-0</v>
      </c>
      <c r="S552" s="9" t="n">
        <f aca="false">+[2]data1cf!BQ551*-1</f>
        <v>-0</v>
      </c>
      <c r="T552" s="9" t="n">
        <f aca="false">+[2]data1cf!BR551*-1</f>
        <v>-0</v>
      </c>
      <c r="U552" s="9" t="n">
        <f aca="false">+[2]data1cf!BS551*-1</f>
        <v>-0</v>
      </c>
      <c r="V552" s="9" t="n">
        <f aca="false">+[2]data1cf!BT551*-1</f>
        <v>-0</v>
      </c>
      <c r="W552" s="9" t="n">
        <f aca="false">+[2]data1cf!BU551*-1</f>
        <v>-0</v>
      </c>
      <c r="X552" s="9" t="n">
        <f aca="false">+[2]data1cf!BV551*-1</f>
        <v>-0</v>
      </c>
      <c r="Y552" s="9" t="n">
        <f aca="false">+[2]data1cf!BW551*-1</f>
        <v>-0</v>
      </c>
      <c r="Z552" s="9" t="n">
        <f aca="false">+[2]data1cf!BX551*-1</f>
        <v>-0</v>
      </c>
      <c r="AA552" s="9" t="n">
        <f aca="false">+[2]data1cf!BY551*-1</f>
        <v>-0</v>
      </c>
      <c r="AB552" s="9"/>
      <c r="AC552" s="9"/>
      <c r="AD552" s="9"/>
      <c r="AE552" s="9"/>
      <c r="AF552" s="9"/>
      <c r="AG552" s="9"/>
      <c r="AH552" s="9"/>
      <c r="AI552" s="9"/>
      <c r="AJ552" s="9"/>
      <c r="AK552" s="1"/>
      <c r="AL552" s="1" t="e">
        <f aca="false">SUMPRODUCT(B552:AJ552,PVCapPrice)</f>
        <v>#DIV/0!</v>
      </c>
      <c r="AM552" s="1"/>
      <c r="AN552" s="1"/>
      <c r="AO552" s="1"/>
      <c r="AP552" s="1"/>
      <c r="AQ552" s="1"/>
    </row>
    <row r="553" customFormat="false" ht="11.25" hidden="false" customHeight="false" outlineLevel="0" collapsed="false">
      <c r="A553" s="1" t="n">
        <v>551</v>
      </c>
      <c r="B553" s="9"/>
      <c r="C553" s="9" t="n">
        <f aca="false">+[2]data1cf!BA552*-1</f>
        <v>-0</v>
      </c>
      <c r="D553" s="9" t="n">
        <f aca="false">+[2]data1cf!BB552*-1</f>
        <v>-0</v>
      </c>
      <c r="E553" s="9" t="n">
        <f aca="false">+[2]data1cf!BC552*-1</f>
        <v>-0</v>
      </c>
      <c r="F553" s="9" t="n">
        <f aca="false">+[2]data1cf!BD552*-1</f>
        <v>-0</v>
      </c>
      <c r="G553" s="9" t="n">
        <f aca="false">+[2]data1cf!BE552*-1</f>
        <v>-0</v>
      </c>
      <c r="H553" s="9" t="n">
        <f aca="false">+[2]data1cf!BF552*-1</f>
        <v>-0</v>
      </c>
      <c r="I553" s="9" t="n">
        <f aca="false">+[2]data1cf!BG552*-1</f>
        <v>-0</v>
      </c>
      <c r="J553" s="9" t="n">
        <f aca="false">+[2]data1cf!BH552*-1</f>
        <v>-0</v>
      </c>
      <c r="K553" s="9" t="n">
        <f aca="false">+[2]data1cf!BI552*-1</f>
        <v>-0</v>
      </c>
      <c r="L553" s="9" t="n">
        <f aca="false">+[2]data1cf!BJ552*-1</f>
        <v>-0</v>
      </c>
      <c r="M553" s="9" t="n">
        <f aca="false">+[2]data1cf!BK552*-1</f>
        <v>-0</v>
      </c>
      <c r="N553" s="9" t="n">
        <f aca="false">+[2]data1cf!BL552*-1</f>
        <v>-0</v>
      </c>
      <c r="O553" s="9" t="n">
        <f aca="false">+[2]data1cf!BM552*-1</f>
        <v>-0</v>
      </c>
      <c r="P553" s="9" t="n">
        <f aca="false">+[2]data1cf!BN552*-1</f>
        <v>-0</v>
      </c>
      <c r="Q553" s="9" t="n">
        <f aca="false">+[2]data1cf!BO552*-1</f>
        <v>-0</v>
      </c>
      <c r="R553" s="9" t="n">
        <f aca="false">+[2]data1cf!BP552*-1</f>
        <v>-0</v>
      </c>
      <c r="S553" s="9" t="n">
        <f aca="false">+[2]data1cf!BQ552*-1</f>
        <v>-0</v>
      </c>
      <c r="T553" s="9" t="n">
        <f aca="false">+[2]data1cf!BR552*-1</f>
        <v>-0</v>
      </c>
      <c r="U553" s="9" t="n">
        <f aca="false">+[2]data1cf!BS552*-1</f>
        <v>-0</v>
      </c>
      <c r="V553" s="9" t="n">
        <f aca="false">+[2]data1cf!BT552*-1</f>
        <v>-0</v>
      </c>
      <c r="W553" s="9" t="n">
        <f aca="false">+[2]data1cf!BU552*-1</f>
        <v>-0</v>
      </c>
      <c r="X553" s="9" t="n">
        <f aca="false">+[2]data1cf!BV552*-1</f>
        <v>-0</v>
      </c>
      <c r="Y553" s="9" t="n">
        <f aca="false">+[2]data1cf!BW552*-1</f>
        <v>-0</v>
      </c>
      <c r="Z553" s="9" t="n">
        <f aca="false">+[2]data1cf!BX552*-1</f>
        <v>-0</v>
      </c>
      <c r="AA553" s="9" t="n">
        <f aca="false">+[2]data1cf!BY552*-1</f>
        <v>-0</v>
      </c>
      <c r="AB553" s="9"/>
      <c r="AC553" s="9"/>
      <c r="AD553" s="9"/>
      <c r="AE553" s="9"/>
      <c r="AF553" s="9"/>
      <c r="AG553" s="9"/>
      <c r="AH553" s="9"/>
      <c r="AI553" s="9"/>
      <c r="AJ553" s="9"/>
      <c r="AK553" s="1"/>
      <c r="AL553" s="1" t="e">
        <f aca="false">SUMPRODUCT(B553:AJ553,PVCapPrice)</f>
        <v>#DIV/0!</v>
      </c>
      <c r="AM553" s="1"/>
      <c r="AN553" s="1"/>
      <c r="AO553" s="1"/>
      <c r="AP553" s="1"/>
      <c r="AQ553" s="1"/>
    </row>
    <row r="554" customFormat="false" ht="11.25" hidden="false" customHeight="false" outlineLevel="0" collapsed="false">
      <c r="A554" s="1" t="n">
        <v>552</v>
      </c>
      <c r="B554" s="9"/>
      <c r="C554" s="9" t="n">
        <f aca="false">+[2]data1cf!BA553*-1</f>
        <v>-0</v>
      </c>
      <c r="D554" s="9" t="n">
        <f aca="false">+[2]data1cf!BB553*-1</f>
        <v>-0</v>
      </c>
      <c r="E554" s="9" t="n">
        <f aca="false">+[2]data1cf!BC553*-1</f>
        <v>-0</v>
      </c>
      <c r="F554" s="9" t="n">
        <f aca="false">+[2]data1cf!BD553*-1</f>
        <v>-0</v>
      </c>
      <c r="G554" s="9" t="n">
        <f aca="false">+[2]data1cf!BE553*-1</f>
        <v>-0</v>
      </c>
      <c r="H554" s="9" t="n">
        <f aca="false">+[2]data1cf!BF553*-1</f>
        <v>-0</v>
      </c>
      <c r="I554" s="9" t="n">
        <f aca="false">+[2]data1cf!BG553*-1</f>
        <v>-0</v>
      </c>
      <c r="J554" s="9" t="n">
        <f aca="false">+[2]data1cf!BH553*-1</f>
        <v>-0</v>
      </c>
      <c r="K554" s="9" t="n">
        <f aca="false">+[2]data1cf!BI553*-1</f>
        <v>-0</v>
      </c>
      <c r="L554" s="9" t="n">
        <f aca="false">+[2]data1cf!BJ553*-1</f>
        <v>-0</v>
      </c>
      <c r="M554" s="9" t="n">
        <f aca="false">+[2]data1cf!BK553*-1</f>
        <v>-0</v>
      </c>
      <c r="N554" s="9" t="n">
        <f aca="false">+[2]data1cf!BL553*-1</f>
        <v>-0</v>
      </c>
      <c r="O554" s="9" t="n">
        <f aca="false">+[2]data1cf!BM553*-1</f>
        <v>-0</v>
      </c>
      <c r="P554" s="9" t="n">
        <f aca="false">+[2]data1cf!BN553*-1</f>
        <v>-0</v>
      </c>
      <c r="Q554" s="9" t="n">
        <f aca="false">+[2]data1cf!BO553*-1</f>
        <v>-0</v>
      </c>
      <c r="R554" s="9" t="n">
        <f aca="false">+[2]data1cf!BP553*-1</f>
        <v>-0</v>
      </c>
      <c r="S554" s="9" t="n">
        <f aca="false">+[2]data1cf!BQ553*-1</f>
        <v>-0</v>
      </c>
      <c r="T554" s="9" t="n">
        <f aca="false">+[2]data1cf!BR553*-1</f>
        <v>-0</v>
      </c>
      <c r="U554" s="9" t="n">
        <f aca="false">+[2]data1cf!BS553*-1</f>
        <v>-0</v>
      </c>
      <c r="V554" s="9" t="n">
        <f aca="false">+[2]data1cf!BT553*-1</f>
        <v>-0</v>
      </c>
      <c r="W554" s="9" t="n">
        <f aca="false">+[2]data1cf!BU553*-1</f>
        <v>-0</v>
      </c>
      <c r="X554" s="9" t="n">
        <f aca="false">+[2]data1cf!BV553*-1</f>
        <v>-0</v>
      </c>
      <c r="Y554" s="9" t="n">
        <f aca="false">+[2]data1cf!BW553*-1</f>
        <v>-0</v>
      </c>
      <c r="Z554" s="9" t="n">
        <f aca="false">+[2]data1cf!BX553*-1</f>
        <v>-0</v>
      </c>
      <c r="AA554" s="9" t="n">
        <f aca="false">+[2]data1cf!BY553*-1</f>
        <v>-0</v>
      </c>
      <c r="AB554" s="9"/>
      <c r="AC554" s="9"/>
      <c r="AD554" s="9"/>
      <c r="AE554" s="9"/>
      <c r="AF554" s="9"/>
      <c r="AG554" s="9"/>
      <c r="AH554" s="9"/>
      <c r="AI554" s="9"/>
      <c r="AJ554" s="9"/>
      <c r="AK554" s="1"/>
      <c r="AL554" s="1" t="e">
        <f aca="false">SUMPRODUCT(B554:AJ554,PVCapPrice)</f>
        <v>#DIV/0!</v>
      </c>
      <c r="AM554" s="1"/>
      <c r="AN554" s="1"/>
      <c r="AO554" s="1"/>
      <c r="AP554" s="1"/>
      <c r="AQ554" s="1"/>
    </row>
    <row r="555" customFormat="false" ht="11.25" hidden="false" customHeight="false" outlineLevel="0" collapsed="false">
      <c r="A555" s="1" t="n">
        <v>553</v>
      </c>
      <c r="B555" s="9"/>
      <c r="C555" s="9" t="n">
        <f aca="false">+[2]data1cf!BA554*-1</f>
        <v>-0</v>
      </c>
      <c r="D555" s="9" t="n">
        <f aca="false">+[2]data1cf!BB554*-1</f>
        <v>-0</v>
      </c>
      <c r="E555" s="9" t="n">
        <f aca="false">+[2]data1cf!BC554*-1</f>
        <v>-0</v>
      </c>
      <c r="F555" s="9" t="n">
        <f aca="false">+[2]data1cf!BD554*-1</f>
        <v>-0</v>
      </c>
      <c r="G555" s="9" t="n">
        <f aca="false">+[2]data1cf!BE554*-1</f>
        <v>-0</v>
      </c>
      <c r="H555" s="9" t="n">
        <f aca="false">+[2]data1cf!BF554*-1</f>
        <v>-0</v>
      </c>
      <c r="I555" s="9" t="n">
        <f aca="false">+[2]data1cf!BG554*-1</f>
        <v>-0</v>
      </c>
      <c r="J555" s="9" t="n">
        <f aca="false">+[2]data1cf!BH554*-1</f>
        <v>-0</v>
      </c>
      <c r="K555" s="9" t="n">
        <f aca="false">+[2]data1cf!BI554*-1</f>
        <v>-0</v>
      </c>
      <c r="L555" s="9" t="n">
        <f aca="false">+[2]data1cf!BJ554*-1</f>
        <v>-0</v>
      </c>
      <c r="M555" s="9" t="n">
        <f aca="false">+[2]data1cf!BK554*-1</f>
        <v>-0</v>
      </c>
      <c r="N555" s="9" t="n">
        <f aca="false">+[2]data1cf!BL554*-1</f>
        <v>-0</v>
      </c>
      <c r="O555" s="9" t="n">
        <f aca="false">+[2]data1cf!BM554*-1</f>
        <v>-0</v>
      </c>
      <c r="P555" s="9" t="n">
        <f aca="false">+[2]data1cf!BN554*-1</f>
        <v>-0</v>
      </c>
      <c r="Q555" s="9" t="n">
        <f aca="false">+[2]data1cf!BO554*-1</f>
        <v>-0</v>
      </c>
      <c r="R555" s="9" t="n">
        <f aca="false">+[2]data1cf!BP554*-1</f>
        <v>-0</v>
      </c>
      <c r="S555" s="9" t="n">
        <f aca="false">+[2]data1cf!BQ554*-1</f>
        <v>-0</v>
      </c>
      <c r="T555" s="9" t="n">
        <f aca="false">+[2]data1cf!BR554*-1</f>
        <v>-0</v>
      </c>
      <c r="U555" s="9" t="n">
        <f aca="false">+[2]data1cf!BS554*-1</f>
        <v>-0</v>
      </c>
      <c r="V555" s="9" t="n">
        <f aca="false">+[2]data1cf!BT554*-1</f>
        <v>-0</v>
      </c>
      <c r="W555" s="9" t="n">
        <f aca="false">+[2]data1cf!BU554*-1</f>
        <v>-0</v>
      </c>
      <c r="X555" s="9" t="n">
        <f aca="false">+[2]data1cf!BV554*-1</f>
        <v>-0</v>
      </c>
      <c r="Y555" s="9" t="n">
        <f aca="false">+[2]data1cf!BW554*-1</f>
        <v>-0</v>
      </c>
      <c r="Z555" s="9" t="n">
        <f aca="false">+[2]data1cf!BX554*-1</f>
        <v>-0</v>
      </c>
      <c r="AA555" s="9" t="n">
        <f aca="false">+[2]data1cf!BY554*-1</f>
        <v>-0</v>
      </c>
      <c r="AB555" s="9"/>
      <c r="AC555" s="9"/>
      <c r="AD555" s="9"/>
      <c r="AE555" s="9"/>
      <c r="AF555" s="9"/>
      <c r="AG555" s="9"/>
      <c r="AH555" s="9"/>
      <c r="AI555" s="9"/>
      <c r="AJ555" s="9"/>
      <c r="AK555" s="1"/>
      <c r="AL555" s="1" t="e">
        <f aca="false">SUMPRODUCT(B555:AJ555,PVCapPrice)</f>
        <v>#DIV/0!</v>
      </c>
      <c r="AM555" s="1"/>
      <c r="AN555" s="1"/>
      <c r="AO555" s="1"/>
      <c r="AP555" s="1"/>
      <c r="AQ555" s="1"/>
    </row>
    <row r="556" customFormat="false" ht="11.25" hidden="false" customHeight="false" outlineLevel="0" collapsed="false">
      <c r="A556" s="1" t="n">
        <v>554</v>
      </c>
      <c r="B556" s="9"/>
      <c r="C556" s="9" t="n">
        <f aca="false">+[2]data1cf!BA555*-1</f>
        <v>-0</v>
      </c>
      <c r="D556" s="9" t="n">
        <f aca="false">+[2]data1cf!BB555*-1</f>
        <v>-0</v>
      </c>
      <c r="E556" s="9" t="n">
        <f aca="false">+[2]data1cf!BC555*-1</f>
        <v>-0</v>
      </c>
      <c r="F556" s="9" t="n">
        <f aca="false">+[2]data1cf!BD555*-1</f>
        <v>-0</v>
      </c>
      <c r="G556" s="9" t="n">
        <f aca="false">+[2]data1cf!BE555*-1</f>
        <v>-0</v>
      </c>
      <c r="H556" s="9" t="n">
        <f aca="false">+[2]data1cf!BF555*-1</f>
        <v>-0</v>
      </c>
      <c r="I556" s="9" t="n">
        <f aca="false">+[2]data1cf!BG555*-1</f>
        <v>-0</v>
      </c>
      <c r="J556" s="9" t="n">
        <f aca="false">+[2]data1cf!BH555*-1</f>
        <v>-0</v>
      </c>
      <c r="K556" s="9" t="n">
        <f aca="false">+[2]data1cf!BI555*-1</f>
        <v>-0</v>
      </c>
      <c r="L556" s="9" t="n">
        <f aca="false">+[2]data1cf!BJ555*-1</f>
        <v>-0</v>
      </c>
      <c r="M556" s="9" t="n">
        <f aca="false">+[2]data1cf!BK555*-1</f>
        <v>-0</v>
      </c>
      <c r="N556" s="9" t="n">
        <f aca="false">+[2]data1cf!BL555*-1</f>
        <v>-0</v>
      </c>
      <c r="O556" s="9" t="n">
        <f aca="false">+[2]data1cf!BM555*-1</f>
        <v>-0</v>
      </c>
      <c r="P556" s="9" t="n">
        <f aca="false">+[2]data1cf!BN555*-1</f>
        <v>-0</v>
      </c>
      <c r="Q556" s="9" t="n">
        <f aca="false">+[2]data1cf!BO555*-1</f>
        <v>-0</v>
      </c>
      <c r="R556" s="9" t="n">
        <f aca="false">+[2]data1cf!BP555*-1</f>
        <v>-0</v>
      </c>
      <c r="S556" s="9" t="n">
        <f aca="false">+[2]data1cf!BQ555*-1</f>
        <v>-0</v>
      </c>
      <c r="T556" s="9" t="n">
        <f aca="false">+[2]data1cf!BR555*-1</f>
        <v>-0</v>
      </c>
      <c r="U556" s="9" t="n">
        <f aca="false">+[2]data1cf!BS555*-1</f>
        <v>-0</v>
      </c>
      <c r="V556" s="9" t="n">
        <f aca="false">+[2]data1cf!BT555*-1</f>
        <v>-0</v>
      </c>
      <c r="W556" s="9" t="n">
        <f aca="false">+[2]data1cf!BU555*-1</f>
        <v>-0</v>
      </c>
      <c r="X556" s="9" t="n">
        <f aca="false">+[2]data1cf!BV555*-1</f>
        <v>-0</v>
      </c>
      <c r="Y556" s="9" t="n">
        <f aca="false">+[2]data1cf!BW555*-1</f>
        <v>-0</v>
      </c>
      <c r="Z556" s="9" t="n">
        <f aca="false">+[2]data1cf!BX555*-1</f>
        <v>-0</v>
      </c>
      <c r="AA556" s="9" t="n">
        <f aca="false">+[2]data1cf!BY555*-1</f>
        <v>-0</v>
      </c>
      <c r="AB556" s="9"/>
      <c r="AC556" s="9"/>
      <c r="AD556" s="9"/>
      <c r="AE556" s="9"/>
      <c r="AF556" s="9"/>
      <c r="AG556" s="9"/>
      <c r="AH556" s="9"/>
      <c r="AI556" s="9"/>
      <c r="AJ556" s="9"/>
      <c r="AK556" s="1"/>
      <c r="AL556" s="1" t="e">
        <f aca="false">SUMPRODUCT(B556:AJ556,PVCapPrice)</f>
        <v>#DIV/0!</v>
      </c>
      <c r="AM556" s="1"/>
      <c r="AN556" s="1"/>
      <c r="AO556" s="1"/>
      <c r="AP556" s="1"/>
      <c r="AQ556" s="1"/>
    </row>
    <row r="557" customFormat="false" ht="11.25" hidden="false" customHeight="false" outlineLevel="0" collapsed="false">
      <c r="A557" s="1" t="n">
        <v>555</v>
      </c>
      <c r="B557" s="9"/>
      <c r="C557" s="9" t="n">
        <f aca="false">+[2]data1cf!BA556*-1</f>
        <v>-0</v>
      </c>
      <c r="D557" s="9" t="n">
        <f aca="false">+[2]data1cf!BB556*-1</f>
        <v>-0</v>
      </c>
      <c r="E557" s="9" t="n">
        <f aca="false">+[2]data1cf!BC556*-1</f>
        <v>-0</v>
      </c>
      <c r="F557" s="9" t="n">
        <f aca="false">+[2]data1cf!BD556*-1</f>
        <v>-0</v>
      </c>
      <c r="G557" s="9" t="n">
        <f aca="false">+[2]data1cf!BE556*-1</f>
        <v>-0</v>
      </c>
      <c r="H557" s="9" t="n">
        <f aca="false">+[2]data1cf!BF556*-1</f>
        <v>-0</v>
      </c>
      <c r="I557" s="9" t="n">
        <f aca="false">+[2]data1cf!BG556*-1</f>
        <v>-0</v>
      </c>
      <c r="J557" s="9" t="n">
        <f aca="false">+[2]data1cf!BH556*-1</f>
        <v>-0</v>
      </c>
      <c r="K557" s="9" t="n">
        <f aca="false">+[2]data1cf!BI556*-1</f>
        <v>-0</v>
      </c>
      <c r="L557" s="9" t="n">
        <f aca="false">+[2]data1cf!BJ556*-1</f>
        <v>-0</v>
      </c>
      <c r="M557" s="9" t="n">
        <f aca="false">+[2]data1cf!BK556*-1</f>
        <v>-0</v>
      </c>
      <c r="N557" s="9" t="n">
        <f aca="false">+[2]data1cf!BL556*-1</f>
        <v>-0</v>
      </c>
      <c r="O557" s="9" t="n">
        <f aca="false">+[2]data1cf!BM556*-1</f>
        <v>-0</v>
      </c>
      <c r="P557" s="9" t="n">
        <f aca="false">+[2]data1cf!BN556*-1</f>
        <v>-0</v>
      </c>
      <c r="Q557" s="9" t="n">
        <f aca="false">+[2]data1cf!BO556*-1</f>
        <v>-0</v>
      </c>
      <c r="R557" s="9" t="n">
        <f aca="false">+[2]data1cf!BP556*-1</f>
        <v>-0</v>
      </c>
      <c r="S557" s="9" t="n">
        <f aca="false">+[2]data1cf!BQ556*-1</f>
        <v>-0</v>
      </c>
      <c r="T557" s="9" t="n">
        <f aca="false">+[2]data1cf!BR556*-1</f>
        <v>-0</v>
      </c>
      <c r="U557" s="9" t="n">
        <f aca="false">+[2]data1cf!BS556*-1</f>
        <v>-0</v>
      </c>
      <c r="V557" s="9" t="n">
        <f aca="false">+[2]data1cf!BT556*-1</f>
        <v>-0</v>
      </c>
      <c r="W557" s="9" t="n">
        <f aca="false">+[2]data1cf!BU556*-1</f>
        <v>-0</v>
      </c>
      <c r="X557" s="9" t="n">
        <f aca="false">+[2]data1cf!BV556*-1</f>
        <v>-0</v>
      </c>
      <c r="Y557" s="9" t="n">
        <f aca="false">+[2]data1cf!BW556*-1</f>
        <v>-0</v>
      </c>
      <c r="Z557" s="9" t="n">
        <f aca="false">+[2]data1cf!BX556*-1</f>
        <v>-0</v>
      </c>
      <c r="AA557" s="9" t="n">
        <f aca="false">+[2]data1cf!BY556*-1</f>
        <v>-0</v>
      </c>
      <c r="AB557" s="9"/>
      <c r="AC557" s="9"/>
      <c r="AD557" s="9"/>
      <c r="AE557" s="9"/>
      <c r="AF557" s="9"/>
      <c r="AG557" s="9"/>
      <c r="AH557" s="9"/>
      <c r="AI557" s="9"/>
      <c r="AJ557" s="9"/>
      <c r="AK557" s="1"/>
      <c r="AL557" s="1" t="e">
        <f aca="false">SUMPRODUCT(B557:AJ557,PVCapPrice)</f>
        <v>#DIV/0!</v>
      </c>
      <c r="AM557" s="1"/>
      <c r="AN557" s="1"/>
      <c r="AO557" s="1"/>
      <c r="AP557" s="1"/>
      <c r="AQ557" s="1"/>
    </row>
    <row r="558" customFormat="false" ht="11.25" hidden="false" customHeight="false" outlineLevel="0" collapsed="false">
      <c r="A558" s="1" t="n">
        <v>556</v>
      </c>
      <c r="B558" s="9"/>
      <c r="C558" s="9" t="n">
        <f aca="false">+[2]data1cf!BA557*-1</f>
        <v>-0</v>
      </c>
      <c r="D558" s="9" t="n">
        <f aca="false">+[2]data1cf!BB557*-1</f>
        <v>-0</v>
      </c>
      <c r="E558" s="9" t="n">
        <f aca="false">+[2]data1cf!BC557*-1</f>
        <v>-0</v>
      </c>
      <c r="F558" s="9" t="n">
        <f aca="false">+[2]data1cf!BD557*-1</f>
        <v>-0</v>
      </c>
      <c r="G558" s="9" t="n">
        <f aca="false">+[2]data1cf!BE557*-1</f>
        <v>-0</v>
      </c>
      <c r="H558" s="9" t="n">
        <f aca="false">+[2]data1cf!BF557*-1</f>
        <v>-0</v>
      </c>
      <c r="I558" s="9" t="n">
        <f aca="false">+[2]data1cf!BG557*-1</f>
        <v>-0</v>
      </c>
      <c r="J558" s="9" t="n">
        <f aca="false">+[2]data1cf!BH557*-1</f>
        <v>-0</v>
      </c>
      <c r="K558" s="9" t="n">
        <f aca="false">+[2]data1cf!BI557*-1</f>
        <v>-0</v>
      </c>
      <c r="L558" s="9" t="n">
        <f aca="false">+[2]data1cf!BJ557*-1</f>
        <v>-0</v>
      </c>
      <c r="M558" s="9" t="n">
        <f aca="false">+[2]data1cf!BK557*-1</f>
        <v>-0</v>
      </c>
      <c r="N558" s="9" t="n">
        <f aca="false">+[2]data1cf!BL557*-1</f>
        <v>-0</v>
      </c>
      <c r="O558" s="9" t="n">
        <f aca="false">+[2]data1cf!BM557*-1</f>
        <v>-0</v>
      </c>
      <c r="P558" s="9" t="n">
        <f aca="false">+[2]data1cf!BN557*-1</f>
        <v>-0</v>
      </c>
      <c r="Q558" s="9" t="n">
        <f aca="false">+[2]data1cf!BO557*-1</f>
        <v>-0</v>
      </c>
      <c r="R558" s="9" t="n">
        <f aca="false">+[2]data1cf!BP557*-1</f>
        <v>-0</v>
      </c>
      <c r="S558" s="9" t="n">
        <f aca="false">+[2]data1cf!BQ557*-1</f>
        <v>-0</v>
      </c>
      <c r="T558" s="9" t="n">
        <f aca="false">+[2]data1cf!BR557*-1</f>
        <v>-0</v>
      </c>
      <c r="U558" s="9" t="n">
        <f aca="false">+[2]data1cf!BS557*-1</f>
        <v>-0</v>
      </c>
      <c r="V558" s="9" t="n">
        <f aca="false">+[2]data1cf!BT557*-1</f>
        <v>-0</v>
      </c>
      <c r="W558" s="9" t="n">
        <f aca="false">+[2]data1cf!BU557*-1</f>
        <v>-0</v>
      </c>
      <c r="X558" s="9" t="n">
        <f aca="false">+[2]data1cf!BV557*-1</f>
        <v>-0</v>
      </c>
      <c r="Y558" s="9" t="n">
        <f aca="false">+[2]data1cf!BW557*-1</f>
        <v>-0</v>
      </c>
      <c r="Z558" s="9" t="n">
        <f aca="false">+[2]data1cf!BX557*-1</f>
        <v>-0</v>
      </c>
      <c r="AA558" s="9" t="n">
        <f aca="false">+[2]data1cf!BY557*-1</f>
        <v>-0</v>
      </c>
      <c r="AB558" s="9"/>
      <c r="AC558" s="9"/>
      <c r="AD558" s="9"/>
      <c r="AE558" s="9"/>
      <c r="AF558" s="9"/>
      <c r="AG558" s="9"/>
      <c r="AH558" s="9"/>
      <c r="AI558" s="9"/>
      <c r="AJ558" s="9"/>
      <c r="AK558" s="1"/>
      <c r="AL558" s="1" t="e">
        <f aca="false">SUMPRODUCT(B558:AJ558,PVCapPrice)</f>
        <v>#DIV/0!</v>
      </c>
      <c r="AM558" s="1"/>
      <c r="AN558" s="1"/>
      <c r="AO558" s="1"/>
      <c r="AP558" s="1"/>
      <c r="AQ558" s="1"/>
    </row>
    <row r="559" customFormat="false" ht="11.25" hidden="false" customHeight="false" outlineLevel="0" collapsed="false">
      <c r="A559" s="1" t="n">
        <v>557</v>
      </c>
      <c r="B559" s="9"/>
      <c r="C559" s="9" t="n">
        <f aca="false">+[2]data1cf!BA558*-1</f>
        <v>-0</v>
      </c>
      <c r="D559" s="9" t="n">
        <f aca="false">+[2]data1cf!BB558*-1</f>
        <v>-0</v>
      </c>
      <c r="E559" s="9" t="n">
        <f aca="false">+[2]data1cf!BC558*-1</f>
        <v>-0</v>
      </c>
      <c r="F559" s="9" t="n">
        <f aca="false">+[2]data1cf!BD558*-1</f>
        <v>-0</v>
      </c>
      <c r="G559" s="9" t="n">
        <f aca="false">+[2]data1cf!BE558*-1</f>
        <v>-0</v>
      </c>
      <c r="H559" s="9" t="n">
        <f aca="false">+[2]data1cf!BF558*-1</f>
        <v>-0</v>
      </c>
      <c r="I559" s="9" t="n">
        <f aca="false">+[2]data1cf!BG558*-1</f>
        <v>-0</v>
      </c>
      <c r="J559" s="9" t="n">
        <f aca="false">+[2]data1cf!BH558*-1</f>
        <v>-0</v>
      </c>
      <c r="K559" s="9" t="n">
        <f aca="false">+[2]data1cf!BI558*-1</f>
        <v>-0</v>
      </c>
      <c r="L559" s="9" t="n">
        <f aca="false">+[2]data1cf!BJ558*-1</f>
        <v>-0</v>
      </c>
      <c r="M559" s="9" t="n">
        <f aca="false">+[2]data1cf!BK558*-1</f>
        <v>-0</v>
      </c>
      <c r="N559" s="9" t="n">
        <f aca="false">+[2]data1cf!BL558*-1</f>
        <v>-0</v>
      </c>
      <c r="O559" s="9" t="n">
        <f aca="false">+[2]data1cf!BM558*-1</f>
        <v>-0</v>
      </c>
      <c r="P559" s="9" t="n">
        <f aca="false">+[2]data1cf!BN558*-1</f>
        <v>-0</v>
      </c>
      <c r="Q559" s="9" t="n">
        <f aca="false">+[2]data1cf!BO558*-1</f>
        <v>-0</v>
      </c>
      <c r="R559" s="9" t="n">
        <f aca="false">+[2]data1cf!BP558*-1</f>
        <v>-0</v>
      </c>
      <c r="S559" s="9" t="n">
        <f aca="false">+[2]data1cf!BQ558*-1</f>
        <v>-0</v>
      </c>
      <c r="T559" s="9" t="n">
        <f aca="false">+[2]data1cf!BR558*-1</f>
        <v>-0</v>
      </c>
      <c r="U559" s="9" t="n">
        <f aca="false">+[2]data1cf!BS558*-1</f>
        <v>-0</v>
      </c>
      <c r="V559" s="9" t="n">
        <f aca="false">+[2]data1cf!BT558*-1</f>
        <v>-0</v>
      </c>
      <c r="W559" s="9" t="n">
        <f aca="false">+[2]data1cf!BU558*-1</f>
        <v>-0</v>
      </c>
      <c r="X559" s="9" t="n">
        <f aca="false">+[2]data1cf!BV558*-1</f>
        <v>-0</v>
      </c>
      <c r="Y559" s="9" t="n">
        <f aca="false">+[2]data1cf!BW558*-1</f>
        <v>-0</v>
      </c>
      <c r="Z559" s="9" t="n">
        <f aca="false">+[2]data1cf!BX558*-1</f>
        <v>-0</v>
      </c>
      <c r="AA559" s="9" t="n">
        <f aca="false">+[2]data1cf!BY558*-1</f>
        <v>-0</v>
      </c>
      <c r="AB559" s="9"/>
      <c r="AC559" s="9"/>
      <c r="AD559" s="9"/>
      <c r="AE559" s="9"/>
      <c r="AF559" s="9"/>
      <c r="AG559" s="9"/>
      <c r="AH559" s="9"/>
      <c r="AI559" s="9"/>
      <c r="AJ559" s="9"/>
      <c r="AK559" s="1"/>
      <c r="AL559" s="1" t="e">
        <f aca="false">SUMPRODUCT(B559:AJ559,PVCapPrice)</f>
        <v>#DIV/0!</v>
      </c>
      <c r="AM559" s="1"/>
      <c r="AN559" s="1"/>
      <c r="AO559" s="1"/>
      <c r="AP559" s="1"/>
      <c r="AQ559" s="1"/>
    </row>
    <row r="560" customFormat="false" ht="11.25" hidden="false" customHeight="false" outlineLevel="0" collapsed="false">
      <c r="A560" s="1" t="n">
        <v>558</v>
      </c>
      <c r="B560" s="9"/>
      <c r="C560" s="9" t="n">
        <f aca="false">+[2]data1cf!BA559*-1</f>
        <v>-0</v>
      </c>
      <c r="D560" s="9" t="n">
        <f aca="false">+[2]data1cf!BB559*-1</f>
        <v>-0</v>
      </c>
      <c r="E560" s="9" t="n">
        <f aca="false">+[2]data1cf!BC559*-1</f>
        <v>-0</v>
      </c>
      <c r="F560" s="9" t="n">
        <f aca="false">+[2]data1cf!BD559*-1</f>
        <v>-0</v>
      </c>
      <c r="G560" s="9" t="n">
        <f aca="false">+[2]data1cf!BE559*-1</f>
        <v>-0</v>
      </c>
      <c r="H560" s="9" t="n">
        <f aca="false">+[2]data1cf!BF559*-1</f>
        <v>-0</v>
      </c>
      <c r="I560" s="9" t="n">
        <f aca="false">+[2]data1cf!BG559*-1</f>
        <v>-0</v>
      </c>
      <c r="J560" s="9" t="n">
        <f aca="false">+[2]data1cf!BH559*-1</f>
        <v>-0</v>
      </c>
      <c r="K560" s="9" t="n">
        <f aca="false">+[2]data1cf!BI559*-1</f>
        <v>-0</v>
      </c>
      <c r="L560" s="9" t="n">
        <f aca="false">+[2]data1cf!BJ559*-1</f>
        <v>-0</v>
      </c>
      <c r="M560" s="9" t="n">
        <f aca="false">+[2]data1cf!BK559*-1</f>
        <v>-0</v>
      </c>
      <c r="N560" s="9" t="n">
        <f aca="false">+[2]data1cf!BL559*-1</f>
        <v>-0</v>
      </c>
      <c r="O560" s="9" t="n">
        <f aca="false">+[2]data1cf!BM559*-1</f>
        <v>-0</v>
      </c>
      <c r="P560" s="9" t="n">
        <f aca="false">+[2]data1cf!BN559*-1</f>
        <v>-0</v>
      </c>
      <c r="Q560" s="9" t="n">
        <f aca="false">+[2]data1cf!BO559*-1</f>
        <v>-0</v>
      </c>
      <c r="R560" s="9" t="n">
        <f aca="false">+[2]data1cf!BP559*-1</f>
        <v>-0</v>
      </c>
      <c r="S560" s="9" t="n">
        <f aca="false">+[2]data1cf!BQ559*-1</f>
        <v>-0</v>
      </c>
      <c r="T560" s="9" t="n">
        <f aca="false">+[2]data1cf!BR559*-1</f>
        <v>-0</v>
      </c>
      <c r="U560" s="9" t="n">
        <f aca="false">+[2]data1cf!BS559*-1</f>
        <v>-0</v>
      </c>
      <c r="V560" s="9" t="n">
        <f aca="false">+[2]data1cf!BT559*-1</f>
        <v>-0</v>
      </c>
      <c r="W560" s="9" t="n">
        <f aca="false">+[2]data1cf!BU559*-1</f>
        <v>-0</v>
      </c>
      <c r="X560" s="9" t="n">
        <f aca="false">+[2]data1cf!BV559*-1</f>
        <v>-0</v>
      </c>
      <c r="Y560" s="9" t="n">
        <f aca="false">+[2]data1cf!BW559*-1</f>
        <v>-0</v>
      </c>
      <c r="Z560" s="9" t="n">
        <f aca="false">+[2]data1cf!BX559*-1</f>
        <v>-0</v>
      </c>
      <c r="AA560" s="9" t="n">
        <f aca="false">+[2]data1cf!BY559*-1</f>
        <v>-0</v>
      </c>
      <c r="AB560" s="9"/>
      <c r="AC560" s="9"/>
      <c r="AD560" s="9"/>
      <c r="AE560" s="9"/>
      <c r="AF560" s="9"/>
      <c r="AG560" s="9"/>
      <c r="AH560" s="9"/>
      <c r="AI560" s="9"/>
      <c r="AJ560" s="9"/>
      <c r="AK560" s="1"/>
      <c r="AL560" s="1" t="e">
        <f aca="false">SUMPRODUCT(B560:AJ560,PVCapPrice)</f>
        <v>#DIV/0!</v>
      </c>
      <c r="AM560" s="1"/>
      <c r="AN560" s="1"/>
      <c r="AO560" s="1"/>
      <c r="AP560" s="1"/>
      <c r="AQ560" s="1"/>
    </row>
    <row r="561" customFormat="false" ht="11.25" hidden="false" customHeight="false" outlineLevel="0" collapsed="false">
      <c r="A561" s="1" t="n">
        <v>559</v>
      </c>
      <c r="B561" s="9"/>
      <c r="C561" s="9" t="n">
        <f aca="false">+[2]data1cf!BA560*-1</f>
        <v>-0</v>
      </c>
      <c r="D561" s="9" t="n">
        <f aca="false">+[2]data1cf!BB560*-1</f>
        <v>-0</v>
      </c>
      <c r="E561" s="9" t="n">
        <f aca="false">+[2]data1cf!BC560*-1</f>
        <v>-0</v>
      </c>
      <c r="F561" s="9" t="n">
        <f aca="false">+[2]data1cf!BD560*-1</f>
        <v>-0</v>
      </c>
      <c r="G561" s="9" t="n">
        <f aca="false">+[2]data1cf!BE560*-1</f>
        <v>-0</v>
      </c>
      <c r="H561" s="9" t="n">
        <f aca="false">+[2]data1cf!BF560*-1</f>
        <v>-0</v>
      </c>
      <c r="I561" s="9" t="n">
        <f aca="false">+[2]data1cf!BG560*-1</f>
        <v>-0</v>
      </c>
      <c r="J561" s="9" t="n">
        <f aca="false">+[2]data1cf!BH560*-1</f>
        <v>-0</v>
      </c>
      <c r="K561" s="9" t="n">
        <f aca="false">+[2]data1cf!BI560*-1</f>
        <v>-0</v>
      </c>
      <c r="L561" s="9" t="n">
        <f aca="false">+[2]data1cf!BJ560*-1</f>
        <v>-0</v>
      </c>
      <c r="M561" s="9" t="n">
        <f aca="false">+[2]data1cf!BK560*-1</f>
        <v>-0</v>
      </c>
      <c r="N561" s="9" t="n">
        <f aca="false">+[2]data1cf!BL560*-1</f>
        <v>-0</v>
      </c>
      <c r="O561" s="9" t="n">
        <f aca="false">+[2]data1cf!BM560*-1</f>
        <v>-0</v>
      </c>
      <c r="P561" s="9" t="n">
        <f aca="false">+[2]data1cf!BN560*-1</f>
        <v>-0</v>
      </c>
      <c r="Q561" s="9" t="n">
        <f aca="false">+[2]data1cf!BO560*-1</f>
        <v>-0</v>
      </c>
      <c r="R561" s="9" t="n">
        <f aca="false">+[2]data1cf!BP560*-1</f>
        <v>-0</v>
      </c>
      <c r="S561" s="9" t="n">
        <f aca="false">+[2]data1cf!BQ560*-1</f>
        <v>-0</v>
      </c>
      <c r="T561" s="9" t="n">
        <f aca="false">+[2]data1cf!BR560*-1</f>
        <v>-0</v>
      </c>
      <c r="U561" s="9" t="n">
        <f aca="false">+[2]data1cf!BS560*-1</f>
        <v>-0</v>
      </c>
      <c r="V561" s="9" t="n">
        <f aca="false">+[2]data1cf!BT560*-1</f>
        <v>-0</v>
      </c>
      <c r="W561" s="9" t="n">
        <f aca="false">+[2]data1cf!BU560*-1</f>
        <v>-0</v>
      </c>
      <c r="X561" s="9" t="n">
        <f aca="false">+[2]data1cf!BV560*-1</f>
        <v>-0</v>
      </c>
      <c r="Y561" s="9" t="n">
        <f aca="false">+[2]data1cf!BW560*-1</f>
        <v>-0</v>
      </c>
      <c r="Z561" s="9" t="n">
        <f aca="false">+[2]data1cf!BX560*-1</f>
        <v>-0</v>
      </c>
      <c r="AA561" s="9" t="n">
        <f aca="false">+[2]data1cf!BY560*-1</f>
        <v>-0</v>
      </c>
      <c r="AB561" s="9"/>
      <c r="AC561" s="9"/>
      <c r="AD561" s="9"/>
      <c r="AE561" s="9"/>
      <c r="AF561" s="9"/>
      <c r="AG561" s="9"/>
      <c r="AH561" s="9"/>
      <c r="AI561" s="9"/>
      <c r="AJ561" s="9"/>
      <c r="AK561" s="1"/>
      <c r="AL561" s="1" t="e">
        <f aca="false">SUMPRODUCT(B561:AJ561,PVCapPrice)</f>
        <v>#DIV/0!</v>
      </c>
      <c r="AM561" s="1"/>
      <c r="AN561" s="1"/>
      <c r="AO561" s="1"/>
      <c r="AP561" s="1"/>
      <c r="AQ561" s="1"/>
    </row>
    <row r="562" customFormat="false" ht="11.25" hidden="false" customHeight="false" outlineLevel="0" collapsed="false">
      <c r="A562" s="1" t="n">
        <v>560</v>
      </c>
      <c r="B562" s="9"/>
      <c r="C562" s="9" t="n">
        <f aca="false">+[2]data1cf!BA561*-1</f>
        <v>-0</v>
      </c>
      <c r="D562" s="9" t="n">
        <f aca="false">+[2]data1cf!BB561*-1</f>
        <v>-0</v>
      </c>
      <c r="E562" s="9" t="n">
        <f aca="false">+[2]data1cf!BC561*-1</f>
        <v>-0</v>
      </c>
      <c r="F562" s="9" t="n">
        <f aca="false">+[2]data1cf!BD561*-1</f>
        <v>-0</v>
      </c>
      <c r="G562" s="9" t="n">
        <f aca="false">+[2]data1cf!BE561*-1</f>
        <v>-0</v>
      </c>
      <c r="H562" s="9" t="n">
        <f aca="false">+[2]data1cf!BF561*-1</f>
        <v>-0</v>
      </c>
      <c r="I562" s="9" t="n">
        <f aca="false">+[2]data1cf!BG561*-1</f>
        <v>-0</v>
      </c>
      <c r="J562" s="9" t="n">
        <f aca="false">+[2]data1cf!BH561*-1</f>
        <v>-0</v>
      </c>
      <c r="K562" s="9" t="n">
        <f aca="false">+[2]data1cf!BI561*-1</f>
        <v>-0</v>
      </c>
      <c r="L562" s="9" t="n">
        <f aca="false">+[2]data1cf!BJ561*-1</f>
        <v>-0</v>
      </c>
      <c r="M562" s="9" t="n">
        <f aca="false">+[2]data1cf!BK561*-1</f>
        <v>-0</v>
      </c>
      <c r="N562" s="9" t="n">
        <f aca="false">+[2]data1cf!BL561*-1</f>
        <v>-0</v>
      </c>
      <c r="O562" s="9" t="n">
        <f aca="false">+[2]data1cf!BM561*-1</f>
        <v>-0</v>
      </c>
      <c r="P562" s="9" t="n">
        <f aca="false">+[2]data1cf!BN561*-1</f>
        <v>-0</v>
      </c>
      <c r="Q562" s="9" t="n">
        <f aca="false">+[2]data1cf!BO561*-1</f>
        <v>-0</v>
      </c>
      <c r="R562" s="9" t="n">
        <f aca="false">+[2]data1cf!BP561*-1</f>
        <v>-0</v>
      </c>
      <c r="S562" s="9" t="n">
        <f aca="false">+[2]data1cf!BQ561*-1</f>
        <v>-0</v>
      </c>
      <c r="T562" s="9" t="n">
        <f aca="false">+[2]data1cf!BR561*-1</f>
        <v>-0</v>
      </c>
      <c r="U562" s="9" t="n">
        <f aca="false">+[2]data1cf!BS561*-1</f>
        <v>-0</v>
      </c>
      <c r="V562" s="9" t="n">
        <f aca="false">+[2]data1cf!BT561*-1</f>
        <v>-0</v>
      </c>
      <c r="W562" s="9" t="n">
        <f aca="false">+[2]data1cf!BU561*-1</f>
        <v>-0</v>
      </c>
      <c r="X562" s="9" t="n">
        <f aca="false">+[2]data1cf!BV561*-1</f>
        <v>-0</v>
      </c>
      <c r="Y562" s="9" t="n">
        <f aca="false">+[2]data1cf!BW561*-1</f>
        <v>-0</v>
      </c>
      <c r="Z562" s="9" t="n">
        <f aca="false">+[2]data1cf!BX561*-1</f>
        <v>-0</v>
      </c>
      <c r="AA562" s="9" t="n">
        <f aca="false">+[2]data1cf!BY561*-1</f>
        <v>-0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1"/>
      <c r="AL562" s="1" t="e">
        <f aca="false">SUMPRODUCT(B562:AJ562,PVCapPrice)</f>
        <v>#DIV/0!</v>
      </c>
      <c r="AM562" s="1"/>
      <c r="AN562" s="1"/>
      <c r="AO562" s="1"/>
      <c r="AP562" s="1"/>
      <c r="AQ562" s="1"/>
    </row>
    <row r="563" customFormat="false" ht="11.25" hidden="false" customHeight="false" outlineLevel="0" collapsed="false">
      <c r="A563" s="1" t="n">
        <v>561</v>
      </c>
      <c r="B563" s="9"/>
      <c r="C563" s="9" t="n">
        <f aca="false">+[2]data1cf!BA562*-1</f>
        <v>-0</v>
      </c>
      <c r="D563" s="9" t="n">
        <f aca="false">+[2]data1cf!BB562*-1</f>
        <v>-0</v>
      </c>
      <c r="E563" s="9" t="n">
        <f aca="false">+[2]data1cf!BC562*-1</f>
        <v>-0</v>
      </c>
      <c r="F563" s="9" t="n">
        <f aca="false">+[2]data1cf!BD562*-1</f>
        <v>-0</v>
      </c>
      <c r="G563" s="9" t="n">
        <f aca="false">+[2]data1cf!BE562*-1</f>
        <v>-0</v>
      </c>
      <c r="H563" s="9" t="n">
        <f aca="false">+[2]data1cf!BF562*-1</f>
        <v>-0</v>
      </c>
      <c r="I563" s="9" t="n">
        <f aca="false">+[2]data1cf!BG562*-1</f>
        <v>-0</v>
      </c>
      <c r="J563" s="9" t="n">
        <f aca="false">+[2]data1cf!BH562*-1</f>
        <v>-0</v>
      </c>
      <c r="K563" s="9" t="n">
        <f aca="false">+[2]data1cf!BI562*-1</f>
        <v>-0</v>
      </c>
      <c r="L563" s="9" t="n">
        <f aca="false">+[2]data1cf!BJ562*-1</f>
        <v>-0</v>
      </c>
      <c r="M563" s="9" t="n">
        <f aca="false">+[2]data1cf!BK562*-1</f>
        <v>-0</v>
      </c>
      <c r="N563" s="9" t="n">
        <f aca="false">+[2]data1cf!BL562*-1</f>
        <v>-0</v>
      </c>
      <c r="O563" s="9" t="n">
        <f aca="false">+[2]data1cf!BM562*-1</f>
        <v>-0</v>
      </c>
      <c r="P563" s="9" t="n">
        <f aca="false">+[2]data1cf!BN562*-1</f>
        <v>-0</v>
      </c>
      <c r="Q563" s="9" t="n">
        <f aca="false">+[2]data1cf!BO562*-1</f>
        <v>-0</v>
      </c>
      <c r="R563" s="9" t="n">
        <f aca="false">+[2]data1cf!BP562*-1</f>
        <v>-0</v>
      </c>
      <c r="S563" s="9" t="n">
        <f aca="false">+[2]data1cf!BQ562*-1</f>
        <v>-0</v>
      </c>
      <c r="T563" s="9" t="n">
        <f aca="false">+[2]data1cf!BR562*-1</f>
        <v>-0</v>
      </c>
      <c r="U563" s="9" t="n">
        <f aca="false">+[2]data1cf!BS562*-1</f>
        <v>-0</v>
      </c>
      <c r="V563" s="9" t="n">
        <f aca="false">+[2]data1cf!BT562*-1</f>
        <v>-0</v>
      </c>
      <c r="W563" s="9" t="n">
        <f aca="false">+[2]data1cf!BU562*-1</f>
        <v>-0</v>
      </c>
      <c r="X563" s="9" t="n">
        <f aca="false">+[2]data1cf!BV562*-1</f>
        <v>-0</v>
      </c>
      <c r="Y563" s="9" t="n">
        <f aca="false">+[2]data1cf!BW562*-1</f>
        <v>-0</v>
      </c>
      <c r="Z563" s="9" t="n">
        <f aca="false">+[2]data1cf!BX562*-1</f>
        <v>-0</v>
      </c>
      <c r="AA563" s="9" t="n">
        <f aca="false">+[2]data1cf!BY562*-1</f>
        <v>-0</v>
      </c>
      <c r="AB563" s="9"/>
      <c r="AC563" s="9"/>
      <c r="AD563" s="9"/>
      <c r="AE563" s="9"/>
      <c r="AF563" s="9"/>
      <c r="AG563" s="9"/>
      <c r="AH563" s="9"/>
      <c r="AI563" s="9"/>
      <c r="AJ563" s="9"/>
      <c r="AK563" s="1"/>
      <c r="AL563" s="1" t="e">
        <f aca="false">SUMPRODUCT(B563:AJ563,PVCapPrice)</f>
        <v>#DIV/0!</v>
      </c>
      <c r="AM563" s="1"/>
      <c r="AN563" s="1"/>
      <c r="AO563" s="1"/>
      <c r="AP563" s="1"/>
      <c r="AQ563" s="1"/>
    </row>
    <row r="564" customFormat="false" ht="11.25" hidden="false" customHeight="false" outlineLevel="0" collapsed="false">
      <c r="A564" s="1" t="n">
        <v>562</v>
      </c>
      <c r="B564" s="9"/>
      <c r="C564" s="9" t="n">
        <f aca="false">+[2]data1cf!BA563*-1</f>
        <v>-0</v>
      </c>
      <c r="D564" s="9" t="n">
        <f aca="false">+[2]data1cf!BB563*-1</f>
        <v>-0</v>
      </c>
      <c r="E564" s="9" t="n">
        <f aca="false">+[2]data1cf!BC563*-1</f>
        <v>-0</v>
      </c>
      <c r="F564" s="9" t="n">
        <f aca="false">+[2]data1cf!BD563*-1</f>
        <v>-0</v>
      </c>
      <c r="G564" s="9" t="n">
        <f aca="false">+[2]data1cf!BE563*-1</f>
        <v>-0</v>
      </c>
      <c r="H564" s="9" t="n">
        <f aca="false">+[2]data1cf!BF563*-1</f>
        <v>-0</v>
      </c>
      <c r="I564" s="9" t="n">
        <f aca="false">+[2]data1cf!BG563*-1</f>
        <v>-0</v>
      </c>
      <c r="J564" s="9" t="n">
        <f aca="false">+[2]data1cf!BH563*-1</f>
        <v>-0</v>
      </c>
      <c r="K564" s="9" t="n">
        <f aca="false">+[2]data1cf!BI563*-1</f>
        <v>-0</v>
      </c>
      <c r="L564" s="9" t="n">
        <f aca="false">+[2]data1cf!BJ563*-1</f>
        <v>-0</v>
      </c>
      <c r="M564" s="9" t="n">
        <f aca="false">+[2]data1cf!BK563*-1</f>
        <v>-0</v>
      </c>
      <c r="N564" s="9" t="n">
        <f aca="false">+[2]data1cf!BL563*-1</f>
        <v>-0</v>
      </c>
      <c r="O564" s="9" t="n">
        <f aca="false">+[2]data1cf!BM563*-1</f>
        <v>-0</v>
      </c>
      <c r="P564" s="9" t="n">
        <f aca="false">+[2]data1cf!BN563*-1</f>
        <v>-0</v>
      </c>
      <c r="Q564" s="9" t="n">
        <f aca="false">+[2]data1cf!BO563*-1</f>
        <v>-0</v>
      </c>
      <c r="R564" s="9" t="n">
        <f aca="false">+[2]data1cf!BP563*-1</f>
        <v>-0</v>
      </c>
      <c r="S564" s="9" t="n">
        <f aca="false">+[2]data1cf!BQ563*-1</f>
        <v>-0</v>
      </c>
      <c r="T564" s="9" t="n">
        <f aca="false">+[2]data1cf!BR563*-1</f>
        <v>-0</v>
      </c>
      <c r="U564" s="9" t="n">
        <f aca="false">+[2]data1cf!BS563*-1</f>
        <v>-0</v>
      </c>
      <c r="V564" s="9" t="n">
        <f aca="false">+[2]data1cf!BT563*-1</f>
        <v>-0</v>
      </c>
      <c r="W564" s="9" t="n">
        <f aca="false">+[2]data1cf!BU563*-1</f>
        <v>-0</v>
      </c>
      <c r="X564" s="9" t="n">
        <f aca="false">+[2]data1cf!BV563*-1</f>
        <v>-0</v>
      </c>
      <c r="Y564" s="9" t="n">
        <f aca="false">+[2]data1cf!BW563*-1</f>
        <v>-0</v>
      </c>
      <c r="Z564" s="9" t="n">
        <f aca="false">+[2]data1cf!BX563*-1</f>
        <v>-0</v>
      </c>
      <c r="AA564" s="9" t="n">
        <f aca="false">+[2]data1cf!BY563*-1</f>
        <v>-0</v>
      </c>
      <c r="AB564" s="9"/>
      <c r="AC564" s="9"/>
      <c r="AD564" s="9"/>
      <c r="AE564" s="9"/>
      <c r="AF564" s="9"/>
      <c r="AG564" s="9"/>
      <c r="AH564" s="9"/>
      <c r="AI564" s="9"/>
      <c r="AJ564" s="9"/>
      <c r="AK564" s="1"/>
      <c r="AL564" s="1" t="e">
        <f aca="false">SUMPRODUCT(B564:AJ564,PVCapPrice)</f>
        <v>#DIV/0!</v>
      </c>
      <c r="AM564" s="1"/>
      <c r="AN564" s="1"/>
      <c r="AO564" s="1"/>
      <c r="AP564" s="1"/>
      <c r="AQ564" s="1"/>
    </row>
    <row r="565" customFormat="false" ht="11.25" hidden="false" customHeight="false" outlineLevel="0" collapsed="false">
      <c r="A565" s="1" t="n">
        <v>563</v>
      </c>
      <c r="B565" s="9"/>
      <c r="C565" s="9" t="n">
        <f aca="false">+[2]data1cf!BA564*-1</f>
        <v>-0</v>
      </c>
      <c r="D565" s="9" t="n">
        <f aca="false">+[2]data1cf!BB564*-1</f>
        <v>-0</v>
      </c>
      <c r="E565" s="9" t="n">
        <f aca="false">+[2]data1cf!BC564*-1</f>
        <v>-0</v>
      </c>
      <c r="F565" s="9" t="n">
        <f aca="false">+[2]data1cf!BD564*-1</f>
        <v>-0</v>
      </c>
      <c r="G565" s="9" t="n">
        <f aca="false">+[2]data1cf!BE564*-1</f>
        <v>-0</v>
      </c>
      <c r="H565" s="9" t="n">
        <f aca="false">+[2]data1cf!BF564*-1</f>
        <v>-0</v>
      </c>
      <c r="I565" s="9" t="n">
        <f aca="false">+[2]data1cf!BG564*-1</f>
        <v>-0</v>
      </c>
      <c r="J565" s="9" t="n">
        <f aca="false">+[2]data1cf!BH564*-1</f>
        <v>-0</v>
      </c>
      <c r="K565" s="9" t="n">
        <f aca="false">+[2]data1cf!BI564*-1</f>
        <v>-0</v>
      </c>
      <c r="L565" s="9" t="n">
        <f aca="false">+[2]data1cf!BJ564*-1</f>
        <v>-0</v>
      </c>
      <c r="M565" s="9" t="n">
        <f aca="false">+[2]data1cf!BK564*-1</f>
        <v>-0</v>
      </c>
      <c r="N565" s="9" t="n">
        <f aca="false">+[2]data1cf!BL564*-1</f>
        <v>-0</v>
      </c>
      <c r="O565" s="9" t="n">
        <f aca="false">+[2]data1cf!BM564*-1</f>
        <v>-0</v>
      </c>
      <c r="P565" s="9" t="n">
        <f aca="false">+[2]data1cf!BN564*-1</f>
        <v>-0</v>
      </c>
      <c r="Q565" s="9" t="n">
        <f aca="false">+[2]data1cf!BO564*-1</f>
        <v>-0</v>
      </c>
      <c r="R565" s="9" t="n">
        <f aca="false">+[2]data1cf!BP564*-1</f>
        <v>-0</v>
      </c>
      <c r="S565" s="9" t="n">
        <f aca="false">+[2]data1cf!BQ564*-1</f>
        <v>-0</v>
      </c>
      <c r="T565" s="9" t="n">
        <f aca="false">+[2]data1cf!BR564*-1</f>
        <v>-0</v>
      </c>
      <c r="U565" s="9" t="n">
        <f aca="false">+[2]data1cf!BS564*-1</f>
        <v>-0</v>
      </c>
      <c r="V565" s="9" t="n">
        <f aca="false">+[2]data1cf!BT564*-1</f>
        <v>-0</v>
      </c>
      <c r="W565" s="9" t="n">
        <f aca="false">+[2]data1cf!BU564*-1</f>
        <v>-0</v>
      </c>
      <c r="X565" s="9" t="n">
        <f aca="false">+[2]data1cf!BV564*-1</f>
        <v>-0</v>
      </c>
      <c r="Y565" s="9" t="n">
        <f aca="false">+[2]data1cf!BW564*-1</f>
        <v>-0</v>
      </c>
      <c r="Z565" s="9" t="n">
        <f aca="false">+[2]data1cf!BX564*-1</f>
        <v>-0</v>
      </c>
      <c r="AA565" s="9" t="n">
        <f aca="false">+[2]data1cf!BY564*-1</f>
        <v>-0</v>
      </c>
      <c r="AB565" s="9"/>
      <c r="AC565" s="9"/>
      <c r="AD565" s="9"/>
      <c r="AE565" s="9"/>
      <c r="AF565" s="9"/>
      <c r="AG565" s="9"/>
      <c r="AH565" s="9"/>
      <c r="AI565" s="9"/>
      <c r="AJ565" s="9"/>
      <c r="AK565" s="1"/>
      <c r="AL565" s="1" t="e">
        <f aca="false">SUMPRODUCT(B565:AJ565,PVCapPrice)</f>
        <v>#DIV/0!</v>
      </c>
      <c r="AM565" s="1"/>
      <c r="AN565" s="1"/>
      <c r="AO565" s="1"/>
      <c r="AP565" s="1"/>
      <c r="AQ565" s="1"/>
    </row>
    <row r="566" customFormat="false" ht="11.25" hidden="false" customHeight="false" outlineLevel="0" collapsed="false">
      <c r="A566" s="1" t="n">
        <v>564</v>
      </c>
      <c r="B566" s="9"/>
      <c r="C566" s="9" t="n">
        <f aca="false">+[2]data1cf!BA565*-1</f>
        <v>-0</v>
      </c>
      <c r="D566" s="9" t="n">
        <f aca="false">+[2]data1cf!BB565*-1</f>
        <v>-0</v>
      </c>
      <c r="E566" s="9" t="n">
        <f aca="false">+[2]data1cf!BC565*-1</f>
        <v>-0</v>
      </c>
      <c r="F566" s="9" t="n">
        <f aca="false">+[2]data1cf!BD565*-1</f>
        <v>-0</v>
      </c>
      <c r="G566" s="9" t="n">
        <f aca="false">+[2]data1cf!BE565*-1</f>
        <v>-0</v>
      </c>
      <c r="H566" s="9" t="n">
        <f aca="false">+[2]data1cf!BF565*-1</f>
        <v>-0</v>
      </c>
      <c r="I566" s="9" t="n">
        <f aca="false">+[2]data1cf!BG565*-1</f>
        <v>-0</v>
      </c>
      <c r="J566" s="9" t="n">
        <f aca="false">+[2]data1cf!BH565*-1</f>
        <v>-0</v>
      </c>
      <c r="K566" s="9" t="n">
        <f aca="false">+[2]data1cf!BI565*-1</f>
        <v>-0</v>
      </c>
      <c r="L566" s="9" t="n">
        <f aca="false">+[2]data1cf!BJ565*-1</f>
        <v>-0</v>
      </c>
      <c r="M566" s="9" t="n">
        <f aca="false">+[2]data1cf!BK565*-1</f>
        <v>-0</v>
      </c>
      <c r="N566" s="9" t="n">
        <f aca="false">+[2]data1cf!BL565*-1</f>
        <v>-0</v>
      </c>
      <c r="O566" s="9" t="n">
        <f aca="false">+[2]data1cf!BM565*-1</f>
        <v>-0</v>
      </c>
      <c r="P566" s="9" t="n">
        <f aca="false">+[2]data1cf!BN565*-1</f>
        <v>-0</v>
      </c>
      <c r="Q566" s="9" t="n">
        <f aca="false">+[2]data1cf!BO565*-1</f>
        <v>-0</v>
      </c>
      <c r="R566" s="9" t="n">
        <f aca="false">+[2]data1cf!BP565*-1</f>
        <v>-0</v>
      </c>
      <c r="S566" s="9" t="n">
        <f aca="false">+[2]data1cf!BQ565*-1</f>
        <v>-0</v>
      </c>
      <c r="T566" s="9" t="n">
        <f aca="false">+[2]data1cf!BR565*-1</f>
        <v>-0</v>
      </c>
      <c r="U566" s="9" t="n">
        <f aca="false">+[2]data1cf!BS565*-1</f>
        <v>-0</v>
      </c>
      <c r="V566" s="9" t="n">
        <f aca="false">+[2]data1cf!BT565*-1</f>
        <v>-0</v>
      </c>
      <c r="W566" s="9" t="n">
        <f aca="false">+[2]data1cf!BU565*-1</f>
        <v>-0</v>
      </c>
      <c r="X566" s="9" t="n">
        <f aca="false">+[2]data1cf!BV565*-1</f>
        <v>-0</v>
      </c>
      <c r="Y566" s="9" t="n">
        <f aca="false">+[2]data1cf!BW565*-1</f>
        <v>-0</v>
      </c>
      <c r="Z566" s="9" t="n">
        <f aca="false">+[2]data1cf!BX565*-1</f>
        <v>-0</v>
      </c>
      <c r="AA566" s="9" t="n">
        <f aca="false">+[2]data1cf!BY565*-1</f>
        <v>-0</v>
      </c>
      <c r="AB566" s="9"/>
      <c r="AC566" s="9"/>
      <c r="AD566" s="9"/>
      <c r="AE566" s="9"/>
      <c r="AF566" s="9"/>
      <c r="AG566" s="9"/>
      <c r="AH566" s="9"/>
      <c r="AI566" s="9"/>
      <c r="AJ566" s="9"/>
      <c r="AK566" s="1"/>
      <c r="AL566" s="1" t="e">
        <f aca="false">SUMPRODUCT(B566:AJ566,PVCapPrice)</f>
        <v>#DIV/0!</v>
      </c>
      <c r="AM566" s="1"/>
      <c r="AN566" s="1"/>
      <c r="AO566" s="1"/>
      <c r="AP566" s="1"/>
      <c r="AQ566" s="1"/>
    </row>
    <row r="567" customFormat="false" ht="11.25" hidden="false" customHeight="false" outlineLevel="0" collapsed="false">
      <c r="A567" s="1" t="n">
        <v>565</v>
      </c>
      <c r="B567" s="9"/>
      <c r="C567" s="9" t="n">
        <f aca="false">+[2]data1cf!BA566*-1</f>
        <v>-0</v>
      </c>
      <c r="D567" s="9" t="n">
        <f aca="false">+[2]data1cf!BB566*-1</f>
        <v>-0</v>
      </c>
      <c r="E567" s="9" t="n">
        <f aca="false">+[2]data1cf!BC566*-1</f>
        <v>-0</v>
      </c>
      <c r="F567" s="9" t="n">
        <f aca="false">+[2]data1cf!BD566*-1</f>
        <v>-0</v>
      </c>
      <c r="G567" s="9" t="n">
        <f aca="false">+[2]data1cf!BE566*-1</f>
        <v>-0</v>
      </c>
      <c r="H567" s="9" t="n">
        <f aca="false">+[2]data1cf!BF566*-1</f>
        <v>-0</v>
      </c>
      <c r="I567" s="9" t="n">
        <f aca="false">+[2]data1cf!BG566*-1</f>
        <v>-0</v>
      </c>
      <c r="J567" s="9" t="n">
        <f aca="false">+[2]data1cf!BH566*-1</f>
        <v>-0</v>
      </c>
      <c r="K567" s="9" t="n">
        <f aca="false">+[2]data1cf!BI566*-1</f>
        <v>-0</v>
      </c>
      <c r="L567" s="9" t="n">
        <f aca="false">+[2]data1cf!BJ566*-1</f>
        <v>-0</v>
      </c>
      <c r="M567" s="9" t="n">
        <f aca="false">+[2]data1cf!BK566*-1</f>
        <v>-0</v>
      </c>
      <c r="N567" s="9" t="n">
        <f aca="false">+[2]data1cf!BL566*-1</f>
        <v>-0</v>
      </c>
      <c r="O567" s="9" t="n">
        <f aca="false">+[2]data1cf!BM566*-1</f>
        <v>-0</v>
      </c>
      <c r="P567" s="9" t="n">
        <f aca="false">+[2]data1cf!BN566*-1</f>
        <v>-0</v>
      </c>
      <c r="Q567" s="9" t="n">
        <f aca="false">+[2]data1cf!BO566*-1</f>
        <v>-0</v>
      </c>
      <c r="R567" s="9" t="n">
        <f aca="false">+[2]data1cf!BP566*-1</f>
        <v>-0</v>
      </c>
      <c r="S567" s="9" t="n">
        <f aca="false">+[2]data1cf!BQ566*-1</f>
        <v>-0</v>
      </c>
      <c r="T567" s="9" t="n">
        <f aca="false">+[2]data1cf!BR566*-1</f>
        <v>-0</v>
      </c>
      <c r="U567" s="9" t="n">
        <f aca="false">+[2]data1cf!BS566*-1</f>
        <v>-0</v>
      </c>
      <c r="V567" s="9" t="n">
        <f aca="false">+[2]data1cf!BT566*-1</f>
        <v>-0</v>
      </c>
      <c r="W567" s="9" t="n">
        <f aca="false">+[2]data1cf!BU566*-1</f>
        <v>-0</v>
      </c>
      <c r="X567" s="9" t="n">
        <f aca="false">+[2]data1cf!BV566*-1</f>
        <v>-0</v>
      </c>
      <c r="Y567" s="9" t="n">
        <f aca="false">+[2]data1cf!BW566*-1</f>
        <v>-0</v>
      </c>
      <c r="Z567" s="9" t="n">
        <f aca="false">+[2]data1cf!BX566*-1</f>
        <v>-0</v>
      </c>
      <c r="AA567" s="9" t="n">
        <f aca="false">+[2]data1cf!BY566*-1</f>
        <v>-0</v>
      </c>
      <c r="AB567" s="9"/>
      <c r="AC567" s="9"/>
      <c r="AD567" s="9"/>
      <c r="AE567" s="9"/>
      <c r="AF567" s="9"/>
      <c r="AG567" s="9"/>
      <c r="AH567" s="9"/>
      <c r="AI567" s="9"/>
      <c r="AJ567" s="9"/>
      <c r="AK567" s="1"/>
      <c r="AL567" s="1" t="e">
        <f aca="false">SUMPRODUCT(B567:AJ567,PVCapPrice)</f>
        <v>#DIV/0!</v>
      </c>
      <c r="AM567" s="1"/>
      <c r="AN567" s="1"/>
      <c r="AO567" s="1"/>
      <c r="AP567" s="1"/>
      <c r="AQ567" s="1"/>
    </row>
    <row r="568" customFormat="false" ht="11.25" hidden="false" customHeight="false" outlineLevel="0" collapsed="false">
      <c r="A568" s="1" t="n">
        <v>566</v>
      </c>
      <c r="B568" s="9"/>
      <c r="C568" s="9" t="n">
        <f aca="false">+[2]data1cf!BA567*-1</f>
        <v>-0</v>
      </c>
      <c r="D568" s="9" t="n">
        <f aca="false">+[2]data1cf!BB567*-1</f>
        <v>-0</v>
      </c>
      <c r="E568" s="9" t="n">
        <f aca="false">+[2]data1cf!BC567*-1</f>
        <v>-0</v>
      </c>
      <c r="F568" s="9" t="n">
        <f aca="false">+[2]data1cf!BD567*-1</f>
        <v>-0</v>
      </c>
      <c r="G568" s="9" t="n">
        <f aca="false">+[2]data1cf!BE567*-1</f>
        <v>-0</v>
      </c>
      <c r="H568" s="9" t="n">
        <f aca="false">+[2]data1cf!BF567*-1</f>
        <v>-0</v>
      </c>
      <c r="I568" s="9" t="n">
        <f aca="false">+[2]data1cf!BG567*-1</f>
        <v>-0</v>
      </c>
      <c r="J568" s="9" t="n">
        <f aca="false">+[2]data1cf!BH567*-1</f>
        <v>-0</v>
      </c>
      <c r="K568" s="9" t="n">
        <f aca="false">+[2]data1cf!BI567*-1</f>
        <v>-0</v>
      </c>
      <c r="L568" s="9" t="n">
        <f aca="false">+[2]data1cf!BJ567*-1</f>
        <v>-0</v>
      </c>
      <c r="M568" s="9" t="n">
        <f aca="false">+[2]data1cf!BK567*-1</f>
        <v>-0</v>
      </c>
      <c r="N568" s="9" t="n">
        <f aca="false">+[2]data1cf!BL567*-1</f>
        <v>-0</v>
      </c>
      <c r="O568" s="9" t="n">
        <f aca="false">+[2]data1cf!BM567*-1</f>
        <v>-0</v>
      </c>
      <c r="P568" s="9" t="n">
        <f aca="false">+[2]data1cf!BN567*-1</f>
        <v>-0</v>
      </c>
      <c r="Q568" s="9" t="n">
        <f aca="false">+[2]data1cf!BO567*-1</f>
        <v>-0</v>
      </c>
      <c r="R568" s="9" t="n">
        <f aca="false">+[2]data1cf!BP567*-1</f>
        <v>-0</v>
      </c>
      <c r="S568" s="9" t="n">
        <f aca="false">+[2]data1cf!BQ567*-1</f>
        <v>-0</v>
      </c>
      <c r="T568" s="9" t="n">
        <f aca="false">+[2]data1cf!BR567*-1</f>
        <v>-0</v>
      </c>
      <c r="U568" s="9" t="n">
        <f aca="false">+[2]data1cf!BS567*-1</f>
        <v>-0</v>
      </c>
      <c r="V568" s="9" t="n">
        <f aca="false">+[2]data1cf!BT567*-1</f>
        <v>-0</v>
      </c>
      <c r="W568" s="9" t="n">
        <f aca="false">+[2]data1cf!BU567*-1</f>
        <v>-0</v>
      </c>
      <c r="X568" s="9" t="n">
        <f aca="false">+[2]data1cf!BV567*-1</f>
        <v>-0</v>
      </c>
      <c r="Y568" s="9" t="n">
        <f aca="false">+[2]data1cf!BW567*-1</f>
        <v>-0</v>
      </c>
      <c r="Z568" s="9" t="n">
        <f aca="false">+[2]data1cf!BX567*-1</f>
        <v>-0</v>
      </c>
      <c r="AA568" s="9" t="n">
        <f aca="false">+[2]data1cf!BY567*-1</f>
        <v>-0</v>
      </c>
      <c r="AB568" s="9"/>
      <c r="AC568" s="9"/>
      <c r="AD568" s="9"/>
      <c r="AE568" s="9"/>
      <c r="AF568" s="9"/>
      <c r="AG568" s="9"/>
      <c r="AH568" s="9"/>
      <c r="AI568" s="9"/>
      <c r="AJ568" s="9"/>
      <c r="AK568" s="1"/>
      <c r="AL568" s="1" t="e">
        <f aca="false">SUMPRODUCT(B568:AJ568,PVCapPrice)</f>
        <v>#DIV/0!</v>
      </c>
      <c r="AM568" s="1"/>
      <c r="AN568" s="1"/>
      <c r="AO568" s="1"/>
      <c r="AP568" s="1"/>
      <c r="AQ568" s="1"/>
    </row>
    <row r="569" customFormat="false" ht="11.25" hidden="false" customHeight="false" outlineLevel="0" collapsed="false">
      <c r="A569" s="1" t="n">
        <v>567</v>
      </c>
      <c r="B569" s="9"/>
      <c r="C569" s="9" t="n">
        <f aca="false">+[2]data1cf!BA568*-1</f>
        <v>-0</v>
      </c>
      <c r="D569" s="9" t="n">
        <f aca="false">+[2]data1cf!BB568*-1</f>
        <v>-0</v>
      </c>
      <c r="E569" s="9" t="n">
        <f aca="false">+[2]data1cf!BC568*-1</f>
        <v>-0</v>
      </c>
      <c r="F569" s="9" t="n">
        <f aca="false">+[2]data1cf!BD568*-1</f>
        <v>-0</v>
      </c>
      <c r="G569" s="9" t="n">
        <f aca="false">+[2]data1cf!BE568*-1</f>
        <v>-0</v>
      </c>
      <c r="H569" s="9" t="n">
        <f aca="false">+[2]data1cf!BF568*-1</f>
        <v>-0</v>
      </c>
      <c r="I569" s="9" t="n">
        <f aca="false">+[2]data1cf!BG568*-1</f>
        <v>-0</v>
      </c>
      <c r="J569" s="9" t="n">
        <f aca="false">+[2]data1cf!BH568*-1</f>
        <v>-0</v>
      </c>
      <c r="K569" s="9" t="n">
        <f aca="false">+[2]data1cf!BI568*-1</f>
        <v>-0</v>
      </c>
      <c r="L569" s="9" t="n">
        <f aca="false">+[2]data1cf!BJ568*-1</f>
        <v>-0</v>
      </c>
      <c r="M569" s="9" t="n">
        <f aca="false">+[2]data1cf!BK568*-1</f>
        <v>-0</v>
      </c>
      <c r="N569" s="9" t="n">
        <f aca="false">+[2]data1cf!BL568*-1</f>
        <v>-0</v>
      </c>
      <c r="O569" s="9" t="n">
        <f aca="false">+[2]data1cf!BM568*-1</f>
        <v>-0</v>
      </c>
      <c r="P569" s="9" t="n">
        <f aca="false">+[2]data1cf!BN568*-1</f>
        <v>-0</v>
      </c>
      <c r="Q569" s="9" t="n">
        <f aca="false">+[2]data1cf!BO568*-1</f>
        <v>-0</v>
      </c>
      <c r="R569" s="9" t="n">
        <f aca="false">+[2]data1cf!BP568*-1</f>
        <v>-0</v>
      </c>
      <c r="S569" s="9" t="n">
        <f aca="false">+[2]data1cf!BQ568*-1</f>
        <v>-0</v>
      </c>
      <c r="T569" s="9" t="n">
        <f aca="false">+[2]data1cf!BR568*-1</f>
        <v>-0</v>
      </c>
      <c r="U569" s="9" t="n">
        <f aca="false">+[2]data1cf!BS568*-1</f>
        <v>-0</v>
      </c>
      <c r="V569" s="9" t="n">
        <f aca="false">+[2]data1cf!BT568*-1</f>
        <v>-0</v>
      </c>
      <c r="W569" s="9" t="n">
        <f aca="false">+[2]data1cf!BU568*-1</f>
        <v>-0</v>
      </c>
      <c r="X569" s="9" t="n">
        <f aca="false">+[2]data1cf!BV568*-1</f>
        <v>-0</v>
      </c>
      <c r="Y569" s="9" t="n">
        <f aca="false">+[2]data1cf!BW568*-1</f>
        <v>-0</v>
      </c>
      <c r="Z569" s="9" t="n">
        <f aca="false">+[2]data1cf!BX568*-1</f>
        <v>-0</v>
      </c>
      <c r="AA569" s="9" t="n">
        <f aca="false">+[2]data1cf!BY568*-1</f>
        <v>-0</v>
      </c>
      <c r="AB569" s="9"/>
      <c r="AC569" s="9"/>
      <c r="AD569" s="9"/>
      <c r="AE569" s="9"/>
      <c r="AF569" s="9"/>
      <c r="AG569" s="9"/>
      <c r="AH569" s="9"/>
      <c r="AI569" s="9"/>
      <c r="AJ569" s="9"/>
      <c r="AK569" s="1"/>
      <c r="AL569" s="1" t="e">
        <f aca="false">SUMPRODUCT(B569:AJ569,PVCapPrice)</f>
        <v>#DIV/0!</v>
      </c>
      <c r="AM569" s="1"/>
      <c r="AN569" s="1"/>
      <c r="AO569" s="1"/>
      <c r="AP569" s="1"/>
      <c r="AQ569" s="1"/>
    </row>
    <row r="570" customFormat="false" ht="11.25" hidden="false" customHeight="false" outlineLevel="0" collapsed="false">
      <c r="A570" s="1" t="n">
        <v>568</v>
      </c>
      <c r="B570" s="9"/>
      <c r="C570" s="9" t="n">
        <f aca="false">+[2]data1cf!BA569*-1</f>
        <v>-0</v>
      </c>
      <c r="D570" s="9" t="n">
        <f aca="false">+[2]data1cf!BB569*-1</f>
        <v>-0</v>
      </c>
      <c r="E570" s="9" t="n">
        <f aca="false">+[2]data1cf!BC569*-1</f>
        <v>-0</v>
      </c>
      <c r="F570" s="9" t="n">
        <f aca="false">+[2]data1cf!BD569*-1</f>
        <v>-0</v>
      </c>
      <c r="G570" s="9" t="n">
        <f aca="false">+[2]data1cf!BE569*-1</f>
        <v>-0</v>
      </c>
      <c r="H570" s="9" t="n">
        <f aca="false">+[2]data1cf!BF569*-1</f>
        <v>-0</v>
      </c>
      <c r="I570" s="9" t="n">
        <f aca="false">+[2]data1cf!BG569*-1</f>
        <v>-0</v>
      </c>
      <c r="J570" s="9" t="n">
        <f aca="false">+[2]data1cf!BH569*-1</f>
        <v>-0</v>
      </c>
      <c r="K570" s="9" t="n">
        <f aca="false">+[2]data1cf!BI569*-1</f>
        <v>-0</v>
      </c>
      <c r="L570" s="9" t="n">
        <f aca="false">+[2]data1cf!BJ569*-1</f>
        <v>-0</v>
      </c>
      <c r="M570" s="9" t="n">
        <f aca="false">+[2]data1cf!BK569*-1</f>
        <v>-0</v>
      </c>
      <c r="N570" s="9" t="n">
        <f aca="false">+[2]data1cf!BL569*-1</f>
        <v>-0</v>
      </c>
      <c r="O570" s="9" t="n">
        <f aca="false">+[2]data1cf!BM569*-1</f>
        <v>-0</v>
      </c>
      <c r="P570" s="9" t="n">
        <f aca="false">+[2]data1cf!BN569*-1</f>
        <v>-0</v>
      </c>
      <c r="Q570" s="9" t="n">
        <f aca="false">+[2]data1cf!BO569*-1</f>
        <v>-0</v>
      </c>
      <c r="R570" s="9" t="n">
        <f aca="false">+[2]data1cf!BP569*-1</f>
        <v>-0</v>
      </c>
      <c r="S570" s="9" t="n">
        <f aca="false">+[2]data1cf!BQ569*-1</f>
        <v>-0</v>
      </c>
      <c r="T570" s="9" t="n">
        <f aca="false">+[2]data1cf!BR569*-1</f>
        <v>-0</v>
      </c>
      <c r="U570" s="9" t="n">
        <f aca="false">+[2]data1cf!BS569*-1</f>
        <v>-0</v>
      </c>
      <c r="V570" s="9" t="n">
        <f aca="false">+[2]data1cf!BT569*-1</f>
        <v>-0</v>
      </c>
      <c r="W570" s="9" t="n">
        <f aca="false">+[2]data1cf!BU569*-1</f>
        <v>-0</v>
      </c>
      <c r="X570" s="9" t="n">
        <f aca="false">+[2]data1cf!BV569*-1</f>
        <v>-0</v>
      </c>
      <c r="Y570" s="9" t="n">
        <f aca="false">+[2]data1cf!BW569*-1</f>
        <v>-0</v>
      </c>
      <c r="Z570" s="9" t="n">
        <f aca="false">+[2]data1cf!BX569*-1</f>
        <v>-0</v>
      </c>
      <c r="AA570" s="9" t="n">
        <f aca="false">+[2]data1cf!BY569*-1</f>
        <v>-0</v>
      </c>
      <c r="AB570" s="9"/>
      <c r="AC570" s="9"/>
      <c r="AD570" s="9"/>
      <c r="AE570" s="9"/>
      <c r="AF570" s="9"/>
      <c r="AG570" s="9"/>
      <c r="AH570" s="9"/>
      <c r="AI570" s="9"/>
      <c r="AJ570" s="9"/>
      <c r="AK570" s="1"/>
      <c r="AL570" s="1" t="e">
        <f aca="false">SUMPRODUCT(B570:AJ570,PVCapPrice)</f>
        <v>#DIV/0!</v>
      </c>
      <c r="AM570" s="1"/>
      <c r="AN570" s="1"/>
      <c r="AO570" s="1"/>
      <c r="AP570" s="1"/>
      <c r="AQ570" s="1"/>
    </row>
    <row r="571" customFormat="false" ht="11.25" hidden="false" customHeight="false" outlineLevel="0" collapsed="false">
      <c r="A571" s="1" t="n">
        <v>569</v>
      </c>
      <c r="B571" s="9"/>
      <c r="C571" s="9" t="n">
        <f aca="false">+[2]data1cf!BA570*-1</f>
        <v>-0</v>
      </c>
      <c r="D571" s="9" t="n">
        <f aca="false">+[2]data1cf!BB570*-1</f>
        <v>-0</v>
      </c>
      <c r="E571" s="9" t="n">
        <f aca="false">+[2]data1cf!BC570*-1</f>
        <v>-0</v>
      </c>
      <c r="F571" s="9" t="n">
        <f aca="false">+[2]data1cf!BD570*-1</f>
        <v>-0</v>
      </c>
      <c r="G571" s="9" t="n">
        <f aca="false">+[2]data1cf!BE570*-1</f>
        <v>-0</v>
      </c>
      <c r="H571" s="9" t="n">
        <f aca="false">+[2]data1cf!BF570*-1</f>
        <v>-0</v>
      </c>
      <c r="I571" s="9" t="n">
        <f aca="false">+[2]data1cf!BG570*-1</f>
        <v>-0</v>
      </c>
      <c r="J571" s="9" t="n">
        <f aca="false">+[2]data1cf!BH570*-1</f>
        <v>-0</v>
      </c>
      <c r="K571" s="9" t="n">
        <f aca="false">+[2]data1cf!BI570*-1</f>
        <v>-0</v>
      </c>
      <c r="L571" s="9" t="n">
        <f aca="false">+[2]data1cf!BJ570*-1</f>
        <v>-0</v>
      </c>
      <c r="M571" s="9" t="n">
        <f aca="false">+[2]data1cf!BK570*-1</f>
        <v>-0</v>
      </c>
      <c r="N571" s="9" t="n">
        <f aca="false">+[2]data1cf!BL570*-1</f>
        <v>-0</v>
      </c>
      <c r="O571" s="9" t="n">
        <f aca="false">+[2]data1cf!BM570*-1</f>
        <v>-0</v>
      </c>
      <c r="P571" s="9" t="n">
        <f aca="false">+[2]data1cf!BN570*-1</f>
        <v>-0</v>
      </c>
      <c r="Q571" s="9" t="n">
        <f aca="false">+[2]data1cf!BO570*-1</f>
        <v>-0</v>
      </c>
      <c r="R571" s="9" t="n">
        <f aca="false">+[2]data1cf!BP570*-1</f>
        <v>-0</v>
      </c>
      <c r="S571" s="9" t="n">
        <f aca="false">+[2]data1cf!BQ570*-1</f>
        <v>-0</v>
      </c>
      <c r="T571" s="9" t="n">
        <f aca="false">+[2]data1cf!BR570*-1</f>
        <v>-0</v>
      </c>
      <c r="U571" s="9" t="n">
        <f aca="false">+[2]data1cf!BS570*-1</f>
        <v>-0</v>
      </c>
      <c r="V571" s="9" t="n">
        <f aca="false">+[2]data1cf!BT570*-1</f>
        <v>-0</v>
      </c>
      <c r="W571" s="9" t="n">
        <f aca="false">+[2]data1cf!BU570*-1</f>
        <v>-0</v>
      </c>
      <c r="X571" s="9" t="n">
        <f aca="false">+[2]data1cf!BV570*-1</f>
        <v>-0</v>
      </c>
      <c r="Y571" s="9" t="n">
        <f aca="false">+[2]data1cf!BW570*-1</f>
        <v>-0</v>
      </c>
      <c r="Z571" s="9" t="n">
        <f aca="false">+[2]data1cf!BX570*-1</f>
        <v>-0</v>
      </c>
      <c r="AA571" s="9" t="n">
        <f aca="false">+[2]data1cf!BY570*-1</f>
        <v>-0</v>
      </c>
      <c r="AB571" s="9"/>
      <c r="AC571" s="9"/>
      <c r="AD571" s="9"/>
      <c r="AE571" s="9"/>
      <c r="AF571" s="9"/>
      <c r="AG571" s="9"/>
      <c r="AH571" s="9"/>
      <c r="AI571" s="9"/>
      <c r="AJ571" s="9"/>
      <c r="AK571" s="1"/>
      <c r="AL571" s="1" t="e">
        <f aca="false">SUMPRODUCT(B571:AJ571,PVCapPrice)</f>
        <v>#DIV/0!</v>
      </c>
      <c r="AM571" s="1"/>
      <c r="AN571" s="1"/>
      <c r="AO571" s="1"/>
      <c r="AP571" s="1"/>
      <c r="AQ571" s="1"/>
    </row>
    <row r="572" customFormat="false" ht="11.25" hidden="false" customHeight="false" outlineLevel="0" collapsed="false">
      <c r="A572" s="1" t="n">
        <v>570</v>
      </c>
      <c r="B572" s="9"/>
      <c r="C572" s="9" t="n">
        <f aca="false">+[2]data1cf!BA571*-1</f>
        <v>-0</v>
      </c>
      <c r="D572" s="9" t="n">
        <f aca="false">+[2]data1cf!BB571*-1</f>
        <v>-0</v>
      </c>
      <c r="E572" s="9" t="n">
        <f aca="false">+[2]data1cf!BC571*-1</f>
        <v>-0</v>
      </c>
      <c r="F572" s="9" t="n">
        <f aca="false">+[2]data1cf!BD571*-1</f>
        <v>-0</v>
      </c>
      <c r="G572" s="9" t="n">
        <f aca="false">+[2]data1cf!BE571*-1</f>
        <v>-0</v>
      </c>
      <c r="H572" s="9" t="n">
        <f aca="false">+[2]data1cf!BF571*-1</f>
        <v>-0</v>
      </c>
      <c r="I572" s="9" t="n">
        <f aca="false">+[2]data1cf!BG571*-1</f>
        <v>-0</v>
      </c>
      <c r="J572" s="9" t="n">
        <f aca="false">+[2]data1cf!BH571*-1</f>
        <v>-0</v>
      </c>
      <c r="K572" s="9" t="n">
        <f aca="false">+[2]data1cf!BI571*-1</f>
        <v>-0</v>
      </c>
      <c r="L572" s="9" t="n">
        <f aca="false">+[2]data1cf!BJ571*-1</f>
        <v>-0</v>
      </c>
      <c r="M572" s="9" t="n">
        <f aca="false">+[2]data1cf!BK571*-1</f>
        <v>-0</v>
      </c>
      <c r="N572" s="9" t="n">
        <f aca="false">+[2]data1cf!BL571*-1</f>
        <v>-0</v>
      </c>
      <c r="O572" s="9" t="n">
        <f aca="false">+[2]data1cf!BM571*-1</f>
        <v>-0</v>
      </c>
      <c r="P572" s="9" t="n">
        <f aca="false">+[2]data1cf!BN571*-1</f>
        <v>-0</v>
      </c>
      <c r="Q572" s="9" t="n">
        <f aca="false">+[2]data1cf!BO571*-1</f>
        <v>-0</v>
      </c>
      <c r="R572" s="9" t="n">
        <f aca="false">+[2]data1cf!BP571*-1</f>
        <v>-0</v>
      </c>
      <c r="S572" s="9" t="n">
        <f aca="false">+[2]data1cf!BQ571*-1</f>
        <v>-0</v>
      </c>
      <c r="T572" s="9" t="n">
        <f aca="false">+[2]data1cf!BR571*-1</f>
        <v>-0</v>
      </c>
      <c r="U572" s="9" t="n">
        <f aca="false">+[2]data1cf!BS571*-1</f>
        <v>-0</v>
      </c>
      <c r="V572" s="9" t="n">
        <f aca="false">+[2]data1cf!BT571*-1</f>
        <v>-0</v>
      </c>
      <c r="W572" s="9" t="n">
        <f aca="false">+[2]data1cf!BU571*-1</f>
        <v>-0</v>
      </c>
      <c r="X572" s="9" t="n">
        <f aca="false">+[2]data1cf!BV571*-1</f>
        <v>-0</v>
      </c>
      <c r="Y572" s="9" t="n">
        <f aca="false">+[2]data1cf!BW571*-1</f>
        <v>-0</v>
      </c>
      <c r="Z572" s="9" t="n">
        <f aca="false">+[2]data1cf!BX571*-1</f>
        <v>-0</v>
      </c>
      <c r="AA572" s="9" t="n">
        <f aca="false">+[2]data1cf!BY571*-1</f>
        <v>-0</v>
      </c>
      <c r="AB572" s="9"/>
      <c r="AC572" s="9"/>
      <c r="AD572" s="9"/>
      <c r="AE572" s="9"/>
      <c r="AF572" s="9"/>
      <c r="AG572" s="9"/>
      <c r="AH572" s="9"/>
      <c r="AI572" s="9"/>
      <c r="AJ572" s="9"/>
      <c r="AK572" s="1"/>
      <c r="AL572" s="1" t="e">
        <f aca="false">SUMPRODUCT(B572:AJ572,PVCapPrice)</f>
        <v>#DIV/0!</v>
      </c>
      <c r="AM572" s="1"/>
      <c r="AN572" s="1"/>
      <c r="AO572" s="1"/>
      <c r="AP572" s="1"/>
      <c r="AQ572" s="1"/>
    </row>
    <row r="573" customFormat="false" ht="11.25" hidden="false" customHeight="false" outlineLevel="0" collapsed="false">
      <c r="A573" s="1" t="n">
        <v>571</v>
      </c>
      <c r="B573" s="9"/>
      <c r="C573" s="9" t="n">
        <f aca="false">+[2]data1cf!BA572*-1</f>
        <v>-0</v>
      </c>
      <c r="D573" s="9" t="n">
        <f aca="false">+[2]data1cf!BB572*-1</f>
        <v>-0</v>
      </c>
      <c r="E573" s="9" t="n">
        <f aca="false">+[2]data1cf!BC572*-1</f>
        <v>-0</v>
      </c>
      <c r="F573" s="9" t="n">
        <f aca="false">+[2]data1cf!BD572*-1</f>
        <v>-0</v>
      </c>
      <c r="G573" s="9" t="n">
        <f aca="false">+[2]data1cf!BE572*-1</f>
        <v>-0</v>
      </c>
      <c r="H573" s="9" t="n">
        <f aca="false">+[2]data1cf!BF572*-1</f>
        <v>-0</v>
      </c>
      <c r="I573" s="9" t="n">
        <f aca="false">+[2]data1cf!BG572*-1</f>
        <v>-0</v>
      </c>
      <c r="J573" s="9" t="n">
        <f aca="false">+[2]data1cf!BH572*-1</f>
        <v>-0</v>
      </c>
      <c r="K573" s="9" t="n">
        <f aca="false">+[2]data1cf!BI572*-1</f>
        <v>-0</v>
      </c>
      <c r="L573" s="9" t="n">
        <f aca="false">+[2]data1cf!BJ572*-1</f>
        <v>-0</v>
      </c>
      <c r="M573" s="9" t="n">
        <f aca="false">+[2]data1cf!BK572*-1</f>
        <v>-0</v>
      </c>
      <c r="N573" s="9" t="n">
        <f aca="false">+[2]data1cf!BL572*-1</f>
        <v>-0</v>
      </c>
      <c r="O573" s="9" t="n">
        <f aca="false">+[2]data1cf!BM572*-1</f>
        <v>-0</v>
      </c>
      <c r="P573" s="9" t="n">
        <f aca="false">+[2]data1cf!BN572*-1</f>
        <v>-0</v>
      </c>
      <c r="Q573" s="9" t="n">
        <f aca="false">+[2]data1cf!BO572*-1</f>
        <v>-0</v>
      </c>
      <c r="R573" s="9" t="n">
        <f aca="false">+[2]data1cf!BP572*-1</f>
        <v>-0</v>
      </c>
      <c r="S573" s="9" t="n">
        <f aca="false">+[2]data1cf!BQ572*-1</f>
        <v>-0</v>
      </c>
      <c r="T573" s="9" t="n">
        <f aca="false">+[2]data1cf!BR572*-1</f>
        <v>-0</v>
      </c>
      <c r="U573" s="9" t="n">
        <f aca="false">+[2]data1cf!BS572*-1</f>
        <v>-0</v>
      </c>
      <c r="V573" s="9" t="n">
        <f aca="false">+[2]data1cf!BT572*-1</f>
        <v>-0</v>
      </c>
      <c r="W573" s="9" t="n">
        <f aca="false">+[2]data1cf!BU572*-1</f>
        <v>-0</v>
      </c>
      <c r="X573" s="9" t="n">
        <f aca="false">+[2]data1cf!BV572*-1</f>
        <v>-0</v>
      </c>
      <c r="Y573" s="9" t="n">
        <f aca="false">+[2]data1cf!BW572*-1</f>
        <v>-0</v>
      </c>
      <c r="Z573" s="9" t="n">
        <f aca="false">+[2]data1cf!BX572*-1</f>
        <v>-0</v>
      </c>
      <c r="AA573" s="9" t="n">
        <f aca="false">+[2]data1cf!BY572*-1</f>
        <v>-0</v>
      </c>
      <c r="AB573" s="9"/>
      <c r="AC573" s="9"/>
      <c r="AD573" s="9"/>
      <c r="AE573" s="9"/>
      <c r="AF573" s="9"/>
      <c r="AG573" s="9"/>
      <c r="AH573" s="9"/>
      <c r="AI573" s="9"/>
      <c r="AJ573" s="9"/>
      <c r="AK573" s="1"/>
      <c r="AL573" s="1" t="e">
        <f aca="false">SUMPRODUCT(B573:AJ573,PVCapPrice)</f>
        <v>#DIV/0!</v>
      </c>
      <c r="AM573" s="1"/>
      <c r="AN573" s="1"/>
      <c r="AO573" s="1"/>
      <c r="AP573" s="1"/>
      <c r="AQ573" s="1"/>
    </row>
    <row r="574" customFormat="false" ht="11.25" hidden="false" customHeight="false" outlineLevel="0" collapsed="false">
      <c r="A574" s="1" t="n">
        <v>572</v>
      </c>
      <c r="B574" s="9"/>
      <c r="C574" s="9" t="n">
        <f aca="false">+[2]data1cf!BA573*-1</f>
        <v>-0</v>
      </c>
      <c r="D574" s="9" t="n">
        <f aca="false">+[2]data1cf!BB573*-1</f>
        <v>-0</v>
      </c>
      <c r="E574" s="9" t="n">
        <f aca="false">+[2]data1cf!BC573*-1</f>
        <v>-0</v>
      </c>
      <c r="F574" s="9" t="n">
        <f aca="false">+[2]data1cf!BD573*-1</f>
        <v>-0</v>
      </c>
      <c r="G574" s="9" t="n">
        <f aca="false">+[2]data1cf!BE573*-1</f>
        <v>-0</v>
      </c>
      <c r="H574" s="9" t="n">
        <f aca="false">+[2]data1cf!BF573*-1</f>
        <v>-0</v>
      </c>
      <c r="I574" s="9" t="n">
        <f aca="false">+[2]data1cf!BG573*-1</f>
        <v>-0</v>
      </c>
      <c r="J574" s="9" t="n">
        <f aca="false">+[2]data1cf!BH573*-1</f>
        <v>-0</v>
      </c>
      <c r="K574" s="9" t="n">
        <f aca="false">+[2]data1cf!BI573*-1</f>
        <v>-0</v>
      </c>
      <c r="L574" s="9" t="n">
        <f aca="false">+[2]data1cf!BJ573*-1</f>
        <v>-0</v>
      </c>
      <c r="M574" s="9" t="n">
        <f aca="false">+[2]data1cf!BK573*-1</f>
        <v>-0</v>
      </c>
      <c r="N574" s="9" t="n">
        <f aca="false">+[2]data1cf!BL573*-1</f>
        <v>-0</v>
      </c>
      <c r="O574" s="9" t="n">
        <f aca="false">+[2]data1cf!BM573*-1</f>
        <v>-0</v>
      </c>
      <c r="P574" s="9" t="n">
        <f aca="false">+[2]data1cf!BN573*-1</f>
        <v>-0</v>
      </c>
      <c r="Q574" s="9" t="n">
        <f aca="false">+[2]data1cf!BO573*-1</f>
        <v>-0</v>
      </c>
      <c r="R574" s="9" t="n">
        <f aca="false">+[2]data1cf!BP573*-1</f>
        <v>-0</v>
      </c>
      <c r="S574" s="9" t="n">
        <f aca="false">+[2]data1cf!BQ573*-1</f>
        <v>-0</v>
      </c>
      <c r="T574" s="9" t="n">
        <f aca="false">+[2]data1cf!BR573*-1</f>
        <v>-0</v>
      </c>
      <c r="U574" s="9" t="n">
        <f aca="false">+[2]data1cf!BS573*-1</f>
        <v>-0</v>
      </c>
      <c r="V574" s="9" t="n">
        <f aca="false">+[2]data1cf!BT573*-1</f>
        <v>-0</v>
      </c>
      <c r="W574" s="9" t="n">
        <f aca="false">+[2]data1cf!BU573*-1</f>
        <v>-0</v>
      </c>
      <c r="X574" s="9" t="n">
        <f aca="false">+[2]data1cf!BV573*-1</f>
        <v>-0</v>
      </c>
      <c r="Y574" s="9" t="n">
        <f aca="false">+[2]data1cf!BW573*-1</f>
        <v>-0</v>
      </c>
      <c r="Z574" s="9" t="n">
        <f aca="false">+[2]data1cf!BX573*-1</f>
        <v>-0</v>
      </c>
      <c r="AA574" s="9" t="n">
        <f aca="false">+[2]data1cf!BY573*-1</f>
        <v>-0</v>
      </c>
      <c r="AB574" s="9"/>
      <c r="AC574" s="9"/>
      <c r="AD574" s="9"/>
      <c r="AE574" s="9"/>
      <c r="AF574" s="9"/>
      <c r="AG574" s="9"/>
      <c r="AH574" s="9"/>
      <c r="AI574" s="9"/>
      <c r="AJ574" s="9"/>
      <c r="AK574" s="1"/>
      <c r="AL574" s="1" t="e">
        <f aca="false">SUMPRODUCT(B574:AJ574,PVCapPrice)</f>
        <v>#DIV/0!</v>
      </c>
      <c r="AM574" s="1"/>
      <c r="AN574" s="1"/>
      <c r="AO574" s="1"/>
      <c r="AP574" s="1"/>
      <c r="AQ574" s="1"/>
    </row>
    <row r="575" customFormat="false" ht="11.25" hidden="false" customHeight="false" outlineLevel="0" collapsed="false">
      <c r="A575" s="1" t="n">
        <v>573</v>
      </c>
      <c r="B575" s="9"/>
      <c r="C575" s="9" t="n">
        <f aca="false">+[2]data1cf!BA574*-1</f>
        <v>-0</v>
      </c>
      <c r="D575" s="9" t="n">
        <f aca="false">+[2]data1cf!BB574*-1</f>
        <v>-0</v>
      </c>
      <c r="E575" s="9" t="n">
        <f aca="false">+[2]data1cf!BC574*-1</f>
        <v>-0</v>
      </c>
      <c r="F575" s="9" t="n">
        <f aca="false">+[2]data1cf!BD574*-1</f>
        <v>-0</v>
      </c>
      <c r="G575" s="9" t="n">
        <f aca="false">+[2]data1cf!BE574*-1</f>
        <v>-0</v>
      </c>
      <c r="H575" s="9" t="n">
        <f aca="false">+[2]data1cf!BF574*-1</f>
        <v>-0</v>
      </c>
      <c r="I575" s="9" t="n">
        <f aca="false">+[2]data1cf!BG574*-1</f>
        <v>-0</v>
      </c>
      <c r="J575" s="9" t="n">
        <f aca="false">+[2]data1cf!BH574*-1</f>
        <v>-0</v>
      </c>
      <c r="K575" s="9" t="n">
        <f aca="false">+[2]data1cf!BI574*-1</f>
        <v>-0</v>
      </c>
      <c r="L575" s="9" t="n">
        <f aca="false">+[2]data1cf!BJ574*-1</f>
        <v>-0</v>
      </c>
      <c r="M575" s="9" t="n">
        <f aca="false">+[2]data1cf!BK574*-1</f>
        <v>-0</v>
      </c>
      <c r="N575" s="9" t="n">
        <f aca="false">+[2]data1cf!BL574*-1</f>
        <v>-0</v>
      </c>
      <c r="O575" s="9" t="n">
        <f aca="false">+[2]data1cf!BM574*-1</f>
        <v>-0</v>
      </c>
      <c r="P575" s="9" t="n">
        <f aca="false">+[2]data1cf!BN574*-1</f>
        <v>-0</v>
      </c>
      <c r="Q575" s="9" t="n">
        <f aca="false">+[2]data1cf!BO574*-1</f>
        <v>-0</v>
      </c>
      <c r="R575" s="9" t="n">
        <f aca="false">+[2]data1cf!BP574*-1</f>
        <v>-0</v>
      </c>
      <c r="S575" s="9" t="n">
        <f aca="false">+[2]data1cf!BQ574*-1</f>
        <v>-0</v>
      </c>
      <c r="T575" s="9" t="n">
        <f aca="false">+[2]data1cf!BR574*-1</f>
        <v>-0</v>
      </c>
      <c r="U575" s="9" t="n">
        <f aca="false">+[2]data1cf!BS574*-1</f>
        <v>-0</v>
      </c>
      <c r="V575" s="9" t="n">
        <f aca="false">+[2]data1cf!BT574*-1</f>
        <v>-0</v>
      </c>
      <c r="W575" s="9" t="n">
        <f aca="false">+[2]data1cf!BU574*-1</f>
        <v>-0</v>
      </c>
      <c r="X575" s="9" t="n">
        <f aca="false">+[2]data1cf!BV574*-1</f>
        <v>-0</v>
      </c>
      <c r="Y575" s="9" t="n">
        <f aca="false">+[2]data1cf!BW574*-1</f>
        <v>-0</v>
      </c>
      <c r="Z575" s="9" t="n">
        <f aca="false">+[2]data1cf!BX574*-1</f>
        <v>-0</v>
      </c>
      <c r="AA575" s="9" t="n">
        <f aca="false">+[2]data1cf!BY574*-1</f>
        <v>-0</v>
      </c>
      <c r="AB575" s="9"/>
      <c r="AC575" s="9"/>
      <c r="AD575" s="9"/>
      <c r="AE575" s="9"/>
      <c r="AF575" s="9"/>
      <c r="AG575" s="9"/>
      <c r="AH575" s="9"/>
      <c r="AI575" s="9"/>
      <c r="AJ575" s="9"/>
      <c r="AK575" s="1"/>
      <c r="AL575" s="1" t="e">
        <f aca="false">SUMPRODUCT(B575:AJ575,PVCapPrice)</f>
        <v>#DIV/0!</v>
      </c>
      <c r="AM575" s="1"/>
      <c r="AN575" s="1"/>
      <c r="AO575" s="1"/>
      <c r="AP575" s="1"/>
      <c r="AQ575" s="1"/>
    </row>
    <row r="576" customFormat="false" ht="11.25" hidden="false" customHeight="false" outlineLevel="0" collapsed="false">
      <c r="A576" s="1" t="n">
        <v>574</v>
      </c>
      <c r="B576" s="9"/>
      <c r="C576" s="9" t="n">
        <f aca="false">+[2]data1cf!BA575*-1</f>
        <v>-0</v>
      </c>
      <c r="D576" s="9" t="n">
        <f aca="false">+[2]data1cf!BB575*-1</f>
        <v>-0</v>
      </c>
      <c r="E576" s="9" t="n">
        <f aca="false">+[2]data1cf!BC575*-1</f>
        <v>-0</v>
      </c>
      <c r="F576" s="9" t="n">
        <f aca="false">+[2]data1cf!BD575*-1</f>
        <v>-0</v>
      </c>
      <c r="G576" s="9" t="n">
        <f aca="false">+[2]data1cf!BE575*-1</f>
        <v>-0</v>
      </c>
      <c r="H576" s="9" t="n">
        <f aca="false">+[2]data1cf!BF575*-1</f>
        <v>-0</v>
      </c>
      <c r="I576" s="9" t="n">
        <f aca="false">+[2]data1cf!BG575*-1</f>
        <v>-0</v>
      </c>
      <c r="J576" s="9" t="n">
        <f aca="false">+[2]data1cf!BH575*-1</f>
        <v>-0</v>
      </c>
      <c r="K576" s="9" t="n">
        <f aca="false">+[2]data1cf!BI575*-1</f>
        <v>-0</v>
      </c>
      <c r="L576" s="9" t="n">
        <f aca="false">+[2]data1cf!BJ575*-1</f>
        <v>-0</v>
      </c>
      <c r="M576" s="9" t="n">
        <f aca="false">+[2]data1cf!BK575*-1</f>
        <v>-0</v>
      </c>
      <c r="N576" s="9" t="n">
        <f aca="false">+[2]data1cf!BL575*-1</f>
        <v>-0</v>
      </c>
      <c r="O576" s="9" t="n">
        <f aca="false">+[2]data1cf!BM575*-1</f>
        <v>-0</v>
      </c>
      <c r="P576" s="9" t="n">
        <f aca="false">+[2]data1cf!BN575*-1</f>
        <v>-0</v>
      </c>
      <c r="Q576" s="9" t="n">
        <f aca="false">+[2]data1cf!BO575*-1</f>
        <v>-0</v>
      </c>
      <c r="R576" s="9" t="n">
        <f aca="false">+[2]data1cf!BP575*-1</f>
        <v>-0</v>
      </c>
      <c r="S576" s="9" t="n">
        <f aca="false">+[2]data1cf!BQ575*-1</f>
        <v>-0</v>
      </c>
      <c r="T576" s="9" t="n">
        <f aca="false">+[2]data1cf!BR575*-1</f>
        <v>-0</v>
      </c>
      <c r="U576" s="9" t="n">
        <f aca="false">+[2]data1cf!BS575*-1</f>
        <v>-0</v>
      </c>
      <c r="V576" s="9" t="n">
        <f aca="false">+[2]data1cf!BT575*-1</f>
        <v>-0</v>
      </c>
      <c r="W576" s="9" t="n">
        <f aca="false">+[2]data1cf!BU575*-1</f>
        <v>-0</v>
      </c>
      <c r="X576" s="9" t="n">
        <f aca="false">+[2]data1cf!BV575*-1</f>
        <v>-0</v>
      </c>
      <c r="Y576" s="9" t="n">
        <f aca="false">+[2]data1cf!BW575*-1</f>
        <v>-0</v>
      </c>
      <c r="Z576" s="9" t="n">
        <f aca="false">+[2]data1cf!BX575*-1</f>
        <v>-0</v>
      </c>
      <c r="AA576" s="9" t="n">
        <f aca="false">+[2]data1cf!BY575*-1</f>
        <v>-0</v>
      </c>
      <c r="AB576" s="9"/>
      <c r="AC576" s="9"/>
      <c r="AD576" s="9"/>
      <c r="AE576" s="9"/>
      <c r="AF576" s="9"/>
      <c r="AG576" s="9"/>
      <c r="AH576" s="9"/>
      <c r="AI576" s="9"/>
      <c r="AJ576" s="9"/>
      <c r="AK576" s="1"/>
      <c r="AL576" s="1" t="e">
        <f aca="false">SUMPRODUCT(B576:AJ576,PVCapPrice)</f>
        <v>#DIV/0!</v>
      </c>
      <c r="AM576" s="1"/>
      <c r="AN576" s="1"/>
      <c r="AO576" s="1"/>
      <c r="AP576" s="1"/>
      <c r="AQ576" s="1"/>
    </row>
    <row r="577" customFormat="false" ht="11.25" hidden="false" customHeight="false" outlineLevel="0" collapsed="false">
      <c r="A577" s="1" t="n">
        <v>575</v>
      </c>
      <c r="B577" s="9"/>
      <c r="C577" s="9" t="n">
        <f aca="false">+[2]data1cf!BA576*-1</f>
        <v>-0</v>
      </c>
      <c r="D577" s="9" t="n">
        <f aca="false">+[2]data1cf!BB576*-1</f>
        <v>-0</v>
      </c>
      <c r="E577" s="9" t="n">
        <f aca="false">+[2]data1cf!BC576*-1</f>
        <v>-0</v>
      </c>
      <c r="F577" s="9" t="n">
        <f aca="false">+[2]data1cf!BD576*-1</f>
        <v>-0</v>
      </c>
      <c r="G577" s="9" t="n">
        <f aca="false">+[2]data1cf!BE576*-1</f>
        <v>-0</v>
      </c>
      <c r="H577" s="9" t="n">
        <f aca="false">+[2]data1cf!BF576*-1</f>
        <v>-0</v>
      </c>
      <c r="I577" s="9" t="n">
        <f aca="false">+[2]data1cf!BG576*-1</f>
        <v>-0</v>
      </c>
      <c r="J577" s="9" t="n">
        <f aca="false">+[2]data1cf!BH576*-1</f>
        <v>-0</v>
      </c>
      <c r="K577" s="9" t="n">
        <f aca="false">+[2]data1cf!BI576*-1</f>
        <v>-0</v>
      </c>
      <c r="L577" s="9" t="n">
        <f aca="false">+[2]data1cf!BJ576*-1</f>
        <v>-0</v>
      </c>
      <c r="M577" s="9" t="n">
        <f aca="false">+[2]data1cf!BK576*-1</f>
        <v>-0</v>
      </c>
      <c r="N577" s="9" t="n">
        <f aca="false">+[2]data1cf!BL576*-1</f>
        <v>-0</v>
      </c>
      <c r="O577" s="9" t="n">
        <f aca="false">+[2]data1cf!BM576*-1</f>
        <v>-0</v>
      </c>
      <c r="P577" s="9" t="n">
        <f aca="false">+[2]data1cf!BN576*-1</f>
        <v>-0</v>
      </c>
      <c r="Q577" s="9" t="n">
        <f aca="false">+[2]data1cf!BO576*-1</f>
        <v>-0</v>
      </c>
      <c r="R577" s="9" t="n">
        <f aca="false">+[2]data1cf!BP576*-1</f>
        <v>-0</v>
      </c>
      <c r="S577" s="9" t="n">
        <f aca="false">+[2]data1cf!BQ576*-1</f>
        <v>-0</v>
      </c>
      <c r="T577" s="9" t="n">
        <f aca="false">+[2]data1cf!BR576*-1</f>
        <v>-0</v>
      </c>
      <c r="U577" s="9" t="n">
        <f aca="false">+[2]data1cf!BS576*-1</f>
        <v>-0</v>
      </c>
      <c r="V577" s="9" t="n">
        <f aca="false">+[2]data1cf!BT576*-1</f>
        <v>-0</v>
      </c>
      <c r="W577" s="9" t="n">
        <f aca="false">+[2]data1cf!BU576*-1</f>
        <v>-0</v>
      </c>
      <c r="X577" s="9" t="n">
        <f aca="false">+[2]data1cf!BV576*-1</f>
        <v>-0</v>
      </c>
      <c r="Y577" s="9" t="n">
        <f aca="false">+[2]data1cf!BW576*-1</f>
        <v>-0</v>
      </c>
      <c r="Z577" s="9" t="n">
        <f aca="false">+[2]data1cf!BX576*-1</f>
        <v>-0</v>
      </c>
      <c r="AA577" s="9" t="n">
        <f aca="false">+[2]data1cf!BY576*-1</f>
        <v>-0</v>
      </c>
      <c r="AB577" s="9"/>
      <c r="AC577" s="9"/>
      <c r="AD577" s="9"/>
      <c r="AE577" s="9"/>
      <c r="AF577" s="9"/>
      <c r="AG577" s="9"/>
      <c r="AH577" s="9"/>
      <c r="AI577" s="9"/>
      <c r="AJ577" s="9"/>
      <c r="AK577" s="1"/>
      <c r="AL577" s="1" t="e">
        <f aca="false">SUMPRODUCT(B577:AJ577,PVCapPrice)</f>
        <v>#DIV/0!</v>
      </c>
      <c r="AM577" s="1"/>
      <c r="AN577" s="1"/>
      <c r="AO577" s="1"/>
      <c r="AP577" s="1"/>
      <c r="AQ577" s="1"/>
    </row>
    <row r="578" customFormat="false" ht="11.25" hidden="false" customHeight="false" outlineLevel="0" collapsed="false">
      <c r="A578" s="1" t="n">
        <v>576</v>
      </c>
      <c r="B578" s="9"/>
      <c r="C578" s="9" t="n">
        <f aca="false">+[2]data1cf!BA577*-1</f>
        <v>-0</v>
      </c>
      <c r="D578" s="9" t="n">
        <f aca="false">+[2]data1cf!BB577*-1</f>
        <v>-0</v>
      </c>
      <c r="E578" s="9" t="n">
        <f aca="false">+[2]data1cf!BC577*-1</f>
        <v>-0</v>
      </c>
      <c r="F578" s="9" t="n">
        <f aca="false">+[2]data1cf!BD577*-1</f>
        <v>-0</v>
      </c>
      <c r="G578" s="9" t="n">
        <f aca="false">+[2]data1cf!BE577*-1</f>
        <v>-0</v>
      </c>
      <c r="H578" s="9" t="n">
        <f aca="false">+[2]data1cf!BF577*-1</f>
        <v>-0</v>
      </c>
      <c r="I578" s="9" t="n">
        <f aca="false">+[2]data1cf!BG577*-1</f>
        <v>-0</v>
      </c>
      <c r="J578" s="9" t="n">
        <f aca="false">+[2]data1cf!BH577*-1</f>
        <v>-0</v>
      </c>
      <c r="K578" s="9" t="n">
        <f aca="false">+[2]data1cf!BI577*-1</f>
        <v>-0</v>
      </c>
      <c r="L578" s="9" t="n">
        <f aca="false">+[2]data1cf!BJ577*-1</f>
        <v>-0</v>
      </c>
      <c r="M578" s="9" t="n">
        <f aca="false">+[2]data1cf!BK577*-1</f>
        <v>-0</v>
      </c>
      <c r="N578" s="9" t="n">
        <f aca="false">+[2]data1cf!BL577*-1</f>
        <v>-0</v>
      </c>
      <c r="O578" s="9" t="n">
        <f aca="false">+[2]data1cf!BM577*-1</f>
        <v>-0</v>
      </c>
      <c r="P578" s="9" t="n">
        <f aca="false">+[2]data1cf!BN577*-1</f>
        <v>-0</v>
      </c>
      <c r="Q578" s="9" t="n">
        <f aca="false">+[2]data1cf!BO577*-1</f>
        <v>-0</v>
      </c>
      <c r="R578" s="9" t="n">
        <f aca="false">+[2]data1cf!BP577*-1</f>
        <v>-0</v>
      </c>
      <c r="S578" s="9" t="n">
        <f aca="false">+[2]data1cf!BQ577*-1</f>
        <v>-0</v>
      </c>
      <c r="T578" s="9" t="n">
        <f aca="false">+[2]data1cf!BR577*-1</f>
        <v>-0</v>
      </c>
      <c r="U578" s="9" t="n">
        <f aca="false">+[2]data1cf!BS577*-1</f>
        <v>-0</v>
      </c>
      <c r="V578" s="9" t="n">
        <f aca="false">+[2]data1cf!BT577*-1</f>
        <v>-0</v>
      </c>
      <c r="W578" s="9" t="n">
        <f aca="false">+[2]data1cf!BU577*-1</f>
        <v>-0</v>
      </c>
      <c r="X578" s="9" t="n">
        <f aca="false">+[2]data1cf!BV577*-1</f>
        <v>-0</v>
      </c>
      <c r="Y578" s="9" t="n">
        <f aca="false">+[2]data1cf!BW577*-1</f>
        <v>-0</v>
      </c>
      <c r="Z578" s="9" t="n">
        <f aca="false">+[2]data1cf!BX577*-1</f>
        <v>-0</v>
      </c>
      <c r="AA578" s="9" t="n">
        <f aca="false">+[2]data1cf!BY577*-1</f>
        <v>-0</v>
      </c>
      <c r="AB578" s="9"/>
      <c r="AC578" s="9"/>
      <c r="AD578" s="9"/>
      <c r="AE578" s="9"/>
      <c r="AF578" s="9"/>
      <c r="AG578" s="9"/>
      <c r="AH578" s="9"/>
      <c r="AI578" s="9"/>
      <c r="AJ578" s="9"/>
      <c r="AK578" s="1"/>
      <c r="AL578" s="1" t="e">
        <f aca="false">SUMPRODUCT(B578:AJ578,PVCapPrice)</f>
        <v>#DIV/0!</v>
      </c>
      <c r="AM578" s="1"/>
      <c r="AN578" s="1"/>
      <c r="AO578" s="1"/>
      <c r="AP578" s="1"/>
      <c r="AQ578" s="1"/>
    </row>
    <row r="579" customFormat="false" ht="11.25" hidden="false" customHeight="false" outlineLevel="0" collapsed="false">
      <c r="A579" s="1" t="n">
        <v>577</v>
      </c>
      <c r="B579" s="9"/>
      <c r="C579" s="9" t="n">
        <f aca="false">+[2]data1cf!BA578*-1</f>
        <v>-0</v>
      </c>
      <c r="D579" s="9" t="n">
        <f aca="false">+[2]data1cf!BB578*-1</f>
        <v>-0</v>
      </c>
      <c r="E579" s="9" t="n">
        <f aca="false">+[2]data1cf!BC578*-1</f>
        <v>-0</v>
      </c>
      <c r="F579" s="9" t="n">
        <f aca="false">+[2]data1cf!BD578*-1</f>
        <v>-0</v>
      </c>
      <c r="G579" s="9" t="n">
        <f aca="false">+[2]data1cf!BE578*-1</f>
        <v>-0</v>
      </c>
      <c r="H579" s="9" t="n">
        <f aca="false">+[2]data1cf!BF578*-1</f>
        <v>-0</v>
      </c>
      <c r="I579" s="9" t="n">
        <f aca="false">+[2]data1cf!BG578*-1</f>
        <v>-0</v>
      </c>
      <c r="J579" s="9" t="n">
        <f aca="false">+[2]data1cf!BH578*-1</f>
        <v>-0</v>
      </c>
      <c r="K579" s="9" t="n">
        <f aca="false">+[2]data1cf!BI578*-1</f>
        <v>-0</v>
      </c>
      <c r="L579" s="9" t="n">
        <f aca="false">+[2]data1cf!BJ578*-1</f>
        <v>-0</v>
      </c>
      <c r="M579" s="9" t="n">
        <f aca="false">+[2]data1cf!BK578*-1</f>
        <v>-0</v>
      </c>
      <c r="N579" s="9" t="n">
        <f aca="false">+[2]data1cf!BL578*-1</f>
        <v>-0</v>
      </c>
      <c r="O579" s="9" t="n">
        <f aca="false">+[2]data1cf!BM578*-1</f>
        <v>-0</v>
      </c>
      <c r="P579" s="9" t="n">
        <f aca="false">+[2]data1cf!BN578*-1</f>
        <v>-0</v>
      </c>
      <c r="Q579" s="9" t="n">
        <f aca="false">+[2]data1cf!BO578*-1</f>
        <v>-0</v>
      </c>
      <c r="R579" s="9" t="n">
        <f aca="false">+[2]data1cf!BP578*-1</f>
        <v>-0</v>
      </c>
      <c r="S579" s="9" t="n">
        <f aca="false">+[2]data1cf!BQ578*-1</f>
        <v>-0</v>
      </c>
      <c r="T579" s="9" t="n">
        <f aca="false">+[2]data1cf!BR578*-1</f>
        <v>-0</v>
      </c>
      <c r="U579" s="9" t="n">
        <f aca="false">+[2]data1cf!BS578*-1</f>
        <v>-0</v>
      </c>
      <c r="V579" s="9" t="n">
        <f aca="false">+[2]data1cf!BT578*-1</f>
        <v>-0</v>
      </c>
      <c r="W579" s="9" t="n">
        <f aca="false">+[2]data1cf!BU578*-1</f>
        <v>-0</v>
      </c>
      <c r="X579" s="9" t="n">
        <f aca="false">+[2]data1cf!BV578*-1</f>
        <v>-0</v>
      </c>
      <c r="Y579" s="9" t="n">
        <f aca="false">+[2]data1cf!BW578*-1</f>
        <v>-0</v>
      </c>
      <c r="Z579" s="9" t="n">
        <f aca="false">+[2]data1cf!BX578*-1</f>
        <v>-0</v>
      </c>
      <c r="AA579" s="9" t="n">
        <f aca="false">+[2]data1cf!BY578*-1</f>
        <v>-0</v>
      </c>
      <c r="AB579" s="9"/>
      <c r="AC579" s="9"/>
      <c r="AD579" s="9"/>
      <c r="AE579" s="9"/>
      <c r="AF579" s="9"/>
      <c r="AG579" s="9"/>
      <c r="AH579" s="9"/>
      <c r="AI579" s="9"/>
      <c r="AJ579" s="9"/>
      <c r="AK579" s="1"/>
      <c r="AL579" s="1" t="e">
        <f aca="false">SUMPRODUCT(B579:AJ579,PVCapPrice)</f>
        <v>#DIV/0!</v>
      </c>
      <c r="AM579" s="1"/>
      <c r="AN579" s="1"/>
      <c r="AO579" s="1"/>
      <c r="AP579" s="1"/>
      <c r="AQ579" s="1"/>
    </row>
    <row r="580" customFormat="false" ht="11.25" hidden="false" customHeight="false" outlineLevel="0" collapsed="false">
      <c r="A580" s="1" t="n">
        <v>578</v>
      </c>
      <c r="B580" s="9"/>
      <c r="C580" s="9" t="n">
        <f aca="false">+[2]data1cf!BA579*-1</f>
        <v>-0</v>
      </c>
      <c r="D580" s="9" t="n">
        <f aca="false">+[2]data1cf!BB579*-1</f>
        <v>-0</v>
      </c>
      <c r="E580" s="9" t="n">
        <f aca="false">+[2]data1cf!BC579*-1</f>
        <v>-0</v>
      </c>
      <c r="F580" s="9" t="n">
        <f aca="false">+[2]data1cf!BD579*-1</f>
        <v>-0</v>
      </c>
      <c r="G580" s="9" t="n">
        <f aca="false">+[2]data1cf!BE579*-1</f>
        <v>-0</v>
      </c>
      <c r="H580" s="9" t="n">
        <f aca="false">+[2]data1cf!BF579*-1</f>
        <v>-0</v>
      </c>
      <c r="I580" s="9" t="n">
        <f aca="false">+[2]data1cf!BG579*-1</f>
        <v>-0</v>
      </c>
      <c r="J580" s="9" t="n">
        <f aca="false">+[2]data1cf!BH579*-1</f>
        <v>-0</v>
      </c>
      <c r="K580" s="9" t="n">
        <f aca="false">+[2]data1cf!BI579*-1</f>
        <v>-0</v>
      </c>
      <c r="L580" s="9" t="n">
        <f aca="false">+[2]data1cf!BJ579*-1</f>
        <v>-0</v>
      </c>
      <c r="M580" s="9" t="n">
        <f aca="false">+[2]data1cf!BK579*-1</f>
        <v>-0</v>
      </c>
      <c r="N580" s="9" t="n">
        <f aca="false">+[2]data1cf!BL579*-1</f>
        <v>-0</v>
      </c>
      <c r="O580" s="9" t="n">
        <f aca="false">+[2]data1cf!BM579*-1</f>
        <v>-0</v>
      </c>
      <c r="P580" s="9" t="n">
        <f aca="false">+[2]data1cf!BN579*-1</f>
        <v>-0</v>
      </c>
      <c r="Q580" s="9" t="n">
        <f aca="false">+[2]data1cf!BO579*-1</f>
        <v>-0</v>
      </c>
      <c r="R580" s="9" t="n">
        <f aca="false">+[2]data1cf!BP579*-1</f>
        <v>-0</v>
      </c>
      <c r="S580" s="9" t="n">
        <f aca="false">+[2]data1cf!BQ579*-1</f>
        <v>-0</v>
      </c>
      <c r="T580" s="9" t="n">
        <f aca="false">+[2]data1cf!BR579*-1</f>
        <v>-0</v>
      </c>
      <c r="U580" s="9" t="n">
        <f aca="false">+[2]data1cf!BS579*-1</f>
        <v>-0</v>
      </c>
      <c r="V580" s="9" t="n">
        <f aca="false">+[2]data1cf!BT579*-1</f>
        <v>-0</v>
      </c>
      <c r="W580" s="9" t="n">
        <f aca="false">+[2]data1cf!BU579*-1</f>
        <v>-0</v>
      </c>
      <c r="X580" s="9" t="n">
        <f aca="false">+[2]data1cf!BV579*-1</f>
        <v>-0</v>
      </c>
      <c r="Y580" s="9" t="n">
        <f aca="false">+[2]data1cf!BW579*-1</f>
        <v>-0</v>
      </c>
      <c r="Z580" s="9" t="n">
        <f aca="false">+[2]data1cf!BX579*-1</f>
        <v>-0</v>
      </c>
      <c r="AA580" s="9" t="n">
        <f aca="false">+[2]data1cf!BY579*-1</f>
        <v>-0</v>
      </c>
      <c r="AB580" s="9"/>
      <c r="AC580" s="9"/>
      <c r="AD580" s="9"/>
      <c r="AE580" s="9"/>
      <c r="AF580" s="9"/>
      <c r="AG580" s="9"/>
      <c r="AH580" s="9"/>
      <c r="AI580" s="9"/>
      <c r="AJ580" s="9"/>
      <c r="AK580" s="1"/>
      <c r="AL580" s="1" t="e">
        <f aca="false">SUMPRODUCT(B580:AJ580,PVCapPrice)</f>
        <v>#DIV/0!</v>
      </c>
      <c r="AM580" s="1"/>
      <c r="AN580" s="1"/>
      <c r="AO580" s="1"/>
      <c r="AP580" s="1"/>
      <c r="AQ580" s="1"/>
    </row>
    <row r="581" customFormat="false" ht="11.25" hidden="false" customHeight="false" outlineLevel="0" collapsed="false">
      <c r="A581" s="1" t="n">
        <v>579</v>
      </c>
      <c r="B581" s="9"/>
      <c r="C581" s="9" t="n">
        <f aca="false">+[2]data1cf!BA580*-1</f>
        <v>-0</v>
      </c>
      <c r="D581" s="9" t="n">
        <f aca="false">+[2]data1cf!BB580*-1</f>
        <v>-0</v>
      </c>
      <c r="E581" s="9" t="n">
        <f aca="false">+[2]data1cf!BC580*-1</f>
        <v>-0</v>
      </c>
      <c r="F581" s="9" t="n">
        <f aca="false">+[2]data1cf!BD580*-1</f>
        <v>-0</v>
      </c>
      <c r="G581" s="9" t="n">
        <f aca="false">+[2]data1cf!BE580*-1</f>
        <v>-0</v>
      </c>
      <c r="H581" s="9" t="n">
        <f aca="false">+[2]data1cf!BF580*-1</f>
        <v>-0</v>
      </c>
      <c r="I581" s="9" t="n">
        <f aca="false">+[2]data1cf!BG580*-1</f>
        <v>-0</v>
      </c>
      <c r="J581" s="9" t="n">
        <f aca="false">+[2]data1cf!BH580*-1</f>
        <v>-0</v>
      </c>
      <c r="K581" s="9" t="n">
        <f aca="false">+[2]data1cf!BI580*-1</f>
        <v>-0</v>
      </c>
      <c r="L581" s="9" t="n">
        <f aca="false">+[2]data1cf!BJ580*-1</f>
        <v>-0</v>
      </c>
      <c r="M581" s="9" t="n">
        <f aca="false">+[2]data1cf!BK580*-1</f>
        <v>-0</v>
      </c>
      <c r="N581" s="9" t="n">
        <f aca="false">+[2]data1cf!BL580*-1</f>
        <v>-0</v>
      </c>
      <c r="O581" s="9" t="n">
        <f aca="false">+[2]data1cf!BM580*-1</f>
        <v>-0</v>
      </c>
      <c r="P581" s="9" t="n">
        <f aca="false">+[2]data1cf!BN580*-1</f>
        <v>-0</v>
      </c>
      <c r="Q581" s="9" t="n">
        <f aca="false">+[2]data1cf!BO580*-1</f>
        <v>-0</v>
      </c>
      <c r="R581" s="9" t="n">
        <f aca="false">+[2]data1cf!BP580*-1</f>
        <v>-0</v>
      </c>
      <c r="S581" s="9" t="n">
        <f aca="false">+[2]data1cf!BQ580*-1</f>
        <v>-0</v>
      </c>
      <c r="T581" s="9" t="n">
        <f aca="false">+[2]data1cf!BR580*-1</f>
        <v>-0</v>
      </c>
      <c r="U581" s="9" t="n">
        <f aca="false">+[2]data1cf!BS580*-1</f>
        <v>-0</v>
      </c>
      <c r="V581" s="9" t="n">
        <f aca="false">+[2]data1cf!BT580*-1</f>
        <v>-0</v>
      </c>
      <c r="W581" s="9" t="n">
        <f aca="false">+[2]data1cf!BU580*-1</f>
        <v>-0</v>
      </c>
      <c r="X581" s="9" t="n">
        <f aca="false">+[2]data1cf!BV580*-1</f>
        <v>-0</v>
      </c>
      <c r="Y581" s="9" t="n">
        <f aca="false">+[2]data1cf!BW580*-1</f>
        <v>-0</v>
      </c>
      <c r="Z581" s="9" t="n">
        <f aca="false">+[2]data1cf!BX580*-1</f>
        <v>-0</v>
      </c>
      <c r="AA581" s="9" t="n">
        <f aca="false">+[2]data1cf!BY580*-1</f>
        <v>-0</v>
      </c>
      <c r="AB581" s="9"/>
      <c r="AC581" s="9"/>
      <c r="AD581" s="9"/>
      <c r="AE581" s="9"/>
      <c r="AF581" s="9"/>
      <c r="AG581" s="9"/>
      <c r="AH581" s="9"/>
      <c r="AI581" s="9"/>
      <c r="AJ581" s="9"/>
      <c r="AK581" s="1"/>
      <c r="AL581" s="1" t="e">
        <f aca="false">SUMPRODUCT(B581:AJ581,PVCapPrice)</f>
        <v>#DIV/0!</v>
      </c>
      <c r="AM581" s="1"/>
      <c r="AN581" s="1"/>
      <c r="AO581" s="1"/>
      <c r="AP581" s="1"/>
      <c r="AQ581" s="1"/>
    </row>
    <row r="582" customFormat="false" ht="11.25" hidden="false" customHeight="false" outlineLevel="0" collapsed="false">
      <c r="A582" s="1" t="n">
        <v>580</v>
      </c>
      <c r="B582" s="9"/>
      <c r="C582" s="9" t="n">
        <f aca="false">+[2]data1cf!BA581*-1</f>
        <v>-0</v>
      </c>
      <c r="D582" s="9" t="n">
        <f aca="false">+[2]data1cf!BB581*-1</f>
        <v>-0</v>
      </c>
      <c r="E582" s="9" t="n">
        <f aca="false">+[2]data1cf!BC581*-1</f>
        <v>-0</v>
      </c>
      <c r="F582" s="9" t="n">
        <f aca="false">+[2]data1cf!BD581*-1</f>
        <v>-0</v>
      </c>
      <c r="G582" s="9" t="n">
        <f aca="false">+[2]data1cf!BE581*-1</f>
        <v>-0</v>
      </c>
      <c r="H582" s="9" t="n">
        <f aca="false">+[2]data1cf!BF581*-1</f>
        <v>-0</v>
      </c>
      <c r="I582" s="9" t="n">
        <f aca="false">+[2]data1cf!BG581*-1</f>
        <v>-0</v>
      </c>
      <c r="J582" s="9" t="n">
        <f aca="false">+[2]data1cf!BH581*-1</f>
        <v>-0</v>
      </c>
      <c r="K582" s="9" t="n">
        <f aca="false">+[2]data1cf!BI581*-1</f>
        <v>-0</v>
      </c>
      <c r="L582" s="9" t="n">
        <f aca="false">+[2]data1cf!BJ581*-1</f>
        <v>-0</v>
      </c>
      <c r="M582" s="9" t="n">
        <f aca="false">+[2]data1cf!BK581*-1</f>
        <v>-0</v>
      </c>
      <c r="N582" s="9" t="n">
        <f aca="false">+[2]data1cf!BL581*-1</f>
        <v>-0</v>
      </c>
      <c r="O582" s="9" t="n">
        <f aca="false">+[2]data1cf!BM581*-1</f>
        <v>-0</v>
      </c>
      <c r="P582" s="9" t="n">
        <f aca="false">+[2]data1cf!BN581*-1</f>
        <v>-0</v>
      </c>
      <c r="Q582" s="9" t="n">
        <f aca="false">+[2]data1cf!BO581*-1</f>
        <v>-0</v>
      </c>
      <c r="R582" s="9" t="n">
        <f aca="false">+[2]data1cf!BP581*-1</f>
        <v>-0</v>
      </c>
      <c r="S582" s="9" t="n">
        <f aca="false">+[2]data1cf!BQ581*-1</f>
        <v>-0</v>
      </c>
      <c r="T582" s="9" t="n">
        <f aca="false">+[2]data1cf!BR581*-1</f>
        <v>-0</v>
      </c>
      <c r="U582" s="9" t="n">
        <f aca="false">+[2]data1cf!BS581*-1</f>
        <v>-0</v>
      </c>
      <c r="V582" s="9" t="n">
        <f aca="false">+[2]data1cf!BT581*-1</f>
        <v>-0</v>
      </c>
      <c r="W582" s="9" t="n">
        <f aca="false">+[2]data1cf!BU581*-1</f>
        <v>-0</v>
      </c>
      <c r="X582" s="9" t="n">
        <f aca="false">+[2]data1cf!BV581*-1</f>
        <v>-0</v>
      </c>
      <c r="Y582" s="9" t="n">
        <f aca="false">+[2]data1cf!BW581*-1</f>
        <v>-0</v>
      </c>
      <c r="Z582" s="9" t="n">
        <f aca="false">+[2]data1cf!BX581*-1</f>
        <v>-0</v>
      </c>
      <c r="AA582" s="9" t="n">
        <f aca="false">+[2]data1cf!BY581*-1</f>
        <v>-0</v>
      </c>
      <c r="AB582" s="9"/>
      <c r="AC582" s="9"/>
      <c r="AD582" s="9"/>
      <c r="AE582" s="9"/>
      <c r="AF582" s="9"/>
      <c r="AG582" s="9"/>
      <c r="AH582" s="9"/>
      <c r="AI582" s="9"/>
      <c r="AJ582" s="9"/>
      <c r="AK582" s="1"/>
      <c r="AL582" s="1" t="e">
        <f aca="false">SUMPRODUCT(B582:AJ582,PVCapPrice)</f>
        <v>#DIV/0!</v>
      </c>
      <c r="AM582" s="1"/>
      <c r="AN582" s="1"/>
      <c r="AO582" s="1"/>
      <c r="AP582" s="1"/>
      <c r="AQ582" s="1"/>
    </row>
    <row r="583" customFormat="false" ht="11.25" hidden="false" customHeight="false" outlineLevel="0" collapsed="false">
      <c r="A583" s="1" t="n">
        <v>581</v>
      </c>
      <c r="B583" s="9"/>
      <c r="C583" s="9" t="n">
        <f aca="false">+[2]data1cf!BA582*-1</f>
        <v>-0</v>
      </c>
      <c r="D583" s="9" t="n">
        <f aca="false">+[2]data1cf!BB582*-1</f>
        <v>-0</v>
      </c>
      <c r="E583" s="9" t="n">
        <f aca="false">+[2]data1cf!BC582*-1</f>
        <v>-0</v>
      </c>
      <c r="F583" s="9" t="n">
        <f aca="false">+[2]data1cf!BD582*-1</f>
        <v>-0</v>
      </c>
      <c r="G583" s="9" t="n">
        <f aca="false">+[2]data1cf!BE582*-1</f>
        <v>-0</v>
      </c>
      <c r="H583" s="9" t="n">
        <f aca="false">+[2]data1cf!BF582*-1</f>
        <v>-0</v>
      </c>
      <c r="I583" s="9" t="n">
        <f aca="false">+[2]data1cf!BG582*-1</f>
        <v>-0</v>
      </c>
      <c r="J583" s="9" t="n">
        <f aca="false">+[2]data1cf!BH582*-1</f>
        <v>-0</v>
      </c>
      <c r="K583" s="9" t="n">
        <f aca="false">+[2]data1cf!BI582*-1</f>
        <v>-0</v>
      </c>
      <c r="L583" s="9" t="n">
        <f aca="false">+[2]data1cf!BJ582*-1</f>
        <v>-0</v>
      </c>
      <c r="M583" s="9" t="n">
        <f aca="false">+[2]data1cf!BK582*-1</f>
        <v>-0</v>
      </c>
      <c r="N583" s="9" t="n">
        <f aca="false">+[2]data1cf!BL582*-1</f>
        <v>-0</v>
      </c>
      <c r="O583" s="9" t="n">
        <f aca="false">+[2]data1cf!BM582*-1</f>
        <v>-0</v>
      </c>
      <c r="P583" s="9" t="n">
        <f aca="false">+[2]data1cf!BN582*-1</f>
        <v>-0</v>
      </c>
      <c r="Q583" s="9" t="n">
        <f aca="false">+[2]data1cf!BO582*-1</f>
        <v>-0</v>
      </c>
      <c r="R583" s="9" t="n">
        <f aca="false">+[2]data1cf!BP582*-1</f>
        <v>-0</v>
      </c>
      <c r="S583" s="9" t="n">
        <f aca="false">+[2]data1cf!BQ582*-1</f>
        <v>-0</v>
      </c>
      <c r="T583" s="9" t="n">
        <f aca="false">+[2]data1cf!BR582*-1</f>
        <v>-0</v>
      </c>
      <c r="U583" s="9" t="n">
        <f aca="false">+[2]data1cf!BS582*-1</f>
        <v>-0</v>
      </c>
      <c r="V583" s="9" t="n">
        <f aca="false">+[2]data1cf!BT582*-1</f>
        <v>-0</v>
      </c>
      <c r="W583" s="9" t="n">
        <f aca="false">+[2]data1cf!BU582*-1</f>
        <v>-0</v>
      </c>
      <c r="X583" s="9" t="n">
        <f aca="false">+[2]data1cf!BV582*-1</f>
        <v>-0</v>
      </c>
      <c r="Y583" s="9" t="n">
        <f aca="false">+[2]data1cf!BW582*-1</f>
        <v>-0</v>
      </c>
      <c r="Z583" s="9" t="n">
        <f aca="false">+[2]data1cf!BX582*-1</f>
        <v>-0</v>
      </c>
      <c r="AA583" s="9" t="n">
        <f aca="false">+[2]data1cf!BY582*-1</f>
        <v>-0</v>
      </c>
      <c r="AB583" s="9"/>
      <c r="AC583" s="9"/>
      <c r="AD583" s="9"/>
      <c r="AE583" s="9"/>
      <c r="AF583" s="9"/>
      <c r="AG583" s="9"/>
      <c r="AH583" s="9"/>
      <c r="AI583" s="9"/>
      <c r="AJ583" s="9"/>
      <c r="AK583" s="1"/>
      <c r="AL583" s="1" t="e">
        <f aca="false">SUMPRODUCT(B583:AJ583,PVCapPrice)</f>
        <v>#DIV/0!</v>
      </c>
      <c r="AM583" s="1"/>
      <c r="AN583" s="1"/>
      <c r="AO583" s="1"/>
      <c r="AP583" s="1"/>
      <c r="AQ583" s="1"/>
    </row>
    <row r="584" customFormat="false" ht="11.25" hidden="false" customHeight="false" outlineLevel="0" collapsed="false">
      <c r="A584" s="1" t="n">
        <v>582</v>
      </c>
      <c r="B584" s="9"/>
      <c r="C584" s="9" t="n">
        <f aca="false">+[2]data1cf!BA583*-1</f>
        <v>-0</v>
      </c>
      <c r="D584" s="9" t="n">
        <f aca="false">+[2]data1cf!BB583*-1</f>
        <v>-0</v>
      </c>
      <c r="E584" s="9" t="n">
        <f aca="false">+[2]data1cf!BC583*-1</f>
        <v>-0</v>
      </c>
      <c r="F584" s="9" t="n">
        <f aca="false">+[2]data1cf!BD583*-1</f>
        <v>-0</v>
      </c>
      <c r="G584" s="9" t="n">
        <f aca="false">+[2]data1cf!BE583*-1</f>
        <v>-0</v>
      </c>
      <c r="H584" s="9" t="n">
        <f aca="false">+[2]data1cf!BF583*-1</f>
        <v>-0</v>
      </c>
      <c r="I584" s="9" t="n">
        <f aca="false">+[2]data1cf!BG583*-1</f>
        <v>-0</v>
      </c>
      <c r="J584" s="9" t="n">
        <f aca="false">+[2]data1cf!BH583*-1</f>
        <v>-0</v>
      </c>
      <c r="K584" s="9" t="n">
        <f aca="false">+[2]data1cf!BI583*-1</f>
        <v>-0</v>
      </c>
      <c r="L584" s="9" t="n">
        <f aca="false">+[2]data1cf!BJ583*-1</f>
        <v>-0</v>
      </c>
      <c r="M584" s="9" t="n">
        <f aca="false">+[2]data1cf!BK583*-1</f>
        <v>-0</v>
      </c>
      <c r="N584" s="9" t="n">
        <f aca="false">+[2]data1cf!BL583*-1</f>
        <v>-0</v>
      </c>
      <c r="O584" s="9" t="n">
        <f aca="false">+[2]data1cf!BM583*-1</f>
        <v>-0</v>
      </c>
      <c r="P584" s="9" t="n">
        <f aca="false">+[2]data1cf!BN583*-1</f>
        <v>-0</v>
      </c>
      <c r="Q584" s="9" t="n">
        <f aca="false">+[2]data1cf!BO583*-1</f>
        <v>-0</v>
      </c>
      <c r="R584" s="9" t="n">
        <f aca="false">+[2]data1cf!BP583*-1</f>
        <v>-0</v>
      </c>
      <c r="S584" s="9" t="n">
        <f aca="false">+[2]data1cf!BQ583*-1</f>
        <v>-0</v>
      </c>
      <c r="T584" s="9" t="n">
        <f aca="false">+[2]data1cf!BR583*-1</f>
        <v>-0</v>
      </c>
      <c r="U584" s="9" t="n">
        <f aca="false">+[2]data1cf!BS583*-1</f>
        <v>-0</v>
      </c>
      <c r="V584" s="9" t="n">
        <f aca="false">+[2]data1cf!BT583*-1</f>
        <v>-0</v>
      </c>
      <c r="W584" s="9" t="n">
        <f aca="false">+[2]data1cf!BU583*-1</f>
        <v>-0</v>
      </c>
      <c r="X584" s="9" t="n">
        <f aca="false">+[2]data1cf!BV583*-1</f>
        <v>-0</v>
      </c>
      <c r="Y584" s="9" t="n">
        <f aca="false">+[2]data1cf!BW583*-1</f>
        <v>-0</v>
      </c>
      <c r="Z584" s="9" t="n">
        <f aca="false">+[2]data1cf!BX583*-1</f>
        <v>-0</v>
      </c>
      <c r="AA584" s="9" t="n">
        <f aca="false">+[2]data1cf!BY583*-1</f>
        <v>-0</v>
      </c>
      <c r="AB584" s="9"/>
      <c r="AC584" s="9"/>
      <c r="AD584" s="9"/>
      <c r="AE584" s="9"/>
      <c r="AF584" s="9"/>
      <c r="AG584" s="9"/>
      <c r="AH584" s="9"/>
      <c r="AI584" s="9"/>
      <c r="AJ584" s="9"/>
      <c r="AK584" s="1"/>
      <c r="AL584" s="1" t="e">
        <f aca="false">SUMPRODUCT(B584:AJ584,PVCapPrice)</f>
        <v>#DIV/0!</v>
      </c>
      <c r="AM584" s="1"/>
      <c r="AN584" s="1"/>
      <c r="AO584" s="1"/>
      <c r="AP584" s="1"/>
      <c r="AQ584" s="1"/>
    </row>
    <row r="585" customFormat="false" ht="11.25" hidden="false" customHeight="false" outlineLevel="0" collapsed="false">
      <c r="A585" s="1" t="n">
        <v>583</v>
      </c>
      <c r="B585" s="9"/>
      <c r="C585" s="9" t="n">
        <f aca="false">+[2]data1cf!BA584*-1</f>
        <v>-0</v>
      </c>
      <c r="D585" s="9" t="n">
        <f aca="false">+[2]data1cf!BB584*-1</f>
        <v>-0</v>
      </c>
      <c r="E585" s="9" t="n">
        <f aca="false">+[2]data1cf!BC584*-1</f>
        <v>-0</v>
      </c>
      <c r="F585" s="9" t="n">
        <f aca="false">+[2]data1cf!BD584*-1</f>
        <v>-0</v>
      </c>
      <c r="G585" s="9" t="n">
        <f aca="false">+[2]data1cf!BE584*-1</f>
        <v>-0</v>
      </c>
      <c r="H585" s="9" t="n">
        <f aca="false">+[2]data1cf!BF584*-1</f>
        <v>-0</v>
      </c>
      <c r="I585" s="9" t="n">
        <f aca="false">+[2]data1cf!BG584*-1</f>
        <v>-0</v>
      </c>
      <c r="J585" s="9" t="n">
        <f aca="false">+[2]data1cf!BH584*-1</f>
        <v>-0</v>
      </c>
      <c r="K585" s="9" t="n">
        <f aca="false">+[2]data1cf!BI584*-1</f>
        <v>-0</v>
      </c>
      <c r="L585" s="9" t="n">
        <f aca="false">+[2]data1cf!BJ584*-1</f>
        <v>-0</v>
      </c>
      <c r="M585" s="9" t="n">
        <f aca="false">+[2]data1cf!BK584*-1</f>
        <v>-0</v>
      </c>
      <c r="N585" s="9" t="n">
        <f aca="false">+[2]data1cf!BL584*-1</f>
        <v>-0</v>
      </c>
      <c r="O585" s="9" t="n">
        <f aca="false">+[2]data1cf!BM584*-1</f>
        <v>-0</v>
      </c>
      <c r="P585" s="9" t="n">
        <f aca="false">+[2]data1cf!BN584*-1</f>
        <v>-0</v>
      </c>
      <c r="Q585" s="9" t="n">
        <f aca="false">+[2]data1cf!BO584*-1</f>
        <v>-0</v>
      </c>
      <c r="R585" s="9" t="n">
        <f aca="false">+[2]data1cf!BP584*-1</f>
        <v>-0</v>
      </c>
      <c r="S585" s="9" t="n">
        <f aca="false">+[2]data1cf!BQ584*-1</f>
        <v>-0</v>
      </c>
      <c r="T585" s="9" t="n">
        <f aca="false">+[2]data1cf!BR584*-1</f>
        <v>-0</v>
      </c>
      <c r="U585" s="9" t="n">
        <f aca="false">+[2]data1cf!BS584*-1</f>
        <v>-0</v>
      </c>
      <c r="V585" s="9" t="n">
        <f aca="false">+[2]data1cf!BT584*-1</f>
        <v>-0</v>
      </c>
      <c r="W585" s="9" t="n">
        <f aca="false">+[2]data1cf!BU584*-1</f>
        <v>-0</v>
      </c>
      <c r="X585" s="9" t="n">
        <f aca="false">+[2]data1cf!BV584*-1</f>
        <v>-0</v>
      </c>
      <c r="Y585" s="9" t="n">
        <f aca="false">+[2]data1cf!BW584*-1</f>
        <v>-0</v>
      </c>
      <c r="Z585" s="9" t="n">
        <f aca="false">+[2]data1cf!BX584*-1</f>
        <v>-0</v>
      </c>
      <c r="AA585" s="9" t="n">
        <f aca="false">+[2]data1cf!BY584*-1</f>
        <v>-0</v>
      </c>
      <c r="AB585" s="9"/>
      <c r="AC585" s="9"/>
      <c r="AD585" s="9"/>
      <c r="AE585" s="9"/>
      <c r="AF585" s="9"/>
      <c r="AG585" s="9"/>
      <c r="AH585" s="9"/>
      <c r="AI585" s="9"/>
      <c r="AJ585" s="9"/>
      <c r="AK585" s="1"/>
      <c r="AL585" s="1" t="e">
        <f aca="false">SUMPRODUCT(B585:AJ585,PVCapPrice)</f>
        <v>#DIV/0!</v>
      </c>
      <c r="AM585" s="1"/>
      <c r="AN585" s="1"/>
      <c r="AO585" s="1"/>
      <c r="AP585" s="1"/>
      <c r="AQ585" s="1"/>
    </row>
    <row r="586" customFormat="false" ht="11.25" hidden="false" customHeight="false" outlineLevel="0" collapsed="false">
      <c r="A586" s="1" t="n">
        <v>584</v>
      </c>
      <c r="B586" s="9"/>
      <c r="C586" s="9" t="n">
        <f aca="false">+[2]data1cf!BA585*-1</f>
        <v>-0</v>
      </c>
      <c r="D586" s="9" t="n">
        <f aca="false">+[2]data1cf!BB585*-1</f>
        <v>-0</v>
      </c>
      <c r="E586" s="9" t="n">
        <f aca="false">+[2]data1cf!BC585*-1</f>
        <v>-0</v>
      </c>
      <c r="F586" s="9" t="n">
        <f aca="false">+[2]data1cf!BD585*-1</f>
        <v>-0</v>
      </c>
      <c r="G586" s="9" t="n">
        <f aca="false">+[2]data1cf!BE585*-1</f>
        <v>-0</v>
      </c>
      <c r="H586" s="9" t="n">
        <f aca="false">+[2]data1cf!BF585*-1</f>
        <v>-0</v>
      </c>
      <c r="I586" s="9" t="n">
        <f aca="false">+[2]data1cf!BG585*-1</f>
        <v>-0</v>
      </c>
      <c r="J586" s="9" t="n">
        <f aca="false">+[2]data1cf!BH585*-1</f>
        <v>-0</v>
      </c>
      <c r="K586" s="9" t="n">
        <f aca="false">+[2]data1cf!BI585*-1</f>
        <v>-0</v>
      </c>
      <c r="L586" s="9" t="n">
        <f aca="false">+[2]data1cf!BJ585*-1</f>
        <v>-0</v>
      </c>
      <c r="M586" s="9" t="n">
        <f aca="false">+[2]data1cf!BK585*-1</f>
        <v>-0</v>
      </c>
      <c r="N586" s="9" t="n">
        <f aca="false">+[2]data1cf!BL585*-1</f>
        <v>-0</v>
      </c>
      <c r="O586" s="9" t="n">
        <f aca="false">+[2]data1cf!BM585*-1</f>
        <v>-0</v>
      </c>
      <c r="P586" s="9" t="n">
        <f aca="false">+[2]data1cf!BN585*-1</f>
        <v>-0</v>
      </c>
      <c r="Q586" s="9" t="n">
        <f aca="false">+[2]data1cf!BO585*-1</f>
        <v>-0</v>
      </c>
      <c r="R586" s="9" t="n">
        <f aca="false">+[2]data1cf!BP585*-1</f>
        <v>-0</v>
      </c>
      <c r="S586" s="9" t="n">
        <f aca="false">+[2]data1cf!BQ585*-1</f>
        <v>-0</v>
      </c>
      <c r="T586" s="9" t="n">
        <f aca="false">+[2]data1cf!BR585*-1</f>
        <v>-0</v>
      </c>
      <c r="U586" s="9" t="n">
        <f aca="false">+[2]data1cf!BS585*-1</f>
        <v>-0</v>
      </c>
      <c r="V586" s="9" t="n">
        <f aca="false">+[2]data1cf!BT585*-1</f>
        <v>-0</v>
      </c>
      <c r="W586" s="9" t="n">
        <f aca="false">+[2]data1cf!BU585*-1</f>
        <v>-0</v>
      </c>
      <c r="X586" s="9" t="n">
        <f aca="false">+[2]data1cf!BV585*-1</f>
        <v>-0</v>
      </c>
      <c r="Y586" s="9" t="n">
        <f aca="false">+[2]data1cf!BW585*-1</f>
        <v>-0</v>
      </c>
      <c r="Z586" s="9" t="n">
        <f aca="false">+[2]data1cf!BX585*-1</f>
        <v>-0</v>
      </c>
      <c r="AA586" s="9" t="n">
        <f aca="false">+[2]data1cf!BY585*-1</f>
        <v>-0</v>
      </c>
      <c r="AB586" s="9"/>
      <c r="AC586" s="9"/>
      <c r="AD586" s="9"/>
      <c r="AE586" s="9"/>
      <c r="AF586" s="9"/>
      <c r="AG586" s="9"/>
      <c r="AH586" s="9"/>
      <c r="AI586" s="9"/>
      <c r="AJ586" s="9"/>
      <c r="AK586" s="1"/>
      <c r="AL586" s="1" t="e">
        <f aca="false">SUMPRODUCT(B586:AJ586,PVCapPrice)</f>
        <v>#DIV/0!</v>
      </c>
      <c r="AM586" s="1"/>
      <c r="AN586" s="1"/>
      <c r="AO586" s="1"/>
      <c r="AP586" s="1"/>
      <c r="AQ586" s="1"/>
    </row>
    <row r="587" customFormat="false" ht="11.25" hidden="false" customHeight="false" outlineLevel="0" collapsed="false">
      <c r="A587" s="1" t="n">
        <v>585</v>
      </c>
      <c r="B587" s="9"/>
      <c r="C587" s="9" t="n">
        <f aca="false">+[2]data1cf!BA586*-1</f>
        <v>-0</v>
      </c>
      <c r="D587" s="9" t="n">
        <f aca="false">+[2]data1cf!BB586*-1</f>
        <v>-0</v>
      </c>
      <c r="E587" s="9" t="n">
        <f aca="false">+[2]data1cf!BC586*-1</f>
        <v>-0</v>
      </c>
      <c r="F587" s="9" t="n">
        <f aca="false">+[2]data1cf!BD586*-1</f>
        <v>-0</v>
      </c>
      <c r="G587" s="9" t="n">
        <f aca="false">+[2]data1cf!BE586*-1</f>
        <v>-0</v>
      </c>
      <c r="H587" s="9" t="n">
        <f aca="false">+[2]data1cf!BF586*-1</f>
        <v>-0</v>
      </c>
      <c r="I587" s="9" t="n">
        <f aca="false">+[2]data1cf!BG586*-1</f>
        <v>-0</v>
      </c>
      <c r="J587" s="9" t="n">
        <f aca="false">+[2]data1cf!BH586*-1</f>
        <v>-0</v>
      </c>
      <c r="K587" s="9" t="n">
        <f aca="false">+[2]data1cf!BI586*-1</f>
        <v>-0</v>
      </c>
      <c r="L587" s="9" t="n">
        <f aca="false">+[2]data1cf!BJ586*-1</f>
        <v>-0</v>
      </c>
      <c r="M587" s="9" t="n">
        <f aca="false">+[2]data1cf!BK586*-1</f>
        <v>-0</v>
      </c>
      <c r="N587" s="9" t="n">
        <f aca="false">+[2]data1cf!BL586*-1</f>
        <v>-0</v>
      </c>
      <c r="O587" s="9" t="n">
        <f aca="false">+[2]data1cf!BM586*-1</f>
        <v>-0</v>
      </c>
      <c r="P587" s="9" t="n">
        <f aca="false">+[2]data1cf!BN586*-1</f>
        <v>-0</v>
      </c>
      <c r="Q587" s="9" t="n">
        <f aca="false">+[2]data1cf!BO586*-1</f>
        <v>-0</v>
      </c>
      <c r="R587" s="9" t="n">
        <f aca="false">+[2]data1cf!BP586*-1</f>
        <v>-0</v>
      </c>
      <c r="S587" s="9" t="n">
        <f aca="false">+[2]data1cf!BQ586*-1</f>
        <v>-0</v>
      </c>
      <c r="T587" s="9" t="n">
        <f aca="false">+[2]data1cf!BR586*-1</f>
        <v>-0</v>
      </c>
      <c r="U587" s="9" t="n">
        <f aca="false">+[2]data1cf!BS586*-1</f>
        <v>-0</v>
      </c>
      <c r="V587" s="9" t="n">
        <f aca="false">+[2]data1cf!BT586*-1</f>
        <v>-0</v>
      </c>
      <c r="W587" s="9" t="n">
        <f aca="false">+[2]data1cf!BU586*-1</f>
        <v>-0</v>
      </c>
      <c r="X587" s="9" t="n">
        <f aca="false">+[2]data1cf!BV586*-1</f>
        <v>-0</v>
      </c>
      <c r="Y587" s="9" t="n">
        <f aca="false">+[2]data1cf!BW586*-1</f>
        <v>-0</v>
      </c>
      <c r="Z587" s="9" t="n">
        <f aca="false">+[2]data1cf!BX586*-1</f>
        <v>-0</v>
      </c>
      <c r="AA587" s="9" t="n">
        <f aca="false">+[2]data1cf!BY586*-1</f>
        <v>-0</v>
      </c>
      <c r="AB587" s="9"/>
      <c r="AC587" s="9"/>
      <c r="AD587" s="9"/>
      <c r="AE587" s="9"/>
      <c r="AF587" s="9"/>
      <c r="AG587" s="9"/>
      <c r="AH587" s="9"/>
      <c r="AI587" s="9"/>
      <c r="AJ587" s="9"/>
      <c r="AK587" s="1"/>
      <c r="AL587" s="1" t="e">
        <f aca="false">SUMPRODUCT(B587:AJ587,PVCapPrice)</f>
        <v>#DIV/0!</v>
      </c>
      <c r="AM587" s="1"/>
      <c r="AN587" s="1"/>
      <c r="AO587" s="1"/>
      <c r="AP587" s="1"/>
      <c r="AQ587" s="1"/>
    </row>
    <row r="588" customFormat="false" ht="11.25" hidden="false" customHeight="false" outlineLevel="0" collapsed="false">
      <c r="A588" s="1" t="n">
        <v>586</v>
      </c>
      <c r="B588" s="9"/>
      <c r="C588" s="9" t="n">
        <f aca="false">+[2]data1cf!BA587*-1</f>
        <v>-0</v>
      </c>
      <c r="D588" s="9" t="n">
        <f aca="false">+[2]data1cf!BB587*-1</f>
        <v>-0</v>
      </c>
      <c r="E588" s="9" t="n">
        <f aca="false">+[2]data1cf!BC587*-1</f>
        <v>-0</v>
      </c>
      <c r="F588" s="9" t="n">
        <f aca="false">+[2]data1cf!BD587*-1</f>
        <v>-0</v>
      </c>
      <c r="G588" s="9" t="n">
        <f aca="false">+[2]data1cf!BE587*-1</f>
        <v>-0</v>
      </c>
      <c r="H588" s="9" t="n">
        <f aca="false">+[2]data1cf!BF587*-1</f>
        <v>-0</v>
      </c>
      <c r="I588" s="9" t="n">
        <f aca="false">+[2]data1cf!BG587*-1</f>
        <v>-0</v>
      </c>
      <c r="J588" s="9" t="n">
        <f aca="false">+[2]data1cf!BH587*-1</f>
        <v>-0</v>
      </c>
      <c r="K588" s="9" t="n">
        <f aca="false">+[2]data1cf!BI587*-1</f>
        <v>-0</v>
      </c>
      <c r="L588" s="9" t="n">
        <f aca="false">+[2]data1cf!BJ587*-1</f>
        <v>-0</v>
      </c>
      <c r="M588" s="9" t="n">
        <f aca="false">+[2]data1cf!BK587*-1</f>
        <v>-0</v>
      </c>
      <c r="N588" s="9" t="n">
        <f aca="false">+[2]data1cf!BL587*-1</f>
        <v>-0</v>
      </c>
      <c r="O588" s="9" t="n">
        <f aca="false">+[2]data1cf!BM587*-1</f>
        <v>-0</v>
      </c>
      <c r="P588" s="9" t="n">
        <f aca="false">+[2]data1cf!BN587*-1</f>
        <v>-0</v>
      </c>
      <c r="Q588" s="9" t="n">
        <f aca="false">+[2]data1cf!BO587*-1</f>
        <v>-0</v>
      </c>
      <c r="R588" s="9" t="n">
        <f aca="false">+[2]data1cf!BP587*-1</f>
        <v>-0</v>
      </c>
      <c r="S588" s="9" t="n">
        <f aca="false">+[2]data1cf!BQ587*-1</f>
        <v>-0</v>
      </c>
      <c r="T588" s="9" t="n">
        <f aca="false">+[2]data1cf!BR587*-1</f>
        <v>-0</v>
      </c>
      <c r="U588" s="9" t="n">
        <f aca="false">+[2]data1cf!BS587*-1</f>
        <v>-0</v>
      </c>
      <c r="V588" s="9" t="n">
        <f aca="false">+[2]data1cf!BT587*-1</f>
        <v>-0</v>
      </c>
      <c r="W588" s="9" t="n">
        <f aca="false">+[2]data1cf!BU587*-1</f>
        <v>-0</v>
      </c>
      <c r="X588" s="9" t="n">
        <f aca="false">+[2]data1cf!BV587*-1</f>
        <v>-0</v>
      </c>
      <c r="Y588" s="9" t="n">
        <f aca="false">+[2]data1cf!BW587*-1</f>
        <v>-0</v>
      </c>
      <c r="Z588" s="9" t="n">
        <f aca="false">+[2]data1cf!BX587*-1</f>
        <v>-0</v>
      </c>
      <c r="AA588" s="9" t="n">
        <f aca="false">+[2]data1cf!BY587*-1</f>
        <v>-0</v>
      </c>
      <c r="AB588" s="9"/>
      <c r="AC588" s="9"/>
      <c r="AD588" s="9"/>
      <c r="AE588" s="9"/>
      <c r="AF588" s="9"/>
      <c r="AG588" s="9"/>
      <c r="AH588" s="9"/>
      <c r="AI588" s="9"/>
      <c r="AJ588" s="9"/>
      <c r="AK588" s="1"/>
      <c r="AL588" s="1" t="e">
        <f aca="false">SUMPRODUCT(B588:AJ588,PVCapPrice)</f>
        <v>#DIV/0!</v>
      </c>
      <c r="AM588" s="1"/>
      <c r="AN588" s="1"/>
      <c r="AO588" s="1"/>
      <c r="AP588" s="1"/>
      <c r="AQ588" s="1"/>
    </row>
    <row r="589" customFormat="false" ht="11.25" hidden="false" customHeight="false" outlineLevel="0" collapsed="false">
      <c r="A589" s="1" t="n">
        <v>587</v>
      </c>
      <c r="B589" s="9"/>
      <c r="C589" s="9" t="n">
        <f aca="false">+[2]data1cf!BA588*-1</f>
        <v>-0</v>
      </c>
      <c r="D589" s="9" t="n">
        <f aca="false">+[2]data1cf!BB588*-1</f>
        <v>-0</v>
      </c>
      <c r="E589" s="9" t="n">
        <f aca="false">+[2]data1cf!BC588*-1</f>
        <v>-0</v>
      </c>
      <c r="F589" s="9" t="n">
        <f aca="false">+[2]data1cf!BD588*-1</f>
        <v>-0</v>
      </c>
      <c r="G589" s="9" t="n">
        <f aca="false">+[2]data1cf!BE588*-1</f>
        <v>-0</v>
      </c>
      <c r="H589" s="9" t="n">
        <f aca="false">+[2]data1cf!BF588*-1</f>
        <v>-0</v>
      </c>
      <c r="I589" s="9" t="n">
        <f aca="false">+[2]data1cf!BG588*-1</f>
        <v>-0</v>
      </c>
      <c r="J589" s="9" t="n">
        <f aca="false">+[2]data1cf!BH588*-1</f>
        <v>-0</v>
      </c>
      <c r="K589" s="9" t="n">
        <f aca="false">+[2]data1cf!BI588*-1</f>
        <v>-0</v>
      </c>
      <c r="L589" s="9" t="n">
        <f aca="false">+[2]data1cf!BJ588*-1</f>
        <v>-0</v>
      </c>
      <c r="M589" s="9" t="n">
        <f aca="false">+[2]data1cf!BK588*-1</f>
        <v>-0</v>
      </c>
      <c r="N589" s="9" t="n">
        <f aca="false">+[2]data1cf!BL588*-1</f>
        <v>-0</v>
      </c>
      <c r="O589" s="9" t="n">
        <f aca="false">+[2]data1cf!BM588*-1</f>
        <v>-0</v>
      </c>
      <c r="P589" s="9" t="n">
        <f aca="false">+[2]data1cf!BN588*-1</f>
        <v>-0</v>
      </c>
      <c r="Q589" s="9" t="n">
        <f aca="false">+[2]data1cf!BO588*-1</f>
        <v>-0</v>
      </c>
      <c r="R589" s="9" t="n">
        <f aca="false">+[2]data1cf!BP588*-1</f>
        <v>-0</v>
      </c>
      <c r="S589" s="9" t="n">
        <f aca="false">+[2]data1cf!BQ588*-1</f>
        <v>-0</v>
      </c>
      <c r="T589" s="9" t="n">
        <f aca="false">+[2]data1cf!BR588*-1</f>
        <v>-0</v>
      </c>
      <c r="U589" s="9" t="n">
        <f aca="false">+[2]data1cf!BS588*-1</f>
        <v>-0</v>
      </c>
      <c r="V589" s="9" t="n">
        <f aca="false">+[2]data1cf!BT588*-1</f>
        <v>-0</v>
      </c>
      <c r="W589" s="9" t="n">
        <f aca="false">+[2]data1cf!BU588*-1</f>
        <v>-0</v>
      </c>
      <c r="X589" s="9" t="n">
        <f aca="false">+[2]data1cf!BV588*-1</f>
        <v>-0</v>
      </c>
      <c r="Y589" s="9" t="n">
        <f aca="false">+[2]data1cf!BW588*-1</f>
        <v>-0</v>
      </c>
      <c r="Z589" s="9" t="n">
        <f aca="false">+[2]data1cf!BX588*-1</f>
        <v>-0</v>
      </c>
      <c r="AA589" s="9" t="n">
        <f aca="false">+[2]data1cf!BY588*-1</f>
        <v>-0</v>
      </c>
      <c r="AB589" s="9"/>
      <c r="AC589" s="9"/>
      <c r="AD589" s="9"/>
      <c r="AE589" s="9"/>
      <c r="AF589" s="9"/>
      <c r="AG589" s="9"/>
      <c r="AH589" s="9"/>
      <c r="AI589" s="9"/>
      <c r="AJ589" s="9"/>
      <c r="AK589" s="1"/>
      <c r="AL589" s="1" t="e">
        <f aca="false">SUMPRODUCT(B589:AJ589,PVCapPrice)</f>
        <v>#DIV/0!</v>
      </c>
      <c r="AM589" s="1"/>
      <c r="AN589" s="1"/>
      <c r="AO589" s="1"/>
      <c r="AP589" s="1"/>
      <c r="AQ589" s="1"/>
    </row>
    <row r="590" customFormat="false" ht="11.25" hidden="false" customHeight="false" outlineLevel="0" collapsed="false">
      <c r="A590" s="1" t="n">
        <v>588</v>
      </c>
      <c r="B590" s="9"/>
      <c r="C590" s="9" t="n">
        <f aca="false">+[2]data1cf!BA589*-1</f>
        <v>-0</v>
      </c>
      <c r="D590" s="9" t="n">
        <f aca="false">+[2]data1cf!BB589*-1</f>
        <v>-0</v>
      </c>
      <c r="E590" s="9" t="n">
        <f aca="false">+[2]data1cf!BC589*-1</f>
        <v>-0</v>
      </c>
      <c r="F590" s="9" t="n">
        <f aca="false">+[2]data1cf!BD589*-1</f>
        <v>-0</v>
      </c>
      <c r="G590" s="9" t="n">
        <f aca="false">+[2]data1cf!BE589*-1</f>
        <v>-0</v>
      </c>
      <c r="H590" s="9" t="n">
        <f aca="false">+[2]data1cf!BF589*-1</f>
        <v>-0</v>
      </c>
      <c r="I590" s="9" t="n">
        <f aca="false">+[2]data1cf!BG589*-1</f>
        <v>-0</v>
      </c>
      <c r="J590" s="9" t="n">
        <f aca="false">+[2]data1cf!BH589*-1</f>
        <v>-0</v>
      </c>
      <c r="K590" s="9" t="n">
        <f aca="false">+[2]data1cf!BI589*-1</f>
        <v>-0</v>
      </c>
      <c r="L590" s="9" t="n">
        <f aca="false">+[2]data1cf!BJ589*-1</f>
        <v>-0</v>
      </c>
      <c r="M590" s="9" t="n">
        <f aca="false">+[2]data1cf!BK589*-1</f>
        <v>-0</v>
      </c>
      <c r="N590" s="9" t="n">
        <f aca="false">+[2]data1cf!BL589*-1</f>
        <v>-0</v>
      </c>
      <c r="O590" s="9" t="n">
        <f aca="false">+[2]data1cf!BM589*-1</f>
        <v>-0</v>
      </c>
      <c r="P590" s="9" t="n">
        <f aca="false">+[2]data1cf!BN589*-1</f>
        <v>-0</v>
      </c>
      <c r="Q590" s="9" t="n">
        <f aca="false">+[2]data1cf!BO589*-1</f>
        <v>-0</v>
      </c>
      <c r="R590" s="9" t="n">
        <f aca="false">+[2]data1cf!BP589*-1</f>
        <v>-0</v>
      </c>
      <c r="S590" s="9" t="n">
        <f aca="false">+[2]data1cf!BQ589*-1</f>
        <v>-0</v>
      </c>
      <c r="T590" s="9" t="n">
        <f aca="false">+[2]data1cf!BR589*-1</f>
        <v>-0</v>
      </c>
      <c r="U590" s="9" t="n">
        <f aca="false">+[2]data1cf!BS589*-1</f>
        <v>-0</v>
      </c>
      <c r="V590" s="9" t="n">
        <f aca="false">+[2]data1cf!BT589*-1</f>
        <v>-0</v>
      </c>
      <c r="W590" s="9" t="n">
        <f aca="false">+[2]data1cf!BU589*-1</f>
        <v>-0</v>
      </c>
      <c r="X590" s="9" t="n">
        <f aca="false">+[2]data1cf!BV589*-1</f>
        <v>-0</v>
      </c>
      <c r="Y590" s="9" t="n">
        <f aca="false">+[2]data1cf!BW589*-1</f>
        <v>-0</v>
      </c>
      <c r="Z590" s="9" t="n">
        <f aca="false">+[2]data1cf!BX589*-1</f>
        <v>-0</v>
      </c>
      <c r="AA590" s="9" t="n">
        <f aca="false">+[2]data1cf!BY589*-1</f>
        <v>-0</v>
      </c>
      <c r="AB590" s="9"/>
      <c r="AC590" s="9"/>
      <c r="AD590" s="9"/>
      <c r="AE590" s="9"/>
      <c r="AF590" s="9"/>
      <c r="AG590" s="9"/>
      <c r="AH590" s="9"/>
      <c r="AI590" s="9"/>
      <c r="AJ590" s="9"/>
      <c r="AK590" s="1"/>
      <c r="AL590" s="1" t="e">
        <f aca="false">SUMPRODUCT(B590:AJ590,PVCapPrice)</f>
        <v>#DIV/0!</v>
      </c>
      <c r="AM590" s="1"/>
      <c r="AN590" s="1"/>
      <c r="AO590" s="1"/>
      <c r="AP590" s="1"/>
      <c r="AQ590" s="1"/>
    </row>
    <row r="591" customFormat="false" ht="11.25" hidden="false" customHeight="false" outlineLevel="0" collapsed="false">
      <c r="A591" s="1" t="n">
        <v>589</v>
      </c>
      <c r="B591" s="9"/>
      <c r="C591" s="9" t="n">
        <f aca="false">+[2]data1cf!BA590*-1</f>
        <v>-0</v>
      </c>
      <c r="D591" s="9" t="n">
        <f aca="false">+[2]data1cf!BB590*-1</f>
        <v>-0</v>
      </c>
      <c r="E591" s="9" t="n">
        <f aca="false">+[2]data1cf!BC590*-1</f>
        <v>-0</v>
      </c>
      <c r="F591" s="9" t="n">
        <f aca="false">+[2]data1cf!BD590*-1</f>
        <v>-0</v>
      </c>
      <c r="G591" s="9" t="n">
        <f aca="false">+[2]data1cf!BE590*-1</f>
        <v>-0</v>
      </c>
      <c r="H591" s="9" t="n">
        <f aca="false">+[2]data1cf!BF590*-1</f>
        <v>-0</v>
      </c>
      <c r="I591" s="9" t="n">
        <f aca="false">+[2]data1cf!BG590*-1</f>
        <v>-0</v>
      </c>
      <c r="J591" s="9" t="n">
        <f aca="false">+[2]data1cf!BH590*-1</f>
        <v>-0</v>
      </c>
      <c r="K591" s="9" t="n">
        <f aca="false">+[2]data1cf!BI590*-1</f>
        <v>-0</v>
      </c>
      <c r="L591" s="9" t="n">
        <f aca="false">+[2]data1cf!BJ590*-1</f>
        <v>-0</v>
      </c>
      <c r="M591" s="9" t="n">
        <f aca="false">+[2]data1cf!BK590*-1</f>
        <v>-0</v>
      </c>
      <c r="N591" s="9" t="n">
        <f aca="false">+[2]data1cf!BL590*-1</f>
        <v>-0</v>
      </c>
      <c r="O591" s="9" t="n">
        <f aca="false">+[2]data1cf!BM590*-1</f>
        <v>-0</v>
      </c>
      <c r="P591" s="9" t="n">
        <f aca="false">+[2]data1cf!BN590*-1</f>
        <v>-0</v>
      </c>
      <c r="Q591" s="9" t="n">
        <f aca="false">+[2]data1cf!BO590*-1</f>
        <v>-0</v>
      </c>
      <c r="R591" s="9" t="n">
        <f aca="false">+[2]data1cf!BP590*-1</f>
        <v>-0</v>
      </c>
      <c r="S591" s="9" t="n">
        <f aca="false">+[2]data1cf!BQ590*-1</f>
        <v>-0</v>
      </c>
      <c r="T591" s="9" t="n">
        <f aca="false">+[2]data1cf!BR590*-1</f>
        <v>-0</v>
      </c>
      <c r="U591" s="9" t="n">
        <f aca="false">+[2]data1cf!BS590*-1</f>
        <v>-0</v>
      </c>
      <c r="V591" s="9" t="n">
        <f aca="false">+[2]data1cf!BT590*-1</f>
        <v>-0</v>
      </c>
      <c r="W591" s="9" t="n">
        <f aca="false">+[2]data1cf!BU590*-1</f>
        <v>-0</v>
      </c>
      <c r="X591" s="9" t="n">
        <f aca="false">+[2]data1cf!BV590*-1</f>
        <v>-0</v>
      </c>
      <c r="Y591" s="9" t="n">
        <f aca="false">+[2]data1cf!BW590*-1</f>
        <v>-0</v>
      </c>
      <c r="Z591" s="9" t="n">
        <f aca="false">+[2]data1cf!BX590*-1</f>
        <v>-0</v>
      </c>
      <c r="AA591" s="9" t="n">
        <f aca="false">+[2]data1cf!BY590*-1</f>
        <v>-0</v>
      </c>
      <c r="AB591" s="9"/>
      <c r="AC591" s="9"/>
      <c r="AD591" s="9"/>
      <c r="AE591" s="9"/>
      <c r="AF591" s="9"/>
      <c r="AG591" s="9"/>
      <c r="AH591" s="9"/>
      <c r="AI591" s="9"/>
      <c r="AJ591" s="9"/>
      <c r="AK591" s="1"/>
      <c r="AL591" s="1" t="e">
        <f aca="false">SUMPRODUCT(B591:AJ591,PVCapPrice)</f>
        <v>#DIV/0!</v>
      </c>
      <c r="AM591" s="1"/>
      <c r="AN591" s="1"/>
      <c r="AO591" s="1"/>
      <c r="AP591" s="1"/>
      <c r="AQ591" s="1"/>
    </row>
    <row r="592" customFormat="false" ht="11.25" hidden="false" customHeight="false" outlineLevel="0" collapsed="false">
      <c r="A592" s="1" t="n">
        <v>590</v>
      </c>
      <c r="B592" s="9"/>
      <c r="C592" s="9" t="n">
        <f aca="false">+[2]data1cf!BA591*-1</f>
        <v>-0</v>
      </c>
      <c r="D592" s="9" t="n">
        <f aca="false">+[2]data1cf!BB591*-1</f>
        <v>-0</v>
      </c>
      <c r="E592" s="9" t="n">
        <f aca="false">+[2]data1cf!BC591*-1</f>
        <v>-0</v>
      </c>
      <c r="F592" s="9" t="n">
        <f aca="false">+[2]data1cf!BD591*-1</f>
        <v>-0</v>
      </c>
      <c r="G592" s="9" t="n">
        <f aca="false">+[2]data1cf!BE591*-1</f>
        <v>-0</v>
      </c>
      <c r="H592" s="9" t="n">
        <f aca="false">+[2]data1cf!BF591*-1</f>
        <v>-0</v>
      </c>
      <c r="I592" s="9" t="n">
        <f aca="false">+[2]data1cf!BG591*-1</f>
        <v>-0</v>
      </c>
      <c r="J592" s="9" t="n">
        <f aca="false">+[2]data1cf!BH591*-1</f>
        <v>-0</v>
      </c>
      <c r="K592" s="9" t="n">
        <f aca="false">+[2]data1cf!BI591*-1</f>
        <v>-0</v>
      </c>
      <c r="L592" s="9" t="n">
        <f aca="false">+[2]data1cf!BJ591*-1</f>
        <v>-0</v>
      </c>
      <c r="M592" s="9" t="n">
        <f aca="false">+[2]data1cf!BK591*-1</f>
        <v>-0</v>
      </c>
      <c r="N592" s="9" t="n">
        <f aca="false">+[2]data1cf!BL591*-1</f>
        <v>-0</v>
      </c>
      <c r="O592" s="9" t="n">
        <f aca="false">+[2]data1cf!BM591*-1</f>
        <v>-0</v>
      </c>
      <c r="P592" s="9" t="n">
        <f aca="false">+[2]data1cf!BN591*-1</f>
        <v>-0</v>
      </c>
      <c r="Q592" s="9" t="n">
        <f aca="false">+[2]data1cf!BO591*-1</f>
        <v>-0</v>
      </c>
      <c r="R592" s="9" t="n">
        <f aca="false">+[2]data1cf!BP591*-1</f>
        <v>-0</v>
      </c>
      <c r="S592" s="9" t="n">
        <f aca="false">+[2]data1cf!BQ591*-1</f>
        <v>-0</v>
      </c>
      <c r="T592" s="9" t="n">
        <f aca="false">+[2]data1cf!BR591*-1</f>
        <v>-0</v>
      </c>
      <c r="U592" s="9" t="n">
        <f aca="false">+[2]data1cf!BS591*-1</f>
        <v>-0</v>
      </c>
      <c r="V592" s="9" t="n">
        <f aca="false">+[2]data1cf!BT591*-1</f>
        <v>-0</v>
      </c>
      <c r="W592" s="9" t="n">
        <f aca="false">+[2]data1cf!BU591*-1</f>
        <v>-0</v>
      </c>
      <c r="X592" s="9" t="n">
        <f aca="false">+[2]data1cf!BV591*-1</f>
        <v>-0</v>
      </c>
      <c r="Y592" s="9" t="n">
        <f aca="false">+[2]data1cf!BW591*-1</f>
        <v>-0</v>
      </c>
      <c r="Z592" s="9" t="n">
        <f aca="false">+[2]data1cf!BX591*-1</f>
        <v>-0</v>
      </c>
      <c r="AA592" s="9" t="n">
        <f aca="false">+[2]data1cf!BY591*-1</f>
        <v>-0</v>
      </c>
      <c r="AB592" s="9"/>
      <c r="AC592" s="9"/>
      <c r="AD592" s="9"/>
      <c r="AE592" s="9"/>
      <c r="AF592" s="9"/>
      <c r="AG592" s="9"/>
      <c r="AH592" s="9"/>
      <c r="AI592" s="9"/>
      <c r="AJ592" s="9"/>
      <c r="AK592" s="1"/>
      <c r="AL592" s="1" t="e">
        <f aca="false">SUMPRODUCT(B592:AJ592,PVCapPrice)</f>
        <v>#DIV/0!</v>
      </c>
      <c r="AM592" s="1"/>
      <c r="AN592" s="1"/>
      <c r="AO592" s="1"/>
      <c r="AP592" s="1"/>
      <c r="AQ592" s="1"/>
    </row>
    <row r="593" customFormat="false" ht="11.25" hidden="false" customHeight="false" outlineLevel="0" collapsed="false">
      <c r="A593" s="1" t="n">
        <v>591</v>
      </c>
      <c r="B593" s="9"/>
      <c r="C593" s="9" t="n">
        <f aca="false">+[2]data1cf!BA592*-1</f>
        <v>-0</v>
      </c>
      <c r="D593" s="9" t="n">
        <f aca="false">+[2]data1cf!BB592*-1</f>
        <v>-0</v>
      </c>
      <c r="E593" s="9" t="n">
        <f aca="false">+[2]data1cf!BC592*-1</f>
        <v>-0</v>
      </c>
      <c r="F593" s="9" t="n">
        <f aca="false">+[2]data1cf!BD592*-1</f>
        <v>-0</v>
      </c>
      <c r="G593" s="9" t="n">
        <f aca="false">+[2]data1cf!BE592*-1</f>
        <v>-0</v>
      </c>
      <c r="H593" s="9" t="n">
        <f aca="false">+[2]data1cf!BF592*-1</f>
        <v>-0</v>
      </c>
      <c r="I593" s="9" t="n">
        <f aca="false">+[2]data1cf!BG592*-1</f>
        <v>-0</v>
      </c>
      <c r="J593" s="9" t="n">
        <f aca="false">+[2]data1cf!BH592*-1</f>
        <v>-0</v>
      </c>
      <c r="K593" s="9" t="n">
        <f aca="false">+[2]data1cf!BI592*-1</f>
        <v>-0</v>
      </c>
      <c r="L593" s="9" t="n">
        <f aca="false">+[2]data1cf!BJ592*-1</f>
        <v>-0</v>
      </c>
      <c r="M593" s="9" t="n">
        <f aca="false">+[2]data1cf!BK592*-1</f>
        <v>-0</v>
      </c>
      <c r="N593" s="9" t="n">
        <f aca="false">+[2]data1cf!BL592*-1</f>
        <v>-0</v>
      </c>
      <c r="O593" s="9" t="n">
        <f aca="false">+[2]data1cf!BM592*-1</f>
        <v>-0</v>
      </c>
      <c r="P593" s="9" t="n">
        <f aca="false">+[2]data1cf!BN592*-1</f>
        <v>-0</v>
      </c>
      <c r="Q593" s="9" t="n">
        <f aca="false">+[2]data1cf!BO592*-1</f>
        <v>-0</v>
      </c>
      <c r="R593" s="9" t="n">
        <f aca="false">+[2]data1cf!BP592*-1</f>
        <v>-0</v>
      </c>
      <c r="S593" s="9" t="n">
        <f aca="false">+[2]data1cf!BQ592*-1</f>
        <v>-0</v>
      </c>
      <c r="T593" s="9" t="n">
        <f aca="false">+[2]data1cf!BR592*-1</f>
        <v>-0</v>
      </c>
      <c r="U593" s="9" t="n">
        <f aca="false">+[2]data1cf!BS592*-1</f>
        <v>-0</v>
      </c>
      <c r="V593" s="9" t="n">
        <f aca="false">+[2]data1cf!BT592*-1</f>
        <v>-0</v>
      </c>
      <c r="W593" s="9" t="n">
        <f aca="false">+[2]data1cf!BU592*-1</f>
        <v>-0</v>
      </c>
      <c r="X593" s="9" t="n">
        <f aca="false">+[2]data1cf!BV592*-1</f>
        <v>-0</v>
      </c>
      <c r="Y593" s="9" t="n">
        <f aca="false">+[2]data1cf!BW592*-1</f>
        <v>-0</v>
      </c>
      <c r="Z593" s="9" t="n">
        <f aca="false">+[2]data1cf!BX592*-1</f>
        <v>-0</v>
      </c>
      <c r="AA593" s="9" t="n">
        <f aca="false">+[2]data1cf!BY592*-1</f>
        <v>-0</v>
      </c>
      <c r="AB593" s="9"/>
      <c r="AC593" s="9"/>
      <c r="AD593" s="9"/>
      <c r="AE593" s="9"/>
      <c r="AF593" s="9"/>
      <c r="AG593" s="9"/>
      <c r="AH593" s="9"/>
      <c r="AI593" s="9"/>
      <c r="AJ593" s="9"/>
      <c r="AK593" s="1"/>
      <c r="AL593" s="1" t="e">
        <f aca="false">SUMPRODUCT(B593:AJ593,PVCapPrice)</f>
        <v>#DIV/0!</v>
      </c>
      <c r="AM593" s="1"/>
      <c r="AN593" s="1"/>
      <c r="AO593" s="1"/>
      <c r="AP593" s="1"/>
      <c r="AQ593" s="1"/>
    </row>
    <row r="594" customFormat="false" ht="11.25" hidden="false" customHeight="false" outlineLevel="0" collapsed="false">
      <c r="A594" s="1" t="n">
        <v>592</v>
      </c>
      <c r="B594" s="9"/>
      <c r="C594" s="9" t="n">
        <f aca="false">+[2]data1cf!BA593*-1</f>
        <v>-0</v>
      </c>
      <c r="D594" s="9" t="n">
        <f aca="false">+[2]data1cf!BB593*-1</f>
        <v>-0</v>
      </c>
      <c r="E594" s="9" t="n">
        <f aca="false">+[2]data1cf!BC593*-1</f>
        <v>-0</v>
      </c>
      <c r="F594" s="9" t="n">
        <f aca="false">+[2]data1cf!BD593*-1</f>
        <v>-0</v>
      </c>
      <c r="G594" s="9" t="n">
        <f aca="false">+[2]data1cf!BE593*-1</f>
        <v>-0</v>
      </c>
      <c r="H594" s="9" t="n">
        <f aca="false">+[2]data1cf!BF593*-1</f>
        <v>-0</v>
      </c>
      <c r="I594" s="9" t="n">
        <f aca="false">+[2]data1cf!BG593*-1</f>
        <v>-0</v>
      </c>
      <c r="J594" s="9" t="n">
        <f aca="false">+[2]data1cf!BH593*-1</f>
        <v>-0</v>
      </c>
      <c r="K594" s="9" t="n">
        <f aca="false">+[2]data1cf!BI593*-1</f>
        <v>-0</v>
      </c>
      <c r="L594" s="9" t="n">
        <f aca="false">+[2]data1cf!BJ593*-1</f>
        <v>-0</v>
      </c>
      <c r="M594" s="9" t="n">
        <f aca="false">+[2]data1cf!BK593*-1</f>
        <v>-0</v>
      </c>
      <c r="N594" s="9" t="n">
        <f aca="false">+[2]data1cf!BL593*-1</f>
        <v>-0</v>
      </c>
      <c r="O594" s="9" t="n">
        <f aca="false">+[2]data1cf!BM593*-1</f>
        <v>-0</v>
      </c>
      <c r="P594" s="9" t="n">
        <f aca="false">+[2]data1cf!BN593*-1</f>
        <v>-0</v>
      </c>
      <c r="Q594" s="9" t="n">
        <f aca="false">+[2]data1cf!BO593*-1</f>
        <v>-0</v>
      </c>
      <c r="R594" s="9" t="n">
        <f aca="false">+[2]data1cf!BP593*-1</f>
        <v>-0</v>
      </c>
      <c r="S594" s="9" t="n">
        <f aca="false">+[2]data1cf!BQ593*-1</f>
        <v>-0</v>
      </c>
      <c r="T594" s="9" t="n">
        <f aca="false">+[2]data1cf!BR593*-1</f>
        <v>-0</v>
      </c>
      <c r="U594" s="9" t="n">
        <f aca="false">+[2]data1cf!BS593*-1</f>
        <v>-0</v>
      </c>
      <c r="V594" s="9" t="n">
        <f aca="false">+[2]data1cf!BT593*-1</f>
        <v>-0</v>
      </c>
      <c r="W594" s="9" t="n">
        <f aca="false">+[2]data1cf!BU593*-1</f>
        <v>-0</v>
      </c>
      <c r="X594" s="9" t="n">
        <f aca="false">+[2]data1cf!BV593*-1</f>
        <v>-0</v>
      </c>
      <c r="Y594" s="9" t="n">
        <f aca="false">+[2]data1cf!BW593*-1</f>
        <v>-0</v>
      </c>
      <c r="Z594" s="9" t="n">
        <f aca="false">+[2]data1cf!BX593*-1</f>
        <v>-0</v>
      </c>
      <c r="AA594" s="9" t="n">
        <f aca="false">+[2]data1cf!BY593*-1</f>
        <v>-0</v>
      </c>
      <c r="AB594" s="9"/>
      <c r="AC594" s="9"/>
      <c r="AD594" s="9"/>
      <c r="AE594" s="9"/>
      <c r="AF594" s="9"/>
      <c r="AG594" s="9"/>
      <c r="AH594" s="9"/>
      <c r="AI594" s="9"/>
      <c r="AJ594" s="9"/>
      <c r="AK594" s="1"/>
      <c r="AL594" s="1" t="e">
        <f aca="false">SUMPRODUCT(B594:AJ594,PVCapPrice)</f>
        <v>#DIV/0!</v>
      </c>
      <c r="AM594" s="1"/>
      <c r="AN594" s="1"/>
      <c r="AO594" s="1"/>
      <c r="AP594" s="1"/>
      <c r="AQ594" s="1"/>
    </row>
    <row r="595" customFormat="false" ht="11.25" hidden="false" customHeight="false" outlineLevel="0" collapsed="false">
      <c r="A595" s="1" t="n">
        <v>593</v>
      </c>
      <c r="B595" s="9"/>
      <c r="C595" s="9" t="n">
        <f aca="false">+[2]data1cf!BA594*-1</f>
        <v>-0</v>
      </c>
      <c r="D595" s="9" t="n">
        <f aca="false">+[2]data1cf!BB594*-1</f>
        <v>-0</v>
      </c>
      <c r="E595" s="9" t="n">
        <f aca="false">+[2]data1cf!BC594*-1</f>
        <v>-0</v>
      </c>
      <c r="F595" s="9" t="n">
        <f aca="false">+[2]data1cf!BD594*-1</f>
        <v>-0</v>
      </c>
      <c r="G595" s="9" t="n">
        <f aca="false">+[2]data1cf!BE594*-1</f>
        <v>-0</v>
      </c>
      <c r="H595" s="9" t="n">
        <f aca="false">+[2]data1cf!BF594*-1</f>
        <v>-0</v>
      </c>
      <c r="I595" s="9" t="n">
        <f aca="false">+[2]data1cf!BG594*-1</f>
        <v>-0</v>
      </c>
      <c r="J595" s="9" t="n">
        <f aca="false">+[2]data1cf!BH594*-1</f>
        <v>-0</v>
      </c>
      <c r="K595" s="9" t="n">
        <f aca="false">+[2]data1cf!BI594*-1</f>
        <v>-0</v>
      </c>
      <c r="L595" s="9" t="n">
        <f aca="false">+[2]data1cf!BJ594*-1</f>
        <v>-0</v>
      </c>
      <c r="M595" s="9" t="n">
        <f aca="false">+[2]data1cf!BK594*-1</f>
        <v>-0</v>
      </c>
      <c r="N595" s="9" t="n">
        <f aca="false">+[2]data1cf!BL594*-1</f>
        <v>-0</v>
      </c>
      <c r="O595" s="9" t="n">
        <f aca="false">+[2]data1cf!BM594*-1</f>
        <v>-0</v>
      </c>
      <c r="P595" s="9" t="n">
        <f aca="false">+[2]data1cf!BN594*-1</f>
        <v>-0</v>
      </c>
      <c r="Q595" s="9" t="n">
        <f aca="false">+[2]data1cf!BO594*-1</f>
        <v>-0</v>
      </c>
      <c r="R595" s="9" t="n">
        <f aca="false">+[2]data1cf!BP594*-1</f>
        <v>-0</v>
      </c>
      <c r="S595" s="9" t="n">
        <f aca="false">+[2]data1cf!BQ594*-1</f>
        <v>-0</v>
      </c>
      <c r="T595" s="9" t="n">
        <f aca="false">+[2]data1cf!BR594*-1</f>
        <v>-0</v>
      </c>
      <c r="U595" s="9" t="n">
        <f aca="false">+[2]data1cf!BS594*-1</f>
        <v>-0</v>
      </c>
      <c r="V595" s="9" t="n">
        <f aca="false">+[2]data1cf!BT594*-1</f>
        <v>-0</v>
      </c>
      <c r="W595" s="9" t="n">
        <f aca="false">+[2]data1cf!BU594*-1</f>
        <v>-0</v>
      </c>
      <c r="X595" s="9" t="n">
        <f aca="false">+[2]data1cf!BV594*-1</f>
        <v>-0</v>
      </c>
      <c r="Y595" s="9" t="n">
        <f aca="false">+[2]data1cf!BW594*-1</f>
        <v>-0</v>
      </c>
      <c r="Z595" s="9" t="n">
        <f aca="false">+[2]data1cf!BX594*-1</f>
        <v>-0</v>
      </c>
      <c r="AA595" s="9" t="n">
        <f aca="false">+[2]data1cf!BY594*-1</f>
        <v>-0</v>
      </c>
      <c r="AB595" s="9"/>
      <c r="AC595" s="9"/>
      <c r="AD595" s="9"/>
      <c r="AE595" s="9"/>
      <c r="AF595" s="9"/>
      <c r="AG595" s="9"/>
      <c r="AH595" s="9"/>
      <c r="AI595" s="9"/>
      <c r="AJ595" s="9"/>
      <c r="AK595" s="1"/>
      <c r="AL595" s="1" t="e">
        <f aca="false">SUMPRODUCT(B595:AJ595,PVCapPrice)</f>
        <v>#DIV/0!</v>
      </c>
      <c r="AM595" s="1"/>
      <c r="AN595" s="1"/>
      <c r="AO595" s="1"/>
      <c r="AP595" s="1"/>
      <c r="AQ595" s="1"/>
    </row>
    <row r="596" customFormat="false" ht="11.25" hidden="false" customHeight="false" outlineLevel="0" collapsed="false">
      <c r="A596" s="1" t="n">
        <v>594</v>
      </c>
      <c r="B596" s="9"/>
      <c r="C596" s="9" t="n">
        <f aca="false">+[2]data1cf!BA595*-1</f>
        <v>-0</v>
      </c>
      <c r="D596" s="9" t="n">
        <f aca="false">+[2]data1cf!BB595*-1</f>
        <v>-0</v>
      </c>
      <c r="E596" s="9" t="n">
        <f aca="false">+[2]data1cf!BC595*-1</f>
        <v>-0</v>
      </c>
      <c r="F596" s="9" t="n">
        <f aca="false">+[2]data1cf!BD595*-1</f>
        <v>-0</v>
      </c>
      <c r="G596" s="9" t="n">
        <f aca="false">+[2]data1cf!BE595*-1</f>
        <v>-0</v>
      </c>
      <c r="H596" s="9" t="n">
        <f aca="false">+[2]data1cf!BF595*-1</f>
        <v>-0</v>
      </c>
      <c r="I596" s="9" t="n">
        <f aca="false">+[2]data1cf!BG595*-1</f>
        <v>-0</v>
      </c>
      <c r="J596" s="9" t="n">
        <f aca="false">+[2]data1cf!BH595*-1</f>
        <v>-0</v>
      </c>
      <c r="K596" s="9" t="n">
        <f aca="false">+[2]data1cf!BI595*-1</f>
        <v>-0</v>
      </c>
      <c r="L596" s="9" t="n">
        <f aca="false">+[2]data1cf!BJ595*-1</f>
        <v>-0</v>
      </c>
      <c r="M596" s="9" t="n">
        <f aca="false">+[2]data1cf!BK595*-1</f>
        <v>-0</v>
      </c>
      <c r="N596" s="9" t="n">
        <f aca="false">+[2]data1cf!BL595*-1</f>
        <v>-0</v>
      </c>
      <c r="O596" s="9" t="n">
        <f aca="false">+[2]data1cf!BM595*-1</f>
        <v>-0</v>
      </c>
      <c r="P596" s="9" t="n">
        <f aca="false">+[2]data1cf!BN595*-1</f>
        <v>-0</v>
      </c>
      <c r="Q596" s="9" t="n">
        <f aca="false">+[2]data1cf!BO595*-1</f>
        <v>-0</v>
      </c>
      <c r="R596" s="9" t="n">
        <f aca="false">+[2]data1cf!BP595*-1</f>
        <v>-0</v>
      </c>
      <c r="S596" s="9" t="n">
        <f aca="false">+[2]data1cf!BQ595*-1</f>
        <v>-0</v>
      </c>
      <c r="T596" s="9" t="n">
        <f aca="false">+[2]data1cf!BR595*-1</f>
        <v>-0</v>
      </c>
      <c r="U596" s="9" t="n">
        <f aca="false">+[2]data1cf!BS595*-1</f>
        <v>-0</v>
      </c>
      <c r="V596" s="9" t="n">
        <f aca="false">+[2]data1cf!BT595*-1</f>
        <v>-0</v>
      </c>
      <c r="W596" s="9" t="n">
        <f aca="false">+[2]data1cf!BU595*-1</f>
        <v>-0</v>
      </c>
      <c r="X596" s="9" t="n">
        <f aca="false">+[2]data1cf!BV595*-1</f>
        <v>-0</v>
      </c>
      <c r="Y596" s="9" t="n">
        <f aca="false">+[2]data1cf!BW595*-1</f>
        <v>-0</v>
      </c>
      <c r="Z596" s="9" t="n">
        <f aca="false">+[2]data1cf!BX595*-1</f>
        <v>-0</v>
      </c>
      <c r="AA596" s="9" t="n">
        <f aca="false">+[2]data1cf!BY595*-1</f>
        <v>-0</v>
      </c>
      <c r="AB596" s="9"/>
      <c r="AC596" s="9"/>
      <c r="AD596" s="9"/>
      <c r="AE596" s="9"/>
      <c r="AF596" s="9"/>
      <c r="AG596" s="9"/>
      <c r="AH596" s="9"/>
      <c r="AI596" s="9"/>
      <c r="AJ596" s="9"/>
      <c r="AK596" s="1"/>
      <c r="AL596" s="1" t="e">
        <f aca="false">SUMPRODUCT(B596:AJ596,PVCapPrice)</f>
        <v>#DIV/0!</v>
      </c>
      <c r="AM596" s="1"/>
      <c r="AN596" s="1"/>
      <c r="AO596" s="1"/>
      <c r="AP596" s="1"/>
      <c r="AQ596" s="1"/>
    </row>
    <row r="597" customFormat="false" ht="11.25" hidden="false" customHeight="false" outlineLevel="0" collapsed="false">
      <c r="A597" s="1" t="n">
        <v>595</v>
      </c>
      <c r="B597" s="9"/>
      <c r="C597" s="9" t="n">
        <f aca="false">+[2]data1cf!BA596*-1</f>
        <v>-0</v>
      </c>
      <c r="D597" s="9" t="n">
        <f aca="false">+[2]data1cf!BB596*-1</f>
        <v>-0</v>
      </c>
      <c r="E597" s="9" t="n">
        <f aca="false">+[2]data1cf!BC596*-1</f>
        <v>-0</v>
      </c>
      <c r="F597" s="9" t="n">
        <f aca="false">+[2]data1cf!BD596*-1</f>
        <v>-0</v>
      </c>
      <c r="G597" s="9" t="n">
        <f aca="false">+[2]data1cf!BE596*-1</f>
        <v>-0</v>
      </c>
      <c r="H597" s="9" t="n">
        <f aca="false">+[2]data1cf!BF596*-1</f>
        <v>-0</v>
      </c>
      <c r="I597" s="9" t="n">
        <f aca="false">+[2]data1cf!BG596*-1</f>
        <v>-0</v>
      </c>
      <c r="J597" s="9" t="n">
        <f aca="false">+[2]data1cf!BH596*-1</f>
        <v>-0</v>
      </c>
      <c r="K597" s="9" t="n">
        <f aca="false">+[2]data1cf!BI596*-1</f>
        <v>-0</v>
      </c>
      <c r="L597" s="9" t="n">
        <f aca="false">+[2]data1cf!BJ596*-1</f>
        <v>-0</v>
      </c>
      <c r="M597" s="9" t="n">
        <f aca="false">+[2]data1cf!BK596*-1</f>
        <v>-0</v>
      </c>
      <c r="N597" s="9" t="n">
        <f aca="false">+[2]data1cf!BL596*-1</f>
        <v>-0</v>
      </c>
      <c r="O597" s="9" t="n">
        <f aca="false">+[2]data1cf!BM596*-1</f>
        <v>-0</v>
      </c>
      <c r="P597" s="9" t="n">
        <f aca="false">+[2]data1cf!BN596*-1</f>
        <v>-0</v>
      </c>
      <c r="Q597" s="9" t="n">
        <f aca="false">+[2]data1cf!BO596*-1</f>
        <v>-0</v>
      </c>
      <c r="R597" s="9" t="n">
        <f aca="false">+[2]data1cf!BP596*-1</f>
        <v>-0</v>
      </c>
      <c r="S597" s="9" t="n">
        <f aca="false">+[2]data1cf!BQ596*-1</f>
        <v>-0</v>
      </c>
      <c r="T597" s="9" t="n">
        <f aca="false">+[2]data1cf!BR596*-1</f>
        <v>-0</v>
      </c>
      <c r="U597" s="9" t="n">
        <f aca="false">+[2]data1cf!BS596*-1</f>
        <v>-0</v>
      </c>
      <c r="V597" s="9" t="n">
        <f aca="false">+[2]data1cf!BT596*-1</f>
        <v>-0</v>
      </c>
      <c r="W597" s="9" t="n">
        <f aca="false">+[2]data1cf!BU596*-1</f>
        <v>-0</v>
      </c>
      <c r="X597" s="9" t="n">
        <f aca="false">+[2]data1cf!BV596*-1</f>
        <v>-0</v>
      </c>
      <c r="Y597" s="9" t="n">
        <f aca="false">+[2]data1cf!BW596*-1</f>
        <v>-0</v>
      </c>
      <c r="Z597" s="9" t="n">
        <f aca="false">+[2]data1cf!BX596*-1</f>
        <v>-0</v>
      </c>
      <c r="AA597" s="9" t="n">
        <f aca="false">+[2]data1cf!BY596*-1</f>
        <v>-0</v>
      </c>
      <c r="AB597" s="9"/>
      <c r="AC597" s="9"/>
      <c r="AD597" s="9"/>
      <c r="AE597" s="9"/>
      <c r="AF597" s="9"/>
      <c r="AG597" s="9"/>
      <c r="AH597" s="9"/>
      <c r="AI597" s="9"/>
      <c r="AJ597" s="9"/>
      <c r="AK597" s="1"/>
      <c r="AL597" s="1" t="e">
        <f aca="false">SUMPRODUCT(B597:AJ597,PVCapPrice)</f>
        <v>#DIV/0!</v>
      </c>
      <c r="AM597" s="1"/>
      <c r="AN597" s="1"/>
      <c r="AO597" s="1"/>
      <c r="AP597" s="1"/>
      <c r="AQ597" s="1"/>
    </row>
    <row r="598" customFormat="false" ht="11.25" hidden="false" customHeight="false" outlineLevel="0" collapsed="false">
      <c r="A598" s="1" t="n">
        <v>596</v>
      </c>
      <c r="B598" s="9"/>
      <c r="C598" s="9" t="n">
        <f aca="false">+[2]data1cf!BA597*-1</f>
        <v>-0</v>
      </c>
      <c r="D598" s="9" t="n">
        <f aca="false">+[2]data1cf!BB597*-1</f>
        <v>-0</v>
      </c>
      <c r="E598" s="9" t="n">
        <f aca="false">+[2]data1cf!BC597*-1</f>
        <v>-0</v>
      </c>
      <c r="F598" s="9" t="n">
        <f aca="false">+[2]data1cf!BD597*-1</f>
        <v>-0</v>
      </c>
      <c r="G598" s="9" t="n">
        <f aca="false">+[2]data1cf!BE597*-1</f>
        <v>-0</v>
      </c>
      <c r="H598" s="9" t="n">
        <f aca="false">+[2]data1cf!BF597*-1</f>
        <v>-0</v>
      </c>
      <c r="I598" s="9" t="n">
        <f aca="false">+[2]data1cf!BG597*-1</f>
        <v>-0</v>
      </c>
      <c r="J598" s="9" t="n">
        <f aca="false">+[2]data1cf!BH597*-1</f>
        <v>-0</v>
      </c>
      <c r="K598" s="9" t="n">
        <f aca="false">+[2]data1cf!BI597*-1</f>
        <v>-0</v>
      </c>
      <c r="L598" s="9" t="n">
        <f aca="false">+[2]data1cf!BJ597*-1</f>
        <v>-0</v>
      </c>
      <c r="M598" s="9" t="n">
        <f aca="false">+[2]data1cf!BK597*-1</f>
        <v>-0</v>
      </c>
      <c r="N598" s="9" t="n">
        <f aca="false">+[2]data1cf!BL597*-1</f>
        <v>-0</v>
      </c>
      <c r="O598" s="9" t="n">
        <f aca="false">+[2]data1cf!BM597*-1</f>
        <v>-0</v>
      </c>
      <c r="P598" s="9" t="n">
        <f aca="false">+[2]data1cf!BN597*-1</f>
        <v>-0</v>
      </c>
      <c r="Q598" s="9" t="n">
        <f aca="false">+[2]data1cf!BO597*-1</f>
        <v>-0</v>
      </c>
      <c r="R598" s="9" t="n">
        <f aca="false">+[2]data1cf!BP597*-1</f>
        <v>-0</v>
      </c>
      <c r="S598" s="9" t="n">
        <f aca="false">+[2]data1cf!BQ597*-1</f>
        <v>-0</v>
      </c>
      <c r="T598" s="9" t="n">
        <f aca="false">+[2]data1cf!BR597*-1</f>
        <v>-0</v>
      </c>
      <c r="U598" s="9" t="n">
        <f aca="false">+[2]data1cf!BS597*-1</f>
        <v>-0</v>
      </c>
      <c r="V598" s="9" t="n">
        <f aca="false">+[2]data1cf!BT597*-1</f>
        <v>-0</v>
      </c>
      <c r="W598" s="9" t="n">
        <f aca="false">+[2]data1cf!BU597*-1</f>
        <v>-0</v>
      </c>
      <c r="X598" s="9" t="n">
        <f aca="false">+[2]data1cf!BV597*-1</f>
        <v>-0</v>
      </c>
      <c r="Y598" s="9" t="n">
        <f aca="false">+[2]data1cf!BW597*-1</f>
        <v>-0</v>
      </c>
      <c r="Z598" s="9" t="n">
        <f aca="false">+[2]data1cf!BX597*-1</f>
        <v>-0</v>
      </c>
      <c r="AA598" s="9" t="n">
        <f aca="false">+[2]data1cf!BY597*-1</f>
        <v>-0</v>
      </c>
      <c r="AB598" s="9"/>
      <c r="AC598" s="9"/>
      <c r="AD598" s="9"/>
      <c r="AE598" s="9"/>
      <c r="AF598" s="9"/>
      <c r="AG598" s="9"/>
      <c r="AH598" s="9"/>
      <c r="AI598" s="9"/>
      <c r="AJ598" s="9"/>
      <c r="AK598" s="1"/>
      <c r="AL598" s="1" t="e">
        <f aca="false">SUMPRODUCT(B598:AJ598,PVCapPrice)</f>
        <v>#DIV/0!</v>
      </c>
      <c r="AM598" s="1"/>
      <c r="AN598" s="1"/>
      <c r="AO598" s="1"/>
      <c r="AP598" s="1"/>
      <c r="AQ598" s="1"/>
    </row>
    <row r="599" customFormat="false" ht="11.25" hidden="false" customHeight="false" outlineLevel="0" collapsed="false">
      <c r="A599" s="1" t="n">
        <v>597</v>
      </c>
      <c r="B599" s="9"/>
      <c r="C599" s="9" t="n">
        <f aca="false">+[2]data1cf!BA598*-1</f>
        <v>-0</v>
      </c>
      <c r="D599" s="9" t="n">
        <f aca="false">+[2]data1cf!BB598*-1</f>
        <v>-0</v>
      </c>
      <c r="E599" s="9" t="n">
        <f aca="false">+[2]data1cf!BC598*-1</f>
        <v>-0</v>
      </c>
      <c r="F599" s="9" t="n">
        <f aca="false">+[2]data1cf!BD598*-1</f>
        <v>-0</v>
      </c>
      <c r="G599" s="9" t="n">
        <f aca="false">+[2]data1cf!BE598*-1</f>
        <v>-0</v>
      </c>
      <c r="H599" s="9" t="n">
        <f aca="false">+[2]data1cf!BF598*-1</f>
        <v>-0</v>
      </c>
      <c r="I599" s="9" t="n">
        <f aca="false">+[2]data1cf!BG598*-1</f>
        <v>-0</v>
      </c>
      <c r="J599" s="9" t="n">
        <f aca="false">+[2]data1cf!BH598*-1</f>
        <v>-0</v>
      </c>
      <c r="K599" s="9" t="n">
        <f aca="false">+[2]data1cf!BI598*-1</f>
        <v>-0</v>
      </c>
      <c r="L599" s="9" t="n">
        <f aca="false">+[2]data1cf!BJ598*-1</f>
        <v>-0</v>
      </c>
      <c r="M599" s="9" t="n">
        <f aca="false">+[2]data1cf!BK598*-1</f>
        <v>-0</v>
      </c>
      <c r="N599" s="9" t="n">
        <f aca="false">+[2]data1cf!BL598*-1</f>
        <v>-0</v>
      </c>
      <c r="O599" s="9" t="n">
        <f aca="false">+[2]data1cf!BM598*-1</f>
        <v>-0</v>
      </c>
      <c r="P599" s="9" t="n">
        <f aca="false">+[2]data1cf!BN598*-1</f>
        <v>-0</v>
      </c>
      <c r="Q599" s="9" t="n">
        <f aca="false">+[2]data1cf!BO598*-1</f>
        <v>-0</v>
      </c>
      <c r="R599" s="9" t="n">
        <f aca="false">+[2]data1cf!BP598*-1</f>
        <v>-0</v>
      </c>
      <c r="S599" s="9" t="n">
        <f aca="false">+[2]data1cf!BQ598*-1</f>
        <v>-0</v>
      </c>
      <c r="T599" s="9" t="n">
        <f aca="false">+[2]data1cf!BR598*-1</f>
        <v>-0</v>
      </c>
      <c r="U599" s="9" t="n">
        <f aca="false">+[2]data1cf!BS598*-1</f>
        <v>-0</v>
      </c>
      <c r="V599" s="9" t="n">
        <f aca="false">+[2]data1cf!BT598*-1</f>
        <v>-0</v>
      </c>
      <c r="W599" s="9" t="n">
        <f aca="false">+[2]data1cf!BU598*-1</f>
        <v>-0</v>
      </c>
      <c r="X599" s="9" t="n">
        <f aca="false">+[2]data1cf!BV598*-1</f>
        <v>-0</v>
      </c>
      <c r="Y599" s="9" t="n">
        <f aca="false">+[2]data1cf!BW598*-1</f>
        <v>-0</v>
      </c>
      <c r="Z599" s="9" t="n">
        <f aca="false">+[2]data1cf!BX598*-1</f>
        <v>-0</v>
      </c>
      <c r="AA599" s="9" t="n">
        <f aca="false">+[2]data1cf!BY598*-1</f>
        <v>-0</v>
      </c>
      <c r="AB599" s="9"/>
      <c r="AC599" s="9"/>
      <c r="AD599" s="9"/>
      <c r="AE599" s="9"/>
      <c r="AF599" s="9"/>
      <c r="AG599" s="9"/>
      <c r="AH599" s="9"/>
      <c r="AI599" s="9"/>
      <c r="AJ599" s="9"/>
      <c r="AK599" s="1"/>
      <c r="AL599" s="1" t="e">
        <f aca="false">SUMPRODUCT(B599:AJ599,PVCapPrice)</f>
        <v>#DIV/0!</v>
      </c>
      <c r="AM599" s="1"/>
      <c r="AN599" s="1"/>
      <c r="AO599" s="1"/>
      <c r="AP599" s="1"/>
      <c r="AQ599" s="1"/>
    </row>
    <row r="600" customFormat="false" ht="11.25" hidden="false" customHeight="false" outlineLevel="0" collapsed="false">
      <c r="A600" s="1" t="n">
        <v>598</v>
      </c>
      <c r="B600" s="9"/>
      <c r="C600" s="9" t="n">
        <f aca="false">+[2]data1cf!BA599*-1</f>
        <v>-0</v>
      </c>
      <c r="D600" s="9" t="n">
        <f aca="false">+[2]data1cf!BB599*-1</f>
        <v>-0</v>
      </c>
      <c r="E600" s="9" t="n">
        <f aca="false">+[2]data1cf!BC599*-1</f>
        <v>-0</v>
      </c>
      <c r="F600" s="9" t="n">
        <f aca="false">+[2]data1cf!BD599*-1</f>
        <v>-0</v>
      </c>
      <c r="G600" s="9" t="n">
        <f aca="false">+[2]data1cf!BE599*-1</f>
        <v>-0</v>
      </c>
      <c r="H600" s="9" t="n">
        <f aca="false">+[2]data1cf!BF599*-1</f>
        <v>-0</v>
      </c>
      <c r="I600" s="9" t="n">
        <f aca="false">+[2]data1cf!BG599*-1</f>
        <v>-0</v>
      </c>
      <c r="J600" s="9" t="n">
        <f aca="false">+[2]data1cf!BH599*-1</f>
        <v>-0</v>
      </c>
      <c r="K600" s="9" t="n">
        <f aca="false">+[2]data1cf!BI599*-1</f>
        <v>-0</v>
      </c>
      <c r="L600" s="9" t="n">
        <f aca="false">+[2]data1cf!BJ599*-1</f>
        <v>-0</v>
      </c>
      <c r="M600" s="9" t="n">
        <f aca="false">+[2]data1cf!BK599*-1</f>
        <v>-0</v>
      </c>
      <c r="N600" s="9" t="n">
        <f aca="false">+[2]data1cf!BL599*-1</f>
        <v>-0</v>
      </c>
      <c r="O600" s="9" t="n">
        <f aca="false">+[2]data1cf!BM599*-1</f>
        <v>-0</v>
      </c>
      <c r="P600" s="9" t="n">
        <f aca="false">+[2]data1cf!BN599*-1</f>
        <v>-0</v>
      </c>
      <c r="Q600" s="9" t="n">
        <f aca="false">+[2]data1cf!BO599*-1</f>
        <v>-0</v>
      </c>
      <c r="R600" s="9" t="n">
        <f aca="false">+[2]data1cf!BP599*-1</f>
        <v>-0</v>
      </c>
      <c r="S600" s="9" t="n">
        <f aca="false">+[2]data1cf!BQ599*-1</f>
        <v>-0</v>
      </c>
      <c r="T600" s="9" t="n">
        <f aca="false">+[2]data1cf!BR599*-1</f>
        <v>-0</v>
      </c>
      <c r="U600" s="9" t="n">
        <f aca="false">+[2]data1cf!BS599*-1</f>
        <v>-0</v>
      </c>
      <c r="V600" s="9" t="n">
        <f aca="false">+[2]data1cf!BT599*-1</f>
        <v>-0</v>
      </c>
      <c r="W600" s="9" t="n">
        <f aca="false">+[2]data1cf!BU599*-1</f>
        <v>-0</v>
      </c>
      <c r="X600" s="9" t="n">
        <f aca="false">+[2]data1cf!BV599*-1</f>
        <v>-0</v>
      </c>
      <c r="Y600" s="9" t="n">
        <f aca="false">+[2]data1cf!BW599*-1</f>
        <v>-0</v>
      </c>
      <c r="Z600" s="9" t="n">
        <f aca="false">+[2]data1cf!BX599*-1</f>
        <v>-0</v>
      </c>
      <c r="AA600" s="9" t="n">
        <f aca="false">+[2]data1cf!BY599*-1</f>
        <v>-0</v>
      </c>
      <c r="AB600" s="9"/>
      <c r="AC600" s="9"/>
      <c r="AD600" s="9"/>
      <c r="AE600" s="9"/>
      <c r="AF600" s="9"/>
      <c r="AG600" s="9"/>
      <c r="AH600" s="9"/>
      <c r="AI600" s="9"/>
      <c r="AJ600" s="9"/>
      <c r="AK600" s="1"/>
      <c r="AL600" s="1" t="e">
        <f aca="false">SUMPRODUCT(B600:AJ600,PVCapPrice)</f>
        <v>#DIV/0!</v>
      </c>
      <c r="AM600" s="1"/>
      <c r="AN600" s="1"/>
      <c r="AO600" s="1"/>
      <c r="AP600" s="1"/>
      <c r="AQ600" s="1"/>
    </row>
    <row r="601" customFormat="false" ht="11.25" hidden="false" customHeight="false" outlineLevel="0" collapsed="false">
      <c r="A601" s="1" t="n">
        <v>599</v>
      </c>
      <c r="B601" s="9"/>
      <c r="C601" s="9" t="n">
        <f aca="false">+[2]data1cf!BA600*-1</f>
        <v>-0</v>
      </c>
      <c r="D601" s="9" t="n">
        <f aca="false">+[2]data1cf!BB600*-1</f>
        <v>-0</v>
      </c>
      <c r="E601" s="9" t="n">
        <f aca="false">+[2]data1cf!BC600*-1</f>
        <v>-0</v>
      </c>
      <c r="F601" s="9" t="n">
        <f aca="false">+[2]data1cf!BD600*-1</f>
        <v>-0</v>
      </c>
      <c r="G601" s="9" t="n">
        <f aca="false">+[2]data1cf!BE600*-1</f>
        <v>-0</v>
      </c>
      <c r="H601" s="9" t="n">
        <f aca="false">+[2]data1cf!BF600*-1</f>
        <v>-0</v>
      </c>
      <c r="I601" s="9" t="n">
        <f aca="false">+[2]data1cf!BG600*-1</f>
        <v>-0</v>
      </c>
      <c r="J601" s="9" t="n">
        <f aca="false">+[2]data1cf!BH600*-1</f>
        <v>-0</v>
      </c>
      <c r="K601" s="9" t="n">
        <f aca="false">+[2]data1cf!BI600*-1</f>
        <v>-0</v>
      </c>
      <c r="L601" s="9" t="n">
        <f aca="false">+[2]data1cf!BJ600*-1</f>
        <v>-0</v>
      </c>
      <c r="M601" s="9" t="n">
        <f aca="false">+[2]data1cf!BK600*-1</f>
        <v>-0</v>
      </c>
      <c r="N601" s="9" t="n">
        <f aca="false">+[2]data1cf!BL600*-1</f>
        <v>-0</v>
      </c>
      <c r="O601" s="9" t="n">
        <f aca="false">+[2]data1cf!BM600*-1</f>
        <v>-0</v>
      </c>
      <c r="P601" s="9" t="n">
        <f aca="false">+[2]data1cf!BN600*-1</f>
        <v>-0</v>
      </c>
      <c r="Q601" s="9" t="n">
        <f aca="false">+[2]data1cf!BO600*-1</f>
        <v>-0</v>
      </c>
      <c r="R601" s="9" t="n">
        <f aca="false">+[2]data1cf!BP600*-1</f>
        <v>-0</v>
      </c>
      <c r="S601" s="9" t="n">
        <f aca="false">+[2]data1cf!BQ600*-1</f>
        <v>-0</v>
      </c>
      <c r="T601" s="9" t="n">
        <f aca="false">+[2]data1cf!BR600*-1</f>
        <v>-0</v>
      </c>
      <c r="U601" s="9" t="n">
        <f aca="false">+[2]data1cf!BS600*-1</f>
        <v>-0</v>
      </c>
      <c r="V601" s="9" t="n">
        <f aca="false">+[2]data1cf!BT600*-1</f>
        <v>-0</v>
      </c>
      <c r="W601" s="9" t="n">
        <f aca="false">+[2]data1cf!BU600*-1</f>
        <v>-0</v>
      </c>
      <c r="X601" s="9" t="n">
        <f aca="false">+[2]data1cf!BV600*-1</f>
        <v>-0</v>
      </c>
      <c r="Y601" s="9" t="n">
        <f aca="false">+[2]data1cf!BW600*-1</f>
        <v>-0</v>
      </c>
      <c r="Z601" s="9" t="n">
        <f aca="false">+[2]data1cf!BX600*-1</f>
        <v>-0</v>
      </c>
      <c r="AA601" s="9" t="n">
        <f aca="false">+[2]data1cf!BY600*-1</f>
        <v>-0</v>
      </c>
      <c r="AB601" s="9"/>
      <c r="AC601" s="9"/>
      <c r="AD601" s="9"/>
      <c r="AE601" s="9"/>
      <c r="AF601" s="9"/>
      <c r="AG601" s="9"/>
      <c r="AH601" s="9"/>
      <c r="AI601" s="9"/>
      <c r="AJ601" s="9"/>
      <c r="AK601" s="1"/>
      <c r="AL601" s="1" t="e">
        <f aca="false">SUMPRODUCT(B601:AJ601,PVCapPrice)</f>
        <v>#DIV/0!</v>
      </c>
      <c r="AM601" s="1"/>
      <c r="AN601" s="1"/>
      <c r="AO601" s="1"/>
      <c r="AP601" s="1"/>
      <c r="AQ601" s="1"/>
    </row>
    <row r="602" customFormat="false" ht="11.25" hidden="false" customHeight="false" outlineLevel="0" collapsed="false">
      <c r="A602" s="1" t="n">
        <v>600</v>
      </c>
      <c r="B602" s="9"/>
      <c r="C602" s="9" t="n">
        <f aca="false">+[2]data1cf!BA601*-1</f>
        <v>-0</v>
      </c>
      <c r="D602" s="9" t="n">
        <f aca="false">+[2]data1cf!BB601*-1</f>
        <v>-0</v>
      </c>
      <c r="E602" s="9" t="n">
        <f aca="false">+[2]data1cf!BC601*-1</f>
        <v>-0</v>
      </c>
      <c r="F602" s="9" t="n">
        <f aca="false">+[2]data1cf!BD601*-1</f>
        <v>-0</v>
      </c>
      <c r="G602" s="9" t="n">
        <f aca="false">+[2]data1cf!BE601*-1</f>
        <v>-0</v>
      </c>
      <c r="H602" s="9" t="n">
        <f aca="false">+[2]data1cf!BF601*-1</f>
        <v>-0</v>
      </c>
      <c r="I602" s="9" t="n">
        <f aca="false">+[2]data1cf!BG601*-1</f>
        <v>-0</v>
      </c>
      <c r="J602" s="9" t="n">
        <f aca="false">+[2]data1cf!BH601*-1</f>
        <v>-0</v>
      </c>
      <c r="K602" s="9" t="n">
        <f aca="false">+[2]data1cf!BI601*-1</f>
        <v>-0</v>
      </c>
      <c r="L602" s="9" t="n">
        <f aca="false">+[2]data1cf!BJ601*-1</f>
        <v>-0</v>
      </c>
      <c r="M602" s="9" t="n">
        <f aca="false">+[2]data1cf!BK601*-1</f>
        <v>-0</v>
      </c>
      <c r="N602" s="9" t="n">
        <f aca="false">+[2]data1cf!BL601*-1</f>
        <v>-0</v>
      </c>
      <c r="O602" s="9" t="n">
        <f aca="false">+[2]data1cf!BM601*-1</f>
        <v>-0</v>
      </c>
      <c r="P602" s="9" t="n">
        <f aca="false">+[2]data1cf!BN601*-1</f>
        <v>-0</v>
      </c>
      <c r="Q602" s="9" t="n">
        <f aca="false">+[2]data1cf!BO601*-1</f>
        <v>-0</v>
      </c>
      <c r="R602" s="9" t="n">
        <f aca="false">+[2]data1cf!BP601*-1</f>
        <v>-0</v>
      </c>
      <c r="S602" s="9" t="n">
        <f aca="false">+[2]data1cf!BQ601*-1</f>
        <v>-0</v>
      </c>
      <c r="T602" s="9" t="n">
        <f aca="false">+[2]data1cf!BR601*-1</f>
        <v>-0</v>
      </c>
      <c r="U602" s="9" t="n">
        <f aca="false">+[2]data1cf!BS601*-1</f>
        <v>-0</v>
      </c>
      <c r="V602" s="9" t="n">
        <f aca="false">+[2]data1cf!BT601*-1</f>
        <v>-0</v>
      </c>
      <c r="W602" s="9" t="n">
        <f aca="false">+[2]data1cf!BU601*-1</f>
        <v>-0</v>
      </c>
      <c r="X602" s="9" t="n">
        <f aca="false">+[2]data1cf!BV601*-1</f>
        <v>-0</v>
      </c>
      <c r="Y602" s="9" t="n">
        <f aca="false">+[2]data1cf!BW601*-1</f>
        <v>-0</v>
      </c>
      <c r="Z602" s="9" t="n">
        <f aca="false">+[2]data1cf!BX601*-1</f>
        <v>-0</v>
      </c>
      <c r="AA602" s="9" t="n">
        <f aca="false">+[2]data1cf!BY601*-1</f>
        <v>-0</v>
      </c>
      <c r="AB602" s="9"/>
      <c r="AC602" s="9"/>
      <c r="AD602" s="9"/>
      <c r="AE602" s="9"/>
      <c r="AF602" s="9"/>
      <c r="AG602" s="9"/>
      <c r="AH602" s="9"/>
      <c r="AI602" s="9"/>
      <c r="AJ602" s="9"/>
      <c r="AK602" s="1"/>
      <c r="AL602" s="1" t="e">
        <f aca="false">SUMPRODUCT(B602:AJ602,PVCapPrice)</f>
        <v>#DIV/0!</v>
      </c>
      <c r="AM602" s="1"/>
      <c r="AN602" s="1"/>
      <c r="AO602" s="1"/>
      <c r="AP602" s="1"/>
      <c r="AQ602" s="1"/>
    </row>
    <row r="603" customFormat="false" ht="11.25" hidden="false" customHeight="false" outlineLevel="0" collapsed="false">
      <c r="A603" s="1" t="n">
        <v>601</v>
      </c>
      <c r="B603" s="9"/>
      <c r="C603" s="9" t="n">
        <f aca="false">+[2]data1cf!BA602*-1</f>
        <v>-0</v>
      </c>
      <c r="D603" s="9" t="n">
        <f aca="false">+[2]data1cf!BB602*-1</f>
        <v>-0</v>
      </c>
      <c r="E603" s="9" t="n">
        <f aca="false">+[2]data1cf!BC602*-1</f>
        <v>-0</v>
      </c>
      <c r="F603" s="9" t="n">
        <f aca="false">+[2]data1cf!BD602*-1</f>
        <v>-0</v>
      </c>
      <c r="G603" s="9" t="n">
        <f aca="false">+[2]data1cf!BE602*-1</f>
        <v>-0</v>
      </c>
      <c r="H603" s="9" t="n">
        <f aca="false">+[2]data1cf!BF602*-1</f>
        <v>-0</v>
      </c>
      <c r="I603" s="9" t="n">
        <f aca="false">+[2]data1cf!BG602*-1</f>
        <v>-0</v>
      </c>
      <c r="J603" s="9" t="n">
        <f aca="false">+[2]data1cf!BH602*-1</f>
        <v>-0</v>
      </c>
      <c r="K603" s="9" t="n">
        <f aca="false">+[2]data1cf!BI602*-1</f>
        <v>-0</v>
      </c>
      <c r="L603" s="9" t="n">
        <f aca="false">+[2]data1cf!BJ602*-1</f>
        <v>-0</v>
      </c>
      <c r="M603" s="9" t="n">
        <f aca="false">+[2]data1cf!BK602*-1</f>
        <v>-0</v>
      </c>
      <c r="N603" s="9" t="n">
        <f aca="false">+[2]data1cf!BL602*-1</f>
        <v>-0</v>
      </c>
      <c r="O603" s="9" t="n">
        <f aca="false">+[2]data1cf!BM602*-1</f>
        <v>-0</v>
      </c>
      <c r="P603" s="9" t="n">
        <f aca="false">+[2]data1cf!BN602*-1</f>
        <v>-0</v>
      </c>
      <c r="Q603" s="9" t="n">
        <f aca="false">+[2]data1cf!BO602*-1</f>
        <v>-0</v>
      </c>
      <c r="R603" s="9" t="n">
        <f aca="false">+[2]data1cf!BP602*-1</f>
        <v>-0</v>
      </c>
      <c r="S603" s="9" t="n">
        <f aca="false">+[2]data1cf!BQ602*-1</f>
        <v>-0</v>
      </c>
      <c r="T603" s="9" t="n">
        <f aca="false">+[2]data1cf!BR602*-1</f>
        <v>-0</v>
      </c>
      <c r="U603" s="9" t="n">
        <f aca="false">+[2]data1cf!BS602*-1</f>
        <v>-0</v>
      </c>
      <c r="V603" s="9" t="n">
        <f aca="false">+[2]data1cf!BT602*-1</f>
        <v>-0</v>
      </c>
      <c r="W603" s="9" t="n">
        <f aca="false">+[2]data1cf!BU602*-1</f>
        <v>-0</v>
      </c>
      <c r="X603" s="9" t="n">
        <f aca="false">+[2]data1cf!BV602*-1</f>
        <v>-0</v>
      </c>
      <c r="Y603" s="9" t="n">
        <f aca="false">+[2]data1cf!BW602*-1</f>
        <v>-0</v>
      </c>
      <c r="Z603" s="9" t="n">
        <f aca="false">+[2]data1cf!BX602*-1</f>
        <v>-0</v>
      </c>
      <c r="AA603" s="9" t="n">
        <f aca="false">+[2]data1cf!BY602*-1</f>
        <v>-0</v>
      </c>
      <c r="AB603" s="9"/>
      <c r="AC603" s="9"/>
      <c r="AD603" s="9"/>
      <c r="AE603" s="9"/>
      <c r="AF603" s="9"/>
      <c r="AG603" s="9"/>
      <c r="AH603" s="9"/>
      <c r="AI603" s="9"/>
      <c r="AJ603" s="9"/>
      <c r="AK603" s="1"/>
      <c r="AL603" s="1" t="e">
        <f aca="false">SUMPRODUCT(B603:AJ603,PVCapPrice)</f>
        <v>#DIV/0!</v>
      </c>
      <c r="AM603" s="1"/>
      <c r="AN603" s="1"/>
      <c r="AO603" s="1"/>
      <c r="AP603" s="1"/>
      <c r="AQ603" s="1"/>
    </row>
    <row r="604" customFormat="false" ht="11.25" hidden="false" customHeight="false" outlineLevel="0" collapsed="false">
      <c r="A604" s="1" t="n">
        <v>602</v>
      </c>
      <c r="B604" s="9"/>
      <c r="C604" s="9" t="n">
        <f aca="false">+[2]data1cf!BA603*-1</f>
        <v>-0</v>
      </c>
      <c r="D604" s="9" t="n">
        <f aca="false">+[2]data1cf!BB603*-1</f>
        <v>-0</v>
      </c>
      <c r="E604" s="9" t="n">
        <f aca="false">+[2]data1cf!BC603*-1</f>
        <v>-0</v>
      </c>
      <c r="F604" s="9" t="n">
        <f aca="false">+[2]data1cf!BD603*-1</f>
        <v>-0</v>
      </c>
      <c r="G604" s="9" t="n">
        <f aca="false">+[2]data1cf!BE603*-1</f>
        <v>-0</v>
      </c>
      <c r="H604" s="9" t="n">
        <f aca="false">+[2]data1cf!BF603*-1</f>
        <v>-0</v>
      </c>
      <c r="I604" s="9" t="n">
        <f aca="false">+[2]data1cf!BG603*-1</f>
        <v>-0</v>
      </c>
      <c r="J604" s="9" t="n">
        <f aca="false">+[2]data1cf!BH603*-1</f>
        <v>-0</v>
      </c>
      <c r="K604" s="9" t="n">
        <f aca="false">+[2]data1cf!BI603*-1</f>
        <v>-0</v>
      </c>
      <c r="L604" s="9" t="n">
        <f aca="false">+[2]data1cf!BJ603*-1</f>
        <v>-0</v>
      </c>
      <c r="M604" s="9" t="n">
        <f aca="false">+[2]data1cf!BK603*-1</f>
        <v>-0</v>
      </c>
      <c r="N604" s="9" t="n">
        <f aca="false">+[2]data1cf!BL603*-1</f>
        <v>-0</v>
      </c>
      <c r="O604" s="9" t="n">
        <f aca="false">+[2]data1cf!BM603*-1</f>
        <v>-0</v>
      </c>
      <c r="P604" s="9" t="n">
        <f aca="false">+[2]data1cf!BN603*-1</f>
        <v>-0</v>
      </c>
      <c r="Q604" s="9" t="n">
        <f aca="false">+[2]data1cf!BO603*-1</f>
        <v>-0</v>
      </c>
      <c r="R604" s="9" t="n">
        <f aca="false">+[2]data1cf!BP603*-1</f>
        <v>-0</v>
      </c>
      <c r="S604" s="9" t="n">
        <f aca="false">+[2]data1cf!BQ603*-1</f>
        <v>-0</v>
      </c>
      <c r="T604" s="9" t="n">
        <f aca="false">+[2]data1cf!BR603*-1</f>
        <v>-0</v>
      </c>
      <c r="U604" s="9" t="n">
        <f aca="false">+[2]data1cf!BS603*-1</f>
        <v>-0</v>
      </c>
      <c r="V604" s="9" t="n">
        <f aca="false">+[2]data1cf!BT603*-1</f>
        <v>-0</v>
      </c>
      <c r="W604" s="9" t="n">
        <f aca="false">+[2]data1cf!BU603*-1</f>
        <v>-0</v>
      </c>
      <c r="X604" s="9" t="n">
        <f aca="false">+[2]data1cf!BV603*-1</f>
        <v>-0</v>
      </c>
      <c r="Y604" s="9" t="n">
        <f aca="false">+[2]data1cf!BW603*-1</f>
        <v>-0</v>
      </c>
      <c r="Z604" s="9" t="n">
        <f aca="false">+[2]data1cf!BX603*-1</f>
        <v>-0</v>
      </c>
      <c r="AA604" s="9" t="n">
        <f aca="false">+[2]data1cf!BY603*-1</f>
        <v>-0</v>
      </c>
      <c r="AB604" s="9"/>
      <c r="AC604" s="9"/>
      <c r="AD604" s="9"/>
      <c r="AE604" s="9"/>
      <c r="AF604" s="9"/>
      <c r="AG604" s="9"/>
      <c r="AH604" s="9"/>
      <c r="AI604" s="9"/>
      <c r="AJ604" s="9"/>
      <c r="AK604" s="1"/>
      <c r="AL604" s="1" t="e">
        <f aca="false">SUMPRODUCT(B604:AJ604,PVCapPrice)</f>
        <v>#DIV/0!</v>
      </c>
      <c r="AM604" s="1"/>
      <c r="AN604" s="1"/>
      <c r="AO604" s="1"/>
      <c r="AP604" s="1"/>
      <c r="AQ604" s="1"/>
    </row>
    <row r="605" customFormat="false" ht="11.25" hidden="false" customHeight="false" outlineLevel="0" collapsed="false">
      <c r="A605" s="1" t="n">
        <v>603</v>
      </c>
      <c r="B605" s="9"/>
      <c r="C605" s="9" t="n">
        <f aca="false">+[2]data1cf!BA604*-1</f>
        <v>-0</v>
      </c>
      <c r="D605" s="9" t="n">
        <f aca="false">+[2]data1cf!BB604*-1</f>
        <v>-0</v>
      </c>
      <c r="E605" s="9" t="n">
        <f aca="false">+[2]data1cf!BC604*-1</f>
        <v>-0</v>
      </c>
      <c r="F605" s="9" t="n">
        <f aca="false">+[2]data1cf!BD604*-1</f>
        <v>-0</v>
      </c>
      <c r="G605" s="9" t="n">
        <f aca="false">+[2]data1cf!BE604*-1</f>
        <v>-0</v>
      </c>
      <c r="H605" s="9" t="n">
        <f aca="false">+[2]data1cf!BF604*-1</f>
        <v>-0</v>
      </c>
      <c r="I605" s="9" t="n">
        <f aca="false">+[2]data1cf!BG604*-1</f>
        <v>-0</v>
      </c>
      <c r="J605" s="9" t="n">
        <f aca="false">+[2]data1cf!BH604*-1</f>
        <v>-0</v>
      </c>
      <c r="K605" s="9" t="n">
        <f aca="false">+[2]data1cf!BI604*-1</f>
        <v>-0</v>
      </c>
      <c r="L605" s="9" t="n">
        <f aca="false">+[2]data1cf!BJ604*-1</f>
        <v>-0</v>
      </c>
      <c r="M605" s="9" t="n">
        <f aca="false">+[2]data1cf!BK604*-1</f>
        <v>-0</v>
      </c>
      <c r="N605" s="9" t="n">
        <f aca="false">+[2]data1cf!BL604*-1</f>
        <v>-0</v>
      </c>
      <c r="O605" s="9" t="n">
        <f aca="false">+[2]data1cf!BM604*-1</f>
        <v>-0</v>
      </c>
      <c r="P605" s="9" t="n">
        <f aca="false">+[2]data1cf!BN604*-1</f>
        <v>-0</v>
      </c>
      <c r="Q605" s="9" t="n">
        <f aca="false">+[2]data1cf!BO604*-1</f>
        <v>-0</v>
      </c>
      <c r="R605" s="9" t="n">
        <f aca="false">+[2]data1cf!BP604*-1</f>
        <v>-0</v>
      </c>
      <c r="S605" s="9" t="n">
        <f aca="false">+[2]data1cf!BQ604*-1</f>
        <v>-0</v>
      </c>
      <c r="T605" s="9" t="n">
        <f aca="false">+[2]data1cf!BR604*-1</f>
        <v>-0</v>
      </c>
      <c r="U605" s="9" t="n">
        <f aca="false">+[2]data1cf!BS604*-1</f>
        <v>-0</v>
      </c>
      <c r="V605" s="9" t="n">
        <f aca="false">+[2]data1cf!BT604*-1</f>
        <v>-0</v>
      </c>
      <c r="W605" s="9" t="n">
        <f aca="false">+[2]data1cf!BU604*-1</f>
        <v>-0</v>
      </c>
      <c r="X605" s="9" t="n">
        <f aca="false">+[2]data1cf!BV604*-1</f>
        <v>-0</v>
      </c>
      <c r="Y605" s="9" t="n">
        <f aca="false">+[2]data1cf!BW604*-1</f>
        <v>-0</v>
      </c>
      <c r="Z605" s="9" t="n">
        <f aca="false">+[2]data1cf!BX604*-1</f>
        <v>-0</v>
      </c>
      <c r="AA605" s="9" t="n">
        <f aca="false">+[2]data1cf!BY604*-1</f>
        <v>-0</v>
      </c>
      <c r="AB605" s="9"/>
      <c r="AC605" s="9"/>
      <c r="AD605" s="9"/>
      <c r="AE605" s="9"/>
      <c r="AF605" s="9"/>
      <c r="AG605" s="9"/>
      <c r="AH605" s="9"/>
      <c r="AI605" s="9"/>
      <c r="AJ605" s="9"/>
      <c r="AK605" s="1"/>
      <c r="AL605" s="1" t="e">
        <f aca="false">SUMPRODUCT(B605:AJ605,PVCapPrice)</f>
        <v>#DIV/0!</v>
      </c>
      <c r="AM605" s="1"/>
      <c r="AN605" s="1"/>
      <c r="AO605" s="1"/>
      <c r="AP605" s="1"/>
      <c r="AQ605" s="1"/>
    </row>
    <row r="606" customFormat="false" ht="11.25" hidden="false" customHeight="false" outlineLevel="0" collapsed="false">
      <c r="A606" s="1" t="n">
        <v>604</v>
      </c>
      <c r="B606" s="9"/>
      <c r="C606" s="9" t="n">
        <f aca="false">+[2]data1cf!BA605*-1</f>
        <v>-0</v>
      </c>
      <c r="D606" s="9" t="n">
        <f aca="false">+[2]data1cf!BB605*-1</f>
        <v>-0</v>
      </c>
      <c r="E606" s="9" t="n">
        <f aca="false">+[2]data1cf!BC605*-1</f>
        <v>-0</v>
      </c>
      <c r="F606" s="9" t="n">
        <f aca="false">+[2]data1cf!BD605*-1</f>
        <v>-0</v>
      </c>
      <c r="G606" s="9" t="n">
        <f aca="false">+[2]data1cf!BE605*-1</f>
        <v>-0</v>
      </c>
      <c r="H606" s="9" t="n">
        <f aca="false">+[2]data1cf!BF605*-1</f>
        <v>-0</v>
      </c>
      <c r="I606" s="9" t="n">
        <f aca="false">+[2]data1cf!BG605*-1</f>
        <v>-0</v>
      </c>
      <c r="J606" s="9" t="n">
        <f aca="false">+[2]data1cf!BH605*-1</f>
        <v>-0</v>
      </c>
      <c r="K606" s="9" t="n">
        <f aca="false">+[2]data1cf!BI605*-1</f>
        <v>-0</v>
      </c>
      <c r="L606" s="9" t="n">
        <f aca="false">+[2]data1cf!BJ605*-1</f>
        <v>-0</v>
      </c>
      <c r="M606" s="9" t="n">
        <f aca="false">+[2]data1cf!BK605*-1</f>
        <v>-0</v>
      </c>
      <c r="N606" s="9" t="n">
        <f aca="false">+[2]data1cf!BL605*-1</f>
        <v>-0</v>
      </c>
      <c r="O606" s="9" t="n">
        <f aca="false">+[2]data1cf!BM605*-1</f>
        <v>-0</v>
      </c>
      <c r="P606" s="9" t="n">
        <f aca="false">+[2]data1cf!BN605*-1</f>
        <v>-0</v>
      </c>
      <c r="Q606" s="9" t="n">
        <f aca="false">+[2]data1cf!BO605*-1</f>
        <v>-0</v>
      </c>
      <c r="R606" s="9" t="n">
        <f aca="false">+[2]data1cf!BP605*-1</f>
        <v>-0</v>
      </c>
      <c r="S606" s="9" t="n">
        <f aca="false">+[2]data1cf!BQ605*-1</f>
        <v>-0</v>
      </c>
      <c r="T606" s="9" t="n">
        <f aca="false">+[2]data1cf!BR605*-1</f>
        <v>-0</v>
      </c>
      <c r="U606" s="9" t="n">
        <f aca="false">+[2]data1cf!BS605*-1</f>
        <v>-0</v>
      </c>
      <c r="V606" s="9" t="n">
        <f aca="false">+[2]data1cf!BT605*-1</f>
        <v>-0</v>
      </c>
      <c r="W606" s="9" t="n">
        <f aca="false">+[2]data1cf!BU605*-1</f>
        <v>-0</v>
      </c>
      <c r="X606" s="9" t="n">
        <f aca="false">+[2]data1cf!BV605*-1</f>
        <v>-0</v>
      </c>
      <c r="Y606" s="9" t="n">
        <f aca="false">+[2]data1cf!BW605*-1</f>
        <v>-0</v>
      </c>
      <c r="Z606" s="9" t="n">
        <f aca="false">+[2]data1cf!BX605*-1</f>
        <v>-0</v>
      </c>
      <c r="AA606" s="9" t="n">
        <f aca="false">+[2]data1cf!BY605*-1</f>
        <v>-0</v>
      </c>
      <c r="AB606" s="9"/>
      <c r="AC606" s="9"/>
      <c r="AD606" s="9"/>
      <c r="AE606" s="9"/>
      <c r="AF606" s="9"/>
      <c r="AG606" s="9"/>
      <c r="AH606" s="9"/>
      <c r="AI606" s="9"/>
      <c r="AJ606" s="9"/>
      <c r="AK606" s="1"/>
      <c r="AL606" s="1" t="e">
        <f aca="false">SUMPRODUCT(B606:AJ606,PVCapPrice)</f>
        <v>#DIV/0!</v>
      </c>
      <c r="AM606" s="1"/>
      <c r="AN606" s="1"/>
      <c r="AO606" s="1"/>
      <c r="AP606" s="1"/>
      <c r="AQ606" s="1"/>
    </row>
    <row r="607" customFormat="false" ht="11.25" hidden="false" customHeight="false" outlineLevel="0" collapsed="false">
      <c r="A607" s="1" t="n">
        <v>605</v>
      </c>
      <c r="B607" s="9"/>
      <c r="C607" s="9" t="n">
        <f aca="false">+[2]data1cf!BA606*-1</f>
        <v>-0</v>
      </c>
      <c r="D607" s="9" t="n">
        <f aca="false">+[2]data1cf!BB606*-1</f>
        <v>-0</v>
      </c>
      <c r="E607" s="9" t="n">
        <f aca="false">+[2]data1cf!BC606*-1</f>
        <v>-0</v>
      </c>
      <c r="F607" s="9" t="n">
        <f aca="false">+[2]data1cf!BD606*-1</f>
        <v>-0</v>
      </c>
      <c r="G607" s="9" t="n">
        <f aca="false">+[2]data1cf!BE606*-1</f>
        <v>-0</v>
      </c>
      <c r="H607" s="9" t="n">
        <f aca="false">+[2]data1cf!BF606*-1</f>
        <v>-0</v>
      </c>
      <c r="I607" s="9" t="n">
        <f aca="false">+[2]data1cf!BG606*-1</f>
        <v>-0</v>
      </c>
      <c r="J607" s="9" t="n">
        <f aca="false">+[2]data1cf!BH606*-1</f>
        <v>-0</v>
      </c>
      <c r="K607" s="9" t="n">
        <f aca="false">+[2]data1cf!BI606*-1</f>
        <v>-0</v>
      </c>
      <c r="L607" s="9" t="n">
        <f aca="false">+[2]data1cf!BJ606*-1</f>
        <v>-0</v>
      </c>
      <c r="M607" s="9" t="n">
        <f aca="false">+[2]data1cf!BK606*-1</f>
        <v>-0</v>
      </c>
      <c r="N607" s="9" t="n">
        <f aca="false">+[2]data1cf!BL606*-1</f>
        <v>-0</v>
      </c>
      <c r="O607" s="9" t="n">
        <f aca="false">+[2]data1cf!BM606*-1</f>
        <v>-0</v>
      </c>
      <c r="P607" s="9" t="n">
        <f aca="false">+[2]data1cf!BN606*-1</f>
        <v>-0</v>
      </c>
      <c r="Q607" s="9" t="n">
        <f aca="false">+[2]data1cf!BO606*-1</f>
        <v>-0</v>
      </c>
      <c r="R607" s="9" t="n">
        <f aca="false">+[2]data1cf!BP606*-1</f>
        <v>-0</v>
      </c>
      <c r="S607" s="9" t="n">
        <f aca="false">+[2]data1cf!BQ606*-1</f>
        <v>-0</v>
      </c>
      <c r="T607" s="9" t="n">
        <f aca="false">+[2]data1cf!BR606*-1</f>
        <v>-0</v>
      </c>
      <c r="U607" s="9" t="n">
        <f aca="false">+[2]data1cf!BS606*-1</f>
        <v>-0</v>
      </c>
      <c r="V607" s="9" t="n">
        <f aca="false">+[2]data1cf!BT606*-1</f>
        <v>-0</v>
      </c>
      <c r="W607" s="9" t="n">
        <f aca="false">+[2]data1cf!BU606*-1</f>
        <v>-0</v>
      </c>
      <c r="X607" s="9" t="n">
        <f aca="false">+[2]data1cf!BV606*-1</f>
        <v>-0</v>
      </c>
      <c r="Y607" s="9" t="n">
        <f aca="false">+[2]data1cf!BW606*-1</f>
        <v>-0</v>
      </c>
      <c r="Z607" s="9" t="n">
        <f aca="false">+[2]data1cf!BX606*-1</f>
        <v>-0</v>
      </c>
      <c r="AA607" s="9" t="n">
        <f aca="false">+[2]data1cf!BY606*-1</f>
        <v>-0</v>
      </c>
      <c r="AB607" s="9"/>
      <c r="AC607" s="9"/>
      <c r="AD607" s="9"/>
      <c r="AE607" s="9"/>
      <c r="AF607" s="9"/>
      <c r="AG607" s="9"/>
      <c r="AH607" s="9"/>
      <c r="AI607" s="9"/>
      <c r="AJ607" s="9"/>
      <c r="AK607" s="1"/>
      <c r="AL607" s="1" t="e">
        <f aca="false">SUMPRODUCT(B607:AJ607,PVCapPrice)</f>
        <v>#DIV/0!</v>
      </c>
      <c r="AM607" s="1"/>
      <c r="AN607" s="1"/>
      <c r="AO607" s="1"/>
      <c r="AP607" s="1"/>
      <c r="AQ607" s="1"/>
    </row>
    <row r="608" customFormat="false" ht="11.25" hidden="false" customHeight="false" outlineLevel="0" collapsed="false">
      <c r="A608" s="1" t="n">
        <v>606</v>
      </c>
      <c r="B608" s="9"/>
      <c r="C608" s="9" t="n">
        <f aca="false">+[2]data1cf!BA607*-1</f>
        <v>-0</v>
      </c>
      <c r="D608" s="9" t="n">
        <f aca="false">+[2]data1cf!BB607*-1</f>
        <v>-0</v>
      </c>
      <c r="E608" s="9" t="n">
        <f aca="false">+[2]data1cf!BC607*-1</f>
        <v>-0</v>
      </c>
      <c r="F608" s="9" t="n">
        <f aca="false">+[2]data1cf!BD607*-1</f>
        <v>-0</v>
      </c>
      <c r="G608" s="9" t="n">
        <f aca="false">+[2]data1cf!BE607*-1</f>
        <v>-0</v>
      </c>
      <c r="H608" s="9" t="n">
        <f aca="false">+[2]data1cf!BF607*-1</f>
        <v>-0</v>
      </c>
      <c r="I608" s="9" t="n">
        <f aca="false">+[2]data1cf!BG607*-1</f>
        <v>-0</v>
      </c>
      <c r="J608" s="9" t="n">
        <f aca="false">+[2]data1cf!BH607*-1</f>
        <v>-0</v>
      </c>
      <c r="K608" s="9" t="n">
        <f aca="false">+[2]data1cf!BI607*-1</f>
        <v>-0</v>
      </c>
      <c r="L608" s="9" t="n">
        <f aca="false">+[2]data1cf!BJ607*-1</f>
        <v>-0</v>
      </c>
      <c r="M608" s="9" t="n">
        <f aca="false">+[2]data1cf!BK607*-1</f>
        <v>-0</v>
      </c>
      <c r="N608" s="9" t="n">
        <f aca="false">+[2]data1cf!BL607*-1</f>
        <v>-0</v>
      </c>
      <c r="O608" s="9" t="n">
        <f aca="false">+[2]data1cf!BM607*-1</f>
        <v>-0</v>
      </c>
      <c r="P608" s="9" t="n">
        <f aca="false">+[2]data1cf!BN607*-1</f>
        <v>-0</v>
      </c>
      <c r="Q608" s="9" t="n">
        <f aca="false">+[2]data1cf!BO607*-1</f>
        <v>-0</v>
      </c>
      <c r="R608" s="9" t="n">
        <f aca="false">+[2]data1cf!BP607*-1</f>
        <v>-0</v>
      </c>
      <c r="S608" s="9" t="n">
        <f aca="false">+[2]data1cf!BQ607*-1</f>
        <v>-0</v>
      </c>
      <c r="T608" s="9" t="n">
        <f aca="false">+[2]data1cf!BR607*-1</f>
        <v>-0</v>
      </c>
      <c r="U608" s="9" t="n">
        <f aca="false">+[2]data1cf!BS607*-1</f>
        <v>-0</v>
      </c>
      <c r="V608" s="9" t="n">
        <f aca="false">+[2]data1cf!BT607*-1</f>
        <v>-0</v>
      </c>
      <c r="W608" s="9" t="n">
        <f aca="false">+[2]data1cf!BU607*-1</f>
        <v>-0</v>
      </c>
      <c r="X608" s="9" t="n">
        <f aca="false">+[2]data1cf!BV607*-1</f>
        <v>-0</v>
      </c>
      <c r="Y608" s="9" t="n">
        <f aca="false">+[2]data1cf!BW607*-1</f>
        <v>-0</v>
      </c>
      <c r="Z608" s="9" t="n">
        <f aca="false">+[2]data1cf!BX607*-1</f>
        <v>-0</v>
      </c>
      <c r="AA608" s="9" t="n">
        <f aca="false">+[2]data1cf!BY607*-1</f>
        <v>-0</v>
      </c>
      <c r="AB608" s="9"/>
      <c r="AC608" s="9"/>
      <c r="AD608" s="9"/>
      <c r="AE608" s="9"/>
      <c r="AF608" s="9"/>
      <c r="AG608" s="9"/>
      <c r="AH608" s="9"/>
      <c r="AI608" s="9"/>
      <c r="AJ608" s="9"/>
      <c r="AK608" s="1"/>
      <c r="AL608" s="1" t="e">
        <f aca="false">SUMPRODUCT(B608:AJ608,PVCapPrice)</f>
        <v>#DIV/0!</v>
      </c>
      <c r="AM608" s="1"/>
      <c r="AN608" s="1"/>
      <c r="AO608" s="1"/>
      <c r="AP608" s="1"/>
      <c r="AQ608" s="1"/>
    </row>
    <row r="609" customFormat="false" ht="11.25" hidden="false" customHeight="false" outlineLevel="0" collapsed="false">
      <c r="A609" s="1" t="n">
        <v>607</v>
      </c>
      <c r="B609" s="9"/>
      <c r="C609" s="9" t="n">
        <f aca="false">+[2]data1cf!BA608*-1</f>
        <v>-0</v>
      </c>
      <c r="D609" s="9" t="n">
        <f aca="false">+[2]data1cf!BB608*-1</f>
        <v>-0</v>
      </c>
      <c r="E609" s="9" t="n">
        <f aca="false">+[2]data1cf!BC608*-1</f>
        <v>-0</v>
      </c>
      <c r="F609" s="9" t="n">
        <f aca="false">+[2]data1cf!BD608*-1</f>
        <v>-0</v>
      </c>
      <c r="G609" s="9" t="n">
        <f aca="false">+[2]data1cf!BE608*-1</f>
        <v>-0</v>
      </c>
      <c r="H609" s="9" t="n">
        <f aca="false">+[2]data1cf!BF608*-1</f>
        <v>-0</v>
      </c>
      <c r="I609" s="9" t="n">
        <f aca="false">+[2]data1cf!BG608*-1</f>
        <v>-0</v>
      </c>
      <c r="J609" s="9" t="n">
        <f aca="false">+[2]data1cf!BH608*-1</f>
        <v>-0</v>
      </c>
      <c r="K609" s="9" t="n">
        <f aca="false">+[2]data1cf!BI608*-1</f>
        <v>-0</v>
      </c>
      <c r="L609" s="9" t="n">
        <f aca="false">+[2]data1cf!BJ608*-1</f>
        <v>-0</v>
      </c>
      <c r="M609" s="9" t="n">
        <f aca="false">+[2]data1cf!BK608*-1</f>
        <v>-0</v>
      </c>
      <c r="N609" s="9" t="n">
        <f aca="false">+[2]data1cf!BL608*-1</f>
        <v>-0</v>
      </c>
      <c r="O609" s="9" t="n">
        <f aca="false">+[2]data1cf!BM608*-1</f>
        <v>-0</v>
      </c>
      <c r="P609" s="9" t="n">
        <f aca="false">+[2]data1cf!BN608*-1</f>
        <v>-0</v>
      </c>
      <c r="Q609" s="9" t="n">
        <f aca="false">+[2]data1cf!BO608*-1</f>
        <v>-0</v>
      </c>
      <c r="R609" s="9" t="n">
        <f aca="false">+[2]data1cf!BP608*-1</f>
        <v>-0</v>
      </c>
      <c r="S609" s="9" t="n">
        <f aca="false">+[2]data1cf!BQ608*-1</f>
        <v>-0</v>
      </c>
      <c r="T609" s="9" t="n">
        <f aca="false">+[2]data1cf!BR608*-1</f>
        <v>-0</v>
      </c>
      <c r="U609" s="9" t="n">
        <f aca="false">+[2]data1cf!BS608*-1</f>
        <v>-0</v>
      </c>
      <c r="V609" s="9" t="n">
        <f aca="false">+[2]data1cf!BT608*-1</f>
        <v>-0</v>
      </c>
      <c r="W609" s="9" t="n">
        <f aca="false">+[2]data1cf!BU608*-1</f>
        <v>-0</v>
      </c>
      <c r="X609" s="9" t="n">
        <f aca="false">+[2]data1cf!BV608*-1</f>
        <v>-0</v>
      </c>
      <c r="Y609" s="9" t="n">
        <f aca="false">+[2]data1cf!BW608*-1</f>
        <v>-0</v>
      </c>
      <c r="Z609" s="9" t="n">
        <f aca="false">+[2]data1cf!BX608*-1</f>
        <v>-0</v>
      </c>
      <c r="AA609" s="9" t="n">
        <f aca="false">+[2]data1cf!BY608*-1</f>
        <v>-0</v>
      </c>
      <c r="AB609" s="9"/>
      <c r="AC609" s="9"/>
      <c r="AD609" s="9"/>
      <c r="AE609" s="9"/>
      <c r="AF609" s="9"/>
      <c r="AG609" s="9"/>
      <c r="AH609" s="9"/>
      <c r="AI609" s="9"/>
      <c r="AJ609" s="9"/>
      <c r="AK609" s="1"/>
      <c r="AL609" s="1" t="e">
        <f aca="false">SUMPRODUCT(B609:AJ609,PVCapPrice)</f>
        <v>#DIV/0!</v>
      </c>
      <c r="AM609" s="1"/>
      <c r="AN609" s="1"/>
      <c r="AO609" s="1"/>
      <c r="AP609" s="1"/>
      <c r="AQ609" s="1"/>
    </row>
    <row r="610" customFormat="false" ht="11.25" hidden="false" customHeight="false" outlineLevel="0" collapsed="false">
      <c r="A610" s="1" t="n">
        <v>608</v>
      </c>
      <c r="B610" s="9"/>
      <c r="C610" s="9" t="n">
        <f aca="false">+[2]data1cf!BA609*-1</f>
        <v>-0</v>
      </c>
      <c r="D610" s="9" t="n">
        <f aca="false">+[2]data1cf!BB609*-1</f>
        <v>-0</v>
      </c>
      <c r="E610" s="9" t="n">
        <f aca="false">+[2]data1cf!BC609*-1</f>
        <v>-0</v>
      </c>
      <c r="F610" s="9" t="n">
        <f aca="false">+[2]data1cf!BD609*-1</f>
        <v>-0</v>
      </c>
      <c r="G610" s="9" t="n">
        <f aca="false">+[2]data1cf!BE609*-1</f>
        <v>-0</v>
      </c>
      <c r="H610" s="9" t="n">
        <f aca="false">+[2]data1cf!BF609*-1</f>
        <v>-0</v>
      </c>
      <c r="I610" s="9" t="n">
        <f aca="false">+[2]data1cf!BG609*-1</f>
        <v>-0</v>
      </c>
      <c r="J610" s="9" t="n">
        <f aca="false">+[2]data1cf!BH609*-1</f>
        <v>-0</v>
      </c>
      <c r="K610" s="9" t="n">
        <f aca="false">+[2]data1cf!BI609*-1</f>
        <v>-0</v>
      </c>
      <c r="L610" s="9" t="n">
        <f aca="false">+[2]data1cf!BJ609*-1</f>
        <v>-0</v>
      </c>
      <c r="M610" s="9" t="n">
        <f aca="false">+[2]data1cf!BK609*-1</f>
        <v>-0</v>
      </c>
      <c r="N610" s="9" t="n">
        <f aca="false">+[2]data1cf!BL609*-1</f>
        <v>-0</v>
      </c>
      <c r="O610" s="9" t="n">
        <f aca="false">+[2]data1cf!BM609*-1</f>
        <v>-0</v>
      </c>
      <c r="P610" s="9" t="n">
        <f aca="false">+[2]data1cf!BN609*-1</f>
        <v>-0</v>
      </c>
      <c r="Q610" s="9" t="n">
        <f aca="false">+[2]data1cf!BO609*-1</f>
        <v>-0</v>
      </c>
      <c r="R610" s="9" t="n">
        <f aca="false">+[2]data1cf!BP609*-1</f>
        <v>-0</v>
      </c>
      <c r="S610" s="9" t="n">
        <f aca="false">+[2]data1cf!BQ609*-1</f>
        <v>-0</v>
      </c>
      <c r="T610" s="9" t="n">
        <f aca="false">+[2]data1cf!BR609*-1</f>
        <v>-0</v>
      </c>
      <c r="U610" s="9" t="n">
        <f aca="false">+[2]data1cf!BS609*-1</f>
        <v>-0</v>
      </c>
      <c r="V610" s="9" t="n">
        <f aca="false">+[2]data1cf!BT609*-1</f>
        <v>-0</v>
      </c>
      <c r="W610" s="9" t="n">
        <f aca="false">+[2]data1cf!BU609*-1</f>
        <v>-0</v>
      </c>
      <c r="X610" s="9" t="n">
        <f aca="false">+[2]data1cf!BV609*-1</f>
        <v>-0</v>
      </c>
      <c r="Y610" s="9" t="n">
        <f aca="false">+[2]data1cf!BW609*-1</f>
        <v>-0</v>
      </c>
      <c r="Z610" s="9" t="n">
        <f aca="false">+[2]data1cf!BX609*-1</f>
        <v>-0</v>
      </c>
      <c r="AA610" s="9" t="n">
        <f aca="false">+[2]data1cf!BY609*-1</f>
        <v>-0</v>
      </c>
      <c r="AB610" s="9"/>
      <c r="AC610" s="9"/>
      <c r="AD610" s="9"/>
      <c r="AE610" s="9"/>
      <c r="AF610" s="9"/>
      <c r="AG610" s="9"/>
      <c r="AH610" s="9"/>
      <c r="AI610" s="9"/>
      <c r="AJ610" s="9"/>
      <c r="AK610" s="1"/>
      <c r="AL610" s="1" t="e">
        <f aca="false">SUMPRODUCT(B610:AJ610,PVCapPrice)</f>
        <v>#DIV/0!</v>
      </c>
      <c r="AM610" s="1"/>
      <c r="AN610" s="1"/>
      <c r="AO610" s="1"/>
      <c r="AP610" s="1"/>
      <c r="AQ610" s="1"/>
    </row>
    <row r="611" customFormat="false" ht="11.25" hidden="false" customHeight="false" outlineLevel="0" collapsed="false">
      <c r="A611" s="1" t="n">
        <v>609</v>
      </c>
      <c r="B611" s="9"/>
      <c r="C611" s="9" t="n">
        <f aca="false">+[2]data1cf!BA610*-1</f>
        <v>-0</v>
      </c>
      <c r="D611" s="9" t="n">
        <f aca="false">+[2]data1cf!BB610*-1</f>
        <v>-0</v>
      </c>
      <c r="E611" s="9" t="n">
        <f aca="false">+[2]data1cf!BC610*-1</f>
        <v>-0</v>
      </c>
      <c r="F611" s="9" t="n">
        <f aca="false">+[2]data1cf!BD610*-1</f>
        <v>-0</v>
      </c>
      <c r="G611" s="9" t="n">
        <f aca="false">+[2]data1cf!BE610*-1</f>
        <v>-0</v>
      </c>
      <c r="H611" s="9" t="n">
        <f aca="false">+[2]data1cf!BF610*-1</f>
        <v>-0</v>
      </c>
      <c r="I611" s="9" t="n">
        <f aca="false">+[2]data1cf!BG610*-1</f>
        <v>-0</v>
      </c>
      <c r="J611" s="9" t="n">
        <f aca="false">+[2]data1cf!BH610*-1</f>
        <v>-0</v>
      </c>
      <c r="K611" s="9" t="n">
        <f aca="false">+[2]data1cf!BI610*-1</f>
        <v>-0</v>
      </c>
      <c r="L611" s="9" t="n">
        <f aca="false">+[2]data1cf!BJ610*-1</f>
        <v>-0</v>
      </c>
      <c r="M611" s="9" t="n">
        <f aca="false">+[2]data1cf!BK610*-1</f>
        <v>-0</v>
      </c>
      <c r="N611" s="9" t="n">
        <f aca="false">+[2]data1cf!BL610*-1</f>
        <v>-0</v>
      </c>
      <c r="O611" s="9" t="n">
        <f aca="false">+[2]data1cf!BM610*-1</f>
        <v>-0</v>
      </c>
      <c r="P611" s="9" t="n">
        <f aca="false">+[2]data1cf!BN610*-1</f>
        <v>-0</v>
      </c>
      <c r="Q611" s="9" t="n">
        <f aca="false">+[2]data1cf!BO610*-1</f>
        <v>-0</v>
      </c>
      <c r="R611" s="9" t="n">
        <f aca="false">+[2]data1cf!BP610*-1</f>
        <v>-0</v>
      </c>
      <c r="S611" s="9" t="n">
        <f aca="false">+[2]data1cf!BQ610*-1</f>
        <v>-0</v>
      </c>
      <c r="T611" s="9" t="n">
        <f aca="false">+[2]data1cf!BR610*-1</f>
        <v>-0</v>
      </c>
      <c r="U611" s="9" t="n">
        <f aca="false">+[2]data1cf!BS610*-1</f>
        <v>-0</v>
      </c>
      <c r="V611" s="9" t="n">
        <f aca="false">+[2]data1cf!BT610*-1</f>
        <v>-0</v>
      </c>
      <c r="W611" s="9" t="n">
        <f aca="false">+[2]data1cf!BU610*-1</f>
        <v>-0</v>
      </c>
      <c r="X611" s="9" t="n">
        <f aca="false">+[2]data1cf!BV610*-1</f>
        <v>-0</v>
      </c>
      <c r="Y611" s="9" t="n">
        <f aca="false">+[2]data1cf!BW610*-1</f>
        <v>-0</v>
      </c>
      <c r="Z611" s="9" t="n">
        <f aca="false">+[2]data1cf!BX610*-1</f>
        <v>-0</v>
      </c>
      <c r="AA611" s="9" t="n">
        <f aca="false">+[2]data1cf!BY610*-1</f>
        <v>-0</v>
      </c>
      <c r="AB611" s="9"/>
      <c r="AC611" s="9"/>
      <c r="AD611" s="9"/>
      <c r="AE611" s="9"/>
      <c r="AF611" s="9"/>
      <c r="AG611" s="9"/>
      <c r="AH611" s="9"/>
      <c r="AI611" s="9"/>
      <c r="AJ611" s="9"/>
      <c r="AK611" s="1"/>
      <c r="AL611" s="1" t="e">
        <f aca="false">SUMPRODUCT(B611:AJ611,PVCapPrice)</f>
        <v>#DIV/0!</v>
      </c>
      <c r="AM611" s="1"/>
      <c r="AN611" s="1"/>
      <c r="AO611" s="1"/>
      <c r="AP611" s="1"/>
      <c r="AQ611" s="1"/>
    </row>
    <row r="612" customFormat="false" ht="11.25" hidden="false" customHeight="false" outlineLevel="0" collapsed="false">
      <c r="A612" s="1" t="n">
        <v>610</v>
      </c>
      <c r="B612" s="9"/>
      <c r="C612" s="9" t="n">
        <f aca="false">+[2]data1cf!BA611*-1</f>
        <v>-0</v>
      </c>
      <c r="D612" s="9" t="n">
        <f aca="false">+[2]data1cf!BB611*-1</f>
        <v>-0</v>
      </c>
      <c r="E612" s="9" t="n">
        <f aca="false">+[2]data1cf!BC611*-1</f>
        <v>-0</v>
      </c>
      <c r="F612" s="9" t="n">
        <f aca="false">+[2]data1cf!BD611*-1</f>
        <v>-0</v>
      </c>
      <c r="G612" s="9" t="n">
        <f aca="false">+[2]data1cf!BE611*-1</f>
        <v>-0</v>
      </c>
      <c r="H612" s="9" t="n">
        <f aca="false">+[2]data1cf!BF611*-1</f>
        <v>-0</v>
      </c>
      <c r="I612" s="9" t="n">
        <f aca="false">+[2]data1cf!BG611*-1</f>
        <v>-0</v>
      </c>
      <c r="J612" s="9" t="n">
        <f aca="false">+[2]data1cf!BH611*-1</f>
        <v>-0</v>
      </c>
      <c r="K612" s="9" t="n">
        <f aca="false">+[2]data1cf!BI611*-1</f>
        <v>-0</v>
      </c>
      <c r="L612" s="9" t="n">
        <f aca="false">+[2]data1cf!BJ611*-1</f>
        <v>-0</v>
      </c>
      <c r="M612" s="9" t="n">
        <f aca="false">+[2]data1cf!BK611*-1</f>
        <v>-0</v>
      </c>
      <c r="N612" s="9" t="n">
        <f aca="false">+[2]data1cf!BL611*-1</f>
        <v>-0</v>
      </c>
      <c r="O612" s="9" t="n">
        <f aca="false">+[2]data1cf!BM611*-1</f>
        <v>-0</v>
      </c>
      <c r="P612" s="9" t="n">
        <f aca="false">+[2]data1cf!BN611*-1</f>
        <v>-0</v>
      </c>
      <c r="Q612" s="9" t="n">
        <f aca="false">+[2]data1cf!BO611*-1</f>
        <v>-0</v>
      </c>
      <c r="R612" s="9" t="n">
        <f aca="false">+[2]data1cf!BP611*-1</f>
        <v>-0</v>
      </c>
      <c r="S612" s="9" t="n">
        <f aca="false">+[2]data1cf!BQ611*-1</f>
        <v>-0</v>
      </c>
      <c r="T612" s="9" t="n">
        <f aca="false">+[2]data1cf!BR611*-1</f>
        <v>-0</v>
      </c>
      <c r="U612" s="9" t="n">
        <f aca="false">+[2]data1cf!BS611*-1</f>
        <v>-0</v>
      </c>
      <c r="V612" s="9" t="n">
        <f aca="false">+[2]data1cf!BT611*-1</f>
        <v>-0</v>
      </c>
      <c r="W612" s="9" t="n">
        <f aca="false">+[2]data1cf!BU611*-1</f>
        <v>-0</v>
      </c>
      <c r="X612" s="9" t="n">
        <f aca="false">+[2]data1cf!BV611*-1</f>
        <v>-0</v>
      </c>
      <c r="Y612" s="9" t="n">
        <f aca="false">+[2]data1cf!BW611*-1</f>
        <v>-0</v>
      </c>
      <c r="Z612" s="9" t="n">
        <f aca="false">+[2]data1cf!BX611*-1</f>
        <v>-0</v>
      </c>
      <c r="AA612" s="9" t="n">
        <f aca="false">+[2]data1cf!BY611*-1</f>
        <v>-0</v>
      </c>
      <c r="AB612" s="9"/>
      <c r="AC612" s="9"/>
      <c r="AD612" s="9"/>
      <c r="AE612" s="9"/>
      <c r="AF612" s="9"/>
      <c r="AG612" s="9"/>
      <c r="AH612" s="9"/>
      <c r="AI612" s="9"/>
      <c r="AJ612" s="9"/>
      <c r="AK612" s="1"/>
      <c r="AL612" s="1" t="e">
        <f aca="false">SUMPRODUCT(B612:AJ612,PVCapPrice)</f>
        <v>#DIV/0!</v>
      </c>
      <c r="AM612" s="1"/>
      <c r="AN612" s="1"/>
      <c r="AO612" s="1"/>
      <c r="AP612" s="1"/>
      <c r="AQ612" s="1"/>
    </row>
    <row r="613" customFormat="false" ht="11.25" hidden="false" customHeight="false" outlineLevel="0" collapsed="false">
      <c r="A613" s="1" t="n">
        <v>611</v>
      </c>
      <c r="B613" s="9"/>
      <c r="C613" s="9" t="n">
        <f aca="false">+[2]data1cf!BA612*-1</f>
        <v>-0</v>
      </c>
      <c r="D613" s="9" t="n">
        <f aca="false">+[2]data1cf!BB612*-1</f>
        <v>-0</v>
      </c>
      <c r="E613" s="9" t="n">
        <f aca="false">+[2]data1cf!BC612*-1</f>
        <v>-0</v>
      </c>
      <c r="F613" s="9" t="n">
        <f aca="false">+[2]data1cf!BD612*-1</f>
        <v>-0</v>
      </c>
      <c r="G613" s="9" t="n">
        <f aca="false">+[2]data1cf!BE612*-1</f>
        <v>-0</v>
      </c>
      <c r="H613" s="9" t="n">
        <f aca="false">+[2]data1cf!BF612*-1</f>
        <v>-0</v>
      </c>
      <c r="I613" s="9" t="n">
        <f aca="false">+[2]data1cf!BG612*-1</f>
        <v>-0</v>
      </c>
      <c r="J613" s="9" t="n">
        <f aca="false">+[2]data1cf!BH612*-1</f>
        <v>-0</v>
      </c>
      <c r="K613" s="9" t="n">
        <f aca="false">+[2]data1cf!BI612*-1</f>
        <v>-0</v>
      </c>
      <c r="L613" s="9" t="n">
        <f aca="false">+[2]data1cf!BJ612*-1</f>
        <v>-0</v>
      </c>
      <c r="M613" s="9" t="n">
        <f aca="false">+[2]data1cf!BK612*-1</f>
        <v>-0</v>
      </c>
      <c r="N613" s="9" t="n">
        <f aca="false">+[2]data1cf!BL612*-1</f>
        <v>-0</v>
      </c>
      <c r="O613" s="9" t="n">
        <f aca="false">+[2]data1cf!BM612*-1</f>
        <v>-0</v>
      </c>
      <c r="P613" s="9" t="n">
        <f aca="false">+[2]data1cf!BN612*-1</f>
        <v>-0</v>
      </c>
      <c r="Q613" s="9" t="n">
        <f aca="false">+[2]data1cf!BO612*-1</f>
        <v>-0</v>
      </c>
      <c r="R613" s="9" t="n">
        <f aca="false">+[2]data1cf!BP612*-1</f>
        <v>-0</v>
      </c>
      <c r="S613" s="9" t="n">
        <f aca="false">+[2]data1cf!BQ612*-1</f>
        <v>-0</v>
      </c>
      <c r="T613" s="9" t="n">
        <f aca="false">+[2]data1cf!BR612*-1</f>
        <v>-0</v>
      </c>
      <c r="U613" s="9" t="n">
        <f aca="false">+[2]data1cf!BS612*-1</f>
        <v>-0</v>
      </c>
      <c r="V613" s="9" t="n">
        <f aca="false">+[2]data1cf!BT612*-1</f>
        <v>-0</v>
      </c>
      <c r="W613" s="9" t="n">
        <f aca="false">+[2]data1cf!BU612*-1</f>
        <v>-0</v>
      </c>
      <c r="X613" s="9" t="n">
        <f aca="false">+[2]data1cf!BV612*-1</f>
        <v>-0</v>
      </c>
      <c r="Y613" s="9" t="n">
        <f aca="false">+[2]data1cf!BW612*-1</f>
        <v>-0</v>
      </c>
      <c r="Z613" s="9" t="n">
        <f aca="false">+[2]data1cf!BX612*-1</f>
        <v>-0</v>
      </c>
      <c r="AA613" s="9" t="n">
        <f aca="false">+[2]data1cf!BY612*-1</f>
        <v>-0</v>
      </c>
      <c r="AB613" s="9"/>
      <c r="AC613" s="9"/>
      <c r="AD613" s="9"/>
      <c r="AE613" s="9"/>
      <c r="AF613" s="9"/>
      <c r="AG613" s="9"/>
      <c r="AH613" s="9"/>
      <c r="AI613" s="9"/>
      <c r="AJ613" s="9"/>
      <c r="AK613" s="1"/>
      <c r="AL613" s="1" t="e">
        <f aca="false">SUMPRODUCT(B613:AJ613,PVCapPrice)</f>
        <v>#DIV/0!</v>
      </c>
      <c r="AM613" s="1"/>
      <c r="AN613" s="1"/>
      <c r="AO613" s="1"/>
      <c r="AP613" s="1"/>
      <c r="AQ613" s="1"/>
    </row>
    <row r="614" customFormat="false" ht="11.25" hidden="false" customHeight="false" outlineLevel="0" collapsed="false">
      <c r="A614" s="1" t="n">
        <v>612</v>
      </c>
      <c r="B614" s="9"/>
      <c r="C614" s="9" t="n">
        <f aca="false">+[2]data1cf!BA613*-1</f>
        <v>-0</v>
      </c>
      <c r="D614" s="9" t="n">
        <f aca="false">+[2]data1cf!BB613*-1</f>
        <v>-0</v>
      </c>
      <c r="E614" s="9" t="n">
        <f aca="false">+[2]data1cf!BC613*-1</f>
        <v>-0</v>
      </c>
      <c r="F614" s="9" t="n">
        <f aca="false">+[2]data1cf!BD613*-1</f>
        <v>-0</v>
      </c>
      <c r="G614" s="9" t="n">
        <f aca="false">+[2]data1cf!BE613*-1</f>
        <v>-0</v>
      </c>
      <c r="H614" s="9" t="n">
        <f aca="false">+[2]data1cf!BF613*-1</f>
        <v>-0</v>
      </c>
      <c r="I614" s="9" t="n">
        <f aca="false">+[2]data1cf!BG613*-1</f>
        <v>-0</v>
      </c>
      <c r="J614" s="9" t="n">
        <f aca="false">+[2]data1cf!BH613*-1</f>
        <v>-0</v>
      </c>
      <c r="K614" s="9" t="n">
        <f aca="false">+[2]data1cf!BI613*-1</f>
        <v>-0</v>
      </c>
      <c r="L614" s="9" t="n">
        <f aca="false">+[2]data1cf!BJ613*-1</f>
        <v>-0</v>
      </c>
      <c r="M614" s="9" t="n">
        <f aca="false">+[2]data1cf!BK613*-1</f>
        <v>-0</v>
      </c>
      <c r="N614" s="9" t="n">
        <f aca="false">+[2]data1cf!BL613*-1</f>
        <v>-0</v>
      </c>
      <c r="O614" s="9" t="n">
        <f aca="false">+[2]data1cf!BM613*-1</f>
        <v>-0</v>
      </c>
      <c r="P614" s="9" t="n">
        <f aca="false">+[2]data1cf!BN613*-1</f>
        <v>-0</v>
      </c>
      <c r="Q614" s="9" t="n">
        <f aca="false">+[2]data1cf!BO613*-1</f>
        <v>-0</v>
      </c>
      <c r="R614" s="9" t="n">
        <f aca="false">+[2]data1cf!BP613*-1</f>
        <v>-0</v>
      </c>
      <c r="S614" s="9" t="n">
        <f aca="false">+[2]data1cf!BQ613*-1</f>
        <v>-0</v>
      </c>
      <c r="T614" s="9" t="n">
        <f aca="false">+[2]data1cf!BR613*-1</f>
        <v>-0</v>
      </c>
      <c r="U614" s="9" t="n">
        <f aca="false">+[2]data1cf!BS613*-1</f>
        <v>-0</v>
      </c>
      <c r="V614" s="9" t="n">
        <f aca="false">+[2]data1cf!BT613*-1</f>
        <v>-0</v>
      </c>
      <c r="W614" s="9" t="n">
        <f aca="false">+[2]data1cf!BU613*-1</f>
        <v>-0</v>
      </c>
      <c r="X614" s="9" t="n">
        <f aca="false">+[2]data1cf!BV613*-1</f>
        <v>-0</v>
      </c>
      <c r="Y614" s="9" t="n">
        <f aca="false">+[2]data1cf!BW613*-1</f>
        <v>-0</v>
      </c>
      <c r="Z614" s="9" t="n">
        <f aca="false">+[2]data1cf!BX613*-1</f>
        <v>-0</v>
      </c>
      <c r="AA614" s="9" t="n">
        <f aca="false">+[2]data1cf!BY613*-1</f>
        <v>-0</v>
      </c>
      <c r="AB614" s="9"/>
      <c r="AC614" s="9"/>
      <c r="AD614" s="9"/>
      <c r="AE614" s="9"/>
      <c r="AF614" s="9"/>
      <c r="AG614" s="9"/>
      <c r="AH614" s="9"/>
      <c r="AI614" s="9"/>
      <c r="AJ614" s="9"/>
      <c r="AK614" s="1"/>
      <c r="AL614" s="1" t="e">
        <f aca="false">SUMPRODUCT(B614:AJ614,PVCapPrice)</f>
        <v>#DIV/0!</v>
      </c>
      <c r="AM614" s="1"/>
      <c r="AN614" s="1"/>
      <c r="AO614" s="1"/>
      <c r="AP614" s="1"/>
      <c r="AQ614" s="1"/>
    </row>
    <row r="615" customFormat="false" ht="11.25" hidden="false" customHeight="false" outlineLevel="0" collapsed="false">
      <c r="A615" s="1" t="n">
        <v>613</v>
      </c>
      <c r="B615" s="9"/>
      <c r="C615" s="9" t="n">
        <f aca="false">+[2]data1cf!BA614*-1</f>
        <v>-0</v>
      </c>
      <c r="D615" s="9" t="n">
        <f aca="false">+[2]data1cf!BB614*-1</f>
        <v>-0</v>
      </c>
      <c r="E615" s="9" t="n">
        <f aca="false">+[2]data1cf!BC614*-1</f>
        <v>-0</v>
      </c>
      <c r="F615" s="9" t="n">
        <f aca="false">+[2]data1cf!BD614*-1</f>
        <v>-0</v>
      </c>
      <c r="G615" s="9" t="n">
        <f aca="false">+[2]data1cf!BE614*-1</f>
        <v>-0</v>
      </c>
      <c r="H615" s="9" t="n">
        <f aca="false">+[2]data1cf!BF614*-1</f>
        <v>-0</v>
      </c>
      <c r="I615" s="9" t="n">
        <f aca="false">+[2]data1cf!BG614*-1</f>
        <v>-0</v>
      </c>
      <c r="J615" s="9" t="n">
        <f aca="false">+[2]data1cf!BH614*-1</f>
        <v>-0</v>
      </c>
      <c r="K615" s="9" t="n">
        <f aca="false">+[2]data1cf!BI614*-1</f>
        <v>-0</v>
      </c>
      <c r="L615" s="9" t="n">
        <f aca="false">+[2]data1cf!BJ614*-1</f>
        <v>-0</v>
      </c>
      <c r="M615" s="9" t="n">
        <f aca="false">+[2]data1cf!BK614*-1</f>
        <v>-0</v>
      </c>
      <c r="N615" s="9" t="n">
        <f aca="false">+[2]data1cf!BL614*-1</f>
        <v>-0</v>
      </c>
      <c r="O615" s="9" t="n">
        <f aca="false">+[2]data1cf!BM614*-1</f>
        <v>-0</v>
      </c>
      <c r="P615" s="9" t="n">
        <f aca="false">+[2]data1cf!BN614*-1</f>
        <v>-0</v>
      </c>
      <c r="Q615" s="9" t="n">
        <f aca="false">+[2]data1cf!BO614*-1</f>
        <v>-0</v>
      </c>
      <c r="R615" s="9" t="n">
        <f aca="false">+[2]data1cf!BP614*-1</f>
        <v>-0</v>
      </c>
      <c r="S615" s="9" t="n">
        <f aca="false">+[2]data1cf!BQ614*-1</f>
        <v>-0</v>
      </c>
      <c r="T615" s="9" t="n">
        <f aca="false">+[2]data1cf!BR614*-1</f>
        <v>-0</v>
      </c>
      <c r="U615" s="9" t="n">
        <f aca="false">+[2]data1cf!BS614*-1</f>
        <v>-0</v>
      </c>
      <c r="V615" s="9" t="n">
        <f aca="false">+[2]data1cf!BT614*-1</f>
        <v>-0</v>
      </c>
      <c r="W615" s="9" t="n">
        <f aca="false">+[2]data1cf!BU614*-1</f>
        <v>-0</v>
      </c>
      <c r="X615" s="9" t="n">
        <f aca="false">+[2]data1cf!BV614*-1</f>
        <v>-0</v>
      </c>
      <c r="Y615" s="9" t="n">
        <f aca="false">+[2]data1cf!BW614*-1</f>
        <v>-0</v>
      </c>
      <c r="Z615" s="9" t="n">
        <f aca="false">+[2]data1cf!BX614*-1</f>
        <v>-0</v>
      </c>
      <c r="AA615" s="9" t="n">
        <f aca="false">+[2]data1cf!BY614*-1</f>
        <v>-0</v>
      </c>
      <c r="AB615" s="9"/>
      <c r="AC615" s="9"/>
      <c r="AD615" s="9"/>
      <c r="AE615" s="9"/>
      <c r="AF615" s="9"/>
      <c r="AG615" s="9"/>
      <c r="AH615" s="9"/>
      <c r="AI615" s="9"/>
      <c r="AJ615" s="9"/>
      <c r="AK615" s="1"/>
      <c r="AL615" s="1" t="e">
        <f aca="false">SUMPRODUCT(B615:AJ615,PVCapPrice)</f>
        <v>#DIV/0!</v>
      </c>
      <c r="AM615" s="1"/>
      <c r="AN615" s="1"/>
      <c r="AO615" s="1"/>
      <c r="AP615" s="1"/>
      <c r="AQ615" s="1"/>
    </row>
    <row r="616" customFormat="false" ht="11.25" hidden="false" customHeight="false" outlineLevel="0" collapsed="false">
      <c r="A616" s="1" t="n">
        <v>614</v>
      </c>
      <c r="B616" s="9"/>
      <c r="C616" s="9" t="n">
        <f aca="false">+[2]data1cf!BA615*-1</f>
        <v>-0</v>
      </c>
      <c r="D616" s="9" t="n">
        <f aca="false">+[2]data1cf!BB615*-1</f>
        <v>-0</v>
      </c>
      <c r="E616" s="9" t="n">
        <f aca="false">+[2]data1cf!BC615*-1</f>
        <v>-0</v>
      </c>
      <c r="F616" s="9" t="n">
        <f aca="false">+[2]data1cf!BD615*-1</f>
        <v>-0</v>
      </c>
      <c r="G616" s="9" t="n">
        <f aca="false">+[2]data1cf!BE615*-1</f>
        <v>-0</v>
      </c>
      <c r="H616" s="9" t="n">
        <f aca="false">+[2]data1cf!BF615*-1</f>
        <v>-0</v>
      </c>
      <c r="I616" s="9" t="n">
        <f aca="false">+[2]data1cf!BG615*-1</f>
        <v>-0</v>
      </c>
      <c r="J616" s="9" t="n">
        <f aca="false">+[2]data1cf!BH615*-1</f>
        <v>-0</v>
      </c>
      <c r="K616" s="9" t="n">
        <f aca="false">+[2]data1cf!BI615*-1</f>
        <v>-0</v>
      </c>
      <c r="L616" s="9" t="n">
        <f aca="false">+[2]data1cf!BJ615*-1</f>
        <v>-0</v>
      </c>
      <c r="M616" s="9" t="n">
        <f aca="false">+[2]data1cf!BK615*-1</f>
        <v>-0</v>
      </c>
      <c r="N616" s="9" t="n">
        <f aca="false">+[2]data1cf!BL615*-1</f>
        <v>-0</v>
      </c>
      <c r="O616" s="9" t="n">
        <f aca="false">+[2]data1cf!BM615*-1</f>
        <v>-0</v>
      </c>
      <c r="P616" s="9" t="n">
        <f aca="false">+[2]data1cf!BN615*-1</f>
        <v>-0</v>
      </c>
      <c r="Q616" s="9" t="n">
        <f aca="false">+[2]data1cf!BO615*-1</f>
        <v>-0</v>
      </c>
      <c r="R616" s="9" t="n">
        <f aca="false">+[2]data1cf!BP615*-1</f>
        <v>-0</v>
      </c>
      <c r="S616" s="9" t="n">
        <f aca="false">+[2]data1cf!BQ615*-1</f>
        <v>-0</v>
      </c>
      <c r="T616" s="9" t="n">
        <f aca="false">+[2]data1cf!BR615*-1</f>
        <v>-0</v>
      </c>
      <c r="U616" s="9" t="n">
        <f aca="false">+[2]data1cf!BS615*-1</f>
        <v>-0</v>
      </c>
      <c r="V616" s="9" t="n">
        <f aca="false">+[2]data1cf!BT615*-1</f>
        <v>-0</v>
      </c>
      <c r="W616" s="9" t="n">
        <f aca="false">+[2]data1cf!BU615*-1</f>
        <v>-0</v>
      </c>
      <c r="X616" s="9" t="n">
        <f aca="false">+[2]data1cf!BV615*-1</f>
        <v>-0</v>
      </c>
      <c r="Y616" s="9" t="n">
        <f aca="false">+[2]data1cf!BW615*-1</f>
        <v>-0</v>
      </c>
      <c r="Z616" s="9" t="n">
        <f aca="false">+[2]data1cf!BX615*-1</f>
        <v>-0</v>
      </c>
      <c r="AA616" s="9" t="n">
        <f aca="false">+[2]data1cf!BY615*-1</f>
        <v>-0</v>
      </c>
      <c r="AB616" s="9"/>
      <c r="AC616" s="9"/>
      <c r="AD616" s="9"/>
      <c r="AE616" s="9"/>
      <c r="AF616" s="9"/>
      <c r="AG616" s="9"/>
      <c r="AH616" s="9"/>
      <c r="AI616" s="9"/>
      <c r="AJ616" s="9"/>
      <c r="AK616" s="1"/>
      <c r="AL616" s="1" t="e">
        <f aca="false">SUMPRODUCT(B616:AJ616,PVCapPrice)</f>
        <v>#DIV/0!</v>
      </c>
      <c r="AM616" s="1"/>
      <c r="AN616" s="1"/>
      <c r="AO616" s="1"/>
      <c r="AP616" s="1"/>
      <c r="AQ616" s="1"/>
    </row>
    <row r="617" customFormat="false" ht="11.25" hidden="false" customHeight="false" outlineLevel="0" collapsed="false">
      <c r="A617" s="1" t="n">
        <v>615</v>
      </c>
      <c r="B617" s="9"/>
      <c r="C617" s="9" t="n">
        <f aca="false">+[2]data1cf!BA616*-1</f>
        <v>-0</v>
      </c>
      <c r="D617" s="9" t="n">
        <f aca="false">+[2]data1cf!BB616*-1</f>
        <v>-0</v>
      </c>
      <c r="E617" s="9" t="n">
        <f aca="false">+[2]data1cf!BC616*-1</f>
        <v>-0</v>
      </c>
      <c r="F617" s="9" t="n">
        <f aca="false">+[2]data1cf!BD616*-1</f>
        <v>-0</v>
      </c>
      <c r="G617" s="9" t="n">
        <f aca="false">+[2]data1cf!BE616*-1</f>
        <v>-0</v>
      </c>
      <c r="H617" s="9" t="n">
        <f aca="false">+[2]data1cf!BF616*-1</f>
        <v>-0</v>
      </c>
      <c r="I617" s="9" t="n">
        <f aca="false">+[2]data1cf!BG616*-1</f>
        <v>-0</v>
      </c>
      <c r="J617" s="9" t="n">
        <f aca="false">+[2]data1cf!BH616*-1</f>
        <v>-0</v>
      </c>
      <c r="K617" s="9" t="n">
        <f aca="false">+[2]data1cf!BI616*-1</f>
        <v>-0</v>
      </c>
      <c r="L617" s="9" t="n">
        <f aca="false">+[2]data1cf!BJ616*-1</f>
        <v>-0</v>
      </c>
      <c r="M617" s="9" t="n">
        <f aca="false">+[2]data1cf!BK616*-1</f>
        <v>-0</v>
      </c>
      <c r="N617" s="9" t="n">
        <f aca="false">+[2]data1cf!BL616*-1</f>
        <v>-0</v>
      </c>
      <c r="O617" s="9" t="n">
        <f aca="false">+[2]data1cf!BM616*-1</f>
        <v>-0</v>
      </c>
      <c r="P617" s="9" t="n">
        <f aca="false">+[2]data1cf!BN616*-1</f>
        <v>-0</v>
      </c>
      <c r="Q617" s="9" t="n">
        <f aca="false">+[2]data1cf!BO616*-1</f>
        <v>-0</v>
      </c>
      <c r="R617" s="9" t="n">
        <f aca="false">+[2]data1cf!BP616*-1</f>
        <v>-0</v>
      </c>
      <c r="S617" s="9" t="n">
        <f aca="false">+[2]data1cf!BQ616*-1</f>
        <v>-0</v>
      </c>
      <c r="T617" s="9" t="n">
        <f aca="false">+[2]data1cf!BR616*-1</f>
        <v>-0</v>
      </c>
      <c r="U617" s="9" t="n">
        <f aca="false">+[2]data1cf!BS616*-1</f>
        <v>-0</v>
      </c>
      <c r="V617" s="9" t="n">
        <f aca="false">+[2]data1cf!BT616*-1</f>
        <v>-0</v>
      </c>
      <c r="W617" s="9" t="n">
        <f aca="false">+[2]data1cf!BU616*-1</f>
        <v>-0</v>
      </c>
      <c r="X617" s="9" t="n">
        <f aca="false">+[2]data1cf!BV616*-1</f>
        <v>-0</v>
      </c>
      <c r="Y617" s="9" t="n">
        <f aca="false">+[2]data1cf!BW616*-1</f>
        <v>-0</v>
      </c>
      <c r="Z617" s="9" t="n">
        <f aca="false">+[2]data1cf!BX616*-1</f>
        <v>-0</v>
      </c>
      <c r="AA617" s="9" t="n">
        <f aca="false">+[2]data1cf!BY616*-1</f>
        <v>-0</v>
      </c>
      <c r="AB617" s="9"/>
      <c r="AC617" s="9"/>
      <c r="AD617" s="9"/>
      <c r="AE617" s="9"/>
      <c r="AF617" s="9"/>
      <c r="AG617" s="9"/>
      <c r="AH617" s="9"/>
      <c r="AI617" s="9"/>
      <c r="AJ617" s="9"/>
      <c r="AK617" s="1"/>
      <c r="AL617" s="1" t="e">
        <f aca="false">SUMPRODUCT(B617:AJ617,PVCapPrice)</f>
        <v>#DIV/0!</v>
      </c>
      <c r="AM617" s="1"/>
      <c r="AN617" s="1"/>
      <c r="AO617" s="1"/>
      <c r="AP617" s="1"/>
      <c r="AQ617" s="1"/>
    </row>
    <row r="618" customFormat="false" ht="11.25" hidden="false" customHeight="false" outlineLevel="0" collapsed="false">
      <c r="A618" s="1" t="n">
        <v>616</v>
      </c>
      <c r="B618" s="9"/>
      <c r="C618" s="9" t="n">
        <f aca="false">+[2]data1cf!BA617*-1</f>
        <v>-0</v>
      </c>
      <c r="D618" s="9" t="n">
        <f aca="false">+[2]data1cf!BB617*-1</f>
        <v>-0</v>
      </c>
      <c r="E618" s="9" t="n">
        <f aca="false">+[2]data1cf!BC617*-1</f>
        <v>-0</v>
      </c>
      <c r="F618" s="9" t="n">
        <f aca="false">+[2]data1cf!BD617*-1</f>
        <v>-0</v>
      </c>
      <c r="G618" s="9" t="n">
        <f aca="false">+[2]data1cf!BE617*-1</f>
        <v>-0</v>
      </c>
      <c r="H618" s="9" t="n">
        <f aca="false">+[2]data1cf!BF617*-1</f>
        <v>-0</v>
      </c>
      <c r="I618" s="9" t="n">
        <f aca="false">+[2]data1cf!BG617*-1</f>
        <v>-0</v>
      </c>
      <c r="J618" s="9" t="n">
        <f aca="false">+[2]data1cf!BH617*-1</f>
        <v>-0</v>
      </c>
      <c r="K618" s="9" t="n">
        <f aca="false">+[2]data1cf!BI617*-1</f>
        <v>-0</v>
      </c>
      <c r="L618" s="9" t="n">
        <f aca="false">+[2]data1cf!BJ617*-1</f>
        <v>-0</v>
      </c>
      <c r="M618" s="9" t="n">
        <f aca="false">+[2]data1cf!BK617*-1</f>
        <v>-0</v>
      </c>
      <c r="N618" s="9" t="n">
        <f aca="false">+[2]data1cf!BL617*-1</f>
        <v>-0</v>
      </c>
      <c r="O618" s="9" t="n">
        <f aca="false">+[2]data1cf!BM617*-1</f>
        <v>-0</v>
      </c>
      <c r="P618" s="9" t="n">
        <f aca="false">+[2]data1cf!BN617*-1</f>
        <v>-0</v>
      </c>
      <c r="Q618" s="9" t="n">
        <f aca="false">+[2]data1cf!BO617*-1</f>
        <v>-0</v>
      </c>
      <c r="R618" s="9" t="n">
        <f aca="false">+[2]data1cf!BP617*-1</f>
        <v>-0</v>
      </c>
      <c r="S618" s="9" t="n">
        <f aca="false">+[2]data1cf!BQ617*-1</f>
        <v>-0</v>
      </c>
      <c r="T618" s="9" t="n">
        <f aca="false">+[2]data1cf!BR617*-1</f>
        <v>-0</v>
      </c>
      <c r="U618" s="9" t="n">
        <f aca="false">+[2]data1cf!BS617*-1</f>
        <v>-0</v>
      </c>
      <c r="V618" s="9" t="n">
        <f aca="false">+[2]data1cf!BT617*-1</f>
        <v>-0</v>
      </c>
      <c r="W618" s="9" t="n">
        <f aca="false">+[2]data1cf!BU617*-1</f>
        <v>-0</v>
      </c>
      <c r="X618" s="9" t="n">
        <f aca="false">+[2]data1cf!BV617*-1</f>
        <v>-0</v>
      </c>
      <c r="Y618" s="9" t="n">
        <f aca="false">+[2]data1cf!BW617*-1</f>
        <v>-0</v>
      </c>
      <c r="Z618" s="9" t="n">
        <f aca="false">+[2]data1cf!BX617*-1</f>
        <v>-0</v>
      </c>
      <c r="AA618" s="9" t="n">
        <f aca="false">+[2]data1cf!BY617*-1</f>
        <v>-0</v>
      </c>
      <c r="AB618" s="9"/>
      <c r="AC618" s="9"/>
      <c r="AD618" s="9"/>
      <c r="AE618" s="9"/>
      <c r="AF618" s="9"/>
      <c r="AG618" s="9"/>
      <c r="AH618" s="9"/>
      <c r="AI618" s="9"/>
      <c r="AJ618" s="9"/>
      <c r="AK618" s="1"/>
      <c r="AL618" s="1" t="e">
        <f aca="false">SUMPRODUCT(B618:AJ618,PVCapPrice)</f>
        <v>#DIV/0!</v>
      </c>
      <c r="AM618" s="1"/>
      <c r="AN618" s="1"/>
      <c r="AO618" s="1"/>
      <c r="AP618" s="1"/>
      <c r="AQ618" s="1"/>
    </row>
    <row r="619" customFormat="false" ht="11.25" hidden="false" customHeight="false" outlineLevel="0" collapsed="false">
      <c r="A619" s="1" t="n">
        <v>617</v>
      </c>
      <c r="B619" s="9"/>
      <c r="C619" s="9" t="n">
        <f aca="false">+[2]data1cf!BA618*-1</f>
        <v>-0</v>
      </c>
      <c r="D619" s="9" t="n">
        <f aca="false">+[2]data1cf!BB618*-1</f>
        <v>-0</v>
      </c>
      <c r="E619" s="9" t="n">
        <f aca="false">+[2]data1cf!BC618*-1</f>
        <v>-0</v>
      </c>
      <c r="F619" s="9" t="n">
        <f aca="false">+[2]data1cf!BD618*-1</f>
        <v>-0</v>
      </c>
      <c r="G619" s="9" t="n">
        <f aca="false">+[2]data1cf!BE618*-1</f>
        <v>-0</v>
      </c>
      <c r="H619" s="9" t="n">
        <f aca="false">+[2]data1cf!BF618*-1</f>
        <v>-0</v>
      </c>
      <c r="I619" s="9" t="n">
        <f aca="false">+[2]data1cf!BG618*-1</f>
        <v>-0</v>
      </c>
      <c r="J619" s="9" t="n">
        <f aca="false">+[2]data1cf!BH618*-1</f>
        <v>-0</v>
      </c>
      <c r="K619" s="9" t="n">
        <f aca="false">+[2]data1cf!BI618*-1</f>
        <v>-0</v>
      </c>
      <c r="L619" s="9" t="n">
        <f aca="false">+[2]data1cf!BJ618*-1</f>
        <v>-0</v>
      </c>
      <c r="M619" s="9" t="n">
        <f aca="false">+[2]data1cf!BK618*-1</f>
        <v>-0</v>
      </c>
      <c r="N619" s="9" t="n">
        <f aca="false">+[2]data1cf!BL618*-1</f>
        <v>-0</v>
      </c>
      <c r="O619" s="9" t="n">
        <f aca="false">+[2]data1cf!BM618*-1</f>
        <v>-0</v>
      </c>
      <c r="P619" s="9" t="n">
        <f aca="false">+[2]data1cf!BN618*-1</f>
        <v>-0</v>
      </c>
      <c r="Q619" s="9" t="n">
        <f aca="false">+[2]data1cf!BO618*-1</f>
        <v>-0</v>
      </c>
      <c r="R619" s="9" t="n">
        <f aca="false">+[2]data1cf!BP618*-1</f>
        <v>-0</v>
      </c>
      <c r="S619" s="9" t="n">
        <f aca="false">+[2]data1cf!BQ618*-1</f>
        <v>-0</v>
      </c>
      <c r="T619" s="9" t="n">
        <f aca="false">+[2]data1cf!BR618*-1</f>
        <v>-0</v>
      </c>
      <c r="U619" s="9" t="n">
        <f aca="false">+[2]data1cf!BS618*-1</f>
        <v>-0</v>
      </c>
      <c r="V619" s="9" t="n">
        <f aca="false">+[2]data1cf!BT618*-1</f>
        <v>-0</v>
      </c>
      <c r="W619" s="9" t="n">
        <f aca="false">+[2]data1cf!BU618*-1</f>
        <v>-0</v>
      </c>
      <c r="X619" s="9" t="n">
        <f aca="false">+[2]data1cf!BV618*-1</f>
        <v>-0</v>
      </c>
      <c r="Y619" s="9" t="n">
        <f aca="false">+[2]data1cf!BW618*-1</f>
        <v>-0</v>
      </c>
      <c r="Z619" s="9" t="n">
        <f aca="false">+[2]data1cf!BX618*-1</f>
        <v>-0</v>
      </c>
      <c r="AA619" s="9" t="n">
        <f aca="false">+[2]data1cf!BY618*-1</f>
        <v>-0</v>
      </c>
      <c r="AB619" s="9"/>
      <c r="AC619" s="9"/>
      <c r="AD619" s="9"/>
      <c r="AE619" s="9"/>
      <c r="AF619" s="9"/>
      <c r="AG619" s="9"/>
      <c r="AH619" s="9"/>
      <c r="AI619" s="9"/>
      <c r="AJ619" s="9"/>
      <c r="AK619" s="1"/>
      <c r="AL619" s="1" t="e">
        <f aca="false">SUMPRODUCT(B619:AJ619,PVCapPrice)</f>
        <v>#DIV/0!</v>
      </c>
      <c r="AM619" s="1"/>
      <c r="AN619" s="1"/>
      <c r="AO619" s="1"/>
      <c r="AP619" s="1"/>
      <c r="AQ619" s="1"/>
    </row>
    <row r="620" customFormat="false" ht="11.25" hidden="false" customHeight="false" outlineLevel="0" collapsed="false">
      <c r="A620" s="1" t="n">
        <v>618</v>
      </c>
      <c r="B620" s="9"/>
      <c r="C620" s="9" t="n">
        <f aca="false">+[2]data1cf!BA619*-1</f>
        <v>-0</v>
      </c>
      <c r="D620" s="9" t="n">
        <f aca="false">+[2]data1cf!BB619*-1</f>
        <v>-0</v>
      </c>
      <c r="E620" s="9" t="n">
        <f aca="false">+[2]data1cf!BC619*-1</f>
        <v>-0</v>
      </c>
      <c r="F620" s="9" t="n">
        <f aca="false">+[2]data1cf!BD619*-1</f>
        <v>-0</v>
      </c>
      <c r="G620" s="9" t="n">
        <f aca="false">+[2]data1cf!BE619*-1</f>
        <v>-0</v>
      </c>
      <c r="H620" s="9" t="n">
        <f aca="false">+[2]data1cf!BF619*-1</f>
        <v>-0</v>
      </c>
      <c r="I620" s="9" t="n">
        <f aca="false">+[2]data1cf!BG619*-1</f>
        <v>-0</v>
      </c>
      <c r="J620" s="9" t="n">
        <f aca="false">+[2]data1cf!BH619*-1</f>
        <v>-0</v>
      </c>
      <c r="K620" s="9" t="n">
        <f aca="false">+[2]data1cf!BI619*-1</f>
        <v>-0</v>
      </c>
      <c r="L620" s="9" t="n">
        <f aca="false">+[2]data1cf!BJ619*-1</f>
        <v>-0</v>
      </c>
      <c r="M620" s="9" t="n">
        <f aca="false">+[2]data1cf!BK619*-1</f>
        <v>-0</v>
      </c>
      <c r="N620" s="9" t="n">
        <f aca="false">+[2]data1cf!BL619*-1</f>
        <v>-0</v>
      </c>
      <c r="O620" s="9" t="n">
        <f aca="false">+[2]data1cf!BM619*-1</f>
        <v>-0</v>
      </c>
      <c r="P620" s="9" t="n">
        <f aca="false">+[2]data1cf!BN619*-1</f>
        <v>-0</v>
      </c>
      <c r="Q620" s="9" t="n">
        <f aca="false">+[2]data1cf!BO619*-1</f>
        <v>-0</v>
      </c>
      <c r="R620" s="9" t="n">
        <f aca="false">+[2]data1cf!BP619*-1</f>
        <v>-0</v>
      </c>
      <c r="S620" s="9" t="n">
        <f aca="false">+[2]data1cf!BQ619*-1</f>
        <v>-0</v>
      </c>
      <c r="T620" s="9" t="n">
        <f aca="false">+[2]data1cf!BR619*-1</f>
        <v>-0</v>
      </c>
      <c r="U620" s="9" t="n">
        <f aca="false">+[2]data1cf!BS619*-1</f>
        <v>-0</v>
      </c>
      <c r="V620" s="9" t="n">
        <f aca="false">+[2]data1cf!BT619*-1</f>
        <v>-0</v>
      </c>
      <c r="W620" s="9" t="n">
        <f aca="false">+[2]data1cf!BU619*-1</f>
        <v>-0</v>
      </c>
      <c r="X620" s="9" t="n">
        <f aca="false">+[2]data1cf!BV619*-1</f>
        <v>-0</v>
      </c>
      <c r="Y620" s="9" t="n">
        <f aca="false">+[2]data1cf!BW619*-1</f>
        <v>-0</v>
      </c>
      <c r="Z620" s="9" t="n">
        <f aca="false">+[2]data1cf!BX619*-1</f>
        <v>-0</v>
      </c>
      <c r="AA620" s="9" t="n">
        <f aca="false">+[2]data1cf!BY619*-1</f>
        <v>-0</v>
      </c>
      <c r="AB620" s="9"/>
      <c r="AC620" s="9"/>
      <c r="AD620" s="9"/>
      <c r="AE620" s="9"/>
      <c r="AF620" s="9"/>
      <c r="AG620" s="9"/>
      <c r="AH620" s="9"/>
      <c r="AI620" s="9"/>
      <c r="AJ620" s="9"/>
      <c r="AK620" s="1"/>
      <c r="AL620" s="1" t="e">
        <f aca="false">SUMPRODUCT(B620:AJ620,PVCapPrice)</f>
        <v>#DIV/0!</v>
      </c>
      <c r="AM620" s="1"/>
      <c r="AN620" s="1"/>
      <c r="AO620" s="1"/>
      <c r="AP620" s="1"/>
      <c r="AQ620" s="1"/>
    </row>
    <row r="621" customFormat="false" ht="11.25" hidden="false" customHeight="false" outlineLevel="0" collapsed="false">
      <c r="A621" s="1" t="n">
        <v>619</v>
      </c>
      <c r="B621" s="9"/>
      <c r="C621" s="9" t="n">
        <f aca="false">+[2]data1cf!BA620*-1</f>
        <v>-0</v>
      </c>
      <c r="D621" s="9" t="n">
        <f aca="false">+[2]data1cf!BB620*-1</f>
        <v>-0</v>
      </c>
      <c r="E621" s="9" t="n">
        <f aca="false">+[2]data1cf!BC620*-1</f>
        <v>-0</v>
      </c>
      <c r="F621" s="9" t="n">
        <f aca="false">+[2]data1cf!BD620*-1</f>
        <v>-0</v>
      </c>
      <c r="G621" s="9" t="n">
        <f aca="false">+[2]data1cf!BE620*-1</f>
        <v>-0</v>
      </c>
      <c r="H621" s="9" t="n">
        <f aca="false">+[2]data1cf!BF620*-1</f>
        <v>-0</v>
      </c>
      <c r="I621" s="9" t="n">
        <f aca="false">+[2]data1cf!BG620*-1</f>
        <v>-0</v>
      </c>
      <c r="J621" s="9" t="n">
        <f aca="false">+[2]data1cf!BH620*-1</f>
        <v>-0</v>
      </c>
      <c r="K621" s="9" t="n">
        <f aca="false">+[2]data1cf!BI620*-1</f>
        <v>-0</v>
      </c>
      <c r="L621" s="9" t="n">
        <f aca="false">+[2]data1cf!BJ620*-1</f>
        <v>-0</v>
      </c>
      <c r="M621" s="9" t="n">
        <f aca="false">+[2]data1cf!BK620*-1</f>
        <v>-0</v>
      </c>
      <c r="N621" s="9" t="n">
        <f aca="false">+[2]data1cf!BL620*-1</f>
        <v>-0</v>
      </c>
      <c r="O621" s="9" t="n">
        <f aca="false">+[2]data1cf!BM620*-1</f>
        <v>-0</v>
      </c>
      <c r="P621" s="9" t="n">
        <f aca="false">+[2]data1cf!BN620*-1</f>
        <v>-0</v>
      </c>
      <c r="Q621" s="9" t="n">
        <f aca="false">+[2]data1cf!BO620*-1</f>
        <v>-0</v>
      </c>
      <c r="R621" s="9" t="n">
        <f aca="false">+[2]data1cf!BP620*-1</f>
        <v>-0</v>
      </c>
      <c r="S621" s="9" t="n">
        <f aca="false">+[2]data1cf!BQ620*-1</f>
        <v>-0</v>
      </c>
      <c r="T621" s="9" t="n">
        <f aca="false">+[2]data1cf!BR620*-1</f>
        <v>-0</v>
      </c>
      <c r="U621" s="9" t="n">
        <f aca="false">+[2]data1cf!BS620*-1</f>
        <v>-0</v>
      </c>
      <c r="V621" s="9" t="n">
        <f aca="false">+[2]data1cf!BT620*-1</f>
        <v>-0</v>
      </c>
      <c r="W621" s="9" t="n">
        <f aca="false">+[2]data1cf!BU620*-1</f>
        <v>-0</v>
      </c>
      <c r="X621" s="9" t="n">
        <f aca="false">+[2]data1cf!BV620*-1</f>
        <v>-0</v>
      </c>
      <c r="Y621" s="9" t="n">
        <f aca="false">+[2]data1cf!BW620*-1</f>
        <v>-0</v>
      </c>
      <c r="Z621" s="9" t="n">
        <f aca="false">+[2]data1cf!BX620*-1</f>
        <v>-0</v>
      </c>
      <c r="AA621" s="9" t="n">
        <f aca="false">+[2]data1cf!BY620*-1</f>
        <v>-0</v>
      </c>
      <c r="AB621" s="9"/>
      <c r="AC621" s="9"/>
      <c r="AD621" s="9"/>
      <c r="AE621" s="9"/>
      <c r="AF621" s="9"/>
      <c r="AG621" s="9"/>
      <c r="AH621" s="9"/>
      <c r="AI621" s="9"/>
      <c r="AJ621" s="9"/>
      <c r="AK621" s="1"/>
      <c r="AL621" s="1" t="e">
        <f aca="false">SUMPRODUCT(B621:AJ621,PVCapPrice)</f>
        <v>#DIV/0!</v>
      </c>
      <c r="AM621" s="1"/>
      <c r="AN621" s="1"/>
      <c r="AO621" s="1"/>
      <c r="AP621" s="1"/>
      <c r="AQ621" s="1"/>
    </row>
    <row r="622" customFormat="false" ht="11.25" hidden="false" customHeight="false" outlineLevel="0" collapsed="false">
      <c r="A622" s="1" t="n">
        <v>620</v>
      </c>
      <c r="B622" s="9"/>
      <c r="C622" s="9" t="n">
        <f aca="false">+[2]data1cf!BA621*-1</f>
        <v>-0</v>
      </c>
      <c r="D622" s="9" t="n">
        <f aca="false">+[2]data1cf!BB621*-1</f>
        <v>-0</v>
      </c>
      <c r="E622" s="9" t="n">
        <f aca="false">+[2]data1cf!BC621*-1</f>
        <v>-0</v>
      </c>
      <c r="F622" s="9" t="n">
        <f aca="false">+[2]data1cf!BD621*-1</f>
        <v>-0</v>
      </c>
      <c r="G622" s="9" t="n">
        <f aca="false">+[2]data1cf!BE621*-1</f>
        <v>-0</v>
      </c>
      <c r="H622" s="9" t="n">
        <f aca="false">+[2]data1cf!BF621*-1</f>
        <v>-0</v>
      </c>
      <c r="I622" s="9" t="n">
        <f aca="false">+[2]data1cf!BG621*-1</f>
        <v>-0</v>
      </c>
      <c r="J622" s="9" t="n">
        <f aca="false">+[2]data1cf!BH621*-1</f>
        <v>-0</v>
      </c>
      <c r="K622" s="9" t="n">
        <f aca="false">+[2]data1cf!BI621*-1</f>
        <v>-0</v>
      </c>
      <c r="L622" s="9" t="n">
        <f aca="false">+[2]data1cf!BJ621*-1</f>
        <v>-0</v>
      </c>
      <c r="M622" s="9" t="n">
        <f aca="false">+[2]data1cf!BK621*-1</f>
        <v>-0</v>
      </c>
      <c r="N622" s="9" t="n">
        <f aca="false">+[2]data1cf!BL621*-1</f>
        <v>-0</v>
      </c>
      <c r="O622" s="9" t="n">
        <f aca="false">+[2]data1cf!BM621*-1</f>
        <v>-0</v>
      </c>
      <c r="P622" s="9" t="n">
        <f aca="false">+[2]data1cf!BN621*-1</f>
        <v>-0</v>
      </c>
      <c r="Q622" s="9" t="n">
        <f aca="false">+[2]data1cf!BO621*-1</f>
        <v>-0</v>
      </c>
      <c r="R622" s="9" t="n">
        <f aca="false">+[2]data1cf!BP621*-1</f>
        <v>-0</v>
      </c>
      <c r="S622" s="9" t="n">
        <f aca="false">+[2]data1cf!BQ621*-1</f>
        <v>-0</v>
      </c>
      <c r="T622" s="9" t="n">
        <f aca="false">+[2]data1cf!BR621*-1</f>
        <v>-0</v>
      </c>
      <c r="U622" s="9" t="n">
        <f aca="false">+[2]data1cf!BS621*-1</f>
        <v>-0</v>
      </c>
      <c r="V622" s="9" t="n">
        <f aca="false">+[2]data1cf!BT621*-1</f>
        <v>-0</v>
      </c>
      <c r="W622" s="9" t="n">
        <f aca="false">+[2]data1cf!BU621*-1</f>
        <v>-0</v>
      </c>
      <c r="X622" s="9" t="n">
        <f aca="false">+[2]data1cf!BV621*-1</f>
        <v>-0</v>
      </c>
      <c r="Y622" s="9" t="n">
        <f aca="false">+[2]data1cf!BW621*-1</f>
        <v>-0</v>
      </c>
      <c r="Z622" s="9" t="n">
        <f aca="false">+[2]data1cf!BX621*-1</f>
        <v>-0</v>
      </c>
      <c r="AA622" s="9" t="n">
        <f aca="false">+[2]data1cf!BY621*-1</f>
        <v>-0</v>
      </c>
      <c r="AB622" s="9"/>
      <c r="AC622" s="9"/>
      <c r="AD622" s="9"/>
      <c r="AE622" s="9"/>
      <c r="AF622" s="9"/>
      <c r="AG622" s="9"/>
      <c r="AH622" s="9"/>
      <c r="AI622" s="9"/>
      <c r="AJ622" s="9"/>
      <c r="AK622" s="1"/>
      <c r="AL622" s="1" t="e">
        <f aca="false">SUMPRODUCT(B622:AJ622,PVCapPrice)</f>
        <v>#DIV/0!</v>
      </c>
      <c r="AM622" s="1"/>
      <c r="AN622" s="1"/>
      <c r="AO622" s="1"/>
      <c r="AP622" s="1"/>
      <c r="AQ622" s="1"/>
    </row>
    <row r="623" customFormat="false" ht="11.25" hidden="false" customHeight="false" outlineLevel="0" collapsed="false">
      <c r="A623" s="1" t="n">
        <v>621</v>
      </c>
      <c r="B623" s="9"/>
      <c r="C623" s="9" t="n">
        <f aca="false">+[2]data1cf!BA622*-1</f>
        <v>-0</v>
      </c>
      <c r="D623" s="9" t="n">
        <f aca="false">+[2]data1cf!BB622*-1</f>
        <v>-0</v>
      </c>
      <c r="E623" s="9" t="n">
        <f aca="false">+[2]data1cf!BC622*-1</f>
        <v>-0</v>
      </c>
      <c r="F623" s="9" t="n">
        <f aca="false">+[2]data1cf!BD622*-1</f>
        <v>-0</v>
      </c>
      <c r="G623" s="9" t="n">
        <f aca="false">+[2]data1cf!BE622*-1</f>
        <v>-0</v>
      </c>
      <c r="H623" s="9" t="n">
        <f aca="false">+[2]data1cf!BF622*-1</f>
        <v>-0</v>
      </c>
      <c r="I623" s="9" t="n">
        <f aca="false">+[2]data1cf!BG622*-1</f>
        <v>-0</v>
      </c>
      <c r="J623" s="9" t="n">
        <f aca="false">+[2]data1cf!BH622*-1</f>
        <v>-0</v>
      </c>
      <c r="K623" s="9" t="n">
        <f aca="false">+[2]data1cf!BI622*-1</f>
        <v>-0</v>
      </c>
      <c r="L623" s="9" t="n">
        <f aca="false">+[2]data1cf!BJ622*-1</f>
        <v>-0</v>
      </c>
      <c r="M623" s="9" t="n">
        <f aca="false">+[2]data1cf!BK622*-1</f>
        <v>-0</v>
      </c>
      <c r="N623" s="9" t="n">
        <f aca="false">+[2]data1cf!BL622*-1</f>
        <v>-0</v>
      </c>
      <c r="O623" s="9" t="n">
        <f aca="false">+[2]data1cf!BM622*-1</f>
        <v>-0</v>
      </c>
      <c r="P623" s="9" t="n">
        <f aca="false">+[2]data1cf!BN622*-1</f>
        <v>-0</v>
      </c>
      <c r="Q623" s="9" t="n">
        <f aca="false">+[2]data1cf!BO622*-1</f>
        <v>-0</v>
      </c>
      <c r="R623" s="9" t="n">
        <f aca="false">+[2]data1cf!BP622*-1</f>
        <v>-0</v>
      </c>
      <c r="S623" s="9" t="n">
        <f aca="false">+[2]data1cf!BQ622*-1</f>
        <v>-0</v>
      </c>
      <c r="T623" s="9" t="n">
        <f aca="false">+[2]data1cf!BR622*-1</f>
        <v>-0</v>
      </c>
      <c r="U623" s="9" t="n">
        <f aca="false">+[2]data1cf!BS622*-1</f>
        <v>-0</v>
      </c>
      <c r="V623" s="9" t="n">
        <f aca="false">+[2]data1cf!BT622*-1</f>
        <v>-0</v>
      </c>
      <c r="W623" s="9" t="n">
        <f aca="false">+[2]data1cf!BU622*-1</f>
        <v>-0</v>
      </c>
      <c r="X623" s="9" t="n">
        <f aca="false">+[2]data1cf!BV622*-1</f>
        <v>-0</v>
      </c>
      <c r="Y623" s="9" t="n">
        <f aca="false">+[2]data1cf!BW622*-1</f>
        <v>-0</v>
      </c>
      <c r="Z623" s="9" t="n">
        <f aca="false">+[2]data1cf!BX622*-1</f>
        <v>-0</v>
      </c>
      <c r="AA623" s="9" t="n">
        <f aca="false">+[2]data1cf!BY622*-1</f>
        <v>-0</v>
      </c>
      <c r="AB623" s="9"/>
      <c r="AC623" s="9"/>
      <c r="AD623" s="9"/>
      <c r="AE623" s="9"/>
      <c r="AF623" s="9"/>
      <c r="AG623" s="9"/>
      <c r="AH623" s="9"/>
      <c r="AI623" s="9"/>
      <c r="AJ623" s="9"/>
      <c r="AK623" s="1"/>
      <c r="AL623" s="1" t="e">
        <f aca="false">SUMPRODUCT(B623:AJ623,PVCapPrice)</f>
        <v>#DIV/0!</v>
      </c>
      <c r="AM623" s="1"/>
      <c r="AN623" s="1"/>
      <c r="AO623" s="1"/>
      <c r="AP623" s="1"/>
      <c r="AQ623" s="1"/>
    </row>
    <row r="624" customFormat="false" ht="11.25" hidden="false" customHeight="false" outlineLevel="0" collapsed="false">
      <c r="A624" s="1" t="n">
        <v>622</v>
      </c>
      <c r="B624" s="9"/>
      <c r="C624" s="9" t="n">
        <f aca="false">+[2]data1cf!BA623*-1</f>
        <v>-0</v>
      </c>
      <c r="D624" s="9" t="n">
        <f aca="false">+[2]data1cf!BB623*-1</f>
        <v>-0</v>
      </c>
      <c r="E624" s="9" t="n">
        <f aca="false">+[2]data1cf!BC623*-1</f>
        <v>-0</v>
      </c>
      <c r="F624" s="9" t="n">
        <f aca="false">+[2]data1cf!BD623*-1</f>
        <v>-0</v>
      </c>
      <c r="G624" s="9" t="n">
        <f aca="false">+[2]data1cf!BE623*-1</f>
        <v>-0</v>
      </c>
      <c r="H624" s="9" t="n">
        <f aca="false">+[2]data1cf!BF623*-1</f>
        <v>-0</v>
      </c>
      <c r="I624" s="9" t="n">
        <f aca="false">+[2]data1cf!BG623*-1</f>
        <v>-0</v>
      </c>
      <c r="J624" s="9" t="n">
        <f aca="false">+[2]data1cf!BH623*-1</f>
        <v>-0</v>
      </c>
      <c r="K624" s="9" t="n">
        <f aca="false">+[2]data1cf!BI623*-1</f>
        <v>-0</v>
      </c>
      <c r="L624" s="9" t="n">
        <f aca="false">+[2]data1cf!BJ623*-1</f>
        <v>-0</v>
      </c>
      <c r="M624" s="9" t="n">
        <f aca="false">+[2]data1cf!BK623*-1</f>
        <v>-0</v>
      </c>
      <c r="N624" s="9" t="n">
        <f aca="false">+[2]data1cf!BL623*-1</f>
        <v>-0</v>
      </c>
      <c r="O624" s="9" t="n">
        <f aca="false">+[2]data1cf!BM623*-1</f>
        <v>-0</v>
      </c>
      <c r="P624" s="9" t="n">
        <f aca="false">+[2]data1cf!BN623*-1</f>
        <v>-0</v>
      </c>
      <c r="Q624" s="9" t="n">
        <f aca="false">+[2]data1cf!BO623*-1</f>
        <v>-0</v>
      </c>
      <c r="R624" s="9" t="n">
        <f aca="false">+[2]data1cf!BP623*-1</f>
        <v>-0</v>
      </c>
      <c r="S624" s="9" t="n">
        <f aca="false">+[2]data1cf!BQ623*-1</f>
        <v>-0</v>
      </c>
      <c r="T624" s="9" t="n">
        <f aca="false">+[2]data1cf!BR623*-1</f>
        <v>-0</v>
      </c>
      <c r="U624" s="9" t="n">
        <f aca="false">+[2]data1cf!BS623*-1</f>
        <v>-0</v>
      </c>
      <c r="V624" s="9" t="n">
        <f aca="false">+[2]data1cf!BT623*-1</f>
        <v>-0</v>
      </c>
      <c r="W624" s="9" t="n">
        <f aca="false">+[2]data1cf!BU623*-1</f>
        <v>-0</v>
      </c>
      <c r="X624" s="9" t="n">
        <f aca="false">+[2]data1cf!BV623*-1</f>
        <v>-0</v>
      </c>
      <c r="Y624" s="9" t="n">
        <f aca="false">+[2]data1cf!BW623*-1</f>
        <v>-0</v>
      </c>
      <c r="Z624" s="9" t="n">
        <f aca="false">+[2]data1cf!BX623*-1</f>
        <v>-0</v>
      </c>
      <c r="AA624" s="9" t="n">
        <f aca="false">+[2]data1cf!BY623*-1</f>
        <v>-0</v>
      </c>
      <c r="AB624" s="9"/>
      <c r="AC624" s="9"/>
      <c r="AD624" s="9"/>
      <c r="AE624" s="9"/>
      <c r="AF624" s="9"/>
      <c r="AG624" s="9"/>
      <c r="AH624" s="9"/>
      <c r="AI624" s="9"/>
      <c r="AJ624" s="9"/>
      <c r="AK624" s="1"/>
      <c r="AL624" s="1" t="e">
        <f aca="false">SUMPRODUCT(B624:AJ624,PVCapPrice)</f>
        <v>#DIV/0!</v>
      </c>
      <c r="AM624" s="1"/>
      <c r="AN624" s="1"/>
      <c r="AO624" s="1"/>
      <c r="AP624" s="1"/>
      <c r="AQ624" s="1"/>
    </row>
    <row r="625" customFormat="false" ht="11.25" hidden="false" customHeight="false" outlineLevel="0" collapsed="false">
      <c r="A625" s="1" t="n">
        <v>623</v>
      </c>
      <c r="B625" s="9"/>
      <c r="C625" s="9" t="n">
        <f aca="false">+[2]data1cf!BA624*-1</f>
        <v>-0</v>
      </c>
      <c r="D625" s="9" t="n">
        <f aca="false">+[2]data1cf!BB624*-1</f>
        <v>-0</v>
      </c>
      <c r="E625" s="9" t="n">
        <f aca="false">+[2]data1cf!BC624*-1</f>
        <v>-0</v>
      </c>
      <c r="F625" s="9" t="n">
        <f aca="false">+[2]data1cf!BD624*-1</f>
        <v>-0</v>
      </c>
      <c r="G625" s="9" t="n">
        <f aca="false">+[2]data1cf!BE624*-1</f>
        <v>-0</v>
      </c>
      <c r="H625" s="9" t="n">
        <f aca="false">+[2]data1cf!BF624*-1</f>
        <v>-0</v>
      </c>
      <c r="I625" s="9" t="n">
        <f aca="false">+[2]data1cf!BG624*-1</f>
        <v>-0</v>
      </c>
      <c r="J625" s="9" t="n">
        <f aca="false">+[2]data1cf!BH624*-1</f>
        <v>-0</v>
      </c>
      <c r="K625" s="9" t="n">
        <f aca="false">+[2]data1cf!BI624*-1</f>
        <v>-0</v>
      </c>
      <c r="L625" s="9" t="n">
        <f aca="false">+[2]data1cf!BJ624*-1</f>
        <v>-0</v>
      </c>
      <c r="M625" s="9" t="n">
        <f aca="false">+[2]data1cf!BK624*-1</f>
        <v>-0</v>
      </c>
      <c r="N625" s="9" t="n">
        <f aca="false">+[2]data1cf!BL624*-1</f>
        <v>-0</v>
      </c>
      <c r="O625" s="9" t="n">
        <f aca="false">+[2]data1cf!BM624*-1</f>
        <v>-0</v>
      </c>
      <c r="P625" s="9" t="n">
        <f aca="false">+[2]data1cf!BN624*-1</f>
        <v>-0</v>
      </c>
      <c r="Q625" s="9" t="n">
        <f aca="false">+[2]data1cf!BO624*-1</f>
        <v>-0</v>
      </c>
      <c r="R625" s="9" t="n">
        <f aca="false">+[2]data1cf!BP624*-1</f>
        <v>-0</v>
      </c>
      <c r="S625" s="9" t="n">
        <f aca="false">+[2]data1cf!BQ624*-1</f>
        <v>-0</v>
      </c>
      <c r="T625" s="9" t="n">
        <f aca="false">+[2]data1cf!BR624*-1</f>
        <v>-0</v>
      </c>
      <c r="U625" s="9" t="n">
        <f aca="false">+[2]data1cf!BS624*-1</f>
        <v>-0</v>
      </c>
      <c r="V625" s="9" t="n">
        <f aca="false">+[2]data1cf!BT624*-1</f>
        <v>-0</v>
      </c>
      <c r="W625" s="9" t="n">
        <f aca="false">+[2]data1cf!BU624*-1</f>
        <v>-0</v>
      </c>
      <c r="X625" s="9" t="n">
        <f aca="false">+[2]data1cf!BV624*-1</f>
        <v>-0</v>
      </c>
      <c r="Y625" s="9" t="n">
        <f aca="false">+[2]data1cf!BW624*-1</f>
        <v>-0</v>
      </c>
      <c r="Z625" s="9" t="n">
        <f aca="false">+[2]data1cf!BX624*-1</f>
        <v>-0</v>
      </c>
      <c r="AA625" s="9" t="n">
        <f aca="false">+[2]data1cf!BY624*-1</f>
        <v>-0</v>
      </c>
      <c r="AB625" s="9"/>
      <c r="AC625" s="9"/>
      <c r="AD625" s="9"/>
      <c r="AE625" s="9"/>
      <c r="AF625" s="9"/>
      <c r="AG625" s="9"/>
      <c r="AH625" s="9"/>
      <c r="AI625" s="9"/>
      <c r="AJ625" s="9"/>
      <c r="AK625" s="1"/>
      <c r="AL625" s="1" t="e">
        <f aca="false">SUMPRODUCT(B625:AJ625,PVCapPrice)</f>
        <v>#DIV/0!</v>
      </c>
      <c r="AM625" s="1"/>
      <c r="AN625" s="1"/>
      <c r="AO625" s="1"/>
      <c r="AP625" s="1"/>
      <c r="AQ625" s="1"/>
    </row>
    <row r="626" customFormat="false" ht="11.25" hidden="false" customHeight="false" outlineLevel="0" collapsed="false">
      <c r="A626" s="1" t="n">
        <v>624</v>
      </c>
      <c r="B626" s="9"/>
      <c r="C626" s="9" t="n">
        <f aca="false">+[2]data1cf!BA625*-1</f>
        <v>-0</v>
      </c>
      <c r="D626" s="9" t="n">
        <f aca="false">+[2]data1cf!BB625*-1</f>
        <v>-0</v>
      </c>
      <c r="E626" s="9" t="n">
        <f aca="false">+[2]data1cf!BC625*-1</f>
        <v>-0</v>
      </c>
      <c r="F626" s="9" t="n">
        <f aca="false">+[2]data1cf!BD625*-1</f>
        <v>-0</v>
      </c>
      <c r="G626" s="9" t="n">
        <f aca="false">+[2]data1cf!BE625*-1</f>
        <v>-0</v>
      </c>
      <c r="H626" s="9" t="n">
        <f aca="false">+[2]data1cf!BF625*-1</f>
        <v>-0</v>
      </c>
      <c r="I626" s="9" t="n">
        <f aca="false">+[2]data1cf!BG625*-1</f>
        <v>-0</v>
      </c>
      <c r="J626" s="9" t="n">
        <f aca="false">+[2]data1cf!BH625*-1</f>
        <v>-0</v>
      </c>
      <c r="K626" s="9" t="n">
        <f aca="false">+[2]data1cf!BI625*-1</f>
        <v>-0</v>
      </c>
      <c r="L626" s="9" t="n">
        <f aca="false">+[2]data1cf!BJ625*-1</f>
        <v>-0</v>
      </c>
      <c r="M626" s="9" t="n">
        <f aca="false">+[2]data1cf!BK625*-1</f>
        <v>-0</v>
      </c>
      <c r="N626" s="9" t="n">
        <f aca="false">+[2]data1cf!BL625*-1</f>
        <v>-0</v>
      </c>
      <c r="O626" s="9" t="n">
        <f aca="false">+[2]data1cf!BM625*-1</f>
        <v>-0</v>
      </c>
      <c r="P626" s="9" t="n">
        <f aca="false">+[2]data1cf!BN625*-1</f>
        <v>-0</v>
      </c>
      <c r="Q626" s="9" t="n">
        <f aca="false">+[2]data1cf!BO625*-1</f>
        <v>-0</v>
      </c>
      <c r="R626" s="9" t="n">
        <f aca="false">+[2]data1cf!BP625*-1</f>
        <v>-0</v>
      </c>
      <c r="S626" s="9" t="n">
        <f aca="false">+[2]data1cf!BQ625*-1</f>
        <v>-0</v>
      </c>
      <c r="T626" s="9" t="n">
        <f aca="false">+[2]data1cf!BR625*-1</f>
        <v>-0</v>
      </c>
      <c r="U626" s="9" t="n">
        <f aca="false">+[2]data1cf!BS625*-1</f>
        <v>-0</v>
      </c>
      <c r="V626" s="9" t="n">
        <f aca="false">+[2]data1cf!BT625*-1</f>
        <v>-0</v>
      </c>
      <c r="W626" s="9" t="n">
        <f aca="false">+[2]data1cf!BU625*-1</f>
        <v>-0</v>
      </c>
      <c r="X626" s="9" t="n">
        <f aca="false">+[2]data1cf!BV625*-1</f>
        <v>-0</v>
      </c>
      <c r="Y626" s="9" t="n">
        <f aca="false">+[2]data1cf!BW625*-1</f>
        <v>-0</v>
      </c>
      <c r="Z626" s="9" t="n">
        <f aca="false">+[2]data1cf!BX625*-1</f>
        <v>-0</v>
      </c>
      <c r="AA626" s="9" t="n">
        <f aca="false">+[2]data1cf!BY625*-1</f>
        <v>-0</v>
      </c>
      <c r="AB626" s="9"/>
      <c r="AC626" s="9"/>
      <c r="AD626" s="9"/>
      <c r="AE626" s="9"/>
      <c r="AF626" s="9"/>
      <c r="AG626" s="9"/>
      <c r="AH626" s="9"/>
      <c r="AI626" s="9"/>
      <c r="AJ626" s="9"/>
      <c r="AK626" s="1"/>
      <c r="AL626" s="1" t="e">
        <f aca="false">SUMPRODUCT(B626:AJ626,PVCapPrice)</f>
        <v>#DIV/0!</v>
      </c>
      <c r="AM626" s="1"/>
      <c r="AN626" s="1"/>
      <c r="AO626" s="1"/>
      <c r="AP626" s="1"/>
      <c r="AQ626" s="1"/>
    </row>
    <row r="627" customFormat="false" ht="11.25" hidden="false" customHeight="false" outlineLevel="0" collapsed="false">
      <c r="A627" s="1" t="n">
        <v>625</v>
      </c>
      <c r="B627" s="9"/>
      <c r="C627" s="9" t="n">
        <f aca="false">+[2]data1cf!BA626*-1</f>
        <v>-0</v>
      </c>
      <c r="D627" s="9" t="n">
        <f aca="false">+[2]data1cf!BB626*-1</f>
        <v>-0</v>
      </c>
      <c r="E627" s="9" t="n">
        <f aca="false">+[2]data1cf!BC626*-1</f>
        <v>-0</v>
      </c>
      <c r="F627" s="9" t="n">
        <f aca="false">+[2]data1cf!BD626*-1</f>
        <v>-0</v>
      </c>
      <c r="G627" s="9" t="n">
        <f aca="false">+[2]data1cf!BE626*-1</f>
        <v>-0</v>
      </c>
      <c r="H627" s="9" t="n">
        <f aca="false">+[2]data1cf!BF626*-1</f>
        <v>-0</v>
      </c>
      <c r="I627" s="9" t="n">
        <f aca="false">+[2]data1cf!BG626*-1</f>
        <v>-0</v>
      </c>
      <c r="J627" s="9" t="n">
        <f aca="false">+[2]data1cf!BH626*-1</f>
        <v>-0</v>
      </c>
      <c r="K627" s="9" t="n">
        <f aca="false">+[2]data1cf!BI626*-1</f>
        <v>-0</v>
      </c>
      <c r="L627" s="9" t="n">
        <f aca="false">+[2]data1cf!BJ626*-1</f>
        <v>-0</v>
      </c>
      <c r="M627" s="9" t="n">
        <f aca="false">+[2]data1cf!BK626*-1</f>
        <v>-0</v>
      </c>
      <c r="N627" s="9" t="n">
        <f aca="false">+[2]data1cf!BL626*-1</f>
        <v>-0</v>
      </c>
      <c r="O627" s="9" t="n">
        <f aca="false">+[2]data1cf!BM626*-1</f>
        <v>-0</v>
      </c>
      <c r="P627" s="9" t="n">
        <f aca="false">+[2]data1cf!BN626*-1</f>
        <v>-0</v>
      </c>
      <c r="Q627" s="9" t="n">
        <f aca="false">+[2]data1cf!BO626*-1</f>
        <v>-0</v>
      </c>
      <c r="R627" s="9" t="n">
        <f aca="false">+[2]data1cf!BP626*-1</f>
        <v>-0</v>
      </c>
      <c r="S627" s="9" t="n">
        <f aca="false">+[2]data1cf!BQ626*-1</f>
        <v>-0</v>
      </c>
      <c r="T627" s="9" t="n">
        <f aca="false">+[2]data1cf!BR626*-1</f>
        <v>-0</v>
      </c>
      <c r="U627" s="9" t="n">
        <f aca="false">+[2]data1cf!BS626*-1</f>
        <v>-0</v>
      </c>
      <c r="V627" s="9" t="n">
        <f aca="false">+[2]data1cf!BT626*-1</f>
        <v>-0</v>
      </c>
      <c r="W627" s="9" t="n">
        <f aca="false">+[2]data1cf!BU626*-1</f>
        <v>-0</v>
      </c>
      <c r="X627" s="9" t="n">
        <f aca="false">+[2]data1cf!BV626*-1</f>
        <v>-0</v>
      </c>
      <c r="Y627" s="9" t="n">
        <f aca="false">+[2]data1cf!BW626*-1</f>
        <v>-0</v>
      </c>
      <c r="Z627" s="9" t="n">
        <f aca="false">+[2]data1cf!BX626*-1</f>
        <v>-0</v>
      </c>
      <c r="AA627" s="9" t="n">
        <f aca="false">+[2]data1cf!BY626*-1</f>
        <v>-0</v>
      </c>
      <c r="AB627" s="9"/>
      <c r="AC627" s="9"/>
      <c r="AD627" s="9"/>
      <c r="AE627" s="9"/>
      <c r="AF627" s="9"/>
      <c r="AG627" s="9"/>
      <c r="AH627" s="9"/>
      <c r="AI627" s="9"/>
      <c r="AJ627" s="9"/>
      <c r="AK627" s="1"/>
      <c r="AL627" s="1" t="e">
        <f aca="false">SUMPRODUCT(B627:AJ627,PVCapPrice)</f>
        <v>#DIV/0!</v>
      </c>
      <c r="AM627" s="1"/>
      <c r="AN627" s="1"/>
      <c r="AO627" s="1"/>
      <c r="AP627" s="1"/>
      <c r="AQ627" s="1"/>
    </row>
    <row r="628" customFormat="false" ht="11.25" hidden="false" customHeight="false" outlineLevel="0" collapsed="false">
      <c r="A628" s="1" t="n">
        <v>626</v>
      </c>
      <c r="B628" s="9"/>
      <c r="C628" s="9" t="n">
        <f aca="false">+[2]data1cf!BA627*-1</f>
        <v>-0</v>
      </c>
      <c r="D628" s="9" t="n">
        <f aca="false">+[2]data1cf!BB627*-1</f>
        <v>-0</v>
      </c>
      <c r="E628" s="9" t="n">
        <f aca="false">+[2]data1cf!BC627*-1</f>
        <v>-0</v>
      </c>
      <c r="F628" s="9" t="n">
        <f aca="false">+[2]data1cf!BD627*-1</f>
        <v>-0</v>
      </c>
      <c r="G628" s="9" t="n">
        <f aca="false">+[2]data1cf!BE627*-1</f>
        <v>-0</v>
      </c>
      <c r="H628" s="9" t="n">
        <f aca="false">+[2]data1cf!BF627*-1</f>
        <v>-0</v>
      </c>
      <c r="I628" s="9" t="n">
        <f aca="false">+[2]data1cf!BG627*-1</f>
        <v>-0</v>
      </c>
      <c r="J628" s="9" t="n">
        <f aca="false">+[2]data1cf!BH627*-1</f>
        <v>-0</v>
      </c>
      <c r="K628" s="9" t="n">
        <f aca="false">+[2]data1cf!BI627*-1</f>
        <v>-0</v>
      </c>
      <c r="L628" s="9" t="n">
        <f aca="false">+[2]data1cf!BJ627*-1</f>
        <v>-0</v>
      </c>
      <c r="M628" s="9" t="n">
        <f aca="false">+[2]data1cf!BK627*-1</f>
        <v>-0</v>
      </c>
      <c r="N628" s="9" t="n">
        <f aca="false">+[2]data1cf!BL627*-1</f>
        <v>-0</v>
      </c>
      <c r="O628" s="9" t="n">
        <f aca="false">+[2]data1cf!BM627*-1</f>
        <v>-0</v>
      </c>
      <c r="P628" s="9" t="n">
        <f aca="false">+[2]data1cf!BN627*-1</f>
        <v>-0</v>
      </c>
      <c r="Q628" s="9" t="n">
        <f aca="false">+[2]data1cf!BO627*-1</f>
        <v>-0</v>
      </c>
      <c r="R628" s="9" t="n">
        <f aca="false">+[2]data1cf!BP627*-1</f>
        <v>-0</v>
      </c>
      <c r="S628" s="9" t="n">
        <f aca="false">+[2]data1cf!BQ627*-1</f>
        <v>-0</v>
      </c>
      <c r="T628" s="9" t="n">
        <f aca="false">+[2]data1cf!BR627*-1</f>
        <v>-0</v>
      </c>
      <c r="U628" s="9" t="n">
        <f aca="false">+[2]data1cf!BS627*-1</f>
        <v>-0</v>
      </c>
      <c r="V628" s="9" t="n">
        <f aca="false">+[2]data1cf!BT627*-1</f>
        <v>-0</v>
      </c>
      <c r="W628" s="9" t="n">
        <f aca="false">+[2]data1cf!BU627*-1</f>
        <v>-0</v>
      </c>
      <c r="X628" s="9" t="n">
        <f aca="false">+[2]data1cf!BV627*-1</f>
        <v>-0</v>
      </c>
      <c r="Y628" s="9" t="n">
        <f aca="false">+[2]data1cf!BW627*-1</f>
        <v>-0</v>
      </c>
      <c r="Z628" s="9" t="n">
        <f aca="false">+[2]data1cf!BX627*-1</f>
        <v>-0</v>
      </c>
      <c r="AA628" s="9" t="n">
        <f aca="false">+[2]data1cf!BY627*-1</f>
        <v>-0</v>
      </c>
      <c r="AB628" s="9"/>
      <c r="AC628" s="9"/>
      <c r="AD628" s="9"/>
      <c r="AE628" s="9"/>
      <c r="AF628" s="9"/>
      <c r="AG628" s="9"/>
      <c r="AH628" s="9"/>
      <c r="AI628" s="9"/>
      <c r="AJ628" s="9"/>
      <c r="AK628" s="1"/>
      <c r="AL628" s="1" t="e">
        <f aca="false">SUMPRODUCT(B628:AJ628,PVCapPrice)</f>
        <v>#DIV/0!</v>
      </c>
      <c r="AM628" s="1"/>
      <c r="AN628" s="1"/>
      <c r="AO628" s="1"/>
      <c r="AP628" s="1"/>
      <c r="AQ628" s="1"/>
    </row>
    <row r="629" customFormat="false" ht="11.25" hidden="false" customHeight="false" outlineLevel="0" collapsed="false">
      <c r="A629" s="1" t="n">
        <v>627</v>
      </c>
      <c r="B629" s="9"/>
      <c r="C629" s="9" t="n">
        <f aca="false">+[2]data1cf!BA628*-1</f>
        <v>-0</v>
      </c>
      <c r="D629" s="9" t="n">
        <f aca="false">+[2]data1cf!BB628*-1</f>
        <v>-0</v>
      </c>
      <c r="E629" s="9" t="n">
        <f aca="false">+[2]data1cf!BC628*-1</f>
        <v>-0</v>
      </c>
      <c r="F629" s="9" t="n">
        <f aca="false">+[2]data1cf!BD628*-1</f>
        <v>-0</v>
      </c>
      <c r="G629" s="9" t="n">
        <f aca="false">+[2]data1cf!BE628*-1</f>
        <v>-0</v>
      </c>
      <c r="H629" s="9" t="n">
        <f aca="false">+[2]data1cf!BF628*-1</f>
        <v>-0</v>
      </c>
      <c r="I629" s="9" t="n">
        <f aca="false">+[2]data1cf!BG628*-1</f>
        <v>-0</v>
      </c>
      <c r="J629" s="9" t="n">
        <f aca="false">+[2]data1cf!BH628*-1</f>
        <v>-0</v>
      </c>
      <c r="K629" s="9" t="n">
        <f aca="false">+[2]data1cf!BI628*-1</f>
        <v>-0</v>
      </c>
      <c r="L629" s="9" t="n">
        <f aca="false">+[2]data1cf!BJ628*-1</f>
        <v>-0</v>
      </c>
      <c r="M629" s="9" t="n">
        <f aca="false">+[2]data1cf!BK628*-1</f>
        <v>-0</v>
      </c>
      <c r="N629" s="9" t="n">
        <f aca="false">+[2]data1cf!BL628*-1</f>
        <v>-0</v>
      </c>
      <c r="O629" s="9" t="n">
        <f aca="false">+[2]data1cf!BM628*-1</f>
        <v>-0</v>
      </c>
      <c r="P629" s="9" t="n">
        <f aca="false">+[2]data1cf!BN628*-1</f>
        <v>-0</v>
      </c>
      <c r="Q629" s="9" t="n">
        <f aca="false">+[2]data1cf!BO628*-1</f>
        <v>-0</v>
      </c>
      <c r="R629" s="9" t="n">
        <f aca="false">+[2]data1cf!BP628*-1</f>
        <v>-0</v>
      </c>
      <c r="S629" s="9" t="n">
        <f aca="false">+[2]data1cf!BQ628*-1</f>
        <v>-0</v>
      </c>
      <c r="T629" s="9" t="n">
        <f aca="false">+[2]data1cf!BR628*-1</f>
        <v>-0</v>
      </c>
      <c r="U629" s="9" t="n">
        <f aca="false">+[2]data1cf!BS628*-1</f>
        <v>-0</v>
      </c>
      <c r="V629" s="9" t="n">
        <f aca="false">+[2]data1cf!BT628*-1</f>
        <v>-0</v>
      </c>
      <c r="W629" s="9" t="n">
        <f aca="false">+[2]data1cf!BU628*-1</f>
        <v>-0</v>
      </c>
      <c r="X629" s="9" t="n">
        <f aca="false">+[2]data1cf!BV628*-1</f>
        <v>-0</v>
      </c>
      <c r="Y629" s="9" t="n">
        <f aca="false">+[2]data1cf!BW628*-1</f>
        <v>-0</v>
      </c>
      <c r="Z629" s="9" t="n">
        <f aca="false">+[2]data1cf!BX628*-1</f>
        <v>-0</v>
      </c>
      <c r="AA629" s="9" t="n">
        <f aca="false">+[2]data1cf!BY628*-1</f>
        <v>-0</v>
      </c>
      <c r="AB629" s="9"/>
      <c r="AC629" s="9"/>
      <c r="AD629" s="9"/>
      <c r="AE629" s="9"/>
      <c r="AF629" s="9"/>
      <c r="AG629" s="9"/>
      <c r="AH629" s="9"/>
      <c r="AI629" s="9"/>
      <c r="AJ629" s="9"/>
      <c r="AK629" s="1"/>
      <c r="AL629" s="1" t="e">
        <f aca="false">SUMPRODUCT(B629:AJ629,PVCapPrice)</f>
        <v>#DIV/0!</v>
      </c>
      <c r="AM629" s="1"/>
      <c r="AN629" s="1"/>
      <c r="AO629" s="1"/>
      <c r="AP629" s="1"/>
      <c r="AQ629" s="1"/>
    </row>
    <row r="630" customFormat="false" ht="11.25" hidden="false" customHeight="false" outlineLevel="0" collapsed="false">
      <c r="A630" s="1" t="n">
        <v>628</v>
      </c>
      <c r="B630" s="9"/>
      <c r="C630" s="9" t="n">
        <f aca="false">+[2]data1cf!BA629*-1</f>
        <v>-0</v>
      </c>
      <c r="D630" s="9" t="n">
        <f aca="false">+[2]data1cf!BB629*-1</f>
        <v>-0</v>
      </c>
      <c r="E630" s="9" t="n">
        <f aca="false">+[2]data1cf!BC629*-1</f>
        <v>-0</v>
      </c>
      <c r="F630" s="9" t="n">
        <f aca="false">+[2]data1cf!BD629*-1</f>
        <v>-0</v>
      </c>
      <c r="G630" s="9" t="n">
        <f aca="false">+[2]data1cf!BE629*-1</f>
        <v>-0</v>
      </c>
      <c r="H630" s="9" t="n">
        <f aca="false">+[2]data1cf!BF629*-1</f>
        <v>-0</v>
      </c>
      <c r="I630" s="9" t="n">
        <f aca="false">+[2]data1cf!BG629*-1</f>
        <v>-0</v>
      </c>
      <c r="J630" s="9" t="n">
        <f aca="false">+[2]data1cf!BH629*-1</f>
        <v>-0</v>
      </c>
      <c r="K630" s="9" t="n">
        <f aca="false">+[2]data1cf!BI629*-1</f>
        <v>-0</v>
      </c>
      <c r="L630" s="9" t="n">
        <f aca="false">+[2]data1cf!BJ629*-1</f>
        <v>-0</v>
      </c>
      <c r="M630" s="9" t="n">
        <f aca="false">+[2]data1cf!BK629*-1</f>
        <v>-0</v>
      </c>
      <c r="N630" s="9" t="n">
        <f aca="false">+[2]data1cf!BL629*-1</f>
        <v>-0</v>
      </c>
      <c r="O630" s="9" t="n">
        <f aca="false">+[2]data1cf!BM629*-1</f>
        <v>-0</v>
      </c>
      <c r="P630" s="9" t="n">
        <f aca="false">+[2]data1cf!BN629*-1</f>
        <v>-0</v>
      </c>
      <c r="Q630" s="9" t="n">
        <f aca="false">+[2]data1cf!BO629*-1</f>
        <v>-0</v>
      </c>
      <c r="R630" s="9" t="n">
        <f aca="false">+[2]data1cf!BP629*-1</f>
        <v>-0</v>
      </c>
      <c r="S630" s="9" t="n">
        <f aca="false">+[2]data1cf!BQ629*-1</f>
        <v>-0</v>
      </c>
      <c r="T630" s="9" t="n">
        <f aca="false">+[2]data1cf!BR629*-1</f>
        <v>-0</v>
      </c>
      <c r="U630" s="9" t="n">
        <f aca="false">+[2]data1cf!BS629*-1</f>
        <v>-0</v>
      </c>
      <c r="V630" s="9" t="n">
        <f aca="false">+[2]data1cf!BT629*-1</f>
        <v>-0</v>
      </c>
      <c r="W630" s="9" t="n">
        <f aca="false">+[2]data1cf!BU629*-1</f>
        <v>-0</v>
      </c>
      <c r="X630" s="9" t="n">
        <f aca="false">+[2]data1cf!BV629*-1</f>
        <v>-0</v>
      </c>
      <c r="Y630" s="9" t="n">
        <f aca="false">+[2]data1cf!BW629*-1</f>
        <v>-0</v>
      </c>
      <c r="Z630" s="9" t="n">
        <f aca="false">+[2]data1cf!BX629*-1</f>
        <v>-0</v>
      </c>
      <c r="AA630" s="9" t="n">
        <f aca="false">+[2]data1cf!BY629*-1</f>
        <v>-0</v>
      </c>
      <c r="AB630" s="9"/>
      <c r="AC630" s="9"/>
      <c r="AD630" s="9"/>
      <c r="AE630" s="9"/>
      <c r="AF630" s="9"/>
      <c r="AG630" s="9"/>
      <c r="AH630" s="9"/>
      <c r="AI630" s="9"/>
      <c r="AJ630" s="9"/>
      <c r="AK630" s="1"/>
      <c r="AL630" s="1" t="e">
        <f aca="false">SUMPRODUCT(B630:AJ630,PVCapPrice)</f>
        <v>#DIV/0!</v>
      </c>
      <c r="AM630" s="1"/>
      <c r="AN630" s="1"/>
      <c r="AO630" s="1"/>
      <c r="AP630" s="1"/>
      <c r="AQ630" s="1"/>
    </row>
    <row r="631" customFormat="false" ht="11.25" hidden="false" customHeight="false" outlineLevel="0" collapsed="false">
      <c r="A631" s="1" t="n">
        <v>629</v>
      </c>
      <c r="B631" s="9"/>
      <c r="C631" s="9" t="n">
        <f aca="false">+[2]data1cf!BA630*-1</f>
        <v>-0</v>
      </c>
      <c r="D631" s="9" t="n">
        <f aca="false">+[2]data1cf!BB630*-1</f>
        <v>-0</v>
      </c>
      <c r="E631" s="9" t="n">
        <f aca="false">+[2]data1cf!BC630*-1</f>
        <v>-0</v>
      </c>
      <c r="F631" s="9" t="n">
        <f aca="false">+[2]data1cf!BD630*-1</f>
        <v>-0</v>
      </c>
      <c r="G631" s="9" t="n">
        <f aca="false">+[2]data1cf!BE630*-1</f>
        <v>-0</v>
      </c>
      <c r="H631" s="9" t="n">
        <f aca="false">+[2]data1cf!BF630*-1</f>
        <v>-0</v>
      </c>
      <c r="I631" s="9" t="n">
        <f aca="false">+[2]data1cf!BG630*-1</f>
        <v>-0</v>
      </c>
      <c r="J631" s="9" t="n">
        <f aca="false">+[2]data1cf!BH630*-1</f>
        <v>-0</v>
      </c>
      <c r="K631" s="9" t="n">
        <f aca="false">+[2]data1cf!BI630*-1</f>
        <v>-0</v>
      </c>
      <c r="L631" s="9" t="n">
        <f aca="false">+[2]data1cf!BJ630*-1</f>
        <v>-0</v>
      </c>
      <c r="M631" s="9" t="n">
        <f aca="false">+[2]data1cf!BK630*-1</f>
        <v>-0</v>
      </c>
      <c r="N631" s="9" t="n">
        <f aca="false">+[2]data1cf!BL630*-1</f>
        <v>-0</v>
      </c>
      <c r="O631" s="9" t="n">
        <f aca="false">+[2]data1cf!BM630*-1</f>
        <v>-0</v>
      </c>
      <c r="P631" s="9" t="n">
        <f aca="false">+[2]data1cf!BN630*-1</f>
        <v>-0</v>
      </c>
      <c r="Q631" s="9" t="n">
        <f aca="false">+[2]data1cf!BO630*-1</f>
        <v>-0</v>
      </c>
      <c r="R631" s="9" t="n">
        <f aca="false">+[2]data1cf!BP630*-1</f>
        <v>-0</v>
      </c>
      <c r="S631" s="9" t="n">
        <f aca="false">+[2]data1cf!BQ630*-1</f>
        <v>-0</v>
      </c>
      <c r="T631" s="9" t="n">
        <f aca="false">+[2]data1cf!BR630*-1</f>
        <v>-0</v>
      </c>
      <c r="U631" s="9" t="n">
        <f aca="false">+[2]data1cf!BS630*-1</f>
        <v>-0</v>
      </c>
      <c r="V631" s="9" t="n">
        <f aca="false">+[2]data1cf!BT630*-1</f>
        <v>-0</v>
      </c>
      <c r="W631" s="9" t="n">
        <f aca="false">+[2]data1cf!BU630*-1</f>
        <v>-0</v>
      </c>
      <c r="X631" s="9" t="n">
        <f aca="false">+[2]data1cf!BV630*-1</f>
        <v>-0</v>
      </c>
      <c r="Y631" s="9" t="n">
        <f aca="false">+[2]data1cf!BW630*-1</f>
        <v>-0</v>
      </c>
      <c r="Z631" s="9" t="n">
        <f aca="false">+[2]data1cf!BX630*-1</f>
        <v>-0</v>
      </c>
      <c r="AA631" s="9" t="n">
        <f aca="false">+[2]data1cf!BY630*-1</f>
        <v>-0</v>
      </c>
      <c r="AB631" s="9"/>
      <c r="AC631" s="9"/>
      <c r="AD631" s="9"/>
      <c r="AE631" s="9"/>
      <c r="AF631" s="9"/>
      <c r="AG631" s="9"/>
      <c r="AH631" s="9"/>
      <c r="AI631" s="9"/>
      <c r="AJ631" s="9"/>
      <c r="AK631" s="1"/>
      <c r="AL631" s="1" t="e">
        <f aca="false">SUMPRODUCT(B631:AJ631,PVCapPrice)</f>
        <v>#DIV/0!</v>
      </c>
      <c r="AM631" s="1"/>
      <c r="AN631" s="1"/>
      <c r="AO631" s="1"/>
      <c r="AP631" s="1"/>
      <c r="AQ631" s="1"/>
    </row>
    <row r="632" customFormat="false" ht="11.25" hidden="false" customHeight="false" outlineLevel="0" collapsed="false">
      <c r="A632" s="1" t="n">
        <v>630</v>
      </c>
      <c r="B632" s="9"/>
      <c r="C632" s="9" t="n">
        <f aca="false">+[2]data1cf!BA631*-1</f>
        <v>-0</v>
      </c>
      <c r="D632" s="9" t="n">
        <f aca="false">+[2]data1cf!BB631*-1</f>
        <v>-0</v>
      </c>
      <c r="E632" s="9" t="n">
        <f aca="false">+[2]data1cf!BC631*-1</f>
        <v>-0</v>
      </c>
      <c r="F632" s="9" t="n">
        <f aca="false">+[2]data1cf!BD631*-1</f>
        <v>-0</v>
      </c>
      <c r="G632" s="9" t="n">
        <f aca="false">+[2]data1cf!BE631*-1</f>
        <v>-0</v>
      </c>
      <c r="H632" s="9" t="n">
        <f aca="false">+[2]data1cf!BF631*-1</f>
        <v>-0</v>
      </c>
      <c r="I632" s="9" t="n">
        <f aca="false">+[2]data1cf!BG631*-1</f>
        <v>-0</v>
      </c>
      <c r="J632" s="9" t="n">
        <f aca="false">+[2]data1cf!BH631*-1</f>
        <v>-0</v>
      </c>
      <c r="K632" s="9" t="n">
        <f aca="false">+[2]data1cf!BI631*-1</f>
        <v>-0</v>
      </c>
      <c r="L632" s="9" t="n">
        <f aca="false">+[2]data1cf!BJ631*-1</f>
        <v>-0</v>
      </c>
      <c r="M632" s="9" t="n">
        <f aca="false">+[2]data1cf!BK631*-1</f>
        <v>-0</v>
      </c>
      <c r="N632" s="9" t="n">
        <f aca="false">+[2]data1cf!BL631*-1</f>
        <v>-0</v>
      </c>
      <c r="O632" s="9" t="n">
        <f aca="false">+[2]data1cf!BM631*-1</f>
        <v>-0</v>
      </c>
      <c r="P632" s="9" t="n">
        <f aca="false">+[2]data1cf!BN631*-1</f>
        <v>-0</v>
      </c>
      <c r="Q632" s="9" t="n">
        <f aca="false">+[2]data1cf!BO631*-1</f>
        <v>-0</v>
      </c>
      <c r="R632" s="9" t="n">
        <f aca="false">+[2]data1cf!BP631*-1</f>
        <v>-0</v>
      </c>
      <c r="S632" s="9" t="n">
        <f aca="false">+[2]data1cf!BQ631*-1</f>
        <v>-0</v>
      </c>
      <c r="T632" s="9" t="n">
        <f aca="false">+[2]data1cf!BR631*-1</f>
        <v>-0</v>
      </c>
      <c r="U632" s="9" t="n">
        <f aca="false">+[2]data1cf!BS631*-1</f>
        <v>-0</v>
      </c>
      <c r="V632" s="9" t="n">
        <f aca="false">+[2]data1cf!BT631*-1</f>
        <v>-0</v>
      </c>
      <c r="W632" s="9" t="n">
        <f aca="false">+[2]data1cf!BU631*-1</f>
        <v>-0</v>
      </c>
      <c r="X632" s="9" t="n">
        <f aca="false">+[2]data1cf!BV631*-1</f>
        <v>-0</v>
      </c>
      <c r="Y632" s="9" t="n">
        <f aca="false">+[2]data1cf!BW631*-1</f>
        <v>-0</v>
      </c>
      <c r="Z632" s="9" t="n">
        <f aca="false">+[2]data1cf!BX631*-1</f>
        <v>-0</v>
      </c>
      <c r="AA632" s="9" t="n">
        <f aca="false">+[2]data1cf!BY631*-1</f>
        <v>-0</v>
      </c>
      <c r="AB632" s="9"/>
      <c r="AC632" s="9"/>
      <c r="AD632" s="9"/>
      <c r="AE632" s="9"/>
      <c r="AF632" s="9"/>
      <c r="AG632" s="9"/>
      <c r="AH632" s="9"/>
      <c r="AI632" s="9"/>
      <c r="AJ632" s="9"/>
      <c r="AK632" s="1"/>
      <c r="AL632" s="1" t="e">
        <f aca="false">SUMPRODUCT(B632:AJ632,PVCapPrice)</f>
        <v>#DIV/0!</v>
      </c>
      <c r="AM632" s="1"/>
      <c r="AN632" s="1"/>
      <c r="AO632" s="1"/>
      <c r="AP632" s="1"/>
      <c r="AQ632" s="1"/>
    </row>
    <row r="633" customFormat="false" ht="11.25" hidden="false" customHeight="false" outlineLevel="0" collapsed="false">
      <c r="A633" s="1" t="n">
        <v>631</v>
      </c>
      <c r="B633" s="9"/>
      <c r="C633" s="9" t="n">
        <f aca="false">+[2]data1cf!BA632*-1</f>
        <v>-0</v>
      </c>
      <c r="D633" s="9" t="n">
        <f aca="false">+[2]data1cf!BB632*-1</f>
        <v>-0</v>
      </c>
      <c r="E633" s="9" t="n">
        <f aca="false">+[2]data1cf!BC632*-1</f>
        <v>-0</v>
      </c>
      <c r="F633" s="9" t="n">
        <f aca="false">+[2]data1cf!BD632*-1</f>
        <v>-0</v>
      </c>
      <c r="G633" s="9" t="n">
        <f aca="false">+[2]data1cf!BE632*-1</f>
        <v>-0</v>
      </c>
      <c r="H633" s="9" t="n">
        <f aca="false">+[2]data1cf!BF632*-1</f>
        <v>-0</v>
      </c>
      <c r="I633" s="9" t="n">
        <f aca="false">+[2]data1cf!BG632*-1</f>
        <v>-0</v>
      </c>
      <c r="J633" s="9" t="n">
        <f aca="false">+[2]data1cf!BH632*-1</f>
        <v>-0</v>
      </c>
      <c r="K633" s="9" t="n">
        <f aca="false">+[2]data1cf!BI632*-1</f>
        <v>-0</v>
      </c>
      <c r="L633" s="9" t="n">
        <f aca="false">+[2]data1cf!BJ632*-1</f>
        <v>-0</v>
      </c>
      <c r="M633" s="9" t="n">
        <f aca="false">+[2]data1cf!BK632*-1</f>
        <v>-0</v>
      </c>
      <c r="N633" s="9" t="n">
        <f aca="false">+[2]data1cf!BL632*-1</f>
        <v>-0</v>
      </c>
      <c r="O633" s="9" t="n">
        <f aca="false">+[2]data1cf!BM632*-1</f>
        <v>-0</v>
      </c>
      <c r="P633" s="9" t="n">
        <f aca="false">+[2]data1cf!BN632*-1</f>
        <v>-0</v>
      </c>
      <c r="Q633" s="9" t="n">
        <f aca="false">+[2]data1cf!BO632*-1</f>
        <v>-0</v>
      </c>
      <c r="R633" s="9" t="n">
        <f aca="false">+[2]data1cf!BP632*-1</f>
        <v>-0</v>
      </c>
      <c r="S633" s="9" t="n">
        <f aca="false">+[2]data1cf!BQ632*-1</f>
        <v>-0</v>
      </c>
      <c r="T633" s="9" t="n">
        <f aca="false">+[2]data1cf!BR632*-1</f>
        <v>-0</v>
      </c>
      <c r="U633" s="9" t="n">
        <f aca="false">+[2]data1cf!BS632*-1</f>
        <v>-0</v>
      </c>
      <c r="V633" s="9" t="n">
        <f aca="false">+[2]data1cf!BT632*-1</f>
        <v>-0</v>
      </c>
      <c r="W633" s="9" t="n">
        <f aca="false">+[2]data1cf!BU632*-1</f>
        <v>-0</v>
      </c>
      <c r="X633" s="9" t="n">
        <f aca="false">+[2]data1cf!BV632*-1</f>
        <v>-0</v>
      </c>
      <c r="Y633" s="9" t="n">
        <f aca="false">+[2]data1cf!BW632*-1</f>
        <v>-0</v>
      </c>
      <c r="Z633" s="9" t="n">
        <f aca="false">+[2]data1cf!BX632*-1</f>
        <v>-0</v>
      </c>
      <c r="AA633" s="9" t="n">
        <f aca="false">+[2]data1cf!BY632*-1</f>
        <v>-0</v>
      </c>
      <c r="AB633" s="9"/>
      <c r="AC633" s="9"/>
      <c r="AD633" s="9"/>
      <c r="AE633" s="9"/>
      <c r="AF633" s="9"/>
      <c r="AG633" s="9"/>
      <c r="AH633" s="9"/>
      <c r="AI633" s="9"/>
      <c r="AJ633" s="9"/>
      <c r="AK633" s="1"/>
      <c r="AL633" s="1" t="e">
        <f aca="false">SUMPRODUCT(B633:AJ633,PVCapPrice)</f>
        <v>#DIV/0!</v>
      </c>
      <c r="AM633" s="1"/>
      <c r="AN633" s="1"/>
      <c r="AO633" s="1"/>
      <c r="AP633" s="1"/>
      <c r="AQ633" s="1"/>
    </row>
    <row r="634" customFormat="false" ht="11.25" hidden="false" customHeight="false" outlineLevel="0" collapsed="false">
      <c r="A634" s="1" t="n">
        <v>632</v>
      </c>
      <c r="B634" s="9"/>
      <c r="C634" s="9" t="n">
        <f aca="false">+[2]data1cf!BA633*-1</f>
        <v>-0</v>
      </c>
      <c r="D634" s="9" t="n">
        <f aca="false">+[2]data1cf!BB633*-1</f>
        <v>-0</v>
      </c>
      <c r="E634" s="9" t="n">
        <f aca="false">+[2]data1cf!BC633*-1</f>
        <v>-0</v>
      </c>
      <c r="F634" s="9" t="n">
        <f aca="false">+[2]data1cf!BD633*-1</f>
        <v>-0</v>
      </c>
      <c r="G634" s="9" t="n">
        <f aca="false">+[2]data1cf!BE633*-1</f>
        <v>-0</v>
      </c>
      <c r="H634" s="9" t="n">
        <f aca="false">+[2]data1cf!BF633*-1</f>
        <v>-0</v>
      </c>
      <c r="I634" s="9" t="n">
        <f aca="false">+[2]data1cf!BG633*-1</f>
        <v>-0</v>
      </c>
      <c r="J634" s="9" t="n">
        <f aca="false">+[2]data1cf!BH633*-1</f>
        <v>-0</v>
      </c>
      <c r="K634" s="9" t="n">
        <f aca="false">+[2]data1cf!BI633*-1</f>
        <v>-0</v>
      </c>
      <c r="L634" s="9" t="n">
        <f aca="false">+[2]data1cf!BJ633*-1</f>
        <v>-0</v>
      </c>
      <c r="M634" s="9" t="n">
        <f aca="false">+[2]data1cf!BK633*-1</f>
        <v>-0</v>
      </c>
      <c r="N634" s="9" t="n">
        <f aca="false">+[2]data1cf!BL633*-1</f>
        <v>-0</v>
      </c>
      <c r="O634" s="9" t="n">
        <f aca="false">+[2]data1cf!BM633*-1</f>
        <v>-0</v>
      </c>
      <c r="P634" s="9" t="n">
        <f aca="false">+[2]data1cf!BN633*-1</f>
        <v>-0</v>
      </c>
      <c r="Q634" s="9" t="n">
        <f aca="false">+[2]data1cf!BO633*-1</f>
        <v>-0</v>
      </c>
      <c r="R634" s="9" t="n">
        <f aca="false">+[2]data1cf!BP633*-1</f>
        <v>-0</v>
      </c>
      <c r="S634" s="9" t="n">
        <f aca="false">+[2]data1cf!BQ633*-1</f>
        <v>-0</v>
      </c>
      <c r="T634" s="9" t="n">
        <f aca="false">+[2]data1cf!BR633*-1</f>
        <v>-0</v>
      </c>
      <c r="U634" s="9" t="n">
        <f aca="false">+[2]data1cf!BS633*-1</f>
        <v>-0</v>
      </c>
      <c r="V634" s="9" t="n">
        <f aca="false">+[2]data1cf!BT633*-1</f>
        <v>-0</v>
      </c>
      <c r="W634" s="9" t="n">
        <f aca="false">+[2]data1cf!BU633*-1</f>
        <v>-0</v>
      </c>
      <c r="X634" s="9" t="n">
        <f aca="false">+[2]data1cf!BV633*-1</f>
        <v>-0</v>
      </c>
      <c r="Y634" s="9" t="n">
        <f aca="false">+[2]data1cf!BW633*-1</f>
        <v>-0</v>
      </c>
      <c r="Z634" s="9" t="n">
        <f aca="false">+[2]data1cf!BX633*-1</f>
        <v>-0</v>
      </c>
      <c r="AA634" s="9" t="n">
        <f aca="false">+[2]data1cf!BY633*-1</f>
        <v>-0</v>
      </c>
      <c r="AB634" s="9"/>
      <c r="AC634" s="9"/>
      <c r="AD634" s="9"/>
      <c r="AE634" s="9"/>
      <c r="AF634" s="9"/>
      <c r="AG634" s="9"/>
      <c r="AH634" s="9"/>
      <c r="AI634" s="9"/>
      <c r="AJ634" s="9"/>
      <c r="AK634" s="1"/>
      <c r="AL634" s="1" t="e">
        <f aca="false">SUMPRODUCT(B634:AJ634,PVCapPrice)</f>
        <v>#DIV/0!</v>
      </c>
      <c r="AM634" s="1"/>
      <c r="AN634" s="1"/>
      <c r="AO634" s="1"/>
      <c r="AP634" s="1"/>
      <c r="AQ634" s="1"/>
    </row>
    <row r="635" customFormat="false" ht="11.25" hidden="false" customHeight="false" outlineLevel="0" collapsed="false">
      <c r="A635" s="1" t="n">
        <v>633</v>
      </c>
      <c r="B635" s="9"/>
      <c r="C635" s="9" t="n">
        <f aca="false">+[2]data1cf!BA634*-1</f>
        <v>-0</v>
      </c>
      <c r="D635" s="9" t="n">
        <f aca="false">+[2]data1cf!BB634*-1</f>
        <v>-0</v>
      </c>
      <c r="E635" s="9" t="n">
        <f aca="false">+[2]data1cf!BC634*-1</f>
        <v>-0</v>
      </c>
      <c r="F635" s="9" t="n">
        <f aca="false">+[2]data1cf!BD634*-1</f>
        <v>-0</v>
      </c>
      <c r="G635" s="9" t="n">
        <f aca="false">+[2]data1cf!BE634*-1</f>
        <v>-0</v>
      </c>
      <c r="H635" s="9" t="n">
        <f aca="false">+[2]data1cf!BF634*-1</f>
        <v>-0</v>
      </c>
      <c r="I635" s="9" t="n">
        <f aca="false">+[2]data1cf!BG634*-1</f>
        <v>-0</v>
      </c>
      <c r="J635" s="9" t="n">
        <f aca="false">+[2]data1cf!BH634*-1</f>
        <v>-0</v>
      </c>
      <c r="K635" s="9" t="n">
        <f aca="false">+[2]data1cf!BI634*-1</f>
        <v>-0</v>
      </c>
      <c r="L635" s="9" t="n">
        <f aca="false">+[2]data1cf!BJ634*-1</f>
        <v>-0</v>
      </c>
      <c r="M635" s="9" t="n">
        <f aca="false">+[2]data1cf!BK634*-1</f>
        <v>-0</v>
      </c>
      <c r="N635" s="9" t="n">
        <f aca="false">+[2]data1cf!BL634*-1</f>
        <v>-0</v>
      </c>
      <c r="O635" s="9" t="n">
        <f aca="false">+[2]data1cf!BM634*-1</f>
        <v>-0</v>
      </c>
      <c r="P635" s="9" t="n">
        <f aca="false">+[2]data1cf!BN634*-1</f>
        <v>-0</v>
      </c>
      <c r="Q635" s="9" t="n">
        <f aca="false">+[2]data1cf!BO634*-1</f>
        <v>-0</v>
      </c>
      <c r="R635" s="9" t="n">
        <f aca="false">+[2]data1cf!BP634*-1</f>
        <v>-0</v>
      </c>
      <c r="S635" s="9" t="n">
        <f aca="false">+[2]data1cf!BQ634*-1</f>
        <v>-0</v>
      </c>
      <c r="T635" s="9" t="n">
        <f aca="false">+[2]data1cf!BR634*-1</f>
        <v>-0</v>
      </c>
      <c r="U635" s="9" t="n">
        <f aca="false">+[2]data1cf!BS634*-1</f>
        <v>-0</v>
      </c>
      <c r="V635" s="9" t="n">
        <f aca="false">+[2]data1cf!BT634*-1</f>
        <v>-0</v>
      </c>
      <c r="W635" s="9" t="n">
        <f aca="false">+[2]data1cf!BU634*-1</f>
        <v>-0</v>
      </c>
      <c r="X635" s="9" t="n">
        <f aca="false">+[2]data1cf!BV634*-1</f>
        <v>-0</v>
      </c>
      <c r="Y635" s="9" t="n">
        <f aca="false">+[2]data1cf!BW634*-1</f>
        <v>-0</v>
      </c>
      <c r="Z635" s="9" t="n">
        <f aca="false">+[2]data1cf!BX634*-1</f>
        <v>-0</v>
      </c>
      <c r="AA635" s="9" t="n">
        <f aca="false">+[2]data1cf!BY634*-1</f>
        <v>-0</v>
      </c>
      <c r="AB635" s="9"/>
      <c r="AC635" s="9"/>
      <c r="AD635" s="9"/>
      <c r="AE635" s="9"/>
      <c r="AF635" s="9"/>
      <c r="AG635" s="9"/>
      <c r="AH635" s="9"/>
      <c r="AI635" s="9"/>
      <c r="AJ635" s="9"/>
      <c r="AK635" s="1"/>
      <c r="AL635" s="1" t="e">
        <f aca="false">SUMPRODUCT(B635:AJ635,PVCapPrice)</f>
        <v>#DIV/0!</v>
      </c>
      <c r="AM635" s="1"/>
      <c r="AN635" s="1"/>
      <c r="AO635" s="1"/>
      <c r="AP635" s="1"/>
      <c r="AQ635" s="1"/>
    </row>
    <row r="636" customFormat="false" ht="11.25" hidden="false" customHeight="false" outlineLevel="0" collapsed="false">
      <c r="A636" s="1" t="n">
        <v>634</v>
      </c>
      <c r="B636" s="9"/>
      <c r="C636" s="9" t="n">
        <f aca="false">+[2]data1cf!BA635*-1</f>
        <v>-0</v>
      </c>
      <c r="D636" s="9" t="n">
        <f aca="false">+[2]data1cf!BB635*-1</f>
        <v>-0</v>
      </c>
      <c r="E636" s="9" t="n">
        <f aca="false">+[2]data1cf!BC635*-1</f>
        <v>-0</v>
      </c>
      <c r="F636" s="9" t="n">
        <f aca="false">+[2]data1cf!BD635*-1</f>
        <v>-0</v>
      </c>
      <c r="G636" s="9" t="n">
        <f aca="false">+[2]data1cf!BE635*-1</f>
        <v>-0</v>
      </c>
      <c r="H636" s="9" t="n">
        <f aca="false">+[2]data1cf!BF635*-1</f>
        <v>-0</v>
      </c>
      <c r="I636" s="9" t="n">
        <f aca="false">+[2]data1cf!BG635*-1</f>
        <v>-0</v>
      </c>
      <c r="J636" s="9" t="n">
        <f aca="false">+[2]data1cf!BH635*-1</f>
        <v>-0</v>
      </c>
      <c r="K636" s="9" t="n">
        <f aca="false">+[2]data1cf!BI635*-1</f>
        <v>-0</v>
      </c>
      <c r="L636" s="9" t="n">
        <f aca="false">+[2]data1cf!BJ635*-1</f>
        <v>-0</v>
      </c>
      <c r="M636" s="9" t="n">
        <f aca="false">+[2]data1cf!BK635*-1</f>
        <v>-0</v>
      </c>
      <c r="N636" s="9" t="n">
        <f aca="false">+[2]data1cf!BL635*-1</f>
        <v>-0</v>
      </c>
      <c r="O636" s="9" t="n">
        <f aca="false">+[2]data1cf!BM635*-1</f>
        <v>-0</v>
      </c>
      <c r="P636" s="9" t="n">
        <f aca="false">+[2]data1cf!BN635*-1</f>
        <v>-0</v>
      </c>
      <c r="Q636" s="9" t="n">
        <f aca="false">+[2]data1cf!BO635*-1</f>
        <v>-0</v>
      </c>
      <c r="R636" s="9" t="n">
        <f aca="false">+[2]data1cf!BP635*-1</f>
        <v>-0</v>
      </c>
      <c r="S636" s="9" t="n">
        <f aca="false">+[2]data1cf!BQ635*-1</f>
        <v>-0</v>
      </c>
      <c r="T636" s="9" t="n">
        <f aca="false">+[2]data1cf!BR635*-1</f>
        <v>-0</v>
      </c>
      <c r="U636" s="9" t="n">
        <f aca="false">+[2]data1cf!BS635*-1</f>
        <v>-0</v>
      </c>
      <c r="V636" s="9" t="n">
        <f aca="false">+[2]data1cf!BT635*-1</f>
        <v>-0</v>
      </c>
      <c r="W636" s="9" t="n">
        <f aca="false">+[2]data1cf!BU635*-1</f>
        <v>-0</v>
      </c>
      <c r="X636" s="9" t="n">
        <f aca="false">+[2]data1cf!BV635*-1</f>
        <v>-0</v>
      </c>
      <c r="Y636" s="9" t="n">
        <f aca="false">+[2]data1cf!BW635*-1</f>
        <v>-0</v>
      </c>
      <c r="Z636" s="9" t="n">
        <f aca="false">+[2]data1cf!BX635*-1</f>
        <v>-0</v>
      </c>
      <c r="AA636" s="9" t="n">
        <f aca="false">+[2]data1cf!BY635*-1</f>
        <v>-0</v>
      </c>
      <c r="AB636" s="9"/>
      <c r="AC636" s="9"/>
      <c r="AD636" s="9"/>
      <c r="AE636" s="9"/>
      <c r="AF636" s="9"/>
      <c r="AG636" s="9"/>
      <c r="AH636" s="9"/>
      <c r="AI636" s="9"/>
      <c r="AJ636" s="9"/>
      <c r="AK636" s="1"/>
      <c r="AL636" s="1" t="e">
        <f aca="false">SUMPRODUCT(B636:AJ636,PVCapPrice)</f>
        <v>#DIV/0!</v>
      </c>
      <c r="AM636" s="1"/>
      <c r="AN636" s="1"/>
      <c r="AO636" s="1"/>
      <c r="AP636" s="1"/>
      <c r="AQ636" s="1"/>
    </row>
    <row r="637" customFormat="false" ht="11.25" hidden="false" customHeight="false" outlineLevel="0" collapsed="false">
      <c r="A637" s="1" t="n">
        <v>635</v>
      </c>
      <c r="B637" s="9"/>
      <c r="C637" s="9" t="n">
        <f aca="false">+[2]data1cf!BA636*-1</f>
        <v>-0</v>
      </c>
      <c r="D637" s="9" t="n">
        <f aca="false">+[2]data1cf!BB636*-1</f>
        <v>-0</v>
      </c>
      <c r="E637" s="9" t="n">
        <f aca="false">+[2]data1cf!BC636*-1</f>
        <v>-0</v>
      </c>
      <c r="F637" s="9" t="n">
        <f aca="false">+[2]data1cf!BD636*-1</f>
        <v>-0</v>
      </c>
      <c r="G637" s="9" t="n">
        <f aca="false">+[2]data1cf!BE636*-1</f>
        <v>-0</v>
      </c>
      <c r="H637" s="9" t="n">
        <f aca="false">+[2]data1cf!BF636*-1</f>
        <v>-0</v>
      </c>
      <c r="I637" s="9" t="n">
        <f aca="false">+[2]data1cf!BG636*-1</f>
        <v>-0</v>
      </c>
      <c r="J637" s="9" t="n">
        <f aca="false">+[2]data1cf!BH636*-1</f>
        <v>-0</v>
      </c>
      <c r="K637" s="9" t="n">
        <f aca="false">+[2]data1cf!BI636*-1</f>
        <v>-0</v>
      </c>
      <c r="L637" s="9" t="n">
        <f aca="false">+[2]data1cf!BJ636*-1</f>
        <v>-0</v>
      </c>
      <c r="M637" s="9" t="n">
        <f aca="false">+[2]data1cf!BK636*-1</f>
        <v>-0</v>
      </c>
      <c r="N637" s="9" t="n">
        <f aca="false">+[2]data1cf!BL636*-1</f>
        <v>-0</v>
      </c>
      <c r="O637" s="9" t="n">
        <f aca="false">+[2]data1cf!BM636*-1</f>
        <v>-0</v>
      </c>
      <c r="P637" s="9" t="n">
        <f aca="false">+[2]data1cf!BN636*-1</f>
        <v>-0</v>
      </c>
      <c r="Q637" s="9" t="n">
        <f aca="false">+[2]data1cf!BO636*-1</f>
        <v>-0</v>
      </c>
      <c r="R637" s="9" t="n">
        <f aca="false">+[2]data1cf!BP636*-1</f>
        <v>-0</v>
      </c>
      <c r="S637" s="9" t="n">
        <f aca="false">+[2]data1cf!BQ636*-1</f>
        <v>-0</v>
      </c>
      <c r="T637" s="9" t="n">
        <f aca="false">+[2]data1cf!BR636*-1</f>
        <v>-0</v>
      </c>
      <c r="U637" s="9" t="n">
        <f aca="false">+[2]data1cf!BS636*-1</f>
        <v>-0</v>
      </c>
      <c r="V637" s="9" t="n">
        <f aca="false">+[2]data1cf!BT636*-1</f>
        <v>-0</v>
      </c>
      <c r="W637" s="9" t="n">
        <f aca="false">+[2]data1cf!BU636*-1</f>
        <v>-0</v>
      </c>
      <c r="X637" s="9" t="n">
        <f aca="false">+[2]data1cf!BV636*-1</f>
        <v>-0</v>
      </c>
      <c r="Y637" s="9" t="n">
        <f aca="false">+[2]data1cf!BW636*-1</f>
        <v>-0</v>
      </c>
      <c r="Z637" s="9" t="n">
        <f aca="false">+[2]data1cf!BX636*-1</f>
        <v>-0</v>
      </c>
      <c r="AA637" s="9" t="n">
        <f aca="false">+[2]data1cf!BY636*-1</f>
        <v>-0</v>
      </c>
      <c r="AB637" s="9"/>
      <c r="AC637" s="9"/>
      <c r="AD637" s="9"/>
      <c r="AE637" s="9"/>
      <c r="AF637" s="9"/>
      <c r="AG637" s="9"/>
      <c r="AH637" s="9"/>
      <c r="AI637" s="9"/>
      <c r="AJ637" s="9"/>
      <c r="AK637" s="1"/>
      <c r="AL637" s="1" t="e">
        <f aca="false">SUMPRODUCT(B637:AJ637,PVCapPrice)</f>
        <v>#DIV/0!</v>
      </c>
      <c r="AM637" s="1"/>
      <c r="AN637" s="1"/>
      <c r="AO637" s="1"/>
      <c r="AP637" s="1"/>
      <c r="AQ637" s="1"/>
    </row>
    <row r="638" customFormat="false" ht="11.25" hidden="false" customHeight="false" outlineLevel="0" collapsed="false">
      <c r="A638" s="1" t="n">
        <v>636</v>
      </c>
      <c r="B638" s="9"/>
      <c r="C638" s="9" t="n">
        <f aca="false">+[2]data1cf!BA637*-1</f>
        <v>-0</v>
      </c>
      <c r="D638" s="9" t="n">
        <f aca="false">+[2]data1cf!BB637*-1</f>
        <v>-0</v>
      </c>
      <c r="E638" s="9" t="n">
        <f aca="false">+[2]data1cf!BC637*-1</f>
        <v>-0</v>
      </c>
      <c r="F638" s="9" t="n">
        <f aca="false">+[2]data1cf!BD637*-1</f>
        <v>-0</v>
      </c>
      <c r="G638" s="9" t="n">
        <f aca="false">+[2]data1cf!BE637*-1</f>
        <v>-0</v>
      </c>
      <c r="H638" s="9" t="n">
        <f aca="false">+[2]data1cf!BF637*-1</f>
        <v>-0</v>
      </c>
      <c r="I638" s="9" t="n">
        <f aca="false">+[2]data1cf!BG637*-1</f>
        <v>-0</v>
      </c>
      <c r="J638" s="9" t="n">
        <f aca="false">+[2]data1cf!BH637*-1</f>
        <v>-0</v>
      </c>
      <c r="K638" s="9" t="n">
        <f aca="false">+[2]data1cf!BI637*-1</f>
        <v>-0</v>
      </c>
      <c r="L638" s="9" t="n">
        <f aca="false">+[2]data1cf!BJ637*-1</f>
        <v>-0</v>
      </c>
      <c r="M638" s="9" t="n">
        <f aca="false">+[2]data1cf!BK637*-1</f>
        <v>-0</v>
      </c>
      <c r="N638" s="9" t="n">
        <f aca="false">+[2]data1cf!BL637*-1</f>
        <v>-0</v>
      </c>
      <c r="O638" s="9" t="n">
        <f aca="false">+[2]data1cf!BM637*-1</f>
        <v>-0</v>
      </c>
      <c r="P638" s="9" t="n">
        <f aca="false">+[2]data1cf!BN637*-1</f>
        <v>-0</v>
      </c>
      <c r="Q638" s="9" t="n">
        <f aca="false">+[2]data1cf!BO637*-1</f>
        <v>-0</v>
      </c>
      <c r="R638" s="9" t="n">
        <f aca="false">+[2]data1cf!BP637*-1</f>
        <v>-0</v>
      </c>
      <c r="S638" s="9" t="n">
        <f aca="false">+[2]data1cf!BQ637*-1</f>
        <v>-0</v>
      </c>
      <c r="T638" s="9" t="n">
        <f aca="false">+[2]data1cf!BR637*-1</f>
        <v>-0</v>
      </c>
      <c r="U638" s="9" t="n">
        <f aca="false">+[2]data1cf!BS637*-1</f>
        <v>-0</v>
      </c>
      <c r="V638" s="9" t="n">
        <f aca="false">+[2]data1cf!BT637*-1</f>
        <v>-0</v>
      </c>
      <c r="W638" s="9" t="n">
        <f aca="false">+[2]data1cf!BU637*-1</f>
        <v>-0</v>
      </c>
      <c r="X638" s="9" t="n">
        <f aca="false">+[2]data1cf!BV637*-1</f>
        <v>-0</v>
      </c>
      <c r="Y638" s="9" t="n">
        <f aca="false">+[2]data1cf!BW637*-1</f>
        <v>-0</v>
      </c>
      <c r="Z638" s="9" t="n">
        <f aca="false">+[2]data1cf!BX637*-1</f>
        <v>-0</v>
      </c>
      <c r="AA638" s="9" t="n">
        <f aca="false">+[2]data1cf!BY637*-1</f>
        <v>-0</v>
      </c>
      <c r="AB638" s="9"/>
      <c r="AC638" s="9"/>
      <c r="AD638" s="9"/>
      <c r="AE638" s="9"/>
      <c r="AF638" s="9"/>
      <c r="AG638" s="9"/>
      <c r="AH638" s="9"/>
      <c r="AI638" s="9"/>
      <c r="AJ638" s="9"/>
      <c r="AK638" s="1"/>
      <c r="AL638" s="1" t="e">
        <f aca="false">SUMPRODUCT(B638:AJ638,PVCapPrice)</f>
        <v>#DIV/0!</v>
      </c>
      <c r="AM638" s="1"/>
      <c r="AN638" s="1"/>
      <c r="AO638" s="1"/>
      <c r="AP638" s="1"/>
      <c r="AQ638" s="1"/>
    </row>
    <row r="639" customFormat="false" ht="11.25" hidden="false" customHeight="false" outlineLevel="0" collapsed="false">
      <c r="A639" s="1" t="n">
        <v>637</v>
      </c>
      <c r="B639" s="9"/>
      <c r="C639" s="9" t="n">
        <f aca="false">+[2]data1cf!BA638*-1</f>
        <v>-0</v>
      </c>
      <c r="D639" s="9" t="n">
        <f aca="false">+[2]data1cf!BB638*-1</f>
        <v>-0</v>
      </c>
      <c r="E639" s="9" t="n">
        <f aca="false">+[2]data1cf!BC638*-1</f>
        <v>-0</v>
      </c>
      <c r="F639" s="9" t="n">
        <f aca="false">+[2]data1cf!BD638*-1</f>
        <v>-0</v>
      </c>
      <c r="G639" s="9" t="n">
        <f aca="false">+[2]data1cf!BE638*-1</f>
        <v>-0</v>
      </c>
      <c r="H639" s="9" t="n">
        <f aca="false">+[2]data1cf!BF638*-1</f>
        <v>-0</v>
      </c>
      <c r="I639" s="9" t="n">
        <f aca="false">+[2]data1cf!BG638*-1</f>
        <v>-0</v>
      </c>
      <c r="J639" s="9" t="n">
        <f aca="false">+[2]data1cf!BH638*-1</f>
        <v>-0</v>
      </c>
      <c r="K639" s="9" t="n">
        <f aca="false">+[2]data1cf!BI638*-1</f>
        <v>-0</v>
      </c>
      <c r="L639" s="9" t="n">
        <f aca="false">+[2]data1cf!BJ638*-1</f>
        <v>-0</v>
      </c>
      <c r="M639" s="9" t="n">
        <f aca="false">+[2]data1cf!BK638*-1</f>
        <v>-0</v>
      </c>
      <c r="N639" s="9" t="n">
        <f aca="false">+[2]data1cf!BL638*-1</f>
        <v>-0</v>
      </c>
      <c r="O639" s="9" t="n">
        <f aca="false">+[2]data1cf!BM638*-1</f>
        <v>-0</v>
      </c>
      <c r="P639" s="9" t="n">
        <f aca="false">+[2]data1cf!BN638*-1</f>
        <v>-0</v>
      </c>
      <c r="Q639" s="9" t="n">
        <f aca="false">+[2]data1cf!BO638*-1</f>
        <v>-0</v>
      </c>
      <c r="R639" s="9" t="n">
        <f aca="false">+[2]data1cf!BP638*-1</f>
        <v>-0</v>
      </c>
      <c r="S639" s="9" t="n">
        <f aca="false">+[2]data1cf!BQ638*-1</f>
        <v>-0</v>
      </c>
      <c r="T639" s="9" t="n">
        <f aca="false">+[2]data1cf!BR638*-1</f>
        <v>-0</v>
      </c>
      <c r="U639" s="9" t="n">
        <f aca="false">+[2]data1cf!BS638*-1</f>
        <v>-0</v>
      </c>
      <c r="V639" s="9" t="n">
        <f aca="false">+[2]data1cf!BT638*-1</f>
        <v>-0</v>
      </c>
      <c r="W639" s="9" t="n">
        <f aca="false">+[2]data1cf!BU638*-1</f>
        <v>-0</v>
      </c>
      <c r="X639" s="9" t="n">
        <f aca="false">+[2]data1cf!BV638*-1</f>
        <v>-0</v>
      </c>
      <c r="Y639" s="9" t="n">
        <f aca="false">+[2]data1cf!BW638*-1</f>
        <v>-0</v>
      </c>
      <c r="Z639" s="9" t="n">
        <f aca="false">+[2]data1cf!BX638*-1</f>
        <v>-0</v>
      </c>
      <c r="AA639" s="9" t="n">
        <f aca="false">+[2]data1cf!BY638*-1</f>
        <v>-0</v>
      </c>
      <c r="AB639" s="9"/>
      <c r="AC639" s="9"/>
      <c r="AD639" s="9"/>
      <c r="AE639" s="9"/>
      <c r="AF639" s="9"/>
      <c r="AG639" s="9"/>
      <c r="AH639" s="9"/>
      <c r="AI639" s="9"/>
      <c r="AJ639" s="9"/>
      <c r="AK639" s="1"/>
      <c r="AL639" s="1" t="e">
        <f aca="false">SUMPRODUCT(B639:AJ639,PVCapPrice)</f>
        <v>#DIV/0!</v>
      </c>
      <c r="AM639" s="1"/>
      <c r="AN639" s="1"/>
      <c r="AO639" s="1"/>
      <c r="AP639" s="1"/>
      <c r="AQ639" s="1"/>
    </row>
    <row r="640" customFormat="false" ht="11.25" hidden="false" customHeight="false" outlineLevel="0" collapsed="false">
      <c r="A640" s="1" t="n">
        <v>638</v>
      </c>
      <c r="B640" s="9"/>
      <c r="C640" s="9" t="n">
        <f aca="false">+[2]data1cf!BA639*-1</f>
        <v>-0</v>
      </c>
      <c r="D640" s="9" t="n">
        <f aca="false">+[2]data1cf!BB639*-1</f>
        <v>-0</v>
      </c>
      <c r="E640" s="9" t="n">
        <f aca="false">+[2]data1cf!BC639*-1</f>
        <v>-0</v>
      </c>
      <c r="F640" s="9" t="n">
        <f aca="false">+[2]data1cf!BD639*-1</f>
        <v>-0</v>
      </c>
      <c r="G640" s="9" t="n">
        <f aca="false">+[2]data1cf!BE639*-1</f>
        <v>-0</v>
      </c>
      <c r="H640" s="9" t="n">
        <f aca="false">+[2]data1cf!BF639*-1</f>
        <v>-0</v>
      </c>
      <c r="I640" s="9" t="n">
        <f aca="false">+[2]data1cf!BG639*-1</f>
        <v>-0</v>
      </c>
      <c r="J640" s="9" t="n">
        <f aca="false">+[2]data1cf!BH639*-1</f>
        <v>-0</v>
      </c>
      <c r="K640" s="9" t="n">
        <f aca="false">+[2]data1cf!BI639*-1</f>
        <v>-0</v>
      </c>
      <c r="L640" s="9" t="n">
        <f aca="false">+[2]data1cf!BJ639*-1</f>
        <v>-0</v>
      </c>
      <c r="M640" s="9" t="n">
        <f aca="false">+[2]data1cf!BK639*-1</f>
        <v>-0</v>
      </c>
      <c r="N640" s="9" t="n">
        <f aca="false">+[2]data1cf!BL639*-1</f>
        <v>-0</v>
      </c>
      <c r="O640" s="9" t="n">
        <f aca="false">+[2]data1cf!BM639*-1</f>
        <v>-0</v>
      </c>
      <c r="P640" s="9" t="n">
        <f aca="false">+[2]data1cf!BN639*-1</f>
        <v>-0</v>
      </c>
      <c r="Q640" s="9" t="n">
        <f aca="false">+[2]data1cf!BO639*-1</f>
        <v>-0</v>
      </c>
      <c r="R640" s="9" t="n">
        <f aca="false">+[2]data1cf!BP639*-1</f>
        <v>-0</v>
      </c>
      <c r="S640" s="9" t="n">
        <f aca="false">+[2]data1cf!BQ639*-1</f>
        <v>-0</v>
      </c>
      <c r="T640" s="9" t="n">
        <f aca="false">+[2]data1cf!BR639*-1</f>
        <v>-0</v>
      </c>
      <c r="U640" s="9" t="n">
        <f aca="false">+[2]data1cf!BS639*-1</f>
        <v>-0</v>
      </c>
      <c r="V640" s="9" t="n">
        <f aca="false">+[2]data1cf!BT639*-1</f>
        <v>-0</v>
      </c>
      <c r="W640" s="9" t="n">
        <f aca="false">+[2]data1cf!BU639*-1</f>
        <v>-0</v>
      </c>
      <c r="X640" s="9" t="n">
        <f aca="false">+[2]data1cf!BV639*-1</f>
        <v>-0</v>
      </c>
      <c r="Y640" s="9" t="n">
        <f aca="false">+[2]data1cf!BW639*-1</f>
        <v>-0</v>
      </c>
      <c r="Z640" s="9" t="n">
        <f aca="false">+[2]data1cf!BX639*-1</f>
        <v>-0</v>
      </c>
      <c r="AA640" s="9" t="n">
        <f aca="false">+[2]data1cf!BY639*-1</f>
        <v>-0</v>
      </c>
      <c r="AB640" s="9"/>
      <c r="AC640" s="9"/>
      <c r="AD640" s="9"/>
      <c r="AE640" s="9"/>
      <c r="AF640" s="9"/>
      <c r="AG640" s="9"/>
      <c r="AH640" s="9"/>
      <c r="AI640" s="9"/>
      <c r="AJ640" s="9"/>
      <c r="AK640" s="1"/>
      <c r="AL640" s="1" t="e">
        <f aca="false">SUMPRODUCT(B640:AJ640,PVCapPrice)</f>
        <v>#DIV/0!</v>
      </c>
      <c r="AM640" s="1"/>
      <c r="AN640" s="1"/>
      <c r="AO640" s="1"/>
      <c r="AP640" s="1"/>
      <c r="AQ640" s="1"/>
    </row>
    <row r="641" customFormat="false" ht="11.25" hidden="false" customHeight="false" outlineLevel="0" collapsed="false">
      <c r="A641" s="1" t="n">
        <v>639</v>
      </c>
      <c r="B641" s="9"/>
      <c r="C641" s="9" t="n">
        <f aca="false">+[2]data1cf!BA640*-1</f>
        <v>-0</v>
      </c>
      <c r="D641" s="9" t="n">
        <f aca="false">+[2]data1cf!BB640*-1</f>
        <v>-0</v>
      </c>
      <c r="E641" s="9" t="n">
        <f aca="false">+[2]data1cf!BC640*-1</f>
        <v>-0</v>
      </c>
      <c r="F641" s="9" t="n">
        <f aca="false">+[2]data1cf!BD640*-1</f>
        <v>-0</v>
      </c>
      <c r="G641" s="9" t="n">
        <f aca="false">+[2]data1cf!BE640*-1</f>
        <v>-0</v>
      </c>
      <c r="H641" s="9" t="n">
        <f aca="false">+[2]data1cf!BF640*-1</f>
        <v>-0</v>
      </c>
      <c r="I641" s="9" t="n">
        <f aca="false">+[2]data1cf!BG640*-1</f>
        <v>-0</v>
      </c>
      <c r="J641" s="9" t="n">
        <f aca="false">+[2]data1cf!BH640*-1</f>
        <v>-0</v>
      </c>
      <c r="K641" s="9" t="n">
        <f aca="false">+[2]data1cf!BI640*-1</f>
        <v>-0</v>
      </c>
      <c r="L641" s="9" t="n">
        <f aca="false">+[2]data1cf!BJ640*-1</f>
        <v>-0</v>
      </c>
      <c r="M641" s="9" t="n">
        <f aca="false">+[2]data1cf!BK640*-1</f>
        <v>-0</v>
      </c>
      <c r="N641" s="9" t="n">
        <f aca="false">+[2]data1cf!BL640*-1</f>
        <v>-0</v>
      </c>
      <c r="O641" s="9" t="n">
        <f aca="false">+[2]data1cf!BM640*-1</f>
        <v>-0</v>
      </c>
      <c r="P641" s="9" t="n">
        <f aca="false">+[2]data1cf!BN640*-1</f>
        <v>-0</v>
      </c>
      <c r="Q641" s="9" t="n">
        <f aca="false">+[2]data1cf!BO640*-1</f>
        <v>-0</v>
      </c>
      <c r="R641" s="9" t="n">
        <f aca="false">+[2]data1cf!BP640*-1</f>
        <v>-0</v>
      </c>
      <c r="S641" s="9" t="n">
        <f aca="false">+[2]data1cf!BQ640*-1</f>
        <v>-0</v>
      </c>
      <c r="T641" s="9" t="n">
        <f aca="false">+[2]data1cf!BR640*-1</f>
        <v>-0</v>
      </c>
      <c r="U641" s="9" t="n">
        <f aca="false">+[2]data1cf!BS640*-1</f>
        <v>-0</v>
      </c>
      <c r="V641" s="9" t="n">
        <f aca="false">+[2]data1cf!BT640*-1</f>
        <v>-0</v>
      </c>
      <c r="W641" s="9" t="n">
        <f aca="false">+[2]data1cf!BU640*-1</f>
        <v>-0</v>
      </c>
      <c r="X641" s="9" t="n">
        <f aca="false">+[2]data1cf!BV640*-1</f>
        <v>-0</v>
      </c>
      <c r="Y641" s="9" t="n">
        <f aca="false">+[2]data1cf!BW640*-1</f>
        <v>-0</v>
      </c>
      <c r="Z641" s="9" t="n">
        <f aca="false">+[2]data1cf!BX640*-1</f>
        <v>-0</v>
      </c>
      <c r="AA641" s="9" t="n">
        <f aca="false">+[2]data1cf!BY640*-1</f>
        <v>-0</v>
      </c>
      <c r="AB641" s="9"/>
      <c r="AC641" s="9"/>
      <c r="AD641" s="9"/>
      <c r="AE641" s="9"/>
      <c r="AF641" s="9"/>
      <c r="AG641" s="9"/>
      <c r="AH641" s="9"/>
      <c r="AI641" s="9"/>
      <c r="AJ641" s="9"/>
      <c r="AK641" s="1"/>
      <c r="AL641" s="1" t="e">
        <f aca="false">SUMPRODUCT(B641:AJ641,PVCapPrice)</f>
        <v>#DIV/0!</v>
      </c>
      <c r="AM641" s="1"/>
      <c r="AN641" s="1"/>
      <c r="AO641" s="1"/>
      <c r="AP641" s="1"/>
      <c r="AQ641" s="1"/>
    </row>
    <row r="642" customFormat="false" ht="11.25" hidden="false" customHeight="false" outlineLevel="0" collapsed="false">
      <c r="A642" s="1" t="n">
        <v>640</v>
      </c>
      <c r="B642" s="9"/>
      <c r="C642" s="9" t="n">
        <f aca="false">+[2]data1cf!BA641*-1</f>
        <v>-0</v>
      </c>
      <c r="D642" s="9" t="n">
        <f aca="false">+[2]data1cf!BB641*-1</f>
        <v>-0</v>
      </c>
      <c r="E642" s="9" t="n">
        <f aca="false">+[2]data1cf!BC641*-1</f>
        <v>-0</v>
      </c>
      <c r="F642" s="9" t="n">
        <f aca="false">+[2]data1cf!BD641*-1</f>
        <v>-0</v>
      </c>
      <c r="G642" s="9" t="n">
        <f aca="false">+[2]data1cf!BE641*-1</f>
        <v>-0</v>
      </c>
      <c r="H642" s="9" t="n">
        <f aca="false">+[2]data1cf!BF641*-1</f>
        <v>-0</v>
      </c>
      <c r="I642" s="9" t="n">
        <f aca="false">+[2]data1cf!BG641*-1</f>
        <v>-0</v>
      </c>
      <c r="J642" s="9" t="n">
        <f aca="false">+[2]data1cf!BH641*-1</f>
        <v>-0</v>
      </c>
      <c r="K642" s="9" t="n">
        <f aca="false">+[2]data1cf!BI641*-1</f>
        <v>-0</v>
      </c>
      <c r="L642" s="9" t="n">
        <f aca="false">+[2]data1cf!BJ641*-1</f>
        <v>-0</v>
      </c>
      <c r="M642" s="9" t="n">
        <f aca="false">+[2]data1cf!BK641*-1</f>
        <v>-0</v>
      </c>
      <c r="N642" s="9" t="n">
        <f aca="false">+[2]data1cf!BL641*-1</f>
        <v>-0</v>
      </c>
      <c r="O642" s="9" t="n">
        <f aca="false">+[2]data1cf!BM641*-1</f>
        <v>-0</v>
      </c>
      <c r="P642" s="9" t="n">
        <f aca="false">+[2]data1cf!BN641*-1</f>
        <v>-0</v>
      </c>
      <c r="Q642" s="9" t="n">
        <f aca="false">+[2]data1cf!BO641*-1</f>
        <v>-0</v>
      </c>
      <c r="R642" s="9" t="n">
        <f aca="false">+[2]data1cf!BP641*-1</f>
        <v>-0</v>
      </c>
      <c r="S642" s="9" t="n">
        <f aca="false">+[2]data1cf!BQ641*-1</f>
        <v>-0</v>
      </c>
      <c r="T642" s="9" t="n">
        <f aca="false">+[2]data1cf!BR641*-1</f>
        <v>-0</v>
      </c>
      <c r="U642" s="9" t="n">
        <f aca="false">+[2]data1cf!BS641*-1</f>
        <v>-0</v>
      </c>
      <c r="V642" s="9" t="n">
        <f aca="false">+[2]data1cf!BT641*-1</f>
        <v>-0</v>
      </c>
      <c r="W642" s="9" t="n">
        <f aca="false">+[2]data1cf!BU641*-1</f>
        <v>-0</v>
      </c>
      <c r="X642" s="9" t="n">
        <f aca="false">+[2]data1cf!BV641*-1</f>
        <v>-0</v>
      </c>
      <c r="Y642" s="9" t="n">
        <f aca="false">+[2]data1cf!BW641*-1</f>
        <v>-0</v>
      </c>
      <c r="Z642" s="9" t="n">
        <f aca="false">+[2]data1cf!BX641*-1</f>
        <v>-0</v>
      </c>
      <c r="AA642" s="9" t="n">
        <f aca="false">+[2]data1cf!BY641*-1</f>
        <v>-0</v>
      </c>
      <c r="AB642" s="9"/>
      <c r="AC642" s="9"/>
      <c r="AD642" s="9"/>
      <c r="AE642" s="9"/>
      <c r="AF642" s="9"/>
      <c r="AG642" s="9"/>
      <c r="AH642" s="9"/>
      <c r="AI642" s="9"/>
      <c r="AJ642" s="9"/>
      <c r="AK642" s="1"/>
      <c r="AL642" s="1" t="e">
        <f aca="false">SUMPRODUCT(B642:AJ642,PVCapPrice)</f>
        <v>#DIV/0!</v>
      </c>
      <c r="AM642" s="1"/>
      <c r="AN642" s="1"/>
      <c r="AO642" s="1"/>
      <c r="AP642" s="1"/>
      <c r="AQ642" s="1"/>
    </row>
    <row r="643" customFormat="false" ht="11.25" hidden="false" customHeight="false" outlineLevel="0" collapsed="false">
      <c r="A643" s="1" t="n">
        <v>641</v>
      </c>
      <c r="B643" s="9"/>
      <c r="C643" s="9" t="n">
        <f aca="false">+[2]data1cf!BA642*-1</f>
        <v>-0</v>
      </c>
      <c r="D643" s="9" t="n">
        <f aca="false">+[2]data1cf!BB642*-1</f>
        <v>-0</v>
      </c>
      <c r="E643" s="9" t="n">
        <f aca="false">+[2]data1cf!BC642*-1</f>
        <v>-0</v>
      </c>
      <c r="F643" s="9" t="n">
        <f aca="false">+[2]data1cf!BD642*-1</f>
        <v>-0</v>
      </c>
      <c r="G643" s="9" t="n">
        <f aca="false">+[2]data1cf!BE642*-1</f>
        <v>-0</v>
      </c>
      <c r="H643" s="9" t="n">
        <f aca="false">+[2]data1cf!BF642*-1</f>
        <v>-0</v>
      </c>
      <c r="I643" s="9" t="n">
        <f aca="false">+[2]data1cf!BG642*-1</f>
        <v>-0</v>
      </c>
      <c r="J643" s="9" t="n">
        <f aca="false">+[2]data1cf!BH642*-1</f>
        <v>-0</v>
      </c>
      <c r="K643" s="9" t="n">
        <f aca="false">+[2]data1cf!BI642*-1</f>
        <v>-0</v>
      </c>
      <c r="L643" s="9" t="n">
        <f aca="false">+[2]data1cf!BJ642*-1</f>
        <v>-0</v>
      </c>
      <c r="M643" s="9" t="n">
        <f aca="false">+[2]data1cf!BK642*-1</f>
        <v>-0</v>
      </c>
      <c r="N643" s="9" t="n">
        <f aca="false">+[2]data1cf!BL642*-1</f>
        <v>-0</v>
      </c>
      <c r="O643" s="9" t="n">
        <f aca="false">+[2]data1cf!BM642*-1</f>
        <v>-0</v>
      </c>
      <c r="P643" s="9" t="n">
        <f aca="false">+[2]data1cf!BN642*-1</f>
        <v>-0</v>
      </c>
      <c r="Q643" s="9" t="n">
        <f aca="false">+[2]data1cf!BO642*-1</f>
        <v>-0</v>
      </c>
      <c r="R643" s="9" t="n">
        <f aca="false">+[2]data1cf!BP642*-1</f>
        <v>-0</v>
      </c>
      <c r="S643" s="9" t="n">
        <f aca="false">+[2]data1cf!BQ642*-1</f>
        <v>-0</v>
      </c>
      <c r="T643" s="9" t="n">
        <f aca="false">+[2]data1cf!BR642*-1</f>
        <v>-0</v>
      </c>
      <c r="U643" s="9" t="n">
        <f aca="false">+[2]data1cf!BS642*-1</f>
        <v>-0</v>
      </c>
      <c r="V643" s="9" t="n">
        <f aca="false">+[2]data1cf!BT642*-1</f>
        <v>-0</v>
      </c>
      <c r="W643" s="9" t="n">
        <f aca="false">+[2]data1cf!BU642*-1</f>
        <v>-0</v>
      </c>
      <c r="X643" s="9" t="n">
        <f aca="false">+[2]data1cf!BV642*-1</f>
        <v>-0</v>
      </c>
      <c r="Y643" s="9" t="n">
        <f aca="false">+[2]data1cf!BW642*-1</f>
        <v>-0</v>
      </c>
      <c r="Z643" s="9" t="n">
        <f aca="false">+[2]data1cf!BX642*-1</f>
        <v>-0</v>
      </c>
      <c r="AA643" s="9" t="n">
        <f aca="false">+[2]data1cf!BY642*-1</f>
        <v>-0</v>
      </c>
      <c r="AB643" s="9"/>
      <c r="AC643" s="9"/>
      <c r="AD643" s="9"/>
      <c r="AE643" s="9"/>
      <c r="AF643" s="9"/>
      <c r="AG643" s="9"/>
      <c r="AH643" s="9"/>
      <c r="AI643" s="9"/>
      <c r="AJ643" s="9"/>
      <c r="AK643" s="1"/>
      <c r="AL643" s="1" t="e">
        <f aca="false">SUMPRODUCT(B643:AJ643,PVCapPrice)</f>
        <v>#DIV/0!</v>
      </c>
      <c r="AM643" s="1"/>
      <c r="AN643" s="1"/>
      <c r="AO643" s="1"/>
      <c r="AP643" s="1"/>
      <c r="AQ643" s="1"/>
    </row>
    <row r="644" customFormat="false" ht="11.25" hidden="false" customHeight="false" outlineLevel="0" collapsed="false">
      <c r="A644" s="1" t="n">
        <v>642</v>
      </c>
      <c r="B644" s="9"/>
      <c r="C644" s="9" t="n">
        <f aca="false">+[2]data1cf!BA643*-1</f>
        <v>-0</v>
      </c>
      <c r="D644" s="9" t="n">
        <f aca="false">+[2]data1cf!BB643*-1</f>
        <v>-0</v>
      </c>
      <c r="E644" s="9" t="n">
        <f aca="false">+[2]data1cf!BC643*-1</f>
        <v>-0</v>
      </c>
      <c r="F644" s="9" t="n">
        <f aca="false">+[2]data1cf!BD643*-1</f>
        <v>-0</v>
      </c>
      <c r="G644" s="9" t="n">
        <f aca="false">+[2]data1cf!BE643*-1</f>
        <v>-0</v>
      </c>
      <c r="H644" s="9" t="n">
        <f aca="false">+[2]data1cf!BF643*-1</f>
        <v>-0</v>
      </c>
      <c r="I644" s="9" t="n">
        <f aca="false">+[2]data1cf!BG643*-1</f>
        <v>-0</v>
      </c>
      <c r="J644" s="9" t="n">
        <f aca="false">+[2]data1cf!BH643*-1</f>
        <v>-0</v>
      </c>
      <c r="K644" s="9" t="n">
        <f aca="false">+[2]data1cf!BI643*-1</f>
        <v>-0</v>
      </c>
      <c r="L644" s="9" t="n">
        <f aca="false">+[2]data1cf!BJ643*-1</f>
        <v>-0</v>
      </c>
      <c r="M644" s="9" t="n">
        <f aca="false">+[2]data1cf!BK643*-1</f>
        <v>-0</v>
      </c>
      <c r="N644" s="9" t="n">
        <f aca="false">+[2]data1cf!BL643*-1</f>
        <v>-0</v>
      </c>
      <c r="O644" s="9" t="n">
        <f aca="false">+[2]data1cf!BM643*-1</f>
        <v>-0</v>
      </c>
      <c r="P644" s="9" t="n">
        <f aca="false">+[2]data1cf!BN643*-1</f>
        <v>-0</v>
      </c>
      <c r="Q644" s="9" t="n">
        <f aca="false">+[2]data1cf!BO643*-1</f>
        <v>-0</v>
      </c>
      <c r="R644" s="9" t="n">
        <f aca="false">+[2]data1cf!BP643*-1</f>
        <v>-0</v>
      </c>
      <c r="S644" s="9" t="n">
        <f aca="false">+[2]data1cf!BQ643*-1</f>
        <v>-0</v>
      </c>
      <c r="T644" s="9" t="n">
        <f aca="false">+[2]data1cf!BR643*-1</f>
        <v>-0</v>
      </c>
      <c r="U644" s="9" t="n">
        <f aca="false">+[2]data1cf!BS643*-1</f>
        <v>-0</v>
      </c>
      <c r="V644" s="9" t="n">
        <f aca="false">+[2]data1cf!BT643*-1</f>
        <v>-0</v>
      </c>
      <c r="W644" s="9" t="n">
        <f aca="false">+[2]data1cf!BU643*-1</f>
        <v>-0</v>
      </c>
      <c r="X644" s="9" t="n">
        <f aca="false">+[2]data1cf!BV643*-1</f>
        <v>-0</v>
      </c>
      <c r="Y644" s="9" t="n">
        <f aca="false">+[2]data1cf!BW643*-1</f>
        <v>-0</v>
      </c>
      <c r="Z644" s="9" t="n">
        <f aca="false">+[2]data1cf!BX643*-1</f>
        <v>-0</v>
      </c>
      <c r="AA644" s="9" t="n">
        <f aca="false">+[2]data1cf!BY643*-1</f>
        <v>-0</v>
      </c>
      <c r="AB644" s="9"/>
      <c r="AC644" s="9"/>
      <c r="AD644" s="9"/>
      <c r="AE644" s="9"/>
      <c r="AF644" s="9"/>
      <c r="AG644" s="9"/>
      <c r="AH644" s="9"/>
      <c r="AI644" s="9"/>
      <c r="AJ644" s="9"/>
      <c r="AK644" s="1"/>
      <c r="AL644" s="1" t="e">
        <f aca="false">SUMPRODUCT(B644:AJ644,PVCapPrice)</f>
        <v>#DIV/0!</v>
      </c>
      <c r="AM644" s="1"/>
      <c r="AN644" s="1"/>
      <c r="AO644" s="1"/>
      <c r="AP644" s="1"/>
      <c r="AQ644" s="1"/>
    </row>
    <row r="645" customFormat="false" ht="11.25" hidden="false" customHeight="false" outlineLevel="0" collapsed="false">
      <c r="A645" s="1" t="n">
        <v>643</v>
      </c>
      <c r="B645" s="9"/>
      <c r="C645" s="9" t="n">
        <f aca="false">+[2]data1cf!BA644*-1</f>
        <v>-0</v>
      </c>
      <c r="D645" s="9" t="n">
        <f aca="false">+[2]data1cf!BB644*-1</f>
        <v>-0</v>
      </c>
      <c r="E645" s="9" t="n">
        <f aca="false">+[2]data1cf!BC644*-1</f>
        <v>-0</v>
      </c>
      <c r="F645" s="9" t="n">
        <f aca="false">+[2]data1cf!BD644*-1</f>
        <v>-0</v>
      </c>
      <c r="G645" s="9" t="n">
        <f aca="false">+[2]data1cf!BE644*-1</f>
        <v>-0</v>
      </c>
      <c r="H645" s="9" t="n">
        <f aca="false">+[2]data1cf!BF644*-1</f>
        <v>-0</v>
      </c>
      <c r="I645" s="9" t="n">
        <f aca="false">+[2]data1cf!BG644*-1</f>
        <v>-0</v>
      </c>
      <c r="J645" s="9" t="n">
        <f aca="false">+[2]data1cf!BH644*-1</f>
        <v>-0</v>
      </c>
      <c r="K645" s="9" t="n">
        <f aca="false">+[2]data1cf!BI644*-1</f>
        <v>-0</v>
      </c>
      <c r="L645" s="9" t="n">
        <f aca="false">+[2]data1cf!BJ644*-1</f>
        <v>-0</v>
      </c>
      <c r="M645" s="9" t="n">
        <f aca="false">+[2]data1cf!BK644*-1</f>
        <v>-0</v>
      </c>
      <c r="N645" s="9" t="n">
        <f aca="false">+[2]data1cf!BL644*-1</f>
        <v>-0</v>
      </c>
      <c r="O645" s="9" t="n">
        <f aca="false">+[2]data1cf!BM644*-1</f>
        <v>-0</v>
      </c>
      <c r="P645" s="9" t="n">
        <f aca="false">+[2]data1cf!BN644*-1</f>
        <v>-0</v>
      </c>
      <c r="Q645" s="9" t="n">
        <f aca="false">+[2]data1cf!BO644*-1</f>
        <v>-0</v>
      </c>
      <c r="R645" s="9" t="n">
        <f aca="false">+[2]data1cf!BP644*-1</f>
        <v>-0</v>
      </c>
      <c r="S645" s="9" t="n">
        <f aca="false">+[2]data1cf!BQ644*-1</f>
        <v>-0</v>
      </c>
      <c r="T645" s="9" t="n">
        <f aca="false">+[2]data1cf!BR644*-1</f>
        <v>-0</v>
      </c>
      <c r="U645" s="9" t="n">
        <f aca="false">+[2]data1cf!BS644*-1</f>
        <v>-0</v>
      </c>
      <c r="V645" s="9" t="n">
        <f aca="false">+[2]data1cf!BT644*-1</f>
        <v>-0</v>
      </c>
      <c r="W645" s="9" t="n">
        <f aca="false">+[2]data1cf!BU644*-1</f>
        <v>-0</v>
      </c>
      <c r="X645" s="9" t="n">
        <f aca="false">+[2]data1cf!BV644*-1</f>
        <v>-0</v>
      </c>
      <c r="Y645" s="9" t="n">
        <f aca="false">+[2]data1cf!BW644*-1</f>
        <v>-0</v>
      </c>
      <c r="Z645" s="9" t="n">
        <f aca="false">+[2]data1cf!BX644*-1</f>
        <v>-0</v>
      </c>
      <c r="AA645" s="9" t="n">
        <f aca="false">+[2]data1cf!BY644*-1</f>
        <v>-0</v>
      </c>
      <c r="AB645" s="9"/>
      <c r="AC645" s="9"/>
      <c r="AD645" s="9"/>
      <c r="AE645" s="9"/>
      <c r="AF645" s="9"/>
      <c r="AG645" s="9"/>
      <c r="AH645" s="9"/>
      <c r="AI645" s="9"/>
      <c r="AJ645" s="9"/>
      <c r="AK645" s="1"/>
      <c r="AL645" s="1" t="e">
        <f aca="false">SUMPRODUCT(B645:AJ645,PVCapPrice)</f>
        <v>#DIV/0!</v>
      </c>
      <c r="AM645" s="1"/>
      <c r="AN645" s="1"/>
      <c r="AO645" s="1"/>
      <c r="AP645" s="1"/>
      <c r="AQ645" s="1"/>
    </row>
    <row r="646" customFormat="false" ht="11.25" hidden="false" customHeight="false" outlineLevel="0" collapsed="false">
      <c r="A646" s="1" t="n">
        <v>644</v>
      </c>
      <c r="B646" s="9"/>
      <c r="C646" s="9" t="n">
        <f aca="false">+[2]data1cf!BA645*-1</f>
        <v>-0</v>
      </c>
      <c r="D646" s="9" t="n">
        <f aca="false">+[2]data1cf!BB645*-1</f>
        <v>-0</v>
      </c>
      <c r="E646" s="9" t="n">
        <f aca="false">+[2]data1cf!BC645*-1</f>
        <v>-0</v>
      </c>
      <c r="F646" s="9" t="n">
        <f aca="false">+[2]data1cf!BD645*-1</f>
        <v>-0</v>
      </c>
      <c r="G646" s="9" t="n">
        <f aca="false">+[2]data1cf!BE645*-1</f>
        <v>-0</v>
      </c>
      <c r="H646" s="9" t="n">
        <f aca="false">+[2]data1cf!BF645*-1</f>
        <v>-0</v>
      </c>
      <c r="I646" s="9" t="n">
        <f aca="false">+[2]data1cf!BG645*-1</f>
        <v>-0</v>
      </c>
      <c r="J646" s="9" t="n">
        <f aca="false">+[2]data1cf!BH645*-1</f>
        <v>-0</v>
      </c>
      <c r="K646" s="9" t="n">
        <f aca="false">+[2]data1cf!BI645*-1</f>
        <v>-0</v>
      </c>
      <c r="L646" s="9" t="n">
        <f aca="false">+[2]data1cf!BJ645*-1</f>
        <v>-0</v>
      </c>
      <c r="M646" s="9" t="n">
        <f aca="false">+[2]data1cf!BK645*-1</f>
        <v>-0</v>
      </c>
      <c r="N646" s="9" t="n">
        <f aca="false">+[2]data1cf!BL645*-1</f>
        <v>-0</v>
      </c>
      <c r="O646" s="9" t="n">
        <f aca="false">+[2]data1cf!BM645*-1</f>
        <v>-0</v>
      </c>
      <c r="P646" s="9" t="n">
        <f aca="false">+[2]data1cf!BN645*-1</f>
        <v>-0</v>
      </c>
      <c r="Q646" s="9" t="n">
        <f aca="false">+[2]data1cf!BO645*-1</f>
        <v>-0</v>
      </c>
      <c r="R646" s="9" t="n">
        <f aca="false">+[2]data1cf!BP645*-1</f>
        <v>-0</v>
      </c>
      <c r="S646" s="9" t="n">
        <f aca="false">+[2]data1cf!BQ645*-1</f>
        <v>-0</v>
      </c>
      <c r="T646" s="9" t="n">
        <f aca="false">+[2]data1cf!BR645*-1</f>
        <v>-0</v>
      </c>
      <c r="U646" s="9" t="n">
        <f aca="false">+[2]data1cf!BS645*-1</f>
        <v>-0</v>
      </c>
      <c r="V646" s="9" t="n">
        <f aca="false">+[2]data1cf!BT645*-1</f>
        <v>-0</v>
      </c>
      <c r="W646" s="9" t="n">
        <f aca="false">+[2]data1cf!BU645*-1</f>
        <v>-0</v>
      </c>
      <c r="X646" s="9" t="n">
        <f aca="false">+[2]data1cf!BV645*-1</f>
        <v>-0</v>
      </c>
      <c r="Y646" s="9" t="n">
        <f aca="false">+[2]data1cf!BW645*-1</f>
        <v>-0</v>
      </c>
      <c r="Z646" s="9" t="n">
        <f aca="false">+[2]data1cf!BX645*-1</f>
        <v>-0</v>
      </c>
      <c r="AA646" s="9" t="n">
        <f aca="false">+[2]data1cf!BY645*-1</f>
        <v>-0</v>
      </c>
      <c r="AB646" s="9"/>
      <c r="AC646" s="9"/>
      <c r="AD646" s="9"/>
      <c r="AE646" s="9"/>
      <c r="AF646" s="9"/>
      <c r="AG646" s="9"/>
      <c r="AH646" s="9"/>
      <c r="AI646" s="9"/>
      <c r="AJ646" s="9"/>
      <c r="AK646" s="1"/>
      <c r="AL646" s="1" t="e">
        <f aca="false">SUMPRODUCT(B646:AJ646,PVCapPrice)</f>
        <v>#DIV/0!</v>
      </c>
      <c r="AM646" s="1"/>
      <c r="AN646" s="1"/>
      <c r="AO646" s="1"/>
      <c r="AP646" s="1"/>
      <c r="AQ646" s="1"/>
    </row>
    <row r="647" customFormat="false" ht="11.25" hidden="false" customHeight="false" outlineLevel="0" collapsed="false">
      <c r="A647" s="1" t="n">
        <v>645</v>
      </c>
      <c r="B647" s="9"/>
      <c r="C647" s="9" t="n">
        <f aca="false">+[2]data1cf!BA646*-1</f>
        <v>-0</v>
      </c>
      <c r="D647" s="9" t="n">
        <f aca="false">+[2]data1cf!BB646*-1</f>
        <v>-0</v>
      </c>
      <c r="E647" s="9" t="n">
        <f aca="false">+[2]data1cf!BC646*-1</f>
        <v>-0</v>
      </c>
      <c r="F647" s="9" t="n">
        <f aca="false">+[2]data1cf!BD646*-1</f>
        <v>-0</v>
      </c>
      <c r="G647" s="9" t="n">
        <f aca="false">+[2]data1cf!BE646*-1</f>
        <v>-0</v>
      </c>
      <c r="H647" s="9" t="n">
        <f aca="false">+[2]data1cf!BF646*-1</f>
        <v>-0</v>
      </c>
      <c r="I647" s="9" t="n">
        <f aca="false">+[2]data1cf!BG646*-1</f>
        <v>-0</v>
      </c>
      <c r="J647" s="9" t="n">
        <f aca="false">+[2]data1cf!BH646*-1</f>
        <v>-0</v>
      </c>
      <c r="K647" s="9" t="n">
        <f aca="false">+[2]data1cf!BI646*-1</f>
        <v>-0</v>
      </c>
      <c r="L647" s="9" t="n">
        <f aca="false">+[2]data1cf!BJ646*-1</f>
        <v>-0</v>
      </c>
      <c r="M647" s="9" t="n">
        <f aca="false">+[2]data1cf!BK646*-1</f>
        <v>-0</v>
      </c>
      <c r="N647" s="9" t="n">
        <f aca="false">+[2]data1cf!BL646*-1</f>
        <v>-0</v>
      </c>
      <c r="O647" s="9" t="n">
        <f aca="false">+[2]data1cf!BM646*-1</f>
        <v>-0</v>
      </c>
      <c r="P647" s="9" t="n">
        <f aca="false">+[2]data1cf!BN646*-1</f>
        <v>-0</v>
      </c>
      <c r="Q647" s="9" t="n">
        <f aca="false">+[2]data1cf!BO646*-1</f>
        <v>-0</v>
      </c>
      <c r="R647" s="9" t="n">
        <f aca="false">+[2]data1cf!BP646*-1</f>
        <v>-0</v>
      </c>
      <c r="S647" s="9" t="n">
        <f aca="false">+[2]data1cf!BQ646*-1</f>
        <v>-0</v>
      </c>
      <c r="T647" s="9" t="n">
        <f aca="false">+[2]data1cf!BR646*-1</f>
        <v>-0</v>
      </c>
      <c r="U647" s="9" t="n">
        <f aca="false">+[2]data1cf!BS646*-1</f>
        <v>-0</v>
      </c>
      <c r="V647" s="9" t="n">
        <f aca="false">+[2]data1cf!BT646*-1</f>
        <v>-0</v>
      </c>
      <c r="W647" s="9" t="n">
        <f aca="false">+[2]data1cf!BU646*-1</f>
        <v>-0</v>
      </c>
      <c r="X647" s="9" t="n">
        <f aca="false">+[2]data1cf!BV646*-1</f>
        <v>-0</v>
      </c>
      <c r="Y647" s="9" t="n">
        <f aca="false">+[2]data1cf!BW646*-1</f>
        <v>-0</v>
      </c>
      <c r="Z647" s="9" t="n">
        <f aca="false">+[2]data1cf!BX646*-1</f>
        <v>-0</v>
      </c>
      <c r="AA647" s="9" t="n">
        <f aca="false">+[2]data1cf!BY646*-1</f>
        <v>-0</v>
      </c>
      <c r="AB647" s="9"/>
      <c r="AC647" s="9"/>
      <c r="AD647" s="9"/>
      <c r="AE647" s="9"/>
      <c r="AF647" s="9"/>
      <c r="AG647" s="9"/>
      <c r="AH647" s="9"/>
      <c r="AI647" s="9"/>
      <c r="AJ647" s="9"/>
      <c r="AK647" s="1"/>
      <c r="AL647" s="1" t="e">
        <f aca="false">SUMPRODUCT(B647:AJ647,PVCapPrice)</f>
        <v>#DIV/0!</v>
      </c>
      <c r="AM647" s="1"/>
      <c r="AN647" s="1"/>
      <c r="AO647" s="1"/>
      <c r="AP647" s="1"/>
      <c r="AQ647" s="1"/>
    </row>
    <row r="648" customFormat="false" ht="11.25" hidden="false" customHeight="false" outlineLevel="0" collapsed="false">
      <c r="A648" s="1" t="n">
        <v>646</v>
      </c>
      <c r="B648" s="9"/>
      <c r="C648" s="9" t="n">
        <f aca="false">+[2]data1cf!BA647*-1</f>
        <v>-0</v>
      </c>
      <c r="D648" s="9" t="n">
        <f aca="false">+[2]data1cf!BB647*-1</f>
        <v>-0</v>
      </c>
      <c r="E648" s="9" t="n">
        <f aca="false">+[2]data1cf!BC647*-1</f>
        <v>-0</v>
      </c>
      <c r="F648" s="9" t="n">
        <f aca="false">+[2]data1cf!BD647*-1</f>
        <v>-0</v>
      </c>
      <c r="G648" s="9" t="n">
        <f aca="false">+[2]data1cf!BE647*-1</f>
        <v>-0</v>
      </c>
      <c r="H648" s="9" t="n">
        <f aca="false">+[2]data1cf!BF647*-1</f>
        <v>-0</v>
      </c>
      <c r="I648" s="9" t="n">
        <f aca="false">+[2]data1cf!BG647*-1</f>
        <v>-0</v>
      </c>
      <c r="J648" s="9" t="n">
        <f aca="false">+[2]data1cf!BH647*-1</f>
        <v>-0</v>
      </c>
      <c r="K648" s="9" t="n">
        <f aca="false">+[2]data1cf!BI647*-1</f>
        <v>-0</v>
      </c>
      <c r="L648" s="9" t="n">
        <f aca="false">+[2]data1cf!BJ647*-1</f>
        <v>-0</v>
      </c>
      <c r="M648" s="9" t="n">
        <f aca="false">+[2]data1cf!BK647*-1</f>
        <v>-0</v>
      </c>
      <c r="N648" s="9" t="n">
        <f aca="false">+[2]data1cf!BL647*-1</f>
        <v>-0</v>
      </c>
      <c r="O648" s="9" t="n">
        <f aca="false">+[2]data1cf!BM647*-1</f>
        <v>-0</v>
      </c>
      <c r="P648" s="9" t="n">
        <f aca="false">+[2]data1cf!BN647*-1</f>
        <v>-0</v>
      </c>
      <c r="Q648" s="9" t="n">
        <f aca="false">+[2]data1cf!BO647*-1</f>
        <v>-0</v>
      </c>
      <c r="R648" s="9" t="n">
        <f aca="false">+[2]data1cf!BP647*-1</f>
        <v>-0</v>
      </c>
      <c r="S648" s="9" t="n">
        <f aca="false">+[2]data1cf!BQ647*-1</f>
        <v>-0</v>
      </c>
      <c r="T648" s="9" t="n">
        <f aca="false">+[2]data1cf!BR647*-1</f>
        <v>-0</v>
      </c>
      <c r="U648" s="9" t="n">
        <f aca="false">+[2]data1cf!BS647*-1</f>
        <v>-0</v>
      </c>
      <c r="V648" s="9" t="n">
        <f aca="false">+[2]data1cf!BT647*-1</f>
        <v>-0</v>
      </c>
      <c r="W648" s="9" t="n">
        <f aca="false">+[2]data1cf!BU647*-1</f>
        <v>-0</v>
      </c>
      <c r="X648" s="9" t="n">
        <f aca="false">+[2]data1cf!BV647*-1</f>
        <v>-0</v>
      </c>
      <c r="Y648" s="9" t="n">
        <f aca="false">+[2]data1cf!BW647*-1</f>
        <v>-0</v>
      </c>
      <c r="Z648" s="9" t="n">
        <f aca="false">+[2]data1cf!BX647*-1</f>
        <v>-0</v>
      </c>
      <c r="AA648" s="9" t="n">
        <f aca="false">+[2]data1cf!BY647*-1</f>
        <v>-0</v>
      </c>
      <c r="AB648" s="9"/>
      <c r="AC648" s="9"/>
      <c r="AD648" s="9"/>
      <c r="AE648" s="9"/>
      <c r="AF648" s="9"/>
      <c r="AG648" s="9"/>
      <c r="AH648" s="9"/>
      <c r="AI648" s="9"/>
      <c r="AJ648" s="9"/>
      <c r="AK648" s="1"/>
      <c r="AL648" s="1" t="e">
        <f aca="false">SUMPRODUCT(B648:AJ648,PVCapPrice)</f>
        <v>#DIV/0!</v>
      </c>
      <c r="AM648" s="1"/>
      <c r="AN648" s="1"/>
      <c r="AO648" s="1"/>
      <c r="AP648" s="1"/>
      <c r="AQ648" s="1"/>
    </row>
    <row r="649" customFormat="false" ht="11.25" hidden="false" customHeight="false" outlineLevel="0" collapsed="false">
      <c r="A649" s="1" t="n">
        <v>647</v>
      </c>
      <c r="B649" s="9"/>
      <c r="C649" s="9" t="n">
        <f aca="false">+[2]data1cf!BA648*-1</f>
        <v>-0</v>
      </c>
      <c r="D649" s="9" t="n">
        <f aca="false">+[2]data1cf!BB648*-1</f>
        <v>-0</v>
      </c>
      <c r="E649" s="9" t="n">
        <f aca="false">+[2]data1cf!BC648*-1</f>
        <v>-0</v>
      </c>
      <c r="F649" s="9" t="n">
        <f aca="false">+[2]data1cf!BD648*-1</f>
        <v>-0</v>
      </c>
      <c r="G649" s="9" t="n">
        <f aca="false">+[2]data1cf!BE648*-1</f>
        <v>-0</v>
      </c>
      <c r="H649" s="9" t="n">
        <f aca="false">+[2]data1cf!BF648*-1</f>
        <v>-0</v>
      </c>
      <c r="I649" s="9" t="n">
        <f aca="false">+[2]data1cf!BG648*-1</f>
        <v>-0</v>
      </c>
      <c r="J649" s="9" t="n">
        <f aca="false">+[2]data1cf!BH648*-1</f>
        <v>-0</v>
      </c>
      <c r="K649" s="9" t="n">
        <f aca="false">+[2]data1cf!BI648*-1</f>
        <v>-0</v>
      </c>
      <c r="L649" s="9" t="n">
        <f aca="false">+[2]data1cf!BJ648*-1</f>
        <v>-0</v>
      </c>
      <c r="M649" s="9" t="n">
        <f aca="false">+[2]data1cf!BK648*-1</f>
        <v>-0</v>
      </c>
      <c r="N649" s="9" t="n">
        <f aca="false">+[2]data1cf!BL648*-1</f>
        <v>-0</v>
      </c>
      <c r="O649" s="9" t="n">
        <f aca="false">+[2]data1cf!BM648*-1</f>
        <v>-0</v>
      </c>
      <c r="P649" s="9" t="n">
        <f aca="false">+[2]data1cf!BN648*-1</f>
        <v>-0</v>
      </c>
      <c r="Q649" s="9" t="n">
        <f aca="false">+[2]data1cf!BO648*-1</f>
        <v>-0</v>
      </c>
      <c r="R649" s="9" t="n">
        <f aca="false">+[2]data1cf!BP648*-1</f>
        <v>-0</v>
      </c>
      <c r="S649" s="9" t="n">
        <f aca="false">+[2]data1cf!BQ648*-1</f>
        <v>-0</v>
      </c>
      <c r="T649" s="9" t="n">
        <f aca="false">+[2]data1cf!BR648*-1</f>
        <v>-0</v>
      </c>
      <c r="U649" s="9" t="n">
        <f aca="false">+[2]data1cf!BS648*-1</f>
        <v>-0</v>
      </c>
      <c r="V649" s="9" t="n">
        <f aca="false">+[2]data1cf!BT648*-1</f>
        <v>-0</v>
      </c>
      <c r="W649" s="9" t="n">
        <f aca="false">+[2]data1cf!BU648*-1</f>
        <v>-0</v>
      </c>
      <c r="X649" s="9" t="n">
        <f aca="false">+[2]data1cf!BV648*-1</f>
        <v>-0</v>
      </c>
      <c r="Y649" s="9" t="n">
        <f aca="false">+[2]data1cf!BW648*-1</f>
        <v>-0</v>
      </c>
      <c r="Z649" s="9" t="n">
        <f aca="false">+[2]data1cf!BX648*-1</f>
        <v>-0</v>
      </c>
      <c r="AA649" s="9" t="n">
        <f aca="false">+[2]data1cf!BY648*-1</f>
        <v>-0</v>
      </c>
      <c r="AB649" s="9"/>
      <c r="AC649" s="9"/>
      <c r="AD649" s="9"/>
      <c r="AE649" s="9"/>
      <c r="AF649" s="9"/>
      <c r="AG649" s="9"/>
      <c r="AH649" s="9"/>
      <c r="AI649" s="9"/>
      <c r="AJ649" s="9"/>
      <c r="AK649" s="1"/>
      <c r="AL649" s="1" t="e">
        <f aca="false">SUMPRODUCT(B649:AJ649,PVCapPrice)</f>
        <v>#DIV/0!</v>
      </c>
      <c r="AM649" s="1"/>
      <c r="AN649" s="1"/>
      <c r="AO649" s="1"/>
      <c r="AP649" s="1"/>
      <c r="AQ649" s="1"/>
    </row>
    <row r="650" customFormat="false" ht="11.25" hidden="false" customHeight="false" outlineLevel="0" collapsed="false">
      <c r="A650" s="1" t="n">
        <v>648</v>
      </c>
      <c r="B650" s="9"/>
      <c r="C650" s="9" t="n">
        <f aca="false">+[2]data1cf!BA649*-1</f>
        <v>-0</v>
      </c>
      <c r="D650" s="9" t="n">
        <f aca="false">+[2]data1cf!BB649*-1</f>
        <v>-0</v>
      </c>
      <c r="E650" s="9" t="n">
        <f aca="false">+[2]data1cf!BC649*-1</f>
        <v>-0</v>
      </c>
      <c r="F650" s="9" t="n">
        <f aca="false">+[2]data1cf!BD649*-1</f>
        <v>-0</v>
      </c>
      <c r="G650" s="9" t="n">
        <f aca="false">+[2]data1cf!BE649*-1</f>
        <v>-0</v>
      </c>
      <c r="H650" s="9" t="n">
        <f aca="false">+[2]data1cf!BF649*-1</f>
        <v>-0</v>
      </c>
      <c r="I650" s="9" t="n">
        <f aca="false">+[2]data1cf!BG649*-1</f>
        <v>-0</v>
      </c>
      <c r="J650" s="9" t="n">
        <f aca="false">+[2]data1cf!BH649*-1</f>
        <v>-0</v>
      </c>
      <c r="K650" s="9" t="n">
        <f aca="false">+[2]data1cf!BI649*-1</f>
        <v>-0</v>
      </c>
      <c r="L650" s="9" t="n">
        <f aca="false">+[2]data1cf!BJ649*-1</f>
        <v>-0</v>
      </c>
      <c r="M650" s="9" t="n">
        <f aca="false">+[2]data1cf!BK649*-1</f>
        <v>-0</v>
      </c>
      <c r="N650" s="9" t="n">
        <f aca="false">+[2]data1cf!BL649*-1</f>
        <v>-0</v>
      </c>
      <c r="O650" s="9" t="n">
        <f aca="false">+[2]data1cf!BM649*-1</f>
        <v>-0</v>
      </c>
      <c r="P650" s="9" t="n">
        <f aca="false">+[2]data1cf!BN649*-1</f>
        <v>-0</v>
      </c>
      <c r="Q650" s="9" t="n">
        <f aca="false">+[2]data1cf!BO649*-1</f>
        <v>-0</v>
      </c>
      <c r="R650" s="9" t="n">
        <f aca="false">+[2]data1cf!BP649*-1</f>
        <v>-0</v>
      </c>
      <c r="S650" s="9" t="n">
        <f aca="false">+[2]data1cf!BQ649*-1</f>
        <v>-0</v>
      </c>
      <c r="T650" s="9" t="n">
        <f aca="false">+[2]data1cf!BR649*-1</f>
        <v>-0</v>
      </c>
      <c r="U650" s="9" t="n">
        <f aca="false">+[2]data1cf!BS649*-1</f>
        <v>-0</v>
      </c>
      <c r="V650" s="9" t="n">
        <f aca="false">+[2]data1cf!BT649*-1</f>
        <v>-0</v>
      </c>
      <c r="W650" s="9" t="n">
        <f aca="false">+[2]data1cf!BU649*-1</f>
        <v>-0</v>
      </c>
      <c r="X650" s="9" t="n">
        <f aca="false">+[2]data1cf!BV649*-1</f>
        <v>-0</v>
      </c>
      <c r="Y650" s="9" t="n">
        <f aca="false">+[2]data1cf!BW649*-1</f>
        <v>-0</v>
      </c>
      <c r="Z650" s="9" t="n">
        <f aca="false">+[2]data1cf!BX649*-1</f>
        <v>-0</v>
      </c>
      <c r="AA650" s="9" t="n">
        <f aca="false">+[2]data1cf!BY649*-1</f>
        <v>-0</v>
      </c>
      <c r="AB650" s="9"/>
      <c r="AC650" s="9"/>
      <c r="AD650" s="9"/>
      <c r="AE650" s="9"/>
      <c r="AF650" s="9"/>
      <c r="AG650" s="9"/>
      <c r="AH650" s="9"/>
      <c r="AI650" s="9"/>
      <c r="AJ650" s="9"/>
      <c r="AK650" s="1"/>
      <c r="AL650" s="1" t="e">
        <f aca="false">SUMPRODUCT(B650:AJ650,PVCapPrice)</f>
        <v>#DIV/0!</v>
      </c>
      <c r="AM650" s="1"/>
      <c r="AN650" s="1"/>
      <c r="AO650" s="1"/>
      <c r="AP650" s="1"/>
      <c r="AQ650" s="1"/>
    </row>
    <row r="651" customFormat="false" ht="11.25" hidden="false" customHeight="false" outlineLevel="0" collapsed="false">
      <c r="A651" s="1" t="n">
        <v>649</v>
      </c>
      <c r="B651" s="9"/>
      <c r="C651" s="9" t="n">
        <f aca="false">+[2]data1cf!BA650*-1</f>
        <v>-0</v>
      </c>
      <c r="D651" s="9" t="n">
        <f aca="false">+[2]data1cf!BB650*-1</f>
        <v>-0</v>
      </c>
      <c r="E651" s="9" t="n">
        <f aca="false">+[2]data1cf!BC650*-1</f>
        <v>-0</v>
      </c>
      <c r="F651" s="9" t="n">
        <f aca="false">+[2]data1cf!BD650*-1</f>
        <v>-0</v>
      </c>
      <c r="G651" s="9" t="n">
        <f aca="false">+[2]data1cf!BE650*-1</f>
        <v>-0</v>
      </c>
      <c r="H651" s="9" t="n">
        <f aca="false">+[2]data1cf!BF650*-1</f>
        <v>-0</v>
      </c>
      <c r="I651" s="9" t="n">
        <f aca="false">+[2]data1cf!BG650*-1</f>
        <v>-0</v>
      </c>
      <c r="J651" s="9" t="n">
        <f aca="false">+[2]data1cf!BH650*-1</f>
        <v>-0</v>
      </c>
      <c r="K651" s="9" t="n">
        <f aca="false">+[2]data1cf!BI650*-1</f>
        <v>-0</v>
      </c>
      <c r="L651" s="9" t="n">
        <f aca="false">+[2]data1cf!BJ650*-1</f>
        <v>-0</v>
      </c>
      <c r="M651" s="9" t="n">
        <f aca="false">+[2]data1cf!BK650*-1</f>
        <v>-0</v>
      </c>
      <c r="N651" s="9" t="n">
        <f aca="false">+[2]data1cf!BL650*-1</f>
        <v>-0</v>
      </c>
      <c r="O651" s="9" t="n">
        <f aca="false">+[2]data1cf!BM650*-1</f>
        <v>-0</v>
      </c>
      <c r="P651" s="9" t="n">
        <f aca="false">+[2]data1cf!BN650*-1</f>
        <v>-0</v>
      </c>
      <c r="Q651" s="9" t="n">
        <f aca="false">+[2]data1cf!BO650*-1</f>
        <v>-0</v>
      </c>
      <c r="R651" s="9" t="n">
        <f aca="false">+[2]data1cf!BP650*-1</f>
        <v>-0</v>
      </c>
      <c r="S651" s="9" t="n">
        <f aca="false">+[2]data1cf!BQ650*-1</f>
        <v>-0</v>
      </c>
      <c r="T651" s="9" t="n">
        <f aca="false">+[2]data1cf!BR650*-1</f>
        <v>-0</v>
      </c>
      <c r="U651" s="9" t="n">
        <f aca="false">+[2]data1cf!BS650*-1</f>
        <v>-0</v>
      </c>
      <c r="V651" s="9" t="n">
        <f aca="false">+[2]data1cf!BT650*-1</f>
        <v>-0</v>
      </c>
      <c r="W651" s="9" t="n">
        <f aca="false">+[2]data1cf!BU650*-1</f>
        <v>-0</v>
      </c>
      <c r="X651" s="9" t="n">
        <f aca="false">+[2]data1cf!BV650*-1</f>
        <v>-0</v>
      </c>
      <c r="Y651" s="9" t="n">
        <f aca="false">+[2]data1cf!BW650*-1</f>
        <v>-0</v>
      </c>
      <c r="Z651" s="9" t="n">
        <f aca="false">+[2]data1cf!BX650*-1</f>
        <v>-0</v>
      </c>
      <c r="AA651" s="9" t="n">
        <f aca="false">+[2]data1cf!BY650*-1</f>
        <v>-0</v>
      </c>
      <c r="AB651" s="9"/>
      <c r="AC651" s="9"/>
      <c r="AD651" s="9"/>
      <c r="AE651" s="9"/>
      <c r="AF651" s="9"/>
      <c r="AG651" s="9"/>
      <c r="AH651" s="9"/>
      <c r="AI651" s="9"/>
      <c r="AJ651" s="9"/>
      <c r="AK651" s="1"/>
      <c r="AL651" s="1" t="e">
        <f aca="false">SUMPRODUCT(B651:AJ651,PVCapPrice)</f>
        <v>#DIV/0!</v>
      </c>
      <c r="AM651" s="1"/>
      <c r="AN651" s="1"/>
      <c r="AO651" s="1"/>
      <c r="AP651" s="1"/>
      <c r="AQ651" s="1"/>
    </row>
    <row r="652" customFormat="false" ht="11.25" hidden="false" customHeight="false" outlineLevel="0" collapsed="false">
      <c r="A652" s="1" t="n">
        <v>650</v>
      </c>
      <c r="B652" s="9"/>
      <c r="C652" s="9" t="n">
        <f aca="false">+[2]data1cf!BA651*-1</f>
        <v>-0</v>
      </c>
      <c r="D652" s="9" t="n">
        <f aca="false">+[2]data1cf!BB651*-1</f>
        <v>-0</v>
      </c>
      <c r="E652" s="9" t="n">
        <f aca="false">+[2]data1cf!BC651*-1</f>
        <v>-0</v>
      </c>
      <c r="F652" s="9" t="n">
        <f aca="false">+[2]data1cf!BD651*-1</f>
        <v>-0</v>
      </c>
      <c r="G652" s="9" t="n">
        <f aca="false">+[2]data1cf!BE651*-1</f>
        <v>-0</v>
      </c>
      <c r="H652" s="9" t="n">
        <f aca="false">+[2]data1cf!BF651*-1</f>
        <v>-0</v>
      </c>
      <c r="I652" s="9" t="n">
        <f aca="false">+[2]data1cf!BG651*-1</f>
        <v>-0</v>
      </c>
      <c r="J652" s="9" t="n">
        <f aca="false">+[2]data1cf!BH651*-1</f>
        <v>-0</v>
      </c>
      <c r="K652" s="9" t="n">
        <f aca="false">+[2]data1cf!BI651*-1</f>
        <v>-0</v>
      </c>
      <c r="L652" s="9" t="n">
        <f aca="false">+[2]data1cf!BJ651*-1</f>
        <v>-0</v>
      </c>
      <c r="M652" s="9" t="n">
        <f aca="false">+[2]data1cf!BK651*-1</f>
        <v>-0</v>
      </c>
      <c r="N652" s="9" t="n">
        <f aca="false">+[2]data1cf!BL651*-1</f>
        <v>-0</v>
      </c>
      <c r="O652" s="9" t="n">
        <f aca="false">+[2]data1cf!BM651*-1</f>
        <v>-0</v>
      </c>
      <c r="P652" s="9" t="n">
        <f aca="false">+[2]data1cf!BN651*-1</f>
        <v>-0</v>
      </c>
      <c r="Q652" s="9" t="n">
        <f aca="false">+[2]data1cf!BO651*-1</f>
        <v>-0</v>
      </c>
      <c r="R652" s="9" t="n">
        <f aca="false">+[2]data1cf!BP651*-1</f>
        <v>-0</v>
      </c>
      <c r="S652" s="9" t="n">
        <f aca="false">+[2]data1cf!BQ651*-1</f>
        <v>-0</v>
      </c>
      <c r="T652" s="9" t="n">
        <f aca="false">+[2]data1cf!BR651*-1</f>
        <v>-0</v>
      </c>
      <c r="U652" s="9" t="n">
        <f aca="false">+[2]data1cf!BS651*-1</f>
        <v>-0</v>
      </c>
      <c r="V652" s="9" t="n">
        <f aca="false">+[2]data1cf!BT651*-1</f>
        <v>-0</v>
      </c>
      <c r="W652" s="9" t="n">
        <f aca="false">+[2]data1cf!BU651*-1</f>
        <v>-0</v>
      </c>
      <c r="X652" s="9" t="n">
        <f aca="false">+[2]data1cf!BV651*-1</f>
        <v>-0</v>
      </c>
      <c r="Y652" s="9" t="n">
        <f aca="false">+[2]data1cf!BW651*-1</f>
        <v>-0</v>
      </c>
      <c r="Z652" s="9" t="n">
        <f aca="false">+[2]data1cf!BX651*-1</f>
        <v>-0</v>
      </c>
      <c r="AA652" s="9" t="n">
        <f aca="false">+[2]data1cf!BY651*-1</f>
        <v>-0</v>
      </c>
      <c r="AB652" s="9"/>
      <c r="AC652" s="9"/>
      <c r="AD652" s="9"/>
      <c r="AE652" s="9"/>
      <c r="AF652" s="9"/>
      <c r="AG652" s="9"/>
      <c r="AH652" s="9"/>
      <c r="AI652" s="9"/>
      <c r="AJ652" s="9"/>
      <c r="AK652" s="1"/>
      <c r="AL652" s="1" t="e">
        <f aca="false">SUMPRODUCT(B652:AJ652,PVCapPrice)</f>
        <v>#DIV/0!</v>
      </c>
      <c r="AM652" s="1"/>
      <c r="AN652" s="1"/>
      <c r="AO652" s="1"/>
      <c r="AP652" s="1"/>
      <c r="AQ652" s="1"/>
    </row>
    <row r="653" customFormat="false" ht="11.25" hidden="false" customHeight="false" outlineLevel="0" collapsed="false">
      <c r="A653" s="1" t="n">
        <v>651</v>
      </c>
      <c r="B653" s="9"/>
      <c r="C653" s="9" t="n">
        <f aca="false">+[2]data1cf!BA652*-1</f>
        <v>-0</v>
      </c>
      <c r="D653" s="9" t="n">
        <f aca="false">+[2]data1cf!BB652*-1</f>
        <v>-0</v>
      </c>
      <c r="E653" s="9" t="n">
        <f aca="false">+[2]data1cf!BC652*-1</f>
        <v>-0</v>
      </c>
      <c r="F653" s="9" t="n">
        <f aca="false">+[2]data1cf!BD652*-1</f>
        <v>-0</v>
      </c>
      <c r="G653" s="9" t="n">
        <f aca="false">+[2]data1cf!BE652*-1</f>
        <v>-0</v>
      </c>
      <c r="H653" s="9" t="n">
        <f aca="false">+[2]data1cf!BF652*-1</f>
        <v>-0</v>
      </c>
      <c r="I653" s="9" t="n">
        <f aca="false">+[2]data1cf!BG652*-1</f>
        <v>-0</v>
      </c>
      <c r="J653" s="9" t="n">
        <f aca="false">+[2]data1cf!BH652*-1</f>
        <v>-0</v>
      </c>
      <c r="K653" s="9" t="n">
        <f aca="false">+[2]data1cf!BI652*-1</f>
        <v>-0</v>
      </c>
      <c r="L653" s="9" t="n">
        <f aca="false">+[2]data1cf!BJ652*-1</f>
        <v>-0</v>
      </c>
      <c r="M653" s="9" t="n">
        <f aca="false">+[2]data1cf!BK652*-1</f>
        <v>-0</v>
      </c>
      <c r="N653" s="9" t="n">
        <f aca="false">+[2]data1cf!BL652*-1</f>
        <v>-0</v>
      </c>
      <c r="O653" s="9" t="n">
        <f aca="false">+[2]data1cf!BM652*-1</f>
        <v>-0</v>
      </c>
      <c r="P653" s="9" t="n">
        <f aca="false">+[2]data1cf!BN652*-1</f>
        <v>-0</v>
      </c>
      <c r="Q653" s="9" t="n">
        <f aca="false">+[2]data1cf!BO652*-1</f>
        <v>-0</v>
      </c>
      <c r="R653" s="9" t="n">
        <f aca="false">+[2]data1cf!BP652*-1</f>
        <v>-0</v>
      </c>
      <c r="S653" s="9" t="n">
        <f aca="false">+[2]data1cf!BQ652*-1</f>
        <v>-0</v>
      </c>
      <c r="T653" s="9" t="n">
        <f aca="false">+[2]data1cf!BR652*-1</f>
        <v>-0</v>
      </c>
      <c r="U653" s="9" t="n">
        <f aca="false">+[2]data1cf!BS652*-1</f>
        <v>-0</v>
      </c>
      <c r="V653" s="9" t="n">
        <f aca="false">+[2]data1cf!BT652*-1</f>
        <v>-0</v>
      </c>
      <c r="W653" s="9" t="n">
        <f aca="false">+[2]data1cf!BU652*-1</f>
        <v>-0</v>
      </c>
      <c r="X653" s="9" t="n">
        <f aca="false">+[2]data1cf!BV652*-1</f>
        <v>-0</v>
      </c>
      <c r="Y653" s="9" t="n">
        <f aca="false">+[2]data1cf!BW652*-1</f>
        <v>-0</v>
      </c>
      <c r="Z653" s="9" t="n">
        <f aca="false">+[2]data1cf!BX652*-1</f>
        <v>-0</v>
      </c>
      <c r="AA653" s="9" t="n">
        <f aca="false">+[2]data1cf!BY652*-1</f>
        <v>-0</v>
      </c>
      <c r="AB653" s="9"/>
      <c r="AC653" s="9"/>
      <c r="AD653" s="9"/>
      <c r="AE653" s="9"/>
      <c r="AF653" s="9"/>
      <c r="AG653" s="9"/>
      <c r="AH653" s="9"/>
      <c r="AI653" s="9"/>
      <c r="AJ653" s="9"/>
      <c r="AK653" s="1"/>
      <c r="AL653" s="1" t="e">
        <f aca="false">SUMPRODUCT(B653:AJ653,PVCapPrice)</f>
        <v>#DIV/0!</v>
      </c>
      <c r="AM653" s="1"/>
      <c r="AN653" s="1"/>
      <c r="AO653" s="1"/>
      <c r="AP653" s="1"/>
      <c r="AQ653" s="1"/>
    </row>
    <row r="654" customFormat="false" ht="11.25" hidden="false" customHeight="false" outlineLevel="0" collapsed="false">
      <c r="A654" s="1" t="n">
        <v>652</v>
      </c>
      <c r="B654" s="9"/>
      <c r="C654" s="9" t="n">
        <f aca="false">+[2]data1cf!BA653*-1</f>
        <v>-0</v>
      </c>
      <c r="D654" s="9" t="n">
        <f aca="false">+[2]data1cf!BB653*-1</f>
        <v>-0</v>
      </c>
      <c r="E654" s="9" t="n">
        <f aca="false">+[2]data1cf!BC653*-1</f>
        <v>-0</v>
      </c>
      <c r="F654" s="9" t="n">
        <f aca="false">+[2]data1cf!BD653*-1</f>
        <v>-0</v>
      </c>
      <c r="G654" s="9" t="n">
        <f aca="false">+[2]data1cf!BE653*-1</f>
        <v>-0</v>
      </c>
      <c r="H654" s="9" t="n">
        <f aca="false">+[2]data1cf!BF653*-1</f>
        <v>-0</v>
      </c>
      <c r="I654" s="9" t="n">
        <f aca="false">+[2]data1cf!BG653*-1</f>
        <v>-0</v>
      </c>
      <c r="J654" s="9" t="n">
        <f aca="false">+[2]data1cf!BH653*-1</f>
        <v>-0</v>
      </c>
      <c r="K654" s="9" t="n">
        <f aca="false">+[2]data1cf!BI653*-1</f>
        <v>-0</v>
      </c>
      <c r="L654" s="9" t="n">
        <f aca="false">+[2]data1cf!BJ653*-1</f>
        <v>-0</v>
      </c>
      <c r="M654" s="9" t="n">
        <f aca="false">+[2]data1cf!BK653*-1</f>
        <v>-0</v>
      </c>
      <c r="N654" s="9" t="n">
        <f aca="false">+[2]data1cf!BL653*-1</f>
        <v>-0</v>
      </c>
      <c r="O654" s="9" t="n">
        <f aca="false">+[2]data1cf!BM653*-1</f>
        <v>-0</v>
      </c>
      <c r="P654" s="9" t="n">
        <f aca="false">+[2]data1cf!BN653*-1</f>
        <v>-0</v>
      </c>
      <c r="Q654" s="9" t="n">
        <f aca="false">+[2]data1cf!BO653*-1</f>
        <v>-0</v>
      </c>
      <c r="R654" s="9" t="n">
        <f aca="false">+[2]data1cf!BP653*-1</f>
        <v>-0</v>
      </c>
      <c r="S654" s="9" t="n">
        <f aca="false">+[2]data1cf!BQ653*-1</f>
        <v>-0</v>
      </c>
      <c r="T654" s="9" t="n">
        <f aca="false">+[2]data1cf!BR653*-1</f>
        <v>-0</v>
      </c>
      <c r="U654" s="9" t="n">
        <f aca="false">+[2]data1cf!BS653*-1</f>
        <v>-0</v>
      </c>
      <c r="V654" s="9" t="n">
        <f aca="false">+[2]data1cf!BT653*-1</f>
        <v>-0</v>
      </c>
      <c r="W654" s="9" t="n">
        <f aca="false">+[2]data1cf!BU653*-1</f>
        <v>-0</v>
      </c>
      <c r="X654" s="9" t="n">
        <f aca="false">+[2]data1cf!BV653*-1</f>
        <v>-0</v>
      </c>
      <c r="Y654" s="9" t="n">
        <f aca="false">+[2]data1cf!BW653*-1</f>
        <v>-0</v>
      </c>
      <c r="Z654" s="9" t="n">
        <f aca="false">+[2]data1cf!BX653*-1</f>
        <v>-0</v>
      </c>
      <c r="AA654" s="9" t="n">
        <f aca="false">+[2]data1cf!BY653*-1</f>
        <v>-0</v>
      </c>
      <c r="AB654" s="9"/>
      <c r="AC654" s="9"/>
      <c r="AD654" s="9"/>
      <c r="AE654" s="9"/>
      <c r="AF654" s="9"/>
      <c r="AG654" s="9"/>
      <c r="AH654" s="9"/>
      <c r="AI654" s="9"/>
      <c r="AJ654" s="9"/>
      <c r="AK654" s="1"/>
      <c r="AL654" s="1" t="e">
        <f aca="false">SUMPRODUCT(B654:AJ654,PVCapPrice)</f>
        <v>#DIV/0!</v>
      </c>
      <c r="AM654" s="1"/>
      <c r="AN654" s="1"/>
      <c r="AO654" s="1"/>
      <c r="AP654" s="1"/>
      <c r="AQ654" s="1"/>
    </row>
    <row r="655" customFormat="false" ht="11.25" hidden="false" customHeight="false" outlineLevel="0" collapsed="false">
      <c r="A655" s="1" t="n">
        <v>653</v>
      </c>
      <c r="B655" s="9"/>
      <c r="C655" s="9" t="n">
        <f aca="false">+[2]data1cf!BA654*-1</f>
        <v>-0</v>
      </c>
      <c r="D655" s="9" t="n">
        <f aca="false">+[2]data1cf!BB654*-1</f>
        <v>-0</v>
      </c>
      <c r="E655" s="9" t="n">
        <f aca="false">+[2]data1cf!BC654*-1</f>
        <v>-0</v>
      </c>
      <c r="F655" s="9" t="n">
        <f aca="false">+[2]data1cf!BD654*-1</f>
        <v>-0</v>
      </c>
      <c r="G655" s="9" t="n">
        <f aca="false">+[2]data1cf!BE654*-1</f>
        <v>-0</v>
      </c>
      <c r="H655" s="9" t="n">
        <f aca="false">+[2]data1cf!BF654*-1</f>
        <v>-0</v>
      </c>
      <c r="I655" s="9" t="n">
        <f aca="false">+[2]data1cf!BG654*-1</f>
        <v>-0</v>
      </c>
      <c r="J655" s="9" t="n">
        <f aca="false">+[2]data1cf!BH654*-1</f>
        <v>-0</v>
      </c>
      <c r="K655" s="9" t="n">
        <f aca="false">+[2]data1cf!BI654*-1</f>
        <v>-0</v>
      </c>
      <c r="L655" s="9" t="n">
        <f aca="false">+[2]data1cf!BJ654*-1</f>
        <v>-0</v>
      </c>
      <c r="M655" s="9" t="n">
        <f aca="false">+[2]data1cf!BK654*-1</f>
        <v>-0</v>
      </c>
      <c r="N655" s="9" t="n">
        <f aca="false">+[2]data1cf!BL654*-1</f>
        <v>-0</v>
      </c>
      <c r="O655" s="9" t="n">
        <f aca="false">+[2]data1cf!BM654*-1</f>
        <v>-0</v>
      </c>
      <c r="P655" s="9" t="n">
        <f aca="false">+[2]data1cf!BN654*-1</f>
        <v>-0</v>
      </c>
      <c r="Q655" s="9" t="n">
        <f aca="false">+[2]data1cf!BO654*-1</f>
        <v>-0</v>
      </c>
      <c r="R655" s="9" t="n">
        <f aca="false">+[2]data1cf!BP654*-1</f>
        <v>-0</v>
      </c>
      <c r="S655" s="9" t="n">
        <f aca="false">+[2]data1cf!BQ654*-1</f>
        <v>-0</v>
      </c>
      <c r="T655" s="9" t="n">
        <f aca="false">+[2]data1cf!BR654*-1</f>
        <v>-0</v>
      </c>
      <c r="U655" s="9" t="n">
        <f aca="false">+[2]data1cf!BS654*-1</f>
        <v>-0</v>
      </c>
      <c r="V655" s="9" t="n">
        <f aca="false">+[2]data1cf!BT654*-1</f>
        <v>-0</v>
      </c>
      <c r="W655" s="9" t="n">
        <f aca="false">+[2]data1cf!BU654*-1</f>
        <v>-0</v>
      </c>
      <c r="X655" s="9" t="n">
        <f aca="false">+[2]data1cf!BV654*-1</f>
        <v>-0</v>
      </c>
      <c r="Y655" s="9" t="n">
        <f aca="false">+[2]data1cf!BW654*-1</f>
        <v>-0</v>
      </c>
      <c r="Z655" s="9" t="n">
        <f aca="false">+[2]data1cf!BX654*-1</f>
        <v>-0</v>
      </c>
      <c r="AA655" s="9" t="n">
        <f aca="false">+[2]data1cf!BY654*-1</f>
        <v>-0</v>
      </c>
      <c r="AB655" s="9"/>
      <c r="AC655" s="9"/>
      <c r="AD655" s="9"/>
      <c r="AE655" s="9"/>
      <c r="AF655" s="9"/>
      <c r="AG655" s="9"/>
      <c r="AH655" s="9"/>
      <c r="AI655" s="9"/>
      <c r="AJ655" s="9"/>
      <c r="AK655" s="1"/>
      <c r="AL655" s="1" t="e">
        <f aca="false">SUMPRODUCT(B655:AJ655,PVCapPrice)</f>
        <v>#DIV/0!</v>
      </c>
      <c r="AM655" s="1"/>
      <c r="AN655" s="1"/>
      <c r="AO655" s="1"/>
      <c r="AP655" s="1"/>
      <c r="AQ655" s="1"/>
    </row>
    <row r="656" customFormat="false" ht="11.25" hidden="false" customHeight="false" outlineLevel="0" collapsed="false">
      <c r="A656" s="1" t="n">
        <v>654</v>
      </c>
      <c r="B656" s="9"/>
      <c r="C656" s="9" t="n">
        <f aca="false">+[2]data1cf!BA655*-1</f>
        <v>-0</v>
      </c>
      <c r="D656" s="9" t="n">
        <f aca="false">+[2]data1cf!BB655*-1</f>
        <v>-0</v>
      </c>
      <c r="E656" s="9" t="n">
        <f aca="false">+[2]data1cf!BC655*-1</f>
        <v>-0</v>
      </c>
      <c r="F656" s="9" t="n">
        <f aca="false">+[2]data1cf!BD655*-1</f>
        <v>-0</v>
      </c>
      <c r="G656" s="9" t="n">
        <f aca="false">+[2]data1cf!BE655*-1</f>
        <v>-0</v>
      </c>
      <c r="H656" s="9" t="n">
        <f aca="false">+[2]data1cf!BF655*-1</f>
        <v>-0</v>
      </c>
      <c r="I656" s="9" t="n">
        <f aca="false">+[2]data1cf!BG655*-1</f>
        <v>-0</v>
      </c>
      <c r="J656" s="9" t="n">
        <f aca="false">+[2]data1cf!BH655*-1</f>
        <v>-0</v>
      </c>
      <c r="K656" s="9" t="n">
        <f aca="false">+[2]data1cf!BI655*-1</f>
        <v>-0</v>
      </c>
      <c r="L656" s="9" t="n">
        <f aca="false">+[2]data1cf!BJ655*-1</f>
        <v>-0</v>
      </c>
      <c r="M656" s="9" t="n">
        <f aca="false">+[2]data1cf!BK655*-1</f>
        <v>-0</v>
      </c>
      <c r="N656" s="9" t="n">
        <f aca="false">+[2]data1cf!BL655*-1</f>
        <v>-0</v>
      </c>
      <c r="O656" s="9" t="n">
        <f aca="false">+[2]data1cf!BM655*-1</f>
        <v>-0</v>
      </c>
      <c r="P656" s="9" t="n">
        <f aca="false">+[2]data1cf!BN655*-1</f>
        <v>-0</v>
      </c>
      <c r="Q656" s="9" t="n">
        <f aca="false">+[2]data1cf!BO655*-1</f>
        <v>-0</v>
      </c>
      <c r="R656" s="9" t="n">
        <f aca="false">+[2]data1cf!BP655*-1</f>
        <v>-0</v>
      </c>
      <c r="S656" s="9" t="n">
        <f aca="false">+[2]data1cf!BQ655*-1</f>
        <v>-0</v>
      </c>
      <c r="T656" s="9" t="n">
        <f aca="false">+[2]data1cf!BR655*-1</f>
        <v>-0</v>
      </c>
      <c r="U656" s="9" t="n">
        <f aca="false">+[2]data1cf!BS655*-1</f>
        <v>-0</v>
      </c>
      <c r="V656" s="9" t="n">
        <f aca="false">+[2]data1cf!BT655*-1</f>
        <v>-0</v>
      </c>
      <c r="W656" s="9" t="n">
        <f aca="false">+[2]data1cf!BU655*-1</f>
        <v>-0</v>
      </c>
      <c r="X656" s="9" t="n">
        <f aca="false">+[2]data1cf!BV655*-1</f>
        <v>-0</v>
      </c>
      <c r="Y656" s="9" t="n">
        <f aca="false">+[2]data1cf!BW655*-1</f>
        <v>-0</v>
      </c>
      <c r="Z656" s="9" t="n">
        <f aca="false">+[2]data1cf!BX655*-1</f>
        <v>-0</v>
      </c>
      <c r="AA656" s="9" t="n">
        <f aca="false">+[2]data1cf!BY655*-1</f>
        <v>-0</v>
      </c>
      <c r="AB656" s="9"/>
      <c r="AC656" s="9"/>
      <c r="AD656" s="9"/>
      <c r="AE656" s="9"/>
      <c r="AF656" s="9"/>
      <c r="AG656" s="9"/>
      <c r="AH656" s="9"/>
      <c r="AI656" s="9"/>
      <c r="AJ656" s="9"/>
      <c r="AK656" s="1"/>
      <c r="AL656" s="1" t="e">
        <f aca="false">SUMPRODUCT(B656:AJ656,PVCapPrice)</f>
        <v>#DIV/0!</v>
      </c>
      <c r="AM656" s="1"/>
      <c r="AN656" s="1"/>
      <c r="AO656" s="1"/>
      <c r="AP656" s="1"/>
      <c r="AQ656" s="1"/>
    </row>
    <row r="657" customFormat="false" ht="11.25" hidden="false" customHeight="false" outlineLevel="0" collapsed="false">
      <c r="A657" s="1" t="n">
        <v>655</v>
      </c>
      <c r="B657" s="9"/>
      <c r="C657" s="9" t="n">
        <f aca="false">+[2]data1cf!BA656*-1</f>
        <v>-0</v>
      </c>
      <c r="D657" s="9" t="n">
        <f aca="false">+[2]data1cf!BB656*-1</f>
        <v>-0</v>
      </c>
      <c r="E657" s="9" t="n">
        <f aca="false">+[2]data1cf!BC656*-1</f>
        <v>-0</v>
      </c>
      <c r="F657" s="9" t="n">
        <f aca="false">+[2]data1cf!BD656*-1</f>
        <v>-0</v>
      </c>
      <c r="G657" s="9" t="n">
        <f aca="false">+[2]data1cf!BE656*-1</f>
        <v>-0</v>
      </c>
      <c r="H657" s="9" t="n">
        <f aca="false">+[2]data1cf!BF656*-1</f>
        <v>-0</v>
      </c>
      <c r="I657" s="9" t="n">
        <f aca="false">+[2]data1cf!BG656*-1</f>
        <v>-0</v>
      </c>
      <c r="J657" s="9" t="n">
        <f aca="false">+[2]data1cf!BH656*-1</f>
        <v>-0</v>
      </c>
      <c r="K657" s="9" t="n">
        <f aca="false">+[2]data1cf!BI656*-1</f>
        <v>-0</v>
      </c>
      <c r="L657" s="9" t="n">
        <f aca="false">+[2]data1cf!BJ656*-1</f>
        <v>-0</v>
      </c>
      <c r="M657" s="9" t="n">
        <f aca="false">+[2]data1cf!BK656*-1</f>
        <v>-0</v>
      </c>
      <c r="N657" s="9" t="n">
        <f aca="false">+[2]data1cf!BL656*-1</f>
        <v>-0</v>
      </c>
      <c r="O657" s="9" t="n">
        <f aca="false">+[2]data1cf!BM656*-1</f>
        <v>-0</v>
      </c>
      <c r="P657" s="9" t="n">
        <f aca="false">+[2]data1cf!BN656*-1</f>
        <v>-0</v>
      </c>
      <c r="Q657" s="9" t="n">
        <f aca="false">+[2]data1cf!BO656*-1</f>
        <v>-0</v>
      </c>
      <c r="R657" s="9" t="n">
        <f aca="false">+[2]data1cf!BP656*-1</f>
        <v>-0</v>
      </c>
      <c r="S657" s="9" t="n">
        <f aca="false">+[2]data1cf!BQ656*-1</f>
        <v>-0</v>
      </c>
      <c r="T657" s="9" t="n">
        <f aca="false">+[2]data1cf!BR656*-1</f>
        <v>-0</v>
      </c>
      <c r="U657" s="9" t="n">
        <f aca="false">+[2]data1cf!BS656*-1</f>
        <v>-0</v>
      </c>
      <c r="V657" s="9" t="n">
        <f aca="false">+[2]data1cf!BT656*-1</f>
        <v>-0</v>
      </c>
      <c r="W657" s="9" t="n">
        <f aca="false">+[2]data1cf!BU656*-1</f>
        <v>-0</v>
      </c>
      <c r="X657" s="9" t="n">
        <f aca="false">+[2]data1cf!BV656*-1</f>
        <v>-0</v>
      </c>
      <c r="Y657" s="9" t="n">
        <f aca="false">+[2]data1cf!BW656*-1</f>
        <v>-0</v>
      </c>
      <c r="Z657" s="9" t="n">
        <f aca="false">+[2]data1cf!BX656*-1</f>
        <v>-0</v>
      </c>
      <c r="AA657" s="9" t="n">
        <f aca="false">+[2]data1cf!BY656*-1</f>
        <v>-0</v>
      </c>
      <c r="AB657" s="9"/>
      <c r="AC657" s="9"/>
      <c r="AD657" s="9"/>
      <c r="AE657" s="9"/>
      <c r="AF657" s="9"/>
      <c r="AG657" s="9"/>
      <c r="AH657" s="9"/>
      <c r="AI657" s="9"/>
      <c r="AJ657" s="9"/>
      <c r="AK657" s="1"/>
      <c r="AL657" s="1" t="e">
        <f aca="false">SUMPRODUCT(B657:AJ657,PVCapPrice)</f>
        <v>#DIV/0!</v>
      </c>
      <c r="AM657" s="1"/>
      <c r="AN657" s="1"/>
      <c r="AO657" s="1"/>
      <c r="AP657" s="1"/>
      <c r="AQ657" s="1"/>
    </row>
    <row r="658" customFormat="false" ht="11.25" hidden="false" customHeight="false" outlineLevel="0" collapsed="false">
      <c r="A658" s="1" t="n">
        <v>656</v>
      </c>
      <c r="B658" s="9"/>
      <c r="C658" s="9" t="n">
        <f aca="false">+[2]data1cf!BA657*-1</f>
        <v>-0</v>
      </c>
      <c r="D658" s="9" t="n">
        <f aca="false">+[2]data1cf!BB657*-1</f>
        <v>-0</v>
      </c>
      <c r="E658" s="9" t="n">
        <f aca="false">+[2]data1cf!BC657*-1</f>
        <v>-0</v>
      </c>
      <c r="F658" s="9" t="n">
        <f aca="false">+[2]data1cf!BD657*-1</f>
        <v>-0</v>
      </c>
      <c r="G658" s="9" t="n">
        <f aca="false">+[2]data1cf!BE657*-1</f>
        <v>-0</v>
      </c>
      <c r="H658" s="9" t="n">
        <f aca="false">+[2]data1cf!BF657*-1</f>
        <v>-0</v>
      </c>
      <c r="I658" s="9" t="n">
        <f aca="false">+[2]data1cf!BG657*-1</f>
        <v>-0</v>
      </c>
      <c r="J658" s="9" t="n">
        <f aca="false">+[2]data1cf!BH657*-1</f>
        <v>-0</v>
      </c>
      <c r="K658" s="9" t="n">
        <f aca="false">+[2]data1cf!BI657*-1</f>
        <v>-0</v>
      </c>
      <c r="L658" s="9" t="n">
        <f aca="false">+[2]data1cf!BJ657*-1</f>
        <v>-0</v>
      </c>
      <c r="M658" s="9" t="n">
        <f aca="false">+[2]data1cf!BK657*-1</f>
        <v>-0</v>
      </c>
      <c r="N658" s="9" t="n">
        <f aca="false">+[2]data1cf!BL657*-1</f>
        <v>-0</v>
      </c>
      <c r="O658" s="9" t="n">
        <f aca="false">+[2]data1cf!BM657*-1</f>
        <v>-0</v>
      </c>
      <c r="P658" s="9" t="n">
        <f aca="false">+[2]data1cf!BN657*-1</f>
        <v>-0</v>
      </c>
      <c r="Q658" s="9" t="n">
        <f aca="false">+[2]data1cf!BO657*-1</f>
        <v>-0</v>
      </c>
      <c r="R658" s="9" t="n">
        <f aca="false">+[2]data1cf!BP657*-1</f>
        <v>-0</v>
      </c>
      <c r="S658" s="9" t="n">
        <f aca="false">+[2]data1cf!BQ657*-1</f>
        <v>-0</v>
      </c>
      <c r="T658" s="9" t="n">
        <f aca="false">+[2]data1cf!BR657*-1</f>
        <v>-0</v>
      </c>
      <c r="U658" s="9" t="n">
        <f aca="false">+[2]data1cf!BS657*-1</f>
        <v>-0</v>
      </c>
      <c r="V658" s="9" t="n">
        <f aca="false">+[2]data1cf!BT657*-1</f>
        <v>-0</v>
      </c>
      <c r="W658" s="9" t="n">
        <f aca="false">+[2]data1cf!BU657*-1</f>
        <v>-0</v>
      </c>
      <c r="X658" s="9" t="n">
        <f aca="false">+[2]data1cf!BV657*-1</f>
        <v>-0</v>
      </c>
      <c r="Y658" s="9" t="n">
        <f aca="false">+[2]data1cf!BW657*-1</f>
        <v>-0</v>
      </c>
      <c r="Z658" s="9" t="n">
        <f aca="false">+[2]data1cf!BX657*-1</f>
        <v>-0</v>
      </c>
      <c r="AA658" s="9" t="n">
        <f aca="false">+[2]data1cf!BY657*-1</f>
        <v>-0</v>
      </c>
      <c r="AB658" s="9"/>
      <c r="AC658" s="9"/>
      <c r="AD658" s="9"/>
      <c r="AE658" s="9"/>
      <c r="AF658" s="9"/>
      <c r="AG658" s="9"/>
      <c r="AH658" s="9"/>
      <c r="AI658" s="9"/>
      <c r="AJ658" s="9"/>
      <c r="AK658" s="1"/>
      <c r="AL658" s="1" t="e">
        <f aca="false">SUMPRODUCT(B658:AJ658,PVCapPrice)</f>
        <v>#DIV/0!</v>
      </c>
      <c r="AM658" s="1"/>
      <c r="AN658" s="1"/>
      <c r="AO658" s="1"/>
      <c r="AP658" s="1"/>
      <c r="AQ658" s="1"/>
    </row>
    <row r="659" customFormat="false" ht="11.25" hidden="false" customHeight="false" outlineLevel="0" collapsed="false">
      <c r="A659" s="1" t="n">
        <v>657</v>
      </c>
      <c r="B659" s="9"/>
      <c r="C659" s="9" t="n">
        <f aca="false">+[2]data1cf!BA658*-1</f>
        <v>-0</v>
      </c>
      <c r="D659" s="9" t="n">
        <f aca="false">+[2]data1cf!BB658*-1</f>
        <v>-0</v>
      </c>
      <c r="E659" s="9" t="n">
        <f aca="false">+[2]data1cf!BC658*-1</f>
        <v>-0</v>
      </c>
      <c r="F659" s="9" t="n">
        <f aca="false">+[2]data1cf!BD658*-1</f>
        <v>-0</v>
      </c>
      <c r="G659" s="9" t="n">
        <f aca="false">+[2]data1cf!BE658*-1</f>
        <v>-0</v>
      </c>
      <c r="H659" s="9" t="n">
        <f aca="false">+[2]data1cf!BF658*-1</f>
        <v>-0</v>
      </c>
      <c r="I659" s="9" t="n">
        <f aca="false">+[2]data1cf!BG658*-1</f>
        <v>-0</v>
      </c>
      <c r="J659" s="9" t="n">
        <f aca="false">+[2]data1cf!BH658*-1</f>
        <v>-0</v>
      </c>
      <c r="K659" s="9" t="n">
        <f aca="false">+[2]data1cf!BI658*-1</f>
        <v>-0</v>
      </c>
      <c r="L659" s="9" t="n">
        <f aca="false">+[2]data1cf!BJ658*-1</f>
        <v>-0</v>
      </c>
      <c r="M659" s="9" t="n">
        <f aca="false">+[2]data1cf!BK658*-1</f>
        <v>-0</v>
      </c>
      <c r="N659" s="9" t="n">
        <f aca="false">+[2]data1cf!BL658*-1</f>
        <v>-0</v>
      </c>
      <c r="O659" s="9" t="n">
        <f aca="false">+[2]data1cf!BM658*-1</f>
        <v>-0</v>
      </c>
      <c r="P659" s="9" t="n">
        <f aca="false">+[2]data1cf!BN658*-1</f>
        <v>-0</v>
      </c>
      <c r="Q659" s="9" t="n">
        <f aca="false">+[2]data1cf!BO658*-1</f>
        <v>-0</v>
      </c>
      <c r="R659" s="9" t="n">
        <f aca="false">+[2]data1cf!BP658*-1</f>
        <v>-0</v>
      </c>
      <c r="S659" s="9" t="n">
        <f aca="false">+[2]data1cf!BQ658*-1</f>
        <v>-0</v>
      </c>
      <c r="T659" s="9" t="n">
        <f aca="false">+[2]data1cf!BR658*-1</f>
        <v>-0</v>
      </c>
      <c r="U659" s="9" t="n">
        <f aca="false">+[2]data1cf!BS658*-1</f>
        <v>-0</v>
      </c>
      <c r="V659" s="9" t="n">
        <f aca="false">+[2]data1cf!BT658*-1</f>
        <v>-0</v>
      </c>
      <c r="W659" s="9" t="n">
        <f aca="false">+[2]data1cf!BU658*-1</f>
        <v>-0</v>
      </c>
      <c r="X659" s="9" t="n">
        <f aca="false">+[2]data1cf!BV658*-1</f>
        <v>-0</v>
      </c>
      <c r="Y659" s="9" t="n">
        <f aca="false">+[2]data1cf!BW658*-1</f>
        <v>-0</v>
      </c>
      <c r="Z659" s="9" t="n">
        <f aca="false">+[2]data1cf!BX658*-1</f>
        <v>-0</v>
      </c>
      <c r="AA659" s="9" t="n">
        <f aca="false">+[2]data1cf!BY658*-1</f>
        <v>-0</v>
      </c>
      <c r="AB659" s="9"/>
      <c r="AC659" s="9"/>
      <c r="AD659" s="9"/>
      <c r="AE659" s="9"/>
      <c r="AF659" s="9"/>
      <c r="AG659" s="9"/>
      <c r="AH659" s="9"/>
      <c r="AI659" s="9"/>
      <c r="AJ659" s="9"/>
      <c r="AK659" s="1"/>
      <c r="AL659" s="1" t="e">
        <f aca="false">SUMPRODUCT(B659:AJ659,PVCapPrice)</f>
        <v>#DIV/0!</v>
      </c>
      <c r="AM659" s="1"/>
      <c r="AN659" s="1"/>
      <c r="AO659" s="1"/>
      <c r="AP659" s="1"/>
      <c r="AQ659" s="1"/>
    </row>
    <row r="660" customFormat="false" ht="11.25" hidden="false" customHeight="false" outlineLevel="0" collapsed="false">
      <c r="A660" s="1" t="n">
        <v>658</v>
      </c>
      <c r="B660" s="9"/>
      <c r="C660" s="9" t="n">
        <f aca="false">+[2]data1cf!BA659*-1</f>
        <v>-0</v>
      </c>
      <c r="D660" s="9" t="n">
        <f aca="false">+[2]data1cf!BB659*-1</f>
        <v>-0</v>
      </c>
      <c r="E660" s="9" t="n">
        <f aca="false">+[2]data1cf!BC659*-1</f>
        <v>-0</v>
      </c>
      <c r="F660" s="9" t="n">
        <f aca="false">+[2]data1cf!BD659*-1</f>
        <v>-0</v>
      </c>
      <c r="G660" s="9" t="n">
        <f aca="false">+[2]data1cf!BE659*-1</f>
        <v>-0</v>
      </c>
      <c r="H660" s="9" t="n">
        <f aca="false">+[2]data1cf!BF659*-1</f>
        <v>-0</v>
      </c>
      <c r="I660" s="9" t="n">
        <f aca="false">+[2]data1cf!BG659*-1</f>
        <v>-0</v>
      </c>
      <c r="J660" s="9" t="n">
        <f aca="false">+[2]data1cf!BH659*-1</f>
        <v>-0</v>
      </c>
      <c r="K660" s="9" t="n">
        <f aca="false">+[2]data1cf!BI659*-1</f>
        <v>-0</v>
      </c>
      <c r="L660" s="9" t="n">
        <f aca="false">+[2]data1cf!BJ659*-1</f>
        <v>-0</v>
      </c>
      <c r="M660" s="9" t="n">
        <f aca="false">+[2]data1cf!BK659*-1</f>
        <v>-0</v>
      </c>
      <c r="N660" s="9" t="n">
        <f aca="false">+[2]data1cf!BL659*-1</f>
        <v>-0</v>
      </c>
      <c r="O660" s="9" t="n">
        <f aca="false">+[2]data1cf!BM659*-1</f>
        <v>-0</v>
      </c>
      <c r="P660" s="9" t="n">
        <f aca="false">+[2]data1cf!BN659*-1</f>
        <v>-0</v>
      </c>
      <c r="Q660" s="9" t="n">
        <f aca="false">+[2]data1cf!BO659*-1</f>
        <v>-0</v>
      </c>
      <c r="R660" s="9" t="n">
        <f aca="false">+[2]data1cf!BP659*-1</f>
        <v>-0</v>
      </c>
      <c r="S660" s="9" t="n">
        <f aca="false">+[2]data1cf!BQ659*-1</f>
        <v>-0</v>
      </c>
      <c r="T660" s="9" t="n">
        <f aca="false">+[2]data1cf!BR659*-1</f>
        <v>-0</v>
      </c>
      <c r="U660" s="9" t="n">
        <f aca="false">+[2]data1cf!BS659*-1</f>
        <v>-0</v>
      </c>
      <c r="V660" s="9" t="n">
        <f aca="false">+[2]data1cf!BT659*-1</f>
        <v>-0</v>
      </c>
      <c r="W660" s="9" t="n">
        <f aca="false">+[2]data1cf!BU659*-1</f>
        <v>-0</v>
      </c>
      <c r="X660" s="9" t="n">
        <f aca="false">+[2]data1cf!BV659*-1</f>
        <v>-0</v>
      </c>
      <c r="Y660" s="9" t="n">
        <f aca="false">+[2]data1cf!BW659*-1</f>
        <v>-0</v>
      </c>
      <c r="Z660" s="9" t="n">
        <f aca="false">+[2]data1cf!BX659*-1</f>
        <v>-0</v>
      </c>
      <c r="AA660" s="9" t="n">
        <f aca="false">+[2]data1cf!BY659*-1</f>
        <v>-0</v>
      </c>
      <c r="AB660" s="9"/>
      <c r="AC660" s="9"/>
      <c r="AD660" s="9"/>
      <c r="AE660" s="9"/>
      <c r="AF660" s="9"/>
      <c r="AG660" s="9"/>
      <c r="AH660" s="9"/>
      <c r="AI660" s="9"/>
      <c r="AJ660" s="9"/>
      <c r="AK660" s="1"/>
      <c r="AL660" s="1" t="e">
        <f aca="false">SUMPRODUCT(B660:AJ660,PVCapPrice)</f>
        <v>#DIV/0!</v>
      </c>
      <c r="AM660" s="1"/>
      <c r="AN660" s="1"/>
      <c r="AO660" s="1"/>
      <c r="AP660" s="1"/>
      <c r="AQ660" s="1"/>
    </row>
    <row r="661" customFormat="false" ht="11.25" hidden="false" customHeight="false" outlineLevel="0" collapsed="false">
      <c r="A661" s="1" t="n">
        <v>659</v>
      </c>
      <c r="B661" s="9"/>
      <c r="C661" s="9" t="n">
        <f aca="false">+[2]data1cf!BA660*-1</f>
        <v>-0</v>
      </c>
      <c r="D661" s="9" t="n">
        <f aca="false">+[2]data1cf!BB660*-1</f>
        <v>-0</v>
      </c>
      <c r="E661" s="9" t="n">
        <f aca="false">+[2]data1cf!BC660*-1</f>
        <v>-0</v>
      </c>
      <c r="F661" s="9" t="n">
        <f aca="false">+[2]data1cf!BD660*-1</f>
        <v>-0</v>
      </c>
      <c r="G661" s="9" t="n">
        <f aca="false">+[2]data1cf!BE660*-1</f>
        <v>-0</v>
      </c>
      <c r="H661" s="9" t="n">
        <f aca="false">+[2]data1cf!BF660*-1</f>
        <v>-0</v>
      </c>
      <c r="I661" s="9" t="n">
        <f aca="false">+[2]data1cf!BG660*-1</f>
        <v>-0</v>
      </c>
      <c r="J661" s="9" t="n">
        <f aca="false">+[2]data1cf!BH660*-1</f>
        <v>-0</v>
      </c>
      <c r="K661" s="9" t="n">
        <f aca="false">+[2]data1cf!BI660*-1</f>
        <v>-0</v>
      </c>
      <c r="L661" s="9" t="n">
        <f aca="false">+[2]data1cf!BJ660*-1</f>
        <v>-0</v>
      </c>
      <c r="M661" s="9" t="n">
        <f aca="false">+[2]data1cf!BK660*-1</f>
        <v>-0</v>
      </c>
      <c r="N661" s="9" t="n">
        <f aca="false">+[2]data1cf!BL660*-1</f>
        <v>-0</v>
      </c>
      <c r="O661" s="9" t="n">
        <f aca="false">+[2]data1cf!BM660*-1</f>
        <v>-0</v>
      </c>
      <c r="P661" s="9" t="n">
        <f aca="false">+[2]data1cf!BN660*-1</f>
        <v>-0</v>
      </c>
      <c r="Q661" s="9" t="n">
        <f aca="false">+[2]data1cf!BO660*-1</f>
        <v>-0</v>
      </c>
      <c r="R661" s="9" t="n">
        <f aca="false">+[2]data1cf!BP660*-1</f>
        <v>-0</v>
      </c>
      <c r="S661" s="9" t="n">
        <f aca="false">+[2]data1cf!BQ660*-1</f>
        <v>-0</v>
      </c>
      <c r="T661" s="9" t="n">
        <f aca="false">+[2]data1cf!BR660*-1</f>
        <v>-0</v>
      </c>
      <c r="U661" s="9" t="n">
        <f aca="false">+[2]data1cf!BS660*-1</f>
        <v>-0</v>
      </c>
      <c r="V661" s="9" t="n">
        <f aca="false">+[2]data1cf!BT660*-1</f>
        <v>-0</v>
      </c>
      <c r="W661" s="9" t="n">
        <f aca="false">+[2]data1cf!BU660*-1</f>
        <v>-0</v>
      </c>
      <c r="X661" s="9" t="n">
        <f aca="false">+[2]data1cf!BV660*-1</f>
        <v>-0</v>
      </c>
      <c r="Y661" s="9" t="n">
        <f aca="false">+[2]data1cf!BW660*-1</f>
        <v>-0</v>
      </c>
      <c r="Z661" s="9" t="n">
        <f aca="false">+[2]data1cf!BX660*-1</f>
        <v>-0</v>
      </c>
      <c r="AA661" s="9" t="n">
        <f aca="false">+[2]data1cf!BY660*-1</f>
        <v>-0</v>
      </c>
      <c r="AB661" s="9"/>
      <c r="AC661" s="9"/>
      <c r="AD661" s="9"/>
      <c r="AE661" s="9"/>
      <c r="AF661" s="9"/>
      <c r="AG661" s="9"/>
      <c r="AH661" s="9"/>
      <c r="AI661" s="9"/>
      <c r="AJ661" s="9"/>
      <c r="AK661" s="1"/>
      <c r="AL661" s="1" t="e">
        <f aca="false">SUMPRODUCT(B661:AJ661,PVCapPrice)</f>
        <v>#DIV/0!</v>
      </c>
      <c r="AM661" s="1"/>
      <c r="AN661" s="1"/>
      <c r="AO661" s="1"/>
      <c r="AP661" s="1"/>
      <c r="AQ661" s="1"/>
    </row>
    <row r="662" customFormat="false" ht="11.25" hidden="false" customHeight="false" outlineLevel="0" collapsed="false">
      <c r="A662" s="1" t="n">
        <v>660</v>
      </c>
      <c r="B662" s="9"/>
      <c r="C662" s="9" t="n">
        <f aca="false">+[2]data1cf!BA661*-1</f>
        <v>-0</v>
      </c>
      <c r="D662" s="9" t="n">
        <f aca="false">+[2]data1cf!BB661*-1</f>
        <v>-0</v>
      </c>
      <c r="E662" s="9" t="n">
        <f aca="false">+[2]data1cf!BC661*-1</f>
        <v>-0</v>
      </c>
      <c r="F662" s="9" t="n">
        <f aca="false">+[2]data1cf!BD661*-1</f>
        <v>-0</v>
      </c>
      <c r="G662" s="9" t="n">
        <f aca="false">+[2]data1cf!BE661*-1</f>
        <v>-0</v>
      </c>
      <c r="H662" s="9" t="n">
        <f aca="false">+[2]data1cf!BF661*-1</f>
        <v>-0</v>
      </c>
      <c r="I662" s="9" t="n">
        <f aca="false">+[2]data1cf!BG661*-1</f>
        <v>-0</v>
      </c>
      <c r="J662" s="9" t="n">
        <f aca="false">+[2]data1cf!BH661*-1</f>
        <v>-0</v>
      </c>
      <c r="K662" s="9" t="n">
        <f aca="false">+[2]data1cf!BI661*-1</f>
        <v>-0</v>
      </c>
      <c r="L662" s="9" t="n">
        <f aca="false">+[2]data1cf!BJ661*-1</f>
        <v>-0</v>
      </c>
      <c r="M662" s="9" t="n">
        <f aca="false">+[2]data1cf!BK661*-1</f>
        <v>-0</v>
      </c>
      <c r="N662" s="9" t="n">
        <f aca="false">+[2]data1cf!BL661*-1</f>
        <v>-0</v>
      </c>
      <c r="O662" s="9" t="n">
        <f aca="false">+[2]data1cf!BM661*-1</f>
        <v>-0</v>
      </c>
      <c r="P662" s="9" t="n">
        <f aca="false">+[2]data1cf!BN661*-1</f>
        <v>-0</v>
      </c>
      <c r="Q662" s="9" t="n">
        <f aca="false">+[2]data1cf!BO661*-1</f>
        <v>-0</v>
      </c>
      <c r="R662" s="9" t="n">
        <f aca="false">+[2]data1cf!BP661*-1</f>
        <v>-0</v>
      </c>
      <c r="S662" s="9" t="n">
        <f aca="false">+[2]data1cf!BQ661*-1</f>
        <v>-0</v>
      </c>
      <c r="T662" s="9" t="n">
        <f aca="false">+[2]data1cf!BR661*-1</f>
        <v>-0</v>
      </c>
      <c r="U662" s="9" t="n">
        <f aca="false">+[2]data1cf!BS661*-1</f>
        <v>-0</v>
      </c>
      <c r="V662" s="9" t="n">
        <f aca="false">+[2]data1cf!BT661*-1</f>
        <v>-0</v>
      </c>
      <c r="W662" s="9" t="n">
        <f aca="false">+[2]data1cf!BU661*-1</f>
        <v>-0</v>
      </c>
      <c r="X662" s="9" t="n">
        <f aca="false">+[2]data1cf!BV661*-1</f>
        <v>-0</v>
      </c>
      <c r="Y662" s="9" t="n">
        <f aca="false">+[2]data1cf!BW661*-1</f>
        <v>-0</v>
      </c>
      <c r="Z662" s="9" t="n">
        <f aca="false">+[2]data1cf!BX661*-1</f>
        <v>-0</v>
      </c>
      <c r="AA662" s="9" t="n">
        <f aca="false">+[2]data1cf!BY661*-1</f>
        <v>-0</v>
      </c>
      <c r="AB662" s="9"/>
      <c r="AC662" s="9"/>
      <c r="AD662" s="9"/>
      <c r="AE662" s="9"/>
      <c r="AF662" s="9"/>
      <c r="AG662" s="9"/>
      <c r="AH662" s="9"/>
      <c r="AI662" s="9"/>
      <c r="AJ662" s="9"/>
      <c r="AK662" s="1"/>
      <c r="AL662" s="1" t="e">
        <f aca="false">SUMPRODUCT(B662:AJ662,PVCapPrice)</f>
        <v>#DIV/0!</v>
      </c>
      <c r="AM662" s="1"/>
      <c r="AN662" s="1"/>
      <c r="AO662" s="1"/>
      <c r="AP662" s="1"/>
      <c r="AQ662" s="1"/>
    </row>
    <row r="663" customFormat="false" ht="11.25" hidden="false" customHeight="false" outlineLevel="0" collapsed="false">
      <c r="A663" s="1" t="n">
        <v>661</v>
      </c>
      <c r="B663" s="9"/>
      <c r="C663" s="9" t="n">
        <f aca="false">+[2]data1cf!BA662*-1</f>
        <v>-0</v>
      </c>
      <c r="D663" s="9" t="n">
        <f aca="false">+[2]data1cf!BB662*-1</f>
        <v>-0</v>
      </c>
      <c r="E663" s="9" t="n">
        <f aca="false">+[2]data1cf!BC662*-1</f>
        <v>-0</v>
      </c>
      <c r="F663" s="9" t="n">
        <f aca="false">+[2]data1cf!BD662*-1</f>
        <v>-0</v>
      </c>
      <c r="G663" s="9" t="n">
        <f aca="false">+[2]data1cf!BE662*-1</f>
        <v>-0</v>
      </c>
      <c r="H663" s="9" t="n">
        <f aca="false">+[2]data1cf!BF662*-1</f>
        <v>-0</v>
      </c>
      <c r="I663" s="9" t="n">
        <f aca="false">+[2]data1cf!BG662*-1</f>
        <v>-0</v>
      </c>
      <c r="J663" s="9" t="n">
        <f aca="false">+[2]data1cf!BH662*-1</f>
        <v>-0</v>
      </c>
      <c r="K663" s="9" t="n">
        <f aca="false">+[2]data1cf!BI662*-1</f>
        <v>-0</v>
      </c>
      <c r="L663" s="9" t="n">
        <f aca="false">+[2]data1cf!BJ662*-1</f>
        <v>-0</v>
      </c>
      <c r="M663" s="9" t="n">
        <f aca="false">+[2]data1cf!BK662*-1</f>
        <v>-0</v>
      </c>
      <c r="N663" s="9" t="n">
        <f aca="false">+[2]data1cf!BL662*-1</f>
        <v>-0</v>
      </c>
      <c r="O663" s="9" t="n">
        <f aca="false">+[2]data1cf!BM662*-1</f>
        <v>-0</v>
      </c>
      <c r="P663" s="9" t="n">
        <f aca="false">+[2]data1cf!BN662*-1</f>
        <v>-0</v>
      </c>
      <c r="Q663" s="9" t="n">
        <f aca="false">+[2]data1cf!BO662*-1</f>
        <v>-0</v>
      </c>
      <c r="R663" s="9" t="n">
        <f aca="false">+[2]data1cf!BP662*-1</f>
        <v>-0</v>
      </c>
      <c r="S663" s="9" t="n">
        <f aca="false">+[2]data1cf!BQ662*-1</f>
        <v>-0</v>
      </c>
      <c r="T663" s="9" t="n">
        <f aca="false">+[2]data1cf!BR662*-1</f>
        <v>-0</v>
      </c>
      <c r="U663" s="9" t="n">
        <f aca="false">+[2]data1cf!BS662*-1</f>
        <v>-0</v>
      </c>
      <c r="V663" s="9" t="n">
        <f aca="false">+[2]data1cf!BT662*-1</f>
        <v>-0</v>
      </c>
      <c r="W663" s="9" t="n">
        <f aca="false">+[2]data1cf!BU662*-1</f>
        <v>-0</v>
      </c>
      <c r="X663" s="9" t="n">
        <f aca="false">+[2]data1cf!BV662*-1</f>
        <v>-0</v>
      </c>
      <c r="Y663" s="9" t="n">
        <f aca="false">+[2]data1cf!BW662*-1</f>
        <v>-0</v>
      </c>
      <c r="Z663" s="9" t="n">
        <f aca="false">+[2]data1cf!BX662*-1</f>
        <v>-0</v>
      </c>
      <c r="AA663" s="9" t="n">
        <f aca="false">+[2]data1cf!BY662*-1</f>
        <v>-0</v>
      </c>
      <c r="AB663" s="9"/>
      <c r="AC663" s="9"/>
      <c r="AD663" s="9"/>
      <c r="AE663" s="9"/>
      <c r="AF663" s="9"/>
      <c r="AG663" s="9"/>
      <c r="AH663" s="9"/>
      <c r="AI663" s="9"/>
      <c r="AJ663" s="9"/>
      <c r="AK663" s="1"/>
      <c r="AL663" s="1" t="e">
        <f aca="false">SUMPRODUCT(B663:AJ663,PVCapPrice)</f>
        <v>#DIV/0!</v>
      </c>
      <c r="AM663" s="1"/>
      <c r="AN663" s="1"/>
      <c r="AO663" s="1"/>
      <c r="AP663" s="1"/>
      <c r="AQ663" s="1"/>
    </row>
    <row r="664" customFormat="false" ht="11.25" hidden="false" customHeight="false" outlineLevel="0" collapsed="false">
      <c r="A664" s="1" t="n">
        <v>662</v>
      </c>
      <c r="B664" s="9"/>
      <c r="C664" s="9" t="n">
        <f aca="false">+[2]data1cf!BA663*-1</f>
        <v>-0</v>
      </c>
      <c r="D664" s="9" t="n">
        <f aca="false">+[2]data1cf!BB663*-1</f>
        <v>-0</v>
      </c>
      <c r="E664" s="9" t="n">
        <f aca="false">+[2]data1cf!BC663*-1</f>
        <v>-0</v>
      </c>
      <c r="F664" s="9" t="n">
        <f aca="false">+[2]data1cf!BD663*-1</f>
        <v>-0</v>
      </c>
      <c r="G664" s="9" t="n">
        <f aca="false">+[2]data1cf!BE663*-1</f>
        <v>-0</v>
      </c>
      <c r="H664" s="9" t="n">
        <f aca="false">+[2]data1cf!BF663*-1</f>
        <v>-0</v>
      </c>
      <c r="I664" s="9" t="n">
        <f aca="false">+[2]data1cf!BG663*-1</f>
        <v>-0</v>
      </c>
      <c r="J664" s="9" t="n">
        <f aca="false">+[2]data1cf!BH663*-1</f>
        <v>-0</v>
      </c>
      <c r="K664" s="9" t="n">
        <f aca="false">+[2]data1cf!BI663*-1</f>
        <v>-0</v>
      </c>
      <c r="L664" s="9" t="n">
        <f aca="false">+[2]data1cf!BJ663*-1</f>
        <v>-0</v>
      </c>
      <c r="M664" s="9" t="n">
        <f aca="false">+[2]data1cf!BK663*-1</f>
        <v>-0</v>
      </c>
      <c r="N664" s="9" t="n">
        <f aca="false">+[2]data1cf!BL663*-1</f>
        <v>-0</v>
      </c>
      <c r="O664" s="9" t="n">
        <f aca="false">+[2]data1cf!BM663*-1</f>
        <v>-0</v>
      </c>
      <c r="P664" s="9" t="n">
        <f aca="false">+[2]data1cf!BN663*-1</f>
        <v>-0</v>
      </c>
      <c r="Q664" s="9" t="n">
        <f aca="false">+[2]data1cf!BO663*-1</f>
        <v>-0</v>
      </c>
      <c r="R664" s="9" t="n">
        <f aca="false">+[2]data1cf!BP663*-1</f>
        <v>-0</v>
      </c>
      <c r="S664" s="9" t="n">
        <f aca="false">+[2]data1cf!BQ663*-1</f>
        <v>-0</v>
      </c>
      <c r="T664" s="9" t="n">
        <f aca="false">+[2]data1cf!BR663*-1</f>
        <v>-0</v>
      </c>
      <c r="U664" s="9" t="n">
        <f aca="false">+[2]data1cf!BS663*-1</f>
        <v>-0</v>
      </c>
      <c r="V664" s="9" t="n">
        <f aca="false">+[2]data1cf!BT663*-1</f>
        <v>-0</v>
      </c>
      <c r="W664" s="9" t="n">
        <f aca="false">+[2]data1cf!BU663*-1</f>
        <v>-0</v>
      </c>
      <c r="X664" s="9" t="n">
        <f aca="false">+[2]data1cf!BV663*-1</f>
        <v>-0</v>
      </c>
      <c r="Y664" s="9" t="n">
        <f aca="false">+[2]data1cf!BW663*-1</f>
        <v>-0</v>
      </c>
      <c r="Z664" s="9" t="n">
        <f aca="false">+[2]data1cf!BX663*-1</f>
        <v>-0</v>
      </c>
      <c r="AA664" s="9" t="n">
        <f aca="false">+[2]data1cf!BY663*-1</f>
        <v>-0</v>
      </c>
      <c r="AB664" s="9"/>
      <c r="AC664" s="9"/>
      <c r="AD664" s="9"/>
      <c r="AE664" s="9"/>
      <c r="AF664" s="9"/>
      <c r="AG664" s="9"/>
      <c r="AH664" s="9"/>
      <c r="AI664" s="9"/>
      <c r="AJ664" s="9"/>
      <c r="AK664" s="1"/>
      <c r="AL664" s="1" t="e">
        <f aca="false">SUMPRODUCT(B664:AJ664,PVCapPrice)</f>
        <v>#DIV/0!</v>
      </c>
      <c r="AM664" s="1"/>
      <c r="AN664" s="1"/>
      <c r="AO664" s="1"/>
      <c r="AP664" s="1"/>
      <c r="AQ664" s="1"/>
    </row>
    <row r="665" customFormat="false" ht="11.25" hidden="false" customHeight="false" outlineLevel="0" collapsed="false">
      <c r="A665" s="1" t="n">
        <v>663</v>
      </c>
      <c r="B665" s="9"/>
      <c r="C665" s="9" t="n">
        <f aca="false">+[2]data1cf!BA664*-1</f>
        <v>-0</v>
      </c>
      <c r="D665" s="9" t="n">
        <f aca="false">+[2]data1cf!BB664*-1</f>
        <v>-0</v>
      </c>
      <c r="E665" s="9" t="n">
        <f aca="false">+[2]data1cf!BC664*-1</f>
        <v>-0</v>
      </c>
      <c r="F665" s="9" t="n">
        <f aca="false">+[2]data1cf!BD664*-1</f>
        <v>-0</v>
      </c>
      <c r="G665" s="9" t="n">
        <f aca="false">+[2]data1cf!BE664*-1</f>
        <v>-0</v>
      </c>
      <c r="H665" s="9" t="n">
        <f aca="false">+[2]data1cf!BF664*-1</f>
        <v>-0</v>
      </c>
      <c r="I665" s="9" t="n">
        <f aca="false">+[2]data1cf!BG664*-1</f>
        <v>-0</v>
      </c>
      <c r="J665" s="9" t="n">
        <f aca="false">+[2]data1cf!BH664*-1</f>
        <v>-0</v>
      </c>
      <c r="K665" s="9" t="n">
        <f aca="false">+[2]data1cf!BI664*-1</f>
        <v>-0</v>
      </c>
      <c r="L665" s="9" t="n">
        <f aca="false">+[2]data1cf!BJ664*-1</f>
        <v>-0</v>
      </c>
      <c r="M665" s="9" t="n">
        <f aca="false">+[2]data1cf!BK664*-1</f>
        <v>-0</v>
      </c>
      <c r="N665" s="9" t="n">
        <f aca="false">+[2]data1cf!BL664*-1</f>
        <v>-0</v>
      </c>
      <c r="O665" s="9" t="n">
        <f aca="false">+[2]data1cf!BM664*-1</f>
        <v>-0</v>
      </c>
      <c r="P665" s="9" t="n">
        <f aca="false">+[2]data1cf!BN664*-1</f>
        <v>-0</v>
      </c>
      <c r="Q665" s="9" t="n">
        <f aca="false">+[2]data1cf!BO664*-1</f>
        <v>-0</v>
      </c>
      <c r="R665" s="9" t="n">
        <f aca="false">+[2]data1cf!BP664*-1</f>
        <v>-0</v>
      </c>
      <c r="S665" s="9" t="n">
        <f aca="false">+[2]data1cf!BQ664*-1</f>
        <v>-0</v>
      </c>
      <c r="T665" s="9" t="n">
        <f aca="false">+[2]data1cf!BR664*-1</f>
        <v>-0</v>
      </c>
      <c r="U665" s="9" t="n">
        <f aca="false">+[2]data1cf!BS664*-1</f>
        <v>-0</v>
      </c>
      <c r="V665" s="9" t="n">
        <f aca="false">+[2]data1cf!BT664*-1</f>
        <v>-0</v>
      </c>
      <c r="W665" s="9" t="n">
        <f aca="false">+[2]data1cf!BU664*-1</f>
        <v>-0</v>
      </c>
      <c r="X665" s="9" t="n">
        <f aca="false">+[2]data1cf!BV664*-1</f>
        <v>-0</v>
      </c>
      <c r="Y665" s="9" t="n">
        <f aca="false">+[2]data1cf!BW664*-1</f>
        <v>-0</v>
      </c>
      <c r="Z665" s="9" t="n">
        <f aca="false">+[2]data1cf!BX664*-1</f>
        <v>-0</v>
      </c>
      <c r="AA665" s="9" t="n">
        <f aca="false">+[2]data1cf!BY664*-1</f>
        <v>-0</v>
      </c>
      <c r="AB665" s="9"/>
      <c r="AC665" s="9"/>
      <c r="AD665" s="9"/>
      <c r="AE665" s="9"/>
      <c r="AF665" s="9"/>
      <c r="AG665" s="9"/>
      <c r="AH665" s="9"/>
      <c r="AI665" s="9"/>
      <c r="AJ665" s="9"/>
      <c r="AK665" s="1"/>
      <c r="AL665" s="1" t="e">
        <f aca="false">SUMPRODUCT(B665:AJ665,PVCapPrice)</f>
        <v>#DIV/0!</v>
      </c>
      <c r="AM665" s="1"/>
      <c r="AN665" s="1"/>
      <c r="AO665" s="1"/>
      <c r="AP665" s="1"/>
      <c r="AQ665" s="1"/>
    </row>
    <row r="666" customFormat="false" ht="11.25" hidden="false" customHeight="false" outlineLevel="0" collapsed="false">
      <c r="A666" s="1" t="n">
        <v>664</v>
      </c>
      <c r="B666" s="9"/>
      <c r="C666" s="9" t="n">
        <f aca="false">+[2]data1cf!BA665*-1</f>
        <v>-0</v>
      </c>
      <c r="D666" s="9" t="n">
        <f aca="false">+[2]data1cf!BB665*-1</f>
        <v>-0</v>
      </c>
      <c r="E666" s="9" t="n">
        <f aca="false">+[2]data1cf!BC665*-1</f>
        <v>-0</v>
      </c>
      <c r="F666" s="9" t="n">
        <f aca="false">+[2]data1cf!BD665*-1</f>
        <v>-0</v>
      </c>
      <c r="G666" s="9" t="n">
        <f aca="false">+[2]data1cf!BE665*-1</f>
        <v>-0</v>
      </c>
      <c r="H666" s="9" t="n">
        <f aca="false">+[2]data1cf!BF665*-1</f>
        <v>-0</v>
      </c>
      <c r="I666" s="9" t="n">
        <f aca="false">+[2]data1cf!BG665*-1</f>
        <v>-0</v>
      </c>
      <c r="J666" s="9" t="n">
        <f aca="false">+[2]data1cf!BH665*-1</f>
        <v>-0</v>
      </c>
      <c r="K666" s="9" t="n">
        <f aca="false">+[2]data1cf!BI665*-1</f>
        <v>-0</v>
      </c>
      <c r="L666" s="9" t="n">
        <f aca="false">+[2]data1cf!BJ665*-1</f>
        <v>-0</v>
      </c>
      <c r="M666" s="9" t="n">
        <f aca="false">+[2]data1cf!BK665*-1</f>
        <v>-0</v>
      </c>
      <c r="N666" s="9" t="n">
        <f aca="false">+[2]data1cf!BL665*-1</f>
        <v>-0</v>
      </c>
      <c r="O666" s="9" t="n">
        <f aca="false">+[2]data1cf!BM665*-1</f>
        <v>-0</v>
      </c>
      <c r="P666" s="9" t="n">
        <f aca="false">+[2]data1cf!BN665*-1</f>
        <v>-0</v>
      </c>
      <c r="Q666" s="9" t="n">
        <f aca="false">+[2]data1cf!BO665*-1</f>
        <v>-0</v>
      </c>
      <c r="R666" s="9" t="n">
        <f aca="false">+[2]data1cf!BP665*-1</f>
        <v>-0</v>
      </c>
      <c r="S666" s="9" t="n">
        <f aca="false">+[2]data1cf!BQ665*-1</f>
        <v>-0</v>
      </c>
      <c r="T666" s="9" t="n">
        <f aca="false">+[2]data1cf!BR665*-1</f>
        <v>-0</v>
      </c>
      <c r="U666" s="9" t="n">
        <f aca="false">+[2]data1cf!BS665*-1</f>
        <v>-0</v>
      </c>
      <c r="V666" s="9" t="n">
        <f aca="false">+[2]data1cf!BT665*-1</f>
        <v>-0</v>
      </c>
      <c r="W666" s="9" t="n">
        <f aca="false">+[2]data1cf!BU665*-1</f>
        <v>-0</v>
      </c>
      <c r="X666" s="9" t="n">
        <f aca="false">+[2]data1cf!BV665*-1</f>
        <v>-0</v>
      </c>
      <c r="Y666" s="9" t="n">
        <f aca="false">+[2]data1cf!BW665*-1</f>
        <v>-0</v>
      </c>
      <c r="Z666" s="9" t="n">
        <f aca="false">+[2]data1cf!BX665*-1</f>
        <v>-0</v>
      </c>
      <c r="AA666" s="9" t="n">
        <f aca="false">+[2]data1cf!BY665*-1</f>
        <v>-0</v>
      </c>
      <c r="AB666" s="9"/>
      <c r="AC666" s="9"/>
      <c r="AD666" s="9"/>
      <c r="AE666" s="9"/>
      <c r="AF666" s="9"/>
      <c r="AG666" s="9"/>
      <c r="AH666" s="9"/>
      <c r="AI666" s="9"/>
      <c r="AJ666" s="9"/>
      <c r="AK666" s="1"/>
      <c r="AL666" s="1" t="e">
        <f aca="false">SUMPRODUCT(B666:AJ666,PVCapPrice)</f>
        <v>#DIV/0!</v>
      </c>
      <c r="AM666" s="1"/>
      <c r="AN666" s="1"/>
      <c r="AO666" s="1"/>
      <c r="AP666" s="1"/>
      <c r="AQ666" s="1"/>
    </row>
    <row r="667" customFormat="false" ht="11.25" hidden="false" customHeight="false" outlineLevel="0" collapsed="false">
      <c r="A667" s="1" t="n">
        <v>665</v>
      </c>
      <c r="B667" s="9"/>
      <c r="C667" s="9" t="n">
        <f aca="false">+[2]data1cf!BA666*-1</f>
        <v>-0</v>
      </c>
      <c r="D667" s="9" t="n">
        <f aca="false">+[2]data1cf!BB666*-1</f>
        <v>-0</v>
      </c>
      <c r="E667" s="9" t="n">
        <f aca="false">+[2]data1cf!BC666*-1</f>
        <v>-0</v>
      </c>
      <c r="F667" s="9" t="n">
        <f aca="false">+[2]data1cf!BD666*-1</f>
        <v>-0</v>
      </c>
      <c r="G667" s="9" t="n">
        <f aca="false">+[2]data1cf!BE666*-1</f>
        <v>-0</v>
      </c>
      <c r="H667" s="9" t="n">
        <f aca="false">+[2]data1cf!BF666*-1</f>
        <v>-0</v>
      </c>
      <c r="I667" s="9" t="n">
        <f aca="false">+[2]data1cf!BG666*-1</f>
        <v>-0</v>
      </c>
      <c r="J667" s="9" t="n">
        <f aca="false">+[2]data1cf!BH666*-1</f>
        <v>-0</v>
      </c>
      <c r="K667" s="9" t="n">
        <f aca="false">+[2]data1cf!BI666*-1</f>
        <v>-0</v>
      </c>
      <c r="L667" s="9" t="n">
        <f aca="false">+[2]data1cf!BJ666*-1</f>
        <v>-0</v>
      </c>
      <c r="M667" s="9" t="n">
        <f aca="false">+[2]data1cf!BK666*-1</f>
        <v>-0</v>
      </c>
      <c r="N667" s="9" t="n">
        <f aca="false">+[2]data1cf!BL666*-1</f>
        <v>-0</v>
      </c>
      <c r="O667" s="9" t="n">
        <f aca="false">+[2]data1cf!BM666*-1</f>
        <v>-0</v>
      </c>
      <c r="P667" s="9" t="n">
        <f aca="false">+[2]data1cf!BN666*-1</f>
        <v>-0</v>
      </c>
      <c r="Q667" s="9" t="n">
        <f aca="false">+[2]data1cf!BO666*-1</f>
        <v>-0</v>
      </c>
      <c r="R667" s="9" t="n">
        <f aca="false">+[2]data1cf!BP666*-1</f>
        <v>-0</v>
      </c>
      <c r="S667" s="9" t="n">
        <f aca="false">+[2]data1cf!BQ666*-1</f>
        <v>-0</v>
      </c>
      <c r="T667" s="9" t="n">
        <f aca="false">+[2]data1cf!BR666*-1</f>
        <v>-0</v>
      </c>
      <c r="U667" s="9" t="n">
        <f aca="false">+[2]data1cf!BS666*-1</f>
        <v>-0</v>
      </c>
      <c r="V667" s="9" t="n">
        <f aca="false">+[2]data1cf!BT666*-1</f>
        <v>-0</v>
      </c>
      <c r="W667" s="9" t="n">
        <f aca="false">+[2]data1cf!BU666*-1</f>
        <v>-0</v>
      </c>
      <c r="X667" s="9" t="n">
        <f aca="false">+[2]data1cf!BV666*-1</f>
        <v>-0</v>
      </c>
      <c r="Y667" s="9" t="n">
        <f aca="false">+[2]data1cf!BW666*-1</f>
        <v>-0</v>
      </c>
      <c r="Z667" s="9" t="n">
        <f aca="false">+[2]data1cf!BX666*-1</f>
        <v>-0</v>
      </c>
      <c r="AA667" s="9" t="n">
        <f aca="false">+[2]data1cf!BY666*-1</f>
        <v>-0</v>
      </c>
      <c r="AB667" s="9"/>
      <c r="AC667" s="9"/>
      <c r="AD667" s="9"/>
      <c r="AE667" s="9"/>
      <c r="AF667" s="9"/>
      <c r="AG667" s="9"/>
      <c r="AH667" s="9"/>
      <c r="AI667" s="9"/>
      <c r="AJ667" s="9"/>
      <c r="AK667" s="1"/>
      <c r="AL667" s="1" t="e">
        <f aca="false">SUMPRODUCT(B667:AJ667,PVCapPrice)</f>
        <v>#DIV/0!</v>
      </c>
      <c r="AM667" s="1"/>
      <c r="AN667" s="1"/>
      <c r="AO667" s="1"/>
      <c r="AP667" s="1"/>
      <c r="AQ667" s="1"/>
    </row>
    <row r="668" customFormat="false" ht="11.25" hidden="false" customHeight="false" outlineLevel="0" collapsed="false">
      <c r="A668" s="1" t="n">
        <v>666</v>
      </c>
      <c r="B668" s="9"/>
      <c r="C668" s="9" t="n">
        <f aca="false">+[2]data1cf!BA667*-1</f>
        <v>-0</v>
      </c>
      <c r="D668" s="9" t="n">
        <f aca="false">+[2]data1cf!BB667*-1</f>
        <v>-0</v>
      </c>
      <c r="E668" s="9" t="n">
        <f aca="false">+[2]data1cf!BC667*-1</f>
        <v>-0</v>
      </c>
      <c r="F668" s="9" t="n">
        <f aca="false">+[2]data1cf!BD667*-1</f>
        <v>-0</v>
      </c>
      <c r="G668" s="9" t="n">
        <f aca="false">+[2]data1cf!BE667*-1</f>
        <v>-0</v>
      </c>
      <c r="H668" s="9" t="n">
        <f aca="false">+[2]data1cf!BF667*-1</f>
        <v>-0</v>
      </c>
      <c r="I668" s="9" t="n">
        <f aca="false">+[2]data1cf!BG667*-1</f>
        <v>-0</v>
      </c>
      <c r="J668" s="9" t="n">
        <f aca="false">+[2]data1cf!BH667*-1</f>
        <v>-0</v>
      </c>
      <c r="K668" s="9" t="n">
        <f aca="false">+[2]data1cf!BI667*-1</f>
        <v>-0</v>
      </c>
      <c r="L668" s="9" t="n">
        <f aca="false">+[2]data1cf!BJ667*-1</f>
        <v>-0</v>
      </c>
      <c r="M668" s="9" t="n">
        <f aca="false">+[2]data1cf!BK667*-1</f>
        <v>-0</v>
      </c>
      <c r="N668" s="9" t="n">
        <f aca="false">+[2]data1cf!BL667*-1</f>
        <v>-0</v>
      </c>
      <c r="O668" s="9" t="n">
        <f aca="false">+[2]data1cf!BM667*-1</f>
        <v>-0</v>
      </c>
      <c r="P668" s="9" t="n">
        <f aca="false">+[2]data1cf!BN667*-1</f>
        <v>-0</v>
      </c>
      <c r="Q668" s="9" t="n">
        <f aca="false">+[2]data1cf!BO667*-1</f>
        <v>-0</v>
      </c>
      <c r="R668" s="9" t="n">
        <f aca="false">+[2]data1cf!BP667*-1</f>
        <v>-0</v>
      </c>
      <c r="S668" s="9" t="n">
        <f aca="false">+[2]data1cf!BQ667*-1</f>
        <v>-0</v>
      </c>
      <c r="T668" s="9" t="n">
        <f aca="false">+[2]data1cf!BR667*-1</f>
        <v>-0</v>
      </c>
      <c r="U668" s="9" t="n">
        <f aca="false">+[2]data1cf!BS667*-1</f>
        <v>-0</v>
      </c>
      <c r="V668" s="9" t="n">
        <f aca="false">+[2]data1cf!BT667*-1</f>
        <v>-0</v>
      </c>
      <c r="W668" s="9" t="n">
        <f aca="false">+[2]data1cf!BU667*-1</f>
        <v>-0</v>
      </c>
      <c r="X668" s="9" t="n">
        <f aca="false">+[2]data1cf!BV667*-1</f>
        <v>-0</v>
      </c>
      <c r="Y668" s="9" t="n">
        <f aca="false">+[2]data1cf!BW667*-1</f>
        <v>-0</v>
      </c>
      <c r="Z668" s="9" t="n">
        <f aca="false">+[2]data1cf!BX667*-1</f>
        <v>-0</v>
      </c>
      <c r="AA668" s="9" t="n">
        <f aca="false">+[2]data1cf!BY667*-1</f>
        <v>-0</v>
      </c>
      <c r="AB668" s="9"/>
      <c r="AC668" s="9"/>
      <c r="AD668" s="9"/>
      <c r="AE668" s="9"/>
      <c r="AF668" s="9"/>
      <c r="AG668" s="9"/>
      <c r="AH668" s="9"/>
      <c r="AI668" s="9"/>
      <c r="AJ668" s="9"/>
      <c r="AK668" s="1"/>
      <c r="AL668" s="1" t="e">
        <f aca="false">SUMPRODUCT(B668:AJ668,PVCapPrice)</f>
        <v>#DIV/0!</v>
      </c>
      <c r="AM668" s="1"/>
      <c r="AN668" s="1"/>
      <c r="AO668" s="1"/>
      <c r="AP668" s="1"/>
      <c r="AQ668" s="1"/>
    </row>
    <row r="669" customFormat="false" ht="11.25" hidden="false" customHeight="false" outlineLevel="0" collapsed="false">
      <c r="A669" s="1" t="n">
        <v>667</v>
      </c>
      <c r="B669" s="9"/>
      <c r="C669" s="9" t="n">
        <f aca="false">+[2]data1cf!BA668*-1</f>
        <v>-0</v>
      </c>
      <c r="D669" s="9" t="n">
        <f aca="false">+[2]data1cf!BB668*-1</f>
        <v>-0</v>
      </c>
      <c r="E669" s="9" t="n">
        <f aca="false">+[2]data1cf!BC668*-1</f>
        <v>-0</v>
      </c>
      <c r="F669" s="9" t="n">
        <f aca="false">+[2]data1cf!BD668*-1</f>
        <v>-0</v>
      </c>
      <c r="G669" s="9" t="n">
        <f aca="false">+[2]data1cf!BE668*-1</f>
        <v>-0</v>
      </c>
      <c r="H669" s="9" t="n">
        <f aca="false">+[2]data1cf!BF668*-1</f>
        <v>-0</v>
      </c>
      <c r="I669" s="9" t="n">
        <f aca="false">+[2]data1cf!BG668*-1</f>
        <v>-0</v>
      </c>
      <c r="J669" s="9" t="n">
        <f aca="false">+[2]data1cf!BH668*-1</f>
        <v>-0</v>
      </c>
      <c r="K669" s="9" t="n">
        <f aca="false">+[2]data1cf!BI668*-1</f>
        <v>-0</v>
      </c>
      <c r="L669" s="9" t="n">
        <f aca="false">+[2]data1cf!BJ668*-1</f>
        <v>-0</v>
      </c>
      <c r="M669" s="9" t="n">
        <f aca="false">+[2]data1cf!BK668*-1</f>
        <v>-0</v>
      </c>
      <c r="N669" s="9" t="n">
        <f aca="false">+[2]data1cf!BL668*-1</f>
        <v>-0</v>
      </c>
      <c r="O669" s="9" t="n">
        <f aca="false">+[2]data1cf!BM668*-1</f>
        <v>-0</v>
      </c>
      <c r="P669" s="9" t="n">
        <f aca="false">+[2]data1cf!BN668*-1</f>
        <v>-0</v>
      </c>
      <c r="Q669" s="9" t="n">
        <f aca="false">+[2]data1cf!BO668*-1</f>
        <v>-0</v>
      </c>
      <c r="R669" s="9" t="n">
        <f aca="false">+[2]data1cf!BP668*-1</f>
        <v>-0</v>
      </c>
      <c r="S669" s="9" t="n">
        <f aca="false">+[2]data1cf!BQ668*-1</f>
        <v>-0</v>
      </c>
      <c r="T669" s="9" t="n">
        <f aca="false">+[2]data1cf!BR668*-1</f>
        <v>-0</v>
      </c>
      <c r="U669" s="9" t="n">
        <f aca="false">+[2]data1cf!BS668*-1</f>
        <v>-0</v>
      </c>
      <c r="V669" s="9" t="n">
        <f aca="false">+[2]data1cf!BT668*-1</f>
        <v>-0</v>
      </c>
      <c r="W669" s="9" t="n">
        <f aca="false">+[2]data1cf!BU668*-1</f>
        <v>-0</v>
      </c>
      <c r="X669" s="9" t="n">
        <f aca="false">+[2]data1cf!BV668*-1</f>
        <v>-0</v>
      </c>
      <c r="Y669" s="9" t="n">
        <f aca="false">+[2]data1cf!BW668*-1</f>
        <v>-0</v>
      </c>
      <c r="Z669" s="9" t="n">
        <f aca="false">+[2]data1cf!BX668*-1</f>
        <v>-0</v>
      </c>
      <c r="AA669" s="9" t="n">
        <f aca="false">+[2]data1cf!BY668*-1</f>
        <v>-0</v>
      </c>
      <c r="AB669" s="9"/>
      <c r="AC669" s="9"/>
      <c r="AD669" s="9"/>
      <c r="AE669" s="9"/>
      <c r="AF669" s="9"/>
      <c r="AG669" s="9"/>
      <c r="AH669" s="9"/>
      <c r="AI669" s="9"/>
      <c r="AJ669" s="9"/>
      <c r="AK669" s="1"/>
      <c r="AL669" s="1" t="e">
        <f aca="false">SUMPRODUCT(B669:AJ669,PVCapPrice)</f>
        <v>#DIV/0!</v>
      </c>
      <c r="AM669" s="1"/>
      <c r="AN669" s="1"/>
      <c r="AO669" s="1"/>
      <c r="AP669" s="1"/>
      <c r="AQ669" s="1"/>
    </row>
    <row r="670" customFormat="false" ht="11.25" hidden="false" customHeight="false" outlineLevel="0" collapsed="false">
      <c r="A670" s="1" t="n">
        <v>668</v>
      </c>
      <c r="B670" s="9"/>
      <c r="C670" s="9" t="n">
        <f aca="false">+[2]data1cf!BA669*-1</f>
        <v>-0</v>
      </c>
      <c r="D670" s="9" t="n">
        <f aca="false">+[2]data1cf!BB669*-1</f>
        <v>-0</v>
      </c>
      <c r="E670" s="9" t="n">
        <f aca="false">+[2]data1cf!BC669*-1</f>
        <v>-0</v>
      </c>
      <c r="F670" s="9" t="n">
        <f aca="false">+[2]data1cf!BD669*-1</f>
        <v>-0</v>
      </c>
      <c r="G670" s="9" t="n">
        <f aca="false">+[2]data1cf!BE669*-1</f>
        <v>-0</v>
      </c>
      <c r="H670" s="9" t="n">
        <f aca="false">+[2]data1cf!BF669*-1</f>
        <v>-0</v>
      </c>
      <c r="I670" s="9" t="n">
        <f aca="false">+[2]data1cf!BG669*-1</f>
        <v>-0</v>
      </c>
      <c r="J670" s="9" t="n">
        <f aca="false">+[2]data1cf!BH669*-1</f>
        <v>-0</v>
      </c>
      <c r="K670" s="9" t="n">
        <f aca="false">+[2]data1cf!BI669*-1</f>
        <v>-0</v>
      </c>
      <c r="L670" s="9" t="n">
        <f aca="false">+[2]data1cf!BJ669*-1</f>
        <v>-0</v>
      </c>
      <c r="M670" s="9" t="n">
        <f aca="false">+[2]data1cf!BK669*-1</f>
        <v>-0</v>
      </c>
      <c r="N670" s="9" t="n">
        <f aca="false">+[2]data1cf!BL669*-1</f>
        <v>-0</v>
      </c>
      <c r="O670" s="9" t="n">
        <f aca="false">+[2]data1cf!BM669*-1</f>
        <v>-0</v>
      </c>
      <c r="P670" s="9" t="n">
        <f aca="false">+[2]data1cf!BN669*-1</f>
        <v>-0</v>
      </c>
      <c r="Q670" s="9" t="n">
        <f aca="false">+[2]data1cf!BO669*-1</f>
        <v>-0</v>
      </c>
      <c r="R670" s="9" t="n">
        <f aca="false">+[2]data1cf!BP669*-1</f>
        <v>-0</v>
      </c>
      <c r="S670" s="9" t="n">
        <f aca="false">+[2]data1cf!BQ669*-1</f>
        <v>-0</v>
      </c>
      <c r="T670" s="9" t="n">
        <f aca="false">+[2]data1cf!BR669*-1</f>
        <v>-0</v>
      </c>
      <c r="U670" s="9" t="n">
        <f aca="false">+[2]data1cf!BS669*-1</f>
        <v>-0</v>
      </c>
      <c r="V670" s="9" t="n">
        <f aca="false">+[2]data1cf!BT669*-1</f>
        <v>-0</v>
      </c>
      <c r="W670" s="9" t="n">
        <f aca="false">+[2]data1cf!BU669*-1</f>
        <v>-0</v>
      </c>
      <c r="X670" s="9" t="n">
        <f aca="false">+[2]data1cf!BV669*-1</f>
        <v>-0</v>
      </c>
      <c r="Y670" s="9" t="n">
        <f aca="false">+[2]data1cf!BW669*-1</f>
        <v>-0</v>
      </c>
      <c r="Z670" s="9" t="n">
        <f aca="false">+[2]data1cf!BX669*-1</f>
        <v>-0</v>
      </c>
      <c r="AA670" s="9" t="n">
        <f aca="false">+[2]data1cf!BY669*-1</f>
        <v>-0</v>
      </c>
      <c r="AB670" s="9"/>
      <c r="AC670" s="9"/>
      <c r="AD670" s="9"/>
      <c r="AE670" s="9"/>
      <c r="AF670" s="9"/>
      <c r="AG670" s="9"/>
      <c r="AH670" s="9"/>
      <c r="AI670" s="9"/>
      <c r="AJ670" s="9"/>
      <c r="AK670" s="1"/>
      <c r="AL670" s="1" t="e">
        <f aca="false">SUMPRODUCT(B670:AJ670,PVCapPrice)</f>
        <v>#DIV/0!</v>
      </c>
      <c r="AM670" s="1"/>
      <c r="AN670" s="1"/>
      <c r="AO670" s="1"/>
      <c r="AP670" s="1"/>
      <c r="AQ670" s="1"/>
    </row>
    <row r="671" customFormat="false" ht="11.25" hidden="false" customHeight="false" outlineLevel="0" collapsed="false">
      <c r="A671" s="1" t="n">
        <v>669</v>
      </c>
      <c r="B671" s="9"/>
      <c r="C671" s="9" t="n">
        <f aca="false">+[2]data1cf!BA670*-1</f>
        <v>-0</v>
      </c>
      <c r="D671" s="9" t="n">
        <f aca="false">+[2]data1cf!BB670*-1</f>
        <v>-0</v>
      </c>
      <c r="E671" s="9" t="n">
        <f aca="false">+[2]data1cf!BC670*-1</f>
        <v>-0</v>
      </c>
      <c r="F671" s="9" t="n">
        <f aca="false">+[2]data1cf!BD670*-1</f>
        <v>-0</v>
      </c>
      <c r="G671" s="9" t="n">
        <f aca="false">+[2]data1cf!BE670*-1</f>
        <v>-0</v>
      </c>
      <c r="H671" s="9" t="n">
        <f aca="false">+[2]data1cf!BF670*-1</f>
        <v>-0</v>
      </c>
      <c r="I671" s="9" t="n">
        <f aca="false">+[2]data1cf!BG670*-1</f>
        <v>-0</v>
      </c>
      <c r="J671" s="9" t="n">
        <f aca="false">+[2]data1cf!BH670*-1</f>
        <v>-0</v>
      </c>
      <c r="K671" s="9" t="n">
        <f aca="false">+[2]data1cf!BI670*-1</f>
        <v>-0</v>
      </c>
      <c r="L671" s="9" t="n">
        <f aca="false">+[2]data1cf!BJ670*-1</f>
        <v>-0</v>
      </c>
      <c r="M671" s="9" t="n">
        <f aca="false">+[2]data1cf!BK670*-1</f>
        <v>-0</v>
      </c>
      <c r="N671" s="9" t="n">
        <f aca="false">+[2]data1cf!BL670*-1</f>
        <v>-0</v>
      </c>
      <c r="O671" s="9" t="n">
        <f aca="false">+[2]data1cf!BM670*-1</f>
        <v>-0</v>
      </c>
      <c r="P671" s="9" t="n">
        <f aca="false">+[2]data1cf!BN670*-1</f>
        <v>-0</v>
      </c>
      <c r="Q671" s="9" t="n">
        <f aca="false">+[2]data1cf!BO670*-1</f>
        <v>-0</v>
      </c>
      <c r="R671" s="9" t="n">
        <f aca="false">+[2]data1cf!BP670*-1</f>
        <v>-0</v>
      </c>
      <c r="S671" s="9" t="n">
        <f aca="false">+[2]data1cf!BQ670*-1</f>
        <v>-0</v>
      </c>
      <c r="T671" s="9" t="n">
        <f aca="false">+[2]data1cf!BR670*-1</f>
        <v>-0</v>
      </c>
      <c r="U671" s="9" t="n">
        <f aca="false">+[2]data1cf!BS670*-1</f>
        <v>-0</v>
      </c>
      <c r="V671" s="9" t="n">
        <f aca="false">+[2]data1cf!BT670*-1</f>
        <v>-0</v>
      </c>
      <c r="W671" s="9" t="n">
        <f aca="false">+[2]data1cf!BU670*-1</f>
        <v>-0</v>
      </c>
      <c r="X671" s="9" t="n">
        <f aca="false">+[2]data1cf!BV670*-1</f>
        <v>-0</v>
      </c>
      <c r="Y671" s="9" t="n">
        <f aca="false">+[2]data1cf!BW670*-1</f>
        <v>-0</v>
      </c>
      <c r="Z671" s="9" t="n">
        <f aca="false">+[2]data1cf!BX670*-1</f>
        <v>-0</v>
      </c>
      <c r="AA671" s="9" t="n">
        <f aca="false">+[2]data1cf!BY670*-1</f>
        <v>-0</v>
      </c>
      <c r="AB671" s="9"/>
      <c r="AC671" s="9"/>
      <c r="AD671" s="9"/>
      <c r="AE671" s="9"/>
      <c r="AF671" s="9"/>
      <c r="AG671" s="9"/>
      <c r="AH671" s="9"/>
      <c r="AI671" s="9"/>
      <c r="AJ671" s="9"/>
      <c r="AK671" s="1"/>
      <c r="AL671" s="1" t="e">
        <f aca="false">SUMPRODUCT(B671:AJ671,PVCapPrice)</f>
        <v>#DIV/0!</v>
      </c>
      <c r="AM671" s="1"/>
      <c r="AN671" s="1"/>
      <c r="AO671" s="1"/>
      <c r="AP671" s="1"/>
      <c r="AQ671" s="1"/>
    </row>
    <row r="672" customFormat="false" ht="11.25" hidden="false" customHeight="false" outlineLevel="0" collapsed="false">
      <c r="A672" s="1" t="n">
        <v>670</v>
      </c>
      <c r="B672" s="9"/>
      <c r="C672" s="9" t="n">
        <f aca="false">+[2]data1cf!BA671*-1</f>
        <v>-0</v>
      </c>
      <c r="D672" s="9" t="n">
        <f aca="false">+[2]data1cf!BB671*-1</f>
        <v>-0</v>
      </c>
      <c r="E672" s="9" t="n">
        <f aca="false">+[2]data1cf!BC671*-1</f>
        <v>-0</v>
      </c>
      <c r="F672" s="9" t="n">
        <f aca="false">+[2]data1cf!BD671*-1</f>
        <v>-0</v>
      </c>
      <c r="G672" s="9" t="n">
        <f aca="false">+[2]data1cf!BE671*-1</f>
        <v>-0</v>
      </c>
      <c r="H672" s="9" t="n">
        <f aca="false">+[2]data1cf!BF671*-1</f>
        <v>-0</v>
      </c>
      <c r="I672" s="9" t="n">
        <f aca="false">+[2]data1cf!BG671*-1</f>
        <v>-0</v>
      </c>
      <c r="J672" s="9" t="n">
        <f aca="false">+[2]data1cf!BH671*-1</f>
        <v>-0</v>
      </c>
      <c r="K672" s="9" t="n">
        <f aca="false">+[2]data1cf!BI671*-1</f>
        <v>-0</v>
      </c>
      <c r="L672" s="9" t="n">
        <f aca="false">+[2]data1cf!BJ671*-1</f>
        <v>-0</v>
      </c>
      <c r="M672" s="9" t="n">
        <f aca="false">+[2]data1cf!BK671*-1</f>
        <v>-0</v>
      </c>
      <c r="N672" s="9" t="n">
        <f aca="false">+[2]data1cf!BL671*-1</f>
        <v>-0</v>
      </c>
      <c r="O672" s="9" t="n">
        <f aca="false">+[2]data1cf!BM671*-1</f>
        <v>-0</v>
      </c>
      <c r="P672" s="9" t="n">
        <f aca="false">+[2]data1cf!BN671*-1</f>
        <v>-0</v>
      </c>
      <c r="Q672" s="9" t="n">
        <f aca="false">+[2]data1cf!BO671*-1</f>
        <v>-0</v>
      </c>
      <c r="R672" s="9" t="n">
        <f aca="false">+[2]data1cf!BP671*-1</f>
        <v>-0</v>
      </c>
      <c r="S672" s="9" t="n">
        <f aca="false">+[2]data1cf!BQ671*-1</f>
        <v>-0</v>
      </c>
      <c r="T672" s="9" t="n">
        <f aca="false">+[2]data1cf!BR671*-1</f>
        <v>-0</v>
      </c>
      <c r="U672" s="9" t="n">
        <f aca="false">+[2]data1cf!BS671*-1</f>
        <v>-0</v>
      </c>
      <c r="V672" s="9" t="n">
        <f aca="false">+[2]data1cf!BT671*-1</f>
        <v>-0</v>
      </c>
      <c r="W672" s="9" t="n">
        <f aca="false">+[2]data1cf!BU671*-1</f>
        <v>-0</v>
      </c>
      <c r="X672" s="9" t="n">
        <f aca="false">+[2]data1cf!BV671*-1</f>
        <v>-0</v>
      </c>
      <c r="Y672" s="9" t="n">
        <f aca="false">+[2]data1cf!BW671*-1</f>
        <v>-0</v>
      </c>
      <c r="Z672" s="9" t="n">
        <f aca="false">+[2]data1cf!BX671*-1</f>
        <v>-0</v>
      </c>
      <c r="AA672" s="9" t="n">
        <f aca="false">+[2]data1cf!BY671*-1</f>
        <v>-0</v>
      </c>
      <c r="AB672" s="9"/>
      <c r="AC672" s="9"/>
      <c r="AD672" s="9"/>
      <c r="AE672" s="9"/>
      <c r="AF672" s="9"/>
      <c r="AG672" s="9"/>
      <c r="AH672" s="9"/>
      <c r="AI672" s="9"/>
      <c r="AJ672" s="9"/>
      <c r="AK672" s="1"/>
      <c r="AL672" s="1" t="e">
        <f aca="false">SUMPRODUCT(B672:AJ672,PVCapPrice)</f>
        <v>#DIV/0!</v>
      </c>
      <c r="AM672" s="1"/>
      <c r="AN672" s="1"/>
      <c r="AO672" s="1"/>
      <c r="AP672" s="1"/>
      <c r="AQ672" s="1"/>
    </row>
    <row r="673" customFormat="false" ht="11.25" hidden="false" customHeight="false" outlineLevel="0" collapsed="false">
      <c r="A673" s="1" t="n">
        <v>671</v>
      </c>
      <c r="B673" s="9"/>
      <c r="C673" s="9" t="n">
        <f aca="false">+[2]data1cf!BA672*-1</f>
        <v>-0</v>
      </c>
      <c r="D673" s="9" t="n">
        <f aca="false">+[2]data1cf!BB672*-1</f>
        <v>-0</v>
      </c>
      <c r="E673" s="9" t="n">
        <f aca="false">+[2]data1cf!BC672*-1</f>
        <v>-0</v>
      </c>
      <c r="F673" s="9" t="n">
        <f aca="false">+[2]data1cf!BD672*-1</f>
        <v>-0</v>
      </c>
      <c r="G673" s="9" t="n">
        <f aca="false">+[2]data1cf!BE672*-1</f>
        <v>-0</v>
      </c>
      <c r="H673" s="9" t="n">
        <f aca="false">+[2]data1cf!BF672*-1</f>
        <v>-0</v>
      </c>
      <c r="I673" s="9" t="n">
        <f aca="false">+[2]data1cf!BG672*-1</f>
        <v>-0</v>
      </c>
      <c r="J673" s="9" t="n">
        <f aca="false">+[2]data1cf!BH672*-1</f>
        <v>-0</v>
      </c>
      <c r="K673" s="9" t="n">
        <f aca="false">+[2]data1cf!BI672*-1</f>
        <v>-0</v>
      </c>
      <c r="L673" s="9" t="n">
        <f aca="false">+[2]data1cf!BJ672*-1</f>
        <v>-0</v>
      </c>
      <c r="M673" s="9" t="n">
        <f aca="false">+[2]data1cf!BK672*-1</f>
        <v>-0</v>
      </c>
      <c r="N673" s="9" t="n">
        <f aca="false">+[2]data1cf!BL672*-1</f>
        <v>-0</v>
      </c>
      <c r="O673" s="9" t="n">
        <f aca="false">+[2]data1cf!BM672*-1</f>
        <v>-0</v>
      </c>
      <c r="P673" s="9" t="n">
        <f aca="false">+[2]data1cf!BN672*-1</f>
        <v>-0</v>
      </c>
      <c r="Q673" s="9" t="n">
        <f aca="false">+[2]data1cf!BO672*-1</f>
        <v>-0</v>
      </c>
      <c r="R673" s="9" t="n">
        <f aca="false">+[2]data1cf!BP672*-1</f>
        <v>-0</v>
      </c>
      <c r="S673" s="9" t="n">
        <f aca="false">+[2]data1cf!BQ672*-1</f>
        <v>-0</v>
      </c>
      <c r="T673" s="9" t="n">
        <f aca="false">+[2]data1cf!BR672*-1</f>
        <v>-0</v>
      </c>
      <c r="U673" s="9" t="n">
        <f aca="false">+[2]data1cf!BS672*-1</f>
        <v>-0</v>
      </c>
      <c r="V673" s="9" t="n">
        <f aca="false">+[2]data1cf!BT672*-1</f>
        <v>-0</v>
      </c>
      <c r="W673" s="9" t="n">
        <f aca="false">+[2]data1cf!BU672*-1</f>
        <v>-0</v>
      </c>
      <c r="X673" s="9" t="n">
        <f aca="false">+[2]data1cf!BV672*-1</f>
        <v>-0</v>
      </c>
      <c r="Y673" s="9" t="n">
        <f aca="false">+[2]data1cf!BW672*-1</f>
        <v>-0</v>
      </c>
      <c r="Z673" s="9" t="n">
        <f aca="false">+[2]data1cf!BX672*-1</f>
        <v>-0</v>
      </c>
      <c r="AA673" s="9" t="n">
        <f aca="false">+[2]data1cf!BY672*-1</f>
        <v>-0</v>
      </c>
      <c r="AB673" s="9"/>
      <c r="AC673" s="9"/>
      <c r="AD673" s="9"/>
      <c r="AE673" s="9"/>
      <c r="AF673" s="9"/>
      <c r="AG673" s="9"/>
      <c r="AH673" s="9"/>
      <c r="AI673" s="9"/>
      <c r="AJ673" s="9"/>
      <c r="AK673" s="1"/>
      <c r="AL673" s="1" t="e">
        <f aca="false">SUMPRODUCT(B673:AJ673,PVCapPrice)</f>
        <v>#DIV/0!</v>
      </c>
      <c r="AM673" s="1"/>
      <c r="AN673" s="1"/>
      <c r="AO673" s="1"/>
      <c r="AP673" s="1"/>
      <c r="AQ673" s="1"/>
    </row>
    <row r="674" customFormat="false" ht="11.25" hidden="false" customHeight="false" outlineLevel="0" collapsed="false">
      <c r="A674" s="1" t="n">
        <v>672</v>
      </c>
      <c r="B674" s="9"/>
      <c r="C674" s="9" t="n">
        <f aca="false">+[2]data1cf!BA673*-1</f>
        <v>-0</v>
      </c>
      <c r="D674" s="9" t="n">
        <f aca="false">+[2]data1cf!BB673*-1</f>
        <v>-0</v>
      </c>
      <c r="E674" s="9" t="n">
        <f aca="false">+[2]data1cf!BC673*-1</f>
        <v>-0</v>
      </c>
      <c r="F674" s="9" t="n">
        <f aca="false">+[2]data1cf!BD673*-1</f>
        <v>-0</v>
      </c>
      <c r="G674" s="9" t="n">
        <f aca="false">+[2]data1cf!BE673*-1</f>
        <v>-0</v>
      </c>
      <c r="H674" s="9" t="n">
        <f aca="false">+[2]data1cf!BF673*-1</f>
        <v>-0</v>
      </c>
      <c r="I674" s="9" t="n">
        <f aca="false">+[2]data1cf!BG673*-1</f>
        <v>-0</v>
      </c>
      <c r="J674" s="9" t="n">
        <f aca="false">+[2]data1cf!BH673*-1</f>
        <v>-0</v>
      </c>
      <c r="K674" s="9" t="n">
        <f aca="false">+[2]data1cf!BI673*-1</f>
        <v>-0</v>
      </c>
      <c r="L674" s="9" t="n">
        <f aca="false">+[2]data1cf!BJ673*-1</f>
        <v>-0</v>
      </c>
      <c r="M674" s="9" t="n">
        <f aca="false">+[2]data1cf!BK673*-1</f>
        <v>-0</v>
      </c>
      <c r="N674" s="9" t="n">
        <f aca="false">+[2]data1cf!BL673*-1</f>
        <v>-0</v>
      </c>
      <c r="O674" s="9" t="n">
        <f aca="false">+[2]data1cf!BM673*-1</f>
        <v>-0</v>
      </c>
      <c r="P674" s="9" t="n">
        <f aca="false">+[2]data1cf!BN673*-1</f>
        <v>-0</v>
      </c>
      <c r="Q674" s="9" t="n">
        <f aca="false">+[2]data1cf!BO673*-1</f>
        <v>-0</v>
      </c>
      <c r="R674" s="9" t="n">
        <f aca="false">+[2]data1cf!BP673*-1</f>
        <v>-0</v>
      </c>
      <c r="S674" s="9" t="n">
        <f aca="false">+[2]data1cf!BQ673*-1</f>
        <v>-0</v>
      </c>
      <c r="T674" s="9" t="n">
        <f aca="false">+[2]data1cf!BR673*-1</f>
        <v>-0</v>
      </c>
      <c r="U674" s="9" t="n">
        <f aca="false">+[2]data1cf!BS673*-1</f>
        <v>-0</v>
      </c>
      <c r="V674" s="9" t="n">
        <f aca="false">+[2]data1cf!BT673*-1</f>
        <v>-0</v>
      </c>
      <c r="W674" s="9" t="n">
        <f aca="false">+[2]data1cf!BU673*-1</f>
        <v>-0</v>
      </c>
      <c r="X674" s="9" t="n">
        <f aca="false">+[2]data1cf!BV673*-1</f>
        <v>-0</v>
      </c>
      <c r="Y674" s="9" t="n">
        <f aca="false">+[2]data1cf!BW673*-1</f>
        <v>-0</v>
      </c>
      <c r="Z674" s="9" t="n">
        <f aca="false">+[2]data1cf!BX673*-1</f>
        <v>-0</v>
      </c>
      <c r="AA674" s="9" t="n">
        <f aca="false">+[2]data1cf!BY673*-1</f>
        <v>-0</v>
      </c>
      <c r="AB674" s="9"/>
      <c r="AC674" s="9"/>
      <c r="AD674" s="9"/>
      <c r="AE674" s="9"/>
      <c r="AF674" s="9"/>
      <c r="AG674" s="9"/>
      <c r="AH674" s="9"/>
      <c r="AI674" s="9"/>
      <c r="AJ674" s="9"/>
      <c r="AK674" s="1"/>
      <c r="AL674" s="1" t="e">
        <f aca="false">SUMPRODUCT(B674:AJ674,PVCapPrice)</f>
        <v>#DIV/0!</v>
      </c>
      <c r="AM674" s="1"/>
      <c r="AN674" s="1"/>
      <c r="AO674" s="1"/>
      <c r="AP674" s="1"/>
      <c r="AQ674" s="1"/>
    </row>
    <row r="675" customFormat="false" ht="11.25" hidden="false" customHeight="false" outlineLevel="0" collapsed="false">
      <c r="A675" s="1" t="n">
        <v>673</v>
      </c>
      <c r="B675" s="9"/>
      <c r="C675" s="9" t="n">
        <f aca="false">+[2]data1cf!BA674*-1</f>
        <v>-0</v>
      </c>
      <c r="D675" s="9" t="n">
        <f aca="false">+[2]data1cf!BB674*-1</f>
        <v>-0</v>
      </c>
      <c r="E675" s="9" t="n">
        <f aca="false">+[2]data1cf!BC674*-1</f>
        <v>-0</v>
      </c>
      <c r="F675" s="9" t="n">
        <f aca="false">+[2]data1cf!BD674*-1</f>
        <v>-0</v>
      </c>
      <c r="G675" s="9" t="n">
        <f aca="false">+[2]data1cf!BE674*-1</f>
        <v>-0</v>
      </c>
      <c r="H675" s="9" t="n">
        <f aca="false">+[2]data1cf!BF674*-1</f>
        <v>-0</v>
      </c>
      <c r="I675" s="9" t="n">
        <f aca="false">+[2]data1cf!BG674*-1</f>
        <v>-0</v>
      </c>
      <c r="J675" s="9" t="n">
        <f aca="false">+[2]data1cf!BH674*-1</f>
        <v>-0</v>
      </c>
      <c r="K675" s="9" t="n">
        <f aca="false">+[2]data1cf!BI674*-1</f>
        <v>-0</v>
      </c>
      <c r="L675" s="9" t="n">
        <f aca="false">+[2]data1cf!BJ674*-1</f>
        <v>-0</v>
      </c>
      <c r="M675" s="9" t="n">
        <f aca="false">+[2]data1cf!BK674*-1</f>
        <v>-0</v>
      </c>
      <c r="N675" s="9" t="n">
        <f aca="false">+[2]data1cf!BL674*-1</f>
        <v>-0</v>
      </c>
      <c r="O675" s="9" t="n">
        <f aca="false">+[2]data1cf!BM674*-1</f>
        <v>-0</v>
      </c>
      <c r="P675" s="9" t="n">
        <f aca="false">+[2]data1cf!BN674*-1</f>
        <v>-0</v>
      </c>
      <c r="Q675" s="9" t="n">
        <f aca="false">+[2]data1cf!BO674*-1</f>
        <v>-0</v>
      </c>
      <c r="R675" s="9" t="n">
        <f aca="false">+[2]data1cf!BP674*-1</f>
        <v>-0</v>
      </c>
      <c r="S675" s="9" t="n">
        <f aca="false">+[2]data1cf!BQ674*-1</f>
        <v>-0</v>
      </c>
      <c r="T675" s="9" t="n">
        <f aca="false">+[2]data1cf!BR674*-1</f>
        <v>-0</v>
      </c>
      <c r="U675" s="9" t="n">
        <f aca="false">+[2]data1cf!BS674*-1</f>
        <v>-0</v>
      </c>
      <c r="V675" s="9" t="n">
        <f aca="false">+[2]data1cf!BT674*-1</f>
        <v>-0</v>
      </c>
      <c r="W675" s="9" t="n">
        <f aca="false">+[2]data1cf!BU674*-1</f>
        <v>-0</v>
      </c>
      <c r="X675" s="9" t="n">
        <f aca="false">+[2]data1cf!BV674*-1</f>
        <v>-0</v>
      </c>
      <c r="Y675" s="9" t="n">
        <f aca="false">+[2]data1cf!BW674*-1</f>
        <v>-0</v>
      </c>
      <c r="Z675" s="9" t="n">
        <f aca="false">+[2]data1cf!BX674*-1</f>
        <v>-0</v>
      </c>
      <c r="AA675" s="9" t="n">
        <f aca="false">+[2]data1cf!BY674*-1</f>
        <v>-0</v>
      </c>
      <c r="AB675" s="9"/>
      <c r="AC675" s="9"/>
      <c r="AD675" s="9"/>
      <c r="AE675" s="9"/>
      <c r="AF675" s="9"/>
      <c r="AG675" s="9"/>
      <c r="AH675" s="9"/>
      <c r="AI675" s="9"/>
      <c r="AJ675" s="9"/>
      <c r="AK675" s="1"/>
      <c r="AL675" s="1" t="e">
        <f aca="false">SUMPRODUCT(B675:AJ675,PVCapPrice)</f>
        <v>#DIV/0!</v>
      </c>
      <c r="AM675" s="1"/>
      <c r="AN675" s="1"/>
      <c r="AO675" s="1"/>
      <c r="AP675" s="1"/>
      <c r="AQ675" s="1"/>
    </row>
    <row r="676" customFormat="false" ht="11.25" hidden="false" customHeight="false" outlineLevel="0" collapsed="false">
      <c r="A676" s="1" t="n">
        <v>674</v>
      </c>
      <c r="B676" s="9"/>
      <c r="C676" s="9" t="n">
        <f aca="false">+[2]data1cf!BA675*-1</f>
        <v>-0</v>
      </c>
      <c r="D676" s="9" t="n">
        <f aca="false">+[2]data1cf!BB675*-1</f>
        <v>-0</v>
      </c>
      <c r="E676" s="9" t="n">
        <f aca="false">+[2]data1cf!BC675*-1</f>
        <v>-0</v>
      </c>
      <c r="F676" s="9" t="n">
        <f aca="false">+[2]data1cf!BD675*-1</f>
        <v>-0</v>
      </c>
      <c r="G676" s="9" t="n">
        <f aca="false">+[2]data1cf!BE675*-1</f>
        <v>-0</v>
      </c>
      <c r="H676" s="9" t="n">
        <f aca="false">+[2]data1cf!BF675*-1</f>
        <v>-0</v>
      </c>
      <c r="I676" s="9" t="n">
        <f aca="false">+[2]data1cf!BG675*-1</f>
        <v>-0</v>
      </c>
      <c r="J676" s="9" t="n">
        <f aca="false">+[2]data1cf!BH675*-1</f>
        <v>-0</v>
      </c>
      <c r="K676" s="9" t="n">
        <f aca="false">+[2]data1cf!BI675*-1</f>
        <v>-0</v>
      </c>
      <c r="L676" s="9" t="n">
        <f aca="false">+[2]data1cf!BJ675*-1</f>
        <v>-0</v>
      </c>
      <c r="M676" s="9" t="n">
        <f aca="false">+[2]data1cf!BK675*-1</f>
        <v>-0</v>
      </c>
      <c r="N676" s="9" t="n">
        <f aca="false">+[2]data1cf!BL675*-1</f>
        <v>-0</v>
      </c>
      <c r="O676" s="9" t="n">
        <f aca="false">+[2]data1cf!BM675*-1</f>
        <v>-0</v>
      </c>
      <c r="P676" s="9" t="n">
        <f aca="false">+[2]data1cf!BN675*-1</f>
        <v>-0</v>
      </c>
      <c r="Q676" s="9" t="n">
        <f aca="false">+[2]data1cf!BO675*-1</f>
        <v>-0</v>
      </c>
      <c r="R676" s="9" t="n">
        <f aca="false">+[2]data1cf!BP675*-1</f>
        <v>-0</v>
      </c>
      <c r="S676" s="9" t="n">
        <f aca="false">+[2]data1cf!BQ675*-1</f>
        <v>-0</v>
      </c>
      <c r="T676" s="9" t="n">
        <f aca="false">+[2]data1cf!BR675*-1</f>
        <v>-0</v>
      </c>
      <c r="U676" s="9" t="n">
        <f aca="false">+[2]data1cf!BS675*-1</f>
        <v>-0</v>
      </c>
      <c r="V676" s="9" t="n">
        <f aca="false">+[2]data1cf!BT675*-1</f>
        <v>-0</v>
      </c>
      <c r="W676" s="9" t="n">
        <f aca="false">+[2]data1cf!BU675*-1</f>
        <v>-0</v>
      </c>
      <c r="X676" s="9" t="n">
        <f aca="false">+[2]data1cf!BV675*-1</f>
        <v>-0</v>
      </c>
      <c r="Y676" s="9" t="n">
        <f aca="false">+[2]data1cf!BW675*-1</f>
        <v>-0</v>
      </c>
      <c r="Z676" s="9" t="n">
        <f aca="false">+[2]data1cf!BX675*-1</f>
        <v>-0</v>
      </c>
      <c r="AA676" s="9" t="n">
        <f aca="false">+[2]data1cf!BY675*-1</f>
        <v>-0</v>
      </c>
      <c r="AB676" s="9"/>
      <c r="AC676" s="9"/>
      <c r="AD676" s="9"/>
      <c r="AE676" s="9"/>
      <c r="AF676" s="9"/>
      <c r="AG676" s="9"/>
      <c r="AH676" s="9"/>
      <c r="AI676" s="9"/>
      <c r="AJ676" s="9"/>
      <c r="AK676" s="1"/>
      <c r="AL676" s="1" t="e">
        <f aca="false">SUMPRODUCT(B676:AJ676,PVCapPrice)</f>
        <v>#DIV/0!</v>
      </c>
      <c r="AM676" s="1"/>
      <c r="AN676" s="1"/>
      <c r="AO676" s="1"/>
      <c r="AP676" s="1"/>
      <c r="AQ676" s="1"/>
    </row>
    <row r="677" customFormat="false" ht="11.25" hidden="false" customHeight="false" outlineLevel="0" collapsed="false">
      <c r="A677" s="1" t="n">
        <v>675</v>
      </c>
      <c r="B677" s="9"/>
      <c r="C677" s="9" t="n">
        <f aca="false">+[2]data1cf!BA676*-1</f>
        <v>-0</v>
      </c>
      <c r="D677" s="9" t="n">
        <f aca="false">+[2]data1cf!BB676*-1</f>
        <v>-0</v>
      </c>
      <c r="E677" s="9" t="n">
        <f aca="false">+[2]data1cf!BC676*-1</f>
        <v>-0</v>
      </c>
      <c r="F677" s="9" t="n">
        <f aca="false">+[2]data1cf!BD676*-1</f>
        <v>-0</v>
      </c>
      <c r="G677" s="9" t="n">
        <f aca="false">+[2]data1cf!BE676*-1</f>
        <v>-0</v>
      </c>
      <c r="H677" s="9" t="n">
        <f aca="false">+[2]data1cf!BF676*-1</f>
        <v>-0</v>
      </c>
      <c r="I677" s="9" t="n">
        <f aca="false">+[2]data1cf!BG676*-1</f>
        <v>-0</v>
      </c>
      <c r="J677" s="9" t="n">
        <f aca="false">+[2]data1cf!BH676*-1</f>
        <v>-0</v>
      </c>
      <c r="K677" s="9" t="n">
        <f aca="false">+[2]data1cf!BI676*-1</f>
        <v>-0</v>
      </c>
      <c r="L677" s="9" t="n">
        <f aca="false">+[2]data1cf!BJ676*-1</f>
        <v>-0</v>
      </c>
      <c r="M677" s="9" t="n">
        <f aca="false">+[2]data1cf!BK676*-1</f>
        <v>-0</v>
      </c>
      <c r="N677" s="9" t="n">
        <f aca="false">+[2]data1cf!BL676*-1</f>
        <v>-0</v>
      </c>
      <c r="O677" s="9" t="n">
        <f aca="false">+[2]data1cf!BM676*-1</f>
        <v>-0</v>
      </c>
      <c r="P677" s="9" t="n">
        <f aca="false">+[2]data1cf!BN676*-1</f>
        <v>-0</v>
      </c>
      <c r="Q677" s="9" t="n">
        <f aca="false">+[2]data1cf!BO676*-1</f>
        <v>-0</v>
      </c>
      <c r="R677" s="9" t="n">
        <f aca="false">+[2]data1cf!BP676*-1</f>
        <v>-0</v>
      </c>
      <c r="S677" s="9" t="n">
        <f aca="false">+[2]data1cf!BQ676*-1</f>
        <v>-0</v>
      </c>
      <c r="T677" s="9" t="n">
        <f aca="false">+[2]data1cf!BR676*-1</f>
        <v>-0</v>
      </c>
      <c r="U677" s="9" t="n">
        <f aca="false">+[2]data1cf!BS676*-1</f>
        <v>-0</v>
      </c>
      <c r="V677" s="9" t="n">
        <f aca="false">+[2]data1cf!BT676*-1</f>
        <v>-0</v>
      </c>
      <c r="W677" s="9" t="n">
        <f aca="false">+[2]data1cf!BU676*-1</f>
        <v>-0</v>
      </c>
      <c r="X677" s="9" t="n">
        <f aca="false">+[2]data1cf!BV676*-1</f>
        <v>-0</v>
      </c>
      <c r="Y677" s="9" t="n">
        <f aca="false">+[2]data1cf!BW676*-1</f>
        <v>-0</v>
      </c>
      <c r="Z677" s="9" t="n">
        <f aca="false">+[2]data1cf!BX676*-1</f>
        <v>-0</v>
      </c>
      <c r="AA677" s="9" t="n">
        <f aca="false">+[2]data1cf!BY676*-1</f>
        <v>-0</v>
      </c>
      <c r="AB677" s="9"/>
      <c r="AC677" s="9"/>
      <c r="AD677" s="9"/>
      <c r="AE677" s="9"/>
      <c r="AF677" s="9"/>
      <c r="AG677" s="9"/>
      <c r="AH677" s="9"/>
      <c r="AI677" s="9"/>
      <c r="AJ677" s="9"/>
      <c r="AK677" s="1"/>
      <c r="AL677" s="1" t="e">
        <f aca="false">SUMPRODUCT(B677:AJ677,PVCapPrice)</f>
        <v>#DIV/0!</v>
      </c>
      <c r="AM677" s="1"/>
      <c r="AN677" s="1"/>
      <c r="AO677" s="1"/>
      <c r="AP677" s="1"/>
      <c r="AQ677" s="1"/>
    </row>
    <row r="678" customFormat="false" ht="11.25" hidden="false" customHeight="false" outlineLevel="0" collapsed="false">
      <c r="A678" s="1" t="n">
        <v>676</v>
      </c>
      <c r="B678" s="9"/>
      <c r="C678" s="9" t="n">
        <f aca="false">+[2]data1cf!BA677*-1</f>
        <v>-0</v>
      </c>
      <c r="D678" s="9" t="n">
        <f aca="false">+[2]data1cf!BB677*-1</f>
        <v>-0</v>
      </c>
      <c r="E678" s="9" t="n">
        <f aca="false">+[2]data1cf!BC677*-1</f>
        <v>-0</v>
      </c>
      <c r="F678" s="9" t="n">
        <f aca="false">+[2]data1cf!BD677*-1</f>
        <v>-0</v>
      </c>
      <c r="G678" s="9" t="n">
        <f aca="false">+[2]data1cf!BE677*-1</f>
        <v>-0</v>
      </c>
      <c r="H678" s="9" t="n">
        <f aca="false">+[2]data1cf!BF677*-1</f>
        <v>-0</v>
      </c>
      <c r="I678" s="9" t="n">
        <f aca="false">+[2]data1cf!BG677*-1</f>
        <v>-0</v>
      </c>
      <c r="J678" s="9" t="n">
        <f aca="false">+[2]data1cf!BH677*-1</f>
        <v>-0</v>
      </c>
      <c r="K678" s="9" t="n">
        <f aca="false">+[2]data1cf!BI677*-1</f>
        <v>-0</v>
      </c>
      <c r="L678" s="9" t="n">
        <f aca="false">+[2]data1cf!BJ677*-1</f>
        <v>-0</v>
      </c>
      <c r="M678" s="9" t="n">
        <f aca="false">+[2]data1cf!BK677*-1</f>
        <v>-0</v>
      </c>
      <c r="N678" s="9" t="n">
        <f aca="false">+[2]data1cf!BL677*-1</f>
        <v>-0</v>
      </c>
      <c r="O678" s="9" t="n">
        <f aca="false">+[2]data1cf!BM677*-1</f>
        <v>-0</v>
      </c>
      <c r="P678" s="9" t="n">
        <f aca="false">+[2]data1cf!BN677*-1</f>
        <v>-0</v>
      </c>
      <c r="Q678" s="9" t="n">
        <f aca="false">+[2]data1cf!BO677*-1</f>
        <v>-0</v>
      </c>
      <c r="R678" s="9" t="n">
        <f aca="false">+[2]data1cf!BP677*-1</f>
        <v>-0</v>
      </c>
      <c r="S678" s="9" t="n">
        <f aca="false">+[2]data1cf!BQ677*-1</f>
        <v>-0</v>
      </c>
      <c r="T678" s="9" t="n">
        <f aca="false">+[2]data1cf!BR677*-1</f>
        <v>-0</v>
      </c>
      <c r="U678" s="9" t="n">
        <f aca="false">+[2]data1cf!BS677*-1</f>
        <v>-0</v>
      </c>
      <c r="V678" s="9" t="n">
        <f aca="false">+[2]data1cf!BT677*-1</f>
        <v>-0</v>
      </c>
      <c r="W678" s="9" t="n">
        <f aca="false">+[2]data1cf!BU677*-1</f>
        <v>-0</v>
      </c>
      <c r="X678" s="9" t="n">
        <f aca="false">+[2]data1cf!BV677*-1</f>
        <v>-0</v>
      </c>
      <c r="Y678" s="9" t="n">
        <f aca="false">+[2]data1cf!BW677*-1</f>
        <v>-0</v>
      </c>
      <c r="Z678" s="9" t="n">
        <f aca="false">+[2]data1cf!BX677*-1</f>
        <v>-0</v>
      </c>
      <c r="AA678" s="9" t="n">
        <f aca="false">+[2]data1cf!BY677*-1</f>
        <v>-0</v>
      </c>
      <c r="AB678" s="9"/>
      <c r="AC678" s="9"/>
      <c r="AD678" s="9"/>
      <c r="AE678" s="9"/>
      <c r="AF678" s="9"/>
      <c r="AG678" s="9"/>
      <c r="AH678" s="9"/>
      <c r="AI678" s="9"/>
      <c r="AJ678" s="9"/>
      <c r="AK678" s="1"/>
      <c r="AL678" s="1" t="e">
        <f aca="false">SUMPRODUCT(B678:AJ678,PVCapPrice)</f>
        <v>#DIV/0!</v>
      </c>
      <c r="AM678" s="1"/>
      <c r="AN678" s="1"/>
      <c r="AO678" s="1"/>
      <c r="AP678" s="1"/>
      <c r="AQ678" s="1"/>
    </row>
    <row r="679" customFormat="false" ht="11.25" hidden="false" customHeight="false" outlineLevel="0" collapsed="false">
      <c r="A679" s="1" t="n">
        <v>677</v>
      </c>
      <c r="B679" s="9"/>
      <c r="C679" s="9" t="n">
        <f aca="false">+[2]data1cf!BA678*-1</f>
        <v>-0</v>
      </c>
      <c r="D679" s="9" t="n">
        <f aca="false">+[2]data1cf!BB678*-1</f>
        <v>-0</v>
      </c>
      <c r="E679" s="9" t="n">
        <f aca="false">+[2]data1cf!BC678*-1</f>
        <v>-0</v>
      </c>
      <c r="F679" s="9" t="n">
        <f aca="false">+[2]data1cf!BD678*-1</f>
        <v>-0</v>
      </c>
      <c r="G679" s="9" t="n">
        <f aca="false">+[2]data1cf!BE678*-1</f>
        <v>-0</v>
      </c>
      <c r="H679" s="9" t="n">
        <f aca="false">+[2]data1cf!BF678*-1</f>
        <v>-0</v>
      </c>
      <c r="I679" s="9" t="n">
        <f aca="false">+[2]data1cf!BG678*-1</f>
        <v>-0</v>
      </c>
      <c r="J679" s="9" t="n">
        <f aca="false">+[2]data1cf!BH678*-1</f>
        <v>-0</v>
      </c>
      <c r="K679" s="9" t="n">
        <f aca="false">+[2]data1cf!BI678*-1</f>
        <v>-0</v>
      </c>
      <c r="L679" s="9" t="n">
        <f aca="false">+[2]data1cf!BJ678*-1</f>
        <v>-0</v>
      </c>
      <c r="M679" s="9" t="n">
        <f aca="false">+[2]data1cf!BK678*-1</f>
        <v>-0</v>
      </c>
      <c r="N679" s="9" t="n">
        <f aca="false">+[2]data1cf!BL678*-1</f>
        <v>-0</v>
      </c>
      <c r="O679" s="9" t="n">
        <f aca="false">+[2]data1cf!BM678*-1</f>
        <v>-0</v>
      </c>
      <c r="P679" s="9" t="n">
        <f aca="false">+[2]data1cf!BN678*-1</f>
        <v>-0</v>
      </c>
      <c r="Q679" s="9" t="n">
        <f aca="false">+[2]data1cf!BO678*-1</f>
        <v>-0</v>
      </c>
      <c r="R679" s="9" t="n">
        <f aca="false">+[2]data1cf!BP678*-1</f>
        <v>-0</v>
      </c>
      <c r="S679" s="9" t="n">
        <f aca="false">+[2]data1cf!BQ678*-1</f>
        <v>-0</v>
      </c>
      <c r="T679" s="9" t="n">
        <f aca="false">+[2]data1cf!BR678*-1</f>
        <v>-0</v>
      </c>
      <c r="U679" s="9" t="n">
        <f aca="false">+[2]data1cf!BS678*-1</f>
        <v>-0</v>
      </c>
      <c r="V679" s="9" t="n">
        <f aca="false">+[2]data1cf!BT678*-1</f>
        <v>-0</v>
      </c>
      <c r="W679" s="9" t="n">
        <f aca="false">+[2]data1cf!BU678*-1</f>
        <v>-0</v>
      </c>
      <c r="X679" s="9" t="n">
        <f aca="false">+[2]data1cf!BV678*-1</f>
        <v>-0</v>
      </c>
      <c r="Y679" s="9" t="n">
        <f aca="false">+[2]data1cf!BW678*-1</f>
        <v>-0</v>
      </c>
      <c r="Z679" s="9" t="n">
        <f aca="false">+[2]data1cf!BX678*-1</f>
        <v>-0</v>
      </c>
      <c r="AA679" s="9" t="n">
        <f aca="false">+[2]data1cf!BY678*-1</f>
        <v>-0</v>
      </c>
      <c r="AB679" s="9"/>
      <c r="AC679" s="9"/>
      <c r="AD679" s="9"/>
      <c r="AE679" s="9"/>
      <c r="AF679" s="9"/>
      <c r="AG679" s="9"/>
      <c r="AH679" s="9"/>
      <c r="AI679" s="9"/>
      <c r="AJ679" s="9"/>
      <c r="AK679" s="1"/>
      <c r="AL679" s="1" t="e">
        <f aca="false">SUMPRODUCT(B679:AJ679,PVCapPrice)</f>
        <v>#DIV/0!</v>
      </c>
      <c r="AM679" s="1"/>
      <c r="AN679" s="1"/>
      <c r="AO679" s="1"/>
      <c r="AP679" s="1"/>
      <c r="AQ679" s="1"/>
    </row>
    <row r="680" customFormat="false" ht="11.25" hidden="false" customHeight="false" outlineLevel="0" collapsed="false">
      <c r="A680" s="1" t="n">
        <v>678</v>
      </c>
      <c r="B680" s="9"/>
      <c r="C680" s="9" t="n">
        <f aca="false">+[2]data1cf!BA679*-1</f>
        <v>-0</v>
      </c>
      <c r="D680" s="9" t="n">
        <f aca="false">+[2]data1cf!BB679*-1</f>
        <v>-0</v>
      </c>
      <c r="E680" s="9" t="n">
        <f aca="false">+[2]data1cf!BC679*-1</f>
        <v>-0</v>
      </c>
      <c r="F680" s="9" t="n">
        <f aca="false">+[2]data1cf!BD679*-1</f>
        <v>-0</v>
      </c>
      <c r="G680" s="9" t="n">
        <f aca="false">+[2]data1cf!BE679*-1</f>
        <v>-0</v>
      </c>
      <c r="H680" s="9" t="n">
        <f aca="false">+[2]data1cf!BF679*-1</f>
        <v>-0</v>
      </c>
      <c r="I680" s="9" t="n">
        <f aca="false">+[2]data1cf!BG679*-1</f>
        <v>-0</v>
      </c>
      <c r="J680" s="9" t="n">
        <f aca="false">+[2]data1cf!BH679*-1</f>
        <v>-0</v>
      </c>
      <c r="K680" s="9" t="n">
        <f aca="false">+[2]data1cf!BI679*-1</f>
        <v>-0</v>
      </c>
      <c r="L680" s="9" t="n">
        <f aca="false">+[2]data1cf!BJ679*-1</f>
        <v>-0</v>
      </c>
      <c r="M680" s="9" t="n">
        <f aca="false">+[2]data1cf!BK679*-1</f>
        <v>-0</v>
      </c>
      <c r="N680" s="9" t="n">
        <f aca="false">+[2]data1cf!BL679*-1</f>
        <v>-0</v>
      </c>
      <c r="O680" s="9" t="n">
        <f aca="false">+[2]data1cf!BM679*-1</f>
        <v>-0</v>
      </c>
      <c r="P680" s="9" t="n">
        <f aca="false">+[2]data1cf!BN679*-1</f>
        <v>-0</v>
      </c>
      <c r="Q680" s="9" t="n">
        <f aca="false">+[2]data1cf!BO679*-1</f>
        <v>-0</v>
      </c>
      <c r="R680" s="9" t="n">
        <f aca="false">+[2]data1cf!BP679*-1</f>
        <v>-0</v>
      </c>
      <c r="S680" s="9" t="n">
        <f aca="false">+[2]data1cf!BQ679*-1</f>
        <v>-0</v>
      </c>
      <c r="T680" s="9" t="n">
        <f aca="false">+[2]data1cf!BR679*-1</f>
        <v>-0</v>
      </c>
      <c r="U680" s="9" t="n">
        <f aca="false">+[2]data1cf!BS679*-1</f>
        <v>-0</v>
      </c>
      <c r="V680" s="9" t="n">
        <f aca="false">+[2]data1cf!BT679*-1</f>
        <v>-0</v>
      </c>
      <c r="W680" s="9" t="n">
        <f aca="false">+[2]data1cf!BU679*-1</f>
        <v>-0</v>
      </c>
      <c r="X680" s="9" t="n">
        <f aca="false">+[2]data1cf!BV679*-1</f>
        <v>-0</v>
      </c>
      <c r="Y680" s="9" t="n">
        <f aca="false">+[2]data1cf!BW679*-1</f>
        <v>-0</v>
      </c>
      <c r="Z680" s="9" t="n">
        <f aca="false">+[2]data1cf!BX679*-1</f>
        <v>-0</v>
      </c>
      <c r="AA680" s="9" t="n">
        <f aca="false">+[2]data1cf!BY679*-1</f>
        <v>-0</v>
      </c>
      <c r="AB680" s="9"/>
      <c r="AC680" s="9"/>
      <c r="AD680" s="9"/>
      <c r="AE680" s="9"/>
      <c r="AF680" s="9"/>
      <c r="AG680" s="9"/>
      <c r="AH680" s="9"/>
      <c r="AI680" s="9"/>
      <c r="AJ680" s="9"/>
      <c r="AK680" s="1"/>
      <c r="AL680" s="1" t="e">
        <f aca="false">SUMPRODUCT(B680:AJ680,PVCapPrice)</f>
        <v>#DIV/0!</v>
      </c>
      <c r="AM680" s="1"/>
      <c r="AN680" s="1"/>
      <c r="AO680" s="1"/>
      <c r="AP680" s="1"/>
      <c r="AQ680" s="1"/>
    </row>
    <row r="681" customFormat="false" ht="11.25" hidden="false" customHeight="false" outlineLevel="0" collapsed="false">
      <c r="A681" s="1" t="n">
        <v>679</v>
      </c>
      <c r="B681" s="9"/>
      <c r="C681" s="9" t="n">
        <f aca="false">+[2]data1cf!BA680*-1</f>
        <v>-0</v>
      </c>
      <c r="D681" s="9" t="n">
        <f aca="false">+[2]data1cf!BB680*-1</f>
        <v>-0</v>
      </c>
      <c r="E681" s="9" t="n">
        <f aca="false">+[2]data1cf!BC680*-1</f>
        <v>-0</v>
      </c>
      <c r="F681" s="9" t="n">
        <f aca="false">+[2]data1cf!BD680*-1</f>
        <v>-0</v>
      </c>
      <c r="G681" s="9" t="n">
        <f aca="false">+[2]data1cf!BE680*-1</f>
        <v>-0</v>
      </c>
      <c r="H681" s="9" t="n">
        <f aca="false">+[2]data1cf!BF680*-1</f>
        <v>-0</v>
      </c>
      <c r="I681" s="9" t="n">
        <f aca="false">+[2]data1cf!BG680*-1</f>
        <v>-0</v>
      </c>
      <c r="J681" s="9" t="n">
        <f aca="false">+[2]data1cf!BH680*-1</f>
        <v>-0</v>
      </c>
      <c r="K681" s="9" t="n">
        <f aca="false">+[2]data1cf!BI680*-1</f>
        <v>-0</v>
      </c>
      <c r="L681" s="9" t="n">
        <f aca="false">+[2]data1cf!BJ680*-1</f>
        <v>-0</v>
      </c>
      <c r="M681" s="9" t="n">
        <f aca="false">+[2]data1cf!BK680*-1</f>
        <v>-0</v>
      </c>
      <c r="N681" s="9" t="n">
        <f aca="false">+[2]data1cf!BL680*-1</f>
        <v>-0</v>
      </c>
      <c r="O681" s="9" t="n">
        <f aca="false">+[2]data1cf!BM680*-1</f>
        <v>-0</v>
      </c>
      <c r="P681" s="9" t="n">
        <f aca="false">+[2]data1cf!BN680*-1</f>
        <v>-0</v>
      </c>
      <c r="Q681" s="9" t="n">
        <f aca="false">+[2]data1cf!BO680*-1</f>
        <v>-0</v>
      </c>
      <c r="R681" s="9" t="n">
        <f aca="false">+[2]data1cf!BP680*-1</f>
        <v>-0</v>
      </c>
      <c r="S681" s="9" t="n">
        <f aca="false">+[2]data1cf!BQ680*-1</f>
        <v>-0</v>
      </c>
      <c r="T681" s="9" t="n">
        <f aca="false">+[2]data1cf!BR680*-1</f>
        <v>-0</v>
      </c>
      <c r="U681" s="9" t="n">
        <f aca="false">+[2]data1cf!BS680*-1</f>
        <v>-0</v>
      </c>
      <c r="V681" s="9" t="n">
        <f aca="false">+[2]data1cf!BT680*-1</f>
        <v>-0</v>
      </c>
      <c r="W681" s="9" t="n">
        <f aca="false">+[2]data1cf!BU680*-1</f>
        <v>-0</v>
      </c>
      <c r="X681" s="9" t="n">
        <f aca="false">+[2]data1cf!BV680*-1</f>
        <v>-0</v>
      </c>
      <c r="Y681" s="9" t="n">
        <f aca="false">+[2]data1cf!BW680*-1</f>
        <v>-0</v>
      </c>
      <c r="Z681" s="9" t="n">
        <f aca="false">+[2]data1cf!BX680*-1</f>
        <v>-0</v>
      </c>
      <c r="AA681" s="9" t="n">
        <f aca="false">+[2]data1cf!BY680*-1</f>
        <v>-0</v>
      </c>
      <c r="AB681" s="9"/>
      <c r="AC681" s="9"/>
      <c r="AD681" s="9"/>
      <c r="AE681" s="9"/>
      <c r="AF681" s="9"/>
      <c r="AG681" s="9"/>
      <c r="AH681" s="9"/>
      <c r="AI681" s="9"/>
      <c r="AJ681" s="9"/>
      <c r="AK681" s="1"/>
      <c r="AL681" s="1" t="e">
        <f aca="false">SUMPRODUCT(B681:AJ681,PVCapPrice)</f>
        <v>#DIV/0!</v>
      </c>
      <c r="AM681" s="1"/>
      <c r="AN681" s="1"/>
      <c r="AO681" s="1"/>
      <c r="AP681" s="1"/>
      <c r="AQ681" s="1"/>
    </row>
    <row r="682" customFormat="false" ht="11.25" hidden="false" customHeight="false" outlineLevel="0" collapsed="false">
      <c r="A682" s="1" t="n">
        <v>680</v>
      </c>
      <c r="B682" s="9"/>
      <c r="C682" s="9" t="n">
        <f aca="false">+[2]data1cf!BA681*-1</f>
        <v>-0</v>
      </c>
      <c r="D682" s="9" t="n">
        <f aca="false">+[2]data1cf!BB681*-1</f>
        <v>-0</v>
      </c>
      <c r="E682" s="9" t="n">
        <f aca="false">+[2]data1cf!BC681*-1</f>
        <v>-0</v>
      </c>
      <c r="F682" s="9" t="n">
        <f aca="false">+[2]data1cf!BD681*-1</f>
        <v>-0</v>
      </c>
      <c r="G682" s="9" t="n">
        <f aca="false">+[2]data1cf!BE681*-1</f>
        <v>-0</v>
      </c>
      <c r="H682" s="9" t="n">
        <f aca="false">+[2]data1cf!BF681*-1</f>
        <v>-0</v>
      </c>
      <c r="I682" s="9" t="n">
        <f aca="false">+[2]data1cf!BG681*-1</f>
        <v>-0</v>
      </c>
      <c r="J682" s="9" t="n">
        <f aca="false">+[2]data1cf!BH681*-1</f>
        <v>-0</v>
      </c>
      <c r="K682" s="9" t="n">
        <f aca="false">+[2]data1cf!BI681*-1</f>
        <v>-0</v>
      </c>
      <c r="L682" s="9" t="n">
        <f aca="false">+[2]data1cf!BJ681*-1</f>
        <v>-0</v>
      </c>
      <c r="M682" s="9" t="n">
        <f aca="false">+[2]data1cf!BK681*-1</f>
        <v>-0</v>
      </c>
      <c r="N682" s="9" t="n">
        <f aca="false">+[2]data1cf!BL681*-1</f>
        <v>-0</v>
      </c>
      <c r="O682" s="9" t="n">
        <f aca="false">+[2]data1cf!BM681*-1</f>
        <v>-0</v>
      </c>
      <c r="P682" s="9" t="n">
        <f aca="false">+[2]data1cf!BN681*-1</f>
        <v>-0</v>
      </c>
      <c r="Q682" s="9" t="n">
        <f aca="false">+[2]data1cf!BO681*-1</f>
        <v>-0</v>
      </c>
      <c r="R682" s="9" t="n">
        <f aca="false">+[2]data1cf!BP681*-1</f>
        <v>-0</v>
      </c>
      <c r="S682" s="9" t="n">
        <f aca="false">+[2]data1cf!BQ681*-1</f>
        <v>-0</v>
      </c>
      <c r="T682" s="9" t="n">
        <f aca="false">+[2]data1cf!BR681*-1</f>
        <v>-0</v>
      </c>
      <c r="U682" s="9" t="n">
        <f aca="false">+[2]data1cf!BS681*-1</f>
        <v>-0</v>
      </c>
      <c r="V682" s="9" t="n">
        <f aca="false">+[2]data1cf!BT681*-1</f>
        <v>-0</v>
      </c>
      <c r="W682" s="9" t="n">
        <f aca="false">+[2]data1cf!BU681*-1</f>
        <v>-0</v>
      </c>
      <c r="X682" s="9" t="n">
        <f aca="false">+[2]data1cf!BV681*-1</f>
        <v>-0</v>
      </c>
      <c r="Y682" s="9" t="n">
        <f aca="false">+[2]data1cf!BW681*-1</f>
        <v>-0</v>
      </c>
      <c r="Z682" s="9" t="n">
        <f aca="false">+[2]data1cf!BX681*-1</f>
        <v>-0</v>
      </c>
      <c r="AA682" s="9" t="n">
        <f aca="false">+[2]data1cf!BY681*-1</f>
        <v>-0</v>
      </c>
      <c r="AB682" s="9"/>
      <c r="AC682" s="9"/>
      <c r="AD682" s="9"/>
      <c r="AE682" s="9"/>
      <c r="AF682" s="9"/>
      <c r="AG682" s="9"/>
      <c r="AH682" s="9"/>
      <c r="AI682" s="9"/>
      <c r="AJ682" s="9"/>
      <c r="AK682" s="1"/>
      <c r="AL682" s="1" t="e">
        <f aca="false">SUMPRODUCT(B682:AJ682,PVCapPrice)</f>
        <v>#DIV/0!</v>
      </c>
      <c r="AM682" s="1"/>
      <c r="AN682" s="1"/>
      <c r="AO682" s="1"/>
      <c r="AP682" s="1"/>
      <c r="AQ682" s="1"/>
    </row>
    <row r="683" customFormat="false" ht="11.25" hidden="false" customHeight="false" outlineLevel="0" collapsed="false">
      <c r="A683" s="1" t="n">
        <v>681</v>
      </c>
      <c r="B683" s="9"/>
      <c r="C683" s="9" t="n">
        <f aca="false">+[2]data1cf!BA682*-1</f>
        <v>-0</v>
      </c>
      <c r="D683" s="9" t="n">
        <f aca="false">+[2]data1cf!BB682*-1</f>
        <v>-0</v>
      </c>
      <c r="E683" s="9" t="n">
        <f aca="false">+[2]data1cf!BC682*-1</f>
        <v>-0</v>
      </c>
      <c r="F683" s="9" t="n">
        <f aca="false">+[2]data1cf!BD682*-1</f>
        <v>-0</v>
      </c>
      <c r="G683" s="9" t="n">
        <f aca="false">+[2]data1cf!BE682*-1</f>
        <v>-0</v>
      </c>
      <c r="H683" s="9" t="n">
        <f aca="false">+[2]data1cf!BF682*-1</f>
        <v>-0</v>
      </c>
      <c r="I683" s="9" t="n">
        <f aca="false">+[2]data1cf!BG682*-1</f>
        <v>-0</v>
      </c>
      <c r="J683" s="9" t="n">
        <f aca="false">+[2]data1cf!BH682*-1</f>
        <v>-0</v>
      </c>
      <c r="K683" s="9" t="n">
        <f aca="false">+[2]data1cf!BI682*-1</f>
        <v>-0</v>
      </c>
      <c r="L683" s="9" t="n">
        <f aca="false">+[2]data1cf!BJ682*-1</f>
        <v>-0</v>
      </c>
      <c r="M683" s="9" t="n">
        <f aca="false">+[2]data1cf!BK682*-1</f>
        <v>-0</v>
      </c>
      <c r="N683" s="9" t="n">
        <f aca="false">+[2]data1cf!BL682*-1</f>
        <v>-0</v>
      </c>
      <c r="O683" s="9" t="n">
        <f aca="false">+[2]data1cf!BM682*-1</f>
        <v>-0</v>
      </c>
      <c r="P683" s="9" t="n">
        <f aca="false">+[2]data1cf!BN682*-1</f>
        <v>-0</v>
      </c>
      <c r="Q683" s="9" t="n">
        <f aca="false">+[2]data1cf!BO682*-1</f>
        <v>-0</v>
      </c>
      <c r="R683" s="9" t="n">
        <f aca="false">+[2]data1cf!BP682*-1</f>
        <v>-0</v>
      </c>
      <c r="S683" s="9" t="n">
        <f aca="false">+[2]data1cf!BQ682*-1</f>
        <v>-0</v>
      </c>
      <c r="T683" s="9" t="n">
        <f aca="false">+[2]data1cf!BR682*-1</f>
        <v>-0</v>
      </c>
      <c r="U683" s="9" t="n">
        <f aca="false">+[2]data1cf!BS682*-1</f>
        <v>-0</v>
      </c>
      <c r="V683" s="9" t="n">
        <f aca="false">+[2]data1cf!BT682*-1</f>
        <v>-0</v>
      </c>
      <c r="W683" s="9" t="n">
        <f aca="false">+[2]data1cf!BU682*-1</f>
        <v>-0</v>
      </c>
      <c r="X683" s="9" t="n">
        <f aca="false">+[2]data1cf!BV682*-1</f>
        <v>-0</v>
      </c>
      <c r="Y683" s="9" t="n">
        <f aca="false">+[2]data1cf!BW682*-1</f>
        <v>-0</v>
      </c>
      <c r="Z683" s="9" t="n">
        <f aca="false">+[2]data1cf!BX682*-1</f>
        <v>-0</v>
      </c>
      <c r="AA683" s="9" t="n">
        <f aca="false">+[2]data1cf!BY682*-1</f>
        <v>-0</v>
      </c>
      <c r="AB683" s="9"/>
      <c r="AC683" s="9"/>
      <c r="AD683" s="9"/>
      <c r="AE683" s="9"/>
      <c r="AF683" s="9"/>
      <c r="AG683" s="9"/>
      <c r="AH683" s="9"/>
      <c r="AI683" s="9"/>
      <c r="AJ683" s="9"/>
      <c r="AK683" s="1"/>
      <c r="AL683" s="1" t="e">
        <f aca="false">SUMPRODUCT(B683:AJ683,PVCapPrice)</f>
        <v>#DIV/0!</v>
      </c>
      <c r="AM683" s="1"/>
      <c r="AN683" s="1"/>
      <c r="AO683" s="1"/>
      <c r="AP683" s="1"/>
      <c r="AQ683" s="1"/>
    </row>
    <row r="684" customFormat="false" ht="11.25" hidden="false" customHeight="false" outlineLevel="0" collapsed="false">
      <c r="A684" s="1" t="n">
        <v>682</v>
      </c>
      <c r="B684" s="9"/>
      <c r="C684" s="9" t="n">
        <f aca="false">+[2]data1cf!BA683*-1</f>
        <v>-0</v>
      </c>
      <c r="D684" s="9" t="n">
        <f aca="false">+[2]data1cf!BB683*-1</f>
        <v>-0</v>
      </c>
      <c r="E684" s="9" t="n">
        <f aca="false">+[2]data1cf!BC683*-1</f>
        <v>-0</v>
      </c>
      <c r="F684" s="9" t="n">
        <f aca="false">+[2]data1cf!BD683*-1</f>
        <v>-0</v>
      </c>
      <c r="G684" s="9" t="n">
        <f aca="false">+[2]data1cf!BE683*-1</f>
        <v>-0</v>
      </c>
      <c r="H684" s="9" t="n">
        <f aca="false">+[2]data1cf!BF683*-1</f>
        <v>-0</v>
      </c>
      <c r="I684" s="9" t="n">
        <f aca="false">+[2]data1cf!BG683*-1</f>
        <v>-0</v>
      </c>
      <c r="J684" s="9" t="n">
        <f aca="false">+[2]data1cf!BH683*-1</f>
        <v>-0</v>
      </c>
      <c r="K684" s="9" t="n">
        <f aca="false">+[2]data1cf!BI683*-1</f>
        <v>-0</v>
      </c>
      <c r="L684" s="9" t="n">
        <f aca="false">+[2]data1cf!BJ683*-1</f>
        <v>-0</v>
      </c>
      <c r="M684" s="9" t="n">
        <f aca="false">+[2]data1cf!BK683*-1</f>
        <v>-0</v>
      </c>
      <c r="N684" s="9" t="n">
        <f aca="false">+[2]data1cf!BL683*-1</f>
        <v>-0</v>
      </c>
      <c r="O684" s="9" t="n">
        <f aca="false">+[2]data1cf!BM683*-1</f>
        <v>-0</v>
      </c>
      <c r="P684" s="9" t="n">
        <f aca="false">+[2]data1cf!BN683*-1</f>
        <v>-0</v>
      </c>
      <c r="Q684" s="9" t="n">
        <f aca="false">+[2]data1cf!BO683*-1</f>
        <v>-0</v>
      </c>
      <c r="R684" s="9" t="n">
        <f aca="false">+[2]data1cf!BP683*-1</f>
        <v>-0</v>
      </c>
      <c r="S684" s="9" t="n">
        <f aca="false">+[2]data1cf!BQ683*-1</f>
        <v>-0</v>
      </c>
      <c r="T684" s="9" t="n">
        <f aca="false">+[2]data1cf!BR683*-1</f>
        <v>-0</v>
      </c>
      <c r="U684" s="9" t="n">
        <f aca="false">+[2]data1cf!BS683*-1</f>
        <v>-0</v>
      </c>
      <c r="V684" s="9" t="n">
        <f aca="false">+[2]data1cf!BT683*-1</f>
        <v>-0</v>
      </c>
      <c r="W684" s="9" t="n">
        <f aca="false">+[2]data1cf!BU683*-1</f>
        <v>-0</v>
      </c>
      <c r="X684" s="9" t="n">
        <f aca="false">+[2]data1cf!BV683*-1</f>
        <v>-0</v>
      </c>
      <c r="Y684" s="9" t="n">
        <f aca="false">+[2]data1cf!BW683*-1</f>
        <v>-0</v>
      </c>
      <c r="Z684" s="9" t="n">
        <f aca="false">+[2]data1cf!BX683*-1</f>
        <v>-0</v>
      </c>
      <c r="AA684" s="9" t="n">
        <f aca="false">+[2]data1cf!BY683*-1</f>
        <v>-0</v>
      </c>
      <c r="AB684" s="9"/>
      <c r="AC684" s="9"/>
      <c r="AD684" s="9"/>
      <c r="AE684" s="9"/>
      <c r="AF684" s="9"/>
      <c r="AG684" s="9"/>
      <c r="AH684" s="9"/>
      <c r="AI684" s="9"/>
      <c r="AJ684" s="9"/>
      <c r="AK684" s="1"/>
      <c r="AL684" s="1" t="e">
        <f aca="false">SUMPRODUCT(B684:AJ684,PVCapPrice)</f>
        <v>#DIV/0!</v>
      </c>
      <c r="AM684" s="1"/>
      <c r="AN684" s="1"/>
      <c r="AO684" s="1"/>
      <c r="AP684" s="1"/>
      <c r="AQ684" s="1"/>
    </row>
    <row r="685" customFormat="false" ht="11.25" hidden="false" customHeight="false" outlineLevel="0" collapsed="false">
      <c r="A685" s="1" t="n">
        <v>683</v>
      </c>
      <c r="B685" s="9"/>
      <c r="C685" s="9" t="n">
        <f aca="false">+[2]data1cf!BA684*-1</f>
        <v>-0</v>
      </c>
      <c r="D685" s="9" t="n">
        <f aca="false">+[2]data1cf!BB684*-1</f>
        <v>-0</v>
      </c>
      <c r="E685" s="9" t="n">
        <f aca="false">+[2]data1cf!BC684*-1</f>
        <v>-0</v>
      </c>
      <c r="F685" s="9" t="n">
        <f aca="false">+[2]data1cf!BD684*-1</f>
        <v>-0</v>
      </c>
      <c r="G685" s="9" t="n">
        <f aca="false">+[2]data1cf!BE684*-1</f>
        <v>-0</v>
      </c>
      <c r="H685" s="9" t="n">
        <f aca="false">+[2]data1cf!BF684*-1</f>
        <v>-0</v>
      </c>
      <c r="I685" s="9" t="n">
        <f aca="false">+[2]data1cf!BG684*-1</f>
        <v>-0</v>
      </c>
      <c r="J685" s="9" t="n">
        <f aca="false">+[2]data1cf!BH684*-1</f>
        <v>-0</v>
      </c>
      <c r="K685" s="9" t="n">
        <f aca="false">+[2]data1cf!BI684*-1</f>
        <v>-0</v>
      </c>
      <c r="L685" s="9" t="n">
        <f aca="false">+[2]data1cf!BJ684*-1</f>
        <v>-0</v>
      </c>
      <c r="M685" s="9" t="n">
        <f aca="false">+[2]data1cf!BK684*-1</f>
        <v>-0</v>
      </c>
      <c r="N685" s="9" t="n">
        <f aca="false">+[2]data1cf!BL684*-1</f>
        <v>-0</v>
      </c>
      <c r="O685" s="9" t="n">
        <f aca="false">+[2]data1cf!BM684*-1</f>
        <v>-0</v>
      </c>
      <c r="P685" s="9" t="n">
        <f aca="false">+[2]data1cf!BN684*-1</f>
        <v>-0</v>
      </c>
      <c r="Q685" s="9" t="n">
        <f aca="false">+[2]data1cf!BO684*-1</f>
        <v>-0</v>
      </c>
      <c r="R685" s="9" t="n">
        <f aca="false">+[2]data1cf!BP684*-1</f>
        <v>-0</v>
      </c>
      <c r="S685" s="9" t="n">
        <f aca="false">+[2]data1cf!BQ684*-1</f>
        <v>-0</v>
      </c>
      <c r="T685" s="9" t="n">
        <f aca="false">+[2]data1cf!BR684*-1</f>
        <v>-0</v>
      </c>
      <c r="U685" s="9" t="n">
        <f aca="false">+[2]data1cf!BS684*-1</f>
        <v>-0</v>
      </c>
      <c r="V685" s="9" t="n">
        <f aca="false">+[2]data1cf!BT684*-1</f>
        <v>-0</v>
      </c>
      <c r="W685" s="9" t="n">
        <f aca="false">+[2]data1cf!BU684*-1</f>
        <v>-0</v>
      </c>
      <c r="X685" s="9" t="n">
        <f aca="false">+[2]data1cf!BV684*-1</f>
        <v>-0</v>
      </c>
      <c r="Y685" s="9" t="n">
        <f aca="false">+[2]data1cf!BW684*-1</f>
        <v>-0</v>
      </c>
      <c r="Z685" s="9" t="n">
        <f aca="false">+[2]data1cf!BX684*-1</f>
        <v>-0</v>
      </c>
      <c r="AA685" s="9" t="n">
        <f aca="false">+[2]data1cf!BY684*-1</f>
        <v>-0</v>
      </c>
      <c r="AB685" s="9"/>
      <c r="AC685" s="9"/>
      <c r="AD685" s="9"/>
      <c r="AE685" s="9"/>
      <c r="AF685" s="9"/>
      <c r="AG685" s="9"/>
      <c r="AH685" s="9"/>
      <c r="AI685" s="9"/>
      <c r="AJ685" s="9"/>
      <c r="AK685" s="1"/>
      <c r="AL685" s="1" t="e">
        <f aca="false">SUMPRODUCT(B685:AJ685,PVCapPrice)</f>
        <v>#DIV/0!</v>
      </c>
      <c r="AM685" s="1"/>
      <c r="AN685" s="1"/>
      <c r="AO685" s="1"/>
      <c r="AP685" s="1"/>
      <c r="AQ685" s="1"/>
    </row>
    <row r="686" customFormat="false" ht="11.25" hidden="false" customHeight="false" outlineLevel="0" collapsed="false">
      <c r="A686" s="1" t="n">
        <v>684</v>
      </c>
      <c r="B686" s="9"/>
      <c r="C686" s="9" t="n">
        <f aca="false">+[2]data1cf!BA685*-1</f>
        <v>-0</v>
      </c>
      <c r="D686" s="9" t="n">
        <f aca="false">+[2]data1cf!BB685*-1</f>
        <v>-0</v>
      </c>
      <c r="E686" s="9" t="n">
        <f aca="false">+[2]data1cf!BC685*-1</f>
        <v>-0</v>
      </c>
      <c r="F686" s="9" t="n">
        <f aca="false">+[2]data1cf!BD685*-1</f>
        <v>-0</v>
      </c>
      <c r="G686" s="9" t="n">
        <f aca="false">+[2]data1cf!BE685*-1</f>
        <v>-0</v>
      </c>
      <c r="H686" s="9" t="n">
        <f aca="false">+[2]data1cf!BF685*-1</f>
        <v>-0</v>
      </c>
      <c r="I686" s="9" t="n">
        <f aca="false">+[2]data1cf!BG685*-1</f>
        <v>-0</v>
      </c>
      <c r="J686" s="9" t="n">
        <f aca="false">+[2]data1cf!BH685*-1</f>
        <v>-0</v>
      </c>
      <c r="K686" s="9" t="n">
        <f aca="false">+[2]data1cf!BI685*-1</f>
        <v>-0</v>
      </c>
      <c r="L686" s="9" t="n">
        <f aca="false">+[2]data1cf!BJ685*-1</f>
        <v>-0</v>
      </c>
      <c r="M686" s="9" t="n">
        <f aca="false">+[2]data1cf!BK685*-1</f>
        <v>-0</v>
      </c>
      <c r="N686" s="9" t="n">
        <f aca="false">+[2]data1cf!BL685*-1</f>
        <v>-0</v>
      </c>
      <c r="O686" s="9" t="n">
        <f aca="false">+[2]data1cf!BM685*-1</f>
        <v>-0</v>
      </c>
      <c r="P686" s="9" t="n">
        <f aca="false">+[2]data1cf!BN685*-1</f>
        <v>-0</v>
      </c>
      <c r="Q686" s="9" t="n">
        <f aca="false">+[2]data1cf!BO685*-1</f>
        <v>-0</v>
      </c>
      <c r="R686" s="9" t="n">
        <f aca="false">+[2]data1cf!BP685*-1</f>
        <v>-0</v>
      </c>
      <c r="S686" s="9" t="n">
        <f aca="false">+[2]data1cf!BQ685*-1</f>
        <v>-0</v>
      </c>
      <c r="T686" s="9" t="n">
        <f aca="false">+[2]data1cf!BR685*-1</f>
        <v>-0</v>
      </c>
      <c r="U686" s="9" t="n">
        <f aca="false">+[2]data1cf!BS685*-1</f>
        <v>-0</v>
      </c>
      <c r="V686" s="9" t="n">
        <f aca="false">+[2]data1cf!BT685*-1</f>
        <v>-0</v>
      </c>
      <c r="W686" s="9" t="n">
        <f aca="false">+[2]data1cf!BU685*-1</f>
        <v>-0</v>
      </c>
      <c r="X686" s="9" t="n">
        <f aca="false">+[2]data1cf!BV685*-1</f>
        <v>-0</v>
      </c>
      <c r="Y686" s="9" t="n">
        <f aca="false">+[2]data1cf!BW685*-1</f>
        <v>-0</v>
      </c>
      <c r="Z686" s="9" t="n">
        <f aca="false">+[2]data1cf!BX685*-1</f>
        <v>-0</v>
      </c>
      <c r="AA686" s="9" t="n">
        <f aca="false">+[2]data1cf!BY685*-1</f>
        <v>-0</v>
      </c>
      <c r="AB686" s="9"/>
      <c r="AC686" s="9"/>
      <c r="AD686" s="9"/>
      <c r="AE686" s="9"/>
      <c r="AF686" s="9"/>
      <c r="AG686" s="9"/>
      <c r="AH686" s="9"/>
      <c r="AI686" s="9"/>
      <c r="AJ686" s="9"/>
      <c r="AK686" s="1"/>
      <c r="AL686" s="1" t="e">
        <f aca="false">SUMPRODUCT(B686:AJ686,PVCapPrice)</f>
        <v>#DIV/0!</v>
      </c>
      <c r="AM686" s="1"/>
      <c r="AN686" s="1"/>
      <c r="AO686" s="1"/>
      <c r="AP686" s="1"/>
      <c r="AQ686" s="1"/>
    </row>
    <row r="687" customFormat="false" ht="11.25" hidden="false" customHeight="false" outlineLevel="0" collapsed="false">
      <c r="A687" s="1" t="n">
        <v>685</v>
      </c>
      <c r="B687" s="9"/>
      <c r="C687" s="9" t="n">
        <f aca="false">+[2]data1cf!BA686*-1</f>
        <v>-0</v>
      </c>
      <c r="D687" s="9" t="n">
        <f aca="false">+[2]data1cf!BB686*-1</f>
        <v>-0</v>
      </c>
      <c r="E687" s="9" t="n">
        <f aca="false">+[2]data1cf!BC686*-1</f>
        <v>-0</v>
      </c>
      <c r="F687" s="9" t="n">
        <f aca="false">+[2]data1cf!BD686*-1</f>
        <v>-0</v>
      </c>
      <c r="G687" s="9" t="n">
        <f aca="false">+[2]data1cf!BE686*-1</f>
        <v>-0</v>
      </c>
      <c r="H687" s="9" t="n">
        <f aca="false">+[2]data1cf!BF686*-1</f>
        <v>-0</v>
      </c>
      <c r="I687" s="9" t="n">
        <f aca="false">+[2]data1cf!BG686*-1</f>
        <v>-0</v>
      </c>
      <c r="J687" s="9" t="n">
        <f aca="false">+[2]data1cf!BH686*-1</f>
        <v>-0</v>
      </c>
      <c r="K687" s="9" t="n">
        <f aca="false">+[2]data1cf!BI686*-1</f>
        <v>-0</v>
      </c>
      <c r="L687" s="9" t="n">
        <f aca="false">+[2]data1cf!BJ686*-1</f>
        <v>-0</v>
      </c>
      <c r="M687" s="9" t="n">
        <f aca="false">+[2]data1cf!BK686*-1</f>
        <v>-0</v>
      </c>
      <c r="N687" s="9" t="n">
        <f aca="false">+[2]data1cf!BL686*-1</f>
        <v>-0</v>
      </c>
      <c r="O687" s="9" t="n">
        <f aca="false">+[2]data1cf!BM686*-1</f>
        <v>-0</v>
      </c>
      <c r="P687" s="9" t="n">
        <f aca="false">+[2]data1cf!BN686*-1</f>
        <v>-0</v>
      </c>
      <c r="Q687" s="9" t="n">
        <f aca="false">+[2]data1cf!BO686*-1</f>
        <v>-0</v>
      </c>
      <c r="R687" s="9" t="n">
        <f aca="false">+[2]data1cf!BP686*-1</f>
        <v>-0</v>
      </c>
      <c r="S687" s="9" t="n">
        <f aca="false">+[2]data1cf!BQ686*-1</f>
        <v>-0</v>
      </c>
      <c r="T687" s="9" t="n">
        <f aca="false">+[2]data1cf!BR686*-1</f>
        <v>-0</v>
      </c>
      <c r="U687" s="9" t="n">
        <f aca="false">+[2]data1cf!BS686*-1</f>
        <v>-0</v>
      </c>
      <c r="V687" s="9" t="n">
        <f aca="false">+[2]data1cf!BT686*-1</f>
        <v>-0</v>
      </c>
      <c r="W687" s="9" t="n">
        <f aca="false">+[2]data1cf!BU686*-1</f>
        <v>-0</v>
      </c>
      <c r="X687" s="9" t="n">
        <f aca="false">+[2]data1cf!BV686*-1</f>
        <v>-0</v>
      </c>
      <c r="Y687" s="9" t="n">
        <f aca="false">+[2]data1cf!BW686*-1</f>
        <v>-0</v>
      </c>
      <c r="Z687" s="9" t="n">
        <f aca="false">+[2]data1cf!BX686*-1</f>
        <v>-0</v>
      </c>
      <c r="AA687" s="9" t="n">
        <f aca="false">+[2]data1cf!BY686*-1</f>
        <v>-0</v>
      </c>
      <c r="AB687" s="9"/>
      <c r="AC687" s="9"/>
      <c r="AD687" s="9"/>
      <c r="AE687" s="9"/>
      <c r="AF687" s="9"/>
      <c r="AG687" s="9"/>
      <c r="AH687" s="9"/>
      <c r="AI687" s="9"/>
      <c r="AJ687" s="9"/>
      <c r="AK687" s="1"/>
      <c r="AL687" s="1" t="e">
        <f aca="false">SUMPRODUCT(B687:AJ687,PVCapPrice)</f>
        <v>#DIV/0!</v>
      </c>
      <c r="AM687" s="1"/>
      <c r="AN687" s="1"/>
      <c r="AO687" s="1"/>
      <c r="AP687" s="1"/>
      <c r="AQ687" s="1"/>
    </row>
    <row r="688" customFormat="false" ht="11.25" hidden="false" customHeight="false" outlineLevel="0" collapsed="false">
      <c r="A688" s="1" t="n">
        <v>686</v>
      </c>
      <c r="B688" s="9"/>
      <c r="C688" s="9" t="n">
        <f aca="false">+[2]data1cf!BA687*-1</f>
        <v>-0</v>
      </c>
      <c r="D688" s="9" t="n">
        <f aca="false">+[2]data1cf!BB687*-1</f>
        <v>-0</v>
      </c>
      <c r="E688" s="9" t="n">
        <f aca="false">+[2]data1cf!BC687*-1</f>
        <v>-0</v>
      </c>
      <c r="F688" s="9" t="n">
        <f aca="false">+[2]data1cf!BD687*-1</f>
        <v>-0</v>
      </c>
      <c r="G688" s="9" t="n">
        <f aca="false">+[2]data1cf!BE687*-1</f>
        <v>-0</v>
      </c>
      <c r="H688" s="9" t="n">
        <f aca="false">+[2]data1cf!BF687*-1</f>
        <v>-0</v>
      </c>
      <c r="I688" s="9" t="n">
        <f aca="false">+[2]data1cf!BG687*-1</f>
        <v>-0</v>
      </c>
      <c r="J688" s="9" t="n">
        <f aca="false">+[2]data1cf!BH687*-1</f>
        <v>-0</v>
      </c>
      <c r="K688" s="9" t="n">
        <f aca="false">+[2]data1cf!BI687*-1</f>
        <v>-0</v>
      </c>
      <c r="L688" s="9" t="n">
        <f aca="false">+[2]data1cf!BJ687*-1</f>
        <v>-0</v>
      </c>
      <c r="M688" s="9" t="n">
        <f aca="false">+[2]data1cf!BK687*-1</f>
        <v>-0</v>
      </c>
      <c r="N688" s="9" t="n">
        <f aca="false">+[2]data1cf!BL687*-1</f>
        <v>-0</v>
      </c>
      <c r="O688" s="9" t="n">
        <f aca="false">+[2]data1cf!BM687*-1</f>
        <v>-0</v>
      </c>
      <c r="P688" s="9" t="n">
        <f aca="false">+[2]data1cf!BN687*-1</f>
        <v>-0</v>
      </c>
      <c r="Q688" s="9" t="n">
        <f aca="false">+[2]data1cf!BO687*-1</f>
        <v>-0</v>
      </c>
      <c r="R688" s="9" t="n">
        <f aca="false">+[2]data1cf!BP687*-1</f>
        <v>-0</v>
      </c>
      <c r="S688" s="9" t="n">
        <f aca="false">+[2]data1cf!BQ687*-1</f>
        <v>-0</v>
      </c>
      <c r="T688" s="9" t="n">
        <f aca="false">+[2]data1cf!BR687*-1</f>
        <v>-0</v>
      </c>
      <c r="U688" s="9" t="n">
        <f aca="false">+[2]data1cf!BS687*-1</f>
        <v>-0</v>
      </c>
      <c r="V688" s="9" t="n">
        <f aca="false">+[2]data1cf!BT687*-1</f>
        <v>-0</v>
      </c>
      <c r="W688" s="9" t="n">
        <f aca="false">+[2]data1cf!BU687*-1</f>
        <v>-0</v>
      </c>
      <c r="X688" s="9" t="n">
        <f aca="false">+[2]data1cf!BV687*-1</f>
        <v>-0</v>
      </c>
      <c r="Y688" s="9" t="n">
        <f aca="false">+[2]data1cf!BW687*-1</f>
        <v>-0</v>
      </c>
      <c r="Z688" s="9" t="n">
        <f aca="false">+[2]data1cf!BX687*-1</f>
        <v>-0</v>
      </c>
      <c r="AA688" s="9" t="n">
        <f aca="false">+[2]data1cf!BY687*-1</f>
        <v>-0</v>
      </c>
      <c r="AB688" s="9"/>
      <c r="AC688" s="9"/>
      <c r="AD688" s="9"/>
      <c r="AE688" s="9"/>
      <c r="AF688" s="9"/>
      <c r="AG688" s="9"/>
      <c r="AH688" s="9"/>
      <c r="AI688" s="9"/>
      <c r="AJ688" s="9"/>
      <c r="AK688" s="1"/>
      <c r="AL688" s="1" t="e">
        <f aca="false">SUMPRODUCT(B688:AJ688,PVCapPrice)</f>
        <v>#DIV/0!</v>
      </c>
      <c r="AM688" s="1"/>
      <c r="AN688" s="1"/>
      <c r="AO688" s="1"/>
      <c r="AP688" s="1"/>
      <c r="AQ688" s="1"/>
    </row>
    <row r="689" customFormat="false" ht="11.25" hidden="false" customHeight="false" outlineLevel="0" collapsed="false">
      <c r="A689" s="1" t="n">
        <v>687</v>
      </c>
      <c r="B689" s="9"/>
      <c r="C689" s="9" t="n">
        <f aca="false">+[2]data1cf!BA688*-1</f>
        <v>-0</v>
      </c>
      <c r="D689" s="9" t="n">
        <f aca="false">+[2]data1cf!BB688*-1</f>
        <v>-0</v>
      </c>
      <c r="E689" s="9" t="n">
        <f aca="false">+[2]data1cf!BC688*-1</f>
        <v>-0</v>
      </c>
      <c r="F689" s="9" t="n">
        <f aca="false">+[2]data1cf!BD688*-1</f>
        <v>-0</v>
      </c>
      <c r="G689" s="9" t="n">
        <f aca="false">+[2]data1cf!BE688*-1</f>
        <v>-0</v>
      </c>
      <c r="H689" s="9" t="n">
        <f aca="false">+[2]data1cf!BF688*-1</f>
        <v>-0</v>
      </c>
      <c r="I689" s="9" t="n">
        <f aca="false">+[2]data1cf!BG688*-1</f>
        <v>-0</v>
      </c>
      <c r="J689" s="9" t="n">
        <f aca="false">+[2]data1cf!BH688*-1</f>
        <v>-0</v>
      </c>
      <c r="K689" s="9" t="n">
        <f aca="false">+[2]data1cf!BI688*-1</f>
        <v>-0</v>
      </c>
      <c r="L689" s="9" t="n">
        <f aca="false">+[2]data1cf!BJ688*-1</f>
        <v>-0</v>
      </c>
      <c r="M689" s="9" t="n">
        <f aca="false">+[2]data1cf!BK688*-1</f>
        <v>-0</v>
      </c>
      <c r="N689" s="9" t="n">
        <f aca="false">+[2]data1cf!BL688*-1</f>
        <v>-0</v>
      </c>
      <c r="O689" s="9" t="n">
        <f aca="false">+[2]data1cf!BM688*-1</f>
        <v>-0</v>
      </c>
      <c r="P689" s="9" t="n">
        <f aca="false">+[2]data1cf!BN688*-1</f>
        <v>-0</v>
      </c>
      <c r="Q689" s="9" t="n">
        <f aca="false">+[2]data1cf!BO688*-1</f>
        <v>-0</v>
      </c>
      <c r="R689" s="9" t="n">
        <f aca="false">+[2]data1cf!BP688*-1</f>
        <v>-0</v>
      </c>
      <c r="S689" s="9" t="n">
        <f aca="false">+[2]data1cf!BQ688*-1</f>
        <v>-0</v>
      </c>
      <c r="T689" s="9" t="n">
        <f aca="false">+[2]data1cf!BR688*-1</f>
        <v>-0</v>
      </c>
      <c r="U689" s="9" t="n">
        <f aca="false">+[2]data1cf!BS688*-1</f>
        <v>-0</v>
      </c>
      <c r="V689" s="9" t="n">
        <f aca="false">+[2]data1cf!BT688*-1</f>
        <v>-0</v>
      </c>
      <c r="W689" s="9" t="n">
        <f aca="false">+[2]data1cf!BU688*-1</f>
        <v>-0</v>
      </c>
      <c r="X689" s="9" t="n">
        <f aca="false">+[2]data1cf!BV688*-1</f>
        <v>-0</v>
      </c>
      <c r="Y689" s="9" t="n">
        <f aca="false">+[2]data1cf!BW688*-1</f>
        <v>-0</v>
      </c>
      <c r="Z689" s="9" t="n">
        <f aca="false">+[2]data1cf!BX688*-1</f>
        <v>-0</v>
      </c>
      <c r="AA689" s="9" t="n">
        <f aca="false">+[2]data1cf!BY688*-1</f>
        <v>-0</v>
      </c>
      <c r="AB689" s="9"/>
      <c r="AC689" s="9"/>
      <c r="AD689" s="9"/>
      <c r="AE689" s="9"/>
      <c r="AF689" s="9"/>
      <c r="AG689" s="9"/>
      <c r="AH689" s="9"/>
      <c r="AI689" s="9"/>
      <c r="AJ689" s="9"/>
      <c r="AK689" s="1"/>
      <c r="AL689" s="1" t="e">
        <f aca="false">SUMPRODUCT(B689:AJ689,PVCapPrice)</f>
        <v>#DIV/0!</v>
      </c>
      <c r="AM689" s="1"/>
      <c r="AN689" s="1"/>
      <c r="AO689" s="1"/>
      <c r="AP689" s="1"/>
      <c r="AQ689" s="1"/>
    </row>
    <row r="690" customFormat="false" ht="11.25" hidden="false" customHeight="false" outlineLevel="0" collapsed="false">
      <c r="A690" s="1" t="n">
        <v>688</v>
      </c>
      <c r="B690" s="9"/>
      <c r="C690" s="9" t="n">
        <f aca="false">+[2]data1cf!BA689*-1</f>
        <v>-0</v>
      </c>
      <c r="D690" s="9" t="n">
        <f aca="false">+[2]data1cf!BB689*-1</f>
        <v>-0</v>
      </c>
      <c r="E690" s="9" t="n">
        <f aca="false">+[2]data1cf!BC689*-1</f>
        <v>-0</v>
      </c>
      <c r="F690" s="9" t="n">
        <f aca="false">+[2]data1cf!BD689*-1</f>
        <v>-0</v>
      </c>
      <c r="G690" s="9" t="n">
        <f aca="false">+[2]data1cf!BE689*-1</f>
        <v>-0</v>
      </c>
      <c r="H690" s="9" t="n">
        <f aca="false">+[2]data1cf!BF689*-1</f>
        <v>-0</v>
      </c>
      <c r="I690" s="9" t="n">
        <f aca="false">+[2]data1cf!BG689*-1</f>
        <v>-0</v>
      </c>
      <c r="J690" s="9" t="n">
        <f aca="false">+[2]data1cf!BH689*-1</f>
        <v>-0</v>
      </c>
      <c r="K690" s="9" t="n">
        <f aca="false">+[2]data1cf!BI689*-1</f>
        <v>-0</v>
      </c>
      <c r="L690" s="9" t="n">
        <f aca="false">+[2]data1cf!BJ689*-1</f>
        <v>-0</v>
      </c>
      <c r="M690" s="9" t="n">
        <f aca="false">+[2]data1cf!BK689*-1</f>
        <v>-0</v>
      </c>
      <c r="N690" s="9" t="n">
        <f aca="false">+[2]data1cf!BL689*-1</f>
        <v>-0</v>
      </c>
      <c r="O690" s="9" t="n">
        <f aca="false">+[2]data1cf!BM689*-1</f>
        <v>-0</v>
      </c>
      <c r="P690" s="9" t="n">
        <f aca="false">+[2]data1cf!BN689*-1</f>
        <v>-0</v>
      </c>
      <c r="Q690" s="9" t="n">
        <f aca="false">+[2]data1cf!BO689*-1</f>
        <v>-0</v>
      </c>
      <c r="R690" s="9" t="n">
        <f aca="false">+[2]data1cf!BP689*-1</f>
        <v>-0</v>
      </c>
      <c r="S690" s="9" t="n">
        <f aca="false">+[2]data1cf!BQ689*-1</f>
        <v>-0</v>
      </c>
      <c r="T690" s="9" t="n">
        <f aca="false">+[2]data1cf!BR689*-1</f>
        <v>-0</v>
      </c>
      <c r="U690" s="9" t="n">
        <f aca="false">+[2]data1cf!BS689*-1</f>
        <v>-0</v>
      </c>
      <c r="V690" s="9" t="n">
        <f aca="false">+[2]data1cf!BT689*-1</f>
        <v>-0</v>
      </c>
      <c r="W690" s="9" t="n">
        <f aca="false">+[2]data1cf!BU689*-1</f>
        <v>-0</v>
      </c>
      <c r="X690" s="9" t="n">
        <f aca="false">+[2]data1cf!BV689*-1</f>
        <v>-0</v>
      </c>
      <c r="Y690" s="9" t="n">
        <f aca="false">+[2]data1cf!BW689*-1</f>
        <v>-0</v>
      </c>
      <c r="Z690" s="9" t="n">
        <f aca="false">+[2]data1cf!BX689*-1</f>
        <v>-0</v>
      </c>
      <c r="AA690" s="9" t="n">
        <f aca="false">+[2]data1cf!BY689*-1</f>
        <v>-0</v>
      </c>
      <c r="AB690" s="9"/>
      <c r="AC690" s="9"/>
      <c r="AD690" s="9"/>
      <c r="AE690" s="9"/>
      <c r="AF690" s="9"/>
      <c r="AG690" s="9"/>
      <c r="AH690" s="9"/>
      <c r="AI690" s="9"/>
      <c r="AJ690" s="9"/>
      <c r="AK690" s="1"/>
      <c r="AL690" s="1" t="e">
        <f aca="false">SUMPRODUCT(B690:AJ690,PVCapPrice)</f>
        <v>#DIV/0!</v>
      </c>
      <c r="AM690" s="1"/>
      <c r="AN690" s="1"/>
      <c r="AO690" s="1"/>
      <c r="AP690" s="1"/>
      <c r="AQ690" s="1"/>
    </row>
    <row r="691" customFormat="false" ht="11.25" hidden="false" customHeight="false" outlineLevel="0" collapsed="false">
      <c r="A691" s="1" t="n">
        <v>689</v>
      </c>
      <c r="B691" s="9"/>
      <c r="C691" s="9" t="n">
        <f aca="false">+[2]data1cf!BA690*-1</f>
        <v>-0</v>
      </c>
      <c r="D691" s="9" t="n">
        <f aca="false">+[2]data1cf!BB690*-1</f>
        <v>-0</v>
      </c>
      <c r="E691" s="9" t="n">
        <f aca="false">+[2]data1cf!BC690*-1</f>
        <v>-0</v>
      </c>
      <c r="F691" s="9" t="n">
        <f aca="false">+[2]data1cf!BD690*-1</f>
        <v>-0</v>
      </c>
      <c r="G691" s="9" t="n">
        <f aca="false">+[2]data1cf!BE690*-1</f>
        <v>-0</v>
      </c>
      <c r="H691" s="9" t="n">
        <f aca="false">+[2]data1cf!BF690*-1</f>
        <v>-0</v>
      </c>
      <c r="I691" s="9" t="n">
        <f aca="false">+[2]data1cf!BG690*-1</f>
        <v>-0</v>
      </c>
      <c r="J691" s="9" t="n">
        <f aca="false">+[2]data1cf!BH690*-1</f>
        <v>-0</v>
      </c>
      <c r="K691" s="9" t="n">
        <f aca="false">+[2]data1cf!BI690*-1</f>
        <v>-0</v>
      </c>
      <c r="L691" s="9" t="n">
        <f aca="false">+[2]data1cf!BJ690*-1</f>
        <v>-0</v>
      </c>
      <c r="M691" s="9" t="n">
        <f aca="false">+[2]data1cf!BK690*-1</f>
        <v>-0</v>
      </c>
      <c r="N691" s="9" t="n">
        <f aca="false">+[2]data1cf!BL690*-1</f>
        <v>-0</v>
      </c>
      <c r="O691" s="9" t="n">
        <f aca="false">+[2]data1cf!BM690*-1</f>
        <v>-0</v>
      </c>
      <c r="P691" s="9" t="n">
        <f aca="false">+[2]data1cf!BN690*-1</f>
        <v>-0</v>
      </c>
      <c r="Q691" s="9" t="n">
        <f aca="false">+[2]data1cf!BO690*-1</f>
        <v>-0</v>
      </c>
      <c r="R691" s="9" t="n">
        <f aca="false">+[2]data1cf!BP690*-1</f>
        <v>-0</v>
      </c>
      <c r="S691" s="9" t="n">
        <f aca="false">+[2]data1cf!BQ690*-1</f>
        <v>-0</v>
      </c>
      <c r="T691" s="9" t="n">
        <f aca="false">+[2]data1cf!BR690*-1</f>
        <v>-0</v>
      </c>
      <c r="U691" s="9" t="n">
        <f aca="false">+[2]data1cf!BS690*-1</f>
        <v>-0</v>
      </c>
      <c r="V691" s="9" t="n">
        <f aca="false">+[2]data1cf!BT690*-1</f>
        <v>-0</v>
      </c>
      <c r="W691" s="9" t="n">
        <f aca="false">+[2]data1cf!BU690*-1</f>
        <v>-0</v>
      </c>
      <c r="X691" s="9" t="n">
        <f aca="false">+[2]data1cf!BV690*-1</f>
        <v>-0</v>
      </c>
      <c r="Y691" s="9" t="n">
        <f aca="false">+[2]data1cf!BW690*-1</f>
        <v>-0</v>
      </c>
      <c r="Z691" s="9" t="n">
        <f aca="false">+[2]data1cf!BX690*-1</f>
        <v>-0</v>
      </c>
      <c r="AA691" s="9" t="n">
        <f aca="false">+[2]data1cf!BY690*-1</f>
        <v>-0</v>
      </c>
      <c r="AB691" s="9"/>
      <c r="AC691" s="9"/>
      <c r="AD691" s="9"/>
      <c r="AE691" s="9"/>
      <c r="AF691" s="9"/>
      <c r="AG691" s="9"/>
      <c r="AH691" s="9"/>
      <c r="AI691" s="9"/>
      <c r="AJ691" s="9"/>
      <c r="AK691" s="1"/>
      <c r="AL691" s="1" t="e">
        <f aca="false">SUMPRODUCT(B691:AJ691,PVCapPrice)</f>
        <v>#DIV/0!</v>
      </c>
      <c r="AM691" s="1"/>
      <c r="AN691" s="1"/>
      <c r="AO691" s="1"/>
      <c r="AP691" s="1"/>
      <c r="AQ691" s="1"/>
    </row>
    <row r="692" customFormat="false" ht="11.25" hidden="false" customHeight="false" outlineLevel="0" collapsed="false">
      <c r="A692" s="1" t="n">
        <v>690</v>
      </c>
      <c r="B692" s="9"/>
      <c r="C692" s="9" t="n">
        <f aca="false">+[2]data1cf!BA691*-1</f>
        <v>-0</v>
      </c>
      <c r="D692" s="9" t="n">
        <f aca="false">+[2]data1cf!BB691*-1</f>
        <v>-0</v>
      </c>
      <c r="E692" s="9" t="n">
        <f aca="false">+[2]data1cf!BC691*-1</f>
        <v>-0</v>
      </c>
      <c r="F692" s="9" t="n">
        <f aca="false">+[2]data1cf!BD691*-1</f>
        <v>-0</v>
      </c>
      <c r="G692" s="9" t="n">
        <f aca="false">+[2]data1cf!BE691*-1</f>
        <v>-0</v>
      </c>
      <c r="H692" s="9" t="n">
        <f aca="false">+[2]data1cf!BF691*-1</f>
        <v>-0</v>
      </c>
      <c r="I692" s="9" t="n">
        <f aca="false">+[2]data1cf!BG691*-1</f>
        <v>-0</v>
      </c>
      <c r="J692" s="9" t="n">
        <f aca="false">+[2]data1cf!BH691*-1</f>
        <v>-0</v>
      </c>
      <c r="K692" s="9" t="n">
        <f aca="false">+[2]data1cf!BI691*-1</f>
        <v>-0</v>
      </c>
      <c r="L692" s="9" t="n">
        <f aca="false">+[2]data1cf!BJ691*-1</f>
        <v>-0</v>
      </c>
      <c r="M692" s="9" t="n">
        <f aca="false">+[2]data1cf!BK691*-1</f>
        <v>-0</v>
      </c>
      <c r="N692" s="9" t="n">
        <f aca="false">+[2]data1cf!BL691*-1</f>
        <v>-0</v>
      </c>
      <c r="O692" s="9" t="n">
        <f aca="false">+[2]data1cf!BM691*-1</f>
        <v>-0</v>
      </c>
      <c r="P692" s="9" t="n">
        <f aca="false">+[2]data1cf!BN691*-1</f>
        <v>-0</v>
      </c>
      <c r="Q692" s="9" t="n">
        <f aca="false">+[2]data1cf!BO691*-1</f>
        <v>-0</v>
      </c>
      <c r="R692" s="9" t="n">
        <f aca="false">+[2]data1cf!BP691*-1</f>
        <v>-0</v>
      </c>
      <c r="S692" s="9" t="n">
        <f aca="false">+[2]data1cf!BQ691*-1</f>
        <v>-0</v>
      </c>
      <c r="T692" s="9" t="n">
        <f aca="false">+[2]data1cf!BR691*-1</f>
        <v>-0</v>
      </c>
      <c r="U692" s="9" t="n">
        <f aca="false">+[2]data1cf!BS691*-1</f>
        <v>-0</v>
      </c>
      <c r="V692" s="9" t="n">
        <f aca="false">+[2]data1cf!BT691*-1</f>
        <v>-0</v>
      </c>
      <c r="W692" s="9" t="n">
        <f aca="false">+[2]data1cf!BU691*-1</f>
        <v>-0</v>
      </c>
      <c r="X692" s="9" t="n">
        <f aca="false">+[2]data1cf!BV691*-1</f>
        <v>-0</v>
      </c>
      <c r="Y692" s="9" t="n">
        <f aca="false">+[2]data1cf!BW691*-1</f>
        <v>-0</v>
      </c>
      <c r="Z692" s="9" t="n">
        <f aca="false">+[2]data1cf!BX691*-1</f>
        <v>-0</v>
      </c>
      <c r="AA692" s="9" t="n">
        <f aca="false">+[2]data1cf!BY691*-1</f>
        <v>-0</v>
      </c>
      <c r="AB692" s="9"/>
      <c r="AC692" s="9"/>
      <c r="AD692" s="9"/>
      <c r="AE692" s="9"/>
      <c r="AF692" s="9"/>
      <c r="AG692" s="9"/>
      <c r="AH692" s="9"/>
      <c r="AI692" s="9"/>
      <c r="AJ692" s="9"/>
      <c r="AK692" s="1"/>
      <c r="AL692" s="1" t="e">
        <f aca="false">SUMPRODUCT(B692:AJ692,PVCapPrice)</f>
        <v>#DIV/0!</v>
      </c>
      <c r="AM692" s="1"/>
      <c r="AN692" s="1"/>
      <c r="AO692" s="1"/>
      <c r="AP692" s="1"/>
      <c r="AQ692" s="1"/>
    </row>
    <row r="693" customFormat="false" ht="11.25" hidden="false" customHeight="false" outlineLevel="0" collapsed="false">
      <c r="A693" s="1" t="n">
        <v>691</v>
      </c>
      <c r="B693" s="9"/>
      <c r="C693" s="9" t="n">
        <f aca="false">+[2]data1cf!BA692*-1</f>
        <v>-0</v>
      </c>
      <c r="D693" s="9" t="n">
        <f aca="false">+[2]data1cf!BB692*-1</f>
        <v>-0</v>
      </c>
      <c r="E693" s="9" t="n">
        <f aca="false">+[2]data1cf!BC692*-1</f>
        <v>-0</v>
      </c>
      <c r="F693" s="9" t="n">
        <f aca="false">+[2]data1cf!BD692*-1</f>
        <v>-0</v>
      </c>
      <c r="G693" s="9" t="n">
        <f aca="false">+[2]data1cf!BE692*-1</f>
        <v>-0</v>
      </c>
      <c r="H693" s="9" t="n">
        <f aca="false">+[2]data1cf!BF692*-1</f>
        <v>-0</v>
      </c>
      <c r="I693" s="9" t="n">
        <f aca="false">+[2]data1cf!BG692*-1</f>
        <v>-0</v>
      </c>
      <c r="J693" s="9" t="n">
        <f aca="false">+[2]data1cf!BH692*-1</f>
        <v>-0</v>
      </c>
      <c r="K693" s="9" t="n">
        <f aca="false">+[2]data1cf!BI692*-1</f>
        <v>-0</v>
      </c>
      <c r="L693" s="9" t="n">
        <f aca="false">+[2]data1cf!BJ692*-1</f>
        <v>-0</v>
      </c>
      <c r="M693" s="9" t="n">
        <f aca="false">+[2]data1cf!BK692*-1</f>
        <v>-0</v>
      </c>
      <c r="N693" s="9" t="n">
        <f aca="false">+[2]data1cf!BL692*-1</f>
        <v>-0</v>
      </c>
      <c r="O693" s="9" t="n">
        <f aca="false">+[2]data1cf!BM692*-1</f>
        <v>-0</v>
      </c>
      <c r="P693" s="9" t="n">
        <f aca="false">+[2]data1cf!BN692*-1</f>
        <v>-0</v>
      </c>
      <c r="Q693" s="9" t="n">
        <f aca="false">+[2]data1cf!BO692*-1</f>
        <v>-0</v>
      </c>
      <c r="R693" s="9" t="n">
        <f aca="false">+[2]data1cf!BP692*-1</f>
        <v>-0</v>
      </c>
      <c r="S693" s="9" t="n">
        <f aca="false">+[2]data1cf!BQ692*-1</f>
        <v>-0</v>
      </c>
      <c r="T693" s="9" t="n">
        <f aca="false">+[2]data1cf!BR692*-1</f>
        <v>-0</v>
      </c>
      <c r="U693" s="9" t="n">
        <f aca="false">+[2]data1cf!BS692*-1</f>
        <v>-0</v>
      </c>
      <c r="V693" s="9" t="n">
        <f aca="false">+[2]data1cf!BT692*-1</f>
        <v>-0</v>
      </c>
      <c r="W693" s="9" t="n">
        <f aca="false">+[2]data1cf!BU692*-1</f>
        <v>-0</v>
      </c>
      <c r="X693" s="9" t="n">
        <f aca="false">+[2]data1cf!BV692*-1</f>
        <v>-0</v>
      </c>
      <c r="Y693" s="9" t="n">
        <f aca="false">+[2]data1cf!BW692*-1</f>
        <v>-0</v>
      </c>
      <c r="Z693" s="9" t="n">
        <f aca="false">+[2]data1cf!BX692*-1</f>
        <v>-0</v>
      </c>
      <c r="AA693" s="9" t="n">
        <f aca="false">+[2]data1cf!BY692*-1</f>
        <v>-0</v>
      </c>
      <c r="AB693" s="9"/>
      <c r="AC693" s="9"/>
      <c r="AD693" s="9"/>
      <c r="AE693" s="9"/>
      <c r="AF693" s="9"/>
      <c r="AG693" s="9"/>
      <c r="AH693" s="9"/>
      <c r="AI693" s="9"/>
      <c r="AJ693" s="9"/>
      <c r="AK693" s="1"/>
      <c r="AL693" s="1" t="e">
        <f aca="false">SUMPRODUCT(B693:AJ693,PVCapPrice)</f>
        <v>#DIV/0!</v>
      </c>
      <c r="AM693" s="1"/>
      <c r="AN693" s="1"/>
      <c r="AO693" s="1"/>
      <c r="AP693" s="1"/>
      <c r="AQ693" s="1"/>
    </row>
    <row r="694" customFormat="false" ht="11.25" hidden="false" customHeight="false" outlineLevel="0" collapsed="false">
      <c r="A694" s="1" t="n">
        <v>692</v>
      </c>
      <c r="B694" s="9"/>
      <c r="C694" s="9" t="n">
        <f aca="false">+[2]data1cf!BA693*-1</f>
        <v>-0</v>
      </c>
      <c r="D694" s="9" t="n">
        <f aca="false">+[2]data1cf!BB693*-1</f>
        <v>-0</v>
      </c>
      <c r="E694" s="9" t="n">
        <f aca="false">+[2]data1cf!BC693*-1</f>
        <v>-0</v>
      </c>
      <c r="F694" s="9" t="n">
        <f aca="false">+[2]data1cf!BD693*-1</f>
        <v>-0</v>
      </c>
      <c r="G694" s="9" t="n">
        <f aca="false">+[2]data1cf!BE693*-1</f>
        <v>-0</v>
      </c>
      <c r="H694" s="9" t="n">
        <f aca="false">+[2]data1cf!BF693*-1</f>
        <v>-0</v>
      </c>
      <c r="I694" s="9" t="n">
        <f aca="false">+[2]data1cf!BG693*-1</f>
        <v>-0</v>
      </c>
      <c r="J694" s="9" t="n">
        <f aca="false">+[2]data1cf!BH693*-1</f>
        <v>-0</v>
      </c>
      <c r="K694" s="9" t="n">
        <f aca="false">+[2]data1cf!BI693*-1</f>
        <v>-0</v>
      </c>
      <c r="L694" s="9" t="n">
        <f aca="false">+[2]data1cf!BJ693*-1</f>
        <v>-0</v>
      </c>
      <c r="M694" s="9" t="n">
        <f aca="false">+[2]data1cf!BK693*-1</f>
        <v>-0</v>
      </c>
      <c r="N694" s="9" t="n">
        <f aca="false">+[2]data1cf!BL693*-1</f>
        <v>-0</v>
      </c>
      <c r="O694" s="9" t="n">
        <f aca="false">+[2]data1cf!BM693*-1</f>
        <v>-0</v>
      </c>
      <c r="P694" s="9" t="n">
        <f aca="false">+[2]data1cf!BN693*-1</f>
        <v>-0</v>
      </c>
      <c r="Q694" s="9" t="n">
        <f aca="false">+[2]data1cf!BO693*-1</f>
        <v>-0</v>
      </c>
      <c r="R694" s="9" t="n">
        <f aca="false">+[2]data1cf!BP693*-1</f>
        <v>-0</v>
      </c>
      <c r="S694" s="9" t="n">
        <f aca="false">+[2]data1cf!BQ693*-1</f>
        <v>-0</v>
      </c>
      <c r="T694" s="9" t="n">
        <f aca="false">+[2]data1cf!BR693*-1</f>
        <v>-0</v>
      </c>
      <c r="U694" s="9" t="n">
        <f aca="false">+[2]data1cf!BS693*-1</f>
        <v>-0</v>
      </c>
      <c r="V694" s="9" t="n">
        <f aca="false">+[2]data1cf!BT693*-1</f>
        <v>-0</v>
      </c>
      <c r="W694" s="9" t="n">
        <f aca="false">+[2]data1cf!BU693*-1</f>
        <v>-0</v>
      </c>
      <c r="X694" s="9" t="n">
        <f aca="false">+[2]data1cf!BV693*-1</f>
        <v>-0</v>
      </c>
      <c r="Y694" s="9" t="n">
        <f aca="false">+[2]data1cf!BW693*-1</f>
        <v>-0</v>
      </c>
      <c r="Z694" s="9" t="n">
        <f aca="false">+[2]data1cf!BX693*-1</f>
        <v>-0</v>
      </c>
      <c r="AA694" s="9" t="n">
        <f aca="false">+[2]data1cf!BY693*-1</f>
        <v>-0</v>
      </c>
      <c r="AB694" s="9"/>
      <c r="AC694" s="9"/>
      <c r="AD694" s="9"/>
      <c r="AE694" s="9"/>
      <c r="AF694" s="9"/>
      <c r="AG694" s="9"/>
      <c r="AH694" s="9"/>
      <c r="AI694" s="9"/>
      <c r="AJ694" s="9"/>
      <c r="AK694" s="1"/>
      <c r="AL694" s="1" t="e">
        <f aca="false">SUMPRODUCT(B694:AJ694,PVCapPrice)</f>
        <v>#DIV/0!</v>
      </c>
      <c r="AM694" s="1"/>
      <c r="AN694" s="1"/>
      <c r="AO694" s="1"/>
      <c r="AP694" s="1"/>
      <c r="AQ694" s="1"/>
    </row>
    <row r="695" customFormat="false" ht="11.25" hidden="false" customHeight="false" outlineLevel="0" collapsed="false">
      <c r="A695" s="1" t="n">
        <v>693</v>
      </c>
      <c r="B695" s="9"/>
      <c r="C695" s="9" t="n">
        <f aca="false">+[2]data1cf!BA694*-1</f>
        <v>-0</v>
      </c>
      <c r="D695" s="9" t="n">
        <f aca="false">+[2]data1cf!BB694*-1</f>
        <v>-0</v>
      </c>
      <c r="E695" s="9" t="n">
        <f aca="false">+[2]data1cf!BC694*-1</f>
        <v>-0</v>
      </c>
      <c r="F695" s="9" t="n">
        <f aca="false">+[2]data1cf!BD694*-1</f>
        <v>-0</v>
      </c>
      <c r="G695" s="9" t="n">
        <f aca="false">+[2]data1cf!BE694*-1</f>
        <v>-0</v>
      </c>
      <c r="H695" s="9" t="n">
        <f aca="false">+[2]data1cf!BF694*-1</f>
        <v>-0</v>
      </c>
      <c r="I695" s="9" t="n">
        <f aca="false">+[2]data1cf!BG694*-1</f>
        <v>-0</v>
      </c>
      <c r="J695" s="9" t="n">
        <f aca="false">+[2]data1cf!BH694*-1</f>
        <v>-0</v>
      </c>
      <c r="K695" s="9" t="n">
        <f aca="false">+[2]data1cf!BI694*-1</f>
        <v>-0</v>
      </c>
      <c r="L695" s="9" t="n">
        <f aca="false">+[2]data1cf!BJ694*-1</f>
        <v>-0</v>
      </c>
      <c r="M695" s="9" t="n">
        <f aca="false">+[2]data1cf!BK694*-1</f>
        <v>-0</v>
      </c>
      <c r="N695" s="9" t="n">
        <f aca="false">+[2]data1cf!BL694*-1</f>
        <v>-0</v>
      </c>
      <c r="O695" s="9" t="n">
        <f aca="false">+[2]data1cf!BM694*-1</f>
        <v>-0</v>
      </c>
      <c r="P695" s="9" t="n">
        <f aca="false">+[2]data1cf!BN694*-1</f>
        <v>-0</v>
      </c>
      <c r="Q695" s="9" t="n">
        <f aca="false">+[2]data1cf!BO694*-1</f>
        <v>-0</v>
      </c>
      <c r="R695" s="9" t="n">
        <f aca="false">+[2]data1cf!BP694*-1</f>
        <v>-0</v>
      </c>
      <c r="S695" s="9" t="n">
        <f aca="false">+[2]data1cf!BQ694*-1</f>
        <v>-0</v>
      </c>
      <c r="T695" s="9" t="n">
        <f aca="false">+[2]data1cf!BR694*-1</f>
        <v>-0</v>
      </c>
      <c r="U695" s="9" t="n">
        <f aca="false">+[2]data1cf!BS694*-1</f>
        <v>-0</v>
      </c>
      <c r="V695" s="9" t="n">
        <f aca="false">+[2]data1cf!BT694*-1</f>
        <v>-0</v>
      </c>
      <c r="W695" s="9" t="n">
        <f aca="false">+[2]data1cf!BU694*-1</f>
        <v>-0</v>
      </c>
      <c r="X695" s="9" t="n">
        <f aca="false">+[2]data1cf!BV694*-1</f>
        <v>-0</v>
      </c>
      <c r="Y695" s="9" t="n">
        <f aca="false">+[2]data1cf!BW694*-1</f>
        <v>-0</v>
      </c>
      <c r="Z695" s="9" t="n">
        <f aca="false">+[2]data1cf!BX694*-1</f>
        <v>-0</v>
      </c>
      <c r="AA695" s="9" t="n">
        <f aca="false">+[2]data1cf!BY694*-1</f>
        <v>-0</v>
      </c>
      <c r="AB695" s="9"/>
      <c r="AC695" s="9"/>
      <c r="AD695" s="9"/>
      <c r="AE695" s="9"/>
      <c r="AF695" s="9"/>
      <c r="AG695" s="9"/>
      <c r="AH695" s="9"/>
      <c r="AI695" s="9"/>
      <c r="AJ695" s="9"/>
      <c r="AK695" s="1"/>
      <c r="AL695" s="1" t="e">
        <f aca="false">SUMPRODUCT(B695:AJ695,PVCapPrice)</f>
        <v>#DIV/0!</v>
      </c>
      <c r="AM695" s="1"/>
      <c r="AN695" s="1"/>
      <c r="AO695" s="1"/>
      <c r="AP695" s="1"/>
      <c r="AQ695" s="1"/>
    </row>
    <row r="696" customFormat="false" ht="11.25" hidden="false" customHeight="false" outlineLevel="0" collapsed="false">
      <c r="A696" s="1" t="n">
        <v>694</v>
      </c>
      <c r="B696" s="9"/>
      <c r="C696" s="9" t="n">
        <f aca="false">+[2]data1cf!BA695*-1</f>
        <v>-0</v>
      </c>
      <c r="D696" s="9" t="n">
        <f aca="false">+[2]data1cf!BB695*-1</f>
        <v>-0</v>
      </c>
      <c r="E696" s="9" t="n">
        <f aca="false">+[2]data1cf!BC695*-1</f>
        <v>-0</v>
      </c>
      <c r="F696" s="9" t="n">
        <f aca="false">+[2]data1cf!BD695*-1</f>
        <v>-0</v>
      </c>
      <c r="G696" s="9" t="n">
        <f aca="false">+[2]data1cf!BE695*-1</f>
        <v>-0</v>
      </c>
      <c r="H696" s="9" t="n">
        <f aca="false">+[2]data1cf!BF695*-1</f>
        <v>-0</v>
      </c>
      <c r="I696" s="9" t="n">
        <f aca="false">+[2]data1cf!BG695*-1</f>
        <v>-0</v>
      </c>
      <c r="J696" s="9" t="n">
        <f aca="false">+[2]data1cf!BH695*-1</f>
        <v>-0</v>
      </c>
      <c r="K696" s="9" t="n">
        <f aca="false">+[2]data1cf!BI695*-1</f>
        <v>-0</v>
      </c>
      <c r="L696" s="9" t="n">
        <f aca="false">+[2]data1cf!BJ695*-1</f>
        <v>-0</v>
      </c>
      <c r="M696" s="9" t="n">
        <f aca="false">+[2]data1cf!BK695*-1</f>
        <v>-0</v>
      </c>
      <c r="N696" s="9" t="n">
        <f aca="false">+[2]data1cf!BL695*-1</f>
        <v>-0</v>
      </c>
      <c r="O696" s="9" t="n">
        <f aca="false">+[2]data1cf!BM695*-1</f>
        <v>-0</v>
      </c>
      <c r="P696" s="9" t="n">
        <f aca="false">+[2]data1cf!BN695*-1</f>
        <v>-0</v>
      </c>
      <c r="Q696" s="9" t="n">
        <f aca="false">+[2]data1cf!BO695*-1</f>
        <v>-0</v>
      </c>
      <c r="R696" s="9" t="n">
        <f aca="false">+[2]data1cf!BP695*-1</f>
        <v>-0</v>
      </c>
      <c r="S696" s="9" t="n">
        <f aca="false">+[2]data1cf!BQ695*-1</f>
        <v>-0</v>
      </c>
      <c r="T696" s="9" t="n">
        <f aca="false">+[2]data1cf!BR695*-1</f>
        <v>-0</v>
      </c>
      <c r="U696" s="9" t="n">
        <f aca="false">+[2]data1cf!BS695*-1</f>
        <v>-0</v>
      </c>
      <c r="V696" s="9" t="n">
        <f aca="false">+[2]data1cf!BT695*-1</f>
        <v>-0</v>
      </c>
      <c r="W696" s="9" t="n">
        <f aca="false">+[2]data1cf!BU695*-1</f>
        <v>-0</v>
      </c>
      <c r="X696" s="9" t="n">
        <f aca="false">+[2]data1cf!BV695*-1</f>
        <v>-0</v>
      </c>
      <c r="Y696" s="9" t="n">
        <f aca="false">+[2]data1cf!BW695*-1</f>
        <v>-0</v>
      </c>
      <c r="Z696" s="9" t="n">
        <f aca="false">+[2]data1cf!BX695*-1</f>
        <v>-0</v>
      </c>
      <c r="AA696" s="9" t="n">
        <f aca="false">+[2]data1cf!BY695*-1</f>
        <v>-0</v>
      </c>
      <c r="AB696" s="9"/>
      <c r="AC696" s="9"/>
      <c r="AD696" s="9"/>
      <c r="AE696" s="9"/>
      <c r="AF696" s="9"/>
      <c r="AG696" s="9"/>
      <c r="AH696" s="9"/>
      <c r="AI696" s="9"/>
      <c r="AJ696" s="9"/>
      <c r="AK696" s="1"/>
      <c r="AL696" s="1" t="e">
        <f aca="false">SUMPRODUCT(B696:AJ696,PVCapPrice)</f>
        <v>#DIV/0!</v>
      </c>
      <c r="AM696" s="1"/>
      <c r="AN696" s="1"/>
      <c r="AO696" s="1"/>
      <c r="AP696" s="1"/>
      <c r="AQ696" s="1"/>
    </row>
    <row r="697" customFormat="false" ht="11.25" hidden="false" customHeight="false" outlineLevel="0" collapsed="false">
      <c r="A697" s="1" t="n">
        <v>695</v>
      </c>
      <c r="B697" s="9"/>
      <c r="C697" s="9" t="n">
        <f aca="false">+[2]data1cf!BA696*-1</f>
        <v>-0</v>
      </c>
      <c r="D697" s="9" t="n">
        <f aca="false">+[2]data1cf!BB696*-1</f>
        <v>-0</v>
      </c>
      <c r="E697" s="9" t="n">
        <f aca="false">+[2]data1cf!BC696*-1</f>
        <v>-0</v>
      </c>
      <c r="F697" s="9" t="n">
        <f aca="false">+[2]data1cf!BD696*-1</f>
        <v>-0</v>
      </c>
      <c r="G697" s="9" t="n">
        <f aca="false">+[2]data1cf!BE696*-1</f>
        <v>-0</v>
      </c>
      <c r="H697" s="9" t="n">
        <f aca="false">+[2]data1cf!BF696*-1</f>
        <v>-0</v>
      </c>
      <c r="I697" s="9" t="n">
        <f aca="false">+[2]data1cf!BG696*-1</f>
        <v>-0</v>
      </c>
      <c r="J697" s="9" t="n">
        <f aca="false">+[2]data1cf!BH696*-1</f>
        <v>-0</v>
      </c>
      <c r="K697" s="9" t="n">
        <f aca="false">+[2]data1cf!BI696*-1</f>
        <v>-0</v>
      </c>
      <c r="L697" s="9" t="n">
        <f aca="false">+[2]data1cf!BJ696*-1</f>
        <v>-0</v>
      </c>
      <c r="M697" s="9" t="n">
        <f aca="false">+[2]data1cf!BK696*-1</f>
        <v>-0</v>
      </c>
      <c r="N697" s="9" t="n">
        <f aca="false">+[2]data1cf!BL696*-1</f>
        <v>-0</v>
      </c>
      <c r="O697" s="9" t="n">
        <f aca="false">+[2]data1cf!BM696*-1</f>
        <v>-0</v>
      </c>
      <c r="P697" s="9" t="n">
        <f aca="false">+[2]data1cf!BN696*-1</f>
        <v>-0</v>
      </c>
      <c r="Q697" s="9" t="n">
        <f aca="false">+[2]data1cf!BO696*-1</f>
        <v>-0</v>
      </c>
      <c r="R697" s="9" t="n">
        <f aca="false">+[2]data1cf!BP696*-1</f>
        <v>-0</v>
      </c>
      <c r="S697" s="9" t="n">
        <f aca="false">+[2]data1cf!BQ696*-1</f>
        <v>-0</v>
      </c>
      <c r="T697" s="9" t="n">
        <f aca="false">+[2]data1cf!BR696*-1</f>
        <v>-0</v>
      </c>
      <c r="U697" s="9" t="n">
        <f aca="false">+[2]data1cf!BS696*-1</f>
        <v>-0</v>
      </c>
      <c r="V697" s="9" t="n">
        <f aca="false">+[2]data1cf!BT696*-1</f>
        <v>-0</v>
      </c>
      <c r="W697" s="9" t="n">
        <f aca="false">+[2]data1cf!BU696*-1</f>
        <v>-0</v>
      </c>
      <c r="X697" s="9" t="n">
        <f aca="false">+[2]data1cf!BV696*-1</f>
        <v>-0</v>
      </c>
      <c r="Y697" s="9" t="n">
        <f aca="false">+[2]data1cf!BW696*-1</f>
        <v>-0</v>
      </c>
      <c r="Z697" s="9" t="n">
        <f aca="false">+[2]data1cf!BX696*-1</f>
        <v>-0</v>
      </c>
      <c r="AA697" s="9" t="n">
        <f aca="false">+[2]data1cf!BY696*-1</f>
        <v>-0</v>
      </c>
      <c r="AB697" s="9"/>
      <c r="AC697" s="9"/>
      <c r="AD697" s="9"/>
      <c r="AE697" s="9"/>
      <c r="AF697" s="9"/>
      <c r="AG697" s="9"/>
      <c r="AH697" s="9"/>
      <c r="AI697" s="9"/>
      <c r="AJ697" s="9"/>
      <c r="AK697" s="1"/>
      <c r="AL697" s="1" t="e">
        <f aca="false">SUMPRODUCT(B697:AJ697,PVCapPrice)</f>
        <v>#DIV/0!</v>
      </c>
      <c r="AM697" s="1"/>
      <c r="AN697" s="1"/>
      <c r="AO697" s="1"/>
      <c r="AP697" s="1"/>
      <c r="AQ697" s="1"/>
    </row>
    <row r="698" customFormat="false" ht="11.25" hidden="false" customHeight="false" outlineLevel="0" collapsed="false">
      <c r="A698" s="1" t="n">
        <v>696</v>
      </c>
      <c r="B698" s="9"/>
      <c r="C698" s="9" t="n">
        <f aca="false">+[2]data1cf!BA697*-1</f>
        <v>-0</v>
      </c>
      <c r="D698" s="9" t="n">
        <f aca="false">+[2]data1cf!BB697*-1</f>
        <v>-0</v>
      </c>
      <c r="E698" s="9" t="n">
        <f aca="false">+[2]data1cf!BC697*-1</f>
        <v>-0</v>
      </c>
      <c r="F698" s="9" t="n">
        <f aca="false">+[2]data1cf!BD697*-1</f>
        <v>-0</v>
      </c>
      <c r="G698" s="9" t="n">
        <f aca="false">+[2]data1cf!BE697*-1</f>
        <v>-0</v>
      </c>
      <c r="H698" s="9" t="n">
        <f aca="false">+[2]data1cf!BF697*-1</f>
        <v>-0</v>
      </c>
      <c r="I698" s="9" t="n">
        <f aca="false">+[2]data1cf!BG697*-1</f>
        <v>-0</v>
      </c>
      <c r="J698" s="9" t="n">
        <f aca="false">+[2]data1cf!BH697*-1</f>
        <v>-0</v>
      </c>
      <c r="K698" s="9" t="n">
        <f aca="false">+[2]data1cf!BI697*-1</f>
        <v>-0</v>
      </c>
      <c r="L698" s="9" t="n">
        <f aca="false">+[2]data1cf!BJ697*-1</f>
        <v>-0</v>
      </c>
      <c r="M698" s="9" t="n">
        <f aca="false">+[2]data1cf!BK697*-1</f>
        <v>-0</v>
      </c>
      <c r="N698" s="9" t="n">
        <f aca="false">+[2]data1cf!BL697*-1</f>
        <v>-0</v>
      </c>
      <c r="O698" s="9" t="n">
        <f aca="false">+[2]data1cf!BM697*-1</f>
        <v>-0</v>
      </c>
      <c r="P698" s="9" t="n">
        <f aca="false">+[2]data1cf!BN697*-1</f>
        <v>-0</v>
      </c>
      <c r="Q698" s="9" t="n">
        <f aca="false">+[2]data1cf!BO697*-1</f>
        <v>-0</v>
      </c>
      <c r="R698" s="9" t="n">
        <f aca="false">+[2]data1cf!BP697*-1</f>
        <v>-0</v>
      </c>
      <c r="S698" s="9" t="n">
        <f aca="false">+[2]data1cf!BQ697*-1</f>
        <v>-0</v>
      </c>
      <c r="T698" s="9" t="n">
        <f aca="false">+[2]data1cf!BR697*-1</f>
        <v>-0</v>
      </c>
      <c r="U698" s="9" t="n">
        <f aca="false">+[2]data1cf!BS697*-1</f>
        <v>-0</v>
      </c>
      <c r="V698" s="9" t="n">
        <f aca="false">+[2]data1cf!BT697*-1</f>
        <v>-0</v>
      </c>
      <c r="W698" s="9" t="n">
        <f aca="false">+[2]data1cf!BU697*-1</f>
        <v>-0</v>
      </c>
      <c r="X698" s="9" t="n">
        <f aca="false">+[2]data1cf!BV697*-1</f>
        <v>-0</v>
      </c>
      <c r="Y698" s="9" t="n">
        <f aca="false">+[2]data1cf!BW697*-1</f>
        <v>-0</v>
      </c>
      <c r="Z698" s="9" t="n">
        <f aca="false">+[2]data1cf!BX697*-1</f>
        <v>-0</v>
      </c>
      <c r="AA698" s="9" t="n">
        <f aca="false">+[2]data1cf!BY697*-1</f>
        <v>-0</v>
      </c>
      <c r="AB698" s="9"/>
      <c r="AC698" s="9"/>
      <c r="AD698" s="9"/>
      <c r="AE698" s="9"/>
      <c r="AF698" s="9"/>
      <c r="AG698" s="9"/>
      <c r="AH698" s="9"/>
      <c r="AI698" s="9"/>
      <c r="AJ698" s="9"/>
      <c r="AK698" s="1"/>
      <c r="AL698" s="1" t="e">
        <f aca="false">SUMPRODUCT(B698:AJ698,PVCapPrice)</f>
        <v>#DIV/0!</v>
      </c>
      <c r="AM698" s="1"/>
      <c r="AN698" s="1"/>
      <c r="AO698" s="1"/>
      <c r="AP698" s="1"/>
      <c r="AQ698" s="1"/>
    </row>
    <row r="699" customFormat="false" ht="11.25" hidden="false" customHeight="false" outlineLevel="0" collapsed="false">
      <c r="A699" s="1" t="n">
        <v>697</v>
      </c>
      <c r="B699" s="9"/>
      <c r="C699" s="9" t="n">
        <f aca="false">+[2]data1cf!BA698*-1</f>
        <v>-0</v>
      </c>
      <c r="D699" s="9" t="n">
        <f aca="false">+[2]data1cf!BB698*-1</f>
        <v>-0</v>
      </c>
      <c r="E699" s="9" t="n">
        <f aca="false">+[2]data1cf!BC698*-1</f>
        <v>-0</v>
      </c>
      <c r="F699" s="9" t="n">
        <f aca="false">+[2]data1cf!BD698*-1</f>
        <v>-0</v>
      </c>
      <c r="G699" s="9" t="n">
        <f aca="false">+[2]data1cf!BE698*-1</f>
        <v>-0</v>
      </c>
      <c r="H699" s="9" t="n">
        <f aca="false">+[2]data1cf!BF698*-1</f>
        <v>-0</v>
      </c>
      <c r="I699" s="9" t="n">
        <f aca="false">+[2]data1cf!BG698*-1</f>
        <v>-0</v>
      </c>
      <c r="J699" s="9" t="n">
        <f aca="false">+[2]data1cf!BH698*-1</f>
        <v>-0</v>
      </c>
      <c r="K699" s="9" t="n">
        <f aca="false">+[2]data1cf!BI698*-1</f>
        <v>-0</v>
      </c>
      <c r="L699" s="9" t="n">
        <f aca="false">+[2]data1cf!BJ698*-1</f>
        <v>-0</v>
      </c>
      <c r="M699" s="9" t="n">
        <f aca="false">+[2]data1cf!BK698*-1</f>
        <v>-0</v>
      </c>
      <c r="N699" s="9" t="n">
        <f aca="false">+[2]data1cf!BL698*-1</f>
        <v>-0</v>
      </c>
      <c r="O699" s="9" t="n">
        <f aca="false">+[2]data1cf!BM698*-1</f>
        <v>-0</v>
      </c>
      <c r="P699" s="9" t="n">
        <f aca="false">+[2]data1cf!BN698*-1</f>
        <v>-0</v>
      </c>
      <c r="Q699" s="9" t="n">
        <f aca="false">+[2]data1cf!BO698*-1</f>
        <v>-0</v>
      </c>
      <c r="R699" s="9" t="n">
        <f aca="false">+[2]data1cf!BP698*-1</f>
        <v>-0</v>
      </c>
      <c r="S699" s="9" t="n">
        <f aca="false">+[2]data1cf!BQ698*-1</f>
        <v>-0</v>
      </c>
      <c r="T699" s="9" t="n">
        <f aca="false">+[2]data1cf!BR698*-1</f>
        <v>-0</v>
      </c>
      <c r="U699" s="9" t="n">
        <f aca="false">+[2]data1cf!BS698*-1</f>
        <v>-0</v>
      </c>
      <c r="V699" s="9" t="n">
        <f aca="false">+[2]data1cf!BT698*-1</f>
        <v>-0</v>
      </c>
      <c r="W699" s="9" t="n">
        <f aca="false">+[2]data1cf!BU698*-1</f>
        <v>-0</v>
      </c>
      <c r="X699" s="9" t="n">
        <f aca="false">+[2]data1cf!BV698*-1</f>
        <v>-0</v>
      </c>
      <c r="Y699" s="9" t="n">
        <f aca="false">+[2]data1cf!BW698*-1</f>
        <v>-0</v>
      </c>
      <c r="Z699" s="9" t="n">
        <f aca="false">+[2]data1cf!BX698*-1</f>
        <v>-0</v>
      </c>
      <c r="AA699" s="9" t="n">
        <f aca="false">+[2]data1cf!BY698*-1</f>
        <v>-0</v>
      </c>
      <c r="AB699" s="9"/>
      <c r="AC699" s="9"/>
      <c r="AD699" s="9"/>
      <c r="AE699" s="9"/>
      <c r="AF699" s="9"/>
      <c r="AG699" s="9"/>
      <c r="AH699" s="9"/>
      <c r="AI699" s="9"/>
      <c r="AJ699" s="9"/>
      <c r="AK699" s="1"/>
      <c r="AL699" s="1" t="e">
        <f aca="false">SUMPRODUCT(B699:AJ699,PVCapPrice)</f>
        <v>#DIV/0!</v>
      </c>
      <c r="AM699" s="1"/>
      <c r="AN699" s="1"/>
      <c r="AO699" s="1"/>
      <c r="AP699" s="1"/>
      <c r="AQ699" s="1"/>
    </row>
    <row r="700" customFormat="false" ht="11.25" hidden="false" customHeight="false" outlineLevel="0" collapsed="false">
      <c r="A700" s="1" t="n">
        <v>698</v>
      </c>
      <c r="B700" s="9"/>
      <c r="C700" s="9" t="n">
        <f aca="false">+[2]data1cf!BA699*-1</f>
        <v>-0</v>
      </c>
      <c r="D700" s="9" t="n">
        <f aca="false">+[2]data1cf!BB699*-1</f>
        <v>-0</v>
      </c>
      <c r="E700" s="9" t="n">
        <f aca="false">+[2]data1cf!BC699*-1</f>
        <v>-0</v>
      </c>
      <c r="F700" s="9" t="n">
        <f aca="false">+[2]data1cf!BD699*-1</f>
        <v>-0</v>
      </c>
      <c r="G700" s="9" t="n">
        <f aca="false">+[2]data1cf!BE699*-1</f>
        <v>-0</v>
      </c>
      <c r="H700" s="9" t="n">
        <f aca="false">+[2]data1cf!BF699*-1</f>
        <v>-0</v>
      </c>
      <c r="I700" s="9" t="n">
        <f aca="false">+[2]data1cf!BG699*-1</f>
        <v>-0</v>
      </c>
      <c r="J700" s="9" t="n">
        <f aca="false">+[2]data1cf!BH699*-1</f>
        <v>-0</v>
      </c>
      <c r="K700" s="9" t="n">
        <f aca="false">+[2]data1cf!BI699*-1</f>
        <v>-0</v>
      </c>
      <c r="L700" s="9" t="n">
        <f aca="false">+[2]data1cf!BJ699*-1</f>
        <v>-0</v>
      </c>
      <c r="M700" s="9" t="n">
        <f aca="false">+[2]data1cf!BK699*-1</f>
        <v>-0</v>
      </c>
      <c r="N700" s="9" t="n">
        <f aca="false">+[2]data1cf!BL699*-1</f>
        <v>-0</v>
      </c>
      <c r="O700" s="9" t="n">
        <f aca="false">+[2]data1cf!BM699*-1</f>
        <v>-0</v>
      </c>
      <c r="P700" s="9" t="n">
        <f aca="false">+[2]data1cf!BN699*-1</f>
        <v>-0</v>
      </c>
      <c r="Q700" s="9" t="n">
        <f aca="false">+[2]data1cf!BO699*-1</f>
        <v>-0</v>
      </c>
      <c r="R700" s="9" t="n">
        <f aca="false">+[2]data1cf!BP699*-1</f>
        <v>-0</v>
      </c>
      <c r="S700" s="9" t="n">
        <f aca="false">+[2]data1cf!BQ699*-1</f>
        <v>-0</v>
      </c>
      <c r="T700" s="9" t="n">
        <f aca="false">+[2]data1cf!BR699*-1</f>
        <v>-0</v>
      </c>
      <c r="U700" s="9" t="n">
        <f aca="false">+[2]data1cf!BS699*-1</f>
        <v>-0</v>
      </c>
      <c r="V700" s="9" t="n">
        <f aca="false">+[2]data1cf!BT699*-1</f>
        <v>-0</v>
      </c>
      <c r="W700" s="9" t="n">
        <f aca="false">+[2]data1cf!BU699*-1</f>
        <v>-0</v>
      </c>
      <c r="X700" s="9" t="n">
        <f aca="false">+[2]data1cf!BV699*-1</f>
        <v>-0</v>
      </c>
      <c r="Y700" s="9" t="n">
        <f aca="false">+[2]data1cf!BW699*-1</f>
        <v>-0</v>
      </c>
      <c r="Z700" s="9" t="n">
        <f aca="false">+[2]data1cf!BX699*-1</f>
        <v>-0</v>
      </c>
      <c r="AA700" s="9" t="n">
        <f aca="false">+[2]data1cf!BY699*-1</f>
        <v>-0</v>
      </c>
      <c r="AB700" s="9"/>
      <c r="AC700" s="9"/>
      <c r="AD700" s="9"/>
      <c r="AE700" s="9"/>
      <c r="AF700" s="9"/>
      <c r="AG700" s="9"/>
      <c r="AH700" s="9"/>
      <c r="AI700" s="9"/>
      <c r="AJ700" s="9"/>
      <c r="AK700" s="1"/>
      <c r="AL700" s="1" t="e">
        <f aca="false">SUMPRODUCT(B700:AJ700,PVCapPrice)</f>
        <v>#DIV/0!</v>
      </c>
      <c r="AM700" s="1"/>
      <c r="AN700" s="1"/>
      <c r="AO700" s="1"/>
      <c r="AP700" s="1"/>
      <c r="AQ700" s="1"/>
    </row>
    <row r="701" customFormat="false" ht="11.25" hidden="false" customHeight="false" outlineLevel="0" collapsed="false">
      <c r="A701" s="1" t="n">
        <v>699</v>
      </c>
      <c r="B701" s="9"/>
      <c r="C701" s="9" t="n">
        <f aca="false">+[2]data1cf!BA700*-1</f>
        <v>-0</v>
      </c>
      <c r="D701" s="9" t="n">
        <f aca="false">+[2]data1cf!BB700*-1</f>
        <v>-0</v>
      </c>
      <c r="E701" s="9" t="n">
        <f aca="false">+[2]data1cf!BC700*-1</f>
        <v>-0</v>
      </c>
      <c r="F701" s="9" t="n">
        <f aca="false">+[2]data1cf!BD700*-1</f>
        <v>-0</v>
      </c>
      <c r="G701" s="9" t="n">
        <f aca="false">+[2]data1cf!BE700*-1</f>
        <v>-0</v>
      </c>
      <c r="H701" s="9" t="n">
        <f aca="false">+[2]data1cf!BF700*-1</f>
        <v>-0</v>
      </c>
      <c r="I701" s="9" t="n">
        <f aca="false">+[2]data1cf!BG700*-1</f>
        <v>-0</v>
      </c>
      <c r="J701" s="9" t="n">
        <f aca="false">+[2]data1cf!BH700*-1</f>
        <v>-0</v>
      </c>
      <c r="K701" s="9" t="n">
        <f aca="false">+[2]data1cf!BI700*-1</f>
        <v>-0</v>
      </c>
      <c r="L701" s="9" t="n">
        <f aca="false">+[2]data1cf!BJ700*-1</f>
        <v>-0</v>
      </c>
      <c r="M701" s="9" t="n">
        <f aca="false">+[2]data1cf!BK700*-1</f>
        <v>-0</v>
      </c>
      <c r="N701" s="9" t="n">
        <f aca="false">+[2]data1cf!BL700*-1</f>
        <v>-0</v>
      </c>
      <c r="O701" s="9" t="n">
        <f aca="false">+[2]data1cf!BM700*-1</f>
        <v>-0</v>
      </c>
      <c r="P701" s="9" t="n">
        <f aca="false">+[2]data1cf!BN700*-1</f>
        <v>-0</v>
      </c>
      <c r="Q701" s="9" t="n">
        <f aca="false">+[2]data1cf!BO700*-1</f>
        <v>-0</v>
      </c>
      <c r="R701" s="9" t="n">
        <f aca="false">+[2]data1cf!BP700*-1</f>
        <v>-0</v>
      </c>
      <c r="S701" s="9" t="n">
        <f aca="false">+[2]data1cf!BQ700*-1</f>
        <v>-0</v>
      </c>
      <c r="T701" s="9" t="n">
        <f aca="false">+[2]data1cf!BR700*-1</f>
        <v>-0</v>
      </c>
      <c r="U701" s="9" t="n">
        <f aca="false">+[2]data1cf!BS700*-1</f>
        <v>-0</v>
      </c>
      <c r="V701" s="9" t="n">
        <f aca="false">+[2]data1cf!BT700*-1</f>
        <v>-0</v>
      </c>
      <c r="W701" s="9" t="n">
        <f aca="false">+[2]data1cf!BU700*-1</f>
        <v>-0</v>
      </c>
      <c r="X701" s="9" t="n">
        <f aca="false">+[2]data1cf!BV700*-1</f>
        <v>-0</v>
      </c>
      <c r="Y701" s="9" t="n">
        <f aca="false">+[2]data1cf!BW700*-1</f>
        <v>-0</v>
      </c>
      <c r="Z701" s="9" t="n">
        <f aca="false">+[2]data1cf!BX700*-1</f>
        <v>-0</v>
      </c>
      <c r="AA701" s="9" t="n">
        <f aca="false">+[2]data1cf!BY700*-1</f>
        <v>-0</v>
      </c>
      <c r="AB701" s="9"/>
      <c r="AC701" s="9"/>
      <c r="AD701" s="9"/>
      <c r="AE701" s="9"/>
      <c r="AF701" s="9"/>
      <c r="AG701" s="9"/>
      <c r="AH701" s="9"/>
      <c r="AI701" s="9"/>
      <c r="AJ701" s="9"/>
      <c r="AK701" s="1"/>
      <c r="AL701" s="1" t="e">
        <f aca="false">SUMPRODUCT(B701:AJ701,PVCapPrice)</f>
        <v>#DIV/0!</v>
      </c>
      <c r="AM701" s="1"/>
      <c r="AN701" s="1"/>
      <c r="AO701" s="1"/>
      <c r="AP701" s="1"/>
      <c r="AQ701" s="1"/>
    </row>
    <row r="702" customFormat="false" ht="11.25" hidden="false" customHeight="false" outlineLevel="0" collapsed="false">
      <c r="A702" s="1" t="n">
        <v>700</v>
      </c>
      <c r="B702" s="9"/>
      <c r="C702" s="9" t="n">
        <f aca="false">+[2]data1cf!BA701*-1</f>
        <v>-0</v>
      </c>
      <c r="D702" s="9" t="n">
        <f aca="false">+[2]data1cf!BB701*-1</f>
        <v>-0</v>
      </c>
      <c r="E702" s="9" t="n">
        <f aca="false">+[2]data1cf!BC701*-1</f>
        <v>-0</v>
      </c>
      <c r="F702" s="9" t="n">
        <f aca="false">+[2]data1cf!BD701*-1</f>
        <v>-0</v>
      </c>
      <c r="G702" s="9" t="n">
        <f aca="false">+[2]data1cf!BE701*-1</f>
        <v>-0</v>
      </c>
      <c r="H702" s="9" t="n">
        <f aca="false">+[2]data1cf!BF701*-1</f>
        <v>-0</v>
      </c>
      <c r="I702" s="9" t="n">
        <f aca="false">+[2]data1cf!BG701*-1</f>
        <v>-0</v>
      </c>
      <c r="J702" s="9" t="n">
        <f aca="false">+[2]data1cf!BH701*-1</f>
        <v>-0</v>
      </c>
      <c r="K702" s="9" t="n">
        <f aca="false">+[2]data1cf!BI701*-1</f>
        <v>-0</v>
      </c>
      <c r="L702" s="9" t="n">
        <f aca="false">+[2]data1cf!BJ701*-1</f>
        <v>-0</v>
      </c>
      <c r="M702" s="9" t="n">
        <f aca="false">+[2]data1cf!BK701*-1</f>
        <v>-0</v>
      </c>
      <c r="N702" s="9" t="n">
        <f aca="false">+[2]data1cf!BL701*-1</f>
        <v>-0</v>
      </c>
      <c r="O702" s="9" t="n">
        <f aca="false">+[2]data1cf!BM701*-1</f>
        <v>-0</v>
      </c>
      <c r="P702" s="9" t="n">
        <f aca="false">+[2]data1cf!BN701*-1</f>
        <v>-0</v>
      </c>
      <c r="Q702" s="9" t="n">
        <f aca="false">+[2]data1cf!BO701*-1</f>
        <v>-0</v>
      </c>
      <c r="R702" s="9" t="n">
        <f aca="false">+[2]data1cf!BP701*-1</f>
        <v>-0</v>
      </c>
      <c r="S702" s="9" t="n">
        <f aca="false">+[2]data1cf!BQ701*-1</f>
        <v>-0</v>
      </c>
      <c r="T702" s="9" t="n">
        <f aca="false">+[2]data1cf!BR701*-1</f>
        <v>-0</v>
      </c>
      <c r="U702" s="9" t="n">
        <f aca="false">+[2]data1cf!BS701*-1</f>
        <v>-0</v>
      </c>
      <c r="V702" s="9" t="n">
        <f aca="false">+[2]data1cf!BT701*-1</f>
        <v>-0</v>
      </c>
      <c r="W702" s="9" t="n">
        <f aca="false">+[2]data1cf!BU701*-1</f>
        <v>-0</v>
      </c>
      <c r="X702" s="9" t="n">
        <f aca="false">+[2]data1cf!BV701*-1</f>
        <v>-0</v>
      </c>
      <c r="Y702" s="9" t="n">
        <f aca="false">+[2]data1cf!BW701*-1</f>
        <v>-0</v>
      </c>
      <c r="Z702" s="9" t="n">
        <f aca="false">+[2]data1cf!BX701*-1</f>
        <v>-0</v>
      </c>
      <c r="AA702" s="9" t="n">
        <f aca="false">+[2]data1cf!BY701*-1</f>
        <v>-0</v>
      </c>
      <c r="AB702" s="9"/>
      <c r="AC702" s="9"/>
      <c r="AD702" s="9"/>
      <c r="AE702" s="9"/>
      <c r="AF702" s="9"/>
      <c r="AG702" s="9"/>
      <c r="AH702" s="9"/>
      <c r="AI702" s="9"/>
      <c r="AJ702" s="9"/>
      <c r="AK702" s="1"/>
      <c r="AL702" s="1" t="e">
        <f aca="false">SUMPRODUCT(B702:AJ702,PVCapPrice)</f>
        <v>#DIV/0!</v>
      </c>
      <c r="AM702" s="1"/>
      <c r="AN702" s="1"/>
      <c r="AO702" s="1"/>
      <c r="AP702" s="1"/>
      <c r="AQ702" s="1"/>
    </row>
    <row r="703" customFormat="false" ht="11.25" hidden="false" customHeight="false" outlineLevel="0" collapsed="false">
      <c r="A703" s="1" t="n">
        <v>701</v>
      </c>
      <c r="B703" s="9"/>
      <c r="C703" s="9" t="n">
        <f aca="false">+[2]data1cf!BA702*-1</f>
        <v>-0</v>
      </c>
      <c r="D703" s="9" t="n">
        <f aca="false">+[2]data1cf!BB702*-1</f>
        <v>-0</v>
      </c>
      <c r="E703" s="9" t="n">
        <f aca="false">+[2]data1cf!BC702*-1</f>
        <v>-0</v>
      </c>
      <c r="F703" s="9" t="n">
        <f aca="false">+[2]data1cf!BD702*-1</f>
        <v>-0</v>
      </c>
      <c r="G703" s="9" t="n">
        <f aca="false">+[2]data1cf!BE702*-1</f>
        <v>-0</v>
      </c>
      <c r="H703" s="9" t="n">
        <f aca="false">+[2]data1cf!BF702*-1</f>
        <v>-0</v>
      </c>
      <c r="I703" s="9" t="n">
        <f aca="false">+[2]data1cf!BG702*-1</f>
        <v>-0</v>
      </c>
      <c r="J703" s="9" t="n">
        <f aca="false">+[2]data1cf!BH702*-1</f>
        <v>-0</v>
      </c>
      <c r="K703" s="9" t="n">
        <f aca="false">+[2]data1cf!BI702*-1</f>
        <v>-0</v>
      </c>
      <c r="L703" s="9" t="n">
        <f aca="false">+[2]data1cf!BJ702*-1</f>
        <v>-0</v>
      </c>
      <c r="M703" s="9" t="n">
        <f aca="false">+[2]data1cf!BK702*-1</f>
        <v>-0</v>
      </c>
      <c r="N703" s="9" t="n">
        <f aca="false">+[2]data1cf!BL702*-1</f>
        <v>-0</v>
      </c>
      <c r="O703" s="9" t="n">
        <f aca="false">+[2]data1cf!BM702*-1</f>
        <v>-0</v>
      </c>
      <c r="P703" s="9" t="n">
        <f aca="false">+[2]data1cf!BN702*-1</f>
        <v>-0</v>
      </c>
      <c r="Q703" s="9" t="n">
        <f aca="false">+[2]data1cf!BO702*-1</f>
        <v>-0</v>
      </c>
      <c r="R703" s="9" t="n">
        <f aca="false">+[2]data1cf!BP702*-1</f>
        <v>-0</v>
      </c>
      <c r="S703" s="9" t="n">
        <f aca="false">+[2]data1cf!BQ702*-1</f>
        <v>-0</v>
      </c>
      <c r="T703" s="9" t="n">
        <f aca="false">+[2]data1cf!BR702*-1</f>
        <v>-0</v>
      </c>
      <c r="U703" s="9" t="n">
        <f aca="false">+[2]data1cf!BS702*-1</f>
        <v>-0</v>
      </c>
      <c r="V703" s="9" t="n">
        <f aca="false">+[2]data1cf!BT702*-1</f>
        <v>-0</v>
      </c>
      <c r="W703" s="9" t="n">
        <f aca="false">+[2]data1cf!BU702*-1</f>
        <v>-0</v>
      </c>
      <c r="X703" s="9" t="n">
        <f aca="false">+[2]data1cf!BV702*-1</f>
        <v>-0</v>
      </c>
      <c r="Y703" s="9" t="n">
        <f aca="false">+[2]data1cf!BW702*-1</f>
        <v>-0</v>
      </c>
      <c r="Z703" s="9" t="n">
        <f aca="false">+[2]data1cf!BX702*-1</f>
        <v>-0</v>
      </c>
      <c r="AA703" s="9" t="n">
        <f aca="false">+[2]data1cf!BY702*-1</f>
        <v>-0</v>
      </c>
      <c r="AB703" s="9"/>
      <c r="AC703" s="9"/>
      <c r="AD703" s="9"/>
      <c r="AE703" s="9"/>
      <c r="AF703" s="9"/>
      <c r="AG703" s="9"/>
      <c r="AH703" s="9"/>
      <c r="AI703" s="9"/>
      <c r="AJ703" s="9"/>
      <c r="AK703" s="1"/>
      <c r="AL703" s="1" t="e">
        <f aca="false">SUMPRODUCT(B703:AJ703,PVCapPrice)</f>
        <v>#DIV/0!</v>
      </c>
      <c r="AM703" s="1"/>
      <c r="AN703" s="1"/>
      <c r="AO703" s="1"/>
      <c r="AP703" s="1"/>
      <c r="AQ703" s="1"/>
    </row>
    <row r="704" customFormat="false" ht="11.25" hidden="false" customHeight="false" outlineLevel="0" collapsed="false">
      <c r="A704" s="1" t="n">
        <v>702</v>
      </c>
      <c r="B704" s="9"/>
      <c r="C704" s="9" t="n">
        <f aca="false">+[2]data1cf!BA703*-1</f>
        <v>-0</v>
      </c>
      <c r="D704" s="9" t="n">
        <f aca="false">+[2]data1cf!BB703*-1</f>
        <v>-0</v>
      </c>
      <c r="E704" s="9" t="n">
        <f aca="false">+[2]data1cf!BC703*-1</f>
        <v>-0</v>
      </c>
      <c r="F704" s="9" t="n">
        <f aca="false">+[2]data1cf!BD703*-1</f>
        <v>-0</v>
      </c>
      <c r="G704" s="9" t="n">
        <f aca="false">+[2]data1cf!BE703*-1</f>
        <v>-0</v>
      </c>
      <c r="H704" s="9" t="n">
        <f aca="false">+[2]data1cf!BF703*-1</f>
        <v>-0</v>
      </c>
      <c r="I704" s="9" t="n">
        <f aca="false">+[2]data1cf!BG703*-1</f>
        <v>-0</v>
      </c>
      <c r="J704" s="9" t="n">
        <f aca="false">+[2]data1cf!BH703*-1</f>
        <v>-0</v>
      </c>
      <c r="K704" s="9" t="n">
        <f aca="false">+[2]data1cf!BI703*-1</f>
        <v>-0</v>
      </c>
      <c r="L704" s="9" t="n">
        <f aca="false">+[2]data1cf!BJ703*-1</f>
        <v>-0</v>
      </c>
      <c r="M704" s="9" t="n">
        <f aca="false">+[2]data1cf!BK703*-1</f>
        <v>-0</v>
      </c>
      <c r="N704" s="9" t="n">
        <f aca="false">+[2]data1cf!BL703*-1</f>
        <v>-0</v>
      </c>
      <c r="O704" s="9" t="n">
        <f aca="false">+[2]data1cf!BM703*-1</f>
        <v>-0</v>
      </c>
      <c r="P704" s="9" t="n">
        <f aca="false">+[2]data1cf!BN703*-1</f>
        <v>-0</v>
      </c>
      <c r="Q704" s="9" t="n">
        <f aca="false">+[2]data1cf!BO703*-1</f>
        <v>-0</v>
      </c>
      <c r="R704" s="9" t="n">
        <f aca="false">+[2]data1cf!BP703*-1</f>
        <v>-0</v>
      </c>
      <c r="S704" s="9" t="n">
        <f aca="false">+[2]data1cf!BQ703*-1</f>
        <v>-0</v>
      </c>
      <c r="T704" s="9" t="n">
        <f aca="false">+[2]data1cf!BR703*-1</f>
        <v>-0</v>
      </c>
      <c r="U704" s="9" t="n">
        <f aca="false">+[2]data1cf!BS703*-1</f>
        <v>-0</v>
      </c>
      <c r="V704" s="9" t="n">
        <f aca="false">+[2]data1cf!BT703*-1</f>
        <v>-0</v>
      </c>
      <c r="W704" s="9" t="n">
        <f aca="false">+[2]data1cf!BU703*-1</f>
        <v>-0</v>
      </c>
      <c r="X704" s="9" t="n">
        <f aca="false">+[2]data1cf!BV703*-1</f>
        <v>-0</v>
      </c>
      <c r="Y704" s="9" t="n">
        <f aca="false">+[2]data1cf!BW703*-1</f>
        <v>-0</v>
      </c>
      <c r="Z704" s="9" t="n">
        <f aca="false">+[2]data1cf!BX703*-1</f>
        <v>-0</v>
      </c>
      <c r="AA704" s="9" t="n">
        <f aca="false">+[2]data1cf!BY703*-1</f>
        <v>-0</v>
      </c>
      <c r="AB704" s="9"/>
      <c r="AC704" s="9"/>
      <c r="AD704" s="9"/>
      <c r="AE704" s="9"/>
      <c r="AF704" s="9"/>
      <c r="AG704" s="9"/>
      <c r="AH704" s="9"/>
      <c r="AI704" s="9"/>
      <c r="AJ704" s="9"/>
      <c r="AK704" s="1"/>
      <c r="AL704" s="1" t="e">
        <f aca="false">SUMPRODUCT(B704:AJ704,PVCapPrice)</f>
        <v>#DIV/0!</v>
      </c>
      <c r="AM704" s="1"/>
      <c r="AN704" s="1"/>
      <c r="AO704" s="1"/>
      <c r="AP704" s="1"/>
      <c r="AQ704" s="1"/>
    </row>
    <row r="705" customFormat="false" ht="11.25" hidden="false" customHeight="false" outlineLevel="0" collapsed="false">
      <c r="A705" s="1" t="n">
        <v>703</v>
      </c>
      <c r="B705" s="9"/>
      <c r="C705" s="9" t="n">
        <f aca="false">+[2]data1cf!BA704*-1</f>
        <v>-0</v>
      </c>
      <c r="D705" s="9" t="n">
        <f aca="false">+[2]data1cf!BB704*-1</f>
        <v>-0</v>
      </c>
      <c r="E705" s="9" t="n">
        <f aca="false">+[2]data1cf!BC704*-1</f>
        <v>-0</v>
      </c>
      <c r="F705" s="9" t="n">
        <f aca="false">+[2]data1cf!BD704*-1</f>
        <v>-0</v>
      </c>
      <c r="G705" s="9" t="n">
        <f aca="false">+[2]data1cf!BE704*-1</f>
        <v>-0</v>
      </c>
      <c r="H705" s="9" t="n">
        <f aca="false">+[2]data1cf!BF704*-1</f>
        <v>-0</v>
      </c>
      <c r="I705" s="9" t="n">
        <f aca="false">+[2]data1cf!BG704*-1</f>
        <v>-0</v>
      </c>
      <c r="J705" s="9" t="n">
        <f aca="false">+[2]data1cf!BH704*-1</f>
        <v>-0</v>
      </c>
      <c r="K705" s="9" t="n">
        <f aca="false">+[2]data1cf!BI704*-1</f>
        <v>-0</v>
      </c>
      <c r="L705" s="9" t="n">
        <f aca="false">+[2]data1cf!BJ704*-1</f>
        <v>-0</v>
      </c>
      <c r="M705" s="9" t="n">
        <f aca="false">+[2]data1cf!BK704*-1</f>
        <v>-0</v>
      </c>
      <c r="N705" s="9" t="n">
        <f aca="false">+[2]data1cf!BL704*-1</f>
        <v>-0</v>
      </c>
      <c r="O705" s="9" t="n">
        <f aca="false">+[2]data1cf!BM704*-1</f>
        <v>-0</v>
      </c>
      <c r="P705" s="9" t="n">
        <f aca="false">+[2]data1cf!BN704*-1</f>
        <v>-0</v>
      </c>
      <c r="Q705" s="9" t="n">
        <f aca="false">+[2]data1cf!BO704*-1</f>
        <v>-0</v>
      </c>
      <c r="R705" s="9" t="n">
        <f aca="false">+[2]data1cf!BP704*-1</f>
        <v>-0</v>
      </c>
      <c r="S705" s="9" t="n">
        <f aca="false">+[2]data1cf!BQ704*-1</f>
        <v>-0</v>
      </c>
      <c r="T705" s="9" t="n">
        <f aca="false">+[2]data1cf!BR704*-1</f>
        <v>-0</v>
      </c>
      <c r="U705" s="9" t="n">
        <f aca="false">+[2]data1cf!BS704*-1</f>
        <v>-0</v>
      </c>
      <c r="V705" s="9" t="n">
        <f aca="false">+[2]data1cf!BT704*-1</f>
        <v>-0</v>
      </c>
      <c r="W705" s="9" t="n">
        <f aca="false">+[2]data1cf!BU704*-1</f>
        <v>-0</v>
      </c>
      <c r="X705" s="9" t="n">
        <f aca="false">+[2]data1cf!BV704*-1</f>
        <v>-0</v>
      </c>
      <c r="Y705" s="9" t="n">
        <f aca="false">+[2]data1cf!BW704*-1</f>
        <v>-0</v>
      </c>
      <c r="Z705" s="9" t="n">
        <f aca="false">+[2]data1cf!BX704*-1</f>
        <v>-0</v>
      </c>
      <c r="AA705" s="9" t="n">
        <f aca="false">+[2]data1cf!BY704*-1</f>
        <v>-0</v>
      </c>
      <c r="AB705" s="9"/>
      <c r="AC705" s="9"/>
      <c r="AD705" s="9"/>
      <c r="AE705" s="9"/>
      <c r="AF705" s="9"/>
      <c r="AG705" s="9"/>
      <c r="AH705" s="9"/>
      <c r="AI705" s="9"/>
      <c r="AJ705" s="9"/>
      <c r="AK705" s="1"/>
      <c r="AL705" s="1" t="e">
        <f aca="false">SUMPRODUCT(B705:AJ705,PVCapPrice)</f>
        <v>#DIV/0!</v>
      </c>
      <c r="AM705" s="1"/>
      <c r="AN705" s="1"/>
      <c r="AO705" s="1"/>
      <c r="AP705" s="1"/>
      <c r="AQ705" s="1"/>
    </row>
    <row r="706" customFormat="false" ht="11.25" hidden="false" customHeight="false" outlineLevel="0" collapsed="false">
      <c r="A706" s="1" t="n">
        <v>704</v>
      </c>
      <c r="B706" s="9"/>
      <c r="C706" s="9" t="n">
        <f aca="false">+[2]data1cf!BA705*-1</f>
        <v>-0</v>
      </c>
      <c r="D706" s="9" t="n">
        <f aca="false">+[2]data1cf!BB705*-1</f>
        <v>-0</v>
      </c>
      <c r="E706" s="9" t="n">
        <f aca="false">+[2]data1cf!BC705*-1</f>
        <v>-0</v>
      </c>
      <c r="F706" s="9" t="n">
        <f aca="false">+[2]data1cf!BD705*-1</f>
        <v>-0</v>
      </c>
      <c r="G706" s="9" t="n">
        <f aca="false">+[2]data1cf!BE705*-1</f>
        <v>-0</v>
      </c>
      <c r="H706" s="9" t="n">
        <f aca="false">+[2]data1cf!BF705*-1</f>
        <v>-0</v>
      </c>
      <c r="I706" s="9" t="n">
        <f aca="false">+[2]data1cf!BG705*-1</f>
        <v>-0</v>
      </c>
      <c r="J706" s="9" t="n">
        <f aca="false">+[2]data1cf!BH705*-1</f>
        <v>-0</v>
      </c>
      <c r="K706" s="9" t="n">
        <f aca="false">+[2]data1cf!BI705*-1</f>
        <v>-0</v>
      </c>
      <c r="L706" s="9" t="n">
        <f aca="false">+[2]data1cf!BJ705*-1</f>
        <v>-0</v>
      </c>
      <c r="M706" s="9" t="n">
        <f aca="false">+[2]data1cf!BK705*-1</f>
        <v>-0</v>
      </c>
      <c r="N706" s="9" t="n">
        <f aca="false">+[2]data1cf!BL705*-1</f>
        <v>-0</v>
      </c>
      <c r="O706" s="9" t="n">
        <f aca="false">+[2]data1cf!BM705*-1</f>
        <v>-0</v>
      </c>
      <c r="P706" s="9" t="n">
        <f aca="false">+[2]data1cf!BN705*-1</f>
        <v>-0</v>
      </c>
      <c r="Q706" s="9" t="n">
        <f aca="false">+[2]data1cf!BO705*-1</f>
        <v>-0</v>
      </c>
      <c r="R706" s="9" t="n">
        <f aca="false">+[2]data1cf!BP705*-1</f>
        <v>-0</v>
      </c>
      <c r="S706" s="9" t="n">
        <f aca="false">+[2]data1cf!BQ705*-1</f>
        <v>-0</v>
      </c>
      <c r="T706" s="9" t="n">
        <f aca="false">+[2]data1cf!BR705*-1</f>
        <v>-0</v>
      </c>
      <c r="U706" s="9" t="n">
        <f aca="false">+[2]data1cf!BS705*-1</f>
        <v>-0</v>
      </c>
      <c r="V706" s="9" t="n">
        <f aca="false">+[2]data1cf!BT705*-1</f>
        <v>-0</v>
      </c>
      <c r="W706" s="9" t="n">
        <f aca="false">+[2]data1cf!BU705*-1</f>
        <v>-0</v>
      </c>
      <c r="X706" s="9" t="n">
        <f aca="false">+[2]data1cf!BV705*-1</f>
        <v>-0</v>
      </c>
      <c r="Y706" s="9" t="n">
        <f aca="false">+[2]data1cf!BW705*-1</f>
        <v>-0</v>
      </c>
      <c r="Z706" s="9" t="n">
        <f aca="false">+[2]data1cf!BX705*-1</f>
        <v>-0</v>
      </c>
      <c r="AA706" s="9" t="n">
        <f aca="false">+[2]data1cf!BY705*-1</f>
        <v>-0</v>
      </c>
      <c r="AB706" s="9"/>
      <c r="AC706" s="9"/>
      <c r="AD706" s="9"/>
      <c r="AE706" s="9"/>
      <c r="AF706" s="9"/>
      <c r="AG706" s="9"/>
      <c r="AH706" s="9"/>
      <c r="AI706" s="9"/>
      <c r="AJ706" s="9"/>
      <c r="AK706" s="1"/>
      <c r="AL706" s="1" t="e">
        <f aca="false">SUMPRODUCT(B706:AJ706,PVCapPrice)</f>
        <v>#DIV/0!</v>
      </c>
      <c r="AM706" s="1"/>
      <c r="AN706" s="1"/>
      <c r="AO706" s="1"/>
      <c r="AP706" s="1"/>
      <c r="AQ706" s="1"/>
    </row>
    <row r="707" customFormat="false" ht="11.25" hidden="false" customHeight="false" outlineLevel="0" collapsed="false">
      <c r="A707" s="1" t="n">
        <v>705</v>
      </c>
      <c r="B707" s="9"/>
      <c r="C707" s="9" t="n">
        <f aca="false">+[2]data1cf!BA706*-1</f>
        <v>-0</v>
      </c>
      <c r="D707" s="9" t="n">
        <f aca="false">+[2]data1cf!BB706*-1</f>
        <v>-0</v>
      </c>
      <c r="E707" s="9" t="n">
        <f aca="false">+[2]data1cf!BC706*-1</f>
        <v>-0</v>
      </c>
      <c r="F707" s="9" t="n">
        <f aca="false">+[2]data1cf!BD706*-1</f>
        <v>-0</v>
      </c>
      <c r="G707" s="9" t="n">
        <f aca="false">+[2]data1cf!BE706*-1</f>
        <v>-0</v>
      </c>
      <c r="H707" s="9" t="n">
        <f aca="false">+[2]data1cf!BF706*-1</f>
        <v>-0</v>
      </c>
      <c r="I707" s="9" t="n">
        <f aca="false">+[2]data1cf!BG706*-1</f>
        <v>-0</v>
      </c>
      <c r="J707" s="9" t="n">
        <f aca="false">+[2]data1cf!BH706*-1</f>
        <v>-0</v>
      </c>
      <c r="K707" s="9" t="n">
        <f aca="false">+[2]data1cf!BI706*-1</f>
        <v>-0</v>
      </c>
      <c r="L707" s="9" t="n">
        <f aca="false">+[2]data1cf!BJ706*-1</f>
        <v>-0</v>
      </c>
      <c r="M707" s="9" t="n">
        <f aca="false">+[2]data1cf!BK706*-1</f>
        <v>-0</v>
      </c>
      <c r="N707" s="9" t="n">
        <f aca="false">+[2]data1cf!BL706*-1</f>
        <v>-0</v>
      </c>
      <c r="O707" s="9" t="n">
        <f aca="false">+[2]data1cf!BM706*-1</f>
        <v>-0</v>
      </c>
      <c r="P707" s="9" t="n">
        <f aca="false">+[2]data1cf!BN706*-1</f>
        <v>-0</v>
      </c>
      <c r="Q707" s="9" t="n">
        <f aca="false">+[2]data1cf!BO706*-1</f>
        <v>-0</v>
      </c>
      <c r="R707" s="9" t="n">
        <f aca="false">+[2]data1cf!BP706*-1</f>
        <v>-0</v>
      </c>
      <c r="S707" s="9" t="n">
        <f aca="false">+[2]data1cf!BQ706*-1</f>
        <v>-0</v>
      </c>
      <c r="T707" s="9" t="n">
        <f aca="false">+[2]data1cf!BR706*-1</f>
        <v>-0</v>
      </c>
      <c r="U707" s="9" t="n">
        <f aca="false">+[2]data1cf!BS706*-1</f>
        <v>-0</v>
      </c>
      <c r="V707" s="9" t="n">
        <f aca="false">+[2]data1cf!BT706*-1</f>
        <v>-0</v>
      </c>
      <c r="W707" s="9" t="n">
        <f aca="false">+[2]data1cf!BU706*-1</f>
        <v>-0</v>
      </c>
      <c r="X707" s="9" t="n">
        <f aca="false">+[2]data1cf!BV706*-1</f>
        <v>-0</v>
      </c>
      <c r="Y707" s="9" t="n">
        <f aca="false">+[2]data1cf!BW706*-1</f>
        <v>-0</v>
      </c>
      <c r="Z707" s="9" t="n">
        <f aca="false">+[2]data1cf!BX706*-1</f>
        <v>-0</v>
      </c>
      <c r="AA707" s="9" t="n">
        <f aca="false">+[2]data1cf!BY706*-1</f>
        <v>-0</v>
      </c>
      <c r="AB707" s="9"/>
      <c r="AC707" s="9"/>
      <c r="AD707" s="9"/>
      <c r="AE707" s="9"/>
      <c r="AF707" s="9"/>
      <c r="AG707" s="9"/>
      <c r="AH707" s="9"/>
      <c r="AI707" s="9"/>
      <c r="AJ707" s="9"/>
      <c r="AK707" s="1"/>
      <c r="AL707" s="1" t="e">
        <f aca="false">SUMPRODUCT(B707:AJ707,PVCapPrice)</f>
        <v>#DIV/0!</v>
      </c>
      <c r="AM707" s="1"/>
      <c r="AN707" s="1"/>
      <c r="AO707" s="1"/>
      <c r="AP707" s="1"/>
      <c r="AQ707" s="1"/>
    </row>
    <row r="708" customFormat="false" ht="11.25" hidden="false" customHeight="false" outlineLevel="0" collapsed="false">
      <c r="A708" s="1" t="n">
        <v>706</v>
      </c>
      <c r="B708" s="9"/>
      <c r="C708" s="9" t="n">
        <f aca="false">+[2]data1cf!BA707*-1</f>
        <v>-0</v>
      </c>
      <c r="D708" s="9" t="n">
        <f aca="false">+[2]data1cf!BB707*-1</f>
        <v>-0</v>
      </c>
      <c r="E708" s="9" t="n">
        <f aca="false">+[2]data1cf!BC707*-1</f>
        <v>-0</v>
      </c>
      <c r="F708" s="9" t="n">
        <f aca="false">+[2]data1cf!BD707*-1</f>
        <v>-0</v>
      </c>
      <c r="G708" s="9" t="n">
        <f aca="false">+[2]data1cf!BE707*-1</f>
        <v>-0</v>
      </c>
      <c r="H708" s="9" t="n">
        <f aca="false">+[2]data1cf!BF707*-1</f>
        <v>-0</v>
      </c>
      <c r="I708" s="9" t="n">
        <f aca="false">+[2]data1cf!BG707*-1</f>
        <v>-0</v>
      </c>
      <c r="J708" s="9" t="n">
        <f aca="false">+[2]data1cf!BH707*-1</f>
        <v>-0</v>
      </c>
      <c r="K708" s="9" t="n">
        <f aca="false">+[2]data1cf!BI707*-1</f>
        <v>-0</v>
      </c>
      <c r="L708" s="9" t="n">
        <f aca="false">+[2]data1cf!BJ707*-1</f>
        <v>-0</v>
      </c>
      <c r="M708" s="9" t="n">
        <f aca="false">+[2]data1cf!BK707*-1</f>
        <v>-0</v>
      </c>
      <c r="N708" s="9" t="n">
        <f aca="false">+[2]data1cf!BL707*-1</f>
        <v>-0</v>
      </c>
      <c r="O708" s="9" t="n">
        <f aca="false">+[2]data1cf!BM707*-1</f>
        <v>-0</v>
      </c>
      <c r="P708" s="9" t="n">
        <f aca="false">+[2]data1cf!BN707*-1</f>
        <v>-0</v>
      </c>
      <c r="Q708" s="9" t="n">
        <f aca="false">+[2]data1cf!BO707*-1</f>
        <v>-0</v>
      </c>
      <c r="R708" s="9" t="n">
        <f aca="false">+[2]data1cf!BP707*-1</f>
        <v>-0</v>
      </c>
      <c r="S708" s="9" t="n">
        <f aca="false">+[2]data1cf!BQ707*-1</f>
        <v>-0</v>
      </c>
      <c r="T708" s="9" t="n">
        <f aca="false">+[2]data1cf!BR707*-1</f>
        <v>-0</v>
      </c>
      <c r="U708" s="9" t="n">
        <f aca="false">+[2]data1cf!BS707*-1</f>
        <v>-0</v>
      </c>
      <c r="V708" s="9" t="n">
        <f aca="false">+[2]data1cf!BT707*-1</f>
        <v>-0</v>
      </c>
      <c r="W708" s="9" t="n">
        <f aca="false">+[2]data1cf!BU707*-1</f>
        <v>-0</v>
      </c>
      <c r="X708" s="9" t="n">
        <f aca="false">+[2]data1cf!BV707*-1</f>
        <v>-0</v>
      </c>
      <c r="Y708" s="9" t="n">
        <f aca="false">+[2]data1cf!BW707*-1</f>
        <v>-0</v>
      </c>
      <c r="Z708" s="9" t="n">
        <f aca="false">+[2]data1cf!BX707*-1</f>
        <v>-0</v>
      </c>
      <c r="AA708" s="9" t="n">
        <f aca="false">+[2]data1cf!BY707*-1</f>
        <v>-0</v>
      </c>
      <c r="AB708" s="9"/>
      <c r="AC708" s="9"/>
      <c r="AD708" s="9"/>
      <c r="AE708" s="9"/>
      <c r="AF708" s="9"/>
      <c r="AG708" s="9"/>
      <c r="AH708" s="9"/>
      <c r="AI708" s="9"/>
      <c r="AJ708" s="9"/>
      <c r="AK708" s="1"/>
      <c r="AL708" s="1" t="e">
        <f aca="false">SUMPRODUCT(B708:AJ708,PVCapPrice)</f>
        <v>#DIV/0!</v>
      </c>
      <c r="AM708" s="1"/>
      <c r="AN708" s="1"/>
      <c r="AO708" s="1"/>
      <c r="AP708" s="1"/>
      <c r="AQ708" s="1"/>
    </row>
    <row r="709" customFormat="false" ht="11.25" hidden="false" customHeight="false" outlineLevel="0" collapsed="false">
      <c r="A709" s="1" t="n">
        <v>707</v>
      </c>
      <c r="B709" s="9"/>
      <c r="C709" s="9" t="n">
        <f aca="false">+[2]data1cf!BA708*-1</f>
        <v>-0</v>
      </c>
      <c r="D709" s="9" t="n">
        <f aca="false">+[2]data1cf!BB708*-1</f>
        <v>-0</v>
      </c>
      <c r="E709" s="9" t="n">
        <f aca="false">+[2]data1cf!BC708*-1</f>
        <v>-0</v>
      </c>
      <c r="F709" s="9" t="n">
        <f aca="false">+[2]data1cf!BD708*-1</f>
        <v>-0</v>
      </c>
      <c r="G709" s="9" t="n">
        <f aca="false">+[2]data1cf!BE708*-1</f>
        <v>-0</v>
      </c>
      <c r="H709" s="9" t="n">
        <f aca="false">+[2]data1cf!BF708*-1</f>
        <v>-0</v>
      </c>
      <c r="I709" s="9" t="n">
        <f aca="false">+[2]data1cf!BG708*-1</f>
        <v>-0</v>
      </c>
      <c r="J709" s="9" t="n">
        <f aca="false">+[2]data1cf!BH708*-1</f>
        <v>-0</v>
      </c>
      <c r="K709" s="9" t="n">
        <f aca="false">+[2]data1cf!BI708*-1</f>
        <v>-0</v>
      </c>
      <c r="L709" s="9" t="n">
        <f aca="false">+[2]data1cf!BJ708*-1</f>
        <v>-0</v>
      </c>
      <c r="M709" s="9" t="n">
        <f aca="false">+[2]data1cf!BK708*-1</f>
        <v>-0</v>
      </c>
      <c r="N709" s="9" t="n">
        <f aca="false">+[2]data1cf!BL708*-1</f>
        <v>-0</v>
      </c>
      <c r="O709" s="9" t="n">
        <f aca="false">+[2]data1cf!BM708*-1</f>
        <v>-0</v>
      </c>
      <c r="P709" s="9" t="n">
        <f aca="false">+[2]data1cf!BN708*-1</f>
        <v>-0</v>
      </c>
      <c r="Q709" s="9" t="n">
        <f aca="false">+[2]data1cf!BO708*-1</f>
        <v>-0</v>
      </c>
      <c r="R709" s="9" t="n">
        <f aca="false">+[2]data1cf!BP708*-1</f>
        <v>-0</v>
      </c>
      <c r="S709" s="9" t="n">
        <f aca="false">+[2]data1cf!BQ708*-1</f>
        <v>-0</v>
      </c>
      <c r="T709" s="9" t="n">
        <f aca="false">+[2]data1cf!BR708*-1</f>
        <v>-0</v>
      </c>
      <c r="U709" s="9" t="n">
        <f aca="false">+[2]data1cf!BS708*-1</f>
        <v>-0</v>
      </c>
      <c r="V709" s="9" t="n">
        <f aca="false">+[2]data1cf!BT708*-1</f>
        <v>-0</v>
      </c>
      <c r="W709" s="9" t="n">
        <f aca="false">+[2]data1cf!BU708*-1</f>
        <v>-0</v>
      </c>
      <c r="X709" s="9" t="n">
        <f aca="false">+[2]data1cf!BV708*-1</f>
        <v>-0</v>
      </c>
      <c r="Y709" s="9" t="n">
        <f aca="false">+[2]data1cf!BW708*-1</f>
        <v>-0</v>
      </c>
      <c r="Z709" s="9" t="n">
        <f aca="false">+[2]data1cf!BX708*-1</f>
        <v>-0</v>
      </c>
      <c r="AA709" s="9" t="n">
        <f aca="false">+[2]data1cf!BY708*-1</f>
        <v>-0</v>
      </c>
      <c r="AB709" s="9"/>
      <c r="AC709" s="9"/>
      <c r="AD709" s="9"/>
      <c r="AE709" s="9"/>
      <c r="AF709" s="9"/>
      <c r="AG709" s="9"/>
      <c r="AH709" s="9"/>
      <c r="AI709" s="9"/>
      <c r="AJ709" s="9"/>
      <c r="AK709" s="1"/>
      <c r="AL709" s="1" t="e">
        <f aca="false">SUMPRODUCT(B709:AJ709,PVCapPrice)</f>
        <v>#DIV/0!</v>
      </c>
      <c r="AM709" s="1"/>
      <c r="AN709" s="1"/>
      <c r="AO709" s="1"/>
      <c r="AP709" s="1"/>
      <c r="AQ709" s="1"/>
    </row>
    <row r="710" customFormat="false" ht="11.25" hidden="false" customHeight="false" outlineLevel="0" collapsed="false">
      <c r="A710" s="1" t="n">
        <v>708</v>
      </c>
      <c r="B710" s="9"/>
      <c r="C710" s="9" t="n">
        <f aca="false">+[2]data1cf!BA709*-1</f>
        <v>-0</v>
      </c>
      <c r="D710" s="9" t="n">
        <f aca="false">+[2]data1cf!BB709*-1</f>
        <v>-0</v>
      </c>
      <c r="E710" s="9" t="n">
        <f aca="false">+[2]data1cf!BC709*-1</f>
        <v>-0</v>
      </c>
      <c r="F710" s="9" t="n">
        <f aca="false">+[2]data1cf!BD709*-1</f>
        <v>-0</v>
      </c>
      <c r="G710" s="9" t="n">
        <f aca="false">+[2]data1cf!BE709*-1</f>
        <v>-0</v>
      </c>
      <c r="H710" s="9" t="n">
        <f aca="false">+[2]data1cf!BF709*-1</f>
        <v>-0</v>
      </c>
      <c r="I710" s="9" t="n">
        <f aca="false">+[2]data1cf!BG709*-1</f>
        <v>-0</v>
      </c>
      <c r="J710" s="9" t="n">
        <f aca="false">+[2]data1cf!BH709*-1</f>
        <v>-0</v>
      </c>
      <c r="K710" s="9" t="n">
        <f aca="false">+[2]data1cf!BI709*-1</f>
        <v>-0</v>
      </c>
      <c r="L710" s="9" t="n">
        <f aca="false">+[2]data1cf!BJ709*-1</f>
        <v>-0</v>
      </c>
      <c r="M710" s="9" t="n">
        <f aca="false">+[2]data1cf!BK709*-1</f>
        <v>-0</v>
      </c>
      <c r="N710" s="9" t="n">
        <f aca="false">+[2]data1cf!BL709*-1</f>
        <v>-0</v>
      </c>
      <c r="O710" s="9" t="n">
        <f aca="false">+[2]data1cf!BM709*-1</f>
        <v>-0</v>
      </c>
      <c r="P710" s="9" t="n">
        <f aca="false">+[2]data1cf!BN709*-1</f>
        <v>-0</v>
      </c>
      <c r="Q710" s="9" t="n">
        <f aca="false">+[2]data1cf!BO709*-1</f>
        <v>-0</v>
      </c>
      <c r="R710" s="9" t="n">
        <f aca="false">+[2]data1cf!BP709*-1</f>
        <v>-0</v>
      </c>
      <c r="S710" s="9" t="n">
        <f aca="false">+[2]data1cf!BQ709*-1</f>
        <v>-0</v>
      </c>
      <c r="T710" s="9" t="n">
        <f aca="false">+[2]data1cf!BR709*-1</f>
        <v>-0</v>
      </c>
      <c r="U710" s="9" t="n">
        <f aca="false">+[2]data1cf!BS709*-1</f>
        <v>-0</v>
      </c>
      <c r="V710" s="9" t="n">
        <f aca="false">+[2]data1cf!BT709*-1</f>
        <v>-0</v>
      </c>
      <c r="W710" s="9" t="n">
        <f aca="false">+[2]data1cf!BU709*-1</f>
        <v>-0</v>
      </c>
      <c r="X710" s="9" t="n">
        <f aca="false">+[2]data1cf!BV709*-1</f>
        <v>-0</v>
      </c>
      <c r="Y710" s="9" t="n">
        <f aca="false">+[2]data1cf!BW709*-1</f>
        <v>-0</v>
      </c>
      <c r="Z710" s="9" t="n">
        <f aca="false">+[2]data1cf!BX709*-1</f>
        <v>-0</v>
      </c>
      <c r="AA710" s="9" t="n">
        <f aca="false">+[2]data1cf!BY709*-1</f>
        <v>-0</v>
      </c>
      <c r="AB710" s="9"/>
      <c r="AC710" s="9"/>
      <c r="AD710" s="9"/>
      <c r="AE710" s="9"/>
      <c r="AF710" s="9"/>
      <c r="AG710" s="9"/>
      <c r="AH710" s="9"/>
      <c r="AI710" s="9"/>
      <c r="AJ710" s="9"/>
      <c r="AK710" s="1"/>
      <c r="AL710" s="1" t="e">
        <f aca="false">SUMPRODUCT(B710:AJ710,PVCapPrice)</f>
        <v>#DIV/0!</v>
      </c>
      <c r="AM710" s="1"/>
      <c r="AN710" s="1"/>
      <c r="AO710" s="1"/>
      <c r="AP710" s="1"/>
      <c r="AQ710" s="1"/>
    </row>
    <row r="711" customFormat="false" ht="11.25" hidden="false" customHeight="false" outlineLevel="0" collapsed="false">
      <c r="A711" s="1" t="n">
        <v>709</v>
      </c>
      <c r="B711" s="9"/>
      <c r="C711" s="9" t="n">
        <f aca="false">+[2]data1cf!BA710*-1</f>
        <v>-0</v>
      </c>
      <c r="D711" s="9" t="n">
        <f aca="false">+[2]data1cf!BB710*-1</f>
        <v>-0</v>
      </c>
      <c r="E711" s="9" t="n">
        <f aca="false">+[2]data1cf!BC710*-1</f>
        <v>-0</v>
      </c>
      <c r="F711" s="9" t="n">
        <f aca="false">+[2]data1cf!BD710*-1</f>
        <v>-0</v>
      </c>
      <c r="G711" s="9" t="n">
        <f aca="false">+[2]data1cf!BE710*-1</f>
        <v>-0</v>
      </c>
      <c r="H711" s="9" t="n">
        <f aca="false">+[2]data1cf!BF710*-1</f>
        <v>-0</v>
      </c>
      <c r="I711" s="9" t="n">
        <f aca="false">+[2]data1cf!BG710*-1</f>
        <v>-0</v>
      </c>
      <c r="J711" s="9" t="n">
        <f aca="false">+[2]data1cf!BH710*-1</f>
        <v>-0</v>
      </c>
      <c r="K711" s="9" t="n">
        <f aca="false">+[2]data1cf!BI710*-1</f>
        <v>-0</v>
      </c>
      <c r="L711" s="9" t="n">
        <f aca="false">+[2]data1cf!BJ710*-1</f>
        <v>-0</v>
      </c>
      <c r="M711" s="9" t="n">
        <f aca="false">+[2]data1cf!BK710*-1</f>
        <v>-0</v>
      </c>
      <c r="N711" s="9" t="n">
        <f aca="false">+[2]data1cf!BL710*-1</f>
        <v>-0</v>
      </c>
      <c r="O711" s="9" t="n">
        <f aca="false">+[2]data1cf!BM710*-1</f>
        <v>-0</v>
      </c>
      <c r="P711" s="9" t="n">
        <f aca="false">+[2]data1cf!BN710*-1</f>
        <v>-0</v>
      </c>
      <c r="Q711" s="9" t="n">
        <f aca="false">+[2]data1cf!BO710*-1</f>
        <v>-0</v>
      </c>
      <c r="R711" s="9" t="n">
        <f aca="false">+[2]data1cf!BP710*-1</f>
        <v>-0</v>
      </c>
      <c r="S711" s="9" t="n">
        <f aca="false">+[2]data1cf!BQ710*-1</f>
        <v>-0</v>
      </c>
      <c r="T711" s="9" t="n">
        <f aca="false">+[2]data1cf!BR710*-1</f>
        <v>-0</v>
      </c>
      <c r="U711" s="9" t="n">
        <f aca="false">+[2]data1cf!BS710*-1</f>
        <v>-0</v>
      </c>
      <c r="V711" s="9" t="n">
        <f aca="false">+[2]data1cf!BT710*-1</f>
        <v>-0</v>
      </c>
      <c r="W711" s="9" t="n">
        <f aca="false">+[2]data1cf!BU710*-1</f>
        <v>-0</v>
      </c>
      <c r="X711" s="9" t="n">
        <f aca="false">+[2]data1cf!BV710*-1</f>
        <v>-0</v>
      </c>
      <c r="Y711" s="9" t="n">
        <f aca="false">+[2]data1cf!BW710*-1</f>
        <v>-0</v>
      </c>
      <c r="Z711" s="9" t="n">
        <f aca="false">+[2]data1cf!BX710*-1</f>
        <v>-0</v>
      </c>
      <c r="AA711" s="9" t="n">
        <f aca="false">+[2]data1cf!BY710*-1</f>
        <v>-0</v>
      </c>
      <c r="AB711" s="9"/>
      <c r="AC711" s="9"/>
      <c r="AD711" s="9"/>
      <c r="AE711" s="9"/>
      <c r="AF711" s="9"/>
      <c r="AG711" s="9"/>
      <c r="AH711" s="9"/>
      <c r="AI711" s="9"/>
      <c r="AJ711" s="9"/>
      <c r="AK711" s="1"/>
      <c r="AL711" s="1" t="e">
        <f aca="false">SUMPRODUCT(B711:AJ711,PVCapPrice)</f>
        <v>#DIV/0!</v>
      </c>
      <c r="AM711" s="1"/>
      <c r="AN711" s="1"/>
      <c r="AO711" s="1"/>
      <c r="AP711" s="1"/>
      <c r="AQ711" s="1"/>
    </row>
    <row r="712" customFormat="false" ht="11.25" hidden="false" customHeight="false" outlineLevel="0" collapsed="false">
      <c r="A712" s="1" t="n">
        <v>710</v>
      </c>
      <c r="B712" s="9"/>
      <c r="C712" s="9" t="n">
        <f aca="false">+[2]data1cf!BA711*-1</f>
        <v>-0</v>
      </c>
      <c r="D712" s="9" t="n">
        <f aca="false">+[2]data1cf!BB711*-1</f>
        <v>-0</v>
      </c>
      <c r="E712" s="9" t="n">
        <f aca="false">+[2]data1cf!BC711*-1</f>
        <v>-0</v>
      </c>
      <c r="F712" s="9" t="n">
        <f aca="false">+[2]data1cf!BD711*-1</f>
        <v>-0</v>
      </c>
      <c r="G712" s="9" t="n">
        <f aca="false">+[2]data1cf!BE711*-1</f>
        <v>-0</v>
      </c>
      <c r="H712" s="9" t="n">
        <f aca="false">+[2]data1cf!BF711*-1</f>
        <v>-0</v>
      </c>
      <c r="I712" s="9" t="n">
        <f aca="false">+[2]data1cf!BG711*-1</f>
        <v>-0</v>
      </c>
      <c r="J712" s="9" t="n">
        <f aca="false">+[2]data1cf!BH711*-1</f>
        <v>-0</v>
      </c>
      <c r="K712" s="9" t="n">
        <f aca="false">+[2]data1cf!BI711*-1</f>
        <v>-0</v>
      </c>
      <c r="L712" s="9" t="n">
        <f aca="false">+[2]data1cf!BJ711*-1</f>
        <v>-0</v>
      </c>
      <c r="M712" s="9" t="n">
        <f aca="false">+[2]data1cf!BK711*-1</f>
        <v>-0</v>
      </c>
      <c r="N712" s="9" t="n">
        <f aca="false">+[2]data1cf!BL711*-1</f>
        <v>-0</v>
      </c>
      <c r="O712" s="9" t="n">
        <f aca="false">+[2]data1cf!BM711*-1</f>
        <v>-0</v>
      </c>
      <c r="P712" s="9" t="n">
        <f aca="false">+[2]data1cf!BN711*-1</f>
        <v>-0</v>
      </c>
      <c r="Q712" s="9" t="n">
        <f aca="false">+[2]data1cf!BO711*-1</f>
        <v>-0</v>
      </c>
      <c r="R712" s="9" t="n">
        <f aca="false">+[2]data1cf!BP711*-1</f>
        <v>-0</v>
      </c>
      <c r="S712" s="9" t="n">
        <f aca="false">+[2]data1cf!BQ711*-1</f>
        <v>-0</v>
      </c>
      <c r="T712" s="9" t="n">
        <f aca="false">+[2]data1cf!BR711*-1</f>
        <v>-0</v>
      </c>
      <c r="U712" s="9" t="n">
        <f aca="false">+[2]data1cf!BS711*-1</f>
        <v>-0</v>
      </c>
      <c r="V712" s="9" t="n">
        <f aca="false">+[2]data1cf!BT711*-1</f>
        <v>-0</v>
      </c>
      <c r="W712" s="9" t="n">
        <f aca="false">+[2]data1cf!BU711*-1</f>
        <v>-0</v>
      </c>
      <c r="X712" s="9" t="n">
        <f aca="false">+[2]data1cf!BV711*-1</f>
        <v>-0</v>
      </c>
      <c r="Y712" s="9" t="n">
        <f aca="false">+[2]data1cf!BW711*-1</f>
        <v>-0</v>
      </c>
      <c r="Z712" s="9" t="n">
        <f aca="false">+[2]data1cf!BX711*-1</f>
        <v>-0</v>
      </c>
      <c r="AA712" s="9" t="n">
        <f aca="false">+[2]data1cf!BY711*-1</f>
        <v>-0</v>
      </c>
      <c r="AB712" s="9"/>
      <c r="AC712" s="9"/>
      <c r="AD712" s="9"/>
      <c r="AE712" s="9"/>
      <c r="AF712" s="9"/>
      <c r="AG712" s="9"/>
      <c r="AH712" s="9"/>
      <c r="AI712" s="9"/>
      <c r="AJ712" s="9"/>
      <c r="AK712" s="1"/>
      <c r="AL712" s="1" t="e">
        <f aca="false">SUMPRODUCT(B712:AJ712,PVCapPrice)</f>
        <v>#DIV/0!</v>
      </c>
      <c r="AM712" s="1"/>
      <c r="AN712" s="1"/>
      <c r="AO712" s="1"/>
      <c r="AP712" s="1"/>
      <c r="AQ712" s="1"/>
    </row>
    <row r="713" customFormat="false" ht="11.25" hidden="false" customHeight="false" outlineLevel="0" collapsed="false">
      <c r="A713" s="1" t="n">
        <v>711</v>
      </c>
      <c r="B713" s="9"/>
      <c r="C713" s="9" t="n">
        <f aca="false">+[2]data1cf!BA712*-1</f>
        <v>-0</v>
      </c>
      <c r="D713" s="9" t="n">
        <f aca="false">+[2]data1cf!BB712*-1</f>
        <v>-0</v>
      </c>
      <c r="E713" s="9" t="n">
        <f aca="false">+[2]data1cf!BC712*-1</f>
        <v>-0</v>
      </c>
      <c r="F713" s="9" t="n">
        <f aca="false">+[2]data1cf!BD712*-1</f>
        <v>-0</v>
      </c>
      <c r="G713" s="9" t="n">
        <f aca="false">+[2]data1cf!BE712*-1</f>
        <v>-0</v>
      </c>
      <c r="H713" s="9" t="n">
        <f aca="false">+[2]data1cf!BF712*-1</f>
        <v>-0</v>
      </c>
      <c r="I713" s="9" t="n">
        <f aca="false">+[2]data1cf!BG712*-1</f>
        <v>-0</v>
      </c>
      <c r="J713" s="9" t="n">
        <f aca="false">+[2]data1cf!BH712*-1</f>
        <v>-0</v>
      </c>
      <c r="K713" s="9" t="n">
        <f aca="false">+[2]data1cf!BI712*-1</f>
        <v>-0</v>
      </c>
      <c r="L713" s="9" t="n">
        <f aca="false">+[2]data1cf!BJ712*-1</f>
        <v>-0</v>
      </c>
      <c r="M713" s="9" t="n">
        <f aca="false">+[2]data1cf!BK712*-1</f>
        <v>-0</v>
      </c>
      <c r="N713" s="9" t="n">
        <f aca="false">+[2]data1cf!BL712*-1</f>
        <v>-0</v>
      </c>
      <c r="O713" s="9" t="n">
        <f aca="false">+[2]data1cf!BM712*-1</f>
        <v>-0</v>
      </c>
      <c r="P713" s="9" t="n">
        <f aca="false">+[2]data1cf!BN712*-1</f>
        <v>-0</v>
      </c>
      <c r="Q713" s="9" t="n">
        <f aca="false">+[2]data1cf!BO712*-1</f>
        <v>-0</v>
      </c>
      <c r="R713" s="9" t="n">
        <f aca="false">+[2]data1cf!BP712*-1</f>
        <v>-0</v>
      </c>
      <c r="S713" s="9" t="n">
        <f aca="false">+[2]data1cf!BQ712*-1</f>
        <v>-0</v>
      </c>
      <c r="T713" s="9" t="n">
        <f aca="false">+[2]data1cf!BR712*-1</f>
        <v>-0</v>
      </c>
      <c r="U713" s="9" t="n">
        <f aca="false">+[2]data1cf!BS712*-1</f>
        <v>-0</v>
      </c>
      <c r="V713" s="9" t="n">
        <f aca="false">+[2]data1cf!BT712*-1</f>
        <v>-0</v>
      </c>
      <c r="W713" s="9" t="n">
        <f aca="false">+[2]data1cf!BU712*-1</f>
        <v>-0</v>
      </c>
      <c r="X713" s="9" t="n">
        <f aca="false">+[2]data1cf!BV712*-1</f>
        <v>-0</v>
      </c>
      <c r="Y713" s="9" t="n">
        <f aca="false">+[2]data1cf!BW712*-1</f>
        <v>-0</v>
      </c>
      <c r="Z713" s="9" t="n">
        <f aca="false">+[2]data1cf!BX712*-1</f>
        <v>-0</v>
      </c>
      <c r="AA713" s="9" t="n">
        <f aca="false">+[2]data1cf!BY712*-1</f>
        <v>-0</v>
      </c>
      <c r="AB713" s="9"/>
      <c r="AC713" s="9"/>
      <c r="AD713" s="9"/>
      <c r="AE713" s="9"/>
      <c r="AF713" s="9"/>
      <c r="AG713" s="9"/>
      <c r="AH713" s="9"/>
      <c r="AI713" s="9"/>
      <c r="AJ713" s="9"/>
      <c r="AK713" s="1"/>
      <c r="AL713" s="1" t="e">
        <f aca="false">SUMPRODUCT(B713:AJ713,PVCapPrice)</f>
        <v>#DIV/0!</v>
      </c>
      <c r="AM713" s="1"/>
      <c r="AN713" s="1"/>
      <c r="AO713" s="1"/>
      <c r="AP713" s="1"/>
      <c r="AQ713" s="1"/>
    </row>
    <row r="714" customFormat="false" ht="11.25" hidden="false" customHeight="false" outlineLevel="0" collapsed="false">
      <c r="A714" s="1" t="n">
        <v>712</v>
      </c>
      <c r="B714" s="9"/>
      <c r="C714" s="9" t="n">
        <f aca="false">+[2]data1cf!BA713*-1</f>
        <v>-0</v>
      </c>
      <c r="D714" s="9" t="n">
        <f aca="false">+[2]data1cf!BB713*-1</f>
        <v>-0</v>
      </c>
      <c r="E714" s="9" t="n">
        <f aca="false">+[2]data1cf!BC713*-1</f>
        <v>-0</v>
      </c>
      <c r="F714" s="9" t="n">
        <f aca="false">+[2]data1cf!BD713*-1</f>
        <v>-0</v>
      </c>
      <c r="G714" s="9" t="n">
        <f aca="false">+[2]data1cf!BE713*-1</f>
        <v>-0</v>
      </c>
      <c r="H714" s="9" t="n">
        <f aca="false">+[2]data1cf!BF713*-1</f>
        <v>-0</v>
      </c>
      <c r="I714" s="9" t="n">
        <f aca="false">+[2]data1cf!BG713*-1</f>
        <v>-0</v>
      </c>
      <c r="J714" s="9" t="n">
        <f aca="false">+[2]data1cf!BH713*-1</f>
        <v>-0</v>
      </c>
      <c r="K714" s="9" t="n">
        <f aca="false">+[2]data1cf!BI713*-1</f>
        <v>-0</v>
      </c>
      <c r="L714" s="9" t="n">
        <f aca="false">+[2]data1cf!BJ713*-1</f>
        <v>-0</v>
      </c>
      <c r="M714" s="9" t="n">
        <f aca="false">+[2]data1cf!BK713*-1</f>
        <v>-0</v>
      </c>
      <c r="N714" s="9" t="n">
        <f aca="false">+[2]data1cf!BL713*-1</f>
        <v>-0</v>
      </c>
      <c r="O714" s="9" t="n">
        <f aca="false">+[2]data1cf!BM713*-1</f>
        <v>-0</v>
      </c>
      <c r="P714" s="9" t="n">
        <f aca="false">+[2]data1cf!BN713*-1</f>
        <v>-0</v>
      </c>
      <c r="Q714" s="9" t="n">
        <f aca="false">+[2]data1cf!BO713*-1</f>
        <v>-0</v>
      </c>
      <c r="R714" s="9" t="n">
        <f aca="false">+[2]data1cf!BP713*-1</f>
        <v>-0</v>
      </c>
      <c r="S714" s="9" t="n">
        <f aca="false">+[2]data1cf!BQ713*-1</f>
        <v>-0</v>
      </c>
      <c r="T714" s="9" t="n">
        <f aca="false">+[2]data1cf!BR713*-1</f>
        <v>-0</v>
      </c>
      <c r="U714" s="9" t="n">
        <f aca="false">+[2]data1cf!BS713*-1</f>
        <v>-0</v>
      </c>
      <c r="V714" s="9" t="n">
        <f aca="false">+[2]data1cf!BT713*-1</f>
        <v>-0</v>
      </c>
      <c r="W714" s="9" t="n">
        <f aca="false">+[2]data1cf!BU713*-1</f>
        <v>-0</v>
      </c>
      <c r="X714" s="9" t="n">
        <f aca="false">+[2]data1cf!BV713*-1</f>
        <v>-0</v>
      </c>
      <c r="Y714" s="9" t="n">
        <f aca="false">+[2]data1cf!BW713*-1</f>
        <v>-0</v>
      </c>
      <c r="Z714" s="9" t="n">
        <f aca="false">+[2]data1cf!BX713*-1</f>
        <v>-0</v>
      </c>
      <c r="AA714" s="9" t="n">
        <f aca="false">+[2]data1cf!BY713*-1</f>
        <v>-0</v>
      </c>
      <c r="AB714" s="9"/>
      <c r="AC714" s="9"/>
      <c r="AD714" s="9"/>
      <c r="AE714" s="9"/>
      <c r="AF714" s="9"/>
      <c r="AG714" s="9"/>
      <c r="AH714" s="9"/>
      <c r="AI714" s="9"/>
      <c r="AJ714" s="9"/>
      <c r="AK714" s="1"/>
      <c r="AL714" s="1" t="e">
        <f aca="false">SUMPRODUCT(B714:AJ714,PVCapPrice)</f>
        <v>#DIV/0!</v>
      </c>
      <c r="AM714" s="1"/>
      <c r="AN714" s="1"/>
      <c r="AO714" s="1"/>
      <c r="AP714" s="1"/>
      <c r="AQ714" s="1"/>
    </row>
    <row r="715" customFormat="false" ht="11.25" hidden="false" customHeight="false" outlineLevel="0" collapsed="false">
      <c r="A715" s="1" t="n">
        <v>713</v>
      </c>
      <c r="B715" s="9"/>
      <c r="C715" s="9" t="n">
        <f aca="false">+[2]data1cf!BA714*-1</f>
        <v>-0</v>
      </c>
      <c r="D715" s="9" t="n">
        <f aca="false">+[2]data1cf!BB714*-1</f>
        <v>-0</v>
      </c>
      <c r="E715" s="9" t="n">
        <f aca="false">+[2]data1cf!BC714*-1</f>
        <v>-0</v>
      </c>
      <c r="F715" s="9" t="n">
        <f aca="false">+[2]data1cf!BD714*-1</f>
        <v>-0</v>
      </c>
      <c r="G715" s="9" t="n">
        <f aca="false">+[2]data1cf!BE714*-1</f>
        <v>-0</v>
      </c>
      <c r="H715" s="9" t="n">
        <f aca="false">+[2]data1cf!BF714*-1</f>
        <v>-0</v>
      </c>
      <c r="I715" s="9" t="n">
        <f aca="false">+[2]data1cf!BG714*-1</f>
        <v>-0</v>
      </c>
      <c r="J715" s="9" t="n">
        <f aca="false">+[2]data1cf!BH714*-1</f>
        <v>-0</v>
      </c>
      <c r="K715" s="9" t="n">
        <f aca="false">+[2]data1cf!BI714*-1</f>
        <v>-0</v>
      </c>
      <c r="L715" s="9" t="n">
        <f aca="false">+[2]data1cf!BJ714*-1</f>
        <v>-0</v>
      </c>
      <c r="M715" s="9" t="n">
        <f aca="false">+[2]data1cf!BK714*-1</f>
        <v>-0</v>
      </c>
      <c r="N715" s="9" t="n">
        <f aca="false">+[2]data1cf!BL714*-1</f>
        <v>-0</v>
      </c>
      <c r="O715" s="9" t="n">
        <f aca="false">+[2]data1cf!BM714*-1</f>
        <v>-0</v>
      </c>
      <c r="P715" s="9" t="n">
        <f aca="false">+[2]data1cf!BN714*-1</f>
        <v>-0</v>
      </c>
      <c r="Q715" s="9" t="n">
        <f aca="false">+[2]data1cf!BO714*-1</f>
        <v>-0</v>
      </c>
      <c r="R715" s="9" t="n">
        <f aca="false">+[2]data1cf!BP714*-1</f>
        <v>-0</v>
      </c>
      <c r="S715" s="9" t="n">
        <f aca="false">+[2]data1cf!BQ714*-1</f>
        <v>-0</v>
      </c>
      <c r="T715" s="9" t="n">
        <f aca="false">+[2]data1cf!BR714*-1</f>
        <v>-0</v>
      </c>
      <c r="U715" s="9" t="n">
        <f aca="false">+[2]data1cf!BS714*-1</f>
        <v>-0</v>
      </c>
      <c r="V715" s="9" t="n">
        <f aca="false">+[2]data1cf!BT714*-1</f>
        <v>-0</v>
      </c>
      <c r="W715" s="9" t="n">
        <f aca="false">+[2]data1cf!BU714*-1</f>
        <v>-0</v>
      </c>
      <c r="X715" s="9" t="n">
        <f aca="false">+[2]data1cf!BV714*-1</f>
        <v>-0</v>
      </c>
      <c r="Y715" s="9" t="n">
        <f aca="false">+[2]data1cf!BW714*-1</f>
        <v>-0</v>
      </c>
      <c r="Z715" s="9" t="n">
        <f aca="false">+[2]data1cf!BX714*-1</f>
        <v>-0</v>
      </c>
      <c r="AA715" s="9" t="n">
        <f aca="false">+[2]data1cf!BY714*-1</f>
        <v>-0</v>
      </c>
      <c r="AB715" s="9"/>
      <c r="AC715" s="9"/>
      <c r="AD715" s="9"/>
      <c r="AE715" s="9"/>
      <c r="AF715" s="9"/>
      <c r="AG715" s="9"/>
      <c r="AH715" s="9"/>
      <c r="AI715" s="9"/>
      <c r="AJ715" s="9"/>
      <c r="AK715" s="1"/>
      <c r="AL715" s="1" t="e">
        <f aca="false">SUMPRODUCT(B715:AJ715,PVCapPrice)</f>
        <v>#DIV/0!</v>
      </c>
      <c r="AM715" s="1"/>
      <c r="AN715" s="1"/>
      <c r="AO715" s="1"/>
      <c r="AP715" s="1"/>
      <c r="AQ715" s="1"/>
    </row>
    <row r="716" customFormat="false" ht="11.25" hidden="false" customHeight="false" outlineLevel="0" collapsed="false">
      <c r="A716" s="1" t="n">
        <v>714</v>
      </c>
      <c r="B716" s="9"/>
      <c r="C716" s="9" t="n">
        <f aca="false">+[2]data1cf!BA715*-1</f>
        <v>-0</v>
      </c>
      <c r="D716" s="9" t="n">
        <f aca="false">+[2]data1cf!BB715*-1</f>
        <v>-0</v>
      </c>
      <c r="E716" s="9" t="n">
        <f aca="false">+[2]data1cf!BC715*-1</f>
        <v>-0</v>
      </c>
      <c r="F716" s="9" t="n">
        <f aca="false">+[2]data1cf!BD715*-1</f>
        <v>-0</v>
      </c>
      <c r="G716" s="9" t="n">
        <f aca="false">+[2]data1cf!BE715*-1</f>
        <v>-0</v>
      </c>
      <c r="H716" s="9" t="n">
        <f aca="false">+[2]data1cf!BF715*-1</f>
        <v>-0</v>
      </c>
      <c r="I716" s="9" t="n">
        <f aca="false">+[2]data1cf!BG715*-1</f>
        <v>-0</v>
      </c>
      <c r="J716" s="9" t="n">
        <f aca="false">+[2]data1cf!BH715*-1</f>
        <v>-0</v>
      </c>
      <c r="K716" s="9" t="n">
        <f aca="false">+[2]data1cf!BI715*-1</f>
        <v>-0</v>
      </c>
      <c r="L716" s="9" t="n">
        <f aca="false">+[2]data1cf!BJ715*-1</f>
        <v>-0</v>
      </c>
      <c r="M716" s="9" t="n">
        <f aca="false">+[2]data1cf!BK715*-1</f>
        <v>-0</v>
      </c>
      <c r="N716" s="9" t="n">
        <f aca="false">+[2]data1cf!BL715*-1</f>
        <v>-0</v>
      </c>
      <c r="O716" s="9" t="n">
        <f aca="false">+[2]data1cf!BM715*-1</f>
        <v>-0</v>
      </c>
      <c r="P716" s="9" t="n">
        <f aca="false">+[2]data1cf!BN715*-1</f>
        <v>-0</v>
      </c>
      <c r="Q716" s="9" t="n">
        <f aca="false">+[2]data1cf!BO715*-1</f>
        <v>-0</v>
      </c>
      <c r="R716" s="9" t="n">
        <f aca="false">+[2]data1cf!BP715*-1</f>
        <v>-0</v>
      </c>
      <c r="S716" s="9" t="n">
        <f aca="false">+[2]data1cf!BQ715*-1</f>
        <v>-0</v>
      </c>
      <c r="T716" s="9" t="n">
        <f aca="false">+[2]data1cf!BR715*-1</f>
        <v>-0</v>
      </c>
      <c r="U716" s="9" t="n">
        <f aca="false">+[2]data1cf!BS715*-1</f>
        <v>-0</v>
      </c>
      <c r="V716" s="9" t="n">
        <f aca="false">+[2]data1cf!BT715*-1</f>
        <v>-0</v>
      </c>
      <c r="W716" s="9" t="n">
        <f aca="false">+[2]data1cf!BU715*-1</f>
        <v>-0</v>
      </c>
      <c r="X716" s="9" t="n">
        <f aca="false">+[2]data1cf!BV715*-1</f>
        <v>-0</v>
      </c>
      <c r="Y716" s="9" t="n">
        <f aca="false">+[2]data1cf!BW715*-1</f>
        <v>-0</v>
      </c>
      <c r="Z716" s="9" t="n">
        <f aca="false">+[2]data1cf!BX715*-1</f>
        <v>-0</v>
      </c>
      <c r="AA716" s="9" t="n">
        <f aca="false">+[2]data1cf!BY715*-1</f>
        <v>-0</v>
      </c>
      <c r="AB716" s="9"/>
      <c r="AC716" s="9"/>
      <c r="AD716" s="9"/>
      <c r="AE716" s="9"/>
      <c r="AF716" s="9"/>
      <c r="AG716" s="9"/>
      <c r="AH716" s="9"/>
      <c r="AI716" s="9"/>
      <c r="AJ716" s="9"/>
      <c r="AK716" s="1"/>
      <c r="AL716" s="1" t="e">
        <f aca="false">SUMPRODUCT(B716:AJ716,PVCapPrice)</f>
        <v>#DIV/0!</v>
      </c>
      <c r="AM716" s="1"/>
      <c r="AN716" s="1"/>
      <c r="AO716" s="1"/>
      <c r="AP716" s="1"/>
      <c r="AQ716" s="1"/>
    </row>
    <row r="717" customFormat="false" ht="11.25" hidden="false" customHeight="false" outlineLevel="0" collapsed="false">
      <c r="A717" s="1" t="n">
        <v>715</v>
      </c>
      <c r="B717" s="9"/>
      <c r="C717" s="9" t="n">
        <f aca="false">+[2]data1cf!BA716*-1</f>
        <v>-0</v>
      </c>
      <c r="D717" s="9" t="n">
        <f aca="false">+[2]data1cf!BB716*-1</f>
        <v>-0</v>
      </c>
      <c r="E717" s="9" t="n">
        <f aca="false">+[2]data1cf!BC716*-1</f>
        <v>-0</v>
      </c>
      <c r="F717" s="9" t="n">
        <f aca="false">+[2]data1cf!BD716*-1</f>
        <v>-0</v>
      </c>
      <c r="G717" s="9" t="n">
        <f aca="false">+[2]data1cf!BE716*-1</f>
        <v>-0</v>
      </c>
      <c r="H717" s="9" t="n">
        <f aca="false">+[2]data1cf!BF716*-1</f>
        <v>-0</v>
      </c>
      <c r="I717" s="9" t="n">
        <f aca="false">+[2]data1cf!BG716*-1</f>
        <v>-0</v>
      </c>
      <c r="J717" s="9" t="n">
        <f aca="false">+[2]data1cf!BH716*-1</f>
        <v>-0</v>
      </c>
      <c r="K717" s="9" t="n">
        <f aca="false">+[2]data1cf!BI716*-1</f>
        <v>-0</v>
      </c>
      <c r="L717" s="9" t="n">
        <f aca="false">+[2]data1cf!BJ716*-1</f>
        <v>-0</v>
      </c>
      <c r="M717" s="9" t="n">
        <f aca="false">+[2]data1cf!BK716*-1</f>
        <v>-0</v>
      </c>
      <c r="N717" s="9" t="n">
        <f aca="false">+[2]data1cf!BL716*-1</f>
        <v>-0</v>
      </c>
      <c r="O717" s="9" t="n">
        <f aca="false">+[2]data1cf!BM716*-1</f>
        <v>-0</v>
      </c>
      <c r="P717" s="9" t="n">
        <f aca="false">+[2]data1cf!BN716*-1</f>
        <v>-0</v>
      </c>
      <c r="Q717" s="9" t="n">
        <f aca="false">+[2]data1cf!BO716*-1</f>
        <v>-0</v>
      </c>
      <c r="R717" s="9" t="n">
        <f aca="false">+[2]data1cf!BP716*-1</f>
        <v>-0</v>
      </c>
      <c r="S717" s="9" t="n">
        <f aca="false">+[2]data1cf!BQ716*-1</f>
        <v>-0</v>
      </c>
      <c r="T717" s="9" t="n">
        <f aca="false">+[2]data1cf!BR716*-1</f>
        <v>-0</v>
      </c>
      <c r="U717" s="9" t="n">
        <f aca="false">+[2]data1cf!BS716*-1</f>
        <v>-0</v>
      </c>
      <c r="V717" s="9" t="n">
        <f aca="false">+[2]data1cf!BT716*-1</f>
        <v>-0</v>
      </c>
      <c r="W717" s="9" t="n">
        <f aca="false">+[2]data1cf!BU716*-1</f>
        <v>-0</v>
      </c>
      <c r="X717" s="9" t="n">
        <f aca="false">+[2]data1cf!BV716*-1</f>
        <v>-0</v>
      </c>
      <c r="Y717" s="9" t="n">
        <f aca="false">+[2]data1cf!BW716*-1</f>
        <v>-0</v>
      </c>
      <c r="Z717" s="9" t="n">
        <f aca="false">+[2]data1cf!BX716*-1</f>
        <v>-0</v>
      </c>
      <c r="AA717" s="9" t="n">
        <f aca="false">+[2]data1cf!BY716*-1</f>
        <v>-0</v>
      </c>
      <c r="AB717" s="9"/>
      <c r="AC717" s="9"/>
      <c r="AD717" s="9"/>
      <c r="AE717" s="9"/>
      <c r="AF717" s="9"/>
      <c r="AG717" s="9"/>
      <c r="AH717" s="9"/>
      <c r="AI717" s="9"/>
      <c r="AJ717" s="9"/>
      <c r="AK717" s="1"/>
      <c r="AL717" s="1" t="e">
        <f aca="false">SUMPRODUCT(B717:AJ717,PVCapPrice)</f>
        <v>#DIV/0!</v>
      </c>
      <c r="AM717" s="1"/>
      <c r="AN717" s="1"/>
      <c r="AO717" s="1"/>
      <c r="AP717" s="1"/>
      <c r="AQ717" s="1"/>
    </row>
    <row r="718" customFormat="false" ht="11.25" hidden="false" customHeight="false" outlineLevel="0" collapsed="false">
      <c r="A718" s="1" t="n">
        <v>716</v>
      </c>
      <c r="B718" s="9"/>
      <c r="C718" s="9" t="n">
        <f aca="false">+[2]data1cf!BA717*-1</f>
        <v>-0</v>
      </c>
      <c r="D718" s="9" t="n">
        <f aca="false">+[2]data1cf!BB717*-1</f>
        <v>-0</v>
      </c>
      <c r="E718" s="9" t="n">
        <f aca="false">+[2]data1cf!BC717*-1</f>
        <v>-0</v>
      </c>
      <c r="F718" s="9" t="n">
        <f aca="false">+[2]data1cf!BD717*-1</f>
        <v>-0</v>
      </c>
      <c r="G718" s="9" t="n">
        <f aca="false">+[2]data1cf!BE717*-1</f>
        <v>-0</v>
      </c>
      <c r="H718" s="9" t="n">
        <f aca="false">+[2]data1cf!BF717*-1</f>
        <v>-0</v>
      </c>
      <c r="I718" s="9" t="n">
        <f aca="false">+[2]data1cf!BG717*-1</f>
        <v>-0</v>
      </c>
      <c r="J718" s="9" t="n">
        <f aca="false">+[2]data1cf!BH717*-1</f>
        <v>-0</v>
      </c>
      <c r="K718" s="9" t="n">
        <f aca="false">+[2]data1cf!BI717*-1</f>
        <v>-0</v>
      </c>
      <c r="L718" s="9" t="n">
        <f aca="false">+[2]data1cf!BJ717*-1</f>
        <v>-0</v>
      </c>
      <c r="M718" s="9" t="n">
        <f aca="false">+[2]data1cf!BK717*-1</f>
        <v>-0</v>
      </c>
      <c r="N718" s="9" t="n">
        <f aca="false">+[2]data1cf!BL717*-1</f>
        <v>-0</v>
      </c>
      <c r="O718" s="9" t="n">
        <f aca="false">+[2]data1cf!BM717*-1</f>
        <v>-0</v>
      </c>
      <c r="P718" s="9" t="n">
        <f aca="false">+[2]data1cf!BN717*-1</f>
        <v>-0</v>
      </c>
      <c r="Q718" s="9" t="n">
        <f aca="false">+[2]data1cf!BO717*-1</f>
        <v>-0</v>
      </c>
      <c r="R718" s="9" t="n">
        <f aca="false">+[2]data1cf!BP717*-1</f>
        <v>-0</v>
      </c>
      <c r="S718" s="9" t="n">
        <f aca="false">+[2]data1cf!BQ717*-1</f>
        <v>-0</v>
      </c>
      <c r="T718" s="9" t="n">
        <f aca="false">+[2]data1cf!BR717*-1</f>
        <v>-0</v>
      </c>
      <c r="U718" s="9" t="n">
        <f aca="false">+[2]data1cf!BS717*-1</f>
        <v>-0</v>
      </c>
      <c r="V718" s="9" t="n">
        <f aca="false">+[2]data1cf!BT717*-1</f>
        <v>-0</v>
      </c>
      <c r="W718" s="9" t="n">
        <f aca="false">+[2]data1cf!BU717*-1</f>
        <v>-0</v>
      </c>
      <c r="X718" s="9" t="n">
        <f aca="false">+[2]data1cf!BV717*-1</f>
        <v>-0</v>
      </c>
      <c r="Y718" s="9" t="n">
        <f aca="false">+[2]data1cf!BW717*-1</f>
        <v>-0</v>
      </c>
      <c r="Z718" s="9" t="n">
        <f aca="false">+[2]data1cf!BX717*-1</f>
        <v>-0</v>
      </c>
      <c r="AA718" s="9" t="n">
        <f aca="false">+[2]data1cf!BY717*-1</f>
        <v>-0</v>
      </c>
      <c r="AB718" s="9"/>
      <c r="AC718" s="9"/>
      <c r="AD718" s="9"/>
      <c r="AE718" s="9"/>
      <c r="AF718" s="9"/>
      <c r="AG718" s="9"/>
      <c r="AH718" s="9"/>
      <c r="AI718" s="9"/>
      <c r="AJ718" s="9"/>
      <c r="AK718" s="1"/>
      <c r="AL718" s="1" t="e">
        <f aca="false">SUMPRODUCT(B718:AJ718,PVCapPrice)</f>
        <v>#DIV/0!</v>
      </c>
      <c r="AM718" s="1"/>
      <c r="AN718" s="1"/>
      <c r="AO718" s="1"/>
      <c r="AP718" s="1"/>
      <c r="AQ718" s="1"/>
    </row>
    <row r="719" customFormat="false" ht="11.25" hidden="false" customHeight="false" outlineLevel="0" collapsed="false">
      <c r="A719" s="1" t="n">
        <v>717</v>
      </c>
      <c r="B719" s="9"/>
      <c r="C719" s="9" t="n">
        <f aca="false">+[2]data1cf!BA718*-1</f>
        <v>-0</v>
      </c>
      <c r="D719" s="9" t="n">
        <f aca="false">+[2]data1cf!BB718*-1</f>
        <v>-0</v>
      </c>
      <c r="E719" s="9" t="n">
        <f aca="false">+[2]data1cf!BC718*-1</f>
        <v>-0</v>
      </c>
      <c r="F719" s="9" t="n">
        <f aca="false">+[2]data1cf!BD718*-1</f>
        <v>-0</v>
      </c>
      <c r="G719" s="9" t="n">
        <f aca="false">+[2]data1cf!BE718*-1</f>
        <v>-0</v>
      </c>
      <c r="H719" s="9" t="n">
        <f aca="false">+[2]data1cf!BF718*-1</f>
        <v>-0</v>
      </c>
      <c r="I719" s="9" t="n">
        <f aca="false">+[2]data1cf!BG718*-1</f>
        <v>-0</v>
      </c>
      <c r="J719" s="9" t="n">
        <f aca="false">+[2]data1cf!BH718*-1</f>
        <v>-0</v>
      </c>
      <c r="K719" s="9" t="n">
        <f aca="false">+[2]data1cf!BI718*-1</f>
        <v>-0</v>
      </c>
      <c r="L719" s="9" t="n">
        <f aca="false">+[2]data1cf!BJ718*-1</f>
        <v>-0</v>
      </c>
      <c r="M719" s="9" t="n">
        <f aca="false">+[2]data1cf!BK718*-1</f>
        <v>-0</v>
      </c>
      <c r="N719" s="9" t="n">
        <f aca="false">+[2]data1cf!BL718*-1</f>
        <v>-0</v>
      </c>
      <c r="O719" s="9" t="n">
        <f aca="false">+[2]data1cf!BM718*-1</f>
        <v>-0</v>
      </c>
      <c r="P719" s="9" t="n">
        <f aca="false">+[2]data1cf!BN718*-1</f>
        <v>-0</v>
      </c>
      <c r="Q719" s="9" t="n">
        <f aca="false">+[2]data1cf!BO718*-1</f>
        <v>-0</v>
      </c>
      <c r="R719" s="9" t="n">
        <f aca="false">+[2]data1cf!BP718*-1</f>
        <v>-0</v>
      </c>
      <c r="S719" s="9" t="n">
        <f aca="false">+[2]data1cf!BQ718*-1</f>
        <v>-0</v>
      </c>
      <c r="T719" s="9" t="n">
        <f aca="false">+[2]data1cf!BR718*-1</f>
        <v>-0</v>
      </c>
      <c r="U719" s="9" t="n">
        <f aca="false">+[2]data1cf!BS718*-1</f>
        <v>-0</v>
      </c>
      <c r="V719" s="9" t="n">
        <f aca="false">+[2]data1cf!BT718*-1</f>
        <v>-0</v>
      </c>
      <c r="W719" s="9" t="n">
        <f aca="false">+[2]data1cf!BU718*-1</f>
        <v>-0</v>
      </c>
      <c r="X719" s="9" t="n">
        <f aca="false">+[2]data1cf!BV718*-1</f>
        <v>-0</v>
      </c>
      <c r="Y719" s="9" t="n">
        <f aca="false">+[2]data1cf!BW718*-1</f>
        <v>-0</v>
      </c>
      <c r="Z719" s="9" t="n">
        <f aca="false">+[2]data1cf!BX718*-1</f>
        <v>-0</v>
      </c>
      <c r="AA719" s="9" t="n">
        <f aca="false">+[2]data1cf!BY718*-1</f>
        <v>-0</v>
      </c>
      <c r="AB719" s="9"/>
      <c r="AC719" s="9"/>
      <c r="AD719" s="9"/>
      <c r="AE719" s="9"/>
      <c r="AF719" s="9"/>
      <c r="AG719" s="9"/>
      <c r="AH719" s="9"/>
      <c r="AI719" s="9"/>
      <c r="AJ719" s="9"/>
      <c r="AK719" s="1"/>
      <c r="AL719" s="1" t="e">
        <f aca="false">SUMPRODUCT(B719:AJ719,PVCapPrice)</f>
        <v>#DIV/0!</v>
      </c>
      <c r="AM719" s="1"/>
      <c r="AN719" s="1"/>
      <c r="AO719" s="1"/>
      <c r="AP719" s="1"/>
      <c r="AQ719" s="1"/>
    </row>
    <row r="720" customFormat="false" ht="11.25" hidden="false" customHeight="false" outlineLevel="0" collapsed="false">
      <c r="A720" s="1" t="n">
        <v>718</v>
      </c>
      <c r="B720" s="9"/>
      <c r="C720" s="9" t="n">
        <f aca="false">+[2]data1cf!BA719*-1</f>
        <v>-0</v>
      </c>
      <c r="D720" s="9" t="n">
        <f aca="false">+[2]data1cf!BB719*-1</f>
        <v>-0</v>
      </c>
      <c r="E720" s="9" t="n">
        <f aca="false">+[2]data1cf!BC719*-1</f>
        <v>-0</v>
      </c>
      <c r="F720" s="9" t="n">
        <f aca="false">+[2]data1cf!BD719*-1</f>
        <v>-0</v>
      </c>
      <c r="G720" s="9" t="n">
        <f aca="false">+[2]data1cf!BE719*-1</f>
        <v>-0</v>
      </c>
      <c r="H720" s="9" t="n">
        <f aca="false">+[2]data1cf!BF719*-1</f>
        <v>-0</v>
      </c>
      <c r="I720" s="9" t="n">
        <f aca="false">+[2]data1cf!BG719*-1</f>
        <v>-0</v>
      </c>
      <c r="J720" s="9" t="n">
        <f aca="false">+[2]data1cf!BH719*-1</f>
        <v>-0</v>
      </c>
      <c r="K720" s="9" t="n">
        <f aca="false">+[2]data1cf!BI719*-1</f>
        <v>-0</v>
      </c>
      <c r="L720" s="9" t="n">
        <f aca="false">+[2]data1cf!BJ719*-1</f>
        <v>-0</v>
      </c>
      <c r="M720" s="9" t="n">
        <f aca="false">+[2]data1cf!BK719*-1</f>
        <v>-0</v>
      </c>
      <c r="N720" s="9" t="n">
        <f aca="false">+[2]data1cf!BL719*-1</f>
        <v>-0</v>
      </c>
      <c r="O720" s="9" t="n">
        <f aca="false">+[2]data1cf!BM719*-1</f>
        <v>-0</v>
      </c>
      <c r="P720" s="9" t="n">
        <f aca="false">+[2]data1cf!BN719*-1</f>
        <v>-0</v>
      </c>
      <c r="Q720" s="9" t="n">
        <f aca="false">+[2]data1cf!BO719*-1</f>
        <v>-0</v>
      </c>
      <c r="R720" s="9" t="n">
        <f aca="false">+[2]data1cf!BP719*-1</f>
        <v>-0</v>
      </c>
      <c r="S720" s="9" t="n">
        <f aca="false">+[2]data1cf!BQ719*-1</f>
        <v>-0</v>
      </c>
      <c r="T720" s="9" t="n">
        <f aca="false">+[2]data1cf!BR719*-1</f>
        <v>-0</v>
      </c>
      <c r="U720" s="9" t="n">
        <f aca="false">+[2]data1cf!BS719*-1</f>
        <v>-0</v>
      </c>
      <c r="V720" s="9" t="n">
        <f aca="false">+[2]data1cf!BT719*-1</f>
        <v>-0</v>
      </c>
      <c r="W720" s="9" t="n">
        <f aca="false">+[2]data1cf!BU719*-1</f>
        <v>-0</v>
      </c>
      <c r="X720" s="9" t="n">
        <f aca="false">+[2]data1cf!BV719*-1</f>
        <v>-0</v>
      </c>
      <c r="Y720" s="9" t="n">
        <f aca="false">+[2]data1cf!BW719*-1</f>
        <v>-0</v>
      </c>
      <c r="Z720" s="9" t="n">
        <f aca="false">+[2]data1cf!BX719*-1</f>
        <v>-0</v>
      </c>
      <c r="AA720" s="9" t="n">
        <f aca="false">+[2]data1cf!BY719*-1</f>
        <v>-0</v>
      </c>
      <c r="AB720" s="9"/>
      <c r="AC720" s="9"/>
      <c r="AD720" s="9"/>
      <c r="AE720" s="9"/>
      <c r="AF720" s="9"/>
      <c r="AG720" s="9"/>
      <c r="AH720" s="9"/>
      <c r="AI720" s="9"/>
      <c r="AJ720" s="9"/>
      <c r="AK720" s="1"/>
      <c r="AL720" s="1" t="e">
        <f aca="false">SUMPRODUCT(B720:AJ720,PVCapPrice)</f>
        <v>#DIV/0!</v>
      </c>
      <c r="AM720" s="1"/>
      <c r="AN720" s="1"/>
      <c r="AO720" s="1"/>
      <c r="AP720" s="1"/>
      <c r="AQ720" s="1"/>
    </row>
    <row r="721" customFormat="false" ht="11.25" hidden="false" customHeight="false" outlineLevel="0" collapsed="false">
      <c r="A721" s="1" t="n">
        <v>719</v>
      </c>
      <c r="B721" s="9"/>
      <c r="C721" s="9" t="n">
        <f aca="false">+[2]data1cf!BA720*-1</f>
        <v>-0</v>
      </c>
      <c r="D721" s="9" t="n">
        <f aca="false">+[2]data1cf!BB720*-1</f>
        <v>-0</v>
      </c>
      <c r="E721" s="9" t="n">
        <f aca="false">+[2]data1cf!BC720*-1</f>
        <v>-0</v>
      </c>
      <c r="F721" s="9" t="n">
        <f aca="false">+[2]data1cf!BD720*-1</f>
        <v>-0</v>
      </c>
      <c r="G721" s="9" t="n">
        <f aca="false">+[2]data1cf!BE720*-1</f>
        <v>-0</v>
      </c>
      <c r="H721" s="9" t="n">
        <f aca="false">+[2]data1cf!BF720*-1</f>
        <v>-0</v>
      </c>
      <c r="I721" s="9" t="n">
        <f aca="false">+[2]data1cf!BG720*-1</f>
        <v>-0</v>
      </c>
      <c r="J721" s="9" t="n">
        <f aca="false">+[2]data1cf!BH720*-1</f>
        <v>-0</v>
      </c>
      <c r="K721" s="9" t="n">
        <f aca="false">+[2]data1cf!BI720*-1</f>
        <v>-0</v>
      </c>
      <c r="L721" s="9" t="n">
        <f aca="false">+[2]data1cf!BJ720*-1</f>
        <v>-0</v>
      </c>
      <c r="M721" s="9" t="n">
        <f aca="false">+[2]data1cf!BK720*-1</f>
        <v>-0</v>
      </c>
      <c r="N721" s="9" t="n">
        <f aca="false">+[2]data1cf!BL720*-1</f>
        <v>-0</v>
      </c>
      <c r="O721" s="9" t="n">
        <f aca="false">+[2]data1cf!BM720*-1</f>
        <v>-0</v>
      </c>
      <c r="P721" s="9" t="n">
        <f aca="false">+[2]data1cf!BN720*-1</f>
        <v>-0</v>
      </c>
      <c r="Q721" s="9" t="n">
        <f aca="false">+[2]data1cf!BO720*-1</f>
        <v>-0</v>
      </c>
      <c r="R721" s="9" t="n">
        <f aca="false">+[2]data1cf!BP720*-1</f>
        <v>-0</v>
      </c>
      <c r="S721" s="9" t="n">
        <f aca="false">+[2]data1cf!BQ720*-1</f>
        <v>-0</v>
      </c>
      <c r="T721" s="9" t="n">
        <f aca="false">+[2]data1cf!BR720*-1</f>
        <v>-0</v>
      </c>
      <c r="U721" s="9" t="n">
        <f aca="false">+[2]data1cf!BS720*-1</f>
        <v>-0</v>
      </c>
      <c r="V721" s="9" t="n">
        <f aca="false">+[2]data1cf!BT720*-1</f>
        <v>-0</v>
      </c>
      <c r="W721" s="9" t="n">
        <f aca="false">+[2]data1cf!BU720*-1</f>
        <v>-0</v>
      </c>
      <c r="X721" s="9" t="n">
        <f aca="false">+[2]data1cf!BV720*-1</f>
        <v>-0</v>
      </c>
      <c r="Y721" s="9" t="n">
        <f aca="false">+[2]data1cf!BW720*-1</f>
        <v>-0</v>
      </c>
      <c r="Z721" s="9" t="n">
        <f aca="false">+[2]data1cf!BX720*-1</f>
        <v>-0</v>
      </c>
      <c r="AA721" s="9" t="n">
        <f aca="false">+[2]data1cf!BY720*-1</f>
        <v>-0</v>
      </c>
      <c r="AB721" s="9"/>
      <c r="AC721" s="9"/>
      <c r="AD721" s="9"/>
      <c r="AE721" s="9"/>
      <c r="AF721" s="9"/>
      <c r="AG721" s="9"/>
      <c r="AH721" s="9"/>
      <c r="AI721" s="9"/>
      <c r="AJ721" s="9"/>
      <c r="AK721" s="1"/>
      <c r="AL721" s="1" t="e">
        <f aca="false">SUMPRODUCT(B721:AJ721,PVCapPrice)</f>
        <v>#DIV/0!</v>
      </c>
      <c r="AM721" s="1"/>
      <c r="AN721" s="1"/>
      <c r="AO721" s="1"/>
      <c r="AP721" s="1"/>
      <c r="AQ721" s="1"/>
    </row>
    <row r="722" customFormat="false" ht="11.25" hidden="false" customHeight="false" outlineLevel="0" collapsed="false">
      <c r="A722" s="1" t="n">
        <v>720</v>
      </c>
      <c r="B722" s="9"/>
      <c r="C722" s="9" t="n">
        <f aca="false">+[2]data1cf!BA721*-1</f>
        <v>-0</v>
      </c>
      <c r="D722" s="9" t="n">
        <f aca="false">+[2]data1cf!BB721*-1</f>
        <v>-0</v>
      </c>
      <c r="E722" s="9" t="n">
        <f aca="false">+[2]data1cf!BC721*-1</f>
        <v>-0</v>
      </c>
      <c r="F722" s="9" t="n">
        <f aca="false">+[2]data1cf!BD721*-1</f>
        <v>-0</v>
      </c>
      <c r="G722" s="9" t="n">
        <f aca="false">+[2]data1cf!BE721*-1</f>
        <v>-0</v>
      </c>
      <c r="H722" s="9" t="n">
        <f aca="false">+[2]data1cf!BF721*-1</f>
        <v>-0</v>
      </c>
      <c r="I722" s="9" t="n">
        <f aca="false">+[2]data1cf!BG721*-1</f>
        <v>-0</v>
      </c>
      <c r="J722" s="9" t="n">
        <f aca="false">+[2]data1cf!BH721*-1</f>
        <v>-0</v>
      </c>
      <c r="K722" s="9" t="n">
        <f aca="false">+[2]data1cf!BI721*-1</f>
        <v>-0</v>
      </c>
      <c r="L722" s="9" t="n">
        <f aca="false">+[2]data1cf!BJ721*-1</f>
        <v>-0</v>
      </c>
      <c r="M722" s="9" t="n">
        <f aca="false">+[2]data1cf!BK721*-1</f>
        <v>-0</v>
      </c>
      <c r="N722" s="9" t="n">
        <f aca="false">+[2]data1cf!BL721*-1</f>
        <v>-0</v>
      </c>
      <c r="O722" s="9" t="n">
        <f aca="false">+[2]data1cf!BM721*-1</f>
        <v>-0</v>
      </c>
      <c r="P722" s="9" t="n">
        <f aca="false">+[2]data1cf!BN721*-1</f>
        <v>-0</v>
      </c>
      <c r="Q722" s="9" t="n">
        <f aca="false">+[2]data1cf!BO721*-1</f>
        <v>-0</v>
      </c>
      <c r="R722" s="9" t="n">
        <f aca="false">+[2]data1cf!BP721*-1</f>
        <v>-0</v>
      </c>
      <c r="S722" s="9" t="n">
        <f aca="false">+[2]data1cf!BQ721*-1</f>
        <v>-0</v>
      </c>
      <c r="T722" s="9" t="n">
        <f aca="false">+[2]data1cf!BR721*-1</f>
        <v>-0</v>
      </c>
      <c r="U722" s="9" t="n">
        <f aca="false">+[2]data1cf!BS721*-1</f>
        <v>-0</v>
      </c>
      <c r="V722" s="9" t="n">
        <f aca="false">+[2]data1cf!BT721*-1</f>
        <v>-0</v>
      </c>
      <c r="W722" s="9" t="n">
        <f aca="false">+[2]data1cf!BU721*-1</f>
        <v>-0</v>
      </c>
      <c r="X722" s="9" t="n">
        <f aca="false">+[2]data1cf!BV721*-1</f>
        <v>-0</v>
      </c>
      <c r="Y722" s="9" t="n">
        <f aca="false">+[2]data1cf!BW721*-1</f>
        <v>-0</v>
      </c>
      <c r="Z722" s="9" t="n">
        <f aca="false">+[2]data1cf!BX721*-1</f>
        <v>-0</v>
      </c>
      <c r="AA722" s="9" t="n">
        <f aca="false">+[2]data1cf!BY721*-1</f>
        <v>-0</v>
      </c>
      <c r="AB722" s="9"/>
      <c r="AC722" s="9"/>
      <c r="AD722" s="9"/>
      <c r="AE722" s="9"/>
      <c r="AF722" s="9"/>
      <c r="AG722" s="9"/>
      <c r="AH722" s="9"/>
      <c r="AI722" s="9"/>
      <c r="AJ722" s="9"/>
      <c r="AK722" s="1"/>
      <c r="AL722" s="1" t="e">
        <f aca="false">SUMPRODUCT(B722:AJ722,PVCapPrice)</f>
        <v>#DIV/0!</v>
      </c>
      <c r="AM722" s="1"/>
      <c r="AN722" s="1"/>
      <c r="AO722" s="1"/>
      <c r="AP722" s="1"/>
      <c r="AQ722" s="1"/>
    </row>
    <row r="723" customFormat="false" ht="11.25" hidden="false" customHeight="false" outlineLevel="0" collapsed="false">
      <c r="A723" s="1" t="n">
        <v>721</v>
      </c>
      <c r="B723" s="9"/>
      <c r="C723" s="9" t="n">
        <f aca="false">+[2]data1cf!BA722*-1</f>
        <v>-0</v>
      </c>
      <c r="D723" s="9" t="n">
        <f aca="false">+[2]data1cf!BB722*-1</f>
        <v>-0</v>
      </c>
      <c r="E723" s="9" t="n">
        <f aca="false">+[2]data1cf!BC722*-1</f>
        <v>-0</v>
      </c>
      <c r="F723" s="9" t="n">
        <f aca="false">+[2]data1cf!BD722*-1</f>
        <v>-0</v>
      </c>
      <c r="G723" s="9" t="n">
        <f aca="false">+[2]data1cf!BE722*-1</f>
        <v>-0</v>
      </c>
      <c r="H723" s="9" t="n">
        <f aca="false">+[2]data1cf!BF722*-1</f>
        <v>-0</v>
      </c>
      <c r="I723" s="9" t="n">
        <f aca="false">+[2]data1cf!BG722*-1</f>
        <v>-0</v>
      </c>
      <c r="J723" s="9" t="n">
        <f aca="false">+[2]data1cf!BH722*-1</f>
        <v>-0</v>
      </c>
      <c r="K723" s="9" t="n">
        <f aca="false">+[2]data1cf!BI722*-1</f>
        <v>-0</v>
      </c>
      <c r="L723" s="9" t="n">
        <f aca="false">+[2]data1cf!BJ722*-1</f>
        <v>-0</v>
      </c>
      <c r="M723" s="9" t="n">
        <f aca="false">+[2]data1cf!BK722*-1</f>
        <v>-0</v>
      </c>
      <c r="N723" s="9" t="n">
        <f aca="false">+[2]data1cf!BL722*-1</f>
        <v>-0</v>
      </c>
      <c r="O723" s="9" t="n">
        <f aca="false">+[2]data1cf!BM722*-1</f>
        <v>-0</v>
      </c>
      <c r="P723" s="9" t="n">
        <f aca="false">+[2]data1cf!BN722*-1</f>
        <v>-0</v>
      </c>
      <c r="Q723" s="9" t="n">
        <f aca="false">+[2]data1cf!BO722*-1</f>
        <v>-0</v>
      </c>
      <c r="R723" s="9" t="n">
        <f aca="false">+[2]data1cf!BP722*-1</f>
        <v>-0</v>
      </c>
      <c r="S723" s="9" t="n">
        <f aca="false">+[2]data1cf!BQ722*-1</f>
        <v>-0</v>
      </c>
      <c r="T723" s="9" t="n">
        <f aca="false">+[2]data1cf!BR722*-1</f>
        <v>-0</v>
      </c>
      <c r="U723" s="9" t="n">
        <f aca="false">+[2]data1cf!BS722*-1</f>
        <v>-0</v>
      </c>
      <c r="V723" s="9" t="n">
        <f aca="false">+[2]data1cf!BT722*-1</f>
        <v>-0</v>
      </c>
      <c r="W723" s="9" t="n">
        <f aca="false">+[2]data1cf!BU722*-1</f>
        <v>-0</v>
      </c>
      <c r="X723" s="9" t="n">
        <f aca="false">+[2]data1cf!BV722*-1</f>
        <v>-0</v>
      </c>
      <c r="Y723" s="9" t="n">
        <f aca="false">+[2]data1cf!BW722*-1</f>
        <v>-0</v>
      </c>
      <c r="Z723" s="9" t="n">
        <f aca="false">+[2]data1cf!BX722*-1</f>
        <v>-0</v>
      </c>
      <c r="AA723" s="9" t="n">
        <f aca="false">+[2]data1cf!BY722*-1</f>
        <v>-0</v>
      </c>
      <c r="AB723" s="9"/>
      <c r="AC723" s="9"/>
      <c r="AD723" s="9"/>
      <c r="AE723" s="9"/>
      <c r="AF723" s="9"/>
      <c r="AG723" s="9"/>
      <c r="AH723" s="9"/>
      <c r="AI723" s="9"/>
      <c r="AJ723" s="9"/>
      <c r="AK723" s="1"/>
      <c r="AL723" s="1" t="e">
        <f aca="false">SUMPRODUCT(B723:AJ723,PVCapPrice)</f>
        <v>#DIV/0!</v>
      </c>
      <c r="AM723" s="1"/>
      <c r="AN723" s="1"/>
      <c r="AO723" s="1"/>
      <c r="AP723" s="1"/>
      <c r="AQ723" s="1"/>
    </row>
    <row r="724" customFormat="false" ht="11.25" hidden="false" customHeight="false" outlineLevel="0" collapsed="false">
      <c r="A724" s="1" t="n">
        <v>722</v>
      </c>
      <c r="B724" s="9"/>
      <c r="C724" s="9" t="n">
        <f aca="false">+[2]data1cf!BA723*-1</f>
        <v>-0</v>
      </c>
      <c r="D724" s="9" t="n">
        <f aca="false">+[2]data1cf!BB723*-1</f>
        <v>-0</v>
      </c>
      <c r="E724" s="9" t="n">
        <f aca="false">+[2]data1cf!BC723*-1</f>
        <v>-0</v>
      </c>
      <c r="F724" s="9" t="n">
        <f aca="false">+[2]data1cf!BD723*-1</f>
        <v>-0</v>
      </c>
      <c r="G724" s="9" t="n">
        <f aca="false">+[2]data1cf!BE723*-1</f>
        <v>-0</v>
      </c>
      <c r="H724" s="9" t="n">
        <f aca="false">+[2]data1cf!BF723*-1</f>
        <v>-0</v>
      </c>
      <c r="I724" s="9" t="n">
        <f aca="false">+[2]data1cf!BG723*-1</f>
        <v>-0</v>
      </c>
      <c r="J724" s="9" t="n">
        <f aca="false">+[2]data1cf!BH723*-1</f>
        <v>-0</v>
      </c>
      <c r="K724" s="9" t="n">
        <f aca="false">+[2]data1cf!BI723*-1</f>
        <v>-0</v>
      </c>
      <c r="L724" s="9" t="n">
        <f aca="false">+[2]data1cf!BJ723*-1</f>
        <v>-0</v>
      </c>
      <c r="M724" s="9" t="n">
        <f aca="false">+[2]data1cf!BK723*-1</f>
        <v>-0</v>
      </c>
      <c r="N724" s="9" t="n">
        <f aca="false">+[2]data1cf!BL723*-1</f>
        <v>-0</v>
      </c>
      <c r="O724" s="9" t="n">
        <f aca="false">+[2]data1cf!BM723*-1</f>
        <v>-0</v>
      </c>
      <c r="P724" s="9" t="n">
        <f aca="false">+[2]data1cf!BN723*-1</f>
        <v>-0</v>
      </c>
      <c r="Q724" s="9" t="n">
        <f aca="false">+[2]data1cf!BO723*-1</f>
        <v>-0</v>
      </c>
      <c r="R724" s="9" t="n">
        <f aca="false">+[2]data1cf!BP723*-1</f>
        <v>-0</v>
      </c>
      <c r="S724" s="9" t="n">
        <f aca="false">+[2]data1cf!BQ723*-1</f>
        <v>-0</v>
      </c>
      <c r="T724" s="9" t="n">
        <f aca="false">+[2]data1cf!BR723*-1</f>
        <v>-0</v>
      </c>
      <c r="U724" s="9" t="n">
        <f aca="false">+[2]data1cf!BS723*-1</f>
        <v>-0</v>
      </c>
      <c r="V724" s="9" t="n">
        <f aca="false">+[2]data1cf!BT723*-1</f>
        <v>-0</v>
      </c>
      <c r="W724" s="9" t="n">
        <f aca="false">+[2]data1cf!BU723*-1</f>
        <v>-0</v>
      </c>
      <c r="X724" s="9" t="n">
        <f aca="false">+[2]data1cf!BV723*-1</f>
        <v>-0</v>
      </c>
      <c r="Y724" s="9" t="n">
        <f aca="false">+[2]data1cf!BW723*-1</f>
        <v>-0</v>
      </c>
      <c r="Z724" s="9" t="n">
        <f aca="false">+[2]data1cf!BX723*-1</f>
        <v>-0</v>
      </c>
      <c r="AA724" s="9" t="n">
        <f aca="false">+[2]data1cf!BY723*-1</f>
        <v>-0</v>
      </c>
      <c r="AB724" s="9"/>
      <c r="AC724" s="9"/>
      <c r="AD724" s="9"/>
      <c r="AE724" s="9"/>
      <c r="AF724" s="9"/>
      <c r="AG724" s="9"/>
      <c r="AH724" s="9"/>
      <c r="AI724" s="9"/>
      <c r="AJ724" s="9"/>
      <c r="AK724" s="1"/>
      <c r="AL724" s="1" t="e">
        <f aca="false">SUMPRODUCT(B724:AJ724,PVCapPrice)</f>
        <v>#DIV/0!</v>
      </c>
      <c r="AM724" s="1"/>
      <c r="AN724" s="1"/>
      <c r="AO724" s="1"/>
      <c r="AP724" s="1"/>
      <c r="AQ724" s="1"/>
    </row>
    <row r="725" customFormat="false" ht="11.25" hidden="false" customHeight="false" outlineLevel="0" collapsed="false">
      <c r="A725" s="1" t="n">
        <v>723</v>
      </c>
      <c r="B725" s="9"/>
      <c r="C725" s="9" t="n">
        <f aca="false">+[2]data1cf!BA724*-1</f>
        <v>-0</v>
      </c>
      <c r="D725" s="9" t="n">
        <f aca="false">+[2]data1cf!BB724*-1</f>
        <v>-0</v>
      </c>
      <c r="E725" s="9" t="n">
        <f aca="false">+[2]data1cf!BC724*-1</f>
        <v>-0</v>
      </c>
      <c r="F725" s="9" t="n">
        <f aca="false">+[2]data1cf!BD724*-1</f>
        <v>-0</v>
      </c>
      <c r="G725" s="9" t="n">
        <f aca="false">+[2]data1cf!BE724*-1</f>
        <v>-0</v>
      </c>
      <c r="H725" s="9" t="n">
        <f aca="false">+[2]data1cf!BF724*-1</f>
        <v>-0</v>
      </c>
      <c r="I725" s="9" t="n">
        <f aca="false">+[2]data1cf!BG724*-1</f>
        <v>-0</v>
      </c>
      <c r="J725" s="9" t="n">
        <f aca="false">+[2]data1cf!BH724*-1</f>
        <v>-0</v>
      </c>
      <c r="K725" s="9" t="n">
        <f aca="false">+[2]data1cf!BI724*-1</f>
        <v>-0</v>
      </c>
      <c r="L725" s="9" t="n">
        <f aca="false">+[2]data1cf!BJ724*-1</f>
        <v>-0</v>
      </c>
      <c r="M725" s="9" t="n">
        <f aca="false">+[2]data1cf!BK724*-1</f>
        <v>-0</v>
      </c>
      <c r="N725" s="9" t="n">
        <f aca="false">+[2]data1cf!BL724*-1</f>
        <v>-0</v>
      </c>
      <c r="O725" s="9" t="n">
        <f aca="false">+[2]data1cf!BM724*-1</f>
        <v>-0</v>
      </c>
      <c r="P725" s="9" t="n">
        <f aca="false">+[2]data1cf!BN724*-1</f>
        <v>-0</v>
      </c>
      <c r="Q725" s="9" t="n">
        <f aca="false">+[2]data1cf!BO724*-1</f>
        <v>-0</v>
      </c>
      <c r="R725" s="9" t="n">
        <f aca="false">+[2]data1cf!BP724*-1</f>
        <v>-0</v>
      </c>
      <c r="S725" s="9" t="n">
        <f aca="false">+[2]data1cf!BQ724*-1</f>
        <v>-0</v>
      </c>
      <c r="T725" s="9" t="n">
        <f aca="false">+[2]data1cf!BR724*-1</f>
        <v>-0</v>
      </c>
      <c r="U725" s="9" t="n">
        <f aca="false">+[2]data1cf!BS724*-1</f>
        <v>-0</v>
      </c>
      <c r="V725" s="9" t="n">
        <f aca="false">+[2]data1cf!BT724*-1</f>
        <v>-0</v>
      </c>
      <c r="W725" s="9" t="n">
        <f aca="false">+[2]data1cf!BU724*-1</f>
        <v>-0</v>
      </c>
      <c r="X725" s="9" t="n">
        <f aca="false">+[2]data1cf!BV724*-1</f>
        <v>-0</v>
      </c>
      <c r="Y725" s="9" t="n">
        <f aca="false">+[2]data1cf!BW724*-1</f>
        <v>-0</v>
      </c>
      <c r="Z725" s="9" t="n">
        <f aca="false">+[2]data1cf!BX724*-1</f>
        <v>-0</v>
      </c>
      <c r="AA725" s="9" t="n">
        <f aca="false">+[2]data1cf!BY724*-1</f>
        <v>-0</v>
      </c>
      <c r="AB725" s="9"/>
      <c r="AC725" s="9"/>
      <c r="AD725" s="9"/>
      <c r="AE725" s="9"/>
      <c r="AF725" s="9"/>
      <c r="AG725" s="9"/>
      <c r="AH725" s="9"/>
      <c r="AI725" s="9"/>
      <c r="AJ725" s="9"/>
      <c r="AK725" s="1"/>
      <c r="AL725" s="1" t="e">
        <f aca="false">SUMPRODUCT(B725:AJ725,PVCapPrice)</f>
        <v>#DIV/0!</v>
      </c>
      <c r="AM725" s="1"/>
      <c r="AN725" s="1"/>
      <c r="AO725" s="1"/>
      <c r="AP725" s="1"/>
      <c r="AQ725" s="1"/>
    </row>
    <row r="726" customFormat="false" ht="11.25" hidden="false" customHeight="false" outlineLevel="0" collapsed="false">
      <c r="A726" s="1" t="n">
        <v>724</v>
      </c>
      <c r="B726" s="9"/>
      <c r="C726" s="9" t="n">
        <f aca="false">+[2]data1cf!BA725*-1</f>
        <v>-0</v>
      </c>
      <c r="D726" s="9" t="n">
        <f aca="false">+[2]data1cf!BB725*-1</f>
        <v>-0</v>
      </c>
      <c r="E726" s="9" t="n">
        <f aca="false">+[2]data1cf!BC725*-1</f>
        <v>-0</v>
      </c>
      <c r="F726" s="9" t="n">
        <f aca="false">+[2]data1cf!BD725*-1</f>
        <v>-0</v>
      </c>
      <c r="G726" s="9" t="n">
        <f aca="false">+[2]data1cf!BE725*-1</f>
        <v>-0</v>
      </c>
      <c r="H726" s="9" t="n">
        <f aca="false">+[2]data1cf!BF725*-1</f>
        <v>-0</v>
      </c>
      <c r="I726" s="9" t="n">
        <f aca="false">+[2]data1cf!BG725*-1</f>
        <v>-0</v>
      </c>
      <c r="J726" s="9" t="n">
        <f aca="false">+[2]data1cf!BH725*-1</f>
        <v>-0</v>
      </c>
      <c r="K726" s="9" t="n">
        <f aca="false">+[2]data1cf!BI725*-1</f>
        <v>-0</v>
      </c>
      <c r="L726" s="9" t="n">
        <f aca="false">+[2]data1cf!BJ725*-1</f>
        <v>-0</v>
      </c>
      <c r="M726" s="9" t="n">
        <f aca="false">+[2]data1cf!BK725*-1</f>
        <v>-0</v>
      </c>
      <c r="N726" s="9" t="n">
        <f aca="false">+[2]data1cf!BL725*-1</f>
        <v>-0</v>
      </c>
      <c r="O726" s="9" t="n">
        <f aca="false">+[2]data1cf!BM725*-1</f>
        <v>-0</v>
      </c>
      <c r="P726" s="9" t="n">
        <f aca="false">+[2]data1cf!BN725*-1</f>
        <v>-0</v>
      </c>
      <c r="Q726" s="9" t="n">
        <f aca="false">+[2]data1cf!BO725*-1</f>
        <v>-0</v>
      </c>
      <c r="R726" s="9" t="n">
        <f aca="false">+[2]data1cf!BP725*-1</f>
        <v>-0</v>
      </c>
      <c r="S726" s="9" t="n">
        <f aca="false">+[2]data1cf!BQ725*-1</f>
        <v>-0</v>
      </c>
      <c r="T726" s="9" t="n">
        <f aca="false">+[2]data1cf!BR725*-1</f>
        <v>-0</v>
      </c>
      <c r="U726" s="9" t="n">
        <f aca="false">+[2]data1cf!BS725*-1</f>
        <v>-0</v>
      </c>
      <c r="V726" s="9" t="n">
        <f aca="false">+[2]data1cf!BT725*-1</f>
        <v>-0</v>
      </c>
      <c r="W726" s="9" t="n">
        <f aca="false">+[2]data1cf!BU725*-1</f>
        <v>-0</v>
      </c>
      <c r="X726" s="9" t="n">
        <f aca="false">+[2]data1cf!BV725*-1</f>
        <v>-0</v>
      </c>
      <c r="Y726" s="9" t="n">
        <f aca="false">+[2]data1cf!BW725*-1</f>
        <v>-0</v>
      </c>
      <c r="Z726" s="9" t="n">
        <f aca="false">+[2]data1cf!BX725*-1</f>
        <v>-0</v>
      </c>
      <c r="AA726" s="9" t="n">
        <f aca="false">+[2]data1cf!BY725*-1</f>
        <v>-0</v>
      </c>
      <c r="AB726" s="9"/>
      <c r="AC726" s="9"/>
      <c r="AD726" s="9"/>
      <c r="AE726" s="9"/>
      <c r="AF726" s="9"/>
      <c r="AG726" s="9"/>
      <c r="AH726" s="9"/>
      <c r="AI726" s="9"/>
      <c r="AJ726" s="9"/>
      <c r="AK726" s="1"/>
      <c r="AL726" s="1" t="e">
        <f aca="false">SUMPRODUCT(B726:AJ726,PVCapPrice)</f>
        <v>#DIV/0!</v>
      </c>
      <c r="AM726" s="1"/>
      <c r="AN726" s="1"/>
      <c r="AO726" s="1"/>
      <c r="AP726" s="1"/>
      <c r="AQ726" s="1"/>
    </row>
    <row r="727" customFormat="false" ht="11.25" hidden="false" customHeight="false" outlineLevel="0" collapsed="false">
      <c r="A727" s="1" t="n">
        <v>725</v>
      </c>
      <c r="B727" s="9"/>
      <c r="C727" s="9" t="n">
        <f aca="false">+[2]data1cf!BA726*-1</f>
        <v>-0</v>
      </c>
      <c r="D727" s="9" t="n">
        <f aca="false">+[2]data1cf!BB726*-1</f>
        <v>-0</v>
      </c>
      <c r="E727" s="9" t="n">
        <f aca="false">+[2]data1cf!BC726*-1</f>
        <v>-0</v>
      </c>
      <c r="F727" s="9" t="n">
        <f aca="false">+[2]data1cf!BD726*-1</f>
        <v>-0</v>
      </c>
      <c r="G727" s="9" t="n">
        <f aca="false">+[2]data1cf!BE726*-1</f>
        <v>-0</v>
      </c>
      <c r="H727" s="9" t="n">
        <f aca="false">+[2]data1cf!BF726*-1</f>
        <v>-0</v>
      </c>
      <c r="I727" s="9" t="n">
        <f aca="false">+[2]data1cf!BG726*-1</f>
        <v>-0</v>
      </c>
      <c r="J727" s="9" t="n">
        <f aca="false">+[2]data1cf!BH726*-1</f>
        <v>-0</v>
      </c>
      <c r="K727" s="9" t="n">
        <f aca="false">+[2]data1cf!BI726*-1</f>
        <v>-0</v>
      </c>
      <c r="L727" s="9" t="n">
        <f aca="false">+[2]data1cf!BJ726*-1</f>
        <v>-0</v>
      </c>
      <c r="M727" s="9" t="n">
        <f aca="false">+[2]data1cf!BK726*-1</f>
        <v>-0</v>
      </c>
      <c r="N727" s="9" t="n">
        <f aca="false">+[2]data1cf!BL726*-1</f>
        <v>-0</v>
      </c>
      <c r="O727" s="9" t="n">
        <f aca="false">+[2]data1cf!BM726*-1</f>
        <v>-0</v>
      </c>
      <c r="P727" s="9" t="n">
        <f aca="false">+[2]data1cf!BN726*-1</f>
        <v>-0</v>
      </c>
      <c r="Q727" s="9" t="n">
        <f aca="false">+[2]data1cf!BO726*-1</f>
        <v>-0</v>
      </c>
      <c r="R727" s="9" t="n">
        <f aca="false">+[2]data1cf!BP726*-1</f>
        <v>-0</v>
      </c>
      <c r="S727" s="9" t="n">
        <f aca="false">+[2]data1cf!BQ726*-1</f>
        <v>-0</v>
      </c>
      <c r="T727" s="9" t="n">
        <f aca="false">+[2]data1cf!BR726*-1</f>
        <v>-0</v>
      </c>
      <c r="U727" s="9" t="n">
        <f aca="false">+[2]data1cf!BS726*-1</f>
        <v>-0</v>
      </c>
      <c r="V727" s="9" t="n">
        <f aca="false">+[2]data1cf!BT726*-1</f>
        <v>-0</v>
      </c>
      <c r="W727" s="9" t="n">
        <f aca="false">+[2]data1cf!BU726*-1</f>
        <v>-0</v>
      </c>
      <c r="X727" s="9" t="n">
        <f aca="false">+[2]data1cf!BV726*-1</f>
        <v>-0</v>
      </c>
      <c r="Y727" s="9" t="n">
        <f aca="false">+[2]data1cf!BW726*-1</f>
        <v>-0</v>
      </c>
      <c r="Z727" s="9" t="n">
        <f aca="false">+[2]data1cf!BX726*-1</f>
        <v>-0</v>
      </c>
      <c r="AA727" s="9" t="n">
        <f aca="false">+[2]data1cf!BY726*-1</f>
        <v>-0</v>
      </c>
      <c r="AB727" s="9"/>
      <c r="AC727" s="9"/>
      <c r="AD727" s="9"/>
      <c r="AE727" s="9"/>
      <c r="AF727" s="9"/>
      <c r="AG727" s="9"/>
      <c r="AH727" s="9"/>
      <c r="AI727" s="9"/>
      <c r="AJ727" s="9"/>
      <c r="AK727" s="1"/>
      <c r="AL727" s="1" t="e">
        <f aca="false">SUMPRODUCT(B727:AJ727,PVCapPrice)</f>
        <v>#DIV/0!</v>
      </c>
      <c r="AM727" s="1"/>
      <c r="AN727" s="1"/>
      <c r="AO727" s="1"/>
      <c r="AP727" s="1"/>
      <c r="AQ727" s="1"/>
    </row>
    <row r="728" customFormat="false" ht="11.25" hidden="false" customHeight="false" outlineLevel="0" collapsed="false">
      <c r="A728" s="1" t="n">
        <v>726</v>
      </c>
      <c r="B728" s="9"/>
      <c r="C728" s="9" t="n">
        <f aca="false">+[2]data1cf!BA727*-1</f>
        <v>-0</v>
      </c>
      <c r="D728" s="9" t="n">
        <f aca="false">+[2]data1cf!BB727*-1</f>
        <v>-0</v>
      </c>
      <c r="E728" s="9" t="n">
        <f aca="false">+[2]data1cf!BC727*-1</f>
        <v>-0</v>
      </c>
      <c r="F728" s="9" t="n">
        <f aca="false">+[2]data1cf!BD727*-1</f>
        <v>-0</v>
      </c>
      <c r="G728" s="9" t="n">
        <f aca="false">+[2]data1cf!BE727*-1</f>
        <v>-0</v>
      </c>
      <c r="H728" s="9" t="n">
        <f aca="false">+[2]data1cf!BF727*-1</f>
        <v>-0</v>
      </c>
      <c r="I728" s="9" t="n">
        <f aca="false">+[2]data1cf!BG727*-1</f>
        <v>-0</v>
      </c>
      <c r="J728" s="9" t="n">
        <f aca="false">+[2]data1cf!BH727*-1</f>
        <v>-0</v>
      </c>
      <c r="K728" s="9" t="n">
        <f aca="false">+[2]data1cf!BI727*-1</f>
        <v>-0</v>
      </c>
      <c r="L728" s="9" t="n">
        <f aca="false">+[2]data1cf!BJ727*-1</f>
        <v>-0</v>
      </c>
      <c r="M728" s="9" t="n">
        <f aca="false">+[2]data1cf!BK727*-1</f>
        <v>-0</v>
      </c>
      <c r="N728" s="9" t="n">
        <f aca="false">+[2]data1cf!BL727*-1</f>
        <v>-0</v>
      </c>
      <c r="O728" s="9" t="n">
        <f aca="false">+[2]data1cf!BM727*-1</f>
        <v>-0</v>
      </c>
      <c r="P728" s="9" t="n">
        <f aca="false">+[2]data1cf!BN727*-1</f>
        <v>-0</v>
      </c>
      <c r="Q728" s="9" t="n">
        <f aca="false">+[2]data1cf!BO727*-1</f>
        <v>-0</v>
      </c>
      <c r="R728" s="9" t="n">
        <f aca="false">+[2]data1cf!BP727*-1</f>
        <v>-0</v>
      </c>
      <c r="S728" s="9" t="n">
        <f aca="false">+[2]data1cf!BQ727*-1</f>
        <v>-0</v>
      </c>
      <c r="T728" s="9" t="n">
        <f aca="false">+[2]data1cf!BR727*-1</f>
        <v>-0</v>
      </c>
      <c r="U728" s="9" t="n">
        <f aca="false">+[2]data1cf!BS727*-1</f>
        <v>-0</v>
      </c>
      <c r="V728" s="9" t="n">
        <f aca="false">+[2]data1cf!BT727*-1</f>
        <v>-0</v>
      </c>
      <c r="W728" s="9" t="n">
        <f aca="false">+[2]data1cf!BU727*-1</f>
        <v>-0</v>
      </c>
      <c r="X728" s="9" t="n">
        <f aca="false">+[2]data1cf!BV727*-1</f>
        <v>-0</v>
      </c>
      <c r="Y728" s="9" t="n">
        <f aca="false">+[2]data1cf!BW727*-1</f>
        <v>-0</v>
      </c>
      <c r="Z728" s="9" t="n">
        <f aca="false">+[2]data1cf!BX727*-1</f>
        <v>-0</v>
      </c>
      <c r="AA728" s="9" t="n">
        <f aca="false">+[2]data1cf!BY727*-1</f>
        <v>-0</v>
      </c>
      <c r="AB728" s="9"/>
      <c r="AC728" s="9"/>
      <c r="AD728" s="9"/>
      <c r="AE728" s="9"/>
      <c r="AF728" s="9"/>
      <c r="AG728" s="9"/>
      <c r="AH728" s="9"/>
      <c r="AI728" s="9"/>
      <c r="AJ728" s="9"/>
      <c r="AK728" s="1"/>
      <c r="AL728" s="1" t="e">
        <f aca="false">SUMPRODUCT(B728:AJ728,PVCapPrice)</f>
        <v>#DIV/0!</v>
      </c>
      <c r="AM728" s="1"/>
      <c r="AN728" s="1"/>
      <c r="AO728" s="1"/>
      <c r="AP728" s="1"/>
      <c r="AQ728" s="1"/>
    </row>
    <row r="729" customFormat="false" ht="11.25" hidden="false" customHeight="false" outlineLevel="0" collapsed="false">
      <c r="A729" s="1" t="n">
        <v>727</v>
      </c>
      <c r="B729" s="9"/>
      <c r="C729" s="9" t="n">
        <f aca="false">+[2]data1cf!BA728*-1</f>
        <v>-0</v>
      </c>
      <c r="D729" s="9" t="n">
        <f aca="false">+[2]data1cf!BB728*-1</f>
        <v>-0</v>
      </c>
      <c r="E729" s="9" t="n">
        <f aca="false">+[2]data1cf!BC728*-1</f>
        <v>-0</v>
      </c>
      <c r="F729" s="9" t="n">
        <f aca="false">+[2]data1cf!BD728*-1</f>
        <v>-0</v>
      </c>
      <c r="G729" s="9" t="n">
        <f aca="false">+[2]data1cf!BE728*-1</f>
        <v>-0</v>
      </c>
      <c r="H729" s="9" t="n">
        <f aca="false">+[2]data1cf!BF728*-1</f>
        <v>-0</v>
      </c>
      <c r="I729" s="9" t="n">
        <f aca="false">+[2]data1cf!BG728*-1</f>
        <v>-0</v>
      </c>
      <c r="J729" s="9" t="n">
        <f aca="false">+[2]data1cf!BH728*-1</f>
        <v>-0</v>
      </c>
      <c r="K729" s="9" t="n">
        <f aca="false">+[2]data1cf!BI728*-1</f>
        <v>-0</v>
      </c>
      <c r="L729" s="9" t="n">
        <f aca="false">+[2]data1cf!BJ728*-1</f>
        <v>-0</v>
      </c>
      <c r="M729" s="9" t="n">
        <f aca="false">+[2]data1cf!BK728*-1</f>
        <v>-0</v>
      </c>
      <c r="N729" s="9" t="n">
        <f aca="false">+[2]data1cf!BL728*-1</f>
        <v>-0</v>
      </c>
      <c r="O729" s="9" t="n">
        <f aca="false">+[2]data1cf!BM728*-1</f>
        <v>-0</v>
      </c>
      <c r="P729" s="9" t="n">
        <f aca="false">+[2]data1cf!BN728*-1</f>
        <v>-0</v>
      </c>
      <c r="Q729" s="9" t="n">
        <f aca="false">+[2]data1cf!BO728*-1</f>
        <v>-0</v>
      </c>
      <c r="R729" s="9" t="n">
        <f aca="false">+[2]data1cf!BP728*-1</f>
        <v>-0</v>
      </c>
      <c r="S729" s="9" t="n">
        <f aca="false">+[2]data1cf!BQ728*-1</f>
        <v>-0</v>
      </c>
      <c r="T729" s="9" t="n">
        <f aca="false">+[2]data1cf!BR728*-1</f>
        <v>-0</v>
      </c>
      <c r="U729" s="9" t="n">
        <f aca="false">+[2]data1cf!BS728*-1</f>
        <v>-0</v>
      </c>
      <c r="V729" s="9" t="n">
        <f aca="false">+[2]data1cf!BT728*-1</f>
        <v>-0</v>
      </c>
      <c r="W729" s="9" t="n">
        <f aca="false">+[2]data1cf!BU728*-1</f>
        <v>-0</v>
      </c>
      <c r="X729" s="9" t="n">
        <f aca="false">+[2]data1cf!BV728*-1</f>
        <v>-0</v>
      </c>
      <c r="Y729" s="9" t="n">
        <f aca="false">+[2]data1cf!BW728*-1</f>
        <v>-0</v>
      </c>
      <c r="Z729" s="9" t="n">
        <f aca="false">+[2]data1cf!BX728*-1</f>
        <v>-0</v>
      </c>
      <c r="AA729" s="9" t="n">
        <f aca="false">+[2]data1cf!BY728*-1</f>
        <v>-0</v>
      </c>
      <c r="AB729" s="9"/>
      <c r="AC729" s="9"/>
      <c r="AD729" s="9"/>
      <c r="AE729" s="9"/>
      <c r="AF729" s="9"/>
      <c r="AG729" s="9"/>
      <c r="AH729" s="9"/>
      <c r="AI729" s="9"/>
      <c r="AJ729" s="9"/>
      <c r="AK729" s="1"/>
      <c r="AL729" s="1" t="e">
        <f aca="false">SUMPRODUCT(B729:AJ729,PVCapPrice)</f>
        <v>#DIV/0!</v>
      </c>
      <c r="AM729" s="1"/>
      <c r="AN729" s="1"/>
      <c r="AO729" s="1"/>
      <c r="AP729" s="1"/>
      <c r="AQ729" s="1"/>
    </row>
    <row r="730" customFormat="false" ht="11.25" hidden="false" customHeight="false" outlineLevel="0" collapsed="false">
      <c r="A730" s="1" t="n">
        <v>728</v>
      </c>
      <c r="B730" s="9"/>
      <c r="C730" s="9" t="n">
        <f aca="false">+[2]data1cf!BA729*-1</f>
        <v>-0</v>
      </c>
      <c r="D730" s="9" t="n">
        <f aca="false">+[2]data1cf!BB729*-1</f>
        <v>-0</v>
      </c>
      <c r="E730" s="9" t="n">
        <f aca="false">+[2]data1cf!BC729*-1</f>
        <v>-0</v>
      </c>
      <c r="F730" s="9" t="n">
        <f aca="false">+[2]data1cf!BD729*-1</f>
        <v>-0</v>
      </c>
      <c r="G730" s="9" t="n">
        <f aca="false">+[2]data1cf!BE729*-1</f>
        <v>-0</v>
      </c>
      <c r="H730" s="9" t="n">
        <f aca="false">+[2]data1cf!BF729*-1</f>
        <v>-0</v>
      </c>
      <c r="I730" s="9" t="n">
        <f aca="false">+[2]data1cf!BG729*-1</f>
        <v>-0</v>
      </c>
      <c r="J730" s="9" t="n">
        <f aca="false">+[2]data1cf!BH729*-1</f>
        <v>-0</v>
      </c>
      <c r="K730" s="9" t="n">
        <f aca="false">+[2]data1cf!BI729*-1</f>
        <v>-0</v>
      </c>
      <c r="L730" s="9" t="n">
        <f aca="false">+[2]data1cf!BJ729*-1</f>
        <v>-0</v>
      </c>
      <c r="M730" s="9" t="n">
        <f aca="false">+[2]data1cf!BK729*-1</f>
        <v>-0</v>
      </c>
      <c r="N730" s="9" t="n">
        <f aca="false">+[2]data1cf!BL729*-1</f>
        <v>-0</v>
      </c>
      <c r="O730" s="9" t="n">
        <f aca="false">+[2]data1cf!BM729*-1</f>
        <v>-0</v>
      </c>
      <c r="P730" s="9" t="n">
        <f aca="false">+[2]data1cf!BN729*-1</f>
        <v>-0</v>
      </c>
      <c r="Q730" s="9" t="n">
        <f aca="false">+[2]data1cf!BO729*-1</f>
        <v>-0</v>
      </c>
      <c r="R730" s="9" t="n">
        <f aca="false">+[2]data1cf!BP729*-1</f>
        <v>-0</v>
      </c>
      <c r="S730" s="9" t="n">
        <f aca="false">+[2]data1cf!BQ729*-1</f>
        <v>-0</v>
      </c>
      <c r="T730" s="9" t="n">
        <f aca="false">+[2]data1cf!BR729*-1</f>
        <v>-0</v>
      </c>
      <c r="U730" s="9" t="n">
        <f aca="false">+[2]data1cf!BS729*-1</f>
        <v>-0</v>
      </c>
      <c r="V730" s="9" t="n">
        <f aca="false">+[2]data1cf!BT729*-1</f>
        <v>-0</v>
      </c>
      <c r="W730" s="9" t="n">
        <f aca="false">+[2]data1cf!BU729*-1</f>
        <v>-0</v>
      </c>
      <c r="X730" s="9" t="n">
        <f aca="false">+[2]data1cf!BV729*-1</f>
        <v>-0</v>
      </c>
      <c r="Y730" s="9" t="n">
        <f aca="false">+[2]data1cf!BW729*-1</f>
        <v>-0</v>
      </c>
      <c r="Z730" s="9" t="n">
        <f aca="false">+[2]data1cf!BX729*-1</f>
        <v>-0</v>
      </c>
      <c r="AA730" s="9" t="n">
        <f aca="false">+[2]data1cf!BY729*-1</f>
        <v>-0</v>
      </c>
      <c r="AB730" s="9"/>
      <c r="AC730" s="9"/>
      <c r="AD730" s="9"/>
      <c r="AE730" s="9"/>
      <c r="AF730" s="9"/>
      <c r="AG730" s="9"/>
      <c r="AH730" s="9"/>
      <c r="AI730" s="9"/>
      <c r="AJ730" s="9"/>
      <c r="AK730" s="1"/>
      <c r="AL730" s="1" t="e">
        <f aca="false">SUMPRODUCT(B730:AJ730,PVCapPrice)</f>
        <v>#DIV/0!</v>
      </c>
      <c r="AM730" s="1"/>
      <c r="AN730" s="1"/>
      <c r="AO730" s="1"/>
      <c r="AP730" s="1"/>
      <c r="AQ730" s="1"/>
    </row>
    <row r="731" customFormat="false" ht="11.25" hidden="false" customHeight="false" outlineLevel="0" collapsed="false">
      <c r="A731" s="1" t="n">
        <v>729</v>
      </c>
      <c r="B731" s="9"/>
      <c r="C731" s="9" t="n">
        <f aca="false">+[2]data1cf!BA730*-1</f>
        <v>-0</v>
      </c>
      <c r="D731" s="9" t="n">
        <f aca="false">+[2]data1cf!BB730*-1</f>
        <v>-0</v>
      </c>
      <c r="E731" s="9" t="n">
        <f aca="false">+[2]data1cf!BC730*-1</f>
        <v>-0</v>
      </c>
      <c r="F731" s="9" t="n">
        <f aca="false">+[2]data1cf!BD730*-1</f>
        <v>-0</v>
      </c>
      <c r="G731" s="9" t="n">
        <f aca="false">+[2]data1cf!BE730*-1</f>
        <v>-0</v>
      </c>
      <c r="H731" s="9" t="n">
        <f aca="false">+[2]data1cf!BF730*-1</f>
        <v>-0</v>
      </c>
      <c r="I731" s="9" t="n">
        <f aca="false">+[2]data1cf!BG730*-1</f>
        <v>-0</v>
      </c>
      <c r="J731" s="9" t="n">
        <f aca="false">+[2]data1cf!BH730*-1</f>
        <v>-0</v>
      </c>
      <c r="K731" s="9" t="n">
        <f aca="false">+[2]data1cf!BI730*-1</f>
        <v>-0</v>
      </c>
      <c r="L731" s="9" t="n">
        <f aca="false">+[2]data1cf!BJ730*-1</f>
        <v>-0</v>
      </c>
      <c r="M731" s="9" t="n">
        <f aca="false">+[2]data1cf!BK730*-1</f>
        <v>-0</v>
      </c>
      <c r="N731" s="9" t="n">
        <f aca="false">+[2]data1cf!BL730*-1</f>
        <v>-0</v>
      </c>
      <c r="O731" s="9" t="n">
        <f aca="false">+[2]data1cf!BM730*-1</f>
        <v>-0</v>
      </c>
      <c r="P731" s="9" t="n">
        <f aca="false">+[2]data1cf!BN730*-1</f>
        <v>-0</v>
      </c>
      <c r="Q731" s="9" t="n">
        <f aca="false">+[2]data1cf!BO730*-1</f>
        <v>-0</v>
      </c>
      <c r="R731" s="9" t="n">
        <f aca="false">+[2]data1cf!BP730*-1</f>
        <v>-0</v>
      </c>
      <c r="S731" s="9" t="n">
        <f aca="false">+[2]data1cf!BQ730*-1</f>
        <v>-0</v>
      </c>
      <c r="T731" s="9" t="n">
        <f aca="false">+[2]data1cf!BR730*-1</f>
        <v>-0</v>
      </c>
      <c r="U731" s="9" t="n">
        <f aca="false">+[2]data1cf!BS730*-1</f>
        <v>-0</v>
      </c>
      <c r="V731" s="9" t="n">
        <f aca="false">+[2]data1cf!BT730*-1</f>
        <v>-0</v>
      </c>
      <c r="W731" s="9" t="n">
        <f aca="false">+[2]data1cf!BU730*-1</f>
        <v>-0</v>
      </c>
      <c r="X731" s="9" t="n">
        <f aca="false">+[2]data1cf!BV730*-1</f>
        <v>-0</v>
      </c>
      <c r="Y731" s="9" t="n">
        <f aca="false">+[2]data1cf!BW730*-1</f>
        <v>-0</v>
      </c>
      <c r="Z731" s="9" t="n">
        <f aca="false">+[2]data1cf!BX730*-1</f>
        <v>-0</v>
      </c>
      <c r="AA731" s="9" t="n">
        <f aca="false">+[2]data1cf!BY730*-1</f>
        <v>-0</v>
      </c>
      <c r="AB731" s="9"/>
      <c r="AC731" s="9"/>
      <c r="AD731" s="9"/>
      <c r="AE731" s="9"/>
      <c r="AF731" s="9"/>
      <c r="AG731" s="9"/>
      <c r="AH731" s="9"/>
      <c r="AI731" s="9"/>
      <c r="AJ731" s="9"/>
      <c r="AK731" s="1"/>
      <c r="AL731" s="1" t="e">
        <f aca="false">SUMPRODUCT(B731:AJ731,PVCapPrice)</f>
        <v>#DIV/0!</v>
      </c>
      <c r="AM731" s="1"/>
      <c r="AN731" s="1"/>
      <c r="AO731" s="1"/>
      <c r="AP731" s="1"/>
      <c r="AQ731" s="1"/>
    </row>
    <row r="732" customFormat="false" ht="11.25" hidden="false" customHeight="false" outlineLevel="0" collapsed="false">
      <c r="A732" s="1" t="n">
        <v>730</v>
      </c>
      <c r="B732" s="9"/>
      <c r="C732" s="9" t="n">
        <f aca="false">+[2]data1cf!BA731*-1</f>
        <v>-0</v>
      </c>
      <c r="D732" s="9" t="n">
        <f aca="false">+[2]data1cf!BB731*-1</f>
        <v>-0</v>
      </c>
      <c r="E732" s="9" t="n">
        <f aca="false">+[2]data1cf!BC731*-1</f>
        <v>-0</v>
      </c>
      <c r="F732" s="9" t="n">
        <f aca="false">+[2]data1cf!BD731*-1</f>
        <v>-0</v>
      </c>
      <c r="G732" s="9" t="n">
        <f aca="false">+[2]data1cf!BE731*-1</f>
        <v>-0</v>
      </c>
      <c r="H732" s="9" t="n">
        <f aca="false">+[2]data1cf!BF731*-1</f>
        <v>-0</v>
      </c>
      <c r="I732" s="9" t="n">
        <f aca="false">+[2]data1cf!BG731*-1</f>
        <v>-0</v>
      </c>
      <c r="J732" s="9" t="n">
        <f aca="false">+[2]data1cf!BH731*-1</f>
        <v>-0</v>
      </c>
      <c r="K732" s="9" t="n">
        <f aca="false">+[2]data1cf!BI731*-1</f>
        <v>-0</v>
      </c>
      <c r="L732" s="9" t="n">
        <f aca="false">+[2]data1cf!BJ731*-1</f>
        <v>-0</v>
      </c>
      <c r="M732" s="9" t="n">
        <f aca="false">+[2]data1cf!BK731*-1</f>
        <v>-0</v>
      </c>
      <c r="N732" s="9" t="n">
        <f aca="false">+[2]data1cf!BL731*-1</f>
        <v>-0</v>
      </c>
      <c r="O732" s="9" t="n">
        <f aca="false">+[2]data1cf!BM731*-1</f>
        <v>-0</v>
      </c>
      <c r="P732" s="9" t="n">
        <f aca="false">+[2]data1cf!BN731*-1</f>
        <v>-0</v>
      </c>
      <c r="Q732" s="9" t="n">
        <f aca="false">+[2]data1cf!BO731*-1</f>
        <v>-0</v>
      </c>
      <c r="R732" s="9" t="n">
        <f aca="false">+[2]data1cf!BP731*-1</f>
        <v>-0</v>
      </c>
      <c r="S732" s="9" t="n">
        <f aca="false">+[2]data1cf!BQ731*-1</f>
        <v>-0</v>
      </c>
      <c r="T732" s="9" t="n">
        <f aca="false">+[2]data1cf!BR731*-1</f>
        <v>-0</v>
      </c>
      <c r="U732" s="9" t="n">
        <f aca="false">+[2]data1cf!BS731*-1</f>
        <v>-0</v>
      </c>
      <c r="V732" s="9" t="n">
        <f aca="false">+[2]data1cf!BT731*-1</f>
        <v>-0</v>
      </c>
      <c r="W732" s="9" t="n">
        <f aca="false">+[2]data1cf!BU731*-1</f>
        <v>-0</v>
      </c>
      <c r="X732" s="9" t="n">
        <f aca="false">+[2]data1cf!BV731*-1</f>
        <v>-0</v>
      </c>
      <c r="Y732" s="9" t="n">
        <f aca="false">+[2]data1cf!BW731*-1</f>
        <v>-0</v>
      </c>
      <c r="Z732" s="9" t="n">
        <f aca="false">+[2]data1cf!BX731*-1</f>
        <v>-0</v>
      </c>
      <c r="AA732" s="9" t="n">
        <f aca="false">+[2]data1cf!BY731*-1</f>
        <v>-0</v>
      </c>
      <c r="AB732" s="9"/>
      <c r="AC732" s="9"/>
      <c r="AD732" s="9"/>
      <c r="AE732" s="9"/>
      <c r="AF732" s="9"/>
      <c r="AG732" s="9"/>
      <c r="AH732" s="9"/>
      <c r="AI732" s="9"/>
      <c r="AJ732" s="9"/>
      <c r="AK732" s="1"/>
      <c r="AL732" s="1" t="e">
        <f aca="false">SUMPRODUCT(B732:AJ732,PVCapPrice)</f>
        <v>#DIV/0!</v>
      </c>
      <c r="AM732" s="1"/>
      <c r="AN732" s="1"/>
      <c r="AO732" s="1"/>
      <c r="AP732" s="1"/>
      <c r="AQ732" s="1"/>
    </row>
    <row r="733" customFormat="false" ht="11.25" hidden="false" customHeight="false" outlineLevel="0" collapsed="false">
      <c r="A733" s="1" t="n">
        <v>731</v>
      </c>
      <c r="B733" s="9"/>
      <c r="C733" s="9" t="n">
        <f aca="false">+[2]data1cf!BA732*-1</f>
        <v>-0</v>
      </c>
      <c r="D733" s="9" t="n">
        <f aca="false">+[2]data1cf!BB732*-1</f>
        <v>-0</v>
      </c>
      <c r="E733" s="9" t="n">
        <f aca="false">+[2]data1cf!BC732*-1</f>
        <v>-0</v>
      </c>
      <c r="F733" s="9" t="n">
        <f aca="false">+[2]data1cf!BD732*-1</f>
        <v>-0</v>
      </c>
      <c r="G733" s="9" t="n">
        <f aca="false">+[2]data1cf!BE732*-1</f>
        <v>-0</v>
      </c>
      <c r="H733" s="9" t="n">
        <f aca="false">+[2]data1cf!BF732*-1</f>
        <v>-0</v>
      </c>
      <c r="I733" s="9" t="n">
        <f aca="false">+[2]data1cf!BG732*-1</f>
        <v>-0</v>
      </c>
      <c r="J733" s="9" t="n">
        <f aca="false">+[2]data1cf!BH732*-1</f>
        <v>-0</v>
      </c>
      <c r="K733" s="9" t="n">
        <f aca="false">+[2]data1cf!BI732*-1</f>
        <v>-0</v>
      </c>
      <c r="L733" s="9" t="n">
        <f aca="false">+[2]data1cf!BJ732*-1</f>
        <v>-0</v>
      </c>
      <c r="M733" s="9" t="n">
        <f aca="false">+[2]data1cf!BK732*-1</f>
        <v>-0</v>
      </c>
      <c r="N733" s="9" t="n">
        <f aca="false">+[2]data1cf!BL732*-1</f>
        <v>-0</v>
      </c>
      <c r="O733" s="9" t="n">
        <f aca="false">+[2]data1cf!BM732*-1</f>
        <v>-0</v>
      </c>
      <c r="P733" s="9" t="n">
        <f aca="false">+[2]data1cf!BN732*-1</f>
        <v>-0</v>
      </c>
      <c r="Q733" s="9" t="n">
        <f aca="false">+[2]data1cf!BO732*-1</f>
        <v>-0</v>
      </c>
      <c r="R733" s="9" t="n">
        <f aca="false">+[2]data1cf!BP732*-1</f>
        <v>-0</v>
      </c>
      <c r="S733" s="9" t="n">
        <f aca="false">+[2]data1cf!BQ732*-1</f>
        <v>-0</v>
      </c>
      <c r="T733" s="9" t="n">
        <f aca="false">+[2]data1cf!BR732*-1</f>
        <v>-0</v>
      </c>
      <c r="U733" s="9" t="n">
        <f aca="false">+[2]data1cf!BS732*-1</f>
        <v>-0</v>
      </c>
      <c r="V733" s="9" t="n">
        <f aca="false">+[2]data1cf!BT732*-1</f>
        <v>-0</v>
      </c>
      <c r="W733" s="9" t="n">
        <f aca="false">+[2]data1cf!BU732*-1</f>
        <v>-0</v>
      </c>
      <c r="X733" s="9" t="n">
        <f aca="false">+[2]data1cf!BV732*-1</f>
        <v>-0</v>
      </c>
      <c r="Y733" s="9" t="n">
        <f aca="false">+[2]data1cf!BW732*-1</f>
        <v>-0</v>
      </c>
      <c r="Z733" s="9" t="n">
        <f aca="false">+[2]data1cf!BX732*-1</f>
        <v>-0</v>
      </c>
      <c r="AA733" s="9" t="n">
        <f aca="false">+[2]data1cf!BY732*-1</f>
        <v>-0</v>
      </c>
      <c r="AB733" s="9"/>
      <c r="AC733" s="9"/>
      <c r="AD733" s="9"/>
      <c r="AE733" s="9"/>
      <c r="AF733" s="9"/>
      <c r="AG733" s="9"/>
      <c r="AH733" s="9"/>
      <c r="AI733" s="9"/>
      <c r="AJ733" s="9"/>
      <c r="AK733" s="1"/>
      <c r="AL733" s="1" t="e">
        <f aca="false">SUMPRODUCT(B733:AJ733,PVCapPrice)</f>
        <v>#DIV/0!</v>
      </c>
      <c r="AM733" s="1"/>
      <c r="AN733" s="1"/>
      <c r="AO733" s="1"/>
      <c r="AP733" s="1"/>
      <c r="AQ733" s="1"/>
    </row>
    <row r="734" customFormat="false" ht="11.25" hidden="false" customHeight="false" outlineLevel="0" collapsed="false">
      <c r="A734" s="1" t="n">
        <v>732</v>
      </c>
      <c r="B734" s="9"/>
      <c r="C734" s="9" t="n">
        <f aca="false">+[2]data1cf!BA733*-1</f>
        <v>-0</v>
      </c>
      <c r="D734" s="9" t="n">
        <f aca="false">+[2]data1cf!BB733*-1</f>
        <v>-0</v>
      </c>
      <c r="E734" s="9" t="n">
        <f aca="false">+[2]data1cf!BC733*-1</f>
        <v>-0</v>
      </c>
      <c r="F734" s="9" t="n">
        <f aca="false">+[2]data1cf!BD733*-1</f>
        <v>-0</v>
      </c>
      <c r="G734" s="9" t="n">
        <f aca="false">+[2]data1cf!BE733*-1</f>
        <v>-0</v>
      </c>
      <c r="H734" s="9" t="n">
        <f aca="false">+[2]data1cf!BF733*-1</f>
        <v>-0</v>
      </c>
      <c r="I734" s="9" t="n">
        <f aca="false">+[2]data1cf!BG733*-1</f>
        <v>-0</v>
      </c>
      <c r="J734" s="9" t="n">
        <f aca="false">+[2]data1cf!BH733*-1</f>
        <v>-0</v>
      </c>
      <c r="K734" s="9" t="n">
        <f aca="false">+[2]data1cf!BI733*-1</f>
        <v>-0</v>
      </c>
      <c r="L734" s="9" t="n">
        <f aca="false">+[2]data1cf!BJ733*-1</f>
        <v>-0</v>
      </c>
      <c r="M734" s="9" t="n">
        <f aca="false">+[2]data1cf!BK733*-1</f>
        <v>-0</v>
      </c>
      <c r="N734" s="9" t="n">
        <f aca="false">+[2]data1cf!BL733*-1</f>
        <v>-0</v>
      </c>
      <c r="O734" s="9" t="n">
        <f aca="false">+[2]data1cf!BM733*-1</f>
        <v>-0</v>
      </c>
      <c r="P734" s="9" t="n">
        <f aca="false">+[2]data1cf!BN733*-1</f>
        <v>-0</v>
      </c>
      <c r="Q734" s="9" t="n">
        <f aca="false">+[2]data1cf!BO733*-1</f>
        <v>-0</v>
      </c>
      <c r="R734" s="9" t="n">
        <f aca="false">+[2]data1cf!BP733*-1</f>
        <v>-0</v>
      </c>
      <c r="S734" s="9" t="n">
        <f aca="false">+[2]data1cf!BQ733*-1</f>
        <v>-0</v>
      </c>
      <c r="T734" s="9" t="n">
        <f aca="false">+[2]data1cf!BR733*-1</f>
        <v>-0</v>
      </c>
      <c r="U734" s="9" t="n">
        <f aca="false">+[2]data1cf!BS733*-1</f>
        <v>-0</v>
      </c>
      <c r="V734" s="9" t="n">
        <f aca="false">+[2]data1cf!BT733*-1</f>
        <v>-0</v>
      </c>
      <c r="W734" s="9" t="n">
        <f aca="false">+[2]data1cf!BU733*-1</f>
        <v>-0</v>
      </c>
      <c r="X734" s="9" t="n">
        <f aca="false">+[2]data1cf!BV733*-1</f>
        <v>-0</v>
      </c>
      <c r="Y734" s="9" t="n">
        <f aca="false">+[2]data1cf!BW733*-1</f>
        <v>-0</v>
      </c>
      <c r="Z734" s="9" t="n">
        <f aca="false">+[2]data1cf!BX733*-1</f>
        <v>-0</v>
      </c>
      <c r="AA734" s="9" t="n">
        <f aca="false">+[2]data1cf!BY733*-1</f>
        <v>-0</v>
      </c>
      <c r="AB734" s="9"/>
      <c r="AC734" s="9"/>
      <c r="AD734" s="9"/>
      <c r="AE734" s="9"/>
      <c r="AF734" s="9"/>
      <c r="AG734" s="9"/>
      <c r="AH734" s="9"/>
      <c r="AI734" s="9"/>
      <c r="AJ734" s="9"/>
      <c r="AK734" s="1"/>
      <c r="AL734" s="1" t="e">
        <f aca="false">SUMPRODUCT(B734:AJ734,PVCapPrice)</f>
        <v>#DIV/0!</v>
      </c>
      <c r="AM734" s="1"/>
      <c r="AN734" s="1"/>
      <c r="AO734" s="1"/>
      <c r="AP734" s="1"/>
      <c r="AQ734" s="1"/>
    </row>
    <row r="735" customFormat="false" ht="11.25" hidden="false" customHeight="false" outlineLevel="0" collapsed="false">
      <c r="A735" s="1" t="n">
        <v>733</v>
      </c>
      <c r="B735" s="9"/>
      <c r="C735" s="9" t="n">
        <f aca="false">+[2]data1cf!BA734*-1</f>
        <v>-0</v>
      </c>
      <c r="D735" s="9" t="n">
        <f aca="false">+[2]data1cf!BB734*-1</f>
        <v>-0</v>
      </c>
      <c r="E735" s="9" t="n">
        <f aca="false">+[2]data1cf!BC734*-1</f>
        <v>-0</v>
      </c>
      <c r="F735" s="9" t="n">
        <f aca="false">+[2]data1cf!BD734*-1</f>
        <v>-0</v>
      </c>
      <c r="G735" s="9" t="n">
        <f aca="false">+[2]data1cf!BE734*-1</f>
        <v>-0</v>
      </c>
      <c r="H735" s="9" t="n">
        <f aca="false">+[2]data1cf!BF734*-1</f>
        <v>-0</v>
      </c>
      <c r="I735" s="9" t="n">
        <f aca="false">+[2]data1cf!BG734*-1</f>
        <v>-0</v>
      </c>
      <c r="J735" s="9" t="n">
        <f aca="false">+[2]data1cf!BH734*-1</f>
        <v>-0</v>
      </c>
      <c r="K735" s="9" t="n">
        <f aca="false">+[2]data1cf!BI734*-1</f>
        <v>-0</v>
      </c>
      <c r="L735" s="9" t="n">
        <f aca="false">+[2]data1cf!BJ734*-1</f>
        <v>-0</v>
      </c>
      <c r="M735" s="9" t="n">
        <f aca="false">+[2]data1cf!BK734*-1</f>
        <v>-0</v>
      </c>
      <c r="N735" s="9" t="n">
        <f aca="false">+[2]data1cf!BL734*-1</f>
        <v>-0</v>
      </c>
      <c r="O735" s="9" t="n">
        <f aca="false">+[2]data1cf!BM734*-1</f>
        <v>-0</v>
      </c>
      <c r="P735" s="9" t="n">
        <f aca="false">+[2]data1cf!BN734*-1</f>
        <v>-0</v>
      </c>
      <c r="Q735" s="9" t="n">
        <f aca="false">+[2]data1cf!BO734*-1</f>
        <v>-0</v>
      </c>
      <c r="R735" s="9" t="n">
        <f aca="false">+[2]data1cf!BP734*-1</f>
        <v>-0</v>
      </c>
      <c r="S735" s="9" t="n">
        <f aca="false">+[2]data1cf!BQ734*-1</f>
        <v>-0</v>
      </c>
      <c r="T735" s="9" t="n">
        <f aca="false">+[2]data1cf!BR734*-1</f>
        <v>-0</v>
      </c>
      <c r="U735" s="9" t="n">
        <f aca="false">+[2]data1cf!BS734*-1</f>
        <v>-0</v>
      </c>
      <c r="V735" s="9" t="n">
        <f aca="false">+[2]data1cf!BT734*-1</f>
        <v>-0</v>
      </c>
      <c r="W735" s="9" t="n">
        <f aca="false">+[2]data1cf!BU734*-1</f>
        <v>-0</v>
      </c>
      <c r="X735" s="9" t="n">
        <f aca="false">+[2]data1cf!BV734*-1</f>
        <v>-0</v>
      </c>
      <c r="Y735" s="9" t="n">
        <f aca="false">+[2]data1cf!BW734*-1</f>
        <v>-0</v>
      </c>
      <c r="Z735" s="9" t="n">
        <f aca="false">+[2]data1cf!BX734*-1</f>
        <v>-0</v>
      </c>
      <c r="AA735" s="9" t="n">
        <f aca="false">+[2]data1cf!BY734*-1</f>
        <v>-0</v>
      </c>
      <c r="AB735" s="9"/>
      <c r="AC735" s="9"/>
      <c r="AD735" s="9"/>
      <c r="AE735" s="9"/>
      <c r="AF735" s="9"/>
      <c r="AG735" s="9"/>
      <c r="AH735" s="9"/>
      <c r="AI735" s="9"/>
      <c r="AJ735" s="9"/>
      <c r="AK735" s="1"/>
      <c r="AL735" s="1" t="e">
        <f aca="false">SUMPRODUCT(B735:AJ735,PVCapPrice)</f>
        <v>#DIV/0!</v>
      </c>
      <c r="AM735" s="1"/>
      <c r="AN735" s="1"/>
      <c r="AO735" s="1"/>
      <c r="AP735" s="1"/>
      <c r="AQ735" s="1"/>
    </row>
    <row r="736" customFormat="false" ht="11.25" hidden="false" customHeight="false" outlineLevel="0" collapsed="false">
      <c r="A736" s="1" t="n">
        <v>734</v>
      </c>
      <c r="B736" s="9"/>
      <c r="C736" s="9" t="n">
        <f aca="false">+[2]data1cf!BA735*-1</f>
        <v>-0</v>
      </c>
      <c r="D736" s="9" t="n">
        <f aca="false">+[2]data1cf!BB735*-1</f>
        <v>-0</v>
      </c>
      <c r="E736" s="9" t="n">
        <f aca="false">+[2]data1cf!BC735*-1</f>
        <v>-0</v>
      </c>
      <c r="F736" s="9" t="n">
        <f aca="false">+[2]data1cf!BD735*-1</f>
        <v>-0</v>
      </c>
      <c r="G736" s="9" t="n">
        <f aca="false">+[2]data1cf!BE735*-1</f>
        <v>-0</v>
      </c>
      <c r="H736" s="9" t="n">
        <f aca="false">+[2]data1cf!BF735*-1</f>
        <v>-0</v>
      </c>
      <c r="I736" s="9" t="n">
        <f aca="false">+[2]data1cf!BG735*-1</f>
        <v>-0</v>
      </c>
      <c r="J736" s="9" t="n">
        <f aca="false">+[2]data1cf!BH735*-1</f>
        <v>-0</v>
      </c>
      <c r="K736" s="9" t="n">
        <f aca="false">+[2]data1cf!BI735*-1</f>
        <v>-0</v>
      </c>
      <c r="L736" s="9" t="n">
        <f aca="false">+[2]data1cf!BJ735*-1</f>
        <v>-0</v>
      </c>
      <c r="M736" s="9" t="n">
        <f aca="false">+[2]data1cf!BK735*-1</f>
        <v>-0</v>
      </c>
      <c r="N736" s="9" t="n">
        <f aca="false">+[2]data1cf!BL735*-1</f>
        <v>-0</v>
      </c>
      <c r="O736" s="9" t="n">
        <f aca="false">+[2]data1cf!BM735*-1</f>
        <v>-0</v>
      </c>
      <c r="P736" s="9" t="n">
        <f aca="false">+[2]data1cf!BN735*-1</f>
        <v>-0</v>
      </c>
      <c r="Q736" s="9" t="n">
        <f aca="false">+[2]data1cf!BO735*-1</f>
        <v>-0</v>
      </c>
      <c r="R736" s="9" t="n">
        <f aca="false">+[2]data1cf!BP735*-1</f>
        <v>-0</v>
      </c>
      <c r="S736" s="9" t="n">
        <f aca="false">+[2]data1cf!BQ735*-1</f>
        <v>-0</v>
      </c>
      <c r="T736" s="9" t="n">
        <f aca="false">+[2]data1cf!BR735*-1</f>
        <v>-0</v>
      </c>
      <c r="U736" s="9" t="n">
        <f aca="false">+[2]data1cf!BS735*-1</f>
        <v>-0</v>
      </c>
      <c r="V736" s="9" t="n">
        <f aca="false">+[2]data1cf!BT735*-1</f>
        <v>-0</v>
      </c>
      <c r="W736" s="9" t="n">
        <f aca="false">+[2]data1cf!BU735*-1</f>
        <v>-0</v>
      </c>
      <c r="X736" s="9" t="n">
        <f aca="false">+[2]data1cf!BV735*-1</f>
        <v>-0</v>
      </c>
      <c r="Y736" s="9" t="n">
        <f aca="false">+[2]data1cf!BW735*-1</f>
        <v>-0</v>
      </c>
      <c r="Z736" s="9" t="n">
        <f aca="false">+[2]data1cf!BX735*-1</f>
        <v>-0</v>
      </c>
      <c r="AA736" s="9" t="n">
        <f aca="false">+[2]data1cf!BY735*-1</f>
        <v>-0</v>
      </c>
      <c r="AB736" s="9"/>
      <c r="AC736" s="9"/>
      <c r="AD736" s="9"/>
      <c r="AE736" s="9"/>
      <c r="AF736" s="9"/>
      <c r="AG736" s="9"/>
      <c r="AH736" s="9"/>
      <c r="AI736" s="9"/>
      <c r="AJ736" s="9"/>
      <c r="AK736" s="1"/>
      <c r="AL736" s="1" t="e">
        <f aca="false">SUMPRODUCT(B736:AJ736,PVCapPrice)</f>
        <v>#DIV/0!</v>
      </c>
      <c r="AM736" s="1"/>
      <c r="AN736" s="1"/>
      <c r="AO736" s="1"/>
      <c r="AP736" s="1"/>
      <c r="AQ736" s="1"/>
    </row>
    <row r="737" customFormat="false" ht="11.25" hidden="false" customHeight="false" outlineLevel="0" collapsed="false">
      <c r="A737" s="1" t="n">
        <v>735</v>
      </c>
      <c r="B737" s="9"/>
      <c r="C737" s="9" t="n">
        <f aca="false">+[2]data1cf!BA736*-1</f>
        <v>-0</v>
      </c>
      <c r="D737" s="9" t="n">
        <f aca="false">+[2]data1cf!BB736*-1</f>
        <v>-0</v>
      </c>
      <c r="E737" s="9" t="n">
        <f aca="false">+[2]data1cf!BC736*-1</f>
        <v>-0</v>
      </c>
      <c r="F737" s="9" t="n">
        <f aca="false">+[2]data1cf!BD736*-1</f>
        <v>-0</v>
      </c>
      <c r="G737" s="9" t="n">
        <f aca="false">+[2]data1cf!BE736*-1</f>
        <v>-0</v>
      </c>
      <c r="H737" s="9" t="n">
        <f aca="false">+[2]data1cf!BF736*-1</f>
        <v>-0</v>
      </c>
      <c r="I737" s="9" t="n">
        <f aca="false">+[2]data1cf!BG736*-1</f>
        <v>-0</v>
      </c>
      <c r="J737" s="9" t="n">
        <f aca="false">+[2]data1cf!BH736*-1</f>
        <v>-0</v>
      </c>
      <c r="K737" s="9" t="n">
        <f aca="false">+[2]data1cf!BI736*-1</f>
        <v>-0</v>
      </c>
      <c r="L737" s="9" t="n">
        <f aca="false">+[2]data1cf!BJ736*-1</f>
        <v>-0</v>
      </c>
      <c r="M737" s="9" t="n">
        <f aca="false">+[2]data1cf!BK736*-1</f>
        <v>-0</v>
      </c>
      <c r="N737" s="9" t="n">
        <f aca="false">+[2]data1cf!BL736*-1</f>
        <v>-0</v>
      </c>
      <c r="O737" s="9" t="n">
        <f aca="false">+[2]data1cf!BM736*-1</f>
        <v>-0</v>
      </c>
      <c r="P737" s="9" t="n">
        <f aca="false">+[2]data1cf!BN736*-1</f>
        <v>-0</v>
      </c>
      <c r="Q737" s="9" t="n">
        <f aca="false">+[2]data1cf!BO736*-1</f>
        <v>-0</v>
      </c>
      <c r="R737" s="9" t="n">
        <f aca="false">+[2]data1cf!BP736*-1</f>
        <v>-0</v>
      </c>
      <c r="S737" s="9" t="n">
        <f aca="false">+[2]data1cf!BQ736*-1</f>
        <v>-0</v>
      </c>
      <c r="T737" s="9" t="n">
        <f aca="false">+[2]data1cf!BR736*-1</f>
        <v>-0</v>
      </c>
      <c r="U737" s="9" t="n">
        <f aca="false">+[2]data1cf!BS736*-1</f>
        <v>-0</v>
      </c>
      <c r="V737" s="9" t="n">
        <f aca="false">+[2]data1cf!BT736*-1</f>
        <v>-0</v>
      </c>
      <c r="W737" s="9" t="n">
        <f aca="false">+[2]data1cf!BU736*-1</f>
        <v>-0</v>
      </c>
      <c r="X737" s="9" t="n">
        <f aca="false">+[2]data1cf!BV736*-1</f>
        <v>-0</v>
      </c>
      <c r="Y737" s="9" t="n">
        <f aca="false">+[2]data1cf!BW736*-1</f>
        <v>-0</v>
      </c>
      <c r="Z737" s="9" t="n">
        <f aca="false">+[2]data1cf!BX736*-1</f>
        <v>-0</v>
      </c>
      <c r="AA737" s="9" t="n">
        <f aca="false">+[2]data1cf!BY736*-1</f>
        <v>-0</v>
      </c>
      <c r="AB737" s="9"/>
      <c r="AC737" s="9"/>
      <c r="AD737" s="9"/>
      <c r="AE737" s="9"/>
      <c r="AF737" s="9"/>
      <c r="AG737" s="9"/>
      <c r="AH737" s="9"/>
      <c r="AI737" s="9"/>
      <c r="AJ737" s="9"/>
      <c r="AK737" s="1"/>
      <c r="AL737" s="1" t="e">
        <f aca="false">SUMPRODUCT(B737:AJ737,PVCapPrice)</f>
        <v>#DIV/0!</v>
      </c>
      <c r="AM737" s="1"/>
      <c r="AN737" s="1"/>
      <c r="AO737" s="1"/>
      <c r="AP737" s="1"/>
      <c r="AQ737" s="1"/>
    </row>
    <row r="738" customFormat="false" ht="11.25" hidden="false" customHeight="false" outlineLevel="0" collapsed="false">
      <c r="A738" s="1" t="n">
        <v>736</v>
      </c>
      <c r="B738" s="9"/>
      <c r="C738" s="9" t="n">
        <f aca="false">+[2]data1cf!BA737*-1</f>
        <v>-0</v>
      </c>
      <c r="D738" s="9" t="n">
        <f aca="false">+[2]data1cf!BB737*-1</f>
        <v>-0</v>
      </c>
      <c r="E738" s="9" t="n">
        <f aca="false">+[2]data1cf!BC737*-1</f>
        <v>-0</v>
      </c>
      <c r="F738" s="9" t="n">
        <f aca="false">+[2]data1cf!BD737*-1</f>
        <v>-0</v>
      </c>
      <c r="G738" s="9" t="n">
        <f aca="false">+[2]data1cf!BE737*-1</f>
        <v>-0</v>
      </c>
      <c r="H738" s="9" t="n">
        <f aca="false">+[2]data1cf!BF737*-1</f>
        <v>-0</v>
      </c>
      <c r="I738" s="9" t="n">
        <f aca="false">+[2]data1cf!BG737*-1</f>
        <v>-0</v>
      </c>
      <c r="J738" s="9" t="n">
        <f aca="false">+[2]data1cf!BH737*-1</f>
        <v>-0</v>
      </c>
      <c r="K738" s="9" t="n">
        <f aca="false">+[2]data1cf!BI737*-1</f>
        <v>-0</v>
      </c>
      <c r="L738" s="9" t="n">
        <f aca="false">+[2]data1cf!BJ737*-1</f>
        <v>-0</v>
      </c>
      <c r="M738" s="9" t="n">
        <f aca="false">+[2]data1cf!BK737*-1</f>
        <v>-0</v>
      </c>
      <c r="N738" s="9" t="n">
        <f aca="false">+[2]data1cf!BL737*-1</f>
        <v>-0</v>
      </c>
      <c r="O738" s="9" t="n">
        <f aca="false">+[2]data1cf!BM737*-1</f>
        <v>-0</v>
      </c>
      <c r="P738" s="9" t="n">
        <f aca="false">+[2]data1cf!BN737*-1</f>
        <v>-0</v>
      </c>
      <c r="Q738" s="9" t="n">
        <f aca="false">+[2]data1cf!BO737*-1</f>
        <v>-0</v>
      </c>
      <c r="R738" s="9" t="n">
        <f aca="false">+[2]data1cf!BP737*-1</f>
        <v>-0</v>
      </c>
      <c r="S738" s="9" t="n">
        <f aca="false">+[2]data1cf!BQ737*-1</f>
        <v>-0</v>
      </c>
      <c r="T738" s="9" t="n">
        <f aca="false">+[2]data1cf!BR737*-1</f>
        <v>-0</v>
      </c>
      <c r="U738" s="9" t="n">
        <f aca="false">+[2]data1cf!BS737*-1</f>
        <v>-0</v>
      </c>
      <c r="V738" s="9" t="n">
        <f aca="false">+[2]data1cf!BT737*-1</f>
        <v>-0</v>
      </c>
      <c r="W738" s="9" t="n">
        <f aca="false">+[2]data1cf!BU737*-1</f>
        <v>-0</v>
      </c>
      <c r="X738" s="9" t="n">
        <f aca="false">+[2]data1cf!BV737*-1</f>
        <v>-0</v>
      </c>
      <c r="Y738" s="9" t="n">
        <f aca="false">+[2]data1cf!BW737*-1</f>
        <v>-0</v>
      </c>
      <c r="Z738" s="9" t="n">
        <f aca="false">+[2]data1cf!BX737*-1</f>
        <v>-0</v>
      </c>
      <c r="AA738" s="9" t="n">
        <f aca="false">+[2]data1cf!BY737*-1</f>
        <v>-0</v>
      </c>
      <c r="AB738" s="9"/>
      <c r="AC738" s="9"/>
      <c r="AD738" s="9"/>
      <c r="AE738" s="9"/>
      <c r="AF738" s="9"/>
      <c r="AG738" s="9"/>
      <c r="AH738" s="9"/>
      <c r="AI738" s="9"/>
      <c r="AJ738" s="9"/>
      <c r="AK738" s="1"/>
      <c r="AL738" s="1" t="e">
        <f aca="false">SUMPRODUCT(B738:AJ738,PVCapPrice)</f>
        <v>#DIV/0!</v>
      </c>
      <c r="AM738" s="1"/>
      <c r="AN738" s="1"/>
      <c r="AO738" s="1"/>
      <c r="AP738" s="1"/>
      <c r="AQ738" s="1"/>
    </row>
    <row r="739" customFormat="false" ht="11.25" hidden="false" customHeight="false" outlineLevel="0" collapsed="false">
      <c r="A739" s="1" t="n">
        <v>737</v>
      </c>
      <c r="B739" s="9"/>
      <c r="C739" s="9" t="n">
        <f aca="false">+[2]data1cf!BA738*-1</f>
        <v>-0</v>
      </c>
      <c r="D739" s="9" t="n">
        <f aca="false">+[2]data1cf!BB738*-1</f>
        <v>-0</v>
      </c>
      <c r="E739" s="9" t="n">
        <f aca="false">+[2]data1cf!BC738*-1</f>
        <v>-0</v>
      </c>
      <c r="F739" s="9" t="n">
        <f aca="false">+[2]data1cf!BD738*-1</f>
        <v>-0</v>
      </c>
      <c r="G739" s="9" t="n">
        <f aca="false">+[2]data1cf!BE738*-1</f>
        <v>-0</v>
      </c>
      <c r="H739" s="9" t="n">
        <f aca="false">+[2]data1cf!BF738*-1</f>
        <v>-0</v>
      </c>
      <c r="I739" s="9" t="n">
        <f aca="false">+[2]data1cf!BG738*-1</f>
        <v>-0</v>
      </c>
      <c r="J739" s="9" t="n">
        <f aca="false">+[2]data1cf!BH738*-1</f>
        <v>-0</v>
      </c>
      <c r="K739" s="9" t="n">
        <f aca="false">+[2]data1cf!BI738*-1</f>
        <v>-0</v>
      </c>
      <c r="L739" s="9" t="n">
        <f aca="false">+[2]data1cf!BJ738*-1</f>
        <v>-0</v>
      </c>
      <c r="M739" s="9" t="n">
        <f aca="false">+[2]data1cf!BK738*-1</f>
        <v>-0</v>
      </c>
      <c r="N739" s="9" t="n">
        <f aca="false">+[2]data1cf!BL738*-1</f>
        <v>-0</v>
      </c>
      <c r="O739" s="9" t="n">
        <f aca="false">+[2]data1cf!BM738*-1</f>
        <v>-0</v>
      </c>
      <c r="P739" s="9" t="n">
        <f aca="false">+[2]data1cf!BN738*-1</f>
        <v>-0</v>
      </c>
      <c r="Q739" s="9" t="n">
        <f aca="false">+[2]data1cf!BO738*-1</f>
        <v>-0</v>
      </c>
      <c r="R739" s="9" t="n">
        <f aca="false">+[2]data1cf!BP738*-1</f>
        <v>-0</v>
      </c>
      <c r="S739" s="9" t="n">
        <f aca="false">+[2]data1cf!BQ738*-1</f>
        <v>-0</v>
      </c>
      <c r="T739" s="9" t="n">
        <f aca="false">+[2]data1cf!BR738*-1</f>
        <v>-0</v>
      </c>
      <c r="U739" s="9" t="n">
        <f aca="false">+[2]data1cf!BS738*-1</f>
        <v>-0</v>
      </c>
      <c r="V739" s="9" t="n">
        <f aca="false">+[2]data1cf!BT738*-1</f>
        <v>-0</v>
      </c>
      <c r="W739" s="9" t="n">
        <f aca="false">+[2]data1cf!BU738*-1</f>
        <v>-0</v>
      </c>
      <c r="X739" s="9" t="n">
        <f aca="false">+[2]data1cf!BV738*-1</f>
        <v>-0</v>
      </c>
      <c r="Y739" s="9" t="n">
        <f aca="false">+[2]data1cf!BW738*-1</f>
        <v>-0</v>
      </c>
      <c r="Z739" s="9" t="n">
        <f aca="false">+[2]data1cf!BX738*-1</f>
        <v>-0</v>
      </c>
      <c r="AA739" s="9" t="n">
        <f aca="false">+[2]data1cf!BY738*-1</f>
        <v>-0</v>
      </c>
      <c r="AB739" s="9"/>
      <c r="AC739" s="9"/>
      <c r="AD739" s="9"/>
      <c r="AE739" s="9"/>
      <c r="AF739" s="9"/>
      <c r="AG739" s="9"/>
      <c r="AH739" s="9"/>
      <c r="AI739" s="9"/>
      <c r="AJ739" s="9"/>
      <c r="AK739" s="1"/>
      <c r="AL739" s="1" t="e">
        <f aca="false">SUMPRODUCT(B739:AJ739,PVCapPrice)</f>
        <v>#DIV/0!</v>
      </c>
      <c r="AM739" s="1"/>
      <c r="AN739" s="1"/>
      <c r="AO739" s="1"/>
      <c r="AP739" s="1"/>
      <c r="AQ739" s="1"/>
    </row>
    <row r="740" customFormat="false" ht="11.25" hidden="false" customHeight="false" outlineLevel="0" collapsed="false">
      <c r="A740" s="1" t="n">
        <v>738</v>
      </c>
      <c r="B740" s="9"/>
      <c r="C740" s="9" t="n">
        <f aca="false">+[2]data1cf!BA739*-1</f>
        <v>-0</v>
      </c>
      <c r="D740" s="9" t="n">
        <f aca="false">+[2]data1cf!BB739*-1</f>
        <v>-0</v>
      </c>
      <c r="E740" s="9" t="n">
        <f aca="false">+[2]data1cf!BC739*-1</f>
        <v>-0</v>
      </c>
      <c r="F740" s="9" t="n">
        <f aca="false">+[2]data1cf!BD739*-1</f>
        <v>-0</v>
      </c>
      <c r="G740" s="9" t="n">
        <f aca="false">+[2]data1cf!BE739*-1</f>
        <v>-0</v>
      </c>
      <c r="H740" s="9" t="n">
        <f aca="false">+[2]data1cf!BF739*-1</f>
        <v>-0</v>
      </c>
      <c r="I740" s="9" t="n">
        <f aca="false">+[2]data1cf!BG739*-1</f>
        <v>-0</v>
      </c>
      <c r="J740" s="9" t="n">
        <f aca="false">+[2]data1cf!BH739*-1</f>
        <v>-0</v>
      </c>
      <c r="K740" s="9" t="n">
        <f aca="false">+[2]data1cf!BI739*-1</f>
        <v>-0</v>
      </c>
      <c r="L740" s="9" t="n">
        <f aca="false">+[2]data1cf!BJ739*-1</f>
        <v>-0</v>
      </c>
      <c r="M740" s="9" t="n">
        <f aca="false">+[2]data1cf!BK739*-1</f>
        <v>-0</v>
      </c>
      <c r="N740" s="9" t="n">
        <f aca="false">+[2]data1cf!BL739*-1</f>
        <v>-0</v>
      </c>
      <c r="O740" s="9" t="n">
        <f aca="false">+[2]data1cf!BM739*-1</f>
        <v>-0</v>
      </c>
      <c r="P740" s="9" t="n">
        <f aca="false">+[2]data1cf!BN739*-1</f>
        <v>-0</v>
      </c>
      <c r="Q740" s="9" t="n">
        <f aca="false">+[2]data1cf!BO739*-1</f>
        <v>-0</v>
      </c>
      <c r="R740" s="9" t="n">
        <f aca="false">+[2]data1cf!BP739*-1</f>
        <v>-0</v>
      </c>
      <c r="S740" s="9" t="n">
        <f aca="false">+[2]data1cf!BQ739*-1</f>
        <v>-0</v>
      </c>
      <c r="T740" s="9" t="n">
        <f aca="false">+[2]data1cf!BR739*-1</f>
        <v>-0</v>
      </c>
      <c r="U740" s="9" t="n">
        <f aca="false">+[2]data1cf!BS739*-1</f>
        <v>-0</v>
      </c>
      <c r="V740" s="9" t="n">
        <f aca="false">+[2]data1cf!BT739*-1</f>
        <v>-0</v>
      </c>
      <c r="W740" s="9" t="n">
        <f aca="false">+[2]data1cf!BU739*-1</f>
        <v>-0</v>
      </c>
      <c r="X740" s="9" t="n">
        <f aca="false">+[2]data1cf!BV739*-1</f>
        <v>-0</v>
      </c>
      <c r="Y740" s="9" t="n">
        <f aca="false">+[2]data1cf!BW739*-1</f>
        <v>-0</v>
      </c>
      <c r="Z740" s="9" t="n">
        <f aca="false">+[2]data1cf!BX739*-1</f>
        <v>-0</v>
      </c>
      <c r="AA740" s="9" t="n">
        <f aca="false">+[2]data1cf!BY739*-1</f>
        <v>-0</v>
      </c>
      <c r="AB740" s="9"/>
      <c r="AC740" s="9"/>
      <c r="AD740" s="9"/>
      <c r="AE740" s="9"/>
      <c r="AF740" s="9"/>
      <c r="AG740" s="9"/>
      <c r="AH740" s="9"/>
      <c r="AI740" s="9"/>
      <c r="AJ740" s="9"/>
      <c r="AK740" s="1"/>
      <c r="AL740" s="1" t="e">
        <f aca="false">SUMPRODUCT(B740:AJ740,PVCapPrice)</f>
        <v>#DIV/0!</v>
      </c>
      <c r="AM740" s="1"/>
      <c r="AN740" s="1"/>
      <c r="AO740" s="1"/>
      <c r="AP740" s="1"/>
      <c r="AQ740" s="1"/>
    </row>
    <row r="741" customFormat="false" ht="11.25" hidden="false" customHeight="false" outlineLevel="0" collapsed="false">
      <c r="A741" s="1" t="n">
        <v>739</v>
      </c>
      <c r="B741" s="9"/>
      <c r="C741" s="9" t="n">
        <f aca="false">+[2]data1cf!BA740*-1</f>
        <v>-0</v>
      </c>
      <c r="D741" s="9" t="n">
        <f aca="false">+[2]data1cf!BB740*-1</f>
        <v>-0</v>
      </c>
      <c r="E741" s="9" t="n">
        <f aca="false">+[2]data1cf!BC740*-1</f>
        <v>-0</v>
      </c>
      <c r="F741" s="9" t="n">
        <f aca="false">+[2]data1cf!BD740*-1</f>
        <v>-0</v>
      </c>
      <c r="G741" s="9" t="n">
        <f aca="false">+[2]data1cf!BE740*-1</f>
        <v>-0</v>
      </c>
      <c r="H741" s="9" t="n">
        <f aca="false">+[2]data1cf!BF740*-1</f>
        <v>-0</v>
      </c>
      <c r="I741" s="9" t="n">
        <f aca="false">+[2]data1cf!BG740*-1</f>
        <v>-0</v>
      </c>
      <c r="J741" s="9" t="n">
        <f aca="false">+[2]data1cf!BH740*-1</f>
        <v>-0</v>
      </c>
      <c r="K741" s="9" t="n">
        <f aca="false">+[2]data1cf!BI740*-1</f>
        <v>-0</v>
      </c>
      <c r="L741" s="9" t="n">
        <f aca="false">+[2]data1cf!BJ740*-1</f>
        <v>-0</v>
      </c>
      <c r="M741" s="9" t="n">
        <f aca="false">+[2]data1cf!BK740*-1</f>
        <v>-0</v>
      </c>
      <c r="N741" s="9" t="n">
        <f aca="false">+[2]data1cf!BL740*-1</f>
        <v>-0</v>
      </c>
      <c r="O741" s="9" t="n">
        <f aca="false">+[2]data1cf!BM740*-1</f>
        <v>-0</v>
      </c>
      <c r="P741" s="9" t="n">
        <f aca="false">+[2]data1cf!BN740*-1</f>
        <v>-0</v>
      </c>
      <c r="Q741" s="9" t="n">
        <f aca="false">+[2]data1cf!BO740*-1</f>
        <v>-0</v>
      </c>
      <c r="R741" s="9" t="n">
        <f aca="false">+[2]data1cf!BP740*-1</f>
        <v>-0</v>
      </c>
      <c r="S741" s="9" t="n">
        <f aca="false">+[2]data1cf!BQ740*-1</f>
        <v>-0</v>
      </c>
      <c r="T741" s="9" t="n">
        <f aca="false">+[2]data1cf!BR740*-1</f>
        <v>-0</v>
      </c>
      <c r="U741" s="9" t="n">
        <f aca="false">+[2]data1cf!BS740*-1</f>
        <v>-0</v>
      </c>
      <c r="V741" s="9" t="n">
        <f aca="false">+[2]data1cf!BT740*-1</f>
        <v>-0</v>
      </c>
      <c r="W741" s="9" t="n">
        <f aca="false">+[2]data1cf!BU740*-1</f>
        <v>-0</v>
      </c>
      <c r="X741" s="9" t="n">
        <f aca="false">+[2]data1cf!BV740*-1</f>
        <v>-0</v>
      </c>
      <c r="Y741" s="9" t="n">
        <f aca="false">+[2]data1cf!BW740*-1</f>
        <v>-0</v>
      </c>
      <c r="Z741" s="9" t="n">
        <f aca="false">+[2]data1cf!BX740*-1</f>
        <v>-0</v>
      </c>
      <c r="AA741" s="9" t="n">
        <f aca="false">+[2]data1cf!BY740*-1</f>
        <v>-0</v>
      </c>
      <c r="AB741" s="9"/>
      <c r="AC741" s="9"/>
      <c r="AD741" s="9"/>
      <c r="AE741" s="9"/>
      <c r="AF741" s="9"/>
      <c r="AG741" s="9"/>
      <c r="AH741" s="9"/>
      <c r="AI741" s="9"/>
      <c r="AJ741" s="9"/>
      <c r="AK741" s="1"/>
      <c r="AL741" s="1" t="e">
        <f aca="false">SUMPRODUCT(B741:AJ741,PVCapPrice)</f>
        <v>#DIV/0!</v>
      </c>
      <c r="AM741" s="1"/>
      <c r="AN741" s="1"/>
      <c r="AO741" s="1"/>
      <c r="AP741" s="1"/>
      <c r="AQ741" s="1"/>
    </row>
    <row r="742" customFormat="false" ht="11.25" hidden="false" customHeight="false" outlineLevel="0" collapsed="false">
      <c r="A742" s="1" t="n">
        <v>740</v>
      </c>
      <c r="B742" s="9"/>
      <c r="C742" s="9" t="n">
        <f aca="false">+[2]data1cf!BA741*-1</f>
        <v>-0</v>
      </c>
      <c r="D742" s="9" t="n">
        <f aca="false">+[2]data1cf!BB741*-1</f>
        <v>-0</v>
      </c>
      <c r="E742" s="9" t="n">
        <f aca="false">+[2]data1cf!BC741*-1</f>
        <v>-0</v>
      </c>
      <c r="F742" s="9" t="n">
        <f aca="false">+[2]data1cf!BD741*-1</f>
        <v>-0</v>
      </c>
      <c r="G742" s="9" t="n">
        <f aca="false">+[2]data1cf!BE741*-1</f>
        <v>-0</v>
      </c>
      <c r="H742" s="9" t="n">
        <f aca="false">+[2]data1cf!BF741*-1</f>
        <v>-0</v>
      </c>
      <c r="I742" s="9" t="n">
        <f aca="false">+[2]data1cf!BG741*-1</f>
        <v>-0</v>
      </c>
      <c r="J742" s="9" t="n">
        <f aca="false">+[2]data1cf!BH741*-1</f>
        <v>-0</v>
      </c>
      <c r="K742" s="9" t="n">
        <f aca="false">+[2]data1cf!BI741*-1</f>
        <v>-0</v>
      </c>
      <c r="L742" s="9" t="n">
        <f aca="false">+[2]data1cf!BJ741*-1</f>
        <v>-0</v>
      </c>
      <c r="M742" s="9" t="n">
        <f aca="false">+[2]data1cf!BK741*-1</f>
        <v>-0</v>
      </c>
      <c r="N742" s="9" t="n">
        <f aca="false">+[2]data1cf!BL741*-1</f>
        <v>-0</v>
      </c>
      <c r="O742" s="9" t="n">
        <f aca="false">+[2]data1cf!BM741*-1</f>
        <v>-0</v>
      </c>
      <c r="P742" s="9" t="n">
        <f aca="false">+[2]data1cf!BN741*-1</f>
        <v>-0</v>
      </c>
      <c r="Q742" s="9" t="n">
        <f aca="false">+[2]data1cf!BO741*-1</f>
        <v>-0</v>
      </c>
      <c r="R742" s="9" t="n">
        <f aca="false">+[2]data1cf!BP741*-1</f>
        <v>-0</v>
      </c>
      <c r="S742" s="9" t="n">
        <f aca="false">+[2]data1cf!BQ741*-1</f>
        <v>-0</v>
      </c>
      <c r="T742" s="9" t="n">
        <f aca="false">+[2]data1cf!BR741*-1</f>
        <v>-0</v>
      </c>
      <c r="U742" s="9" t="n">
        <f aca="false">+[2]data1cf!BS741*-1</f>
        <v>-0</v>
      </c>
      <c r="V742" s="9" t="n">
        <f aca="false">+[2]data1cf!BT741*-1</f>
        <v>-0</v>
      </c>
      <c r="W742" s="9" t="n">
        <f aca="false">+[2]data1cf!BU741*-1</f>
        <v>-0</v>
      </c>
      <c r="X742" s="9" t="n">
        <f aca="false">+[2]data1cf!BV741*-1</f>
        <v>-0</v>
      </c>
      <c r="Y742" s="9" t="n">
        <f aca="false">+[2]data1cf!BW741*-1</f>
        <v>-0</v>
      </c>
      <c r="Z742" s="9" t="n">
        <f aca="false">+[2]data1cf!BX741*-1</f>
        <v>-0</v>
      </c>
      <c r="AA742" s="9" t="n">
        <f aca="false">+[2]data1cf!BY741*-1</f>
        <v>-0</v>
      </c>
      <c r="AB742" s="9"/>
      <c r="AC742" s="9"/>
      <c r="AD742" s="9"/>
      <c r="AE742" s="9"/>
      <c r="AF742" s="9"/>
      <c r="AG742" s="9"/>
      <c r="AH742" s="9"/>
      <c r="AI742" s="9"/>
      <c r="AJ742" s="9"/>
      <c r="AK742" s="1"/>
      <c r="AL742" s="1" t="e">
        <f aca="false">SUMPRODUCT(B742:AJ742,PVCapPrice)</f>
        <v>#DIV/0!</v>
      </c>
      <c r="AM742" s="1"/>
      <c r="AN742" s="1"/>
      <c r="AO742" s="1"/>
      <c r="AP742" s="1"/>
      <c r="AQ742" s="1"/>
    </row>
    <row r="743" customFormat="false" ht="11.25" hidden="false" customHeight="false" outlineLevel="0" collapsed="false">
      <c r="A743" s="1" t="n">
        <v>741</v>
      </c>
      <c r="B743" s="9"/>
      <c r="C743" s="9" t="n">
        <f aca="false">+[2]data1cf!BA742*-1</f>
        <v>-0</v>
      </c>
      <c r="D743" s="9" t="n">
        <f aca="false">+[2]data1cf!BB742*-1</f>
        <v>-0</v>
      </c>
      <c r="E743" s="9" t="n">
        <f aca="false">+[2]data1cf!BC742*-1</f>
        <v>-0</v>
      </c>
      <c r="F743" s="9" t="n">
        <f aca="false">+[2]data1cf!BD742*-1</f>
        <v>-0</v>
      </c>
      <c r="G743" s="9" t="n">
        <f aca="false">+[2]data1cf!BE742*-1</f>
        <v>-0</v>
      </c>
      <c r="H743" s="9" t="n">
        <f aca="false">+[2]data1cf!BF742*-1</f>
        <v>-0</v>
      </c>
      <c r="I743" s="9" t="n">
        <f aca="false">+[2]data1cf!BG742*-1</f>
        <v>-0</v>
      </c>
      <c r="J743" s="9" t="n">
        <f aca="false">+[2]data1cf!BH742*-1</f>
        <v>-0</v>
      </c>
      <c r="K743" s="9" t="n">
        <f aca="false">+[2]data1cf!BI742*-1</f>
        <v>-0</v>
      </c>
      <c r="L743" s="9" t="n">
        <f aca="false">+[2]data1cf!BJ742*-1</f>
        <v>-0</v>
      </c>
      <c r="M743" s="9" t="n">
        <f aca="false">+[2]data1cf!BK742*-1</f>
        <v>-0</v>
      </c>
      <c r="N743" s="9" t="n">
        <f aca="false">+[2]data1cf!BL742*-1</f>
        <v>-0</v>
      </c>
      <c r="O743" s="9" t="n">
        <f aca="false">+[2]data1cf!BM742*-1</f>
        <v>-0</v>
      </c>
      <c r="P743" s="9" t="n">
        <f aca="false">+[2]data1cf!BN742*-1</f>
        <v>-0</v>
      </c>
      <c r="Q743" s="9" t="n">
        <f aca="false">+[2]data1cf!BO742*-1</f>
        <v>-0</v>
      </c>
      <c r="R743" s="9" t="n">
        <f aca="false">+[2]data1cf!BP742*-1</f>
        <v>-0</v>
      </c>
      <c r="S743" s="9" t="n">
        <f aca="false">+[2]data1cf!BQ742*-1</f>
        <v>-0</v>
      </c>
      <c r="T743" s="9" t="n">
        <f aca="false">+[2]data1cf!BR742*-1</f>
        <v>-0</v>
      </c>
      <c r="U743" s="9" t="n">
        <f aca="false">+[2]data1cf!BS742*-1</f>
        <v>-0</v>
      </c>
      <c r="V743" s="9" t="n">
        <f aca="false">+[2]data1cf!BT742*-1</f>
        <v>-0</v>
      </c>
      <c r="W743" s="9" t="n">
        <f aca="false">+[2]data1cf!BU742*-1</f>
        <v>-0</v>
      </c>
      <c r="X743" s="9" t="n">
        <f aca="false">+[2]data1cf!BV742*-1</f>
        <v>-0</v>
      </c>
      <c r="Y743" s="9" t="n">
        <f aca="false">+[2]data1cf!BW742*-1</f>
        <v>-0</v>
      </c>
      <c r="Z743" s="9" t="n">
        <f aca="false">+[2]data1cf!BX742*-1</f>
        <v>-0</v>
      </c>
      <c r="AA743" s="9" t="n">
        <f aca="false">+[2]data1cf!BY742*-1</f>
        <v>-0</v>
      </c>
      <c r="AB743" s="9"/>
      <c r="AC743" s="9"/>
      <c r="AD743" s="9"/>
      <c r="AE743" s="9"/>
      <c r="AF743" s="9"/>
      <c r="AG743" s="9"/>
      <c r="AH743" s="9"/>
      <c r="AI743" s="9"/>
      <c r="AJ743" s="9"/>
      <c r="AK743" s="1"/>
      <c r="AL743" s="1" t="e">
        <f aca="false">SUMPRODUCT(B743:AJ743,PVCapPrice)</f>
        <v>#DIV/0!</v>
      </c>
      <c r="AM743" s="1"/>
      <c r="AN743" s="1"/>
      <c r="AO743" s="1"/>
      <c r="AP743" s="1"/>
      <c r="AQ743" s="1"/>
    </row>
    <row r="744" customFormat="false" ht="11.25" hidden="false" customHeight="false" outlineLevel="0" collapsed="false">
      <c r="A744" s="1" t="n">
        <v>742</v>
      </c>
      <c r="B744" s="9"/>
      <c r="C744" s="9" t="n">
        <f aca="false">+[2]data1cf!BA743*-1</f>
        <v>-0</v>
      </c>
      <c r="D744" s="9" t="n">
        <f aca="false">+[2]data1cf!BB743*-1</f>
        <v>-0</v>
      </c>
      <c r="E744" s="9" t="n">
        <f aca="false">+[2]data1cf!BC743*-1</f>
        <v>-0</v>
      </c>
      <c r="F744" s="9" t="n">
        <f aca="false">+[2]data1cf!BD743*-1</f>
        <v>-0</v>
      </c>
      <c r="G744" s="9" t="n">
        <f aca="false">+[2]data1cf!BE743*-1</f>
        <v>-0</v>
      </c>
      <c r="H744" s="9" t="n">
        <f aca="false">+[2]data1cf!BF743*-1</f>
        <v>-0</v>
      </c>
      <c r="I744" s="9" t="n">
        <f aca="false">+[2]data1cf!BG743*-1</f>
        <v>-0</v>
      </c>
      <c r="J744" s="9" t="n">
        <f aca="false">+[2]data1cf!BH743*-1</f>
        <v>-0</v>
      </c>
      <c r="K744" s="9" t="n">
        <f aca="false">+[2]data1cf!BI743*-1</f>
        <v>-0</v>
      </c>
      <c r="L744" s="9" t="n">
        <f aca="false">+[2]data1cf!BJ743*-1</f>
        <v>-0</v>
      </c>
      <c r="M744" s="9" t="n">
        <f aca="false">+[2]data1cf!BK743*-1</f>
        <v>-0</v>
      </c>
      <c r="N744" s="9" t="n">
        <f aca="false">+[2]data1cf!BL743*-1</f>
        <v>-0</v>
      </c>
      <c r="O744" s="9" t="n">
        <f aca="false">+[2]data1cf!BM743*-1</f>
        <v>-0</v>
      </c>
      <c r="P744" s="9" t="n">
        <f aca="false">+[2]data1cf!BN743*-1</f>
        <v>-0</v>
      </c>
      <c r="Q744" s="9" t="n">
        <f aca="false">+[2]data1cf!BO743*-1</f>
        <v>-0</v>
      </c>
      <c r="R744" s="9" t="n">
        <f aca="false">+[2]data1cf!BP743*-1</f>
        <v>-0</v>
      </c>
      <c r="S744" s="9" t="n">
        <f aca="false">+[2]data1cf!BQ743*-1</f>
        <v>-0</v>
      </c>
      <c r="T744" s="9" t="n">
        <f aca="false">+[2]data1cf!BR743*-1</f>
        <v>-0</v>
      </c>
      <c r="U744" s="9" t="n">
        <f aca="false">+[2]data1cf!BS743*-1</f>
        <v>-0</v>
      </c>
      <c r="V744" s="9" t="n">
        <f aca="false">+[2]data1cf!BT743*-1</f>
        <v>-0</v>
      </c>
      <c r="W744" s="9" t="n">
        <f aca="false">+[2]data1cf!BU743*-1</f>
        <v>-0</v>
      </c>
      <c r="X744" s="9" t="n">
        <f aca="false">+[2]data1cf!BV743*-1</f>
        <v>-0</v>
      </c>
      <c r="Y744" s="9" t="n">
        <f aca="false">+[2]data1cf!BW743*-1</f>
        <v>-0</v>
      </c>
      <c r="Z744" s="9" t="n">
        <f aca="false">+[2]data1cf!BX743*-1</f>
        <v>-0</v>
      </c>
      <c r="AA744" s="9" t="n">
        <f aca="false">+[2]data1cf!BY743*-1</f>
        <v>-0</v>
      </c>
      <c r="AB744" s="9"/>
      <c r="AC744" s="9"/>
      <c r="AD744" s="9"/>
      <c r="AE744" s="9"/>
      <c r="AF744" s="9"/>
      <c r="AG744" s="9"/>
      <c r="AH744" s="9"/>
      <c r="AI744" s="9"/>
      <c r="AJ744" s="9"/>
      <c r="AK744" s="1"/>
      <c r="AL744" s="1" t="e">
        <f aca="false">SUMPRODUCT(B744:AJ744,PVCapPrice)</f>
        <v>#DIV/0!</v>
      </c>
      <c r="AM744" s="1"/>
      <c r="AN744" s="1"/>
      <c r="AO744" s="1"/>
      <c r="AP744" s="1"/>
      <c r="AQ744" s="1"/>
    </row>
    <row r="745" customFormat="false" ht="11.25" hidden="false" customHeight="false" outlineLevel="0" collapsed="false">
      <c r="A745" s="1" t="n">
        <v>743</v>
      </c>
      <c r="B745" s="9"/>
      <c r="C745" s="9" t="n">
        <f aca="false">+[2]data1cf!BA744*-1</f>
        <v>-0</v>
      </c>
      <c r="D745" s="9" t="n">
        <f aca="false">+[2]data1cf!BB744*-1</f>
        <v>-0</v>
      </c>
      <c r="E745" s="9" t="n">
        <f aca="false">+[2]data1cf!BC744*-1</f>
        <v>-0</v>
      </c>
      <c r="F745" s="9" t="n">
        <f aca="false">+[2]data1cf!BD744*-1</f>
        <v>-0</v>
      </c>
      <c r="G745" s="9" t="n">
        <f aca="false">+[2]data1cf!BE744*-1</f>
        <v>-0</v>
      </c>
      <c r="H745" s="9" t="n">
        <f aca="false">+[2]data1cf!BF744*-1</f>
        <v>-0</v>
      </c>
      <c r="I745" s="9" t="n">
        <f aca="false">+[2]data1cf!BG744*-1</f>
        <v>-0</v>
      </c>
      <c r="J745" s="9" t="n">
        <f aca="false">+[2]data1cf!BH744*-1</f>
        <v>-0</v>
      </c>
      <c r="K745" s="9" t="n">
        <f aca="false">+[2]data1cf!BI744*-1</f>
        <v>-0</v>
      </c>
      <c r="L745" s="9" t="n">
        <f aca="false">+[2]data1cf!BJ744*-1</f>
        <v>-0</v>
      </c>
      <c r="M745" s="9" t="n">
        <f aca="false">+[2]data1cf!BK744*-1</f>
        <v>-0</v>
      </c>
      <c r="N745" s="9" t="n">
        <f aca="false">+[2]data1cf!BL744*-1</f>
        <v>-0</v>
      </c>
      <c r="O745" s="9" t="n">
        <f aca="false">+[2]data1cf!BM744*-1</f>
        <v>-0</v>
      </c>
      <c r="P745" s="9" t="n">
        <f aca="false">+[2]data1cf!BN744*-1</f>
        <v>-0</v>
      </c>
      <c r="Q745" s="9" t="n">
        <f aca="false">+[2]data1cf!BO744*-1</f>
        <v>-0</v>
      </c>
      <c r="R745" s="9" t="n">
        <f aca="false">+[2]data1cf!BP744*-1</f>
        <v>-0</v>
      </c>
      <c r="S745" s="9" t="n">
        <f aca="false">+[2]data1cf!BQ744*-1</f>
        <v>-0</v>
      </c>
      <c r="T745" s="9" t="n">
        <f aca="false">+[2]data1cf!BR744*-1</f>
        <v>-0</v>
      </c>
      <c r="U745" s="9" t="n">
        <f aca="false">+[2]data1cf!BS744*-1</f>
        <v>-0</v>
      </c>
      <c r="V745" s="9" t="n">
        <f aca="false">+[2]data1cf!BT744*-1</f>
        <v>-0</v>
      </c>
      <c r="W745" s="9" t="n">
        <f aca="false">+[2]data1cf!BU744*-1</f>
        <v>-0</v>
      </c>
      <c r="X745" s="9" t="n">
        <f aca="false">+[2]data1cf!BV744*-1</f>
        <v>-0</v>
      </c>
      <c r="Y745" s="9" t="n">
        <f aca="false">+[2]data1cf!BW744*-1</f>
        <v>-0</v>
      </c>
      <c r="Z745" s="9" t="n">
        <f aca="false">+[2]data1cf!BX744*-1</f>
        <v>-0</v>
      </c>
      <c r="AA745" s="9" t="n">
        <f aca="false">+[2]data1cf!BY744*-1</f>
        <v>-0</v>
      </c>
      <c r="AB745" s="9"/>
      <c r="AC745" s="9"/>
      <c r="AD745" s="9"/>
      <c r="AE745" s="9"/>
      <c r="AF745" s="9"/>
      <c r="AG745" s="9"/>
      <c r="AH745" s="9"/>
      <c r="AI745" s="9"/>
      <c r="AJ745" s="9"/>
      <c r="AK745" s="1"/>
      <c r="AL745" s="1" t="e">
        <f aca="false">SUMPRODUCT(B745:AJ745,PVCapPrice)</f>
        <v>#DIV/0!</v>
      </c>
      <c r="AM745" s="1"/>
      <c r="AN745" s="1"/>
      <c r="AO745" s="1"/>
      <c r="AP745" s="1"/>
      <c r="AQ745" s="1"/>
    </row>
    <row r="746" customFormat="false" ht="11.25" hidden="false" customHeight="false" outlineLevel="0" collapsed="false">
      <c r="A746" s="1" t="n">
        <v>744</v>
      </c>
      <c r="B746" s="9"/>
      <c r="C746" s="9" t="n">
        <f aca="false">+[2]data1cf!BA745*-1</f>
        <v>-0</v>
      </c>
      <c r="D746" s="9" t="n">
        <f aca="false">+[2]data1cf!BB745*-1</f>
        <v>-0</v>
      </c>
      <c r="E746" s="9" t="n">
        <f aca="false">+[2]data1cf!BC745*-1</f>
        <v>-0</v>
      </c>
      <c r="F746" s="9" t="n">
        <f aca="false">+[2]data1cf!BD745*-1</f>
        <v>-0</v>
      </c>
      <c r="G746" s="9" t="n">
        <f aca="false">+[2]data1cf!BE745*-1</f>
        <v>-0</v>
      </c>
      <c r="H746" s="9" t="n">
        <f aca="false">+[2]data1cf!BF745*-1</f>
        <v>-0</v>
      </c>
      <c r="I746" s="9" t="n">
        <f aca="false">+[2]data1cf!BG745*-1</f>
        <v>-0</v>
      </c>
      <c r="J746" s="9" t="n">
        <f aca="false">+[2]data1cf!BH745*-1</f>
        <v>-0</v>
      </c>
      <c r="K746" s="9" t="n">
        <f aca="false">+[2]data1cf!BI745*-1</f>
        <v>-0</v>
      </c>
      <c r="L746" s="9" t="n">
        <f aca="false">+[2]data1cf!BJ745*-1</f>
        <v>-0</v>
      </c>
      <c r="M746" s="9" t="n">
        <f aca="false">+[2]data1cf!BK745*-1</f>
        <v>-0</v>
      </c>
      <c r="N746" s="9" t="n">
        <f aca="false">+[2]data1cf!BL745*-1</f>
        <v>-0</v>
      </c>
      <c r="O746" s="9" t="n">
        <f aca="false">+[2]data1cf!BM745*-1</f>
        <v>-0</v>
      </c>
      <c r="P746" s="9" t="n">
        <f aca="false">+[2]data1cf!BN745*-1</f>
        <v>-0</v>
      </c>
      <c r="Q746" s="9" t="n">
        <f aca="false">+[2]data1cf!BO745*-1</f>
        <v>-0</v>
      </c>
      <c r="R746" s="9" t="n">
        <f aca="false">+[2]data1cf!BP745*-1</f>
        <v>-0</v>
      </c>
      <c r="S746" s="9" t="n">
        <f aca="false">+[2]data1cf!BQ745*-1</f>
        <v>-0</v>
      </c>
      <c r="T746" s="9" t="n">
        <f aca="false">+[2]data1cf!BR745*-1</f>
        <v>-0</v>
      </c>
      <c r="U746" s="9" t="n">
        <f aca="false">+[2]data1cf!BS745*-1</f>
        <v>-0</v>
      </c>
      <c r="V746" s="9" t="n">
        <f aca="false">+[2]data1cf!BT745*-1</f>
        <v>-0</v>
      </c>
      <c r="W746" s="9" t="n">
        <f aca="false">+[2]data1cf!BU745*-1</f>
        <v>-0</v>
      </c>
      <c r="X746" s="9" t="n">
        <f aca="false">+[2]data1cf!BV745*-1</f>
        <v>-0</v>
      </c>
      <c r="Y746" s="9" t="n">
        <f aca="false">+[2]data1cf!BW745*-1</f>
        <v>-0</v>
      </c>
      <c r="Z746" s="9" t="n">
        <f aca="false">+[2]data1cf!BX745*-1</f>
        <v>-0</v>
      </c>
      <c r="AA746" s="9" t="n">
        <f aca="false">+[2]data1cf!BY745*-1</f>
        <v>-0</v>
      </c>
      <c r="AB746" s="9"/>
      <c r="AC746" s="9"/>
      <c r="AD746" s="9"/>
      <c r="AE746" s="9"/>
      <c r="AF746" s="9"/>
      <c r="AG746" s="9"/>
      <c r="AH746" s="9"/>
      <c r="AI746" s="9"/>
      <c r="AJ746" s="9"/>
      <c r="AK746" s="1"/>
      <c r="AL746" s="1" t="e">
        <f aca="false">SUMPRODUCT(B746:AJ746,PVCapPrice)</f>
        <v>#DIV/0!</v>
      </c>
      <c r="AM746" s="1"/>
      <c r="AN746" s="1"/>
      <c r="AO746" s="1"/>
      <c r="AP746" s="1"/>
      <c r="AQ746" s="1"/>
    </row>
    <row r="747" customFormat="false" ht="11.25" hidden="false" customHeight="false" outlineLevel="0" collapsed="false">
      <c r="A747" s="1" t="n">
        <v>745</v>
      </c>
      <c r="B747" s="9"/>
      <c r="C747" s="9" t="n">
        <f aca="false">+[2]data1cf!BA746*-1</f>
        <v>-0</v>
      </c>
      <c r="D747" s="9" t="n">
        <f aca="false">+[2]data1cf!BB746*-1</f>
        <v>-0</v>
      </c>
      <c r="E747" s="9" t="n">
        <f aca="false">+[2]data1cf!BC746*-1</f>
        <v>-0</v>
      </c>
      <c r="F747" s="9" t="n">
        <f aca="false">+[2]data1cf!BD746*-1</f>
        <v>-0</v>
      </c>
      <c r="G747" s="9" t="n">
        <f aca="false">+[2]data1cf!BE746*-1</f>
        <v>-0</v>
      </c>
      <c r="H747" s="9" t="n">
        <f aca="false">+[2]data1cf!BF746*-1</f>
        <v>-0</v>
      </c>
      <c r="I747" s="9" t="n">
        <f aca="false">+[2]data1cf!BG746*-1</f>
        <v>-0</v>
      </c>
      <c r="J747" s="9" t="n">
        <f aca="false">+[2]data1cf!BH746*-1</f>
        <v>-0</v>
      </c>
      <c r="K747" s="9" t="n">
        <f aca="false">+[2]data1cf!BI746*-1</f>
        <v>-0</v>
      </c>
      <c r="L747" s="9" t="n">
        <f aca="false">+[2]data1cf!BJ746*-1</f>
        <v>-0</v>
      </c>
      <c r="M747" s="9" t="n">
        <f aca="false">+[2]data1cf!BK746*-1</f>
        <v>-0</v>
      </c>
      <c r="N747" s="9" t="n">
        <f aca="false">+[2]data1cf!BL746*-1</f>
        <v>-0</v>
      </c>
      <c r="O747" s="9" t="n">
        <f aca="false">+[2]data1cf!BM746*-1</f>
        <v>-0</v>
      </c>
      <c r="P747" s="9" t="n">
        <f aca="false">+[2]data1cf!BN746*-1</f>
        <v>-0</v>
      </c>
      <c r="Q747" s="9" t="n">
        <f aca="false">+[2]data1cf!BO746*-1</f>
        <v>-0</v>
      </c>
      <c r="R747" s="9" t="n">
        <f aca="false">+[2]data1cf!BP746*-1</f>
        <v>-0</v>
      </c>
      <c r="S747" s="9" t="n">
        <f aca="false">+[2]data1cf!BQ746*-1</f>
        <v>-0</v>
      </c>
      <c r="T747" s="9" t="n">
        <f aca="false">+[2]data1cf!BR746*-1</f>
        <v>-0</v>
      </c>
      <c r="U747" s="9" t="n">
        <f aca="false">+[2]data1cf!BS746*-1</f>
        <v>-0</v>
      </c>
      <c r="V747" s="9" t="n">
        <f aca="false">+[2]data1cf!BT746*-1</f>
        <v>-0</v>
      </c>
      <c r="W747" s="9" t="n">
        <f aca="false">+[2]data1cf!BU746*-1</f>
        <v>-0</v>
      </c>
      <c r="X747" s="9" t="n">
        <f aca="false">+[2]data1cf!BV746*-1</f>
        <v>-0</v>
      </c>
      <c r="Y747" s="9" t="n">
        <f aca="false">+[2]data1cf!BW746*-1</f>
        <v>-0</v>
      </c>
      <c r="Z747" s="9" t="n">
        <f aca="false">+[2]data1cf!BX746*-1</f>
        <v>-0</v>
      </c>
      <c r="AA747" s="9" t="n">
        <f aca="false">+[2]data1cf!BY746*-1</f>
        <v>-0</v>
      </c>
      <c r="AB747" s="9"/>
      <c r="AC747" s="9"/>
      <c r="AD747" s="9"/>
      <c r="AE747" s="9"/>
      <c r="AF747" s="9"/>
      <c r="AG747" s="9"/>
      <c r="AH747" s="9"/>
      <c r="AI747" s="9"/>
      <c r="AJ747" s="9"/>
      <c r="AK747" s="1"/>
      <c r="AL747" s="1" t="e">
        <f aca="false">SUMPRODUCT(B747:AJ747,PVCapPrice)</f>
        <v>#DIV/0!</v>
      </c>
      <c r="AM747" s="1"/>
      <c r="AN747" s="1"/>
      <c r="AO747" s="1"/>
      <c r="AP747" s="1"/>
      <c r="AQ747" s="1"/>
    </row>
    <row r="748" customFormat="false" ht="11.25" hidden="false" customHeight="false" outlineLevel="0" collapsed="false">
      <c r="A748" s="1" t="n">
        <v>746</v>
      </c>
      <c r="B748" s="9"/>
      <c r="C748" s="9" t="n">
        <f aca="false">+[2]data1cf!BA747*-1</f>
        <v>-0</v>
      </c>
      <c r="D748" s="9" t="n">
        <f aca="false">+[2]data1cf!BB747*-1</f>
        <v>-0</v>
      </c>
      <c r="E748" s="9" t="n">
        <f aca="false">+[2]data1cf!BC747*-1</f>
        <v>-0</v>
      </c>
      <c r="F748" s="9" t="n">
        <f aca="false">+[2]data1cf!BD747*-1</f>
        <v>-0</v>
      </c>
      <c r="G748" s="9" t="n">
        <f aca="false">+[2]data1cf!BE747*-1</f>
        <v>-0</v>
      </c>
      <c r="H748" s="9" t="n">
        <f aca="false">+[2]data1cf!BF747*-1</f>
        <v>-0</v>
      </c>
      <c r="I748" s="9" t="n">
        <f aca="false">+[2]data1cf!BG747*-1</f>
        <v>-0</v>
      </c>
      <c r="J748" s="9" t="n">
        <f aca="false">+[2]data1cf!BH747*-1</f>
        <v>-0</v>
      </c>
      <c r="K748" s="9" t="n">
        <f aca="false">+[2]data1cf!BI747*-1</f>
        <v>-0</v>
      </c>
      <c r="L748" s="9" t="n">
        <f aca="false">+[2]data1cf!BJ747*-1</f>
        <v>-0</v>
      </c>
      <c r="M748" s="9" t="n">
        <f aca="false">+[2]data1cf!BK747*-1</f>
        <v>-0</v>
      </c>
      <c r="N748" s="9" t="n">
        <f aca="false">+[2]data1cf!BL747*-1</f>
        <v>-0</v>
      </c>
      <c r="O748" s="9" t="n">
        <f aca="false">+[2]data1cf!BM747*-1</f>
        <v>-0</v>
      </c>
      <c r="P748" s="9" t="n">
        <f aca="false">+[2]data1cf!BN747*-1</f>
        <v>-0</v>
      </c>
      <c r="Q748" s="9" t="n">
        <f aca="false">+[2]data1cf!BO747*-1</f>
        <v>-0</v>
      </c>
      <c r="R748" s="9" t="n">
        <f aca="false">+[2]data1cf!BP747*-1</f>
        <v>-0</v>
      </c>
      <c r="S748" s="9" t="n">
        <f aca="false">+[2]data1cf!BQ747*-1</f>
        <v>-0</v>
      </c>
      <c r="T748" s="9" t="n">
        <f aca="false">+[2]data1cf!BR747*-1</f>
        <v>-0</v>
      </c>
      <c r="U748" s="9" t="n">
        <f aca="false">+[2]data1cf!BS747*-1</f>
        <v>-0</v>
      </c>
      <c r="V748" s="9" t="n">
        <f aca="false">+[2]data1cf!BT747*-1</f>
        <v>-0</v>
      </c>
      <c r="W748" s="9" t="n">
        <f aca="false">+[2]data1cf!BU747*-1</f>
        <v>-0</v>
      </c>
      <c r="X748" s="9" t="n">
        <f aca="false">+[2]data1cf!BV747*-1</f>
        <v>-0</v>
      </c>
      <c r="Y748" s="9" t="n">
        <f aca="false">+[2]data1cf!BW747*-1</f>
        <v>-0</v>
      </c>
      <c r="Z748" s="9" t="n">
        <f aca="false">+[2]data1cf!BX747*-1</f>
        <v>-0</v>
      </c>
      <c r="AA748" s="9" t="n">
        <f aca="false">+[2]data1cf!BY747*-1</f>
        <v>-0</v>
      </c>
      <c r="AB748" s="9"/>
      <c r="AC748" s="9"/>
      <c r="AD748" s="9"/>
      <c r="AE748" s="9"/>
      <c r="AF748" s="9"/>
      <c r="AG748" s="9"/>
      <c r="AH748" s="9"/>
      <c r="AI748" s="9"/>
      <c r="AJ748" s="9"/>
      <c r="AK748" s="1"/>
      <c r="AL748" s="1" t="e">
        <f aca="false">SUMPRODUCT(B748:AJ748,PVCapPrice)</f>
        <v>#DIV/0!</v>
      </c>
      <c r="AM748" s="1"/>
      <c r="AN748" s="1"/>
      <c r="AO748" s="1"/>
      <c r="AP748" s="1"/>
      <c r="AQ748" s="1"/>
    </row>
    <row r="749" customFormat="false" ht="11.25" hidden="false" customHeight="false" outlineLevel="0" collapsed="false">
      <c r="A749" s="1" t="n">
        <v>747</v>
      </c>
      <c r="B749" s="9"/>
      <c r="C749" s="9" t="n">
        <f aca="false">+[2]data1cf!BA748*-1</f>
        <v>-0</v>
      </c>
      <c r="D749" s="9" t="n">
        <f aca="false">+[2]data1cf!BB748*-1</f>
        <v>-0</v>
      </c>
      <c r="E749" s="9" t="n">
        <f aca="false">+[2]data1cf!BC748*-1</f>
        <v>-0</v>
      </c>
      <c r="F749" s="9" t="n">
        <f aca="false">+[2]data1cf!BD748*-1</f>
        <v>-0</v>
      </c>
      <c r="G749" s="9" t="n">
        <f aca="false">+[2]data1cf!BE748*-1</f>
        <v>-0</v>
      </c>
      <c r="H749" s="9" t="n">
        <f aca="false">+[2]data1cf!BF748*-1</f>
        <v>-0</v>
      </c>
      <c r="I749" s="9" t="n">
        <f aca="false">+[2]data1cf!BG748*-1</f>
        <v>-0</v>
      </c>
      <c r="J749" s="9" t="n">
        <f aca="false">+[2]data1cf!BH748*-1</f>
        <v>-0</v>
      </c>
      <c r="K749" s="9" t="n">
        <f aca="false">+[2]data1cf!BI748*-1</f>
        <v>-0</v>
      </c>
      <c r="L749" s="9" t="n">
        <f aca="false">+[2]data1cf!BJ748*-1</f>
        <v>-0</v>
      </c>
      <c r="M749" s="9" t="n">
        <f aca="false">+[2]data1cf!BK748*-1</f>
        <v>-0</v>
      </c>
      <c r="N749" s="9" t="n">
        <f aca="false">+[2]data1cf!BL748*-1</f>
        <v>-0</v>
      </c>
      <c r="O749" s="9" t="n">
        <f aca="false">+[2]data1cf!BM748*-1</f>
        <v>-0</v>
      </c>
      <c r="P749" s="9" t="n">
        <f aca="false">+[2]data1cf!BN748*-1</f>
        <v>-0</v>
      </c>
      <c r="Q749" s="9" t="n">
        <f aca="false">+[2]data1cf!BO748*-1</f>
        <v>-0</v>
      </c>
      <c r="R749" s="9" t="n">
        <f aca="false">+[2]data1cf!BP748*-1</f>
        <v>-0</v>
      </c>
      <c r="S749" s="9" t="n">
        <f aca="false">+[2]data1cf!BQ748*-1</f>
        <v>-0</v>
      </c>
      <c r="T749" s="9" t="n">
        <f aca="false">+[2]data1cf!BR748*-1</f>
        <v>-0</v>
      </c>
      <c r="U749" s="9" t="n">
        <f aca="false">+[2]data1cf!BS748*-1</f>
        <v>-0</v>
      </c>
      <c r="V749" s="9" t="n">
        <f aca="false">+[2]data1cf!BT748*-1</f>
        <v>-0</v>
      </c>
      <c r="W749" s="9" t="n">
        <f aca="false">+[2]data1cf!BU748*-1</f>
        <v>-0</v>
      </c>
      <c r="X749" s="9" t="n">
        <f aca="false">+[2]data1cf!BV748*-1</f>
        <v>-0</v>
      </c>
      <c r="Y749" s="9" t="n">
        <f aca="false">+[2]data1cf!BW748*-1</f>
        <v>-0</v>
      </c>
      <c r="Z749" s="9" t="n">
        <f aca="false">+[2]data1cf!BX748*-1</f>
        <v>-0</v>
      </c>
      <c r="AA749" s="9" t="n">
        <f aca="false">+[2]data1cf!BY748*-1</f>
        <v>-0</v>
      </c>
      <c r="AB749" s="9"/>
      <c r="AC749" s="9"/>
      <c r="AD749" s="9"/>
      <c r="AE749" s="9"/>
      <c r="AF749" s="9"/>
      <c r="AG749" s="9"/>
      <c r="AH749" s="9"/>
      <c r="AI749" s="9"/>
      <c r="AJ749" s="9"/>
      <c r="AK749" s="1"/>
      <c r="AL749" s="1" t="e">
        <f aca="false">SUMPRODUCT(B749:AJ749,PVCapPrice)</f>
        <v>#DIV/0!</v>
      </c>
      <c r="AM749" s="1"/>
      <c r="AN749" s="1"/>
      <c r="AO749" s="1"/>
      <c r="AP749" s="1"/>
      <c r="AQ749" s="1"/>
    </row>
    <row r="750" customFormat="false" ht="11.25" hidden="false" customHeight="false" outlineLevel="0" collapsed="false">
      <c r="A750" s="1" t="n">
        <v>748</v>
      </c>
      <c r="B750" s="9"/>
      <c r="C750" s="9" t="n">
        <f aca="false">+[2]data1cf!BA749*-1</f>
        <v>-0</v>
      </c>
      <c r="D750" s="9" t="n">
        <f aca="false">+[2]data1cf!BB749*-1</f>
        <v>-0</v>
      </c>
      <c r="E750" s="9" t="n">
        <f aca="false">+[2]data1cf!BC749*-1</f>
        <v>-0</v>
      </c>
      <c r="F750" s="9" t="n">
        <f aca="false">+[2]data1cf!BD749*-1</f>
        <v>-0</v>
      </c>
      <c r="G750" s="9" t="n">
        <f aca="false">+[2]data1cf!BE749*-1</f>
        <v>-0</v>
      </c>
      <c r="H750" s="9" t="n">
        <f aca="false">+[2]data1cf!BF749*-1</f>
        <v>-0</v>
      </c>
      <c r="I750" s="9" t="n">
        <f aca="false">+[2]data1cf!BG749*-1</f>
        <v>-0</v>
      </c>
      <c r="J750" s="9" t="n">
        <f aca="false">+[2]data1cf!BH749*-1</f>
        <v>-0</v>
      </c>
      <c r="K750" s="9" t="n">
        <f aca="false">+[2]data1cf!BI749*-1</f>
        <v>-0</v>
      </c>
      <c r="L750" s="9" t="n">
        <f aca="false">+[2]data1cf!BJ749*-1</f>
        <v>-0</v>
      </c>
      <c r="M750" s="9" t="n">
        <f aca="false">+[2]data1cf!BK749*-1</f>
        <v>-0</v>
      </c>
      <c r="N750" s="9" t="n">
        <f aca="false">+[2]data1cf!BL749*-1</f>
        <v>-0</v>
      </c>
      <c r="O750" s="9" t="n">
        <f aca="false">+[2]data1cf!BM749*-1</f>
        <v>-0</v>
      </c>
      <c r="P750" s="9" t="n">
        <f aca="false">+[2]data1cf!BN749*-1</f>
        <v>-0</v>
      </c>
      <c r="Q750" s="9" t="n">
        <f aca="false">+[2]data1cf!BO749*-1</f>
        <v>-0</v>
      </c>
      <c r="R750" s="9" t="n">
        <f aca="false">+[2]data1cf!BP749*-1</f>
        <v>-0</v>
      </c>
      <c r="S750" s="9" t="n">
        <f aca="false">+[2]data1cf!BQ749*-1</f>
        <v>-0</v>
      </c>
      <c r="T750" s="9" t="n">
        <f aca="false">+[2]data1cf!BR749*-1</f>
        <v>-0</v>
      </c>
      <c r="U750" s="9" t="n">
        <f aca="false">+[2]data1cf!BS749*-1</f>
        <v>-0</v>
      </c>
      <c r="V750" s="9" t="n">
        <f aca="false">+[2]data1cf!BT749*-1</f>
        <v>-0</v>
      </c>
      <c r="W750" s="9" t="n">
        <f aca="false">+[2]data1cf!BU749*-1</f>
        <v>-0</v>
      </c>
      <c r="X750" s="9" t="n">
        <f aca="false">+[2]data1cf!BV749*-1</f>
        <v>-0</v>
      </c>
      <c r="Y750" s="9" t="n">
        <f aca="false">+[2]data1cf!BW749*-1</f>
        <v>-0</v>
      </c>
      <c r="Z750" s="9" t="n">
        <f aca="false">+[2]data1cf!BX749*-1</f>
        <v>-0</v>
      </c>
      <c r="AA750" s="9" t="n">
        <f aca="false">+[2]data1cf!BY749*-1</f>
        <v>-0</v>
      </c>
      <c r="AB750" s="9"/>
      <c r="AC750" s="9"/>
      <c r="AD750" s="9"/>
      <c r="AE750" s="9"/>
      <c r="AF750" s="9"/>
      <c r="AG750" s="9"/>
      <c r="AH750" s="9"/>
      <c r="AI750" s="9"/>
      <c r="AJ750" s="9"/>
      <c r="AK750" s="1"/>
      <c r="AL750" s="1" t="e">
        <f aca="false">SUMPRODUCT(B750:AJ750,PVCapPrice)</f>
        <v>#DIV/0!</v>
      </c>
      <c r="AM750" s="1"/>
      <c r="AN750" s="1"/>
      <c r="AO750" s="1"/>
      <c r="AP750" s="1"/>
      <c r="AQ750" s="1"/>
    </row>
    <row r="751" customFormat="false" ht="11.25" hidden="false" customHeight="false" outlineLevel="0" collapsed="false">
      <c r="A751" s="1" t="n">
        <v>749</v>
      </c>
      <c r="B751" s="9"/>
      <c r="C751" s="9" t="n">
        <f aca="false">+[2]data1cf!BA750*-1</f>
        <v>-0</v>
      </c>
      <c r="D751" s="9" t="n">
        <f aca="false">+[2]data1cf!BB750*-1</f>
        <v>-0</v>
      </c>
      <c r="E751" s="9" t="n">
        <f aca="false">+[2]data1cf!BC750*-1</f>
        <v>-0</v>
      </c>
      <c r="F751" s="9" t="n">
        <f aca="false">+[2]data1cf!BD750*-1</f>
        <v>-0</v>
      </c>
      <c r="G751" s="9" t="n">
        <f aca="false">+[2]data1cf!BE750*-1</f>
        <v>-0</v>
      </c>
      <c r="H751" s="9" t="n">
        <f aca="false">+[2]data1cf!BF750*-1</f>
        <v>-0</v>
      </c>
      <c r="I751" s="9" t="n">
        <f aca="false">+[2]data1cf!BG750*-1</f>
        <v>-0</v>
      </c>
      <c r="J751" s="9" t="n">
        <f aca="false">+[2]data1cf!BH750*-1</f>
        <v>-0</v>
      </c>
      <c r="K751" s="9" t="n">
        <f aca="false">+[2]data1cf!BI750*-1</f>
        <v>-0</v>
      </c>
      <c r="L751" s="9" t="n">
        <f aca="false">+[2]data1cf!BJ750*-1</f>
        <v>-0</v>
      </c>
      <c r="M751" s="9" t="n">
        <f aca="false">+[2]data1cf!BK750*-1</f>
        <v>-0</v>
      </c>
      <c r="N751" s="9" t="n">
        <f aca="false">+[2]data1cf!BL750*-1</f>
        <v>-0</v>
      </c>
      <c r="O751" s="9" t="n">
        <f aca="false">+[2]data1cf!BM750*-1</f>
        <v>-0</v>
      </c>
      <c r="P751" s="9" t="n">
        <f aca="false">+[2]data1cf!BN750*-1</f>
        <v>-0</v>
      </c>
      <c r="Q751" s="9" t="n">
        <f aca="false">+[2]data1cf!BO750*-1</f>
        <v>-0</v>
      </c>
      <c r="R751" s="9" t="n">
        <f aca="false">+[2]data1cf!BP750*-1</f>
        <v>-0</v>
      </c>
      <c r="S751" s="9" t="n">
        <f aca="false">+[2]data1cf!BQ750*-1</f>
        <v>-0</v>
      </c>
      <c r="T751" s="9" t="n">
        <f aca="false">+[2]data1cf!BR750*-1</f>
        <v>-0</v>
      </c>
      <c r="U751" s="9" t="n">
        <f aca="false">+[2]data1cf!BS750*-1</f>
        <v>-0</v>
      </c>
      <c r="V751" s="9" t="n">
        <f aca="false">+[2]data1cf!BT750*-1</f>
        <v>-0</v>
      </c>
      <c r="W751" s="9" t="n">
        <f aca="false">+[2]data1cf!BU750*-1</f>
        <v>-0</v>
      </c>
      <c r="X751" s="9" t="n">
        <f aca="false">+[2]data1cf!BV750*-1</f>
        <v>-0</v>
      </c>
      <c r="Y751" s="9" t="n">
        <f aca="false">+[2]data1cf!BW750*-1</f>
        <v>-0</v>
      </c>
      <c r="Z751" s="9" t="n">
        <f aca="false">+[2]data1cf!BX750*-1</f>
        <v>-0</v>
      </c>
      <c r="AA751" s="9" t="n">
        <f aca="false">+[2]data1cf!BY750*-1</f>
        <v>-0</v>
      </c>
      <c r="AB751" s="9"/>
      <c r="AC751" s="9"/>
      <c r="AD751" s="9"/>
      <c r="AE751" s="9"/>
      <c r="AF751" s="9"/>
      <c r="AG751" s="9"/>
      <c r="AH751" s="9"/>
      <c r="AI751" s="9"/>
      <c r="AJ751" s="9"/>
      <c r="AK751" s="1"/>
      <c r="AL751" s="1" t="e">
        <f aca="false">SUMPRODUCT(B751:AJ751,PVCapPrice)</f>
        <v>#DIV/0!</v>
      </c>
      <c r="AM751" s="1"/>
      <c r="AN751" s="1"/>
      <c r="AO751" s="1"/>
      <c r="AP751" s="1"/>
      <c r="AQ751" s="1"/>
    </row>
    <row r="752" customFormat="false" ht="11.25" hidden="false" customHeight="false" outlineLevel="0" collapsed="false">
      <c r="A752" s="1" t="n">
        <v>750</v>
      </c>
      <c r="B752" s="9"/>
      <c r="C752" s="9" t="n">
        <f aca="false">+[2]data1cf!BA751*-1</f>
        <v>-0</v>
      </c>
      <c r="D752" s="9" t="n">
        <f aca="false">+[2]data1cf!BB751*-1</f>
        <v>-0</v>
      </c>
      <c r="E752" s="9" t="n">
        <f aca="false">+[2]data1cf!BC751*-1</f>
        <v>-0</v>
      </c>
      <c r="F752" s="9" t="n">
        <f aca="false">+[2]data1cf!BD751*-1</f>
        <v>-0</v>
      </c>
      <c r="G752" s="9" t="n">
        <f aca="false">+[2]data1cf!BE751*-1</f>
        <v>-0</v>
      </c>
      <c r="H752" s="9" t="n">
        <f aca="false">+[2]data1cf!BF751*-1</f>
        <v>-0</v>
      </c>
      <c r="I752" s="9" t="n">
        <f aca="false">+[2]data1cf!BG751*-1</f>
        <v>-0</v>
      </c>
      <c r="J752" s="9" t="n">
        <f aca="false">+[2]data1cf!BH751*-1</f>
        <v>-0</v>
      </c>
      <c r="K752" s="9" t="n">
        <f aca="false">+[2]data1cf!BI751*-1</f>
        <v>-0</v>
      </c>
      <c r="L752" s="9" t="n">
        <f aca="false">+[2]data1cf!BJ751*-1</f>
        <v>-0</v>
      </c>
      <c r="M752" s="9" t="n">
        <f aca="false">+[2]data1cf!BK751*-1</f>
        <v>-0</v>
      </c>
      <c r="N752" s="9" t="n">
        <f aca="false">+[2]data1cf!BL751*-1</f>
        <v>-0</v>
      </c>
      <c r="O752" s="9" t="n">
        <f aca="false">+[2]data1cf!BM751*-1</f>
        <v>-0</v>
      </c>
      <c r="P752" s="9" t="n">
        <f aca="false">+[2]data1cf!BN751*-1</f>
        <v>-0</v>
      </c>
      <c r="Q752" s="9" t="n">
        <f aca="false">+[2]data1cf!BO751*-1</f>
        <v>-0</v>
      </c>
      <c r="R752" s="9" t="n">
        <f aca="false">+[2]data1cf!BP751*-1</f>
        <v>-0</v>
      </c>
      <c r="S752" s="9" t="n">
        <f aca="false">+[2]data1cf!BQ751*-1</f>
        <v>-0</v>
      </c>
      <c r="T752" s="9" t="n">
        <f aca="false">+[2]data1cf!BR751*-1</f>
        <v>-0</v>
      </c>
      <c r="U752" s="9" t="n">
        <f aca="false">+[2]data1cf!BS751*-1</f>
        <v>-0</v>
      </c>
      <c r="V752" s="9" t="n">
        <f aca="false">+[2]data1cf!BT751*-1</f>
        <v>-0</v>
      </c>
      <c r="W752" s="9" t="n">
        <f aca="false">+[2]data1cf!BU751*-1</f>
        <v>-0</v>
      </c>
      <c r="X752" s="9" t="n">
        <f aca="false">+[2]data1cf!BV751*-1</f>
        <v>-0</v>
      </c>
      <c r="Y752" s="9" t="n">
        <f aca="false">+[2]data1cf!BW751*-1</f>
        <v>-0</v>
      </c>
      <c r="Z752" s="9" t="n">
        <f aca="false">+[2]data1cf!BX751*-1</f>
        <v>-0</v>
      </c>
      <c r="AA752" s="9" t="n">
        <f aca="false">+[2]data1cf!BY751*-1</f>
        <v>-0</v>
      </c>
      <c r="AB752" s="9"/>
      <c r="AC752" s="9"/>
      <c r="AD752" s="9"/>
      <c r="AE752" s="9"/>
      <c r="AF752" s="9"/>
      <c r="AG752" s="9"/>
      <c r="AH752" s="9"/>
      <c r="AI752" s="9"/>
      <c r="AJ752" s="9"/>
      <c r="AK752" s="1"/>
      <c r="AL752" s="1" t="e">
        <f aca="false">SUMPRODUCT(B752:AJ752,PVCapPrice)</f>
        <v>#DIV/0!</v>
      </c>
      <c r="AM752" s="1"/>
      <c r="AN752" s="1"/>
      <c r="AO752" s="1"/>
      <c r="AP752" s="1"/>
      <c r="AQ752" s="1"/>
    </row>
    <row r="753" customFormat="false" ht="11.25" hidden="false" customHeight="false" outlineLevel="0" collapsed="false">
      <c r="A753" s="1" t="n">
        <v>751</v>
      </c>
      <c r="B753" s="9"/>
      <c r="C753" s="9" t="n">
        <f aca="false">+[2]data1cf!BA752*-1</f>
        <v>-0</v>
      </c>
      <c r="D753" s="9" t="n">
        <f aca="false">+[2]data1cf!BB752*-1</f>
        <v>-0</v>
      </c>
      <c r="E753" s="9" t="n">
        <f aca="false">+[2]data1cf!BC752*-1</f>
        <v>-0</v>
      </c>
      <c r="F753" s="9" t="n">
        <f aca="false">+[2]data1cf!BD752*-1</f>
        <v>-0</v>
      </c>
      <c r="G753" s="9" t="n">
        <f aca="false">+[2]data1cf!BE752*-1</f>
        <v>-0</v>
      </c>
      <c r="H753" s="9" t="n">
        <f aca="false">+[2]data1cf!BF752*-1</f>
        <v>-0</v>
      </c>
      <c r="I753" s="9" t="n">
        <f aca="false">+[2]data1cf!BG752*-1</f>
        <v>-0</v>
      </c>
      <c r="J753" s="9" t="n">
        <f aca="false">+[2]data1cf!BH752*-1</f>
        <v>-0</v>
      </c>
      <c r="K753" s="9" t="n">
        <f aca="false">+[2]data1cf!BI752*-1</f>
        <v>-0</v>
      </c>
      <c r="L753" s="9" t="n">
        <f aca="false">+[2]data1cf!BJ752*-1</f>
        <v>-0</v>
      </c>
      <c r="M753" s="9" t="n">
        <f aca="false">+[2]data1cf!BK752*-1</f>
        <v>-0</v>
      </c>
      <c r="N753" s="9" t="n">
        <f aca="false">+[2]data1cf!BL752*-1</f>
        <v>-0</v>
      </c>
      <c r="O753" s="9" t="n">
        <f aca="false">+[2]data1cf!BM752*-1</f>
        <v>-0</v>
      </c>
      <c r="P753" s="9" t="n">
        <f aca="false">+[2]data1cf!BN752*-1</f>
        <v>-0</v>
      </c>
      <c r="Q753" s="9" t="n">
        <f aca="false">+[2]data1cf!BO752*-1</f>
        <v>-0</v>
      </c>
      <c r="R753" s="9" t="n">
        <f aca="false">+[2]data1cf!BP752*-1</f>
        <v>-0</v>
      </c>
      <c r="S753" s="9" t="n">
        <f aca="false">+[2]data1cf!BQ752*-1</f>
        <v>-0</v>
      </c>
      <c r="T753" s="9" t="n">
        <f aca="false">+[2]data1cf!BR752*-1</f>
        <v>-0</v>
      </c>
      <c r="U753" s="9" t="n">
        <f aca="false">+[2]data1cf!BS752*-1</f>
        <v>-0</v>
      </c>
      <c r="V753" s="9" t="n">
        <f aca="false">+[2]data1cf!BT752*-1</f>
        <v>-0</v>
      </c>
      <c r="W753" s="9" t="n">
        <f aca="false">+[2]data1cf!BU752*-1</f>
        <v>-0</v>
      </c>
      <c r="X753" s="9" t="n">
        <f aca="false">+[2]data1cf!BV752*-1</f>
        <v>-0</v>
      </c>
      <c r="Y753" s="9" t="n">
        <f aca="false">+[2]data1cf!BW752*-1</f>
        <v>-0</v>
      </c>
      <c r="Z753" s="9" t="n">
        <f aca="false">+[2]data1cf!BX752*-1</f>
        <v>-0</v>
      </c>
      <c r="AA753" s="9" t="n">
        <f aca="false">+[2]data1cf!BY752*-1</f>
        <v>-0</v>
      </c>
      <c r="AB753" s="9"/>
      <c r="AC753" s="9"/>
      <c r="AD753" s="9"/>
      <c r="AE753" s="9"/>
      <c r="AF753" s="9"/>
      <c r="AG753" s="9"/>
      <c r="AH753" s="9"/>
      <c r="AI753" s="9"/>
      <c r="AJ753" s="9"/>
      <c r="AK753" s="1"/>
      <c r="AL753" s="1" t="e">
        <f aca="false">SUMPRODUCT(B753:AJ753,PVCapPrice)</f>
        <v>#DIV/0!</v>
      </c>
      <c r="AM753" s="1"/>
      <c r="AN753" s="1"/>
      <c r="AO753" s="1"/>
      <c r="AP753" s="1"/>
      <c r="AQ753" s="1"/>
    </row>
    <row r="754" customFormat="false" ht="11.25" hidden="false" customHeight="false" outlineLevel="0" collapsed="false">
      <c r="A754" s="1" t="n">
        <v>752</v>
      </c>
      <c r="B754" s="9"/>
      <c r="C754" s="9" t="n">
        <f aca="false">+[2]data1cf!BA753*-1</f>
        <v>-0</v>
      </c>
      <c r="D754" s="9" t="n">
        <f aca="false">+[2]data1cf!BB753*-1</f>
        <v>-0</v>
      </c>
      <c r="E754" s="9" t="n">
        <f aca="false">+[2]data1cf!BC753*-1</f>
        <v>-0</v>
      </c>
      <c r="F754" s="9" t="n">
        <f aca="false">+[2]data1cf!BD753*-1</f>
        <v>-0</v>
      </c>
      <c r="G754" s="9" t="n">
        <f aca="false">+[2]data1cf!BE753*-1</f>
        <v>-0</v>
      </c>
      <c r="H754" s="9" t="n">
        <f aca="false">+[2]data1cf!BF753*-1</f>
        <v>-0</v>
      </c>
      <c r="I754" s="9" t="n">
        <f aca="false">+[2]data1cf!BG753*-1</f>
        <v>-0</v>
      </c>
      <c r="J754" s="9" t="n">
        <f aca="false">+[2]data1cf!BH753*-1</f>
        <v>-0</v>
      </c>
      <c r="K754" s="9" t="n">
        <f aca="false">+[2]data1cf!BI753*-1</f>
        <v>-0</v>
      </c>
      <c r="L754" s="9" t="n">
        <f aca="false">+[2]data1cf!BJ753*-1</f>
        <v>-0</v>
      </c>
      <c r="M754" s="9" t="n">
        <f aca="false">+[2]data1cf!BK753*-1</f>
        <v>-0</v>
      </c>
      <c r="N754" s="9" t="n">
        <f aca="false">+[2]data1cf!BL753*-1</f>
        <v>-0</v>
      </c>
      <c r="O754" s="9" t="n">
        <f aca="false">+[2]data1cf!BM753*-1</f>
        <v>-0</v>
      </c>
      <c r="P754" s="9" t="n">
        <f aca="false">+[2]data1cf!BN753*-1</f>
        <v>-0</v>
      </c>
      <c r="Q754" s="9" t="n">
        <f aca="false">+[2]data1cf!BO753*-1</f>
        <v>-0</v>
      </c>
      <c r="R754" s="9" t="n">
        <f aca="false">+[2]data1cf!BP753*-1</f>
        <v>-0</v>
      </c>
      <c r="S754" s="9" t="n">
        <f aca="false">+[2]data1cf!BQ753*-1</f>
        <v>-0</v>
      </c>
      <c r="T754" s="9" t="n">
        <f aca="false">+[2]data1cf!BR753*-1</f>
        <v>-0</v>
      </c>
      <c r="U754" s="9" t="n">
        <f aca="false">+[2]data1cf!BS753*-1</f>
        <v>-0</v>
      </c>
      <c r="V754" s="9" t="n">
        <f aca="false">+[2]data1cf!BT753*-1</f>
        <v>-0</v>
      </c>
      <c r="W754" s="9" t="n">
        <f aca="false">+[2]data1cf!BU753*-1</f>
        <v>-0</v>
      </c>
      <c r="X754" s="9" t="n">
        <f aca="false">+[2]data1cf!BV753*-1</f>
        <v>-0</v>
      </c>
      <c r="Y754" s="9" t="n">
        <f aca="false">+[2]data1cf!BW753*-1</f>
        <v>-0</v>
      </c>
      <c r="Z754" s="9" t="n">
        <f aca="false">+[2]data1cf!BX753*-1</f>
        <v>-0</v>
      </c>
      <c r="AA754" s="9" t="n">
        <f aca="false">+[2]data1cf!BY753*-1</f>
        <v>-0</v>
      </c>
      <c r="AB754" s="9"/>
      <c r="AC754" s="9"/>
      <c r="AD754" s="9"/>
      <c r="AE754" s="9"/>
      <c r="AF754" s="9"/>
      <c r="AG754" s="9"/>
      <c r="AH754" s="9"/>
      <c r="AI754" s="9"/>
      <c r="AJ754" s="9"/>
      <c r="AK754" s="1"/>
      <c r="AL754" s="1" t="e">
        <f aca="false">SUMPRODUCT(B754:AJ754,PVCapPrice)</f>
        <v>#DIV/0!</v>
      </c>
      <c r="AM754" s="1"/>
      <c r="AN754" s="1"/>
      <c r="AO754" s="1"/>
      <c r="AP754" s="1"/>
      <c r="AQ754" s="1"/>
    </row>
    <row r="755" customFormat="false" ht="11.25" hidden="false" customHeight="false" outlineLevel="0" collapsed="false">
      <c r="A755" s="1" t="n">
        <v>753</v>
      </c>
      <c r="B755" s="9"/>
      <c r="C755" s="9" t="n">
        <f aca="false">+[2]data1cf!BA754*-1</f>
        <v>-0</v>
      </c>
      <c r="D755" s="9" t="n">
        <f aca="false">+[2]data1cf!BB754*-1</f>
        <v>-0</v>
      </c>
      <c r="E755" s="9" t="n">
        <f aca="false">+[2]data1cf!BC754*-1</f>
        <v>-0</v>
      </c>
      <c r="F755" s="9" t="n">
        <f aca="false">+[2]data1cf!BD754*-1</f>
        <v>-0</v>
      </c>
      <c r="G755" s="9" t="n">
        <f aca="false">+[2]data1cf!BE754*-1</f>
        <v>-0</v>
      </c>
      <c r="H755" s="9" t="n">
        <f aca="false">+[2]data1cf!BF754*-1</f>
        <v>-0</v>
      </c>
      <c r="I755" s="9" t="n">
        <f aca="false">+[2]data1cf!BG754*-1</f>
        <v>-0</v>
      </c>
      <c r="J755" s="9" t="n">
        <f aca="false">+[2]data1cf!BH754*-1</f>
        <v>-0</v>
      </c>
      <c r="K755" s="9" t="n">
        <f aca="false">+[2]data1cf!BI754*-1</f>
        <v>-0</v>
      </c>
      <c r="L755" s="9" t="n">
        <f aca="false">+[2]data1cf!BJ754*-1</f>
        <v>-0</v>
      </c>
      <c r="M755" s="9" t="n">
        <f aca="false">+[2]data1cf!BK754*-1</f>
        <v>-0</v>
      </c>
      <c r="N755" s="9" t="n">
        <f aca="false">+[2]data1cf!BL754*-1</f>
        <v>-0</v>
      </c>
      <c r="O755" s="9" t="n">
        <f aca="false">+[2]data1cf!BM754*-1</f>
        <v>-0</v>
      </c>
      <c r="P755" s="9" t="n">
        <f aca="false">+[2]data1cf!BN754*-1</f>
        <v>-0</v>
      </c>
      <c r="Q755" s="9" t="n">
        <f aca="false">+[2]data1cf!BO754*-1</f>
        <v>-0</v>
      </c>
      <c r="R755" s="9" t="n">
        <f aca="false">+[2]data1cf!BP754*-1</f>
        <v>-0</v>
      </c>
      <c r="S755" s="9" t="n">
        <f aca="false">+[2]data1cf!BQ754*-1</f>
        <v>-0</v>
      </c>
      <c r="T755" s="9" t="n">
        <f aca="false">+[2]data1cf!BR754*-1</f>
        <v>-0</v>
      </c>
      <c r="U755" s="9" t="n">
        <f aca="false">+[2]data1cf!BS754*-1</f>
        <v>-0</v>
      </c>
      <c r="V755" s="9" t="n">
        <f aca="false">+[2]data1cf!BT754*-1</f>
        <v>-0</v>
      </c>
      <c r="W755" s="9" t="n">
        <f aca="false">+[2]data1cf!BU754*-1</f>
        <v>-0</v>
      </c>
      <c r="X755" s="9" t="n">
        <f aca="false">+[2]data1cf!BV754*-1</f>
        <v>-0</v>
      </c>
      <c r="Y755" s="9" t="n">
        <f aca="false">+[2]data1cf!BW754*-1</f>
        <v>-0</v>
      </c>
      <c r="Z755" s="9" t="n">
        <f aca="false">+[2]data1cf!BX754*-1</f>
        <v>-0</v>
      </c>
      <c r="AA755" s="9" t="n">
        <f aca="false">+[2]data1cf!BY754*-1</f>
        <v>-0</v>
      </c>
      <c r="AB755" s="9"/>
      <c r="AC755" s="9"/>
      <c r="AD755" s="9"/>
      <c r="AE755" s="9"/>
      <c r="AF755" s="9"/>
      <c r="AG755" s="9"/>
      <c r="AH755" s="9"/>
      <c r="AI755" s="9"/>
      <c r="AJ755" s="9"/>
      <c r="AK755" s="1"/>
      <c r="AL755" s="1" t="e">
        <f aca="false">SUMPRODUCT(B755:AJ755,PVCapPrice)</f>
        <v>#DIV/0!</v>
      </c>
      <c r="AM755" s="1"/>
      <c r="AN755" s="1"/>
      <c r="AO755" s="1"/>
      <c r="AP755" s="1"/>
      <c r="AQ755" s="1"/>
    </row>
    <row r="756" customFormat="false" ht="11.25" hidden="false" customHeight="false" outlineLevel="0" collapsed="false">
      <c r="A756" s="1" t="n">
        <v>754</v>
      </c>
      <c r="B756" s="9"/>
      <c r="C756" s="9" t="n">
        <f aca="false">+[2]data1cf!BA755*-1</f>
        <v>-0</v>
      </c>
      <c r="D756" s="9" t="n">
        <f aca="false">+[2]data1cf!BB755*-1</f>
        <v>-0</v>
      </c>
      <c r="E756" s="9" t="n">
        <f aca="false">+[2]data1cf!BC755*-1</f>
        <v>-0</v>
      </c>
      <c r="F756" s="9" t="n">
        <f aca="false">+[2]data1cf!BD755*-1</f>
        <v>-0</v>
      </c>
      <c r="G756" s="9" t="n">
        <f aca="false">+[2]data1cf!BE755*-1</f>
        <v>-0</v>
      </c>
      <c r="H756" s="9" t="n">
        <f aca="false">+[2]data1cf!BF755*-1</f>
        <v>-0</v>
      </c>
      <c r="I756" s="9" t="n">
        <f aca="false">+[2]data1cf!BG755*-1</f>
        <v>-0</v>
      </c>
      <c r="J756" s="9" t="n">
        <f aca="false">+[2]data1cf!BH755*-1</f>
        <v>-0</v>
      </c>
      <c r="K756" s="9" t="n">
        <f aca="false">+[2]data1cf!BI755*-1</f>
        <v>-0</v>
      </c>
      <c r="L756" s="9" t="n">
        <f aca="false">+[2]data1cf!BJ755*-1</f>
        <v>-0</v>
      </c>
      <c r="M756" s="9" t="n">
        <f aca="false">+[2]data1cf!BK755*-1</f>
        <v>-0</v>
      </c>
      <c r="N756" s="9" t="n">
        <f aca="false">+[2]data1cf!BL755*-1</f>
        <v>-0</v>
      </c>
      <c r="O756" s="9" t="n">
        <f aca="false">+[2]data1cf!BM755*-1</f>
        <v>-0</v>
      </c>
      <c r="P756" s="9" t="n">
        <f aca="false">+[2]data1cf!BN755*-1</f>
        <v>-0</v>
      </c>
      <c r="Q756" s="9" t="n">
        <f aca="false">+[2]data1cf!BO755*-1</f>
        <v>-0</v>
      </c>
      <c r="R756" s="9" t="n">
        <f aca="false">+[2]data1cf!BP755*-1</f>
        <v>-0</v>
      </c>
      <c r="S756" s="9" t="n">
        <f aca="false">+[2]data1cf!BQ755*-1</f>
        <v>-0</v>
      </c>
      <c r="T756" s="9" t="n">
        <f aca="false">+[2]data1cf!BR755*-1</f>
        <v>-0</v>
      </c>
      <c r="U756" s="9" t="n">
        <f aca="false">+[2]data1cf!BS755*-1</f>
        <v>-0</v>
      </c>
      <c r="V756" s="9" t="n">
        <f aca="false">+[2]data1cf!BT755*-1</f>
        <v>-0</v>
      </c>
      <c r="W756" s="9" t="n">
        <f aca="false">+[2]data1cf!BU755*-1</f>
        <v>-0</v>
      </c>
      <c r="X756" s="9" t="n">
        <f aca="false">+[2]data1cf!BV755*-1</f>
        <v>-0</v>
      </c>
      <c r="Y756" s="9" t="n">
        <f aca="false">+[2]data1cf!BW755*-1</f>
        <v>-0</v>
      </c>
      <c r="Z756" s="9" t="n">
        <f aca="false">+[2]data1cf!BX755*-1</f>
        <v>-0</v>
      </c>
      <c r="AA756" s="9" t="n">
        <f aca="false">+[2]data1cf!BY755*-1</f>
        <v>-0</v>
      </c>
      <c r="AB756" s="9"/>
      <c r="AC756" s="9"/>
      <c r="AD756" s="9"/>
      <c r="AE756" s="9"/>
      <c r="AF756" s="9"/>
      <c r="AG756" s="9"/>
      <c r="AH756" s="9"/>
      <c r="AI756" s="9"/>
      <c r="AJ756" s="9"/>
      <c r="AK756" s="1"/>
      <c r="AL756" s="1" t="e">
        <f aca="false">SUMPRODUCT(B756:AJ756,PVCapPrice)</f>
        <v>#DIV/0!</v>
      </c>
      <c r="AM756" s="1"/>
      <c r="AN756" s="1"/>
      <c r="AO756" s="1"/>
      <c r="AP756" s="1"/>
      <c r="AQ756" s="1"/>
    </row>
    <row r="757" customFormat="false" ht="11.25" hidden="false" customHeight="false" outlineLevel="0" collapsed="false">
      <c r="A757" s="1" t="n">
        <v>755</v>
      </c>
      <c r="B757" s="9"/>
      <c r="C757" s="9" t="n">
        <f aca="false">+[2]data1cf!BA756*-1</f>
        <v>-0</v>
      </c>
      <c r="D757" s="9" t="n">
        <f aca="false">+[2]data1cf!BB756*-1</f>
        <v>-0</v>
      </c>
      <c r="E757" s="9" t="n">
        <f aca="false">+[2]data1cf!BC756*-1</f>
        <v>-0</v>
      </c>
      <c r="F757" s="9" t="n">
        <f aca="false">+[2]data1cf!BD756*-1</f>
        <v>-0</v>
      </c>
      <c r="G757" s="9" t="n">
        <f aca="false">+[2]data1cf!BE756*-1</f>
        <v>-0</v>
      </c>
      <c r="H757" s="9" t="n">
        <f aca="false">+[2]data1cf!BF756*-1</f>
        <v>-0</v>
      </c>
      <c r="I757" s="9" t="n">
        <f aca="false">+[2]data1cf!BG756*-1</f>
        <v>-0</v>
      </c>
      <c r="J757" s="9" t="n">
        <f aca="false">+[2]data1cf!BH756*-1</f>
        <v>-0</v>
      </c>
      <c r="K757" s="9" t="n">
        <f aca="false">+[2]data1cf!BI756*-1</f>
        <v>-0</v>
      </c>
      <c r="L757" s="9" t="n">
        <f aca="false">+[2]data1cf!BJ756*-1</f>
        <v>-0</v>
      </c>
      <c r="M757" s="9" t="n">
        <f aca="false">+[2]data1cf!BK756*-1</f>
        <v>-0</v>
      </c>
      <c r="N757" s="9" t="n">
        <f aca="false">+[2]data1cf!BL756*-1</f>
        <v>-0</v>
      </c>
      <c r="O757" s="9" t="n">
        <f aca="false">+[2]data1cf!BM756*-1</f>
        <v>-0</v>
      </c>
      <c r="P757" s="9" t="n">
        <f aca="false">+[2]data1cf!BN756*-1</f>
        <v>-0</v>
      </c>
      <c r="Q757" s="9" t="n">
        <f aca="false">+[2]data1cf!BO756*-1</f>
        <v>-0</v>
      </c>
      <c r="R757" s="9" t="n">
        <f aca="false">+[2]data1cf!BP756*-1</f>
        <v>-0</v>
      </c>
      <c r="S757" s="9" t="n">
        <f aca="false">+[2]data1cf!BQ756*-1</f>
        <v>-0</v>
      </c>
      <c r="T757" s="9" t="n">
        <f aca="false">+[2]data1cf!BR756*-1</f>
        <v>-0</v>
      </c>
      <c r="U757" s="9" t="n">
        <f aca="false">+[2]data1cf!BS756*-1</f>
        <v>-0</v>
      </c>
      <c r="V757" s="9" t="n">
        <f aca="false">+[2]data1cf!BT756*-1</f>
        <v>-0</v>
      </c>
      <c r="W757" s="9" t="n">
        <f aca="false">+[2]data1cf!BU756*-1</f>
        <v>-0</v>
      </c>
      <c r="X757" s="9" t="n">
        <f aca="false">+[2]data1cf!BV756*-1</f>
        <v>-0</v>
      </c>
      <c r="Y757" s="9" t="n">
        <f aca="false">+[2]data1cf!BW756*-1</f>
        <v>-0</v>
      </c>
      <c r="Z757" s="9" t="n">
        <f aca="false">+[2]data1cf!BX756*-1</f>
        <v>-0</v>
      </c>
      <c r="AA757" s="9" t="n">
        <f aca="false">+[2]data1cf!BY756*-1</f>
        <v>-0</v>
      </c>
      <c r="AB757" s="9"/>
      <c r="AC757" s="9"/>
      <c r="AD757" s="9"/>
      <c r="AE757" s="9"/>
      <c r="AF757" s="9"/>
      <c r="AG757" s="9"/>
      <c r="AH757" s="9"/>
      <c r="AI757" s="9"/>
      <c r="AJ757" s="9"/>
      <c r="AK757" s="1"/>
      <c r="AL757" s="1" t="e">
        <f aca="false">SUMPRODUCT(B757:AJ757,PVCapPrice)</f>
        <v>#DIV/0!</v>
      </c>
      <c r="AM757" s="1"/>
      <c r="AN757" s="1"/>
      <c r="AO757" s="1"/>
      <c r="AP757" s="1"/>
      <c r="AQ757" s="1"/>
    </row>
    <row r="758" customFormat="false" ht="11.25" hidden="false" customHeight="false" outlineLevel="0" collapsed="false">
      <c r="A758" s="1" t="n">
        <v>756</v>
      </c>
      <c r="B758" s="9"/>
      <c r="C758" s="9" t="n">
        <f aca="false">+[2]data1cf!BA757*-1</f>
        <v>-0</v>
      </c>
      <c r="D758" s="9" t="n">
        <f aca="false">+[2]data1cf!BB757*-1</f>
        <v>-0</v>
      </c>
      <c r="E758" s="9" t="n">
        <f aca="false">+[2]data1cf!BC757*-1</f>
        <v>-0</v>
      </c>
      <c r="F758" s="9" t="n">
        <f aca="false">+[2]data1cf!BD757*-1</f>
        <v>-0</v>
      </c>
      <c r="G758" s="9" t="n">
        <f aca="false">+[2]data1cf!BE757*-1</f>
        <v>-0</v>
      </c>
      <c r="H758" s="9" t="n">
        <f aca="false">+[2]data1cf!BF757*-1</f>
        <v>-0</v>
      </c>
      <c r="I758" s="9" t="n">
        <f aca="false">+[2]data1cf!BG757*-1</f>
        <v>-0</v>
      </c>
      <c r="J758" s="9" t="n">
        <f aca="false">+[2]data1cf!BH757*-1</f>
        <v>-0</v>
      </c>
      <c r="K758" s="9" t="n">
        <f aca="false">+[2]data1cf!BI757*-1</f>
        <v>-0</v>
      </c>
      <c r="L758" s="9" t="n">
        <f aca="false">+[2]data1cf!BJ757*-1</f>
        <v>-0</v>
      </c>
      <c r="M758" s="9" t="n">
        <f aca="false">+[2]data1cf!BK757*-1</f>
        <v>-0</v>
      </c>
      <c r="N758" s="9" t="n">
        <f aca="false">+[2]data1cf!BL757*-1</f>
        <v>-0</v>
      </c>
      <c r="O758" s="9" t="n">
        <f aca="false">+[2]data1cf!BM757*-1</f>
        <v>-0</v>
      </c>
      <c r="P758" s="9" t="n">
        <f aca="false">+[2]data1cf!BN757*-1</f>
        <v>-0</v>
      </c>
      <c r="Q758" s="9" t="n">
        <f aca="false">+[2]data1cf!BO757*-1</f>
        <v>-0</v>
      </c>
      <c r="R758" s="9" t="n">
        <f aca="false">+[2]data1cf!BP757*-1</f>
        <v>-0</v>
      </c>
      <c r="S758" s="9" t="n">
        <f aca="false">+[2]data1cf!BQ757*-1</f>
        <v>-0</v>
      </c>
      <c r="T758" s="9" t="n">
        <f aca="false">+[2]data1cf!BR757*-1</f>
        <v>-0</v>
      </c>
      <c r="U758" s="9" t="n">
        <f aca="false">+[2]data1cf!BS757*-1</f>
        <v>-0</v>
      </c>
      <c r="V758" s="9" t="n">
        <f aca="false">+[2]data1cf!BT757*-1</f>
        <v>-0</v>
      </c>
      <c r="W758" s="9" t="n">
        <f aca="false">+[2]data1cf!BU757*-1</f>
        <v>-0</v>
      </c>
      <c r="X758" s="9" t="n">
        <f aca="false">+[2]data1cf!BV757*-1</f>
        <v>-0</v>
      </c>
      <c r="Y758" s="9" t="n">
        <f aca="false">+[2]data1cf!BW757*-1</f>
        <v>-0</v>
      </c>
      <c r="Z758" s="9" t="n">
        <f aca="false">+[2]data1cf!BX757*-1</f>
        <v>-0</v>
      </c>
      <c r="AA758" s="9" t="n">
        <f aca="false">+[2]data1cf!BY757*-1</f>
        <v>-0</v>
      </c>
      <c r="AB758" s="9"/>
      <c r="AC758" s="9"/>
      <c r="AD758" s="9"/>
      <c r="AE758" s="9"/>
      <c r="AF758" s="9"/>
      <c r="AG758" s="9"/>
      <c r="AH758" s="9"/>
      <c r="AI758" s="9"/>
      <c r="AJ758" s="9"/>
      <c r="AK758" s="1"/>
      <c r="AL758" s="1" t="e">
        <f aca="false">SUMPRODUCT(B758:AJ758,PVCapPrice)</f>
        <v>#DIV/0!</v>
      </c>
      <c r="AM758" s="1"/>
      <c r="AN758" s="1"/>
      <c r="AO758" s="1"/>
      <c r="AP758" s="1"/>
      <c r="AQ758" s="1"/>
    </row>
    <row r="759" customFormat="false" ht="11.25" hidden="false" customHeight="false" outlineLevel="0" collapsed="false">
      <c r="A759" s="1" t="n">
        <v>757</v>
      </c>
      <c r="B759" s="9"/>
      <c r="C759" s="9" t="n">
        <f aca="false">+[2]data1cf!BA758*-1</f>
        <v>-0</v>
      </c>
      <c r="D759" s="9" t="n">
        <f aca="false">+[2]data1cf!BB758*-1</f>
        <v>-0</v>
      </c>
      <c r="E759" s="9" t="n">
        <f aca="false">+[2]data1cf!BC758*-1</f>
        <v>-0</v>
      </c>
      <c r="F759" s="9" t="n">
        <f aca="false">+[2]data1cf!BD758*-1</f>
        <v>-0</v>
      </c>
      <c r="G759" s="9" t="n">
        <f aca="false">+[2]data1cf!BE758*-1</f>
        <v>-0</v>
      </c>
      <c r="H759" s="9" t="n">
        <f aca="false">+[2]data1cf!BF758*-1</f>
        <v>-0</v>
      </c>
      <c r="I759" s="9" t="n">
        <f aca="false">+[2]data1cf!BG758*-1</f>
        <v>-0</v>
      </c>
      <c r="J759" s="9" t="n">
        <f aca="false">+[2]data1cf!BH758*-1</f>
        <v>-0</v>
      </c>
      <c r="K759" s="9" t="n">
        <f aca="false">+[2]data1cf!BI758*-1</f>
        <v>-0</v>
      </c>
      <c r="L759" s="9" t="n">
        <f aca="false">+[2]data1cf!BJ758*-1</f>
        <v>-0</v>
      </c>
      <c r="M759" s="9" t="n">
        <f aca="false">+[2]data1cf!BK758*-1</f>
        <v>-0</v>
      </c>
      <c r="N759" s="9" t="n">
        <f aca="false">+[2]data1cf!BL758*-1</f>
        <v>-0</v>
      </c>
      <c r="O759" s="9" t="n">
        <f aca="false">+[2]data1cf!BM758*-1</f>
        <v>-0</v>
      </c>
      <c r="P759" s="9" t="n">
        <f aca="false">+[2]data1cf!BN758*-1</f>
        <v>-0</v>
      </c>
      <c r="Q759" s="9" t="n">
        <f aca="false">+[2]data1cf!BO758*-1</f>
        <v>-0</v>
      </c>
      <c r="R759" s="9" t="n">
        <f aca="false">+[2]data1cf!BP758*-1</f>
        <v>-0</v>
      </c>
      <c r="S759" s="9" t="n">
        <f aca="false">+[2]data1cf!BQ758*-1</f>
        <v>-0</v>
      </c>
      <c r="T759" s="9" t="n">
        <f aca="false">+[2]data1cf!BR758*-1</f>
        <v>-0</v>
      </c>
      <c r="U759" s="9" t="n">
        <f aca="false">+[2]data1cf!BS758*-1</f>
        <v>-0</v>
      </c>
      <c r="V759" s="9" t="n">
        <f aca="false">+[2]data1cf!BT758*-1</f>
        <v>-0</v>
      </c>
      <c r="W759" s="9" t="n">
        <f aca="false">+[2]data1cf!BU758*-1</f>
        <v>-0</v>
      </c>
      <c r="X759" s="9" t="n">
        <f aca="false">+[2]data1cf!BV758*-1</f>
        <v>-0</v>
      </c>
      <c r="Y759" s="9" t="n">
        <f aca="false">+[2]data1cf!BW758*-1</f>
        <v>-0</v>
      </c>
      <c r="Z759" s="9" t="n">
        <f aca="false">+[2]data1cf!BX758*-1</f>
        <v>-0</v>
      </c>
      <c r="AA759" s="9" t="n">
        <f aca="false">+[2]data1cf!BY758*-1</f>
        <v>-0</v>
      </c>
      <c r="AB759" s="9"/>
      <c r="AC759" s="9"/>
      <c r="AD759" s="9"/>
      <c r="AE759" s="9"/>
      <c r="AF759" s="9"/>
      <c r="AG759" s="9"/>
      <c r="AH759" s="9"/>
      <c r="AI759" s="9"/>
      <c r="AJ759" s="9"/>
      <c r="AK759" s="1"/>
      <c r="AL759" s="1" t="e">
        <f aca="false">SUMPRODUCT(B759:AJ759,PVCapPrice)</f>
        <v>#DIV/0!</v>
      </c>
      <c r="AM759" s="1"/>
      <c r="AN759" s="1"/>
      <c r="AO759" s="1"/>
      <c r="AP759" s="1"/>
      <c r="AQ759" s="1"/>
    </row>
    <row r="760" customFormat="false" ht="11.25" hidden="false" customHeight="false" outlineLevel="0" collapsed="false">
      <c r="A760" s="1" t="n">
        <v>758</v>
      </c>
      <c r="B760" s="9"/>
      <c r="C760" s="9" t="n">
        <f aca="false">+[2]data1cf!BA759*-1</f>
        <v>-0</v>
      </c>
      <c r="D760" s="9" t="n">
        <f aca="false">+[2]data1cf!BB759*-1</f>
        <v>-0</v>
      </c>
      <c r="E760" s="9" t="n">
        <f aca="false">+[2]data1cf!BC759*-1</f>
        <v>-0</v>
      </c>
      <c r="F760" s="9" t="n">
        <f aca="false">+[2]data1cf!BD759*-1</f>
        <v>-0</v>
      </c>
      <c r="G760" s="9" t="n">
        <f aca="false">+[2]data1cf!BE759*-1</f>
        <v>-0</v>
      </c>
      <c r="H760" s="9" t="n">
        <f aca="false">+[2]data1cf!BF759*-1</f>
        <v>-0</v>
      </c>
      <c r="I760" s="9" t="n">
        <f aca="false">+[2]data1cf!BG759*-1</f>
        <v>-0</v>
      </c>
      <c r="J760" s="9" t="n">
        <f aca="false">+[2]data1cf!BH759*-1</f>
        <v>-0</v>
      </c>
      <c r="K760" s="9" t="n">
        <f aca="false">+[2]data1cf!BI759*-1</f>
        <v>-0</v>
      </c>
      <c r="L760" s="9" t="n">
        <f aca="false">+[2]data1cf!BJ759*-1</f>
        <v>-0</v>
      </c>
      <c r="M760" s="9" t="n">
        <f aca="false">+[2]data1cf!BK759*-1</f>
        <v>-0</v>
      </c>
      <c r="N760" s="9" t="n">
        <f aca="false">+[2]data1cf!BL759*-1</f>
        <v>-0</v>
      </c>
      <c r="O760" s="9" t="n">
        <f aca="false">+[2]data1cf!BM759*-1</f>
        <v>-0</v>
      </c>
      <c r="P760" s="9" t="n">
        <f aca="false">+[2]data1cf!BN759*-1</f>
        <v>-0</v>
      </c>
      <c r="Q760" s="9" t="n">
        <f aca="false">+[2]data1cf!BO759*-1</f>
        <v>-0</v>
      </c>
      <c r="R760" s="9" t="n">
        <f aca="false">+[2]data1cf!BP759*-1</f>
        <v>-0</v>
      </c>
      <c r="S760" s="9" t="n">
        <f aca="false">+[2]data1cf!BQ759*-1</f>
        <v>-0</v>
      </c>
      <c r="T760" s="9" t="n">
        <f aca="false">+[2]data1cf!BR759*-1</f>
        <v>-0</v>
      </c>
      <c r="U760" s="9" t="n">
        <f aca="false">+[2]data1cf!BS759*-1</f>
        <v>-0</v>
      </c>
      <c r="V760" s="9" t="n">
        <f aca="false">+[2]data1cf!BT759*-1</f>
        <v>-0</v>
      </c>
      <c r="W760" s="9" t="n">
        <f aca="false">+[2]data1cf!BU759*-1</f>
        <v>-0</v>
      </c>
      <c r="X760" s="9" t="n">
        <f aca="false">+[2]data1cf!BV759*-1</f>
        <v>-0</v>
      </c>
      <c r="Y760" s="9" t="n">
        <f aca="false">+[2]data1cf!BW759*-1</f>
        <v>-0</v>
      </c>
      <c r="Z760" s="9" t="n">
        <f aca="false">+[2]data1cf!BX759*-1</f>
        <v>-0</v>
      </c>
      <c r="AA760" s="9" t="n">
        <f aca="false">+[2]data1cf!BY759*-1</f>
        <v>-0</v>
      </c>
      <c r="AB760" s="9"/>
      <c r="AC760" s="9"/>
      <c r="AD760" s="9"/>
      <c r="AE760" s="9"/>
      <c r="AF760" s="9"/>
      <c r="AG760" s="9"/>
      <c r="AH760" s="9"/>
      <c r="AI760" s="9"/>
      <c r="AJ760" s="9"/>
      <c r="AK760" s="1"/>
      <c r="AL760" s="1" t="e">
        <f aca="false">SUMPRODUCT(B760:AJ760,PVCapPrice)</f>
        <v>#DIV/0!</v>
      </c>
      <c r="AM760" s="1"/>
      <c r="AN760" s="1"/>
      <c r="AO760" s="1"/>
      <c r="AP760" s="1"/>
      <c r="AQ760" s="1"/>
    </row>
    <row r="761" customFormat="false" ht="11.25" hidden="false" customHeight="false" outlineLevel="0" collapsed="false">
      <c r="A761" s="1" t="n">
        <v>759</v>
      </c>
      <c r="B761" s="9"/>
      <c r="C761" s="9" t="n">
        <f aca="false">+[2]data1cf!BA760*-1</f>
        <v>-0</v>
      </c>
      <c r="D761" s="9" t="n">
        <f aca="false">+[2]data1cf!BB760*-1</f>
        <v>-0</v>
      </c>
      <c r="E761" s="9" t="n">
        <f aca="false">+[2]data1cf!BC760*-1</f>
        <v>-0</v>
      </c>
      <c r="F761" s="9" t="n">
        <f aca="false">+[2]data1cf!BD760*-1</f>
        <v>-0</v>
      </c>
      <c r="G761" s="9" t="n">
        <f aca="false">+[2]data1cf!BE760*-1</f>
        <v>-0</v>
      </c>
      <c r="H761" s="9" t="n">
        <f aca="false">+[2]data1cf!BF760*-1</f>
        <v>-0</v>
      </c>
      <c r="I761" s="9" t="n">
        <f aca="false">+[2]data1cf!BG760*-1</f>
        <v>-0</v>
      </c>
      <c r="J761" s="9" t="n">
        <f aca="false">+[2]data1cf!BH760*-1</f>
        <v>-0</v>
      </c>
      <c r="K761" s="9" t="n">
        <f aca="false">+[2]data1cf!BI760*-1</f>
        <v>-0</v>
      </c>
      <c r="L761" s="9" t="n">
        <f aca="false">+[2]data1cf!BJ760*-1</f>
        <v>-0</v>
      </c>
      <c r="M761" s="9" t="n">
        <f aca="false">+[2]data1cf!BK760*-1</f>
        <v>-0</v>
      </c>
      <c r="N761" s="9" t="n">
        <f aca="false">+[2]data1cf!BL760*-1</f>
        <v>-0</v>
      </c>
      <c r="O761" s="9" t="n">
        <f aca="false">+[2]data1cf!BM760*-1</f>
        <v>-0</v>
      </c>
      <c r="P761" s="9" t="n">
        <f aca="false">+[2]data1cf!BN760*-1</f>
        <v>-0</v>
      </c>
      <c r="Q761" s="9" t="n">
        <f aca="false">+[2]data1cf!BO760*-1</f>
        <v>-0</v>
      </c>
      <c r="R761" s="9" t="n">
        <f aca="false">+[2]data1cf!BP760*-1</f>
        <v>-0</v>
      </c>
      <c r="S761" s="9" t="n">
        <f aca="false">+[2]data1cf!BQ760*-1</f>
        <v>-0</v>
      </c>
      <c r="T761" s="9" t="n">
        <f aca="false">+[2]data1cf!BR760*-1</f>
        <v>-0</v>
      </c>
      <c r="U761" s="9" t="n">
        <f aca="false">+[2]data1cf!BS760*-1</f>
        <v>-0</v>
      </c>
      <c r="V761" s="9" t="n">
        <f aca="false">+[2]data1cf!BT760*-1</f>
        <v>-0</v>
      </c>
      <c r="W761" s="9" t="n">
        <f aca="false">+[2]data1cf!BU760*-1</f>
        <v>-0</v>
      </c>
      <c r="X761" s="9" t="n">
        <f aca="false">+[2]data1cf!BV760*-1</f>
        <v>-0</v>
      </c>
      <c r="Y761" s="9" t="n">
        <f aca="false">+[2]data1cf!BW760*-1</f>
        <v>-0</v>
      </c>
      <c r="Z761" s="9" t="n">
        <f aca="false">+[2]data1cf!BX760*-1</f>
        <v>-0</v>
      </c>
      <c r="AA761" s="9" t="n">
        <f aca="false">+[2]data1cf!BY760*-1</f>
        <v>-0</v>
      </c>
      <c r="AB761" s="9"/>
      <c r="AC761" s="9"/>
      <c r="AD761" s="9"/>
      <c r="AE761" s="9"/>
      <c r="AF761" s="9"/>
      <c r="AG761" s="9"/>
      <c r="AH761" s="9"/>
      <c r="AI761" s="9"/>
      <c r="AJ761" s="9"/>
      <c r="AK761" s="1"/>
      <c r="AL761" s="1" t="e">
        <f aca="false">SUMPRODUCT(B761:AJ761,PVCapPrice)</f>
        <v>#DIV/0!</v>
      </c>
      <c r="AM761" s="1"/>
      <c r="AN761" s="1"/>
      <c r="AO761" s="1"/>
      <c r="AP761" s="1"/>
      <c r="AQ761" s="1"/>
    </row>
    <row r="762" customFormat="false" ht="11.25" hidden="false" customHeight="false" outlineLevel="0" collapsed="false">
      <c r="A762" s="1" t="n">
        <v>760</v>
      </c>
      <c r="B762" s="9"/>
      <c r="C762" s="9" t="n">
        <f aca="false">+[2]data1cf!BA761*-1</f>
        <v>-0</v>
      </c>
      <c r="D762" s="9" t="n">
        <f aca="false">+[2]data1cf!BB761*-1</f>
        <v>-0</v>
      </c>
      <c r="E762" s="9" t="n">
        <f aca="false">+[2]data1cf!BC761*-1</f>
        <v>-0</v>
      </c>
      <c r="F762" s="9" t="n">
        <f aca="false">+[2]data1cf!BD761*-1</f>
        <v>-0</v>
      </c>
      <c r="G762" s="9" t="n">
        <f aca="false">+[2]data1cf!BE761*-1</f>
        <v>-0</v>
      </c>
      <c r="H762" s="9" t="n">
        <f aca="false">+[2]data1cf!BF761*-1</f>
        <v>-0</v>
      </c>
      <c r="I762" s="9" t="n">
        <f aca="false">+[2]data1cf!BG761*-1</f>
        <v>-0</v>
      </c>
      <c r="J762" s="9" t="n">
        <f aca="false">+[2]data1cf!BH761*-1</f>
        <v>-0</v>
      </c>
      <c r="K762" s="9" t="n">
        <f aca="false">+[2]data1cf!BI761*-1</f>
        <v>-0</v>
      </c>
      <c r="L762" s="9" t="n">
        <f aca="false">+[2]data1cf!BJ761*-1</f>
        <v>-0</v>
      </c>
      <c r="M762" s="9" t="n">
        <f aca="false">+[2]data1cf!BK761*-1</f>
        <v>-0</v>
      </c>
      <c r="N762" s="9" t="n">
        <f aca="false">+[2]data1cf!BL761*-1</f>
        <v>-0</v>
      </c>
      <c r="O762" s="9" t="n">
        <f aca="false">+[2]data1cf!BM761*-1</f>
        <v>-0</v>
      </c>
      <c r="P762" s="9" t="n">
        <f aca="false">+[2]data1cf!BN761*-1</f>
        <v>-0</v>
      </c>
      <c r="Q762" s="9" t="n">
        <f aca="false">+[2]data1cf!BO761*-1</f>
        <v>-0</v>
      </c>
      <c r="R762" s="9" t="n">
        <f aca="false">+[2]data1cf!BP761*-1</f>
        <v>-0</v>
      </c>
      <c r="S762" s="9" t="n">
        <f aca="false">+[2]data1cf!BQ761*-1</f>
        <v>-0</v>
      </c>
      <c r="T762" s="9" t="n">
        <f aca="false">+[2]data1cf!BR761*-1</f>
        <v>-0</v>
      </c>
      <c r="U762" s="9" t="n">
        <f aca="false">+[2]data1cf!BS761*-1</f>
        <v>-0</v>
      </c>
      <c r="V762" s="9" t="n">
        <f aca="false">+[2]data1cf!BT761*-1</f>
        <v>-0</v>
      </c>
      <c r="W762" s="9" t="n">
        <f aca="false">+[2]data1cf!BU761*-1</f>
        <v>-0</v>
      </c>
      <c r="X762" s="9" t="n">
        <f aca="false">+[2]data1cf!BV761*-1</f>
        <v>-0</v>
      </c>
      <c r="Y762" s="9" t="n">
        <f aca="false">+[2]data1cf!BW761*-1</f>
        <v>-0</v>
      </c>
      <c r="Z762" s="9" t="n">
        <f aca="false">+[2]data1cf!BX761*-1</f>
        <v>-0</v>
      </c>
      <c r="AA762" s="9" t="n">
        <f aca="false">+[2]data1cf!BY761*-1</f>
        <v>-0</v>
      </c>
      <c r="AB762" s="9"/>
      <c r="AC762" s="9"/>
      <c r="AD762" s="9"/>
      <c r="AE762" s="9"/>
      <c r="AF762" s="9"/>
      <c r="AG762" s="9"/>
      <c r="AH762" s="9"/>
      <c r="AI762" s="9"/>
      <c r="AJ762" s="9"/>
      <c r="AK762" s="1"/>
      <c r="AL762" s="1" t="e">
        <f aca="false">SUMPRODUCT(B762:AJ762,PVCapPrice)</f>
        <v>#DIV/0!</v>
      </c>
      <c r="AM762" s="1"/>
      <c r="AN762" s="1"/>
      <c r="AO762" s="1"/>
      <c r="AP762" s="1"/>
      <c r="AQ762" s="1"/>
    </row>
    <row r="763" customFormat="false" ht="11.25" hidden="false" customHeight="false" outlineLevel="0" collapsed="false">
      <c r="A763" s="1" t="n">
        <v>761</v>
      </c>
      <c r="B763" s="9"/>
      <c r="C763" s="9" t="n">
        <f aca="false">+[2]data1cf!BA762*-1</f>
        <v>-0</v>
      </c>
      <c r="D763" s="9" t="n">
        <f aca="false">+[2]data1cf!BB762*-1</f>
        <v>-0</v>
      </c>
      <c r="E763" s="9" t="n">
        <f aca="false">+[2]data1cf!BC762*-1</f>
        <v>-0</v>
      </c>
      <c r="F763" s="9" t="n">
        <f aca="false">+[2]data1cf!BD762*-1</f>
        <v>-0</v>
      </c>
      <c r="G763" s="9" t="n">
        <f aca="false">+[2]data1cf!BE762*-1</f>
        <v>-0</v>
      </c>
      <c r="H763" s="9" t="n">
        <f aca="false">+[2]data1cf!BF762*-1</f>
        <v>-0</v>
      </c>
      <c r="I763" s="9" t="n">
        <f aca="false">+[2]data1cf!BG762*-1</f>
        <v>-0</v>
      </c>
      <c r="J763" s="9" t="n">
        <f aca="false">+[2]data1cf!BH762*-1</f>
        <v>-0</v>
      </c>
      <c r="K763" s="9" t="n">
        <f aca="false">+[2]data1cf!BI762*-1</f>
        <v>-0</v>
      </c>
      <c r="L763" s="9" t="n">
        <f aca="false">+[2]data1cf!BJ762*-1</f>
        <v>-0</v>
      </c>
      <c r="M763" s="9" t="n">
        <f aca="false">+[2]data1cf!BK762*-1</f>
        <v>-0</v>
      </c>
      <c r="N763" s="9" t="n">
        <f aca="false">+[2]data1cf!BL762*-1</f>
        <v>-0</v>
      </c>
      <c r="O763" s="9" t="n">
        <f aca="false">+[2]data1cf!BM762*-1</f>
        <v>-0</v>
      </c>
      <c r="P763" s="9" t="n">
        <f aca="false">+[2]data1cf!BN762*-1</f>
        <v>-0</v>
      </c>
      <c r="Q763" s="9" t="n">
        <f aca="false">+[2]data1cf!BO762*-1</f>
        <v>-0</v>
      </c>
      <c r="R763" s="9" t="n">
        <f aca="false">+[2]data1cf!BP762*-1</f>
        <v>-0</v>
      </c>
      <c r="S763" s="9" t="n">
        <f aca="false">+[2]data1cf!BQ762*-1</f>
        <v>-0</v>
      </c>
      <c r="T763" s="9" t="n">
        <f aca="false">+[2]data1cf!BR762*-1</f>
        <v>-0</v>
      </c>
      <c r="U763" s="9" t="n">
        <f aca="false">+[2]data1cf!BS762*-1</f>
        <v>-0</v>
      </c>
      <c r="V763" s="9" t="n">
        <f aca="false">+[2]data1cf!BT762*-1</f>
        <v>-0</v>
      </c>
      <c r="W763" s="9" t="n">
        <f aca="false">+[2]data1cf!BU762*-1</f>
        <v>-0</v>
      </c>
      <c r="X763" s="9" t="n">
        <f aca="false">+[2]data1cf!BV762*-1</f>
        <v>-0</v>
      </c>
      <c r="Y763" s="9" t="n">
        <f aca="false">+[2]data1cf!BW762*-1</f>
        <v>-0</v>
      </c>
      <c r="Z763" s="9" t="n">
        <f aca="false">+[2]data1cf!BX762*-1</f>
        <v>-0</v>
      </c>
      <c r="AA763" s="9" t="n">
        <f aca="false">+[2]data1cf!BY762*-1</f>
        <v>-0</v>
      </c>
      <c r="AB763" s="9"/>
      <c r="AC763" s="9"/>
      <c r="AD763" s="9"/>
      <c r="AE763" s="9"/>
      <c r="AF763" s="9"/>
      <c r="AG763" s="9"/>
      <c r="AH763" s="9"/>
      <c r="AI763" s="9"/>
      <c r="AJ763" s="9"/>
      <c r="AK763" s="1"/>
      <c r="AL763" s="1" t="e">
        <f aca="false">SUMPRODUCT(B763:AJ763,PVCapPrice)</f>
        <v>#DIV/0!</v>
      </c>
      <c r="AM763" s="1"/>
      <c r="AN763" s="1"/>
      <c r="AO763" s="1"/>
      <c r="AP763" s="1"/>
      <c r="AQ763" s="1"/>
    </row>
    <row r="764" customFormat="false" ht="11.25" hidden="false" customHeight="false" outlineLevel="0" collapsed="false">
      <c r="A764" s="1" t="n">
        <v>762</v>
      </c>
      <c r="B764" s="9"/>
      <c r="C764" s="9" t="n">
        <f aca="false">+[2]data1cf!BA763*-1</f>
        <v>-0</v>
      </c>
      <c r="D764" s="9" t="n">
        <f aca="false">+[2]data1cf!BB763*-1</f>
        <v>-0</v>
      </c>
      <c r="E764" s="9" t="n">
        <f aca="false">+[2]data1cf!BC763*-1</f>
        <v>-0</v>
      </c>
      <c r="F764" s="9" t="n">
        <f aca="false">+[2]data1cf!BD763*-1</f>
        <v>-0</v>
      </c>
      <c r="G764" s="9" t="n">
        <f aca="false">+[2]data1cf!BE763*-1</f>
        <v>-0</v>
      </c>
      <c r="H764" s="9" t="n">
        <f aca="false">+[2]data1cf!BF763*-1</f>
        <v>-0</v>
      </c>
      <c r="I764" s="9" t="n">
        <f aca="false">+[2]data1cf!BG763*-1</f>
        <v>-0</v>
      </c>
      <c r="J764" s="9" t="n">
        <f aca="false">+[2]data1cf!BH763*-1</f>
        <v>-0</v>
      </c>
      <c r="K764" s="9" t="n">
        <f aca="false">+[2]data1cf!BI763*-1</f>
        <v>-0</v>
      </c>
      <c r="L764" s="9" t="n">
        <f aca="false">+[2]data1cf!BJ763*-1</f>
        <v>-0</v>
      </c>
      <c r="M764" s="9" t="n">
        <f aca="false">+[2]data1cf!BK763*-1</f>
        <v>-0</v>
      </c>
      <c r="N764" s="9" t="n">
        <f aca="false">+[2]data1cf!BL763*-1</f>
        <v>-0</v>
      </c>
      <c r="O764" s="9" t="n">
        <f aca="false">+[2]data1cf!BM763*-1</f>
        <v>-0</v>
      </c>
      <c r="P764" s="9" t="n">
        <f aca="false">+[2]data1cf!BN763*-1</f>
        <v>-0</v>
      </c>
      <c r="Q764" s="9" t="n">
        <f aca="false">+[2]data1cf!BO763*-1</f>
        <v>-0</v>
      </c>
      <c r="R764" s="9" t="n">
        <f aca="false">+[2]data1cf!BP763*-1</f>
        <v>-0</v>
      </c>
      <c r="S764" s="9" t="n">
        <f aca="false">+[2]data1cf!BQ763*-1</f>
        <v>-0</v>
      </c>
      <c r="T764" s="9" t="n">
        <f aca="false">+[2]data1cf!BR763*-1</f>
        <v>-0</v>
      </c>
      <c r="U764" s="9" t="n">
        <f aca="false">+[2]data1cf!BS763*-1</f>
        <v>-0</v>
      </c>
      <c r="V764" s="9" t="n">
        <f aca="false">+[2]data1cf!BT763*-1</f>
        <v>-0</v>
      </c>
      <c r="W764" s="9" t="n">
        <f aca="false">+[2]data1cf!BU763*-1</f>
        <v>-0</v>
      </c>
      <c r="X764" s="9" t="n">
        <f aca="false">+[2]data1cf!BV763*-1</f>
        <v>-0</v>
      </c>
      <c r="Y764" s="9" t="n">
        <f aca="false">+[2]data1cf!BW763*-1</f>
        <v>-0</v>
      </c>
      <c r="Z764" s="9" t="n">
        <f aca="false">+[2]data1cf!BX763*-1</f>
        <v>-0</v>
      </c>
      <c r="AA764" s="9" t="n">
        <f aca="false">+[2]data1cf!BY763*-1</f>
        <v>-0</v>
      </c>
      <c r="AB764" s="9"/>
      <c r="AC764" s="9"/>
      <c r="AD764" s="9"/>
      <c r="AE764" s="9"/>
      <c r="AF764" s="9"/>
      <c r="AG764" s="9"/>
      <c r="AH764" s="9"/>
      <c r="AI764" s="9"/>
      <c r="AJ764" s="9"/>
      <c r="AK764" s="1"/>
      <c r="AL764" s="1" t="e">
        <f aca="false">SUMPRODUCT(B764:AJ764,PVCapPrice)</f>
        <v>#DIV/0!</v>
      </c>
      <c r="AM764" s="1"/>
      <c r="AN764" s="1"/>
      <c r="AO764" s="1"/>
      <c r="AP764" s="1"/>
      <c r="AQ764" s="1"/>
    </row>
    <row r="765" customFormat="false" ht="11.25" hidden="false" customHeight="false" outlineLevel="0" collapsed="false">
      <c r="A765" s="1" t="n">
        <v>763</v>
      </c>
      <c r="B765" s="9"/>
      <c r="C765" s="9" t="n">
        <f aca="false">+[2]data1cf!BA764*-1</f>
        <v>-0</v>
      </c>
      <c r="D765" s="9" t="n">
        <f aca="false">+[2]data1cf!BB764*-1</f>
        <v>-0</v>
      </c>
      <c r="E765" s="9" t="n">
        <f aca="false">+[2]data1cf!BC764*-1</f>
        <v>-0</v>
      </c>
      <c r="F765" s="9" t="n">
        <f aca="false">+[2]data1cf!BD764*-1</f>
        <v>-0</v>
      </c>
      <c r="G765" s="9" t="n">
        <f aca="false">+[2]data1cf!BE764*-1</f>
        <v>-0</v>
      </c>
      <c r="H765" s="9" t="n">
        <f aca="false">+[2]data1cf!BF764*-1</f>
        <v>-0</v>
      </c>
      <c r="I765" s="9" t="n">
        <f aca="false">+[2]data1cf!BG764*-1</f>
        <v>-0</v>
      </c>
      <c r="J765" s="9" t="n">
        <f aca="false">+[2]data1cf!BH764*-1</f>
        <v>-0</v>
      </c>
      <c r="K765" s="9" t="n">
        <f aca="false">+[2]data1cf!BI764*-1</f>
        <v>-0</v>
      </c>
      <c r="L765" s="9" t="n">
        <f aca="false">+[2]data1cf!BJ764*-1</f>
        <v>-0</v>
      </c>
      <c r="M765" s="9" t="n">
        <f aca="false">+[2]data1cf!BK764*-1</f>
        <v>-0</v>
      </c>
      <c r="N765" s="9" t="n">
        <f aca="false">+[2]data1cf!BL764*-1</f>
        <v>-0</v>
      </c>
      <c r="O765" s="9" t="n">
        <f aca="false">+[2]data1cf!BM764*-1</f>
        <v>-0</v>
      </c>
      <c r="P765" s="9" t="n">
        <f aca="false">+[2]data1cf!BN764*-1</f>
        <v>-0</v>
      </c>
      <c r="Q765" s="9" t="n">
        <f aca="false">+[2]data1cf!BO764*-1</f>
        <v>-0</v>
      </c>
      <c r="R765" s="9" t="n">
        <f aca="false">+[2]data1cf!BP764*-1</f>
        <v>-0</v>
      </c>
      <c r="S765" s="9" t="n">
        <f aca="false">+[2]data1cf!BQ764*-1</f>
        <v>-0</v>
      </c>
      <c r="T765" s="9" t="n">
        <f aca="false">+[2]data1cf!BR764*-1</f>
        <v>-0</v>
      </c>
      <c r="U765" s="9" t="n">
        <f aca="false">+[2]data1cf!BS764*-1</f>
        <v>-0</v>
      </c>
      <c r="V765" s="9" t="n">
        <f aca="false">+[2]data1cf!BT764*-1</f>
        <v>-0</v>
      </c>
      <c r="W765" s="9" t="n">
        <f aca="false">+[2]data1cf!BU764*-1</f>
        <v>-0</v>
      </c>
      <c r="X765" s="9" t="n">
        <f aca="false">+[2]data1cf!BV764*-1</f>
        <v>-0</v>
      </c>
      <c r="Y765" s="9" t="n">
        <f aca="false">+[2]data1cf!BW764*-1</f>
        <v>-0</v>
      </c>
      <c r="Z765" s="9" t="n">
        <f aca="false">+[2]data1cf!BX764*-1</f>
        <v>-0</v>
      </c>
      <c r="AA765" s="9" t="n">
        <f aca="false">+[2]data1cf!BY764*-1</f>
        <v>-0</v>
      </c>
      <c r="AB765" s="9"/>
      <c r="AC765" s="9"/>
      <c r="AD765" s="9"/>
      <c r="AE765" s="9"/>
      <c r="AF765" s="9"/>
      <c r="AG765" s="9"/>
      <c r="AH765" s="9"/>
      <c r="AI765" s="9"/>
      <c r="AJ765" s="9"/>
      <c r="AK765" s="1"/>
      <c r="AL765" s="1" t="e">
        <f aca="false">SUMPRODUCT(B765:AJ765,PVCapPrice)</f>
        <v>#DIV/0!</v>
      </c>
      <c r="AM765" s="1"/>
      <c r="AN765" s="1"/>
      <c r="AO765" s="1"/>
      <c r="AP765" s="1"/>
      <c r="AQ765" s="1"/>
    </row>
    <row r="766" customFormat="false" ht="11.25" hidden="false" customHeight="false" outlineLevel="0" collapsed="false">
      <c r="A766" s="1" t="n">
        <v>764</v>
      </c>
      <c r="B766" s="9"/>
      <c r="C766" s="9" t="n">
        <f aca="false">+[2]data1cf!BA765*-1</f>
        <v>-0</v>
      </c>
      <c r="D766" s="9" t="n">
        <f aca="false">+[2]data1cf!BB765*-1</f>
        <v>-0</v>
      </c>
      <c r="E766" s="9" t="n">
        <f aca="false">+[2]data1cf!BC765*-1</f>
        <v>-0</v>
      </c>
      <c r="F766" s="9" t="n">
        <f aca="false">+[2]data1cf!BD765*-1</f>
        <v>-0</v>
      </c>
      <c r="G766" s="9" t="n">
        <f aca="false">+[2]data1cf!BE765*-1</f>
        <v>-0</v>
      </c>
      <c r="H766" s="9" t="n">
        <f aca="false">+[2]data1cf!BF765*-1</f>
        <v>-0</v>
      </c>
      <c r="I766" s="9" t="n">
        <f aca="false">+[2]data1cf!BG765*-1</f>
        <v>-0</v>
      </c>
      <c r="J766" s="9" t="n">
        <f aca="false">+[2]data1cf!BH765*-1</f>
        <v>-0</v>
      </c>
      <c r="K766" s="9" t="n">
        <f aca="false">+[2]data1cf!BI765*-1</f>
        <v>-0</v>
      </c>
      <c r="L766" s="9" t="n">
        <f aca="false">+[2]data1cf!BJ765*-1</f>
        <v>-0</v>
      </c>
      <c r="M766" s="9" t="n">
        <f aca="false">+[2]data1cf!BK765*-1</f>
        <v>-0</v>
      </c>
      <c r="N766" s="9" t="n">
        <f aca="false">+[2]data1cf!BL765*-1</f>
        <v>-0</v>
      </c>
      <c r="O766" s="9" t="n">
        <f aca="false">+[2]data1cf!BM765*-1</f>
        <v>-0</v>
      </c>
      <c r="P766" s="9" t="n">
        <f aca="false">+[2]data1cf!BN765*-1</f>
        <v>-0</v>
      </c>
      <c r="Q766" s="9" t="n">
        <f aca="false">+[2]data1cf!BO765*-1</f>
        <v>-0</v>
      </c>
      <c r="R766" s="9" t="n">
        <f aca="false">+[2]data1cf!BP765*-1</f>
        <v>-0</v>
      </c>
      <c r="S766" s="9" t="n">
        <f aca="false">+[2]data1cf!BQ765*-1</f>
        <v>-0</v>
      </c>
      <c r="T766" s="9" t="n">
        <f aca="false">+[2]data1cf!BR765*-1</f>
        <v>-0</v>
      </c>
      <c r="U766" s="9" t="n">
        <f aca="false">+[2]data1cf!BS765*-1</f>
        <v>-0</v>
      </c>
      <c r="V766" s="9" t="n">
        <f aca="false">+[2]data1cf!BT765*-1</f>
        <v>-0</v>
      </c>
      <c r="W766" s="9" t="n">
        <f aca="false">+[2]data1cf!BU765*-1</f>
        <v>-0</v>
      </c>
      <c r="X766" s="9" t="n">
        <f aca="false">+[2]data1cf!BV765*-1</f>
        <v>-0</v>
      </c>
      <c r="Y766" s="9" t="n">
        <f aca="false">+[2]data1cf!BW765*-1</f>
        <v>-0</v>
      </c>
      <c r="Z766" s="9" t="n">
        <f aca="false">+[2]data1cf!BX765*-1</f>
        <v>-0</v>
      </c>
      <c r="AA766" s="9" t="n">
        <f aca="false">+[2]data1cf!BY765*-1</f>
        <v>-0</v>
      </c>
      <c r="AB766" s="9"/>
      <c r="AC766" s="9"/>
      <c r="AD766" s="9"/>
      <c r="AE766" s="9"/>
      <c r="AF766" s="9"/>
      <c r="AG766" s="9"/>
      <c r="AH766" s="9"/>
      <c r="AI766" s="9"/>
      <c r="AJ766" s="9"/>
      <c r="AK766" s="1"/>
      <c r="AL766" s="1" t="e">
        <f aca="false">SUMPRODUCT(B766:AJ766,PVCapPrice)</f>
        <v>#DIV/0!</v>
      </c>
      <c r="AM766" s="1"/>
      <c r="AN766" s="1"/>
      <c r="AO766" s="1"/>
      <c r="AP766" s="1"/>
      <c r="AQ766" s="1"/>
    </row>
    <row r="767" customFormat="false" ht="11.25" hidden="false" customHeight="false" outlineLevel="0" collapsed="false">
      <c r="A767" s="1" t="n">
        <v>765</v>
      </c>
      <c r="B767" s="9"/>
      <c r="C767" s="9" t="n">
        <f aca="false">+[2]data1cf!BA766*-1</f>
        <v>-0</v>
      </c>
      <c r="D767" s="9" t="n">
        <f aca="false">+[2]data1cf!BB766*-1</f>
        <v>-0</v>
      </c>
      <c r="E767" s="9" t="n">
        <f aca="false">+[2]data1cf!BC766*-1</f>
        <v>-0</v>
      </c>
      <c r="F767" s="9" t="n">
        <f aca="false">+[2]data1cf!BD766*-1</f>
        <v>-0</v>
      </c>
      <c r="G767" s="9" t="n">
        <f aca="false">+[2]data1cf!BE766*-1</f>
        <v>-0</v>
      </c>
      <c r="H767" s="9" t="n">
        <f aca="false">+[2]data1cf!BF766*-1</f>
        <v>-0</v>
      </c>
      <c r="I767" s="9" t="n">
        <f aca="false">+[2]data1cf!BG766*-1</f>
        <v>-0</v>
      </c>
      <c r="J767" s="9" t="n">
        <f aca="false">+[2]data1cf!BH766*-1</f>
        <v>-0</v>
      </c>
      <c r="K767" s="9" t="n">
        <f aca="false">+[2]data1cf!BI766*-1</f>
        <v>-0</v>
      </c>
      <c r="L767" s="9" t="n">
        <f aca="false">+[2]data1cf!BJ766*-1</f>
        <v>-0</v>
      </c>
      <c r="M767" s="9" t="n">
        <f aca="false">+[2]data1cf!BK766*-1</f>
        <v>-0</v>
      </c>
      <c r="N767" s="9" t="n">
        <f aca="false">+[2]data1cf!BL766*-1</f>
        <v>-0</v>
      </c>
      <c r="O767" s="9" t="n">
        <f aca="false">+[2]data1cf!BM766*-1</f>
        <v>-0</v>
      </c>
      <c r="P767" s="9" t="n">
        <f aca="false">+[2]data1cf!BN766*-1</f>
        <v>-0</v>
      </c>
      <c r="Q767" s="9" t="n">
        <f aca="false">+[2]data1cf!BO766*-1</f>
        <v>-0</v>
      </c>
      <c r="R767" s="9" t="n">
        <f aca="false">+[2]data1cf!BP766*-1</f>
        <v>-0</v>
      </c>
      <c r="S767" s="9" t="n">
        <f aca="false">+[2]data1cf!BQ766*-1</f>
        <v>-0</v>
      </c>
      <c r="T767" s="9" t="n">
        <f aca="false">+[2]data1cf!BR766*-1</f>
        <v>-0</v>
      </c>
      <c r="U767" s="9" t="n">
        <f aca="false">+[2]data1cf!BS766*-1</f>
        <v>-0</v>
      </c>
      <c r="V767" s="9" t="n">
        <f aca="false">+[2]data1cf!BT766*-1</f>
        <v>-0</v>
      </c>
      <c r="W767" s="9" t="n">
        <f aca="false">+[2]data1cf!BU766*-1</f>
        <v>-0</v>
      </c>
      <c r="X767" s="9" t="n">
        <f aca="false">+[2]data1cf!BV766*-1</f>
        <v>-0</v>
      </c>
      <c r="Y767" s="9" t="n">
        <f aca="false">+[2]data1cf!BW766*-1</f>
        <v>-0</v>
      </c>
      <c r="Z767" s="9" t="n">
        <f aca="false">+[2]data1cf!BX766*-1</f>
        <v>-0</v>
      </c>
      <c r="AA767" s="9" t="n">
        <f aca="false">+[2]data1cf!BY766*-1</f>
        <v>-0</v>
      </c>
      <c r="AB767" s="9"/>
      <c r="AC767" s="9"/>
      <c r="AD767" s="9"/>
      <c r="AE767" s="9"/>
      <c r="AF767" s="9"/>
      <c r="AG767" s="9"/>
      <c r="AH767" s="9"/>
      <c r="AI767" s="9"/>
      <c r="AJ767" s="9"/>
      <c r="AK767" s="1"/>
      <c r="AL767" s="1" t="e">
        <f aca="false">SUMPRODUCT(B767:AJ767,PVCapPrice)</f>
        <v>#DIV/0!</v>
      </c>
      <c r="AM767" s="1"/>
      <c r="AN767" s="1"/>
      <c r="AO767" s="1"/>
      <c r="AP767" s="1"/>
      <c r="AQ767" s="1"/>
    </row>
    <row r="768" customFormat="false" ht="11.25" hidden="false" customHeight="false" outlineLevel="0" collapsed="false">
      <c r="A768" s="1" t="n">
        <v>766</v>
      </c>
      <c r="B768" s="9"/>
      <c r="C768" s="9" t="n">
        <f aca="false">+[2]data1cf!BA767*-1</f>
        <v>-0</v>
      </c>
      <c r="D768" s="9" t="n">
        <f aca="false">+[2]data1cf!BB767*-1</f>
        <v>-0</v>
      </c>
      <c r="E768" s="9" t="n">
        <f aca="false">+[2]data1cf!BC767*-1</f>
        <v>-0</v>
      </c>
      <c r="F768" s="9" t="n">
        <f aca="false">+[2]data1cf!BD767*-1</f>
        <v>-0</v>
      </c>
      <c r="G768" s="9" t="n">
        <f aca="false">+[2]data1cf!BE767*-1</f>
        <v>-0</v>
      </c>
      <c r="H768" s="9" t="n">
        <f aca="false">+[2]data1cf!BF767*-1</f>
        <v>-0</v>
      </c>
      <c r="I768" s="9" t="n">
        <f aca="false">+[2]data1cf!BG767*-1</f>
        <v>-0</v>
      </c>
      <c r="J768" s="9" t="n">
        <f aca="false">+[2]data1cf!BH767*-1</f>
        <v>-0</v>
      </c>
      <c r="K768" s="9" t="n">
        <f aca="false">+[2]data1cf!BI767*-1</f>
        <v>-0</v>
      </c>
      <c r="L768" s="9" t="n">
        <f aca="false">+[2]data1cf!BJ767*-1</f>
        <v>-0</v>
      </c>
      <c r="M768" s="9" t="n">
        <f aca="false">+[2]data1cf!BK767*-1</f>
        <v>-0</v>
      </c>
      <c r="N768" s="9" t="n">
        <f aca="false">+[2]data1cf!BL767*-1</f>
        <v>-0</v>
      </c>
      <c r="O768" s="9" t="n">
        <f aca="false">+[2]data1cf!BM767*-1</f>
        <v>-0</v>
      </c>
      <c r="P768" s="9" t="n">
        <f aca="false">+[2]data1cf!BN767*-1</f>
        <v>-0</v>
      </c>
      <c r="Q768" s="9" t="n">
        <f aca="false">+[2]data1cf!BO767*-1</f>
        <v>-0</v>
      </c>
      <c r="R768" s="9" t="n">
        <f aca="false">+[2]data1cf!BP767*-1</f>
        <v>-0</v>
      </c>
      <c r="S768" s="9" t="n">
        <f aca="false">+[2]data1cf!BQ767*-1</f>
        <v>-0</v>
      </c>
      <c r="T768" s="9" t="n">
        <f aca="false">+[2]data1cf!BR767*-1</f>
        <v>-0</v>
      </c>
      <c r="U768" s="9" t="n">
        <f aca="false">+[2]data1cf!BS767*-1</f>
        <v>-0</v>
      </c>
      <c r="V768" s="9" t="n">
        <f aca="false">+[2]data1cf!BT767*-1</f>
        <v>-0</v>
      </c>
      <c r="W768" s="9" t="n">
        <f aca="false">+[2]data1cf!BU767*-1</f>
        <v>-0</v>
      </c>
      <c r="X768" s="9" t="n">
        <f aca="false">+[2]data1cf!BV767*-1</f>
        <v>-0</v>
      </c>
      <c r="Y768" s="9" t="n">
        <f aca="false">+[2]data1cf!BW767*-1</f>
        <v>-0</v>
      </c>
      <c r="Z768" s="9" t="n">
        <f aca="false">+[2]data1cf!BX767*-1</f>
        <v>-0</v>
      </c>
      <c r="AA768" s="9" t="n">
        <f aca="false">+[2]data1cf!BY767*-1</f>
        <v>-0</v>
      </c>
      <c r="AB768" s="9"/>
      <c r="AC768" s="9"/>
      <c r="AD768" s="9"/>
      <c r="AE768" s="9"/>
      <c r="AF768" s="9"/>
      <c r="AG768" s="9"/>
      <c r="AH768" s="9"/>
      <c r="AI768" s="9"/>
      <c r="AJ768" s="9"/>
      <c r="AK768" s="1"/>
      <c r="AL768" s="1" t="e">
        <f aca="false">SUMPRODUCT(B768:AJ768,PVCapPrice)</f>
        <v>#DIV/0!</v>
      </c>
      <c r="AM768" s="1"/>
      <c r="AN768" s="1"/>
      <c r="AO768" s="1"/>
      <c r="AP768" s="1"/>
      <c r="AQ768" s="1"/>
    </row>
    <row r="769" customFormat="false" ht="11.25" hidden="false" customHeight="false" outlineLevel="0" collapsed="false">
      <c r="A769" s="1" t="n">
        <v>767</v>
      </c>
      <c r="B769" s="9"/>
      <c r="C769" s="9" t="n">
        <f aca="false">+[2]data1cf!BA768*-1</f>
        <v>-0</v>
      </c>
      <c r="D769" s="9" t="n">
        <f aca="false">+[2]data1cf!BB768*-1</f>
        <v>-0</v>
      </c>
      <c r="E769" s="9" t="n">
        <f aca="false">+[2]data1cf!BC768*-1</f>
        <v>-0</v>
      </c>
      <c r="F769" s="9" t="n">
        <f aca="false">+[2]data1cf!BD768*-1</f>
        <v>-0</v>
      </c>
      <c r="G769" s="9" t="n">
        <f aca="false">+[2]data1cf!BE768*-1</f>
        <v>-0</v>
      </c>
      <c r="H769" s="9" t="n">
        <f aca="false">+[2]data1cf!BF768*-1</f>
        <v>-0</v>
      </c>
      <c r="I769" s="9" t="n">
        <f aca="false">+[2]data1cf!BG768*-1</f>
        <v>-0</v>
      </c>
      <c r="J769" s="9" t="n">
        <f aca="false">+[2]data1cf!BH768*-1</f>
        <v>-0</v>
      </c>
      <c r="K769" s="9" t="n">
        <f aca="false">+[2]data1cf!BI768*-1</f>
        <v>-0</v>
      </c>
      <c r="L769" s="9" t="n">
        <f aca="false">+[2]data1cf!BJ768*-1</f>
        <v>-0</v>
      </c>
      <c r="M769" s="9" t="n">
        <f aca="false">+[2]data1cf!BK768*-1</f>
        <v>-0</v>
      </c>
      <c r="N769" s="9" t="n">
        <f aca="false">+[2]data1cf!BL768*-1</f>
        <v>-0</v>
      </c>
      <c r="O769" s="9" t="n">
        <f aca="false">+[2]data1cf!BM768*-1</f>
        <v>-0</v>
      </c>
      <c r="P769" s="9" t="n">
        <f aca="false">+[2]data1cf!BN768*-1</f>
        <v>-0</v>
      </c>
      <c r="Q769" s="9" t="n">
        <f aca="false">+[2]data1cf!BO768*-1</f>
        <v>-0</v>
      </c>
      <c r="R769" s="9" t="n">
        <f aca="false">+[2]data1cf!BP768*-1</f>
        <v>-0</v>
      </c>
      <c r="S769" s="9" t="n">
        <f aca="false">+[2]data1cf!BQ768*-1</f>
        <v>-0</v>
      </c>
      <c r="T769" s="9" t="n">
        <f aca="false">+[2]data1cf!BR768*-1</f>
        <v>-0</v>
      </c>
      <c r="U769" s="9" t="n">
        <f aca="false">+[2]data1cf!BS768*-1</f>
        <v>-0</v>
      </c>
      <c r="V769" s="9" t="n">
        <f aca="false">+[2]data1cf!BT768*-1</f>
        <v>-0</v>
      </c>
      <c r="W769" s="9" t="n">
        <f aca="false">+[2]data1cf!BU768*-1</f>
        <v>-0</v>
      </c>
      <c r="X769" s="9" t="n">
        <f aca="false">+[2]data1cf!BV768*-1</f>
        <v>-0</v>
      </c>
      <c r="Y769" s="9" t="n">
        <f aca="false">+[2]data1cf!BW768*-1</f>
        <v>-0</v>
      </c>
      <c r="Z769" s="9" t="n">
        <f aca="false">+[2]data1cf!BX768*-1</f>
        <v>-0</v>
      </c>
      <c r="AA769" s="9" t="n">
        <f aca="false">+[2]data1cf!BY768*-1</f>
        <v>-0</v>
      </c>
      <c r="AB769" s="9"/>
      <c r="AC769" s="9"/>
      <c r="AD769" s="9"/>
      <c r="AE769" s="9"/>
      <c r="AF769" s="9"/>
      <c r="AG769" s="9"/>
      <c r="AH769" s="9"/>
      <c r="AI769" s="9"/>
      <c r="AJ769" s="9"/>
      <c r="AK769" s="1"/>
      <c r="AL769" s="1" t="e">
        <f aca="false">SUMPRODUCT(B769:AJ769,PVCapPrice)</f>
        <v>#DIV/0!</v>
      </c>
      <c r="AM769" s="1"/>
      <c r="AN769" s="1"/>
      <c r="AO769" s="1"/>
      <c r="AP769" s="1"/>
      <c r="AQ769" s="1"/>
    </row>
    <row r="770" customFormat="false" ht="11.25" hidden="false" customHeight="false" outlineLevel="0" collapsed="false">
      <c r="A770" s="1" t="n">
        <v>768</v>
      </c>
      <c r="B770" s="9"/>
      <c r="C770" s="9" t="n">
        <f aca="false">+[2]data1cf!BA769*-1</f>
        <v>-0</v>
      </c>
      <c r="D770" s="9" t="n">
        <f aca="false">+[2]data1cf!BB769*-1</f>
        <v>-0</v>
      </c>
      <c r="E770" s="9" t="n">
        <f aca="false">+[2]data1cf!BC769*-1</f>
        <v>-0</v>
      </c>
      <c r="F770" s="9" t="n">
        <f aca="false">+[2]data1cf!BD769*-1</f>
        <v>-0</v>
      </c>
      <c r="G770" s="9" t="n">
        <f aca="false">+[2]data1cf!BE769*-1</f>
        <v>-0</v>
      </c>
      <c r="H770" s="9" t="n">
        <f aca="false">+[2]data1cf!BF769*-1</f>
        <v>-0</v>
      </c>
      <c r="I770" s="9" t="n">
        <f aca="false">+[2]data1cf!BG769*-1</f>
        <v>-0</v>
      </c>
      <c r="J770" s="9" t="n">
        <f aca="false">+[2]data1cf!BH769*-1</f>
        <v>-0</v>
      </c>
      <c r="K770" s="9" t="n">
        <f aca="false">+[2]data1cf!BI769*-1</f>
        <v>-0</v>
      </c>
      <c r="L770" s="9" t="n">
        <f aca="false">+[2]data1cf!BJ769*-1</f>
        <v>-0</v>
      </c>
      <c r="M770" s="9" t="n">
        <f aca="false">+[2]data1cf!BK769*-1</f>
        <v>-0</v>
      </c>
      <c r="N770" s="9" t="n">
        <f aca="false">+[2]data1cf!BL769*-1</f>
        <v>-0</v>
      </c>
      <c r="O770" s="9" t="n">
        <f aca="false">+[2]data1cf!BM769*-1</f>
        <v>-0</v>
      </c>
      <c r="P770" s="9" t="n">
        <f aca="false">+[2]data1cf!BN769*-1</f>
        <v>-0</v>
      </c>
      <c r="Q770" s="9" t="n">
        <f aca="false">+[2]data1cf!BO769*-1</f>
        <v>-0</v>
      </c>
      <c r="R770" s="9" t="n">
        <f aca="false">+[2]data1cf!BP769*-1</f>
        <v>-0</v>
      </c>
      <c r="S770" s="9" t="n">
        <f aca="false">+[2]data1cf!BQ769*-1</f>
        <v>-0</v>
      </c>
      <c r="T770" s="9" t="n">
        <f aca="false">+[2]data1cf!BR769*-1</f>
        <v>-0</v>
      </c>
      <c r="U770" s="9" t="n">
        <f aca="false">+[2]data1cf!BS769*-1</f>
        <v>-0</v>
      </c>
      <c r="V770" s="9" t="n">
        <f aca="false">+[2]data1cf!BT769*-1</f>
        <v>-0</v>
      </c>
      <c r="W770" s="9" t="n">
        <f aca="false">+[2]data1cf!BU769*-1</f>
        <v>-0</v>
      </c>
      <c r="X770" s="9" t="n">
        <f aca="false">+[2]data1cf!BV769*-1</f>
        <v>-0</v>
      </c>
      <c r="Y770" s="9" t="n">
        <f aca="false">+[2]data1cf!BW769*-1</f>
        <v>-0</v>
      </c>
      <c r="Z770" s="9" t="n">
        <f aca="false">+[2]data1cf!BX769*-1</f>
        <v>-0</v>
      </c>
      <c r="AA770" s="9" t="n">
        <f aca="false">+[2]data1cf!BY769*-1</f>
        <v>-0</v>
      </c>
      <c r="AB770" s="9"/>
      <c r="AC770" s="9"/>
      <c r="AD770" s="9"/>
      <c r="AE770" s="9"/>
      <c r="AF770" s="9"/>
      <c r="AG770" s="9"/>
      <c r="AH770" s="9"/>
      <c r="AI770" s="9"/>
      <c r="AJ770" s="9"/>
      <c r="AK770" s="1"/>
      <c r="AL770" s="1" t="e">
        <f aca="false">SUMPRODUCT(B770:AJ770,PVCapPrice)</f>
        <v>#DIV/0!</v>
      </c>
      <c r="AM770" s="1"/>
      <c r="AN770" s="1"/>
      <c r="AO770" s="1"/>
      <c r="AP770" s="1"/>
      <c r="AQ770" s="1"/>
    </row>
    <row r="771" customFormat="false" ht="11.25" hidden="false" customHeight="false" outlineLevel="0" collapsed="false">
      <c r="A771" s="1" t="n">
        <v>769</v>
      </c>
      <c r="B771" s="9"/>
      <c r="C771" s="9" t="n">
        <f aca="false">+[2]data1cf!BA770*-1</f>
        <v>-0</v>
      </c>
      <c r="D771" s="9" t="n">
        <f aca="false">+[2]data1cf!BB770*-1</f>
        <v>-0</v>
      </c>
      <c r="E771" s="9" t="n">
        <f aca="false">+[2]data1cf!BC770*-1</f>
        <v>-0</v>
      </c>
      <c r="F771" s="9" t="n">
        <f aca="false">+[2]data1cf!BD770*-1</f>
        <v>-0</v>
      </c>
      <c r="G771" s="9" t="n">
        <f aca="false">+[2]data1cf!BE770*-1</f>
        <v>-0</v>
      </c>
      <c r="H771" s="9" t="n">
        <f aca="false">+[2]data1cf!BF770*-1</f>
        <v>-0</v>
      </c>
      <c r="I771" s="9" t="n">
        <f aca="false">+[2]data1cf!BG770*-1</f>
        <v>-0</v>
      </c>
      <c r="J771" s="9" t="n">
        <f aca="false">+[2]data1cf!BH770*-1</f>
        <v>-0</v>
      </c>
      <c r="K771" s="9" t="n">
        <f aca="false">+[2]data1cf!BI770*-1</f>
        <v>-0</v>
      </c>
      <c r="L771" s="9" t="n">
        <f aca="false">+[2]data1cf!BJ770*-1</f>
        <v>-0</v>
      </c>
      <c r="M771" s="9" t="n">
        <f aca="false">+[2]data1cf!BK770*-1</f>
        <v>-0</v>
      </c>
      <c r="N771" s="9" t="n">
        <f aca="false">+[2]data1cf!BL770*-1</f>
        <v>-0</v>
      </c>
      <c r="O771" s="9" t="n">
        <f aca="false">+[2]data1cf!BM770*-1</f>
        <v>-0</v>
      </c>
      <c r="P771" s="9" t="n">
        <f aca="false">+[2]data1cf!BN770*-1</f>
        <v>-0</v>
      </c>
      <c r="Q771" s="9" t="n">
        <f aca="false">+[2]data1cf!BO770*-1</f>
        <v>-0</v>
      </c>
      <c r="R771" s="9" t="n">
        <f aca="false">+[2]data1cf!BP770*-1</f>
        <v>-0</v>
      </c>
      <c r="S771" s="9" t="n">
        <f aca="false">+[2]data1cf!BQ770*-1</f>
        <v>-0</v>
      </c>
      <c r="T771" s="9" t="n">
        <f aca="false">+[2]data1cf!BR770*-1</f>
        <v>-0</v>
      </c>
      <c r="U771" s="9" t="n">
        <f aca="false">+[2]data1cf!BS770*-1</f>
        <v>-0</v>
      </c>
      <c r="V771" s="9" t="n">
        <f aca="false">+[2]data1cf!BT770*-1</f>
        <v>-0</v>
      </c>
      <c r="W771" s="9" t="n">
        <f aca="false">+[2]data1cf!BU770*-1</f>
        <v>-0</v>
      </c>
      <c r="X771" s="9" t="n">
        <f aca="false">+[2]data1cf!BV770*-1</f>
        <v>-0</v>
      </c>
      <c r="Y771" s="9" t="n">
        <f aca="false">+[2]data1cf!BW770*-1</f>
        <v>-0</v>
      </c>
      <c r="Z771" s="9" t="n">
        <f aca="false">+[2]data1cf!BX770*-1</f>
        <v>-0</v>
      </c>
      <c r="AA771" s="9" t="n">
        <f aca="false">+[2]data1cf!BY770*-1</f>
        <v>-0</v>
      </c>
      <c r="AB771" s="9"/>
      <c r="AC771" s="9"/>
      <c r="AD771" s="9"/>
      <c r="AE771" s="9"/>
      <c r="AF771" s="9"/>
      <c r="AG771" s="9"/>
      <c r="AH771" s="9"/>
      <c r="AI771" s="9"/>
      <c r="AJ771" s="9"/>
      <c r="AK771" s="1"/>
      <c r="AL771" s="1" t="e">
        <f aca="false">SUMPRODUCT(B771:AJ771,PVCapPrice)</f>
        <v>#DIV/0!</v>
      </c>
      <c r="AM771" s="1"/>
      <c r="AN771" s="1"/>
      <c r="AO771" s="1"/>
      <c r="AP771" s="1"/>
      <c r="AQ771" s="1"/>
    </row>
    <row r="772" customFormat="false" ht="11.25" hidden="false" customHeight="false" outlineLevel="0" collapsed="false">
      <c r="A772" s="1" t="n">
        <v>770</v>
      </c>
      <c r="B772" s="9"/>
      <c r="C772" s="9" t="n">
        <f aca="false">+[2]data1cf!BA771*-1</f>
        <v>-0</v>
      </c>
      <c r="D772" s="9" t="n">
        <f aca="false">+[2]data1cf!BB771*-1</f>
        <v>-0</v>
      </c>
      <c r="E772" s="9" t="n">
        <f aca="false">+[2]data1cf!BC771*-1</f>
        <v>-0</v>
      </c>
      <c r="F772" s="9" t="n">
        <f aca="false">+[2]data1cf!BD771*-1</f>
        <v>-0</v>
      </c>
      <c r="G772" s="9" t="n">
        <f aca="false">+[2]data1cf!BE771*-1</f>
        <v>-0</v>
      </c>
      <c r="H772" s="9" t="n">
        <f aca="false">+[2]data1cf!BF771*-1</f>
        <v>-0</v>
      </c>
      <c r="I772" s="9" t="n">
        <f aca="false">+[2]data1cf!BG771*-1</f>
        <v>-0</v>
      </c>
      <c r="J772" s="9" t="n">
        <f aca="false">+[2]data1cf!BH771*-1</f>
        <v>-0</v>
      </c>
      <c r="K772" s="9" t="n">
        <f aca="false">+[2]data1cf!BI771*-1</f>
        <v>-0</v>
      </c>
      <c r="L772" s="9" t="n">
        <f aca="false">+[2]data1cf!BJ771*-1</f>
        <v>-0</v>
      </c>
      <c r="M772" s="9" t="n">
        <f aca="false">+[2]data1cf!BK771*-1</f>
        <v>-0</v>
      </c>
      <c r="N772" s="9" t="n">
        <f aca="false">+[2]data1cf!BL771*-1</f>
        <v>-0</v>
      </c>
      <c r="O772" s="9" t="n">
        <f aca="false">+[2]data1cf!BM771*-1</f>
        <v>-0</v>
      </c>
      <c r="P772" s="9" t="n">
        <f aca="false">+[2]data1cf!BN771*-1</f>
        <v>-0</v>
      </c>
      <c r="Q772" s="9" t="n">
        <f aca="false">+[2]data1cf!BO771*-1</f>
        <v>-0</v>
      </c>
      <c r="R772" s="9" t="n">
        <f aca="false">+[2]data1cf!BP771*-1</f>
        <v>-0</v>
      </c>
      <c r="S772" s="9" t="n">
        <f aca="false">+[2]data1cf!BQ771*-1</f>
        <v>-0</v>
      </c>
      <c r="T772" s="9" t="n">
        <f aca="false">+[2]data1cf!BR771*-1</f>
        <v>-0</v>
      </c>
      <c r="U772" s="9" t="n">
        <f aca="false">+[2]data1cf!BS771*-1</f>
        <v>-0</v>
      </c>
      <c r="V772" s="9" t="n">
        <f aca="false">+[2]data1cf!BT771*-1</f>
        <v>-0</v>
      </c>
      <c r="W772" s="9" t="n">
        <f aca="false">+[2]data1cf!BU771*-1</f>
        <v>-0</v>
      </c>
      <c r="X772" s="9" t="n">
        <f aca="false">+[2]data1cf!BV771*-1</f>
        <v>-0</v>
      </c>
      <c r="Y772" s="9" t="n">
        <f aca="false">+[2]data1cf!BW771*-1</f>
        <v>-0</v>
      </c>
      <c r="Z772" s="9" t="n">
        <f aca="false">+[2]data1cf!BX771*-1</f>
        <v>-0</v>
      </c>
      <c r="AA772" s="9" t="n">
        <f aca="false">+[2]data1cf!BY771*-1</f>
        <v>-0</v>
      </c>
      <c r="AB772" s="9"/>
      <c r="AC772" s="9"/>
      <c r="AD772" s="9"/>
      <c r="AE772" s="9"/>
      <c r="AF772" s="9"/>
      <c r="AG772" s="9"/>
      <c r="AH772" s="9"/>
      <c r="AI772" s="9"/>
      <c r="AJ772" s="9"/>
      <c r="AK772" s="1"/>
      <c r="AL772" s="1" t="e">
        <f aca="false">SUMPRODUCT(B772:AJ772,PVCapPrice)</f>
        <v>#DIV/0!</v>
      </c>
      <c r="AM772" s="1"/>
      <c r="AN772" s="1"/>
      <c r="AO772" s="1"/>
      <c r="AP772" s="1"/>
      <c r="AQ772" s="1"/>
    </row>
    <row r="773" customFormat="false" ht="11.25" hidden="false" customHeight="false" outlineLevel="0" collapsed="false">
      <c r="A773" s="1" t="n">
        <v>771</v>
      </c>
      <c r="B773" s="9"/>
      <c r="C773" s="9" t="n">
        <f aca="false">+[2]data1cf!BA772*-1</f>
        <v>-0</v>
      </c>
      <c r="D773" s="9" t="n">
        <f aca="false">+[2]data1cf!BB772*-1</f>
        <v>-0</v>
      </c>
      <c r="E773" s="9" t="n">
        <f aca="false">+[2]data1cf!BC772*-1</f>
        <v>-0</v>
      </c>
      <c r="F773" s="9" t="n">
        <f aca="false">+[2]data1cf!BD772*-1</f>
        <v>-0</v>
      </c>
      <c r="G773" s="9" t="n">
        <f aca="false">+[2]data1cf!BE772*-1</f>
        <v>-0</v>
      </c>
      <c r="H773" s="9" t="n">
        <f aca="false">+[2]data1cf!BF772*-1</f>
        <v>-0</v>
      </c>
      <c r="I773" s="9" t="n">
        <f aca="false">+[2]data1cf!BG772*-1</f>
        <v>-0</v>
      </c>
      <c r="J773" s="9" t="n">
        <f aca="false">+[2]data1cf!BH772*-1</f>
        <v>-0</v>
      </c>
      <c r="K773" s="9" t="n">
        <f aca="false">+[2]data1cf!BI772*-1</f>
        <v>-0</v>
      </c>
      <c r="L773" s="9" t="n">
        <f aca="false">+[2]data1cf!BJ772*-1</f>
        <v>-0</v>
      </c>
      <c r="M773" s="9" t="n">
        <f aca="false">+[2]data1cf!BK772*-1</f>
        <v>-0</v>
      </c>
      <c r="N773" s="9" t="n">
        <f aca="false">+[2]data1cf!BL772*-1</f>
        <v>-0</v>
      </c>
      <c r="O773" s="9" t="n">
        <f aca="false">+[2]data1cf!BM772*-1</f>
        <v>-0</v>
      </c>
      <c r="P773" s="9" t="n">
        <f aca="false">+[2]data1cf!BN772*-1</f>
        <v>-0</v>
      </c>
      <c r="Q773" s="9" t="n">
        <f aca="false">+[2]data1cf!BO772*-1</f>
        <v>-0</v>
      </c>
      <c r="R773" s="9" t="n">
        <f aca="false">+[2]data1cf!BP772*-1</f>
        <v>-0</v>
      </c>
      <c r="S773" s="9" t="n">
        <f aca="false">+[2]data1cf!BQ772*-1</f>
        <v>-0</v>
      </c>
      <c r="T773" s="9" t="n">
        <f aca="false">+[2]data1cf!BR772*-1</f>
        <v>-0</v>
      </c>
      <c r="U773" s="9" t="n">
        <f aca="false">+[2]data1cf!BS772*-1</f>
        <v>-0</v>
      </c>
      <c r="V773" s="9" t="n">
        <f aca="false">+[2]data1cf!BT772*-1</f>
        <v>-0</v>
      </c>
      <c r="W773" s="9" t="n">
        <f aca="false">+[2]data1cf!BU772*-1</f>
        <v>-0</v>
      </c>
      <c r="X773" s="9" t="n">
        <f aca="false">+[2]data1cf!BV772*-1</f>
        <v>-0</v>
      </c>
      <c r="Y773" s="9" t="n">
        <f aca="false">+[2]data1cf!BW772*-1</f>
        <v>-0</v>
      </c>
      <c r="Z773" s="9" t="n">
        <f aca="false">+[2]data1cf!BX772*-1</f>
        <v>-0</v>
      </c>
      <c r="AA773" s="9" t="n">
        <f aca="false">+[2]data1cf!BY772*-1</f>
        <v>-0</v>
      </c>
      <c r="AB773" s="9"/>
      <c r="AC773" s="9"/>
      <c r="AD773" s="9"/>
      <c r="AE773" s="9"/>
      <c r="AF773" s="9"/>
      <c r="AG773" s="9"/>
      <c r="AH773" s="9"/>
      <c r="AI773" s="9"/>
      <c r="AJ773" s="9"/>
      <c r="AK773" s="1"/>
      <c r="AL773" s="1" t="e">
        <f aca="false">SUMPRODUCT(B773:AJ773,PVCapPrice)</f>
        <v>#DIV/0!</v>
      </c>
      <c r="AM773" s="1"/>
      <c r="AN773" s="1"/>
      <c r="AO773" s="1"/>
      <c r="AP773" s="1"/>
      <c r="AQ773" s="1"/>
    </row>
    <row r="774" customFormat="false" ht="11.25" hidden="false" customHeight="false" outlineLevel="0" collapsed="false">
      <c r="A774" s="1" t="n">
        <v>772</v>
      </c>
      <c r="B774" s="9"/>
      <c r="C774" s="9" t="n">
        <f aca="false">+[2]data1cf!BA773*-1</f>
        <v>-0</v>
      </c>
      <c r="D774" s="9" t="n">
        <f aca="false">+[2]data1cf!BB773*-1</f>
        <v>-0</v>
      </c>
      <c r="E774" s="9" t="n">
        <f aca="false">+[2]data1cf!BC773*-1</f>
        <v>-0</v>
      </c>
      <c r="F774" s="9" t="n">
        <f aca="false">+[2]data1cf!BD773*-1</f>
        <v>-0</v>
      </c>
      <c r="G774" s="9" t="n">
        <f aca="false">+[2]data1cf!BE773*-1</f>
        <v>-0</v>
      </c>
      <c r="H774" s="9" t="n">
        <f aca="false">+[2]data1cf!BF773*-1</f>
        <v>-0</v>
      </c>
      <c r="I774" s="9" t="n">
        <f aca="false">+[2]data1cf!BG773*-1</f>
        <v>-0</v>
      </c>
      <c r="J774" s="9" t="n">
        <f aca="false">+[2]data1cf!BH773*-1</f>
        <v>-0</v>
      </c>
      <c r="K774" s="9" t="n">
        <f aca="false">+[2]data1cf!BI773*-1</f>
        <v>-0</v>
      </c>
      <c r="L774" s="9" t="n">
        <f aca="false">+[2]data1cf!BJ773*-1</f>
        <v>-0</v>
      </c>
      <c r="M774" s="9" t="n">
        <f aca="false">+[2]data1cf!BK773*-1</f>
        <v>-0</v>
      </c>
      <c r="N774" s="9" t="n">
        <f aca="false">+[2]data1cf!BL773*-1</f>
        <v>-0</v>
      </c>
      <c r="O774" s="9" t="n">
        <f aca="false">+[2]data1cf!BM773*-1</f>
        <v>-0</v>
      </c>
      <c r="P774" s="9" t="n">
        <f aca="false">+[2]data1cf!BN773*-1</f>
        <v>-0</v>
      </c>
      <c r="Q774" s="9" t="n">
        <f aca="false">+[2]data1cf!BO773*-1</f>
        <v>-0</v>
      </c>
      <c r="R774" s="9" t="n">
        <f aca="false">+[2]data1cf!BP773*-1</f>
        <v>-0</v>
      </c>
      <c r="S774" s="9" t="n">
        <f aca="false">+[2]data1cf!BQ773*-1</f>
        <v>-0</v>
      </c>
      <c r="T774" s="9" t="n">
        <f aca="false">+[2]data1cf!BR773*-1</f>
        <v>-0</v>
      </c>
      <c r="U774" s="9" t="n">
        <f aca="false">+[2]data1cf!BS773*-1</f>
        <v>-0</v>
      </c>
      <c r="V774" s="9" t="n">
        <f aca="false">+[2]data1cf!BT773*-1</f>
        <v>-0</v>
      </c>
      <c r="W774" s="9" t="n">
        <f aca="false">+[2]data1cf!BU773*-1</f>
        <v>-0</v>
      </c>
      <c r="X774" s="9" t="n">
        <f aca="false">+[2]data1cf!BV773*-1</f>
        <v>-0</v>
      </c>
      <c r="Y774" s="9" t="n">
        <f aca="false">+[2]data1cf!BW773*-1</f>
        <v>-0</v>
      </c>
      <c r="Z774" s="9" t="n">
        <f aca="false">+[2]data1cf!BX773*-1</f>
        <v>-0</v>
      </c>
      <c r="AA774" s="9" t="n">
        <f aca="false">+[2]data1cf!BY773*-1</f>
        <v>-0</v>
      </c>
      <c r="AB774" s="9"/>
      <c r="AC774" s="9"/>
      <c r="AD774" s="9"/>
      <c r="AE774" s="9"/>
      <c r="AF774" s="9"/>
      <c r="AG774" s="9"/>
      <c r="AH774" s="9"/>
      <c r="AI774" s="9"/>
      <c r="AJ774" s="9"/>
      <c r="AK774" s="1"/>
      <c r="AL774" s="1" t="e">
        <f aca="false">SUMPRODUCT(B774:AJ774,PVCapPrice)</f>
        <v>#DIV/0!</v>
      </c>
      <c r="AM774" s="1"/>
      <c r="AN774" s="1"/>
      <c r="AO774" s="1"/>
      <c r="AP774" s="1"/>
      <c r="AQ774" s="1"/>
    </row>
    <row r="775" customFormat="false" ht="11.25" hidden="false" customHeight="false" outlineLevel="0" collapsed="false">
      <c r="A775" s="1" t="n">
        <v>773</v>
      </c>
      <c r="B775" s="9"/>
      <c r="C775" s="9" t="n">
        <f aca="false">+[2]data1cf!BA774*-1</f>
        <v>-0</v>
      </c>
      <c r="D775" s="9" t="n">
        <f aca="false">+[2]data1cf!BB774*-1</f>
        <v>-0</v>
      </c>
      <c r="E775" s="9" t="n">
        <f aca="false">+[2]data1cf!BC774*-1</f>
        <v>-0</v>
      </c>
      <c r="F775" s="9" t="n">
        <f aca="false">+[2]data1cf!BD774*-1</f>
        <v>-0</v>
      </c>
      <c r="G775" s="9" t="n">
        <f aca="false">+[2]data1cf!BE774*-1</f>
        <v>-0</v>
      </c>
      <c r="H775" s="9" t="n">
        <f aca="false">+[2]data1cf!BF774*-1</f>
        <v>-0</v>
      </c>
      <c r="I775" s="9" t="n">
        <f aca="false">+[2]data1cf!BG774*-1</f>
        <v>-0</v>
      </c>
      <c r="J775" s="9" t="n">
        <f aca="false">+[2]data1cf!BH774*-1</f>
        <v>-0</v>
      </c>
      <c r="K775" s="9" t="n">
        <f aca="false">+[2]data1cf!BI774*-1</f>
        <v>-0</v>
      </c>
      <c r="L775" s="9" t="n">
        <f aca="false">+[2]data1cf!BJ774*-1</f>
        <v>-0</v>
      </c>
      <c r="M775" s="9" t="n">
        <f aca="false">+[2]data1cf!BK774*-1</f>
        <v>-0</v>
      </c>
      <c r="N775" s="9" t="n">
        <f aca="false">+[2]data1cf!BL774*-1</f>
        <v>-0</v>
      </c>
      <c r="O775" s="9" t="n">
        <f aca="false">+[2]data1cf!BM774*-1</f>
        <v>-0</v>
      </c>
      <c r="P775" s="9" t="n">
        <f aca="false">+[2]data1cf!BN774*-1</f>
        <v>-0</v>
      </c>
      <c r="Q775" s="9" t="n">
        <f aca="false">+[2]data1cf!BO774*-1</f>
        <v>-0</v>
      </c>
      <c r="R775" s="9" t="n">
        <f aca="false">+[2]data1cf!BP774*-1</f>
        <v>-0</v>
      </c>
      <c r="S775" s="9" t="n">
        <f aca="false">+[2]data1cf!BQ774*-1</f>
        <v>-0</v>
      </c>
      <c r="T775" s="9" t="n">
        <f aca="false">+[2]data1cf!BR774*-1</f>
        <v>-0</v>
      </c>
      <c r="U775" s="9" t="n">
        <f aca="false">+[2]data1cf!BS774*-1</f>
        <v>-0</v>
      </c>
      <c r="V775" s="9" t="n">
        <f aca="false">+[2]data1cf!BT774*-1</f>
        <v>-0</v>
      </c>
      <c r="W775" s="9" t="n">
        <f aca="false">+[2]data1cf!BU774*-1</f>
        <v>-0</v>
      </c>
      <c r="X775" s="9" t="n">
        <f aca="false">+[2]data1cf!BV774*-1</f>
        <v>-0</v>
      </c>
      <c r="Y775" s="9" t="n">
        <f aca="false">+[2]data1cf!BW774*-1</f>
        <v>-0</v>
      </c>
      <c r="Z775" s="9" t="n">
        <f aca="false">+[2]data1cf!BX774*-1</f>
        <v>-0</v>
      </c>
      <c r="AA775" s="9" t="n">
        <f aca="false">+[2]data1cf!BY774*-1</f>
        <v>-0</v>
      </c>
      <c r="AB775" s="9"/>
      <c r="AC775" s="9"/>
      <c r="AD775" s="9"/>
      <c r="AE775" s="9"/>
      <c r="AF775" s="9"/>
      <c r="AG775" s="9"/>
      <c r="AH775" s="9"/>
      <c r="AI775" s="9"/>
      <c r="AJ775" s="9"/>
      <c r="AK775" s="1"/>
      <c r="AL775" s="1" t="e">
        <f aca="false">SUMPRODUCT(B775:AJ775,PVCapPrice)</f>
        <v>#DIV/0!</v>
      </c>
      <c r="AM775" s="1"/>
      <c r="AN775" s="1"/>
      <c r="AO775" s="1"/>
      <c r="AP775" s="1"/>
      <c r="AQ775" s="1"/>
    </row>
    <row r="776" customFormat="false" ht="11.25" hidden="false" customHeight="false" outlineLevel="0" collapsed="false">
      <c r="A776" s="1" t="n">
        <v>774</v>
      </c>
      <c r="B776" s="9"/>
      <c r="C776" s="9" t="n">
        <f aca="false">+[2]data1cf!BA775*-1</f>
        <v>-0</v>
      </c>
      <c r="D776" s="9" t="n">
        <f aca="false">+[2]data1cf!BB775*-1</f>
        <v>-0</v>
      </c>
      <c r="E776" s="9" t="n">
        <f aca="false">+[2]data1cf!BC775*-1</f>
        <v>-0</v>
      </c>
      <c r="F776" s="9" t="n">
        <f aca="false">+[2]data1cf!BD775*-1</f>
        <v>-0</v>
      </c>
      <c r="G776" s="9" t="n">
        <f aca="false">+[2]data1cf!BE775*-1</f>
        <v>-0</v>
      </c>
      <c r="H776" s="9" t="n">
        <f aca="false">+[2]data1cf!BF775*-1</f>
        <v>-0</v>
      </c>
      <c r="I776" s="9" t="n">
        <f aca="false">+[2]data1cf!BG775*-1</f>
        <v>-0</v>
      </c>
      <c r="J776" s="9" t="n">
        <f aca="false">+[2]data1cf!BH775*-1</f>
        <v>-0</v>
      </c>
      <c r="K776" s="9" t="n">
        <f aca="false">+[2]data1cf!BI775*-1</f>
        <v>-0</v>
      </c>
      <c r="L776" s="9" t="n">
        <f aca="false">+[2]data1cf!BJ775*-1</f>
        <v>-0</v>
      </c>
      <c r="M776" s="9" t="n">
        <f aca="false">+[2]data1cf!BK775*-1</f>
        <v>-0</v>
      </c>
      <c r="N776" s="9" t="n">
        <f aca="false">+[2]data1cf!BL775*-1</f>
        <v>-0</v>
      </c>
      <c r="O776" s="9" t="n">
        <f aca="false">+[2]data1cf!BM775*-1</f>
        <v>-0</v>
      </c>
      <c r="P776" s="9" t="n">
        <f aca="false">+[2]data1cf!BN775*-1</f>
        <v>-0</v>
      </c>
      <c r="Q776" s="9" t="n">
        <f aca="false">+[2]data1cf!BO775*-1</f>
        <v>-0</v>
      </c>
      <c r="R776" s="9" t="n">
        <f aca="false">+[2]data1cf!BP775*-1</f>
        <v>-0</v>
      </c>
      <c r="S776" s="9" t="n">
        <f aca="false">+[2]data1cf!BQ775*-1</f>
        <v>-0</v>
      </c>
      <c r="T776" s="9" t="n">
        <f aca="false">+[2]data1cf!BR775*-1</f>
        <v>-0</v>
      </c>
      <c r="U776" s="9" t="n">
        <f aca="false">+[2]data1cf!BS775*-1</f>
        <v>-0</v>
      </c>
      <c r="V776" s="9" t="n">
        <f aca="false">+[2]data1cf!BT775*-1</f>
        <v>-0</v>
      </c>
      <c r="W776" s="9" t="n">
        <f aca="false">+[2]data1cf!BU775*-1</f>
        <v>-0</v>
      </c>
      <c r="X776" s="9" t="n">
        <f aca="false">+[2]data1cf!BV775*-1</f>
        <v>-0</v>
      </c>
      <c r="Y776" s="9" t="n">
        <f aca="false">+[2]data1cf!BW775*-1</f>
        <v>-0</v>
      </c>
      <c r="Z776" s="9" t="n">
        <f aca="false">+[2]data1cf!BX775*-1</f>
        <v>-0</v>
      </c>
      <c r="AA776" s="9" t="n">
        <f aca="false">+[2]data1cf!BY775*-1</f>
        <v>-0</v>
      </c>
      <c r="AB776" s="9"/>
      <c r="AC776" s="9"/>
      <c r="AD776" s="9"/>
      <c r="AE776" s="9"/>
      <c r="AF776" s="9"/>
      <c r="AG776" s="9"/>
      <c r="AH776" s="9"/>
      <c r="AI776" s="9"/>
      <c r="AJ776" s="9"/>
      <c r="AK776" s="1"/>
      <c r="AL776" s="1" t="e">
        <f aca="false">SUMPRODUCT(B776:AJ776,PVCapPrice)</f>
        <v>#DIV/0!</v>
      </c>
      <c r="AM776" s="1"/>
      <c r="AN776" s="1"/>
      <c r="AO776" s="1"/>
      <c r="AP776" s="1"/>
      <c r="AQ776" s="1"/>
    </row>
    <row r="777" customFormat="false" ht="11.25" hidden="false" customHeight="false" outlineLevel="0" collapsed="false">
      <c r="A777" s="1" t="n">
        <v>775</v>
      </c>
      <c r="B777" s="9"/>
      <c r="C777" s="9" t="n">
        <f aca="false">+[2]data1cf!BA776*-1</f>
        <v>-0</v>
      </c>
      <c r="D777" s="9" t="n">
        <f aca="false">+[2]data1cf!BB776*-1</f>
        <v>-0</v>
      </c>
      <c r="E777" s="9" t="n">
        <f aca="false">+[2]data1cf!BC776*-1</f>
        <v>-0</v>
      </c>
      <c r="F777" s="9" t="n">
        <f aca="false">+[2]data1cf!BD776*-1</f>
        <v>-0</v>
      </c>
      <c r="G777" s="9" t="n">
        <f aca="false">+[2]data1cf!BE776*-1</f>
        <v>-0</v>
      </c>
      <c r="H777" s="9" t="n">
        <f aca="false">+[2]data1cf!BF776*-1</f>
        <v>-0</v>
      </c>
      <c r="I777" s="9" t="n">
        <f aca="false">+[2]data1cf!BG776*-1</f>
        <v>-0</v>
      </c>
      <c r="J777" s="9" t="n">
        <f aca="false">+[2]data1cf!BH776*-1</f>
        <v>-0</v>
      </c>
      <c r="K777" s="9" t="n">
        <f aca="false">+[2]data1cf!BI776*-1</f>
        <v>-0</v>
      </c>
      <c r="L777" s="9" t="n">
        <f aca="false">+[2]data1cf!BJ776*-1</f>
        <v>-0</v>
      </c>
      <c r="M777" s="9" t="n">
        <f aca="false">+[2]data1cf!BK776*-1</f>
        <v>-0</v>
      </c>
      <c r="N777" s="9" t="n">
        <f aca="false">+[2]data1cf!BL776*-1</f>
        <v>-0</v>
      </c>
      <c r="O777" s="9" t="n">
        <f aca="false">+[2]data1cf!BM776*-1</f>
        <v>-0</v>
      </c>
      <c r="P777" s="9" t="n">
        <f aca="false">+[2]data1cf!BN776*-1</f>
        <v>-0</v>
      </c>
      <c r="Q777" s="9" t="n">
        <f aca="false">+[2]data1cf!BO776*-1</f>
        <v>-0</v>
      </c>
      <c r="R777" s="9" t="n">
        <f aca="false">+[2]data1cf!BP776*-1</f>
        <v>-0</v>
      </c>
      <c r="S777" s="9" t="n">
        <f aca="false">+[2]data1cf!BQ776*-1</f>
        <v>-0</v>
      </c>
      <c r="T777" s="9" t="n">
        <f aca="false">+[2]data1cf!BR776*-1</f>
        <v>-0</v>
      </c>
      <c r="U777" s="9" t="n">
        <f aca="false">+[2]data1cf!BS776*-1</f>
        <v>-0</v>
      </c>
      <c r="V777" s="9" t="n">
        <f aca="false">+[2]data1cf!BT776*-1</f>
        <v>-0</v>
      </c>
      <c r="W777" s="9" t="n">
        <f aca="false">+[2]data1cf!BU776*-1</f>
        <v>-0</v>
      </c>
      <c r="X777" s="9" t="n">
        <f aca="false">+[2]data1cf!BV776*-1</f>
        <v>-0</v>
      </c>
      <c r="Y777" s="9" t="n">
        <f aca="false">+[2]data1cf!BW776*-1</f>
        <v>-0</v>
      </c>
      <c r="Z777" s="9" t="n">
        <f aca="false">+[2]data1cf!BX776*-1</f>
        <v>-0</v>
      </c>
      <c r="AA777" s="9" t="n">
        <f aca="false">+[2]data1cf!BY776*-1</f>
        <v>-0</v>
      </c>
      <c r="AB777" s="9"/>
      <c r="AC777" s="9"/>
      <c r="AD777" s="9"/>
      <c r="AE777" s="9"/>
      <c r="AF777" s="9"/>
      <c r="AG777" s="9"/>
      <c r="AH777" s="9"/>
      <c r="AI777" s="9"/>
      <c r="AJ777" s="9"/>
      <c r="AK777" s="1"/>
      <c r="AL777" s="1" t="e">
        <f aca="false">SUMPRODUCT(B777:AJ777,PVCapPrice)</f>
        <v>#DIV/0!</v>
      </c>
      <c r="AM777" s="1"/>
      <c r="AN777" s="1"/>
      <c r="AO777" s="1"/>
      <c r="AP777" s="1"/>
      <c r="AQ777" s="1"/>
    </row>
    <row r="778" customFormat="false" ht="11.25" hidden="false" customHeight="false" outlineLevel="0" collapsed="false">
      <c r="A778" s="1" t="n">
        <v>776</v>
      </c>
      <c r="B778" s="9"/>
      <c r="C778" s="9" t="n">
        <f aca="false">+[2]data1cf!BA777*-1</f>
        <v>-0</v>
      </c>
      <c r="D778" s="9" t="n">
        <f aca="false">+[2]data1cf!BB777*-1</f>
        <v>-0</v>
      </c>
      <c r="E778" s="9" t="n">
        <f aca="false">+[2]data1cf!BC777*-1</f>
        <v>-0</v>
      </c>
      <c r="F778" s="9" t="n">
        <f aca="false">+[2]data1cf!BD777*-1</f>
        <v>-0</v>
      </c>
      <c r="G778" s="9" t="n">
        <f aca="false">+[2]data1cf!BE777*-1</f>
        <v>-0</v>
      </c>
      <c r="H778" s="9" t="n">
        <f aca="false">+[2]data1cf!BF777*-1</f>
        <v>-0</v>
      </c>
      <c r="I778" s="9" t="n">
        <f aca="false">+[2]data1cf!BG777*-1</f>
        <v>-0</v>
      </c>
      <c r="J778" s="9" t="n">
        <f aca="false">+[2]data1cf!BH777*-1</f>
        <v>-0</v>
      </c>
      <c r="K778" s="9" t="n">
        <f aca="false">+[2]data1cf!BI777*-1</f>
        <v>-0</v>
      </c>
      <c r="L778" s="9" t="n">
        <f aca="false">+[2]data1cf!BJ777*-1</f>
        <v>-0</v>
      </c>
      <c r="M778" s="9" t="n">
        <f aca="false">+[2]data1cf!BK777*-1</f>
        <v>-0</v>
      </c>
      <c r="N778" s="9" t="n">
        <f aca="false">+[2]data1cf!BL777*-1</f>
        <v>-0</v>
      </c>
      <c r="O778" s="9" t="n">
        <f aca="false">+[2]data1cf!BM777*-1</f>
        <v>-0</v>
      </c>
      <c r="P778" s="9" t="n">
        <f aca="false">+[2]data1cf!BN777*-1</f>
        <v>-0</v>
      </c>
      <c r="Q778" s="9" t="n">
        <f aca="false">+[2]data1cf!BO777*-1</f>
        <v>-0</v>
      </c>
      <c r="R778" s="9" t="n">
        <f aca="false">+[2]data1cf!BP777*-1</f>
        <v>-0</v>
      </c>
      <c r="S778" s="9" t="n">
        <f aca="false">+[2]data1cf!BQ777*-1</f>
        <v>-0</v>
      </c>
      <c r="T778" s="9" t="n">
        <f aca="false">+[2]data1cf!BR777*-1</f>
        <v>-0</v>
      </c>
      <c r="U778" s="9" t="n">
        <f aca="false">+[2]data1cf!BS777*-1</f>
        <v>-0</v>
      </c>
      <c r="V778" s="9" t="n">
        <f aca="false">+[2]data1cf!BT777*-1</f>
        <v>-0</v>
      </c>
      <c r="W778" s="9" t="n">
        <f aca="false">+[2]data1cf!BU777*-1</f>
        <v>-0</v>
      </c>
      <c r="X778" s="9" t="n">
        <f aca="false">+[2]data1cf!BV777*-1</f>
        <v>-0</v>
      </c>
      <c r="Y778" s="9" t="n">
        <f aca="false">+[2]data1cf!BW777*-1</f>
        <v>-0</v>
      </c>
      <c r="Z778" s="9" t="n">
        <f aca="false">+[2]data1cf!BX777*-1</f>
        <v>-0</v>
      </c>
      <c r="AA778" s="9" t="n">
        <f aca="false">+[2]data1cf!BY777*-1</f>
        <v>-0</v>
      </c>
      <c r="AB778" s="9"/>
      <c r="AC778" s="9"/>
      <c r="AD778" s="9"/>
      <c r="AE778" s="9"/>
      <c r="AF778" s="9"/>
      <c r="AG778" s="9"/>
      <c r="AH778" s="9"/>
      <c r="AI778" s="9"/>
      <c r="AJ778" s="9"/>
      <c r="AK778" s="1"/>
      <c r="AL778" s="1" t="e">
        <f aca="false">SUMPRODUCT(B778:AJ778,PVCapPrice)</f>
        <v>#DIV/0!</v>
      </c>
      <c r="AM778" s="1"/>
      <c r="AN778" s="1"/>
      <c r="AO778" s="1"/>
      <c r="AP778" s="1"/>
      <c r="AQ778" s="1"/>
    </row>
    <row r="779" customFormat="false" ht="11.25" hidden="false" customHeight="false" outlineLevel="0" collapsed="false">
      <c r="A779" s="1" t="n">
        <v>777</v>
      </c>
      <c r="B779" s="9"/>
      <c r="C779" s="9" t="n">
        <f aca="false">+[2]data1cf!BA778*-1</f>
        <v>-0</v>
      </c>
      <c r="D779" s="9" t="n">
        <f aca="false">+[2]data1cf!BB778*-1</f>
        <v>-0</v>
      </c>
      <c r="E779" s="9" t="n">
        <f aca="false">+[2]data1cf!BC778*-1</f>
        <v>-0</v>
      </c>
      <c r="F779" s="9" t="n">
        <f aca="false">+[2]data1cf!BD778*-1</f>
        <v>-0</v>
      </c>
      <c r="G779" s="9" t="n">
        <f aca="false">+[2]data1cf!BE778*-1</f>
        <v>-0</v>
      </c>
      <c r="H779" s="9" t="n">
        <f aca="false">+[2]data1cf!BF778*-1</f>
        <v>-0</v>
      </c>
      <c r="I779" s="9" t="n">
        <f aca="false">+[2]data1cf!BG778*-1</f>
        <v>-0</v>
      </c>
      <c r="J779" s="9" t="n">
        <f aca="false">+[2]data1cf!BH778*-1</f>
        <v>-0</v>
      </c>
      <c r="K779" s="9" t="n">
        <f aca="false">+[2]data1cf!BI778*-1</f>
        <v>-0</v>
      </c>
      <c r="L779" s="9" t="n">
        <f aca="false">+[2]data1cf!BJ778*-1</f>
        <v>-0</v>
      </c>
      <c r="M779" s="9" t="n">
        <f aca="false">+[2]data1cf!BK778*-1</f>
        <v>-0</v>
      </c>
      <c r="N779" s="9" t="n">
        <f aca="false">+[2]data1cf!BL778*-1</f>
        <v>-0</v>
      </c>
      <c r="O779" s="9" t="n">
        <f aca="false">+[2]data1cf!BM778*-1</f>
        <v>-0</v>
      </c>
      <c r="P779" s="9" t="n">
        <f aca="false">+[2]data1cf!BN778*-1</f>
        <v>-0</v>
      </c>
      <c r="Q779" s="9" t="n">
        <f aca="false">+[2]data1cf!BO778*-1</f>
        <v>-0</v>
      </c>
      <c r="R779" s="9" t="n">
        <f aca="false">+[2]data1cf!BP778*-1</f>
        <v>-0</v>
      </c>
      <c r="S779" s="9" t="n">
        <f aca="false">+[2]data1cf!BQ778*-1</f>
        <v>-0</v>
      </c>
      <c r="T779" s="9" t="n">
        <f aca="false">+[2]data1cf!BR778*-1</f>
        <v>-0</v>
      </c>
      <c r="U779" s="9" t="n">
        <f aca="false">+[2]data1cf!BS778*-1</f>
        <v>-0</v>
      </c>
      <c r="V779" s="9" t="n">
        <f aca="false">+[2]data1cf!BT778*-1</f>
        <v>-0</v>
      </c>
      <c r="W779" s="9" t="n">
        <f aca="false">+[2]data1cf!BU778*-1</f>
        <v>-0</v>
      </c>
      <c r="X779" s="9" t="n">
        <f aca="false">+[2]data1cf!BV778*-1</f>
        <v>-0</v>
      </c>
      <c r="Y779" s="9" t="n">
        <f aca="false">+[2]data1cf!BW778*-1</f>
        <v>-0</v>
      </c>
      <c r="Z779" s="9" t="n">
        <f aca="false">+[2]data1cf!BX778*-1</f>
        <v>-0</v>
      </c>
      <c r="AA779" s="9" t="n">
        <f aca="false">+[2]data1cf!BY778*-1</f>
        <v>-0</v>
      </c>
      <c r="AB779" s="9"/>
      <c r="AC779" s="9"/>
      <c r="AD779" s="9"/>
      <c r="AE779" s="9"/>
      <c r="AF779" s="9"/>
      <c r="AG779" s="9"/>
      <c r="AH779" s="9"/>
      <c r="AI779" s="9"/>
      <c r="AJ779" s="9"/>
      <c r="AK779" s="1"/>
      <c r="AL779" s="1" t="e">
        <f aca="false">SUMPRODUCT(B779:AJ779,PVCapPrice)</f>
        <v>#DIV/0!</v>
      </c>
      <c r="AM779" s="1"/>
      <c r="AN779" s="1"/>
      <c r="AO779" s="1"/>
      <c r="AP779" s="1"/>
      <c r="AQ779" s="1"/>
    </row>
    <row r="780" customFormat="false" ht="11.25" hidden="false" customHeight="false" outlineLevel="0" collapsed="false">
      <c r="A780" s="1" t="n">
        <v>778</v>
      </c>
      <c r="B780" s="9"/>
      <c r="C780" s="9" t="n">
        <f aca="false">+[2]data1cf!BA779*-1</f>
        <v>-0</v>
      </c>
      <c r="D780" s="9" t="n">
        <f aca="false">+[2]data1cf!BB779*-1</f>
        <v>-0</v>
      </c>
      <c r="E780" s="9" t="n">
        <f aca="false">+[2]data1cf!BC779*-1</f>
        <v>-0</v>
      </c>
      <c r="F780" s="9" t="n">
        <f aca="false">+[2]data1cf!BD779*-1</f>
        <v>-0</v>
      </c>
      <c r="G780" s="9" t="n">
        <f aca="false">+[2]data1cf!BE779*-1</f>
        <v>-0</v>
      </c>
      <c r="H780" s="9" t="n">
        <f aca="false">+[2]data1cf!BF779*-1</f>
        <v>-0</v>
      </c>
      <c r="I780" s="9" t="n">
        <f aca="false">+[2]data1cf!BG779*-1</f>
        <v>-0</v>
      </c>
      <c r="J780" s="9" t="n">
        <f aca="false">+[2]data1cf!BH779*-1</f>
        <v>-0</v>
      </c>
      <c r="K780" s="9" t="n">
        <f aca="false">+[2]data1cf!BI779*-1</f>
        <v>-0</v>
      </c>
      <c r="L780" s="9" t="n">
        <f aca="false">+[2]data1cf!BJ779*-1</f>
        <v>-0</v>
      </c>
      <c r="M780" s="9" t="n">
        <f aca="false">+[2]data1cf!BK779*-1</f>
        <v>-0</v>
      </c>
      <c r="N780" s="9" t="n">
        <f aca="false">+[2]data1cf!BL779*-1</f>
        <v>-0</v>
      </c>
      <c r="O780" s="9" t="n">
        <f aca="false">+[2]data1cf!BM779*-1</f>
        <v>-0</v>
      </c>
      <c r="P780" s="9" t="n">
        <f aca="false">+[2]data1cf!BN779*-1</f>
        <v>-0</v>
      </c>
      <c r="Q780" s="9" t="n">
        <f aca="false">+[2]data1cf!BO779*-1</f>
        <v>-0</v>
      </c>
      <c r="R780" s="9" t="n">
        <f aca="false">+[2]data1cf!BP779*-1</f>
        <v>-0</v>
      </c>
      <c r="S780" s="9" t="n">
        <f aca="false">+[2]data1cf!BQ779*-1</f>
        <v>-0</v>
      </c>
      <c r="T780" s="9" t="n">
        <f aca="false">+[2]data1cf!BR779*-1</f>
        <v>-0</v>
      </c>
      <c r="U780" s="9" t="n">
        <f aca="false">+[2]data1cf!BS779*-1</f>
        <v>-0</v>
      </c>
      <c r="V780" s="9" t="n">
        <f aca="false">+[2]data1cf!BT779*-1</f>
        <v>-0</v>
      </c>
      <c r="W780" s="9" t="n">
        <f aca="false">+[2]data1cf!BU779*-1</f>
        <v>-0</v>
      </c>
      <c r="X780" s="9" t="n">
        <f aca="false">+[2]data1cf!BV779*-1</f>
        <v>-0</v>
      </c>
      <c r="Y780" s="9" t="n">
        <f aca="false">+[2]data1cf!BW779*-1</f>
        <v>-0</v>
      </c>
      <c r="Z780" s="9" t="n">
        <f aca="false">+[2]data1cf!BX779*-1</f>
        <v>-0</v>
      </c>
      <c r="AA780" s="9" t="n">
        <f aca="false">+[2]data1cf!BY779*-1</f>
        <v>-0</v>
      </c>
      <c r="AB780" s="9"/>
      <c r="AC780" s="9"/>
      <c r="AD780" s="9"/>
      <c r="AE780" s="9"/>
      <c r="AF780" s="9"/>
      <c r="AG780" s="9"/>
      <c r="AH780" s="9"/>
      <c r="AI780" s="9"/>
      <c r="AJ780" s="9"/>
      <c r="AK780" s="1"/>
      <c r="AL780" s="1" t="e">
        <f aca="false">SUMPRODUCT(B780:AJ780,PVCapPrice)</f>
        <v>#DIV/0!</v>
      </c>
      <c r="AM780" s="1"/>
      <c r="AN780" s="1"/>
      <c r="AO780" s="1"/>
      <c r="AP780" s="1"/>
      <c r="AQ780" s="1"/>
    </row>
    <row r="781" customFormat="false" ht="11.25" hidden="false" customHeight="false" outlineLevel="0" collapsed="false">
      <c r="A781" s="1" t="n">
        <v>779</v>
      </c>
      <c r="B781" s="9"/>
      <c r="C781" s="9" t="n">
        <f aca="false">+[2]data1cf!BA780*-1</f>
        <v>-0</v>
      </c>
      <c r="D781" s="9" t="n">
        <f aca="false">+[2]data1cf!BB780*-1</f>
        <v>-0</v>
      </c>
      <c r="E781" s="9" t="n">
        <f aca="false">+[2]data1cf!BC780*-1</f>
        <v>-0</v>
      </c>
      <c r="F781" s="9" t="n">
        <f aca="false">+[2]data1cf!BD780*-1</f>
        <v>-0</v>
      </c>
      <c r="G781" s="9" t="n">
        <f aca="false">+[2]data1cf!BE780*-1</f>
        <v>-0</v>
      </c>
      <c r="H781" s="9" t="n">
        <f aca="false">+[2]data1cf!BF780*-1</f>
        <v>-0</v>
      </c>
      <c r="I781" s="9" t="n">
        <f aca="false">+[2]data1cf!BG780*-1</f>
        <v>-0</v>
      </c>
      <c r="J781" s="9" t="n">
        <f aca="false">+[2]data1cf!BH780*-1</f>
        <v>-0</v>
      </c>
      <c r="K781" s="9" t="n">
        <f aca="false">+[2]data1cf!BI780*-1</f>
        <v>-0</v>
      </c>
      <c r="L781" s="9" t="n">
        <f aca="false">+[2]data1cf!BJ780*-1</f>
        <v>-0</v>
      </c>
      <c r="M781" s="9" t="n">
        <f aca="false">+[2]data1cf!BK780*-1</f>
        <v>-0</v>
      </c>
      <c r="N781" s="9" t="n">
        <f aca="false">+[2]data1cf!BL780*-1</f>
        <v>-0</v>
      </c>
      <c r="O781" s="9" t="n">
        <f aca="false">+[2]data1cf!BM780*-1</f>
        <v>-0</v>
      </c>
      <c r="P781" s="9" t="n">
        <f aca="false">+[2]data1cf!BN780*-1</f>
        <v>-0</v>
      </c>
      <c r="Q781" s="9" t="n">
        <f aca="false">+[2]data1cf!BO780*-1</f>
        <v>-0</v>
      </c>
      <c r="R781" s="9" t="n">
        <f aca="false">+[2]data1cf!BP780*-1</f>
        <v>-0</v>
      </c>
      <c r="S781" s="9" t="n">
        <f aca="false">+[2]data1cf!BQ780*-1</f>
        <v>-0</v>
      </c>
      <c r="T781" s="9" t="n">
        <f aca="false">+[2]data1cf!BR780*-1</f>
        <v>-0</v>
      </c>
      <c r="U781" s="9" t="n">
        <f aca="false">+[2]data1cf!BS780*-1</f>
        <v>-0</v>
      </c>
      <c r="V781" s="9" t="n">
        <f aca="false">+[2]data1cf!BT780*-1</f>
        <v>-0</v>
      </c>
      <c r="W781" s="9" t="n">
        <f aca="false">+[2]data1cf!BU780*-1</f>
        <v>-0</v>
      </c>
      <c r="X781" s="9" t="n">
        <f aca="false">+[2]data1cf!BV780*-1</f>
        <v>-0</v>
      </c>
      <c r="Y781" s="9" t="n">
        <f aca="false">+[2]data1cf!BW780*-1</f>
        <v>-0</v>
      </c>
      <c r="Z781" s="9" t="n">
        <f aca="false">+[2]data1cf!BX780*-1</f>
        <v>-0</v>
      </c>
      <c r="AA781" s="9" t="n">
        <f aca="false">+[2]data1cf!BY780*-1</f>
        <v>-0</v>
      </c>
      <c r="AB781" s="9"/>
      <c r="AC781" s="9"/>
      <c r="AD781" s="9"/>
      <c r="AE781" s="9"/>
      <c r="AF781" s="9"/>
      <c r="AG781" s="9"/>
      <c r="AH781" s="9"/>
      <c r="AI781" s="9"/>
      <c r="AJ781" s="9"/>
      <c r="AK781" s="1"/>
      <c r="AL781" s="1" t="e">
        <f aca="false">SUMPRODUCT(B781:AJ781,PVCapPrice)</f>
        <v>#DIV/0!</v>
      </c>
      <c r="AM781" s="1"/>
      <c r="AN781" s="1"/>
      <c r="AO781" s="1"/>
      <c r="AP781" s="1"/>
      <c r="AQ781" s="1"/>
    </row>
    <row r="782" customFormat="false" ht="11.25" hidden="false" customHeight="false" outlineLevel="0" collapsed="false">
      <c r="A782" s="1" t="n">
        <v>780</v>
      </c>
      <c r="B782" s="9"/>
      <c r="C782" s="9" t="n">
        <f aca="false">+[2]data1cf!BA781*-1</f>
        <v>-0</v>
      </c>
      <c r="D782" s="9" t="n">
        <f aca="false">+[2]data1cf!BB781*-1</f>
        <v>-0</v>
      </c>
      <c r="E782" s="9" t="n">
        <f aca="false">+[2]data1cf!BC781*-1</f>
        <v>-0</v>
      </c>
      <c r="F782" s="9" t="n">
        <f aca="false">+[2]data1cf!BD781*-1</f>
        <v>-0</v>
      </c>
      <c r="G782" s="9" t="n">
        <f aca="false">+[2]data1cf!BE781*-1</f>
        <v>-0</v>
      </c>
      <c r="H782" s="9" t="n">
        <f aca="false">+[2]data1cf!BF781*-1</f>
        <v>-0</v>
      </c>
      <c r="I782" s="9" t="n">
        <f aca="false">+[2]data1cf!BG781*-1</f>
        <v>-0</v>
      </c>
      <c r="J782" s="9" t="n">
        <f aca="false">+[2]data1cf!BH781*-1</f>
        <v>-0</v>
      </c>
      <c r="K782" s="9" t="n">
        <f aca="false">+[2]data1cf!BI781*-1</f>
        <v>-0</v>
      </c>
      <c r="L782" s="9" t="n">
        <f aca="false">+[2]data1cf!BJ781*-1</f>
        <v>-0</v>
      </c>
      <c r="M782" s="9" t="n">
        <f aca="false">+[2]data1cf!BK781*-1</f>
        <v>-0</v>
      </c>
      <c r="N782" s="9" t="n">
        <f aca="false">+[2]data1cf!BL781*-1</f>
        <v>-0</v>
      </c>
      <c r="O782" s="9" t="n">
        <f aca="false">+[2]data1cf!BM781*-1</f>
        <v>-0</v>
      </c>
      <c r="P782" s="9" t="n">
        <f aca="false">+[2]data1cf!BN781*-1</f>
        <v>-0</v>
      </c>
      <c r="Q782" s="9" t="n">
        <f aca="false">+[2]data1cf!BO781*-1</f>
        <v>-0</v>
      </c>
      <c r="R782" s="9" t="n">
        <f aca="false">+[2]data1cf!BP781*-1</f>
        <v>-0</v>
      </c>
      <c r="S782" s="9" t="n">
        <f aca="false">+[2]data1cf!BQ781*-1</f>
        <v>-0</v>
      </c>
      <c r="T782" s="9" t="n">
        <f aca="false">+[2]data1cf!BR781*-1</f>
        <v>-0</v>
      </c>
      <c r="U782" s="9" t="n">
        <f aca="false">+[2]data1cf!BS781*-1</f>
        <v>-0</v>
      </c>
      <c r="V782" s="9" t="n">
        <f aca="false">+[2]data1cf!BT781*-1</f>
        <v>-0</v>
      </c>
      <c r="W782" s="9" t="n">
        <f aca="false">+[2]data1cf!BU781*-1</f>
        <v>-0</v>
      </c>
      <c r="X782" s="9" t="n">
        <f aca="false">+[2]data1cf!BV781*-1</f>
        <v>-0</v>
      </c>
      <c r="Y782" s="9" t="n">
        <f aca="false">+[2]data1cf!BW781*-1</f>
        <v>-0</v>
      </c>
      <c r="Z782" s="9" t="n">
        <f aca="false">+[2]data1cf!BX781*-1</f>
        <v>-0</v>
      </c>
      <c r="AA782" s="9" t="n">
        <f aca="false">+[2]data1cf!BY781*-1</f>
        <v>-0</v>
      </c>
      <c r="AB782" s="9"/>
      <c r="AC782" s="9"/>
      <c r="AD782" s="9"/>
      <c r="AE782" s="9"/>
      <c r="AF782" s="9"/>
      <c r="AG782" s="9"/>
      <c r="AH782" s="9"/>
      <c r="AI782" s="9"/>
      <c r="AJ782" s="9"/>
      <c r="AK782" s="1"/>
      <c r="AL782" s="1" t="e">
        <f aca="false">SUMPRODUCT(B782:AJ782,PVCapPrice)</f>
        <v>#DIV/0!</v>
      </c>
      <c r="AM782" s="1"/>
      <c r="AN782" s="1"/>
      <c r="AO782" s="1"/>
      <c r="AP782" s="1"/>
      <c r="AQ782" s="1"/>
    </row>
    <row r="783" customFormat="false" ht="11.25" hidden="false" customHeight="false" outlineLevel="0" collapsed="false">
      <c r="A783" s="1" t="n">
        <v>781</v>
      </c>
      <c r="B783" s="9"/>
      <c r="C783" s="9" t="n">
        <f aca="false">+[2]data1cf!BA782*-1</f>
        <v>-0</v>
      </c>
      <c r="D783" s="9" t="n">
        <f aca="false">+[2]data1cf!BB782*-1</f>
        <v>-0</v>
      </c>
      <c r="E783" s="9" t="n">
        <f aca="false">+[2]data1cf!BC782*-1</f>
        <v>-0</v>
      </c>
      <c r="F783" s="9" t="n">
        <f aca="false">+[2]data1cf!BD782*-1</f>
        <v>-0</v>
      </c>
      <c r="G783" s="9" t="n">
        <f aca="false">+[2]data1cf!BE782*-1</f>
        <v>-0</v>
      </c>
      <c r="H783" s="9" t="n">
        <f aca="false">+[2]data1cf!BF782*-1</f>
        <v>-0</v>
      </c>
      <c r="I783" s="9" t="n">
        <f aca="false">+[2]data1cf!BG782*-1</f>
        <v>-0</v>
      </c>
      <c r="J783" s="9" t="n">
        <f aca="false">+[2]data1cf!BH782*-1</f>
        <v>-0</v>
      </c>
      <c r="K783" s="9" t="n">
        <f aca="false">+[2]data1cf!BI782*-1</f>
        <v>-0</v>
      </c>
      <c r="L783" s="9" t="n">
        <f aca="false">+[2]data1cf!BJ782*-1</f>
        <v>-0</v>
      </c>
      <c r="M783" s="9" t="n">
        <f aca="false">+[2]data1cf!BK782*-1</f>
        <v>-0</v>
      </c>
      <c r="N783" s="9" t="n">
        <f aca="false">+[2]data1cf!BL782*-1</f>
        <v>-0</v>
      </c>
      <c r="O783" s="9" t="n">
        <f aca="false">+[2]data1cf!BM782*-1</f>
        <v>-0</v>
      </c>
      <c r="P783" s="9" t="n">
        <f aca="false">+[2]data1cf!BN782*-1</f>
        <v>-0</v>
      </c>
      <c r="Q783" s="9" t="n">
        <f aca="false">+[2]data1cf!BO782*-1</f>
        <v>-0</v>
      </c>
      <c r="R783" s="9" t="n">
        <f aca="false">+[2]data1cf!BP782*-1</f>
        <v>-0</v>
      </c>
      <c r="S783" s="9" t="n">
        <f aca="false">+[2]data1cf!BQ782*-1</f>
        <v>-0</v>
      </c>
      <c r="T783" s="9" t="n">
        <f aca="false">+[2]data1cf!BR782*-1</f>
        <v>-0</v>
      </c>
      <c r="U783" s="9" t="n">
        <f aca="false">+[2]data1cf!BS782*-1</f>
        <v>-0</v>
      </c>
      <c r="V783" s="9" t="n">
        <f aca="false">+[2]data1cf!BT782*-1</f>
        <v>-0</v>
      </c>
      <c r="W783" s="9" t="n">
        <f aca="false">+[2]data1cf!BU782*-1</f>
        <v>-0</v>
      </c>
      <c r="X783" s="9" t="n">
        <f aca="false">+[2]data1cf!BV782*-1</f>
        <v>-0</v>
      </c>
      <c r="Y783" s="9" t="n">
        <f aca="false">+[2]data1cf!BW782*-1</f>
        <v>-0</v>
      </c>
      <c r="Z783" s="9" t="n">
        <f aca="false">+[2]data1cf!BX782*-1</f>
        <v>-0</v>
      </c>
      <c r="AA783" s="9" t="n">
        <f aca="false">+[2]data1cf!BY782*-1</f>
        <v>-0</v>
      </c>
      <c r="AB783" s="9"/>
      <c r="AC783" s="9"/>
      <c r="AD783" s="9"/>
      <c r="AE783" s="9"/>
      <c r="AF783" s="9"/>
      <c r="AG783" s="9"/>
      <c r="AH783" s="9"/>
      <c r="AI783" s="9"/>
      <c r="AJ783" s="9"/>
      <c r="AK783" s="1"/>
      <c r="AL783" s="1" t="e">
        <f aca="false">SUMPRODUCT(B783:AJ783,PVCapPrice)</f>
        <v>#DIV/0!</v>
      </c>
      <c r="AM783" s="1"/>
      <c r="AN783" s="1"/>
      <c r="AO783" s="1"/>
      <c r="AP783" s="1"/>
      <c r="AQ783" s="1"/>
    </row>
    <row r="784" customFormat="false" ht="11.25" hidden="false" customHeight="false" outlineLevel="0" collapsed="false">
      <c r="A784" s="1" t="n">
        <v>782</v>
      </c>
      <c r="B784" s="9"/>
      <c r="C784" s="9" t="n">
        <f aca="false">+[2]data1cf!BA783*-1</f>
        <v>-0</v>
      </c>
      <c r="D784" s="9" t="n">
        <f aca="false">+[2]data1cf!BB783*-1</f>
        <v>-0</v>
      </c>
      <c r="E784" s="9" t="n">
        <f aca="false">+[2]data1cf!BC783*-1</f>
        <v>-0</v>
      </c>
      <c r="F784" s="9" t="n">
        <f aca="false">+[2]data1cf!BD783*-1</f>
        <v>-0</v>
      </c>
      <c r="G784" s="9" t="n">
        <f aca="false">+[2]data1cf!BE783*-1</f>
        <v>-0</v>
      </c>
      <c r="H784" s="9" t="n">
        <f aca="false">+[2]data1cf!BF783*-1</f>
        <v>-0</v>
      </c>
      <c r="I784" s="9" t="n">
        <f aca="false">+[2]data1cf!BG783*-1</f>
        <v>-0</v>
      </c>
      <c r="J784" s="9" t="n">
        <f aca="false">+[2]data1cf!BH783*-1</f>
        <v>-0</v>
      </c>
      <c r="K784" s="9" t="n">
        <f aca="false">+[2]data1cf!BI783*-1</f>
        <v>-0</v>
      </c>
      <c r="L784" s="9" t="n">
        <f aca="false">+[2]data1cf!BJ783*-1</f>
        <v>-0</v>
      </c>
      <c r="M784" s="9" t="n">
        <f aca="false">+[2]data1cf!BK783*-1</f>
        <v>-0</v>
      </c>
      <c r="N784" s="9" t="n">
        <f aca="false">+[2]data1cf!BL783*-1</f>
        <v>-0</v>
      </c>
      <c r="O784" s="9" t="n">
        <f aca="false">+[2]data1cf!BM783*-1</f>
        <v>-0</v>
      </c>
      <c r="P784" s="9" t="n">
        <f aca="false">+[2]data1cf!BN783*-1</f>
        <v>-0</v>
      </c>
      <c r="Q784" s="9" t="n">
        <f aca="false">+[2]data1cf!BO783*-1</f>
        <v>-0</v>
      </c>
      <c r="R784" s="9" t="n">
        <f aca="false">+[2]data1cf!BP783*-1</f>
        <v>-0</v>
      </c>
      <c r="S784" s="9" t="n">
        <f aca="false">+[2]data1cf!BQ783*-1</f>
        <v>-0</v>
      </c>
      <c r="T784" s="9" t="n">
        <f aca="false">+[2]data1cf!BR783*-1</f>
        <v>-0</v>
      </c>
      <c r="U784" s="9" t="n">
        <f aca="false">+[2]data1cf!BS783*-1</f>
        <v>-0</v>
      </c>
      <c r="V784" s="9" t="n">
        <f aca="false">+[2]data1cf!BT783*-1</f>
        <v>-0</v>
      </c>
      <c r="W784" s="9" t="n">
        <f aca="false">+[2]data1cf!BU783*-1</f>
        <v>-0</v>
      </c>
      <c r="X784" s="9" t="n">
        <f aca="false">+[2]data1cf!BV783*-1</f>
        <v>-0</v>
      </c>
      <c r="Y784" s="9" t="n">
        <f aca="false">+[2]data1cf!BW783*-1</f>
        <v>-0</v>
      </c>
      <c r="Z784" s="9" t="n">
        <f aca="false">+[2]data1cf!BX783*-1</f>
        <v>-0</v>
      </c>
      <c r="AA784" s="9" t="n">
        <f aca="false">+[2]data1cf!BY783*-1</f>
        <v>-0</v>
      </c>
      <c r="AB784" s="9"/>
      <c r="AC784" s="9"/>
      <c r="AD784" s="9"/>
      <c r="AE784" s="9"/>
      <c r="AF784" s="9"/>
      <c r="AG784" s="9"/>
      <c r="AH784" s="9"/>
      <c r="AI784" s="9"/>
      <c r="AJ784" s="9"/>
      <c r="AK784" s="1"/>
      <c r="AL784" s="1" t="e">
        <f aca="false">SUMPRODUCT(B784:AJ784,PVCapPrice)</f>
        <v>#DIV/0!</v>
      </c>
      <c r="AM784" s="1"/>
      <c r="AN784" s="1"/>
      <c r="AO784" s="1"/>
      <c r="AP784" s="1"/>
      <c r="AQ784" s="1"/>
    </row>
    <row r="785" customFormat="false" ht="11.25" hidden="false" customHeight="false" outlineLevel="0" collapsed="false">
      <c r="A785" s="1" t="n">
        <v>783</v>
      </c>
      <c r="B785" s="9"/>
      <c r="C785" s="9" t="n">
        <f aca="false">+[2]data1cf!BA784*-1</f>
        <v>-0</v>
      </c>
      <c r="D785" s="9" t="n">
        <f aca="false">+[2]data1cf!BB784*-1</f>
        <v>-0</v>
      </c>
      <c r="E785" s="9" t="n">
        <f aca="false">+[2]data1cf!BC784*-1</f>
        <v>-0</v>
      </c>
      <c r="F785" s="9" t="n">
        <f aca="false">+[2]data1cf!BD784*-1</f>
        <v>-0</v>
      </c>
      <c r="G785" s="9" t="n">
        <f aca="false">+[2]data1cf!BE784*-1</f>
        <v>-0</v>
      </c>
      <c r="H785" s="9" t="n">
        <f aca="false">+[2]data1cf!BF784*-1</f>
        <v>-0</v>
      </c>
      <c r="I785" s="9" t="n">
        <f aca="false">+[2]data1cf!BG784*-1</f>
        <v>-0</v>
      </c>
      <c r="J785" s="9" t="n">
        <f aca="false">+[2]data1cf!BH784*-1</f>
        <v>-0</v>
      </c>
      <c r="K785" s="9" t="n">
        <f aca="false">+[2]data1cf!BI784*-1</f>
        <v>-0</v>
      </c>
      <c r="L785" s="9" t="n">
        <f aca="false">+[2]data1cf!BJ784*-1</f>
        <v>-0</v>
      </c>
      <c r="M785" s="9" t="n">
        <f aca="false">+[2]data1cf!BK784*-1</f>
        <v>-0</v>
      </c>
      <c r="N785" s="9" t="n">
        <f aca="false">+[2]data1cf!BL784*-1</f>
        <v>-0</v>
      </c>
      <c r="O785" s="9" t="n">
        <f aca="false">+[2]data1cf!BM784*-1</f>
        <v>-0</v>
      </c>
      <c r="P785" s="9" t="n">
        <f aca="false">+[2]data1cf!BN784*-1</f>
        <v>-0</v>
      </c>
      <c r="Q785" s="9" t="n">
        <f aca="false">+[2]data1cf!BO784*-1</f>
        <v>-0</v>
      </c>
      <c r="R785" s="9" t="n">
        <f aca="false">+[2]data1cf!BP784*-1</f>
        <v>-0</v>
      </c>
      <c r="S785" s="9" t="n">
        <f aca="false">+[2]data1cf!BQ784*-1</f>
        <v>-0</v>
      </c>
      <c r="T785" s="9" t="n">
        <f aca="false">+[2]data1cf!BR784*-1</f>
        <v>-0</v>
      </c>
      <c r="U785" s="9" t="n">
        <f aca="false">+[2]data1cf!BS784*-1</f>
        <v>-0</v>
      </c>
      <c r="V785" s="9" t="n">
        <f aca="false">+[2]data1cf!BT784*-1</f>
        <v>-0</v>
      </c>
      <c r="W785" s="9" t="n">
        <f aca="false">+[2]data1cf!BU784*-1</f>
        <v>-0</v>
      </c>
      <c r="X785" s="9" t="n">
        <f aca="false">+[2]data1cf!BV784*-1</f>
        <v>-0</v>
      </c>
      <c r="Y785" s="9" t="n">
        <f aca="false">+[2]data1cf!BW784*-1</f>
        <v>-0</v>
      </c>
      <c r="Z785" s="9" t="n">
        <f aca="false">+[2]data1cf!BX784*-1</f>
        <v>-0</v>
      </c>
      <c r="AA785" s="9" t="n">
        <f aca="false">+[2]data1cf!BY784*-1</f>
        <v>-0</v>
      </c>
      <c r="AB785" s="9"/>
      <c r="AC785" s="9"/>
      <c r="AD785" s="9"/>
      <c r="AE785" s="9"/>
      <c r="AF785" s="9"/>
      <c r="AG785" s="9"/>
      <c r="AH785" s="9"/>
      <c r="AI785" s="9"/>
      <c r="AJ785" s="9"/>
      <c r="AK785" s="1"/>
      <c r="AL785" s="1" t="e">
        <f aca="false">SUMPRODUCT(B785:AJ785,PVCapPrice)</f>
        <v>#DIV/0!</v>
      </c>
      <c r="AM785" s="1"/>
      <c r="AN785" s="1"/>
      <c r="AO785" s="1"/>
      <c r="AP785" s="1"/>
      <c r="AQ785" s="1"/>
    </row>
    <row r="786" customFormat="false" ht="11.25" hidden="false" customHeight="false" outlineLevel="0" collapsed="false">
      <c r="A786" s="1" t="n">
        <v>784</v>
      </c>
      <c r="B786" s="9"/>
      <c r="C786" s="9" t="n">
        <f aca="false">+[2]data1cf!BA785*-1</f>
        <v>-0</v>
      </c>
      <c r="D786" s="9" t="n">
        <f aca="false">+[2]data1cf!BB785*-1</f>
        <v>-0</v>
      </c>
      <c r="E786" s="9" t="n">
        <f aca="false">+[2]data1cf!BC785*-1</f>
        <v>-0</v>
      </c>
      <c r="F786" s="9" t="n">
        <f aca="false">+[2]data1cf!BD785*-1</f>
        <v>-0</v>
      </c>
      <c r="G786" s="9" t="n">
        <f aca="false">+[2]data1cf!BE785*-1</f>
        <v>-0</v>
      </c>
      <c r="H786" s="9" t="n">
        <f aca="false">+[2]data1cf!BF785*-1</f>
        <v>-0</v>
      </c>
      <c r="I786" s="9" t="n">
        <f aca="false">+[2]data1cf!BG785*-1</f>
        <v>-0</v>
      </c>
      <c r="J786" s="9" t="n">
        <f aca="false">+[2]data1cf!BH785*-1</f>
        <v>-0</v>
      </c>
      <c r="K786" s="9" t="n">
        <f aca="false">+[2]data1cf!BI785*-1</f>
        <v>-0</v>
      </c>
      <c r="L786" s="9" t="n">
        <f aca="false">+[2]data1cf!BJ785*-1</f>
        <v>-0</v>
      </c>
      <c r="M786" s="9" t="n">
        <f aca="false">+[2]data1cf!BK785*-1</f>
        <v>-0</v>
      </c>
      <c r="N786" s="9" t="n">
        <f aca="false">+[2]data1cf!BL785*-1</f>
        <v>-0</v>
      </c>
      <c r="O786" s="9" t="n">
        <f aca="false">+[2]data1cf!BM785*-1</f>
        <v>-0</v>
      </c>
      <c r="P786" s="9" t="n">
        <f aca="false">+[2]data1cf!BN785*-1</f>
        <v>-0</v>
      </c>
      <c r="Q786" s="9" t="n">
        <f aca="false">+[2]data1cf!BO785*-1</f>
        <v>-0</v>
      </c>
      <c r="R786" s="9" t="n">
        <f aca="false">+[2]data1cf!BP785*-1</f>
        <v>-0</v>
      </c>
      <c r="S786" s="9" t="n">
        <f aca="false">+[2]data1cf!BQ785*-1</f>
        <v>-0</v>
      </c>
      <c r="T786" s="9" t="n">
        <f aca="false">+[2]data1cf!BR785*-1</f>
        <v>-0</v>
      </c>
      <c r="U786" s="9" t="n">
        <f aca="false">+[2]data1cf!BS785*-1</f>
        <v>-0</v>
      </c>
      <c r="V786" s="9" t="n">
        <f aca="false">+[2]data1cf!BT785*-1</f>
        <v>-0</v>
      </c>
      <c r="W786" s="9" t="n">
        <f aca="false">+[2]data1cf!BU785*-1</f>
        <v>-0</v>
      </c>
      <c r="X786" s="9" t="n">
        <f aca="false">+[2]data1cf!BV785*-1</f>
        <v>-0</v>
      </c>
      <c r="Y786" s="9" t="n">
        <f aca="false">+[2]data1cf!BW785*-1</f>
        <v>-0</v>
      </c>
      <c r="Z786" s="9" t="n">
        <f aca="false">+[2]data1cf!BX785*-1</f>
        <v>-0</v>
      </c>
      <c r="AA786" s="9" t="n">
        <f aca="false">+[2]data1cf!BY785*-1</f>
        <v>-0</v>
      </c>
      <c r="AB786" s="9"/>
      <c r="AC786" s="9"/>
      <c r="AD786" s="9"/>
      <c r="AE786" s="9"/>
      <c r="AF786" s="9"/>
      <c r="AG786" s="9"/>
      <c r="AH786" s="9"/>
      <c r="AI786" s="9"/>
      <c r="AJ786" s="9"/>
      <c r="AK786" s="1"/>
      <c r="AL786" s="1" t="e">
        <f aca="false">SUMPRODUCT(B786:AJ786,PVCapPrice)</f>
        <v>#DIV/0!</v>
      </c>
      <c r="AM786" s="1"/>
      <c r="AN786" s="1"/>
      <c r="AO786" s="1"/>
      <c r="AP786" s="1"/>
      <c r="AQ786" s="1"/>
    </row>
    <row r="787" customFormat="false" ht="11.25" hidden="false" customHeight="false" outlineLevel="0" collapsed="false">
      <c r="A787" s="1" t="n">
        <v>785</v>
      </c>
      <c r="B787" s="9"/>
      <c r="C787" s="9" t="n">
        <f aca="false">+[2]data1cf!BA786*-1</f>
        <v>-0</v>
      </c>
      <c r="D787" s="9" t="n">
        <f aca="false">+[2]data1cf!BB786*-1</f>
        <v>-0</v>
      </c>
      <c r="E787" s="9" t="n">
        <f aca="false">+[2]data1cf!BC786*-1</f>
        <v>-0</v>
      </c>
      <c r="F787" s="9" t="n">
        <f aca="false">+[2]data1cf!BD786*-1</f>
        <v>-0</v>
      </c>
      <c r="G787" s="9" t="n">
        <f aca="false">+[2]data1cf!BE786*-1</f>
        <v>-0</v>
      </c>
      <c r="H787" s="9" t="n">
        <f aca="false">+[2]data1cf!BF786*-1</f>
        <v>-0</v>
      </c>
      <c r="I787" s="9" t="n">
        <f aca="false">+[2]data1cf!BG786*-1</f>
        <v>-0</v>
      </c>
      <c r="J787" s="9" t="n">
        <f aca="false">+[2]data1cf!BH786*-1</f>
        <v>-0</v>
      </c>
      <c r="K787" s="9" t="n">
        <f aca="false">+[2]data1cf!BI786*-1</f>
        <v>-0</v>
      </c>
      <c r="L787" s="9" t="n">
        <f aca="false">+[2]data1cf!BJ786*-1</f>
        <v>-0</v>
      </c>
      <c r="M787" s="9" t="n">
        <f aca="false">+[2]data1cf!BK786*-1</f>
        <v>-0</v>
      </c>
      <c r="N787" s="9" t="n">
        <f aca="false">+[2]data1cf!BL786*-1</f>
        <v>-0</v>
      </c>
      <c r="O787" s="9" t="n">
        <f aca="false">+[2]data1cf!BM786*-1</f>
        <v>-0</v>
      </c>
      <c r="P787" s="9" t="n">
        <f aca="false">+[2]data1cf!BN786*-1</f>
        <v>-0</v>
      </c>
      <c r="Q787" s="9" t="n">
        <f aca="false">+[2]data1cf!BO786*-1</f>
        <v>-0</v>
      </c>
      <c r="R787" s="9" t="n">
        <f aca="false">+[2]data1cf!BP786*-1</f>
        <v>-0</v>
      </c>
      <c r="S787" s="9" t="n">
        <f aca="false">+[2]data1cf!BQ786*-1</f>
        <v>-0</v>
      </c>
      <c r="T787" s="9" t="n">
        <f aca="false">+[2]data1cf!BR786*-1</f>
        <v>-0</v>
      </c>
      <c r="U787" s="9" t="n">
        <f aca="false">+[2]data1cf!BS786*-1</f>
        <v>-0</v>
      </c>
      <c r="V787" s="9" t="n">
        <f aca="false">+[2]data1cf!BT786*-1</f>
        <v>-0</v>
      </c>
      <c r="W787" s="9" t="n">
        <f aca="false">+[2]data1cf!BU786*-1</f>
        <v>-0</v>
      </c>
      <c r="X787" s="9" t="n">
        <f aca="false">+[2]data1cf!BV786*-1</f>
        <v>-0</v>
      </c>
      <c r="Y787" s="9" t="n">
        <f aca="false">+[2]data1cf!BW786*-1</f>
        <v>-0</v>
      </c>
      <c r="Z787" s="9" t="n">
        <f aca="false">+[2]data1cf!BX786*-1</f>
        <v>-0</v>
      </c>
      <c r="AA787" s="9" t="n">
        <f aca="false">+[2]data1cf!BY786*-1</f>
        <v>-0</v>
      </c>
      <c r="AB787" s="9"/>
      <c r="AC787" s="9"/>
      <c r="AD787" s="9"/>
      <c r="AE787" s="9"/>
      <c r="AF787" s="9"/>
      <c r="AG787" s="9"/>
      <c r="AH787" s="9"/>
      <c r="AI787" s="9"/>
      <c r="AJ787" s="9"/>
      <c r="AK787" s="1"/>
      <c r="AL787" s="1" t="e">
        <f aca="false">SUMPRODUCT(B787:AJ787,PVCapPrice)</f>
        <v>#DIV/0!</v>
      </c>
      <c r="AM787" s="1"/>
      <c r="AN787" s="1"/>
      <c r="AO787" s="1"/>
      <c r="AP787" s="1"/>
      <c r="AQ787" s="1"/>
    </row>
    <row r="788" customFormat="false" ht="11.25" hidden="false" customHeight="false" outlineLevel="0" collapsed="false">
      <c r="A788" s="1" t="n">
        <v>786</v>
      </c>
      <c r="B788" s="9"/>
      <c r="C788" s="9" t="n">
        <f aca="false">+[2]data1cf!BA787*-1</f>
        <v>-0</v>
      </c>
      <c r="D788" s="9" t="n">
        <f aca="false">+[2]data1cf!BB787*-1</f>
        <v>-0</v>
      </c>
      <c r="E788" s="9" t="n">
        <f aca="false">+[2]data1cf!BC787*-1</f>
        <v>-0</v>
      </c>
      <c r="F788" s="9" t="n">
        <f aca="false">+[2]data1cf!BD787*-1</f>
        <v>-0</v>
      </c>
      <c r="G788" s="9" t="n">
        <f aca="false">+[2]data1cf!BE787*-1</f>
        <v>-0</v>
      </c>
      <c r="H788" s="9" t="n">
        <f aca="false">+[2]data1cf!BF787*-1</f>
        <v>-0</v>
      </c>
      <c r="I788" s="9" t="n">
        <f aca="false">+[2]data1cf!BG787*-1</f>
        <v>-0</v>
      </c>
      <c r="J788" s="9" t="n">
        <f aca="false">+[2]data1cf!BH787*-1</f>
        <v>-0</v>
      </c>
      <c r="K788" s="9" t="n">
        <f aca="false">+[2]data1cf!BI787*-1</f>
        <v>-0</v>
      </c>
      <c r="L788" s="9" t="n">
        <f aca="false">+[2]data1cf!BJ787*-1</f>
        <v>-0</v>
      </c>
      <c r="M788" s="9" t="n">
        <f aca="false">+[2]data1cf!BK787*-1</f>
        <v>-0</v>
      </c>
      <c r="N788" s="9" t="n">
        <f aca="false">+[2]data1cf!BL787*-1</f>
        <v>-0</v>
      </c>
      <c r="O788" s="9" t="n">
        <f aca="false">+[2]data1cf!BM787*-1</f>
        <v>-0</v>
      </c>
      <c r="P788" s="9" t="n">
        <f aca="false">+[2]data1cf!BN787*-1</f>
        <v>-0</v>
      </c>
      <c r="Q788" s="9" t="n">
        <f aca="false">+[2]data1cf!BO787*-1</f>
        <v>-0</v>
      </c>
      <c r="R788" s="9" t="n">
        <f aca="false">+[2]data1cf!BP787*-1</f>
        <v>-0</v>
      </c>
      <c r="S788" s="9" t="n">
        <f aca="false">+[2]data1cf!BQ787*-1</f>
        <v>-0</v>
      </c>
      <c r="T788" s="9" t="n">
        <f aca="false">+[2]data1cf!BR787*-1</f>
        <v>-0</v>
      </c>
      <c r="U788" s="9" t="n">
        <f aca="false">+[2]data1cf!BS787*-1</f>
        <v>-0</v>
      </c>
      <c r="V788" s="9" t="n">
        <f aca="false">+[2]data1cf!BT787*-1</f>
        <v>-0</v>
      </c>
      <c r="W788" s="9" t="n">
        <f aca="false">+[2]data1cf!BU787*-1</f>
        <v>-0</v>
      </c>
      <c r="X788" s="9" t="n">
        <f aca="false">+[2]data1cf!BV787*-1</f>
        <v>-0</v>
      </c>
      <c r="Y788" s="9" t="n">
        <f aca="false">+[2]data1cf!BW787*-1</f>
        <v>-0</v>
      </c>
      <c r="Z788" s="9" t="n">
        <f aca="false">+[2]data1cf!BX787*-1</f>
        <v>-0</v>
      </c>
      <c r="AA788" s="9" t="n">
        <f aca="false">+[2]data1cf!BY787*-1</f>
        <v>-0</v>
      </c>
      <c r="AB788" s="9"/>
      <c r="AC788" s="9"/>
      <c r="AD788" s="9"/>
      <c r="AE788" s="9"/>
      <c r="AF788" s="9"/>
      <c r="AG788" s="9"/>
      <c r="AH788" s="9"/>
      <c r="AI788" s="9"/>
      <c r="AJ788" s="9"/>
      <c r="AK788" s="1"/>
      <c r="AL788" s="1" t="e">
        <f aca="false">SUMPRODUCT(B788:AJ788,PVCapPrice)</f>
        <v>#DIV/0!</v>
      </c>
      <c r="AM788" s="1"/>
      <c r="AN788" s="1"/>
      <c r="AO788" s="1"/>
      <c r="AP788" s="1"/>
      <c r="AQ788" s="1"/>
    </row>
    <row r="789" customFormat="false" ht="11.25" hidden="false" customHeight="false" outlineLevel="0" collapsed="false">
      <c r="A789" s="1" t="n">
        <v>787</v>
      </c>
      <c r="B789" s="9"/>
      <c r="C789" s="9" t="n">
        <f aca="false">+[2]data1cf!BA788*-1</f>
        <v>-0</v>
      </c>
      <c r="D789" s="9" t="n">
        <f aca="false">+[2]data1cf!BB788*-1</f>
        <v>-0</v>
      </c>
      <c r="E789" s="9" t="n">
        <f aca="false">+[2]data1cf!BC788*-1</f>
        <v>-0</v>
      </c>
      <c r="F789" s="9" t="n">
        <f aca="false">+[2]data1cf!BD788*-1</f>
        <v>-0</v>
      </c>
      <c r="G789" s="9" t="n">
        <f aca="false">+[2]data1cf!BE788*-1</f>
        <v>-0</v>
      </c>
      <c r="H789" s="9" t="n">
        <f aca="false">+[2]data1cf!BF788*-1</f>
        <v>-0</v>
      </c>
      <c r="I789" s="9" t="n">
        <f aca="false">+[2]data1cf!BG788*-1</f>
        <v>-0</v>
      </c>
      <c r="J789" s="9" t="n">
        <f aca="false">+[2]data1cf!BH788*-1</f>
        <v>-0</v>
      </c>
      <c r="K789" s="9" t="n">
        <f aca="false">+[2]data1cf!BI788*-1</f>
        <v>-0</v>
      </c>
      <c r="L789" s="9" t="n">
        <f aca="false">+[2]data1cf!BJ788*-1</f>
        <v>-0</v>
      </c>
      <c r="M789" s="9" t="n">
        <f aca="false">+[2]data1cf!BK788*-1</f>
        <v>-0</v>
      </c>
      <c r="N789" s="9" t="n">
        <f aca="false">+[2]data1cf!BL788*-1</f>
        <v>-0</v>
      </c>
      <c r="O789" s="9" t="n">
        <f aca="false">+[2]data1cf!BM788*-1</f>
        <v>-0</v>
      </c>
      <c r="P789" s="9" t="n">
        <f aca="false">+[2]data1cf!BN788*-1</f>
        <v>-0</v>
      </c>
      <c r="Q789" s="9" t="n">
        <f aca="false">+[2]data1cf!BO788*-1</f>
        <v>-0</v>
      </c>
      <c r="R789" s="9" t="n">
        <f aca="false">+[2]data1cf!BP788*-1</f>
        <v>-0</v>
      </c>
      <c r="S789" s="9" t="n">
        <f aca="false">+[2]data1cf!BQ788*-1</f>
        <v>-0</v>
      </c>
      <c r="T789" s="9" t="n">
        <f aca="false">+[2]data1cf!BR788*-1</f>
        <v>-0</v>
      </c>
      <c r="U789" s="9" t="n">
        <f aca="false">+[2]data1cf!BS788*-1</f>
        <v>-0</v>
      </c>
      <c r="V789" s="9" t="n">
        <f aca="false">+[2]data1cf!BT788*-1</f>
        <v>-0</v>
      </c>
      <c r="W789" s="9" t="n">
        <f aca="false">+[2]data1cf!BU788*-1</f>
        <v>-0</v>
      </c>
      <c r="X789" s="9" t="n">
        <f aca="false">+[2]data1cf!BV788*-1</f>
        <v>-0</v>
      </c>
      <c r="Y789" s="9" t="n">
        <f aca="false">+[2]data1cf!BW788*-1</f>
        <v>-0</v>
      </c>
      <c r="Z789" s="9" t="n">
        <f aca="false">+[2]data1cf!BX788*-1</f>
        <v>-0</v>
      </c>
      <c r="AA789" s="9" t="n">
        <f aca="false">+[2]data1cf!BY788*-1</f>
        <v>-0</v>
      </c>
      <c r="AB789" s="9"/>
      <c r="AC789" s="9"/>
      <c r="AD789" s="9"/>
      <c r="AE789" s="9"/>
      <c r="AF789" s="9"/>
      <c r="AG789" s="9"/>
      <c r="AH789" s="9"/>
      <c r="AI789" s="9"/>
      <c r="AJ789" s="9"/>
      <c r="AK789" s="1"/>
      <c r="AL789" s="1" t="e">
        <f aca="false">SUMPRODUCT(B789:AJ789,PVCapPrice)</f>
        <v>#DIV/0!</v>
      </c>
      <c r="AM789" s="1"/>
      <c r="AN789" s="1"/>
      <c r="AO789" s="1"/>
      <c r="AP789" s="1"/>
      <c r="AQ789" s="1"/>
    </row>
    <row r="790" customFormat="false" ht="11.25" hidden="false" customHeight="false" outlineLevel="0" collapsed="false">
      <c r="A790" s="1" t="n">
        <v>788</v>
      </c>
      <c r="B790" s="9"/>
      <c r="C790" s="9" t="n">
        <f aca="false">+[2]data1cf!BA789*-1</f>
        <v>-0</v>
      </c>
      <c r="D790" s="9" t="n">
        <f aca="false">+[2]data1cf!BB789*-1</f>
        <v>-0</v>
      </c>
      <c r="E790" s="9" t="n">
        <f aca="false">+[2]data1cf!BC789*-1</f>
        <v>-0</v>
      </c>
      <c r="F790" s="9" t="n">
        <f aca="false">+[2]data1cf!BD789*-1</f>
        <v>-0</v>
      </c>
      <c r="G790" s="9" t="n">
        <f aca="false">+[2]data1cf!BE789*-1</f>
        <v>-0</v>
      </c>
      <c r="H790" s="9" t="n">
        <f aca="false">+[2]data1cf!BF789*-1</f>
        <v>-0</v>
      </c>
      <c r="I790" s="9" t="n">
        <f aca="false">+[2]data1cf!BG789*-1</f>
        <v>-0</v>
      </c>
      <c r="J790" s="9" t="n">
        <f aca="false">+[2]data1cf!BH789*-1</f>
        <v>-0</v>
      </c>
      <c r="K790" s="9" t="n">
        <f aca="false">+[2]data1cf!BI789*-1</f>
        <v>-0</v>
      </c>
      <c r="L790" s="9" t="n">
        <f aca="false">+[2]data1cf!BJ789*-1</f>
        <v>-0</v>
      </c>
      <c r="M790" s="9" t="n">
        <f aca="false">+[2]data1cf!BK789*-1</f>
        <v>-0</v>
      </c>
      <c r="N790" s="9" t="n">
        <f aca="false">+[2]data1cf!BL789*-1</f>
        <v>-0</v>
      </c>
      <c r="O790" s="9" t="n">
        <f aca="false">+[2]data1cf!BM789*-1</f>
        <v>-0</v>
      </c>
      <c r="P790" s="9" t="n">
        <f aca="false">+[2]data1cf!BN789*-1</f>
        <v>-0</v>
      </c>
      <c r="Q790" s="9" t="n">
        <f aca="false">+[2]data1cf!BO789*-1</f>
        <v>-0</v>
      </c>
      <c r="R790" s="9" t="n">
        <f aca="false">+[2]data1cf!BP789*-1</f>
        <v>-0</v>
      </c>
      <c r="S790" s="9" t="n">
        <f aca="false">+[2]data1cf!BQ789*-1</f>
        <v>-0</v>
      </c>
      <c r="T790" s="9" t="n">
        <f aca="false">+[2]data1cf!BR789*-1</f>
        <v>-0</v>
      </c>
      <c r="U790" s="9" t="n">
        <f aca="false">+[2]data1cf!BS789*-1</f>
        <v>-0</v>
      </c>
      <c r="V790" s="9" t="n">
        <f aca="false">+[2]data1cf!BT789*-1</f>
        <v>-0</v>
      </c>
      <c r="W790" s="9" t="n">
        <f aca="false">+[2]data1cf!BU789*-1</f>
        <v>-0</v>
      </c>
      <c r="X790" s="9" t="n">
        <f aca="false">+[2]data1cf!BV789*-1</f>
        <v>-0</v>
      </c>
      <c r="Y790" s="9" t="n">
        <f aca="false">+[2]data1cf!BW789*-1</f>
        <v>-0</v>
      </c>
      <c r="Z790" s="9" t="n">
        <f aca="false">+[2]data1cf!BX789*-1</f>
        <v>-0</v>
      </c>
      <c r="AA790" s="9" t="n">
        <f aca="false">+[2]data1cf!BY789*-1</f>
        <v>-0</v>
      </c>
      <c r="AB790" s="9"/>
      <c r="AC790" s="9"/>
      <c r="AD790" s="9"/>
      <c r="AE790" s="9"/>
      <c r="AF790" s="9"/>
      <c r="AG790" s="9"/>
      <c r="AH790" s="9"/>
      <c r="AI790" s="9"/>
      <c r="AJ790" s="9"/>
      <c r="AK790" s="1"/>
      <c r="AL790" s="1" t="e">
        <f aca="false">SUMPRODUCT(B790:AJ790,PVCapPrice)</f>
        <v>#DIV/0!</v>
      </c>
      <c r="AM790" s="1"/>
      <c r="AN790" s="1"/>
      <c r="AO790" s="1"/>
      <c r="AP790" s="1"/>
      <c r="AQ790" s="1"/>
    </row>
    <row r="791" customFormat="false" ht="11.25" hidden="false" customHeight="false" outlineLevel="0" collapsed="false">
      <c r="A791" s="1" t="n">
        <v>789</v>
      </c>
      <c r="B791" s="9"/>
      <c r="C791" s="9" t="n">
        <f aca="false">+[2]data1cf!BA790*-1</f>
        <v>-0</v>
      </c>
      <c r="D791" s="9" t="n">
        <f aca="false">+[2]data1cf!BB790*-1</f>
        <v>-0</v>
      </c>
      <c r="E791" s="9" t="n">
        <f aca="false">+[2]data1cf!BC790*-1</f>
        <v>-0</v>
      </c>
      <c r="F791" s="9" t="n">
        <f aca="false">+[2]data1cf!BD790*-1</f>
        <v>-0</v>
      </c>
      <c r="G791" s="9" t="n">
        <f aca="false">+[2]data1cf!BE790*-1</f>
        <v>-0</v>
      </c>
      <c r="H791" s="9" t="n">
        <f aca="false">+[2]data1cf!BF790*-1</f>
        <v>-0</v>
      </c>
      <c r="I791" s="9" t="n">
        <f aca="false">+[2]data1cf!BG790*-1</f>
        <v>-0</v>
      </c>
      <c r="J791" s="9" t="n">
        <f aca="false">+[2]data1cf!BH790*-1</f>
        <v>-0</v>
      </c>
      <c r="K791" s="9" t="n">
        <f aca="false">+[2]data1cf!BI790*-1</f>
        <v>-0</v>
      </c>
      <c r="L791" s="9" t="n">
        <f aca="false">+[2]data1cf!BJ790*-1</f>
        <v>-0</v>
      </c>
      <c r="M791" s="9" t="n">
        <f aca="false">+[2]data1cf!BK790*-1</f>
        <v>-0</v>
      </c>
      <c r="N791" s="9" t="n">
        <f aca="false">+[2]data1cf!BL790*-1</f>
        <v>-0</v>
      </c>
      <c r="O791" s="9" t="n">
        <f aca="false">+[2]data1cf!BM790*-1</f>
        <v>-0</v>
      </c>
      <c r="P791" s="9" t="n">
        <f aca="false">+[2]data1cf!BN790*-1</f>
        <v>-0</v>
      </c>
      <c r="Q791" s="9" t="n">
        <f aca="false">+[2]data1cf!BO790*-1</f>
        <v>-0</v>
      </c>
      <c r="R791" s="9" t="n">
        <f aca="false">+[2]data1cf!BP790*-1</f>
        <v>-0</v>
      </c>
      <c r="S791" s="9" t="n">
        <f aca="false">+[2]data1cf!BQ790*-1</f>
        <v>-0</v>
      </c>
      <c r="T791" s="9" t="n">
        <f aca="false">+[2]data1cf!BR790*-1</f>
        <v>-0</v>
      </c>
      <c r="U791" s="9" t="n">
        <f aca="false">+[2]data1cf!BS790*-1</f>
        <v>-0</v>
      </c>
      <c r="V791" s="9" t="n">
        <f aca="false">+[2]data1cf!BT790*-1</f>
        <v>-0</v>
      </c>
      <c r="W791" s="9" t="n">
        <f aca="false">+[2]data1cf!BU790*-1</f>
        <v>-0</v>
      </c>
      <c r="X791" s="9" t="n">
        <f aca="false">+[2]data1cf!BV790*-1</f>
        <v>-0</v>
      </c>
      <c r="Y791" s="9" t="n">
        <f aca="false">+[2]data1cf!BW790*-1</f>
        <v>-0</v>
      </c>
      <c r="Z791" s="9" t="n">
        <f aca="false">+[2]data1cf!BX790*-1</f>
        <v>-0</v>
      </c>
      <c r="AA791" s="9" t="n">
        <f aca="false">+[2]data1cf!BY790*-1</f>
        <v>-0</v>
      </c>
      <c r="AB791" s="9"/>
      <c r="AC791" s="9"/>
      <c r="AD791" s="9"/>
      <c r="AE791" s="9"/>
      <c r="AF791" s="9"/>
      <c r="AG791" s="9"/>
      <c r="AH791" s="9"/>
      <c r="AI791" s="9"/>
      <c r="AJ791" s="9"/>
      <c r="AK791" s="1"/>
      <c r="AL791" s="1" t="e">
        <f aca="false">SUMPRODUCT(B791:AJ791,PVCapPrice)</f>
        <v>#DIV/0!</v>
      </c>
      <c r="AM791" s="1"/>
      <c r="AN791" s="1"/>
      <c r="AO791" s="1"/>
      <c r="AP791" s="1"/>
      <c r="AQ791" s="1"/>
    </row>
    <row r="792" customFormat="false" ht="11.25" hidden="false" customHeight="false" outlineLevel="0" collapsed="false">
      <c r="A792" s="1" t="n">
        <v>790</v>
      </c>
      <c r="B792" s="9"/>
      <c r="C792" s="9" t="n">
        <f aca="false">+[2]data1cf!BA791*-1</f>
        <v>-0</v>
      </c>
      <c r="D792" s="9" t="n">
        <f aca="false">+[2]data1cf!BB791*-1</f>
        <v>-0</v>
      </c>
      <c r="E792" s="9" t="n">
        <f aca="false">+[2]data1cf!BC791*-1</f>
        <v>-0</v>
      </c>
      <c r="F792" s="9" t="n">
        <f aca="false">+[2]data1cf!BD791*-1</f>
        <v>-0</v>
      </c>
      <c r="G792" s="9" t="n">
        <f aca="false">+[2]data1cf!BE791*-1</f>
        <v>-0</v>
      </c>
      <c r="H792" s="9" t="n">
        <f aca="false">+[2]data1cf!BF791*-1</f>
        <v>-0</v>
      </c>
      <c r="I792" s="9" t="n">
        <f aca="false">+[2]data1cf!BG791*-1</f>
        <v>-0</v>
      </c>
      <c r="J792" s="9" t="n">
        <f aca="false">+[2]data1cf!BH791*-1</f>
        <v>-0</v>
      </c>
      <c r="K792" s="9" t="n">
        <f aca="false">+[2]data1cf!BI791*-1</f>
        <v>-0</v>
      </c>
      <c r="L792" s="9" t="n">
        <f aca="false">+[2]data1cf!BJ791*-1</f>
        <v>-0</v>
      </c>
      <c r="M792" s="9" t="n">
        <f aca="false">+[2]data1cf!BK791*-1</f>
        <v>-0</v>
      </c>
      <c r="N792" s="9" t="n">
        <f aca="false">+[2]data1cf!BL791*-1</f>
        <v>-0</v>
      </c>
      <c r="O792" s="9" t="n">
        <f aca="false">+[2]data1cf!BM791*-1</f>
        <v>-0</v>
      </c>
      <c r="P792" s="9" t="n">
        <f aca="false">+[2]data1cf!BN791*-1</f>
        <v>-0</v>
      </c>
      <c r="Q792" s="9" t="n">
        <f aca="false">+[2]data1cf!BO791*-1</f>
        <v>-0</v>
      </c>
      <c r="R792" s="9" t="n">
        <f aca="false">+[2]data1cf!BP791*-1</f>
        <v>-0</v>
      </c>
      <c r="S792" s="9" t="n">
        <f aca="false">+[2]data1cf!BQ791*-1</f>
        <v>-0</v>
      </c>
      <c r="T792" s="9" t="n">
        <f aca="false">+[2]data1cf!BR791*-1</f>
        <v>-0</v>
      </c>
      <c r="U792" s="9" t="n">
        <f aca="false">+[2]data1cf!BS791*-1</f>
        <v>-0</v>
      </c>
      <c r="V792" s="9" t="n">
        <f aca="false">+[2]data1cf!BT791*-1</f>
        <v>-0</v>
      </c>
      <c r="W792" s="9" t="n">
        <f aca="false">+[2]data1cf!BU791*-1</f>
        <v>-0</v>
      </c>
      <c r="X792" s="9" t="n">
        <f aca="false">+[2]data1cf!BV791*-1</f>
        <v>-0</v>
      </c>
      <c r="Y792" s="9" t="n">
        <f aca="false">+[2]data1cf!BW791*-1</f>
        <v>-0</v>
      </c>
      <c r="Z792" s="9" t="n">
        <f aca="false">+[2]data1cf!BX791*-1</f>
        <v>-0</v>
      </c>
      <c r="AA792" s="9" t="n">
        <f aca="false">+[2]data1cf!BY791*-1</f>
        <v>-0</v>
      </c>
      <c r="AB792" s="9"/>
      <c r="AC792" s="9"/>
      <c r="AD792" s="9"/>
      <c r="AE792" s="9"/>
      <c r="AF792" s="9"/>
      <c r="AG792" s="9"/>
      <c r="AH792" s="9"/>
      <c r="AI792" s="9"/>
      <c r="AJ792" s="9"/>
      <c r="AK792" s="1"/>
      <c r="AL792" s="1" t="e">
        <f aca="false">SUMPRODUCT(B792:AJ792,PVCapPrice)</f>
        <v>#DIV/0!</v>
      </c>
      <c r="AM792" s="1"/>
      <c r="AN792" s="1"/>
      <c r="AO792" s="1"/>
      <c r="AP792" s="1"/>
      <c r="AQ792" s="1"/>
    </row>
    <row r="793" customFormat="false" ht="11.25" hidden="false" customHeight="false" outlineLevel="0" collapsed="false">
      <c r="A793" s="1" t="n">
        <v>791</v>
      </c>
      <c r="B793" s="9"/>
      <c r="C793" s="9" t="n">
        <f aca="false">+[2]data1cf!BA792*-1</f>
        <v>-0</v>
      </c>
      <c r="D793" s="9" t="n">
        <f aca="false">+[2]data1cf!BB792*-1</f>
        <v>-0</v>
      </c>
      <c r="E793" s="9" t="n">
        <f aca="false">+[2]data1cf!BC792*-1</f>
        <v>-0</v>
      </c>
      <c r="F793" s="9" t="n">
        <f aca="false">+[2]data1cf!BD792*-1</f>
        <v>-0</v>
      </c>
      <c r="G793" s="9" t="n">
        <f aca="false">+[2]data1cf!BE792*-1</f>
        <v>-0</v>
      </c>
      <c r="H793" s="9" t="n">
        <f aca="false">+[2]data1cf!BF792*-1</f>
        <v>-0</v>
      </c>
      <c r="I793" s="9" t="n">
        <f aca="false">+[2]data1cf!BG792*-1</f>
        <v>-0</v>
      </c>
      <c r="J793" s="9" t="n">
        <f aca="false">+[2]data1cf!BH792*-1</f>
        <v>-0</v>
      </c>
      <c r="K793" s="9" t="n">
        <f aca="false">+[2]data1cf!BI792*-1</f>
        <v>-0</v>
      </c>
      <c r="L793" s="9" t="n">
        <f aca="false">+[2]data1cf!BJ792*-1</f>
        <v>-0</v>
      </c>
      <c r="M793" s="9" t="n">
        <f aca="false">+[2]data1cf!BK792*-1</f>
        <v>-0</v>
      </c>
      <c r="N793" s="9" t="n">
        <f aca="false">+[2]data1cf!BL792*-1</f>
        <v>-0</v>
      </c>
      <c r="O793" s="9" t="n">
        <f aca="false">+[2]data1cf!BM792*-1</f>
        <v>-0</v>
      </c>
      <c r="P793" s="9" t="n">
        <f aca="false">+[2]data1cf!BN792*-1</f>
        <v>-0</v>
      </c>
      <c r="Q793" s="9" t="n">
        <f aca="false">+[2]data1cf!BO792*-1</f>
        <v>-0</v>
      </c>
      <c r="R793" s="9" t="n">
        <f aca="false">+[2]data1cf!BP792*-1</f>
        <v>-0</v>
      </c>
      <c r="S793" s="9" t="n">
        <f aca="false">+[2]data1cf!BQ792*-1</f>
        <v>-0</v>
      </c>
      <c r="T793" s="9" t="n">
        <f aca="false">+[2]data1cf!BR792*-1</f>
        <v>-0</v>
      </c>
      <c r="U793" s="9" t="n">
        <f aca="false">+[2]data1cf!BS792*-1</f>
        <v>-0</v>
      </c>
      <c r="V793" s="9" t="n">
        <f aca="false">+[2]data1cf!BT792*-1</f>
        <v>-0</v>
      </c>
      <c r="W793" s="9" t="n">
        <f aca="false">+[2]data1cf!BU792*-1</f>
        <v>-0</v>
      </c>
      <c r="X793" s="9" t="n">
        <f aca="false">+[2]data1cf!BV792*-1</f>
        <v>-0</v>
      </c>
      <c r="Y793" s="9" t="n">
        <f aca="false">+[2]data1cf!BW792*-1</f>
        <v>-0</v>
      </c>
      <c r="Z793" s="9" t="n">
        <f aca="false">+[2]data1cf!BX792*-1</f>
        <v>-0</v>
      </c>
      <c r="AA793" s="9" t="n">
        <f aca="false">+[2]data1cf!BY792*-1</f>
        <v>-0</v>
      </c>
      <c r="AB793" s="9"/>
      <c r="AC793" s="9"/>
      <c r="AD793" s="9"/>
      <c r="AE793" s="9"/>
      <c r="AF793" s="9"/>
      <c r="AG793" s="9"/>
      <c r="AH793" s="9"/>
      <c r="AI793" s="9"/>
      <c r="AJ793" s="9"/>
      <c r="AK793" s="1"/>
      <c r="AL793" s="1" t="e">
        <f aca="false">SUMPRODUCT(B793:AJ793,PVCapPrice)</f>
        <v>#DIV/0!</v>
      </c>
      <c r="AM793" s="1"/>
      <c r="AN793" s="1"/>
      <c r="AO793" s="1"/>
      <c r="AP793" s="1"/>
      <c r="AQ793" s="1"/>
    </row>
    <row r="794" customFormat="false" ht="11.25" hidden="false" customHeight="false" outlineLevel="0" collapsed="false">
      <c r="A794" s="1" t="n">
        <v>792</v>
      </c>
      <c r="B794" s="9"/>
      <c r="C794" s="9" t="n">
        <f aca="false">+[2]data1cf!BA793*-1</f>
        <v>-0</v>
      </c>
      <c r="D794" s="9" t="n">
        <f aca="false">+[2]data1cf!BB793*-1</f>
        <v>-0</v>
      </c>
      <c r="E794" s="9" t="n">
        <f aca="false">+[2]data1cf!BC793*-1</f>
        <v>-0</v>
      </c>
      <c r="F794" s="9" t="n">
        <f aca="false">+[2]data1cf!BD793*-1</f>
        <v>-0</v>
      </c>
      <c r="G794" s="9" t="n">
        <f aca="false">+[2]data1cf!BE793*-1</f>
        <v>-0</v>
      </c>
      <c r="H794" s="9" t="n">
        <f aca="false">+[2]data1cf!BF793*-1</f>
        <v>-0</v>
      </c>
      <c r="I794" s="9" t="n">
        <f aca="false">+[2]data1cf!BG793*-1</f>
        <v>-0</v>
      </c>
      <c r="J794" s="9" t="n">
        <f aca="false">+[2]data1cf!BH793*-1</f>
        <v>-0</v>
      </c>
      <c r="K794" s="9" t="n">
        <f aca="false">+[2]data1cf!BI793*-1</f>
        <v>-0</v>
      </c>
      <c r="L794" s="9" t="n">
        <f aca="false">+[2]data1cf!BJ793*-1</f>
        <v>-0</v>
      </c>
      <c r="M794" s="9" t="n">
        <f aca="false">+[2]data1cf!BK793*-1</f>
        <v>-0</v>
      </c>
      <c r="N794" s="9" t="n">
        <f aca="false">+[2]data1cf!BL793*-1</f>
        <v>-0</v>
      </c>
      <c r="O794" s="9" t="n">
        <f aca="false">+[2]data1cf!BM793*-1</f>
        <v>-0</v>
      </c>
      <c r="P794" s="9" t="n">
        <f aca="false">+[2]data1cf!BN793*-1</f>
        <v>-0</v>
      </c>
      <c r="Q794" s="9" t="n">
        <f aca="false">+[2]data1cf!BO793*-1</f>
        <v>-0</v>
      </c>
      <c r="R794" s="9" t="n">
        <f aca="false">+[2]data1cf!BP793*-1</f>
        <v>-0</v>
      </c>
      <c r="S794" s="9" t="n">
        <f aca="false">+[2]data1cf!BQ793*-1</f>
        <v>-0</v>
      </c>
      <c r="T794" s="9" t="n">
        <f aca="false">+[2]data1cf!BR793*-1</f>
        <v>-0</v>
      </c>
      <c r="U794" s="9" t="n">
        <f aca="false">+[2]data1cf!BS793*-1</f>
        <v>-0</v>
      </c>
      <c r="V794" s="9" t="n">
        <f aca="false">+[2]data1cf!BT793*-1</f>
        <v>-0</v>
      </c>
      <c r="W794" s="9" t="n">
        <f aca="false">+[2]data1cf!BU793*-1</f>
        <v>-0</v>
      </c>
      <c r="X794" s="9" t="n">
        <f aca="false">+[2]data1cf!BV793*-1</f>
        <v>-0</v>
      </c>
      <c r="Y794" s="9" t="n">
        <f aca="false">+[2]data1cf!BW793*-1</f>
        <v>-0</v>
      </c>
      <c r="Z794" s="9" t="n">
        <f aca="false">+[2]data1cf!BX793*-1</f>
        <v>-0</v>
      </c>
      <c r="AA794" s="9" t="n">
        <f aca="false">+[2]data1cf!BY793*-1</f>
        <v>-0</v>
      </c>
      <c r="AB794" s="9"/>
      <c r="AC794" s="9"/>
      <c r="AD794" s="9"/>
      <c r="AE794" s="9"/>
      <c r="AF794" s="9"/>
      <c r="AG794" s="9"/>
      <c r="AH794" s="9"/>
      <c r="AI794" s="9"/>
      <c r="AJ794" s="9"/>
      <c r="AK794" s="1"/>
      <c r="AL794" s="1" t="e">
        <f aca="false">SUMPRODUCT(B794:AJ794,PVCapPrice)</f>
        <v>#DIV/0!</v>
      </c>
      <c r="AM794" s="1"/>
      <c r="AN794" s="1"/>
      <c r="AO794" s="1"/>
      <c r="AP794" s="1"/>
      <c r="AQ794" s="1"/>
    </row>
    <row r="795" customFormat="false" ht="11.25" hidden="false" customHeight="false" outlineLevel="0" collapsed="false">
      <c r="A795" s="1" t="n">
        <v>793</v>
      </c>
      <c r="B795" s="9"/>
      <c r="C795" s="9" t="n">
        <f aca="false">+[2]data1cf!BA794*-1</f>
        <v>-0</v>
      </c>
      <c r="D795" s="9" t="n">
        <f aca="false">+[2]data1cf!BB794*-1</f>
        <v>-0</v>
      </c>
      <c r="E795" s="9" t="n">
        <f aca="false">+[2]data1cf!BC794*-1</f>
        <v>-0</v>
      </c>
      <c r="F795" s="9" t="n">
        <f aca="false">+[2]data1cf!BD794*-1</f>
        <v>-0</v>
      </c>
      <c r="G795" s="9" t="n">
        <f aca="false">+[2]data1cf!BE794*-1</f>
        <v>-0</v>
      </c>
      <c r="H795" s="9" t="n">
        <f aca="false">+[2]data1cf!BF794*-1</f>
        <v>-0</v>
      </c>
      <c r="I795" s="9" t="n">
        <f aca="false">+[2]data1cf!BG794*-1</f>
        <v>-0</v>
      </c>
      <c r="J795" s="9" t="n">
        <f aca="false">+[2]data1cf!BH794*-1</f>
        <v>-0</v>
      </c>
      <c r="K795" s="9" t="n">
        <f aca="false">+[2]data1cf!BI794*-1</f>
        <v>-0</v>
      </c>
      <c r="L795" s="9" t="n">
        <f aca="false">+[2]data1cf!BJ794*-1</f>
        <v>-0</v>
      </c>
      <c r="M795" s="9" t="n">
        <f aca="false">+[2]data1cf!BK794*-1</f>
        <v>-0</v>
      </c>
      <c r="N795" s="9" t="n">
        <f aca="false">+[2]data1cf!BL794*-1</f>
        <v>-0</v>
      </c>
      <c r="O795" s="9" t="n">
        <f aca="false">+[2]data1cf!BM794*-1</f>
        <v>-0</v>
      </c>
      <c r="P795" s="9" t="n">
        <f aca="false">+[2]data1cf!BN794*-1</f>
        <v>-0</v>
      </c>
      <c r="Q795" s="9" t="n">
        <f aca="false">+[2]data1cf!BO794*-1</f>
        <v>-0</v>
      </c>
      <c r="R795" s="9" t="n">
        <f aca="false">+[2]data1cf!BP794*-1</f>
        <v>-0</v>
      </c>
      <c r="S795" s="9" t="n">
        <f aca="false">+[2]data1cf!BQ794*-1</f>
        <v>-0</v>
      </c>
      <c r="T795" s="9" t="n">
        <f aca="false">+[2]data1cf!BR794*-1</f>
        <v>-0</v>
      </c>
      <c r="U795" s="9" t="n">
        <f aca="false">+[2]data1cf!BS794*-1</f>
        <v>-0</v>
      </c>
      <c r="V795" s="9" t="n">
        <f aca="false">+[2]data1cf!BT794*-1</f>
        <v>-0</v>
      </c>
      <c r="W795" s="9" t="n">
        <f aca="false">+[2]data1cf!BU794*-1</f>
        <v>-0</v>
      </c>
      <c r="X795" s="9" t="n">
        <f aca="false">+[2]data1cf!BV794*-1</f>
        <v>-0</v>
      </c>
      <c r="Y795" s="9" t="n">
        <f aca="false">+[2]data1cf!BW794*-1</f>
        <v>-0</v>
      </c>
      <c r="Z795" s="9" t="n">
        <f aca="false">+[2]data1cf!BX794*-1</f>
        <v>-0</v>
      </c>
      <c r="AA795" s="9" t="n">
        <f aca="false">+[2]data1cf!BY794*-1</f>
        <v>-0</v>
      </c>
      <c r="AB795" s="9"/>
      <c r="AC795" s="9"/>
      <c r="AD795" s="9"/>
      <c r="AE795" s="9"/>
      <c r="AF795" s="9"/>
      <c r="AG795" s="9"/>
      <c r="AH795" s="9"/>
      <c r="AI795" s="9"/>
      <c r="AJ795" s="9"/>
      <c r="AK795" s="1"/>
      <c r="AL795" s="1" t="e">
        <f aca="false">SUMPRODUCT(B795:AJ795,PVCapPrice)</f>
        <v>#DIV/0!</v>
      </c>
      <c r="AM795" s="1"/>
      <c r="AN795" s="1"/>
      <c r="AO795" s="1"/>
      <c r="AP795" s="1"/>
      <c r="AQ795" s="1"/>
    </row>
    <row r="796" customFormat="false" ht="11.25" hidden="false" customHeight="false" outlineLevel="0" collapsed="false">
      <c r="A796" s="1" t="n">
        <v>794</v>
      </c>
      <c r="B796" s="9"/>
      <c r="C796" s="9" t="n">
        <f aca="false">+[2]data1cf!BA795*-1</f>
        <v>-0</v>
      </c>
      <c r="D796" s="9" t="n">
        <f aca="false">+[2]data1cf!BB795*-1</f>
        <v>-0</v>
      </c>
      <c r="E796" s="9" t="n">
        <f aca="false">+[2]data1cf!BC795*-1</f>
        <v>-0</v>
      </c>
      <c r="F796" s="9" t="n">
        <f aca="false">+[2]data1cf!BD795*-1</f>
        <v>-0</v>
      </c>
      <c r="G796" s="9" t="n">
        <f aca="false">+[2]data1cf!BE795*-1</f>
        <v>-0</v>
      </c>
      <c r="H796" s="9" t="n">
        <f aca="false">+[2]data1cf!BF795*-1</f>
        <v>-0</v>
      </c>
      <c r="I796" s="9" t="n">
        <f aca="false">+[2]data1cf!BG795*-1</f>
        <v>-0</v>
      </c>
      <c r="J796" s="9" t="n">
        <f aca="false">+[2]data1cf!BH795*-1</f>
        <v>-0</v>
      </c>
      <c r="K796" s="9" t="n">
        <f aca="false">+[2]data1cf!BI795*-1</f>
        <v>-0</v>
      </c>
      <c r="L796" s="9" t="n">
        <f aca="false">+[2]data1cf!BJ795*-1</f>
        <v>-0</v>
      </c>
      <c r="M796" s="9" t="n">
        <f aca="false">+[2]data1cf!BK795*-1</f>
        <v>-0</v>
      </c>
      <c r="N796" s="9" t="n">
        <f aca="false">+[2]data1cf!BL795*-1</f>
        <v>-0</v>
      </c>
      <c r="O796" s="9" t="n">
        <f aca="false">+[2]data1cf!BM795*-1</f>
        <v>-0</v>
      </c>
      <c r="P796" s="9" t="n">
        <f aca="false">+[2]data1cf!BN795*-1</f>
        <v>-0</v>
      </c>
      <c r="Q796" s="9" t="n">
        <f aca="false">+[2]data1cf!BO795*-1</f>
        <v>-0</v>
      </c>
      <c r="R796" s="9" t="n">
        <f aca="false">+[2]data1cf!BP795*-1</f>
        <v>-0</v>
      </c>
      <c r="S796" s="9" t="n">
        <f aca="false">+[2]data1cf!BQ795*-1</f>
        <v>-0</v>
      </c>
      <c r="T796" s="9" t="n">
        <f aca="false">+[2]data1cf!BR795*-1</f>
        <v>-0</v>
      </c>
      <c r="U796" s="9" t="n">
        <f aca="false">+[2]data1cf!BS795*-1</f>
        <v>-0</v>
      </c>
      <c r="V796" s="9" t="n">
        <f aca="false">+[2]data1cf!BT795*-1</f>
        <v>-0</v>
      </c>
      <c r="W796" s="9" t="n">
        <f aca="false">+[2]data1cf!BU795*-1</f>
        <v>-0</v>
      </c>
      <c r="X796" s="9" t="n">
        <f aca="false">+[2]data1cf!BV795*-1</f>
        <v>-0</v>
      </c>
      <c r="Y796" s="9" t="n">
        <f aca="false">+[2]data1cf!BW795*-1</f>
        <v>-0</v>
      </c>
      <c r="Z796" s="9" t="n">
        <f aca="false">+[2]data1cf!BX795*-1</f>
        <v>-0</v>
      </c>
      <c r="AA796" s="9" t="n">
        <f aca="false">+[2]data1cf!BY795*-1</f>
        <v>-0</v>
      </c>
      <c r="AB796" s="9"/>
      <c r="AC796" s="9"/>
      <c r="AD796" s="9"/>
      <c r="AE796" s="9"/>
      <c r="AF796" s="9"/>
      <c r="AG796" s="9"/>
      <c r="AH796" s="9"/>
      <c r="AI796" s="9"/>
      <c r="AJ796" s="9"/>
      <c r="AK796" s="1"/>
      <c r="AL796" s="1" t="e">
        <f aca="false">SUMPRODUCT(B796:AJ796,PVCapPrice)</f>
        <v>#DIV/0!</v>
      </c>
      <c r="AM796" s="1"/>
      <c r="AN796" s="1"/>
      <c r="AO796" s="1"/>
      <c r="AP796" s="1"/>
      <c r="AQ796" s="1"/>
    </row>
    <row r="797" customFormat="false" ht="11.25" hidden="false" customHeight="false" outlineLevel="0" collapsed="false">
      <c r="A797" s="1" t="n">
        <v>795</v>
      </c>
      <c r="B797" s="9"/>
      <c r="C797" s="9" t="n">
        <f aca="false">+[2]data1cf!BA796*-1</f>
        <v>-0</v>
      </c>
      <c r="D797" s="9" t="n">
        <f aca="false">+[2]data1cf!BB796*-1</f>
        <v>-0</v>
      </c>
      <c r="E797" s="9" t="n">
        <f aca="false">+[2]data1cf!BC796*-1</f>
        <v>-0</v>
      </c>
      <c r="F797" s="9" t="n">
        <f aca="false">+[2]data1cf!BD796*-1</f>
        <v>-0</v>
      </c>
      <c r="G797" s="9" t="n">
        <f aca="false">+[2]data1cf!BE796*-1</f>
        <v>-0</v>
      </c>
      <c r="H797" s="9" t="n">
        <f aca="false">+[2]data1cf!BF796*-1</f>
        <v>-0</v>
      </c>
      <c r="I797" s="9" t="n">
        <f aca="false">+[2]data1cf!BG796*-1</f>
        <v>-0</v>
      </c>
      <c r="J797" s="9" t="n">
        <f aca="false">+[2]data1cf!BH796*-1</f>
        <v>-0</v>
      </c>
      <c r="K797" s="9" t="n">
        <f aca="false">+[2]data1cf!BI796*-1</f>
        <v>-0</v>
      </c>
      <c r="L797" s="9" t="n">
        <f aca="false">+[2]data1cf!BJ796*-1</f>
        <v>-0</v>
      </c>
      <c r="M797" s="9" t="n">
        <f aca="false">+[2]data1cf!BK796*-1</f>
        <v>-0</v>
      </c>
      <c r="N797" s="9" t="n">
        <f aca="false">+[2]data1cf!BL796*-1</f>
        <v>-0</v>
      </c>
      <c r="O797" s="9" t="n">
        <f aca="false">+[2]data1cf!BM796*-1</f>
        <v>-0</v>
      </c>
      <c r="P797" s="9" t="n">
        <f aca="false">+[2]data1cf!BN796*-1</f>
        <v>-0</v>
      </c>
      <c r="Q797" s="9" t="n">
        <f aca="false">+[2]data1cf!BO796*-1</f>
        <v>-0</v>
      </c>
      <c r="R797" s="9" t="n">
        <f aca="false">+[2]data1cf!BP796*-1</f>
        <v>-0</v>
      </c>
      <c r="S797" s="9" t="n">
        <f aca="false">+[2]data1cf!BQ796*-1</f>
        <v>-0</v>
      </c>
      <c r="T797" s="9" t="n">
        <f aca="false">+[2]data1cf!BR796*-1</f>
        <v>-0</v>
      </c>
      <c r="U797" s="9" t="n">
        <f aca="false">+[2]data1cf!BS796*-1</f>
        <v>-0</v>
      </c>
      <c r="V797" s="9" t="n">
        <f aca="false">+[2]data1cf!BT796*-1</f>
        <v>-0</v>
      </c>
      <c r="W797" s="9" t="n">
        <f aca="false">+[2]data1cf!BU796*-1</f>
        <v>-0</v>
      </c>
      <c r="X797" s="9" t="n">
        <f aca="false">+[2]data1cf!BV796*-1</f>
        <v>-0</v>
      </c>
      <c r="Y797" s="9" t="n">
        <f aca="false">+[2]data1cf!BW796*-1</f>
        <v>-0</v>
      </c>
      <c r="Z797" s="9" t="n">
        <f aca="false">+[2]data1cf!BX796*-1</f>
        <v>-0</v>
      </c>
      <c r="AA797" s="9" t="n">
        <f aca="false">+[2]data1cf!BY796*-1</f>
        <v>-0</v>
      </c>
      <c r="AB797" s="9"/>
      <c r="AC797" s="9"/>
      <c r="AD797" s="9"/>
      <c r="AE797" s="9"/>
      <c r="AF797" s="9"/>
      <c r="AG797" s="9"/>
      <c r="AH797" s="9"/>
      <c r="AI797" s="9"/>
      <c r="AJ797" s="9"/>
      <c r="AK797" s="1"/>
      <c r="AL797" s="1" t="e">
        <f aca="false">SUMPRODUCT(B797:AJ797,PVCapPrice)</f>
        <v>#DIV/0!</v>
      </c>
      <c r="AM797" s="1"/>
      <c r="AN797" s="1"/>
      <c r="AO797" s="1"/>
      <c r="AP797" s="1"/>
      <c r="AQ797" s="1"/>
    </row>
    <row r="798" customFormat="false" ht="11.25" hidden="false" customHeight="false" outlineLevel="0" collapsed="false">
      <c r="A798" s="1" t="n">
        <v>796</v>
      </c>
      <c r="B798" s="9"/>
      <c r="C798" s="9" t="n">
        <f aca="false">+[2]data1cf!BA797*-1</f>
        <v>-0</v>
      </c>
      <c r="D798" s="9" t="n">
        <f aca="false">+[2]data1cf!BB797*-1</f>
        <v>-0</v>
      </c>
      <c r="E798" s="9" t="n">
        <f aca="false">+[2]data1cf!BC797*-1</f>
        <v>-0</v>
      </c>
      <c r="F798" s="9" t="n">
        <f aca="false">+[2]data1cf!BD797*-1</f>
        <v>-0</v>
      </c>
      <c r="G798" s="9" t="n">
        <f aca="false">+[2]data1cf!BE797*-1</f>
        <v>-0</v>
      </c>
      <c r="H798" s="9" t="n">
        <f aca="false">+[2]data1cf!BF797*-1</f>
        <v>-0</v>
      </c>
      <c r="I798" s="9" t="n">
        <f aca="false">+[2]data1cf!BG797*-1</f>
        <v>-0</v>
      </c>
      <c r="J798" s="9" t="n">
        <f aca="false">+[2]data1cf!BH797*-1</f>
        <v>-0</v>
      </c>
      <c r="K798" s="9" t="n">
        <f aca="false">+[2]data1cf!BI797*-1</f>
        <v>-0</v>
      </c>
      <c r="L798" s="9" t="n">
        <f aca="false">+[2]data1cf!BJ797*-1</f>
        <v>-0</v>
      </c>
      <c r="M798" s="9" t="n">
        <f aca="false">+[2]data1cf!BK797*-1</f>
        <v>-0</v>
      </c>
      <c r="N798" s="9" t="n">
        <f aca="false">+[2]data1cf!BL797*-1</f>
        <v>-0</v>
      </c>
      <c r="O798" s="9" t="n">
        <f aca="false">+[2]data1cf!BM797*-1</f>
        <v>-0</v>
      </c>
      <c r="P798" s="9" t="n">
        <f aca="false">+[2]data1cf!BN797*-1</f>
        <v>-0</v>
      </c>
      <c r="Q798" s="9" t="n">
        <f aca="false">+[2]data1cf!BO797*-1</f>
        <v>-0</v>
      </c>
      <c r="R798" s="9" t="n">
        <f aca="false">+[2]data1cf!BP797*-1</f>
        <v>-0</v>
      </c>
      <c r="S798" s="9" t="n">
        <f aca="false">+[2]data1cf!BQ797*-1</f>
        <v>-0</v>
      </c>
      <c r="T798" s="9" t="n">
        <f aca="false">+[2]data1cf!BR797*-1</f>
        <v>-0</v>
      </c>
      <c r="U798" s="9" t="n">
        <f aca="false">+[2]data1cf!BS797*-1</f>
        <v>-0</v>
      </c>
      <c r="V798" s="9" t="n">
        <f aca="false">+[2]data1cf!BT797*-1</f>
        <v>-0</v>
      </c>
      <c r="W798" s="9" t="n">
        <f aca="false">+[2]data1cf!BU797*-1</f>
        <v>-0</v>
      </c>
      <c r="X798" s="9" t="n">
        <f aca="false">+[2]data1cf!BV797*-1</f>
        <v>-0</v>
      </c>
      <c r="Y798" s="9" t="n">
        <f aca="false">+[2]data1cf!BW797*-1</f>
        <v>-0</v>
      </c>
      <c r="Z798" s="9" t="n">
        <f aca="false">+[2]data1cf!BX797*-1</f>
        <v>-0</v>
      </c>
      <c r="AA798" s="9" t="n">
        <f aca="false">+[2]data1cf!BY797*-1</f>
        <v>-0</v>
      </c>
      <c r="AB798" s="9"/>
      <c r="AC798" s="9"/>
      <c r="AD798" s="9"/>
      <c r="AE798" s="9"/>
      <c r="AF798" s="9"/>
      <c r="AG798" s="9"/>
      <c r="AH798" s="9"/>
      <c r="AI798" s="9"/>
      <c r="AJ798" s="9"/>
      <c r="AK798" s="1"/>
      <c r="AL798" s="1" t="e">
        <f aca="false">SUMPRODUCT(B798:AJ798,PVCapPrice)</f>
        <v>#DIV/0!</v>
      </c>
      <c r="AM798" s="1"/>
      <c r="AN798" s="1"/>
      <c r="AO798" s="1"/>
      <c r="AP798" s="1"/>
      <c r="AQ798" s="1"/>
    </row>
    <row r="799" customFormat="false" ht="11.25" hidden="false" customHeight="false" outlineLevel="0" collapsed="false">
      <c r="A799" s="1" t="n">
        <v>797</v>
      </c>
      <c r="B799" s="9"/>
      <c r="C799" s="9" t="n">
        <f aca="false">+[2]data1cf!BA798*-1</f>
        <v>-0</v>
      </c>
      <c r="D799" s="9" t="n">
        <f aca="false">+[2]data1cf!BB798*-1</f>
        <v>-0</v>
      </c>
      <c r="E799" s="9" t="n">
        <f aca="false">+[2]data1cf!BC798*-1</f>
        <v>-0</v>
      </c>
      <c r="F799" s="9" t="n">
        <f aca="false">+[2]data1cf!BD798*-1</f>
        <v>-0</v>
      </c>
      <c r="G799" s="9" t="n">
        <f aca="false">+[2]data1cf!BE798*-1</f>
        <v>-0</v>
      </c>
      <c r="H799" s="9" t="n">
        <f aca="false">+[2]data1cf!BF798*-1</f>
        <v>-0</v>
      </c>
      <c r="I799" s="9" t="n">
        <f aca="false">+[2]data1cf!BG798*-1</f>
        <v>-0</v>
      </c>
      <c r="J799" s="9" t="n">
        <f aca="false">+[2]data1cf!BH798*-1</f>
        <v>-0</v>
      </c>
      <c r="K799" s="9" t="n">
        <f aca="false">+[2]data1cf!BI798*-1</f>
        <v>-0</v>
      </c>
      <c r="L799" s="9" t="n">
        <f aca="false">+[2]data1cf!BJ798*-1</f>
        <v>-0</v>
      </c>
      <c r="M799" s="9" t="n">
        <f aca="false">+[2]data1cf!BK798*-1</f>
        <v>-0</v>
      </c>
      <c r="N799" s="9" t="n">
        <f aca="false">+[2]data1cf!BL798*-1</f>
        <v>-0</v>
      </c>
      <c r="O799" s="9" t="n">
        <f aca="false">+[2]data1cf!BM798*-1</f>
        <v>-0</v>
      </c>
      <c r="P799" s="9" t="n">
        <f aca="false">+[2]data1cf!BN798*-1</f>
        <v>-0</v>
      </c>
      <c r="Q799" s="9" t="n">
        <f aca="false">+[2]data1cf!BO798*-1</f>
        <v>-0</v>
      </c>
      <c r="R799" s="9" t="n">
        <f aca="false">+[2]data1cf!BP798*-1</f>
        <v>-0</v>
      </c>
      <c r="S799" s="9" t="n">
        <f aca="false">+[2]data1cf!BQ798*-1</f>
        <v>-0</v>
      </c>
      <c r="T799" s="9" t="n">
        <f aca="false">+[2]data1cf!BR798*-1</f>
        <v>-0</v>
      </c>
      <c r="U799" s="9" t="n">
        <f aca="false">+[2]data1cf!BS798*-1</f>
        <v>-0</v>
      </c>
      <c r="V799" s="9" t="n">
        <f aca="false">+[2]data1cf!BT798*-1</f>
        <v>-0</v>
      </c>
      <c r="W799" s="9" t="n">
        <f aca="false">+[2]data1cf!BU798*-1</f>
        <v>-0</v>
      </c>
      <c r="X799" s="9" t="n">
        <f aca="false">+[2]data1cf!BV798*-1</f>
        <v>-0</v>
      </c>
      <c r="Y799" s="9" t="n">
        <f aca="false">+[2]data1cf!BW798*-1</f>
        <v>-0</v>
      </c>
      <c r="Z799" s="9" t="n">
        <f aca="false">+[2]data1cf!BX798*-1</f>
        <v>-0</v>
      </c>
      <c r="AA799" s="9" t="n">
        <f aca="false">+[2]data1cf!BY798*-1</f>
        <v>-0</v>
      </c>
      <c r="AB799" s="9"/>
      <c r="AC799" s="9"/>
      <c r="AD799" s="9"/>
      <c r="AE799" s="9"/>
      <c r="AF799" s="9"/>
      <c r="AG799" s="9"/>
      <c r="AH799" s="9"/>
      <c r="AI799" s="9"/>
      <c r="AJ799" s="9"/>
      <c r="AK799" s="1"/>
      <c r="AL799" s="1" t="e">
        <f aca="false">SUMPRODUCT(B799:AJ799,PVCapPrice)</f>
        <v>#DIV/0!</v>
      </c>
      <c r="AM799" s="1"/>
      <c r="AN799" s="1"/>
      <c r="AO799" s="1"/>
      <c r="AP799" s="1"/>
      <c r="AQ799" s="1"/>
    </row>
    <row r="800" customFormat="false" ht="11.25" hidden="false" customHeight="false" outlineLevel="0" collapsed="false">
      <c r="A800" s="1" t="n">
        <v>798</v>
      </c>
      <c r="B800" s="9"/>
      <c r="C800" s="9" t="n">
        <f aca="false">+[2]data1cf!BA799*-1</f>
        <v>-0</v>
      </c>
      <c r="D800" s="9" t="n">
        <f aca="false">+[2]data1cf!BB799*-1</f>
        <v>-0</v>
      </c>
      <c r="E800" s="9" t="n">
        <f aca="false">+[2]data1cf!BC799*-1</f>
        <v>-0</v>
      </c>
      <c r="F800" s="9" t="n">
        <f aca="false">+[2]data1cf!BD799*-1</f>
        <v>-0</v>
      </c>
      <c r="G800" s="9" t="n">
        <f aca="false">+[2]data1cf!BE799*-1</f>
        <v>-0</v>
      </c>
      <c r="H800" s="9" t="n">
        <f aca="false">+[2]data1cf!BF799*-1</f>
        <v>-0</v>
      </c>
      <c r="I800" s="9" t="n">
        <f aca="false">+[2]data1cf!BG799*-1</f>
        <v>-0</v>
      </c>
      <c r="J800" s="9" t="n">
        <f aca="false">+[2]data1cf!BH799*-1</f>
        <v>-0</v>
      </c>
      <c r="K800" s="9" t="n">
        <f aca="false">+[2]data1cf!BI799*-1</f>
        <v>-0</v>
      </c>
      <c r="L800" s="9" t="n">
        <f aca="false">+[2]data1cf!BJ799*-1</f>
        <v>-0</v>
      </c>
      <c r="M800" s="9" t="n">
        <f aca="false">+[2]data1cf!BK799*-1</f>
        <v>-0</v>
      </c>
      <c r="N800" s="9" t="n">
        <f aca="false">+[2]data1cf!BL799*-1</f>
        <v>-0</v>
      </c>
      <c r="O800" s="9" t="n">
        <f aca="false">+[2]data1cf!BM799*-1</f>
        <v>-0</v>
      </c>
      <c r="P800" s="9" t="n">
        <f aca="false">+[2]data1cf!BN799*-1</f>
        <v>-0</v>
      </c>
      <c r="Q800" s="9" t="n">
        <f aca="false">+[2]data1cf!BO799*-1</f>
        <v>-0</v>
      </c>
      <c r="R800" s="9" t="n">
        <f aca="false">+[2]data1cf!BP799*-1</f>
        <v>-0</v>
      </c>
      <c r="S800" s="9" t="n">
        <f aca="false">+[2]data1cf!BQ799*-1</f>
        <v>-0</v>
      </c>
      <c r="T800" s="9" t="n">
        <f aca="false">+[2]data1cf!BR799*-1</f>
        <v>-0</v>
      </c>
      <c r="U800" s="9" t="n">
        <f aca="false">+[2]data1cf!BS799*-1</f>
        <v>-0</v>
      </c>
      <c r="V800" s="9" t="n">
        <f aca="false">+[2]data1cf!BT799*-1</f>
        <v>-0</v>
      </c>
      <c r="W800" s="9" t="n">
        <f aca="false">+[2]data1cf!BU799*-1</f>
        <v>-0</v>
      </c>
      <c r="X800" s="9" t="n">
        <f aca="false">+[2]data1cf!BV799*-1</f>
        <v>-0</v>
      </c>
      <c r="Y800" s="9" t="n">
        <f aca="false">+[2]data1cf!BW799*-1</f>
        <v>-0</v>
      </c>
      <c r="Z800" s="9" t="n">
        <f aca="false">+[2]data1cf!BX799*-1</f>
        <v>-0</v>
      </c>
      <c r="AA800" s="9" t="n">
        <f aca="false">+[2]data1cf!BY799*-1</f>
        <v>-0</v>
      </c>
      <c r="AB800" s="9"/>
      <c r="AC800" s="9"/>
      <c r="AD800" s="9"/>
      <c r="AE800" s="9"/>
      <c r="AF800" s="9"/>
      <c r="AG800" s="9"/>
      <c r="AH800" s="9"/>
      <c r="AI800" s="9"/>
      <c r="AJ800" s="9"/>
      <c r="AK800" s="1"/>
      <c r="AL800" s="1" t="e">
        <f aca="false">SUMPRODUCT(B800:AJ800,PVCapPrice)</f>
        <v>#DIV/0!</v>
      </c>
      <c r="AM800" s="1"/>
      <c r="AN800" s="1"/>
      <c r="AO800" s="1"/>
      <c r="AP800" s="1"/>
      <c r="AQ800" s="1"/>
    </row>
    <row r="801" customFormat="false" ht="11.25" hidden="false" customHeight="false" outlineLevel="0" collapsed="false">
      <c r="A801" s="1" t="n">
        <v>799</v>
      </c>
      <c r="B801" s="9"/>
      <c r="C801" s="9" t="n">
        <f aca="false">+[2]data1cf!BA800*-1</f>
        <v>-0</v>
      </c>
      <c r="D801" s="9" t="n">
        <f aca="false">+[2]data1cf!BB800*-1</f>
        <v>-0</v>
      </c>
      <c r="E801" s="9" t="n">
        <f aca="false">+[2]data1cf!BC800*-1</f>
        <v>-0</v>
      </c>
      <c r="F801" s="9" t="n">
        <f aca="false">+[2]data1cf!BD800*-1</f>
        <v>-0</v>
      </c>
      <c r="G801" s="9" t="n">
        <f aca="false">+[2]data1cf!BE800*-1</f>
        <v>-0</v>
      </c>
      <c r="H801" s="9" t="n">
        <f aca="false">+[2]data1cf!BF800*-1</f>
        <v>-0</v>
      </c>
      <c r="I801" s="9" t="n">
        <f aca="false">+[2]data1cf!BG800*-1</f>
        <v>-0</v>
      </c>
      <c r="J801" s="9" t="n">
        <f aca="false">+[2]data1cf!BH800*-1</f>
        <v>-0</v>
      </c>
      <c r="K801" s="9" t="n">
        <f aca="false">+[2]data1cf!BI800*-1</f>
        <v>-0</v>
      </c>
      <c r="L801" s="9" t="n">
        <f aca="false">+[2]data1cf!BJ800*-1</f>
        <v>-0</v>
      </c>
      <c r="M801" s="9" t="n">
        <f aca="false">+[2]data1cf!BK800*-1</f>
        <v>-0</v>
      </c>
      <c r="N801" s="9" t="n">
        <f aca="false">+[2]data1cf!BL800*-1</f>
        <v>-0</v>
      </c>
      <c r="O801" s="9" t="n">
        <f aca="false">+[2]data1cf!BM800*-1</f>
        <v>-0</v>
      </c>
      <c r="P801" s="9" t="n">
        <f aca="false">+[2]data1cf!BN800*-1</f>
        <v>-0</v>
      </c>
      <c r="Q801" s="9" t="n">
        <f aca="false">+[2]data1cf!BO800*-1</f>
        <v>-0</v>
      </c>
      <c r="R801" s="9" t="n">
        <f aca="false">+[2]data1cf!BP800*-1</f>
        <v>-0</v>
      </c>
      <c r="S801" s="9" t="n">
        <f aca="false">+[2]data1cf!BQ800*-1</f>
        <v>-0</v>
      </c>
      <c r="T801" s="9" t="n">
        <f aca="false">+[2]data1cf!BR800*-1</f>
        <v>-0</v>
      </c>
      <c r="U801" s="9" t="n">
        <f aca="false">+[2]data1cf!BS800*-1</f>
        <v>-0</v>
      </c>
      <c r="V801" s="9" t="n">
        <f aca="false">+[2]data1cf!BT800*-1</f>
        <v>-0</v>
      </c>
      <c r="W801" s="9" t="n">
        <f aca="false">+[2]data1cf!BU800*-1</f>
        <v>-0</v>
      </c>
      <c r="X801" s="9" t="n">
        <f aca="false">+[2]data1cf!BV800*-1</f>
        <v>-0</v>
      </c>
      <c r="Y801" s="9" t="n">
        <f aca="false">+[2]data1cf!BW800*-1</f>
        <v>-0</v>
      </c>
      <c r="Z801" s="9" t="n">
        <f aca="false">+[2]data1cf!BX800*-1</f>
        <v>-0</v>
      </c>
      <c r="AA801" s="9" t="n">
        <f aca="false">+[2]data1cf!BY800*-1</f>
        <v>-0</v>
      </c>
      <c r="AB801" s="9"/>
      <c r="AC801" s="9"/>
      <c r="AD801" s="9"/>
      <c r="AE801" s="9"/>
      <c r="AF801" s="9"/>
      <c r="AG801" s="9"/>
      <c r="AH801" s="9"/>
      <c r="AI801" s="9"/>
      <c r="AJ801" s="9"/>
      <c r="AK801" s="1"/>
      <c r="AL801" s="1" t="e">
        <f aca="false">SUMPRODUCT(B801:AJ801,PVCapPrice)</f>
        <v>#DIV/0!</v>
      </c>
      <c r="AM801" s="1"/>
      <c r="AN801" s="1"/>
      <c r="AO801" s="1"/>
      <c r="AP801" s="1"/>
      <c r="AQ801" s="1"/>
    </row>
    <row r="802" customFormat="false" ht="11.25" hidden="false" customHeight="false" outlineLevel="0" collapsed="false">
      <c r="A802" s="1" t="n">
        <v>800</v>
      </c>
      <c r="B802" s="9"/>
      <c r="C802" s="9" t="n">
        <f aca="false">+[2]data1cf!BA801*-1</f>
        <v>-0</v>
      </c>
      <c r="D802" s="9" t="n">
        <f aca="false">+[2]data1cf!BB801*-1</f>
        <v>-0</v>
      </c>
      <c r="E802" s="9" t="n">
        <f aca="false">+[2]data1cf!BC801*-1</f>
        <v>-0</v>
      </c>
      <c r="F802" s="9" t="n">
        <f aca="false">+[2]data1cf!BD801*-1</f>
        <v>-0</v>
      </c>
      <c r="G802" s="9" t="n">
        <f aca="false">+[2]data1cf!BE801*-1</f>
        <v>-0</v>
      </c>
      <c r="H802" s="9" t="n">
        <f aca="false">+[2]data1cf!BF801*-1</f>
        <v>-0</v>
      </c>
      <c r="I802" s="9" t="n">
        <f aca="false">+[2]data1cf!BG801*-1</f>
        <v>-0</v>
      </c>
      <c r="J802" s="9" t="n">
        <f aca="false">+[2]data1cf!BH801*-1</f>
        <v>-0</v>
      </c>
      <c r="K802" s="9" t="n">
        <f aca="false">+[2]data1cf!BI801*-1</f>
        <v>-0</v>
      </c>
      <c r="L802" s="9" t="n">
        <f aca="false">+[2]data1cf!BJ801*-1</f>
        <v>-0</v>
      </c>
      <c r="M802" s="9" t="n">
        <f aca="false">+[2]data1cf!BK801*-1</f>
        <v>-0</v>
      </c>
      <c r="N802" s="9" t="n">
        <f aca="false">+[2]data1cf!BL801*-1</f>
        <v>-0</v>
      </c>
      <c r="O802" s="9" t="n">
        <f aca="false">+[2]data1cf!BM801*-1</f>
        <v>-0</v>
      </c>
      <c r="P802" s="9" t="n">
        <f aca="false">+[2]data1cf!BN801*-1</f>
        <v>-0</v>
      </c>
      <c r="Q802" s="9" t="n">
        <f aca="false">+[2]data1cf!BO801*-1</f>
        <v>-0</v>
      </c>
      <c r="R802" s="9" t="n">
        <f aca="false">+[2]data1cf!BP801*-1</f>
        <v>-0</v>
      </c>
      <c r="S802" s="9" t="n">
        <f aca="false">+[2]data1cf!BQ801*-1</f>
        <v>-0</v>
      </c>
      <c r="T802" s="9" t="n">
        <f aca="false">+[2]data1cf!BR801*-1</f>
        <v>-0</v>
      </c>
      <c r="U802" s="9" t="n">
        <f aca="false">+[2]data1cf!BS801*-1</f>
        <v>-0</v>
      </c>
      <c r="V802" s="9" t="n">
        <f aca="false">+[2]data1cf!BT801*-1</f>
        <v>-0</v>
      </c>
      <c r="W802" s="9" t="n">
        <f aca="false">+[2]data1cf!BU801*-1</f>
        <v>-0</v>
      </c>
      <c r="X802" s="9" t="n">
        <f aca="false">+[2]data1cf!BV801*-1</f>
        <v>-0</v>
      </c>
      <c r="Y802" s="9" t="n">
        <f aca="false">+[2]data1cf!BW801*-1</f>
        <v>-0</v>
      </c>
      <c r="Z802" s="9" t="n">
        <f aca="false">+[2]data1cf!BX801*-1</f>
        <v>-0</v>
      </c>
      <c r="AA802" s="9" t="n">
        <f aca="false">+[2]data1cf!BY801*-1</f>
        <v>-0</v>
      </c>
      <c r="AB802" s="9"/>
      <c r="AC802" s="9"/>
      <c r="AD802" s="9"/>
      <c r="AE802" s="9"/>
      <c r="AF802" s="9"/>
      <c r="AG802" s="9"/>
      <c r="AH802" s="9"/>
      <c r="AI802" s="9"/>
      <c r="AJ802" s="9"/>
      <c r="AK802" s="1"/>
      <c r="AL802" s="1" t="e">
        <f aca="false">SUMPRODUCT(B802:AJ802,PVCapPrice)</f>
        <v>#DIV/0!</v>
      </c>
      <c r="AM802" s="1"/>
      <c r="AN802" s="1"/>
      <c r="AO802" s="1"/>
      <c r="AP802" s="1"/>
      <c r="AQ802" s="1"/>
    </row>
    <row r="803" customFormat="false" ht="11.25" hidden="false" customHeight="false" outlineLevel="0" collapsed="false">
      <c r="A803" s="1" t="n">
        <v>801</v>
      </c>
      <c r="B803" s="9"/>
      <c r="C803" s="9" t="n">
        <f aca="false">+[2]data1cf!BA802*-1</f>
        <v>-0</v>
      </c>
      <c r="D803" s="9" t="n">
        <f aca="false">+[2]data1cf!BB802*-1</f>
        <v>-0</v>
      </c>
      <c r="E803" s="9" t="n">
        <f aca="false">+[2]data1cf!BC802*-1</f>
        <v>-0</v>
      </c>
      <c r="F803" s="9" t="n">
        <f aca="false">+[2]data1cf!BD802*-1</f>
        <v>-0</v>
      </c>
      <c r="G803" s="9" t="n">
        <f aca="false">+[2]data1cf!BE802*-1</f>
        <v>-0</v>
      </c>
      <c r="H803" s="9" t="n">
        <f aca="false">+[2]data1cf!BF802*-1</f>
        <v>-0</v>
      </c>
      <c r="I803" s="9" t="n">
        <f aca="false">+[2]data1cf!BG802*-1</f>
        <v>-0</v>
      </c>
      <c r="J803" s="9" t="n">
        <f aca="false">+[2]data1cf!BH802*-1</f>
        <v>-0</v>
      </c>
      <c r="K803" s="9" t="n">
        <f aca="false">+[2]data1cf!BI802*-1</f>
        <v>-0</v>
      </c>
      <c r="L803" s="9" t="n">
        <f aca="false">+[2]data1cf!BJ802*-1</f>
        <v>-0</v>
      </c>
      <c r="M803" s="9" t="n">
        <f aca="false">+[2]data1cf!BK802*-1</f>
        <v>-0</v>
      </c>
      <c r="N803" s="9" t="n">
        <f aca="false">+[2]data1cf!BL802*-1</f>
        <v>-0</v>
      </c>
      <c r="O803" s="9" t="n">
        <f aca="false">+[2]data1cf!BM802*-1</f>
        <v>-0</v>
      </c>
      <c r="P803" s="9" t="n">
        <f aca="false">+[2]data1cf!BN802*-1</f>
        <v>-0</v>
      </c>
      <c r="Q803" s="9" t="n">
        <f aca="false">+[2]data1cf!BO802*-1</f>
        <v>-0</v>
      </c>
      <c r="R803" s="9" t="n">
        <f aca="false">+[2]data1cf!BP802*-1</f>
        <v>-0</v>
      </c>
      <c r="S803" s="9" t="n">
        <f aca="false">+[2]data1cf!BQ802*-1</f>
        <v>-0</v>
      </c>
      <c r="T803" s="9" t="n">
        <f aca="false">+[2]data1cf!BR802*-1</f>
        <v>-0</v>
      </c>
      <c r="U803" s="9" t="n">
        <f aca="false">+[2]data1cf!BS802*-1</f>
        <v>-0</v>
      </c>
      <c r="V803" s="9" t="n">
        <f aca="false">+[2]data1cf!BT802*-1</f>
        <v>-0</v>
      </c>
      <c r="W803" s="9" t="n">
        <f aca="false">+[2]data1cf!BU802*-1</f>
        <v>-0</v>
      </c>
      <c r="X803" s="9" t="n">
        <f aca="false">+[2]data1cf!BV802*-1</f>
        <v>-0</v>
      </c>
      <c r="Y803" s="9" t="n">
        <f aca="false">+[2]data1cf!BW802*-1</f>
        <v>-0</v>
      </c>
      <c r="Z803" s="9" t="n">
        <f aca="false">+[2]data1cf!BX802*-1</f>
        <v>-0</v>
      </c>
      <c r="AA803" s="9" t="n">
        <f aca="false">+[2]data1cf!BY802*-1</f>
        <v>-0</v>
      </c>
      <c r="AB803" s="9"/>
      <c r="AC803" s="9"/>
      <c r="AD803" s="9"/>
      <c r="AE803" s="9"/>
      <c r="AF803" s="9"/>
      <c r="AG803" s="9"/>
      <c r="AH803" s="9"/>
      <c r="AI803" s="9"/>
      <c r="AJ803" s="9"/>
      <c r="AK803" s="1"/>
      <c r="AL803" s="1" t="e">
        <f aca="false">SUMPRODUCT(B803:AJ803,PVCapPrice)</f>
        <v>#DIV/0!</v>
      </c>
      <c r="AM803" s="1"/>
      <c r="AN803" s="1"/>
      <c r="AO803" s="1"/>
      <c r="AP803" s="1"/>
      <c r="AQ803" s="1"/>
    </row>
    <row r="804" customFormat="false" ht="11.25" hidden="false" customHeight="false" outlineLevel="0" collapsed="false">
      <c r="A804" s="1" t="n">
        <v>802</v>
      </c>
      <c r="B804" s="9"/>
      <c r="C804" s="9" t="n">
        <f aca="false">+[2]data1cf!BA803*-1</f>
        <v>-0</v>
      </c>
      <c r="D804" s="9" t="n">
        <f aca="false">+[2]data1cf!BB803*-1</f>
        <v>-0</v>
      </c>
      <c r="E804" s="9" t="n">
        <f aca="false">+[2]data1cf!BC803*-1</f>
        <v>-0</v>
      </c>
      <c r="F804" s="9" t="n">
        <f aca="false">+[2]data1cf!BD803*-1</f>
        <v>-0</v>
      </c>
      <c r="G804" s="9" t="n">
        <f aca="false">+[2]data1cf!BE803*-1</f>
        <v>-0</v>
      </c>
      <c r="H804" s="9" t="n">
        <f aca="false">+[2]data1cf!BF803*-1</f>
        <v>-0</v>
      </c>
      <c r="I804" s="9" t="n">
        <f aca="false">+[2]data1cf!BG803*-1</f>
        <v>-0</v>
      </c>
      <c r="J804" s="9" t="n">
        <f aca="false">+[2]data1cf!BH803*-1</f>
        <v>-0</v>
      </c>
      <c r="K804" s="9" t="n">
        <f aca="false">+[2]data1cf!BI803*-1</f>
        <v>-0</v>
      </c>
      <c r="L804" s="9" t="n">
        <f aca="false">+[2]data1cf!BJ803*-1</f>
        <v>-0</v>
      </c>
      <c r="M804" s="9" t="n">
        <f aca="false">+[2]data1cf!BK803*-1</f>
        <v>-0</v>
      </c>
      <c r="N804" s="9" t="n">
        <f aca="false">+[2]data1cf!BL803*-1</f>
        <v>-0</v>
      </c>
      <c r="O804" s="9" t="n">
        <f aca="false">+[2]data1cf!BM803*-1</f>
        <v>-0</v>
      </c>
      <c r="P804" s="9" t="n">
        <f aca="false">+[2]data1cf!BN803*-1</f>
        <v>-0</v>
      </c>
      <c r="Q804" s="9" t="n">
        <f aca="false">+[2]data1cf!BO803*-1</f>
        <v>-0</v>
      </c>
      <c r="R804" s="9" t="n">
        <f aca="false">+[2]data1cf!BP803*-1</f>
        <v>-0</v>
      </c>
      <c r="S804" s="9" t="n">
        <f aca="false">+[2]data1cf!BQ803*-1</f>
        <v>-0</v>
      </c>
      <c r="T804" s="9" t="n">
        <f aca="false">+[2]data1cf!BR803*-1</f>
        <v>-0</v>
      </c>
      <c r="U804" s="9" t="n">
        <f aca="false">+[2]data1cf!BS803*-1</f>
        <v>-0</v>
      </c>
      <c r="V804" s="9" t="n">
        <f aca="false">+[2]data1cf!BT803*-1</f>
        <v>-0</v>
      </c>
      <c r="W804" s="9" t="n">
        <f aca="false">+[2]data1cf!BU803*-1</f>
        <v>-0</v>
      </c>
      <c r="X804" s="9" t="n">
        <f aca="false">+[2]data1cf!BV803*-1</f>
        <v>-0</v>
      </c>
      <c r="Y804" s="9" t="n">
        <f aca="false">+[2]data1cf!BW803*-1</f>
        <v>-0</v>
      </c>
      <c r="Z804" s="9" t="n">
        <f aca="false">+[2]data1cf!BX803*-1</f>
        <v>-0</v>
      </c>
      <c r="AA804" s="9" t="n">
        <f aca="false">+[2]data1cf!BY803*-1</f>
        <v>-0</v>
      </c>
      <c r="AB804" s="9"/>
      <c r="AC804" s="9"/>
      <c r="AD804" s="9"/>
      <c r="AE804" s="9"/>
      <c r="AF804" s="9"/>
      <c r="AG804" s="9"/>
      <c r="AH804" s="9"/>
      <c r="AI804" s="9"/>
      <c r="AJ804" s="9"/>
      <c r="AK804" s="1"/>
      <c r="AL804" s="1" t="e">
        <f aca="false">SUMPRODUCT(B804:AJ804,PVCapPrice)</f>
        <v>#DIV/0!</v>
      </c>
      <c r="AM804" s="1"/>
      <c r="AN804" s="1"/>
      <c r="AO804" s="1"/>
      <c r="AP804" s="1"/>
      <c r="AQ804" s="1"/>
    </row>
    <row r="805" customFormat="false" ht="11.25" hidden="false" customHeight="false" outlineLevel="0" collapsed="false">
      <c r="A805" s="1" t="n">
        <v>803</v>
      </c>
      <c r="B805" s="9"/>
      <c r="C805" s="9" t="n">
        <f aca="false">+[2]data1cf!BA804*-1</f>
        <v>-0</v>
      </c>
      <c r="D805" s="9" t="n">
        <f aca="false">+[2]data1cf!BB804*-1</f>
        <v>-0</v>
      </c>
      <c r="E805" s="9" t="n">
        <f aca="false">+[2]data1cf!BC804*-1</f>
        <v>-0</v>
      </c>
      <c r="F805" s="9" t="n">
        <f aca="false">+[2]data1cf!BD804*-1</f>
        <v>-0</v>
      </c>
      <c r="G805" s="9" t="n">
        <f aca="false">+[2]data1cf!BE804*-1</f>
        <v>-0</v>
      </c>
      <c r="H805" s="9" t="n">
        <f aca="false">+[2]data1cf!BF804*-1</f>
        <v>-0</v>
      </c>
      <c r="I805" s="9" t="n">
        <f aca="false">+[2]data1cf!BG804*-1</f>
        <v>-0</v>
      </c>
      <c r="J805" s="9" t="n">
        <f aca="false">+[2]data1cf!BH804*-1</f>
        <v>-0</v>
      </c>
      <c r="K805" s="9" t="n">
        <f aca="false">+[2]data1cf!BI804*-1</f>
        <v>-0</v>
      </c>
      <c r="L805" s="9" t="n">
        <f aca="false">+[2]data1cf!BJ804*-1</f>
        <v>-0</v>
      </c>
      <c r="M805" s="9" t="n">
        <f aca="false">+[2]data1cf!BK804*-1</f>
        <v>-0</v>
      </c>
      <c r="N805" s="9" t="n">
        <f aca="false">+[2]data1cf!BL804*-1</f>
        <v>-0</v>
      </c>
      <c r="O805" s="9" t="n">
        <f aca="false">+[2]data1cf!BM804*-1</f>
        <v>-0</v>
      </c>
      <c r="P805" s="9" t="n">
        <f aca="false">+[2]data1cf!BN804*-1</f>
        <v>-0</v>
      </c>
      <c r="Q805" s="9" t="n">
        <f aca="false">+[2]data1cf!BO804*-1</f>
        <v>-0</v>
      </c>
      <c r="R805" s="9" t="n">
        <f aca="false">+[2]data1cf!BP804*-1</f>
        <v>-0</v>
      </c>
      <c r="S805" s="9" t="n">
        <f aca="false">+[2]data1cf!BQ804*-1</f>
        <v>-0</v>
      </c>
      <c r="T805" s="9" t="n">
        <f aca="false">+[2]data1cf!BR804*-1</f>
        <v>-0</v>
      </c>
      <c r="U805" s="9" t="n">
        <f aca="false">+[2]data1cf!BS804*-1</f>
        <v>-0</v>
      </c>
      <c r="V805" s="9" t="n">
        <f aca="false">+[2]data1cf!BT804*-1</f>
        <v>-0</v>
      </c>
      <c r="W805" s="9" t="n">
        <f aca="false">+[2]data1cf!BU804*-1</f>
        <v>-0</v>
      </c>
      <c r="X805" s="9" t="n">
        <f aca="false">+[2]data1cf!BV804*-1</f>
        <v>-0</v>
      </c>
      <c r="Y805" s="9" t="n">
        <f aca="false">+[2]data1cf!BW804*-1</f>
        <v>-0</v>
      </c>
      <c r="Z805" s="9" t="n">
        <f aca="false">+[2]data1cf!BX804*-1</f>
        <v>-0</v>
      </c>
      <c r="AA805" s="9" t="n">
        <f aca="false">+[2]data1cf!BY804*-1</f>
        <v>-0</v>
      </c>
      <c r="AB805" s="9"/>
      <c r="AC805" s="9"/>
      <c r="AD805" s="9"/>
      <c r="AE805" s="9"/>
      <c r="AF805" s="9"/>
      <c r="AG805" s="9"/>
      <c r="AH805" s="9"/>
      <c r="AI805" s="9"/>
      <c r="AJ805" s="9"/>
      <c r="AK805" s="1"/>
      <c r="AL805" s="1" t="e">
        <f aca="false">SUMPRODUCT(B805:AJ805,PVCapPrice)</f>
        <v>#DIV/0!</v>
      </c>
      <c r="AM805" s="1"/>
      <c r="AN805" s="1"/>
      <c r="AO805" s="1"/>
      <c r="AP805" s="1"/>
      <c r="AQ805" s="1"/>
    </row>
    <row r="806" customFormat="false" ht="11.25" hidden="false" customHeight="false" outlineLevel="0" collapsed="false">
      <c r="A806" s="1" t="n">
        <v>804</v>
      </c>
      <c r="B806" s="9"/>
      <c r="C806" s="9" t="n">
        <f aca="false">+[2]data1cf!BA805*-1</f>
        <v>-0</v>
      </c>
      <c r="D806" s="9" t="n">
        <f aca="false">+[2]data1cf!BB805*-1</f>
        <v>-0</v>
      </c>
      <c r="E806" s="9" t="n">
        <f aca="false">+[2]data1cf!BC805*-1</f>
        <v>-0</v>
      </c>
      <c r="F806" s="9" t="n">
        <f aca="false">+[2]data1cf!BD805*-1</f>
        <v>-0</v>
      </c>
      <c r="G806" s="9" t="n">
        <f aca="false">+[2]data1cf!BE805*-1</f>
        <v>-0</v>
      </c>
      <c r="H806" s="9" t="n">
        <f aca="false">+[2]data1cf!BF805*-1</f>
        <v>-0</v>
      </c>
      <c r="I806" s="9" t="n">
        <f aca="false">+[2]data1cf!BG805*-1</f>
        <v>-0</v>
      </c>
      <c r="J806" s="9" t="n">
        <f aca="false">+[2]data1cf!BH805*-1</f>
        <v>-0</v>
      </c>
      <c r="K806" s="9" t="n">
        <f aca="false">+[2]data1cf!BI805*-1</f>
        <v>-0</v>
      </c>
      <c r="L806" s="9" t="n">
        <f aca="false">+[2]data1cf!BJ805*-1</f>
        <v>-0</v>
      </c>
      <c r="M806" s="9" t="n">
        <f aca="false">+[2]data1cf!BK805*-1</f>
        <v>-0</v>
      </c>
      <c r="N806" s="9" t="n">
        <f aca="false">+[2]data1cf!BL805*-1</f>
        <v>-0</v>
      </c>
      <c r="O806" s="9" t="n">
        <f aca="false">+[2]data1cf!BM805*-1</f>
        <v>-0</v>
      </c>
      <c r="P806" s="9" t="n">
        <f aca="false">+[2]data1cf!BN805*-1</f>
        <v>-0</v>
      </c>
      <c r="Q806" s="9" t="n">
        <f aca="false">+[2]data1cf!BO805*-1</f>
        <v>-0</v>
      </c>
      <c r="R806" s="9" t="n">
        <f aca="false">+[2]data1cf!BP805*-1</f>
        <v>-0</v>
      </c>
      <c r="S806" s="9" t="n">
        <f aca="false">+[2]data1cf!BQ805*-1</f>
        <v>-0</v>
      </c>
      <c r="T806" s="9" t="n">
        <f aca="false">+[2]data1cf!BR805*-1</f>
        <v>-0</v>
      </c>
      <c r="U806" s="9" t="n">
        <f aca="false">+[2]data1cf!BS805*-1</f>
        <v>-0</v>
      </c>
      <c r="V806" s="9" t="n">
        <f aca="false">+[2]data1cf!BT805*-1</f>
        <v>-0</v>
      </c>
      <c r="W806" s="9" t="n">
        <f aca="false">+[2]data1cf!BU805*-1</f>
        <v>-0</v>
      </c>
      <c r="X806" s="9" t="n">
        <f aca="false">+[2]data1cf!BV805*-1</f>
        <v>-0</v>
      </c>
      <c r="Y806" s="9" t="n">
        <f aca="false">+[2]data1cf!BW805*-1</f>
        <v>-0</v>
      </c>
      <c r="Z806" s="9" t="n">
        <f aca="false">+[2]data1cf!BX805*-1</f>
        <v>-0</v>
      </c>
      <c r="AA806" s="9" t="n">
        <f aca="false">+[2]data1cf!BY805*-1</f>
        <v>-0</v>
      </c>
      <c r="AB806" s="9"/>
      <c r="AC806" s="9"/>
      <c r="AD806" s="9"/>
      <c r="AE806" s="9"/>
      <c r="AF806" s="9"/>
      <c r="AG806" s="9"/>
      <c r="AH806" s="9"/>
      <c r="AI806" s="9"/>
      <c r="AJ806" s="9"/>
      <c r="AK806" s="1"/>
      <c r="AL806" s="1" t="e">
        <f aca="false">SUMPRODUCT(B806:AJ806,PVCapPrice)</f>
        <v>#DIV/0!</v>
      </c>
      <c r="AM806" s="1"/>
      <c r="AN806" s="1"/>
      <c r="AO806" s="1"/>
      <c r="AP806" s="1"/>
      <c r="AQ806" s="1"/>
    </row>
    <row r="807" customFormat="false" ht="11.25" hidden="false" customHeight="false" outlineLevel="0" collapsed="false">
      <c r="A807" s="1" t="n">
        <v>805</v>
      </c>
      <c r="B807" s="9"/>
      <c r="C807" s="9" t="n">
        <f aca="false">+[2]data1cf!BA806*-1</f>
        <v>-0</v>
      </c>
      <c r="D807" s="9" t="n">
        <f aca="false">+[2]data1cf!BB806*-1</f>
        <v>-0</v>
      </c>
      <c r="E807" s="9" t="n">
        <f aca="false">+[2]data1cf!BC806*-1</f>
        <v>-0</v>
      </c>
      <c r="F807" s="9" t="n">
        <f aca="false">+[2]data1cf!BD806*-1</f>
        <v>-0</v>
      </c>
      <c r="G807" s="9" t="n">
        <f aca="false">+[2]data1cf!BE806*-1</f>
        <v>-0</v>
      </c>
      <c r="H807" s="9" t="n">
        <f aca="false">+[2]data1cf!BF806*-1</f>
        <v>-0</v>
      </c>
      <c r="I807" s="9" t="n">
        <f aca="false">+[2]data1cf!BG806*-1</f>
        <v>-0</v>
      </c>
      <c r="J807" s="9" t="n">
        <f aca="false">+[2]data1cf!BH806*-1</f>
        <v>-0</v>
      </c>
      <c r="K807" s="9" t="n">
        <f aca="false">+[2]data1cf!BI806*-1</f>
        <v>-0</v>
      </c>
      <c r="L807" s="9" t="n">
        <f aca="false">+[2]data1cf!BJ806*-1</f>
        <v>-0</v>
      </c>
      <c r="M807" s="9" t="n">
        <f aca="false">+[2]data1cf!BK806*-1</f>
        <v>-0</v>
      </c>
      <c r="N807" s="9" t="n">
        <f aca="false">+[2]data1cf!BL806*-1</f>
        <v>-0</v>
      </c>
      <c r="O807" s="9" t="n">
        <f aca="false">+[2]data1cf!BM806*-1</f>
        <v>-0</v>
      </c>
      <c r="P807" s="9" t="n">
        <f aca="false">+[2]data1cf!BN806*-1</f>
        <v>-0</v>
      </c>
      <c r="Q807" s="9" t="n">
        <f aca="false">+[2]data1cf!BO806*-1</f>
        <v>-0</v>
      </c>
      <c r="R807" s="9" t="n">
        <f aca="false">+[2]data1cf!BP806*-1</f>
        <v>-0</v>
      </c>
      <c r="S807" s="9" t="n">
        <f aca="false">+[2]data1cf!BQ806*-1</f>
        <v>-0</v>
      </c>
      <c r="T807" s="9" t="n">
        <f aca="false">+[2]data1cf!BR806*-1</f>
        <v>-0</v>
      </c>
      <c r="U807" s="9" t="n">
        <f aca="false">+[2]data1cf!BS806*-1</f>
        <v>-0</v>
      </c>
      <c r="V807" s="9" t="n">
        <f aca="false">+[2]data1cf!BT806*-1</f>
        <v>-0</v>
      </c>
      <c r="W807" s="9" t="n">
        <f aca="false">+[2]data1cf!BU806*-1</f>
        <v>-0</v>
      </c>
      <c r="X807" s="9" t="n">
        <f aca="false">+[2]data1cf!BV806*-1</f>
        <v>-0</v>
      </c>
      <c r="Y807" s="9" t="n">
        <f aca="false">+[2]data1cf!BW806*-1</f>
        <v>-0</v>
      </c>
      <c r="Z807" s="9" t="n">
        <f aca="false">+[2]data1cf!BX806*-1</f>
        <v>-0</v>
      </c>
      <c r="AA807" s="9" t="n">
        <f aca="false">+[2]data1cf!BY806*-1</f>
        <v>-0</v>
      </c>
      <c r="AB807" s="9"/>
      <c r="AC807" s="9"/>
      <c r="AD807" s="9"/>
      <c r="AE807" s="9"/>
      <c r="AF807" s="9"/>
      <c r="AG807" s="9"/>
      <c r="AH807" s="9"/>
      <c r="AI807" s="9"/>
      <c r="AJ807" s="9"/>
      <c r="AK807" s="1"/>
      <c r="AL807" s="1" t="e">
        <f aca="false">SUMPRODUCT(B807:AJ807,PVCapPrice)</f>
        <v>#DIV/0!</v>
      </c>
      <c r="AM807" s="1"/>
      <c r="AN807" s="1"/>
      <c r="AO807" s="1"/>
      <c r="AP807" s="1"/>
      <c r="AQ807" s="1"/>
    </row>
    <row r="808" customFormat="false" ht="11.25" hidden="false" customHeight="false" outlineLevel="0" collapsed="false">
      <c r="A808" s="1" t="n">
        <v>806</v>
      </c>
      <c r="B808" s="9"/>
      <c r="C808" s="9" t="n">
        <f aca="false">+[2]data1cf!BA807*-1</f>
        <v>-0</v>
      </c>
      <c r="D808" s="9" t="n">
        <f aca="false">+[2]data1cf!BB807*-1</f>
        <v>-0</v>
      </c>
      <c r="E808" s="9" t="n">
        <f aca="false">+[2]data1cf!BC807*-1</f>
        <v>-0</v>
      </c>
      <c r="F808" s="9" t="n">
        <f aca="false">+[2]data1cf!BD807*-1</f>
        <v>-0</v>
      </c>
      <c r="G808" s="9" t="n">
        <f aca="false">+[2]data1cf!BE807*-1</f>
        <v>-0</v>
      </c>
      <c r="H808" s="9" t="n">
        <f aca="false">+[2]data1cf!BF807*-1</f>
        <v>-0</v>
      </c>
      <c r="I808" s="9" t="n">
        <f aca="false">+[2]data1cf!BG807*-1</f>
        <v>-0</v>
      </c>
      <c r="J808" s="9" t="n">
        <f aca="false">+[2]data1cf!BH807*-1</f>
        <v>-0</v>
      </c>
      <c r="K808" s="9" t="n">
        <f aca="false">+[2]data1cf!BI807*-1</f>
        <v>-0</v>
      </c>
      <c r="L808" s="9" t="n">
        <f aca="false">+[2]data1cf!BJ807*-1</f>
        <v>-0</v>
      </c>
      <c r="M808" s="9" t="n">
        <f aca="false">+[2]data1cf!BK807*-1</f>
        <v>-0</v>
      </c>
      <c r="N808" s="9" t="n">
        <f aca="false">+[2]data1cf!BL807*-1</f>
        <v>-0</v>
      </c>
      <c r="O808" s="9" t="n">
        <f aca="false">+[2]data1cf!BM807*-1</f>
        <v>-0</v>
      </c>
      <c r="P808" s="9" t="n">
        <f aca="false">+[2]data1cf!BN807*-1</f>
        <v>-0</v>
      </c>
      <c r="Q808" s="9" t="n">
        <f aca="false">+[2]data1cf!BO807*-1</f>
        <v>-0</v>
      </c>
      <c r="R808" s="9" t="n">
        <f aca="false">+[2]data1cf!BP807*-1</f>
        <v>-0</v>
      </c>
      <c r="S808" s="9" t="n">
        <f aca="false">+[2]data1cf!BQ807*-1</f>
        <v>-0</v>
      </c>
      <c r="T808" s="9" t="n">
        <f aca="false">+[2]data1cf!BR807*-1</f>
        <v>-0</v>
      </c>
      <c r="U808" s="9" t="n">
        <f aca="false">+[2]data1cf!BS807*-1</f>
        <v>-0</v>
      </c>
      <c r="V808" s="9" t="n">
        <f aca="false">+[2]data1cf!BT807*-1</f>
        <v>-0</v>
      </c>
      <c r="W808" s="9" t="n">
        <f aca="false">+[2]data1cf!BU807*-1</f>
        <v>-0</v>
      </c>
      <c r="X808" s="9" t="n">
        <f aca="false">+[2]data1cf!BV807*-1</f>
        <v>-0</v>
      </c>
      <c r="Y808" s="9" t="n">
        <f aca="false">+[2]data1cf!BW807*-1</f>
        <v>-0</v>
      </c>
      <c r="Z808" s="9" t="n">
        <f aca="false">+[2]data1cf!BX807*-1</f>
        <v>-0</v>
      </c>
      <c r="AA808" s="9" t="n">
        <f aca="false">+[2]data1cf!BY807*-1</f>
        <v>-0</v>
      </c>
      <c r="AB808" s="9"/>
      <c r="AC808" s="9"/>
      <c r="AD808" s="9"/>
      <c r="AE808" s="9"/>
      <c r="AF808" s="9"/>
      <c r="AG808" s="9"/>
      <c r="AH808" s="9"/>
      <c r="AI808" s="9"/>
      <c r="AJ808" s="9"/>
      <c r="AK808" s="1"/>
      <c r="AL808" s="1" t="e">
        <f aca="false">SUMPRODUCT(B808:AJ808,PVCapPrice)</f>
        <v>#DIV/0!</v>
      </c>
      <c r="AM808" s="1"/>
      <c r="AN808" s="1"/>
      <c r="AO808" s="1"/>
      <c r="AP808" s="1"/>
      <c r="AQ808" s="1"/>
    </row>
    <row r="809" customFormat="false" ht="11.25" hidden="false" customHeight="false" outlineLevel="0" collapsed="false">
      <c r="A809" s="1" t="n">
        <v>807</v>
      </c>
      <c r="B809" s="9"/>
      <c r="C809" s="9" t="n">
        <f aca="false">+[2]data1cf!BA808*-1</f>
        <v>-0</v>
      </c>
      <c r="D809" s="9" t="n">
        <f aca="false">+[2]data1cf!BB808*-1</f>
        <v>-0</v>
      </c>
      <c r="E809" s="9" t="n">
        <f aca="false">+[2]data1cf!BC808*-1</f>
        <v>-0</v>
      </c>
      <c r="F809" s="9" t="n">
        <f aca="false">+[2]data1cf!BD808*-1</f>
        <v>-0</v>
      </c>
      <c r="G809" s="9" t="n">
        <f aca="false">+[2]data1cf!BE808*-1</f>
        <v>-0</v>
      </c>
      <c r="H809" s="9" t="n">
        <f aca="false">+[2]data1cf!BF808*-1</f>
        <v>-0</v>
      </c>
      <c r="I809" s="9" t="n">
        <f aca="false">+[2]data1cf!BG808*-1</f>
        <v>-0</v>
      </c>
      <c r="J809" s="9" t="n">
        <f aca="false">+[2]data1cf!BH808*-1</f>
        <v>-0</v>
      </c>
      <c r="K809" s="9" t="n">
        <f aca="false">+[2]data1cf!BI808*-1</f>
        <v>-0</v>
      </c>
      <c r="L809" s="9" t="n">
        <f aca="false">+[2]data1cf!BJ808*-1</f>
        <v>-0</v>
      </c>
      <c r="M809" s="9" t="n">
        <f aca="false">+[2]data1cf!BK808*-1</f>
        <v>-0</v>
      </c>
      <c r="N809" s="9" t="n">
        <f aca="false">+[2]data1cf!BL808*-1</f>
        <v>-0</v>
      </c>
      <c r="O809" s="9" t="n">
        <f aca="false">+[2]data1cf!BM808*-1</f>
        <v>-0</v>
      </c>
      <c r="P809" s="9" t="n">
        <f aca="false">+[2]data1cf!BN808*-1</f>
        <v>-0</v>
      </c>
      <c r="Q809" s="9" t="n">
        <f aca="false">+[2]data1cf!BO808*-1</f>
        <v>-0</v>
      </c>
      <c r="R809" s="9" t="n">
        <f aca="false">+[2]data1cf!BP808*-1</f>
        <v>-0</v>
      </c>
      <c r="S809" s="9" t="n">
        <f aca="false">+[2]data1cf!BQ808*-1</f>
        <v>-0</v>
      </c>
      <c r="T809" s="9" t="n">
        <f aca="false">+[2]data1cf!BR808*-1</f>
        <v>-0</v>
      </c>
      <c r="U809" s="9" t="n">
        <f aca="false">+[2]data1cf!BS808*-1</f>
        <v>-0</v>
      </c>
      <c r="V809" s="9" t="n">
        <f aca="false">+[2]data1cf!BT808*-1</f>
        <v>-0</v>
      </c>
      <c r="W809" s="9" t="n">
        <f aca="false">+[2]data1cf!BU808*-1</f>
        <v>-0</v>
      </c>
      <c r="X809" s="9" t="n">
        <f aca="false">+[2]data1cf!BV808*-1</f>
        <v>-0</v>
      </c>
      <c r="Y809" s="9" t="n">
        <f aca="false">+[2]data1cf!BW808*-1</f>
        <v>-0</v>
      </c>
      <c r="Z809" s="9" t="n">
        <f aca="false">+[2]data1cf!BX808*-1</f>
        <v>-0</v>
      </c>
      <c r="AA809" s="9" t="n">
        <f aca="false">+[2]data1cf!BY808*-1</f>
        <v>-0</v>
      </c>
      <c r="AB809" s="9"/>
      <c r="AC809" s="9"/>
      <c r="AD809" s="9"/>
      <c r="AE809" s="9"/>
      <c r="AF809" s="9"/>
      <c r="AG809" s="9"/>
      <c r="AH809" s="9"/>
      <c r="AI809" s="9"/>
      <c r="AJ809" s="9"/>
      <c r="AK809" s="1"/>
      <c r="AL809" s="1" t="e">
        <f aca="false">SUMPRODUCT(B809:AJ809,PVCapPrice)</f>
        <v>#DIV/0!</v>
      </c>
      <c r="AM809" s="1"/>
      <c r="AN809" s="1"/>
      <c r="AO809" s="1"/>
      <c r="AP809" s="1"/>
      <c r="AQ809" s="1"/>
    </row>
    <row r="810" customFormat="false" ht="11.25" hidden="false" customHeight="false" outlineLevel="0" collapsed="false">
      <c r="A810" s="1" t="n">
        <v>808</v>
      </c>
      <c r="B810" s="9"/>
      <c r="C810" s="9" t="n">
        <f aca="false">+[2]data1cf!BA809*-1</f>
        <v>-0</v>
      </c>
      <c r="D810" s="9" t="n">
        <f aca="false">+[2]data1cf!BB809*-1</f>
        <v>-0</v>
      </c>
      <c r="E810" s="9" t="n">
        <f aca="false">+[2]data1cf!BC809*-1</f>
        <v>-0</v>
      </c>
      <c r="F810" s="9" t="n">
        <f aca="false">+[2]data1cf!BD809*-1</f>
        <v>-0</v>
      </c>
      <c r="G810" s="9" t="n">
        <f aca="false">+[2]data1cf!BE809*-1</f>
        <v>-0</v>
      </c>
      <c r="H810" s="9" t="n">
        <f aca="false">+[2]data1cf!BF809*-1</f>
        <v>-0</v>
      </c>
      <c r="I810" s="9" t="n">
        <f aca="false">+[2]data1cf!BG809*-1</f>
        <v>-0</v>
      </c>
      <c r="J810" s="9" t="n">
        <f aca="false">+[2]data1cf!BH809*-1</f>
        <v>-0</v>
      </c>
      <c r="K810" s="9" t="n">
        <f aca="false">+[2]data1cf!BI809*-1</f>
        <v>-0</v>
      </c>
      <c r="L810" s="9" t="n">
        <f aca="false">+[2]data1cf!BJ809*-1</f>
        <v>-0</v>
      </c>
      <c r="M810" s="9" t="n">
        <f aca="false">+[2]data1cf!BK809*-1</f>
        <v>-0</v>
      </c>
      <c r="N810" s="9" t="n">
        <f aca="false">+[2]data1cf!BL809*-1</f>
        <v>-0</v>
      </c>
      <c r="O810" s="9" t="n">
        <f aca="false">+[2]data1cf!BM809*-1</f>
        <v>-0</v>
      </c>
      <c r="P810" s="9" t="n">
        <f aca="false">+[2]data1cf!BN809*-1</f>
        <v>-0</v>
      </c>
      <c r="Q810" s="9" t="n">
        <f aca="false">+[2]data1cf!BO809*-1</f>
        <v>-0</v>
      </c>
      <c r="R810" s="9" t="n">
        <f aca="false">+[2]data1cf!BP809*-1</f>
        <v>-0</v>
      </c>
      <c r="S810" s="9" t="n">
        <f aca="false">+[2]data1cf!BQ809*-1</f>
        <v>-0</v>
      </c>
      <c r="T810" s="9" t="n">
        <f aca="false">+[2]data1cf!BR809*-1</f>
        <v>-0</v>
      </c>
      <c r="U810" s="9" t="n">
        <f aca="false">+[2]data1cf!BS809*-1</f>
        <v>-0</v>
      </c>
      <c r="V810" s="9" t="n">
        <f aca="false">+[2]data1cf!BT809*-1</f>
        <v>-0</v>
      </c>
      <c r="W810" s="9" t="n">
        <f aca="false">+[2]data1cf!BU809*-1</f>
        <v>-0</v>
      </c>
      <c r="X810" s="9" t="n">
        <f aca="false">+[2]data1cf!BV809*-1</f>
        <v>-0</v>
      </c>
      <c r="Y810" s="9" t="n">
        <f aca="false">+[2]data1cf!BW809*-1</f>
        <v>-0</v>
      </c>
      <c r="Z810" s="9" t="n">
        <f aca="false">+[2]data1cf!BX809*-1</f>
        <v>-0</v>
      </c>
      <c r="AA810" s="9" t="n">
        <f aca="false">+[2]data1cf!BY809*-1</f>
        <v>-0</v>
      </c>
      <c r="AB810" s="9"/>
      <c r="AC810" s="9"/>
      <c r="AD810" s="9"/>
      <c r="AE810" s="9"/>
      <c r="AF810" s="9"/>
      <c r="AG810" s="9"/>
      <c r="AH810" s="9"/>
      <c r="AI810" s="9"/>
      <c r="AJ810" s="9"/>
      <c r="AK810" s="1"/>
      <c r="AL810" s="1" t="e">
        <f aca="false">SUMPRODUCT(B810:AJ810,PVCapPrice)</f>
        <v>#DIV/0!</v>
      </c>
      <c r="AM810" s="1"/>
      <c r="AN810" s="1"/>
      <c r="AO810" s="1"/>
      <c r="AP810" s="1"/>
      <c r="AQ810" s="1"/>
    </row>
    <row r="811" customFormat="false" ht="11.25" hidden="false" customHeight="false" outlineLevel="0" collapsed="false">
      <c r="A811" s="1" t="n">
        <v>809</v>
      </c>
      <c r="B811" s="9"/>
      <c r="C811" s="9" t="n">
        <f aca="false">+[2]data1cf!BA810*-1</f>
        <v>-0</v>
      </c>
      <c r="D811" s="9" t="n">
        <f aca="false">+[2]data1cf!BB810*-1</f>
        <v>-0</v>
      </c>
      <c r="E811" s="9" t="n">
        <f aca="false">+[2]data1cf!BC810*-1</f>
        <v>-0</v>
      </c>
      <c r="F811" s="9" t="n">
        <f aca="false">+[2]data1cf!BD810*-1</f>
        <v>-0</v>
      </c>
      <c r="G811" s="9" t="n">
        <f aca="false">+[2]data1cf!BE810*-1</f>
        <v>-0</v>
      </c>
      <c r="H811" s="9" t="n">
        <f aca="false">+[2]data1cf!BF810*-1</f>
        <v>-0</v>
      </c>
      <c r="I811" s="9" t="n">
        <f aca="false">+[2]data1cf!BG810*-1</f>
        <v>-0</v>
      </c>
      <c r="J811" s="9" t="n">
        <f aca="false">+[2]data1cf!BH810*-1</f>
        <v>-0</v>
      </c>
      <c r="K811" s="9" t="n">
        <f aca="false">+[2]data1cf!BI810*-1</f>
        <v>-0</v>
      </c>
      <c r="L811" s="9" t="n">
        <f aca="false">+[2]data1cf!BJ810*-1</f>
        <v>-0</v>
      </c>
      <c r="M811" s="9" t="n">
        <f aca="false">+[2]data1cf!BK810*-1</f>
        <v>-0</v>
      </c>
      <c r="N811" s="9" t="n">
        <f aca="false">+[2]data1cf!BL810*-1</f>
        <v>-0</v>
      </c>
      <c r="O811" s="9" t="n">
        <f aca="false">+[2]data1cf!BM810*-1</f>
        <v>-0</v>
      </c>
      <c r="P811" s="9" t="n">
        <f aca="false">+[2]data1cf!BN810*-1</f>
        <v>-0</v>
      </c>
      <c r="Q811" s="9" t="n">
        <f aca="false">+[2]data1cf!BO810*-1</f>
        <v>-0</v>
      </c>
      <c r="R811" s="9" t="n">
        <f aca="false">+[2]data1cf!BP810*-1</f>
        <v>-0</v>
      </c>
      <c r="S811" s="9" t="n">
        <f aca="false">+[2]data1cf!BQ810*-1</f>
        <v>-0</v>
      </c>
      <c r="T811" s="9" t="n">
        <f aca="false">+[2]data1cf!BR810*-1</f>
        <v>-0</v>
      </c>
      <c r="U811" s="9" t="n">
        <f aca="false">+[2]data1cf!BS810*-1</f>
        <v>-0</v>
      </c>
      <c r="V811" s="9" t="n">
        <f aca="false">+[2]data1cf!BT810*-1</f>
        <v>-0</v>
      </c>
      <c r="W811" s="9" t="n">
        <f aca="false">+[2]data1cf!BU810*-1</f>
        <v>-0</v>
      </c>
      <c r="X811" s="9" t="n">
        <f aca="false">+[2]data1cf!BV810*-1</f>
        <v>-0</v>
      </c>
      <c r="Y811" s="9" t="n">
        <f aca="false">+[2]data1cf!BW810*-1</f>
        <v>-0</v>
      </c>
      <c r="Z811" s="9" t="n">
        <f aca="false">+[2]data1cf!BX810*-1</f>
        <v>-0</v>
      </c>
      <c r="AA811" s="9" t="n">
        <f aca="false">+[2]data1cf!BY810*-1</f>
        <v>-0</v>
      </c>
      <c r="AB811" s="9"/>
      <c r="AC811" s="9"/>
      <c r="AD811" s="9"/>
      <c r="AE811" s="9"/>
      <c r="AF811" s="9"/>
      <c r="AG811" s="9"/>
      <c r="AH811" s="9"/>
      <c r="AI811" s="9"/>
      <c r="AJ811" s="9"/>
      <c r="AK811" s="1"/>
      <c r="AL811" s="1" t="e">
        <f aca="false">SUMPRODUCT(B811:AJ811,PVCapPrice)</f>
        <v>#DIV/0!</v>
      </c>
      <c r="AM811" s="1"/>
      <c r="AN811" s="1"/>
      <c r="AO811" s="1"/>
      <c r="AP811" s="1"/>
      <c r="AQ811" s="1"/>
    </row>
    <row r="812" customFormat="false" ht="11.25" hidden="false" customHeight="false" outlineLevel="0" collapsed="false">
      <c r="A812" s="1" t="n">
        <v>810</v>
      </c>
      <c r="B812" s="9"/>
      <c r="C812" s="9" t="n">
        <f aca="false">+[2]data1cf!BA811*-1</f>
        <v>-0</v>
      </c>
      <c r="D812" s="9" t="n">
        <f aca="false">+[2]data1cf!BB811*-1</f>
        <v>-0</v>
      </c>
      <c r="E812" s="9" t="n">
        <f aca="false">+[2]data1cf!BC811*-1</f>
        <v>-0</v>
      </c>
      <c r="F812" s="9" t="n">
        <f aca="false">+[2]data1cf!BD811*-1</f>
        <v>-0</v>
      </c>
      <c r="G812" s="9" t="n">
        <f aca="false">+[2]data1cf!BE811*-1</f>
        <v>-0</v>
      </c>
      <c r="H812" s="9" t="n">
        <f aca="false">+[2]data1cf!BF811*-1</f>
        <v>-0</v>
      </c>
      <c r="I812" s="9" t="n">
        <f aca="false">+[2]data1cf!BG811*-1</f>
        <v>-0</v>
      </c>
      <c r="J812" s="9" t="n">
        <f aca="false">+[2]data1cf!BH811*-1</f>
        <v>-0</v>
      </c>
      <c r="K812" s="9" t="n">
        <f aca="false">+[2]data1cf!BI811*-1</f>
        <v>-0</v>
      </c>
      <c r="L812" s="9" t="n">
        <f aca="false">+[2]data1cf!BJ811*-1</f>
        <v>-0</v>
      </c>
      <c r="M812" s="9" t="n">
        <f aca="false">+[2]data1cf!BK811*-1</f>
        <v>-0</v>
      </c>
      <c r="N812" s="9" t="n">
        <f aca="false">+[2]data1cf!BL811*-1</f>
        <v>-0</v>
      </c>
      <c r="O812" s="9" t="n">
        <f aca="false">+[2]data1cf!BM811*-1</f>
        <v>-0</v>
      </c>
      <c r="P812" s="9" t="n">
        <f aca="false">+[2]data1cf!BN811*-1</f>
        <v>-0</v>
      </c>
      <c r="Q812" s="9" t="n">
        <f aca="false">+[2]data1cf!BO811*-1</f>
        <v>-0</v>
      </c>
      <c r="R812" s="9" t="n">
        <f aca="false">+[2]data1cf!BP811*-1</f>
        <v>-0</v>
      </c>
      <c r="S812" s="9" t="n">
        <f aca="false">+[2]data1cf!BQ811*-1</f>
        <v>-0</v>
      </c>
      <c r="T812" s="9" t="n">
        <f aca="false">+[2]data1cf!BR811*-1</f>
        <v>-0</v>
      </c>
      <c r="U812" s="9" t="n">
        <f aca="false">+[2]data1cf!BS811*-1</f>
        <v>-0</v>
      </c>
      <c r="V812" s="9" t="n">
        <f aca="false">+[2]data1cf!BT811*-1</f>
        <v>-0</v>
      </c>
      <c r="W812" s="9" t="n">
        <f aca="false">+[2]data1cf!BU811*-1</f>
        <v>-0</v>
      </c>
      <c r="X812" s="9" t="n">
        <f aca="false">+[2]data1cf!BV811*-1</f>
        <v>-0</v>
      </c>
      <c r="Y812" s="9" t="n">
        <f aca="false">+[2]data1cf!BW811*-1</f>
        <v>-0</v>
      </c>
      <c r="Z812" s="9" t="n">
        <f aca="false">+[2]data1cf!BX811*-1</f>
        <v>-0</v>
      </c>
      <c r="AA812" s="9" t="n">
        <f aca="false">+[2]data1cf!BY811*-1</f>
        <v>-0</v>
      </c>
      <c r="AB812" s="9"/>
      <c r="AC812" s="9"/>
      <c r="AD812" s="9"/>
      <c r="AE812" s="9"/>
      <c r="AF812" s="9"/>
      <c r="AG812" s="9"/>
      <c r="AH812" s="9"/>
      <c r="AI812" s="9"/>
      <c r="AJ812" s="9"/>
      <c r="AK812" s="1"/>
      <c r="AL812" s="1" t="e">
        <f aca="false">SUMPRODUCT(B812:AJ812,PVCapPrice)</f>
        <v>#DIV/0!</v>
      </c>
      <c r="AM812" s="1"/>
      <c r="AN812" s="1"/>
      <c r="AO812" s="1"/>
      <c r="AP812" s="1"/>
      <c r="AQ812" s="1"/>
    </row>
    <row r="813" customFormat="false" ht="11.25" hidden="false" customHeight="false" outlineLevel="0" collapsed="false">
      <c r="A813" s="1" t="n">
        <v>811</v>
      </c>
      <c r="B813" s="9"/>
      <c r="C813" s="9" t="n">
        <f aca="false">+[2]data1cf!BA812*-1</f>
        <v>-0</v>
      </c>
      <c r="D813" s="9" t="n">
        <f aca="false">+[2]data1cf!BB812*-1</f>
        <v>-0</v>
      </c>
      <c r="E813" s="9" t="n">
        <f aca="false">+[2]data1cf!BC812*-1</f>
        <v>-0</v>
      </c>
      <c r="F813" s="9" t="n">
        <f aca="false">+[2]data1cf!BD812*-1</f>
        <v>-0</v>
      </c>
      <c r="G813" s="9" t="n">
        <f aca="false">+[2]data1cf!BE812*-1</f>
        <v>-0</v>
      </c>
      <c r="H813" s="9" t="n">
        <f aca="false">+[2]data1cf!BF812*-1</f>
        <v>-0</v>
      </c>
      <c r="I813" s="9" t="n">
        <f aca="false">+[2]data1cf!BG812*-1</f>
        <v>-0</v>
      </c>
      <c r="J813" s="9" t="n">
        <f aca="false">+[2]data1cf!BH812*-1</f>
        <v>-0</v>
      </c>
      <c r="K813" s="9" t="n">
        <f aca="false">+[2]data1cf!BI812*-1</f>
        <v>-0</v>
      </c>
      <c r="L813" s="9" t="n">
        <f aca="false">+[2]data1cf!BJ812*-1</f>
        <v>-0</v>
      </c>
      <c r="M813" s="9" t="n">
        <f aca="false">+[2]data1cf!BK812*-1</f>
        <v>-0</v>
      </c>
      <c r="N813" s="9" t="n">
        <f aca="false">+[2]data1cf!BL812*-1</f>
        <v>-0</v>
      </c>
      <c r="O813" s="9" t="n">
        <f aca="false">+[2]data1cf!BM812*-1</f>
        <v>-0</v>
      </c>
      <c r="P813" s="9" t="n">
        <f aca="false">+[2]data1cf!BN812*-1</f>
        <v>-0</v>
      </c>
      <c r="Q813" s="9" t="n">
        <f aca="false">+[2]data1cf!BO812*-1</f>
        <v>-0</v>
      </c>
      <c r="R813" s="9" t="n">
        <f aca="false">+[2]data1cf!BP812*-1</f>
        <v>-0</v>
      </c>
      <c r="S813" s="9" t="n">
        <f aca="false">+[2]data1cf!BQ812*-1</f>
        <v>-0</v>
      </c>
      <c r="T813" s="9" t="n">
        <f aca="false">+[2]data1cf!BR812*-1</f>
        <v>-0</v>
      </c>
      <c r="U813" s="9" t="n">
        <f aca="false">+[2]data1cf!BS812*-1</f>
        <v>-0</v>
      </c>
      <c r="V813" s="9" t="n">
        <f aca="false">+[2]data1cf!BT812*-1</f>
        <v>-0</v>
      </c>
      <c r="W813" s="9" t="n">
        <f aca="false">+[2]data1cf!BU812*-1</f>
        <v>-0</v>
      </c>
      <c r="X813" s="9" t="n">
        <f aca="false">+[2]data1cf!BV812*-1</f>
        <v>-0</v>
      </c>
      <c r="Y813" s="9" t="n">
        <f aca="false">+[2]data1cf!BW812*-1</f>
        <v>-0</v>
      </c>
      <c r="Z813" s="9" t="n">
        <f aca="false">+[2]data1cf!BX812*-1</f>
        <v>-0</v>
      </c>
      <c r="AA813" s="9" t="n">
        <f aca="false">+[2]data1cf!BY812*-1</f>
        <v>-0</v>
      </c>
      <c r="AB813" s="9"/>
      <c r="AC813" s="9"/>
      <c r="AD813" s="9"/>
      <c r="AE813" s="9"/>
      <c r="AF813" s="9"/>
      <c r="AG813" s="9"/>
      <c r="AH813" s="9"/>
      <c r="AI813" s="9"/>
      <c r="AJ813" s="9"/>
      <c r="AK813" s="1"/>
      <c r="AL813" s="1" t="e">
        <f aca="false">SUMPRODUCT(B813:AJ813,PVCapPrice)</f>
        <v>#DIV/0!</v>
      </c>
      <c r="AM813" s="1"/>
      <c r="AN813" s="1"/>
      <c r="AO813" s="1"/>
      <c r="AP813" s="1"/>
      <c r="AQ813" s="1"/>
    </row>
    <row r="814" customFormat="false" ht="11.25" hidden="false" customHeight="false" outlineLevel="0" collapsed="false">
      <c r="A814" s="1" t="n">
        <v>812</v>
      </c>
      <c r="B814" s="9"/>
      <c r="C814" s="9" t="n">
        <f aca="false">+[2]data1cf!BA813*-1</f>
        <v>-0</v>
      </c>
      <c r="D814" s="9" t="n">
        <f aca="false">+[2]data1cf!BB813*-1</f>
        <v>-0</v>
      </c>
      <c r="E814" s="9" t="n">
        <f aca="false">+[2]data1cf!BC813*-1</f>
        <v>-0</v>
      </c>
      <c r="F814" s="9" t="n">
        <f aca="false">+[2]data1cf!BD813*-1</f>
        <v>-0</v>
      </c>
      <c r="G814" s="9" t="n">
        <f aca="false">+[2]data1cf!BE813*-1</f>
        <v>-0</v>
      </c>
      <c r="H814" s="9" t="n">
        <f aca="false">+[2]data1cf!BF813*-1</f>
        <v>-0</v>
      </c>
      <c r="I814" s="9" t="n">
        <f aca="false">+[2]data1cf!BG813*-1</f>
        <v>-0</v>
      </c>
      <c r="J814" s="9" t="n">
        <f aca="false">+[2]data1cf!BH813*-1</f>
        <v>-0</v>
      </c>
      <c r="K814" s="9" t="n">
        <f aca="false">+[2]data1cf!BI813*-1</f>
        <v>-0</v>
      </c>
      <c r="L814" s="9" t="n">
        <f aca="false">+[2]data1cf!BJ813*-1</f>
        <v>-0</v>
      </c>
      <c r="M814" s="9" t="n">
        <f aca="false">+[2]data1cf!BK813*-1</f>
        <v>-0</v>
      </c>
      <c r="N814" s="9" t="n">
        <f aca="false">+[2]data1cf!BL813*-1</f>
        <v>-0</v>
      </c>
      <c r="O814" s="9" t="n">
        <f aca="false">+[2]data1cf!BM813*-1</f>
        <v>-0</v>
      </c>
      <c r="P814" s="9" t="n">
        <f aca="false">+[2]data1cf!BN813*-1</f>
        <v>-0</v>
      </c>
      <c r="Q814" s="9" t="n">
        <f aca="false">+[2]data1cf!BO813*-1</f>
        <v>-0</v>
      </c>
      <c r="R814" s="9" t="n">
        <f aca="false">+[2]data1cf!BP813*-1</f>
        <v>-0</v>
      </c>
      <c r="S814" s="9" t="n">
        <f aca="false">+[2]data1cf!BQ813*-1</f>
        <v>-0</v>
      </c>
      <c r="T814" s="9" t="n">
        <f aca="false">+[2]data1cf!BR813*-1</f>
        <v>-0</v>
      </c>
      <c r="U814" s="9" t="n">
        <f aca="false">+[2]data1cf!BS813*-1</f>
        <v>-0</v>
      </c>
      <c r="V814" s="9" t="n">
        <f aca="false">+[2]data1cf!BT813*-1</f>
        <v>-0</v>
      </c>
      <c r="W814" s="9" t="n">
        <f aca="false">+[2]data1cf!BU813*-1</f>
        <v>-0</v>
      </c>
      <c r="X814" s="9" t="n">
        <f aca="false">+[2]data1cf!BV813*-1</f>
        <v>-0</v>
      </c>
      <c r="Y814" s="9" t="n">
        <f aca="false">+[2]data1cf!BW813*-1</f>
        <v>-0</v>
      </c>
      <c r="Z814" s="9" t="n">
        <f aca="false">+[2]data1cf!BX813*-1</f>
        <v>-0</v>
      </c>
      <c r="AA814" s="9" t="n">
        <f aca="false">+[2]data1cf!BY813*-1</f>
        <v>-0</v>
      </c>
      <c r="AB814" s="9"/>
      <c r="AC814" s="9"/>
      <c r="AD814" s="9"/>
      <c r="AE814" s="9"/>
      <c r="AF814" s="9"/>
      <c r="AG814" s="9"/>
      <c r="AH814" s="9"/>
      <c r="AI814" s="9"/>
      <c r="AJ814" s="9"/>
      <c r="AK814" s="1"/>
      <c r="AL814" s="1" t="e">
        <f aca="false">SUMPRODUCT(B814:AJ814,PVCapPrice)</f>
        <v>#DIV/0!</v>
      </c>
      <c r="AM814" s="1"/>
      <c r="AN814" s="1"/>
      <c r="AO814" s="1"/>
      <c r="AP814" s="1"/>
      <c r="AQ814" s="1"/>
    </row>
    <row r="815" customFormat="false" ht="11.25" hidden="false" customHeight="false" outlineLevel="0" collapsed="false">
      <c r="A815" s="1" t="n">
        <v>813</v>
      </c>
      <c r="B815" s="9"/>
      <c r="C815" s="9" t="n">
        <f aca="false">+[2]data1cf!BA814*-1</f>
        <v>-0</v>
      </c>
      <c r="D815" s="9" t="n">
        <f aca="false">+[2]data1cf!BB814*-1</f>
        <v>-0</v>
      </c>
      <c r="E815" s="9" t="n">
        <f aca="false">+[2]data1cf!BC814*-1</f>
        <v>-0</v>
      </c>
      <c r="F815" s="9" t="n">
        <f aca="false">+[2]data1cf!BD814*-1</f>
        <v>-0</v>
      </c>
      <c r="G815" s="9" t="n">
        <f aca="false">+[2]data1cf!BE814*-1</f>
        <v>-0</v>
      </c>
      <c r="H815" s="9" t="n">
        <f aca="false">+[2]data1cf!BF814*-1</f>
        <v>-0</v>
      </c>
      <c r="I815" s="9" t="n">
        <f aca="false">+[2]data1cf!BG814*-1</f>
        <v>-0</v>
      </c>
      <c r="J815" s="9" t="n">
        <f aca="false">+[2]data1cf!BH814*-1</f>
        <v>-0</v>
      </c>
      <c r="K815" s="9" t="n">
        <f aca="false">+[2]data1cf!BI814*-1</f>
        <v>-0</v>
      </c>
      <c r="L815" s="9" t="n">
        <f aca="false">+[2]data1cf!BJ814*-1</f>
        <v>-0</v>
      </c>
      <c r="M815" s="9" t="n">
        <f aca="false">+[2]data1cf!BK814*-1</f>
        <v>-0</v>
      </c>
      <c r="N815" s="9" t="n">
        <f aca="false">+[2]data1cf!BL814*-1</f>
        <v>-0</v>
      </c>
      <c r="O815" s="9" t="n">
        <f aca="false">+[2]data1cf!BM814*-1</f>
        <v>-0</v>
      </c>
      <c r="P815" s="9" t="n">
        <f aca="false">+[2]data1cf!BN814*-1</f>
        <v>-0</v>
      </c>
      <c r="Q815" s="9" t="n">
        <f aca="false">+[2]data1cf!BO814*-1</f>
        <v>-0</v>
      </c>
      <c r="R815" s="9" t="n">
        <f aca="false">+[2]data1cf!BP814*-1</f>
        <v>-0</v>
      </c>
      <c r="S815" s="9" t="n">
        <f aca="false">+[2]data1cf!BQ814*-1</f>
        <v>-0</v>
      </c>
      <c r="T815" s="9" t="n">
        <f aca="false">+[2]data1cf!BR814*-1</f>
        <v>-0</v>
      </c>
      <c r="U815" s="9" t="n">
        <f aca="false">+[2]data1cf!BS814*-1</f>
        <v>-0</v>
      </c>
      <c r="V815" s="9" t="n">
        <f aca="false">+[2]data1cf!BT814*-1</f>
        <v>-0</v>
      </c>
      <c r="W815" s="9" t="n">
        <f aca="false">+[2]data1cf!BU814*-1</f>
        <v>-0</v>
      </c>
      <c r="X815" s="9" t="n">
        <f aca="false">+[2]data1cf!BV814*-1</f>
        <v>-0</v>
      </c>
      <c r="Y815" s="9" t="n">
        <f aca="false">+[2]data1cf!BW814*-1</f>
        <v>-0</v>
      </c>
      <c r="Z815" s="9" t="n">
        <f aca="false">+[2]data1cf!BX814*-1</f>
        <v>-0</v>
      </c>
      <c r="AA815" s="9" t="n">
        <f aca="false">+[2]data1cf!BY814*-1</f>
        <v>-0</v>
      </c>
      <c r="AB815" s="9"/>
      <c r="AC815" s="9"/>
      <c r="AD815" s="9"/>
      <c r="AE815" s="9"/>
      <c r="AF815" s="9"/>
      <c r="AG815" s="9"/>
      <c r="AH815" s="9"/>
      <c r="AI815" s="9"/>
      <c r="AJ815" s="9"/>
      <c r="AK815" s="1"/>
      <c r="AL815" s="1" t="e">
        <f aca="false">SUMPRODUCT(B815:AJ815,PVCapPrice)</f>
        <v>#DIV/0!</v>
      </c>
      <c r="AM815" s="1"/>
      <c r="AN815" s="1"/>
      <c r="AO815" s="1"/>
      <c r="AP815" s="1"/>
      <c r="AQ815" s="1"/>
    </row>
    <row r="816" customFormat="false" ht="11.25" hidden="false" customHeight="false" outlineLevel="0" collapsed="false">
      <c r="A816" s="1" t="n">
        <v>814</v>
      </c>
      <c r="B816" s="9"/>
      <c r="C816" s="9" t="n">
        <f aca="false">+[2]data1cf!BA815*-1</f>
        <v>-0</v>
      </c>
      <c r="D816" s="9" t="n">
        <f aca="false">+[2]data1cf!BB815*-1</f>
        <v>-0</v>
      </c>
      <c r="E816" s="9" t="n">
        <f aca="false">+[2]data1cf!BC815*-1</f>
        <v>-0</v>
      </c>
      <c r="F816" s="9" t="n">
        <f aca="false">+[2]data1cf!BD815*-1</f>
        <v>-0</v>
      </c>
      <c r="G816" s="9" t="n">
        <f aca="false">+[2]data1cf!BE815*-1</f>
        <v>-0</v>
      </c>
      <c r="H816" s="9" t="n">
        <f aca="false">+[2]data1cf!BF815*-1</f>
        <v>-0</v>
      </c>
      <c r="I816" s="9" t="n">
        <f aca="false">+[2]data1cf!BG815*-1</f>
        <v>-0</v>
      </c>
      <c r="J816" s="9" t="n">
        <f aca="false">+[2]data1cf!BH815*-1</f>
        <v>-0</v>
      </c>
      <c r="K816" s="9" t="n">
        <f aca="false">+[2]data1cf!BI815*-1</f>
        <v>-0</v>
      </c>
      <c r="L816" s="9" t="n">
        <f aca="false">+[2]data1cf!BJ815*-1</f>
        <v>-0</v>
      </c>
      <c r="M816" s="9" t="n">
        <f aca="false">+[2]data1cf!BK815*-1</f>
        <v>-0</v>
      </c>
      <c r="N816" s="9" t="n">
        <f aca="false">+[2]data1cf!BL815*-1</f>
        <v>-0</v>
      </c>
      <c r="O816" s="9" t="n">
        <f aca="false">+[2]data1cf!BM815*-1</f>
        <v>-0</v>
      </c>
      <c r="P816" s="9" t="n">
        <f aca="false">+[2]data1cf!BN815*-1</f>
        <v>-0</v>
      </c>
      <c r="Q816" s="9" t="n">
        <f aca="false">+[2]data1cf!BO815*-1</f>
        <v>-0</v>
      </c>
      <c r="R816" s="9" t="n">
        <f aca="false">+[2]data1cf!BP815*-1</f>
        <v>-0</v>
      </c>
      <c r="S816" s="9" t="n">
        <f aca="false">+[2]data1cf!BQ815*-1</f>
        <v>-0</v>
      </c>
      <c r="T816" s="9" t="n">
        <f aca="false">+[2]data1cf!BR815*-1</f>
        <v>-0</v>
      </c>
      <c r="U816" s="9" t="n">
        <f aca="false">+[2]data1cf!BS815*-1</f>
        <v>-0</v>
      </c>
      <c r="V816" s="9" t="n">
        <f aca="false">+[2]data1cf!BT815*-1</f>
        <v>-0</v>
      </c>
      <c r="W816" s="9" t="n">
        <f aca="false">+[2]data1cf!BU815*-1</f>
        <v>-0</v>
      </c>
      <c r="X816" s="9" t="n">
        <f aca="false">+[2]data1cf!BV815*-1</f>
        <v>-0</v>
      </c>
      <c r="Y816" s="9" t="n">
        <f aca="false">+[2]data1cf!BW815*-1</f>
        <v>-0</v>
      </c>
      <c r="Z816" s="9" t="n">
        <f aca="false">+[2]data1cf!BX815*-1</f>
        <v>-0</v>
      </c>
      <c r="AA816" s="9" t="n">
        <f aca="false">+[2]data1cf!BY815*-1</f>
        <v>-0</v>
      </c>
      <c r="AB816" s="9"/>
      <c r="AC816" s="9"/>
      <c r="AD816" s="9"/>
      <c r="AE816" s="9"/>
      <c r="AF816" s="9"/>
      <c r="AG816" s="9"/>
      <c r="AH816" s="9"/>
      <c r="AI816" s="9"/>
      <c r="AJ816" s="9"/>
      <c r="AK816" s="1"/>
      <c r="AL816" s="1" t="e">
        <f aca="false">SUMPRODUCT(B816:AJ816,PVCapPrice)</f>
        <v>#DIV/0!</v>
      </c>
      <c r="AM816" s="1"/>
      <c r="AN816" s="1"/>
      <c r="AO816" s="1"/>
      <c r="AP816" s="1"/>
      <c r="AQ816" s="1"/>
    </row>
    <row r="817" customFormat="false" ht="11.25" hidden="false" customHeight="false" outlineLevel="0" collapsed="false">
      <c r="A817" s="1" t="n">
        <v>815</v>
      </c>
      <c r="B817" s="9"/>
      <c r="C817" s="9" t="n">
        <f aca="false">+[2]data1cf!BA816*-1</f>
        <v>-0</v>
      </c>
      <c r="D817" s="9" t="n">
        <f aca="false">+[2]data1cf!BB816*-1</f>
        <v>-0</v>
      </c>
      <c r="E817" s="9" t="n">
        <f aca="false">+[2]data1cf!BC816*-1</f>
        <v>-0</v>
      </c>
      <c r="F817" s="9" t="n">
        <f aca="false">+[2]data1cf!BD816*-1</f>
        <v>-0</v>
      </c>
      <c r="G817" s="9" t="n">
        <f aca="false">+[2]data1cf!BE816*-1</f>
        <v>-0</v>
      </c>
      <c r="H817" s="9" t="n">
        <f aca="false">+[2]data1cf!BF816*-1</f>
        <v>-0</v>
      </c>
      <c r="I817" s="9" t="n">
        <f aca="false">+[2]data1cf!BG816*-1</f>
        <v>-0</v>
      </c>
      <c r="J817" s="9" t="n">
        <f aca="false">+[2]data1cf!BH816*-1</f>
        <v>-0</v>
      </c>
      <c r="K817" s="9" t="n">
        <f aca="false">+[2]data1cf!BI816*-1</f>
        <v>-0</v>
      </c>
      <c r="L817" s="9" t="n">
        <f aca="false">+[2]data1cf!BJ816*-1</f>
        <v>-0</v>
      </c>
      <c r="M817" s="9" t="n">
        <f aca="false">+[2]data1cf!BK816*-1</f>
        <v>-0</v>
      </c>
      <c r="N817" s="9" t="n">
        <f aca="false">+[2]data1cf!BL816*-1</f>
        <v>-0</v>
      </c>
      <c r="O817" s="9" t="n">
        <f aca="false">+[2]data1cf!BM816*-1</f>
        <v>-0</v>
      </c>
      <c r="P817" s="9" t="n">
        <f aca="false">+[2]data1cf!BN816*-1</f>
        <v>-0</v>
      </c>
      <c r="Q817" s="9" t="n">
        <f aca="false">+[2]data1cf!BO816*-1</f>
        <v>-0</v>
      </c>
      <c r="R817" s="9" t="n">
        <f aca="false">+[2]data1cf!BP816*-1</f>
        <v>-0</v>
      </c>
      <c r="S817" s="9" t="n">
        <f aca="false">+[2]data1cf!BQ816*-1</f>
        <v>-0</v>
      </c>
      <c r="T817" s="9" t="n">
        <f aca="false">+[2]data1cf!BR816*-1</f>
        <v>-0</v>
      </c>
      <c r="U817" s="9" t="n">
        <f aca="false">+[2]data1cf!BS816*-1</f>
        <v>-0</v>
      </c>
      <c r="V817" s="9" t="n">
        <f aca="false">+[2]data1cf!BT816*-1</f>
        <v>-0</v>
      </c>
      <c r="W817" s="9" t="n">
        <f aca="false">+[2]data1cf!BU816*-1</f>
        <v>-0</v>
      </c>
      <c r="X817" s="9" t="n">
        <f aca="false">+[2]data1cf!BV816*-1</f>
        <v>-0</v>
      </c>
      <c r="Y817" s="9" t="n">
        <f aca="false">+[2]data1cf!BW816*-1</f>
        <v>-0</v>
      </c>
      <c r="Z817" s="9" t="n">
        <f aca="false">+[2]data1cf!BX816*-1</f>
        <v>-0</v>
      </c>
      <c r="AA817" s="9" t="n">
        <f aca="false">+[2]data1cf!BY816*-1</f>
        <v>-0</v>
      </c>
      <c r="AB817" s="9"/>
      <c r="AC817" s="9"/>
      <c r="AD817" s="9"/>
      <c r="AE817" s="9"/>
      <c r="AF817" s="9"/>
      <c r="AG817" s="9"/>
      <c r="AH817" s="9"/>
      <c r="AI817" s="9"/>
      <c r="AJ817" s="9"/>
      <c r="AK817" s="1"/>
      <c r="AL817" s="1" t="e">
        <f aca="false">SUMPRODUCT(B817:AJ817,PVCapPrice)</f>
        <v>#DIV/0!</v>
      </c>
      <c r="AM817" s="1"/>
      <c r="AN817" s="1"/>
      <c r="AO817" s="1"/>
      <c r="AP817" s="1"/>
      <c r="AQ817" s="1"/>
    </row>
    <row r="818" customFormat="false" ht="11.25" hidden="false" customHeight="false" outlineLevel="0" collapsed="false">
      <c r="A818" s="1" t="n">
        <v>816</v>
      </c>
      <c r="B818" s="9"/>
      <c r="C818" s="9" t="n">
        <f aca="false">+[2]data1cf!BA817*-1</f>
        <v>-0</v>
      </c>
      <c r="D818" s="9" t="n">
        <f aca="false">+[2]data1cf!BB817*-1</f>
        <v>-0</v>
      </c>
      <c r="E818" s="9" t="n">
        <f aca="false">+[2]data1cf!BC817*-1</f>
        <v>-0</v>
      </c>
      <c r="F818" s="9" t="n">
        <f aca="false">+[2]data1cf!BD817*-1</f>
        <v>-0</v>
      </c>
      <c r="G818" s="9" t="n">
        <f aca="false">+[2]data1cf!BE817*-1</f>
        <v>-0</v>
      </c>
      <c r="H818" s="9" t="n">
        <f aca="false">+[2]data1cf!BF817*-1</f>
        <v>-0</v>
      </c>
      <c r="I818" s="9" t="n">
        <f aca="false">+[2]data1cf!BG817*-1</f>
        <v>-0</v>
      </c>
      <c r="J818" s="9" t="n">
        <f aca="false">+[2]data1cf!BH817*-1</f>
        <v>-0</v>
      </c>
      <c r="K818" s="9" t="n">
        <f aca="false">+[2]data1cf!BI817*-1</f>
        <v>-0</v>
      </c>
      <c r="L818" s="9" t="n">
        <f aca="false">+[2]data1cf!BJ817*-1</f>
        <v>-0</v>
      </c>
      <c r="M818" s="9" t="n">
        <f aca="false">+[2]data1cf!BK817*-1</f>
        <v>-0</v>
      </c>
      <c r="N818" s="9" t="n">
        <f aca="false">+[2]data1cf!BL817*-1</f>
        <v>-0</v>
      </c>
      <c r="O818" s="9" t="n">
        <f aca="false">+[2]data1cf!BM817*-1</f>
        <v>-0</v>
      </c>
      <c r="P818" s="9" t="n">
        <f aca="false">+[2]data1cf!BN817*-1</f>
        <v>-0</v>
      </c>
      <c r="Q818" s="9" t="n">
        <f aca="false">+[2]data1cf!BO817*-1</f>
        <v>-0</v>
      </c>
      <c r="R818" s="9" t="n">
        <f aca="false">+[2]data1cf!BP817*-1</f>
        <v>-0</v>
      </c>
      <c r="S818" s="9" t="n">
        <f aca="false">+[2]data1cf!BQ817*-1</f>
        <v>-0</v>
      </c>
      <c r="T818" s="9" t="n">
        <f aca="false">+[2]data1cf!BR817*-1</f>
        <v>-0</v>
      </c>
      <c r="U818" s="9" t="n">
        <f aca="false">+[2]data1cf!BS817*-1</f>
        <v>-0</v>
      </c>
      <c r="V818" s="9" t="n">
        <f aca="false">+[2]data1cf!BT817*-1</f>
        <v>-0</v>
      </c>
      <c r="W818" s="9" t="n">
        <f aca="false">+[2]data1cf!BU817*-1</f>
        <v>-0</v>
      </c>
      <c r="X818" s="9" t="n">
        <f aca="false">+[2]data1cf!BV817*-1</f>
        <v>-0</v>
      </c>
      <c r="Y818" s="9" t="n">
        <f aca="false">+[2]data1cf!BW817*-1</f>
        <v>-0</v>
      </c>
      <c r="Z818" s="9" t="n">
        <f aca="false">+[2]data1cf!BX817*-1</f>
        <v>-0</v>
      </c>
      <c r="AA818" s="9" t="n">
        <f aca="false">+[2]data1cf!BY817*-1</f>
        <v>-0</v>
      </c>
      <c r="AB818" s="9"/>
      <c r="AC818" s="9"/>
      <c r="AD818" s="9"/>
      <c r="AE818" s="9"/>
      <c r="AF818" s="9"/>
      <c r="AG818" s="9"/>
      <c r="AH818" s="9"/>
      <c r="AI818" s="9"/>
      <c r="AJ818" s="9"/>
      <c r="AK818" s="1"/>
      <c r="AL818" s="1" t="e">
        <f aca="false">SUMPRODUCT(B818:AJ818,PVCapPrice)</f>
        <v>#DIV/0!</v>
      </c>
      <c r="AM818" s="1"/>
      <c r="AN818" s="1"/>
      <c r="AO818" s="1"/>
      <c r="AP818" s="1"/>
      <c r="AQ818" s="1"/>
    </row>
    <row r="819" customFormat="false" ht="11.25" hidden="false" customHeight="false" outlineLevel="0" collapsed="false">
      <c r="A819" s="1" t="n">
        <v>817</v>
      </c>
      <c r="B819" s="9"/>
      <c r="C819" s="9" t="n">
        <f aca="false">+[2]data1cf!BA818*-1</f>
        <v>-0</v>
      </c>
      <c r="D819" s="9" t="n">
        <f aca="false">+[2]data1cf!BB818*-1</f>
        <v>-0</v>
      </c>
      <c r="E819" s="9" t="n">
        <f aca="false">+[2]data1cf!BC818*-1</f>
        <v>-0</v>
      </c>
      <c r="F819" s="9" t="n">
        <f aca="false">+[2]data1cf!BD818*-1</f>
        <v>-0</v>
      </c>
      <c r="G819" s="9" t="n">
        <f aca="false">+[2]data1cf!BE818*-1</f>
        <v>-0</v>
      </c>
      <c r="H819" s="9" t="n">
        <f aca="false">+[2]data1cf!BF818*-1</f>
        <v>-0</v>
      </c>
      <c r="I819" s="9" t="n">
        <f aca="false">+[2]data1cf!BG818*-1</f>
        <v>-0</v>
      </c>
      <c r="J819" s="9" t="n">
        <f aca="false">+[2]data1cf!BH818*-1</f>
        <v>-0</v>
      </c>
      <c r="K819" s="9" t="n">
        <f aca="false">+[2]data1cf!BI818*-1</f>
        <v>-0</v>
      </c>
      <c r="L819" s="9" t="n">
        <f aca="false">+[2]data1cf!BJ818*-1</f>
        <v>-0</v>
      </c>
      <c r="M819" s="9" t="n">
        <f aca="false">+[2]data1cf!BK818*-1</f>
        <v>-0</v>
      </c>
      <c r="N819" s="9" t="n">
        <f aca="false">+[2]data1cf!BL818*-1</f>
        <v>-0</v>
      </c>
      <c r="O819" s="9" t="n">
        <f aca="false">+[2]data1cf!BM818*-1</f>
        <v>-0</v>
      </c>
      <c r="P819" s="9" t="n">
        <f aca="false">+[2]data1cf!BN818*-1</f>
        <v>-0</v>
      </c>
      <c r="Q819" s="9" t="n">
        <f aca="false">+[2]data1cf!BO818*-1</f>
        <v>-0</v>
      </c>
      <c r="R819" s="9" t="n">
        <f aca="false">+[2]data1cf!BP818*-1</f>
        <v>-0</v>
      </c>
      <c r="S819" s="9" t="n">
        <f aca="false">+[2]data1cf!BQ818*-1</f>
        <v>-0</v>
      </c>
      <c r="T819" s="9" t="n">
        <f aca="false">+[2]data1cf!BR818*-1</f>
        <v>-0</v>
      </c>
      <c r="U819" s="9" t="n">
        <f aca="false">+[2]data1cf!BS818*-1</f>
        <v>-0</v>
      </c>
      <c r="V819" s="9" t="n">
        <f aca="false">+[2]data1cf!BT818*-1</f>
        <v>-0</v>
      </c>
      <c r="W819" s="9" t="n">
        <f aca="false">+[2]data1cf!BU818*-1</f>
        <v>-0</v>
      </c>
      <c r="X819" s="9" t="n">
        <f aca="false">+[2]data1cf!BV818*-1</f>
        <v>-0</v>
      </c>
      <c r="Y819" s="9" t="n">
        <f aca="false">+[2]data1cf!BW818*-1</f>
        <v>-0</v>
      </c>
      <c r="Z819" s="9" t="n">
        <f aca="false">+[2]data1cf!BX818*-1</f>
        <v>-0</v>
      </c>
      <c r="AA819" s="9" t="n">
        <f aca="false">+[2]data1cf!BY818*-1</f>
        <v>-0</v>
      </c>
      <c r="AB819" s="9"/>
      <c r="AC819" s="9"/>
      <c r="AD819" s="9"/>
      <c r="AE819" s="9"/>
      <c r="AF819" s="9"/>
      <c r="AG819" s="9"/>
      <c r="AH819" s="9"/>
      <c r="AI819" s="9"/>
      <c r="AJ819" s="9"/>
      <c r="AK819" s="1"/>
      <c r="AL819" s="1" t="e">
        <f aca="false">SUMPRODUCT(B819:AJ819,PVCapPrice)</f>
        <v>#DIV/0!</v>
      </c>
      <c r="AM819" s="1"/>
      <c r="AN819" s="1"/>
      <c r="AO819" s="1"/>
      <c r="AP819" s="1"/>
      <c r="AQ819" s="1"/>
    </row>
    <row r="820" customFormat="false" ht="11.25" hidden="false" customHeight="false" outlineLevel="0" collapsed="false">
      <c r="A820" s="1" t="n">
        <v>818</v>
      </c>
      <c r="B820" s="9"/>
      <c r="C820" s="9" t="n">
        <f aca="false">+[2]data1cf!BA819*-1</f>
        <v>-0</v>
      </c>
      <c r="D820" s="9" t="n">
        <f aca="false">+[2]data1cf!BB819*-1</f>
        <v>-0</v>
      </c>
      <c r="E820" s="9" t="n">
        <f aca="false">+[2]data1cf!BC819*-1</f>
        <v>-0</v>
      </c>
      <c r="F820" s="9" t="n">
        <f aca="false">+[2]data1cf!BD819*-1</f>
        <v>-0</v>
      </c>
      <c r="G820" s="9" t="n">
        <f aca="false">+[2]data1cf!BE819*-1</f>
        <v>-0</v>
      </c>
      <c r="H820" s="9" t="n">
        <f aca="false">+[2]data1cf!BF819*-1</f>
        <v>-0</v>
      </c>
      <c r="I820" s="9" t="n">
        <f aca="false">+[2]data1cf!BG819*-1</f>
        <v>-0</v>
      </c>
      <c r="J820" s="9" t="n">
        <f aca="false">+[2]data1cf!BH819*-1</f>
        <v>-0</v>
      </c>
      <c r="K820" s="9" t="n">
        <f aca="false">+[2]data1cf!BI819*-1</f>
        <v>-0</v>
      </c>
      <c r="L820" s="9" t="n">
        <f aca="false">+[2]data1cf!BJ819*-1</f>
        <v>-0</v>
      </c>
      <c r="M820" s="9" t="n">
        <f aca="false">+[2]data1cf!BK819*-1</f>
        <v>-0</v>
      </c>
      <c r="N820" s="9" t="n">
        <f aca="false">+[2]data1cf!BL819*-1</f>
        <v>-0</v>
      </c>
      <c r="O820" s="9" t="n">
        <f aca="false">+[2]data1cf!BM819*-1</f>
        <v>-0</v>
      </c>
      <c r="P820" s="9" t="n">
        <f aca="false">+[2]data1cf!BN819*-1</f>
        <v>-0</v>
      </c>
      <c r="Q820" s="9" t="n">
        <f aca="false">+[2]data1cf!BO819*-1</f>
        <v>-0</v>
      </c>
      <c r="R820" s="9" t="n">
        <f aca="false">+[2]data1cf!BP819*-1</f>
        <v>-0</v>
      </c>
      <c r="S820" s="9" t="n">
        <f aca="false">+[2]data1cf!BQ819*-1</f>
        <v>-0</v>
      </c>
      <c r="T820" s="9" t="n">
        <f aca="false">+[2]data1cf!BR819*-1</f>
        <v>-0</v>
      </c>
      <c r="U820" s="9" t="n">
        <f aca="false">+[2]data1cf!BS819*-1</f>
        <v>-0</v>
      </c>
      <c r="V820" s="9" t="n">
        <f aca="false">+[2]data1cf!BT819*-1</f>
        <v>-0</v>
      </c>
      <c r="W820" s="9" t="n">
        <f aca="false">+[2]data1cf!BU819*-1</f>
        <v>-0</v>
      </c>
      <c r="X820" s="9" t="n">
        <f aca="false">+[2]data1cf!BV819*-1</f>
        <v>-0</v>
      </c>
      <c r="Y820" s="9" t="n">
        <f aca="false">+[2]data1cf!BW819*-1</f>
        <v>-0</v>
      </c>
      <c r="Z820" s="9" t="n">
        <f aca="false">+[2]data1cf!BX819*-1</f>
        <v>-0</v>
      </c>
      <c r="AA820" s="9" t="n">
        <f aca="false">+[2]data1cf!BY819*-1</f>
        <v>-0</v>
      </c>
      <c r="AB820" s="9"/>
      <c r="AC820" s="9"/>
      <c r="AD820" s="9"/>
      <c r="AE820" s="9"/>
      <c r="AF820" s="9"/>
      <c r="AG820" s="9"/>
      <c r="AH820" s="9"/>
      <c r="AI820" s="9"/>
      <c r="AJ820" s="9"/>
      <c r="AK820" s="1"/>
      <c r="AL820" s="1" t="e">
        <f aca="false">SUMPRODUCT(B820:AJ820,PVCapPrice)</f>
        <v>#DIV/0!</v>
      </c>
      <c r="AM820" s="1"/>
      <c r="AN820" s="1"/>
      <c r="AO820" s="1"/>
      <c r="AP820" s="1"/>
      <c r="AQ820" s="1"/>
    </row>
    <row r="821" customFormat="false" ht="11.25" hidden="false" customHeight="false" outlineLevel="0" collapsed="false">
      <c r="A821" s="1" t="n">
        <v>819</v>
      </c>
      <c r="B821" s="9"/>
      <c r="C821" s="9" t="n">
        <f aca="false">+[2]data1cf!BA820*-1</f>
        <v>-0</v>
      </c>
      <c r="D821" s="9" t="n">
        <f aca="false">+[2]data1cf!BB820*-1</f>
        <v>-0</v>
      </c>
      <c r="E821" s="9" t="n">
        <f aca="false">+[2]data1cf!BC820*-1</f>
        <v>-0</v>
      </c>
      <c r="F821" s="9" t="n">
        <f aca="false">+[2]data1cf!BD820*-1</f>
        <v>-0</v>
      </c>
      <c r="G821" s="9" t="n">
        <f aca="false">+[2]data1cf!BE820*-1</f>
        <v>-0</v>
      </c>
      <c r="H821" s="9" t="n">
        <f aca="false">+[2]data1cf!BF820*-1</f>
        <v>-0</v>
      </c>
      <c r="I821" s="9" t="n">
        <f aca="false">+[2]data1cf!BG820*-1</f>
        <v>-0</v>
      </c>
      <c r="J821" s="9" t="n">
        <f aca="false">+[2]data1cf!BH820*-1</f>
        <v>-0</v>
      </c>
      <c r="K821" s="9" t="n">
        <f aca="false">+[2]data1cf!BI820*-1</f>
        <v>-0</v>
      </c>
      <c r="L821" s="9" t="n">
        <f aca="false">+[2]data1cf!BJ820*-1</f>
        <v>-0</v>
      </c>
      <c r="M821" s="9" t="n">
        <f aca="false">+[2]data1cf!BK820*-1</f>
        <v>-0</v>
      </c>
      <c r="N821" s="9" t="n">
        <f aca="false">+[2]data1cf!BL820*-1</f>
        <v>-0</v>
      </c>
      <c r="O821" s="9" t="n">
        <f aca="false">+[2]data1cf!BM820*-1</f>
        <v>-0</v>
      </c>
      <c r="P821" s="9" t="n">
        <f aca="false">+[2]data1cf!BN820*-1</f>
        <v>-0</v>
      </c>
      <c r="Q821" s="9" t="n">
        <f aca="false">+[2]data1cf!BO820*-1</f>
        <v>-0</v>
      </c>
      <c r="R821" s="9" t="n">
        <f aca="false">+[2]data1cf!BP820*-1</f>
        <v>-0</v>
      </c>
      <c r="S821" s="9" t="n">
        <f aca="false">+[2]data1cf!BQ820*-1</f>
        <v>-0</v>
      </c>
      <c r="T821" s="9" t="n">
        <f aca="false">+[2]data1cf!BR820*-1</f>
        <v>-0</v>
      </c>
      <c r="U821" s="9" t="n">
        <f aca="false">+[2]data1cf!BS820*-1</f>
        <v>-0</v>
      </c>
      <c r="V821" s="9" t="n">
        <f aca="false">+[2]data1cf!BT820*-1</f>
        <v>-0</v>
      </c>
      <c r="W821" s="9" t="n">
        <f aca="false">+[2]data1cf!BU820*-1</f>
        <v>-0</v>
      </c>
      <c r="X821" s="9" t="n">
        <f aca="false">+[2]data1cf!BV820*-1</f>
        <v>-0</v>
      </c>
      <c r="Y821" s="9" t="n">
        <f aca="false">+[2]data1cf!BW820*-1</f>
        <v>-0</v>
      </c>
      <c r="Z821" s="9" t="n">
        <f aca="false">+[2]data1cf!BX820*-1</f>
        <v>-0</v>
      </c>
      <c r="AA821" s="9" t="n">
        <f aca="false">+[2]data1cf!BY820*-1</f>
        <v>-0</v>
      </c>
      <c r="AB821" s="9"/>
      <c r="AC821" s="9"/>
      <c r="AD821" s="9"/>
      <c r="AE821" s="9"/>
      <c r="AF821" s="9"/>
      <c r="AG821" s="9"/>
      <c r="AH821" s="9"/>
      <c r="AI821" s="9"/>
      <c r="AJ821" s="9"/>
      <c r="AK821" s="1"/>
      <c r="AL821" s="1" t="e">
        <f aca="false">SUMPRODUCT(B821:AJ821,PVCapPrice)</f>
        <v>#DIV/0!</v>
      </c>
      <c r="AM821" s="1"/>
      <c r="AN821" s="1"/>
      <c r="AO821" s="1"/>
      <c r="AP821" s="1"/>
      <c r="AQ821" s="1"/>
    </row>
    <row r="822" customFormat="false" ht="11.25" hidden="false" customHeight="false" outlineLevel="0" collapsed="false">
      <c r="A822" s="1" t="n">
        <v>820</v>
      </c>
      <c r="B822" s="9"/>
      <c r="C822" s="9" t="n">
        <f aca="false">+[2]data1cf!BA821*-1</f>
        <v>-0</v>
      </c>
      <c r="D822" s="9" t="n">
        <f aca="false">+[2]data1cf!BB821*-1</f>
        <v>-0</v>
      </c>
      <c r="E822" s="9" t="n">
        <f aca="false">+[2]data1cf!BC821*-1</f>
        <v>-0</v>
      </c>
      <c r="F822" s="9" t="n">
        <f aca="false">+[2]data1cf!BD821*-1</f>
        <v>-0</v>
      </c>
      <c r="G822" s="9" t="n">
        <f aca="false">+[2]data1cf!BE821*-1</f>
        <v>-0</v>
      </c>
      <c r="H822" s="9" t="n">
        <f aca="false">+[2]data1cf!BF821*-1</f>
        <v>-0</v>
      </c>
      <c r="I822" s="9" t="n">
        <f aca="false">+[2]data1cf!BG821*-1</f>
        <v>-0</v>
      </c>
      <c r="J822" s="9" t="n">
        <f aca="false">+[2]data1cf!BH821*-1</f>
        <v>-0</v>
      </c>
      <c r="K822" s="9" t="n">
        <f aca="false">+[2]data1cf!BI821*-1</f>
        <v>-0</v>
      </c>
      <c r="L822" s="9" t="n">
        <f aca="false">+[2]data1cf!BJ821*-1</f>
        <v>-0</v>
      </c>
      <c r="M822" s="9" t="n">
        <f aca="false">+[2]data1cf!BK821*-1</f>
        <v>-0</v>
      </c>
      <c r="N822" s="9" t="n">
        <f aca="false">+[2]data1cf!BL821*-1</f>
        <v>-0</v>
      </c>
      <c r="O822" s="9" t="n">
        <f aca="false">+[2]data1cf!BM821*-1</f>
        <v>-0</v>
      </c>
      <c r="P822" s="9" t="n">
        <f aca="false">+[2]data1cf!BN821*-1</f>
        <v>-0</v>
      </c>
      <c r="Q822" s="9" t="n">
        <f aca="false">+[2]data1cf!BO821*-1</f>
        <v>-0</v>
      </c>
      <c r="R822" s="9" t="n">
        <f aca="false">+[2]data1cf!BP821*-1</f>
        <v>-0</v>
      </c>
      <c r="S822" s="9" t="n">
        <f aca="false">+[2]data1cf!BQ821*-1</f>
        <v>-0</v>
      </c>
      <c r="T822" s="9" t="n">
        <f aca="false">+[2]data1cf!BR821*-1</f>
        <v>-0</v>
      </c>
      <c r="U822" s="9" t="n">
        <f aca="false">+[2]data1cf!BS821*-1</f>
        <v>-0</v>
      </c>
      <c r="V822" s="9" t="n">
        <f aca="false">+[2]data1cf!BT821*-1</f>
        <v>-0</v>
      </c>
      <c r="W822" s="9" t="n">
        <f aca="false">+[2]data1cf!BU821*-1</f>
        <v>-0</v>
      </c>
      <c r="X822" s="9" t="n">
        <f aca="false">+[2]data1cf!BV821*-1</f>
        <v>-0</v>
      </c>
      <c r="Y822" s="9" t="n">
        <f aca="false">+[2]data1cf!BW821*-1</f>
        <v>-0</v>
      </c>
      <c r="Z822" s="9" t="n">
        <f aca="false">+[2]data1cf!BX821*-1</f>
        <v>-0</v>
      </c>
      <c r="AA822" s="9" t="n">
        <f aca="false">+[2]data1cf!BY821*-1</f>
        <v>-0</v>
      </c>
      <c r="AB822" s="9"/>
      <c r="AC822" s="9"/>
      <c r="AD822" s="9"/>
      <c r="AE822" s="9"/>
      <c r="AF822" s="9"/>
      <c r="AG822" s="9"/>
      <c r="AH822" s="9"/>
      <c r="AI822" s="9"/>
      <c r="AJ822" s="9"/>
      <c r="AK822" s="1"/>
      <c r="AL822" s="1" t="e">
        <f aca="false">SUMPRODUCT(B822:AJ822,PVCapPrice)</f>
        <v>#DIV/0!</v>
      </c>
      <c r="AM822" s="1"/>
      <c r="AN822" s="1"/>
      <c r="AO822" s="1"/>
      <c r="AP822" s="1"/>
      <c r="AQ822" s="1"/>
    </row>
    <row r="823" customFormat="false" ht="11.25" hidden="false" customHeight="false" outlineLevel="0" collapsed="false">
      <c r="A823" s="1" t="n">
        <v>821</v>
      </c>
      <c r="B823" s="9"/>
      <c r="C823" s="9" t="n">
        <f aca="false">+[2]data1cf!BA822*-1</f>
        <v>-0</v>
      </c>
      <c r="D823" s="9" t="n">
        <f aca="false">+[2]data1cf!BB822*-1</f>
        <v>-0</v>
      </c>
      <c r="E823" s="9" t="n">
        <f aca="false">+[2]data1cf!BC822*-1</f>
        <v>-0</v>
      </c>
      <c r="F823" s="9" t="n">
        <f aca="false">+[2]data1cf!BD822*-1</f>
        <v>-0</v>
      </c>
      <c r="G823" s="9" t="n">
        <f aca="false">+[2]data1cf!BE822*-1</f>
        <v>-0</v>
      </c>
      <c r="H823" s="9" t="n">
        <f aca="false">+[2]data1cf!BF822*-1</f>
        <v>-0</v>
      </c>
      <c r="I823" s="9" t="n">
        <f aca="false">+[2]data1cf!BG822*-1</f>
        <v>-0</v>
      </c>
      <c r="J823" s="9" t="n">
        <f aca="false">+[2]data1cf!BH822*-1</f>
        <v>-0</v>
      </c>
      <c r="K823" s="9" t="n">
        <f aca="false">+[2]data1cf!BI822*-1</f>
        <v>-0</v>
      </c>
      <c r="L823" s="9" t="n">
        <f aca="false">+[2]data1cf!BJ822*-1</f>
        <v>-0</v>
      </c>
      <c r="M823" s="9" t="n">
        <f aca="false">+[2]data1cf!BK822*-1</f>
        <v>-0</v>
      </c>
      <c r="N823" s="9" t="n">
        <f aca="false">+[2]data1cf!BL822*-1</f>
        <v>-0</v>
      </c>
      <c r="O823" s="9" t="n">
        <f aca="false">+[2]data1cf!BM822*-1</f>
        <v>-0</v>
      </c>
      <c r="P823" s="9" t="n">
        <f aca="false">+[2]data1cf!BN822*-1</f>
        <v>-0</v>
      </c>
      <c r="Q823" s="9" t="n">
        <f aca="false">+[2]data1cf!BO822*-1</f>
        <v>-0</v>
      </c>
      <c r="R823" s="9" t="n">
        <f aca="false">+[2]data1cf!BP822*-1</f>
        <v>-0</v>
      </c>
      <c r="S823" s="9" t="n">
        <f aca="false">+[2]data1cf!BQ822*-1</f>
        <v>-0</v>
      </c>
      <c r="T823" s="9" t="n">
        <f aca="false">+[2]data1cf!BR822*-1</f>
        <v>-0</v>
      </c>
      <c r="U823" s="9" t="n">
        <f aca="false">+[2]data1cf!BS822*-1</f>
        <v>-0</v>
      </c>
      <c r="V823" s="9" t="n">
        <f aca="false">+[2]data1cf!BT822*-1</f>
        <v>-0</v>
      </c>
      <c r="W823" s="9" t="n">
        <f aca="false">+[2]data1cf!BU822*-1</f>
        <v>-0</v>
      </c>
      <c r="X823" s="9" t="n">
        <f aca="false">+[2]data1cf!BV822*-1</f>
        <v>-0</v>
      </c>
      <c r="Y823" s="9" t="n">
        <f aca="false">+[2]data1cf!BW822*-1</f>
        <v>-0</v>
      </c>
      <c r="Z823" s="9" t="n">
        <f aca="false">+[2]data1cf!BX822*-1</f>
        <v>-0</v>
      </c>
      <c r="AA823" s="9" t="n">
        <f aca="false">+[2]data1cf!BY822*-1</f>
        <v>-0</v>
      </c>
      <c r="AB823" s="9"/>
      <c r="AC823" s="9"/>
      <c r="AD823" s="9"/>
      <c r="AE823" s="9"/>
      <c r="AF823" s="9"/>
      <c r="AG823" s="9"/>
      <c r="AH823" s="9"/>
      <c r="AI823" s="9"/>
      <c r="AJ823" s="9"/>
      <c r="AK823" s="1"/>
      <c r="AL823" s="1" t="e">
        <f aca="false">SUMPRODUCT(B823:AJ823,PVCapPrice)</f>
        <v>#DIV/0!</v>
      </c>
      <c r="AM823" s="1"/>
      <c r="AN823" s="1"/>
      <c r="AO823" s="1"/>
      <c r="AP823" s="1"/>
      <c r="AQ823" s="1"/>
    </row>
    <row r="824" customFormat="false" ht="11.25" hidden="false" customHeight="false" outlineLevel="0" collapsed="false">
      <c r="A824" s="1" t="n">
        <v>822</v>
      </c>
      <c r="B824" s="9"/>
      <c r="C824" s="9" t="n">
        <f aca="false">+[2]data1cf!BA823*-1</f>
        <v>-0</v>
      </c>
      <c r="D824" s="9" t="n">
        <f aca="false">+[2]data1cf!BB823*-1</f>
        <v>-0</v>
      </c>
      <c r="E824" s="9" t="n">
        <f aca="false">+[2]data1cf!BC823*-1</f>
        <v>-0</v>
      </c>
      <c r="F824" s="9" t="n">
        <f aca="false">+[2]data1cf!BD823*-1</f>
        <v>-0</v>
      </c>
      <c r="G824" s="9" t="n">
        <f aca="false">+[2]data1cf!BE823*-1</f>
        <v>-0</v>
      </c>
      <c r="H824" s="9" t="n">
        <f aca="false">+[2]data1cf!BF823*-1</f>
        <v>-0</v>
      </c>
      <c r="I824" s="9" t="n">
        <f aca="false">+[2]data1cf!BG823*-1</f>
        <v>-0</v>
      </c>
      <c r="J824" s="9" t="n">
        <f aca="false">+[2]data1cf!BH823*-1</f>
        <v>-0</v>
      </c>
      <c r="K824" s="9" t="n">
        <f aca="false">+[2]data1cf!BI823*-1</f>
        <v>-0</v>
      </c>
      <c r="L824" s="9" t="n">
        <f aca="false">+[2]data1cf!BJ823*-1</f>
        <v>-0</v>
      </c>
      <c r="M824" s="9" t="n">
        <f aca="false">+[2]data1cf!BK823*-1</f>
        <v>-0</v>
      </c>
      <c r="N824" s="9" t="n">
        <f aca="false">+[2]data1cf!BL823*-1</f>
        <v>-0</v>
      </c>
      <c r="O824" s="9" t="n">
        <f aca="false">+[2]data1cf!BM823*-1</f>
        <v>-0</v>
      </c>
      <c r="P824" s="9" t="n">
        <f aca="false">+[2]data1cf!BN823*-1</f>
        <v>-0</v>
      </c>
      <c r="Q824" s="9" t="n">
        <f aca="false">+[2]data1cf!BO823*-1</f>
        <v>-0</v>
      </c>
      <c r="R824" s="9" t="n">
        <f aca="false">+[2]data1cf!BP823*-1</f>
        <v>-0</v>
      </c>
      <c r="S824" s="9" t="n">
        <f aca="false">+[2]data1cf!BQ823*-1</f>
        <v>-0</v>
      </c>
      <c r="T824" s="9" t="n">
        <f aca="false">+[2]data1cf!BR823*-1</f>
        <v>-0</v>
      </c>
      <c r="U824" s="9" t="n">
        <f aca="false">+[2]data1cf!BS823*-1</f>
        <v>-0</v>
      </c>
      <c r="V824" s="9" t="n">
        <f aca="false">+[2]data1cf!BT823*-1</f>
        <v>-0</v>
      </c>
      <c r="W824" s="9" t="n">
        <f aca="false">+[2]data1cf!BU823*-1</f>
        <v>-0</v>
      </c>
      <c r="X824" s="9" t="n">
        <f aca="false">+[2]data1cf!BV823*-1</f>
        <v>-0</v>
      </c>
      <c r="Y824" s="9" t="n">
        <f aca="false">+[2]data1cf!BW823*-1</f>
        <v>-0</v>
      </c>
      <c r="Z824" s="9" t="n">
        <f aca="false">+[2]data1cf!BX823*-1</f>
        <v>-0</v>
      </c>
      <c r="AA824" s="9" t="n">
        <f aca="false">+[2]data1cf!BY823*-1</f>
        <v>-0</v>
      </c>
      <c r="AB824" s="9"/>
      <c r="AC824" s="9"/>
      <c r="AD824" s="9"/>
      <c r="AE824" s="9"/>
      <c r="AF824" s="9"/>
      <c r="AG824" s="9"/>
      <c r="AH824" s="9"/>
      <c r="AI824" s="9"/>
      <c r="AJ824" s="9"/>
      <c r="AK824" s="1"/>
      <c r="AL824" s="1" t="e">
        <f aca="false">SUMPRODUCT(B824:AJ824,PVCapPrice)</f>
        <v>#DIV/0!</v>
      </c>
      <c r="AM824" s="1"/>
      <c r="AN824" s="1"/>
      <c r="AO824" s="1"/>
      <c r="AP824" s="1"/>
      <c r="AQ824" s="1"/>
    </row>
    <row r="825" customFormat="false" ht="11.25" hidden="false" customHeight="false" outlineLevel="0" collapsed="false">
      <c r="A825" s="1" t="n">
        <v>823</v>
      </c>
      <c r="B825" s="9"/>
      <c r="C825" s="9" t="n">
        <f aca="false">+[2]data1cf!BA824*-1</f>
        <v>-0</v>
      </c>
      <c r="D825" s="9" t="n">
        <f aca="false">+[2]data1cf!BB824*-1</f>
        <v>-0</v>
      </c>
      <c r="E825" s="9" t="n">
        <f aca="false">+[2]data1cf!BC824*-1</f>
        <v>-0</v>
      </c>
      <c r="F825" s="9" t="n">
        <f aca="false">+[2]data1cf!BD824*-1</f>
        <v>-0</v>
      </c>
      <c r="G825" s="9" t="n">
        <f aca="false">+[2]data1cf!BE824*-1</f>
        <v>-0</v>
      </c>
      <c r="H825" s="9" t="n">
        <f aca="false">+[2]data1cf!BF824*-1</f>
        <v>-0</v>
      </c>
      <c r="I825" s="9" t="n">
        <f aca="false">+[2]data1cf!BG824*-1</f>
        <v>-0</v>
      </c>
      <c r="J825" s="9" t="n">
        <f aca="false">+[2]data1cf!BH824*-1</f>
        <v>-0</v>
      </c>
      <c r="K825" s="9" t="n">
        <f aca="false">+[2]data1cf!BI824*-1</f>
        <v>-0</v>
      </c>
      <c r="L825" s="9" t="n">
        <f aca="false">+[2]data1cf!BJ824*-1</f>
        <v>-0</v>
      </c>
      <c r="M825" s="9" t="n">
        <f aca="false">+[2]data1cf!BK824*-1</f>
        <v>-0</v>
      </c>
      <c r="N825" s="9" t="n">
        <f aca="false">+[2]data1cf!BL824*-1</f>
        <v>-0</v>
      </c>
      <c r="O825" s="9" t="n">
        <f aca="false">+[2]data1cf!BM824*-1</f>
        <v>-0</v>
      </c>
      <c r="P825" s="9" t="n">
        <f aca="false">+[2]data1cf!BN824*-1</f>
        <v>-0</v>
      </c>
      <c r="Q825" s="9" t="n">
        <f aca="false">+[2]data1cf!BO824*-1</f>
        <v>-0</v>
      </c>
      <c r="R825" s="9" t="n">
        <f aca="false">+[2]data1cf!BP824*-1</f>
        <v>-0</v>
      </c>
      <c r="S825" s="9" t="n">
        <f aca="false">+[2]data1cf!BQ824*-1</f>
        <v>-0</v>
      </c>
      <c r="T825" s="9" t="n">
        <f aca="false">+[2]data1cf!BR824*-1</f>
        <v>-0</v>
      </c>
      <c r="U825" s="9" t="n">
        <f aca="false">+[2]data1cf!BS824*-1</f>
        <v>-0</v>
      </c>
      <c r="V825" s="9" t="n">
        <f aca="false">+[2]data1cf!BT824*-1</f>
        <v>-0</v>
      </c>
      <c r="W825" s="9" t="n">
        <f aca="false">+[2]data1cf!BU824*-1</f>
        <v>-0</v>
      </c>
      <c r="X825" s="9" t="n">
        <f aca="false">+[2]data1cf!BV824*-1</f>
        <v>-0</v>
      </c>
      <c r="Y825" s="9" t="n">
        <f aca="false">+[2]data1cf!BW824*-1</f>
        <v>-0</v>
      </c>
      <c r="Z825" s="9" t="n">
        <f aca="false">+[2]data1cf!BX824*-1</f>
        <v>-0</v>
      </c>
      <c r="AA825" s="9" t="n">
        <f aca="false">+[2]data1cf!BY824*-1</f>
        <v>-0</v>
      </c>
      <c r="AB825" s="9"/>
      <c r="AC825" s="9"/>
      <c r="AD825" s="9"/>
      <c r="AE825" s="9"/>
      <c r="AF825" s="9"/>
      <c r="AG825" s="9"/>
      <c r="AH825" s="9"/>
      <c r="AI825" s="9"/>
      <c r="AJ825" s="9"/>
      <c r="AK825" s="1"/>
      <c r="AL825" s="1" t="e">
        <f aca="false">SUMPRODUCT(B825:AJ825,PVCapPrice)</f>
        <v>#DIV/0!</v>
      </c>
      <c r="AM825" s="1"/>
      <c r="AN825" s="1"/>
      <c r="AO825" s="1"/>
      <c r="AP825" s="1"/>
      <c r="AQ825" s="1"/>
    </row>
    <row r="826" customFormat="false" ht="11.25" hidden="false" customHeight="false" outlineLevel="0" collapsed="false">
      <c r="A826" s="1" t="n">
        <v>824</v>
      </c>
      <c r="B826" s="9"/>
      <c r="C826" s="9" t="n">
        <f aca="false">+[2]data1cf!BA825*-1</f>
        <v>-0</v>
      </c>
      <c r="D826" s="9" t="n">
        <f aca="false">+[2]data1cf!BB825*-1</f>
        <v>-0</v>
      </c>
      <c r="E826" s="9" t="n">
        <f aca="false">+[2]data1cf!BC825*-1</f>
        <v>-0</v>
      </c>
      <c r="F826" s="9" t="n">
        <f aca="false">+[2]data1cf!BD825*-1</f>
        <v>-0</v>
      </c>
      <c r="G826" s="9" t="n">
        <f aca="false">+[2]data1cf!BE825*-1</f>
        <v>-0</v>
      </c>
      <c r="H826" s="9" t="n">
        <f aca="false">+[2]data1cf!BF825*-1</f>
        <v>-0</v>
      </c>
      <c r="I826" s="9" t="n">
        <f aca="false">+[2]data1cf!BG825*-1</f>
        <v>-0</v>
      </c>
      <c r="J826" s="9" t="n">
        <f aca="false">+[2]data1cf!BH825*-1</f>
        <v>-0</v>
      </c>
      <c r="K826" s="9" t="n">
        <f aca="false">+[2]data1cf!BI825*-1</f>
        <v>-0</v>
      </c>
      <c r="L826" s="9" t="n">
        <f aca="false">+[2]data1cf!BJ825*-1</f>
        <v>-0</v>
      </c>
      <c r="M826" s="9" t="n">
        <f aca="false">+[2]data1cf!BK825*-1</f>
        <v>-0</v>
      </c>
      <c r="N826" s="9" t="n">
        <f aca="false">+[2]data1cf!BL825*-1</f>
        <v>-0</v>
      </c>
      <c r="O826" s="9" t="n">
        <f aca="false">+[2]data1cf!BM825*-1</f>
        <v>-0</v>
      </c>
      <c r="P826" s="9" t="n">
        <f aca="false">+[2]data1cf!BN825*-1</f>
        <v>-0</v>
      </c>
      <c r="Q826" s="9" t="n">
        <f aca="false">+[2]data1cf!BO825*-1</f>
        <v>-0</v>
      </c>
      <c r="R826" s="9" t="n">
        <f aca="false">+[2]data1cf!BP825*-1</f>
        <v>-0</v>
      </c>
      <c r="S826" s="9" t="n">
        <f aca="false">+[2]data1cf!BQ825*-1</f>
        <v>-0</v>
      </c>
      <c r="T826" s="9" t="n">
        <f aca="false">+[2]data1cf!BR825*-1</f>
        <v>-0</v>
      </c>
      <c r="U826" s="9" t="n">
        <f aca="false">+[2]data1cf!BS825*-1</f>
        <v>-0</v>
      </c>
      <c r="V826" s="9" t="n">
        <f aca="false">+[2]data1cf!BT825*-1</f>
        <v>-0</v>
      </c>
      <c r="W826" s="9" t="n">
        <f aca="false">+[2]data1cf!BU825*-1</f>
        <v>-0</v>
      </c>
      <c r="X826" s="9" t="n">
        <f aca="false">+[2]data1cf!BV825*-1</f>
        <v>-0</v>
      </c>
      <c r="Y826" s="9" t="n">
        <f aca="false">+[2]data1cf!BW825*-1</f>
        <v>-0</v>
      </c>
      <c r="Z826" s="9" t="n">
        <f aca="false">+[2]data1cf!BX825*-1</f>
        <v>-0</v>
      </c>
      <c r="AA826" s="9" t="n">
        <f aca="false">+[2]data1cf!BY825*-1</f>
        <v>-0</v>
      </c>
      <c r="AB826" s="9"/>
      <c r="AC826" s="9"/>
      <c r="AD826" s="9"/>
      <c r="AE826" s="9"/>
      <c r="AF826" s="9"/>
      <c r="AG826" s="9"/>
      <c r="AH826" s="9"/>
      <c r="AI826" s="9"/>
      <c r="AJ826" s="9"/>
      <c r="AK826" s="1"/>
      <c r="AL826" s="1" t="e">
        <f aca="false">SUMPRODUCT(B826:AJ826,PVCapPrice)</f>
        <v>#DIV/0!</v>
      </c>
      <c r="AM826" s="1"/>
      <c r="AN826" s="1"/>
      <c r="AO826" s="1"/>
      <c r="AP826" s="1"/>
      <c r="AQ826" s="1"/>
    </row>
    <row r="827" customFormat="false" ht="11.25" hidden="false" customHeight="false" outlineLevel="0" collapsed="false">
      <c r="A827" s="1" t="n">
        <v>825</v>
      </c>
      <c r="B827" s="9"/>
      <c r="C827" s="9" t="n">
        <f aca="false">+[2]data1cf!BA826*-1</f>
        <v>-0</v>
      </c>
      <c r="D827" s="9" t="n">
        <f aca="false">+[2]data1cf!BB826*-1</f>
        <v>-0</v>
      </c>
      <c r="E827" s="9" t="n">
        <f aca="false">+[2]data1cf!BC826*-1</f>
        <v>-0</v>
      </c>
      <c r="F827" s="9" t="n">
        <f aca="false">+[2]data1cf!BD826*-1</f>
        <v>-0</v>
      </c>
      <c r="G827" s="9" t="n">
        <f aca="false">+[2]data1cf!BE826*-1</f>
        <v>-0</v>
      </c>
      <c r="H827" s="9" t="n">
        <f aca="false">+[2]data1cf!BF826*-1</f>
        <v>-0</v>
      </c>
      <c r="I827" s="9" t="n">
        <f aca="false">+[2]data1cf!BG826*-1</f>
        <v>-0</v>
      </c>
      <c r="J827" s="9" t="n">
        <f aca="false">+[2]data1cf!BH826*-1</f>
        <v>-0</v>
      </c>
      <c r="K827" s="9" t="n">
        <f aca="false">+[2]data1cf!BI826*-1</f>
        <v>-0</v>
      </c>
      <c r="L827" s="9" t="n">
        <f aca="false">+[2]data1cf!BJ826*-1</f>
        <v>-0</v>
      </c>
      <c r="M827" s="9" t="n">
        <f aca="false">+[2]data1cf!BK826*-1</f>
        <v>-0</v>
      </c>
      <c r="N827" s="9" t="n">
        <f aca="false">+[2]data1cf!BL826*-1</f>
        <v>-0</v>
      </c>
      <c r="O827" s="9" t="n">
        <f aca="false">+[2]data1cf!BM826*-1</f>
        <v>-0</v>
      </c>
      <c r="P827" s="9" t="n">
        <f aca="false">+[2]data1cf!BN826*-1</f>
        <v>-0</v>
      </c>
      <c r="Q827" s="9" t="n">
        <f aca="false">+[2]data1cf!BO826*-1</f>
        <v>-0</v>
      </c>
      <c r="R827" s="9" t="n">
        <f aca="false">+[2]data1cf!BP826*-1</f>
        <v>-0</v>
      </c>
      <c r="S827" s="9" t="n">
        <f aca="false">+[2]data1cf!BQ826*-1</f>
        <v>-0</v>
      </c>
      <c r="T827" s="9" t="n">
        <f aca="false">+[2]data1cf!BR826*-1</f>
        <v>-0</v>
      </c>
      <c r="U827" s="9" t="n">
        <f aca="false">+[2]data1cf!BS826*-1</f>
        <v>-0</v>
      </c>
      <c r="V827" s="9" t="n">
        <f aca="false">+[2]data1cf!BT826*-1</f>
        <v>-0</v>
      </c>
      <c r="W827" s="9" t="n">
        <f aca="false">+[2]data1cf!BU826*-1</f>
        <v>-0</v>
      </c>
      <c r="X827" s="9" t="n">
        <f aca="false">+[2]data1cf!BV826*-1</f>
        <v>-0</v>
      </c>
      <c r="Y827" s="9" t="n">
        <f aca="false">+[2]data1cf!BW826*-1</f>
        <v>-0</v>
      </c>
      <c r="Z827" s="9" t="n">
        <f aca="false">+[2]data1cf!BX826*-1</f>
        <v>-0</v>
      </c>
      <c r="AA827" s="9" t="n">
        <f aca="false">+[2]data1cf!BY826*-1</f>
        <v>-0</v>
      </c>
      <c r="AB827" s="9"/>
      <c r="AC827" s="9"/>
      <c r="AD827" s="9"/>
      <c r="AE827" s="9"/>
      <c r="AF827" s="9"/>
      <c r="AG827" s="9"/>
      <c r="AH827" s="9"/>
      <c r="AI827" s="9"/>
      <c r="AJ827" s="9"/>
      <c r="AK827" s="1"/>
      <c r="AL827" s="1" t="e">
        <f aca="false">SUMPRODUCT(B827:AJ827,PVCapPrice)</f>
        <v>#DIV/0!</v>
      </c>
      <c r="AM827" s="1"/>
      <c r="AN827" s="1"/>
      <c r="AO827" s="1"/>
      <c r="AP827" s="1"/>
      <c r="AQ827" s="1"/>
    </row>
    <row r="828" customFormat="false" ht="11.25" hidden="false" customHeight="false" outlineLevel="0" collapsed="false">
      <c r="A828" s="1" t="n">
        <v>826</v>
      </c>
      <c r="B828" s="9"/>
      <c r="C828" s="9" t="n">
        <f aca="false">+[2]data1cf!BA827*-1</f>
        <v>-0</v>
      </c>
      <c r="D828" s="9" t="n">
        <f aca="false">+[2]data1cf!BB827*-1</f>
        <v>-0</v>
      </c>
      <c r="E828" s="9" t="n">
        <f aca="false">+[2]data1cf!BC827*-1</f>
        <v>-0</v>
      </c>
      <c r="F828" s="9" t="n">
        <f aca="false">+[2]data1cf!BD827*-1</f>
        <v>-0</v>
      </c>
      <c r="G828" s="9" t="n">
        <f aca="false">+[2]data1cf!BE827*-1</f>
        <v>-0</v>
      </c>
      <c r="H828" s="9" t="n">
        <f aca="false">+[2]data1cf!BF827*-1</f>
        <v>-0</v>
      </c>
      <c r="I828" s="9" t="n">
        <f aca="false">+[2]data1cf!BG827*-1</f>
        <v>-0</v>
      </c>
      <c r="J828" s="9" t="n">
        <f aca="false">+[2]data1cf!BH827*-1</f>
        <v>-0</v>
      </c>
      <c r="K828" s="9" t="n">
        <f aca="false">+[2]data1cf!BI827*-1</f>
        <v>-0</v>
      </c>
      <c r="L828" s="9" t="n">
        <f aca="false">+[2]data1cf!BJ827*-1</f>
        <v>-0</v>
      </c>
      <c r="M828" s="9" t="n">
        <f aca="false">+[2]data1cf!BK827*-1</f>
        <v>-0</v>
      </c>
      <c r="N828" s="9" t="n">
        <f aca="false">+[2]data1cf!BL827*-1</f>
        <v>-0</v>
      </c>
      <c r="O828" s="9" t="n">
        <f aca="false">+[2]data1cf!BM827*-1</f>
        <v>-0</v>
      </c>
      <c r="P828" s="9" t="n">
        <f aca="false">+[2]data1cf!BN827*-1</f>
        <v>-0</v>
      </c>
      <c r="Q828" s="9" t="n">
        <f aca="false">+[2]data1cf!BO827*-1</f>
        <v>-0</v>
      </c>
      <c r="R828" s="9" t="n">
        <f aca="false">+[2]data1cf!BP827*-1</f>
        <v>-0</v>
      </c>
      <c r="S828" s="9" t="n">
        <f aca="false">+[2]data1cf!BQ827*-1</f>
        <v>-0</v>
      </c>
      <c r="T828" s="9" t="n">
        <f aca="false">+[2]data1cf!BR827*-1</f>
        <v>-0</v>
      </c>
      <c r="U828" s="9" t="n">
        <f aca="false">+[2]data1cf!BS827*-1</f>
        <v>-0</v>
      </c>
      <c r="V828" s="9" t="n">
        <f aca="false">+[2]data1cf!BT827*-1</f>
        <v>-0</v>
      </c>
      <c r="W828" s="9" t="n">
        <f aca="false">+[2]data1cf!BU827*-1</f>
        <v>-0</v>
      </c>
      <c r="X828" s="9" t="n">
        <f aca="false">+[2]data1cf!BV827*-1</f>
        <v>-0</v>
      </c>
      <c r="Y828" s="9" t="n">
        <f aca="false">+[2]data1cf!BW827*-1</f>
        <v>-0</v>
      </c>
      <c r="Z828" s="9" t="n">
        <f aca="false">+[2]data1cf!BX827*-1</f>
        <v>-0</v>
      </c>
      <c r="AA828" s="9" t="n">
        <f aca="false">+[2]data1cf!BY827*-1</f>
        <v>-0</v>
      </c>
      <c r="AB828" s="9"/>
      <c r="AC828" s="9"/>
      <c r="AD828" s="9"/>
      <c r="AE828" s="9"/>
      <c r="AF828" s="9"/>
      <c r="AG828" s="9"/>
      <c r="AH828" s="9"/>
      <c r="AI828" s="9"/>
      <c r="AJ828" s="9"/>
      <c r="AK828" s="1"/>
      <c r="AL828" s="1" t="e">
        <f aca="false">SUMPRODUCT(B828:AJ828,PVCapPrice)</f>
        <v>#DIV/0!</v>
      </c>
      <c r="AM828" s="1"/>
      <c r="AN828" s="1"/>
      <c r="AO828" s="1"/>
      <c r="AP828" s="1"/>
      <c r="AQ828" s="1"/>
    </row>
    <row r="829" customFormat="false" ht="11.25" hidden="false" customHeight="false" outlineLevel="0" collapsed="false">
      <c r="A829" s="1" t="n">
        <v>827</v>
      </c>
      <c r="B829" s="9"/>
      <c r="C829" s="9" t="n">
        <f aca="false">+[2]data1cf!BA828*-1</f>
        <v>-0</v>
      </c>
      <c r="D829" s="9" t="n">
        <f aca="false">+[2]data1cf!BB828*-1</f>
        <v>-0</v>
      </c>
      <c r="E829" s="9" t="n">
        <f aca="false">+[2]data1cf!BC828*-1</f>
        <v>-0</v>
      </c>
      <c r="F829" s="9" t="n">
        <f aca="false">+[2]data1cf!BD828*-1</f>
        <v>-0</v>
      </c>
      <c r="G829" s="9" t="n">
        <f aca="false">+[2]data1cf!BE828*-1</f>
        <v>-0</v>
      </c>
      <c r="H829" s="9" t="n">
        <f aca="false">+[2]data1cf!BF828*-1</f>
        <v>-0</v>
      </c>
      <c r="I829" s="9" t="n">
        <f aca="false">+[2]data1cf!BG828*-1</f>
        <v>-0</v>
      </c>
      <c r="J829" s="9" t="n">
        <f aca="false">+[2]data1cf!BH828*-1</f>
        <v>-0</v>
      </c>
      <c r="K829" s="9" t="n">
        <f aca="false">+[2]data1cf!BI828*-1</f>
        <v>-0</v>
      </c>
      <c r="L829" s="9" t="n">
        <f aca="false">+[2]data1cf!BJ828*-1</f>
        <v>-0</v>
      </c>
      <c r="M829" s="9" t="n">
        <f aca="false">+[2]data1cf!BK828*-1</f>
        <v>-0</v>
      </c>
      <c r="N829" s="9" t="n">
        <f aca="false">+[2]data1cf!BL828*-1</f>
        <v>-0</v>
      </c>
      <c r="O829" s="9" t="n">
        <f aca="false">+[2]data1cf!BM828*-1</f>
        <v>-0</v>
      </c>
      <c r="P829" s="9" t="n">
        <f aca="false">+[2]data1cf!BN828*-1</f>
        <v>-0</v>
      </c>
      <c r="Q829" s="9" t="n">
        <f aca="false">+[2]data1cf!BO828*-1</f>
        <v>-0</v>
      </c>
      <c r="R829" s="9" t="n">
        <f aca="false">+[2]data1cf!BP828*-1</f>
        <v>-0</v>
      </c>
      <c r="S829" s="9" t="n">
        <f aca="false">+[2]data1cf!BQ828*-1</f>
        <v>-0</v>
      </c>
      <c r="T829" s="9" t="n">
        <f aca="false">+[2]data1cf!BR828*-1</f>
        <v>-0</v>
      </c>
      <c r="U829" s="9" t="n">
        <f aca="false">+[2]data1cf!BS828*-1</f>
        <v>-0</v>
      </c>
      <c r="V829" s="9" t="n">
        <f aca="false">+[2]data1cf!BT828*-1</f>
        <v>-0</v>
      </c>
      <c r="W829" s="9" t="n">
        <f aca="false">+[2]data1cf!BU828*-1</f>
        <v>-0</v>
      </c>
      <c r="X829" s="9" t="n">
        <f aca="false">+[2]data1cf!BV828*-1</f>
        <v>-0</v>
      </c>
      <c r="Y829" s="9" t="n">
        <f aca="false">+[2]data1cf!BW828*-1</f>
        <v>-0</v>
      </c>
      <c r="Z829" s="9" t="n">
        <f aca="false">+[2]data1cf!BX828*-1</f>
        <v>-0</v>
      </c>
      <c r="AA829" s="9" t="n">
        <f aca="false">+[2]data1cf!BY828*-1</f>
        <v>-0</v>
      </c>
      <c r="AB829" s="9"/>
      <c r="AC829" s="9"/>
      <c r="AD829" s="9"/>
      <c r="AE829" s="9"/>
      <c r="AF829" s="9"/>
      <c r="AG829" s="9"/>
      <c r="AH829" s="9"/>
      <c r="AI829" s="9"/>
      <c r="AJ829" s="9"/>
      <c r="AK829" s="1"/>
      <c r="AL829" s="1" t="e">
        <f aca="false">SUMPRODUCT(B829:AJ829,PVCapPrice)</f>
        <v>#DIV/0!</v>
      </c>
      <c r="AM829" s="1"/>
      <c r="AN829" s="1"/>
      <c r="AO829" s="1"/>
      <c r="AP829" s="1"/>
      <c r="AQ829" s="1"/>
    </row>
    <row r="830" customFormat="false" ht="11.25" hidden="false" customHeight="false" outlineLevel="0" collapsed="false">
      <c r="A830" s="1" t="n">
        <v>828</v>
      </c>
      <c r="B830" s="9"/>
      <c r="C830" s="9" t="n">
        <f aca="false">+[2]data1cf!BA829*-1</f>
        <v>-0</v>
      </c>
      <c r="D830" s="9" t="n">
        <f aca="false">+[2]data1cf!BB829*-1</f>
        <v>-0</v>
      </c>
      <c r="E830" s="9" t="n">
        <f aca="false">+[2]data1cf!BC829*-1</f>
        <v>-0</v>
      </c>
      <c r="F830" s="9" t="n">
        <f aca="false">+[2]data1cf!BD829*-1</f>
        <v>-0</v>
      </c>
      <c r="G830" s="9" t="n">
        <f aca="false">+[2]data1cf!BE829*-1</f>
        <v>-0</v>
      </c>
      <c r="H830" s="9" t="n">
        <f aca="false">+[2]data1cf!BF829*-1</f>
        <v>-0</v>
      </c>
      <c r="I830" s="9" t="n">
        <f aca="false">+[2]data1cf!BG829*-1</f>
        <v>-0</v>
      </c>
      <c r="J830" s="9" t="n">
        <f aca="false">+[2]data1cf!BH829*-1</f>
        <v>-0</v>
      </c>
      <c r="K830" s="9" t="n">
        <f aca="false">+[2]data1cf!BI829*-1</f>
        <v>-0</v>
      </c>
      <c r="L830" s="9" t="n">
        <f aca="false">+[2]data1cf!BJ829*-1</f>
        <v>-0</v>
      </c>
      <c r="M830" s="9" t="n">
        <f aca="false">+[2]data1cf!BK829*-1</f>
        <v>-0</v>
      </c>
      <c r="N830" s="9" t="n">
        <f aca="false">+[2]data1cf!BL829*-1</f>
        <v>-0</v>
      </c>
      <c r="O830" s="9" t="n">
        <f aca="false">+[2]data1cf!BM829*-1</f>
        <v>-0</v>
      </c>
      <c r="P830" s="9" t="n">
        <f aca="false">+[2]data1cf!BN829*-1</f>
        <v>-0</v>
      </c>
      <c r="Q830" s="9" t="n">
        <f aca="false">+[2]data1cf!BO829*-1</f>
        <v>-0</v>
      </c>
      <c r="R830" s="9" t="n">
        <f aca="false">+[2]data1cf!BP829*-1</f>
        <v>-0</v>
      </c>
      <c r="S830" s="9" t="n">
        <f aca="false">+[2]data1cf!BQ829*-1</f>
        <v>-0</v>
      </c>
      <c r="T830" s="9" t="n">
        <f aca="false">+[2]data1cf!BR829*-1</f>
        <v>-0</v>
      </c>
      <c r="U830" s="9" t="n">
        <f aca="false">+[2]data1cf!BS829*-1</f>
        <v>-0</v>
      </c>
      <c r="V830" s="9" t="n">
        <f aca="false">+[2]data1cf!BT829*-1</f>
        <v>-0</v>
      </c>
      <c r="W830" s="9" t="n">
        <f aca="false">+[2]data1cf!BU829*-1</f>
        <v>-0</v>
      </c>
      <c r="X830" s="9" t="n">
        <f aca="false">+[2]data1cf!BV829*-1</f>
        <v>-0</v>
      </c>
      <c r="Y830" s="9" t="n">
        <f aca="false">+[2]data1cf!BW829*-1</f>
        <v>-0</v>
      </c>
      <c r="Z830" s="9" t="n">
        <f aca="false">+[2]data1cf!BX829*-1</f>
        <v>-0</v>
      </c>
      <c r="AA830" s="9" t="n">
        <f aca="false">+[2]data1cf!BY829*-1</f>
        <v>-0</v>
      </c>
      <c r="AB830" s="9"/>
      <c r="AC830" s="9"/>
      <c r="AD830" s="9"/>
      <c r="AE830" s="9"/>
      <c r="AF830" s="9"/>
      <c r="AG830" s="9"/>
      <c r="AH830" s="9"/>
      <c r="AI830" s="9"/>
      <c r="AJ830" s="9"/>
      <c r="AK830" s="1"/>
      <c r="AL830" s="1" t="e">
        <f aca="false">SUMPRODUCT(B830:AJ830,PVCapPrice)</f>
        <v>#DIV/0!</v>
      </c>
      <c r="AM830" s="1"/>
      <c r="AN830" s="1"/>
      <c r="AO830" s="1"/>
      <c r="AP830" s="1"/>
      <c r="AQ830" s="1"/>
    </row>
    <row r="831" customFormat="false" ht="11.25" hidden="false" customHeight="false" outlineLevel="0" collapsed="false">
      <c r="A831" s="1" t="n">
        <v>829</v>
      </c>
      <c r="B831" s="9"/>
      <c r="C831" s="9" t="n">
        <f aca="false">+[2]data1cf!BA830*-1</f>
        <v>-0</v>
      </c>
      <c r="D831" s="9" t="n">
        <f aca="false">+[2]data1cf!BB830*-1</f>
        <v>-0</v>
      </c>
      <c r="E831" s="9" t="n">
        <f aca="false">+[2]data1cf!BC830*-1</f>
        <v>-0</v>
      </c>
      <c r="F831" s="9" t="n">
        <f aca="false">+[2]data1cf!BD830*-1</f>
        <v>-0</v>
      </c>
      <c r="G831" s="9" t="n">
        <f aca="false">+[2]data1cf!BE830*-1</f>
        <v>-0</v>
      </c>
      <c r="H831" s="9" t="n">
        <f aca="false">+[2]data1cf!BF830*-1</f>
        <v>-0</v>
      </c>
      <c r="I831" s="9" t="n">
        <f aca="false">+[2]data1cf!BG830*-1</f>
        <v>-0</v>
      </c>
      <c r="J831" s="9" t="n">
        <f aca="false">+[2]data1cf!BH830*-1</f>
        <v>-0</v>
      </c>
      <c r="K831" s="9" t="n">
        <f aca="false">+[2]data1cf!BI830*-1</f>
        <v>-0</v>
      </c>
      <c r="L831" s="9" t="n">
        <f aca="false">+[2]data1cf!BJ830*-1</f>
        <v>-0</v>
      </c>
      <c r="M831" s="9" t="n">
        <f aca="false">+[2]data1cf!BK830*-1</f>
        <v>-0</v>
      </c>
      <c r="N831" s="9" t="n">
        <f aca="false">+[2]data1cf!BL830*-1</f>
        <v>-0</v>
      </c>
      <c r="O831" s="9" t="n">
        <f aca="false">+[2]data1cf!BM830*-1</f>
        <v>-0</v>
      </c>
      <c r="P831" s="9" t="n">
        <f aca="false">+[2]data1cf!BN830*-1</f>
        <v>-0</v>
      </c>
      <c r="Q831" s="9" t="n">
        <f aca="false">+[2]data1cf!BO830*-1</f>
        <v>-0</v>
      </c>
      <c r="R831" s="9" t="n">
        <f aca="false">+[2]data1cf!BP830*-1</f>
        <v>-0</v>
      </c>
      <c r="S831" s="9" t="n">
        <f aca="false">+[2]data1cf!BQ830*-1</f>
        <v>-0</v>
      </c>
      <c r="T831" s="9" t="n">
        <f aca="false">+[2]data1cf!BR830*-1</f>
        <v>-0</v>
      </c>
      <c r="U831" s="9" t="n">
        <f aca="false">+[2]data1cf!BS830*-1</f>
        <v>-0</v>
      </c>
      <c r="V831" s="9" t="n">
        <f aca="false">+[2]data1cf!BT830*-1</f>
        <v>-0</v>
      </c>
      <c r="W831" s="9" t="n">
        <f aca="false">+[2]data1cf!BU830*-1</f>
        <v>-0</v>
      </c>
      <c r="X831" s="9" t="n">
        <f aca="false">+[2]data1cf!BV830*-1</f>
        <v>-0</v>
      </c>
      <c r="Y831" s="9" t="n">
        <f aca="false">+[2]data1cf!BW830*-1</f>
        <v>-0</v>
      </c>
      <c r="Z831" s="9" t="n">
        <f aca="false">+[2]data1cf!BX830*-1</f>
        <v>-0</v>
      </c>
      <c r="AA831" s="9" t="n">
        <f aca="false">+[2]data1cf!BY830*-1</f>
        <v>-0</v>
      </c>
      <c r="AB831" s="9"/>
      <c r="AC831" s="9"/>
      <c r="AD831" s="9"/>
      <c r="AE831" s="9"/>
      <c r="AF831" s="9"/>
      <c r="AG831" s="9"/>
      <c r="AH831" s="9"/>
      <c r="AI831" s="9"/>
      <c r="AJ831" s="9"/>
      <c r="AK831" s="1"/>
      <c r="AL831" s="1" t="e">
        <f aca="false">SUMPRODUCT(B831:AJ831,PVCapPrice)</f>
        <v>#DIV/0!</v>
      </c>
      <c r="AM831" s="1"/>
      <c r="AN831" s="1"/>
      <c r="AO831" s="1"/>
      <c r="AP831" s="1"/>
      <c r="AQ831" s="1"/>
    </row>
    <row r="832" customFormat="false" ht="11.25" hidden="false" customHeight="false" outlineLevel="0" collapsed="false">
      <c r="A832" s="1" t="n">
        <v>830</v>
      </c>
      <c r="B832" s="9"/>
      <c r="C832" s="9" t="n">
        <f aca="false">+[2]data1cf!BA831*-1</f>
        <v>-0</v>
      </c>
      <c r="D832" s="9" t="n">
        <f aca="false">+[2]data1cf!BB831*-1</f>
        <v>-0</v>
      </c>
      <c r="E832" s="9" t="n">
        <f aca="false">+[2]data1cf!BC831*-1</f>
        <v>-0</v>
      </c>
      <c r="F832" s="9" t="n">
        <f aca="false">+[2]data1cf!BD831*-1</f>
        <v>-0</v>
      </c>
      <c r="G832" s="9" t="n">
        <f aca="false">+[2]data1cf!BE831*-1</f>
        <v>-0</v>
      </c>
      <c r="H832" s="9" t="n">
        <f aca="false">+[2]data1cf!BF831*-1</f>
        <v>-0</v>
      </c>
      <c r="I832" s="9" t="n">
        <f aca="false">+[2]data1cf!BG831*-1</f>
        <v>-0</v>
      </c>
      <c r="J832" s="9" t="n">
        <f aca="false">+[2]data1cf!BH831*-1</f>
        <v>-0</v>
      </c>
      <c r="K832" s="9" t="n">
        <f aca="false">+[2]data1cf!BI831*-1</f>
        <v>-0</v>
      </c>
      <c r="L832" s="9" t="n">
        <f aca="false">+[2]data1cf!BJ831*-1</f>
        <v>-0</v>
      </c>
      <c r="M832" s="9" t="n">
        <f aca="false">+[2]data1cf!BK831*-1</f>
        <v>-0</v>
      </c>
      <c r="N832" s="9" t="n">
        <f aca="false">+[2]data1cf!BL831*-1</f>
        <v>-0</v>
      </c>
      <c r="O832" s="9" t="n">
        <f aca="false">+[2]data1cf!BM831*-1</f>
        <v>-0</v>
      </c>
      <c r="P832" s="9" t="n">
        <f aca="false">+[2]data1cf!BN831*-1</f>
        <v>-0</v>
      </c>
      <c r="Q832" s="9" t="n">
        <f aca="false">+[2]data1cf!BO831*-1</f>
        <v>-0</v>
      </c>
      <c r="R832" s="9" t="n">
        <f aca="false">+[2]data1cf!BP831*-1</f>
        <v>-0</v>
      </c>
      <c r="S832" s="9" t="n">
        <f aca="false">+[2]data1cf!BQ831*-1</f>
        <v>-0</v>
      </c>
      <c r="T832" s="9" t="n">
        <f aca="false">+[2]data1cf!BR831*-1</f>
        <v>-0</v>
      </c>
      <c r="U832" s="9" t="n">
        <f aca="false">+[2]data1cf!BS831*-1</f>
        <v>-0</v>
      </c>
      <c r="V832" s="9" t="n">
        <f aca="false">+[2]data1cf!BT831*-1</f>
        <v>-0</v>
      </c>
      <c r="W832" s="9" t="n">
        <f aca="false">+[2]data1cf!BU831*-1</f>
        <v>-0</v>
      </c>
      <c r="X832" s="9" t="n">
        <f aca="false">+[2]data1cf!BV831*-1</f>
        <v>-0</v>
      </c>
      <c r="Y832" s="9" t="n">
        <f aca="false">+[2]data1cf!BW831*-1</f>
        <v>-0</v>
      </c>
      <c r="Z832" s="9" t="n">
        <f aca="false">+[2]data1cf!BX831*-1</f>
        <v>-0</v>
      </c>
      <c r="AA832" s="9" t="n">
        <f aca="false">+[2]data1cf!BY831*-1</f>
        <v>-0</v>
      </c>
      <c r="AB832" s="9"/>
      <c r="AC832" s="9"/>
      <c r="AD832" s="9"/>
      <c r="AE832" s="9"/>
      <c r="AF832" s="9"/>
      <c r="AG832" s="9"/>
      <c r="AH832" s="9"/>
      <c r="AI832" s="9"/>
      <c r="AJ832" s="9"/>
      <c r="AK832" s="1"/>
      <c r="AL832" s="1" t="e">
        <f aca="false">SUMPRODUCT(B832:AJ832,PVCapPrice)</f>
        <v>#DIV/0!</v>
      </c>
      <c r="AM832" s="1"/>
      <c r="AN832" s="1"/>
      <c r="AO832" s="1"/>
      <c r="AP832" s="1"/>
      <c r="AQ832" s="1"/>
    </row>
    <row r="833" customFormat="false" ht="11.25" hidden="false" customHeight="false" outlineLevel="0" collapsed="false">
      <c r="A833" s="1" t="n">
        <v>831</v>
      </c>
      <c r="B833" s="9"/>
      <c r="C833" s="9" t="n">
        <f aca="false">+[2]data1cf!BA832*-1</f>
        <v>-0</v>
      </c>
      <c r="D833" s="9" t="n">
        <f aca="false">+[2]data1cf!BB832*-1</f>
        <v>-0</v>
      </c>
      <c r="E833" s="9" t="n">
        <f aca="false">+[2]data1cf!BC832*-1</f>
        <v>-0</v>
      </c>
      <c r="F833" s="9" t="n">
        <f aca="false">+[2]data1cf!BD832*-1</f>
        <v>-0</v>
      </c>
      <c r="G833" s="9" t="n">
        <f aca="false">+[2]data1cf!BE832*-1</f>
        <v>-0</v>
      </c>
      <c r="H833" s="9" t="n">
        <f aca="false">+[2]data1cf!BF832*-1</f>
        <v>-0</v>
      </c>
      <c r="I833" s="9" t="n">
        <f aca="false">+[2]data1cf!BG832*-1</f>
        <v>-0</v>
      </c>
      <c r="J833" s="9" t="n">
        <f aca="false">+[2]data1cf!BH832*-1</f>
        <v>-0</v>
      </c>
      <c r="K833" s="9" t="n">
        <f aca="false">+[2]data1cf!BI832*-1</f>
        <v>-0</v>
      </c>
      <c r="L833" s="9" t="n">
        <f aca="false">+[2]data1cf!BJ832*-1</f>
        <v>-0</v>
      </c>
      <c r="M833" s="9" t="n">
        <f aca="false">+[2]data1cf!BK832*-1</f>
        <v>-0</v>
      </c>
      <c r="N833" s="9" t="n">
        <f aca="false">+[2]data1cf!BL832*-1</f>
        <v>-0</v>
      </c>
      <c r="O833" s="9" t="n">
        <f aca="false">+[2]data1cf!BM832*-1</f>
        <v>-0</v>
      </c>
      <c r="P833" s="9" t="n">
        <f aca="false">+[2]data1cf!BN832*-1</f>
        <v>-0</v>
      </c>
      <c r="Q833" s="9" t="n">
        <f aca="false">+[2]data1cf!BO832*-1</f>
        <v>-0</v>
      </c>
      <c r="R833" s="9" t="n">
        <f aca="false">+[2]data1cf!BP832*-1</f>
        <v>-0</v>
      </c>
      <c r="S833" s="9" t="n">
        <f aca="false">+[2]data1cf!BQ832*-1</f>
        <v>-0</v>
      </c>
      <c r="T833" s="9" t="n">
        <f aca="false">+[2]data1cf!BR832*-1</f>
        <v>-0</v>
      </c>
      <c r="U833" s="9" t="n">
        <f aca="false">+[2]data1cf!BS832*-1</f>
        <v>-0</v>
      </c>
      <c r="V833" s="9" t="n">
        <f aca="false">+[2]data1cf!BT832*-1</f>
        <v>-0</v>
      </c>
      <c r="W833" s="9" t="n">
        <f aca="false">+[2]data1cf!BU832*-1</f>
        <v>-0</v>
      </c>
      <c r="X833" s="9" t="n">
        <f aca="false">+[2]data1cf!BV832*-1</f>
        <v>-0</v>
      </c>
      <c r="Y833" s="9" t="n">
        <f aca="false">+[2]data1cf!BW832*-1</f>
        <v>-0</v>
      </c>
      <c r="Z833" s="9" t="n">
        <f aca="false">+[2]data1cf!BX832*-1</f>
        <v>-0</v>
      </c>
      <c r="AA833" s="9" t="n">
        <f aca="false">+[2]data1cf!BY832*-1</f>
        <v>-0</v>
      </c>
      <c r="AB833" s="9"/>
      <c r="AC833" s="9"/>
      <c r="AD833" s="9"/>
      <c r="AE833" s="9"/>
      <c r="AF833" s="9"/>
      <c r="AG833" s="9"/>
      <c r="AH833" s="9"/>
      <c r="AI833" s="9"/>
      <c r="AJ833" s="9"/>
      <c r="AK833" s="1"/>
      <c r="AL833" s="1" t="e">
        <f aca="false">SUMPRODUCT(B833:AJ833,PVCapPrice)</f>
        <v>#DIV/0!</v>
      </c>
      <c r="AM833" s="1"/>
      <c r="AN833" s="1"/>
      <c r="AO833" s="1"/>
      <c r="AP833" s="1"/>
      <c r="AQ833" s="1"/>
    </row>
    <row r="834" customFormat="false" ht="11.25" hidden="false" customHeight="false" outlineLevel="0" collapsed="false">
      <c r="A834" s="1" t="n">
        <v>832</v>
      </c>
      <c r="B834" s="9"/>
      <c r="C834" s="9" t="n">
        <f aca="false">+[2]data1cf!BA833*-1</f>
        <v>-0</v>
      </c>
      <c r="D834" s="9" t="n">
        <f aca="false">+[2]data1cf!BB833*-1</f>
        <v>-0</v>
      </c>
      <c r="E834" s="9" t="n">
        <f aca="false">+[2]data1cf!BC833*-1</f>
        <v>-0</v>
      </c>
      <c r="F834" s="9" t="n">
        <f aca="false">+[2]data1cf!BD833*-1</f>
        <v>-0</v>
      </c>
      <c r="G834" s="9" t="n">
        <f aca="false">+[2]data1cf!BE833*-1</f>
        <v>-0</v>
      </c>
      <c r="H834" s="9" t="n">
        <f aca="false">+[2]data1cf!BF833*-1</f>
        <v>-0</v>
      </c>
      <c r="I834" s="9" t="n">
        <f aca="false">+[2]data1cf!BG833*-1</f>
        <v>-0</v>
      </c>
      <c r="J834" s="9" t="n">
        <f aca="false">+[2]data1cf!BH833*-1</f>
        <v>-0</v>
      </c>
      <c r="K834" s="9" t="n">
        <f aca="false">+[2]data1cf!BI833*-1</f>
        <v>-0</v>
      </c>
      <c r="L834" s="9" t="n">
        <f aca="false">+[2]data1cf!BJ833*-1</f>
        <v>-0</v>
      </c>
      <c r="M834" s="9" t="n">
        <f aca="false">+[2]data1cf!BK833*-1</f>
        <v>-0</v>
      </c>
      <c r="N834" s="9" t="n">
        <f aca="false">+[2]data1cf!BL833*-1</f>
        <v>-0</v>
      </c>
      <c r="O834" s="9" t="n">
        <f aca="false">+[2]data1cf!BM833*-1</f>
        <v>-0</v>
      </c>
      <c r="P834" s="9" t="n">
        <f aca="false">+[2]data1cf!BN833*-1</f>
        <v>-0</v>
      </c>
      <c r="Q834" s="9" t="n">
        <f aca="false">+[2]data1cf!BO833*-1</f>
        <v>-0</v>
      </c>
      <c r="R834" s="9" t="n">
        <f aca="false">+[2]data1cf!BP833*-1</f>
        <v>-0</v>
      </c>
      <c r="S834" s="9" t="n">
        <f aca="false">+[2]data1cf!BQ833*-1</f>
        <v>-0</v>
      </c>
      <c r="T834" s="9" t="n">
        <f aca="false">+[2]data1cf!BR833*-1</f>
        <v>-0</v>
      </c>
      <c r="U834" s="9" t="n">
        <f aca="false">+[2]data1cf!BS833*-1</f>
        <v>-0</v>
      </c>
      <c r="V834" s="9" t="n">
        <f aca="false">+[2]data1cf!BT833*-1</f>
        <v>-0</v>
      </c>
      <c r="W834" s="9" t="n">
        <f aca="false">+[2]data1cf!BU833*-1</f>
        <v>-0</v>
      </c>
      <c r="X834" s="9" t="n">
        <f aca="false">+[2]data1cf!BV833*-1</f>
        <v>-0</v>
      </c>
      <c r="Y834" s="9" t="n">
        <f aca="false">+[2]data1cf!BW833*-1</f>
        <v>-0</v>
      </c>
      <c r="Z834" s="9" t="n">
        <f aca="false">+[2]data1cf!BX833*-1</f>
        <v>-0</v>
      </c>
      <c r="AA834" s="9" t="n">
        <f aca="false">+[2]data1cf!BY833*-1</f>
        <v>-0</v>
      </c>
      <c r="AB834" s="9"/>
      <c r="AC834" s="9"/>
      <c r="AD834" s="9"/>
      <c r="AE834" s="9"/>
      <c r="AF834" s="9"/>
      <c r="AG834" s="9"/>
      <c r="AH834" s="9"/>
      <c r="AI834" s="9"/>
      <c r="AJ834" s="9"/>
      <c r="AK834" s="1"/>
      <c r="AL834" s="1" t="e">
        <f aca="false">SUMPRODUCT(B834:AJ834,PVCapPrice)</f>
        <v>#DIV/0!</v>
      </c>
      <c r="AM834" s="1"/>
      <c r="AN834" s="1"/>
      <c r="AO834" s="1"/>
      <c r="AP834" s="1"/>
      <c r="AQ834" s="1"/>
    </row>
    <row r="835" customFormat="false" ht="11.25" hidden="false" customHeight="false" outlineLevel="0" collapsed="false">
      <c r="A835" s="1" t="n">
        <v>833</v>
      </c>
      <c r="B835" s="9"/>
      <c r="C835" s="9" t="n">
        <f aca="false">+[2]data1cf!BA834*-1</f>
        <v>-0</v>
      </c>
      <c r="D835" s="9" t="n">
        <f aca="false">+[2]data1cf!BB834*-1</f>
        <v>-0</v>
      </c>
      <c r="E835" s="9" t="n">
        <f aca="false">+[2]data1cf!BC834*-1</f>
        <v>-0</v>
      </c>
      <c r="F835" s="9" t="n">
        <f aca="false">+[2]data1cf!BD834*-1</f>
        <v>-0</v>
      </c>
      <c r="G835" s="9" t="n">
        <f aca="false">+[2]data1cf!BE834*-1</f>
        <v>-0</v>
      </c>
      <c r="H835" s="9" t="n">
        <f aca="false">+[2]data1cf!BF834*-1</f>
        <v>-0</v>
      </c>
      <c r="I835" s="9" t="n">
        <f aca="false">+[2]data1cf!BG834*-1</f>
        <v>-0</v>
      </c>
      <c r="J835" s="9" t="n">
        <f aca="false">+[2]data1cf!BH834*-1</f>
        <v>-0</v>
      </c>
      <c r="K835" s="9" t="n">
        <f aca="false">+[2]data1cf!BI834*-1</f>
        <v>-0</v>
      </c>
      <c r="L835" s="9" t="n">
        <f aca="false">+[2]data1cf!BJ834*-1</f>
        <v>-0</v>
      </c>
      <c r="M835" s="9" t="n">
        <f aca="false">+[2]data1cf!BK834*-1</f>
        <v>-0</v>
      </c>
      <c r="N835" s="9" t="n">
        <f aca="false">+[2]data1cf!BL834*-1</f>
        <v>-0</v>
      </c>
      <c r="O835" s="9" t="n">
        <f aca="false">+[2]data1cf!BM834*-1</f>
        <v>-0</v>
      </c>
      <c r="P835" s="9" t="n">
        <f aca="false">+[2]data1cf!BN834*-1</f>
        <v>-0</v>
      </c>
      <c r="Q835" s="9" t="n">
        <f aca="false">+[2]data1cf!BO834*-1</f>
        <v>-0</v>
      </c>
      <c r="R835" s="9" t="n">
        <f aca="false">+[2]data1cf!BP834*-1</f>
        <v>-0</v>
      </c>
      <c r="S835" s="9" t="n">
        <f aca="false">+[2]data1cf!BQ834*-1</f>
        <v>-0</v>
      </c>
      <c r="T835" s="9" t="n">
        <f aca="false">+[2]data1cf!BR834*-1</f>
        <v>-0</v>
      </c>
      <c r="U835" s="9" t="n">
        <f aca="false">+[2]data1cf!BS834*-1</f>
        <v>-0</v>
      </c>
      <c r="V835" s="9" t="n">
        <f aca="false">+[2]data1cf!BT834*-1</f>
        <v>-0</v>
      </c>
      <c r="W835" s="9" t="n">
        <f aca="false">+[2]data1cf!BU834*-1</f>
        <v>-0</v>
      </c>
      <c r="X835" s="9" t="n">
        <f aca="false">+[2]data1cf!BV834*-1</f>
        <v>-0</v>
      </c>
      <c r="Y835" s="9" t="n">
        <f aca="false">+[2]data1cf!BW834*-1</f>
        <v>-0</v>
      </c>
      <c r="Z835" s="9" t="n">
        <f aca="false">+[2]data1cf!BX834*-1</f>
        <v>-0</v>
      </c>
      <c r="AA835" s="9" t="n">
        <f aca="false">+[2]data1cf!BY834*-1</f>
        <v>-0</v>
      </c>
      <c r="AB835" s="9"/>
      <c r="AC835" s="9"/>
      <c r="AD835" s="9"/>
      <c r="AE835" s="9"/>
      <c r="AF835" s="9"/>
      <c r="AG835" s="9"/>
      <c r="AH835" s="9"/>
      <c r="AI835" s="9"/>
      <c r="AJ835" s="9"/>
      <c r="AK835" s="1"/>
      <c r="AL835" s="1" t="e">
        <f aca="false">SUMPRODUCT(B835:AJ835,PVCapPrice)</f>
        <v>#DIV/0!</v>
      </c>
      <c r="AM835" s="1"/>
      <c r="AN835" s="1"/>
      <c r="AO835" s="1"/>
      <c r="AP835" s="1"/>
      <c r="AQ835" s="1"/>
    </row>
    <row r="836" customFormat="false" ht="11.25" hidden="false" customHeight="false" outlineLevel="0" collapsed="false">
      <c r="A836" s="1" t="n">
        <v>834</v>
      </c>
      <c r="B836" s="9"/>
      <c r="C836" s="9" t="n">
        <f aca="false">+[2]data1cf!BA835*-1</f>
        <v>-0</v>
      </c>
      <c r="D836" s="9" t="n">
        <f aca="false">+[2]data1cf!BB835*-1</f>
        <v>-0</v>
      </c>
      <c r="E836" s="9" t="n">
        <f aca="false">+[2]data1cf!BC835*-1</f>
        <v>-0</v>
      </c>
      <c r="F836" s="9" t="n">
        <f aca="false">+[2]data1cf!BD835*-1</f>
        <v>-0</v>
      </c>
      <c r="G836" s="9" t="n">
        <f aca="false">+[2]data1cf!BE835*-1</f>
        <v>-0</v>
      </c>
      <c r="H836" s="9" t="n">
        <f aca="false">+[2]data1cf!BF835*-1</f>
        <v>-0</v>
      </c>
      <c r="I836" s="9" t="n">
        <f aca="false">+[2]data1cf!BG835*-1</f>
        <v>-0</v>
      </c>
      <c r="J836" s="9" t="n">
        <f aca="false">+[2]data1cf!BH835*-1</f>
        <v>-0</v>
      </c>
      <c r="K836" s="9" t="n">
        <f aca="false">+[2]data1cf!BI835*-1</f>
        <v>-0</v>
      </c>
      <c r="L836" s="9" t="n">
        <f aca="false">+[2]data1cf!BJ835*-1</f>
        <v>-0</v>
      </c>
      <c r="M836" s="9" t="n">
        <f aca="false">+[2]data1cf!BK835*-1</f>
        <v>-0</v>
      </c>
      <c r="N836" s="9" t="n">
        <f aca="false">+[2]data1cf!BL835*-1</f>
        <v>-0</v>
      </c>
      <c r="O836" s="9" t="n">
        <f aca="false">+[2]data1cf!BM835*-1</f>
        <v>-0</v>
      </c>
      <c r="P836" s="9" t="n">
        <f aca="false">+[2]data1cf!BN835*-1</f>
        <v>-0</v>
      </c>
      <c r="Q836" s="9" t="n">
        <f aca="false">+[2]data1cf!BO835*-1</f>
        <v>-0</v>
      </c>
      <c r="R836" s="9" t="n">
        <f aca="false">+[2]data1cf!BP835*-1</f>
        <v>-0</v>
      </c>
      <c r="S836" s="9" t="n">
        <f aca="false">+[2]data1cf!BQ835*-1</f>
        <v>-0</v>
      </c>
      <c r="T836" s="9" t="n">
        <f aca="false">+[2]data1cf!BR835*-1</f>
        <v>-0</v>
      </c>
      <c r="U836" s="9" t="n">
        <f aca="false">+[2]data1cf!BS835*-1</f>
        <v>-0</v>
      </c>
      <c r="V836" s="9" t="n">
        <f aca="false">+[2]data1cf!BT835*-1</f>
        <v>-0</v>
      </c>
      <c r="W836" s="9" t="n">
        <f aca="false">+[2]data1cf!BU835*-1</f>
        <v>-0</v>
      </c>
      <c r="X836" s="9" t="n">
        <f aca="false">+[2]data1cf!BV835*-1</f>
        <v>-0</v>
      </c>
      <c r="Y836" s="9" t="n">
        <f aca="false">+[2]data1cf!BW835*-1</f>
        <v>-0</v>
      </c>
      <c r="Z836" s="9" t="n">
        <f aca="false">+[2]data1cf!BX835*-1</f>
        <v>-0</v>
      </c>
      <c r="AA836" s="9" t="n">
        <f aca="false">+[2]data1cf!BY835*-1</f>
        <v>-0</v>
      </c>
      <c r="AB836" s="9"/>
      <c r="AC836" s="9"/>
      <c r="AD836" s="9"/>
      <c r="AE836" s="9"/>
      <c r="AF836" s="9"/>
      <c r="AG836" s="9"/>
      <c r="AH836" s="9"/>
      <c r="AI836" s="9"/>
      <c r="AJ836" s="9"/>
      <c r="AK836" s="1"/>
      <c r="AL836" s="1" t="e">
        <f aca="false">SUMPRODUCT(B836:AJ836,PVCapPrice)</f>
        <v>#DIV/0!</v>
      </c>
      <c r="AM836" s="1"/>
      <c r="AN836" s="1"/>
      <c r="AO836" s="1"/>
      <c r="AP836" s="1"/>
      <c r="AQ836" s="1"/>
    </row>
    <row r="837" customFormat="false" ht="11.25" hidden="false" customHeight="false" outlineLevel="0" collapsed="false">
      <c r="A837" s="1" t="n">
        <v>835</v>
      </c>
      <c r="B837" s="9"/>
      <c r="C837" s="9" t="n">
        <f aca="false">+[2]data1cf!BA836*-1</f>
        <v>-0</v>
      </c>
      <c r="D837" s="9" t="n">
        <f aca="false">+[2]data1cf!BB836*-1</f>
        <v>-0</v>
      </c>
      <c r="E837" s="9" t="n">
        <f aca="false">+[2]data1cf!BC836*-1</f>
        <v>-0</v>
      </c>
      <c r="F837" s="9" t="n">
        <f aca="false">+[2]data1cf!BD836*-1</f>
        <v>-0</v>
      </c>
      <c r="G837" s="9" t="n">
        <f aca="false">+[2]data1cf!BE836*-1</f>
        <v>-0</v>
      </c>
      <c r="H837" s="9" t="n">
        <f aca="false">+[2]data1cf!BF836*-1</f>
        <v>-0</v>
      </c>
      <c r="I837" s="9" t="n">
        <f aca="false">+[2]data1cf!BG836*-1</f>
        <v>-0</v>
      </c>
      <c r="J837" s="9" t="n">
        <f aca="false">+[2]data1cf!BH836*-1</f>
        <v>-0</v>
      </c>
      <c r="K837" s="9" t="n">
        <f aca="false">+[2]data1cf!BI836*-1</f>
        <v>-0</v>
      </c>
      <c r="L837" s="9" t="n">
        <f aca="false">+[2]data1cf!BJ836*-1</f>
        <v>-0</v>
      </c>
      <c r="M837" s="9" t="n">
        <f aca="false">+[2]data1cf!BK836*-1</f>
        <v>-0</v>
      </c>
      <c r="N837" s="9" t="n">
        <f aca="false">+[2]data1cf!BL836*-1</f>
        <v>-0</v>
      </c>
      <c r="O837" s="9" t="n">
        <f aca="false">+[2]data1cf!BM836*-1</f>
        <v>-0</v>
      </c>
      <c r="P837" s="9" t="n">
        <f aca="false">+[2]data1cf!BN836*-1</f>
        <v>-0</v>
      </c>
      <c r="Q837" s="9" t="n">
        <f aca="false">+[2]data1cf!BO836*-1</f>
        <v>-0</v>
      </c>
      <c r="R837" s="9" t="n">
        <f aca="false">+[2]data1cf!BP836*-1</f>
        <v>-0</v>
      </c>
      <c r="S837" s="9" t="n">
        <f aca="false">+[2]data1cf!BQ836*-1</f>
        <v>-0</v>
      </c>
      <c r="T837" s="9" t="n">
        <f aca="false">+[2]data1cf!BR836*-1</f>
        <v>-0</v>
      </c>
      <c r="U837" s="9" t="n">
        <f aca="false">+[2]data1cf!BS836*-1</f>
        <v>-0</v>
      </c>
      <c r="V837" s="9" t="n">
        <f aca="false">+[2]data1cf!BT836*-1</f>
        <v>-0</v>
      </c>
      <c r="W837" s="9" t="n">
        <f aca="false">+[2]data1cf!BU836*-1</f>
        <v>-0</v>
      </c>
      <c r="X837" s="9" t="n">
        <f aca="false">+[2]data1cf!BV836*-1</f>
        <v>-0</v>
      </c>
      <c r="Y837" s="9" t="n">
        <f aca="false">+[2]data1cf!BW836*-1</f>
        <v>-0</v>
      </c>
      <c r="Z837" s="9" t="n">
        <f aca="false">+[2]data1cf!BX836*-1</f>
        <v>-0</v>
      </c>
      <c r="AA837" s="9" t="n">
        <f aca="false">+[2]data1cf!BY836*-1</f>
        <v>-0</v>
      </c>
      <c r="AB837" s="9"/>
      <c r="AC837" s="9"/>
      <c r="AD837" s="9"/>
      <c r="AE837" s="9"/>
      <c r="AF837" s="9"/>
      <c r="AG837" s="9"/>
      <c r="AH837" s="9"/>
      <c r="AI837" s="9"/>
      <c r="AJ837" s="9"/>
      <c r="AK837" s="1"/>
      <c r="AL837" s="1" t="e">
        <f aca="false">SUMPRODUCT(B837:AJ837,PVCapPrice)</f>
        <v>#DIV/0!</v>
      </c>
      <c r="AM837" s="1"/>
      <c r="AN837" s="1"/>
      <c r="AO837" s="1"/>
      <c r="AP837" s="1"/>
      <c r="AQ837" s="1"/>
    </row>
    <row r="838" customFormat="false" ht="11.25" hidden="false" customHeight="false" outlineLevel="0" collapsed="false">
      <c r="A838" s="1" t="n">
        <v>836</v>
      </c>
      <c r="B838" s="9"/>
      <c r="C838" s="9" t="n">
        <f aca="false">+[2]data1cf!BA837*-1</f>
        <v>-0</v>
      </c>
      <c r="D838" s="9" t="n">
        <f aca="false">+[2]data1cf!BB837*-1</f>
        <v>-0</v>
      </c>
      <c r="E838" s="9" t="n">
        <f aca="false">+[2]data1cf!BC837*-1</f>
        <v>-0</v>
      </c>
      <c r="F838" s="9" t="n">
        <f aca="false">+[2]data1cf!BD837*-1</f>
        <v>-0</v>
      </c>
      <c r="G838" s="9" t="n">
        <f aca="false">+[2]data1cf!BE837*-1</f>
        <v>-0</v>
      </c>
      <c r="H838" s="9" t="n">
        <f aca="false">+[2]data1cf!BF837*-1</f>
        <v>-0</v>
      </c>
      <c r="I838" s="9" t="n">
        <f aca="false">+[2]data1cf!BG837*-1</f>
        <v>-0</v>
      </c>
      <c r="J838" s="9" t="n">
        <f aca="false">+[2]data1cf!BH837*-1</f>
        <v>-0</v>
      </c>
      <c r="K838" s="9" t="n">
        <f aca="false">+[2]data1cf!BI837*-1</f>
        <v>-0</v>
      </c>
      <c r="L838" s="9" t="n">
        <f aca="false">+[2]data1cf!BJ837*-1</f>
        <v>-0</v>
      </c>
      <c r="M838" s="9" t="n">
        <f aca="false">+[2]data1cf!BK837*-1</f>
        <v>-0</v>
      </c>
      <c r="N838" s="9" t="n">
        <f aca="false">+[2]data1cf!BL837*-1</f>
        <v>-0</v>
      </c>
      <c r="O838" s="9" t="n">
        <f aca="false">+[2]data1cf!BM837*-1</f>
        <v>-0</v>
      </c>
      <c r="P838" s="9" t="n">
        <f aca="false">+[2]data1cf!BN837*-1</f>
        <v>-0</v>
      </c>
      <c r="Q838" s="9" t="n">
        <f aca="false">+[2]data1cf!BO837*-1</f>
        <v>-0</v>
      </c>
      <c r="R838" s="9" t="n">
        <f aca="false">+[2]data1cf!BP837*-1</f>
        <v>-0</v>
      </c>
      <c r="S838" s="9" t="n">
        <f aca="false">+[2]data1cf!BQ837*-1</f>
        <v>-0</v>
      </c>
      <c r="T838" s="9" t="n">
        <f aca="false">+[2]data1cf!BR837*-1</f>
        <v>-0</v>
      </c>
      <c r="U838" s="9" t="n">
        <f aca="false">+[2]data1cf!BS837*-1</f>
        <v>-0</v>
      </c>
      <c r="V838" s="9" t="n">
        <f aca="false">+[2]data1cf!BT837*-1</f>
        <v>-0</v>
      </c>
      <c r="W838" s="9" t="n">
        <f aca="false">+[2]data1cf!BU837*-1</f>
        <v>-0</v>
      </c>
      <c r="X838" s="9" t="n">
        <f aca="false">+[2]data1cf!BV837*-1</f>
        <v>-0</v>
      </c>
      <c r="Y838" s="9" t="n">
        <f aca="false">+[2]data1cf!BW837*-1</f>
        <v>-0</v>
      </c>
      <c r="Z838" s="9" t="n">
        <f aca="false">+[2]data1cf!BX837*-1</f>
        <v>-0</v>
      </c>
      <c r="AA838" s="9" t="n">
        <f aca="false">+[2]data1cf!BY837*-1</f>
        <v>-0</v>
      </c>
      <c r="AB838" s="9"/>
      <c r="AC838" s="9"/>
      <c r="AD838" s="9"/>
      <c r="AE838" s="9"/>
      <c r="AF838" s="9"/>
      <c r="AG838" s="9"/>
      <c r="AH838" s="9"/>
      <c r="AI838" s="9"/>
      <c r="AJ838" s="9"/>
      <c r="AK838" s="1"/>
      <c r="AL838" s="1" t="e">
        <f aca="false">SUMPRODUCT(B838:AJ838,PVCapPrice)</f>
        <v>#DIV/0!</v>
      </c>
      <c r="AM838" s="1"/>
      <c r="AN838" s="1"/>
      <c r="AO838" s="1"/>
      <c r="AP838" s="1"/>
      <c r="AQ838" s="1"/>
    </row>
    <row r="839" customFormat="false" ht="11.25" hidden="false" customHeight="false" outlineLevel="0" collapsed="false">
      <c r="A839" s="1" t="n">
        <v>837</v>
      </c>
      <c r="B839" s="9"/>
      <c r="C839" s="9" t="n">
        <f aca="false">+[2]data1cf!BA838*-1</f>
        <v>-0</v>
      </c>
      <c r="D839" s="9" t="n">
        <f aca="false">+[2]data1cf!BB838*-1</f>
        <v>-0</v>
      </c>
      <c r="E839" s="9" t="n">
        <f aca="false">+[2]data1cf!BC838*-1</f>
        <v>-0</v>
      </c>
      <c r="F839" s="9" t="n">
        <f aca="false">+[2]data1cf!BD838*-1</f>
        <v>-0</v>
      </c>
      <c r="G839" s="9" t="n">
        <f aca="false">+[2]data1cf!BE838*-1</f>
        <v>-0</v>
      </c>
      <c r="H839" s="9" t="n">
        <f aca="false">+[2]data1cf!BF838*-1</f>
        <v>-0</v>
      </c>
      <c r="I839" s="9" t="n">
        <f aca="false">+[2]data1cf!BG838*-1</f>
        <v>-0</v>
      </c>
      <c r="J839" s="9" t="n">
        <f aca="false">+[2]data1cf!BH838*-1</f>
        <v>-0</v>
      </c>
      <c r="K839" s="9" t="n">
        <f aca="false">+[2]data1cf!BI838*-1</f>
        <v>-0</v>
      </c>
      <c r="L839" s="9" t="n">
        <f aca="false">+[2]data1cf!BJ838*-1</f>
        <v>-0</v>
      </c>
      <c r="M839" s="9" t="n">
        <f aca="false">+[2]data1cf!BK838*-1</f>
        <v>-0</v>
      </c>
      <c r="N839" s="9" t="n">
        <f aca="false">+[2]data1cf!BL838*-1</f>
        <v>-0</v>
      </c>
      <c r="O839" s="9" t="n">
        <f aca="false">+[2]data1cf!BM838*-1</f>
        <v>-0</v>
      </c>
      <c r="P839" s="9" t="n">
        <f aca="false">+[2]data1cf!BN838*-1</f>
        <v>-0</v>
      </c>
      <c r="Q839" s="9" t="n">
        <f aca="false">+[2]data1cf!BO838*-1</f>
        <v>-0</v>
      </c>
      <c r="R839" s="9" t="n">
        <f aca="false">+[2]data1cf!BP838*-1</f>
        <v>-0</v>
      </c>
      <c r="S839" s="9" t="n">
        <f aca="false">+[2]data1cf!BQ838*-1</f>
        <v>-0</v>
      </c>
      <c r="T839" s="9" t="n">
        <f aca="false">+[2]data1cf!BR838*-1</f>
        <v>-0</v>
      </c>
      <c r="U839" s="9" t="n">
        <f aca="false">+[2]data1cf!BS838*-1</f>
        <v>-0</v>
      </c>
      <c r="V839" s="9" t="n">
        <f aca="false">+[2]data1cf!BT838*-1</f>
        <v>-0</v>
      </c>
      <c r="W839" s="9" t="n">
        <f aca="false">+[2]data1cf!BU838*-1</f>
        <v>-0</v>
      </c>
      <c r="X839" s="9" t="n">
        <f aca="false">+[2]data1cf!BV838*-1</f>
        <v>-0</v>
      </c>
      <c r="Y839" s="9" t="n">
        <f aca="false">+[2]data1cf!BW838*-1</f>
        <v>-0</v>
      </c>
      <c r="Z839" s="9" t="n">
        <f aca="false">+[2]data1cf!BX838*-1</f>
        <v>-0</v>
      </c>
      <c r="AA839" s="9" t="n">
        <f aca="false">+[2]data1cf!BY838*-1</f>
        <v>-0</v>
      </c>
      <c r="AB839" s="9"/>
      <c r="AC839" s="9"/>
      <c r="AD839" s="9"/>
      <c r="AE839" s="9"/>
      <c r="AF839" s="9"/>
      <c r="AG839" s="9"/>
      <c r="AH839" s="9"/>
      <c r="AI839" s="9"/>
      <c r="AJ839" s="9"/>
      <c r="AK839" s="1"/>
      <c r="AL839" s="1" t="e">
        <f aca="false">SUMPRODUCT(B839:AJ839,PVCapPrice)</f>
        <v>#DIV/0!</v>
      </c>
      <c r="AM839" s="1"/>
      <c r="AN839" s="1"/>
      <c r="AO839" s="1"/>
      <c r="AP839" s="1"/>
      <c r="AQ839" s="1"/>
    </row>
    <row r="840" customFormat="false" ht="11.25" hidden="false" customHeight="false" outlineLevel="0" collapsed="false">
      <c r="A840" s="1" t="n">
        <v>838</v>
      </c>
      <c r="B840" s="9"/>
      <c r="C840" s="9" t="n">
        <f aca="false">+[2]data1cf!BA839*-1</f>
        <v>-0</v>
      </c>
      <c r="D840" s="9" t="n">
        <f aca="false">+[2]data1cf!BB839*-1</f>
        <v>-0</v>
      </c>
      <c r="E840" s="9" t="n">
        <f aca="false">+[2]data1cf!BC839*-1</f>
        <v>-0</v>
      </c>
      <c r="F840" s="9" t="n">
        <f aca="false">+[2]data1cf!BD839*-1</f>
        <v>-0</v>
      </c>
      <c r="G840" s="9" t="n">
        <f aca="false">+[2]data1cf!BE839*-1</f>
        <v>-0</v>
      </c>
      <c r="H840" s="9" t="n">
        <f aca="false">+[2]data1cf!BF839*-1</f>
        <v>-0</v>
      </c>
      <c r="I840" s="9" t="n">
        <f aca="false">+[2]data1cf!BG839*-1</f>
        <v>-0</v>
      </c>
      <c r="J840" s="9" t="n">
        <f aca="false">+[2]data1cf!BH839*-1</f>
        <v>-0</v>
      </c>
      <c r="K840" s="9" t="n">
        <f aca="false">+[2]data1cf!BI839*-1</f>
        <v>-0</v>
      </c>
      <c r="L840" s="9" t="n">
        <f aca="false">+[2]data1cf!BJ839*-1</f>
        <v>-0</v>
      </c>
      <c r="M840" s="9" t="n">
        <f aca="false">+[2]data1cf!BK839*-1</f>
        <v>-0</v>
      </c>
      <c r="N840" s="9" t="n">
        <f aca="false">+[2]data1cf!BL839*-1</f>
        <v>-0</v>
      </c>
      <c r="O840" s="9" t="n">
        <f aca="false">+[2]data1cf!BM839*-1</f>
        <v>-0</v>
      </c>
      <c r="P840" s="9" t="n">
        <f aca="false">+[2]data1cf!BN839*-1</f>
        <v>-0</v>
      </c>
      <c r="Q840" s="9" t="n">
        <f aca="false">+[2]data1cf!BO839*-1</f>
        <v>-0</v>
      </c>
      <c r="R840" s="9" t="n">
        <f aca="false">+[2]data1cf!BP839*-1</f>
        <v>-0</v>
      </c>
      <c r="S840" s="9" t="n">
        <f aca="false">+[2]data1cf!BQ839*-1</f>
        <v>-0</v>
      </c>
      <c r="T840" s="9" t="n">
        <f aca="false">+[2]data1cf!BR839*-1</f>
        <v>-0</v>
      </c>
      <c r="U840" s="9" t="n">
        <f aca="false">+[2]data1cf!BS839*-1</f>
        <v>-0</v>
      </c>
      <c r="V840" s="9" t="n">
        <f aca="false">+[2]data1cf!BT839*-1</f>
        <v>-0</v>
      </c>
      <c r="W840" s="9" t="n">
        <f aca="false">+[2]data1cf!BU839*-1</f>
        <v>-0</v>
      </c>
      <c r="X840" s="9" t="n">
        <f aca="false">+[2]data1cf!BV839*-1</f>
        <v>-0</v>
      </c>
      <c r="Y840" s="9" t="n">
        <f aca="false">+[2]data1cf!BW839*-1</f>
        <v>-0</v>
      </c>
      <c r="Z840" s="9" t="n">
        <f aca="false">+[2]data1cf!BX839*-1</f>
        <v>-0</v>
      </c>
      <c r="AA840" s="9" t="n">
        <f aca="false">+[2]data1cf!BY839*-1</f>
        <v>-0</v>
      </c>
      <c r="AB840" s="9"/>
      <c r="AC840" s="9"/>
      <c r="AD840" s="9"/>
      <c r="AE840" s="9"/>
      <c r="AF840" s="9"/>
      <c r="AG840" s="9"/>
      <c r="AH840" s="9"/>
      <c r="AI840" s="9"/>
      <c r="AJ840" s="9"/>
      <c r="AK840" s="1"/>
      <c r="AL840" s="1" t="e">
        <f aca="false">SUMPRODUCT(B840:AJ840,PVCapPrice)</f>
        <v>#DIV/0!</v>
      </c>
      <c r="AM840" s="1"/>
      <c r="AN840" s="1"/>
      <c r="AO840" s="1"/>
      <c r="AP840" s="1"/>
      <c r="AQ840" s="1"/>
    </row>
    <row r="841" customFormat="false" ht="11.25" hidden="false" customHeight="false" outlineLevel="0" collapsed="false">
      <c r="A841" s="1" t="n">
        <v>839</v>
      </c>
      <c r="B841" s="9"/>
      <c r="C841" s="9" t="n">
        <f aca="false">+[2]data1cf!BA840*-1</f>
        <v>-0</v>
      </c>
      <c r="D841" s="9" t="n">
        <f aca="false">+[2]data1cf!BB840*-1</f>
        <v>-0</v>
      </c>
      <c r="E841" s="9" t="n">
        <f aca="false">+[2]data1cf!BC840*-1</f>
        <v>-0</v>
      </c>
      <c r="F841" s="9" t="n">
        <f aca="false">+[2]data1cf!BD840*-1</f>
        <v>-0</v>
      </c>
      <c r="G841" s="9" t="n">
        <f aca="false">+[2]data1cf!BE840*-1</f>
        <v>-0</v>
      </c>
      <c r="H841" s="9" t="n">
        <f aca="false">+[2]data1cf!BF840*-1</f>
        <v>-0</v>
      </c>
      <c r="I841" s="9" t="n">
        <f aca="false">+[2]data1cf!BG840*-1</f>
        <v>-0</v>
      </c>
      <c r="J841" s="9" t="n">
        <f aca="false">+[2]data1cf!BH840*-1</f>
        <v>-0</v>
      </c>
      <c r="K841" s="9" t="n">
        <f aca="false">+[2]data1cf!BI840*-1</f>
        <v>-0</v>
      </c>
      <c r="L841" s="9" t="n">
        <f aca="false">+[2]data1cf!BJ840*-1</f>
        <v>-0</v>
      </c>
      <c r="M841" s="9" t="n">
        <f aca="false">+[2]data1cf!BK840*-1</f>
        <v>-0</v>
      </c>
      <c r="N841" s="9" t="n">
        <f aca="false">+[2]data1cf!BL840*-1</f>
        <v>-0</v>
      </c>
      <c r="O841" s="9" t="n">
        <f aca="false">+[2]data1cf!BM840*-1</f>
        <v>-0</v>
      </c>
      <c r="P841" s="9" t="n">
        <f aca="false">+[2]data1cf!BN840*-1</f>
        <v>-0</v>
      </c>
      <c r="Q841" s="9" t="n">
        <f aca="false">+[2]data1cf!BO840*-1</f>
        <v>-0</v>
      </c>
      <c r="R841" s="9" t="n">
        <f aca="false">+[2]data1cf!BP840*-1</f>
        <v>-0</v>
      </c>
      <c r="S841" s="9" t="n">
        <f aca="false">+[2]data1cf!BQ840*-1</f>
        <v>-0</v>
      </c>
      <c r="T841" s="9" t="n">
        <f aca="false">+[2]data1cf!BR840*-1</f>
        <v>-0</v>
      </c>
      <c r="U841" s="9" t="n">
        <f aca="false">+[2]data1cf!BS840*-1</f>
        <v>-0</v>
      </c>
      <c r="V841" s="9" t="n">
        <f aca="false">+[2]data1cf!BT840*-1</f>
        <v>-0</v>
      </c>
      <c r="W841" s="9" t="n">
        <f aca="false">+[2]data1cf!BU840*-1</f>
        <v>-0</v>
      </c>
      <c r="X841" s="9" t="n">
        <f aca="false">+[2]data1cf!BV840*-1</f>
        <v>-0</v>
      </c>
      <c r="Y841" s="9" t="n">
        <f aca="false">+[2]data1cf!BW840*-1</f>
        <v>-0</v>
      </c>
      <c r="Z841" s="9" t="n">
        <f aca="false">+[2]data1cf!BX840*-1</f>
        <v>-0</v>
      </c>
      <c r="AA841" s="9" t="n">
        <f aca="false">+[2]data1cf!BY840*-1</f>
        <v>-0</v>
      </c>
      <c r="AB841" s="9"/>
      <c r="AC841" s="9"/>
      <c r="AD841" s="9"/>
      <c r="AE841" s="9"/>
      <c r="AF841" s="9"/>
      <c r="AG841" s="9"/>
      <c r="AH841" s="9"/>
      <c r="AI841" s="9"/>
      <c r="AJ841" s="9"/>
      <c r="AK841" s="1"/>
      <c r="AL841" s="1" t="e">
        <f aca="false">SUMPRODUCT(B841:AJ841,PVCapPrice)</f>
        <v>#DIV/0!</v>
      </c>
      <c r="AM841" s="1"/>
      <c r="AN841" s="1"/>
      <c r="AO841" s="1"/>
      <c r="AP841" s="1"/>
      <c r="AQ841" s="1"/>
    </row>
    <row r="842" customFormat="false" ht="11.25" hidden="false" customHeight="false" outlineLevel="0" collapsed="false">
      <c r="A842" s="1" t="n">
        <v>840</v>
      </c>
      <c r="B842" s="9"/>
      <c r="C842" s="9" t="n">
        <f aca="false">+[2]data1cf!BA841*-1</f>
        <v>-0</v>
      </c>
      <c r="D842" s="9" t="n">
        <f aca="false">+[2]data1cf!BB841*-1</f>
        <v>-0</v>
      </c>
      <c r="E842" s="9" t="n">
        <f aca="false">+[2]data1cf!BC841*-1</f>
        <v>-0</v>
      </c>
      <c r="F842" s="9" t="n">
        <f aca="false">+[2]data1cf!BD841*-1</f>
        <v>-0</v>
      </c>
      <c r="G842" s="9" t="n">
        <f aca="false">+[2]data1cf!BE841*-1</f>
        <v>-0</v>
      </c>
      <c r="H842" s="9" t="n">
        <f aca="false">+[2]data1cf!BF841*-1</f>
        <v>-0</v>
      </c>
      <c r="I842" s="9" t="n">
        <f aca="false">+[2]data1cf!BG841*-1</f>
        <v>-0</v>
      </c>
      <c r="J842" s="9" t="n">
        <f aca="false">+[2]data1cf!BH841*-1</f>
        <v>-0</v>
      </c>
      <c r="K842" s="9" t="n">
        <f aca="false">+[2]data1cf!BI841*-1</f>
        <v>-0</v>
      </c>
      <c r="L842" s="9" t="n">
        <f aca="false">+[2]data1cf!BJ841*-1</f>
        <v>-0</v>
      </c>
      <c r="M842" s="9" t="n">
        <f aca="false">+[2]data1cf!BK841*-1</f>
        <v>-0</v>
      </c>
      <c r="N842" s="9" t="n">
        <f aca="false">+[2]data1cf!BL841*-1</f>
        <v>-0</v>
      </c>
      <c r="O842" s="9" t="n">
        <f aca="false">+[2]data1cf!BM841*-1</f>
        <v>-0</v>
      </c>
      <c r="P842" s="9" t="n">
        <f aca="false">+[2]data1cf!BN841*-1</f>
        <v>-0</v>
      </c>
      <c r="Q842" s="9" t="n">
        <f aca="false">+[2]data1cf!BO841*-1</f>
        <v>-0</v>
      </c>
      <c r="R842" s="9" t="n">
        <f aca="false">+[2]data1cf!BP841*-1</f>
        <v>-0</v>
      </c>
      <c r="S842" s="9" t="n">
        <f aca="false">+[2]data1cf!BQ841*-1</f>
        <v>-0</v>
      </c>
      <c r="T842" s="9" t="n">
        <f aca="false">+[2]data1cf!BR841*-1</f>
        <v>-0</v>
      </c>
      <c r="U842" s="9" t="n">
        <f aca="false">+[2]data1cf!BS841*-1</f>
        <v>-0</v>
      </c>
      <c r="V842" s="9" t="n">
        <f aca="false">+[2]data1cf!BT841*-1</f>
        <v>-0</v>
      </c>
      <c r="W842" s="9" t="n">
        <f aca="false">+[2]data1cf!BU841*-1</f>
        <v>-0</v>
      </c>
      <c r="X842" s="9" t="n">
        <f aca="false">+[2]data1cf!BV841*-1</f>
        <v>-0</v>
      </c>
      <c r="Y842" s="9" t="n">
        <f aca="false">+[2]data1cf!BW841*-1</f>
        <v>-0</v>
      </c>
      <c r="Z842" s="9" t="n">
        <f aca="false">+[2]data1cf!BX841*-1</f>
        <v>-0</v>
      </c>
      <c r="AA842" s="9" t="n">
        <f aca="false">+[2]data1cf!BY841*-1</f>
        <v>-0</v>
      </c>
      <c r="AB842" s="9"/>
      <c r="AC842" s="9"/>
      <c r="AD842" s="9"/>
      <c r="AE842" s="9"/>
      <c r="AF842" s="9"/>
      <c r="AG842" s="9"/>
      <c r="AH842" s="9"/>
      <c r="AI842" s="9"/>
      <c r="AJ842" s="9"/>
      <c r="AK842" s="1"/>
      <c r="AL842" s="1" t="e">
        <f aca="false">SUMPRODUCT(B842:AJ842,PVCapPrice)</f>
        <v>#DIV/0!</v>
      </c>
      <c r="AM842" s="1"/>
      <c r="AN842" s="1"/>
      <c r="AO842" s="1"/>
      <c r="AP842" s="1"/>
      <c r="AQ842" s="1"/>
    </row>
    <row r="843" customFormat="false" ht="11.25" hidden="false" customHeight="false" outlineLevel="0" collapsed="false">
      <c r="A843" s="1" t="n">
        <v>841</v>
      </c>
      <c r="B843" s="9"/>
      <c r="C843" s="9" t="n">
        <f aca="false">+[2]data1cf!BA842*-1</f>
        <v>-0</v>
      </c>
      <c r="D843" s="9" t="n">
        <f aca="false">+[2]data1cf!BB842*-1</f>
        <v>-0</v>
      </c>
      <c r="E843" s="9" t="n">
        <f aca="false">+[2]data1cf!BC842*-1</f>
        <v>-0</v>
      </c>
      <c r="F843" s="9" t="n">
        <f aca="false">+[2]data1cf!BD842*-1</f>
        <v>-0</v>
      </c>
      <c r="G843" s="9" t="n">
        <f aca="false">+[2]data1cf!BE842*-1</f>
        <v>-0</v>
      </c>
      <c r="H843" s="9" t="n">
        <f aca="false">+[2]data1cf!BF842*-1</f>
        <v>-0</v>
      </c>
      <c r="I843" s="9" t="n">
        <f aca="false">+[2]data1cf!BG842*-1</f>
        <v>-0</v>
      </c>
      <c r="J843" s="9" t="n">
        <f aca="false">+[2]data1cf!BH842*-1</f>
        <v>-0</v>
      </c>
      <c r="K843" s="9" t="n">
        <f aca="false">+[2]data1cf!BI842*-1</f>
        <v>-0</v>
      </c>
      <c r="L843" s="9" t="n">
        <f aca="false">+[2]data1cf!BJ842*-1</f>
        <v>-0</v>
      </c>
      <c r="M843" s="9" t="n">
        <f aca="false">+[2]data1cf!BK842*-1</f>
        <v>-0</v>
      </c>
      <c r="N843" s="9" t="n">
        <f aca="false">+[2]data1cf!BL842*-1</f>
        <v>-0</v>
      </c>
      <c r="O843" s="9" t="n">
        <f aca="false">+[2]data1cf!BM842*-1</f>
        <v>-0</v>
      </c>
      <c r="P843" s="9" t="n">
        <f aca="false">+[2]data1cf!BN842*-1</f>
        <v>-0</v>
      </c>
      <c r="Q843" s="9" t="n">
        <f aca="false">+[2]data1cf!BO842*-1</f>
        <v>-0</v>
      </c>
      <c r="R843" s="9" t="n">
        <f aca="false">+[2]data1cf!BP842*-1</f>
        <v>-0</v>
      </c>
      <c r="S843" s="9" t="n">
        <f aca="false">+[2]data1cf!BQ842*-1</f>
        <v>-0</v>
      </c>
      <c r="T843" s="9" t="n">
        <f aca="false">+[2]data1cf!BR842*-1</f>
        <v>-0</v>
      </c>
      <c r="U843" s="9" t="n">
        <f aca="false">+[2]data1cf!BS842*-1</f>
        <v>-0</v>
      </c>
      <c r="V843" s="9" t="n">
        <f aca="false">+[2]data1cf!BT842*-1</f>
        <v>-0</v>
      </c>
      <c r="W843" s="9" t="n">
        <f aca="false">+[2]data1cf!BU842*-1</f>
        <v>-0</v>
      </c>
      <c r="X843" s="9" t="n">
        <f aca="false">+[2]data1cf!BV842*-1</f>
        <v>-0</v>
      </c>
      <c r="Y843" s="9" t="n">
        <f aca="false">+[2]data1cf!BW842*-1</f>
        <v>-0</v>
      </c>
      <c r="Z843" s="9" t="n">
        <f aca="false">+[2]data1cf!BX842*-1</f>
        <v>-0</v>
      </c>
      <c r="AA843" s="9" t="n">
        <f aca="false">+[2]data1cf!BY842*-1</f>
        <v>-0</v>
      </c>
      <c r="AB843" s="9"/>
      <c r="AC843" s="9"/>
      <c r="AD843" s="9"/>
      <c r="AE843" s="9"/>
      <c r="AF843" s="9"/>
      <c r="AG843" s="9"/>
      <c r="AH843" s="9"/>
      <c r="AI843" s="9"/>
      <c r="AJ843" s="9"/>
      <c r="AK843" s="1"/>
      <c r="AL843" s="1" t="e">
        <f aca="false">SUMPRODUCT(B843:AJ843,PVCapPrice)</f>
        <v>#DIV/0!</v>
      </c>
      <c r="AM843" s="1"/>
      <c r="AN843" s="1"/>
      <c r="AO843" s="1"/>
      <c r="AP843" s="1"/>
      <c r="AQ843" s="1"/>
    </row>
    <row r="844" customFormat="false" ht="11.25" hidden="false" customHeight="false" outlineLevel="0" collapsed="false">
      <c r="A844" s="1" t="n">
        <v>842</v>
      </c>
      <c r="B844" s="9"/>
      <c r="C844" s="9" t="n">
        <f aca="false">+[2]data1cf!BA843*-1</f>
        <v>-0</v>
      </c>
      <c r="D844" s="9" t="n">
        <f aca="false">+[2]data1cf!BB843*-1</f>
        <v>-0</v>
      </c>
      <c r="E844" s="9" t="n">
        <f aca="false">+[2]data1cf!BC843*-1</f>
        <v>-0</v>
      </c>
      <c r="F844" s="9" t="n">
        <f aca="false">+[2]data1cf!BD843*-1</f>
        <v>-0</v>
      </c>
      <c r="G844" s="9" t="n">
        <f aca="false">+[2]data1cf!BE843*-1</f>
        <v>-0</v>
      </c>
      <c r="H844" s="9" t="n">
        <f aca="false">+[2]data1cf!BF843*-1</f>
        <v>-0</v>
      </c>
      <c r="I844" s="9" t="n">
        <f aca="false">+[2]data1cf!BG843*-1</f>
        <v>-0</v>
      </c>
      <c r="J844" s="9" t="n">
        <f aca="false">+[2]data1cf!BH843*-1</f>
        <v>-0</v>
      </c>
      <c r="K844" s="9" t="n">
        <f aca="false">+[2]data1cf!BI843*-1</f>
        <v>-0</v>
      </c>
      <c r="L844" s="9" t="n">
        <f aca="false">+[2]data1cf!BJ843*-1</f>
        <v>-0</v>
      </c>
      <c r="M844" s="9" t="n">
        <f aca="false">+[2]data1cf!BK843*-1</f>
        <v>-0</v>
      </c>
      <c r="N844" s="9" t="n">
        <f aca="false">+[2]data1cf!BL843*-1</f>
        <v>-0</v>
      </c>
      <c r="O844" s="9" t="n">
        <f aca="false">+[2]data1cf!BM843*-1</f>
        <v>-0</v>
      </c>
      <c r="P844" s="9" t="n">
        <f aca="false">+[2]data1cf!BN843*-1</f>
        <v>-0</v>
      </c>
      <c r="Q844" s="9" t="n">
        <f aca="false">+[2]data1cf!BO843*-1</f>
        <v>-0</v>
      </c>
      <c r="R844" s="9" t="n">
        <f aca="false">+[2]data1cf!BP843*-1</f>
        <v>-0</v>
      </c>
      <c r="S844" s="9" t="n">
        <f aca="false">+[2]data1cf!BQ843*-1</f>
        <v>-0</v>
      </c>
      <c r="T844" s="9" t="n">
        <f aca="false">+[2]data1cf!BR843*-1</f>
        <v>-0</v>
      </c>
      <c r="U844" s="9" t="n">
        <f aca="false">+[2]data1cf!BS843*-1</f>
        <v>-0</v>
      </c>
      <c r="V844" s="9" t="n">
        <f aca="false">+[2]data1cf!BT843*-1</f>
        <v>-0</v>
      </c>
      <c r="W844" s="9" t="n">
        <f aca="false">+[2]data1cf!BU843*-1</f>
        <v>-0</v>
      </c>
      <c r="X844" s="9" t="n">
        <f aca="false">+[2]data1cf!BV843*-1</f>
        <v>-0</v>
      </c>
      <c r="Y844" s="9" t="n">
        <f aca="false">+[2]data1cf!BW843*-1</f>
        <v>-0</v>
      </c>
      <c r="Z844" s="9" t="n">
        <f aca="false">+[2]data1cf!BX843*-1</f>
        <v>-0</v>
      </c>
      <c r="AA844" s="9" t="n">
        <f aca="false">+[2]data1cf!BY843*-1</f>
        <v>-0</v>
      </c>
      <c r="AB844" s="9"/>
      <c r="AC844" s="9"/>
      <c r="AD844" s="9"/>
      <c r="AE844" s="9"/>
      <c r="AF844" s="9"/>
      <c r="AG844" s="9"/>
      <c r="AH844" s="9"/>
      <c r="AI844" s="9"/>
      <c r="AJ844" s="9"/>
      <c r="AK844" s="1"/>
      <c r="AL844" s="1" t="e">
        <f aca="false">SUMPRODUCT(B844:AJ844,PVCapPrice)</f>
        <v>#DIV/0!</v>
      </c>
      <c r="AM844" s="1"/>
      <c r="AN844" s="1"/>
      <c r="AO844" s="1"/>
      <c r="AP844" s="1"/>
      <c r="AQ844" s="1"/>
    </row>
    <row r="845" customFormat="false" ht="11.25" hidden="false" customHeight="false" outlineLevel="0" collapsed="false">
      <c r="A845" s="1" t="n">
        <v>843</v>
      </c>
      <c r="B845" s="9"/>
      <c r="C845" s="9" t="n">
        <f aca="false">+[2]data1cf!BA844*-1</f>
        <v>-0</v>
      </c>
      <c r="D845" s="9" t="n">
        <f aca="false">+[2]data1cf!BB844*-1</f>
        <v>-0</v>
      </c>
      <c r="E845" s="9" t="n">
        <f aca="false">+[2]data1cf!BC844*-1</f>
        <v>-0</v>
      </c>
      <c r="F845" s="9" t="n">
        <f aca="false">+[2]data1cf!BD844*-1</f>
        <v>-0</v>
      </c>
      <c r="G845" s="9" t="n">
        <f aca="false">+[2]data1cf!BE844*-1</f>
        <v>-0</v>
      </c>
      <c r="H845" s="9" t="n">
        <f aca="false">+[2]data1cf!BF844*-1</f>
        <v>-0</v>
      </c>
      <c r="I845" s="9" t="n">
        <f aca="false">+[2]data1cf!BG844*-1</f>
        <v>-0</v>
      </c>
      <c r="J845" s="9" t="n">
        <f aca="false">+[2]data1cf!BH844*-1</f>
        <v>-0</v>
      </c>
      <c r="K845" s="9" t="n">
        <f aca="false">+[2]data1cf!BI844*-1</f>
        <v>-0</v>
      </c>
      <c r="L845" s="9" t="n">
        <f aca="false">+[2]data1cf!BJ844*-1</f>
        <v>-0</v>
      </c>
      <c r="M845" s="9" t="n">
        <f aca="false">+[2]data1cf!BK844*-1</f>
        <v>-0</v>
      </c>
      <c r="N845" s="9" t="n">
        <f aca="false">+[2]data1cf!BL844*-1</f>
        <v>-0</v>
      </c>
      <c r="O845" s="9" t="n">
        <f aca="false">+[2]data1cf!BM844*-1</f>
        <v>-0</v>
      </c>
      <c r="P845" s="9" t="n">
        <f aca="false">+[2]data1cf!BN844*-1</f>
        <v>-0</v>
      </c>
      <c r="Q845" s="9" t="n">
        <f aca="false">+[2]data1cf!BO844*-1</f>
        <v>-0</v>
      </c>
      <c r="R845" s="9" t="n">
        <f aca="false">+[2]data1cf!BP844*-1</f>
        <v>-0</v>
      </c>
      <c r="S845" s="9" t="n">
        <f aca="false">+[2]data1cf!BQ844*-1</f>
        <v>-0</v>
      </c>
      <c r="T845" s="9" t="n">
        <f aca="false">+[2]data1cf!BR844*-1</f>
        <v>-0</v>
      </c>
      <c r="U845" s="9" t="n">
        <f aca="false">+[2]data1cf!BS844*-1</f>
        <v>-0</v>
      </c>
      <c r="V845" s="9" t="n">
        <f aca="false">+[2]data1cf!BT844*-1</f>
        <v>-0</v>
      </c>
      <c r="W845" s="9" t="n">
        <f aca="false">+[2]data1cf!BU844*-1</f>
        <v>-0</v>
      </c>
      <c r="X845" s="9" t="n">
        <f aca="false">+[2]data1cf!BV844*-1</f>
        <v>-0</v>
      </c>
      <c r="Y845" s="9" t="n">
        <f aca="false">+[2]data1cf!BW844*-1</f>
        <v>-0</v>
      </c>
      <c r="Z845" s="9" t="n">
        <f aca="false">+[2]data1cf!BX844*-1</f>
        <v>-0</v>
      </c>
      <c r="AA845" s="9" t="n">
        <f aca="false">+[2]data1cf!BY844*-1</f>
        <v>-0</v>
      </c>
      <c r="AB845" s="9"/>
      <c r="AC845" s="9"/>
      <c r="AD845" s="9"/>
      <c r="AE845" s="9"/>
      <c r="AF845" s="9"/>
      <c r="AG845" s="9"/>
      <c r="AH845" s="9"/>
      <c r="AI845" s="9"/>
      <c r="AJ845" s="9"/>
      <c r="AK845" s="1"/>
      <c r="AL845" s="1" t="e">
        <f aca="false">SUMPRODUCT(B845:AJ845,PVCapPrice)</f>
        <v>#DIV/0!</v>
      </c>
      <c r="AM845" s="1"/>
      <c r="AN845" s="1"/>
      <c r="AO845" s="1"/>
      <c r="AP845" s="1"/>
      <c r="AQ845" s="1"/>
    </row>
    <row r="846" customFormat="false" ht="11.25" hidden="false" customHeight="false" outlineLevel="0" collapsed="false">
      <c r="A846" s="1" t="n">
        <v>844</v>
      </c>
      <c r="B846" s="9"/>
      <c r="C846" s="9" t="n">
        <f aca="false">+[2]data1cf!BA845*-1</f>
        <v>-0</v>
      </c>
      <c r="D846" s="9" t="n">
        <f aca="false">+[2]data1cf!BB845*-1</f>
        <v>-0</v>
      </c>
      <c r="E846" s="9" t="n">
        <f aca="false">+[2]data1cf!BC845*-1</f>
        <v>-0</v>
      </c>
      <c r="F846" s="9" t="n">
        <f aca="false">+[2]data1cf!BD845*-1</f>
        <v>-0</v>
      </c>
      <c r="G846" s="9" t="n">
        <f aca="false">+[2]data1cf!BE845*-1</f>
        <v>-0</v>
      </c>
      <c r="H846" s="9" t="n">
        <f aca="false">+[2]data1cf!BF845*-1</f>
        <v>-0</v>
      </c>
      <c r="I846" s="9" t="n">
        <f aca="false">+[2]data1cf!BG845*-1</f>
        <v>-0</v>
      </c>
      <c r="J846" s="9" t="n">
        <f aca="false">+[2]data1cf!BH845*-1</f>
        <v>-0</v>
      </c>
      <c r="K846" s="9" t="n">
        <f aca="false">+[2]data1cf!BI845*-1</f>
        <v>-0</v>
      </c>
      <c r="L846" s="9" t="n">
        <f aca="false">+[2]data1cf!BJ845*-1</f>
        <v>-0</v>
      </c>
      <c r="M846" s="9" t="n">
        <f aca="false">+[2]data1cf!BK845*-1</f>
        <v>-0</v>
      </c>
      <c r="N846" s="9" t="n">
        <f aca="false">+[2]data1cf!BL845*-1</f>
        <v>-0</v>
      </c>
      <c r="O846" s="9" t="n">
        <f aca="false">+[2]data1cf!BM845*-1</f>
        <v>-0</v>
      </c>
      <c r="P846" s="9" t="n">
        <f aca="false">+[2]data1cf!BN845*-1</f>
        <v>-0</v>
      </c>
      <c r="Q846" s="9" t="n">
        <f aca="false">+[2]data1cf!BO845*-1</f>
        <v>-0</v>
      </c>
      <c r="R846" s="9" t="n">
        <f aca="false">+[2]data1cf!BP845*-1</f>
        <v>-0</v>
      </c>
      <c r="S846" s="9" t="n">
        <f aca="false">+[2]data1cf!BQ845*-1</f>
        <v>-0</v>
      </c>
      <c r="T846" s="9" t="n">
        <f aca="false">+[2]data1cf!BR845*-1</f>
        <v>-0</v>
      </c>
      <c r="U846" s="9" t="n">
        <f aca="false">+[2]data1cf!BS845*-1</f>
        <v>-0</v>
      </c>
      <c r="V846" s="9" t="n">
        <f aca="false">+[2]data1cf!BT845*-1</f>
        <v>-0</v>
      </c>
      <c r="W846" s="9" t="n">
        <f aca="false">+[2]data1cf!BU845*-1</f>
        <v>-0</v>
      </c>
      <c r="X846" s="9" t="n">
        <f aca="false">+[2]data1cf!BV845*-1</f>
        <v>-0</v>
      </c>
      <c r="Y846" s="9" t="n">
        <f aca="false">+[2]data1cf!BW845*-1</f>
        <v>-0</v>
      </c>
      <c r="Z846" s="9" t="n">
        <f aca="false">+[2]data1cf!BX845*-1</f>
        <v>-0</v>
      </c>
      <c r="AA846" s="9" t="n">
        <f aca="false">+[2]data1cf!BY845*-1</f>
        <v>-0</v>
      </c>
      <c r="AB846" s="9"/>
      <c r="AC846" s="9"/>
      <c r="AD846" s="9"/>
      <c r="AE846" s="9"/>
      <c r="AF846" s="9"/>
      <c r="AG846" s="9"/>
      <c r="AH846" s="9"/>
      <c r="AI846" s="9"/>
      <c r="AJ846" s="9"/>
      <c r="AK846" s="1"/>
      <c r="AL846" s="1" t="e">
        <f aca="false">SUMPRODUCT(B846:AJ846,PVCapPrice)</f>
        <v>#DIV/0!</v>
      </c>
      <c r="AM846" s="1"/>
      <c r="AN846" s="1"/>
      <c r="AO846" s="1"/>
      <c r="AP846" s="1"/>
      <c r="AQ846" s="1"/>
    </row>
    <row r="847" customFormat="false" ht="11.25" hidden="false" customHeight="false" outlineLevel="0" collapsed="false">
      <c r="A847" s="1" t="n">
        <v>845</v>
      </c>
      <c r="B847" s="9"/>
      <c r="C847" s="9" t="n">
        <f aca="false">+[2]data1cf!BA846*-1</f>
        <v>-0</v>
      </c>
      <c r="D847" s="9" t="n">
        <f aca="false">+[2]data1cf!BB846*-1</f>
        <v>-0</v>
      </c>
      <c r="E847" s="9" t="n">
        <f aca="false">+[2]data1cf!BC846*-1</f>
        <v>-0</v>
      </c>
      <c r="F847" s="9" t="n">
        <f aca="false">+[2]data1cf!BD846*-1</f>
        <v>-0</v>
      </c>
      <c r="G847" s="9" t="n">
        <f aca="false">+[2]data1cf!BE846*-1</f>
        <v>-0</v>
      </c>
      <c r="H847" s="9" t="n">
        <f aca="false">+[2]data1cf!BF846*-1</f>
        <v>-0</v>
      </c>
      <c r="I847" s="9" t="n">
        <f aca="false">+[2]data1cf!BG846*-1</f>
        <v>-0</v>
      </c>
      <c r="J847" s="9" t="n">
        <f aca="false">+[2]data1cf!BH846*-1</f>
        <v>-0</v>
      </c>
      <c r="K847" s="9" t="n">
        <f aca="false">+[2]data1cf!BI846*-1</f>
        <v>-0</v>
      </c>
      <c r="L847" s="9" t="n">
        <f aca="false">+[2]data1cf!BJ846*-1</f>
        <v>-0</v>
      </c>
      <c r="M847" s="9" t="n">
        <f aca="false">+[2]data1cf!BK846*-1</f>
        <v>-0</v>
      </c>
      <c r="N847" s="9" t="n">
        <f aca="false">+[2]data1cf!BL846*-1</f>
        <v>-0</v>
      </c>
      <c r="O847" s="9" t="n">
        <f aca="false">+[2]data1cf!BM846*-1</f>
        <v>-0</v>
      </c>
      <c r="P847" s="9" t="n">
        <f aca="false">+[2]data1cf!BN846*-1</f>
        <v>-0</v>
      </c>
      <c r="Q847" s="9" t="n">
        <f aca="false">+[2]data1cf!BO846*-1</f>
        <v>-0</v>
      </c>
      <c r="R847" s="9" t="n">
        <f aca="false">+[2]data1cf!BP846*-1</f>
        <v>-0</v>
      </c>
      <c r="S847" s="9" t="n">
        <f aca="false">+[2]data1cf!BQ846*-1</f>
        <v>-0</v>
      </c>
      <c r="T847" s="9" t="n">
        <f aca="false">+[2]data1cf!BR846*-1</f>
        <v>-0</v>
      </c>
      <c r="U847" s="9" t="n">
        <f aca="false">+[2]data1cf!BS846*-1</f>
        <v>-0</v>
      </c>
      <c r="V847" s="9" t="n">
        <f aca="false">+[2]data1cf!BT846*-1</f>
        <v>-0</v>
      </c>
      <c r="W847" s="9" t="n">
        <f aca="false">+[2]data1cf!BU846*-1</f>
        <v>-0</v>
      </c>
      <c r="X847" s="9" t="n">
        <f aca="false">+[2]data1cf!BV846*-1</f>
        <v>-0</v>
      </c>
      <c r="Y847" s="9" t="n">
        <f aca="false">+[2]data1cf!BW846*-1</f>
        <v>-0</v>
      </c>
      <c r="Z847" s="9" t="n">
        <f aca="false">+[2]data1cf!BX846*-1</f>
        <v>-0</v>
      </c>
      <c r="AA847" s="9" t="n">
        <f aca="false">+[2]data1cf!BY846*-1</f>
        <v>-0</v>
      </c>
      <c r="AB847" s="9"/>
      <c r="AC847" s="9"/>
      <c r="AD847" s="9"/>
      <c r="AE847" s="9"/>
      <c r="AF847" s="9"/>
      <c r="AG847" s="9"/>
      <c r="AH847" s="9"/>
      <c r="AI847" s="9"/>
      <c r="AJ847" s="9"/>
      <c r="AK847" s="1"/>
      <c r="AL847" s="1" t="e">
        <f aca="false">SUMPRODUCT(B847:AJ847,PVCapPrice)</f>
        <v>#DIV/0!</v>
      </c>
      <c r="AM847" s="1"/>
      <c r="AN847" s="1"/>
      <c r="AO847" s="1"/>
      <c r="AP847" s="1"/>
      <c r="AQ847" s="1"/>
    </row>
    <row r="848" customFormat="false" ht="11.25" hidden="false" customHeight="false" outlineLevel="0" collapsed="false">
      <c r="A848" s="1" t="n">
        <v>846</v>
      </c>
      <c r="B848" s="9"/>
      <c r="C848" s="9" t="n">
        <f aca="false">+[2]data1cf!BA847*-1</f>
        <v>-0</v>
      </c>
      <c r="D848" s="9" t="n">
        <f aca="false">+[2]data1cf!BB847*-1</f>
        <v>-0</v>
      </c>
      <c r="E848" s="9" t="n">
        <f aca="false">+[2]data1cf!BC847*-1</f>
        <v>-0</v>
      </c>
      <c r="F848" s="9" t="n">
        <f aca="false">+[2]data1cf!BD847*-1</f>
        <v>-0</v>
      </c>
      <c r="G848" s="9" t="n">
        <f aca="false">+[2]data1cf!BE847*-1</f>
        <v>-0</v>
      </c>
      <c r="H848" s="9" t="n">
        <f aca="false">+[2]data1cf!BF847*-1</f>
        <v>-0</v>
      </c>
      <c r="I848" s="9" t="n">
        <f aca="false">+[2]data1cf!BG847*-1</f>
        <v>-0</v>
      </c>
      <c r="J848" s="9" t="n">
        <f aca="false">+[2]data1cf!BH847*-1</f>
        <v>-0</v>
      </c>
      <c r="K848" s="9" t="n">
        <f aca="false">+[2]data1cf!BI847*-1</f>
        <v>-0</v>
      </c>
      <c r="L848" s="9" t="n">
        <f aca="false">+[2]data1cf!BJ847*-1</f>
        <v>-0</v>
      </c>
      <c r="M848" s="9" t="n">
        <f aca="false">+[2]data1cf!BK847*-1</f>
        <v>-0</v>
      </c>
      <c r="N848" s="9" t="n">
        <f aca="false">+[2]data1cf!BL847*-1</f>
        <v>-0</v>
      </c>
      <c r="O848" s="9" t="n">
        <f aca="false">+[2]data1cf!BM847*-1</f>
        <v>-0</v>
      </c>
      <c r="P848" s="9" t="n">
        <f aca="false">+[2]data1cf!BN847*-1</f>
        <v>-0</v>
      </c>
      <c r="Q848" s="9" t="n">
        <f aca="false">+[2]data1cf!BO847*-1</f>
        <v>-0</v>
      </c>
      <c r="R848" s="9" t="n">
        <f aca="false">+[2]data1cf!BP847*-1</f>
        <v>-0</v>
      </c>
      <c r="S848" s="9" t="n">
        <f aca="false">+[2]data1cf!BQ847*-1</f>
        <v>-0</v>
      </c>
      <c r="T848" s="9" t="n">
        <f aca="false">+[2]data1cf!BR847*-1</f>
        <v>-0</v>
      </c>
      <c r="U848" s="9" t="n">
        <f aca="false">+[2]data1cf!BS847*-1</f>
        <v>-0</v>
      </c>
      <c r="V848" s="9" t="n">
        <f aca="false">+[2]data1cf!BT847*-1</f>
        <v>-0</v>
      </c>
      <c r="W848" s="9" t="n">
        <f aca="false">+[2]data1cf!BU847*-1</f>
        <v>-0</v>
      </c>
      <c r="X848" s="9" t="n">
        <f aca="false">+[2]data1cf!BV847*-1</f>
        <v>-0</v>
      </c>
      <c r="Y848" s="9" t="n">
        <f aca="false">+[2]data1cf!BW847*-1</f>
        <v>-0</v>
      </c>
      <c r="Z848" s="9" t="n">
        <f aca="false">+[2]data1cf!BX847*-1</f>
        <v>-0</v>
      </c>
      <c r="AA848" s="9" t="n">
        <f aca="false">+[2]data1cf!BY847*-1</f>
        <v>-0</v>
      </c>
      <c r="AB848" s="9"/>
      <c r="AC848" s="9"/>
      <c r="AD848" s="9"/>
      <c r="AE848" s="9"/>
      <c r="AF848" s="9"/>
      <c r="AG848" s="9"/>
      <c r="AH848" s="9"/>
      <c r="AI848" s="9"/>
      <c r="AJ848" s="9"/>
      <c r="AK848" s="1"/>
      <c r="AL848" s="1" t="e">
        <f aca="false">SUMPRODUCT(B848:AJ848,PVCapPrice)</f>
        <v>#DIV/0!</v>
      </c>
      <c r="AM848" s="1"/>
      <c r="AN848" s="1"/>
      <c r="AO848" s="1"/>
      <c r="AP848" s="1"/>
      <c r="AQ848" s="1"/>
    </row>
    <row r="849" customFormat="false" ht="11.25" hidden="false" customHeight="false" outlineLevel="0" collapsed="false">
      <c r="A849" s="1" t="n">
        <v>847</v>
      </c>
      <c r="B849" s="9"/>
      <c r="C849" s="9" t="n">
        <f aca="false">+[2]data1cf!BA848*-1</f>
        <v>-0</v>
      </c>
      <c r="D849" s="9" t="n">
        <f aca="false">+[2]data1cf!BB848*-1</f>
        <v>-0</v>
      </c>
      <c r="E849" s="9" t="n">
        <f aca="false">+[2]data1cf!BC848*-1</f>
        <v>-0</v>
      </c>
      <c r="F849" s="9" t="n">
        <f aca="false">+[2]data1cf!BD848*-1</f>
        <v>-0</v>
      </c>
      <c r="G849" s="9" t="n">
        <f aca="false">+[2]data1cf!BE848*-1</f>
        <v>-0</v>
      </c>
      <c r="H849" s="9" t="n">
        <f aca="false">+[2]data1cf!BF848*-1</f>
        <v>-0</v>
      </c>
      <c r="I849" s="9" t="n">
        <f aca="false">+[2]data1cf!BG848*-1</f>
        <v>-0</v>
      </c>
      <c r="J849" s="9" t="n">
        <f aca="false">+[2]data1cf!BH848*-1</f>
        <v>-0</v>
      </c>
      <c r="K849" s="9" t="n">
        <f aca="false">+[2]data1cf!BI848*-1</f>
        <v>-0</v>
      </c>
      <c r="L849" s="9" t="n">
        <f aca="false">+[2]data1cf!BJ848*-1</f>
        <v>-0</v>
      </c>
      <c r="M849" s="9" t="n">
        <f aca="false">+[2]data1cf!BK848*-1</f>
        <v>-0</v>
      </c>
      <c r="N849" s="9" t="n">
        <f aca="false">+[2]data1cf!BL848*-1</f>
        <v>-0</v>
      </c>
      <c r="O849" s="9" t="n">
        <f aca="false">+[2]data1cf!BM848*-1</f>
        <v>-0</v>
      </c>
      <c r="P849" s="9" t="n">
        <f aca="false">+[2]data1cf!BN848*-1</f>
        <v>-0</v>
      </c>
      <c r="Q849" s="9" t="n">
        <f aca="false">+[2]data1cf!BO848*-1</f>
        <v>-0</v>
      </c>
      <c r="R849" s="9" t="n">
        <f aca="false">+[2]data1cf!BP848*-1</f>
        <v>-0</v>
      </c>
      <c r="S849" s="9" t="n">
        <f aca="false">+[2]data1cf!BQ848*-1</f>
        <v>-0</v>
      </c>
      <c r="T849" s="9" t="n">
        <f aca="false">+[2]data1cf!BR848*-1</f>
        <v>-0</v>
      </c>
      <c r="U849" s="9" t="n">
        <f aca="false">+[2]data1cf!BS848*-1</f>
        <v>-0</v>
      </c>
      <c r="V849" s="9" t="n">
        <f aca="false">+[2]data1cf!BT848*-1</f>
        <v>-0</v>
      </c>
      <c r="W849" s="9" t="n">
        <f aca="false">+[2]data1cf!BU848*-1</f>
        <v>-0</v>
      </c>
      <c r="X849" s="9" t="n">
        <f aca="false">+[2]data1cf!BV848*-1</f>
        <v>-0</v>
      </c>
      <c r="Y849" s="9" t="n">
        <f aca="false">+[2]data1cf!BW848*-1</f>
        <v>-0</v>
      </c>
      <c r="Z849" s="9" t="n">
        <f aca="false">+[2]data1cf!BX848*-1</f>
        <v>-0</v>
      </c>
      <c r="AA849" s="9" t="n">
        <f aca="false">+[2]data1cf!BY848*-1</f>
        <v>-0</v>
      </c>
      <c r="AB849" s="9"/>
      <c r="AC849" s="9"/>
      <c r="AD849" s="9"/>
      <c r="AE849" s="9"/>
      <c r="AF849" s="9"/>
      <c r="AG849" s="9"/>
      <c r="AH849" s="9"/>
      <c r="AI849" s="9"/>
      <c r="AJ849" s="9"/>
      <c r="AK849" s="1"/>
      <c r="AL849" s="1" t="e">
        <f aca="false">SUMPRODUCT(B849:AJ849,PVCapPrice)</f>
        <v>#DIV/0!</v>
      </c>
      <c r="AM849" s="1"/>
      <c r="AN849" s="1"/>
      <c r="AO849" s="1"/>
      <c r="AP849" s="1"/>
      <c r="AQ849" s="1"/>
    </row>
    <row r="850" customFormat="false" ht="11.25" hidden="false" customHeight="false" outlineLevel="0" collapsed="false">
      <c r="A850" s="1" t="n">
        <v>848</v>
      </c>
      <c r="B850" s="9"/>
      <c r="C850" s="9" t="n">
        <f aca="false">+[2]data1cf!BA849*-1</f>
        <v>-0</v>
      </c>
      <c r="D850" s="9" t="n">
        <f aca="false">+[2]data1cf!BB849*-1</f>
        <v>-0</v>
      </c>
      <c r="E850" s="9" t="n">
        <f aca="false">+[2]data1cf!BC849*-1</f>
        <v>-0</v>
      </c>
      <c r="F850" s="9" t="n">
        <f aca="false">+[2]data1cf!BD849*-1</f>
        <v>-0</v>
      </c>
      <c r="G850" s="9" t="n">
        <f aca="false">+[2]data1cf!BE849*-1</f>
        <v>-0</v>
      </c>
      <c r="H850" s="9" t="n">
        <f aca="false">+[2]data1cf!BF849*-1</f>
        <v>-0</v>
      </c>
      <c r="I850" s="9" t="n">
        <f aca="false">+[2]data1cf!BG849*-1</f>
        <v>-0</v>
      </c>
      <c r="J850" s="9" t="n">
        <f aca="false">+[2]data1cf!BH849*-1</f>
        <v>-0</v>
      </c>
      <c r="K850" s="9" t="n">
        <f aca="false">+[2]data1cf!BI849*-1</f>
        <v>-0</v>
      </c>
      <c r="L850" s="9" t="n">
        <f aca="false">+[2]data1cf!BJ849*-1</f>
        <v>-0</v>
      </c>
      <c r="M850" s="9" t="n">
        <f aca="false">+[2]data1cf!BK849*-1</f>
        <v>-0</v>
      </c>
      <c r="N850" s="9" t="n">
        <f aca="false">+[2]data1cf!BL849*-1</f>
        <v>-0</v>
      </c>
      <c r="O850" s="9" t="n">
        <f aca="false">+[2]data1cf!BM849*-1</f>
        <v>-0</v>
      </c>
      <c r="P850" s="9" t="n">
        <f aca="false">+[2]data1cf!BN849*-1</f>
        <v>-0</v>
      </c>
      <c r="Q850" s="9" t="n">
        <f aca="false">+[2]data1cf!BO849*-1</f>
        <v>-0</v>
      </c>
      <c r="R850" s="9" t="n">
        <f aca="false">+[2]data1cf!BP849*-1</f>
        <v>-0</v>
      </c>
      <c r="S850" s="9" t="n">
        <f aca="false">+[2]data1cf!BQ849*-1</f>
        <v>-0</v>
      </c>
      <c r="T850" s="9" t="n">
        <f aca="false">+[2]data1cf!BR849*-1</f>
        <v>-0</v>
      </c>
      <c r="U850" s="9" t="n">
        <f aca="false">+[2]data1cf!BS849*-1</f>
        <v>-0</v>
      </c>
      <c r="V850" s="9" t="n">
        <f aca="false">+[2]data1cf!BT849*-1</f>
        <v>-0</v>
      </c>
      <c r="W850" s="9" t="n">
        <f aca="false">+[2]data1cf!BU849*-1</f>
        <v>-0</v>
      </c>
      <c r="X850" s="9" t="n">
        <f aca="false">+[2]data1cf!BV849*-1</f>
        <v>-0</v>
      </c>
      <c r="Y850" s="9" t="n">
        <f aca="false">+[2]data1cf!BW849*-1</f>
        <v>-0</v>
      </c>
      <c r="Z850" s="9" t="n">
        <f aca="false">+[2]data1cf!BX849*-1</f>
        <v>-0</v>
      </c>
      <c r="AA850" s="9" t="n">
        <f aca="false">+[2]data1cf!BY849*-1</f>
        <v>-0</v>
      </c>
      <c r="AB850" s="9"/>
      <c r="AC850" s="9"/>
      <c r="AD850" s="9"/>
      <c r="AE850" s="9"/>
      <c r="AF850" s="9"/>
      <c r="AG850" s="9"/>
      <c r="AH850" s="9"/>
      <c r="AI850" s="9"/>
      <c r="AJ850" s="9"/>
      <c r="AK850" s="1"/>
      <c r="AL850" s="1" t="e">
        <f aca="false">SUMPRODUCT(B850:AJ850,PVCapPrice)</f>
        <v>#DIV/0!</v>
      </c>
      <c r="AM850" s="1"/>
      <c r="AN850" s="1"/>
      <c r="AO850" s="1"/>
      <c r="AP850" s="1"/>
      <c r="AQ850" s="1"/>
    </row>
    <row r="851" customFormat="false" ht="11.25" hidden="false" customHeight="false" outlineLevel="0" collapsed="false">
      <c r="A851" s="1" t="n">
        <v>849</v>
      </c>
      <c r="B851" s="9"/>
      <c r="C851" s="9" t="n">
        <f aca="false">+[2]data1cf!BA850*-1</f>
        <v>-0</v>
      </c>
      <c r="D851" s="9" t="n">
        <f aca="false">+[2]data1cf!BB850*-1</f>
        <v>-0</v>
      </c>
      <c r="E851" s="9" t="n">
        <f aca="false">+[2]data1cf!BC850*-1</f>
        <v>-0</v>
      </c>
      <c r="F851" s="9" t="n">
        <f aca="false">+[2]data1cf!BD850*-1</f>
        <v>-0</v>
      </c>
      <c r="G851" s="9" t="n">
        <f aca="false">+[2]data1cf!BE850*-1</f>
        <v>-0</v>
      </c>
      <c r="H851" s="9" t="n">
        <f aca="false">+[2]data1cf!BF850*-1</f>
        <v>-0</v>
      </c>
      <c r="I851" s="9" t="n">
        <f aca="false">+[2]data1cf!BG850*-1</f>
        <v>-0</v>
      </c>
      <c r="J851" s="9" t="n">
        <f aca="false">+[2]data1cf!BH850*-1</f>
        <v>-0</v>
      </c>
      <c r="K851" s="9" t="n">
        <f aca="false">+[2]data1cf!BI850*-1</f>
        <v>-0</v>
      </c>
      <c r="L851" s="9" t="n">
        <f aca="false">+[2]data1cf!BJ850*-1</f>
        <v>-0</v>
      </c>
      <c r="M851" s="9" t="n">
        <f aca="false">+[2]data1cf!BK850*-1</f>
        <v>-0</v>
      </c>
      <c r="N851" s="9" t="n">
        <f aca="false">+[2]data1cf!BL850*-1</f>
        <v>-0</v>
      </c>
      <c r="O851" s="9" t="n">
        <f aca="false">+[2]data1cf!BM850*-1</f>
        <v>-0</v>
      </c>
      <c r="P851" s="9" t="n">
        <f aca="false">+[2]data1cf!BN850*-1</f>
        <v>-0</v>
      </c>
      <c r="Q851" s="9" t="n">
        <f aca="false">+[2]data1cf!BO850*-1</f>
        <v>-0</v>
      </c>
      <c r="R851" s="9" t="n">
        <f aca="false">+[2]data1cf!BP850*-1</f>
        <v>-0</v>
      </c>
      <c r="S851" s="9" t="n">
        <f aca="false">+[2]data1cf!BQ850*-1</f>
        <v>-0</v>
      </c>
      <c r="T851" s="9" t="n">
        <f aca="false">+[2]data1cf!BR850*-1</f>
        <v>-0</v>
      </c>
      <c r="U851" s="9" t="n">
        <f aca="false">+[2]data1cf!BS850*-1</f>
        <v>-0</v>
      </c>
      <c r="V851" s="9" t="n">
        <f aca="false">+[2]data1cf!BT850*-1</f>
        <v>-0</v>
      </c>
      <c r="W851" s="9" t="n">
        <f aca="false">+[2]data1cf!BU850*-1</f>
        <v>-0</v>
      </c>
      <c r="X851" s="9" t="n">
        <f aca="false">+[2]data1cf!BV850*-1</f>
        <v>-0</v>
      </c>
      <c r="Y851" s="9" t="n">
        <f aca="false">+[2]data1cf!BW850*-1</f>
        <v>-0</v>
      </c>
      <c r="Z851" s="9" t="n">
        <f aca="false">+[2]data1cf!BX850*-1</f>
        <v>-0</v>
      </c>
      <c r="AA851" s="9" t="n">
        <f aca="false">+[2]data1cf!BY850*-1</f>
        <v>-0</v>
      </c>
      <c r="AB851" s="9"/>
      <c r="AC851" s="9"/>
      <c r="AD851" s="9"/>
      <c r="AE851" s="9"/>
      <c r="AF851" s="9"/>
      <c r="AG851" s="9"/>
      <c r="AH851" s="9"/>
      <c r="AI851" s="9"/>
      <c r="AJ851" s="9"/>
      <c r="AK851" s="1"/>
      <c r="AL851" s="1" t="e">
        <f aca="false">SUMPRODUCT(B851:AJ851,PVCapPrice)</f>
        <v>#DIV/0!</v>
      </c>
      <c r="AM851" s="1"/>
      <c r="AN851" s="1"/>
      <c r="AO851" s="1"/>
      <c r="AP851" s="1"/>
      <c r="AQ851" s="1"/>
    </row>
    <row r="852" customFormat="false" ht="11.25" hidden="false" customHeight="false" outlineLevel="0" collapsed="false">
      <c r="A852" s="1" t="n">
        <v>850</v>
      </c>
      <c r="B852" s="9"/>
      <c r="C852" s="9" t="n">
        <f aca="false">+[2]data1cf!BA851*-1</f>
        <v>-0</v>
      </c>
      <c r="D852" s="9" t="n">
        <f aca="false">+[2]data1cf!BB851*-1</f>
        <v>-0</v>
      </c>
      <c r="E852" s="9" t="n">
        <f aca="false">+[2]data1cf!BC851*-1</f>
        <v>-0</v>
      </c>
      <c r="F852" s="9" t="n">
        <f aca="false">+[2]data1cf!BD851*-1</f>
        <v>-0</v>
      </c>
      <c r="G852" s="9" t="n">
        <f aca="false">+[2]data1cf!BE851*-1</f>
        <v>-0</v>
      </c>
      <c r="H852" s="9" t="n">
        <f aca="false">+[2]data1cf!BF851*-1</f>
        <v>-0</v>
      </c>
      <c r="I852" s="9" t="n">
        <f aca="false">+[2]data1cf!BG851*-1</f>
        <v>-0</v>
      </c>
      <c r="J852" s="9" t="n">
        <f aca="false">+[2]data1cf!BH851*-1</f>
        <v>-0</v>
      </c>
      <c r="K852" s="9" t="n">
        <f aca="false">+[2]data1cf!BI851*-1</f>
        <v>-0</v>
      </c>
      <c r="L852" s="9" t="n">
        <f aca="false">+[2]data1cf!BJ851*-1</f>
        <v>-0</v>
      </c>
      <c r="M852" s="9" t="n">
        <f aca="false">+[2]data1cf!BK851*-1</f>
        <v>-0</v>
      </c>
      <c r="N852" s="9" t="n">
        <f aca="false">+[2]data1cf!BL851*-1</f>
        <v>-0</v>
      </c>
      <c r="O852" s="9" t="n">
        <f aca="false">+[2]data1cf!BM851*-1</f>
        <v>-0</v>
      </c>
      <c r="P852" s="9" t="n">
        <f aca="false">+[2]data1cf!BN851*-1</f>
        <v>-0</v>
      </c>
      <c r="Q852" s="9" t="n">
        <f aca="false">+[2]data1cf!BO851*-1</f>
        <v>-0</v>
      </c>
      <c r="R852" s="9" t="n">
        <f aca="false">+[2]data1cf!BP851*-1</f>
        <v>-0</v>
      </c>
      <c r="S852" s="9" t="n">
        <f aca="false">+[2]data1cf!BQ851*-1</f>
        <v>-0</v>
      </c>
      <c r="T852" s="9" t="n">
        <f aca="false">+[2]data1cf!BR851*-1</f>
        <v>-0</v>
      </c>
      <c r="U852" s="9" t="n">
        <f aca="false">+[2]data1cf!BS851*-1</f>
        <v>-0</v>
      </c>
      <c r="V852" s="9" t="n">
        <f aca="false">+[2]data1cf!BT851*-1</f>
        <v>-0</v>
      </c>
      <c r="W852" s="9" t="n">
        <f aca="false">+[2]data1cf!BU851*-1</f>
        <v>-0</v>
      </c>
      <c r="X852" s="9" t="n">
        <f aca="false">+[2]data1cf!BV851*-1</f>
        <v>-0</v>
      </c>
      <c r="Y852" s="9" t="n">
        <f aca="false">+[2]data1cf!BW851*-1</f>
        <v>-0</v>
      </c>
      <c r="Z852" s="9" t="n">
        <f aca="false">+[2]data1cf!BX851*-1</f>
        <v>-0</v>
      </c>
      <c r="AA852" s="9" t="n">
        <f aca="false">+[2]data1cf!BY851*-1</f>
        <v>-0</v>
      </c>
      <c r="AB852" s="9"/>
      <c r="AC852" s="9"/>
      <c r="AD852" s="9"/>
      <c r="AE852" s="9"/>
      <c r="AF852" s="9"/>
      <c r="AG852" s="9"/>
      <c r="AH852" s="9"/>
      <c r="AI852" s="9"/>
      <c r="AJ852" s="9"/>
      <c r="AK852" s="1"/>
      <c r="AL852" s="1" t="e">
        <f aca="false">SUMPRODUCT(B852:AJ852,PVCapPrice)</f>
        <v>#DIV/0!</v>
      </c>
      <c r="AM852" s="1"/>
      <c r="AN852" s="1"/>
      <c r="AO852" s="1"/>
      <c r="AP852" s="1"/>
      <c r="AQ852" s="1"/>
    </row>
    <row r="853" customFormat="false" ht="11.25" hidden="false" customHeight="false" outlineLevel="0" collapsed="false">
      <c r="A853" s="1" t="n">
        <v>851</v>
      </c>
      <c r="B853" s="9"/>
      <c r="C853" s="9" t="n">
        <f aca="false">+[2]data1cf!BA852*-1</f>
        <v>-0</v>
      </c>
      <c r="D853" s="9" t="n">
        <f aca="false">+[2]data1cf!BB852*-1</f>
        <v>-0</v>
      </c>
      <c r="E853" s="9" t="n">
        <f aca="false">+[2]data1cf!BC852*-1</f>
        <v>-0</v>
      </c>
      <c r="F853" s="9" t="n">
        <f aca="false">+[2]data1cf!BD852*-1</f>
        <v>-0</v>
      </c>
      <c r="G853" s="9" t="n">
        <f aca="false">+[2]data1cf!BE852*-1</f>
        <v>-0</v>
      </c>
      <c r="H853" s="9" t="n">
        <f aca="false">+[2]data1cf!BF852*-1</f>
        <v>-0</v>
      </c>
      <c r="I853" s="9" t="n">
        <f aca="false">+[2]data1cf!BG852*-1</f>
        <v>-0</v>
      </c>
      <c r="J853" s="9" t="n">
        <f aca="false">+[2]data1cf!BH852*-1</f>
        <v>-0</v>
      </c>
      <c r="K853" s="9" t="n">
        <f aca="false">+[2]data1cf!BI852*-1</f>
        <v>-0</v>
      </c>
      <c r="L853" s="9" t="n">
        <f aca="false">+[2]data1cf!BJ852*-1</f>
        <v>-0</v>
      </c>
      <c r="M853" s="9" t="n">
        <f aca="false">+[2]data1cf!BK852*-1</f>
        <v>-0</v>
      </c>
      <c r="N853" s="9" t="n">
        <f aca="false">+[2]data1cf!BL852*-1</f>
        <v>-0</v>
      </c>
      <c r="O853" s="9" t="n">
        <f aca="false">+[2]data1cf!BM852*-1</f>
        <v>-0</v>
      </c>
      <c r="P853" s="9" t="n">
        <f aca="false">+[2]data1cf!BN852*-1</f>
        <v>-0</v>
      </c>
      <c r="Q853" s="9" t="n">
        <f aca="false">+[2]data1cf!BO852*-1</f>
        <v>-0</v>
      </c>
      <c r="R853" s="9" t="n">
        <f aca="false">+[2]data1cf!BP852*-1</f>
        <v>-0</v>
      </c>
      <c r="S853" s="9" t="n">
        <f aca="false">+[2]data1cf!BQ852*-1</f>
        <v>-0</v>
      </c>
      <c r="T853" s="9" t="n">
        <f aca="false">+[2]data1cf!BR852*-1</f>
        <v>-0</v>
      </c>
      <c r="U853" s="9" t="n">
        <f aca="false">+[2]data1cf!BS852*-1</f>
        <v>-0</v>
      </c>
      <c r="V853" s="9" t="n">
        <f aca="false">+[2]data1cf!BT852*-1</f>
        <v>-0</v>
      </c>
      <c r="W853" s="9" t="n">
        <f aca="false">+[2]data1cf!BU852*-1</f>
        <v>-0</v>
      </c>
      <c r="X853" s="9" t="n">
        <f aca="false">+[2]data1cf!BV852*-1</f>
        <v>-0</v>
      </c>
      <c r="Y853" s="9" t="n">
        <f aca="false">+[2]data1cf!BW852*-1</f>
        <v>-0</v>
      </c>
      <c r="Z853" s="9" t="n">
        <f aca="false">+[2]data1cf!BX852*-1</f>
        <v>-0</v>
      </c>
      <c r="AA853" s="9" t="n">
        <f aca="false">+[2]data1cf!BY852*-1</f>
        <v>-0</v>
      </c>
      <c r="AB853" s="9"/>
      <c r="AC853" s="9"/>
      <c r="AD853" s="9"/>
      <c r="AE853" s="9"/>
      <c r="AF853" s="9"/>
      <c r="AG853" s="9"/>
      <c r="AH853" s="9"/>
      <c r="AI853" s="9"/>
      <c r="AJ853" s="9"/>
      <c r="AK853" s="1"/>
      <c r="AL853" s="1" t="e">
        <f aca="false">SUMPRODUCT(B853:AJ853,PVCapPrice)</f>
        <v>#DIV/0!</v>
      </c>
      <c r="AM853" s="1"/>
      <c r="AN853" s="1"/>
      <c r="AO853" s="1"/>
      <c r="AP853" s="1"/>
      <c r="AQ853" s="1"/>
    </row>
    <row r="854" customFormat="false" ht="11.25" hidden="false" customHeight="false" outlineLevel="0" collapsed="false">
      <c r="A854" s="1" t="n">
        <v>852</v>
      </c>
      <c r="B854" s="9"/>
      <c r="C854" s="9" t="n">
        <f aca="false">+[2]data1cf!BA853*-1</f>
        <v>-0</v>
      </c>
      <c r="D854" s="9" t="n">
        <f aca="false">+[2]data1cf!BB853*-1</f>
        <v>-0</v>
      </c>
      <c r="E854" s="9" t="n">
        <f aca="false">+[2]data1cf!BC853*-1</f>
        <v>-0</v>
      </c>
      <c r="F854" s="9" t="n">
        <f aca="false">+[2]data1cf!BD853*-1</f>
        <v>-0</v>
      </c>
      <c r="G854" s="9" t="n">
        <f aca="false">+[2]data1cf!BE853*-1</f>
        <v>-0</v>
      </c>
      <c r="H854" s="9" t="n">
        <f aca="false">+[2]data1cf!BF853*-1</f>
        <v>-0</v>
      </c>
      <c r="I854" s="9" t="n">
        <f aca="false">+[2]data1cf!BG853*-1</f>
        <v>-0</v>
      </c>
      <c r="J854" s="9" t="n">
        <f aca="false">+[2]data1cf!BH853*-1</f>
        <v>-0</v>
      </c>
      <c r="K854" s="9" t="n">
        <f aca="false">+[2]data1cf!BI853*-1</f>
        <v>-0</v>
      </c>
      <c r="L854" s="9" t="n">
        <f aca="false">+[2]data1cf!BJ853*-1</f>
        <v>-0</v>
      </c>
      <c r="M854" s="9" t="n">
        <f aca="false">+[2]data1cf!BK853*-1</f>
        <v>-0</v>
      </c>
      <c r="N854" s="9" t="n">
        <f aca="false">+[2]data1cf!BL853*-1</f>
        <v>-0</v>
      </c>
      <c r="O854" s="9" t="n">
        <f aca="false">+[2]data1cf!BM853*-1</f>
        <v>-0</v>
      </c>
      <c r="P854" s="9" t="n">
        <f aca="false">+[2]data1cf!BN853*-1</f>
        <v>-0</v>
      </c>
      <c r="Q854" s="9" t="n">
        <f aca="false">+[2]data1cf!BO853*-1</f>
        <v>-0</v>
      </c>
      <c r="R854" s="9" t="n">
        <f aca="false">+[2]data1cf!BP853*-1</f>
        <v>-0</v>
      </c>
      <c r="S854" s="9" t="n">
        <f aca="false">+[2]data1cf!BQ853*-1</f>
        <v>-0</v>
      </c>
      <c r="T854" s="9" t="n">
        <f aca="false">+[2]data1cf!BR853*-1</f>
        <v>-0</v>
      </c>
      <c r="U854" s="9" t="n">
        <f aca="false">+[2]data1cf!BS853*-1</f>
        <v>-0</v>
      </c>
      <c r="V854" s="9" t="n">
        <f aca="false">+[2]data1cf!BT853*-1</f>
        <v>-0</v>
      </c>
      <c r="W854" s="9" t="n">
        <f aca="false">+[2]data1cf!BU853*-1</f>
        <v>-0</v>
      </c>
      <c r="X854" s="9" t="n">
        <f aca="false">+[2]data1cf!BV853*-1</f>
        <v>-0</v>
      </c>
      <c r="Y854" s="9" t="n">
        <f aca="false">+[2]data1cf!BW853*-1</f>
        <v>-0</v>
      </c>
      <c r="Z854" s="9" t="n">
        <f aca="false">+[2]data1cf!BX853*-1</f>
        <v>-0</v>
      </c>
      <c r="AA854" s="9" t="n">
        <f aca="false">+[2]data1cf!BY853*-1</f>
        <v>-0</v>
      </c>
      <c r="AB854" s="9"/>
      <c r="AC854" s="9"/>
      <c r="AD854" s="9"/>
      <c r="AE854" s="9"/>
      <c r="AF854" s="9"/>
      <c r="AG854" s="9"/>
      <c r="AH854" s="9"/>
      <c r="AI854" s="9"/>
      <c r="AJ854" s="9"/>
      <c r="AK854" s="1"/>
      <c r="AL854" s="1" t="e">
        <f aca="false">SUMPRODUCT(B854:AJ854,PVCapPrice)</f>
        <v>#DIV/0!</v>
      </c>
      <c r="AM854" s="1"/>
      <c r="AN854" s="1"/>
      <c r="AO854" s="1"/>
      <c r="AP854" s="1"/>
      <c r="AQ854" s="1"/>
    </row>
    <row r="855" customFormat="false" ht="11.25" hidden="false" customHeight="false" outlineLevel="0" collapsed="false">
      <c r="A855" s="1" t="n">
        <v>853</v>
      </c>
      <c r="B855" s="9"/>
      <c r="C855" s="9" t="n">
        <f aca="false">+[2]data1cf!BA854*-1</f>
        <v>-0</v>
      </c>
      <c r="D855" s="9" t="n">
        <f aca="false">+[2]data1cf!BB854*-1</f>
        <v>-0</v>
      </c>
      <c r="E855" s="9" t="n">
        <f aca="false">+[2]data1cf!BC854*-1</f>
        <v>-0</v>
      </c>
      <c r="F855" s="9" t="n">
        <f aca="false">+[2]data1cf!BD854*-1</f>
        <v>-0</v>
      </c>
      <c r="G855" s="9" t="n">
        <f aca="false">+[2]data1cf!BE854*-1</f>
        <v>-0</v>
      </c>
      <c r="H855" s="9" t="n">
        <f aca="false">+[2]data1cf!BF854*-1</f>
        <v>-0</v>
      </c>
      <c r="I855" s="9" t="n">
        <f aca="false">+[2]data1cf!BG854*-1</f>
        <v>-0</v>
      </c>
      <c r="J855" s="9" t="n">
        <f aca="false">+[2]data1cf!BH854*-1</f>
        <v>-0</v>
      </c>
      <c r="K855" s="9" t="n">
        <f aca="false">+[2]data1cf!BI854*-1</f>
        <v>-0</v>
      </c>
      <c r="L855" s="9" t="n">
        <f aca="false">+[2]data1cf!BJ854*-1</f>
        <v>-0</v>
      </c>
      <c r="M855" s="9" t="n">
        <f aca="false">+[2]data1cf!BK854*-1</f>
        <v>-0</v>
      </c>
      <c r="N855" s="9" t="n">
        <f aca="false">+[2]data1cf!BL854*-1</f>
        <v>-0</v>
      </c>
      <c r="O855" s="9" t="n">
        <f aca="false">+[2]data1cf!BM854*-1</f>
        <v>-0</v>
      </c>
      <c r="P855" s="9" t="n">
        <f aca="false">+[2]data1cf!BN854*-1</f>
        <v>-0</v>
      </c>
      <c r="Q855" s="9" t="n">
        <f aca="false">+[2]data1cf!BO854*-1</f>
        <v>-0</v>
      </c>
      <c r="R855" s="9" t="n">
        <f aca="false">+[2]data1cf!BP854*-1</f>
        <v>-0</v>
      </c>
      <c r="S855" s="9" t="n">
        <f aca="false">+[2]data1cf!BQ854*-1</f>
        <v>-0</v>
      </c>
      <c r="T855" s="9" t="n">
        <f aca="false">+[2]data1cf!BR854*-1</f>
        <v>-0</v>
      </c>
      <c r="U855" s="9" t="n">
        <f aca="false">+[2]data1cf!BS854*-1</f>
        <v>-0</v>
      </c>
      <c r="V855" s="9" t="n">
        <f aca="false">+[2]data1cf!BT854*-1</f>
        <v>-0</v>
      </c>
      <c r="W855" s="9" t="n">
        <f aca="false">+[2]data1cf!BU854*-1</f>
        <v>-0</v>
      </c>
      <c r="X855" s="9" t="n">
        <f aca="false">+[2]data1cf!BV854*-1</f>
        <v>-0</v>
      </c>
      <c r="Y855" s="9" t="n">
        <f aca="false">+[2]data1cf!BW854*-1</f>
        <v>-0</v>
      </c>
      <c r="Z855" s="9" t="n">
        <f aca="false">+[2]data1cf!BX854*-1</f>
        <v>-0</v>
      </c>
      <c r="AA855" s="9" t="n">
        <f aca="false">+[2]data1cf!BY854*-1</f>
        <v>-0</v>
      </c>
      <c r="AB855" s="9"/>
      <c r="AC855" s="9"/>
      <c r="AD855" s="9"/>
      <c r="AE855" s="9"/>
      <c r="AF855" s="9"/>
      <c r="AG855" s="9"/>
      <c r="AH855" s="9"/>
      <c r="AI855" s="9"/>
      <c r="AJ855" s="9"/>
      <c r="AK855" s="1"/>
      <c r="AL855" s="1" t="e">
        <f aca="false">SUMPRODUCT(B855:AJ855,PVCapPrice)</f>
        <v>#DIV/0!</v>
      </c>
      <c r="AM855" s="1"/>
      <c r="AN855" s="1"/>
      <c r="AO855" s="1"/>
      <c r="AP855" s="1"/>
      <c r="AQ855" s="1"/>
    </row>
    <row r="856" customFormat="false" ht="11.25" hidden="false" customHeight="false" outlineLevel="0" collapsed="false">
      <c r="A856" s="1" t="n">
        <v>854</v>
      </c>
      <c r="B856" s="9"/>
      <c r="C856" s="9" t="n">
        <f aca="false">+[2]data1cf!BA855*-1</f>
        <v>-0</v>
      </c>
      <c r="D856" s="9" t="n">
        <f aca="false">+[2]data1cf!BB855*-1</f>
        <v>-0</v>
      </c>
      <c r="E856" s="9" t="n">
        <f aca="false">+[2]data1cf!BC855*-1</f>
        <v>-0</v>
      </c>
      <c r="F856" s="9" t="n">
        <f aca="false">+[2]data1cf!BD855*-1</f>
        <v>-0</v>
      </c>
      <c r="G856" s="9" t="n">
        <f aca="false">+[2]data1cf!BE855*-1</f>
        <v>-0</v>
      </c>
      <c r="H856" s="9" t="n">
        <f aca="false">+[2]data1cf!BF855*-1</f>
        <v>-0</v>
      </c>
      <c r="I856" s="9" t="n">
        <f aca="false">+[2]data1cf!BG855*-1</f>
        <v>-0</v>
      </c>
      <c r="J856" s="9" t="n">
        <f aca="false">+[2]data1cf!BH855*-1</f>
        <v>-0</v>
      </c>
      <c r="K856" s="9" t="n">
        <f aca="false">+[2]data1cf!BI855*-1</f>
        <v>-0</v>
      </c>
      <c r="L856" s="9" t="n">
        <f aca="false">+[2]data1cf!BJ855*-1</f>
        <v>-0</v>
      </c>
      <c r="M856" s="9" t="n">
        <f aca="false">+[2]data1cf!BK855*-1</f>
        <v>-0</v>
      </c>
      <c r="N856" s="9" t="n">
        <f aca="false">+[2]data1cf!BL855*-1</f>
        <v>-0</v>
      </c>
      <c r="O856" s="9" t="n">
        <f aca="false">+[2]data1cf!BM855*-1</f>
        <v>-0</v>
      </c>
      <c r="P856" s="9" t="n">
        <f aca="false">+[2]data1cf!BN855*-1</f>
        <v>-0</v>
      </c>
      <c r="Q856" s="9" t="n">
        <f aca="false">+[2]data1cf!BO855*-1</f>
        <v>-0</v>
      </c>
      <c r="R856" s="9" t="n">
        <f aca="false">+[2]data1cf!BP855*-1</f>
        <v>-0</v>
      </c>
      <c r="S856" s="9" t="n">
        <f aca="false">+[2]data1cf!BQ855*-1</f>
        <v>-0</v>
      </c>
      <c r="T856" s="9" t="n">
        <f aca="false">+[2]data1cf!BR855*-1</f>
        <v>-0</v>
      </c>
      <c r="U856" s="9" t="n">
        <f aca="false">+[2]data1cf!BS855*-1</f>
        <v>-0</v>
      </c>
      <c r="V856" s="9" t="n">
        <f aca="false">+[2]data1cf!BT855*-1</f>
        <v>-0</v>
      </c>
      <c r="W856" s="9" t="n">
        <f aca="false">+[2]data1cf!BU855*-1</f>
        <v>-0</v>
      </c>
      <c r="X856" s="9" t="n">
        <f aca="false">+[2]data1cf!BV855*-1</f>
        <v>-0</v>
      </c>
      <c r="Y856" s="9" t="n">
        <f aca="false">+[2]data1cf!BW855*-1</f>
        <v>-0</v>
      </c>
      <c r="Z856" s="9" t="n">
        <f aca="false">+[2]data1cf!BX855*-1</f>
        <v>-0</v>
      </c>
      <c r="AA856" s="9" t="n">
        <f aca="false">+[2]data1cf!BY855*-1</f>
        <v>-0</v>
      </c>
      <c r="AB856" s="9"/>
      <c r="AC856" s="9"/>
      <c r="AD856" s="9"/>
      <c r="AE856" s="9"/>
      <c r="AF856" s="9"/>
      <c r="AG856" s="9"/>
      <c r="AH856" s="9"/>
      <c r="AI856" s="9"/>
      <c r="AJ856" s="9"/>
      <c r="AK856" s="1"/>
      <c r="AL856" s="1" t="e">
        <f aca="false">SUMPRODUCT(B856:AJ856,PVCapPrice)</f>
        <v>#DIV/0!</v>
      </c>
      <c r="AM856" s="1"/>
      <c r="AN856" s="1"/>
      <c r="AO856" s="1"/>
      <c r="AP856" s="1"/>
      <c r="AQ856" s="1"/>
    </row>
    <row r="857" customFormat="false" ht="11.25" hidden="false" customHeight="false" outlineLevel="0" collapsed="false">
      <c r="A857" s="1" t="n">
        <v>855</v>
      </c>
      <c r="B857" s="9"/>
      <c r="C857" s="9" t="n">
        <f aca="false">+[2]data1cf!BA856*-1</f>
        <v>-0</v>
      </c>
      <c r="D857" s="9" t="n">
        <f aca="false">+[2]data1cf!BB856*-1</f>
        <v>-0</v>
      </c>
      <c r="E857" s="9" t="n">
        <f aca="false">+[2]data1cf!BC856*-1</f>
        <v>-0</v>
      </c>
      <c r="F857" s="9" t="n">
        <f aca="false">+[2]data1cf!BD856*-1</f>
        <v>-0</v>
      </c>
      <c r="G857" s="9" t="n">
        <f aca="false">+[2]data1cf!BE856*-1</f>
        <v>-0</v>
      </c>
      <c r="H857" s="9" t="n">
        <f aca="false">+[2]data1cf!BF856*-1</f>
        <v>-0</v>
      </c>
      <c r="I857" s="9" t="n">
        <f aca="false">+[2]data1cf!BG856*-1</f>
        <v>-0</v>
      </c>
      <c r="J857" s="9" t="n">
        <f aca="false">+[2]data1cf!BH856*-1</f>
        <v>-0</v>
      </c>
      <c r="K857" s="9" t="n">
        <f aca="false">+[2]data1cf!BI856*-1</f>
        <v>-0</v>
      </c>
      <c r="L857" s="9" t="n">
        <f aca="false">+[2]data1cf!BJ856*-1</f>
        <v>-0</v>
      </c>
      <c r="M857" s="9" t="n">
        <f aca="false">+[2]data1cf!BK856*-1</f>
        <v>-0</v>
      </c>
      <c r="N857" s="9" t="n">
        <f aca="false">+[2]data1cf!BL856*-1</f>
        <v>-0</v>
      </c>
      <c r="O857" s="9" t="n">
        <f aca="false">+[2]data1cf!BM856*-1</f>
        <v>-0</v>
      </c>
      <c r="P857" s="9" t="n">
        <f aca="false">+[2]data1cf!BN856*-1</f>
        <v>-0</v>
      </c>
      <c r="Q857" s="9" t="n">
        <f aca="false">+[2]data1cf!BO856*-1</f>
        <v>-0</v>
      </c>
      <c r="R857" s="9" t="n">
        <f aca="false">+[2]data1cf!BP856*-1</f>
        <v>-0</v>
      </c>
      <c r="S857" s="9" t="n">
        <f aca="false">+[2]data1cf!BQ856*-1</f>
        <v>-0</v>
      </c>
      <c r="T857" s="9" t="n">
        <f aca="false">+[2]data1cf!BR856*-1</f>
        <v>-0</v>
      </c>
      <c r="U857" s="9" t="n">
        <f aca="false">+[2]data1cf!BS856*-1</f>
        <v>-0</v>
      </c>
      <c r="V857" s="9" t="n">
        <f aca="false">+[2]data1cf!BT856*-1</f>
        <v>-0</v>
      </c>
      <c r="W857" s="9" t="n">
        <f aca="false">+[2]data1cf!BU856*-1</f>
        <v>-0</v>
      </c>
      <c r="X857" s="9" t="n">
        <f aca="false">+[2]data1cf!BV856*-1</f>
        <v>-0</v>
      </c>
      <c r="Y857" s="9" t="n">
        <f aca="false">+[2]data1cf!BW856*-1</f>
        <v>-0</v>
      </c>
      <c r="Z857" s="9" t="n">
        <f aca="false">+[2]data1cf!BX856*-1</f>
        <v>-0</v>
      </c>
      <c r="AA857" s="9" t="n">
        <f aca="false">+[2]data1cf!BY856*-1</f>
        <v>-0</v>
      </c>
      <c r="AB857" s="9"/>
      <c r="AC857" s="9"/>
      <c r="AD857" s="9"/>
      <c r="AE857" s="9"/>
      <c r="AF857" s="9"/>
      <c r="AG857" s="9"/>
      <c r="AH857" s="9"/>
      <c r="AI857" s="9"/>
      <c r="AJ857" s="9"/>
      <c r="AK857" s="1"/>
      <c r="AL857" s="1" t="e">
        <f aca="false">SUMPRODUCT(B857:AJ857,PVCapPrice)</f>
        <v>#DIV/0!</v>
      </c>
      <c r="AM857" s="1"/>
      <c r="AN857" s="1"/>
      <c r="AO857" s="1"/>
      <c r="AP857" s="1"/>
      <c r="AQ857" s="1"/>
    </row>
    <row r="858" customFormat="false" ht="11.25" hidden="false" customHeight="false" outlineLevel="0" collapsed="false">
      <c r="A858" s="1" t="n">
        <v>856</v>
      </c>
      <c r="B858" s="9"/>
      <c r="C858" s="9" t="n">
        <f aca="false">+[2]data1cf!BA857*-1</f>
        <v>-0</v>
      </c>
      <c r="D858" s="9" t="n">
        <f aca="false">+[2]data1cf!BB857*-1</f>
        <v>-0</v>
      </c>
      <c r="E858" s="9" t="n">
        <f aca="false">+[2]data1cf!BC857*-1</f>
        <v>-0</v>
      </c>
      <c r="F858" s="9" t="n">
        <f aca="false">+[2]data1cf!BD857*-1</f>
        <v>-0</v>
      </c>
      <c r="G858" s="9" t="n">
        <f aca="false">+[2]data1cf!BE857*-1</f>
        <v>-0</v>
      </c>
      <c r="H858" s="9" t="n">
        <f aca="false">+[2]data1cf!BF857*-1</f>
        <v>-0</v>
      </c>
      <c r="I858" s="9" t="n">
        <f aca="false">+[2]data1cf!BG857*-1</f>
        <v>-0</v>
      </c>
      <c r="J858" s="9" t="n">
        <f aca="false">+[2]data1cf!BH857*-1</f>
        <v>-0</v>
      </c>
      <c r="K858" s="9" t="n">
        <f aca="false">+[2]data1cf!BI857*-1</f>
        <v>-0</v>
      </c>
      <c r="L858" s="9" t="n">
        <f aca="false">+[2]data1cf!BJ857*-1</f>
        <v>-0</v>
      </c>
      <c r="M858" s="9" t="n">
        <f aca="false">+[2]data1cf!BK857*-1</f>
        <v>-0</v>
      </c>
      <c r="N858" s="9" t="n">
        <f aca="false">+[2]data1cf!BL857*-1</f>
        <v>-0</v>
      </c>
      <c r="O858" s="9" t="n">
        <f aca="false">+[2]data1cf!BM857*-1</f>
        <v>-0</v>
      </c>
      <c r="P858" s="9" t="n">
        <f aca="false">+[2]data1cf!BN857*-1</f>
        <v>-0</v>
      </c>
      <c r="Q858" s="9" t="n">
        <f aca="false">+[2]data1cf!BO857*-1</f>
        <v>-0</v>
      </c>
      <c r="R858" s="9" t="n">
        <f aca="false">+[2]data1cf!BP857*-1</f>
        <v>-0</v>
      </c>
      <c r="S858" s="9" t="n">
        <f aca="false">+[2]data1cf!BQ857*-1</f>
        <v>-0</v>
      </c>
      <c r="T858" s="9" t="n">
        <f aca="false">+[2]data1cf!BR857*-1</f>
        <v>-0</v>
      </c>
      <c r="U858" s="9" t="n">
        <f aca="false">+[2]data1cf!BS857*-1</f>
        <v>-0</v>
      </c>
      <c r="V858" s="9" t="n">
        <f aca="false">+[2]data1cf!BT857*-1</f>
        <v>-0</v>
      </c>
      <c r="W858" s="9" t="n">
        <f aca="false">+[2]data1cf!BU857*-1</f>
        <v>-0</v>
      </c>
      <c r="X858" s="9" t="n">
        <f aca="false">+[2]data1cf!BV857*-1</f>
        <v>-0</v>
      </c>
      <c r="Y858" s="9" t="n">
        <f aca="false">+[2]data1cf!BW857*-1</f>
        <v>-0</v>
      </c>
      <c r="Z858" s="9" t="n">
        <f aca="false">+[2]data1cf!BX857*-1</f>
        <v>-0</v>
      </c>
      <c r="AA858" s="9" t="n">
        <f aca="false">+[2]data1cf!BY857*-1</f>
        <v>-0</v>
      </c>
      <c r="AB858" s="9"/>
      <c r="AC858" s="9"/>
      <c r="AD858" s="9"/>
      <c r="AE858" s="9"/>
      <c r="AF858" s="9"/>
      <c r="AG858" s="9"/>
      <c r="AH858" s="9"/>
      <c r="AI858" s="9"/>
      <c r="AJ858" s="9"/>
      <c r="AK858" s="1"/>
      <c r="AL858" s="1" t="e">
        <f aca="false">SUMPRODUCT(B858:AJ858,PVCapPrice)</f>
        <v>#DIV/0!</v>
      </c>
      <c r="AM858" s="1"/>
      <c r="AN858" s="1"/>
      <c r="AO858" s="1"/>
      <c r="AP858" s="1"/>
      <c r="AQ858" s="1"/>
    </row>
    <row r="859" customFormat="false" ht="11.25" hidden="false" customHeight="false" outlineLevel="0" collapsed="false">
      <c r="A859" s="1" t="n">
        <v>857</v>
      </c>
      <c r="B859" s="9"/>
      <c r="C859" s="9" t="n">
        <f aca="false">+[2]data1cf!BA858*-1</f>
        <v>-0</v>
      </c>
      <c r="D859" s="9" t="n">
        <f aca="false">+[2]data1cf!BB858*-1</f>
        <v>-0</v>
      </c>
      <c r="E859" s="9" t="n">
        <f aca="false">+[2]data1cf!BC858*-1</f>
        <v>-0</v>
      </c>
      <c r="F859" s="9" t="n">
        <f aca="false">+[2]data1cf!BD858*-1</f>
        <v>-0</v>
      </c>
      <c r="G859" s="9" t="n">
        <f aca="false">+[2]data1cf!BE858*-1</f>
        <v>-0</v>
      </c>
      <c r="H859" s="9" t="n">
        <f aca="false">+[2]data1cf!BF858*-1</f>
        <v>-0</v>
      </c>
      <c r="I859" s="9" t="n">
        <f aca="false">+[2]data1cf!BG858*-1</f>
        <v>-0</v>
      </c>
      <c r="J859" s="9" t="n">
        <f aca="false">+[2]data1cf!BH858*-1</f>
        <v>-0</v>
      </c>
      <c r="K859" s="9" t="n">
        <f aca="false">+[2]data1cf!BI858*-1</f>
        <v>-0</v>
      </c>
      <c r="L859" s="9" t="n">
        <f aca="false">+[2]data1cf!BJ858*-1</f>
        <v>-0</v>
      </c>
      <c r="M859" s="9" t="n">
        <f aca="false">+[2]data1cf!BK858*-1</f>
        <v>-0</v>
      </c>
      <c r="N859" s="9" t="n">
        <f aca="false">+[2]data1cf!BL858*-1</f>
        <v>-0</v>
      </c>
      <c r="O859" s="9" t="n">
        <f aca="false">+[2]data1cf!BM858*-1</f>
        <v>-0</v>
      </c>
      <c r="P859" s="9" t="n">
        <f aca="false">+[2]data1cf!BN858*-1</f>
        <v>-0</v>
      </c>
      <c r="Q859" s="9" t="n">
        <f aca="false">+[2]data1cf!BO858*-1</f>
        <v>-0</v>
      </c>
      <c r="R859" s="9" t="n">
        <f aca="false">+[2]data1cf!BP858*-1</f>
        <v>-0</v>
      </c>
      <c r="S859" s="9" t="n">
        <f aca="false">+[2]data1cf!BQ858*-1</f>
        <v>-0</v>
      </c>
      <c r="T859" s="9" t="n">
        <f aca="false">+[2]data1cf!BR858*-1</f>
        <v>-0</v>
      </c>
      <c r="U859" s="9" t="n">
        <f aca="false">+[2]data1cf!BS858*-1</f>
        <v>-0</v>
      </c>
      <c r="V859" s="9" t="n">
        <f aca="false">+[2]data1cf!BT858*-1</f>
        <v>-0</v>
      </c>
      <c r="W859" s="9" t="n">
        <f aca="false">+[2]data1cf!BU858*-1</f>
        <v>-0</v>
      </c>
      <c r="X859" s="9" t="n">
        <f aca="false">+[2]data1cf!BV858*-1</f>
        <v>-0</v>
      </c>
      <c r="Y859" s="9" t="n">
        <f aca="false">+[2]data1cf!BW858*-1</f>
        <v>-0</v>
      </c>
      <c r="Z859" s="9" t="n">
        <f aca="false">+[2]data1cf!BX858*-1</f>
        <v>-0</v>
      </c>
      <c r="AA859" s="9" t="n">
        <f aca="false">+[2]data1cf!BY858*-1</f>
        <v>-0</v>
      </c>
      <c r="AB859" s="9"/>
      <c r="AC859" s="9"/>
      <c r="AD859" s="9"/>
      <c r="AE859" s="9"/>
      <c r="AF859" s="9"/>
      <c r="AG859" s="9"/>
      <c r="AH859" s="9"/>
      <c r="AI859" s="9"/>
      <c r="AJ859" s="9"/>
      <c r="AK859" s="1"/>
      <c r="AL859" s="1" t="e">
        <f aca="false">SUMPRODUCT(B859:AJ859,PVCapPrice)</f>
        <v>#DIV/0!</v>
      </c>
      <c r="AM859" s="1"/>
      <c r="AN859" s="1"/>
      <c r="AO859" s="1"/>
      <c r="AP859" s="1"/>
      <c r="AQ859" s="1"/>
    </row>
    <row r="860" customFormat="false" ht="11.25" hidden="false" customHeight="false" outlineLevel="0" collapsed="false">
      <c r="A860" s="1" t="n">
        <v>858</v>
      </c>
      <c r="B860" s="9"/>
      <c r="C860" s="9" t="n">
        <f aca="false">+[2]data1cf!BA859*-1</f>
        <v>-0</v>
      </c>
      <c r="D860" s="9" t="n">
        <f aca="false">+[2]data1cf!BB859*-1</f>
        <v>-0</v>
      </c>
      <c r="E860" s="9" t="n">
        <f aca="false">+[2]data1cf!BC859*-1</f>
        <v>-0</v>
      </c>
      <c r="F860" s="9" t="n">
        <f aca="false">+[2]data1cf!BD859*-1</f>
        <v>-0</v>
      </c>
      <c r="G860" s="9" t="n">
        <f aca="false">+[2]data1cf!BE859*-1</f>
        <v>-0</v>
      </c>
      <c r="H860" s="9" t="n">
        <f aca="false">+[2]data1cf!BF859*-1</f>
        <v>-0</v>
      </c>
      <c r="I860" s="9" t="n">
        <f aca="false">+[2]data1cf!BG859*-1</f>
        <v>-0</v>
      </c>
      <c r="J860" s="9" t="n">
        <f aca="false">+[2]data1cf!BH859*-1</f>
        <v>-0</v>
      </c>
      <c r="K860" s="9" t="n">
        <f aca="false">+[2]data1cf!BI859*-1</f>
        <v>-0</v>
      </c>
      <c r="L860" s="9" t="n">
        <f aca="false">+[2]data1cf!BJ859*-1</f>
        <v>-0</v>
      </c>
      <c r="M860" s="9" t="n">
        <f aca="false">+[2]data1cf!BK859*-1</f>
        <v>-0</v>
      </c>
      <c r="N860" s="9" t="n">
        <f aca="false">+[2]data1cf!BL859*-1</f>
        <v>-0</v>
      </c>
      <c r="O860" s="9" t="n">
        <f aca="false">+[2]data1cf!BM859*-1</f>
        <v>-0</v>
      </c>
      <c r="P860" s="9" t="n">
        <f aca="false">+[2]data1cf!BN859*-1</f>
        <v>-0</v>
      </c>
      <c r="Q860" s="9" t="n">
        <f aca="false">+[2]data1cf!BO859*-1</f>
        <v>-0</v>
      </c>
      <c r="R860" s="9" t="n">
        <f aca="false">+[2]data1cf!BP859*-1</f>
        <v>-0</v>
      </c>
      <c r="S860" s="9" t="n">
        <f aca="false">+[2]data1cf!BQ859*-1</f>
        <v>-0</v>
      </c>
      <c r="T860" s="9" t="n">
        <f aca="false">+[2]data1cf!BR859*-1</f>
        <v>-0</v>
      </c>
      <c r="U860" s="9" t="n">
        <f aca="false">+[2]data1cf!BS859*-1</f>
        <v>-0</v>
      </c>
      <c r="V860" s="9" t="n">
        <f aca="false">+[2]data1cf!BT859*-1</f>
        <v>-0</v>
      </c>
      <c r="W860" s="9" t="n">
        <f aca="false">+[2]data1cf!BU859*-1</f>
        <v>-0</v>
      </c>
      <c r="X860" s="9" t="n">
        <f aca="false">+[2]data1cf!BV859*-1</f>
        <v>-0</v>
      </c>
      <c r="Y860" s="9" t="n">
        <f aca="false">+[2]data1cf!BW859*-1</f>
        <v>-0</v>
      </c>
      <c r="Z860" s="9" t="n">
        <f aca="false">+[2]data1cf!BX859*-1</f>
        <v>-0</v>
      </c>
      <c r="AA860" s="9" t="n">
        <f aca="false">+[2]data1cf!BY859*-1</f>
        <v>-0</v>
      </c>
      <c r="AB860" s="9"/>
      <c r="AC860" s="9"/>
      <c r="AD860" s="9"/>
      <c r="AE860" s="9"/>
      <c r="AF860" s="9"/>
      <c r="AG860" s="9"/>
      <c r="AH860" s="9"/>
      <c r="AI860" s="9"/>
      <c r="AJ860" s="9"/>
      <c r="AK860" s="1"/>
      <c r="AL860" s="1" t="e">
        <f aca="false">SUMPRODUCT(B860:AJ860,PVCapPrice)</f>
        <v>#DIV/0!</v>
      </c>
      <c r="AM860" s="1"/>
      <c r="AN860" s="1"/>
      <c r="AO860" s="1"/>
      <c r="AP860" s="1"/>
      <c r="AQ860" s="1"/>
    </row>
    <row r="861" customFormat="false" ht="11.25" hidden="false" customHeight="false" outlineLevel="0" collapsed="false">
      <c r="A861" s="1" t="n">
        <v>859</v>
      </c>
      <c r="B861" s="9"/>
      <c r="C861" s="9" t="n">
        <f aca="false">+[2]data1cf!BA860*-1</f>
        <v>-0</v>
      </c>
      <c r="D861" s="9" t="n">
        <f aca="false">+[2]data1cf!BB860*-1</f>
        <v>-0</v>
      </c>
      <c r="E861" s="9" t="n">
        <f aca="false">+[2]data1cf!BC860*-1</f>
        <v>-0</v>
      </c>
      <c r="F861" s="9" t="n">
        <f aca="false">+[2]data1cf!BD860*-1</f>
        <v>-0</v>
      </c>
      <c r="G861" s="9" t="n">
        <f aca="false">+[2]data1cf!BE860*-1</f>
        <v>-0</v>
      </c>
      <c r="H861" s="9" t="n">
        <f aca="false">+[2]data1cf!BF860*-1</f>
        <v>-0</v>
      </c>
      <c r="I861" s="9" t="n">
        <f aca="false">+[2]data1cf!BG860*-1</f>
        <v>-0</v>
      </c>
      <c r="J861" s="9" t="n">
        <f aca="false">+[2]data1cf!BH860*-1</f>
        <v>-0</v>
      </c>
      <c r="K861" s="9" t="n">
        <f aca="false">+[2]data1cf!BI860*-1</f>
        <v>-0</v>
      </c>
      <c r="L861" s="9" t="n">
        <f aca="false">+[2]data1cf!BJ860*-1</f>
        <v>-0</v>
      </c>
      <c r="M861" s="9" t="n">
        <f aca="false">+[2]data1cf!BK860*-1</f>
        <v>-0</v>
      </c>
      <c r="N861" s="9" t="n">
        <f aca="false">+[2]data1cf!BL860*-1</f>
        <v>-0</v>
      </c>
      <c r="O861" s="9" t="n">
        <f aca="false">+[2]data1cf!BM860*-1</f>
        <v>-0</v>
      </c>
      <c r="P861" s="9" t="n">
        <f aca="false">+[2]data1cf!BN860*-1</f>
        <v>-0</v>
      </c>
      <c r="Q861" s="9" t="n">
        <f aca="false">+[2]data1cf!BO860*-1</f>
        <v>-0</v>
      </c>
      <c r="R861" s="9" t="n">
        <f aca="false">+[2]data1cf!BP860*-1</f>
        <v>-0</v>
      </c>
      <c r="S861" s="9" t="n">
        <f aca="false">+[2]data1cf!BQ860*-1</f>
        <v>-0</v>
      </c>
      <c r="T861" s="9" t="n">
        <f aca="false">+[2]data1cf!BR860*-1</f>
        <v>-0</v>
      </c>
      <c r="U861" s="9" t="n">
        <f aca="false">+[2]data1cf!BS860*-1</f>
        <v>-0</v>
      </c>
      <c r="V861" s="9" t="n">
        <f aca="false">+[2]data1cf!BT860*-1</f>
        <v>-0</v>
      </c>
      <c r="W861" s="9" t="n">
        <f aca="false">+[2]data1cf!BU860*-1</f>
        <v>-0</v>
      </c>
      <c r="X861" s="9" t="n">
        <f aca="false">+[2]data1cf!BV860*-1</f>
        <v>-0</v>
      </c>
      <c r="Y861" s="9" t="n">
        <f aca="false">+[2]data1cf!BW860*-1</f>
        <v>-0</v>
      </c>
      <c r="Z861" s="9" t="n">
        <f aca="false">+[2]data1cf!BX860*-1</f>
        <v>-0</v>
      </c>
      <c r="AA861" s="9" t="n">
        <f aca="false">+[2]data1cf!BY860*-1</f>
        <v>-0</v>
      </c>
      <c r="AB861" s="9"/>
      <c r="AC861" s="9"/>
      <c r="AD861" s="9"/>
      <c r="AE861" s="9"/>
      <c r="AF861" s="9"/>
      <c r="AG861" s="9"/>
      <c r="AH861" s="9"/>
      <c r="AI861" s="9"/>
      <c r="AJ861" s="9"/>
      <c r="AK861" s="1"/>
      <c r="AL861" s="1" t="e">
        <f aca="false">SUMPRODUCT(B861:AJ861,PVCapPrice)</f>
        <v>#DIV/0!</v>
      </c>
      <c r="AM861" s="1"/>
      <c r="AN861" s="1"/>
      <c r="AO861" s="1"/>
      <c r="AP861" s="1"/>
      <c r="AQ861" s="1"/>
    </row>
    <row r="862" customFormat="false" ht="11.25" hidden="false" customHeight="false" outlineLevel="0" collapsed="false">
      <c r="A862" s="1" t="n">
        <v>860</v>
      </c>
      <c r="B862" s="9"/>
      <c r="C862" s="9" t="n">
        <f aca="false">+[2]data1cf!BA861*-1</f>
        <v>-0</v>
      </c>
      <c r="D862" s="9" t="n">
        <f aca="false">+[2]data1cf!BB861*-1</f>
        <v>-0</v>
      </c>
      <c r="E862" s="9" t="n">
        <f aca="false">+[2]data1cf!BC861*-1</f>
        <v>-0</v>
      </c>
      <c r="F862" s="9" t="n">
        <f aca="false">+[2]data1cf!BD861*-1</f>
        <v>-0</v>
      </c>
      <c r="G862" s="9" t="n">
        <f aca="false">+[2]data1cf!BE861*-1</f>
        <v>-0</v>
      </c>
      <c r="H862" s="9" t="n">
        <f aca="false">+[2]data1cf!BF861*-1</f>
        <v>-0</v>
      </c>
      <c r="I862" s="9" t="n">
        <f aca="false">+[2]data1cf!BG861*-1</f>
        <v>-0</v>
      </c>
      <c r="J862" s="9" t="n">
        <f aca="false">+[2]data1cf!BH861*-1</f>
        <v>-0</v>
      </c>
      <c r="K862" s="9" t="n">
        <f aca="false">+[2]data1cf!BI861*-1</f>
        <v>-0</v>
      </c>
      <c r="L862" s="9" t="n">
        <f aca="false">+[2]data1cf!BJ861*-1</f>
        <v>-0</v>
      </c>
      <c r="M862" s="9" t="n">
        <f aca="false">+[2]data1cf!BK861*-1</f>
        <v>-0</v>
      </c>
      <c r="N862" s="9" t="n">
        <f aca="false">+[2]data1cf!BL861*-1</f>
        <v>-0</v>
      </c>
      <c r="O862" s="9" t="n">
        <f aca="false">+[2]data1cf!BM861*-1</f>
        <v>-0</v>
      </c>
      <c r="P862" s="9" t="n">
        <f aca="false">+[2]data1cf!BN861*-1</f>
        <v>-0</v>
      </c>
      <c r="Q862" s="9" t="n">
        <f aca="false">+[2]data1cf!BO861*-1</f>
        <v>-0</v>
      </c>
      <c r="R862" s="9" t="n">
        <f aca="false">+[2]data1cf!BP861*-1</f>
        <v>-0</v>
      </c>
      <c r="S862" s="9" t="n">
        <f aca="false">+[2]data1cf!BQ861*-1</f>
        <v>-0</v>
      </c>
      <c r="T862" s="9" t="n">
        <f aca="false">+[2]data1cf!BR861*-1</f>
        <v>-0</v>
      </c>
      <c r="U862" s="9" t="n">
        <f aca="false">+[2]data1cf!BS861*-1</f>
        <v>-0</v>
      </c>
      <c r="V862" s="9" t="n">
        <f aca="false">+[2]data1cf!BT861*-1</f>
        <v>-0</v>
      </c>
      <c r="W862" s="9" t="n">
        <f aca="false">+[2]data1cf!BU861*-1</f>
        <v>-0</v>
      </c>
      <c r="X862" s="9" t="n">
        <f aca="false">+[2]data1cf!BV861*-1</f>
        <v>-0</v>
      </c>
      <c r="Y862" s="9" t="n">
        <f aca="false">+[2]data1cf!BW861*-1</f>
        <v>-0</v>
      </c>
      <c r="Z862" s="9" t="n">
        <f aca="false">+[2]data1cf!BX861*-1</f>
        <v>-0</v>
      </c>
      <c r="AA862" s="9" t="n">
        <f aca="false">+[2]data1cf!BY861*-1</f>
        <v>-0</v>
      </c>
      <c r="AB862" s="9"/>
      <c r="AC862" s="9"/>
      <c r="AD862" s="9"/>
      <c r="AE862" s="9"/>
      <c r="AF862" s="9"/>
      <c r="AG862" s="9"/>
      <c r="AH862" s="9"/>
      <c r="AI862" s="9"/>
      <c r="AJ862" s="9"/>
      <c r="AK862" s="1"/>
      <c r="AL862" s="1" t="e">
        <f aca="false">SUMPRODUCT(B862:AJ862,PVCapPrice)</f>
        <v>#DIV/0!</v>
      </c>
      <c r="AM862" s="1"/>
      <c r="AN862" s="1"/>
      <c r="AO862" s="1"/>
      <c r="AP862" s="1"/>
      <c r="AQ862" s="1"/>
    </row>
    <row r="863" customFormat="false" ht="11.25" hidden="false" customHeight="false" outlineLevel="0" collapsed="false">
      <c r="A863" s="1" t="n">
        <v>861</v>
      </c>
      <c r="B863" s="9"/>
      <c r="C863" s="9" t="n">
        <f aca="false">+[2]data1cf!BA862*-1</f>
        <v>-0</v>
      </c>
      <c r="D863" s="9" t="n">
        <f aca="false">+[2]data1cf!BB862*-1</f>
        <v>-0</v>
      </c>
      <c r="E863" s="9" t="n">
        <f aca="false">+[2]data1cf!BC862*-1</f>
        <v>-0</v>
      </c>
      <c r="F863" s="9" t="n">
        <f aca="false">+[2]data1cf!BD862*-1</f>
        <v>-0</v>
      </c>
      <c r="G863" s="9" t="n">
        <f aca="false">+[2]data1cf!BE862*-1</f>
        <v>-0</v>
      </c>
      <c r="H863" s="9" t="n">
        <f aca="false">+[2]data1cf!BF862*-1</f>
        <v>-0</v>
      </c>
      <c r="I863" s="9" t="n">
        <f aca="false">+[2]data1cf!BG862*-1</f>
        <v>-0</v>
      </c>
      <c r="J863" s="9" t="n">
        <f aca="false">+[2]data1cf!BH862*-1</f>
        <v>-0</v>
      </c>
      <c r="K863" s="9" t="n">
        <f aca="false">+[2]data1cf!BI862*-1</f>
        <v>-0</v>
      </c>
      <c r="L863" s="9" t="n">
        <f aca="false">+[2]data1cf!BJ862*-1</f>
        <v>-0</v>
      </c>
      <c r="M863" s="9" t="n">
        <f aca="false">+[2]data1cf!BK862*-1</f>
        <v>-0</v>
      </c>
      <c r="N863" s="9" t="n">
        <f aca="false">+[2]data1cf!BL862*-1</f>
        <v>-0</v>
      </c>
      <c r="O863" s="9" t="n">
        <f aca="false">+[2]data1cf!BM862*-1</f>
        <v>-0</v>
      </c>
      <c r="P863" s="9" t="n">
        <f aca="false">+[2]data1cf!BN862*-1</f>
        <v>-0</v>
      </c>
      <c r="Q863" s="9" t="n">
        <f aca="false">+[2]data1cf!BO862*-1</f>
        <v>-0</v>
      </c>
      <c r="R863" s="9" t="n">
        <f aca="false">+[2]data1cf!BP862*-1</f>
        <v>-0</v>
      </c>
      <c r="S863" s="9" t="n">
        <f aca="false">+[2]data1cf!BQ862*-1</f>
        <v>-0</v>
      </c>
      <c r="T863" s="9" t="n">
        <f aca="false">+[2]data1cf!BR862*-1</f>
        <v>-0</v>
      </c>
      <c r="U863" s="9" t="n">
        <f aca="false">+[2]data1cf!BS862*-1</f>
        <v>-0</v>
      </c>
      <c r="V863" s="9" t="n">
        <f aca="false">+[2]data1cf!BT862*-1</f>
        <v>-0</v>
      </c>
      <c r="W863" s="9" t="n">
        <f aca="false">+[2]data1cf!BU862*-1</f>
        <v>-0</v>
      </c>
      <c r="X863" s="9" t="n">
        <f aca="false">+[2]data1cf!BV862*-1</f>
        <v>-0</v>
      </c>
      <c r="Y863" s="9" t="n">
        <f aca="false">+[2]data1cf!BW862*-1</f>
        <v>-0</v>
      </c>
      <c r="Z863" s="9" t="n">
        <f aca="false">+[2]data1cf!BX862*-1</f>
        <v>-0</v>
      </c>
      <c r="AA863" s="9" t="n">
        <f aca="false">+[2]data1cf!BY862*-1</f>
        <v>-0</v>
      </c>
      <c r="AB863" s="9"/>
      <c r="AC863" s="9"/>
      <c r="AD863" s="9"/>
      <c r="AE863" s="9"/>
      <c r="AF863" s="9"/>
      <c r="AG863" s="9"/>
      <c r="AH863" s="9"/>
      <c r="AI863" s="9"/>
      <c r="AJ863" s="9"/>
      <c r="AK863" s="1"/>
      <c r="AL863" s="1" t="e">
        <f aca="false">SUMPRODUCT(B863:AJ863,PVCapPrice)</f>
        <v>#DIV/0!</v>
      </c>
      <c r="AM863" s="1"/>
      <c r="AN863" s="1"/>
      <c r="AO863" s="1"/>
      <c r="AP863" s="1"/>
      <c r="AQ863" s="1"/>
    </row>
    <row r="864" customFormat="false" ht="11.25" hidden="false" customHeight="false" outlineLevel="0" collapsed="false">
      <c r="A864" s="1" t="n">
        <v>862</v>
      </c>
      <c r="B864" s="9"/>
      <c r="C864" s="9" t="n">
        <f aca="false">+[2]data1cf!BA863*-1</f>
        <v>-0</v>
      </c>
      <c r="D864" s="9" t="n">
        <f aca="false">+[2]data1cf!BB863*-1</f>
        <v>-0</v>
      </c>
      <c r="E864" s="9" t="n">
        <f aca="false">+[2]data1cf!BC863*-1</f>
        <v>-0</v>
      </c>
      <c r="F864" s="9" t="n">
        <f aca="false">+[2]data1cf!BD863*-1</f>
        <v>-0</v>
      </c>
      <c r="G864" s="9" t="n">
        <f aca="false">+[2]data1cf!BE863*-1</f>
        <v>-0</v>
      </c>
      <c r="H864" s="9" t="n">
        <f aca="false">+[2]data1cf!BF863*-1</f>
        <v>-0</v>
      </c>
      <c r="I864" s="9" t="n">
        <f aca="false">+[2]data1cf!BG863*-1</f>
        <v>-0</v>
      </c>
      <c r="J864" s="9" t="n">
        <f aca="false">+[2]data1cf!BH863*-1</f>
        <v>-0</v>
      </c>
      <c r="K864" s="9" t="n">
        <f aca="false">+[2]data1cf!BI863*-1</f>
        <v>-0</v>
      </c>
      <c r="L864" s="9" t="n">
        <f aca="false">+[2]data1cf!BJ863*-1</f>
        <v>-0</v>
      </c>
      <c r="M864" s="9" t="n">
        <f aca="false">+[2]data1cf!BK863*-1</f>
        <v>-0</v>
      </c>
      <c r="N864" s="9" t="n">
        <f aca="false">+[2]data1cf!BL863*-1</f>
        <v>-0</v>
      </c>
      <c r="O864" s="9" t="n">
        <f aca="false">+[2]data1cf!BM863*-1</f>
        <v>-0</v>
      </c>
      <c r="P864" s="9" t="n">
        <f aca="false">+[2]data1cf!BN863*-1</f>
        <v>-0</v>
      </c>
      <c r="Q864" s="9" t="n">
        <f aca="false">+[2]data1cf!BO863*-1</f>
        <v>-0</v>
      </c>
      <c r="R864" s="9" t="n">
        <f aca="false">+[2]data1cf!BP863*-1</f>
        <v>-0</v>
      </c>
      <c r="S864" s="9" t="n">
        <f aca="false">+[2]data1cf!BQ863*-1</f>
        <v>-0</v>
      </c>
      <c r="T864" s="9" t="n">
        <f aca="false">+[2]data1cf!BR863*-1</f>
        <v>-0</v>
      </c>
      <c r="U864" s="9" t="n">
        <f aca="false">+[2]data1cf!BS863*-1</f>
        <v>-0</v>
      </c>
      <c r="V864" s="9" t="n">
        <f aca="false">+[2]data1cf!BT863*-1</f>
        <v>-0</v>
      </c>
      <c r="W864" s="9" t="n">
        <f aca="false">+[2]data1cf!BU863*-1</f>
        <v>-0</v>
      </c>
      <c r="X864" s="9" t="n">
        <f aca="false">+[2]data1cf!BV863*-1</f>
        <v>-0</v>
      </c>
      <c r="Y864" s="9" t="n">
        <f aca="false">+[2]data1cf!BW863*-1</f>
        <v>-0</v>
      </c>
      <c r="Z864" s="9" t="n">
        <f aca="false">+[2]data1cf!BX863*-1</f>
        <v>-0</v>
      </c>
      <c r="AA864" s="9" t="n">
        <f aca="false">+[2]data1cf!BY863*-1</f>
        <v>-0</v>
      </c>
      <c r="AB864" s="9"/>
      <c r="AC864" s="9"/>
      <c r="AD864" s="9"/>
      <c r="AE864" s="9"/>
      <c r="AF864" s="9"/>
      <c r="AG864" s="9"/>
      <c r="AH864" s="9"/>
      <c r="AI864" s="9"/>
      <c r="AJ864" s="9"/>
      <c r="AK864" s="1"/>
      <c r="AL864" s="1" t="e">
        <f aca="false">SUMPRODUCT(B864:AJ864,PVCapPrice)</f>
        <v>#DIV/0!</v>
      </c>
      <c r="AM864" s="1"/>
      <c r="AN864" s="1"/>
      <c r="AO864" s="1"/>
      <c r="AP864" s="1"/>
      <c r="AQ864" s="1"/>
    </row>
    <row r="865" customFormat="false" ht="11.25" hidden="false" customHeight="false" outlineLevel="0" collapsed="false">
      <c r="A865" s="1" t="n">
        <v>863</v>
      </c>
      <c r="B865" s="9"/>
      <c r="C865" s="9" t="n">
        <f aca="false">+[2]data1cf!BA864*-1</f>
        <v>-0</v>
      </c>
      <c r="D865" s="9" t="n">
        <f aca="false">+[2]data1cf!BB864*-1</f>
        <v>-0</v>
      </c>
      <c r="E865" s="9" t="n">
        <f aca="false">+[2]data1cf!BC864*-1</f>
        <v>-0</v>
      </c>
      <c r="F865" s="9" t="n">
        <f aca="false">+[2]data1cf!BD864*-1</f>
        <v>-0</v>
      </c>
      <c r="G865" s="9" t="n">
        <f aca="false">+[2]data1cf!BE864*-1</f>
        <v>-0</v>
      </c>
      <c r="H865" s="9" t="n">
        <f aca="false">+[2]data1cf!BF864*-1</f>
        <v>-0</v>
      </c>
      <c r="I865" s="9" t="n">
        <f aca="false">+[2]data1cf!BG864*-1</f>
        <v>-0</v>
      </c>
      <c r="J865" s="9" t="n">
        <f aca="false">+[2]data1cf!BH864*-1</f>
        <v>-0</v>
      </c>
      <c r="K865" s="9" t="n">
        <f aca="false">+[2]data1cf!BI864*-1</f>
        <v>-0</v>
      </c>
      <c r="L865" s="9" t="n">
        <f aca="false">+[2]data1cf!BJ864*-1</f>
        <v>-0</v>
      </c>
      <c r="M865" s="9" t="n">
        <f aca="false">+[2]data1cf!BK864*-1</f>
        <v>-0</v>
      </c>
      <c r="N865" s="9" t="n">
        <f aca="false">+[2]data1cf!BL864*-1</f>
        <v>-0</v>
      </c>
      <c r="O865" s="9" t="n">
        <f aca="false">+[2]data1cf!BM864*-1</f>
        <v>-0</v>
      </c>
      <c r="P865" s="9" t="n">
        <f aca="false">+[2]data1cf!BN864*-1</f>
        <v>-0</v>
      </c>
      <c r="Q865" s="9" t="n">
        <f aca="false">+[2]data1cf!BO864*-1</f>
        <v>-0</v>
      </c>
      <c r="R865" s="9" t="n">
        <f aca="false">+[2]data1cf!BP864*-1</f>
        <v>-0</v>
      </c>
      <c r="S865" s="9" t="n">
        <f aca="false">+[2]data1cf!BQ864*-1</f>
        <v>-0</v>
      </c>
      <c r="T865" s="9" t="n">
        <f aca="false">+[2]data1cf!BR864*-1</f>
        <v>-0</v>
      </c>
      <c r="U865" s="9" t="n">
        <f aca="false">+[2]data1cf!BS864*-1</f>
        <v>-0</v>
      </c>
      <c r="V865" s="9" t="n">
        <f aca="false">+[2]data1cf!BT864*-1</f>
        <v>-0</v>
      </c>
      <c r="W865" s="9" t="n">
        <f aca="false">+[2]data1cf!BU864*-1</f>
        <v>-0</v>
      </c>
      <c r="X865" s="9" t="n">
        <f aca="false">+[2]data1cf!BV864*-1</f>
        <v>-0</v>
      </c>
      <c r="Y865" s="9" t="n">
        <f aca="false">+[2]data1cf!BW864*-1</f>
        <v>-0</v>
      </c>
      <c r="Z865" s="9" t="n">
        <f aca="false">+[2]data1cf!BX864*-1</f>
        <v>-0</v>
      </c>
      <c r="AA865" s="9" t="n">
        <f aca="false">+[2]data1cf!BY864*-1</f>
        <v>-0</v>
      </c>
      <c r="AB865" s="9"/>
      <c r="AC865" s="9"/>
      <c r="AD865" s="9"/>
      <c r="AE865" s="9"/>
      <c r="AF865" s="9"/>
      <c r="AG865" s="9"/>
      <c r="AH865" s="9"/>
      <c r="AI865" s="9"/>
      <c r="AJ865" s="9"/>
      <c r="AK865" s="1"/>
      <c r="AL865" s="1" t="e">
        <f aca="false">SUMPRODUCT(B865:AJ865,PVCapPrice)</f>
        <v>#DIV/0!</v>
      </c>
      <c r="AM865" s="1"/>
      <c r="AN865" s="1"/>
      <c r="AO865" s="1"/>
      <c r="AP865" s="1"/>
      <c r="AQ865" s="1"/>
    </row>
    <row r="866" customFormat="false" ht="11.25" hidden="false" customHeight="false" outlineLevel="0" collapsed="false">
      <c r="A866" s="1" t="n">
        <v>864</v>
      </c>
      <c r="B866" s="9"/>
      <c r="C866" s="9" t="n">
        <f aca="false">+[2]data1cf!BA865*-1</f>
        <v>-0</v>
      </c>
      <c r="D866" s="9" t="n">
        <f aca="false">+[2]data1cf!BB865*-1</f>
        <v>-0</v>
      </c>
      <c r="E866" s="9" t="n">
        <f aca="false">+[2]data1cf!BC865*-1</f>
        <v>-0</v>
      </c>
      <c r="F866" s="9" t="n">
        <f aca="false">+[2]data1cf!BD865*-1</f>
        <v>-0</v>
      </c>
      <c r="G866" s="9" t="n">
        <f aca="false">+[2]data1cf!BE865*-1</f>
        <v>-0</v>
      </c>
      <c r="H866" s="9" t="n">
        <f aca="false">+[2]data1cf!BF865*-1</f>
        <v>-0</v>
      </c>
      <c r="I866" s="9" t="n">
        <f aca="false">+[2]data1cf!BG865*-1</f>
        <v>-0</v>
      </c>
      <c r="J866" s="9" t="n">
        <f aca="false">+[2]data1cf!BH865*-1</f>
        <v>-0</v>
      </c>
      <c r="K866" s="9" t="n">
        <f aca="false">+[2]data1cf!BI865*-1</f>
        <v>-0</v>
      </c>
      <c r="L866" s="9" t="n">
        <f aca="false">+[2]data1cf!BJ865*-1</f>
        <v>-0</v>
      </c>
      <c r="M866" s="9" t="n">
        <f aca="false">+[2]data1cf!BK865*-1</f>
        <v>-0</v>
      </c>
      <c r="N866" s="9" t="n">
        <f aca="false">+[2]data1cf!BL865*-1</f>
        <v>-0</v>
      </c>
      <c r="O866" s="9" t="n">
        <f aca="false">+[2]data1cf!BM865*-1</f>
        <v>-0</v>
      </c>
      <c r="P866" s="9" t="n">
        <f aca="false">+[2]data1cf!BN865*-1</f>
        <v>-0</v>
      </c>
      <c r="Q866" s="9" t="n">
        <f aca="false">+[2]data1cf!BO865*-1</f>
        <v>-0</v>
      </c>
      <c r="R866" s="9" t="n">
        <f aca="false">+[2]data1cf!BP865*-1</f>
        <v>-0</v>
      </c>
      <c r="S866" s="9" t="n">
        <f aca="false">+[2]data1cf!BQ865*-1</f>
        <v>-0</v>
      </c>
      <c r="T866" s="9" t="n">
        <f aca="false">+[2]data1cf!BR865*-1</f>
        <v>-0</v>
      </c>
      <c r="U866" s="9" t="n">
        <f aca="false">+[2]data1cf!BS865*-1</f>
        <v>-0</v>
      </c>
      <c r="V866" s="9" t="n">
        <f aca="false">+[2]data1cf!BT865*-1</f>
        <v>-0</v>
      </c>
      <c r="W866" s="9" t="n">
        <f aca="false">+[2]data1cf!BU865*-1</f>
        <v>-0</v>
      </c>
      <c r="X866" s="9" t="n">
        <f aca="false">+[2]data1cf!BV865*-1</f>
        <v>-0</v>
      </c>
      <c r="Y866" s="9" t="n">
        <f aca="false">+[2]data1cf!BW865*-1</f>
        <v>-0</v>
      </c>
      <c r="Z866" s="9" t="n">
        <f aca="false">+[2]data1cf!BX865*-1</f>
        <v>-0</v>
      </c>
      <c r="AA866" s="9" t="n">
        <f aca="false">+[2]data1cf!BY865*-1</f>
        <v>-0</v>
      </c>
      <c r="AB866" s="9"/>
      <c r="AC866" s="9"/>
      <c r="AD866" s="9"/>
      <c r="AE866" s="9"/>
      <c r="AF866" s="9"/>
      <c r="AG866" s="9"/>
      <c r="AH866" s="9"/>
      <c r="AI866" s="9"/>
      <c r="AJ866" s="9"/>
      <c r="AK866" s="1"/>
      <c r="AL866" s="1" t="e">
        <f aca="false">SUMPRODUCT(B866:AJ866,PVCapPrice)</f>
        <v>#DIV/0!</v>
      </c>
      <c r="AM866" s="1"/>
      <c r="AN866" s="1"/>
      <c r="AO866" s="1"/>
      <c r="AP866" s="1"/>
      <c r="AQ866" s="1"/>
    </row>
    <row r="867" customFormat="false" ht="11.25" hidden="false" customHeight="false" outlineLevel="0" collapsed="false">
      <c r="A867" s="1" t="n">
        <v>865</v>
      </c>
      <c r="B867" s="9"/>
      <c r="C867" s="9" t="n">
        <f aca="false">+[2]data1cf!BA866*-1</f>
        <v>-0</v>
      </c>
      <c r="D867" s="9" t="n">
        <f aca="false">+[2]data1cf!BB866*-1</f>
        <v>-0</v>
      </c>
      <c r="E867" s="9" t="n">
        <f aca="false">+[2]data1cf!BC866*-1</f>
        <v>-0</v>
      </c>
      <c r="F867" s="9" t="n">
        <f aca="false">+[2]data1cf!BD866*-1</f>
        <v>-0</v>
      </c>
      <c r="G867" s="9" t="n">
        <f aca="false">+[2]data1cf!BE866*-1</f>
        <v>-0</v>
      </c>
      <c r="H867" s="9" t="n">
        <f aca="false">+[2]data1cf!BF866*-1</f>
        <v>-0</v>
      </c>
      <c r="I867" s="9" t="n">
        <f aca="false">+[2]data1cf!BG866*-1</f>
        <v>-0</v>
      </c>
      <c r="J867" s="9" t="n">
        <f aca="false">+[2]data1cf!BH866*-1</f>
        <v>-0</v>
      </c>
      <c r="K867" s="9" t="n">
        <f aca="false">+[2]data1cf!BI866*-1</f>
        <v>-0</v>
      </c>
      <c r="L867" s="9" t="n">
        <f aca="false">+[2]data1cf!BJ866*-1</f>
        <v>-0</v>
      </c>
      <c r="M867" s="9" t="n">
        <f aca="false">+[2]data1cf!BK866*-1</f>
        <v>-0</v>
      </c>
      <c r="N867" s="9" t="n">
        <f aca="false">+[2]data1cf!BL866*-1</f>
        <v>-0</v>
      </c>
      <c r="O867" s="9" t="n">
        <f aca="false">+[2]data1cf!BM866*-1</f>
        <v>-0</v>
      </c>
      <c r="P867" s="9" t="n">
        <f aca="false">+[2]data1cf!BN866*-1</f>
        <v>-0</v>
      </c>
      <c r="Q867" s="9" t="n">
        <f aca="false">+[2]data1cf!BO866*-1</f>
        <v>-0</v>
      </c>
      <c r="R867" s="9" t="n">
        <f aca="false">+[2]data1cf!BP866*-1</f>
        <v>-0</v>
      </c>
      <c r="S867" s="9" t="n">
        <f aca="false">+[2]data1cf!BQ866*-1</f>
        <v>-0</v>
      </c>
      <c r="T867" s="9" t="n">
        <f aca="false">+[2]data1cf!BR866*-1</f>
        <v>-0</v>
      </c>
      <c r="U867" s="9" t="n">
        <f aca="false">+[2]data1cf!BS866*-1</f>
        <v>-0</v>
      </c>
      <c r="V867" s="9" t="n">
        <f aca="false">+[2]data1cf!BT866*-1</f>
        <v>-0</v>
      </c>
      <c r="W867" s="9" t="n">
        <f aca="false">+[2]data1cf!BU866*-1</f>
        <v>-0</v>
      </c>
      <c r="X867" s="9" t="n">
        <f aca="false">+[2]data1cf!BV866*-1</f>
        <v>-0</v>
      </c>
      <c r="Y867" s="9" t="n">
        <f aca="false">+[2]data1cf!BW866*-1</f>
        <v>-0</v>
      </c>
      <c r="Z867" s="9" t="n">
        <f aca="false">+[2]data1cf!BX866*-1</f>
        <v>-0</v>
      </c>
      <c r="AA867" s="9" t="n">
        <f aca="false">+[2]data1cf!BY866*-1</f>
        <v>-0</v>
      </c>
      <c r="AB867" s="9"/>
      <c r="AC867" s="9"/>
      <c r="AD867" s="9"/>
      <c r="AE867" s="9"/>
      <c r="AF867" s="9"/>
      <c r="AG867" s="9"/>
      <c r="AH867" s="9"/>
      <c r="AI867" s="9"/>
      <c r="AJ867" s="9"/>
      <c r="AK867" s="1"/>
      <c r="AL867" s="1" t="e">
        <f aca="false">SUMPRODUCT(B867:AJ867,PVCapPrice)</f>
        <v>#DIV/0!</v>
      </c>
      <c r="AM867" s="1"/>
      <c r="AN867" s="1"/>
      <c r="AO867" s="1"/>
      <c r="AP867" s="1"/>
      <c r="AQ867" s="1"/>
    </row>
    <row r="868" customFormat="false" ht="11.25" hidden="false" customHeight="false" outlineLevel="0" collapsed="false">
      <c r="A868" s="1" t="n">
        <v>866</v>
      </c>
      <c r="B868" s="9"/>
      <c r="C868" s="9" t="n">
        <f aca="false">+[2]data1cf!BA867*-1</f>
        <v>-0</v>
      </c>
      <c r="D868" s="9" t="n">
        <f aca="false">+[2]data1cf!BB867*-1</f>
        <v>-0</v>
      </c>
      <c r="E868" s="9" t="n">
        <f aca="false">+[2]data1cf!BC867*-1</f>
        <v>-0</v>
      </c>
      <c r="F868" s="9" t="n">
        <f aca="false">+[2]data1cf!BD867*-1</f>
        <v>-0</v>
      </c>
      <c r="G868" s="9" t="n">
        <f aca="false">+[2]data1cf!BE867*-1</f>
        <v>-0</v>
      </c>
      <c r="H868" s="9" t="n">
        <f aca="false">+[2]data1cf!BF867*-1</f>
        <v>-0</v>
      </c>
      <c r="I868" s="9" t="n">
        <f aca="false">+[2]data1cf!BG867*-1</f>
        <v>-0</v>
      </c>
      <c r="J868" s="9" t="n">
        <f aca="false">+[2]data1cf!BH867*-1</f>
        <v>-0</v>
      </c>
      <c r="K868" s="9" t="n">
        <f aca="false">+[2]data1cf!BI867*-1</f>
        <v>-0</v>
      </c>
      <c r="L868" s="9" t="n">
        <f aca="false">+[2]data1cf!BJ867*-1</f>
        <v>-0</v>
      </c>
      <c r="M868" s="9" t="n">
        <f aca="false">+[2]data1cf!BK867*-1</f>
        <v>-0</v>
      </c>
      <c r="N868" s="9" t="n">
        <f aca="false">+[2]data1cf!BL867*-1</f>
        <v>-0</v>
      </c>
      <c r="O868" s="9" t="n">
        <f aca="false">+[2]data1cf!BM867*-1</f>
        <v>-0</v>
      </c>
      <c r="P868" s="9" t="n">
        <f aca="false">+[2]data1cf!BN867*-1</f>
        <v>-0</v>
      </c>
      <c r="Q868" s="9" t="n">
        <f aca="false">+[2]data1cf!BO867*-1</f>
        <v>-0</v>
      </c>
      <c r="R868" s="9" t="n">
        <f aca="false">+[2]data1cf!BP867*-1</f>
        <v>-0</v>
      </c>
      <c r="S868" s="9" t="n">
        <f aca="false">+[2]data1cf!BQ867*-1</f>
        <v>-0</v>
      </c>
      <c r="T868" s="9" t="n">
        <f aca="false">+[2]data1cf!BR867*-1</f>
        <v>-0</v>
      </c>
      <c r="U868" s="9" t="n">
        <f aca="false">+[2]data1cf!BS867*-1</f>
        <v>-0</v>
      </c>
      <c r="V868" s="9" t="n">
        <f aca="false">+[2]data1cf!BT867*-1</f>
        <v>-0</v>
      </c>
      <c r="W868" s="9" t="n">
        <f aca="false">+[2]data1cf!BU867*-1</f>
        <v>-0</v>
      </c>
      <c r="X868" s="9" t="n">
        <f aca="false">+[2]data1cf!BV867*-1</f>
        <v>-0</v>
      </c>
      <c r="Y868" s="9" t="n">
        <f aca="false">+[2]data1cf!BW867*-1</f>
        <v>-0</v>
      </c>
      <c r="Z868" s="9" t="n">
        <f aca="false">+[2]data1cf!BX867*-1</f>
        <v>-0</v>
      </c>
      <c r="AA868" s="9" t="n">
        <f aca="false">+[2]data1cf!BY867*-1</f>
        <v>-0</v>
      </c>
      <c r="AB868" s="9"/>
      <c r="AC868" s="9"/>
      <c r="AD868" s="9"/>
      <c r="AE868" s="9"/>
      <c r="AF868" s="9"/>
      <c r="AG868" s="9"/>
      <c r="AH868" s="9"/>
      <c r="AI868" s="9"/>
      <c r="AJ868" s="9"/>
      <c r="AK868" s="1"/>
      <c r="AL868" s="1" t="e">
        <f aca="false">SUMPRODUCT(B868:AJ868,PVCapPrice)</f>
        <v>#DIV/0!</v>
      </c>
      <c r="AM868" s="1"/>
      <c r="AN868" s="1"/>
      <c r="AO868" s="1"/>
      <c r="AP868" s="1"/>
      <c r="AQ868" s="1"/>
    </row>
    <row r="869" customFormat="false" ht="11.25" hidden="false" customHeight="false" outlineLevel="0" collapsed="false">
      <c r="A869" s="1" t="n">
        <v>867</v>
      </c>
      <c r="B869" s="9"/>
      <c r="C869" s="9" t="n">
        <f aca="false">+[2]data1cf!BA868*-1</f>
        <v>-0</v>
      </c>
      <c r="D869" s="9" t="n">
        <f aca="false">+[2]data1cf!BB868*-1</f>
        <v>-0</v>
      </c>
      <c r="E869" s="9" t="n">
        <f aca="false">+[2]data1cf!BC868*-1</f>
        <v>-0</v>
      </c>
      <c r="F869" s="9" t="n">
        <f aca="false">+[2]data1cf!BD868*-1</f>
        <v>-0</v>
      </c>
      <c r="G869" s="9" t="n">
        <f aca="false">+[2]data1cf!BE868*-1</f>
        <v>-0</v>
      </c>
      <c r="H869" s="9" t="n">
        <f aca="false">+[2]data1cf!BF868*-1</f>
        <v>-0</v>
      </c>
      <c r="I869" s="9" t="n">
        <f aca="false">+[2]data1cf!BG868*-1</f>
        <v>-0</v>
      </c>
      <c r="J869" s="9" t="n">
        <f aca="false">+[2]data1cf!BH868*-1</f>
        <v>-0</v>
      </c>
      <c r="K869" s="9" t="n">
        <f aca="false">+[2]data1cf!BI868*-1</f>
        <v>-0</v>
      </c>
      <c r="L869" s="9" t="n">
        <f aca="false">+[2]data1cf!BJ868*-1</f>
        <v>-0</v>
      </c>
      <c r="M869" s="9" t="n">
        <f aca="false">+[2]data1cf!BK868*-1</f>
        <v>-0</v>
      </c>
      <c r="N869" s="9" t="n">
        <f aca="false">+[2]data1cf!BL868*-1</f>
        <v>-0</v>
      </c>
      <c r="O869" s="9" t="n">
        <f aca="false">+[2]data1cf!BM868*-1</f>
        <v>-0</v>
      </c>
      <c r="P869" s="9" t="n">
        <f aca="false">+[2]data1cf!BN868*-1</f>
        <v>-0</v>
      </c>
      <c r="Q869" s="9" t="n">
        <f aca="false">+[2]data1cf!BO868*-1</f>
        <v>-0</v>
      </c>
      <c r="R869" s="9" t="n">
        <f aca="false">+[2]data1cf!BP868*-1</f>
        <v>-0</v>
      </c>
      <c r="S869" s="9" t="n">
        <f aca="false">+[2]data1cf!BQ868*-1</f>
        <v>-0</v>
      </c>
      <c r="T869" s="9" t="n">
        <f aca="false">+[2]data1cf!BR868*-1</f>
        <v>-0</v>
      </c>
      <c r="U869" s="9" t="n">
        <f aca="false">+[2]data1cf!BS868*-1</f>
        <v>-0</v>
      </c>
      <c r="V869" s="9" t="n">
        <f aca="false">+[2]data1cf!BT868*-1</f>
        <v>-0</v>
      </c>
      <c r="W869" s="9" t="n">
        <f aca="false">+[2]data1cf!BU868*-1</f>
        <v>-0</v>
      </c>
      <c r="X869" s="9" t="n">
        <f aca="false">+[2]data1cf!BV868*-1</f>
        <v>-0</v>
      </c>
      <c r="Y869" s="9" t="n">
        <f aca="false">+[2]data1cf!BW868*-1</f>
        <v>-0</v>
      </c>
      <c r="Z869" s="9" t="n">
        <f aca="false">+[2]data1cf!BX868*-1</f>
        <v>-0</v>
      </c>
      <c r="AA869" s="9" t="n">
        <f aca="false">+[2]data1cf!BY868*-1</f>
        <v>-0</v>
      </c>
      <c r="AB869" s="9"/>
      <c r="AC869" s="9"/>
      <c r="AD869" s="9"/>
      <c r="AE869" s="9"/>
      <c r="AF869" s="9"/>
      <c r="AG869" s="9"/>
      <c r="AH869" s="9"/>
      <c r="AI869" s="9"/>
      <c r="AJ869" s="9"/>
      <c r="AK869" s="1"/>
      <c r="AL869" s="1" t="e">
        <f aca="false">SUMPRODUCT(B869:AJ869,PVCapPrice)</f>
        <v>#DIV/0!</v>
      </c>
      <c r="AM869" s="1"/>
      <c r="AN869" s="1"/>
      <c r="AO869" s="1"/>
      <c r="AP869" s="1"/>
      <c r="AQ869" s="1"/>
    </row>
    <row r="870" customFormat="false" ht="11.25" hidden="false" customHeight="false" outlineLevel="0" collapsed="false">
      <c r="A870" s="1" t="n">
        <v>868</v>
      </c>
      <c r="B870" s="9"/>
      <c r="C870" s="9" t="n">
        <f aca="false">+[2]data1cf!BA869*-1</f>
        <v>-0</v>
      </c>
      <c r="D870" s="9" t="n">
        <f aca="false">+[2]data1cf!BB869*-1</f>
        <v>-0</v>
      </c>
      <c r="E870" s="9" t="n">
        <f aca="false">+[2]data1cf!BC869*-1</f>
        <v>-0</v>
      </c>
      <c r="F870" s="9" t="n">
        <f aca="false">+[2]data1cf!BD869*-1</f>
        <v>-0</v>
      </c>
      <c r="G870" s="9" t="n">
        <f aca="false">+[2]data1cf!BE869*-1</f>
        <v>-0</v>
      </c>
      <c r="H870" s="9" t="n">
        <f aca="false">+[2]data1cf!BF869*-1</f>
        <v>-0</v>
      </c>
      <c r="I870" s="9" t="n">
        <f aca="false">+[2]data1cf!BG869*-1</f>
        <v>-0</v>
      </c>
      <c r="J870" s="9" t="n">
        <f aca="false">+[2]data1cf!BH869*-1</f>
        <v>-0</v>
      </c>
      <c r="K870" s="9" t="n">
        <f aca="false">+[2]data1cf!BI869*-1</f>
        <v>-0</v>
      </c>
      <c r="L870" s="9" t="n">
        <f aca="false">+[2]data1cf!BJ869*-1</f>
        <v>-0</v>
      </c>
      <c r="M870" s="9" t="n">
        <f aca="false">+[2]data1cf!BK869*-1</f>
        <v>-0</v>
      </c>
      <c r="N870" s="9" t="n">
        <f aca="false">+[2]data1cf!BL869*-1</f>
        <v>-0</v>
      </c>
      <c r="O870" s="9" t="n">
        <f aca="false">+[2]data1cf!BM869*-1</f>
        <v>-0</v>
      </c>
      <c r="P870" s="9" t="n">
        <f aca="false">+[2]data1cf!BN869*-1</f>
        <v>-0</v>
      </c>
      <c r="Q870" s="9" t="n">
        <f aca="false">+[2]data1cf!BO869*-1</f>
        <v>-0</v>
      </c>
      <c r="R870" s="9" t="n">
        <f aca="false">+[2]data1cf!BP869*-1</f>
        <v>-0</v>
      </c>
      <c r="S870" s="9" t="n">
        <f aca="false">+[2]data1cf!BQ869*-1</f>
        <v>-0</v>
      </c>
      <c r="T870" s="9" t="n">
        <f aca="false">+[2]data1cf!BR869*-1</f>
        <v>-0</v>
      </c>
      <c r="U870" s="9" t="n">
        <f aca="false">+[2]data1cf!BS869*-1</f>
        <v>-0</v>
      </c>
      <c r="V870" s="9" t="n">
        <f aca="false">+[2]data1cf!BT869*-1</f>
        <v>-0</v>
      </c>
      <c r="W870" s="9" t="n">
        <f aca="false">+[2]data1cf!BU869*-1</f>
        <v>-0</v>
      </c>
      <c r="X870" s="9" t="n">
        <f aca="false">+[2]data1cf!BV869*-1</f>
        <v>-0</v>
      </c>
      <c r="Y870" s="9" t="n">
        <f aca="false">+[2]data1cf!BW869*-1</f>
        <v>-0</v>
      </c>
      <c r="Z870" s="9" t="n">
        <f aca="false">+[2]data1cf!BX869*-1</f>
        <v>-0</v>
      </c>
      <c r="AA870" s="9" t="n">
        <f aca="false">+[2]data1cf!BY869*-1</f>
        <v>-0</v>
      </c>
      <c r="AB870" s="9"/>
      <c r="AC870" s="9"/>
      <c r="AD870" s="9"/>
      <c r="AE870" s="9"/>
      <c r="AF870" s="9"/>
      <c r="AG870" s="9"/>
      <c r="AH870" s="9"/>
      <c r="AI870" s="9"/>
      <c r="AJ870" s="9"/>
      <c r="AK870" s="1"/>
      <c r="AL870" s="1" t="e">
        <f aca="false">SUMPRODUCT(B870:AJ870,PVCapPrice)</f>
        <v>#DIV/0!</v>
      </c>
      <c r="AM870" s="1"/>
      <c r="AN870" s="1"/>
      <c r="AO870" s="1"/>
      <c r="AP870" s="1"/>
      <c r="AQ870" s="1"/>
    </row>
    <row r="871" customFormat="false" ht="11.25" hidden="false" customHeight="false" outlineLevel="0" collapsed="false">
      <c r="A871" s="1" t="n">
        <v>869</v>
      </c>
      <c r="B871" s="9"/>
      <c r="C871" s="9" t="n">
        <f aca="false">+[2]data1cf!BA870*-1</f>
        <v>-0</v>
      </c>
      <c r="D871" s="9" t="n">
        <f aca="false">+[2]data1cf!BB870*-1</f>
        <v>-0</v>
      </c>
      <c r="E871" s="9" t="n">
        <f aca="false">+[2]data1cf!BC870*-1</f>
        <v>-0</v>
      </c>
      <c r="F871" s="9" t="n">
        <f aca="false">+[2]data1cf!BD870*-1</f>
        <v>-0</v>
      </c>
      <c r="G871" s="9" t="n">
        <f aca="false">+[2]data1cf!BE870*-1</f>
        <v>-0</v>
      </c>
      <c r="H871" s="9" t="n">
        <f aca="false">+[2]data1cf!BF870*-1</f>
        <v>-0</v>
      </c>
      <c r="I871" s="9" t="n">
        <f aca="false">+[2]data1cf!BG870*-1</f>
        <v>-0</v>
      </c>
      <c r="J871" s="9" t="n">
        <f aca="false">+[2]data1cf!BH870*-1</f>
        <v>-0</v>
      </c>
      <c r="K871" s="9" t="n">
        <f aca="false">+[2]data1cf!BI870*-1</f>
        <v>-0</v>
      </c>
      <c r="L871" s="9" t="n">
        <f aca="false">+[2]data1cf!BJ870*-1</f>
        <v>-0</v>
      </c>
      <c r="M871" s="9" t="n">
        <f aca="false">+[2]data1cf!BK870*-1</f>
        <v>-0</v>
      </c>
      <c r="N871" s="9" t="n">
        <f aca="false">+[2]data1cf!BL870*-1</f>
        <v>-0</v>
      </c>
      <c r="O871" s="9" t="n">
        <f aca="false">+[2]data1cf!BM870*-1</f>
        <v>-0</v>
      </c>
      <c r="P871" s="9" t="n">
        <f aca="false">+[2]data1cf!BN870*-1</f>
        <v>-0</v>
      </c>
      <c r="Q871" s="9" t="n">
        <f aca="false">+[2]data1cf!BO870*-1</f>
        <v>-0</v>
      </c>
      <c r="R871" s="9" t="n">
        <f aca="false">+[2]data1cf!BP870*-1</f>
        <v>-0</v>
      </c>
      <c r="S871" s="9" t="n">
        <f aca="false">+[2]data1cf!BQ870*-1</f>
        <v>-0</v>
      </c>
      <c r="T871" s="9" t="n">
        <f aca="false">+[2]data1cf!BR870*-1</f>
        <v>-0</v>
      </c>
      <c r="U871" s="9" t="n">
        <f aca="false">+[2]data1cf!BS870*-1</f>
        <v>-0</v>
      </c>
      <c r="V871" s="9" t="n">
        <f aca="false">+[2]data1cf!BT870*-1</f>
        <v>-0</v>
      </c>
      <c r="W871" s="9" t="n">
        <f aca="false">+[2]data1cf!BU870*-1</f>
        <v>-0</v>
      </c>
      <c r="X871" s="9" t="n">
        <f aca="false">+[2]data1cf!BV870*-1</f>
        <v>-0</v>
      </c>
      <c r="Y871" s="9" t="n">
        <f aca="false">+[2]data1cf!BW870*-1</f>
        <v>-0</v>
      </c>
      <c r="Z871" s="9" t="n">
        <f aca="false">+[2]data1cf!BX870*-1</f>
        <v>-0</v>
      </c>
      <c r="AA871" s="9" t="n">
        <f aca="false">+[2]data1cf!BY870*-1</f>
        <v>-0</v>
      </c>
      <c r="AB871" s="9"/>
      <c r="AC871" s="9"/>
      <c r="AD871" s="9"/>
      <c r="AE871" s="9"/>
      <c r="AF871" s="9"/>
      <c r="AG871" s="9"/>
      <c r="AH871" s="9"/>
      <c r="AI871" s="9"/>
      <c r="AJ871" s="9"/>
      <c r="AK871" s="1"/>
      <c r="AL871" s="1" t="e">
        <f aca="false">SUMPRODUCT(B871:AJ871,PVCapPrice)</f>
        <v>#DIV/0!</v>
      </c>
      <c r="AM871" s="1"/>
      <c r="AN871" s="1"/>
      <c r="AO871" s="1"/>
      <c r="AP871" s="1"/>
      <c r="AQ871" s="1"/>
    </row>
    <row r="872" customFormat="false" ht="11.25" hidden="false" customHeight="false" outlineLevel="0" collapsed="false">
      <c r="A872" s="1" t="n">
        <v>870</v>
      </c>
      <c r="B872" s="9"/>
      <c r="C872" s="9" t="n">
        <f aca="false">+[2]data1cf!BA871*-1</f>
        <v>-0</v>
      </c>
      <c r="D872" s="9" t="n">
        <f aca="false">+[2]data1cf!BB871*-1</f>
        <v>-0</v>
      </c>
      <c r="E872" s="9" t="n">
        <f aca="false">+[2]data1cf!BC871*-1</f>
        <v>-0</v>
      </c>
      <c r="F872" s="9" t="n">
        <f aca="false">+[2]data1cf!BD871*-1</f>
        <v>-0</v>
      </c>
      <c r="G872" s="9" t="n">
        <f aca="false">+[2]data1cf!BE871*-1</f>
        <v>-0</v>
      </c>
      <c r="H872" s="9" t="n">
        <f aca="false">+[2]data1cf!BF871*-1</f>
        <v>-0</v>
      </c>
      <c r="I872" s="9" t="n">
        <f aca="false">+[2]data1cf!BG871*-1</f>
        <v>-0</v>
      </c>
      <c r="J872" s="9" t="n">
        <f aca="false">+[2]data1cf!BH871*-1</f>
        <v>-0</v>
      </c>
      <c r="K872" s="9" t="n">
        <f aca="false">+[2]data1cf!BI871*-1</f>
        <v>-0</v>
      </c>
      <c r="L872" s="9" t="n">
        <f aca="false">+[2]data1cf!BJ871*-1</f>
        <v>-0</v>
      </c>
      <c r="M872" s="9" t="n">
        <f aca="false">+[2]data1cf!BK871*-1</f>
        <v>-0</v>
      </c>
      <c r="N872" s="9" t="n">
        <f aca="false">+[2]data1cf!BL871*-1</f>
        <v>-0</v>
      </c>
      <c r="O872" s="9" t="n">
        <f aca="false">+[2]data1cf!BM871*-1</f>
        <v>-0</v>
      </c>
      <c r="P872" s="9" t="n">
        <f aca="false">+[2]data1cf!BN871*-1</f>
        <v>-0</v>
      </c>
      <c r="Q872" s="9" t="n">
        <f aca="false">+[2]data1cf!BO871*-1</f>
        <v>-0</v>
      </c>
      <c r="R872" s="9" t="n">
        <f aca="false">+[2]data1cf!BP871*-1</f>
        <v>-0</v>
      </c>
      <c r="S872" s="9" t="n">
        <f aca="false">+[2]data1cf!BQ871*-1</f>
        <v>-0</v>
      </c>
      <c r="T872" s="9" t="n">
        <f aca="false">+[2]data1cf!BR871*-1</f>
        <v>-0</v>
      </c>
      <c r="U872" s="9" t="n">
        <f aca="false">+[2]data1cf!BS871*-1</f>
        <v>-0</v>
      </c>
      <c r="V872" s="9" t="n">
        <f aca="false">+[2]data1cf!BT871*-1</f>
        <v>-0</v>
      </c>
      <c r="W872" s="9" t="n">
        <f aca="false">+[2]data1cf!BU871*-1</f>
        <v>-0</v>
      </c>
      <c r="X872" s="9" t="n">
        <f aca="false">+[2]data1cf!BV871*-1</f>
        <v>-0</v>
      </c>
      <c r="Y872" s="9" t="n">
        <f aca="false">+[2]data1cf!BW871*-1</f>
        <v>-0</v>
      </c>
      <c r="Z872" s="9" t="n">
        <f aca="false">+[2]data1cf!BX871*-1</f>
        <v>-0</v>
      </c>
      <c r="AA872" s="9" t="n">
        <f aca="false">+[2]data1cf!BY871*-1</f>
        <v>-0</v>
      </c>
      <c r="AB872" s="9"/>
      <c r="AC872" s="9"/>
      <c r="AD872" s="9"/>
      <c r="AE872" s="9"/>
      <c r="AF872" s="9"/>
      <c r="AG872" s="9"/>
      <c r="AH872" s="9"/>
      <c r="AI872" s="9"/>
      <c r="AJ872" s="9"/>
      <c r="AK872" s="1"/>
      <c r="AL872" s="1" t="e">
        <f aca="false">SUMPRODUCT(B872:AJ872,PVCapPrice)</f>
        <v>#DIV/0!</v>
      </c>
      <c r="AM872" s="1"/>
      <c r="AN872" s="1"/>
      <c r="AO872" s="1"/>
      <c r="AP872" s="1"/>
      <c r="AQ872" s="1"/>
    </row>
    <row r="873" customFormat="false" ht="11.25" hidden="false" customHeight="false" outlineLevel="0" collapsed="false">
      <c r="A873" s="1" t="n">
        <v>871</v>
      </c>
      <c r="B873" s="9"/>
      <c r="C873" s="9" t="n">
        <f aca="false">+[2]data1cf!BA872*-1</f>
        <v>-0</v>
      </c>
      <c r="D873" s="9" t="n">
        <f aca="false">+[2]data1cf!BB872*-1</f>
        <v>-0</v>
      </c>
      <c r="E873" s="9" t="n">
        <f aca="false">+[2]data1cf!BC872*-1</f>
        <v>-0</v>
      </c>
      <c r="F873" s="9" t="n">
        <f aca="false">+[2]data1cf!BD872*-1</f>
        <v>-0</v>
      </c>
      <c r="G873" s="9" t="n">
        <f aca="false">+[2]data1cf!BE872*-1</f>
        <v>-0</v>
      </c>
      <c r="H873" s="9" t="n">
        <f aca="false">+[2]data1cf!BF872*-1</f>
        <v>-0</v>
      </c>
      <c r="I873" s="9" t="n">
        <f aca="false">+[2]data1cf!BG872*-1</f>
        <v>-0</v>
      </c>
      <c r="J873" s="9" t="n">
        <f aca="false">+[2]data1cf!BH872*-1</f>
        <v>-0</v>
      </c>
      <c r="K873" s="9" t="n">
        <f aca="false">+[2]data1cf!BI872*-1</f>
        <v>-0</v>
      </c>
      <c r="L873" s="9" t="n">
        <f aca="false">+[2]data1cf!BJ872*-1</f>
        <v>-0</v>
      </c>
      <c r="M873" s="9" t="n">
        <f aca="false">+[2]data1cf!BK872*-1</f>
        <v>-0</v>
      </c>
      <c r="N873" s="9" t="n">
        <f aca="false">+[2]data1cf!BL872*-1</f>
        <v>-0</v>
      </c>
      <c r="O873" s="9" t="n">
        <f aca="false">+[2]data1cf!BM872*-1</f>
        <v>-0</v>
      </c>
      <c r="P873" s="9" t="n">
        <f aca="false">+[2]data1cf!BN872*-1</f>
        <v>-0</v>
      </c>
      <c r="Q873" s="9" t="n">
        <f aca="false">+[2]data1cf!BO872*-1</f>
        <v>-0</v>
      </c>
      <c r="R873" s="9" t="n">
        <f aca="false">+[2]data1cf!BP872*-1</f>
        <v>-0</v>
      </c>
      <c r="S873" s="9" t="n">
        <f aca="false">+[2]data1cf!BQ872*-1</f>
        <v>-0</v>
      </c>
      <c r="T873" s="9" t="n">
        <f aca="false">+[2]data1cf!BR872*-1</f>
        <v>-0</v>
      </c>
      <c r="U873" s="9" t="n">
        <f aca="false">+[2]data1cf!BS872*-1</f>
        <v>-0</v>
      </c>
      <c r="V873" s="9" t="n">
        <f aca="false">+[2]data1cf!BT872*-1</f>
        <v>-0</v>
      </c>
      <c r="W873" s="9" t="n">
        <f aca="false">+[2]data1cf!BU872*-1</f>
        <v>-0</v>
      </c>
      <c r="X873" s="9" t="n">
        <f aca="false">+[2]data1cf!BV872*-1</f>
        <v>-0</v>
      </c>
      <c r="Y873" s="9" t="n">
        <f aca="false">+[2]data1cf!BW872*-1</f>
        <v>-0</v>
      </c>
      <c r="Z873" s="9" t="n">
        <f aca="false">+[2]data1cf!BX872*-1</f>
        <v>-0</v>
      </c>
      <c r="AA873" s="9" t="n">
        <f aca="false">+[2]data1cf!BY872*-1</f>
        <v>-0</v>
      </c>
      <c r="AB873" s="9"/>
      <c r="AC873" s="9"/>
      <c r="AD873" s="9"/>
      <c r="AE873" s="9"/>
      <c r="AF873" s="9"/>
      <c r="AG873" s="9"/>
      <c r="AH873" s="9"/>
      <c r="AI873" s="9"/>
      <c r="AJ873" s="9"/>
      <c r="AK873" s="1"/>
      <c r="AL873" s="1" t="e">
        <f aca="false">SUMPRODUCT(B873:AJ873,PVCapPrice)</f>
        <v>#DIV/0!</v>
      </c>
      <c r="AM873" s="1"/>
      <c r="AN873" s="1"/>
      <c r="AO873" s="1"/>
      <c r="AP873" s="1"/>
      <c r="AQ873" s="1"/>
    </row>
    <row r="874" customFormat="false" ht="11.25" hidden="false" customHeight="false" outlineLevel="0" collapsed="false">
      <c r="A874" s="1" t="n">
        <v>872</v>
      </c>
      <c r="B874" s="9"/>
      <c r="C874" s="9" t="n">
        <f aca="false">+[2]data1cf!BA873*-1</f>
        <v>-0</v>
      </c>
      <c r="D874" s="9" t="n">
        <f aca="false">+[2]data1cf!BB873*-1</f>
        <v>-0</v>
      </c>
      <c r="E874" s="9" t="n">
        <f aca="false">+[2]data1cf!BC873*-1</f>
        <v>-0</v>
      </c>
      <c r="F874" s="9" t="n">
        <f aca="false">+[2]data1cf!BD873*-1</f>
        <v>-0</v>
      </c>
      <c r="G874" s="9" t="n">
        <f aca="false">+[2]data1cf!BE873*-1</f>
        <v>-0</v>
      </c>
      <c r="H874" s="9" t="n">
        <f aca="false">+[2]data1cf!BF873*-1</f>
        <v>-0</v>
      </c>
      <c r="I874" s="9" t="n">
        <f aca="false">+[2]data1cf!BG873*-1</f>
        <v>-0</v>
      </c>
      <c r="J874" s="9" t="n">
        <f aca="false">+[2]data1cf!BH873*-1</f>
        <v>-0</v>
      </c>
      <c r="K874" s="9" t="n">
        <f aca="false">+[2]data1cf!BI873*-1</f>
        <v>-0</v>
      </c>
      <c r="L874" s="9" t="n">
        <f aca="false">+[2]data1cf!BJ873*-1</f>
        <v>-0</v>
      </c>
      <c r="M874" s="9" t="n">
        <f aca="false">+[2]data1cf!BK873*-1</f>
        <v>-0</v>
      </c>
      <c r="N874" s="9" t="n">
        <f aca="false">+[2]data1cf!BL873*-1</f>
        <v>-0</v>
      </c>
      <c r="O874" s="9" t="n">
        <f aca="false">+[2]data1cf!BM873*-1</f>
        <v>-0</v>
      </c>
      <c r="P874" s="9" t="n">
        <f aca="false">+[2]data1cf!BN873*-1</f>
        <v>-0</v>
      </c>
      <c r="Q874" s="9" t="n">
        <f aca="false">+[2]data1cf!BO873*-1</f>
        <v>-0</v>
      </c>
      <c r="R874" s="9" t="n">
        <f aca="false">+[2]data1cf!BP873*-1</f>
        <v>-0</v>
      </c>
      <c r="S874" s="9" t="n">
        <f aca="false">+[2]data1cf!BQ873*-1</f>
        <v>-0</v>
      </c>
      <c r="T874" s="9" t="n">
        <f aca="false">+[2]data1cf!BR873*-1</f>
        <v>-0</v>
      </c>
      <c r="U874" s="9" t="n">
        <f aca="false">+[2]data1cf!BS873*-1</f>
        <v>-0</v>
      </c>
      <c r="V874" s="9" t="n">
        <f aca="false">+[2]data1cf!BT873*-1</f>
        <v>-0</v>
      </c>
      <c r="W874" s="9" t="n">
        <f aca="false">+[2]data1cf!BU873*-1</f>
        <v>-0</v>
      </c>
      <c r="X874" s="9" t="n">
        <f aca="false">+[2]data1cf!BV873*-1</f>
        <v>-0</v>
      </c>
      <c r="Y874" s="9" t="n">
        <f aca="false">+[2]data1cf!BW873*-1</f>
        <v>-0</v>
      </c>
      <c r="Z874" s="9" t="n">
        <f aca="false">+[2]data1cf!BX873*-1</f>
        <v>-0</v>
      </c>
      <c r="AA874" s="9" t="n">
        <f aca="false">+[2]data1cf!BY873*-1</f>
        <v>-0</v>
      </c>
      <c r="AB874" s="9"/>
      <c r="AC874" s="9"/>
      <c r="AD874" s="9"/>
      <c r="AE874" s="9"/>
      <c r="AF874" s="9"/>
      <c r="AG874" s="9"/>
      <c r="AH874" s="9"/>
      <c r="AI874" s="9"/>
      <c r="AJ874" s="9"/>
      <c r="AK874" s="1"/>
      <c r="AL874" s="1" t="e">
        <f aca="false">SUMPRODUCT(B874:AJ874,PVCapPrice)</f>
        <v>#DIV/0!</v>
      </c>
      <c r="AM874" s="1"/>
      <c r="AN874" s="1"/>
      <c r="AO874" s="1"/>
      <c r="AP874" s="1"/>
      <c r="AQ874" s="1"/>
    </row>
    <row r="875" customFormat="false" ht="11.25" hidden="false" customHeight="false" outlineLevel="0" collapsed="false">
      <c r="A875" s="1" t="n">
        <v>873</v>
      </c>
      <c r="B875" s="9"/>
      <c r="C875" s="9" t="n">
        <f aca="false">+[2]data1cf!BA874*-1</f>
        <v>-0</v>
      </c>
      <c r="D875" s="9" t="n">
        <f aca="false">+[2]data1cf!BB874*-1</f>
        <v>-0</v>
      </c>
      <c r="E875" s="9" t="n">
        <f aca="false">+[2]data1cf!BC874*-1</f>
        <v>-0</v>
      </c>
      <c r="F875" s="9" t="n">
        <f aca="false">+[2]data1cf!BD874*-1</f>
        <v>-0</v>
      </c>
      <c r="G875" s="9" t="n">
        <f aca="false">+[2]data1cf!BE874*-1</f>
        <v>-0</v>
      </c>
      <c r="H875" s="9" t="n">
        <f aca="false">+[2]data1cf!BF874*-1</f>
        <v>-0</v>
      </c>
      <c r="I875" s="9" t="n">
        <f aca="false">+[2]data1cf!BG874*-1</f>
        <v>-0</v>
      </c>
      <c r="J875" s="9" t="n">
        <f aca="false">+[2]data1cf!BH874*-1</f>
        <v>-0</v>
      </c>
      <c r="K875" s="9" t="n">
        <f aca="false">+[2]data1cf!BI874*-1</f>
        <v>-0</v>
      </c>
      <c r="L875" s="9" t="n">
        <f aca="false">+[2]data1cf!BJ874*-1</f>
        <v>-0</v>
      </c>
      <c r="M875" s="9" t="n">
        <f aca="false">+[2]data1cf!BK874*-1</f>
        <v>-0</v>
      </c>
      <c r="N875" s="9" t="n">
        <f aca="false">+[2]data1cf!BL874*-1</f>
        <v>-0</v>
      </c>
      <c r="O875" s="9" t="n">
        <f aca="false">+[2]data1cf!BM874*-1</f>
        <v>-0</v>
      </c>
      <c r="P875" s="9" t="n">
        <f aca="false">+[2]data1cf!BN874*-1</f>
        <v>-0</v>
      </c>
      <c r="Q875" s="9" t="n">
        <f aca="false">+[2]data1cf!BO874*-1</f>
        <v>-0</v>
      </c>
      <c r="R875" s="9" t="n">
        <f aca="false">+[2]data1cf!BP874*-1</f>
        <v>-0</v>
      </c>
      <c r="S875" s="9" t="n">
        <f aca="false">+[2]data1cf!BQ874*-1</f>
        <v>-0</v>
      </c>
      <c r="T875" s="9" t="n">
        <f aca="false">+[2]data1cf!BR874*-1</f>
        <v>-0</v>
      </c>
      <c r="U875" s="9" t="n">
        <f aca="false">+[2]data1cf!BS874*-1</f>
        <v>-0</v>
      </c>
      <c r="V875" s="9" t="n">
        <f aca="false">+[2]data1cf!BT874*-1</f>
        <v>-0</v>
      </c>
      <c r="W875" s="9" t="n">
        <f aca="false">+[2]data1cf!BU874*-1</f>
        <v>-0</v>
      </c>
      <c r="X875" s="9" t="n">
        <f aca="false">+[2]data1cf!BV874*-1</f>
        <v>-0</v>
      </c>
      <c r="Y875" s="9" t="n">
        <f aca="false">+[2]data1cf!BW874*-1</f>
        <v>-0</v>
      </c>
      <c r="Z875" s="9" t="n">
        <f aca="false">+[2]data1cf!BX874*-1</f>
        <v>-0</v>
      </c>
      <c r="AA875" s="9" t="n">
        <f aca="false">+[2]data1cf!BY874*-1</f>
        <v>-0</v>
      </c>
      <c r="AB875" s="9"/>
      <c r="AC875" s="9"/>
      <c r="AD875" s="9"/>
      <c r="AE875" s="9"/>
      <c r="AF875" s="9"/>
      <c r="AG875" s="9"/>
      <c r="AH875" s="9"/>
      <c r="AI875" s="9"/>
      <c r="AJ875" s="9"/>
      <c r="AK875" s="1"/>
      <c r="AL875" s="1" t="e">
        <f aca="false">SUMPRODUCT(B875:AJ875,PVCapPrice)</f>
        <v>#DIV/0!</v>
      </c>
      <c r="AM875" s="1"/>
      <c r="AN875" s="1"/>
      <c r="AO875" s="1"/>
      <c r="AP875" s="1"/>
      <c r="AQ875" s="1"/>
    </row>
    <row r="876" customFormat="false" ht="11.25" hidden="false" customHeight="false" outlineLevel="0" collapsed="false">
      <c r="A876" s="1" t="n">
        <v>874</v>
      </c>
      <c r="B876" s="9"/>
      <c r="C876" s="9" t="n">
        <f aca="false">+[2]data1cf!BA875*-1</f>
        <v>-0</v>
      </c>
      <c r="D876" s="9" t="n">
        <f aca="false">+[2]data1cf!BB875*-1</f>
        <v>-0</v>
      </c>
      <c r="E876" s="9" t="n">
        <f aca="false">+[2]data1cf!BC875*-1</f>
        <v>-0</v>
      </c>
      <c r="F876" s="9" t="n">
        <f aca="false">+[2]data1cf!BD875*-1</f>
        <v>-0</v>
      </c>
      <c r="G876" s="9" t="n">
        <f aca="false">+[2]data1cf!BE875*-1</f>
        <v>-0</v>
      </c>
      <c r="H876" s="9" t="n">
        <f aca="false">+[2]data1cf!BF875*-1</f>
        <v>-0</v>
      </c>
      <c r="I876" s="9" t="n">
        <f aca="false">+[2]data1cf!BG875*-1</f>
        <v>-0</v>
      </c>
      <c r="J876" s="9" t="n">
        <f aca="false">+[2]data1cf!BH875*-1</f>
        <v>-0</v>
      </c>
      <c r="K876" s="9" t="n">
        <f aca="false">+[2]data1cf!BI875*-1</f>
        <v>-0</v>
      </c>
      <c r="L876" s="9" t="n">
        <f aca="false">+[2]data1cf!BJ875*-1</f>
        <v>-0</v>
      </c>
      <c r="M876" s="9" t="n">
        <f aca="false">+[2]data1cf!BK875*-1</f>
        <v>-0</v>
      </c>
      <c r="N876" s="9" t="n">
        <f aca="false">+[2]data1cf!BL875*-1</f>
        <v>-0</v>
      </c>
      <c r="O876" s="9" t="n">
        <f aca="false">+[2]data1cf!BM875*-1</f>
        <v>-0</v>
      </c>
      <c r="P876" s="9" t="n">
        <f aca="false">+[2]data1cf!BN875*-1</f>
        <v>-0</v>
      </c>
      <c r="Q876" s="9" t="n">
        <f aca="false">+[2]data1cf!BO875*-1</f>
        <v>-0</v>
      </c>
      <c r="R876" s="9" t="n">
        <f aca="false">+[2]data1cf!BP875*-1</f>
        <v>-0</v>
      </c>
      <c r="S876" s="9" t="n">
        <f aca="false">+[2]data1cf!BQ875*-1</f>
        <v>-0</v>
      </c>
      <c r="T876" s="9" t="n">
        <f aca="false">+[2]data1cf!BR875*-1</f>
        <v>-0</v>
      </c>
      <c r="U876" s="9" t="n">
        <f aca="false">+[2]data1cf!BS875*-1</f>
        <v>-0</v>
      </c>
      <c r="V876" s="9" t="n">
        <f aca="false">+[2]data1cf!BT875*-1</f>
        <v>-0</v>
      </c>
      <c r="W876" s="9" t="n">
        <f aca="false">+[2]data1cf!BU875*-1</f>
        <v>-0</v>
      </c>
      <c r="X876" s="9" t="n">
        <f aca="false">+[2]data1cf!BV875*-1</f>
        <v>-0</v>
      </c>
      <c r="Y876" s="9" t="n">
        <f aca="false">+[2]data1cf!BW875*-1</f>
        <v>-0</v>
      </c>
      <c r="Z876" s="9" t="n">
        <f aca="false">+[2]data1cf!BX875*-1</f>
        <v>-0</v>
      </c>
      <c r="AA876" s="9" t="n">
        <f aca="false">+[2]data1cf!BY875*-1</f>
        <v>-0</v>
      </c>
      <c r="AB876" s="9"/>
      <c r="AC876" s="9"/>
      <c r="AD876" s="9"/>
      <c r="AE876" s="9"/>
      <c r="AF876" s="9"/>
      <c r="AG876" s="9"/>
      <c r="AH876" s="9"/>
      <c r="AI876" s="9"/>
      <c r="AJ876" s="9"/>
      <c r="AK876" s="1"/>
      <c r="AL876" s="1" t="e">
        <f aca="false">SUMPRODUCT(B876:AJ876,PVCapPrice)</f>
        <v>#DIV/0!</v>
      </c>
      <c r="AM876" s="1"/>
      <c r="AN876" s="1"/>
      <c r="AO876" s="1"/>
      <c r="AP876" s="1"/>
      <c r="AQ876" s="1"/>
    </row>
    <row r="877" customFormat="false" ht="11.25" hidden="false" customHeight="false" outlineLevel="0" collapsed="false">
      <c r="A877" s="1" t="n">
        <v>875</v>
      </c>
      <c r="B877" s="9"/>
      <c r="C877" s="9" t="n">
        <f aca="false">+[2]data1cf!BA876*-1</f>
        <v>-0</v>
      </c>
      <c r="D877" s="9" t="n">
        <f aca="false">+[2]data1cf!BB876*-1</f>
        <v>-0</v>
      </c>
      <c r="E877" s="9" t="n">
        <f aca="false">+[2]data1cf!BC876*-1</f>
        <v>-0</v>
      </c>
      <c r="F877" s="9" t="n">
        <f aca="false">+[2]data1cf!BD876*-1</f>
        <v>-0</v>
      </c>
      <c r="G877" s="9" t="n">
        <f aca="false">+[2]data1cf!BE876*-1</f>
        <v>-0</v>
      </c>
      <c r="H877" s="9" t="n">
        <f aca="false">+[2]data1cf!BF876*-1</f>
        <v>-0</v>
      </c>
      <c r="I877" s="9" t="n">
        <f aca="false">+[2]data1cf!BG876*-1</f>
        <v>-0</v>
      </c>
      <c r="J877" s="9" t="n">
        <f aca="false">+[2]data1cf!BH876*-1</f>
        <v>-0</v>
      </c>
      <c r="K877" s="9" t="n">
        <f aca="false">+[2]data1cf!BI876*-1</f>
        <v>-0</v>
      </c>
      <c r="L877" s="9" t="n">
        <f aca="false">+[2]data1cf!BJ876*-1</f>
        <v>-0</v>
      </c>
      <c r="M877" s="9" t="n">
        <f aca="false">+[2]data1cf!BK876*-1</f>
        <v>-0</v>
      </c>
      <c r="N877" s="9" t="n">
        <f aca="false">+[2]data1cf!BL876*-1</f>
        <v>-0</v>
      </c>
      <c r="O877" s="9" t="n">
        <f aca="false">+[2]data1cf!BM876*-1</f>
        <v>-0</v>
      </c>
      <c r="P877" s="9" t="n">
        <f aca="false">+[2]data1cf!BN876*-1</f>
        <v>-0</v>
      </c>
      <c r="Q877" s="9" t="n">
        <f aca="false">+[2]data1cf!BO876*-1</f>
        <v>-0</v>
      </c>
      <c r="R877" s="9" t="n">
        <f aca="false">+[2]data1cf!BP876*-1</f>
        <v>-0</v>
      </c>
      <c r="S877" s="9" t="n">
        <f aca="false">+[2]data1cf!BQ876*-1</f>
        <v>-0</v>
      </c>
      <c r="T877" s="9" t="n">
        <f aca="false">+[2]data1cf!BR876*-1</f>
        <v>-0</v>
      </c>
      <c r="U877" s="9" t="n">
        <f aca="false">+[2]data1cf!BS876*-1</f>
        <v>-0</v>
      </c>
      <c r="V877" s="9" t="n">
        <f aca="false">+[2]data1cf!BT876*-1</f>
        <v>-0</v>
      </c>
      <c r="W877" s="9" t="n">
        <f aca="false">+[2]data1cf!BU876*-1</f>
        <v>-0</v>
      </c>
      <c r="X877" s="9" t="n">
        <f aca="false">+[2]data1cf!BV876*-1</f>
        <v>-0</v>
      </c>
      <c r="Y877" s="9" t="n">
        <f aca="false">+[2]data1cf!BW876*-1</f>
        <v>-0</v>
      </c>
      <c r="Z877" s="9" t="n">
        <f aca="false">+[2]data1cf!BX876*-1</f>
        <v>-0</v>
      </c>
      <c r="AA877" s="9" t="n">
        <f aca="false">+[2]data1cf!BY876*-1</f>
        <v>-0</v>
      </c>
      <c r="AB877" s="9"/>
      <c r="AC877" s="9"/>
      <c r="AD877" s="9"/>
      <c r="AE877" s="9"/>
      <c r="AF877" s="9"/>
      <c r="AG877" s="9"/>
      <c r="AH877" s="9"/>
      <c r="AI877" s="9"/>
      <c r="AJ877" s="9"/>
      <c r="AK877" s="1"/>
      <c r="AL877" s="1" t="e">
        <f aca="false">SUMPRODUCT(B877:AJ877,PVCapPrice)</f>
        <v>#DIV/0!</v>
      </c>
      <c r="AM877" s="1"/>
      <c r="AN877" s="1"/>
      <c r="AO877" s="1"/>
      <c r="AP877" s="1"/>
      <c r="AQ877" s="1"/>
    </row>
    <row r="878" customFormat="false" ht="11.25" hidden="false" customHeight="false" outlineLevel="0" collapsed="false">
      <c r="A878" s="1" t="n">
        <v>876</v>
      </c>
      <c r="B878" s="9"/>
      <c r="C878" s="9" t="n">
        <f aca="false">+[2]data1cf!BA877*-1</f>
        <v>-0</v>
      </c>
      <c r="D878" s="9" t="n">
        <f aca="false">+[2]data1cf!BB877*-1</f>
        <v>-0</v>
      </c>
      <c r="E878" s="9" t="n">
        <f aca="false">+[2]data1cf!BC877*-1</f>
        <v>-0</v>
      </c>
      <c r="F878" s="9" t="n">
        <f aca="false">+[2]data1cf!BD877*-1</f>
        <v>-0</v>
      </c>
      <c r="G878" s="9" t="n">
        <f aca="false">+[2]data1cf!BE877*-1</f>
        <v>-0</v>
      </c>
      <c r="H878" s="9" t="n">
        <f aca="false">+[2]data1cf!BF877*-1</f>
        <v>-0</v>
      </c>
      <c r="I878" s="9" t="n">
        <f aca="false">+[2]data1cf!BG877*-1</f>
        <v>-0</v>
      </c>
      <c r="J878" s="9" t="n">
        <f aca="false">+[2]data1cf!BH877*-1</f>
        <v>-0</v>
      </c>
      <c r="K878" s="9" t="n">
        <f aca="false">+[2]data1cf!BI877*-1</f>
        <v>-0</v>
      </c>
      <c r="L878" s="9" t="n">
        <f aca="false">+[2]data1cf!BJ877*-1</f>
        <v>-0</v>
      </c>
      <c r="M878" s="9" t="n">
        <f aca="false">+[2]data1cf!BK877*-1</f>
        <v>-0</v>
      </c>
      <c r="N878" s="9" t="n">
        <f aca="false">+[2]data1cf!BL877*-1</f>
        <v>-0</v>
      </c>
      <c r="O878" s="9" t="n">
        <f aca="false">+[2]data1cf!BM877*-1</f>
        <v>-0</v>
      </c>
      <c r="P878" s="9" t="n">
        <f aca="false">+[2]data1cf!BN877*-1</f>
        <v>-0</v>
      </c>
      <c r="Q878" s="9" t="n">
        <f aca="false">+[2]data1cf!BO877*-1</f>
        <v>-0</v>
      </c>
      <c r="R878" s="9" t="n">
        <f aca="false">+[2]data1cf!BP877*-1</f>
        <v>-0</v>
      </c>
      <c r="S878" s="9" t="n">
        <f aca="false">+[2]data1cf!BQ877*-1</f>
        <v>-0</v>
      </c>
      <c r="T878" s="9" t="n">
        <f aca="false">+[2]data1cf!BR877*-1</f>
        <v>-0</v>
      </c>
      <c r="U878" s="9" t="n">
        <f aca="false">+[2]data1cf!BS877*-1</f>
        <v>-0</v>
      </c>
      <c r="V878" s="9" t="n">
        <f aca="false">+[2]data1cf!BT877*-1</f>
        <v>-0</v>
      </c>
      <c r="W878" s="9" t="n">
        <f aca="false">+[2]data1cf!BU877*-1</f>
        <v>-0</v>
      </c>
      <c r="X878" s="9" t="n">
        <f aca="false">+[2]data1cf!BV877*-1</f>
        <v>-0</v>
      </c>
      <c r="Y878" s="9" t="n">
        <f aca="false">+[2]data1cf!BW877*-1</f>
        <v>-0</v>
      </c>
      <c r="Z878" s="9" t="n">
        <f aca="false">+[2]data1cf!BX877*-1</f>
        <v>-0</v>
      </c>
      <c r="AA878" s="9" t="n">
        <f aca="false">+[2]data1cf!BY877*-1</f>
        <v>-0</v>
      </c>
      <c r="AB878" s="9"/>
      <c r="AC878" s="9"/>
      <c r="AD878" s="9"/>
      <c r="AE878" s="9"/>
      <c r="AF878" s="9"/>
      <c r="AG878" s="9"/>
      <c r="AH878" s="9"/>
      <c r="AI878" s="9"/>
      <c r="AJ878" s="9"/>
      <c r="AK878" s="1"/>
      <c r="AL878" s="1" t="e">
        <f aca="false">SUMPRODUCT(B878:AJ878,PVCapPrice)</f>
        <v>#DIV/0!</v>
      </c>
      <c r="AM878" s="1"/>
      <c r="AN878" s="1"/>
      <c r="AO878" s="1"/>
      <c r="AP878" s="1"/>
      <c r="AQ878" s="1"/>
    </row>
    <row r="879" customFormat="false" ht="11.25" hidden="false" customHeight="false" outlineLevel="0" collapsed="false">
      <c r="A879" s="1" t="n">
        <v>877</v>
      </c>
      <c r="B879" s="9"/>
      <c r="C879" s="9" t="n">
        <f aca="false">+[2]data1cf!BA878*-1</f>
        <v>-0</v>
      </c>
      <c r="D879" s="9" t="n">
        <f aca="false">+[2]data1cf!BB878*-1</f>
        <v>-0</v>
      </c>
      <c r="E879" s="9" t="n">
        <f aca="false">+[2]data1cf!BC878*-1</f>
        <v>-0</v>
      </c>
      <c r="F879" s="9" t="n">
        <f aca="false">+[2]data1cf!BD878*-1</f>
        <v>-0</v>
      </c>
      <c r="G879" s="9" t="n">
        <f aca="false">+[2]data1cf!BE878*-1</f>
        <v>-0</v>
      </c>
      <c r="H879" s="9" t="n">
        <f aca="false">+[2]data1cf!BF878*-1</f>
        <v>-0</v>
      </c>
      <c r="I879" s="9" t="n">
        <f aca="false">+[2]data1cf!BG878*-1</f>
        <v>-0</v>
      </c>
      <c r="J879" s="9" t="n">
        <f aca="false">+[2]data1cf!BH878*-1</f>
        <v>-0</v>
      </c>
      <c r="K879" s="9" t="n">
        <f aca="false">+[2]data1cf!BI878*-1</f>
        <v>-0</v>
      </c>
      <c r="L879" s="9" t="n">
        <f aca="false">+[2]data1cf!BJ878*-1</f>
        <v>-0</v>
      </c>
      <c r="M879" s="9" t="n">
        <f aca="false">+[2]data1cf!BK878*-1</f>
        <v>-0</v>
      </c>
      <c r="N879" s="9" t="n">
        <f aca="false">+[2]data1cf!BL878*-1</f>
        <v>-0</v>
      </c>
      <c r="O879" s="9" t="n">
        <f aca="false">+[2]data1cf!BM878*-1</f>
        <v>-0</v>
      </c>
      <c r="P879" s="9" t="n">
        <f aca="false">+[2]data1cf!BN878*-1</f>
        <v>-0</v>
      </c>
      <c r="Q879" s="9" t="n">
        <f aca="false">+[2]data1cf!BO878*-1</f>
        <v>-0</v>
      </c>
      <c r="R879" s="9" t="n">
        <f aca="false">+[2]data1cf!BP878*-1</f>
        <v>-0</v>
      </c>
      <c r="S879" s="9" t="n">
        <f aca="false">+[2]data1cf!BQ878*-1</f>
        <v>-0</v>
      </c>
      <c r="T879" s="9" t="n">
        <f aca="false">+[2]data1cf!BR878*-1</f>
        <v>-0</v>
      </c>
      <c r="U879" s="9" t="n">
        <f aca="false">+[2]data1cf!BS878*-1</f>
        <v>-0</v>
      </c>
      <c r="V879" s="9" t="n">
        <f aca="false">+[2]data1cf!BT878*-1</f>
        <v>-0</v>
      </c>
      <c r="W879" s="9" t="n">
        <f aca="false">+[2]data1cf!BU878*-1</f>
        <v>-0</v>
      </c>
      <c r="X879" s="9" t="n">
        <f aca="false">+[2]data1cf!BV878*-1</f>
        <v>-0</v>
      </c>
      <c r="Y879" s="9" t="n">
        <f aca="false">+[2]data1cf!BW878*-1</f>
        <v>-0</v>
      </c>
      <c r="Z879" s="9" t="n">
        <f aca="false">+[2]data1cf!BX878*-1</f>
        <v>-0</v>
      </c>
      <c r="AA879" s="9" t="n">
        <f aca="false">+[2]data1cf!BY878*-1</f>
        <v>-0</v>
      </c>
      <c r="AB879" s="9"/>
      <c r="AC879" s="9"/>
      <c r="AD879" s="9"/>
      <c r="AE879" s="9"/>
      <c r="AF879" s="9"/>
      <c r="AG879" s="9"/>
      <c r="AH879" s="9"/>
      <c r="AI879" s="9"/>
      <c r="AJ879" s="9"/>
      <c r="AK879" s="1"/>
      <c r="AL879" s="1" t="e">
        <f aca="false">SUMPRODUCT(B879:AJ879,PVCapPrice)</f>
        <v>#DIV/0!</v>
      </c>
      <c r="AM879" s="1"/>
      <c r="AN879" s="1"/>
      <c r="AO879" s="1"/>
      <c r="AP879" s="1"/>
      <c r="AQ879" s="1"/>
    </row>
    <row r="880" customFormat="false" ht="11.25" hidden="false" customHeight="false" outlineLevel="0" collapsed="false">
      <c r="A880" s="1" t="n">
        <v>878</v>
      </c>
      <c r="B880" s="9"/>
      <c r="C880" s="9" t="n">
        <f aca="false">+[2]data1cf!BA879*-1</f>
        <v>-0</v>
      </c>
      <c r="D880" s="9" t="n">
        <f aca="false">+[2]data1cf!BB879*-1</f>
        <v>-0</v>
      </c>
      <c r="E880" s="9" t="n">
        <f aca="false">+[2]data1cf!BC879*-1</f>
        <v>-0</v>
      </c>
      <c r="F880" s="9" t="n">
        <f aca="false">+[2]data1cf!BD879*-1</f>
        <v>-0</v>
      </c>
      <c r="G880" s="9" t="n">
        <f aca="false">+[2]data1cf!BE879*-1</f>
        <v>-0</v>
      </c>
      <c r="H880" s="9" t="n">
        <f aca="false">+[2]data1cf!BF879*-1</f>
        <v>-0</v>
      </c>
      <c r="I880" s="9" t="n">
        <f aca="false">+[2]data1cf!BG879*-1</f>
        <v>-0</v>
      </c>
      <c r="J880" s="9" t="n">
        <f aca="false">+[2]data1cf!BH879*-1</f>
        <v>-0</v>
      </c>
      <c r="K880" s="9" t="n">
        <f aca="false">+[2]data1cf!BI879*-1</f>
        <v>-0</v>
      </c>
      <c r="L880" s="9" t="n">
        <f aca="false">+[2]data1cf!BJ879*-1</f>
        <v>-0</v>
      </c>
      <c r="M880" s="9" t="n">
        <f aca="false">+[2]data1cf!BK879*-1</f>
        <v>-0</v>
      </c>
      <c r="N880" s="9" t="n">
        <f aca="false">+[2]data1cf!BL879*-1</f>
        <v>-0</v>
      </c>
      <c r="O880" s="9" t="n">
        <f aca="false">+[2]data1cf!BM879*-1</f>
        <v>-0</v>
      </c>
      <c r="P880" s="9" t="n">
        <f aca="false">+[2]data1cf!BN879*-1</f>
        <v>-0</v>
      </c>
      <c r="Q880" s="9" t="n">
        <f aca="false">+[2]data1cf!BO879*-1</f>
        <v>-0</v>
      </c>
      <c r="R880" s="9" t="n">
        <f aca="false">+[2]data1cf!BP879*-1</f>
        <v>-0</v>
      </c>
      <c r="S880" s="9" t="n">
        <f aca="false">+[2]data1cf!BQ879*-1</f>
        <v>-0</v>
      </c>
      <c r="T880" s="9" t="n">
        <f aca="false">+[2]data1cf!BR879*-1</f>
        <v>-0</v>
      </c>
      <c r="U880" s="9" t="n">
        <f aca="false">+[2]data1cf!BS879*-1</f>
        <v>-0</v>
      </c>
      <c r="V880" s="9" t="n">
        <f aca="false">+[2]data1cf!BT879*-1</f>
        <v>-0</v>
      </c>
      <c r="W880" s="9" t="n">
        <f aca="false">+[2]data1cf!BU879*-1</f>
        <v>-0</v>
      </c>
      <c r="X880" s="9" t="n">
        <f aca="false">+[2]data1cf!BV879*-1</f>
        <v>-0</v>
      </c>
      <c r="Y880" s="9" t="n">
        <f aca="false">+[2]data1cf!BW879*-1</f>
        <v>-0</v>
      </c>
      <c r="Z880" s="9" t="n">
        <f aca="false">+[2]data1cf!BX879*-1</f>
        <v>-0</v>
      </c>
      <c r="AA880" s="9" t="n">
        <f aca="false">+[2]data1cf!BY879*-1</f>
        <v>-0</v>
      </c>
      <c r="AB880" s="9"/>
      <c r="AC880" s="9"/>
      <c r="AD880" s="9"/>
      <c r="AE880" s="9"/>
      <c r="AF880" s="9"/>
      <c r="AG880" s="9"/>
      <c r="AH880" s="9"/>
      <c r="AI880" s="9"/>
      <c r="AJ880" s="9"/>
      <c r="AK880" s="1"/>
      <c r="AL880" s="1" t="e">
        <f aca="false">SUMPRODUCT(B880:AJ880,PVCapPrice)</f>
        <v>#DIV/0!</v>
      </c>
      <c r="AM880" s="1"/>
      <c r="AN880" s="1"/>
      <c r="AO880" s="1"/>
      <c r="AP880" s="1"/>
      <c r="AQ880" s="1"/>
    </row>
    <row r="881" customFormat="false" ht="11.25" hidden="false" customHeight="false" outlineLevel="0" collapsed="false">
      <c r="A881" s="1" t="n">
        <v>879</v>
      </c>
      <c r="B881" s="9"/>
      <c r="C881" s="9" t="n">
        <f aca="false">+[2]data1cf!BA880*-1</f>
        <v>-0</v>
      </c>
      <c r="D881" s="9" t="n">
        <f aca="false">+[2]data1cf!BB880*-1</f>
        <v>-0</v>
      </c>
      <c r="E881" s="9" t="n">
        <f aca="false">+[2]data1cf!BC880*-1</f>
        <v>-0</v>
      </c>
      <c r="F881" s="9" t="n">
        <f aca="false">+[2]data1cf!BD880*-1</f>
        <v>-0</v>
      </c>
      <c r="G881" s="9" t="n">
        <f aca="false">+[2]data1cf!BE880*-1</f>
        <v>-0</v>
      </c>
      <c r="H881" s="9" t="n">
        <f aca="false">+[2]data1cf!BF880*-1</f>
        <v>-0</v>
      </c>
      <c r="I881" s="9" t="n">
        <f aca="false">+[2]data1cf!BG880*-1</f>
        <v>-0</v>
      </c>
      <c r="J881" s="9" t="n">
        <f aca="false">+[2]data1cf!BH880*-1</f>
        <v>-0</v>
      </c>
      <c r="K881" s="9" t="n">
        <f aca="false">+[2]data1cf!BI880*-1</f>
        <v>-0</v>
      </c>
      <c r="L881" s="9" t="n">
        <f aca="false">+[2]data1cf!BJ880*-1</f>
        <v>-0</v>
      </c>
      <c r="M881" s="9" t="n">
        <f aca="false">+[2]data1cf!BK880*-1</f>
        <v>-0</v>
      </c>
      <c r="N881" s="9" t="n">
        <f aca="false">+[2]data1cf!BL880*-1</f>
        <v>-0</v>
      </c>
      <c r="O881" s="9" t="n">
        <f aca="false">+[2]data1cf!BM880*-1</f>
        <v>-0</v>
      </c>
      <c r="P881" s="9" t="n">
        <f aca="false">+[2]data1cf!BN880*-1</f>
        <v>-0</v>
      </c>
      <c r="Q881" s="9" t="n">
        <f aca="false">+[2]data1cf!BO880*-1</f>
        <v>-0</v>
      </c>
      <c r="R881" s="9" t="n">
        <f aca="false">+[2]data1cf!BP880*-1</f>
        <v>-0</v>
      </c>
      <c r="S881" s="9" t="n">
        <f aca="false">+[2]data1cf!BQ880*-1</f>
        <v>-0</v>
      </c>
      <c r="T881" s="9" t="n">
        <f aca="false">+[2]data1cf!BR880*-1</f>
        <v>-0</v>
      </c>
      <c r="U881" s="9" t="n">
        <f aca="false">+[2]data1cf!BS880*-1</f>
        <v>-0</v>
      </c>
      <c r="V881" s="9" t="n">
        <f aca="false">+[2]data1cf!BT880*-1</f>
        <v>-0</v>
      </c>
      <c r="W881" s="9" t="n">
        <f aca="false">+[2]data1cf!BU880*-1</f>
        <v>-0</v>
      </c>
      <c r="X881" s="9" t="n">
        <f aca="false">+[2]data1cf!BV880*-1</f>
        <v>-0</v>
      </c>
      <c r="Y881" s="9" t="n">
        <f aca="false">+[2]data1cf!BW880*-1</f>
        <v>-0</v>
      </c>
      <c r="Z881" s="9" t="n">
        <f aca="false">+[2]data1cf!BX880*-1</f>
        <v>-0</v>
      </c>
      <c r="AA881" s="9" t="n">
        <f aca="false">+[2]data1cf!BY880*-1</f>
        <v>-0</v>
      </c>
      <c r="AB881" s="9"/>
      <c r="AC881" s="9"/>
      <c r="AD881" s="9"/>
      <c r="AE881" s="9"/>
      <c r="AF881" s="9"/>
      <c r="AG881" s="9"/>
      <c r="AH881" s="9"/>
      <c r="AI881" s="9"/>
      <c r="AJ881" s="9"/>
      <c r="AK881" s="1"/>
      <c r="AL881" s="1" t="e">
        <f aca="false">SUMPRODUCT(B881:AJ881,PVCapPrice)</f>
        <v>#DIV/0!</v>
      </c>
      <c r="AM881" s="1"/>
      <c r="AN881" s="1"/>
      <c r="AO881" s="1"/>
      <c r="AP881" s="1"/>
      <c r="AQ881" s="1"/>
    </row>
    <row r="882" customFormat="false" ht="11.25" hidden="false" customHeight="false" outlineLevel="0" collapsed="false">
      <c r="A882" s="1" t="n">
        <v>880</v>
      </c>
      <c r="B882" s="9"/>
      <c r="C882" s="9" t="n">
        <f aca="false">+[2]data1cf!BA881*-1</f>
        <v>-0</v>
      </c>
      <c r="D882" s="9" t="n">
        <f aca="false">+[2]data1cf!BB881*-1</f>
        <v>-0</v>
      </c>
      <c r="E882" s="9" t="n">
        <f aca="false">+[2]data1cf!BC881*-1</f>
        <v>-0</v>
      </c>
      <c r="F882" s="9" t="n">
        <f aca="false">+[2]data1cf!BD881*-1</f>
        <v>-0</v>
      </c>
      <c r="G882" s="9" t="n">
        <f aca="false">+[2]data1cf!BE881*-1</f>
        <v>-0</v>
      </c>
      <c r="H882" s="9" t="n">
        <f aca="false">+[2]data1cf!BF881*-1</f>
        <v>-0</v>
      </c>
      <c r="I882" s="9" t="n">
        <f aca="false">+[2]data1cf!BG881*-1</f>
        <v>-0</v>
      </c>
      <c r="J882" s="9" t="n">
        <f aca="false">+[2]data1cf!BH881*-1</f>
        <v>-0</v>
      </c>
      <c r="K882" s="9" t="n">
        <f aca="false">+[2]data1cf!BI881*-1</f>
        <v>-0</v>
      </c>
      <c r="L882" s="9" t="n">
        <f aca="false">+[2]data1cf!BJ881*-1</f>
        <v>-0</v>
      </c>
      <c r="M882" s="9" t="n">
        <f aca="false">+[2]data1cf!BK881*-1</f>
        <v>-0</v>
      </c>
      <c r="N882" s="9" t="n">
        <f aca="false">+[2]data1cf!BL881*-1</f>
        <v>-0</v>
      </c>
      <c r="O882" s="9" t="n">
        <f aca="false">+[2]data1cf!BM881*-1</f>
        <v>-0</v>
      </c>
      <c r="P882" s="9" t="n">
        <f aca="false">+[2]data1cf!BN881*-1</f>
        <v>-0</v>
      </c>
      <c r="Q882" s="9" t="n">
        <f aca="false">+[2]data1cf!BO881*-1</f>
        <v>-0</v>
      </c>
      <c r="R882" s="9" t="n">
        <f aca="false">+[2]data1cf!BP881*-1</f>
        <v>-0</v>
      </c>
      <c r="S882" s="9" t="n">
        <f aca="false">+[2]data1cf!BQ881*-1</f>
        <v>-0</v>
      </c>
      <c r="T882" s="9" t="n">
        <f aca="false">+[2]data1cf!BR881*-1</f>
        <v>-0</v>
      </c>
      <c r="U882" s="9" t="n">
        <f aca="false">+[2]data1cf!BS881*-1</f>
        <v>-0</v>
      </c>
      <c r="V882" s="9" t="n">
        <f aca="false">+[2]data1cf!BT881*-1</f>
        <v>-0</v>
      </c>
      <c r="W882" s="9" t="n">
        <f aca="false">+[2]data1cf!BU881*-1</f>
        <v>-0</v>
      </c>
      <c r="X882" s="9" t="n">
        <f aca="false">+[2]data1cf!BV881*-1</f>
        <v>-0</v>
      </c>
      <c r="Y882" s="9" t="n">
        <f aca="false">+[2]data1cf!BW881*-1</f>
        <v>-0</v>
      </c>
      <c r="Z882" s="9" t="n">
        <f aca="false">+[2]data1cf!BX881*-1</f>
        <v>-0</v>
      </c>
      <c r="AA882" s="9" t="n">
        <f aca="false">+[2]data1cf!BY881*-1</f>
        <v>-0</v>
      </c>
      <c r="AB882" s="9"/>
      <c r="AC882" s="9"/>
      <c r="AD882" s="9"/>
      <c r="AE882" s="9"/>
      <c r="AF882" s="9"/>
      <c r="AG882" s="9"/>
      <c r="AH882" s="9"/>
      <c r="AI882" s="9"/>
      <c r="AJ882" s="9"/>
      <c r="AK882" s="1"/>
      <c r="AL882" s="1" t="e">
        <f aca="false">SUMPRODUCT(B882:AJ882,PVCapPrice)</f>
        <v>#DIV/0!</v>
      </c>
      <c r="AM882" s="1"/>
      <c r="AN882" s="1"/>
      <c r="AO882" s="1"/>
      <c r="AP882" s="1"/>
      <c r="AQ882" s="1"/>
    </row>
    <row r="883" customFormat="false" ht="11.25" hidden="false" customHeight="false" outlineLevel="0" collapsed="false">
      <c r="A883" s="1" t="n">
        <v>881</v>
      </c>
      <c r="B883" s="9"/>
      <c r="C883" s="9" t="n">
        <f aca="false">+[2]data1cf!BA882*-1</f>
        <v>-0</v>
      </c>
      <c r="D883" s="9" t="n">
        <f aca="false">+[2]data1cf!BB882*-1</f>
        <v>-0</v>
      </c>
      <c r="E883" s="9" t="n">
        <f aca="false">+[2]data1cf!BC882*-1</f>
        <v>-0</v>
      </c>
      <c r="F883" s="9" t="n">
        <f aca="false">+[2]data1cf!BD882*-1</f>
        <v>-0</v>
      </c>
      <c r="G883" s="9" t="n">
        <f aca="false">+[2]data1cf!BE882*-1</f>
        <v>-0</v>
      </c>
      <c r="H883" s="9" t="n">
        <f aca="false">+[2]data1cf!BF882*-1</f>
        <v>-0</v>
      </c>
      <c r="I883" s="9" t="n">
        <f aca="false">+[2]data1cf!BG882*-1</f>
        <v>-0</v>
      </c>
      <c r="J883" s="9" t="n">
        <f aca="false">+[2]data1cf!BH882*-1</f>
        <v>-0</v>
      </c>
      <c r="K883" s="9" t="n">
        <f aca="false">+[2]data1cf!BI882*-1</f>
        <v>-0</v>
      </c>
      <c r="L883" s="9" t="n">
        <f aca="false">+[2]data1cf!BJ882*-1</f>
        <v>-0</v>
      </c>
      <c r="M883" s="9" t="n">
        <f aca="false">+[2]data1cf!BK882*-1</f>
        <v>-0</v>
      </c>
      <c r="N883" s="9" t="n">
        <f aca="false">+[2]data1cf!BL882*-1</f>
        <v>-0</v>
      </c>
      <c r="O883" s="9" t="n">
        <f aca="false">+[2]data1cf!BM882*-1</f>
        <v>-0</v>
      </c>
      <c r="P883" s="9" t="n">
        <f aca="false">+[2]data1cf!BN882*-1</f>
        <v>-0</v>
      </c>
      <c r="Q883" s="9" t="n">
        <f aca="false">+[2]data1cf!BO882*-1</f>
        <v>-0</v>
      </c>
      <c r="R883" s="9" t="n">
        <f aca="false">+[2]data1cf!BP882*-1</f>
        <v>-0</v>
      </c>
      <c r="S883" s="9" t="n">
        <f aca="false">+[2]data1cf!BQ882*-1</f>
        <v>-0</v>
      </c>
      <c r="T883" s="9" t="n">
        <f aca="false">+[2]data1cf!BR882*-1</f>
        <v>-0</v>
      </c>
      <c r="U883" s="9" t="n">
        <f aca="false">+[2]data1cf!BS882*-1</f>
        <v>-0</v>
      </c>
      <c r="V883" s="9" t="n">
        <f aca="false">+[2]data1cf!BT882*-1</f>
        <v>-0</v>
      </c>
      <c r="W883" s="9" t="n">
        <f aca="false">+[2]data1cf!BU882*-1</f>
        <v>-0</v>
      </c>
      <c r="X883" s="9" t="n">
        <f aca="false">+[2]data1cf!BV882*-1</f>
        <v>-0</v>
      </c>
      <c r="Y883" s="9" t="n">
        <f aca="false">+[2]data1cf!BW882*-1</f>
        <v>-0</v>
      </c>
      <c r="Z883" s="9" t="n">
        <f aca="false">+[2]data1cf!BX882*-1</f>
        <v>-0</v>
      </c>
      <c r="AA883" s="9" t="n">
        <f aca="false">+[2]data1cf!BY882*-1</f>
        <v>-0</v>
      </c>
      <c r="AB883" s="9"/>
      <c r="AC883" s="9"/>
      <c r="AD883" s="9"/>
      <c r="AE883" s="9"/>
      <c r="AF883" s="9"/>
      <c r="AG883" s="9"/>
      <c r="AH883" s="9"/>
      <c r="AI883" s="9"/>
      <c r="AJ883" s="9"/>
      <c r="AK883" s="1"/>
      <c r="AL883" s="1" t="e">
        <f aca="false">SUMPRODUCT(B883:AJ883,PVCapPrice)</f>
        <v>#DIV/0!</v>
      </c>
      <c r="AM883" s="1"/>
      <c r="AN883" s="1"/>
      <c r="AO883" s="1"/>
      <c r="AP883" s="1"/>
      <c r="AQ883" s="1"/>
    </row>
    <row r="884" customFormat="false" ht="11.25" hidden="false" customHeight="false" outlineLevel="0" collapsed="false">
      <c r="A884" s="1" t="n">
        <v>882</v>
      </c>
      <c r="B884" s="9"/>
      <c r="C884" s="9" t="n">
        <f aca="false">+[2]data1cf!BA883*-1</f>
        <v>-0</v>
      </c>
      <c r="D884" s="9" t="n">
        <f aca="false">+[2]data1cf!BB883*-1</f>
        <v>-0</v>
      </c>
      <c r="E884" s="9" t="n">
        <f aca="false">+[2]data1cf!BC883*-1</f>
        <v>-0</v>
      </c>
      <c r="F884" s="9" t="n">
        <f aca="false">+[2]data1cf!BD883*-1</f>
        <v>-0</v>
      </c>
      <c r="G884" s="9" t="n">
        <f aca="false">+[2]data1cf!BE883*-1</f>
        <v>-0</v>
      </c>
      <c r="H884" s="9" t="n">
        <f aca="false">+[2]data1cf!BF883*-1</f>
        <v>-0</v>
      </c>
      <c r="I884" s="9" t="n">
        <f aca="false">+[2]data1cf!BG883*-1</f>
        <v>-0</v>
      </c>
      <c r="J884" s="9" t="n">
        <f aca="false">+[2]data1cf!BH883*-1</f>
        <v>-0</v>
      </c>
      <c r="K884" s="9" t="n">
        <f aca="false">+[2]data1cf!BI883*-1</f>
        <v>-0</v>
      </c>
      <c r="L884" s="9" t="n">
        <f aca="false">+[2]data1cf!BJ883*-1</f>
        <v>-0</v>
      </c>
      <c r="M884" s="9" t="n">
        <f aca="false">+[2]data1cf!BK883*-1</f>
        <v>-0</v>
      </c>
      <c r="N884" s="9" t="n">
        <f aca="false">+[2]data1cf!BL883*-1</f>
        <v>-0</v>
      </c>
      <c r="O884" s="9" t="n">
        <f aca="false">+[2]data1cf!BM883*-1</f>
        <v>-0</v>
      </c>
      <c r="P884" s="9" t="n">
        <f aca="false">+[2]data1cf!BN883*-1</f>
        <v>-0</v>
      </c>
      <c r="Q884" s="9" t="n">
        <f aca="false">+[2]data1cf!BO883*-1</f>
        <v>-0</v>
      </c>
      <c r="R884" s="9" t="n">
        <f aca="false">+[2]data1cf!BP883*-1</f>
        <v>-0</v>
      </c>
      <c r="S884" s="9" t="n">
        <f aca="false">+[2]data1cf!BQ883*-1</f>
        <v>-0</v>
      </c>
      <c r="T884" s="9" t="n">
        <f aca="false">+[2]data1cf!BR883*-1</f>
        <v>-0</v>
      </c>
      <c r="U884" s="9" t="n">
        <f aca="false">+[2]data1cf!BS883*-1</f>
        <v>-0</v>
      </c>
      <c r="V884" s="9" t="n">
        <f aca="false">+[2]data1cf!BT883*-1</f>
        <v>-0</v>
      </c>
      <c r="W884" s="9" t="n">
        <f aca="false">+[2]data1cf!BU883*-1</f>
        <v>-0</v>
      </c>
      <c r="X884" s="9" t="n">
        <f aca="false">+[2]data1cf!BV883*-1</f>
        <v>-0</v>
      </c>
      <c r="Y884" s="9" t="n">
        <f aca="false">+[2]data1cf!BW883*-1</f>
        <v>-0</v>
      </c>
      <c r="Z884" s="9" t="n">
        <f aca="false">+[2]data1cf!BX883*-1</f>
        <v>-0</v>
      </c>
      <c r="AA884" s="9" t="n">
        <f aca="false">+[2]data1cf!BY883*-1</f>
        <v>-0</v>
      </c>
      <c r="AB884" s="9"/>
      <c r="AC884" s="9"/>
      <c r="AD884" s="9"/>
      <c r="AE884" s="9"/>
      <c r="AF884" s="9"/>
      <c r="AG884" s="9"/>
      <c r="AH884" s="9"/>
      <c r="AI884" s="9"/>
      <c r="AJ884" s="9"/>
      <c r="AK884" s="1"/>
      <c r="AL884" s="1" t="e">
        <f aca="false">SUMPRODUCT(B884:AJ884,PVCapPrice)</f>
        <v>#DIV/0!</v>
      </c>
      <c r="AM884" s="1"/>
      <c r="AN884" s="1"/>
      <c r="AO884" s="1"/>
      <c r="AP884" s="1"/>
      <c r="AQ884" s="1"/>
    </row>
    <row r="885" customFormat="false" ht="11.25" hidden="false" customHeight="false" outlineLevel="0" collapsed="false">
      <c r="A885" s="1" t="n">
        <v>883</v>
      </c>
      <c r="B885" s="9"/>
      <c r="C885" s="9" t="n">
        <f aca="false">+[2]data1cf!BA884*-1</f>
        <v>-0</v>
      </c>
      <c r="D885" s="9" t="n">
        <f aca="false">+[2]data1cf!BB884*-1</f>
        <v>-0</v>
      </c>
      <c r="E885" s="9" t="n">
        <f aca="false">+[2]data1cf!BC884*-1</f>
        <v>-0</v>
      </c>
      <c r="F885" s="9" t="n">
        <f aca="false">+[2]data1cf!BD884*-1</f>
        <v>-0</v>
      </c>
      <c r="G885" s="9" t="n">
        <f aca="false">+[2]data1cf!BE884*-1</f>
        <v>-0</v>
      </c>
      <c r="H885" s="9" t="n">
        <f aca="false">+[2]data1cf!BF884*-1</f>
        <v>-0</v>
      </c>
      <c r="I885" s="9" t="n">
        <f aca="false">+[2]data1cf!BG884*-1</f>
        <v>-0</v>
      </c>
      <c r="J885" s="9" t="n">
        <f aca="false">+[2]data1cf!BH884*-1</f>
        <v>-0</v>
      </c>
      <c r="K885" s="9" t="n">
        <f aca="false">+[2]data1cf!BI884*-1</f>
        <v>-0</v>
      </c>
      <c r="L885" s="9" t="n">
        <f aca="false">+[2]data1cf!BJ884*-1</f>
        <v>-0</v>
      </c>
      <c r="M885" s="9" t="n">
        <f aca="false">+[2]data1cf!BK884*-1</f>
        <v>-0</v>
      </c>
      <c r="N885" s="9" t="n">
        <f aca="false">+[2]data1cf!BL884*-1</f>
        <v>-0</v>
      </c>
      <c r="O885" s="9" t="n">
        <f aca="false">+[2]data1cf!BM884*-1</f>
        <v>-0</v>
      </c>
      <c r="P885" s="9" t="n">
        <f aca="false">+[2]data1cf!BN884*-1</f>
        <v>-0</v>
      </c>
      <c r="Q885" s="9" t="n">
        <f aca="false">+[2]data1cf!BO884*-1</f>
        <v>-0</v>
      </c>
      <c r="R885" s="9" t="n">
        <f aca="false">+[2]data1cf!BP884*-1</f>
        <v>-0</v>
      </c>
      <c r="S885" s="9" t="n">
        <f aca="false">+[2]data1cf!BQ884*-1</f>
        <v>-0</v>
      </c>
      <c r="T885" s="9" t="n">
        <f aca="false">+[2]data1cf!BR884*-1</f>
        <v>-0</v>
      </c>
      <c r="U885" s="9" t="n">
        <f aca="false">+[2]data1cf!BS884*-1</f>
        <v>-0</v>
      </c>
      <c r="V885" s="9" t="n">
        <f aca="false">+[2]data1cf!BT884*-1</f>
        <v>-0</v>
      </c>
      <c r="W885" s="9" t="n">
        <f aca="false">+[2]data1cf!BU884*-1</f>
        <v>-0</v>
      </c>
      <c r="X885" s="9" t="n">
        <f aca="false">+[2]data1cf!BV884*-1</f>
        <v>-0</v>
      </c>
      <c r="Y885" s="9" t="n">
        <f aca="false">+[2]data1cf!BW884*-1</f>
        <v>-0</v>
      </c>
      <c r="Z885" s="9" t="n">
        <f aca="false">+[2]data1cf!BX884*-1</f>
        <v>-0</v>
      </c>
      <c r="AA885" s="9" t="n">
        <f aca="false">+[2]data1cf!BY884*-1</f>
        <v>-0</v>
      </c>
      <c r="AB885" s="9"/>
      <c r="AC885" s="9"/>
      <c r="AD885" s="9"/>
      <c r="AE885" s="9"/>
      <c r="AF885" s="9"/>
      <c r="AG885" s="9"/>
      <c r="AH885" s="9"/>
      <c r="AI885" s="9"/>
      <c r="AJ885" s="9"/>
      <c r="AK885" s="1"/>
      <c r="AL885" s="1" t="e">
        <f aca="false">SUMPRODUCT(B885:AJ885,PVCapPrice)</f>
        <v>#DIV/0!</v>
      </c>
      <c r="AM885" s="1"/>
      <c r="AN885" s="1"/>
      <c r="AO885" s="1"/>
      <c r="AP885" s="1"/>
      <c r="AQ885" s="1"/>
    </row>
    <row r="886" customFormat="false" ht="11.25" hidden="false" customHeight="false" outlineLevel="0" collapsed="false">
      <c r="A886" s="1" t="n">
        <v>884</v>
      </c>
      <c r="B886" s="9"/>
      <c r="C886" s="9" t="n">
        <f aca="false">+[2]data1cf!BA885*-1</f>
        <v>-0</v>
      </c>
      <c r="D886" s="9" t="n">
        <f aca="false">+[2]data1cf!BB885*-1</f>
        <v>-0</v>
      </c>
      <c r="E886" s="9" t="n">
        <f aca="false">+[2]data1cf!BC885*-1</f>
        <v>-0</v>
      </c>
      <c r="F886" s="9" t="n">
        <f aca="false">+[2]data1cf!BD885*-1</f>
        <v>-0</v>
      </c>
      <c r="G886" s="9" t="n">
        <f aca="false">+[2]data1cf!BE885*-1</f>
        <v>-0</v>
      </c>
      <c r="H886" s="9" t="n">
        <f aca="false">+[2]data1cf!BF885*-1</f>
        <v>-0</v>
      </c>
      <c r="I886" s="9" t="n">
        <f aca="false">+[2]data1cf!BG885*-1</f>
        <v>-0</v>
      </c>
      <c r="J886" s="9" t="n">
        <f aca="false">+[2]data1cf!BH885*-1</f>
        <v>-0</v>
      </c>
      <c r="K886" s="9" t="n">
        <f aca="false">+[2]data1cf!BI885*-1</f>
        <v>-0</v>
      </c>
      <c r="L886" s="9" t="n">
        <f aca="false">+[2]data1cf!BJ885*-1</f>
        <v>-0</v>
      </c>
      <c r="M886" s="9" t="n">
        <f aca="false">+[2]data1cf!BK885*-1</f>
        <v>-0</v>
      </c>
      <c r="N886" s="9" t="n">
        <f aca="false">+[2]data1cf!BL885*-1</f>
        <v>-0</v>
      </c>
      <c r="O886" s="9" t="n">
        <f aca="false">+[2]data1cf!BM885*-1</f>
        <v>-0</v>
      </c>
      <c r="P886" s="9" t="n">
        <f aca="false">+[2]data1cf!BN885*-1</f>
        <v>-0</v>
      </c>
      <c r="Q886" s="9" t="n">
        <f aca="false">+[2]data1cf!BO885*-1</f>
        <v>-0</v>
      </c>
      <c r="R886" s="9" t="n">
        <f aca="false">+[2]data1cf!BP885*-1</f>
        <v>-0</v>
      </c>
      <c r="S886" s="9" t="n">
        <f aca="false">+[2]data1cf!BQ885*-1</f>
        <v>-0</v>
      </c>
      <c r="T886" s="9" t="n">
        <f aca="false">+[2]data1cf!BR885*-1</f>
        <v>-0</v>
      </c>
      <c r="U886" s="9" t="n">
        <f aca="false">+[2]data1cf!BS885*-1</f>
        <v>-0</v>
      </c>
      <c r="V886" s="9" t="n">
        <f aca="false">+[2]data1cf!BT885*-1</f>
        <v>-0</v>
      </c>
      <c r="W886" s="9" t="n">
        <f aca="false">+[2]data1cf!BU885*-1</f>
        <v>-0</v>
      </c>
      <c r="X886" s="9" t="n">
        <f aca="false">+[2]data1cf!BV885*-1</f>
        <v>-0</v>
      </c>
      <c r="Y886" s="9" t="n">
        <f aca="false">+[2]data1cf!BW885*-1</f>
        <v>-0</v>
      </c>
      <c r="Z886" s="9" t="n">
        <f aca="false">+[2]data1cf!BX885*-1</f>
        <v>-0</v>
      </c>
      <c r="AA886" s="9" t="n">
        <f aca="false">+[2]data1cf!BY885*-1</f>
        <v>-0</v>
      </c>
      <c r="AB886" s="9"/>
      <c r="AC886" s="9"/>
      <c r="AD886" s="9"/>
      <c r="AE886" s="9"/>
      <c r="AF886" s="9"/>
      <c r="AG886" s="9"/>
      <c r="AH886" s="9"/>
      <c r="AI886" s="9"/>
      <c r="AJ886" s="9"/>
      <c r="AK886" s="1"/>
      <c r="AL886" s="1" t="e">
        <f aca="false">SUMPRODUCT(B886:AJ886,PVCapPrice)</f>
        <v>#DIV/0!</v>
      </c>
      <c r="AM886" s="1"/>
      <c r="AN886" s="1"/>
      <c r="AO886" s="1"/>
      <c r="AP886" s="1"/>
      <c r="AQ886" s="1"/>
    </row>
    <row r="887" customFormat="false" ht="11.25" hidden="false" customHeight="false" outlineLevel="0" collapsed="false">
      <c r="A887" s="1" t="n">
        <v>885</v>
      </c>
      <c r="B887" s="9"/>
      <c r="C887" s="9" t="n">
        <f aca="false">+[2]data1cf!BA886*-1</f>
        <v>-0</v>
      </c>
      <c r="D887" s="9" t="n">
        <f aca="false">+[2]data1cf!BB886*-1</f>
        <v>-0</v>
      </c>
      <c r="E887" s="9" t="n">
        <f aca="false">+[2]data1cf!BC886*-1</f>
        <v>-0</v>
      </c>
      <c r="F887" s="9" t="n">
        <f aca="false">+[2]data1cf!BD886*-1</f>
        <v>-0</v>
      </c>
      <c r="G887" s="9" t="n">
        <f aca="false">+[2]data1cf!BE886*-1</f>
        <v>-0</v>
      </c>
      <c r="H887" s="9" t="n">
        <f aca="false">+[2]data1cf!BF886*-1</f>
        <v>-0</v>
      </c>
      <c r="I887" s="9" t="n">
        <f aca="false">+[2]data1cf!BG886*-1</f>
        <v>-0</v>
      </c>
      <c r="J887" s="9" t="n">
        <f aca="false">+[2]data1cf!BH886*-1</f>
        <v>-0</v>
      </c>
      <c r="K887" s="9" t="n">
        <f aca="false">+[2]data1cf!BI886*-1</f>
        <v>-0</v>
      </c>
      <c r="L887" s="9" t="n">
        <f aca="false">+[2]data1cf!BJ886*-1</f>
        <v>-0</v>
      </c>
      <c r="M887" s="9" t="n">
        <f aca="false">+[2]data1cf!BK886*-1</f>
        <v>-0</v>
      </c>
      <c r="N887" s="9" t="n">
        <f aca="false">+[2]data1cf!BL886*-1</f>
        <v>-0</v>
      </c>
      <c r="O887" s="9" t="n">
        <f aca="false">+[2]data1cf!BM886*-1</f>
        <v>-0</v>
      </c>
      <c r="P887" s="9" t="n">
        <f aca="false">+[2]data1cf!BN886*-1</f>
        <v>-0</v>
      </c>
      <c r="Q887" s="9" t="n">
        <f aca="false">+[2]data1cf!BO886*-1</f>
        <v>-0</v>
      </c>
      <c r="R887" s="9" t="n">
        <f aca="false">+[2]data1cf!BP886*-1</f>
        <v>-0</v>
      </c>
      <c r="S887" s="9" t="n">
        <f aca="false">+[2]data1cf!BQ886*-1</f>
        <v>-0</v>
      </c>
      <c r="T887" s="9" t="n">
        <f aca="false">+[2]data1cf!BR886*-1</f>
        <v>-0</v>
      </c>
      <c r="U887" s="9" t="n">
        <f aca="false">+[2]data1cf!BS886*-1</f>
        <v>-0</v>
      </c>
      <c r="V887" s="9" t="n">
        <f aca="false">+[2]data1cf!BT886*-1</f>
        <v>-0</v>
      </c>
      <c r="W887" s="9" t="n">
        <f aca="false">+[2]data1cf!BU886*-1</f>
        <v>-0</v>
      </c>
      <c r="X887" s="9" t="n">
        <f aca="false">+[2]data1cf!BV886*-1</f>
        <v>-0</v>
      </c>
      <c r="Y887" s="9" t="n">
        <f aca="false">+[2]data1cf!BW886*-1</f>
        <v>-0</v>
      </c>
      <c r="Z887" s="9" t="n">
        <f aca="false">+[2]data1cf!BX886*-1</f>
        <v>-0</v>
      </c>
      <c r="AA887" s="9" t="n">
        <f aca="false">+[2]data1cf!BY886*-1</f>
        <v>-0</v>
      </c>
      <c r="AB887" s="9"/>
      <c r="AC887" s="9"/>
      <c r="AD887" s="9"/>
      <c r="AE887" s="9"/>
      <c r="AF887" s="9"/>
      <c r="AG887" s="9"/>
      <c r="AH887" s="9"/>
      <c r="AI887" s="9"/>
      <c r="AJ887" s="9"/>
      <c r="AK887" s="1"/>
      <c r="AL887" s="1" t="e">
        <f aca="false">SUMPRODUCT(B887:AJ887,PVCapPrice)</f>
        <v>#DIV/0!</v>
      </c>
      <c r="AM887" s="1"/>
      <c r="AN887" s="1"/>
      <c r="AO887" s="1"/>
      <c r="AP887" s="1"/>
      <c r="AQ887" s="1"/>
    </row>
    <row r="888" customFormat="false" ht="11.25" hidden="false" customHeight="false" outlineLevel="0" collapsed="false">
      <c r="A888" s="1" t="n">
        <v>886</v>
      </c>
      <c r="B888" s="9"/>
      <c r="C888" s="9" t="n">
        <f aca="false">+[2]data1cf!BA887*-1</f>
        <v>-0</v>
      </c>
      <c r="D888" s="9" t="n">
        <f aca="false">+[2]data1cf!BB887*-1</f>
        <v>-0</v>
      </c>
      <c r="E888" s="9" t="n">
        <f aca="false">+[2]data1cf!BC887*-1</f>
        <v>-0</v>
      </c>
      <c r="F888" s="9" t="n">
        <f aca="false">+[2]data1cf!BD887*-1</f>
        <v>-0</v>
      </c>
      <c r="G888" s="9" t="n">
        <f aca="false">+[2]data1cf!BE887*-1</f>
        <v>-0</v>
      </c>
      <c r="H888" s="9" t="n">
        <f aca="false">+[2]data1cf!BF887*-1</f>
        <v>-0</v>
      </c>
      <c r="I888" s="9" t="n">
        <f aca="false">+[2]data1cf!BG887*-1</f>
        <v>-0</v>
      </c>
      <c r="J888" s="9" t="n">
        <f aca="false">+[2]data1cf!BH887*-1</f>
        <v>-0</v>
      </c>
      <c r="K888" s="9" t="n">
        <f aca="false">+[2]data1cf!BI887*-1</f>
        <v>-0</v>
      </c>
      <c r="L888" s="9" t="n">
        <f aca="false">+[2]data1cf!BJ887*-1</f>
        <v>-0</v>
      </c>
      <c r="M888" s="9" t="n">
        <f aca="false">+[2]data1cf!BK887*-1</f>
        <v>-0</v>
      </c>
      <c r="N888" s="9" t="n">
        <f aca="false">+[2]data1cf!BL887*-1</f>
        <v>-0</v>
      </c>
      <c r="O888" s="9" t="n">
        <f aca="false">+[2]data1cf!BM887*-1</f>
        <v>-0</v>
      </c>
      <c r="P888" s="9" t="n">
        <f aca="false">+[2]data1cf!BN887*-1</f>
        <v>-0</v>
      </c>
      <c r="Q888" s="9" t="n">
        <f aca="false">+[2]data1cf!BO887*-1</f>
        <v>-0</v>
      </c>
      <c r="R888" s="9" t="n">
        <f aca="false">+[2]data1cf!BP887*-1</f>
        <v>-0</v>
      </c>
      <c r="S888" s="9" t="n">
        <f aca="false">+[2]data1cf!BQ887*-1</f>
        <v>-0</v>
      </c>
      <c r="T888" s="9" t="n">
        <f aca="false">+[2]data1cf!BR887*-1</f>
        <v>-0</v>
      </c>
      <c r="U888" s="9" t="n">
        <f aca="false">+[2]data1cf!BS887*-1</f>
        <v>-0</v>
      </c>
      <c r="V888" s="9" t="n">
        <f aca="false">+[2]data1cf!BT887*-1</f>
        <v>-0</v>
      </c>
      <c r="W888" s="9" t="n">
        <f aca="false">+[2]data1cf!BU887*-1</f>
        <v>-0</v>
      </c>
      <c r="X888" s="9" t="n">
        <f aca="false">+[2]data1cf!BV887*-1</f>
        <v>-0</v>
      </c>
      <c r="Y888" s="9" t="n">
        <f aca="false">+[2]data1cf!BW887*-1</f>
        <v>-0</v>
      </c>
      <c r="Z888" s="9" t="n">
        <f aca="false">+[2]data1cf!BX887*-1</f>
        <v>-0</v>
      </c>
      <c r="AA888" s="9" t="n">
        <f aca="false">+[2]data1cf!BY887*-1</f>
        <v>-0</v>
      </c>
      <c r="AB888" s="9"/>
      <c r="AC888" s="9"/>
      <c r="AD888" s="9"/>
      <c r="AE888" s="9"/>
      <c r="AF888" s="9"/>
      <c r="AG888" s="9"/>
      <c r="AH888" s="9"/>
      <c r="AI888" s="9"/>
      <c r="AJ888" s="9"/>
      <c r="AK888" s="1"/>
      <c r="AL888" s="1" t="e">
        <f aca="false">SUMPRODUCT(B888:AJ888,PVCapPrice)</f>
        <v>#DIV/0!</v>
      </c>
      <c r="AM888" s="1"/>
      <c r="AN888" s="1"/>
      <c r="AO888" s="1"/>
      <c r="AP888" s="1"/>
      <c r="AQ888" s="1"/>
    </row>
    <row r="889" customFormat="false" ht="11.25" hidden="false" customHeight="false" outlineLevel="0" collapsed="false">
      <c r="A889" s="1" t="n">
        <v>887</v>
      </c>
      <c r="B889" s="9"/>
      <c r="C889" s="9" t="n">
        <f aca="false">+[2]data1cf!BA888*-1</f>
        <v>-0</v>
      </c>
      <c r="D889" s="9" t="n">
        <f aca="false">+[2]data1cf!BB888*-1</f>
        <v>-0</v>
      </c>
      <c r="E889" s="9" t="n">
        <f aca="false">+[2]data1cf!BC888*-1</f>
        <v>-0</v>
      </c>
      <c r="F889" s="9" t="n">
        <f aca="false">+[2]data1cf!BD888*-1</f>
        <v>-0</v>
      </c>
      <c r="G889" s="9" t="n">
        <f aca="false">+[2]data1cf!BE888*-1</f>
        <v>-0</v>
      </c>
      <c r="H889" s="9" t="n">
        <f aca="false">+[2]data1cf!BF888*-1</f>
        <v>-0</v>
      </c>
      <c r="I889" s="9" t="n">
        <f aca="false">+[2]data1cf!BG888*-1</f>
        <v>-0</v>
      </c>
      <c r="J889" s="9" t="n">
        <f aca="false">+[2]data1cf!BH888*-1</f>
        <v>-0</v>
      </c>
      <c r="K889" s="9" t="n">
        <f aca="false">+[2]data1cf!BI888*-1</f>
        <v>-0</v>
      </c>
      <c r="L889" s="9" t="n">
        <f aca="false">+[2]data1cf!BJ888*-1</f>
        <v>-0</v>
      </c>
      <c r="M889" s="9" t="n">
        <f aca="false">+[2]data1cf!BK888*-1</f>
        <v>-0</v>
      </c>
      <c r="N889" s="9" t="n">
        <f aca="false">+[2]data1cf!BL888*-1</f>
        <v>-0</v>
      </c>
      <c r="O889" s="9" t="n">
        <f aca="false">+[2]data1cf!BM888*-1</f>
        <v>-0</v>
      </c>
      <c r="P889" s="9" t="n">
        <f aca="false">+[2]data1cf!BN888*-1</f>
        <v>-0</v>
      </c>
      <c r="Q889" s="9" t="n">
        <f aca="false">+[2]data1cf!BO888*-1</f>
        <v>-0</v>
      </c>
      <c r="R889" s="9" t="n">
        <f aca="false">+[2]data1cf!BP888*-1</f>
        <v>-0</v>
      </c>
      <c r="S889" s="9" t="n">
        <f aca="false">+[2]data1cf!BQ888*-1</f>
        <v>-0</v>
      </c>
      <c r="T889" s="9" t="n">
        <f aca="false">+[2]data1cf!BR888*-1</f>
        <v>-0</v>
      </c>
      <c r="U889" s="9" t="n">
        <f aca="false">+[2]data1cf!BS888*-1</f>
        <v>-0</v>
      </c>
      <c r="V889" s="9" t="n">
        <f aca="false">+[2]data1cf!BT888*-1</f>
        <v>-0</v>
      </c>
      <c r="W889" s="9" t="n">
        <f aca="false">+[2]data1cf!BU888*-1</f>
        <v>-0</v>
      </c>
      <c r="X889" s="9" t="n">
        <f aca="false">+[2]data1cf!BV888*-1</f>
        <v>-0</v>
      </c>
      <c r="Y889" s="9" t="n">
        <f aca="false">+[2]data1cf!BW888*-1</f>
        <v>-0</v>
      </c>
      <c r="Z889" s="9" t="n">
        <f aca="false">+[2]data1cf!BX888*-1</f>
        <v>-0</v>
      </c>
      <c r="AA889" s="9" t="n">
        <f aca="false">+[2]data1cf!BY888*-1</f>
        <v>-0</v>
      </c>
      <c r="AB889" s="9"/>
      <c r="AC889" s="9"/>
      <c r="AD889" s="9"/>
      <c r="AE889" s="9"/>
      <c r="AF889" s="9"/>
      <c r="AG889" s="9"/>
      <c r="AH889" s="9"/>
      <c r="AI889" s="9"/>
      <c r="AJ889" s="9"/>
      <c r="AK889" s="1"/>
      <c r="AL889" s="1" t="e">
        <f aca="false">SUMPRODUCT(B889:AJ889,PVCapPrice)</f>
        <v>#DIV/0!</v>
      </c>
      <c r="AM889" s="1"/>
      <c r="AN889" s="1"/>
      <c r="AO889" s="1"/>
      <c r="AP889" s="1"/>
      <c r="AQ889" s="1"/>
    </row>
    <row r="890" customFormat="false" ht="11.25" hidden="false" customHeight="false" outlineLevel="0" collapsed="false">
      <c r="A890" s="1" t="n">
        <v>888</v>
      </c>
      <c r="B890" s="9"/>
      <c r="C890" s="9" t="n">
        <f aca="false">+[2]data1cf!BA889*-1</f>
        <v>-0</v>
      </c>
      <c r="D890" s="9" t="n">
        <f aca="false">+[2]data1cf!BB889*-1</f>
        <v>-0</v>
      </c>
      <c r="E890" s="9" t="n">
        <f aca="false">+[2]data1cf!BC889*-1</f>
        <v>-0</v>
      </c>
      <c r="F890" s="9" t="n">
        <f aca="false">+[2]data1cf!BD889*-1</f>
        <v>-0</v>
      </c>
      <c r="G890" s="9" t="n">
        <f aca="false">+[2]data1cf!BE889*-1</f>
        <v>-0</v>
      </c>
      <c r="H890" s="9" t="n">
        <f aca="false">+[2]data1cf!BF889*-1</f>
        <v>-0</v>
      </c>
      <c r="I890" s="9" t="n">
        <f aca="false">+[2]data1cf!BG889*-1</f>
        <v>-0</v>
      </c>
      <c r="J890" s="9" t="n">
        <f aca="false">+[2]data1cf!BH889*-1</f>
        <v>-0</v>
      </c>
      <c r="K890" s="9" t="n">
        <f aca="false">+[2]data1cf!BI889*-1</f>
        <v>-0</v>
      </c>
      <c r="L890" s="9" t="n">
        <f aca="false">+[2]data1cf!BJ889*-1</f>
        <v>-0</v>
      </c>
      <c r="M890" s="9" t="n">
        <f aca="false">+[2]data1cf!BK889*-1</f>
        <v>-0</v>
      </c>
      <c r="N890" s="9" t="n">
        <f aca="false">+[2]data1cf!BL889*-1</f>
        <v>-0</v>
      </c>
      <c r="O890" s="9" t="n">
        <f aca="false">+[2]data1cf!BM889*-1</f>
        <v>-0</v>
      </c>
      <c r="P890" s="9" t="n">
        <f aca="false">+[2]data1cf!BN889*-1</f>
        <v>-0</v>
      </c>
      <c r="Q890" s="9" t="n">
        <f aca="false">+[2]data1cf!BO889*-1</f>
        <v>-0</v>
      </c>
      <c r="R890" s="9" t="n">
        <f aca="false">+[2]data1cf!BP889*-1</f>
        <v>-0</v>
      </c>
      <c r="S890" s="9" t="n">
        <f aca="false">+[2]data1cf!BQ889*-1</f>
        <v>-0</v>
      </c>
      <c r="T890" s="9" t="n">
        <f aca="false">+[2]data1cf!BR889*-1</f>
        <v>-0</v>
      </c>
      <c r="U890" s="9" t="n">
        <f aca="false">+[2]data1cf!BS889*-1</f>
        <v>-0</v>
      </c>
      <c r="V890" s="9" t="n">
        <f aca="false">+[2]data1cf!BT889*-1</f>
        <v>-0</v>
      </c>
      <c r="W890" s="9" t="n">
        <f aca="false">+[2]data1cf!BU889*-1</f>
        <v>-0</v>
      </c>
      <c r="X890" s="9" t="n">
        <f aca="false">+[2]data1cf!BV889*-1</f>
        <v>-0</v>
      </c>
      <c r="Y890" s="9" t="n">
        <f aca="false">+[2]data1cf!BW889*-1</f>
        <v>-0</v>
      </c>
      <c r="Z890" s="9" t="n">
        <f aca="false">+[2]data1cf!BX889*-1</f>
        <v>-0</v>
      </c>
      <c r="AA890" s="9" t="n">
        <f aca="false">+[2]data1cf!BY889*-1</f>
        <v>-0</v>
      </c>
      <c r="AB890" s="9"/>
      <c r="AC890" s="9"/>
      <c r="AD890" s="9"/>
      <c r="AE890" s="9"/>
      <c r="AF890" s="9"/>
      <c r="AG890" s="9"/>
      <c r="AH890" s="9"/>
      <c r="AI890" s="9"/>
      <c r="AJ890" s="9"/>
      <c r="AK890" s="1"/>
      <c r="AL890" s="1" t="e">
        <f aca="false">SUMPRODUCT(B890:AJ890,PVCapPrice)</f>
        <v>#DIV/0!</v>
      </c>
      <c r="AM890" s="1"/>
      <c r="AN890" s="1"/>
      <c r="AO890" s="1"/>
      <c r="AP890" s="1"/>
      <c r="AQ890" s="1"/>
    </row>
    <row r="891" customFormat="false" ht="11.25" hidden="false" customHeight="false" outlineLevel="0" collapsed="false">
      <c r="A891" s="1" t="n">
        <v>889</v>
      </c>
      <c r="B891" s="9"/>
      <c r="C891" s="9" t="n">
        <f aca="false">+[2]data1cf!BA890*-1</f>
        <v>-0</v>
      </c>
      <c r="D891" s="9" t="n">
        <f aca="false">+[2]data1cf!BB890*-1</f>
        <v>-0</v>
      </c>
      <c r="E891" s="9" t="n">
        <f aca="false">+[2]data1cf!BC890*-1</f>
        <v>-0</v>
      </c>
      <c r="F891" s="9" t="n">
        <f aca="false">+[2]data1cf!BD890*-1</f>
        <v>-0</v>
      </c>
      <c r="G891" s="9" t="n">
        <f aca="false">+[2]data1cf!BE890*-1</f>
        <v>-0</v>
      </c>
      <c r="H891" s="9" t="n">
        <f aca="false">+[2]data1cf!BF890*-1</f>
        <v>-0</v>
      </c>
      <c r="I891" s="9" t="n">
        <f aca="false">+[2]data1cf!BG890*-1</f>
        <v>-0</v>
      </c>
      <c r="J891" s="9" t="n">
        <f aca="false">+[2]data1cf!BH890*-1</f>
        <v>-0</v>
      </c>
      <c r="K891" s="9" t="n">
        <f aca="false">+[2]data1cf!BI890*-1</f>
        <v>-0</v>
      </c>
      <c r="L891" s="9" t="n">
        <f aca="false">+[2]data1cf!BJ890*-1</f>
        <v>-0</v>
      </c>
      <c r="M891" s="9" t="n">
        <f aca="false">+[2]data1cf!BK890*-1</f>
        <v>-0</v>
      </c>
      <c r="N891" s="9" t="n">
        <f aca="false">+[2]data1cf!BL890*-1</f>
        <v>-0</v>
      </c>
      <c r="O891" s="9" t="n">
        <f aca="false">+[2]data1cf!BM890*-1</f>
        <v>-0</v>
      </c>
      <c r="P891" s="9" t="n">
        <f aca="false">+[2]data1cf!BN890*-1</f>
        <v>-0</v>
      </c>
      <c r="Q891" s="9" t="n">
        <f aca="false">+[2]data1cf!BO890*-1</f>
        <v>-0</v>
      </c>
      <c r="R891" s="9" t="n">
        <f aca="false">+[2]data1cf!BP890*-1</f>
        <v>-0</v>
      </c>
      <c r="S891" s="9" t="n">
        <f aca="false">+[2]data1cf!BQ890*-1</f>
        <v>-0</v>
      </c>
      <c r="T891" s="9" t="n">
        <f aca="false">+[2]data1cf!BR890*-1</f>
        <v>-0</v>
      </c>
      <c r="U891" s="9" t="n">
        <f aca="false">+[2]data1cf!BS890*-1</f>
        <v>-0</v>
      </c>
      <c r="V891" s="9" t="n">
        <f aca="false">+[2]data1cf!BT890*-1</f>
        <v>-0</v>
      </c>
      <c r="W891" s="9" t="n">
        <f aca="false">+[2]data1cf!BU890*-1</f>
        <v>-0</v>
      </c>
      <c r="X891" s="9" t="n">
        <f aca="false">+[2]data1cf!BV890*-1</f>
        <v>-0</v>
      </c>
      <c r="Y891" s="9" t="n">
        <f aca="false">+[2]data1cf!BW890*-1</f>
        <v>-0</v>
      </c>
      <c r="Z891" s="9" t="n">
        <f aca="false">+[2]data1cf!BX890*-1</f>
        <v>-0</v>
      </c>
      <c r="AA891" s="9" t="n">
        <f aca="false">+[2]data1cf!BY890*-1</f>
        <v>-0</v>
      </c>
      <c r="AB891" s="9"/>
      <c r="AC891" s="9"/>
      <c r="AD891" s="9"/>
      <c r="AE891" s="9"/>
      <c r="AF891" s="9"/>
      <c r="AG891" s="9"/>
      <c r="AH891" s="9"/>
      <c r="AI891" s="9"/>
      <c r="AJ891" s="9"/>
      <c r="AK891" s="1"/>
      <c r="AL891" s="1" t="e">
        <f aca="false">SUMPRODUCT(B891:AJ891,PVCapPrice)</f>
        <v>#DIV/0!</v>
      </c>
      <c r="AM891" s="1"/>
      <c r="AN891" s="1"/>
      <c r="AO891" s="1"/>
      <c r="AP891" s="1"/>
      <c r="AQ891" s="1"/>
    </row>
    <row r="892" customFormat="false" ht="11.25" hidden="false" customHeight="false" outlineLevel="0" collapsed="false">
      <c r="A892" s="1" t="n">
        <v>890</v>
      </c>
      <c r="B892" s="9"/>
      <c r="C892" s="9" t="n">
        <f aca="false">+[2]data1cf!BA891*-1</f>
        <v>-0</v>
      </c>
      <c r="D892" s="9" t="n">
        <f aca="false">+[2]data1cf!BB891*-1</f>
        <v>-0</v>
      </c>
      <c r="E892" s="9" t="n">
        <f aca="false">+[2]data1cf!BC891*-1</f>
        <v>-0</v>
      </c>
      <c r="F892" s="9" t="n">
        <f aca="false">+[2]data1cf!BD891*-1</f>
        <v>-0</v>
      </c>
      <c r="G892" s="9" t="n">
        <f aca="false">+[2]data1cf!BE891*-1</f>
        <v>-0</v>
      </c>
      <c r="H892" s="9" t="n">
        <f aca="false">+[2]data1cf!BF891*-1</f>
        <v>-0</v>
      </c>
      <c r="I892" s="9" t="n">
        <f aca="false">+[2]data1cf!BG891*-1</f>
        <v>-0</v>
      </c>
      <c r="J892" s="9" t="n">
        <f aca="false">+[2]data1cf!BH891*-1</f>
        <v>-0</v>
      </c>
      <c r="K892" s="9" t="n">
        <f aca="false">+[2]data1cf!BI891*-1</f>
        <v>-0</v>
      </c>
      <c r="L892" s="9" t="n">
        <f aca="false">+[2]data1cf!BJ891*-1</f>
        <v>-0</v>
      </c>
      <c r="M892" s="9" t="n">
        <f aca="false">+[2]data1cf!BK891*-1</f>
        <v>-0</v>
      </c>
      <c r="N892" s="9" t="n">
        <f aca="false">+[2]data1cf!BL891*-1</f>
        <v>-0</v>
      </c>
      <c r="O892" s="9" t="n">
        <f aca="false">+[2]data1cf!BM891*-1</f>
        <v>-0</v>
      </c>
      <c r="P892" s="9" t="n">
        <f aca="false">+[2]data1cf!BN891*-1</f>
        <v>-0</v>
      </c>
      <c r="Q892" s="9" t="n">
        <f aca="false">+[2]data1cf!BO891*-1</f>
        <v>-0</v>
      </c>
      <c r="R892" s="9" t="n">
        <f aca="false">+[2]data1cf!BP891*-1</f>
        <v>-0</v>
      </c>
      <c r="S892" s="9" t="n">
        <f aca="false">+[2]data1cf!BQ891*-1</f>
        <v>-0</v>
      </c>
      <c r="T892" s="9" t="n">
        <f aca="false">+[2]data1cf!BR891*-1</f>
        <v>-0</v>
      </c>
      <c r="U892" s="9" t="n">
        <f aca="false">+[2]data1cf!BS891*-1</f>
        <v>-0</v>
      </c>
      <c r="V892" s="9" t="n">
        <f aca="false">+[2]data1cf!BT891*-1</f>
        <v>-0</v>
      </c>
      <c r="W892" s="9" t="n">
        <f aca="false">+[2]data1cf!BU891*-1</f>
        <v>-0</v>
      </c>
      <c r="X892" s="9" t="n">
        <f aca="false">+[2]data1cf!BV891*-1</f>
        <v>-0</v>
      </c>
      <c r="Y892" s="9" t="n">
        <f aca="false">+[2]data1cf!BW891*-1</f>
        <v>-0</v>
      </c>
      <c r="Z892" s="9" t="n">
        <f aca="false">+[2]data1cf!BX891*-1</f>
        <v>-0</v>
      </c>
      <c r="AA892" s="9" t="n">
        <f aca="false">+[2]data1cf!BY891*-1</f>
        <v>-0</v>
      </c>
      <c r="AB892" s="9"/>
      <c r="AC892" s="9"/>
      <c r="AD892" s="9"/>
      <c r="AE892" s="9"/>
      <c r="AF892" s="9"/>
      <c r="AG892" s="9"/>
      <c r="AH892" s="9"/>
      <c r="AI892" s="9"/>
      <c r="AJ892" s="9"/>
      <c r="AK892" s="1"/>
      <c r="AL892" s="1" t="e">
        <f aca="false">SUMPRODUCT(B892:AJ892,PVCapPrice)</f>
        <v>#DIV/0!</v>
      </c>
      <c r="AM892" s="1"/>
      <c r="AN892" s="1"/>
      <c r="AO892" s="1"/>
      <c r="AP892" s="1"/>
      <c r="AQ892" s="1"/>
    </row>
    <row r="893" customFormat="false" ht="11.25" hidden="false" customHeight="false" outlineLevel="0" collapsed="false">
      <c r="A893" s="1" t="n">
        <v>891</v>
      </c>
      <c r="B893" s="9"/>
      <c r="C893" s="9" t="n">
        <f aca="false">+[2]data1cf!BA892*-1</f>
        <v>-0</v>
      </c>
      <c r="D893" s="9" t="n">
        <f aca="false">+[2]data1cf!BB892*-1</f>
        <v>-0</v>
      </c>
      <c r="E893" s="9" t="n">
        <f aca="false">+[2]data1cf!BC892*-1</f>
        <v>-0</v>
      </c>
      <c r="F893" s="9" t="n">
        <f aca="false">+[2]data1cf!BD892*-1</f>
        <v>-0</v>
      </c>
      <c r="G893" s="9" t="n">
        <f aca="false">+[2]data1cf!BE892*-1</f>
        <v>-0</v>
      </c>
      <c r="H893" s="9" t="n">
        <f aca="false">+[2]data1cf!BF892*-1</f>
        <v>-0</v>
      </c>
      <c r="I893" s="9" t="n">
        <f aca="false">+[2]data1cf!BG892*-1</f>
        <v>-0</v>
      </c>
      <c r="J893" s="9" t="n">
        <f aca="false">+[2]data1cf!BH892*-1</f>
        <v>-0</v>
      </c>
      <c r="K893" s="9" t="n">
        <f aca="false">+[2]data1cf!BI892*-1</f>
        <v>-0</v>
      </c>
      <c r="L893" s="9" t="n">
        <f aca="false">+[2]data1cf!BJ892*-1</f>
        <v>-0</v>
      </c>
      <c r="M893" s="9" t="n">
        <f aca="false">+[2]data1cf!BK892*-1</f>
        <v>-0</v>
      </c>
      <c r="N893" s="9" t="n">
        <f aca="false">+[2]data1cf!BL892*-1</f>
        <v>-0</v>
      </c>
      <c r="O893" s="9" t="n">
        <f aca="false">+[2]data1cf!BM892*-1</f>
        <v>-0</v>
      </c>
      <c r="P893" s="9" t="n">
        <f aca="false">+[2]data1cf!BN892*-1</f>
        <v>-0</v>
      </c>
      <c r="Q893" s="9" t="n">
        <f aca="false">+[2]data1cf!BO892*-1</f>
        <v>-0</v>
      </c>
      <c r="R893" s="9" t="n">
        <f aca="false">+[2]data1cf!BP892*-1</f>
        <v>-0</v>
      </c>
      <c r="S893" s="9" t="n">
        <f aca="false">+[2]data1cf!BQ892*-1</f>
        <v>-0</v>
      </c>
      <c r="T893" s="9" t="n">
        <f aca="false">+[2]data1cf!BR892*-1</f>
        <v>-0</v>
      </c>
      <c r="U893" s="9" t="n">
        <f aca="false">+[2]data1cf!BS892*-1</f>
        <v>-0</v>
      </c>
      <c r="V893" s="9" t="n">
        <f aca="false">+[2]data1cf!BT892*-1</f>
        <v>-0</v>
      </c>
      <c r="W893" s="9" t="n">
        <f aca="false">+[2]data1cf!BU892*-1</f>
        <v>-0</v>
      </c>
      <c r="X893" s="9" t="n">
        <f aca="false">+[2]data1cf!BV892*-1</f>
        <v>-0</v>
      </c>
      <c r="Y893" s="9" t="n">
        <f aca="false">+[2]data1cf!BW892*-1</f>
        <v>-0</v>
      </c>
      <c r="Z893" s="9" t="n">
        <f aca="false">+[2]data1cf!BX892*-1</f>
        <v>-0</v>
      </c>
      <c r="AA893" s="9" t="n">
        <f aca="false">+[2]data1cf!BY892*-1</f>
        <v>-0</v>
      </c>
      <c r="AB893" s="9"/>
      <c r="AC893" s="9"/>
      <c r="AD893" s="9"/>
      <c r="AE893" s="9"/>
      <c r="AF893" s="9"/>
      <c r="AG893" s="9"/>
      <c r="AH893" s="9"/>
      <c r="AI893" s="9"/>
      <c r="AJ893" s="9"/>
      <c r="AK893" s="1"/>
      <c r="AL893" s="1" t="e">
        <f aca="false">SUMPRODUCT(B893:AJ893,PVCapPrice)</f>
        <v>#DIV/0!</v>
      </c>
      <c r="AM893" s="1"/>
      <c r="AN893" s="1"/>
      <c r="AO893" s="1"/>
      <c r="AP893" s="1"/>
      <c r="AQ893" s="1"/>
    </row>
    <row r="894" customFormat="false" ht="11.25" hidden="false" customHeight="false" outlineLevel="0" collapsed="false">
      <c r="A894" s="1" t="n">
        <v>892</v>
      </c>
      <c r="B894" s="9"/>
      <c r="C894" s="9" t="n">
        <f aca="false">+[2]data1cf!BA893*-1</f>
        <v>-0</v>
      </c>
      <c r="D894" s="9" t="n">
        <f aca="false">+[2]data1cf!BB893*-1</f>
        <v>-0</v>
      </c>
      <c r="E894" s="9" t="n">
        <f aca="false">+[2]data1cf!BC893*-1</f>
        <v>-0</v>
      </c>
      <c r="F894" s="9" t="n">
        <f aca="false">+[2]data1cf!BD893*-1</f>
        <v>-0</v>
      </c>
      <c r="G894" s="9" t="n">
        <f aca="false">+[2]data1cf!BE893*-1</f>
        <v>-0</v>
      </c>
      <c r="H894" s="9" t="n">
        <f aca="false">+[2]data1cf!BF893*-1</f>
        <v>-0</v>
      </c>
      <c r="I894" s="9" t="n">
        <f aca="false">+[2]data1cf!BG893*-1</f>
        <v>-0</v>
      </c>
      <c r="J894" s="9" t="n">
        <f aca="false">+[2]data1cf!BH893*-1</f>
        <v>-0</v>
      </c>
      <c r="K894" s="9" t="n">
        <f aca="false">+[2]data1cf!BI893*-1</f>
        <v>-0</v>
      </c>
      <c r="L894" s="9" t="n">
        <f aca="false">+[2]data1cf!BJ893*-1</f>
        <v>-0</v>
      </c>
      <c r="M894" s="9" t="n">
        <f aca="false">+[2]data1cf!BK893*-1</f>
        <v>-0</v>
      </c>
      <c r="N894" s="9" t="n">
        <f aca="false">+[2]data1cf!BL893*-1</f>
        <v>-0</v>
      </c>
      <c r="O894" s="9" t="n">
        <f aca="false">+[2]data1cf!BM893*-1</f>
        <v>-0</v>
      </c>
      <c r="P894" s="9" t="n">
        <f aca="false">+[2]data1cf!BN893*-1</f>
        <v>-0</v>
      </c>
      <c r="Q894" s="9" t="n">
        <f aca="false">+[2]data1cf!BO893*-1</f>
        <v>-0</v>
      </c>
      <c r="R894" s="9" t="n">
        <f aca="false">+[2]data1cf!BP893*-1</f>
        <v>-0</v>
      </c>
      <c r="S894" s="9" t="n">
        <f aca="false">+[2]data1cf!BQ893*-1</f>
        <v>-0</v>
      </c>
      <c r="T894" s="9" t="n">
        <f aca="false">+[2]data1cf!BR893*-1</f>
        <v>-0</v>
      </c>
      <c r="U894" s="9" t="n">
        <f aca="false">+[2]data1cf!BS893*-1</f>
        <v>-0</v>
      </c>
      <c r="V894" s="9" t="n">
        <f aca="false">+[2]data1cf!BT893*-1</f>
        <v>-0</v>
      </c>
      <c r="W894" s="9" t="n">
        <f aca="false">+[2]data1cf!BU893*-1</f>
        <v>-0</v>
      </c>
      <c r="X894" s="9" t="n">
        <f aca="false">+[2]data1cf!BV893*-1</f>
        <v>-0</v>
      </c>
      <c r="Y894" s="9" t="n">
        <f aca="false">+[2]data1cf!BW893*-1</f>
        <v>-0</v>
      </c>
      <c r="Z894" s="9" t="n">
        <f aca="false">+[2]data1cf!BX893*-1</f>
        <v>-0</v>
      </c>
      <c r="AA894" s="9" t="n">
        <f aca="false">+[2]data1cf!BY893*-1</f>
        <v>-0</v>
      </c>
      <c r="AB894" s="9"/>
      <c r="AC894" s="9"/>
      <c r="AD894" s="9"/>
      <c r="AE894" s="9"/>
      <c r="AF894" s="9"/>
      <c r="AG894" s="9"/>
      <c r="AH894" s="9"/>
      <c r="AI894" s="9"/>
      <c r="AJ894" s="9"/>
      <c r="AK894" s="1"/>
      <c r="AL894" s="1" t="e">
        <f aca="false">SUMPRODUCT(B894:AJ894,PVCapPrice)</f>
        <v>#DIV/0!</v>
      </c>
      <c r="AM894" s="1"/>
      <c r="AN894" s="1"/>
      <c r="AO894" s="1"/>
      <c r="AP894" s="1"/>
      <c r="AQ894" s="1"/>
    </row>
    <row r="895" customFormat="false" ht="11.25" hidden="false" customHeight="false" outlineLevel="0" collapsed="false">
      <c r="A895" s="1" t="n">
        <v>893</v>
      </c>
      <c r="B895" s="9"/>
      <c r="C895" s="9" t="n">
        <f aca="false">+[2]data1cf!BA894*-1</f>
        <v>-0</v>
      </c>
      <c r="D895" s="9" t="n">
        <f aca="false">+[2]data1cf!BB894*-1</f>
        <v>-0</v>
      </c>
      <c r="E895" s="9" t="n">
        <f aca="false">+[2]data1cf!BC894*-1</f>
        <v>-0</v>
      </c>
      <c r="F895" s="9" t="n">
        <f aca="false">+[2]data1cf!BD894*-1</f>
        <v>-0</v>
      </c>
      <c r="G895" s="9" t="n">
        <f aca="false">+[2]data1cf!BE894*-1</f>
        <v>-0</v>
      </c>
      <c r="H895" s="9" t="n">
        <f aca="false">+[2]data1cf!BF894*-1</f>
        <v>-0</v>
      </c>
      <c r="I895" s="9" t="n">
        <f aca="false">+[2]data1cf!BG894*-1</f>
        <v>-0</v>
      </c>
      <c r="J895" s="9" t="n">
        <f aca="false">+[2]data1cf!BH894*-1</f>
        <v>-0</v>
      </c>
      <c r="K895" s="9" t="n">
        <f aca="false">+[2]data1cf!BI894*-1</f>
        <v>-0</v>
      </c>
      <c r="L895" s="9" t="n">
        <f aca="false">+[2]data1cf!BJ894*-1</f>
        <v>-0</v>
      </c>
      <c r="M895" s="9" t="n">
        <f aca="false">+[2]data1cf!BK894*-1</f>
        <v>-0</v>
      </c>
      <c r="N895" s="9" t="n">
        <f aca="false">+[2]data1cf!BL894*-1</f>
        <v>-0</v>
      </c>
      <c r="O895" s="9" t="n">
        <f aca="false">+[2]data1cf!BM894*-1</f>
        <v>-0</v>
      </c>
      <c r="P895" s="9" t="n">
        <f aca="false">+[2]data1cf!BN894*-1</f>
        <v>-0</v>
      </c>
      <c r="Q895" s="9" t="n">
        <f aca="false">+[2]data1cf!BO894*-1</f>
        <v>-0</v>
      </c>
      <c r="R895" s="9" t="n">
        <f aca="false">+[2]data1cf!BP894*-1</f>
        <v>-0</v>
      </c>
      <c r="S895" s="9" t="n">
        <f aca="false">+[2]data1cf!BQ894*-1</f>
        <v>-0</v>
      </c>
      <c r="T895" s="9" t="n">
        <f aca="false">+[2]data1cf!BR894*-1</f>
        <v>-0</v>
      </c>
      <c r="U895" s="9" t="n">
        <f aca="false">+[2]data1cf!BS894*-1</f>
        <v>-0</v>
      </c>
      <c r="V895" s="9" t="n">
        <f aca="false">+[2]data1cf!BT894*-1</f>
        <v>-0</v>
      </c>
      <c r="W895" s="9" t="n">
        <f aca="false">+[2]data1cf!BU894*-1</f>
        <v>-0</v>
      </c>
      <c r="X895" s="9" t="n">
        <f aca="false">+[2]data1cf!BV894*-1</f>
        <v>-0</v>
      </c>
      <c r="Y895" s="9" t="n">
        <f aca="false">+[2]data1cf!BW894*-1</f>
        <v>-0</v>
      </c>
      <c r="Z895" s="9" t="n">
        <f aca="false">+[2]data1cf!BX894*-1</f>
        <v>-0</v>
      </c>
      <c r="AA895" s="9" t="n">
        <f aca="false">+[2]data1cf!BY894*-1</f>
        <v>-0</v>
      </c>
      <c r="AB895" s="9"/>
      <c r="AC895" s="9"/>
      <c r="AD895" s="9"/>
      <c r="AE895" s="9"/>
      <c r="AF895" s="9"/>
      <c r="AG895" s="9"/>
      <c r="AH895" s="9"/>
      <c r="AI895" s="9"/>
      <c r="AJ895" s="9"/>
      <c r="AK895" s="1"/>
      <c r="AL895" s="1" t="e">
        <f aca="false">SUMPRODUCT(B895:AJ895,PVCapPrice)</f>
        <v>#DIV/0!</v>
      </c>
      <c r="AM895" s="1"/>
      <c r="AN895" s="1"/>
      <c r="AO895" s="1"/>
      <c r="AP895" s="1"/>
      <c r="AQ895" s="1"/>
    </row>
    <row r="896" customFormat="false" ht="11.25" hidden="false" customHeight="false" outlineLevel="0" collapsed="false">
      <c r="A896" s="1" t="n">
        <v>894</v>
      </c>
      <c r="B896" s="9"/>
      <c r="C896" s="9" t="n">
        <f aca="false">+[2]data1cf!BA895*-1</f>
        <v>-0</v>
      </c>
      <c r="D896" s="9" t="n">
        <f aca="false">+[2]data1cf!BB895*-1</f>
        <v>-0</v>
      </c>
      <c r="E896" s="9" t="n">
        <f aca="false">+[2]data1cf!BC895*-1</f>
        <v>-0</v>
      </c>
      <c r="F896" s="9" t="n">
        <f aca="false">+[2]data1cf!BD895*-1</f>
        <v>-0</v>
      </c>
      <c r="G896" s="9" t="n">
        <f aca="false">+[2]data1cf!BE895*-1</f>
        <v>-0</v>
      </c>
      <c r="H896" s="9" t="n">
        <f aca="false">+[2]data1cf!BF895*-1</f>
        <v>-0</v>
      </c>
      <c r="I896" s="9" t="n">
        <f aca="false">+[2]data1cf!BG895*-1</f>
        <v>-0</v>
      </c>
      <c r="J896" s="9" t="n">
        <f aca="false">+[2]data1cf!BH895*-1</f>
        <v>-0</v>
      </c>
      <c r="K896" s="9" t="n">
        <f aca="false">+[2]data1cf!BI895*-1</f>
        <v>-0</v>
      </c>
      <c r="L896" s="9" t="n">
        <f aca="false">+[2]data1cf!BJ895*-1</f>
        <v>-0</v>
      </c>
      <c r="M896" s="9" t="n">
        <f aca="false">+[2]data1cf!BK895*-1</f>
        <v>-0</v>
      </c>
      <c r="N896" s="9" t="n">
        <f aca="false">+[2]data1cf!BL895*-1</f>
        <v>-0</v>
      </c>
      <c r="O896" s="9" t="n">
        <f aca="false">+[2]data1cf!BM895*-1</f>
        <v>-0</v>
      </c>
      <c r="P896" s="9" t="n">
        <f aca="false">+[2]data1cf!BN895*-1</f>
        <v>-0</v>
      </c>
      <c r="Q896" s="9" t="n">
        <f aca="false">+[2]data1cf!BO895*-1</f>
        <v>-0</v>
      </c>
      <c r="R896" s="9" t="n">
        <f aca="false">+[2]data1cf!BP895*-1</f>
        <v>-0</v>
      </c>
      <c r="S896" s="9" t="n">
        <f aca="false">+[2]data1cf!BQ895*-1</f>
        <v>-0</v>
      </c>
      <c r="T896" s="9" t="n">
        <f aca="false">+[2]data1cf!BR895*-1</f>
        <v>-0</v>
      </c>
      <c r="U896" s="9" t="n">
        <f aca="false">+[2]data1cf!BS895*-1</f>
        <v>-0</v>
      </c>
      <c r="V896" s="9" t="n">
        <f aca="false">+[2]data1cf!BT895*-1</f>
        <v>-0</v>
      </c>
      <c r="W896" s="9" t="n">
        <f aca="false">+[2]data1cf!BU895*-1</f>
        <v>-0</v>
      </c>
      <c r="X896" s="9" t="n">
        <f aca="false">+[2]data1cf!BV895*-1</f>
        <v>-0</v>
      </c>
      <c r="Y896" s="9" t="n">
        <f aca="false">+[2]data1cf!BW895*-1</f>
        <v>-0</v>
      </c>
      <c r="Z896" s="9" t="n">
        <f aca="false">+[2]data1cf!BX895*-1</f>
        <v>-0</v>
      </c>
      <c r="AA896" s="9" t="n">
        <f aca="false">+[2]data1cf!BY895*-1</f>
        <v>-0</v>
      </c>
      <c r="AB896" s="9"/>
      <c r="AC896" s="9"/>
      <c r="AD896" s="9"/>
      <c r="AE896" s="9"/>
      <c r="AF896" s="9"/>
      <c r="AG896" s="9"/>
      <c r="AH896" s="9"/>
      <c r="AI896" s="9"/>
      <c r="AJ896" s="9"/>
      <c r="AK896" s="1"/>
      <c r="AL896" s="1" t="e">
        <f aca="false">SUMPRODUCT(B896:AJ896,PVCapPrice)</f>
        <v>#DIV/0!</v>
      </c>
      <c r="AM896" s="1"/>
      <c r="AN896" s="1"/>
      <c r="AO896" s="1"/>
      <c r="AP896" s="1"/>
      <c r="AQ896" s="1"/>
    </row>
    <row r="897" customFormat="false" ht="11.25" hidden="false" customHeight="false" outlineLevel="0" collapsed="false">
      <c r="A897" s="1" t="n">
        <v>895</v>
      </c>
      <c r="B897" s="9"/>
      <c r="C897" s="9" t="n">
        <f aca="false">+[2]data1cf!BA896*-1</f>
        <v>-0</v>
      </c>
      <c r="D897" s="9" t="n">
        <f aca="false">+[2]data1cf!BB896*-1</f>
        <v>-0</v>
      </c>
      <c r="E897" s="9" t="n">
        <f aca="false">+[2]data1cf!BC896*-1</f>
        <v>-0</v>
      </c>
      <c r="F897" s="9" t="n">
        <f aca="false">+[2]data1cf!BD896*-1</f>
        <v>-0</v>
      </c>
      <c r="G897" s="9" t="n">
        <f aca="false">+[2]data1cf!BE896*-1</f>
        <v>-0</v>
      </c>
      <c r="H897" s="9" t="n">
        <f aca="false">+[2]data1cf!BF896*-1</f>
        <v>-0</v>
      </c>
      <c r="I897" s="9" t="n">
        <f aca="false">+[2]data1cf!BG896*-1</f>
        <v>-0</v>
      </c>
      <c r="J897" s="9" t="n">
        <f aca="false">+[2]data1cf!BH896*-1</f>
        <v>-0</v>
      </c>
      <c r="K897" s="9" t="n">
        <f aca="false">+[2]data1cf!BI896*-1</f>
        <v>-0</v>
      </c>
      <c r="L897" s="9" t="n">
        <f aca="false">+[2]data1cf!BJ896*-1</f>
        <v>-0</v>
      </c>
      <c r="M897" s="9" t="n">
        <f aca="false">+[2]data1cf!BK896*-1</f>
        <v>-0</v>
      </c>
      <c r="N897" s="9" t="n">
        <f aca="false">+[2]data1cf!BL896*-1</f>
        <v>-0</v>
      </c>
      <c r="O897" s="9" t="n">
        <f aca="false">+[2]data1cf!BM896*-1</f>
        <v>-0</v>
      </c>
      <c r="P897" s="9" t="n">
        <f aca="false">+[2]data1cf!BN896*-1</f>
        <v>-0</v>
      </c>
      <c r="Q897" s="9" t="n">
        <f aca="false">+[2]data1cf!BO896*-1</f>
        <v>-0</v>
      </c>
      <c r="R897" s="9" t="n">
        <f aca="false">+[2]data1cf!BP896*-1</f>
        <v>-0</v>
      </c>
      <c r="S897" s="9" t="n">
        <f aca="false">+[2]data1cf!BQ896*-1</f>
        <v>-0</v>
      </c>
      <c r="T897" s="9" t="n">
        <f aca="false">+[2]data1cf!BR896*-1</f>
        <v>-0</v>
      </c>
      <c r="U897" s="9" t="n">
        <f aca="false">+[2]data1cf!BS896*-1</f>
        <v>-0</v>
      </c>
      <c r="V897" s="9" t="n">
        <f aca="false">+[2]data1cf!BT896*-1</f>
        <v>-0</v>
      </c>
      <c r="W897" s="9" t="n">
        <f aca="false">+[2]data1cf!BU896*-1</f>
        <v>-0</v>
      </c>
      <c r="X897" s="9" t="n">
        <f aca="false">+[2]data1cf!BV896*-1</f>
        <v>-0</v>
      </c>
      <c r="Y897" s="9" t="n">
        <f aca="false">+[2]data1cf!BW896*-1</f>
        <v>-0</v>
      </c>
      <c r="Z897" s="9" t="n">
        <f aca="false">+[2]data1cf!BX896*-1</f>
        <v>-0</v>
      </c>
      <c r="AA897" s="9" t="n">
        <f aca="false">+[2]data1cf!BY896*-1</f>
        <v>-0</v>
      </c>
      <c r="AB897" s="9"/>
      <c r="AC897" s="9"/>
      <c r="AD897" s="9"/>
      <c r="AE897" s="9"/>
      <c r="AF897" s="9"/>
      <c r="AG897" s="9"/>
      <c r="AH897" s="9"/>
      <c r="AI897" s="9"/>
      <c r="AJ897" s="9"/>
      <c r="AK897" s="1"/>
      <c r="AL897" s="1" t="e">
        <f aca="false">SUMPRODUCT(B897:AJ897,PVCapPrice)</f>
        <v>#DIV/0!</v>
      </c>
      <c r="AM897" s="1"/>
      <c r="AN897" s="1"/>
      <c r="AO897" s="1"/>
      <c r="AP897" s="1"/>
      <c r="AQ897" s="1"/>
    </row>
    <row r="898" customFormat="false" ht="11.25" hidden="false" customHeight="false" outlineLevel="0" collapsed="false">
      <c r="A898" s="1" t="n">
        <v>896</v>
      </c>
      <c r="B898" s="9"/>
      <c r="C898" s="9" t="n">
        <f aca="false">+[2]data1cf!BA897*-1</f>
        <v>-0</v>
      </c>
      <c r="D898" s="9" t="n">
        <f aca="false">+[2]data1cf!BB897*-1</f>
        <v>-0</v>
      </c>
      <c r="E898" s="9" t="n">
        <f aca="false">+[2]data1cf!BC897*-1</f>
        <v>-0</v>
      </c>
      <c r="F898" s="9" t="n">
        <f aca="false">+[2]data1cf!BD897*-1</f>
        <v>-0</v>
      </c>
      <c r="G898" s="9" t="n">
        <f aca="false">+[2]data1cf!BE897*-1</f>
        <v>-0</v>
      </c>
      <c r="H898" s="9" t="n">
        <f aca="false">+[2]data1cf!BF897*-1</f>
        <v>-0</v>
      </c>
      <c r="I898" s="9" t="n">
        <f aca="false">+[2]data1cf!BG897*-1</f>
        <v>-0</v>
      </c>
      <c r="J898" s="9" t="n">
        <f aca="false">+[2]data1cf!BH897*-1</f>
        <v>-0</v>
      </c>
      <c r="K898" s="9" t="n">
        <f aca="false">+[2]data1cf!BI897*-1</f>
        <v>-0</v>
      </c>
      <c r="L898" s="9" t="n">
        <f aca="false">+[2]data1cf!BJ897*-1</f>
        <v>-0</v>
      </c>
      <c r="M898" s="9" t="n">
        <f aca="false">+[2]data1cf!BK897*-1</f>
        <v>-0</v>
      </c>
      <c r="N898" s="9" t="n">
        <f aca="false">+[2]data1cf!BL897*-1</f>
        <v>-0</v>
      </c>
      <c r="O898" s="9" t="n">
        <f aca="false">+[2]data1cf!BM897*-1</f>
        <v>-0</v>
      </c>
      <c r="P898" s="9" t="n">
        <f aca="false">+[2]data1cf!BN897*-1</f>
        <v>-0</v>
      </c>
      <c r="Q898" s="9" t="n">
        <f aca="false">+[2]data1cf!BO897*-1</f>
        <v>-0</v>
      </c>
      <c r="R898" s="9" t="n">
        <f aca="false">+[2]data1cf!BP897*-1</f>
        <v>-0</v>
      </c>
      <c r="S898" s="9" t="n">
        <f aca="false">+[2]data1cf!BQ897*-1</f>
        <v>-0</v>
      </c>
      <c r="T898" s="9" t="n">
        <f aca="false">+[2]data1cf!BR897*-1</f>
        <v>-0</v>
      </c>
      <c r="U898" s="9" t="n">
        <f aca="false">+[2]data1cf!BS897*-1</f>
        <v>-0</v>
      </c>
      <c r="V898" s="9" t="n">
        <f aca="false">+[2]data1cf!BT897*-1</f>
        <v>-0</v>
      </c>
      <c r="W898" s="9" t="n">
        <f aca="false">+[2]data1cf!BU897*-1</f>
        <v>-0</v>
      </c>
      <c r="X898" s="9" t="n">
        <f aca="false">+[2]data1cf!BV897*-1</f>
        <v>-0</v>
      </c>
      <c r="Y898" s="9" t="n">
        <f aca="false">+[2]data1cf!BW897*-1</f>
        <v>-0</v>
      </c>
      <c r="Z898" s="9" t="n">
        <f aca="false">+[2]data1cf!BX897*-1</f>
        <v>-0</v>
      </c>
      <c r="AA898" s="9" t="n">
        <f aca="false">+[2]data1cf!BY897*-1</f>
        <v>-0</v>
      </c>
      <c r="AB898" s="9"/>
      <c r="AC898" s="9"/>
      <c r="AD898" s="9"/>
      <c r="AE898" s="9"/>
      <c r="AF898" s="9"/>
      <c r="AG898" s="9"/>
      <c r="AH898" s="9"/>
      <c r="AI898" s="9"/>
      <c r="AJ898" s="9"/>
      <c r="AK898" s="1"/>
      <c r="AL898" s="1" t="e">
        <f aca="false">SUMPRODUCT(B898:AJ898,PVCapPrice)</f>
        <v>#DIV/0!</v>
      </c>
      <c r="AM898" s="1"/>
      <c r="AN898" s="1"/>
      <c r="AO898" s="1"/>
      <c r="AP898" s="1"/>
      <c r="AQ898" s="1"/>
    </row>
    <row r="899" customFormat="false" ht="11.25" hidden="false" customHeight="false" outlineLevel="0" collapsed="false">
      <c r="A899" s="1" t="n">
        <v>897</v>
      </c>
      <c r="B899" s="9"/>
      <c r="C899" s="9" t="n">
        <f aca="false">+[2]data1cf!BA898*-1</f>
        <v>-0</v>
      </c>
      <c r="D899" s="9" t="n">
        <f aca="false">+[2]data1cf!BB898*-1</f>
        <v>-0</v>
      </c>
      <c r="E899" s="9" t="n">
        <f aca="false">+[2]data1cf!BC898*-1</f>
        <v>-0</v>
      </c>
      <c r="F899" s="9" t="n">
        <f aca="false">+[2]data1cf!BD898*-1</f>
        <v>-0</v>
      </c>
      <c r="G899" s="9" t="n">
        <f aca="false">+[2]data1cf!BE898*-1</f>
        <v>-0</v>
      </c>
      <c r="H899" s="9" t="n">
        <f aca="false">+[2]data1cf!BF898*-1</f>
        <v>-0</v>
      </c>
      <c r="I899" s="9" t="n">
        <f aca="false">+[2]data1cf!BG898*-1</f>
        <v>-0</v>
      </c>
      <c r="J899" s="9" t="n">
        <f aca="false">+[2]data1cf!BH898*-1</f>
        <v>-0</v>
      </c>
      <c r="K899" s="9" t="n">
        <f aca="false">+[2]data1cf!BI898*-1</f>
        <v>-0</v>
      </c>
      <c r="L899" s="9" t="n">
        <f aca="false">+[2]data1cf!BJ898*-1</f>
        <v>-0</v>
      </c>
      <c r="M899" s="9" t="n">
        <f aca="false">+[2]data1cf!BK898*-1</f>
        <v>-0</v>
      </c>
      <c r="N899" s="9" t="n">
        <f aca="false">+[2]data1cf!BL898*-1</f>
        <v>-0</v>
      </c>
      <c r="O899" s="9" t="n">
        <f aca="false">+[2]data1cf!BM898*-1</f>
        <v>-0</v>
      </c>
      <c r="P899" s="9" t="n">
        <f aca="false">+[2]data1cf!BN898*-1</f>
        <v>-0</v>
      </c>
      <c r="Q899" s="9" t="n">
        <f aca="false">+[2]data1cf!BO898*-1</f>
        <v>-0</v>
      </c>
      <c r="R899" s="9" t="n">
        <f aca="false">+[2]data1cf!BP898*-1</f>
        <v>-0</v>
      </c>
      <c r="S899" s="9" t="n">
        <f aca="false">+[2]data1cf!BQ898*-1</f>
        <v>-0</v>
      </c>
      <c r="T899" s="9" t="n">
        <f aca="false">+[2]data1cf!BR898*-1</f>
        <v>-0</v>
      </c>
      <c r="U899" s="9" t="n">
        <f aca="false">+[2]data1cf!BS898*-1</f>
        <v>-0</v>
      </c>
      <c r="V899" s="9" t="n">
        <f aca="false">+[2]data1cf!BT898*-1</f>
        <v>-0</v>
      </c>
      <c r="W899" s="9" t="n">
        <f aca="false">+[2]data1cf!BU898*-1</f>
        <v>-0</v>
      </c>
      <c r="X899" s="9" t="n">
        <f aca="false">+[2]data1cf!BV898*-1</f>
        <v>-0</v>
      </c>
      <c r="Y899" s="9" t="n">
        <f aca="false">+[2]data1cf!BW898*-1</f>
        <v>-0</v>
      </c>
      <c r="Z899" s="9" t="n">
        <f aca="false">+[2]data1cf!BX898*-1</f>
        <v>-0</v>
      </c>
      <c r="AA899" s="9" t="n">
        <f aca="false">+[2]data1cf!BY898*-1</f>
        <v>-0</v>
      </c>
      <c r="AB899" s="9"/>
      <c r="AC899" s="9"/>
      <c r="AD899" s="9"/>
      <c r="AE899" s="9"/>
      <c r="AF899" s="9"/>
      <c r="AG899" s="9"/>
      <c r="AH899" s="9"/>
      <c r="AI899" s="9"/>
      <c r="AJ899" s="9"/>
      <c r="AK899" s="1"/>
      <c r="AL899" s="1" t="e">
        <f aca="false">SUMPRODUCT(B899:AJ899,PVCapPrice)</f>
        <v>#DIV/0!</v>
      </c>
      <c r="AM899" s="1"/>
      <c r="AN899" s="1"/>
      <c r="AO899" s="1"/>
      <c r="AP899" s="1"/>
      <c r="AQ899" s="1"/>
    </row>
    <row r="900" customFormat="false" ht="11.25" hidden="false" customHeight="false" outlineLevel="0" collapsed="false">
      <c r="A900" s="1" t="n">
        <v>898</v>
      </c>
      <c r="B900" s="9"/>
      <c r="C900" s="9" t="n">
        <f aca="false">+[2]data1cf!BA899*-1</f>
        <v>-0</v>
      </c>
      <c r="D900" s="9" t="n">
        <f aca="false">+[2]data1cf!BB899*-1</f>
        <v>-0</v>
      </c>
      <c r="E900" s="9" t="n">
        <f aca="false">+[2]data1cf!BC899*-1</f>
        <v>-0</v>
      </c>
      <c r="F900" s="9" t="n">
        <f aca="false">+[2]data1cf!BD899*-1</f>
        <v>-0</v>
      </c>
      <c r="G900" s="9" t="n">
        <f aca="false">+[2]data1cf!BE899*-1</f>
        <v>-0</v>
      </c>
      <c r="H900" s="9" t="n">
        <f aca="false">+[2]data1cf!BF899*-1</f>
        <v>-0</v>
      </c>
      <c r="I900" s="9" t="n">
        <f aca="false">+[2]data1cf!BG899*-1</f>
        <v>-0</v>
      </c>
      <c r="J900" s="9" t="n">
        <f aca="false">+[2]data1cf!BH899*-1</f>
        <v>-0</v>
      </c>
      <c r="K900" s="9" t="n">
        <f aca="false">+[2]data1cf!BI899*-1</f>
        <v>-0</v>
      </c>
      <c r="L900" s="9" t="n">
        <f aca="false">+[2]data1cf!BJ899*-1</f>
        <v>-0</v>
      </c>
      <c r="M900" s="9" t="n">
        <f aca="false">+[2]data1cf!BK899*-1</f>
        <v>-0</v>
      </c>
      <c r="N900" s="9" t="n">
        <f aca="false">+[2]data1cf!BL899*-1</f>
        <v>-0</v>
      </c>
      <c r="O900" s="9" t="n">
        <f aca="false">+[2]data1cf!BM899*-1</f>
        <v>-0</v>
      </c>
      <c r="P900" s="9" t="n">
        <f aca="false">+[2]data1cf!BN899*-1</f>
        <v>-0</v>
      </c>
      <c r="Q900" s="9" t="n">
        <f aca="false">+[2]data1cf!BO899*-1</f>
        <v>-0</v>
      </c>
      <c r="R900" s="9" t="n">
        <f aca="false">+[2]data1cf!BP899*-1</f>
        <v>-0</v>
      </c>
      <c r="S900" s="9" t="n">
        <f aca="false">+[2]data1cf!BQ899*-1</f>
        <v>-0</v>
      </c>
      <c r="T900" s="9" t="n">
        <f aca="false">+[2]data1cf!BR899*-1</f>
        <v>-0</v>
      </c>
      <c r="U900" s="9" t="n">
        <f aca="false">+[2]data1cf!BS899*-1</f>
        <v>-0</v>
      </c>
      <c r="V900" s="9" t="n">
        <f aca="false">+[2]data1cf!BT899*-1</f>
        <v>-0</v>
      </c>
      <c r="W900" s="9" t="n">
        <f aca="false">+[2]data1cf!BU899*-1</f>
        <v>-0</v>
      </c>
      <c r="X900" s="9" t="n">
        <f aca="false">+[2]data1cf!BV899*-1</f>
        <v>-0</v>
      </c>
      <c r="Y900" s="9" t="n">
        <f aca="false">+[2]data1cf!BW899*-1</f>
        <v>-0</v>
      </c>
      <c r="Z900" s="9" t="n">
        <f aca="false">+[2]data1cf!BX899*-1</f>
        <v>-0</v>
      </c>
      <c r="AA900" s="9" t="n">
        <f aca="false">+[2]data1cf!BY899*-1</f>
        <v>-0</v>
      </c>
      <c r="AB900" s="9"/>
      <c r="AC900" s="9"/>
      <c r="AD900" s="9"/>
      <c r="AE900" s="9"/>
      <c r="AF900" s="9"/>
      <c r="AG900" s="9"/>
      <c r="AH900" s="9"/>
      <c r="AI900" s="9"/>
      <c r="AJ900" s="9"/>
      <c r="AK900" s="1"/>
      <c r="AL900" s="1" t="e">
        <f aca="false">SUMPRODUCT(B900:AJ900,PVCapPrice)</f>
        <v>#DIV/0!</v>
      </c>
      <c r="AM900" s="1"/>
      <c r="AN900" s="1"/>
      <c r="AO900" s="1"/>
      <c r="AP900" s="1"/>
      <c r="AQ900" s="1"/>
    </row>
    <row r="901" customFormat="false" ht="11.25" hidden="false" customHeight="false" outlineLevel="0" collapsed="false">
      <c r="A901" s="1" t="n">
        <v>899</v>
      </c>
      <c r="B901" s="9"/>
      <c r="C901" s="9" t="n">
        <f aca="false">+[2]data1cf!BA900*-1</f>
        <v>-0</v>
      </c>
      <c r="D901" s="9" t="n">
        <f aca="false">+[2]data1cf!BB900*-1</f>
        <v>-0</v>
      </c>
      <c r="E901" s="9" t="n">
        <f aca="false">+[2]data1cf!BC900*-1</f>
        <v>-0</v>
      </c>
      <c r="F901" s="9" t="n">
        <f aca="false">+[2]data1cf!BD900*-1</f>
        <v>-0</v>
      </c>
      <c r="G901" s="9" t="n">
        <f aca="false">+[2]data1cf!BE900*-1</f>
        <v>-0</v>
      </c>
      <c r="H901" s="9" t="n">
        <f aca="false">+[2]data1cf!BF900*-1</f>
        <v>-0</v>
      </c>
      <c r="I901" s="9" t="n">
        <f aca="false">+[2]data1cf!BG900*-1</f>
        <v>-0</v>
      </c>
      <c r="J901" s="9" t="n">
        <f aca="false">+[2]data1cf!BH900*-1</f>
        <v>-0</v>
      </c>
      <c r="K901" s="9" t="n">
        <f aca="false">+[2]data1cf!BI900*-1</f>
        <v>-0</v>
      </c>
      <c r="L901" s="9" t="n">
        <f aca="false">+[2]data1cf!BJ900*-1</f>
        <v>-0</v>
      </c>
      <c r="M901" s="9" t="n">
        <f aca="false">+[2]data1cf!BK900*-1</f>
        <v>-0</v>
      </c>
      <c r="N901" s="9" t="n">
        <f aca="false">+[2]data1cf!BL900*-1</f>
        <v>-0</v>
      </c>
      <c r="O901" s="9" t="n">
        <f aca="false">+[2]data1cf!BM900*-1</f>
        <v>-0</v>
      </c>
      <c r="P901" s="9" t="n">
        <f aca="false">+[2]data1cf!BN900*-1</f>
        <v>-0</v>
      </c>
      <c r="Q901" s="9" t="n">
        <f aca="false">+[2]data1cf!BO900*-1</f>
        <v>-0</v>
      </c>
      <c r="R901" s="9" t="n">
        <f aca="false">+[2]data1cf!BP900*-1</f>
        <v>-0</v>
      </c>
      <c r="S901" s="9" t="n">
        <f aca="false">+[2]data1cf!BQ900*-1</f>
        <v>-0</v>
      </c>
      <c r="T901" s="9" t="n">
        <f aca="false">+[2]data1cf!BR900*-1</f>
        <v>-0</v>
      </c>
      <c r="U901" s="9" t="n">
        <f aca="false">+[2]data1cf!BS900*-1</f>
        <v>-0</v>
      </c>
      <c r="V901" s="9" t="n">
        <f aca="false">+[2]data1cf!BT900*-1</f>
        <v>-0</v>
      </c>
      <c r="W901" s="9" t="n">
        <f aca="false">+[2]data1cf!BU900*-1</f>
        <v>-0</v>
      </c>
      <c r="X901" s="9" t="n">
        <f aca="false">+[2]data1cf!BV900*-1</f>
        <v>-0</v>
      </c>
      <c r="Y901" s="9" t="n">
        <f aca="false">+[2]data1cf!BW900*-1</f>
        <v>-0</v>
      </c>
      <c r="Z901" s="9" t="n">
        <f aca="false">+[2]data1cf!BX900*-1</f>
        <v>-0</v>
      </c>
      <c r="AA901" s="9" t="n">
        <f aca="false">+[2]data1cf!BY900*-1</f>
        <v>-0</v>
      </c>
      <c r="AB901" s="9"/>
      <c r="AC901" s="9"/>
      <c r="AD901" s="9"/>
      <c r="AE901" s="9"/>
      <c r="AF901" s="9"/>
      <c r="AG901" s="9"/>
      <c r="AH901" s="9"/>
      <c r="AI901" s="9"/>
      <c r="AJ901" s="9"/>
      <c r="AK901" s="1"/>
      <c r="AL901" s="1" t="e">
        <f aca="false">SUMPRODUCT(B901:AJ901,PVCapPrice)</f>
        <v>#DIV/0!</v>
      </c>
      <c r="AM901" s="1"/>
      <c r="AN901" s="1"/>
      <c r="AO901" s="1"/>
      <c r="AP901" s="1"/>
      <c r="AQ901" s="1"/>
    </row>
    <row r="902" customFormat="false" ht="11.25" hidden="false" customHeight="false" outlineLevel="0" collapsed="false">
      <c r="A902" s="1" t="n">
        <v>900</v>
      </c>
      <c r="B902" s="9"/>
      <c r="C902" s="9" t="n">
        <f aca="false">+[2]data1cf!BA901*-1</f>
        <v>-0</v>
      </c>
      <c r="D902" s="9" t="n">
        <f aca="false">+[2]data1cf!BB901*-1</f>
        <v>-0</v>
      </c>
      <c r="E902" s="9" t="n">
        <f aca="false">+[2]data1cf!BC901*-1</f>
        <v>-0</v>
      </c>
      <c r="F902" s="9" t="n">
        <f aca="false">+[2]data1cf!BD901*-1</f>
        <v>-0</v>
      </c>
      <c r="G902" s="9" t="n">
        <f aca="false">+[2]data1cf!BE901*-1</f>
        <v>-0</v>
      </c>
      <c r="H902" s="9" t="n">
        <f aca="false">+[2]data1cf!BF901*-1</f>
        <v>-0</v>
      </c>
      <c r="I902" s="9" t="n">
        <f aca="false">+[2]data1cf!BG901*-1</f>
        <v>-0</v>
      </c>
      <c r="J902" s="9" t="n">
        <f aca="false">+[2]data1cf!BH901*-1</f>
        <v>-0</v>
      </c>
      <c r="K902" s="9" t="n">
        <f aca="false">+[2]data1cf!BI901*-1</f>
        <v>-0</v>
      </c>
      <c r="L902" s="9" t="n">
        <f aca="false">+[2]data1cf!BJ901*-1</f>
        <v>-0</v>
      </c>
      <c r="M902" s="9" t="n">
        <f aca="false">+[2]data1cf!BK901*-1</f>
        <v>-0</v>
      </c>
      <c r="N902" s="9" t="n">
        <f aca="false">+[2]data1cf!BL901*-1</f>
        <v>-0</v>
      </c>
      <c r="O902" s="9" t="n">
        <f aca="false">+[2]data1cf!BM901*-1</f>
        <v>-0</v>
      </c>
      <c r="P902" s="9" t="n">
        <f aca="false">+[2]data1cf!BN901*-1</f>
        <v>-0</v>
      </c>
      <c r="Q902" s="9" t="n">
        <f aca="false">+[2]data1cf!BO901*-1</f>
        <v>-0</v>
      </c>
      <c r="R902" s="9" t="n">
        <f aca="false">+[2]data1cf!BP901*-1</f>
        <v>-0</v>
      </c>
      <c r="S902" s="9" t="n">
        <f aca="false">+[2]data1cf!BQ901*-1</f>
        <v>-0</v>
      </c>
      <c r="T902" s="9" t="n">
        <f aca="false">+[2]data1cf!BR901*-1</f>
        <v>-0</v>
      </c>
      <c r="U902" s="9" t="n">
        <f aca="false">+[2]data1cf!BS901*-1</f>
        <v>-0</v>
      </c>
      <c r="V902" s="9" t="n">
        <f aca="false">+[2]data1cf!BT901*-1</f>
        <v>-0</v>
      </c>
      <c r="W902" s="9" t="n">
        <f aca="false">+[2]data1cf!BU901*-1</f>
        <v>-0</v>
      </c>
      <c r="X902" s="9" t="n">
        <f aca="false">+[2]data1cf!BV901*-1</f>
        <v>-0</v>
      </c>
      <c r="Y902" s="9" t="n">
        <f aca="false">+[2]data1cf!BW901*-1</f>
        <v>-0</v>
      </c>
      <c r="Z902" s="9" t="n">
        <f aca="false">+[2]data1cf!BX901*-1</f>
        <v>-0</v>
      </c>
      <c r="AA902" s="9" t="n">
        <f aca="false">+[2]data1cf!BY901*-1</f>
        <v>-0</v>
      </c>
      <c r="AB902" s="9"/>
      <c r="AC902" s="9"/>
      <c r="AD902" s="9"/>
      <c r="AE902" s="9"/>
      <c r="AF902" s="9"/>
      <c r="AG902" s="9"/>
      <c r="AH902" s="9"/>
      <c r="AI902" s="9"/>
      <c r="AJ902" s="9"/>
      <c r="AK902" s="1"/>
      <c r="AL902" s="1" t="e">
        <f aca="false">SUMPRODUCT(B902:AJ902,PVCapPrice)</f>
        <v>#DIV/0!</v>
      </c>
      <c r="AM902" s="1"/>
      <c r="AN902" s="1"/>
      <c r="AO902" s="1"/>
      <c r="AP902" s="1"/>
      <c r="AQ902" s="1"/>
    </row>
    <row r="903" customFormat="false" ht="11.25" hidden="false" customHeight="false" outlineLevel="0" collapsed="false">
      <c r="A903" s="1" t="n">
        <v>901</v>
      </c>
      <c r="B903" s="9"/>
      <c r="C903" s="9" t="n">
        <f aca="false">+[2]data1cf!BA902*-1</f>
        <v>-0</v>
      </c>
      <c r="D903" s="9" t="n">
        <f aca="false">+[2]data1cf!BB902*-1</f>
        <v>-0</v>
      </c>
      <c r="E903" s="9" t="n">
        <f aca="false">+[2]data1cf!BC902*-1</f>
        <v>-0</v>
      </c>
      <c r="F903" s="9" t="n">
        <f aca="false">+[2]data1cf!BD902*-1</f>
        <v>-0</v>
      </c>
      <c r="G903" s="9" t="n">
        <f aca="false">+[2]data1cf!BE902*-1</f>
        <v>-0</v>
      </c>
      <c r="H903" s="9" t="n">
        <f aca="false">+[2]data1cf!BF902*-1</f>
        <v>-0</v>
      </c>
      <c r="I903" s="9" t="n">
        <f aca="false">+[2]data1cf!BG902*-1</f>
        <v>-0</v>
      </c>
      <c r="J903" s="9" t="n">
        <f aca="false">+[2]data1cf!BH902*-1</f>
        <v>-0</v>
      </c>
      <c r="K903" s="9" t="n">
        <f aca="false">+[2]data1cf!BI902*-1</f>
        <v>-0</v>
      </c>
      <c r="L903" s="9" t="n">
        <f aca="false">+[2]data1cf!BJ902*-1</f>
        <v>-0</v>
      </c>
      <c r="M903" s="9" t="n">
        <f aca="false">+[2]data1cf!BK902*-1</f>
        <v>-0</v>
      </c>
      <c r="N903" s="9" t="n">
        <f aca="false">+[2]data1cf!BL902*-1</f>
        <v>-0</v>
      </c>
      <c r="O903" s="9" t="n">
        <f aca="false">+[2]data1cf!BM902*-1</f>
        <v>-0</v>
      </c>
      <c r="P903" s="9" t="n">
        <f aca="false">+[2]data1cf!BN902*-1</f>
        <v>-0</v>
      </c>
      <c r="Q903" s="9" t="n">
        <f aca="false">+[2]data1cf!BO902*-1</f>
        <v>-0</v>
      </c>
      <c r="R903" s="9" t="n">
        <f aca="false">+[2]data1cf!BP902*-1</f>
        <v>-0</v>
      </c>
      <c r="S903" s="9" t="n">
        <f aca="false">+[2]data1cf!BQ902*-1</f>
        <v>-0</v>
      </c>
      <c r="T903" s="9" t="n">
        <f aca="false">+[2]data1cf!BR902*-1</f>
        <v>-0</v>
      </c>
      <c r="U903" s="9" t="n">
        <f aca="false">+[2]data1cf!BS902*-1</f>
        <v>-0</v>
      </c>
      <c r="V903" s="9" t="n">
        <f aca="false">+[2]data1cf!BT902*-1</f>
        <v>-0</v>
      </c>
      <c r="W903" s="9" t="n">
        <f aca="false">+[2]data1cf!BU902*-1</f>
        <v>-0</v>
      </c>
      <c r="X903" s="9" t="n">
        <f aca="false">+[2]data1cf!BV902*-1</f>
        <v>-0</v>
      </c>
      <c r="Y903" s="9" t="n">
        <f aca="false">+[2]data1cf!BW902*-1</f>
        <v>-0</v>
      </c>
      <c r="Z903" s="9" t="n">
        <f aca="false">+[2]data1cf!BX902*-1</f>
        <v>-0</v>
      </c>
      <c r="AA903" s="9" t="n">
        <f aca="false">+[2]data1cf!BY902*-1</f>
        <v>-0</v>
      </c>
      <c r="AB903" s="9"/>
      <c r="AC903" s="9"/>
      <c r="AD903" s="9"/>
      <c r="AE903" s="9"/>
      <c r="AF903" s="9"/>
      <c r="AG903" s="9"/>
      <c r="AH903" s="9"/>
      <c r="AI903" s="9"/>
      <c r="AJ903" s="9"/>
      <c r="AK903" s="1"/>
      <c r="AL903" s="1" t="e">
        <f aca="false">SUMPRODUCT(B903:AJ903,PVCapPrice)</f>
        <v>#DIV/0!</v>
      </c>
      <c r="AM903" s="1"/>
      <c r="AN903" s="1"/>
      <c r="AO903" s="1"/>
      <c r="AP903" s="1"/>
      <c r="AQ903" s="1"/>
    </row>
    <row r="904" customFormat="false" ht="11.25" hidden="false" customHeight="false" outlineLevel="0" collapsed="false">
      <c r="A904" s="1" t="n">
        <v>902</v>
      </c>
      <c r="B904" s="9"/>
      <c r="C904" s="9" t="n">
        <f aca="false">+[2]data1cf!BA903*-1</f>
        <v>-0</v>
      </c>
      <c r="D904" s="9" t="n">
        <f aca="false">+[2]data1cf!BB903*-1</f>
        <v>-0</v>
      </c>
      <c r="E904" s="9" t="n">
        <f aca="false">+[2]data1cf!BC903*-1</f>
        <v>-0</v>
      </c>
      <c r="F904" s="9" t="n">
        <f aca="false">+[2]data1cf!BD903*-1</f>
        <v>-0</v>
      </c>
      <c r="G904" s="9" t="n">
        <f aca="false">+[2]data1cf!BE903*-1</f>
        <v>-0</v>
      </c>
      <c r="H904" s="9" t="n">
        <f aca="false">+[2]data1cf!BF903*-1</f>
        <v>-0</v>
      </c>
      <c r="I904" s="9" t="n">
        <f aca="false">+[2]data1cf!BG903*-1</f>
        <v>-0</v>
      </c>
      <c r="J904" s="9" t="n">
        <f aca="false">+[2]data1cf!BH903*-1</f>
        <v>-0</v>
      </c>
      <c r="K904" s="9" t="n">
        <f aca="false">+[2]data1cf!BI903*-1</f>
        <v>-0</v>
      </c>
      <c r="L904" s="9" t="n">
        <f aca="false">+[2]data1cf!BJ903*-1</f>
        <v>-0</v>
      </c>
      <c r="M904" s="9" t="n">
        <f aca="false">+[2]data1cf!BK903*-1</f>
        <v>-0</v>
      </c>
      <c r="N904" s="9" t="n">
        <f aca="false">+[2]data1cf!BL903*-1</f>
        <v>-0</v>
      </c>
      <c r="O904" s="9" t="n">
        <f aca="false">+[2]data1cf!BM903*-1</f>
        <v>-0</v>
      </c>
      <c r="P904" s="9" t="n">
        <f aca="false">+[2]data1cf!BN903*-1</f>
        <v>-0</v>
      </c>
      <c r="Q904" s="9" t="n">
        <f aca="false">+[2]data1cf!BO903*-1</f>
        <v>-0</v>
      </c>
      <c r="R904" s="9" t="n">
        <f aca="false">+[2]data1cf!BP903*-1</f>
        <v>-0</v>
      </c>
      <c r="S904" s="9" t="n">
        <f aca="false">+[2]data1cf!BQ903*-1</f>
        <v>-0</v>
      </c>
      <c r="T904" s="9" t="n">
        <f aca="false">+[2]data1cf!BR903*-1</f>
        <v>-0</v>
      </c>
      <c r="U904" s="9" t="n">
        <f aca="false">+[2]data1cf!BS903*-1</f>
        <v>-0</v>
      </c>
      <c r="V904" s="9" t="n">
        <f aca="false">+[2]data1cf!BT903*-1</f>
        <v>-0</v>
      </c>
      <c r="W904" s="9" t="n">
        <f aca="false">+[2]data1cf!BU903*-1</f>
        <v>-0</v>
      </c>
      <c r="X904" s="9" t="n">
        <f aca="false">+[2]data1cf!BV903*-1</f>
        <v>-0</v>
      </c>
      <c r="Y904" s="9" t="n">
        <f aca="false">+[2]data1cf!BW903*-1</f>
        <v>-0</v>
      </c>
      <c r="Z904" s="9" t="n">
        <f aca="false">+[2]data1cf!BX903*-1</f>
        <v>-0</v>
      </c>
      <c r="AA904" s="9" t="n">
        <f aca="false">+[2]data1cf!BY903*-1</f>
        <v>-0</v>
      </c>
      <c r="AB904" s="9"/>
      <c r="AC904" s="9"/>
      <c r="AD904" s="9"/>
      <c r="AE904" s="9"/>
      <c r="AF904" s="9"/>
      <c r="AG904" s="9"/>
      <c r="AH904" s="9"/>
      <c r="AI904" s="9"/>
      <c r="AJ904" s="9"/>
      <c r="AK904" s="1"/>
      <c r="AL904" s="1" t="e">
        <f aca="false">SUMPRODUCT(B904:AJ904,PVCapPrice)</f>
        <v>#DIV/0!</v>
      </c>
      <c r="AM904" s="1"/>
      <c r="AN904" s="1"/>
      <c r="AO904" s="1"/>
      <c r="AP904" s="1"/>
      <c r="AQ904" s="1"/>
    </row>
    <row r="905" customFormat="false" ht="11.25" hidden="false" customHeight="false" outlineLevel="0" collapsed="false">
      <c r="A905" s="1" t="n">
        <v>903</v>
      </c>
      <c r="B905" s="9"/>
      <c r="C905" s="9" t="n">
        <f aca="false">+[2]data1cf!BA904*-1</f>
        <v>-0</v>
      </c>
      <c r="D905" s="9" t="n">
        <f aca="false">+[2]data1cf!BB904*-1</f>
        <v>-0</v>
      </c>
      <c r="E905" s="9" t="n">
        <f aca="false">+[2]data1cf!BC904*-1</f>
        <v>-0</v>
      </c>
      <c r="F905" s="9" t="n">
        <f aca="false">+[2]data1cf!BD904*-1</f>
        <v>-0</v>
      </c>
      <c r="G905" s="9" t="n">
        <f aca="false">+[2]data1cf!BE904*-1</f>
        <v>-0</v>
      </c>
      <c r="H905" s="9" t="n">
        <f aca="false">+[2]data1cf!BF904*-1</f>
        <v>-0</v>
      </c>
      <c r="I905" s="9" t="n">
        <f aca="false">+[2]data1cf!BG904*-1</f>
        <v>-0</v>
      </c>
      <c r="J905" s="9" t="n">
        <f aca="false">+[2]data1cf!BH904*-1</f>
        <v>-0</v>
      </c>
      <c r="K905" s="9" t="n">
        <f aca="false">+[2]data1cf!BI904*-1</f>
        <v>-0</v>
      </c>
      <c r="L905" s="9" t="n">
        <f aca="false">+[2]data1cf!BJ904*-1</f>
        <v>-0</v>
      </c>
      <c r="M905" s="9" t="n">
        <f aca="false">+[2]data1cf!BK904*-1</f>
        <v>-0</v>
      </c>
      <c r="N905" s="9" t="n">
        <f aca="false">+[2]data1cf!BL904*-1</f>
        <v>-0</v>
      </c>
      <c r="O905" s="9" t="n">
        <f aca="false">+[2]data1cf!BM904*-1</f>
        <v>-0</v>
      </c>
      <c r="P905" s="9" t="n">
        <f aca="false">+[2]data1cf!BN904*-1</f>
        <v>-0</v>
      </c>
      <c r="Q905" s="9" t="n">
        <f aca="false">+[2]data1cf!BO904*-1</f>
        <v>-0</v>
      </c>
      <c r="R905" s="9" t="n">
        <f aca="false">+[2]data1cf!BP904*-1</f>
        <v>-0</v>
      </c>
      <c r="S905" s="9" t="n">
        <f aca="false">+[2]data1cf!BQ904*-1</f>
        <v>-0</v>
      </c>
      <c r="T905" s="9" t="n">
        <f aca="false">+[2]data1cf!BR904*-1</f>
        <v>-0</v>
      </c>
      <c r="U905" s="9" t="n">
        <f aca="false">+[2]data1cf!BS904*-1</f>
        <v>-0</v>
      </c>
      <c r="V905" s="9" t="n">
        <f aca="false">+[2]data1cf!BT904*-1</f>
        <v>-0</v>
      </c>
      <c r="W905" s="9" t="n">
        <f aca="false">+[2]data1cf!BU904*-1</f>
        <v>-0</v>
      </c>
      <c r="X905" s="9" t="n">
        <f aca="false">+[2]data1cf!BV904*-1</f>
        <v>-0</v>
      </c>
      <c r="Y905" s="9" t="n">
        <f aca="false">+[2]data1cf!BW904*-1</f>
        <v>-0</v>
      </c>
      <c r="Z905" s="9" t="n">
        <f aca="false">+[2]data1cf!BX904*-1</f>
        <v>-0</v>
      </c>
      <c r="AA905" s="9" t="n">
        <f aca="false">+[2]data1cf!BY904*-1</f>
        <v>-0</v>
      </c>
      <c r="AB905" s="9"/>
      <c r="AC905" s="9"/>
      <c r="AD905" s="9"/>
      <c r="AE905" s="9"/>
      <c r="AF905" s="9"/>
      <c r="AG905" s="9"/>
      <c r="AH905" s="9"/>
      <c r="AI905" s="9"/>
      <c r="AJ905" s="9"/>
      <c r="AK905" s="1"/>
      <c r="AL905" s="1" t="e">
        <f aca="false">SUMPRODUCT(B905:AJ905,PVCapPrice)</f>
        <v>#DIV/0!</v>
      </c>
      <c r="AM905" s="1"/>
      <c r="AN905" s="1"/>
      <c r="AO905" s="1"/>
      <c r="AP905" s="1"/>
      <c r="AQ905" s="1"/>
    </row>
    <row r="906" customFormat="false" ht="11.25" hidden="false" customHeight="false" outlineLevel="0" collapsed="false">
      <c r="A906" s="1" t="n">
        <v>904</v>
      </c>
      <c r="B906" s="9"/>
      <c r="C906" s="9" t="n">
        <f aca="false">+[2]data1cf!BA905*-1</f>
        <v>-0</v>
      </c>
      <c r="D906" s="9" t="n">
        <f aca="false">+[2]data1cf!BB905*-1</f>
        <v>-0</v>
      </c>
      <c r="E906" s="9" t="n">
        <f aca="false">+[2]data1cf!BC905*-1</f>
        <v>-0</v>
      </c>
      <c r="F906" s="9" t="n">
        <f aca="false">+[2]data1cf!BD905*-1</f>
        <v>-0</v>
      </c>
      <c r="G906" s="9" t="n">
        <f aca="false">+[2]data1cf!BE905*-1</f>
        <v>-0</v>
      </c>
      <c r="H906" s="9" t="n">
        <f aca="false">+[2]data1cf!BF905*-1</f>
        <v>-0</v>
      </c>
      <c r="I906" s="9" t="n">
        <f aca="false">+[2]data1cf!BG905*-1</f>
        <v>-0</v>
      </c>
      <c r="J906" s="9" t="n">
        <f aca="false">+[2]data1cf!BH905*-1</f>
        <v>-0</v>
      </c>
      <c r="K906" s="9" t="n">
        <f aca="false">+[2]data1cf!BI905*-1</f>
        <v>-0</v>
      </c>
      <c r="L906" s="9" t="n">
        <f aca="false">+[2]data1cf!BJ905*-1</f>
        <v>-0</v>
      </c>
      <c r="M906" s="9" t="n">
        <f aca="false">+[2]data1cf!BK905*-1</f>
        <v>-0</v>
      </c>
      <c r="N906" s="9" t="n">
        <f aca="false">+[2]data1cf!BL905*-1</f>
        <v>-0</v>
      </c>
      <c r="O906" s="9" t="n">
        <f aca="false">+[2]data1cf!BM905*-1</f>
        <v>-0</v>
      </c>
      <c r="P906" s="9" t="n">
        <f aca="false">+[2]data1cf!BN905*-1</f>
        <v>-0</v>
      </c>
      <c r="Q906" s="9" t="n">
        <f aca="false">+[2]data1cf!BO905*-1</f>
        <v>-0</v>
      </c>
      <c r="R906" s="9" t="n">
        <f aca="false">+[2]data1cf!BP905*-1</f>
        <v>-0</v>
      </c>
      <c r="S906" s="9" t="n">
        <f aca="false">+[2]data1cf!BQ905*-1</f>
        <v>-0</v>
      </c>
      <c r="T906" s="9" t="n">
        <f aca="false">+[2]data1cf!BR905*-1</f>
        <v>-0</v>
      </c>
      <c r="U906" s="9" t="n">
        <f aca="false">+[2]data1cf!BS905*-1</f>
        <v>-0</v>
      </c>
      <c r="V906" s="9" t="n">
        <f aca="false">+[2]data1cf!BT905*-1</f>
        <v>-0</v>
      </c>
      <c r="W906" s="9" t="n">
        <f aca="false">+[2]data1cf!BU905*-1</f>
        <v>-0</v>
      </c>
      <c r="X906" s="9" t="n">
        <f aca="false">+[2]data1cf!BV905*-1</f>
        <v>-0</v>
      </c>
      <c r="Y906" s="9" t="n">
        <f aca="false">+[2]data1cf!BW905*-1</f>
        <v>-0</v>
      </c>
      <c r="Z906" s="9" t="n">
        <f aca="false">+[2]data1cf!BX905*-1</f>
        <v>-0</v>
      </c>
      <c r="AA906" s="9" t="n">
        <f aca="false">+[2]data1cf!BY905*-1</f>
        <v>-0</v>
      </c>
      <c r="AB906" s="9"/>
      <c r="AC906" s="9"/>
      <c r="AD906" s="9"/>
      <c r="AE906" s="9"/>
      <c r="AF906" s="9"/>
      <c r="AG906" s="9"/>
      <c r="AH906" s="9"/>
      <c r="AI906" s="9"/>
      <c r="AJ906" s="9"/>
      <c r="AK906" s="1"/>
      <c r="AL906" s="1" t="e">
        <f aca="false">SUMPRODUCT(B906:AJ906,PVCapPrice)</f>
        <v>#DIV/0!</v>
      </c>
      <c r="AM906" s="1"/>
      <c r="AN906" s="1"/>
      <c r="AO906" s="1"/>
      <c r="AP906" s="1"/>
      <c r="AQ906" s="1"/>
    </row>
    <row r="907" customFormat="false" ht="11.25" hidden="false" customHeight="false" outlineLevel="0" collapsed="false">
      <c r="A907" s="1" t="n">
        <v>905</v>
      </c>
      <c r="B907" s="9"/>
      <c r="C907" s="9" t="n">
        <f aca="false">+[2]data1cf!BA906*-1</f>
        <v>-0</v>
      </c>
      <c r="D907" s="9" t="n">
        <f aca="false">+[2]data1cf!BB906*-1</f>
        <v>-0</v>
      </c>
      <c r="E907" s="9" t="n">
        <f aca="false">+[2]data1cf!BC906*-1</f>
        <v>-0</v>
      </c>
      <c r="F907" s="9" t="n">
        <f aca="false">+[2]data1cf!BD906*-1</f>
        <v>-0</v>
      </c>
      <c r="G907" s="9" t="n">
        <f aca="false">+[2]data1cf!BE906*-1</f>
        <v>-0</v>
      </c>
      <c r="H907" s="9" t="n">
        <f aca="false">+[2]data1cf!BF906*-1</f>
        <v>-0</v>
      </c>
      <c r="I907" s="9" t="n">
        <f aca="false">+[2]data1cf!BG906*-1</f>
        <v>-0</v>
      </c>
      <c r="J907" s="9" t="n">
        <f aca="false">+[2]data1cf!BH906*-1</f>
        <v>-0</v>
      </c>
      <c r="K907" s="9" t="n">
        <f aca="false">+[2]data1cf!BI906*-1</f>
        <v>-0</v>
      </c>
      <c r="L907" s="9" t="n">
        <f aca="false">+[2]data1cf!BJ906*-1</f>
        <v>-0</v>
      </c>
      <c r="M907" s="9" t="n">
        <f aca="false">+[2]data1cf!BK906*-1</f>
        <v>-0</v>
      </c>
      <c r="N907" s="9" t="n">
        <f aca="false">+[2]data1cf!BL906*-1</f>
        <v>-0</v>
      </c>
      <c r="O907" s="9" t="n">
        <f aca="false">+[2]data1cf!BM906*-1</f>
        <v>-0</v>
      </c>
      <c r="P907" s="9" t="n">
        <f aca="false">+[2]data1cf!BN906*-1</f>
        <v>-0</v>
      </c>
      <c r="Q907" s="9" t="n">
        <f aca="false">+[2]data1cf!BO906*-1</f>
        <v>-0</v>
      </c>
      <c r="R907" s="9" t="n">
        <f aca="false">+[2]data1cf!BP906*-1</f>
        <v>-0</v>
      </c>
      <c r="S907" s="9" t="n">
        <f aca="false">+[2]data1cf!BQ906*-1</f>
        <v>-0</v>
      </c>
      <c r="T907" s="9" t="n">
        <f aca="false">+[2]data1cf!BR906*-1</f>
        <v>-0</v>
      </c>
      <c r="U907" s="9" t="n">
        <f aca="false">+[2]data1cf!BS906*-1</f>
        <v>-0</v>
      </c>
      <c r="V907" s="9" t="n">
        <f aca="false">+[2]data1cf!BT906*-1</f>
        <v>-0</v>
      </c>
      <c r="W907" s="9" t="n">
        <f aca="false">+[2]data1cf!BU906*-1</f>
        <v>-0</v>
      </c>
      <c r="X907" s="9" t="n">
        <f aca="false">+[2]data1cf!BV906*-1</f>
        <v>-0</v>
      </c>
      <c r="Y907" s="9" t="n">
        <f aca="false">+[2]data1cf!BW906*-1</f>
        <v>-0</v>
      </c>
      <c r="Z907" s="9" t="n">
        <f aca="false">+[2]data1cf!BX906*-1</f>
        <v>-0</v>
      </c>
      <c r="AA907" s="9" t="n">
        <f aca="false">+[2]data1cf!BY906*-1</f>
        <v>-0</v>
      </c>
      <c r="AB907" s="9"/>
      <c r="AC907" s="9"/>
      <c r="AD907" s="9"/>
      <c r="AE907" s="9"/>
      <c r="AF907" s="9"/>
      <c r="AG907" s="9"/>
      <c r="AH907" s="9"/>
      <c r="AI907" s="9"/>
      <c r="AJ907" s="9"/>
      <c r="AK907" s="1"/>
      <c r="AL907" s="1" t="e">
        <f aca="false">SUMPRODUCT(B907:AJ907,PVCapPrice)</f>
        <v>#DIV/0!</v>
      </c>
      <c r="AM907" s="1"/>
      <c r="AN907" s="1"/>
      <c r="AO907" s="1"/>
      <c r="AP907" s="1"/>
      <c r="AQ907" s="1"/>
    </row>
    <row r="908" customFormat="false" ht="11.25" hidden="false" customHeight="false" outlineLevel="0" collapsed="false">
      <c r="A908" s="1" t="n">
        <v>906</v>
      </c>
      <c r="B908" s="9"/>
      <c r="C908" s="9" t="n">
        <f aca="false">+[2]data1cf!BA907*-1</f>
        <v>-0</v>
      </c>
      <c r="D908" s="9" t="n">
        <f aca="false">+[2]data1cf!BB907*-1</f>
        <v>-0</v>
      </c>
      <c r="E908" s="9" t="n">
        <f aca="false">+[2]data1cf!BC907*-1</f>
        <v>-0</v>
      </c>
      <c r="F908" s="9" t="n">
        <f aca="false">+[2]data1cf!BD907*-1</f>
        <v>-0</v>
      </c>
      <c r="G908" s="9" t="n">
        <f aca="false">+[2]data1cf!BE907*-1</f>
        <v>-0</v>
      </c>
      <c r="H908" s="9" t="n">
        <f aca="false">+[2]data1cf!BF907*-1</f>
        <v>-0</v>
      </c>
      <c r="I908" s="9" t="n">
        <f aca="false">+[2]data1cf!BG907*-1</f>
        <v>-0</v>
      </c>
      <c r="J908" s="9" t="n">
        <f aca="false">+[2]data1cf!BH907*-1</f>
        <v>-0</v>
      </c>
      <c r="K908" s="9" t="n">
        <f aca="false">+[2]data1cf!BI907*-1</f>
        <v>-0</v>
      </c>
      <c r="L908" s="9" t="n">
        <f aca="false">+[2]data1cf!BJ907*-1</f>
        <v>-0</v>
      </c>
      <c r="M908" s="9" t="n">
        <f aca="false">+[2]data1cf!BK907*-1</f>
        <v>-0</v>
      </c>
      <c r="N908" s="9" t="n">
        <f aca="false">+[2]data1cf!BL907*-1</f>
        <v>-0</v>
      </c>
      <c r="O908" s="9" t="n">
        <f aca="false">+[2]data1cf!BM907*-1</f>
        <v>-0</v>
      </c>
      <c r="P908" s="9" t="n">
        <f aca="false">+[2]data1cf!BN907*-1</f>
        <v>-0</v>
      </c>
      <c r="Q908" s="9" t="n">
        <f aca="false">+[2]data1cf!BO907*-1</f>
        <v>-0</v>
      </c>
      <c r="R908" s="9" t="n">
        <f aca="false">+[2]data1cf!BP907*-1</f>
        <v>-0</v>
      </c>
      <c r="S908" s="9" t="n">
        <f aca="false">+[2]data1cf!BQ907*-1</f>
        <v>-0</v>
      </c>
      <c r="T908" s="9" t="n">
        <f aca="false">+[2]data1cf!BR907*-1</f>
        <v>-0</v>
      </c>
      <c r="U908" s="9" t="n">
        <f aca="false">+[2]data1cf!BS907*-1</f>
        <v>-0</v>
      </c>
      <c r="V908" s="9" t="n">
        <f aca="false">+[2]data1cf!BT907*-1</f>
        <v>-0</v>
      </c>
      <c r="W908" s="9" t="n">
        <f aca="false">+[2]data1cf!BU907*-1</f>
        <v>-0</v>
      </c>
      <c r="X908" s="9" t="n">
        <f aca="false">+[2]data1cf!BV907*-1</f>
        <v>-0</v>
      </c>
      <c r="Y908" s="9" t="n">
        <f aca="false">+[2]data1cf!BW907*-1</f>
        <v>-0</v>
      </c>
      <c r="Z908" s="9" t="n">
        <f aca="false">+[2]data1cf!BX907*-1</f>
        <v>-0</v>
      </c>
      <c r="AA908" s="9" t="n">
        <f aca="false">+[2]data1cf!BY907*-1</f>
        <v>-0</v>
      </c>
      <c r="AB908" s="9"/>
      <c r="AC908" s="9"/>
      <c r="AD908" s="9"/>
      <c r="AE908" s="9"/>
      <c r="AF908" s="9"/>
      <c r="AG908" s="9"/>
      <c r="AH908" s="9"/>
      <c r="AI908" s="9"/>
      <c r="AJ908" s="9"/>
      <c r="AK908" s="1"/>
      <c r="AL908" s="1" t="e">
        <f aca="false">SUMPRODUCT(B908:AJ908,PVCapPrice)</f>
        <v>#DIV/0!</v>
      </c>
      <c r="AM908" s="1"/>
      <c r="AN908" s="1"/>
      <c r="AO908" s="1"/>
      <c r="AP908" s="1"/>
      <c r="AQ908" s="1"/>
    </row>
    <row r="909" customFormat="false" ht="11.25" hidden="false" customHeight="false" outlineLevel="0" collapsed="false">
      <c r="A909" s="1" t="n">
        <v>907</v>
      </c>
      <c r="B909" s="9"/>
      <c r="C909" s="9" t="n">
        <f aca="false">+[2]data1cf!BA908*-1</f>
        <v>-0</v>
      </c>
      <c r="D909" s="9" t="n">
        <f aca="false">+[2]data1cf!BB908*-1</f>
        <v>-0</v>
      </c>
      <c r="E909" s="9" t="n">
        <f aca="false">+[2]data1cf!BC908*-1</f>
        <v>-0</v>
      </c>
      <c r="F909" s="9" t="n">
        <f aca="false">+[2]data1cf!BD908*-1</f>
        <v>-0</v>
      </c>
      <c r="G909" s="9" t="n">
        <f aca="false">+[2]data1cf!BE908*-1</f>
        <v>-0</v>
      </c>
      <c r="H909" s="9" t="n">
        <f aca="false">+[2]data1cf!BF908*-1</f>
        <v>-0</v>
      </c>
      <c r="I909" s="9" t="n">
        <f aca="false">+[2]data1cf!BG908*-1</f>
        <v>-0</v>
      </c>
      <c r="J909" s="9" t="n">
        <f aca="false">+[2]data1cf!BH908*-1</f>
        <v>-0</v>
      </c>
      <c r="K909" s="9" t="n">
        <f aca="false">+[2]data1cf!BI908*-1</f>
        <v>-0</v>
      </c>
      <c r="L909" s="9" t="n">
        <f aca="false">+[2]data1cf!BJ908*-1</f>
        <v>-0</v>
      </c>
      <c r="M909" s="9" t="n">
        <f aca="false">+[2]data1cf!BK908*-1</f>
        <v>-0</v>
      </c>
      <c r="N909" s="9" t="n">
        <f aca="false">+[2]data1cf!BL908*-1</f>
        <v>-0</v>
      </c>
      <c r="O909" s="9" t="n">
        <f aca="false">+[2]data1cf!BM908*-1</f>
        <v>-0</v>
      </c>
      <c r="P909" s="9" t="n">
        <f aca="false">+[2]data1cf!BN908*-1</f>
        <v>-0</v>
      </c>
      <c r="Q909" s="9" t="n">
        <f aca="false">+[2]data1cf!BO908*-1</f>
        <v>-0</v>
      </c>
      <c r="R909" s="9" t="n">
        <f aca="false">+[2]data1cf!BP908*-1</f>
        <v>-0</v>
      </c>
      <c r="S909" s="9" t="n">
        <f aca="false">+[2]data1cf!BQ908*-1</f>
        <v>-0</v>
      </c>
      <c r="T909" s="9" t="n">
        <f aca="false">+[2]data1cf!BR908*-1</f>
        <v>-0</v>
      </c>
      <c r="U909" s="9" t="n">
        <f aca="false">+[2]data1cf!BS908*-1</f>
        <v>-0</v>
      </c>
      <c r="V909" s="9" t="n">
        <f aca="false">+[2]data1cf!BT908*-1</f>
        <v>-0</v>
      </c>
      <c r="W909" s="9" t="n">
        <f aca="false">+[2]data1cf!BU908*-1</f>
        <v>-0</v>
      </c>
      <c r="X909" s="9" t="n">
        <f aca="false">+[2]data1cf!BV908*-1</f>
        <v>-0</v>
      </c>
      <c r="Y909" s="9" t="n">
        <f aca="false">+[2]data1cf!BW908*-1</f>
        <v>-0</v>
      </c>
      <c r="Z909" s="9" t="n">
        <f aca="false">+[2]data1cf!BX908*-1</f>
        <v>-0</v>
      </c>
      <c r="AA909" s="9" t="n">
        <f aca="false">+[2]data1cf!BY908*-1</f>
        <v>-0</v>
      </c>
      <c r="AB909" s="9"/>
      <c r="AC909" s="9"/>
      <c r="AD909" s="9"/>
      <c r="AE909" s="9"/>
      <c r="AF909" s="9"/>
      <c r="AG909" s="9"/>
      <c r="AH909" s="9"/>
      <c r="AI909" s="9"/>
      <c r="AJ909" s="9"/>
      <c r="AK909" s="1"/>
      <c r="AL909" s="1" t="e">
        <f aca="false">SUMPRODUCT(B909:AJ909,PVCapPrice)</f>
        <v>#DIV/0!</v>
      </c>
      <c r="AM909" s="1"/>
      <c r="AN909" s="1"/>
      <c r="AO909" s="1"/>
      <c r="AP909" s="1"/>
      <c r="AQ909" s="1"/>
    </row>
    <row r="910" customFormat="false" ht="11.25" hidden="false" customHeight="false" outlineLevel="0" collapsed="false">
      <c r="A910" s="1" t="n">
        <v>908</v>
      </c>
      <c r="B910" s="9"/>
      <c r="C910" s="9" t="n">
        <f aca="false">+[2]data1cf!BA909*-1</f>
        <v>-0</v>
      </c>
      <c r="D910" s="9" t="n">
        <f aca="false">+[2]data1cf!BB909*-1</f>
        <v>-0</v>
      </c>
      <c r="E910" s="9" t="n">
        <f aca="false">+[2]data1cf!BC909*-1</f>
        <v>-0</v>
      </c>
      <c r="F910" s="9" t="n">
        <f aca="false">+[2]data1cf!BD909*-1</f>
        <v>-0</v>
      </c>
      <c r="G910" s="9" t="n">
        <f aca="false">+[2]data1cf!BE909*-1</f>
        <v>-0</v>
      </c>
      <c r="H910" s="9" t="n">
        <f aca="false">+[2]data1cf!BF909*-1</f>
        <v>-0</v>
      </c>
      <c r="I910" s="9" t="n">
        <f aca="false">+[2]data1cf!BG909*-1</f>
        <v>-0</v>
      </c>
      <c r="J910" s="9" t="n">
        <f aca="false">+[2]data1cf!BH909*-1</f>
        <v>-0</v>
      </c>
      <c r="K910" s="9" t="n">
        <f aca="false">+[2]data1cf!BI909*-1</f>
        <v>-0</v>
      </c>
      <c r="L910" s="9" t="n">
        <f aca="false">+[2]data1cf!BJ909*-1</f>
        <v>-0</v>
      </c>
      <c r="M910" s="9" t="n">
        <f aca="false">+[2]data1cf!BK909*-1</f>
        <v>-0</v>
      </c>
      <c r="N910" s="9" t="n">
        <f aca="false">+[2]data1cf!BL909*-1</f>
        <v>-0</v>
      </c>
      <c r="O910" s="9" t="n">
        <f aca="false">+[2]data1cf!BM909*-1</f>
        <v>-0</v>
      </c>
      <c r="P910" s="9" t="n">
        <f aca="false">+[2]data1cf!BN909*-1</f>
        <v>-0</v>
      </c>
      <c r="Q910" s="9" t="n">
        <f aca="false">+[2]data1cf!BO909*-1</f>
        <v>-0</v>
      </c>
      <c r="R910" s="9" t="n">
        <f aca="false">+[2]data1cf!BP909*-1</f>
        <v>-0</v>
      </c>
      <c r="S910" s="9" t="n">
        <f aca="false">+[2]data1cf!BQ909*-1</f>
        <v>-0</v>
      </c>
      <c r="T910" s="9" t="n">
        <f aca="false">+[2]data1cf!BR909*-1</f>
        <v>-0</v>
      </c>
      <c r="U910" s="9" t="n">
        <f aca="false">+[2]data1cf!BS909*-1</f>
        <v>-0</v>
      </c>
      <c r="V910" s="9" t="n">
        <f aca="false">+[2]data1cf!BT909*-1</f>
        <v>-0</v>
      </c>
      <c r="W910" s="9" t="n">
        <f aca="false">+[2]data1cf!BU909*-1</f>
        <v>-0</v>
      </c>
      <c r="X910" s="9" t="n">
        <f aca="false">+[2]data1cf!BV909*-1</f>
        <v>-0</v>
      </c>
      <c r="Y910" s="9" t="n">
        <f aca="false">+[2]data1cf!BW909*-1</f>
        <v>-0</v>
      </c>
      <c r="Z910" s="9" t="n">
        <f aca="false">+[2]data1cf!BX909*-1</f>
        <v>-0</v>
      </c>
      <c r="AA910" s="9" t="n">
        <f aca="false">+[2]data1cf!BY909*-1</f>
        <v>-0</v>
      </c>
      <c r="AB910" s="9"/>
      <c r="AC910" s="9"/>
      <c r="AD910" s="9"/>
      <c r="AE910" s="9"/>
      <c r="AF910" s="9"/>
      <c r="AG910" s="9"/>
      <c r="AH910" s="9"/>
      <c r="AI910" s="9"/>
      <c r="AJ910" s="9"/>
      <c r="AK910" s="1"/>
      <c r="AL910" s="1" t="e">
        <f aca="false">SUMPRODUCT(B910:AJ910,PVCapPrice)</f>
        <v>#DIV/0!</v>
      </c>
      <c r="AM910" s="1"/>
      <c r="AN910" s="1"/>
      <c r="AO910" s="1"/>
      <c r="AP910" s="1"/>
      <c r="AQ910" s="1"/>
    </row>
    <row r="911" customFormat="false" ht="11.25" hidden="false" customHeight="false" outlineLevel="0" collapsed="false">
      <c r="A911" s="1" t="n">
        <v>909</v>
      </c>
      <c r="B911" s="9"/>
      <c r="C911" s="9" t="n">
        <f aca="false">+[2]data1cf!BA910*-1</f>
        <v>-0</v>
      </c>
      <c r="D911" s="9" t="n">
        <f aca="false">+[2]data1cf!BB910*-1</f>
        <v>-0</v>
      </c>
      <c r="E911" s="9" t="n">
        <f aca="false">+[2]data1cf!BC910*-1</f>
        <v>-0</v>
      </c>
      <c r="F911" s="9" t="n">
        <f aca="false">+[2]data1cf!BD910*-1</f>
        <v>-0</v>
      </c>
      <c r="G911" s="9" t="n">
        <f aca="false">+[2]data1cf!BE910*-1</f>
        <v>-0</v>
      </c>
      <c r="H911" s="9" t="n">
        <f aca="false">+[2]data1cf!BF910*-1</f>
        <v>-0</v>
      </c>
      <c r="I911" s="9" t="n">
        <f aca="false">+[2]data1cf!BG910*-1</f>
        <v>-0</v>
      </c>
      <c r="J911" s="9" t="n">
        <f aca="false">+[2]data1cf!BH910*-1</f>
        <v>-0</v>
      </c>
      <c r="K911" s="9" t="n">
        <f aca="false">+[2]data1cf!BI910*-1</f>
        <v>-0</v>
      </c>
      <c r="L911" s="9" t="n">
        <f aca="false">+[2]data1cf!BJ910*-1</f>
        <v>-0</v>
      </c>
      <c r="M911" s="9" t="n">
        <f aca="false">+[2]data1cf!BK910*-1</f>
        <v>-0</v>
      </c>
      <c r="N911" s="9" t="n">
        <f aca="false">+[2]data1cf!BL910*-1</f>
        <v>-0</v>
      </c>
      <c r="O911" s="9" t="n">
        <f aca="false">+[2]data1cf!BM910*-1</f>
        <v>-0</v>
      </c>
      <c r="P911" s="9" t="n">
        <f aca="false">+[2]data1cf!BN910*-1</f>
        <v>-0</v>
      </c>
      <c r="Q911" s="9" t="n">
        <f aca="false">+[2]data1cf!BO910*-1</f>
        <v>-0</v>
      </c>
      <c r="R911" s="9" t="n">
        <f aca="false">+[2]data1cf!BP910*-1</f>
        <v>-0</v>
      </c>
      <c r="S911" s="9" t="n">
        <f aca="false">+[2]data1cf!BQ910*-1</f>
        <v>-0</v>
      </c>
      <c r="T911" s="9" t="n">
        <f aca="false">+[2]data1cf!BR910*-1</f>
        <v>-0</v>
      </c>
      <c r="U911" s="9" t="n">
        <f aca="false">+[2]data1cf!BS910*-1</f>
        <v>-0</v>
      </c>
      <c r="V911" s="9" t="n">
        <f aca="false">+[2]data1cf!BT910*-1</f>
        <v>-0</v>
      </c>
      <c r="W911" s="9" t="n">
        <f aca="false">+[2]data1cf!BU910*-1</f>
        <v>-0</v>
      </c>
      <c r="X911" s="9" t="n">
        <f aca="false">+[2]data1cf!BV910*-1</f>
        <v>-0</v>
      </c>
      <c r="Y911" s="9" t="n">
        <f aca="false">+[2]data1cf!BW910*-1</f>
        <v>-0</v>
      </c>
      <c r="Z911" s="9" t="n">
        <f aca="false">+[2]data1cf!BX910*-1</f>
        <v>-0</v>
      </c>
      <c r="AA911" s="9" t="n">
        <f aca="false">+[2]data1cf!BY910*-1</f>
        <v>-0</v>
      </c>
      <c r="AB911" s="9"/>
      <c r="AC911" s="9"/>
      <c r="AD911" s="9"/>
      <c r="AE911" s="9"/>
      <c r="AF911" s="9"/>
      <c r="AG911" s="9"/>
      <c r="AH911" s="9"/>
      <c r="AI911" s="9"/>
      <c r="AJ911" s="9"/>
      <c r="AK911" s="1"/>
      <c r="AL911" s="1" t="e">
        <f aca="false">SUMPRODUCT(B911:AJ911,PVCapPrice)</f>
        <v>#DIV/0!</v>
      </c>
      <c r="AM911" s="1"/>
      <c r="AN911" s="1"/>
      <c r="AO911" s="1"/>
      <c r="AP911" s="1"/>
      <c r="AQ911" s="1"/>
    </row>
    <row r="912" customFormat="false" ht="11.25" hidden="false" customHeight="false" outlineLevel="0" collapsed="false">
      <c r="A912" s="1" t="n">
        <v>910</v>
      </c>
      <c r="B912" s="9"/>
      <c r="C912" s="9" t="n">
        <f aca="false">+[2]data1cf!BA911*-1</f>
        <v>-0</v>
      </c>
      <c r="D912" s="9" t="n">
        <f aca="false">+[2]data1cf!BB911*-1</f>
        <v>-0</v>
      </c>
      <c r="E912" s="9" t="n">
        <f aca="false">+[2]data1cf!BC911*-1</f>
        <v>-0</v>
      </c>
      <c r="F912" s="9" t="n">
        <f aca="false">+[2]data1cf!BD911*-1</f>
        <v>-0</v>
      </c>
      <c r="G912" s="9" t="n">
        <f aca="false">+[2]data1cf!BE911*-1</f>
        <v>-0</v>
      </c>
      <c r="H912" s="9" t="n">
        <f aca="false">+[2]data1cf!BF911*-1</f>
        <v>-0</v>
      </c>
      <c r="I912" s="9" t="n">
        <f aca="false">+[2]data1cf!BG911*-1</f>
        <v>-0</v>
      </c>
      <c r="J912" s="9" t="n">
        <f aca="false">+[2]data1cf!BH911*-1</f>
        <v>-0</v>
      </c>
      <c r="K912" s="9" t="n">
        <f aca="false">+[2]data1cf!BI911*-1</f>
        <v>-0</v>
      </c>
      <c r="L912" s="9" t="n">
        <f aca="false">+[2]data1cf!BJ911*-1</f>
        <v>-0</v>
      </c>
      <c r="M912" s="9" t="n">
        <f aca="false">+[2]data1cf!BK911*-1</f>
        <v>-0</v>
      </c>
      <c r="N912" s="9" t="n">
        <f aca="false">+[2]data1cf!BL911*-1</f>
        <v>-0</v>
      </c>
      <c r="O912" s="9" t="n">
        <f aca="false">+[2]data1cf!BM911*-1</f>
        <v>-0</v>
      </c>
      <c r="P912" s="9" t="n">
        <f aca="false">+[2]data1cf!BN911*-1</f>
        <v>-0</v>
      </c>
      <c r="Q912" s="9" t="n">
        <f aca="false">+[2]data1cf!BO911*-1</f>
        <v>-0</v>
      </c>
      <c r="R912" s="9" t="n">
        <f aca="false">+[2]data1cf!BP911*-1</f>
        <v>-0</v>
      </c>
      <c r="S912" s="9" t="n">
        <f aca="false">+[2]data1cf!BQ911*-1</f>
        <v>-0</v>
      </c>
      <c r="T912" s="9" t="n">
        <f aca="false">+[2]data1cf!BR911*-1</f>
        <v>-0</v>
      </c>
      <c r="U912" s="9" t="n">
        <f aca="false">+[2]data1cf!BS911*-1</f>
        <v>-0</v>
      </c>
      <c r="V912" s="9" t="n">
        <f aca="false">+[2]data1cf!BT911*-1</f>
        <v>-0</v>
      </c>
      <c r="W912" s="9" t="n">
        <f aca="false">+[2]data1cf!BU911*-1</f>
        <v>-0</v>
      </c>
      <c r="X912" s="9" t="n">
        <f aca="false">+[2]data1cf!BV911*-1</f>
        <v>-0</v>
      </c>
      <c r="Y912" s="9" t="n">
        <f aca="false">+[2]data1cf!BW911*-1</f>
        <v>-0</v>
      </c>
      <c r="Z912" s="9" t="n">
        <f aca="false">+[2]data1cf!BX911*-1</f>
        <v>-0</v>
      </c>
      <c r="AA912" s="9" t="n">
        <f aca="false">+[2]data1cf!BY911*-1</f>
        <v>-0</v>
      </c>
      <c r="AB912" s="9"/>
      <c r="AC912" s="9"/>
      <c r="AD912" s="9"/>
      <c r="AE912" s="9"/>
      <c r="AF912" s="9"/>
      <c r="AG912" s="9"/>
      <c r="AH912" s="9"/>
      <c r="AI912" s="9"/>
      <c r="AJ912" s="9"/>
      <c r="AK912" s="1"/>
      <c r="AL912" s="1" t="e">
        <f aca="false">SUMPRODUCT(B912:AJ912,PVCapPrice)</f>
        <v>#DIV/0!</v>
      </c>
      <c r="AM912" s="1"/>
      <c r="AN912" s="1"/>
      <c r="AO912" s="1"/>
      <c r="AP912" s="1"/>
      <c r="AQ912" s="1"/>
    </row>
    <row r="913" customFormat="false" ht="11.25" hidden="false" customHeight="false" outlineLevel="0" collapsed="false">
      <c r="A913" s="1" t="n">
        <v>911</v>
      </c>
      <c r="B913" s="9"/>
      <c r="C913" s="9" t="n">
        <f aca="false">+[2]data1cf!BA912*-1</f>
        <v>-0</v>
      </c>
      <c r="D913" s="9" t="n">
        <f aca="false">+[2]data1cf!BB912*-1</f>
        <v>-0</v>
      </c>
      <c r="E913" s="9" t="n">
        <f aca="false">+[2]data1cf!BC912*-1</f>
        <v>-0</v>
      </c>
      <c r="F913" s="9" t="n">
        <f aca="false">+[2]data1cf!BD912*-1</f>
        <v>-0</v>
      </c>
      <c r="G913" s="9" t="n">
        <f aca="false">+[2]data1cf!BE912*-1</f>
        <v>-0</v>
      </c>
      <c r="H913" s="9" t="n">
        <f aca="false">+[2]data1cf!BF912*-1</f>
        <v>-0</v>
      </c>
      <c r="I913" s="9" t="n">
        <f aca="false">+[2]data1cf!BG912*-1</f>
        <v>-0</v>
      </c>
      <c r="J913" s="9" t="n">
        <f aca="false">+[2]data1cf!BH912*-1</f>
        <v>-0</v>
      </c>
      <c r="K913" s="9" t="n">
        <f aca="false">+[2]data1cf!BI912*-1</f>
        <v>-0</v>
      </c>
      <c r="L913" s="9" t="n">
        <f aca="false">+[2]data1cf!BJ912*-1</f>
        <v>-0</v>
      </c>
      <c r="M913" s="9" t="n">
        <f aca="false">+[2]data1cf!BK912*-1</f>
        <v>-0</v>
      </c>
      <c r="N913" s="9" t="n">
        <f aca="false">+[2]data1cf!BL912*-1</f>
        <v>-0</v>
      </c>
      <c r="O913" s="9" t="n">
        <f aca="false">+[2]data1cf!BM912*-1</f>
        <v>-0</v>
      </c>
      <c r="P913" s="9" t="n">
        <f aca="false">+[2]data1cf!BN912*-1</f>
        <v>-0</v>
      </c>
      <c r="Q913" s="9" t="n">
        <f aca="false">+[2]data1cf!BO912*-1</f>
        <v>-0</v>
      </c>
      <c r="R913" s="9" t="n">
        <f aca="false">+[2]data1cf!BP912*-1</f>
        <v>-0</v>
      </c>
      <c r="S913" s="9" t="n">
        <f aca="false">+[2]data1cf!BQ912*-1</f>
        <v>-0</v>
      </c>
      <c r="T913" s="9" t="n">
        <f aca="false">+[2]data1cf!BR912*-1</f>
        <v>-0</v>
      </c>
      <c r="U913" s="9" t="n">
        <f aca="false">+[2]data1cf!BS912*-1</f>
        <v>-0</v>
      </c>
      <c r="V913" s="9" t="n">
        <f aca="false">+[2]data1cf!BT912*-1</f>
        <v>-0</v>
      </c>
      <c r="W913" s="9" t="n">
        <f aca="false">+[2]data1cf!BU912*-1</f>
        <v>-0</v>
      </c>
      <c r="X913" s="9" t="n">
        <f aca="false">+[2]data1cf!BV912*-1</f>
        <v>-0</v>
      </c>
      <c r="Y913" s="9" t="n">
        <f aca="false">+[2]data1cf!BW912*-1</f>
        <v>-0</v>
      </c>
      <c r="Z913" s="9" t="n">
        <f aca="false">+[2]data1cf!BX912*-1</f>
        <v>-0</v>
      </c>
      <c r="AA913" s="9" t="n">
        <f aca="false">+[2]data1cf!BY912*-1</f>
        <v>-0</v>
      </c>
      <c r="AB913" s="9"/>
      <c r="AC913" s="9"/>
      <c r="AD913" s="9"/>
      <c r="AE913" s="9"/>
      <c r="AF913" s="9"/>
      <c r="AG913" s="9"/>
      <c r="AH913" s="9"/>
      <c r="AI913" s="9"/>
      <c r="AJ913" s="9"/>
      <c r="AK913" s="1"/>
      <c r="AL913" s="1" t="e">
        <f aca="false">SUMPRODUCT(B913:AJ913,PVCapPrice)</f>
        <v>#DIV/0!</v>
      </c>
      <c r="AM913" s="1"/>
      <c r="AN913" s="1"/>
      <c r="AO913" s="1"/>
      <c r="AP913" s="1"/>
      <c r="AQ913" s="1"/>
    </row>
    <row r="914" customFormat="false" ht="11.25" hidden="false" customHeight="false" outlineLevel="0" collapsed="false">
      <c r="A914" s="1" t="n">
        <v>912</v>
      </c>
      <c r="B914" s="9"/>
      <c r="C914" s="9" t="n">
        <f aca="false">+[2]data1cf!BA913*-1</f>
        <v>-0</v>
      </c>
      <c r="D914" s="9" t="n">
        <f aca="false">+[2]data1cf!BB913*-1</f>
        <v>-0</v>
      </c>
      <c r="E914" s="9" t="n">
        <f aca="false">+[2]data1cf!BC913*-1</f>
        <v>-0</v>
      </c>
      <c r="F914" s="9" t="n">
        <f aca="false">+[2]data1cf!BD913*-1</f>
        <v>-0</v>
      </c>
      <c r="G914" s="9" t="n">
        <f aca="false">+[2]data1cf!BE913*-1</f>
        <v>-0</v>
      </c>
      <c r="H914" s="9" t="n">
        <f aca="false">+[2]data1cf!BF913*-1</f>
        <v>-0</v>
      </c>
      <c r="I914" s="9" t="n">
        <f aca="false">+[2]data1cf!BG913*-1</f>
        <v>-0</v>
      </c>
      <c r="J914" s="9" t="n">
        <f aca="false">+[2]data1cf!BH913*-1</f>
        <v>-0</v>
      </c>
      <c r="K914" s="9" t="n">
        <f aca="false">+[2]data1cf!BI913*-1</f>
        <v>-0</v>
      </c>
      <c r="L914" s="9" t="n">
        <f aca="false">+[2]data1cf!BJ913*-1</f>
        <v>-0</v>
      </c>
      <c r="M914" s="9" t="n">
        <f aca="false">+[2]data1cf!BK913*-1</f>
        <v>-0</v>
      </c>
      <c r="N914" s="9" t="n">
        <f aca="false">+[2]data1cf!BL913*-1</f>
        <v>-0</v>
      </c>
      <c r="O914" s="9" t="n">
        <f aca="false">+[2]data1cf!BM913*-1</f>
        <v>-0</v>
      </c>
      <c r="P914" s="9" t="n">
        <f aca="false">+[2]data1cf!BN913*-1</f>
        <v>-0</v>
      </c>
      <c r="Q914" s="9" t="n">
        <f aca="false">+[2]data1cf!BO913*-1</f>
        <v>-0</v>
      </c>
      <c r="R914" s="9" t="n">
        <f aca="false">+[2]data1cf!BP913*-1</f>
        <v>-0</v>
      </c>
      <c r="S914" s="9" t="n">
        <f aca="false">+[2]data1cf!BQ913*-1</f>
        <v>-0</v>
      </c>
      <c r="T914" s="9" t="n">
        <f aca="false">+[2]data1cf!BR913*-1</f>
        <v>-0</v>
      </c>
      <c r="U914" s="9" t="n">
        <f aca="false">+[2]data1cf!BS913*-1</f>
        <v>-0</v>
      </c>
      <c r="V914" s="9" t="n">
        <f aca="false">+[2]data1cf!BT913*-1</f>
        <v>-0</v>
      </c>
      <c r="W914" s="9" t="n">
        <f aca="false">+[2]data1cf!BU913*-1</f>
        <v>-0</v>
      </c>
      <c r="X914" s="9" t="n">
        <f aca="false">+[2]data1cf!BV913*-1</f>
        <v>-0</v>
      </c>
      <c r="Y914" s="9" t="n">
        <f aca="false">+[2]data1cf!BW913*-1</f>
        <v>-0</v>
      </c>
      <c r="Z914" s="9" t="n">
        <f aca="false">+[2]data1cf!BX913*-1</f>
        <v>-0</v>
      </c>
      <c r="AA914" s="9" t="n">
        <f aca="false">+[2]data1cf!BY913*-1</f>
        <v>-0</v>
      </c>
      <c r="AB914" s="9"/>
      <c r="AC914" s="9"/>
      <c r="AD914" s="9"/>
      <c r="AE914" s="9"/>
      <c r="AF914" s="9"/>
      <c r="AG914" s="9"/>
      <c r="AH914" s="9"/>
      <c r="AI914" s="9"/>
      <c r="AJ914" s="9"/>
      <c r="AK914" s="1"/>
      <c r="AL914" s="1" t="e">
        <f aca="false">SUMPRODUCT(B914:AJ914,PVCapPrice)</f>
        <v>#DIV/0!</v>
      </c>
      <c r="AM914" s="1"/>
      <c r="AN914" s="1"/>
      <c r="AO914" s="1"/>
      <c r="AP914" s="1"/>
      <c r="AQ914" s="1"/>
    </row>
    <row r="915" customFormat="false" ht="11.25" hidden="false" customHeight="false" outlineLevel="0" collapsed="false">
      <c r="A915" s="1" t="n">
        <v>913</v>
      </c>
      <c r="B915" s="9"/>
      <c r="C915" s="9" t="n">
        <f aca="false">+[2]data1cf!BA914*-1</f>
        <v>-0</v>
      </c>
      <c r="D915" s="9" t="n">
        <f aca="false">+[2]data1cf!BB914*-1</f>
        <v>-0</v>
      </c>
      <c r="E915" s="9" t="n">
        <f aca="false">+[2]data1cf!BC914*-1</f>
        <v>-0</v>
      </c>
      <c r="F915" s="9" t="n">
        <f aca="false">+[2]data1cf!BD914*-1</f>
        <v>-0</v>
      </c>
      <c r="G915" s="9" t="n">
        <f aca="false">+[2]data1cf!BE914*-1</f>
        <v>-0</v>
      </c>
      <c r="H915" s="9" t="n">
        <f aca="false">+[2]data1cf!BF914*-1</f>
        <v>-0</v>
      </c>
      <c r="I915" s="9" t="n">
        <f aca="false">+[2]data1cf!BG914*-1</f>
        <v>-0</v>
      </c>
      <c r="J915" s="9" t="n">
        <f aca="false">+[2]data1cf!BH914*-1</f>
        <v>-0</v>
      </c>
      <c r="K915" s="9" t="n">
        <f aca="false">+[2]data1cf!BI914*-1</f>
        <v>-0</v>
      </c>
      <c r="L915" s="9" t="n">
        <f aca="false">+[2]data1cf!BJ914*-1</f>
        <v>-0</v>
      </c>
      <c r="M915" s="9" t="n">
        <f aca="false">+[2]data1cf!BK914*-1</f>
        <v>-0</v>
      </c>
      <c r="N915" s="9" t="n">
        <f aca="false">+[2]data1cf!BL914*-1</f>
        <v>-0</v>
      </c>
      <c r="O915" s="9" t="n">
        <f aca="false">+[2]data1cf!BM914*-1</f>
        <v>-0</v>
      </c>
      <c r="P915" s="9" t="n">
        <f aca="false">+[2]data1cf!BN914*-1</f>
        <v>-0</v>
      </c>
      <c r="Q915" s="9" t="n">
        <f aca="false">+[2]data1cf!BO914*-1</f>
        <v>-0</v>
      </c>
      <c r="R915" s="9" t="n">
        <f aca="false">+[2]data1cf!BP914*-1</f>
        <v>-0</v>
      </c>
      <c r="S915" s="9" t="n">
        <f aca="false">+[2]data1cf!BQ914*-1</f>
        <v>-0</v>
      </c>
      <c r="T915" s="9" t="n">
        <f aca="false">+[2]data1cf!BR914*-1</f>
        <v>-0</v>
      </c>
      <c r="U915" s="9" t="n">
        <f aca="false">+[2]data1cf!BS914*-1</f>
        <v>-0</v>
      </c>
      <c r="V915" s="9" t="n">
        <f aca="false">+[2]data1cf!BT914*-1</f>
        <v>-0</v>
      </c>
      <c r="W915" s="9" t="n">
        <f aca="false">+[2]data1cf!BU914*-1</f>
        <v>-0</v>
      </c>
      <c r="X915" s="9" t="n">
        <f aca="false">+[2]data1cf!BV914*-1</f>
        <v>-0</v>
      </c>
      <c r="Y915" s="9" t="n">
        <f aca="false">+[2]data1cf!BW914*-1</f>
        <v>-0</v>
      </c>
      <c r="Z915" s="9" t="n">
        <f aca="false">+[2]data1cf!BX914*-1</f>
        <v>-0</v>
      </c>
      <c r="AA915" s="9" t="n">
        <f aca="false">+[2]data1cf!BY914*-1</f>
        <v>-0</v>
      </c>
      <c r="AB915" s="9"/>
      <c r="AC915" s="9"/>
      <c r="AD915" s="9"/>
      <c r="AE915" s="9"/>
      <c r="AF915" s="9"/>
      <c r="AG915" s="9"/>
      <c r="AH915" s="9"/>
      <c r="AI915" s="9"/>
      <c r="AJ915" s="9"/>
      <c r="AK915" s="1"/>
      <c r="AL915" s="1" t="e">
        <f aca="false">SUMPRODUCT(B915:AJ915,PVCapPrice)</f>
        <v>#DIV/0!</v>
      </c>
      <c r="AM915" s="1"/>
      <c r="AN915" s="1"/>
      <c r="AO915" s="1"/>
      <c r="AP915" s="1"/>
      <c r="AQ915" s="1"/>
    </row>
    <row r="916" customFormat="false" ht="11.25" hidden="false" customHeight="false" outlineLevel="0" collapsed="false">
      <c r="A916" s="1" t="n">
        <v>914</v>
      </c>
      <c r="B916" s="9"/>
      <c r="C916" s="9" t="n">
        <f aca="false">+[2]data1cf!BA915*-1</f>
        <v>-0</v>
      </c>
      <c r="D916" s="9" t="n">
        <f aca="false">+[2]data1cf!BB915*-1</f>
        <v>-0</v>
      </c>
      <c r="E916" s="9" t="n">
        <f aca="false">+[2]data1cf!BC915*-1</f>
        <v>-0</v>
      </c>
      <c r="F916" s="9" t="n">
        <f aca="false">+[2]data1cf!BD915*-1</f>
        <v>-0</v>
      </c>
      <c r="G916" s="9" t="n">
        <f aca="false">+[2]data1cf!BE915*-1</f>
        <v>-0</v>
      </c>
      <c r="H916" s="9" t="n">
        <f aca="false">+[2]data1cf!BF915*-1</f>
        <v>-0</v>
      </c>
      <c r="I916" s="9" t="n">
        <f aca="false">+[2]data1cf!BG915*-1</f>
        <v>-0</v>
      </c>
      <c r="J916" s="9" t="n">
        <f aca="false">+[2]data1cf!BH915*-1</f>
        <v>-0</v>
      </c>
      <c r="K916" s="9" t="n">
        <f aca="false">+[2]data1cf!BI915*-1</f>
        <v>-0</v>
      </c>
      <c r="L916" s="9" t="n">
        <f aca="false">+[2]data1cf!BJ915*-1</f>
        <v>-0</v>
      </c>
      <c r="M916" s="9" t="n">
        <f aca="false">+[2]data1cf!BK915*-1</f>
        <v>-0</v>
      </c>
      <c r="N916" s="9" t="n">
        <f aca="false">+[2]data1cf!BL915*-1</f>
        <v>-0</v>
      </c>
      <c r="O916" s="9" t="n">
        <f aca="false">+[2]data1cf!BM915*-1</f>
        <v>-0</v>
      </c>
      <c r="P916" s="9" t="n">
        <f aca="false">+[2]data1cf!BN915*-1</f>
        <v>-0</v>
      </c>
      <c r="Q916" s="9" t="n">
        <f aca="false">+[2]data1cf!BO915*-1</f>
        <v>-0</v>
      </c>
      <c r="R916" s="9" t="n">
        <f aca="false">+[2]data1cf!BP915*-1</f>
        <v>-0</v>
      </c>
      <c r="S916" s="9" t="n">
        <f aca="false">+[2]data1cf!BQ915*-1</f>
        <v>-0</v>
      </c>
      <c r="T916" s="9" t="n">
        <f aca="false">+[2]data1cf!BR915*-1</f>
        <v>-0</v>
      </c>
      <c r="U916" s="9" t="n">
        <f aca="false">+[2]data1cf!BS915*-1</f>
        <v>-0</v>
      </c>
      <c r="V916" s="9" t="n">
        <f aca="false">+[2]data1cf!BT915*-1</f>
        <v>-0</v>
      </c>
      <c r="W916" s="9" t="n">
        <f aca="false">+[2]data1cf!BU915*-1</f>
        <v>-0</v>
      </c>
      <c r="X916" s="9" t="n">
        <f aca="false">+[2]data1cf!BV915*-1</f>
        <v>-0</v>
      </c>
      <c r="Y916" s="9" t="n">
        <f aca="false">+[2]data1cf!BW915*-1</f>
        <v>-0</v>
      </c>
      <c r="Z916" s="9" t="n">
        <f aca="false">+[2]data1cf!BX915*-1</f>
        <v>-0</v>
      </c>
      <c r="AA916" s="9" t="n">
        <f aca="false">+[2]data1cf!BY915*-1</f>
        <v>-0</v>
      </c>
      <c r="AB916" s="9"/>
      <c r="AC916" s="9"/>
      <c r="AD916" s="9"/>
      <c r="AE916" s="9"/>
      <c r="AF916" s="9"/>
      <c r="AG916" s="9"/>
      <c r="AH916" s="9"/>
      <c r="AI916" s="9"/>
      <c r="AJ916" s="9"/>
      <c r="AK916" s="1"/>
      <c r="AL916" s="1" t="e">
        <f aca="false">SUMPRODUCT(B916:AJ916,PVCapPrice)</f>
        <v>#DIV/0!</v>
      </c>
      <c r="AM916" s="1"/>
      <c r="AN916" s="1"/>
      <c r="AO916" s="1"/>
      <c r="AP916" s="1"/>
      <c r="AQ916" s="1"/>
    </row>
    <row r="917" customFormat="false" ht="11.25" hidden="false" customHeight="false" outlineLevel="0" collapsed="false">
      <c r="A917" s="1" t="n">
        <v>915</v>
      </c>
      <c r="B917" s="9"/>
      <c r="C917" s="9" t="n">
        <f aca="false">+[2]data1cf!BA916*-1</f>
        <v>-0</v>
      </c>
      <c r="D917" s="9" t="n">
        <f aca="false">+[2]data1cf!BB916*-1</f>
        <v>-0</v>
      </c>
      <c r="E917" s="9" t="n">
        <f aca="false">+[2]data1cf!BC916*-1</f>
        <v>-0</v>
      </c>
      <c r="F917" s="9" t="n">
        <f aca="false">+[2]data1cf!BD916*-1</f>
        <v>-0</v>
      </c>
      <c r="G917" s="9" t="n">
        <f aca="false">+[2]data1cf!BE916*-1</f>
        <v>-0</v>
      </c>
      <c r="H917" s="9" t="n">
        <f aca="false">+[2]data1cf!BF916*-1</f>
        <v>-0</v>
      </c>
      <c r="I917" s="9" t="n">
        <f aca="false">+[2]data1cf!BG916*-1</f>
        <v>-0</v>
      </c>
      <c r="J917" s="9" t="n">
        <f aca="false">+[2]data1cf!BH916*-1</f>
        <v>-0</v>
      </c>
      <c r="K917" s="9" t="n">
        <f aca="false">+[2]data1cf!BI916*-1</f>
        <v>-0</v>
      </c>
      <c r="L917" s="9" t="n">
        <f aca="false">+[2]data1cf!BJ916*-1</f>
        <v>-0</v>
      </c>
      <c r="M917" s="9" t="n">
        <f aca="false">+[2]data1cf!BK916*-1</f>
        <v>-0</v>
      </c>
      <c r="N917" s="9" t="n">
        <f aca="false">+[2]data1cf!BL916*-1</f>
        <v>-0</v>
      </c>
      <c r="O917" s="9" t="n">
        <f aca="false">+[2]data1cf!BM916*-1</f>
        <v>-0</v>
      </c>
      <c r="P917" s="9" t="n">
        <f aca="false">+[2]data1cf!BN916*-1</f>
        <v>-0</v>
      </c>
      <c r="Q917" s="9" t="n">
        <f aca="false">+[2]data1cf!BO916*-1</f>
        <v>-0</v>
      </c>
      <c r="R917" s="9" t="n">
        <f aca="false">+[2]data1cf!BP916*-1</f>
        <v>-0</v>
      </c>
      <c r="S917" s="9" t="n">
        <f aca="false">+[2]data1cf!BQ916*-1</f>
        <v>-0</v>
      </c>
      <c r="T917" s="9" t="n">
        <f aca="false">+[2]data1cf!BR916*-1</f>
        <v>-0</v>
      </c>
      <c r="U917" s="9" t="n">
        <f aca="false">+[2]data1cf!BS916*-1</f>
        <v>-0</v>
      </c>
      <c r="V917" s="9" t="n">
        <f aca="false">+[2]data1cf!BT916*-1</f>
        <v>-0</v>
      </c>
      <c r="W917" s="9" t="n">
        <f aca="false">+[2]data1cf!BU916*-1</f>
        <v>-0</v>
      </c>
      <c r="X917" s="9" t="n">
        <f aca="false">+[2]data1cf!BV916*-1</f>
        <v>-0</v>
      </c>
      <c r="Y917" s="9" t="n">
        <f aca="false">+[2]data1cf!BW916*-1</f>
        <v>-0</v>
      </c>
      <c r="Z917" s="9" t="n">
        <f aca="false">+[2]data1cf!BX916*-1</f>
        <v>-0</v>
      </c>
      <c r="AA917" s="9" t="n">
        <f aca="false">+[2]data1cf!BY916*-1</f>
        <v>-0</v>
      </c>
      <c r="AB917" s="9"/>
      <c r="AC917" s="9"/>
      <c r="AD917" s="9"/>
      <c r="AE917" s="9"/>
      <c r="AF917" s="9"/>
      <c r="AG917" s="9"/>
      <c r="AH917" s="9"/>
      <c r="AI917" s="9"/>
      <c r="AJ917" s="9"/>
      <c r="AK917" s="1"/>
      <c r="AL917" s="1" t="e">
        <f aca="false">SUMPRODUCT(B917:AJ917,PVCapPrice)</f>
        <v>#DIV/0!</v>
      </c>
      <c r="AM917" s="1"/>
      <c r="AN917" s="1"/>
      <c r="AO917" s="1"/>
      <c r="AP917" s="1"/>
      <c r="AQ917" s="1"/>
    </row>
    <row r="918" customFormat="false" ht="11.25" hidden="false" customHeight="false" outlineLevel="0" collapsed="false">
      <c r="A918" s="1" t="n">
        <v>916</v>
      </c>
      <c r="B918" s="9"/>
      <c r="C918" s="9" t="n">
        <f aca="false">+[2]data1cf!BA917*-1</f>
        <v>-0</v>
      </c>
      <c r="D918" s="9" t="n">
        <f aca="false">+[2]data1cf!BB917*-1</f>
        <v>-0</v>
      </c>
      <c r="E918" s="9" t="n">
        <f aca="false">+[2]data1cf!BC917*-1</f>
        <v>-0</v>
      </c>
      <c r="F918" s="9" t="n">
        <f aca="false">+[2]data1cf!BD917*-1</f>
        <v>-0</v>
      </c>
      <c r="G918" s="9" t="n">
        <f aca="false">+[2]data1cf!BE917*-1</f>
        <v>-0</v>
      </c>
      <c r="H918" s="9" t="n">
        <f aca="false">+[2]data1cf!BF917*-1</f>
        <v>-0</v>
      </c>
      <c r="I918" s="9" t="n">
        <f aca="false">+[2]data1cf!BG917*-1</f>
        <v>-0</v>
      </c>
      <c r="J918" s="9" t="n">
        <f aca="false">+[2]data1cf!BH917*-1</f>
        <v>-0</v>
      </c>
      <c r="K918" s="9" t="n">
        <f aca="false">+[2]data1cf!BI917*-1</f>
        <v>-0</v>
      </c>
      <c r="L918" s="9" t="n">
        <f aca="false">+[2]data1cf!BJ917*-1</f>
        <v>-0</v>
      </c>
      <c r="M918" s="9" t="n">
        <f aca="false">+[2]data1cf!BK917*-1</f>
        <v>-0</v>
      </c>
      <c r="N918" s="9" t="n">
        <f aca="false">+[2]data1cf!BL917*-1</f>
        <v>-0</v>
      </c>
      <c r="O918" s="9" t="n">
        <f aca="false">+[2]data1cf!BM917*-1</f>
        <v>-0</v>
      </c>
      <c r="P918" s="9" t="n">
        <f aca="false">+[2]data1cf!BN917*-1</f>
        <v>-0</v>
      </c>
      <c r="Q918" s="9" t="n">
        <f aca="false">+[2]data1cf!BO917*-1</f>
        <v>-0</v>
      </c>
      <c r="R918" s="9" t="n">
        <f aca="false">+[2]data1cf!BP917*-1</f>
        <v>-0</v>
      </c>
      <c r="S918" s="9" t="n">
        <f aca="false">+[2]data1cf!BQ917*-1</f>
        <v>-0</v>
      </c>
      <c r="T918" s="9" t="n">
        <f aca="false">+[2]data1cf!BR917*-1</f>
        <v>-0</v>
      </c>
      <c r="U918" s="9" t="n">
        <f aca="false">+[2]data1cf!BS917*-1</f>
        <v>-0</v>
      </c>
      <c r="V918" s="9" t="n">
        <f aca="false">+[2]data1cf!BT917*-1</f>
        <v>-0</v>
      </c>
      <c r="W918" s="9" t="n">
        <f aca="false">+[2]data1cf!BU917*-1</f>
        <v>-0</v>
      </c>
      <c r="X918" s="9" t="n">
        <f aca="false">+[2]data1cf!BV917*-1</f>
        <v>-0</v>
      </c>
      <c r="Y918" s="9" t="n">
        <f aca="false">+[2]data1cf!BW917*-1</f>
        <v>-0</v>
      </c>
      <c r="Z918" s="9" t="n">
        <f aca="false">+[2]data1cf!BX917*-1</f>
        <v>-0</v>
      </c>
      <c r="AA918" s="9" t="n">
        <f aca="false">+[2]data1cf!BY917*-1</f>
        <v>-0</v>
      </c>
      <c r="AB918" s="9"/>
      <c r="AC918" s="9"/>
      <c r="AD918" s="9"/>
      <c r="AE918" s="9"/>
      <c r="AF918" s="9"/>
      <c r="AG918" s="9"/>
      <c r="AH918" s="9"/>
      <c r="AI918" s="9"/>
      <c r="AJ918" s="9"/>
      <c r="AK918" s="1"/>
      <c r="AL918" s="1" t="e">
        <f aca="false">SUMPRODUCT(B918:AJ918,PVCapPrice)</f>
        <v>#DIV/0!</v>
      </c>
      <c r="AM918" s="1"/>
      <c r="AN918" s="1"/>
      <c r="AO918" s="1"/>
      <c r="AP918" s="1"/>
      <c r="AQ918" s="1"/>
    </row>
    <row r="919" customFormat="false" ht="11.25" hidden="false" customHeight="false" outlineLevel="0" collapsed="false">
      <c r="A919" s="1" t="n">
        <v>917</v>
      </c>
      <c r="B919" s="9"/>
      <c r="C919" s="9" t="n">
        <f aca="false">+[2]data1cf!BA918*-1</f>
        <v>-0</v>
      </c>
      <c r="D919" s="9" t="n">
        <f aca="false">+[2]data1cf!BB918*-1</f>
        <v>-0</v>
      </c>
      <c r="E919" s="9" t="n">
        <f aca="false">+[2]data1cf!BC918*-1</f>
        <v>-0</v>
      </c>
      <c r="F919" s="9" t="n">
        <f aca="false">+[2]data1cf!BD918*-1</f>
        <v>-0</v>
      </c>
      <c r="G919" s="9" t="n">
        <f aca="false">+[2]data1cf!BE918*-1</f>
        <v>-0</v>
      </c>
      <c r="H919" s="9" t="n">
        <f aca="false">+[2]data1cf!BF918*-1</f>
        <v>-0</v>
      </c>
      <c r="I919" s="9" t="n">
        <f aca="false">+[2]data1cf!BG918*-1</f>
        <v>-0</v>
      </c>
      <c r="J919" s="9" t="n">
        <f aca="false">+[2]data1cf!BH918*-1</f>
        <v>-0</v>
      </c>
      <c r="K919" s="9" t="n">
        <f aca="false">+[2]data1cf!BI918*-1</f>
        <v>-0</v>
      </c>
      <c r="L919" s="9" t="n">
        <f aca="false">+[2]data1cf!BJ918*-1</f>
        <v>-0</v>
      </c>
      <c r="M919" s="9" t="n">
        <f aca="false">+[2]data1cf!BK918*-1</f>
        <v>-0</v>
      </c>
      <c r="N919" s="9" t="n">
        <f aca="false">+[2]data1cf!BL918*-1</f>
        <v>-0</v>
      </c>
      <c r="O919" s="9" t="n">
        <f aca="false">+[2]data1cf!BM918*-1</f>
        <v>-0</v>
      </c>
      <c r="P919" s="9" t="n">
        <f aca="false">+[2]data1cf!BN918*-1</f>
        <v>-0</v>
      </c>
      <c r="Q919" s="9" t="n">
        <f aca="false">+[2]data1cf!BO918*-1</f>
        <v>-0</v>
      </c>
      <c r="R919" s="9" t="n">
        <f aca="false">+[2]data1cf!BP918*-1</f>
        <v>-0</v>
      </c>
      <c r="S919" s="9" t="n">
        <f aca="false">+[2]data1cf!BQ918*-1</f>
        <v>-0</v>
      </c>
      <c r="T919" s="9" t="n">
        <f aca="false">+[2]data1cf!BR918*-1</f>
        <v>-0</v>
      </c>
      <c r="U919" s="9" t="n">
        <f aca="false">+[2]data1cf!BS918*-1</f>
        <v>-0</v>
      </c>
      <c r="V919" s="9" t="n">
        <f aca="false">+[2]data1cf!BT918*-1</f>
        <v>-0</v>
      </c>
      <c r="W919" s="9" t="n">
        <f aca="false">+[2]data1cf!BU918*-1</f>
        <v>-0</v>
      </c>
      <c r="X919" s="9" t="n">
        <f aca="false">+[2]data1cf!BV918*-1</f>
        <v>-0</v>
      </c>
      <c r="Y919" s="9" t="n">
        <f aca="false">+[2]data1cf!BW918*-1</f>
        <v>-0</v>
      </c>
      <c r="Z919" s="9" t="n">
        <f aca="false">+[2]data1cf!BX918*-1</f>
        <v>-0</v>
      </c>
      <c r="AA919" s="9" t="n">
        <f aca="false">+[2]data1cf!BY918*-1</f>
        <v>-0</v>
      </c>
      <c r="AB919" s="9"/>
      <c r="AC919" s="9"/>
      <c r="AD919" s="9"/>
      <c r="AE919" s="9"/>
      <c r="AF919" s="9"/>
      <c r="AG919" s="9"/>
      <c r="AH919" s="9"/>
      <c r="AI919" s="9"/>
      <c r="AJ919" s="9"/>
      <c r="AK919" s="1"/>
      <c r="AL919" s="1" t="e">
        <f aca="false">SUMPRODUCT(B919:AJ919,PVCapPrice)</f>
        <v>#DIV/0!</v>
      </c>
      <c r="AM919" s="1"/>
      <c r="AN919" s="1"/>
      <c r="AO919" s="1"/>
      <c r="AP919" s="1"/>
      <c r="AQ919" s="1"/>
    </row>
    <row r="920" customFormat="false" ht="11.25" hidden="false" customHeight="false" outlineLevel="0" collapsed="false">
      <c r="A920" s="1" t="n">
        <v>918</v>
      </c>
      <c r="B920" s="9"/>
      <c r="C920" s="9" t="n">
        <f aca="false">+[2]data1cf!BA919*-1</f>
        <v>-0</v>
      </c>
      <c r="D920" s="9" t="n">
        <f aca="false">+[2]data1cf!BB919*-1</f>
        <v>-0</v>
      </c>
      <c r="E920" s="9" t="n">
        <f aca="false">+[2]data1cf!BC919*-1</f>
        <v>-0</v>
      </c>
      <c r="F920" s="9" t="n">
        <f aca="false">+[2]data1cf!BD919*-1</f>
        <v>-0</v>
      </c>
      <c r="G920" s="9" t="n">
        <f aca="false">+[2]data1cf!BE919*-1</f>
        <v>-0</v>
      </c>
      <c r="H920" s="9" t="n">
        <f aca="false">+[2]data1cf!BF919*-1</f>
        <v>-0</v>
      </c>
      <c r="I920" s="9" t="n">
        <f aca="false">+[2]data1cf!BG919*-1</f>
        <v>-0</v>
      </c>
      <c r="J920" s="9" t="n">
        <f aca="false">+[2]data1cf!BH919*-1</f>
        <v>-0</v>
      </c>
      <c r="K920" s="9" t="n">
        <f aca="false">+[2]data1cf!BI919*-1</f>
        <v>-0</v>
      </c>
      <c r="L920" s="9" t="n">
        <f aca="false">+[2]data1cf!BJ919*-1</f>
        <v>-0</v>
      </c>
      <c r="M920" s="9" t="n">
        <f aca="false">+[2]data1cf!BK919*-1</f>
        <v>-0</v>
      </c>
      <c r="N920" s="9" t="n">
        <f aca="false">+[2]data1cf!BL919*-1</f>
        <v>-0</v>
      </c>
      <c r="O920" s="9" t="n">
        <f aca="false">+[2]data1cf!BM919*-1</f>
        <v>-0</v>
      </c>
      <c r="P920" s="9" t="n">
        <f aca="false">+[2]data1cf!BN919*-1</f>
        <v>-0</v>
      </c>
      <c r="Q920" s="9" t="n">
        <f aca="false">+[2]data1cf!BO919*-1</f>
        <v>-0</v>
      </c>
      <c r="R920" s="9" t="n">
        <f aca="false">+[2]data1cf!BP919*-1</f>
        <v>-0</v>
      </c>
      <c r="S920" s="9" t="n">
        <f aca="false">+[2]data1cf!BQ919*-1</f>
        <v>-0</v>
      </c>
      <c r="T920" s="9" t="n">
        <f aca="false">+[2]data1cf!BR919*-1</f>
        <v>-0</v>
      </c>
      <c r="U920" s="9" t="n">
        <f aca="false">+[2]data1cf!BS919*-1</f>
        <v>-0</v>
      </c>
      <c r="V920" s="9" t="n">
        <f aca="false">+[2]data1cf!BT919*-1</f>
        <v>-0</v>
      </c>
      <c r="W920" s="9" t="n">
        <f aca="false">+[2]data1cf!BU919*-1</f>
        <v>-0</v>
      </c>
      <c r="X920" s="9" t="n">
        <f aca="false">+[2]data1cf!BV919*-1</f>
        <v>-0</v>
      </c>
      <c r="Y920" s="9" t="n">
        <f aca="false">+[2]data1cf!BW919*-1</f>
        <v>-0</v>
      </c>
      <c r="Z920" s="9" t="n">
        <f aca="false">+[2]data1cf!BX919*-1</f>
        <v>-0</v>
      </c>
      <c r="AA920" s="9" t="n">
        <f aca="false">+[2]data1cf!BY919*-1</f>
        <v>-0</v>
      </c>
      <c r="AB920" s="9"/>
      <c r="AC920" s="9"/>
      <c r="AD920" s="9"/>
      <c r="AE920" s="9"/>
      <c r="AF920" s="9"/>
      <c r="AG920" s="9"/>
      <c r="AH920" s="9"/>
      <c r="AI920" s="9"/>
      <c r="AJ920" s="9"/>
      <c r="AK920" s="1"/>
      <c r="AL920" s="1" t="e">
        <f aca="false">SUMPRODUCT(B920:AJ920,PVCapPrice)</f>
        <v>#DIV/0!</v>
      </c>
      <c r="AM920" s="1"/>
      <c r="AN920" s="1"/>
      <c r="AO920" s="1"/>
      <c r="AP920" s="1"/>
      <c r="AQ920" s="1"/>
    </row>
    <row r="921" customFormat="false" ht="11.25" hidden="false" customHeight="false" outlineLevel="0" collapsed="false">
      <c r="A921" s="1" t="n">
        <v>919</v>
      </c>
      <c r="B921" s="9"/>
      <c r="C921" s="9" t="n">
        <f aca="false">+[2]data1cf!BA920*-1</f>
        <v>-0</v>
      </c>
      <c r="D921" s="9" t="n">
        <f aca="false">+[2]data1cf!BB920*-1</f>
        <v>-0</v>
      </c>
      <c r="E921" s="9" t="n">
        <f aca="false">+[2]data1cf!BC920*-1</f>
        <v>-0</v>
      </c>
      <c r="F921" s="9" t="n">
        <f aca="false">+[2]data1cf!BD920*-1</f>
        <v>-0</v>
      </c>
      <c r="G921" s="9" t="n">
        <f aca="false">+[2]data1cf!BE920*-1</f>
        <v>-0</v>
      </c>
      <c r="H921" s="9" t="n">
        <f aca="false">+[2]data1cf!BF920*-1</f>
        <v>-0</v>
      </c>
      <c r="I921" s="9" t="n">
        <f aca="false">+[2]data1cf!BG920*-1</f>
        <v>-0</v>
      </c>
      <c r="J921" s="9" t="n">
        <f aca="false">+[2]data1cf!BH920*-1</f>
        <v>-0</v>
      </c>
      <c r="K921" s="9" t="n">
        <f aca="false">+[2]data1cf!BI920*-1</f>
        <v>-0</v>
      </c>
      <c r="L921" s="9" t="n">
        <f aca="false">+[2]data1cf!BJ920*-1</f>
        <v>-0</v>
      </c>
      <c r="M921" s="9" t="n">
        <f aca="false">+[2]data1cf!BK920*-1</f>
        <v>-0</v>
      </c>
      <c r="N921" s="9" t="n">
        <f aca="false">+[2]data1cf!BL920*-1</f>
        <v>-0</v>
      </c>
      <c r="O921" s="9" t="n">
        <f aca="false">+[2]data1cf!BM920*-1</f>
        <v>-0</v>
      </c>
      <c r="P921" s="9" t="n">
        <f aca="false">+[2]data1cf!BN920*-1</f>
        <v>-0</v>
      </c>
      <c r="Q921" s="9" t="n">
        <f aca="false">+[2]data1cf!BO920*-1</f>
        <v>-0</v>
      </c>
      <c r="R921" s="9" t="n">
        <f aca="false">+[2]data1cf!BP920*-1</f>
        <v>-0</v>
      </c>
      <c r="S921" s="9" t="n">
        <f aca="false">+[2]data1cf!BQ920*-1</f>
        <v>-0</v>
      </c>
      <c r="T921" s="9" t="n">
        <f aca="false">+[2]data1cf!BR920*-1</f>
        <v>-0</v>
      </c>
      <c r="U921" s="9" t="n">
        <f aca="false">+[2]data1cf!BS920*-1</f>
        <v>-0</v>
      </c>
      <c r="V921" s="9" t="n">
        <f aca="false">+[2]data1cf!BT920*-1</f>
        <v>-0</v>
      </c>
      <c r="W921" s="9" t="n">
        <f aca="false">+[2]data1cf!BU920*-1</f>
        <v>-0</v>
      </c>
      <c r="X921" s="9" t="n">
        <f aca="false">+[2]data1cf!BV920*-1</f>
        <v>-0</v>
      </c>
      <c r="Y921" s="9" t="n">
        <f aca="false">+[2]data1cf!BW920*-1</f>
        <v>-0</v>
      </c>
      <c r="Z921" s="9" t="n">
        <f aca="false">+[2]data1cf!BX920*-1</f>
        <v>-0</v>
      </c>
      <c r="AA921" s="9" t="n">
        <f aca="false">+[2]data1cf!BY920*-1</f>
        <v>-0</v>
      </c>
      <c r="AB921" s="9"/>
      <c r="AC921" s="9"/>
      <c r="AD921" s="9"/>
      <c r="AE921" s="9"/>
      <c r="AF921" s="9"/>
      <c r="AG921" s="9"/>
      <c r="AH921" s="9"/>
      <c r="AI921" s="9"/>
      <c r="AJ921" s="9"/>
      <c r="AK921" s="1"/>
      <c r="AL921" s="1" t="e">
        <f aca="false">SUMPRODUCT(B921:AJ921,PVCapPrice)</f>
        <v>#DIV/0!</v>
      </c>
      <c r="AM921" s="1"/>
      <c r="AN921" s="1"/>
      <c r="AO921" s="1"/>
      <c r="AP921" s="1"/>
      <c r="AQ921" s="1"/>
    </row>
    <row r="922" customFormat="false" ht="11.25" hidden="false" customHeight="false" outlineLevel="0" collapsed="false">
      <c r="A922" s="1" t="n">
        <v>920</v>
      </c>
      <c r="B922" s="9"/>
      <c r="C922" s="9" t="n">
        <f aca="false">+[2]data1cf!BA921*-1</f>
        <v>-0</v>
      </c>
      <c r="D922" s="9" t="n">
        <f aca="false">+[2]data1cf!BB921*-1</f>
        <v>-0</v>
      </c>
      <c r="E922" s="9" t="n">
        <f aca="false">+[2]data1cf!BC921*-1</f>
        <v>-0</v>
      </c>
      <c r="F922" s="9" t="n">
        <f aca="false">+[2]data1cf!BD921*-1</f>
        <v>-0</v>
      </c>
      <c r="G922" s="9" t="n">
        <f aca="false">+[2]data1cf!BE921*-1</f>
        <v>-0</v>
      </c>
      <c r="H922" s="9" t="n">
        <f aca="false">+[2]data1cf!BF921*-1</f>
        <v>-0</v>
      </c>
      <c r="I922" s="9" t="n">
        <f aca="false">+[2]data1cf!BG921*-1</f>
        <v>-0</v>
      </c>
      <c r="J922" s="9" t="n">
        <f aca="false">+[2]data1cf!BH921*-1</f>
        <v>-0</v>
      </c>
      <c r="K922" s="9" t="n">
        <f aca="false">+[2]data1cf!BI921*-1</f>
        <v>-0</v>
      </c>
      <c r="L922" s="9" t="n">
        <f aca="false">+[2]data1cf!BJ921*-1</f>
        <v>-0</v>
      </c>
      <c r="M922" s="9" t="n">
        <f aca="false">+[2]data1cf!BK921*-1</f>
        <v>-0</v>
      </c>
      <c r="N922" s="9" t="n">
        <f aca="false">+[2]data1cf!BL921*-1</f>
        <v>-0</v>
      </c>
      <c r="O922" s="9" t="n">
        <f aca="false">+[2]data1cf!BM921*-1</f>
        <v>-0</v>
      </c>
      <c r="P922" s="9" t="n">
        <f aca="false">+[2]data1cf!BN921*-1</f>
        <v>-0</v>
      </c>
      <c r="Q922" s="9" t="n">
        <f aca="false">+[2]data1cf!BO921*-1</f>
        <v>-0</v>
      </c>
      <c r="R922" s="9" t="n">
        <f aca="false">+[2]data1cf!BP921*-1</f>
        <v>-0</v>
      </c>
      <c r="S922" s="9" t="n">
        <f aca="false">+[2]data1cf!BQ921*-1</f>
        <v>-0</v>
      </c>
      <c r="T922" s="9" t="n">
        <f aca="false">+[2]data1cf!BR921*-1</f>
        <v>-0</v>
      </c>
      <c r="U922" s="9" t="n">
        <f aca="false">+[2]data1cf!BS921*-1</f>
        <v>-0</v>
      </c>
      <c r="V922" s="9" t="n">
        <f aca="false">+[2]data1cf!BT921*-1</f>
        <v>-0</v>
      </c>
      <c r="W922" s="9" t="n">
        <f aca="false">+[2]data1cf!BU921*-1</f>
        <v>-0</v>
      </c>
      <c r="X922" s="9" t="n">
        <f aca="false">+[2]data1cf!BV921*-1</f>
        <v>-0</v>
      </c>
      <c r="Y922" s="9" t="n">
        <f aca="false">+[2]data1cf!BW921*-1</f>
        <v>-0</v>
      </c>
      <c r="Z922" s="9" t="n">
        <f aca="false">+[2]data1cf!BX921*-1</f>
        <v>-0</v>
      </c>
      <c r="AA922" s="9" t="n">
        <f aca="false">+[2]data1cf!BY921*-1</f>
        <v>-0</v>
      </c>
      <c r="AB922" s="9"/>
      <c r="AC922" s="9"/>
      <c r="AD922" s="9"/>
      <c r="AE922" s="9"/>
      <c r="AF922" s="9"/>
      <c r="AG922" s="9"/>
      <c r="AH922" s="9"/>
      <c r="AI922" s="9"/>
      <c r="AJ922" s="9"/>
      <c r="AK922" s="1"/>
      <c r="AL922" s="1" t="e">
        <f aca="false">SUMPRODUCT(B922:AJ922,PVCapPrice)</f>
        <v>#DIV/0!</v>
      </c>
      <c r="AM922" s="1"/>
      <c r="AN922" s="1"/>
      <c r="AO922" s="1"/>
      <c r="AP922" s="1"/>
      <c r="AQ922" s="1"/>
    </row>
    <row r="923" customFormat="false" ht="11.25" hidden="false" customHeight="false" outlineLevel="0" collapsed="false">
      <c r="A923" s="1" t="n">
        <v>921</v>
      </c>
      <c r="B923" s="9"/>
      <c r="C923" s="9" t="n">
        <f aca="false">+[2]data1cf!BA922*-1</f>
        <v>-0</v>
      </c>
      <c r="D923" s="9" t="n">
        <f aca="false">+[2]data1cf!BB922*-1</f>
        <v>-0</v>
      </c>
      <c r="E923" s="9" t="n">
        <f aca="false">+[2]data1cf!BC922*-1</f>
        <v>-0</v>
      </c>
      <c r="F923" s="9" t="n">
        <f aca="false">+[2]data1cf!BD922*-1</f>
        <v>-0</v>
      </c>
      <c r="G923" s="9" t="n">
        <f aca="false">+[2]data1cf!BE922*-1</f>
        <v>-0</v>
      </c>
      <c r="H923" s="9" t="n">
        <f aca="false">+[2]data1cf!BF922*-1</f>
        <v>-0</v>
      </c>
      <c r="I923" s="9" t="n">
        <f aca="false">+[2]data1cf!BG922*-1</f>
        <v>-0</v>
      </c>
      <c r="J923" s="9" t="n">
        <f aca="false">+[2]data1cf!BH922*-1</f>
        <v>-0</v>
      </c>
      <c r="K923" s="9" t="n">
        <f aca="false">+[2]data1cf!BI922*-1</f>
        <v>-0</v>
      </c>
      <c r="L923" s="9" t="n">
        <f aca="false">+[2]data1cf!BJ922*-1</f>
        <v>-0</v>
      </c>
      <c r="M923" s="9" t="n">
        <f aca="false">+[2]data1cf!BK922*-1</f>
        <v>-0</v>
      </c>
      <c r="N923" s="9" t="n">
        <f aca="false">+[2]data1cf!BL922*-1</f>
        <v>-0</v>
      </c>
      <c r="O923" s="9" t="n">
        <f aca="false">+[2]data1cf!BM922*-1</f>
        <v>-0</v>
      </c>
      <c r="P923" s="9" t="n">
        <f aca="false">+[2]data1cf!BN922*-1</f>
        <v>-0</v>
      </c>
      <c r="Q923" s="9" t="n">
        <f aca="false">+[2]data1cf!BO922*-1</f>
        <v>-0</v>
      </c>
      <c r="R923" s="9" t="n">
        <f aca="false">+[2]data1cf!BP922*-1</f>
        <v>-0</v>
      </c>
      <c r="S923" s="9" t="n">
        <f aca="false">+[2]data1cf!BQ922*-1</f>
        <v>-0</v>
      </c>
      <c r="T923" s="9" t="n">
        <f aca="false">+[2]data1cf!BR922*-1</f>
        <v>-0</v>
      </c>
      <c r="U923" s="9" t="n">
        <f aca="false">+[2]data1cf!BS922*-1</f>
        <v>-0</v>
      </c>
      <c r="V923" s="9" t="n">
        <f aca="false">+[2]data1cf!BT922*-1</f>
        <v>-0</v>
      </c>
      <c r="W923" s="9" t="n">
        <f aca="false">+[2]data1cf!BU922*-1</f>
        <v>-0</v>
      </c>
      <c r="X923" s="9" t="n">
        <f aca="false">+[2]data1cf!BV922*-1</f>
        <v>-0</v>
      </c>
      <c r="Y923" s="9" t="n">
        <f aca="false">+[2]data1cf!BW922*-1</f>
        <v>-0</v>
      </c>
      <c r="Z923" s="9" t="n">
        <f aca="false">+[2]data1cf!BX922*-1</f>
        <v>-0</v>
      </c>
      <c r="AA923" s="9" t="n">
        <f aca="false">+[2]data1cf!BY922*-1</f>
        <v>-0</v>
      </c>
      <c r="AB923" s="9"/>
      <c r="AC923" s="9"/>
      <c r="AD923" s="9"/>
      <c r="AE923" s="9"/>
      <c r="AF923" s="9"/>
      <c r="AG923" s="9"/>
      <c r="AH923" s="9"/>
      <c r="AI923" s="9"/>
      <c r="AJ923" s="9"/>
      <c r="AK923" s="1"/>
      <c r="AL923" s="1" t="e">
        <f aca="false">SUMPRODUCT(B923:AJ923,PVCapPrice)</f>
        <v>#DIV/0!</v>
      </c>
      <c r="AM923" s="1"/>
      <c r="AN923" s="1"/>
      <c r="AO923" s="1"/>
      <c r="AP923" s="1"/>
      <c r="AQ923" s="1"/>
    </row>
    <row r="924" customFormat="false" ht="11.25" hidden="false" customHeight="false" outlineLevel="0" collapsed="false">
      <c r="A924" s="1" t="n">
        <v>922</v>
      </c>
      <c r="B924" s="9"/>
      <c r="C924" s="9" t="n">
        <f aca="false">+[2]data1cf!BA923*-1</f>
        <v>-0</v>
      </c>
      <c r="D924" s="9" t="n">
        <f aca="false">+[2]data1cf!BB923*-1</f>
        <v>-0</v>
      </c>
      <c r="E924" s="9" t="n">
        <f aca="false">+[2]data1cf!BC923*-1</f>
        <v>-0</v>
      </c>
      <c r="F924" s="9" t="n">
        <f aca="false">+[2]data1cf!BD923*-1</f>
        <v>-0</v>
      </c>
      <c r="G924" s="9" t="n">
        <f aca="false">+[2]data1cf!BE923*-1</f>
        <v>-0</v>
      </c>
      <c r="H924" s="9" t="n">
        <f aca="false">+[2]data1cf!BF923*-1</f>
        <v>-0</v>
      </c>
      <c r="I924" s="9" t="n">
        <f aca="false">+[2]data1cf!BG923*-1</f>
        <v>-0</v>
      </c>
      <c r="J924" s="9" t="n">
        <f aca="false">+[2]data1cf!BH923*-1</f>
        <v>-0</v>
      </c>
      <c r="K924" s="9" t="n">
        <f aca="false">+[2]data1cf!BI923*-1</f>
        <v>-0</v>
      </c>
      <c r="L924" s="9" t="n">
        <f aca="false">+[2]data1cf!BJ923*-1</f>
        <v>-0</v>
      </c>
      <c r="M924" s="9" t="n">
        <f aca="false">+[2]data1cf!BK923*-1</f>
        <v>-0</v>
      </c>
      <c r="N924" s="9" t="n">
        <f aca="false">+[2]data1cf!BL923*-1</f>
        <v>-0</v>
      </c>
      <c r="O924" s="9" t="n">
        <f aca="false">+[2]data1cf!BM923*-1</f>
        <v>-0</v>
      </c>
      <c r="P924" s="9" t="n">
        <f aca="false">+[2]data1cf!BN923*-1</f>
        <v>-0</v>
      </c>
      <c r="Q924" s="9" t="n">
        <f aca="false">+[2]data1cf!BO923*-1</f>
        <v>-0</v>
      </c>
      <c r="R924" s="9" t="n">
        <f aca="false">+[2]data1cf!BP923*-1</f>
        <v>-0</v>
      </c>
      <c r="S924" s="9" t="n">
        <f aca="false">+[2]data1cf!BQ923*-1</f>
        <v>-0</v>
      </c>
      <c r="T924" s="9" t="n">
        <f aca="false">+[2]data1cf!BR923*-1</f>
        <v>-0</v>
      </c>
      <c r="U924" s="9" t="n">
        <f aca="false">+[2]data1cf!BS923*-1</f>
        <v>-0</v>
      </c>
      <c r="V924" s="9" t="n">
        <f aca="false">+[2]data1cf!BT923*-1</f>
        <v>-0</v>
      </c>
      <c r="W924" s="9" t="n">
        <f aca="false">+[2]data1cf!BU923*-1</f>
        <v>-0</v>
      </c>
      <c r="X924" s="9" t="n">
        <f aca="false">+[2]data1cf!BV923*-1</f>
        <v>-0</v>
      </c>
      <c r="Y924" s="9" t="n">
        <f aca="false">+[2]data1cf!BW923*-1</f>
        <v>-0</v>
      </c>
      <c r="Z924" s="9" t="n">
        <f aca="false">+[2]data1cf!BX923*-1</f>
        <v>-0</v>
      </c>
      <c r="AA924" s="9" t="n">
        <f aca="false">+[2]data1cf!BY923*-1</f>
        <v>-0</v>
      </c>
      <c r="AB924" s="9"/>
      <c r="AC924" s="9"/>
      <c r="AD924" s="9"/>
      <c r="AE924" s="9"/>
      <c r="AF924" s="9"/>
      <c r="AG924" s="9"/>
      <c r="AH924" s="9"/>
      <c r="AI924" s="9"/>
      <c r="AJ924" s="9"/>
      <c r="AK924" s="1"/>
      <c r="AL924" s="1" t="e">
        <f aca="false">SUMPRODUCT(B924:AJ924,PVCapPrice)</f>
        <v>#DIV/0!</v>
      </c>
      <c r="AM924" s="1"/>
      <c r="AN924" s="1"/>
      <c r="AO924" s="1"/>
      <c r="AP924" s="1"/>
      <c r="AQ924" s="1"/>
    </row>
    <row r="925" customFormat="false" ht="11.25" hidden="false" customHeight="false" outlineLevel="0" collapsed="false">
      <c r="A925" s="1" t="n">
        <v>923</v>
      </c>
      <c r="B925" s="9"/>
      <c r="C925" s="9" t="n">
        <f aca="false">+[2]data1cf!BA924*-1</f>
        <v>-0</v>
      </c>
      <c r="D925" s="9" t="n">
        <f aca="false">+[2]data1cf!BB924*-1</f>
        <v>-0</v>
      </c>
      <c r="E925" s="9" t="n">
        <f aca="false">+[2]data1cf!BC924*-1</f>
        <v>-0</v>
      </c>
      <c r="F925" s="9" t="n">
        <f aca="false">+[2]data1cf!BD924*-1</f>
        <v>-0</v>
      </c>
      <c r="G925" s="9" t="n">
        <f aca="false">+[2]data1cf!BE924*-1</f>
        <v>-0</v>
      </c>
      <c r="H925" s="9" t="n">
        <f aca="false">+[2]data1cf!BF924*-1</f>
        <v>-0</v>
      </c>
      <c r="I925" s="9" t="n">
        <f aca="false">+[2]data1cf!BG924*-1</f>
        <v>-0</v>
      </c>
      <c r="J925" s="9" t="n">
        <f aca="false">+[2]data1cf!BH924*-1</f>
        <v>-0</v>
      </c>
      <c r="K925" s="9" t="n">
        <f aca="false">+[2]data1cf!BI924*-1</f>
        <v>-0</v>
      </c>
      <c r="L925" s="9" t="n">
        <f aca="false">+[2]data1cf!BJ924*-1</f>
        <v>-0</v>
      </c>
      <c r="M925" s="9" t="n">
        <f aca="false">+[2]data1cf!BK924*-1</f>
        <v>-0</v>
      </c>
      <c r="N925" s="9" t="n">
        <f aca="false">+[2]data1cf!BL924*-1</f>
        <v>-0</v>
      </c>
      <c r="O925" s="9" t="n">
        <f aca="false">+[2]data1cf!BM924*-1</f>
        <v>-0</v>
      </c>
      <c r="P925" s="9" t="n">
        <f aca="false">+[2]data1cf!BN924*-1</f>
        <v>-0</v>
      </c>
      <c r="Q925" s="9" t="n">
        <f aca="false">+[2]data1cf!BO924*-1</f>
        <v>-0</v>
      </c>
      <c r="R925" s="9" t="n">
        <f aca="false">+[2]data1cf!BP924*-1</f>
        <v>-0</v>
      </c>
      <c r="S925" s="9" t="n">
        <f aca="false">+[2]data1cf!BQ924*-1</f>
        <v>-0</v>
      </c>
      <c r="T925" s="9" t="n">
        <f aca="false">+[2]data1cf!BR924*-1</f>
        <v>-0</v>
      </c>
      <c r="U925" s="9" t="n">
        <f aca="false">+[2]data1cf!BS924*-1</f>
        <v>-0</v>
      </c>
      <c r="V925" s="9" t="n">
        <f aca="false">+[2]data1cf!BT924*-1</f>
        <v>-0</v>
      </c>
      <c r="W925" s="9" t="n">
        <f aca="false">+[2]data1cf!BU924*-1</f>
        <v>-0</v>
      </c>
      <c r="X925" s="9" t="n">
        <f aca="false">+[2]data1cf!BV924*-1</f>
        <v>-0</v>
      </c>
      <c r="Y925" s="9" t="n">
        <f aca="false">+[2]data1cf!BW924*-1</f>
        <v>-0</v>
      </c>
      <c r="Z925" s="9" t="n">
        <f aca="false">+[2]data1cf!BX924*-1</f>
        <v>-0</v>
      </c>
      <c r="AA925" s="9" t="n">
        <f aca="false">+[2]data1cf!BY924*-1</f>
        <v>-0</v>
      </c>
      <c r="AB925" s="9"/>
      <c r="AC925" s="9"/>
      <c r="AD925" s="9"/>
      <c r="AE925" s="9"/>
      <c r="AF925" s="9"/>
      <c r="AG925" s="9"/>
      <c r="AH925" s="9"/>
      <c r="AI925" s="9"/>
      <c r="AJ925" s="9"/>
      <c r="AK925" s="1"/>
      <c r="AL925" s="1" t="e">
        <f aca="false">SUMPRODUCT(B925:AJ925,PVCapPrice)</f>
        <v>#DIV/0!</v>
      </c>
      <c r="AM925" s="1"/>
      <c r="AN925" s="1"/>
      <c r="AO925" s="1"/>
      <c r="AP925" s="1"/>
      <c r="AQ925" s="1"/>
    </row>
    <row r="926" customFormat="false" ht="11.25" hidden="false" customHeight="false" outlineLevel="0" collapsed="false">
      <c r="A926" s="1" t="n">
        <v>924</v>
      </c>
      <c r="B926" s="9"/>
      <c r="C926" s="9" t="n">
        <f aca="false">+[2]data1cf!BA925*-1</f>
        <v>-0</v>
      </c>
      <c r="D926" s="9" t="n">
        <f aca="false">+[2]data1cf!BB925*-1</f>
        <v>-0</v>
      </c>
      <c r="E926" s="9" t="n">
        <f aca="false">+[2]data1cf!BC925*-1</f>
        <v>-0</v>
      </c>
      <c r="F926" s="9" t="n">
        <f aca="false">+[2]data1cf!BD925*-1</f>
        <v>-0</v>
      </c>
      <c r="G926" s="9" t="n">
        <f aca="false">+[2]data1cf!BE925*-1</f>
        <v>-0</v>
      </c>
      <c r="H926" s="9" t="n">
        <f aca="false">+[2]data1cf!BF925*-1</f>
        <v>-0</v>
      </c>
      <c r="I926" s="9" t="n">
        <f aca="false">+[2]data1cf!BG925*-1</f>
        <v>-0</v>
      </c>
      <c r="J926" s="9" t="n">
        <f aca="false">+[2]data1cf!BH925*-1</f>
        <v>-0</v>
      </c>
      <c r="K926" s="9" t="n">
        <f aca="false">+[2]data1cf!BI925*-1</f>
        <v>-0</v>
      </c>
      <c r="L926" s="9" t="n">
        <f aca="false">+[2]data1cf!BJ925*-1</f>
        <v>-0</v>
      </c>
      <c r="M926" s="9" t="n">
        <f aca="false">+[2]data1cf!BK925*-1</f>
        <v>-0</v>
      </c>
      <c r="N926" s="9" t="n">
        <f aca="false">+[2]data1cf!BL925*-1</f>
        <v>-0</v>
      </c>
      <c r="O926" s="9" t="n">
        <f aca="false">+[2]data1cf!BM925*-1</f>
        <v>-0</v>
      </c>
      <c r="P926" s="9" t="n">
        <f aca="false">+[2]data1cf!BN925*-1</f>
        <v>-0</v>
      </c>
      <c r="Q926" s="9" t="n">
        <f aca="false">+[2]data1cf!BO925*-1</f>
        <v>-0</v>
      </c>
      <c r="R926" s="9" t="n">
        <f aca="false">+[2]data1cf!BP925*-1</f>
        <v>-0</v>
      </c>
      <c r="S926" s="9" t="n">
        <f aca="false">+[2]data1cf!BQ925*-1</f>
        <v>-0</v>
      </c>
      <c r="T926" s="9" t="n">
        <f aca="false">+[2]data1cf!BR925*-1</f>
        <v>-0</v>
      </c>
      <c r="U926" s="9" t="n">
        <f aca="false">+[2]data1cf!BS925*-1</f>
        <v>-0</v>
      </c>
      <c r="V926" s="9" t="n">
        <f aca="false">+[2]data1cf!BT925*-1</f>
        <v>-0</v>
      </c>
      <c r="W926" s="9" t="n">
        <f aca="false">+[2]data1cf!BU925*-1</f>
        <v>-0</v>
      </c>
      <c r="X926" s="9" t="n">
        <f aca="false">+[2]data1cf!BV925*-1</f>
        <v>-0</v>
      </c>
      <c r="Y926" s="9" t="n">
        <f aca="false">+[2]data1cf!BW925*-1</f>
        <v>-0</v>
      </c>
      <c r="Z926" s="9" t="n">
        <f aca="false">+[2]data1cf!BX925*-1</f>
        <v>-0</v>
      </c>
      <c r="AA926" s="9" t="n">
        <f aca="false">+[2]data1cf!BY925*-1</f>
        <v>-0</v>
      </c>
      <c r="AB926" s="9"/>
      <c r="AC926" s="9"/>
      <c r="AD926" s="9"/>
      <c r="AE926" s="9"/>
      <c r="AF926" s="9"/>
      <c r="AG926" s="9"/>
      <c r="AH926" s="9"/>
      <c r="AI926" s="9"/>
      <c r="AJ926" s="9"/>
      <c r="AK926" s="1"/>
      <c r="AL926" s="1" t="e">
        <f aca="false">SUMPRODUCT(B926:AJ926,PVCapPrice)</f>
        <v>#DIV/0!</v>
      </c>
      <c r="AM926" s="1"/>
      <c r="AN926" s="1"/>
      <c r="AO926" s="1"/>
      <c r="AP926" s="1"/>
      <c r="AQ926" s="1"/>
    </row>
    <row r="927" customFormat="false" ht="11.25" hidden="false" customHeight="false" outlineLevel="0" collapsed="false">
      <c r="A927" s="1" t="n">
        <v>925</v>
      </c>
      <c r="B927" s="9"/>
      <c r="C927" s="9" t="n">
        <f aca="false">+[2]data1cf!BA926*-1</f>
        <v>-0</v>
      </c>
      <c r="D927" s="9" t="n">
        <f aca="false">+[2]data1cf!BB926*-1</f>
        <v>-0</v>
      </c>
      <c r="E927" s="9" t="n">
        <f aca="false">+[2]data1cf!BC926*-1</f>
        <v>-0</v>
      </c>
      <c r="F927" s="9" t="n">
        <f aca="false">+[2]data1cf!BD926*-1</f>
        <v>-0</v>
      </c>
      <c r="G927" s="9" t="n">
        <f aca="false">+[2]data1cf!BE926*-1</f>
        <v>-0</v>
      </c>
      <c r="H927" s="9" t="n">
        <f aca="false">+[2]data1cf!BF926*-1</f>
        <v>-0</v>
      </c>
      <c r="I927" s="9" t="n">
        <f aca="false">+[2]data1cf!BG926*-1</f>
        <v>-0</v>
      </c>
      <c r="J927" s="9" t="n">
        <f aca="false">+[2]data1cf!BH926*-1</f>
        <v>-0</v>
      </c>
      <c r="K927" s="9" t="n">
        <f aca="false">+[2]data1cf!BI926*-1</f>
        <v>-0</v>
      </c>
      <c r="L927" s="9" t="n">
        <f aca="false">+[2]data1cf!BJ926*-1</f>
        <v>-0</v>
      </c>
      <c r="M927" s="9" t="n">
        <f aca="false">+[2]data1cf!BK926*-1</f>
        <v>-0</v>
      </c>
      <c r="N927" s="9" t="n">
        <f aca="false">+[2]data1cf!BL926*-1</f>
        <v>-0</v>
      </c>
      <c r="O927" s="9" t="n">
        <f aca="false">+[2]data1cf!BM926*-1</f>
        <v>-0</v>
      </c>
      <c r="P927" s="9" t="n">
        <f aca="false">+[2]data1cf!BN926*-1</f>
        <v>-0</v>
      </c>
      <c r="Q927" s="9" t="n">
        <f aca="false">+[2]data1cf!BO926*-1</f>
        <v>-0</v>
      </c>
      <c r="R927" s="9" t="n">
        <f aca="false">+[2]data1cf!BP926*-1</f>
        <v>-0</v>
      </c>
      <c r="S927" s="9" t="n">
        <f aca="false">+[2]data1cf!BQ926*-1</f>
        <v>-0</v>
      </c>
      <c r="T927" s="9" t="n">
        <f aca="false">+[2]data1cf!BR926*-1</f>
        <v>-0</v>
      </c>
      <c r="U927" s="9" t="n">
        <f aca="false">+[2]data1cf!BS926*-1</f>
        <v>-0</v>
      </c>
      <c r="V927" s="9" t="n">
        <f aca="false">+[2]data1cf!BT926*-1</f>
        <v>-0</v>
      </c>
      <c r="W927" s="9" t="n">
        <f aca="false">+[2]data1cf!BU926*-1</f>
        <v>-0</v>
      </c>
      <c r="X927" s="9" t="n">
        <f aca="false">+[2]data1cf!BV926*-1</f>
        <v>-0</v>
      </c>
      <c r="Y927" s="9" t="n">
        <f aca="false">+[2]data1cf!BW926*-1</f>
        <v>-0</v>
      </c>
      <c r="Z927" s="9" t="n">
        <f aca="false">+[2]data1cf!BX926*-1</f>
        <v>-0</v>
      </c>
      <c r="AA927" s="9" t="n">
        <f aca="false">+[2]data1cf!BY926*-1</f>
        <v>-0</v>
      </c>
      <c r="AB927" s="9"/>
      <c r="AC927" s="9"/>
      <c r="AD927" s="9"/>
      <c r="AE927" s="9"/>
      <c r="AF927" s="9"/>
      <c r="AG927" s="9"/>
      <c r="AH927" s="9"/>
      <c r="AI927" s="9"/>
      <c r="AJ927" s="9"/>
      <c r="AK927" s="1"/>
      <c r="AL927" s="1" t="e">
        <f aca="false">SUMPRODUCT(B927:AJ927,PVCapPrice)</f>
        <v>#DIV/0!</v>
      </c>
      <c r="AM927" s="1"/>
      <c r="AN927" s="1"/>
      <c r="AO927" s="1"/>
      <c r="AP927" s="1"/>
      <c r="AQ927" s="1"/>
    </row>
    <row r="928" customFormat="false" ht="11.25" hidden="false" customHeight="false" outlineLevel="0" collapsed="false">
      <c r="A928" s="1" t="n">
        <v>926</v>
      </c>
      <c r="B928" s="9"/>
      <c r="C928" s="9" t="n">
        <f aca="false">+[2]data1cf!BA927*-1</f>
        <v>-0</v>
      </c>
      <c r="D928" s="9" t="n">
        <f aca="false">+[2]data1cf!BB927*-1</f>
        <v>-0</v>
      </c>
      <c r="E928" s="9" t="n">
        <f aca="false">+[2]data1cf!BC927*-1</f>
        <v>-0</v>
      </c>
      <c r="F928" s="9" t="n">
        <f aca="false">+[2]data1cf!BD927*-1</f>
        <v>-0</v>
      </c>
      <c r="G928" s="9" t="n">
        <f aca="false">+[2]data1cf!BE927*-1</f>
        <v>-0</v>
      </c>
      <c r="H928" s="9" t="n">
        <f aca="false">+[2]data1cf!BF927*-1</f>
        <v>-0</v>
      </c>
      <c r="I928" s="9" t="n">
        <f aca="false">+[2]data1cf!BG927*-1</f>
        <v>-0</v>
      </c>
      <c r="J928" s="9" t="n">
        <f aca="false">+[2]data1cf!BH927*-1</f>
        <v>-0</v>
      </c>
      <c r="K928" s="9" t="n">
        <f aca="false">+[2]data1cf!BI927*-1</f>
        <v>-0</v>
      </c>
      <c r="L928" s="9" t="n">
        <f aca="false">+[2]data1cf!BJ927*-1</f>
        <v>-0</v>
      </c>
      <c r="M928" s="9" t="n">
        <f aca="false">+[2]data1cf!BK927*-1</f>
        <v>-0</v>
      </c>
      <c r="N928" s="9" t="n">
        <f aca="false">+[2]data1cf!BL927*-1</f>
        <v>-0</v>
      </c>
      <c r="O928" s="9" t="n">
        <f aca="false">+[2]data1cf!BM927*-1</f>
        <v>-0</v>
      </c>
      <c r="P928" s="9" t="n">
        <f aca="false">+[2]data1cf!BN927*-1</f>
        <v>-0</v>
      </c>
      <c r="Q928" s="9" t="n">
        <f aca="false">+[2]data1cf!BO927*-1</f>
        <v>-0</v>
      </c>
      <c r="R928" s="9" t="n">
        <f aca="false">+[2]data1cf!BP927*-1</f>
        <v>-0</v>
      </c>
      <c r="S928" s="9" t="n">
        <f aca="false">+[2]data1cf!BQ927*-1</f>
        <v>-0</v>
      </c>
      <c r="T928" s="9" t="n">
        <f aca="false">+[2]data1cf!BR927*-1</f>
        <v>-0</v>
      </c>
      <c r="U928" s="9" t="n">
        <f aca="false">+[2]data1cf!BS927*-1</f>
        <v>-0</v>
      </c>
      <c r="V928" s="9" t="n">
        <f aca="false">+[2]data1cf!BT927*-1</f>
        <v>-0</v>
      </c>
      <c r="W928" s="9" t="n">
        <f aca="false">+[2]data1cf!BU927*-1</f>
        <v>-0</v>
      </c>
      <c r="X928" s="9" t="n">
        <f aca="false">+[2]data1cf!BV927*-1</f>
        <v>-0</v>
      </c>
      <c r="Y928" s="9" t="n">
        <f aca="false">+[2]data1cf!BW927*-1</f>
        <v>-0</v>
      </c>
      <c r="Z928" s="9" t="n">
        <f aca="false">+[2]data1cf!BX927*-1</f>
        <v>-0</v>
      </c>
      <c r="AA928" s="9" t="n">
        <f aca="false">+[2]data1cf!BY927*-1</f>
        <v>-0</v>
      </c>
      <c r="AB928" s="9"/>
      <c r="AC928" s="9"/>
      <c r="AD928" s="9"/>
      <c r="AE928" s="9"/>
      <c r="AF928" s="9"/>
      <c r="AG928" s="9"/>
      <c r="AH928" s="9"/>
      <c r="AI928" s="9"/>
      <c r="AJ928" s="9"/>
      <c r="AK928" s="1"/>
      <c r="AL928" s="1" t="e">
        <f aca="false">SUMPRODUCT(B928:AJ928,PVCapPrice)</f>
        <v>#DIV/0!</v>
      </c>
      <c r="AM928" s="1"/>
      <c r="AN928" s="1"/>
      <c r="AO928" s="1"/>
      <c r="AP928" s="1"/>
      <c r="AQ928" s="1"/>
    </row>
    <row r="929" customFormat="false" ht="11.25" hidden="false" customHeight="false" outlineLevel="0" collapsed="false">
      <c r="A929" s="1" t="n">
        <v>927</v>
      </c>
      <c r="B929" s="9"/>
      <c r="C929" s="9" t="n">
        <f aca="false">+[2]data1cf!BA928*-1</f>
        <v>-0</v>
      </c>
      <c r="D929" s="9" t="n">
        <f aca="false">+[2]data1cf!BB928*-1</f>
        <v>-0</v>
      </c>
      <c r="E929" s="9" t="n">
        <f aca="false">+[2]data1cf!BC928*-1</f>
        <v>-0</v>
      </c>
      <c r="F929" s="9" t="n">
        <f aca="false">+[2]data1cf!BD928*-1</f>
        <v>-0</v>
      </c>
      <c r="G929" s="9" t="n">
        <f aca="false">+[2]data1cf!BE928*-1</f>
        <v>-0</v>
      </c>
      <c r="H929" s="9" t="n">
        <f aca="false">+[2]data1cf!BF928*-1</f>
        <v>-0</v>
      </c>
      <c r="I929" s="9" t="n">
        <f aca="false">+[2]data1cf!BG928*-1</f>
        <v>-0</v>
      </c>
      <c r="J929" s="9" t="n">
        <f aca="false">+[2]data1cf!BH928*-1</f>
        <v>-0</v>
      </c>
      <c r="K929" s="9" t="n">
        <f aca="false">+[2]data1cf!BI928*-1</f>
        <v>-0</v>
      </c>
      <c r="L929" s="9" t="n">
        <f aca="false">+[2]data1cf!BJ928*-1</f>
        <v>-0</v>
      </c>
      <c r="M929" s="9" t="n">
        <f aca="false">+[2]data1cf!BK928*-1</f>
        <v>-0</v>
      </c>
      <c r="N929" s="9" t="n">
        <f aca="false">+[2]data1cf!BL928*-1</f>
        <v>-0</v>
      </c>
      <c r="O929" s="9" t="n">
        <f aca="false">+[2]data1cf!BM928*-1</f>
        <v>-0</v>
      </c>
      <c r="P929" s="9" t="n">
        <f aca="false">+[2]data1cf!BN928*-1</f>
        <v>-0</v>
      </c>
      <c r="Q929" s="9" t="n">
        <f aca="false">+[2]data1cf!BO928*-1</f>
        <v>-0</v>
      </c>
      <c r="R929" s="9" t="n">
        <f aca="false">+[2]data1cf!BP928*-1</f>
        <v>-0</v>
      </c>
      <c r="S929" s="9" t="n">
        <f aca="false">+[2]data1cf!BQ928*-1</f>
        <v>-0</v>
      </c>
      <c r="T929" s="9" t="n">
        <f aca="false">+[2]data1cf!BR928*-1</f>
        <v>-0</v>
      </c>
      <c r="U929" s="9" t="n">
        <f aca="false">+[2]data1cf!BS928*-1</f>
        <v>-0</v>
      </c>
      <c r="V929" s="9" t="n">
        <f aca="false">+[2]data1cf!BT928*-1</f>
        <v>-0</v>
      </c>
      <c r="W929" s="9" t="n">
        <f aca="false">+[2]data1cf!BU928*-1</f>
        <v>-0</v>
      </c>
      <c r="X929" s="9" t="n">
        <f aca="false">+[2]data1cf!BV928*-1</f>
        <v>-0</v>
      </c>
      <c r="Y929" s="9" t="n">
        <f aca="false">+[2]data1cf!BW928*-1</f>
        <v>-0</v>
      </c>
      <c r="Z929" s="9" t="n">
        <f aca="false">+[2]data1cf!BX928*-1</f>
        <v>-0</v>
      </c>
      <c r="AA929" s="9" t="n">
        <f aca="false">+[2]data1cf!BY928*-1</f>
        <v>-0</v>
      </c>
      <c r="AB929" s="9"/>
      <c r="AC929" s="9"/>
      <c r="AD929" s="9"/>
      <c r="AE929" s="9"/>
      <c r="AF929" s="9"/>
      <c r="AG929" s="9"/>
      <c r="AH929" s="9"/>
      <c r="AI929" s="9"/>
      <c r="AJ929" s="9"/>
      <c r="AK929" s="1"/>
      <c r="AL929" s="1" t="e">
        <f aca="false">SUMPRODUCT(B929:AJ929,PVCapPrice)</f>
        <v>#DIV/0!</v>
      </c>
      <c r="AM929" s="1"/>
      <c r="AN929" s="1"/>
      <c r="AO929" s="1"/>
      <c r="AP929" s="1"/>
      <c r="AQ929" s="1"/>
    </row>
    <row r="930" customFormat="false" ht="11.25" hidden="false" customHeight="false" outlineLevel="0" collapsed="false">
      <c r="A930" s="1" t="n">
        <v>928</v>
      </c>
      <c r="B930" s="9"/>
      <c r="C930" s="9" t="n">
        <f aca="false">+[2]data1cf!BA929*-1</f>
        <v>-0</v>
      </c>
      <c r="D930" s="9" t="n">
        <f aca="false">+[2]data1cf!BB929*-1</f>
        <v>-0</v>
      </c>
      <c r="E930" s="9" t="n">
        <f aca="false">+[2]data1cf!BC929*-1</f>
        <v>-0</v>
      </c>
      <c r="F930" s="9" t="n">
        <f aca="false">+[2]data1cf!BD929*-1</f>
        <v>-0</v>
      </c>
      <c r="G930" s="9" t="n">
        <f aca="false">+[2]data1cf!BE929*-1</f>
        <v>-0</v>
      </c>
      <c r="H930" s="9" t="n">
        <f aca="false">+[2]data1cf!BF929*-1</f>
        <v>-0</v>
      </c>
      <c r="I930" s="9" t="n">
        <f aca="false">+[2]data1cf!BG929*-1</f>
        <v>-0</v>
      </c>
      <c r="J930" s="9" t="n">
        <f aca="false">+[2]data1cf!BH929*-1</f>
        <v>-0</v>
      </c>
      <c r="K930" s="9" t="n">
        <f aca="false">+[2]data1cf!BI929*-1</f>
        <v>-0</v>
      </c>
      <c r="L930" s="9" t="n">
        <f aca="false">+[2]data1cf!BJ929*-1</f>
        <v>-0</v>
      </c>
      <c r="M930" s="9" t="n">
        <f aca="false">+[2]data1cf!BK929*-1</f>
        <v>-0</v>
      </c>
      <c r="N930" s="9" t="n">
        <f aca="false">+[2]data1cf!BL929*-1</f>
        <v>-0</v>
      </c>
      <c r="O930" s="9" t="n">
        <f aca="false">+[2]data1cf!BM929*-1</f>
        <v>-0</v>
      </c>
      <c r="P930" s="9" t="n">
        <f aca="false">+[2]data1cf!BN929*-1</f>
        <v>-0</v>
      </c>
      <c r="Q930" s="9" t="n">
        <f aca="false">+[2]data1cf!BO929*-1</f>
        <v>-0</v>
      </c>
      <c r="R930" s="9" t="n">
        <f aca="false">+[2]data1cf!BP929*-1</f>
        <v>-0</v>
      </c>
      <c r="S930" s="9" t="n">
        <f aca="false">+[2]data1cf!BQ929*-1</f>
        <v>-0</v>
      </c>
      <c r="T930" s="9" t="n">
        <f aca="false">+[2]data1cf!BR929*-1</f>
        <v>-0</v>
      </c>
      <c r="U930" s="9" t="n">
        <f aca="false">+[2]data1cf!BS929*-1</f>
        <v>-0</v>
      </c>
      <c r="V930" s="9" t="n">
        <f aca="false">+[2]data1cf!BT929*-1</f>
        <v>-0</v>
      </c>
      <c r="W930" s="9" t="n">
        <f aca="false">+[2]data1cf!BU929*-1</f>
        <v>-0</v>
      </c>
      <c r="X930" s="9" t="n">
        <f aca="false">+[2]data1cf!BV929*-1</f>
        <v>-0</v>
      </c>
      <c r="Y930" s="9" t="n">
        <f aca="false">+[2]data1cf!BW929*-1</f>
        <v>-0</v>
      </c>
      <c r="Z930" s="9" t="n">
        <f aca="false">+[2]data1cf!BX929*-1</f>
        <v>-0</v>
      </c>
      <c r="AA930" s="9" t="n">
        <f aca="false">+[2]data1cf!BY929*-1</f>
        <v>-0</v>
      </c>
      <c r="AB930" s="9"/>
      <c r="AC930" s="9"/>
      <c r="AD930" s="9"/>
      <c r="AE930" s="9"/>
      <c r="AF930" s="9"/>
      <c r="AG930" s="9"/>
      <c r="AH930" s="9"/>
      <c r="AI930" s="9"/>
      <c r="AJ930" s="9"/>
      <c r="AK930" s="1"/>
      <c r="AL930" s="1" t="e">
        <f aca="false">SUMPRODUCT(B930:AJ930,PVCapPrice)</f>
        <v>#DIV/0!</v>
      </c>
      <c r="AM930" s="1"/>
      <c r="AN930" s="1"/>
      <c r="AO930" s="1"/>
      <c r="AP930" s="1"/>
      <c r="AQ930" s="1"/>
    </row>
    <row r="931" customFormat="false" ht="11.25" hidden="false" customHeight="false" outlineLevel="0" collapsed="false">
      <c r="A931" s="1" t="n">
        <v>929</v>
      </c>
      <c r="B931" s="9"/>
      <c r="C931" s="9" t="n">
        <f aca="false">+[2]data1cf!BA930*-1</f>
        <v>-0</v>
      </c>
      <c r="D931" s="9" t="n">
        <f aca="false">+[2]data1cf!BB930*-1</f>
        <v>-0</v>
      </c>
      <c r="E931" s="9" t="n">
        <f aca="false">+[2]data1cf!BC930*-1</f>
        <v>-0</v>
      </c>
      <c r="F931" s="9" t="n">
        <f aca="false">+[2]data1cf!BD930*-1</f>
        <v>-0</v>
      </c>
      <c r="G931" s="9" t="n">
        <f aca="false">+[2]data1cf!BE930*-1</f>
        <v>-0</v>
      </c>
      <c r="H931" s="9" t="n">
        <f aca="false">+[2]data1cf!BF930*-1</f>
        <v>-0</v>
      </c>
      <c r="I931" s="9" t="n">
        <f aca="false">+[2]data1cf!BG930*-1</f>
        <v>-0</v>
      </c>
      <c r="J931" s="9" t="n">
        <f aca="false">+[2]data1cf!BH930*-1</f>
        <v>-0</v>
      </c>
      <c r="K931" s="9" t="n">
        <f aca="false">+[2]data1cf!BI930*-1</f>
        <v>-0</v>
      </c>
      <c r="L931" s="9" t="n">
        <f aca="false">+[2]data1cf!BJ930*-1</f>
        <v>-0</v>
      </c>
      <c r="M931" s="9" t="n">
        <f aca="false">+[2]data1cf!BK930*-1</f>
        <v>-0</v>
      </c>
      <c r="N931" s="9" t="n">
        <f aca="false">+[2]data1cf!BL930*-1</f>
        <v>-0</v>
      </c>
      <c r="O931" s="9" t="n">
        <f aca="false">+[2]data1cf!BM930*-1</f>
        <v>-0</v>
      </c>
      <c r="P931" s="9" t="n">
        <f aca="false">+[2]data1cf!BN930*-1</f>
        <v>-0</v>
      </c>
      <c r="Q931" s="9" t="n">
        <f aca="false">+[2]data1cf!BO930*-1</f>
        <v>-0</v>
      </c>
      <c r="R931" s="9" t="n">
        <f aca="false">+[2]data1cf!BP930*-1</f>
        <v>-0</v>
      </c>
      <c r="S931" s="9" t="n">
        <f aca="false">+[2]data1cf!BQ930*-1</f>
        <v>-0</v>
      </c>
      <c r="T931" s="9" t="n">
        <f aca="false">+[2]data1cf!BR930*-1</f>
        <v>-0</v>
      </c>
      <c r="U931" s="9" t="n">
        <f aca="false">+[2]data1cf!BS930*-1</f>
        <v>-0</v>
      </c>
      <c r="V931" s="9" t="n">
        <f aca="false">+[2]data1cf!BT930*-1</f>
        <v>-0</v>
      </c>
      <c r="W931" s="9" t="n">
        <f aca="false">+[2]data1cf!BU930*-1</f>
        <v>-0</v>
      </c>
      <c r="X931" s="9" t="n">
        <f aca="false">+[2]data1cf!BV930*-1</f>
        <v>-0</v>
      </c>
      <c r="Y931" s="9" t="n">
        <f aca="false">+[2]data1cf!BW930*-1</f>
        <v>-0</v>
      </c>
      <c r="Z931" s="9" t="n">
        <f aca="false">+[2]data1cf!BX930*-1</f>
        <v>-0</v>
      </c>
      <c r="AA931" s="9" t="n">
        <f aca="false">+[2]data1cf!BY930*-1</f>
        <v>-0</v>
      </c>
      <c r="AB931" s="9"/>
      <c r="AC931" s="9"/>
      <c r="AD931" s="9"/>
      <c r="AE931" s="9"/>
      <c r="AF931" s="9"/>
      <c r="AG931" s="9"/>
      <c r="AH931" s="9"/>
      <c r="AI931" s="9"/>
      <c r="AJ931" s="9"/>
      <c r="AK931" s="1"/>
      <c r="AL931" s="1" t="e">
        <f aca="false">SUMPRODUCT(B931:AJ931,PVCapPrice)</f>
        <v>#DIV/0!</v>
      </c>
      <c r="AM931" s="1"/>
      <c r="AN931" s="1"/>
      <c r="AO931" s="1"/>
      <c r="AP931" s="1"/>
      <c r="AQ931" s="1"/>
    </row>
    <row r="932" customFormat="false" ht="11.25" hidden="false" customHeight="false" outlineLevel="0" collapsed="false">
      <c r="A932" s="1" t="n">
        <v>930</v>
      </c>
      <c r="B932" s="9"/>
      <c r="C932" s="9" t="n">
        <f aca="false">+[2]data1cf!BA931*-1</f>
        <v>-0</v>
      </c>
      <c r="D932" s="9" t="n">
        <f aca="false">+[2]data1cf!BB931*-1</f>
        <v>-0</v>
      </c>
      <c r="E932" s="9" t="n">
        <f aca="false">+[2]data1cf!BC931*-1</f>
        <v>-0</v>
      </c>
      <c r="F932" s="9" t="n">
        <f aca="false">+[2]data1cf!BD931*-1</f>
        <v>-0</v>
      </c>
      <c r="G932" s="9" t="n">
        <f aca="false">+[2]data1cf!BE931*-1</f>
        <v>-0</v>
      </c>
      <c r="H932" s="9" t="n">
        <f aca="false">+[2]data1cf!BF931*-1</f>
        <v>-0</v>
      </c>
      <c r="I932" s="9" t="n">
        <f aca="false">+[2]data1cf!BG931*-1</f>
        <v>-0</v>
      </c>
      <c r="J932" s="9" t="n">
        <f aca="false">+[2]data1cf!BH931*-1</f>
        <v>-0</v>
      </c>
      <c r="K932" s="9" t="n">
        <f aca="false">+[2]data1cf!BI931*-1</f>
        <v>-0</v>
      </c>
      <c r="L932" s="9" t="n">
        <f aca="false">+[2]data1cf!BJ931*-1</f>
        <v>-0</v>
      </c>
      <c r="M932" s="9" t="n">
        <f aca="false">+[2]data1cf!BK931*-1</f>
        <v>-0</v>
      </c>
      <c r="N932" s="9" t="n">
        <f aca="false">+[2]data1cf!BL931*-1</f>
        <v>-0</v>
      </c>
      <c r="O932" s="9" t="n">
        <f aca="false">+[2]data1cf!BM931*-1</f>
        <v>-0</v>
      </c>
      <c r="P932" s="9" t="n">
        <f aca="false">+[2]data1cf!BN931*-1</f>
        <v>-0</v>
      </c>
      <c r="Q932" s="9" t="n">
        <f aca="false">+[2]data1cf!BO931*-1</f>
        <v>-0</v>
      </c>
      <c r="R932" s="9" t="n">
        <f aca="false">+[2]data1cf!BP931*-1</f>
        <v>-0</v>
      </c>
      <c r="S932" s="9" t="n">
        <f aca="false">+[2]data1cf!BQ931*-1</f>
        <v>-0</v>
      </c>
      <c r="T932" s="9" t="n">
        <f aca="false">+[2]data1cf!BR931*-1</f>
        <v>-0</v>
      </c>
      <c r="U932" s="9" t="n">
        <f aca="false">+[2]data1cf!BS931*-1</f>
        <v>-0</v>
      </c>
      <c r="V932" s="9" t="n">
        <f aca="false">+[2]data1cf!BT931*-1</f>
        <v>-0</v>
      </c>
      <c r="W932" s="9" t="n">
        <f aca="false">+[2]data1cf!BU931*-1</f>
        <v>-0</v>
      </c>
      <c r="X932" s="9" t="n">
        <f aca="false">+[2]data1cf!BV931*-1</f>
        <v>-0</v>
      </c>
      <c r="Y932" s="9" t="n">
        <f aca="false">+[2]data1cf!BW931*-1</f>
        <v>-0</v>
      </c>
      <c r="Z932" s="9" t="n">
        <f aca="false">+[2]data1cf!BX931*-1</f>
        <v>-0</v>
      </c>
      <c r="AA932" s="9" t="n">
        <f aca="false">+[2]data1cf!BY931*-1</f>
        <v>-0</v>
      </c>
      <c r="AB932" s="9"/>
      <c r="AC932" s="9"/>
      <c r="AD932" s="9"/>
      <c r="AE932" s="9"/>
      <c r="AF932" s="9"/>
      <c r="AG932" s="9"/>
      <c r="AH932" s="9"/>
      <c r="AI932" s="9"/>
      <c r="AJ932" s="9"/>
      <c r="AK932" s="1"/>
      <c r="AL932" s="1" t="e">
        <f aca="false">SUMPRODUCT(B932:AJ932,PVCapPrice)</f>
        <v>#DIV/0!</v>
      </c>
      <c r="AM932" s="1"/>
      <c r="AN932" s="1"/>
      <c r="AO932" s="1"/>
      <c r="AP932" s="1"/>
      <c r="AQ932" s="1"/>
    </row>
    <row r="933" customFormat="false" ht="11.25" hidden="false" customHeight="false" outlineLevel="0" collapsed="false">
      <c r="A933" s="1" t="n">
        <v>931</v>
      </c>
      <c r="B933" s="9"/>
      <c r="C933" s="9" t="n">
        <f aca="false">+[2]data1cf!BA932*-1</f>
        <v>-0</v>
      </c>
      <c r="D933" s="9" t="n">
        <f aca="false">+[2]data1cf!BB932*-1</f>
        <v>-0</v>
      </c>
      <c r="E933" s="9" t="n">
        <f aca="false">+[2]data1cf!BC932*-1</f>
        <v>-0</v>
      </c>
      <c r="F933" s="9" t="n">
        <f aca="false">+[2]data1cf!BD932*-1</f>
        <v>-0</v>
      </c>
      <c r="G933" s="9" t="n">
        <f aca="false">+[2]data1cf!BE932*-1</f>
        <v>-0</v>
      </c>
      <c r="H933" s="9" t="n">
        <f aca="false">+[2]data1cf!BF932*-1</f>
        <v>-0</v>
      </c>
      <c r="I933" s="9" t="n">
        <f aca="false">+[2]data1cf!BG932*-1</f>
        <v>-0</v>
      </c>
      <c r="J933" s="9" t="n">
        <f aca="false">+[2]data1cf!BH932*-1</f>
        <v>-0</v>
      </c>
      <c r="K933" s="9" t="n">
        <f aca="false">+[2]data1cf!BI932*-1</f>
        <v>-0</v>
      </c>
      <c r="L933" s="9" t="n">
        <f aca="false">+[2]data1cf!BJ932*-1</f>
        <v>-0</v>
      </c>
      <c r="M933" s="9" t="n">
        <f aca="false">+[2]data1cf!BK932*-1</f>
        <v>-0</v>
      </c>
      <c r="N933" s="9" t="n">
        <f aca="false">+[2]data1cf!BL932*-1</f>
        <v>-0</v>
      </c>
      <c r="O933" s="9" t="n">
        <f aca="false">+[2]data1cf!BM932*-1</f>
        <v>-0</v>
      </c>
      <c r="P933" s="9" t="n">
        <f aca="false">+[2]data1cf!BN932*-1</f>
        <v>-0</v>
      </c>
      <c r="Q933" s="9" t="n">
        <f aca="false">+[2]data1cf!BO932*-1</f>
        <v>-0</v>
      </c>
      <c r="R933" s="9" t="n">
        <f aca="false">+[2]data1cf!BP932*-1</f>
        <v>-0</v>
      </c>
      <c r="S933" s="9" t="n">
        <f aca="false">+[2]data1cf!BQ932*-1</f>
        <v>-0</v>
      </c>
      <c r="T933" s="9" t="n">
        <f aca="false">+[2]data1cf!BR932*-1</f>
        <v>-0</v>
      </c>
      <c r="U933" s="9" t="n">
        <f aca="false">+[2]data1cf!BS932*-1</f>
        <v>-0</v>
      </c>
      <c r="V933" s="9" t="n">
        <f aca="false">+[2]data1cf!BT932*-1</f>
        <v>-0</v>
      </c>
      <c r="W933" s="9" t="n">
        <f aca="false">+[2]data1cf!BU932*-1</f>
        <v>-0</v>
      </c>
      <c r="X933" s="9" t="n">
        <f aca="false">+[2]data1cf!BV932*-1</f>
        <v>-0</v>
      </c>
      <c r="Y933" s="9" t="n">
        <f aca="false">+[2]data1cf!BW932*-1</f>
        <v>-0</v>
      </c>
      <c r="Z933" s="9" t="n">
        <f aca="false">+[2]data1cf!BX932*-1</f>
        <v>-0</v>
      </c>
      <c r="AA933" s="9" t="n">
        <f aca="false">+[2]data1cf!BY932*-1</f>
        <v>-0</v>
      </c>
      <c r="AB933" s="9"/>
      <c r="AC933" s="9"/>
      <c r="AD933" s="9"/>
      <c r="AE933" s="9"/>
      <c r="AF933" s="9"/>
      <c r="AG933" s="9"/>
      <c r="AH933" s="9"/>
      <c r="AI933" s="9"/>
      <c r="AJ933" s="9"/>
      <c r="AK933" s="1"/>
      <c r="AL933" s="1" t="e">
        <f aca="false">SUMPRODUCT(B933:AJ933,PVCapPrice)</f>
        <v>#DIV/0!</v>
      </c>
      <c r="AM933" s="1"/>
      <c r="AN933" s="1"/>
      <c r="AO933" s="1"/>
      <c r="AP933" s="1"/>
      <c r="AQ933" s="1"/>
    </row>
    <row r="934" customFormat="false" ht="11.25" hidden="false" customHeight="false" outlineLevel="0" collapsed="false">
      <c r="A934" s="1" t="n">
        <v>932</v>
      </c>
      <c r="B934" s="9"/>
      <c r="C934" s="9" t="n">
        <f aca="false">+[2]data1cf!BA933*-1</f>
        <v>-0</v>
      </c>
      <c r="D934" s="9" t="n">
        <f aca="false">+[2]data1cf!BB933*-1</f>
        <v>-0</v>
      </c>
      <c r="E934" s="9" t="n">
        <f aca="false">+[2]data1cf!BC933*-1</f>
        <v>-0</v>
      </c>
      <c r="F934" s="9" t="n">
        <f aca="false">+[2]data1cf!BD933*-1</f>
        <v>-0</v>
      </c>
      <c r="G934" s="9" t="n">
        <f aca="false">+[2]data1cf!BE933*-1</f>
        <v>-0</v>
      </c>
      <c r="H934" s="9" t="n">
        <f aca="false">+[2]data1cf!BF933*-1</f>
        <v>-0</v>
      </c>
      <c r="I934" s="9" t="n">
        <f aca="false">+[2]data1cf!BG933*-1</f>
        <v>-0</v>
      </c>
      <c r="J934" s="9" t="n">
        <f aca="false">+[2]data1cf!BH933*-1</f>
        <v>-0</v>
      </c>
      <c r="K934" s="9" t="n">
        <f aca="false">+[2]data1cf!BI933*-1</f>
        <v>-0</v>
      </c>
      <c r="L934" s="9" t="n">
        <f aca="false">+[2]data1cf!BJ933*-1</f>
        <v>-0</v>
      </c>
      <c r="M934" s="9" t="n">
        <f aca="false">+[2]data1cf!BK933*-1</f>
        <v>-0</v>
      </c>
      <c r="N934" s="9" t="n">
        <f aca="false">+[2]data1cf!BL933*-1</f>
        <v>-0</v>
      </c>
      <c r="O934" s="9" t="n">
        <f aca="false">+[2]data1cf!BM933*-1</f>
        <v>-0</v>
      </c>
      <c r="P934" s="9" t="n">
        <f aca="false">+[2]data1cf!BN933*-1</f>
        <v>-0</v>
      </c>
      <c r="Q934" s="9" t="n">
        <f aca="false">+[2]data1cf!BO933*-1</f>
        <v>-0</v>
      </c>
      <c r="R934" s="9" t="n">
        <f aca="false">+[2]data1cf!BP933*-1</f>
        <v>-0</v>
      </c>
      <c r="S934" s="9" t="n">
        <f aca="false">+[2]data1cf!BQ933*-1</f>
        <v>-0</v>
      </c>
      <c r="T934" s="9" t="n">
        <f aca="false">+[2]data1cf!BR933*-1</f>
        <v>-0</v>
      </c>
      <c r="U934" s="9" t="n">
        <f aca="false">+[2]data1cf!BS933*-1</f>
        <v>-0</v>
      </c>
      <c r="V934" s="9" t="n">
        <f aca="false">+[2]data1cf!BT933*-1</f>
        <v>-0</v>
      </c>
      <c r="W934" s="9" t="n">
        <f aca="false">+[2]data1cf!BU933*-1</f>
        <v>-0</v>
      </c>
      <c r="X934" s="9" t="n">
        <f aca="false">+[2]data1cf!BV933*-1</f>
        <v>-0</v>
      </c>
      <c r="Y934" s="9" t="n">
        <f aca="false">+[2]data1cf!BW933*-1</f>
        <v>-0</v>
      </c>
      <c r="Z934" s="9" t="n">
        <f aca="false">+[2]data1cf!BX933*-1</f>
        <v>-0</v>
      </c>
      <c r="AA934" s="9" t="n">
        <f aca="false">+[2]data1cf!BY933*-1</f>
        <v>-0</v>
      </c>
      <c r="AB934" s="9"/>
      <c r="AC934" s="9"/>
      <c r="AD934" s="9"/>
      <c r="AE934" s="9"/>
      <c r="AF934" s="9"/>
      <c r="AG934" s="9"/>
      <c r="AH934" s="9"/>
      <c r="AI934" s="9"/>
      <c r="AJ934" s="9"/>
      <c r="AK934" s="1"/>
      <c r="AL934" s="1" t="e">
        <f aca="false">SUMPRODUCT(B934:AJ934,PVCapPrice)</f>
        <v>#DIV/0!</v>
      </c>
      <c r="AM934" s="1"/>
      <c r="AN934" s="1"/>
      <c r="AO934" s="1"/>
      <c r="AP934" s="1"/>
      <c r="AQ934" s="1"/>
    </row>
    <row r="935" customFormat="false" ht="11.25" hidden="false" customHeight="false" outlineLevel="0" collapsed="false">
      <c r="A935" s="1" t="n">
        <v>933</v>
      </c>
      <c r="B935" s="9"/>
      <c r="C935" s="9" t="n">
        <f aca="false">+[2]data1cf!BA934*-1</f>
        <v>-0</v>
      </c>
      <c r="D935" s="9" t="n">
        <f aca="false">+[2]data1cf!BB934*-1</f>
        <v>-0</v>
      </c>
      <c r="E935" s="9" t="n">
        <f aca="false">+[2]data1cf!BC934*-1</f>
        <v>-0</v>
      </c>
      <c r="F935" s="9" t="n">
        <f aca="false">+[2]data1cf!BD934*-1</f>
        <v>-0</v>
      </c>
      <c r="G935" s="9" t="n">
        <f aca="false">+[2]data1cf!BE934*-1</f>
        <v>-0</v>
      </c>
      <c r="H935" s="9" t="n">
        <f aca="false">+[2]data1cf!BF934*-1</f>
        <v>-0</v>
      </c>
      <c r="I935" s="9" t="n">
        <f aca="false">+[2]data1cf!BG934*-1</f>
        <v>-0</v>
      </c>
      <c r="J935" s="9" t="n">
        <f aca="false">+[2]data1cf!BH934*-1</f>
        <v>-0</v>
      </c>
      <c r="K935" s="9" t="n">
        <f aca="false">+[2]data1cf!BI934*-1</f>
        <v>-0</v>
      </c>
      <c r="L935" s="9" t="n">
        <f aca="false">+[2]data1cf!BJ934*-1</f>
        <v>-0</v>
      </c>
      <c r="M935" s="9" t="n">
        <f aca="false">+[2]data1cf!BK934*-1</f>
        <v>-0</v>
      </c>
      <c r="N935" s="9" t="n">
        <f aca="false">+[2]data1cf!BL934*-1</f>
        <v>-0</v>
      </c>
      <c r="O935" s="9" t="n">
        <f aca="false">+[2]data1cf!BM934*-1</f>
        <v>-0</v>
      </c>
      <c r="P935" s="9" t="n">
        <f aca="false">+[2]data1cf!BN934*-1</f>
        <v>-0</v>
      </c>
      <c r="Q935" s="9" t="n">
        <f aca="false">+[2]data1cf!BO934*-1</f>
        <v>-0</v>
      </c>
      <c r="R935" s="9" t="n">
        <f aca="false">+[2]data1cf!BP934*-1</f>
        <v>-0</v>
      </c>
      <c r="S935" s="9" t="n">
        <f aca="false">+[2]data1cf!BQ934*-1</f>
        <v>-0</v>
      </c>
      <c r="T935" s="9" t="n">
        <f aca="false">+[2]data1cf!BR934*-1</f>
        <v>-0</v>
      </c>
      <c r="U935" s="9" t="n">
        <f aca="false">+[2]data1cf!BS934*-1</f>
        <v>-0</v>
      </c>
      <c r="V935" s="9" t="n">
        <f aca="false">+[2]data1cf!BT934*-1</f>
        <v>-0</v>
      </c>
      <c r="W935" s="9" t="n">
        <f aca="false">+[2]data1cf!BU934*-1</f>
        <v>-0</v>
      </c>
      <c r="X935" s="9" t="n">
        <f aca="false">+[2]data1cf!BV934*-1</f>
        <v>-0</v>
      </c>
      <c r="Y935" s="9" t="n">
        <f aca="false">+[2]data1cf!BW934*-1</f>
        <v>-0</v>
      </c>
      <c r="Z935" s="9" t="n">
        <f aca="false">+[2]data1cf!BX934*-1</f>
        <v>-0</v>
      </c>
      <c r="AA935" s="9" t="n">
        <f aca="false">+[2]data1cf!BY934*-1</f>
        <v>-0</v>
      </c>
      <c r="AB935" s="9"/>
      <c r="AC935" s="9"/>
      <c r="AD935" s="9"/>
      <c r="AE935" s="9"/>
      <c r="AF935" s="9"/>
      <c r="AG935" s="9"/>
      <c r="AH935" s="9"/>
      <c r="AI935" s="9"/>
      <c r="AJ935" s="9"/>
      <c r="AK935" s="1"/>
      <c r="AL935" s="1" t="e">
        <f aca="false">SUMPRODUCT(B935:AJ935,PVCapPrice)</f>
        <v>#DIV/0!</v>
      </c>
      <c r="AM935" s="1"/>
      <c r="AN935" s="1"/>
      <c r="AO935" s="1"/>
      <c r="AP935" s="1"/>
      <c r="AQ935" s="1"/>
    </row>
    <row r="936" customFormat="false" ht="11.25" hidden="false" customHeight="false" outlineLevel="0" collapsed="false">
      <c r="A936" s="1" t="n">
        <v>934</v>
      </c>
      <c r="B936" s="9"/>
      <c r="C936" s="9" t="n">
        <f aca="false">+[2]data1cf!BA935*-1</f>
        <v>-0</v>
      </c>
      <c r="D936" s="9" t="n">
        <f aca="false">+[2]data1cf!BB935*-1</f>
        <v>-0</v>
      </c>
      <c r="E936" s="9" t="n">
        <f aca="false">+[2]data1cf!BC935*-1</f>
        <v>-0</v>
      </c>
      <c r="F936" s="9" t="n">
        <f aca="false">+[2]data1cf!BD935*-1</f>
        <v>-0</v>
      </c>
      <c r="G936" s="9" t="n">
        <f aca="false">+[2]data1cf!BE935*-1</f>
        <v>-0</v>
      </c>
      <c r="H936" s="9" t="n">
        <f aca="false">+[2]data1cf!BF935*-1</f>
        <v>-0</v>
      </c>
      <c r="I936" s="9" t="n">
        <f aca="false">+[2]data1cf!BG935*-1</f>
        <v>-0</v>
      </c>
      <c r="J936" s="9" t="n">
        <f aca="false">+[2]data1cf!BH935*-1</f>
        <v>-0</v>
      </c>
      <c r="K936" s="9" t="n">
        <f aca="false">+[2]data1cf!BI935*-1</f>
        <v>-0</v>
      </c>
      <c r="L936" s="9" t="n">
        <f aca="false">+[2]data1cf!BJ935*-1</f>
        <v>-0</v>
      </c>
      <c r="M936" s="9" t="n">
        <f aca="false">+[2]data1cf!BK935*-1</f>
        <v>-0</v>
      </c>
      <c r="N936" s="9" t="n">
        <f aca="false">+[2]data1cf!BL935*-1</f>
        <v>-0</v>
      </c>
      <c r="O936" s="9" t="n">
        <f aca="false">+[2]data1cf!BM935*-1</f>
        <v>-0</v>
      </c>
      <c r="P936" s="9" t="n">
        <f aca="false">+[2]data1cf!BN935*-1</f>
        <v>-0</v>
      </c>
      <c r="Q936" s="9" t="n">
        <f aca="false">+[2]data1cf!BO935*-1</f>
        <v>-0</v>
      </c>
      <c r="R936" s="9" t="n">
        <f aca="false">+[2]data1cf!BP935*-1</f>
        <v>-0</v>
      </c>
      <c r="S936" s="9" t="n">
        <f aca="false">+[2]data1cf!BQ935*-1</f>
        <v>-0</v>
      </c>
      <c r="T936" s="9" t="n">
        <f aca="false">+[2]data1cf!BR935*-1</f>
        <v>-0</v>
      </c>
      <c r="U936" s="9" t="n">
        <f aca="false">+[2]data1cf!BS935*-1</f>
        <v>-0</v>
      </c>
      <c r="V936" s="9" t="n">
        <f aca="false">+[2]data1cf!BT935*-1</f>
        <v>-0</v>
      </c>
      <c r="W936" s="9" t="n">
        <f aca="false">+[2]data1cf!BU935*-1</f>
        <v>-0</v>
      </c>
      <c r="X936" s="9" t="n">
        <f aca="false">+[2]data1cf!BV935*-1</f>
        <v>-0</v>
      </c>
      <c r="Y936" s="9" t="n">
        <f aca="false">+[2]data1cf!BW935*-1</f>
        <v>-0</v>
      </c>
      <c r="Z936" s="9" t="n">
        <f aca="false">+[2]data1cf!BX935*-1</f>
        <v>-0</v>
      </c>
      <c r="AA936" s="9" t="n">
        <f aca="false">+[2]data1cf!BY935*-1</f>
        <v>-0</v>
      </c>
      <c r="AB936" s="9"/>
      <c r="AC936" s="9"/>
      <c r="AD936" s="9"/>
      <c r="AE936" s="9"/>
      <c r="AF936" s="9"/>
      <c r="AG936" s="9"/>
      <c r="AH936" s="9"/>
      <c r="AI936" s="9"/>
      <c r="AJ936" s="9"/>
      <c r="AK936" s="1"/>
      <c r="AL936" s="1" t="e">
        <f aca="false">SUMPRODUCT(B936:AJ936,PVCapPrice)</f>
        <v>#DIV/0!</v>
      </c>
      <c r="AM936" s="1"/>
      <c r="AN936" s="1"/>
      <c r="AO936" s="1"/>
      <c r="AP936" s="1"/>
      <c r="AQ936" s="1"/>
    </row>
    <row r="937" customFormat="false" ht="11.25" hidden="false" customHeight="false" outlineLevel="0" collapsed="false">
      <c r="A937" s="1" t="n">
        <v>935</v>
      </c>
      <c r="B937" s="9"/>
      <c r="C937" s="9" t="n">
        <f aca="false">+[2]data1cf!BA936*-1</f>
        <v>-0</v>
      </c>
      <c r="D937" s="9" t="n">
        <f aca="false">+[2]data1cf!BB936*-1</f>
        <v>-0</v>
      </c>
      <c r="E937" s="9" t="n">
        <f aca="false">+[2]data1cf!BC936*-1</f>
        <v>-0</v>
      </c>
      <c r="F937" s="9" t="n">
        <f aca="false">+[2]data1cf!BD936*-1</f>
        <v>-0</v>
      </c>
      <c r="G937" s="9" t="n">
        <f aca="false">+[2]data1cf!BE936*-1</f>
        <v>-0</v>
      </c>
      <c r="H937" s="9" t="n">
        <f aca="false">+[2]data1cf!BF936*-1</f>
        <v>-0</v>
      </c>
      <c r="I937" s="9" t="n">
        <f aca="false">+[2]data1cf!BG936*-1</f>
        <v>-0</v>
      </c>
      <c r="J937" s="9" t="n">
        <f aca="false">+[2]data1cf!BH936*-1</f>
        <v>-0</v>
      </c>
      <c r="K937" s="9" t="n">
        <f aca="false">+[2]data1cf!BI936*-1</f>
        <v>-0</v>
      </c>
      <c r="L937" s="9" t="n">
        <f aca="false">+[2]data1cf!BJ936*-1</f>
        <v>-0</v>
      </c>
      <c r="M937" s="9" t="n">
        <f aca="false">+[2]data1cf!BK936*-1</f>
        <v>-0</v>
      </c>
      <c r="N937" s="9" t="n">
        <f aca="false">+[2]data1cf!BL936*-1</f>
        <v>-0</v>
      </c>
      <c r="O937" s="9" t="n">
        <f aca="false">+[2]data1cf!BM936*-1</f>
        <v>-0</v>
      </c>
      <c r="P937" s="9" t="n">
        <f aca="false">+[2]data1cf!BN936*-1</f>
        <v>-0</v>
      </c>
      <c r="Q937" s="9" t="n">
        <f aca="false">+[2]data1cf!BO936*-1</f>
        <v>-0</v>
      </c>
      <c r="R937" s="9" t="n">
        <f aca="false">+[2]data1cf!BP936*-1</f>
        <v>-0</v>
      </c>
      <c r="S937" s="9" t="n">
        <f aca="false">+[2]data1cf!BQ936*-1</f>
        <v>-0</v>
      </c>
      <c r="T937" s="9" t="n">
        <f aca="false">+[2]data1cf!BR936*-1</f>
        <v>-0</v>
      </c>
      <c r="U937" s="9" t="n">
        <f aca="false">+[2]data1cf!BS936*-1</f>
        <v>-0</v>
      </c>
      <c r="V937" s="9" t="n">
        <f aca="false">+[2]data1cf!BT936*-1</f>
        <v>-0</v>
      </c>
      <c r="W937" s="9" t="n">
        <f aca="false">+[2]data1cf!BU936*-1</f>
        <v>-0</v>
      </c>
      <c r="X937" s="9" t="n">
        <f aca="false">+[2]data1cf!BV936*-1</f>
        <v>-0</v>
      </c>
      <c r="Y937" s="9" t="n">
        <f aca="false">+[2]data1cf!BW936*-1</f>
        <v>-0</v>
      </c>
      <c r="Z937" s="9" t="n">
        <f aca="false">+[2]data1cf!BX936*-1</f>
        <v>-0</v>
      </c>
      <c r="AA937" s="9" t="n">
        <f aca="false">+[2]data1cf!BY936*-1</f>
        <v>-0</v>
      </c>
      <c r="AB937" s="9"/>
      <c r="AC937" s="9"/>
      <c r="AD937" s="9"/>
      <c r="AE937" s="9"/>
      <c r="AF937" s="9"/>
      <c r="AG937" s="9"/>
      <c r="AH937" s="9"/>
      <c r="AI937" s="9"/>
      <c r="AJ937" s="9"/>
      <c r="AK937" s="1"/>
      <c r="AL937" s="1" t="e">
        <f aca="false">SUMPRODUCT(B937:AJ937,PVCapPrice)</f>
        <v>#DIV/0!</v>
      </c>
      <c r="AM937" s="1"/>
      <c r="AN937" s="1"/>
      <c r="AO937" s="1"/>
      <c r="AP937" s="1"/>
      <c r="AQ937" s="1"/>
    </row>
    <row r="938" customFormat="false" ht="11.25" hidden="false" customHeight="false" outlineLevel="0" collapsed="false">
      <c r="A938" s="1" t="n">
        <v>936</v>
      </c>
      <c r="B938" s="9"/>
      <c r="C938" s="9" t="n">
        <f aca="false">+[2]data1cf!BA937*-1</f>
        <v>-0</v>
      </c>
      <c r="D938" s="9" t="n">
        <f aca="false">+[2]data1cf!BB937*-1</f>
        <v>-0</v>
      </c>
      <c r="E938" s="9" t="n">
        <f aca="false">+[2]data1cf!BC937*-1</f>
        <v>-0</v>
      </c>
      <c r="F938" s="9" t="n">
        <f aca="false">+[2]data1cf!BD937*-1</f>
        <v>-0</v>
      </c>
      <c r="G938" s="9" t="n">
        <f aca="false">+[2]data1cf!BE937*-1</f>
        <v>-0</v>
      </c>
      <c r="H938" s="9" t="n">
        <f aca="false">+[2]data1cf!BF937*-1</f>
        <v>-0</v>
      </c>
      <c r="I938" s="9" t="n">
        <f aca="false">+[2]data1cf!BG937*-1</f>
        <v>-0</v>
      </c>
      <c r="J938" s="9" t="n">
        <f aca="false">+[2]data1cf!BH937*-1</f>
        <v>-0</v>
      </c>
      <c r="K938" s="9" t="n">
        <f aca="false">+[2]data1cf!BI937*-1</f>
        <v>-0</v>
      </c>
      <c r="L938" s="9" t="n">
        <f aca="false">+[2]data1cf!BJ937*-1</f>
        <v>-0</v>
      </c>
      <c r="M938" s="9" t="n">
        <f aca="false">+[2]data1cf!BK937*-1</f>
        <v>-0</v>
      </c>
      <c r="N938" s="9" t="n">
        <f aca="false">+[2]data1cf!BL937*-1</f>
        <v>-0</v>
      </c>
      <c r="O938" s="9" t="n">
        <f aca="false">+[2]data1cf!BM937*-1</f>
        <v>-0</v>
      </c>
      <c r="P938" s="9" t="n">
        <f aca="false">+[2]data1cf!BN937*-1</f>
        <v>-0</v>
      </c>
      <c r="Q938" s="9" t="n">
        <f aca="false">+[2]data1cf!BO937*-1</f>
        <v>-0</v>
      </c>
      <c r="R938" s="9" t="n">
        <f aca="false">+[2]data1cf!BP937*-1</f>
        <v>-0</v>
      </c>
      <c r="S938" s="9" t="n">
        <f aca="false">+[2]data1cf!BQ937*-1</f>
        <v>-0</v>
      </c>
      <c r="T938" s="9" t="n">
        <f aca="false">+[2]data1cf!BR937*-1</f>
        <v>-0</v>
      </c>
      <c r="U938" s="9" t="n">
        <f aca="false">+[2]data1cf!BS937*-1</f>
        <v>-0</v>
      </c>
      <c r="V938" s="9" t="n">
        <f aca="false">+[2]data1cf!BT937*-1</f>
        <v>-0</v>
      </c>
      <c r="W938" s="9" t="n">
        <f aca="false">+[2]data1cf!BU937*-1</f>
        <v>-0</v>
      </c>
      <c r="X938" s="9" t="n">
        <f aca="false">+[2]data1cf!BV937*-1</f>
        <v>-0</v>
      </c>
      <c r="Y938" s="9" t="n">
        <f aca="false">+[2]data1cf!BW937*-1</f>
        <v>-0</v>
      </c>
      <c r="Z938" s="9" t="n">
        <f aca="false">+[2]data1cf!BX937*-1</f>
        <v>-0</v>
      </c>
      <c r="AA938" s="9" t="n">
        <f aca="false">+[2]data1cf!BY937*-1</f>
        <v>-0</v>
      </c>
      <c r="AB938" s="9"/>
      <c r="AC938" s="9"/>
      <c r="AD938" s="9"/>
      <c r="AE938" s="9"/>
      <c r="AF938" s="9"/>
      <c r="AG938" s="9"/>
      <c r="AH938" s="9"/>
      <c r="AI938" s="9"/>
      <c r="AJ938" s="9"/>
      <c r="AK938" s="1"/>
      <c r="AL938" s="1" t="e">
        <f aca="false">SUMPRODUCT(B938:AJ938,PVCapPrice)</f>
        <v>#DIV/0!</v>
      </c>
      <c r="AM938" s="1"/>
      <c r="AN938" s="1"/>
      <c r="AO938" s="1"/>
      <c r="AP938" s="1"/>
      <c r="AQ938" s="1"/>
    </row>
    <row r="939" customFormat="false" ht="11.25" hidden="false" customHeight="false" outlineLevel="0" collapsed="false">
      <c r="A939" s="1" t="n">
        <v>937</v>
      </c>
      <c r="B939" s="9"/>
      <c r="C939" s="9" t="n">
        <f aca="false">+[2]data1cf!BA938*-1</f>
        <v>-0</v>
      </c>
      <c r="D939" s="9" t="n">
        <f aca="false">+[2]data1cf!BB938*-1</f>
        <v>-0</v>
      </c>
      <c r="E939" s="9" t="n">
        <f aca="false">+[2]data1cf!BC938*-1</f>
        <v>-0</v>
      </c>
      <c r="F939" s="9" t="n">
        <f aca="false">+[2]data1cf!BD938*-1</f>
        <v>-0</v>
      </c>
      <c r="G939" s="9" t="n">
        <f aca="false">+[2]data1cf!BE938*-1</f>
        <v>-0</v>
      </c>
      <c r="H939" s="9" t="n">
        <f aca="false">+[2]data1cf!BF938*-1</f>
        <v>-0</v>
      </c>
      <c r="I939" s="9" t="n">
        <f aca="false">+[2]data1cf!BG938*-1</f>
        <v>-0</v>
      </c>
      <c r="J939" s="9" t="n">
        <f aca="false">+[2]data1cf!BH938*-1</f>
        <v>-0</v>
      </c>
      <c r="K939" s="9" t="n">
        <f aca="false">+[2]data1cf!BI938*-1</f>
        <v>-0</v>
      </c>
      <c r="L939" s="9" t="n">
        <f aca="false">+[2]data1cf!BJ938*-1</f>
        <v>-0</v>
      </c>
      <c r="M939" s="9" t="n">
        <f aca="false">+[2]data1cf!BK938*-1</f>
        <v>-0</v>
      </c>
      <c r="N939" s="9" t="n">
        <f aca="false">+[2]data1cf!BL938*-1</f>
        <v>-0</v>
      </c>
      <c r="O939" s="9" t="n">
        <f aca="false">+[2]data1cf!BM938*-1</f>
        <v>-0</v>
      </c>
      <c r="P939" s="9" t="n">
        <f aca="false">+[2]data1cf!BN938*-1</f>
        <v>-0</v>
      </c>
      <c r="Q939" s="9" t="n">
        <f aca="false">+[2]data1cf!BO938*-1</f>
        <v>-0</v>
      </c>
      <c r="R939" s="9" t="n">
        <f aca="false">+[2]data1cf!BP938*-1</f>
        <v>-0</v>
      </c>
      <c r="S939" s="9" t="n">
        <f aca="false">+[2]data1cf!BQ938*-1</f>
        <v>-0</v>
      </c>
      <c r="T939" s="9" t="n">
        <f aca="false">+[2]data1cf!BR938*-1</f>
        <v>-0</v>
      </c>
      <c r="U939" s="9" t="n">
        <f aca="false">+[2]data1cf!BS938*-1</f>
        <v>-0</v>
      </c>
      <c r="V939" s="9" t="n">
        <f aca="false">+[2]data1cf!BT938*-1</f>
        <v>-0</v>
      </c>
      <c r="W939" s="9" t="n">
        <f aca="false">+[2]data1cf!BU938*-1</f>
        <v>-0</v>
      </c>
      <c r="X939" s="9" t="n">
        <f aca="false">+[2]data1cf!BV938*-1</f>
        <v>-0</v>
      </c>
      <c r="Y939" s="9" t="n">
        <f aca="false">+[2]data1cf!BW938*-1</f>
        <v>-0</v>
      </c>
      <c r="Z939" s="9" t="n">
        <f aca="false">+[2]data1cf!BX938*-1</f>
        <v>-0</v>
      </c>
      <c r="AA939" s="9" t="n">
        <f aca="false">+[2]data1cf!BY938*-1</f>
        <v>-0</v>
      </c>
      <c r="AB939" s="9"/>
      <c r="AC939" s="9"/>
      <c r="AD939" s="9"/>
      <c r="AE939" s="9"/>
      <c r="AF939" s="9"/>
      <c r="AG939" s="9"/>
      <c r="AH939" s="9"/>
      <c r="AI939" s="9"/>
      <c r="AJ939" s="9"/>
      <c r="AK939" s="1"/>
      <c r="AL939" s="1" t="e">
        <f aca="false">SUMPRODUCT(B939:AJ939,PVCapPrice)</f>
        <v>#DIV/0!</v>
      </c>
      <c r="AM939" s="1"/>
      <c r="AN939" s="1"/>
      <c r="AO939" s="1"/>
      <c r="AP939" s="1"/>
      <c r="AQ939" s="1"/>
    </row>
    <row r="940" customFormat="false" ht="11.25" hidden="false" customHeight="false" outlineLevel="0" collapsed="false">
      <c r="A940" s="1" t="n">
        <v>938</v>
      </c>
      <c r="B940" s="9"/>
      <c r="C940" s="9" t="n">
        <f aca="false">+[2]data1cf!BA939*-1</f>
        <v>-0</v>
      </c>
      <c r="D940" s="9" t="n">
        <f aca="false">+[2]data1cf!BB939*-1</f>
        <v>-0</v>
      </c>
      <c r="E940" s="9" t="n">
        <f aca="false">+[2]data1cf!BC939*-1</f>
        <v>-0</v>
      </c>
      <c r="F940" s="9" t="n">
        <f aca="false">+[2]data1cf!BD939*-1</f>
        <v>-0</v>
      </c>
      <c r="G940" s="9" t="n">
        <f aca="false">+[2]data1cf!BE939*-1</f>
        <v>-0</v>
      </c>
      <c r="H940" s="9" t="n">
        <f aca="false">+[2]data1cf!BF939*-1</f>
        <v>-0</v>
      </c>
      <c r="I940" s="9" t="n">
        <f aca="false">+[2]data1cf!BG939*-1</f>
        <v>-0</v>
      </c>
      <c r="J940" s="9" t="n">
        <f aca="false">+[2]data1cf!BH939*-1</f>
        <v>-0</v>
      </c>
      <c r="K940" s="9" t="n">
        <f aca="false">+[2]data1cf!BI939*-1</f>
        <v>-0</v>
      </c>
      <c r="L940" s="9" t="n">
        <f aca="false">+[2]data1cf!BJ939*-1</f>
        <v>-0</v>
      </c>
      <c r="M940" s="9" t="n">
        <f aca="false">+[2]data1cf!BK939*-1</f>
        <v>-0</v>
      </c>
      <c r="N940" s="9" t="n">
        <f aca="false">+[2]data1cf!BL939*-1</f>
        <v>-0</v>
      </c>
      <c r="O940" s="9" t="n">
        <f aca="false">+[2]data1cf!BM939*-1</f>
        <v>-0</v>
      </c>
      <c r="P940" s="9" t="n">
        <f aca="false">+[2]data1cf!BN939*-1</f>
        <v>-0</v>
      </c>
      <c r="Q940" s="9" t="n">
        <f aca="false">+[2]data1cf!BO939*-1</f>
        <v>-0</v>
      </c>
      <c r="R940" s="9" t="n">
        <f aca="false">+[2]data1cf!BP939*-1</f>
        <v>-0</v>
      </c>
      <c r="S940" s="9" t="n">
        <f aca="false">+[2]data1cf!BQ939*-1</f>
        <v>-0</v>
      </c>
      <c r="T940" s="9" t="n">
        <f aca="false">+[2]data1cf!BR939*-1</f>
        <v>-0</v>
      </c>
      <c r="U940" s="9" t="n">
        <f aca="false">+[2]data1cf!BS939*-1</f>
        <v>-0</v>
      </c>
      <c r="V940" s="9" t="n">
        <f aca="false">+[2]data1cf!BT939*-1</f>
        <v>-0</v>
      </c>
      <c r="W940" s="9" t="n">
        <f aca="false">+[2]data1cf!BU939*-1</f>
        <v>-0</v>
      </c>
      <c r="X940" s="9" t="n">
        <f aca="false">+[2]data1cf!BV939*-1</f>
        <v>-0</v>
      </c>
      <c r="Y940" s="9" t="n">
        <f aca="false">+[2]data1cf!BW939*-1</f>
        <v>-0</v>
      </c>
      <c r="Z940" s="9" t="n">
        <f aca="false">+[2]data1cf!BX939*-1</f>
        <v>-0</v>
      </c>
      <c r="AA940" s="9" t="n">
        <f aca="false">+[2]data1cf!BY939*-1</f>
        <v>-0</v>
      </c>
      <c r="AB940" s="9"/>
      <c r="AC940" s="9"/>
      <c r="AD940" s="9"/>
      <c r="AE940" s="9"/>
      <c r="AF940" s="9"/>
      <c r="AG940" s="9"/>
      <c r="AH940" s="9"/>
      <c r="AI940" s="9"/>
      <c r="AJ940" s="9"/>
      <c r="AK940" s="1"/>
      <c r="AL940" s="1" t="e">
        <f aca="false">SUMPRODUCT(B940:AJ940,PVCapPrice)</f>
        <v>#DIV/0!</v>
      </c>
      <c r="AM940" s="1"/>
      <c r="AN940" s="1"/>
      <c r="AO940" s="1"/>
      <c r="AP940" s="1"/>
      <c r="AQ940" s="1"/>
    </row>
    <row r="941" customFormat="false" ht="11.25" hidden="false" customHeight="false" outlineLevel="0" collapsed="false">
      <c r="A941" s="1" t="n">
        <v>939</v>
      </c>
      <c r="B941" s="9"/>
      <c r="C941" s="9" t="n">
        <f aca="false">+[2]data1cf!BA940*-1</f>
        <v>-0</v>
      </c>
      <c r="D941" s="9" t="n">
        <f aca="false">+[2]data1cf!BB940*-1</f>
        <v>-0</v>
      </c>
      <c r="E941" s="9" t="n">
        <f aca="false">+[2]data1cf!BC940*-1</f>
        <v>-0</v>
      </c>
      <c r="F941" s="9" t="n">
        <f aca="false">+[2]data1cf!BD940*-1</f>
        <v>-0</v>
      </c>
      <c r="G941" s="9" t="n">
        <f aca="false">+[2]data1cf!BE940*-1</f>
        <v>-0</v>
      </c>
      <c r="H941" s="9" t="n">
        <f aca="false">+[2]data1cf!BF940*-1</f>
        <v>-0</v>
      </c>
      <c r="I941" s="9" t="n">
        <f aca="false">+[2]data1cf!BG940*-1</f>
        <v>-0</v>
      </c>
      <c r="J941" s="9" t="n">
        <f aca="false">+[2]data1cf!BH940*-1</f>
        <v>-0</v>
      </c>
      <c r="K941" s="9" t="n">
        <f aca="false">+[2]data1cf!BI940*-1</f>
        <v>-0</v>
      </c>
      <c r="L941" s="9" t="n">
        <f aca="false">+[2]data1cf!BJ940*-1</f>
        <v>-0</v>
      </c>
      <c r="M941" s="9" t="n">
        <f aca="false">+[2]data1cf!BK940*-1</f>
        <v>-0</v>
      </c>
      <c r="N941" s="9" t="n">
        <f aca="false">+[2]data1cf!BL940*-1</f>
        <v>-0</v>
      </c>
      <c r="O941" s="9" t="n">
        <f aca="false">+[2]data1cf!BM940*-1</f>
        <v>-0</v>
      </c>
      <c r="P941" s="9" t="n">
        <f aca="false">+[2]data1cf!BN940*-1</f>
        <v>-0</v>
      </c>
      <c r="Q941" s="9" t="n">
        <f aca="false">+[2]data1cf!BO940*-1</f>
        <v>-0</v>
      </c>
      <c r="R941" s="9" t="n">
        <f aca="false">+[2]data1cf!BP940*-1</f>
        <v>-0</v>
      </c>
      <c r="S941" s="9" t="n">
        <f aca="false">+[2]data1cf!BQ940*-1</f>
        <v>-0</v>
      </c>
      <c r="T941" s="9" t="n">
        <f aca="false">+[2]data1cf!BR940*-1</f>
        <v>-0</v>
      </c>
      <c r="U941" s="9" t="n">
        <f aca="false">+[2]data1cf!BS940*-1</f>
        <v>-0</v>
      </c>
      <c r="V941" s="9" t="n">
        <f aca="false">+[2]data1cf!BT940*-1</f>
        <v>-0</v>
      </c>
      <c r="W941" s="9" t="n">
        <f aca="false">+[2]data1cf!BU940*-1</f>
        <v>-0</v>
      </c>
      <c r="X941" s="9" t="n">
        <f aca="false">+[2]data1cf!BV940*-1</f>
        <v>-0</v>
      </c>
      <c r="Y941" s="9" t="n">
        <f aca="false">+[2]data1cf!BW940*-1</f>
        <v>-0</v>
      </c>
      <c r="Z941" s="9" t="n">
        <f aca="false">+[2]data1cf!BX940*-1</f>
        <v>-0</v>
      </c>
      <c r="AA941" s="9" t="n">
        <f aca="false">+[2]data1cf!BY940*-1</f>
        <v>-0</v>
      </c>
      <c r="AB941" s="9"/>
      <c r="AC941" s="9"/>
      <c r="AD941" s="9"/>
      <c r="AE941" s="9"/>
      <c r="AF941" s="9"/>
      <c r="AG941" s="9"/>
      <c r="AH941" s="9"/>
      <c r="AI941" s="9"/>
      <c r="AJ941" s="9"/>
      <c r="AK941" s="1"/>
      <c r="AL941" s="1" t="e">
        <f aca="false">SUMPRODUCT(B941:AJ941,PVCapPrice)</f>
        <v>#DIV/0!</v>
      </c>
      <c r="AM941" s="1"/>
      <c r="AN941" s="1"/>
      <c r="AO941" s="1"/>
      <c r="AP941" s="1"/>
      <c r="AQ941" s="1"/>
    </row>
    <row r="942" customFormat="false" ht="11.25" hidden="false" customHeight="false" outlineLevel="0" collapsed="false">
      <c r="A942" s="1" t="n">
        <v>940</v>
      </c>
      <c r="B942" s="9"/>
      <c r="C942" s="9" t="n">
        <f aca="false">+[2]data1cf!BA941*-1</f>
        <v>-0</v>
      </c>
      <c r="D942" s="9" t="n">
        <f aca="false">+[2]data1cf!BB941*-1</f>
        <v>-0</v>
      </c>
      <c r="E942" s="9" t="n">
        <f aca="false">+[2]data1cf!BC941*-1</f>
        <v>-0</v>
      </c>
      <c r="F942" s="9" t="n">
        <f aca="false">+[2]data1cf!BD941*-1</f>
        <v>-0</v>
      </c>
      <c r="G942" s="9" t="n">
        <f aca="false">+[2]data1cf!BE941*-1</f>
        <v>-0</v>
      </c>
      <c r="H942" s="9" t="n">
        <f aca="false">+[2]data1cf!BF941*-1</f>
        <v>-0</v>
      </c>
      <c r="I942" s="9" t="n">
        <f aca="false">+[2]data1cf!BG941*-1</f>
        <v>-0</v>
      </c>
      <c r="J942" s="9" t="n">
        <f aca="false">+[2]data1cf!BH941*-1</f>
        <v>-0</v>
      </c>
      <c r="K942" s="9" t="n">
        <f aca="false">+[2]data1cf!BI941*-1</f>
        <v>-0</v>
      </c>
      <c r="L942" s="9" t="n">
        <f aca="false">+[2]data1cf!BJ941*-1</f>
        <v>-0</v>
      </c>
      <c r="M942" s="9" t="n">
        <f aca="false">+[2]data1cf!BK941*-1</f>
        <v>-0</v>
      </c>
      <c r="N942" s="9" t="n">
        <f aca="false">+[2]data1cf!BL941*-1</f>
        <v>-0</v>
      </c>
      <c r="O942" s="9" t="n">
        <f aca="false">+[2]data1cf!BM941*-1</f>
        <v>-0</v>
      </c>
      <c r="P942" s="9" t="n">
        <f aca="false">+[2]data1cf!BN941*-1</f>
        <v>-0</v>
      </c>
      <c r="Q942" s="9" t="n">
        <f aca="false">+[2]data1cf!BO941*-1</f>
        <v>-0</v>
      </c>
      <c r="R942" s="9" t="n">
        <f aca="false">+[2]data1cf!BP941*-1</f>
        <v>-0</v>
      </c>
      <c r="S942" s="9" t="n">
        <f aca="false">+[2]data1cf!BQ941*-1</f>
        <v>-0</v>
      </c>
      <c r="T942" s="9" t="n">
        <f aca="false">+[2]data1cf!BR941*-1</f>
        <v>-0</v>
      </c>
      <c r="U942" s="9" t="n">
        <f aca="false">+[2]data1cf!BS941*-1</f>
        <v>-0</v>
      </c>
      <c r="V942" s="9" t="n">
        <f aca="false">+[2]data1cf!BT941*-1</f>
        <v>-0</v>
      </c>
      <c r="W942" s="9" t="n">
        <f aca="false">+[2]data1cf!BU941*-1</f>
        <v>-0</v>
      </c>
      <c r="X942" s="9" t="n">
        <f aca="false">+[2]data1cf!BV941*-1</f>
        <v>-0</v>
      </c>
      <c r="Y942" s="9" t="n">
        <f aca="false">+[2]data1cf!BW941*-1</f>
        <v>-0</v>
      </c>
      <c r="Z942" s="9" t="n">
        <f aca="false">+[2]data1cf!BX941*-1</f>
        <v>-0</v>
      </c>
      <c r="AA942" s="9" t="n">
        <f aca="false">+[2]data1cf!BY941*-1</f>
        <v>-0</v>
      </c>
      <c r="AB942" s="9"/>
      <c r="AC942" s="9"/>
      <c r="AD942" s="9"/>
      <c r="AE942" s="9"/>
      <c r="AF942" s="9"/>
      <c r="AG942" s="9"/>
      <c r="AH942" s="9"/>
      <c r="AI942" s="9"/>
      <c r="AJ942" s="9"/>
      <c r="AK942" s="1"/>
      <c r="AL942" s="1" t="e">
        <f aca="false">SUMPRODUCT(B942:AJ942,PVCapPrice)</f>
        <v>#DIV/0!</v>
      </c>
      <c r="AM942" s="1"/>
      <c r="AN942" s="1"/>
      <c r="AO942" s="1"/>
      <c r="AP942" s="1"/>
      <c r="AQ942" s="1"/>
    </row>
    <row r="943" customFormat="false" ht="11.25" hidden="false" customHeight="false" outlineLevel="0" collapsed="false">
      <c r="A943" s="1" t="n">
        <v>941</v>
      </c>
      <c r="B943" s="9"/>
      <c r="C943" s="9" t="n">
        <f aca="false">+[2]data1cf!BA942*-1</f>
        <v>-0</v>
      </c>
      <c r="D943" s="9" t="n">
        <f aca="false">+[2]data1cf!BB942*-1</f>
        <v>-0</v>
      </c>
      <c r="E943" s="9" t="n">
        <f aca="false">+[2]data1cf!BC942*-1</f>
        <v>-0</v>
      </c>
      <c r="F943" s="9" t="n">
        <f aca="false">+[2]data1cf!BD942*-1</f>
        <v>-0</v>
      </c>
      <c r="G943" s="9" t="n">
        <f aca="false">+[2]data1cf!BE942*-1</f>
        <v>-0</v>
      </c>
      <c r="H943" s="9" t="n">
        <f aca="false">+[2]data1cf!BF942*-1</f>
        <v>-0</v>
      </c>
      <c r="I943" s="9" t="n">
        <f aca="false">+[2]data1cf!BG942*-1</f>
        <v>-0</v>
      </c>
      <c r="J943" s="9" t="n">
        <f aca="false">+[2]data1cf!BH942*-1</f>
        <v>-0</v>
      </c>
      <c r="K943" s="9" t="n">
        <f aca="false">+[2]data1cf!BI942*-1</f>
        <v>-0</v>
      </c>
      <c r="L943" s="9" t="n">
        <f aca="false">+[2]data1cf!BJ942*-1</f>
        <v>-0</v>
      </c>
      <c r="M943" s="9" t="n">
        <f aca="false">+[2]data1cf!BK942*-1</f>
        <v>-0</v>
      </c>
      <c r="N943" s="9" t="n">
        <f aca="false">+[2]data1cf!BL942*-1</f>
        <v>-0</v>
      </c>
      <c r="O943" s="9" t="n">
        <f aca="false">+[2]data1cf!BM942*-1</f>
        <v>-0</v>
      </c>
      <c r="P943" s="9" t="n">
        <f aca="false">+[2]data1cf!BN942*-1</f>
        <v>-0</v>
      </c>
      <c r="Q943" s="9" t="n">
        <f aca="false">+[2]data1cf!BO942*-1</f>
        <v>-0</v>
      </c>
      <c r="R943" s="9" t="n">
        <f aca="false">+[2]data1cf!BP942*-1</f>
        <v>-0</v>
      </c>
      <c r="S943" s="9" t="n">
        <f aca="false">+[2]data1cf!BQ942*-1</f>
        <v>-0</v>
      </c>
      <c r="T943" s="9" t="n">
        <f aca="false">+[2]data1cf!BR942*-1</f>
        <v>-0</v>
      </c>
      <c r="U943" s="9" t="n">
        <f aca="false">+[2]data1cf!BS942*-1</f>
        <v>-0</v>
      </c>
      <c r="V943" s="9" t="n">
        <f aca="false">+[2]data1cf!BT942*-1</f>
        <v>-0</v>
      </c>
      <c r="W943" s="9" t="n">
        <f aca="false">+[2]data1cf!BU942*-1</f>
        <v>-0</v>
      </c>
      <c r="X943" s="9" t="n">
        <f aca="false">+[2]data1cf!BV942*-1</f>
        <v>-0</v>
      </c>
      <c r="Y943" s="9" t="n">
        <f aca="false">+[2]data1cf!BW942*-1</f>
        <v>-0</v>
      </c>
      <c r="Z943" s="9" t="n">
        <f aca="false">+[2]data1cf!BX942*-1</f>
        <v>-0</v>
      </c>
      <c r="AA943" s="9" t="n">
        <f aca="false">+[2]data1cf!BY942*-1</f>
        <v>-0</v>
      </c>
      <c r="AB943" s="9"/>
      <c r="AC943" s="9"/>
      <c r="AD943" s="9"/>
      <c r="AE943" s="9"/>
      <c r="AF943" s="9"/>
      <c r="AG943" s="9"/>
      <c r="AH943" s="9"/>
      <c r="AI943" s="9"/>
      <c r="AJ943" s="9"/>
      <c r="AK943" s="1"/>
      <c r="AL943" s="1" t="e">
        <f aca="false">SUMPRODUCT(B943:AJ943,PVCapPrice)</f>
        <v>#DIV/0!</v>
      </c>
      <c r="AM943" s="1"/>
      <c r="AN943" s="1"/>
      <c r="AO943" s="1"/>
      <c r="AP943" s="1"/>
      <c r="AQ943" s="1"/>
    </row>
    <row r="944" customFormat="false" ht="11.25" hidden="false" customHeight="false" outlineLevel="0" collapsed="false">
      <c r="A944" s="1" t="n">
        <v>942</v>
      </c>
      <c r="B944" s="9"/>
      <c r="C944" s="9" t="n">
        <f aca="false">+[2]data1cf!BA943*-1</f>
        <v>-0</v>
      </c>
      <c r="D944" s="9" t="n">
        <f aca="false">+[2]data1cf!BB943*-1</f>
        <v>-0</v>
      </c>
      <c r="E944" s="9" t="n">
        <f aca="false">+[2]data1cf!BC943*-1</f>
        <v>-0</v>
      </c>
      <c r="F944" s="9" t="n">
        <f aca="false">+[2]data1cf!BD943*-1</f>
        <v>-0</v>
      </c>
      <c r="G944" s="9" t="n">
        <f aca="false">+[2]data1cf!BE943*-1</f>
        <v>-0</v>
      </c>
      <c r="H944" s="9" t="n">
        <f aca="false">+[2]data1cf!BF943*-1</f>
        <v>-0</v>
      </c>
      <c r="I944" s="9" t="n">
        <f aca="false">+[2]data1cf!BG943*-1</f>
        <v>-0</v>
      </c>
      <c r="J944" s="9" t="n">
        <f aca="false">+[2]data1cf!BH943*-1</f>
        <v>-0</v>
      </c>
      <c r="K944" s="9" t="n">
        <f aca="false">+[2]data1cf!BI943*-1</f>
        <v>-0</v>
      </c>
      <c r="L944" s="9" t="n">
        <f aca="false">+[2]data1cf!BJ943*-1</f>
        <v>-0</v>
      </c>
      <c r="M944" s="9" t="n">
        <f aca="false">+[2]data1cf!BK943*-1</f>
        <v>-0</v>
      </c>
      <c r="N944" s="9" t="n">
        <f aca="false">+[2]data1cf!BL943*-1</f>
        <v>-0</v>
      </c>
      <c r="O944" s="9" t="n">
        <f aca="false">+[2]data1cf!BM943*-1</f>
        <v>-0</v>
      </c>
      <c r="P944" s="9" t="n">
        <f aca="false">+[2]data1cf!BN943*-1</f>
        <v>-0</v>
      </c>
      <c r="Q944" s="9" t="n">
        <f aca="false">+[2]data1cf!BO943*-1</f>
        <v>-0</v>
      </c>
      <c r="R944" s="9" t="n">
        <f aca="false">+[2]data1cf!BP943*-1</f>
        <v>-0</v>
      </c>
      <c r="S944" s="9" t="n">
        <f aca="false">+[2]data1cf!BQ943*-1</f>
        <v>-0</v>
      </c>
      <c r="T944" s="9" t="n">
        <f aca="false">+[2]data1cf!BR943*-1</f>
        <v>-0</v>
      </c>
      <c r="U944" s="9" t="n">
        <f aca="false">+[2]data1cf!BS943*-1</f>
        <v>-0</v>
      </c>
      <c r="V944" s="9" t="n">
        <f aca="false">+[2]data1cf!BT943*-1</f>
        <v>-0</v>
      </c>
      <c r="W944" s="9" t="n">
        <f aca="false">+[2]data1cf!BU943*-1</f>
        <v>-0</v>
      </c>
      <c r="X944" s="9" t="n">
        <f aca="false">+[2]data1cf!BV943*-1</f>
        <v>-0</v>
      </c>
      <c r="Y944" s="9" t="n">
        <f aca="false">+[2]data1cf!BW943*-1</f>
        <v>-0</v>
      </c>
      <c r="Z944" s="9" t="n">
        <f aca="false">+[2]data1cf!BX943*-1</f>
        <v>-0</v>
      </c>
      <c r="AA944" s="9" t="n">
        <f aca="false">+[2]data1cf!BY943*-1</f>
        <v>-0</v>
      </c>
      <c r="AB944" s="9"/>
      <c r="AC944" s="9"/>
      <c r="AD944" s="9"/>
      <c r="AE944" s="9"/>
      <c r="AF944" s="9"/>
      <c r="AG944" s="9"/>
      <c r="AH944" s="9"/>
      <c r="AI944" s="9"/>
      <c r="AJ944" s="9"/>
      <c r="AK944" s="1"/>
      <c r="AL944" s="1" t="e">
        <f aca="false">SUMPRODUCT(B944:AJ944,PVCapPrice)</f>
        <v>#DIV/0!</v>
      </c>
      <c r="AM944" s="1"/>
      <c r="AN944" s="1"/>
      <c r="AO944" s="1"/>
      <c r="AP944" s="1"/>
      <c r="AQ944" s="1"/>
    </row>
    <row r="945" customFormat="false" ht="11.25" hidden="false" customHeight="false" outlineLevel="0" collapsed="false">
      <c r="A945" s="1" t="n">
        <v>943</v>
      </c>
      <c r="B945" s="9"/>
      <c r="C945" s="9" t="n">
        <f aca="false">+[2]data1cf!BA944*-1</f>
        <v>-0</v>
      </c>
      <c r="D945" s="9" t="n">
        <f aca="false">+[2]data1cf!BB944*-1</f>
        <v>-0</v>
      </c>
      <c r="E945" s="9" t="n">
        <f aca="false">+[2]data1cf!BC944*-1</f>
        <v>-0</v>
      </c>
      <c r="F945" s="9" t="n">
        <f aca="false">+[2]data1cf!BD944*-1</f>
        <v>-0</v>
      </c>
      <c r="G945" s="9" t="n">
        <f aca="false">+[2]data1cf!BE944*-1</f>
        <v>-0</v>
      </c>
      <c r="H945" s="9" t="n">
        <f aca="false">+[2]data1cf!BF944*-1</f>
        <v>-0</v>
      </c>
      <c r="I945" s="9" t="n">
        <f aca="false">+[2]data1cf!BG944*-1</f>
        <v>-0</v>
      </c>
      <c r="J945" s="9" t="n">
        <f aca="false">+[2]data1cf!BH944*-1</f>
        <v>-0</v>
      </c>
      <c r="K945" s="9" t="n">
        <f aca="false">+[2]data1cf!BI944*-1</f>
        <v>-0</v>
      </c>
      <c r="L945" s="9" t="n">
        <f aca="false">+[2]data1cf!BJ944*-1</f>
        <v>-0</v>
      </c>
      <c r="M945" s="9" t="n">
        <f aca="false">+[2]data1cf!BK944*-1</f>
        <v>-0</v>
      </c>
      <c r="N945" s="9" t="n">
        <f aca="false">+[2]data1cf!BL944*-1</f>
        <v>-0</v>
      </c>
      <c r="O945" s="9" t="n">
        <f aca="false">+[2]data1cf!BM944*-1</f>
        <v>-0</v>
      </c>
      <c r="P945" s="9" t="n">
        <f aca="false">+[2]data1cf!BN944*-1</f>
        <v>-0</v>
      </c>
      <c r="Q945" s="9" t="n">
        <f aca="false">+[2]data1cf!BO944*-1</f>
        <v>-0</v>
      </c>
      <c r="R945" s="9" t="n">
        <f aca="false">+[2]data1cf!BP944*-1</f>
        <v>-0</v>
      </c>
      <c r="S945" s="9" t="n">
        <f aca="false">+[2]data1cf!BQ944*-1</f>
        <v>-0</v>
      </c>
      <c r="T945" s="9" t="n">
        <f aca="false">+[2]data1cf!BR944*-1</f>
        <v>-0</v>
      </c>
      <c r="U945" s="9" t="n">
        <f aca="false">+[2]data1cf!BS944*-1</f>
        <v>-0</v>
      </c>
      <c r="V945" s="9" t="n">
        <f aca="false">+[2]data1cf!BT944*-1</f>
        <v>-0</v>
      </c>
      <c r="W945" s="9" t="n">
        <f aca="false">+[2]data1cf!BU944*-1</f>
        <v>-0</v>
      </c>
      <c r="X945" s="9" t="n">
        <f aca="false">+[2]data1cf!BV944*-1</f>
        <v>-0</v>
      </c>
      <c r="Y945" s="9" t="n">
        <f aca="false">+[2]data1cf!BW944*-1</f>
        <v>-0</v>
      </c>
      <c r="Z945" s="9" t="n">
        <f aca="false">+[2]data1cf!BX944*-1</f>
        <v>-0</v>
      </c>
      <c r="AA945" s="9" t="n">
        <f aca="false">+[2]data1cf!BY944*-1</f>
        <v>-0</v>
      </c>
      <c r="AB945" s="9"/>
      <c r="AC945" s="9"/>
      <c r="AD945" s="9"/>
      <c r="AE945" s="9"/>
      <c r="AF945" s="9"/>
      <c r="AG945" s="9"/>
      <c r="AH945" s="9"/>
      <c r="AI945" s="9"/>
      <c r="AJ945" s="9"/>
      <c r="AK945" s="1"/>
      <c r="AL945" s="1" t="e">
        <f aca="false">SUMPRODUCT(B945:AJ945,PVCapPrice)</f>
        <v>#DIV/0!</v>
      </c>
      <c r="AM945" s="1"/>
      <c r="AN945" s="1"/>
      <c r="AO945" s="1"/>
      <c r="AP945" s="1"/>
      <c r="AQ945" s="1"/>
    </row>
    <row r="946" customFormat="false" ht="11.25" hidden="false" customHeight="false" outlineLevel="0" collapsed="false">
      <c r="A946" s="1" t="n">
        <v>944</v>
      </c>
      <c r="B946" s="9"/>
      <c r="C946" s="9" t="n">
        <f aca="false">+[2]data1cf!BA945*-1</f>
        <v>-0</v>
      </c>
      <c r="D946" s="9" t="n">
        <f aca="false">+[2]data1cf!BB945*-1</f>
        <v>-0</v>
      </c>
      <c r="E946" s="9" t="n">
        <f aca="false">+[2]data1cf!BC945*-1</f>
        <v>-0</v>
      </c>
      <c r="F946" s="9" t="n">
        <f aca="false">+[2]data1cf!BD945*-1</f>
        <v>-0</v>
      </c>
      <c r="G946" s="9" t="n">
        <f aca="false">+[2]data1cf!BE945*-1</f>
        <v>-0</v>
      </c>
      <c r="H946" s="9" t="n">
        <f aca="false">+[2]data1cf!BF945*-1</f>
        <v>-0</v>
      </c>
      <c r="I946" s="9" t="n">
        <f aca="false">+[2]data1cf!BG945*-1</f>
        <v>-0</v>
      </c>
      <c r="J946" s="9" t="n">
        <f aca="false">+[2]data1cf!BH945*-1</f>
        <v>-0</v>
      </c>
      <c r="K946" s="9" t="n">
        <f aca="false">+[2]data1cf!BI945*-1</f>
        <v>-0</v>
      </c>
      <c r="L946" s="9" t="n">
        <f aca="false">+[2]data1cf!BJ945*-1</f>
        <v>-0</v>
      </c>
      <c r="M946" s="9" t="n">
        <f aca="false">+[2]data1cf!BK945*-1</f>
        <v>-0</v>
      </c>
      <c r="N946" s="9" t="n">
        <f aca="false">+[2]data1cf!BL945*-1</f>
        <v>-0</v>
      </c>
      <c r="O946" s="9" t="n">
        <f aca="false">+[2]data1cf!BM945*-1</f>
        <v>-0</v>
      </c>
      <c r="P946" s="9" t="n">
        <f aca="false">+[2]data1cf!BN945*-1</f>
        <v>-0</v>
      </c>
      <c r="Q946" s="9" t="n">
        <f aca="false">+[2]data1cf!BO945*-1</f>
        <v>-0</v>
      </c>
      <c r="R946" s="9" t="n">
        <f aca="false">+[2]data1cf!BP945*-1</f>
        <v>-0</v>
      </c>
      <c r="S946" s="9" t="n">
        <f aca="false">+[2]data1cf!BQ945*-1</f>
        <v>-0</v>
      </c>
      <c r="T946" s="9" t="n">
        <f aca="false">+[2]data1cf!BR945*-1</f>
        <v>-0</v>
      </c>
      <c r="U946" s="9" t="n">
        <f aca="false">+[2]data1cf!BS945*-1</f>
        <v>-0</v>
      </c>
      <c r="V946" s="9" t="n">
        <f aca="false">+[2]data1cf!BT945*-1</f>
        <v>-0</v>
      </c>
      <c r="W946" s="9" t="n">
        <f aca="false">+[2]data1cf!BU945*-1</f>
        <v>-0</v>
      </c>
      <c r="X946" s="9" t="n">
        <f aca="false">+[2]data1cf!BV945*-1</f>
        <v>-0</v>
      </c>
      <c r="Y946" s="9" t="n">
        <f aca="false">+[2]data1cf!BW945*-1</f>
        <v>-0</v>
      </c>
      <c r="Z946" s="9" t="n">
        <f aca="false">+[2]data1cf!BX945*-1</f>
        <v>-0</v>
      </c>
      <c r="AA946" s="9" t="n">
        <f aca="false">+[2]data1cf!BY945*-1</f>
        <v>-0</v>
      </c>
      <c r="AB946" s="9"/>
      <c r="AC946" s="9"/>
      <c r="AD946" s="9"/>
      <c r="AE946" s="9"/>
      <c r="AF946" s="9"/>
      <c r="AG946" s="9"/>
      <c r="AH946" s="9"/>
      <c r="AI946" s="9"/>
      <c r="AJ946" s="9"/>
      <c r="AK946" s="1"/>
      <c r="AL946" s="1" t="e">
        <f aca="false">SUMPRODUCT(B946:AJ946,PVCapPrice)</f>
        <v>#DIV/0!</v>
      </c>
      <c r="AM946" s="1"/>
      <c r="AN946" s="1"/>
      <c r="AO946" s="1"/>
      <c r="AP946" s="1"/>
      <c r="AQ946" s="1"/>
    </row>
    <row r="947" customFormat="false" ht="11.25" hidden="false" customHeight="false" outlineLevel="0" collapsed="false">
      <c r="A947" s="1" t="n">
        <v>945</v>
      </c>
      <c r="B947" s="9"/>
      <c r="C947" s="9" t="n">
        <f aca="false">+[2]data1cf!BA946*-1</f>
        <v>-0</v>
      </c>
      <c r="D947" s="9" t="n">
        <f aca="false">+[2]data1cf!BB946*-1</f>
        <v>-0</v>
      </c>
      <c r="E947" s="9" t="n">
        <f aca="false">+[2]data1cf!BC946*-1</f>
        <v>-0</v>
      </c>
      <c r="F947" s="9" t="n">
        <f aca="false">+[2]data1cf!BD946*-1</f>
        <v>-0</v>
      </c>
      <c r="G947" s="9" t="n">
        <f aca="false">+[2]data1cf!BE946*-1</f>
        <v>-0</v>
      </c>
      <c r="H947" s="9" t="n">
        <f aca="false">+[2]data1cf!BF946*-1</f>
        <v>-0</v>
      </c>
      <c r="I947" s="9" t="n">
        <f aca="false">+[2]data1cf!BG946*-1</f>
        <v>-0</v>
      </c>
      <c r="J947" s="9" t="n">
        <f aca="false">+[2]data1cf!BH946*-1</f>
        <v>-0</v>
      </c>
      <c r="K947" s="9" t="n">
        <f aca="false">+[2]data1cf!BI946*-1</f>
        <v>-0</v>
      </c>
      <c r="L947" s="9" t="n">
        <f aca="false">+[2]data1cf!BJ946*-1</f>
        <v>-0</v>
      </c>
      <c r="M947" s="9" t="n">
        <f aca="false">+[2]data1cf!BK946*-1</f>
        <v>-0</v>
      </c>
      <c r="N947" s="9" t="n">
        <f aca="false">+[2]data1cf!BL946*-1</f>
        <v>-0</v>
      </c>
      <c r="O947" s="9" t="n">
        <f aca="false">+[2]data1cf!BM946*-1</f>
        <v>-0</v>
      </c>
      <c r="P947" s="9" t="n">
        <f aca="false">+[2]data1cf!BN946*-1</f>
        <v>-0</v>
      </c>
      <c r="Q947" s="9" t="n">
        <f aca="false">+[2]data1cf!BO946*-1</f>
        <v>-0</v>
      </c>
      <c r="R947" s="9" t="n">
        <f aca="false">+[2]data1cf!BP946*-1</f>
        <v>-0</v>
      </c>
      <c r="S947" s="9" t="n">
        <f aca="false">+[2]data1cf!BQ946*-1</f>
        <v>-0</v>
      </c>
      <c r="T947" s="9" t="n">
        <f aca="false">+[2]data1cf!BR946*-1</f>
        <v>-0</v>
      </c>
      <c r="U947" s="9" t="n">
        <f aca="false">+[2]data1cf!BS946*-1</f>
        <v>-0</v>
      </c>
      <c r="V947" s="9" t="n">
        <f aca="false">+[2]data1cf!BT946*-1</f>
        <v>-0</v>
      </c>
      <c r="W947" s="9" t="n">
        <f aca="false">+[2]data1cf!BU946*-1</f>
        <v>-0</v>
      </c>
      <c r="X947" s="9" t="n">
        <f aca="false">+[2]data1cf!BV946*-1</f>
        <v>-0</v>
      </c>
      <c r="Y947" s="9" t="n">
        <f aca="false">+[2]data1cf!BW946*-1</f>
        <v>-0</v>
      </c>
      <c r="Z947" s="9" t="n">
        <f aca="false">+[2]data1cf!BX946*-1</f>
        <v>-0</v>
      </c>
      <c r="AA947" s="9" t="n">
        <f aca="false">+[2]data1cf!BY946*-1</f>
        <v>-0</v>
      </c>
      <c r="AB947" s="9"/>
      <c r="AC947" s="9"/>
      <c r="AD947" s="9"/>
      <c r="AE947" s="9"/>
      <c r="AF947" s="9"/>
      <c r="AG947" s="9"/>
      <c r="AH947" s="9"/>
      <c r="AI947" s="9"/>
      <c r="AJ947" s="9"/>
      <c r="AK947" s="1"/>
      <c r="AL947" s="1" t="e">
        <f aca="false">SUMPRODUCT(B947:AJ947,PVCapPrice)</f>
        <v>#DIV/0!</v>
      </c>
      <c r="AM947" s="1"/>
      <c r="AN947" s="1"/>
      <c r="AO947" s="1"/>
      <c r="AP947" s="1"/>
      <c r="AQ947" s="1"/>
    </row>
    <row r="948" customFormat="false" ht="11.25" hidden="false" customHeight="false" outlineLevel="0" collapsed="false">
      <c r="A948" s="1" t="n">
        <v>946</v>
      </c>
      <c r="B948" s="9"/>
      <c r="C948" s="9" t="n">
        <f aca="false">+[2]data1cf!BA947*-1</f>
        <v>-0</v>
      </c>
      <c r="D948" s="9" t="n">
        <f aca="false">+[2]data1cf!BB947*-1</f>
        <v>-0</v>
      </c>
      <c r="E948" s="9" t="n">
        <f aca="false">+[2]data1cf!BC947*-1</f>
        <v>-0</v>
      </c>
      <c r="F948" s="9" t="n">
        <f aca="false">+[2]data1cf!BD947*-1</f>
        <v>-0</v>
      </c>
      <c r="G948" s="9" t="n">
        <f aca="false">+[2]data1cf!BE947*-1</f>
        <v>-0</v>
      </c>
      <c r="H948" s="9" t="n">
        <f aca="false">+[2]data1cf!BF947*-1</f>
        <v>-0</v>
      </c>
      <c r="I948" s="9" t="n">
        <f aca="false">+[2]data1cf!BG947*-1</f>
        <v>-0</v>
      </c>
      <c r="J948" s="9" t="n">
        <f aca="false">+[2]data1cf!BH947*-1</f>
        <v>-0</v>
      </c>
      <c r="K948" s="9" t="n">
        <f aca="false">+[2]data1cf!BI947*-1</f>
        <v>-0</v>
      </c>
      <c r="L948" s="9" t="n">
        <f aca="false">+[2]data1cf!BJ947*-1</f>
        <v>-0</v>
      </c>
      <c r="M948" s="9" t="n">
        <f aca="false">+[2]data1cf!BK947*-1</f>
        <v>-0</v>
      </c>
      <c r="N948" s="9" t="n">
        <f aca="false">+[2]data1cf!BL947*-1</f>
        <v>-0</v>
      </c>
      <c r="O948" s="9" t="n">
        <f aca="false">+[2]data1cf!BM947*-1</f>
        <v>-0</v>
      </c>
      <c r="P948" s="9" t="n">
        <f aca="false">+[2]data1cf!BN947*-1</f>
        <v>-0</v>
      </c>
      <c r="Q948" s="9" t="n">
        <f aca="false">+[2]data1cf!BO947*-1</f>
        <v>-0</v>
      </c>
      <c r="R948" s="9" t="n">
        <f aca="false">+[2]data1cf!BP947*-1</f>
        <v>-0</v>
      </c>
      <c r="S948" s="9" t="n">
        <f aca="false">+[2]data1cf!BQ947*-1</f>
        <v>-0</v>
      </c>
      <c r="T948" s="9" t="n">
        <f aca="false">+[2]data1cf!BR947*-1</f>
        <v>-0</v>
      </c>
      <c r="U948" s="9" t="n">
        <f aca="false">+[2]data1cf!BS947*-1</f>
        <v>-0</v>
      </c>
      <c r="V948" s="9" t="n">
        <f aca="false">+[2]data1cf!BT947*-1</f>
        <v>-0</v>
      </c>
      <c r="W948" s="9" t="n">
        <f aca="false">+[2]data1cf!BU947*-1</f>
        <v>-0</v>
      </c>
      <c r="X948" s="9" t="n">
        <f aca="false">+[2]data1cf!BV947*-1</f>
        <v>-0</v>
      </c>
      <c r="Y948" s="9" t="n">
        <f aca="false">+[2]data1cf!BW947*-1</f>
        <v>-0</v>
      </c>
      <c r="Z948" s="9" t="n">
        <f aca="false">+[2]data1cf!BX947*-1</f>
        <v>-0</v>
      </c>
      <c r="AA948" s="9" t="n">
        <f aca="false">+[2]data1cf!BY947*-1</f>
        <v>-0</v>
      </c>
      <c r="AB948" s="9"/>
      <c r="AC948" s="9"/>
      <c r="AD948" s="9"/>
      <c r="AE948" s="9"/>
      <c r="AF948" s="9"/>
      <c r="AG948" s="9"/>
      <c r="AH948" s="9"/>
      <c r="AI948" s="9"/>
      <c r="AJ948" s="9"/>
      <c r="AK948" s="1"/>
      <c r="AL948" s="1" t="e">
        <f aca="false">SUMPRODUCT(B948:AJ948,PVCapPrice)</f>
        <v>#DIV/0!</v>
      </c>
      <c r="AM948" s="1"/>
      <c r="AN948" s="1"/>
      <c r="AO948" s="1"/>
      <c r="AP948" s="1"/>
      <c r="AQ948" s="1"/>
    </row>
    <row r="949" customFormat="false" ht="11.25" hidden="false" customHeight="false" outlineLevel="0" collapsed="false">
      <c r="A949" s="1" t="n">
        <v>947</v>
      </c>
      <c r="B949" s="9"/>
      <c r="C949" s="9" t="n">
        <f aca="false">+[2]data1cf!BA948*-1</f>
        <v>-0</v>
      </c>
      <c r="D949" s="9" t="n">
        <f aca="false">+[2]data1cf!BB948*-1</f>
        <v>-0</v>
      </c>
      <c r="E949" s="9" t="n">
        <f aca="false">+[2]data1cf!BC948*-1</f>
        <v>-0</v>
      </c>
      <c r="F949" s="9" t="n">
        <f aca="false">+[2]data1cf!BD948*-1</f>
        <v>-0</v>
      </c>
      <c r="G949" s="9" t="n">
        <f aca="false">+[2]data1cf!BE948*-1</f>
        <v>-0</v>
      </c>
      <c r="H949" s="9" t="n">
        <f aca="false">+[2]data1cf!BF948*-1</f>
        <v>-0</v>
      </c>
      <c r="I949" s="9" t="n">
        <f aca="false">+[2]data1cf!BG948*-1</f>
        <v>-0</v>
      </c>
      <c r="J949" s="9" t="n">
        <f aca="false">+[2]data1cf!BH948*-1</f>
        <v>-0</v>
      </c>
      <c r="K949" s="9" t="n">
        <f aca="false">+[2]data1cf!BI948*-1</f>
        <v>-0</v>
      </c>
      <c r="L949" s="9" t="n">
        <f aca="false">+[2]data1cf!BJ948*-1</f>
        <v>-0</v>
      </c>
      <c r="M949" s="9" t="n">
        <f aca="false">+[2]data1cf!BK948*-1</f>
        <v>-0</v>
      </c>
      <c r="N949" s="9" t="n">
        <f aca="false">+[2]data1cf!BL948*-1</f>
        <v>-0</v>
      </c>
      <c r="O949" s="9" t="n">
        <f aca="false">+[2]data1cf!BM948*-1</f>
        <v>-0</v>
      </c>
      <c r="P949" s="9" t="n">
        <f aca="false">+[2]data1cf!BN948*-1</f>
        <v>-0</v>
      </c>
      <c r="Q949" s="9" t="n">
        <f aca="false">+[2]data1cf!BO948*-1</f>
        <v>-0</v>
      </c>
      <c r="R949" s="9" t="n">
        <f aca="false">+[2]data1cf!BP948*-1</f>
        <v>-0</v>
      </c>
      <c r="S949" s="9" t="n">
        <f aca="false">+[2]data1cf!BQ948*-1</f>
        <v>-0</v>
      </c>
      <c r="T949" s="9" t="n">
        <f aca="false">+[2]data1cf!BR948*-1</f>
        <v>-0</v>
      </c>
      <c r="U949" s="9" t="n">
        <f aca="false">+[2]data1cf!BS948*-1</f>
        <v>-0</v>
      </c>
      <c r="V949" s="9" t="n">
        <f aca="false">+[2]data1cf!BT948*-1</f>
        <v>-0</v>
      </c>
      <c r="W949" s="9" t="n">
        <f aca="false">+[2]data1cf!BU948*-1</f>
        <v>-0</v>
      </c>
      <c r="X949" s="9" t="n">
        <f aca="false">+[2]data1cf!BV948*-1</f>
        <v>-0</v>
      </c>
      <c r="Y949" s="9" t="n">
        <f aca="false">+[2]data1cf!BW948*-1</f>
        <v>-0</v>
      </c>
      <c r="Z949" s="9" t="n">
        <f aca="false">+[2]data1cf!BX948*-1</f>
        <v>-0</v>
      </c>
      <c r="AA949" s="9" t="n">
        <f aca="false">+[2]data1cf!BY948*-1</f>
        <v>-0</v>
      </c>
      <c r="AB949" s="9"/>
      <c r="AC949" s="9"/>
      <c r="AD949" s="9"/>
      <c r="AE949" s="9"/>
      <c r="AF949" s="9"/>
      <c r="AG949" s="9"/>
      <c r="AH949" s="9"/>
      <c r="AI949" s="9"/>
      <c r="AJ949" s="9"/>
      <c r="AK949" s="1"/>
      <c r="AL949" s="1" t="e">
        <f aca="false">SUMPRODUCT(B949:AJ949,PVCapPrice)</f>
        <v>#DIV/0!</v>
      </c>
      <c r="AM949" s="1"/>
      <c r="AN949" s="1"/>
      <c r="AO949" s="1"/>
      <c r="AP949" s="1"/>
      <c r="AQ949" s="1"/>
    </row>
    <row r="950" customFormat="false" ht="11.25" hidden="false" customHeight="false" outlineLevel="0" collapsed="false">
      <c r="A950" s="1" t="n">
        <v>948</v>
      </c>
      <c r="B950" s="9"/>
      <c r="C950" s="9" t="n">
        <f aca="false">+[2]data1cf!BA949*-1</f>
        <v>-0</v>
      </c>
      <c r="D950" s="9" t="n">
        <f aca="false">+[2]data1cf!BB949*-1</f>
        <v>-0</v>
      </c>
      <c r="E950" s="9" t="n">
        <f aca="false">+[2]data1cf!BC949*-1</f>
        <v>-0</v>
      </c>
      <c r="F950" s="9" t="n">
        <f aca="false">+[2]data1cf!BD949*-1</f>
        <v>-0</v>
      </c>
      <c r="G950" s="9" t="n">
        <f aca="false">+[2]data1cf!BE949*-1</f>
        <v>-0</v>
      </c>
      <c r="H950" s="9" t="n">
        <f aca="false">+[2]data1cf!BF949*-1</f>
        <v>-0</v>
      </c>
      <c r="I950" s="9" t="n">
        <f aca="false">+[2]data1cf!BG949*-1</f>
        <v>-0</v>
      </c>
      <c r="J950" s="9" t="n">
        <f aca="false">+[2]data1cf!BH949*-1</f>
        <v>-0</v>
      </c>
      <c r="K950" s="9" t="n">
        <f aca="false">+[2]data1cf!BI949*-1</f>
        <v>-0</v>
      </c>
      <c r="L950" s="9" t="n">
        <f aca="false">+[2]data1cf!BJ949*-1</f>
        <v>-0</v>
      </c>
      <c r="M950" s="9" t="n">
        <f aca="false">+[2]data1cf!BK949*-1</f>
        <v>-0</v>
      </c>
      <c r="N950" s="9" t="n">
        <f aca="false">+[2]data1cf!BL949*-1</f>
        <v>-0</v>
      </c>
      <c r="O950" s="9" t="n">
        <f aca="false">+[2]data1cf!BM949*-1</f>
        <v>-0</v>
      </c>
      <c r="P950" s="9" t="n">
        <f aca="false">+[2]data1cf!BN949*-1</f>
        <v>-0</v>
      </c>
      <c r="Q950" s="9" t="n">
        <f aca="false">+[2]data1cf!BO949*-1</f>
        <v>-0</v>
      </c>
      <c r="R950" s="9" t="n">
        <f aca="false">+[2]data1cf!BP949*-1</f>
        <v>-0</v>
      </c>
      <c r="S950" s="9" t="n">
        <f aca="false">+[2]data1cf!BQ949*-1</f>
        <v>-0</v>
      </c>
      <c r="T950" s="9" t="n">
        <f aca="false">+[2]data1cf!BR949*-1</f>
        <v>-0</v>
      </c>
      <c r="U950" s="9" t="n">
        <f aca="false">+[2]data1cf!BS949*-1</f>
        <v>-0</v>
      </c>
      <c r="V950" s="9" t="n">
        <f aca="false">+[2]data1cf!BT949*-1</f>
        <v>-0</v>
      </c>
      <c r="W950" s="9" t="n">
        <f aca="false">+[2]data1cf!BU949*-1</f>
        <v>-0</v>
      </c>
      <c r="X950" s="9" t="n">
        <f aca="false">+[2]data1cf!BV949*-1</f>
        <v>-0</v>
      </c>
      <c r="Y950" s="9" t="n">
        <f aca="false">+[2]data1cf!BW949*-1</f>
        <v>-0</v>
      </c>
      <c r="Z950" s="9" t="n">
        <f aca="false">+[2]data1cf!BX949*-1</f>
        <v>-0</v>
      </c>
      <c r="AA950" s="9" t="n">
        <f aca="false">+[2]data1cf!BY949*-1</f>
        <v>-0</v>
      </c>
      <c r="AB950" s="9"/>
      <c r="AC950" s="9"/>
      <c r="AD950" s="9"/>
      <c r="AE950" s="9"/>
      <c r="AF950" s="9"/>
      <c r="AG950" s="9"/>
      <c r="AH950" s="9"/>
      <c r="AI950" s="9"/>
      <c r="AJ950" s="9"/>
      <c r="AK950" s="1"/>
      <c r="AL950" s="1" t="e">
        <f aca="false">SUMPRODUCT(B950:AJ950,PVCapPrice)</f>
        <v>#DIV/0!</v>
      </c>
      <c r="AM950" s="1"/>
      <c r="AN950" s="1"/>
      <c r="AO950" s="1"/>
      <c r="AP950" s="1"/>
      <c r="AQ950" s="1"/>
    </row>
    <row r="951" customFormat="false" ht="11.25" hidden="false" customHeight="false" outlineLevel="0" collapsed="false">
      <c r="A951" s="1" t="n">
        <v>949</v>
      </c>
      <c r="B951" s="9"/>
      <c r="C951" s="9" t="n">
        <f aca="false">+[2]data1cf!BA950*-1</f>
        <v>-0</v>
      </c>
      <c r="D951" s="9" t="n">
        <f aca="false">+[2]data1cf!BB950*-1</f>
        <v>-0</v>
      </c>
      <c r="E951" s="9" t="n">
        <f aca="false">+[2]data1cf!BC950*-1</f>
        <v>-0</v>
      </c>
      <c r="F951" s="9" t="n">
        <f aca="false">+[2]data1cf!BD950*-1</f>
        <v>-0</v>
      </c>
      <c r="G951" s="9" t="n">
        <f aca="false">+[2]data1cf!BE950*-1</f>
        <v>-0</v>
      </c>
      <c r="H951" s="9" t="n">
        <f aca="false">+[2]data1cf!BF950*-1</f>
        <v>-0</v>
      </c>
      <c r="I951" s="9" t="n">
        <f aca="false">+[2]data1cf!BG950*-1</f>
        <v>-0</v>
      </c>
      <c r="J951" s="9" t="n">
        <f aca="false">+[2]data1cf!BH950*-1</f>
        <v>-0</v>
      </c>
      <c r="K951" s="9" t="n">
        <f aca="false">+[2]data1cf!BI950*-1</f>
        <v>-0</v>
      </c>
      <c r="L951" s="9" t="n">
        <f aca="false">+[2]data1cf!BJ950*-1</f>
        <v>-0</v>
      </c>
      <c r="M951" s="9" t="n">
        <f aca="false">+[2]data1cf!BK950*-1</f>
        <v>-0</v>
      </c>
      <c r="N951" s="9" t="n">
        <f aca="false">+[2]data1cf!BL950*-1</f>
        <v>-0</v>
      </c>
      <c r="O951" s="9" t="n">
        <f aca="false">+[2]data1cf!BM950*-1</f>
        <v>-0</v>
      </c>
      <c r="P951" s="9" t="n">
        <f aca="false">+[2]data1cf!BN950*-1</f>
        <v>-0</v>
      </c>
      <c r="Q951" s="9" t="n">
        <f aca="false">+[2]data1cf!BO950*-1</f>
        <v>-0</v>
      </c>
      <c r="R951" s="9" t="n">
        <f aca="false">+[2]data1cf!BP950*-1</f>
        <v>-0</v>
      </c>
      <c r="S951" s="9" t="n">
        <f aca="false">+[2]data1cf!BQ950*-1</f>
        <v>-0</v>
      </c>
      <c r="T951" s="9" t="n">
        <f aca="false">+[2]data1cf!BR950*-1</f>
        <v>-0</v>
      </c>
      <c r="U951" s="9" t="n">
        <f aca="false">+[2]data1cf!BS950*-1</f>
        <v>-0</v>
      </c>
      <c r="V951" s="9" t="n">
        <f aca="false">+[2]data1cf!BT950*-1</f>
        <v>-0</v>
      </c>
      <c r="W951" s="9" t="n">
        <f aca="false">+[2]data1cf!BU950*-1</f>
        <v>-0</v>
      </c>
      <c r="X951" s="9" t="n">
        <f aca="false">+[2]data1cf!BV950*-1</f>
        <v>-0</v>
      </c>
      <c r="Y951" s="9" t="n">
        <f aca="false">+[2]data1cf!BW950*-1</f>
        <v>-0</v>
      </c>
      <c r="Z951" s="9" t="n">
        <f aca="false">+[2]data1cf!BX950*-1</f>
        <v>-0</v>
      </c>
      <c r="AA951" s="9" t="n">
        <f aca="false">+[2]data1cf!BY950*-1</f>
        <v>-0</v>
      </c>
      <c r="AB951" s="9"/>
      <c r="AC951" s="9"/>
      <c r="AD951" s="9"/>
      <c r="AE951" s="9"/>
      <c r="AF951" s="9"/>
      <c r="AG951" s="9"/>
      <c r="AH951" s="9"/>
      <c r="AI951" s="9"/>
      <c r="AJ951" s="9"/>
      <c r="AK951" s="1"/>
      <c r="AL951" s="1" t="e">
        <f aca="false">SUMPRODUCT(B951:AJ951,PVCapPrice)</f>
        <v>#DIV/0!</v>
      </c>
      <c r="AM951" s="1"/>
      <c r="AN951" s="1"/>
      <c r="AO951" s="1"/>
      <c r="AP951" s="1"/>
      <c r="AQ951" s="1"/>
    </row>
    <row r="952" customFormat="false" ht="11.25" hidden="false" customHeight="false" outlineLevel="0" collapsed="false">
      <c r="A952" s="1" t="n">
        <v>950</v>
      </c>
      <c r="B952" s="9"/>
      <c r="C952" s="9" t="n">
        <f aca="false">+[2]data1cf!BA951*-1</f>
        <v>-0</v>
      </c>
      <c r="D952" s="9" t="n">
        <f aca="false">+[2]data1cf!BB951*-1</f>
        <v>-0</v>
      </c>
      <c r="E952" s="9" t="n">
        <f aca="false">+[2]data1cf!BC951*-1</f>
        <v>-0</v>
      </c>
      <c r="F952" s="9" t="n">
        <f aca="false">+[2]data1cf!BD951*-1</f>
        <v>-0</v>
      </c>
      <c r="G952" s="9" t="n">
        <f aca="false">+[2]data1cf!BE951*-1</f>
        <v>-0</v>
      </c>
      <c r="H952" s="9" t="n">
        <f aca="false">+[2]data1cf!BF951*-1</f>
        <v>-0</v>
      </c>
      <c r="I952" s="9" t="n">
        <f aca="false">+[2]data1cf!BG951*-1</f>
        <v>-0</v>
      </c>
      <c r="J952" s="9" t="n">
        <f aca="false">+[2]data1cf!BH951*-1</f>
        <v>-0</v>
      </c>
      <c r="K952" s="9" t="n">
        <f aca="false">+[2]data1cf!BI951*-1</f>
        <v>-0</v>
      </c>
      <c r="L952" s="9" t="n">
        <f aca="false">+[2]data1cf!BJ951*-1</f>
        <v>-0</v>
      </c>
      <c r="M952" s="9" t="n">
        <f aca="false">+[2]data1cf!BK951*-1</f>
        <v>-0</v>
      </c>
      <c r="N952" s="9" t="n">
        <f aca="false">+[2]data1cf!BL951*-1</f>
        <v>-0</v>
      </c>
      <c r="O952" s="9" t="n">
        <f aca="false">+[2]data1cf!BM951*-1</f>
        <v>-0</v>
      </c>
      <c r="P952" s="9" t="n">
        <f aca="false">+[2]data1cf!BN951*-1</f>
        <v>-0</v>
      </c>
      <c r="Q952" s="9" t="n">
        <f aca="false">+[2]data1cf!BO951*-1</f>
        <v>-0</v>
      </c>
      <c r="R952" s="9" t="n">
        <f aca="false">+[2]data1cf!BP951*-1</f>
        <v>-0</v>
      </c>
      <c r="S952" s="9" t="n">
        <f aca="false">+[2]data1cf!BQ951*-1</f>
        <v>-0</v>
      </c>
      <c r="T952" s="9" t="n">
        <f aca="false">+[2]data1cf!BR951*-1</f>
        <v>-0</v>
      </c>
      <c r="U952" s="9" t="n">
        <f aca="false">+[2]data1cf!BS951*-1</f>
        <v>-0</v>
      </c>
      <c r="V952" s="9" t="n">
        <f aca="false">+[2]data1cf!BT951*-1</f>
        <v>-0</v>
      </c>
      <c r="W952" s="9" t="n">
        <f aca="false">+[2]data1cf!BU951*-1</f>
        <v>-0</v>
      </c>
      <c r="X952" s="9" t="n">
        <f aca="false">+[2]data1cf!BV951*-1</f>
        <v>-0</v>
      </c>
      <c r="Y952" s="9" t="n">
        <f aca="false">+[2]data1cf!BW951*-1</f>
        <v>-0</v>
      </c>
      <c r="Z952" s="9" t="n">
        <f aca="false">+[2]data1cf!BX951*-1</f>
        <v>-0</v>
      </c>
      <c r="AA952" s="9" t="n">
        <f aca="false">+[2]data1cf!BY951*-1</f>
        <v>-0</v>
      </c>
      <c r="AB952" s="9"/>
      <c r="AC952" s="9"/>
      <c r="AD952" s="9"/>
      <c r="AE952" s="9"/>
      <c r="AF952" s="9"/>
      <c r="AG952" s="9"/>
      <c r="AH952" s="9"/>
      <c r="AI952" s="9"/>
      <c r="AJ952" s="9"/>
      <c r="AK952" s="1"/>
      <c r="AL952" s="1" t="e">
        <f aca="false">SUMPRODUCT(B952:AJ952,PVCapPrice)</f>
        <v>#DIV/0!</v>
      </c>
      <c r="AM952" s="1"/>
      <c r="AN952" s="1"/>
      <c r="AO952" s="1"/>
      <c r="AP952" s="1"/>
      <c r="AQ952" s="1"/>
    </row>
    <row r="953" customFormat="false" ht="11.25" hidden="false" customHeight="false" outlineLevel="0" collapsed="false">
      <c r="A953" s="1" t="n">
        <v>951</v>
      </c>
      <c r="B953" s="9"/>
      <c r="C953" s="9" t="n">
        <f aca="false">+[2]data1cf!BA952*-1</f>
        <v>-0</v>
      </c>
      <c r="D953" s="9" t="n">
        <f aca="false">+[2]data1cf!BB952*-1</f>
        <v>-0</v>
      </c>
      <c r="E953" s="9" t="n">
        <f aca="false">+[2]data1cf!BC952*-1</f>
        <v>-0</v>
      </c>
      <c r="F953" s="9" t="n">
        <f aca="false">+[2]data1cf!BD952*-1</f>
        <v>-0</v>
      </c>
      <c r="G953" s="9" t="n">
        <f aca="false">+[2]data1cf!BE952*-1</f>
        <v>-0</v>
      </c>
      <c r="H953" s="9" t="n">
        <f aca="false">+[2]data1cf!BF952*-1</f>
        <v>-0</v>
      </c>
      <c r="I953" s="9" t="n">
        <f aca="false">+[2]data1cf!BG952*-1</f>
        <v>-0</v>
      </c>
      <c r="J953" s="9" t="n">
        <f aca="false">+[2]data1cf!BH952*-1</f>
        <v>-0</v>
      </c>
      <c r="K953" s="9" t="n">
        <f aca="false">+[2]data1cf!BI952*-1</f>
        <v>-0</v>
      </c>
      <c r="L953" s="9" t="n">
        <f aca="false">+[2]data1cf!BJ952*-1</f>
        <v>-0</v>
      </c>
      <c r="M953" s="9" t="n">
        <f aca="false">+[2]data1cf!BK952*-1</f>
        <v>-0</v>
      </c>
      <c r="N953" s="9" t="n">
        <f aca="false">+[2]data1cf!BL952*-1</f>
        <v>-0</v>
      </c>
      <c r="O953" s="9" t="n">
        <f aca="false">+[2]data1cf!BM952*-1</f>
        <v>-0</v>
      </c>
      <c r="P953" s="9" t="n">
        <f aca="false">+[2]data1cf!BN952*-1</f>
        <v>-0</v>
      </c>
      <c r="Q953" s="9" t="n">
        <f aca="false">+[2]data1cf!BO952*-1</f>
        <v>-0</v>
      </c>
      <c r="R953" s="9" t="n">
        <f aca="false">+[2]data1cf!BP952*-1</f>
        <v>-0</v>
      </c>
      <c r="S953" s="9" t="n">
        <f aca="false">+[2]data1cf!BQ952*-1</f>
        <v>-0</v>
      </c>
      <c r="T953" s="9" t="n">
        <f aca="false">+[2]data1cf!BR952*-1</f>
        <v>-0</v>
      </c>
      <c r="U953" s="9" t="n">
        <f aca="false">+[2]data1cf!BS952*-1</f>
        <v>-0</v>
      </c>
      <c r="V953" s="9" t="n">
        <f aca="false">+[2]data1cf!BT952*-1</f>
        <v>-0</v>
      </c>
      <c r="W953" s="9" t="n">
        <f aca="false">+[2]data1cf!BU952*-1</f>
        <v>-0</v>
      </c>
      <c r="X953" s="9" t="n">
        <f aca="false">+[2]data1cf!BV952*-1</f>
        <v>-0</v>
      </c>
      <c r="Y953" s="9" t="n">
        <f aca="false">+[2]data1cf!BW952*-1</f>
        <v>-0</v>
      </c>
      <c r="Z953" s="9" t="n">
        <f aca="false">+[2]data1cf!BX952*-1</f>
        <v>-0</v>
      </c>
      <c r="AA953" s="9" t="n">
        <f aca="false">+[2]data1cf!BY952*-1</f>
        <v>-0</v>
      </c>
      <c r="AB953" s="9"/>
      <c r="AC953" s="9"/>
      <c r="AD953" s="9"/>
      <c r="AE953" s="9"/>
      <c r="AF953" s="9"/>
      <c r="AG953" s="9"/>
      <c r="AH953" s="9"/>
      <c r="AI953" s="9"/>
      <c r="AJ953" s="9"/>
      <c r="AK953" s="1"/>
      <c r="AL953" s="1" t="e">
        <f aca="false">SUMPRODUCT(B953:AJ953,PVCapPrice)</f>
        <v>#DIV/0!</v>
      </c>
      <c r="AM953" s="1"/>
      <c r="AN953" s="1"/>
      <c r="AO953" s="1"/>
      <c r="AP953" s="1"/>
      <c r="AQ953" s="1"/>
    </row>
    <row r="954" customFormat="false" ht="11.25" hidden="false" customHeight="false" outlineLevel="0" collapsed="false">
      <c r="A954" s="1" t="n">
        <v>952</v>
      </c>
      <c r="B954" s="9"/>
      <c r="C954" s="9" t="n">
        <f aca="false">+[2]data1cf!BA953*-1</f>
        <v>-0</v>
      </c>
      <c r="D954" s="9" t="n">
        <f aca="false">+[2]data1cf!BB953*-1</f>
        <v>-0</v>
      </c>
      <c r="E954" s="9" t="n">
        <f aca="false">+[2]data1cf!BC953*-1</f>
        <v>-0</v>
      </c>
      <c r="F954" s="9" t="n">
        <f aca="false">+[2]data1cf!BD953*-1</f>
        <v>-0</v>
      </c>
      <c r="G954" s="9" t="n">
        <f aca="false">+[2]data1cf!BE953*-1</f>
        <v>-0</v>
      </c>
      <c r="H954" s="9" t="n">
        <f aca="false">+[2]data1cf!BF953*-1</f>
        <v>-0</v>
      </c>
      <c r="I954" s="9" t="n">
        <f aca="false">+[2]data1cf!BG953*-1</f>
        <v>-0</v>
      </c>
      <c r="J954" s="9" t="n">
        <f aca="false">+[2]data1cf!BH953*-1</f>
        <v>-0</v>
      </c>
      <c r="K954" s="9" t="n">
        <f aca="false">+[2]data1cf!BI953*-1</f>
        <v>-0</v>
      </c>
      <c r="L954" s="9" t="n">
        <f aca="false">+[2]data1cf!BJ953*-1</f>
        <v>-0</v>
      </c>
      <c r="M954" s="9" t="n">
        <f aca="false">+[2]data1cf!BK953*-1</f>
        <v>-0</v>
      </c>
      <c r="N954" s="9" t="n">
        <f aca="false">+[2]data1cf!BL953*-1</f>
        <v>-0</v>
      </c>
      <c r="O954" s="9" t="n">
        <f aca="false">+[2]data1cf!BM953*-1</f>
        <v>-0</v>
      </c>
      <c r="P954" s="9" t="n">
        <f aca="false">+[2]data1cf!BN953*-1</f>
        <v>-0</v>
      </c>
      <c r="Q954" s="9" t="n">
        <f aca="false">+[2]data1cf!BO953*-1</f>
        <v>-0</v>
      </c>
      <c r="R954" s="9" t="n">
        <f aca="false">+[2]data1cf!BP953*-1</f>
        <v>-0</v>
      </c>
      <c r="S954" s="9" t="n">
        <f aca="false">+[2]data1cf!BQ953*-1</f>
        <v>-0</v>
      </c>
      <c r="T954" s="9" t="n">
        <f aca="false">+[2]data1cf!BR953*-1</f>
        <v>-0</v>
      </c>
      <c r="U954" s="9" t="n">
        <f aca="false">+[2]data1cf!BS953*-1</f>
        <v>-0</v>
      </c>
      <c r="V954" s="9" t="n">
        <f aca="false">+[2]data1cf!BT953*-1</f>
        <v>-0</v>
      </c>
      <c r="W954" s="9" t="n">
        <f aca="false">+[2]data1cf!BU953*-1</f>
        <v>-0</v>
      </c>
      <c r="X954" s="9" t="n">
        <f aca="false">+[2]data1cf!BV953*-1</f>
        <v>-0</v>
      </c>
      <c r="Y954" s="9" t="n">
        <f aca="false">+[2]data1cf!BW953*-1</f>
        <v>-0</v>
      </c>
      <c r="Z954" s="9" t="n">
        <f aca="false">+[2]data1cf!BX953*-1</f>
        <v>-0</v>
      </c>
      <c r="AA954" s="9" t="n">
        <f aca="false">+[2]data1cf!BY953*-1</f>
        <v>-0</v>
      </c>
      <c r="AB954" s="9"/>
      <c r="AC954" s="9"/>
      <c r="AD954" s="9"/>
      <c r="AE954" s="9"/>
      <c r="AF954" s="9"/>
      <c r="AG954" s="9"/>
      <c r="AH954" s="9"/>
      <c r="AI954" s="9"/>
      <c r="AJ954" s="9"/>
      <c r="AK954" s="1"/>
      <c r="AL954" s="1" t="e">
        <f aca="false">SUMPRODUCT(B954:AJ954,PVCapPrice)</f>
        <v>#DIV/0!</v>
      </c>
      <c r="AM954" s="1"/>
      <c r="AN954" s="1"/>
      <c r="AO954" s="1"/>
      <c r="AP954" s="1"/>
      <c r="AQ954" s="1"/>
    </row>
    <row r="955" customFormat="false" ht="11.25" hidden="false" customHeight="false" outlineLevel="0" collapsed="false">
      <c r="A955" s="1" t="n">
        <v>953</v>
      </c>
      <c r="B955" s="9"/>
      <c r="C955" s="9" t="n">
        <f aca="false">+[2]data1cf!BA954*-1</f>
        <v>-0</v>
      </c>
      <c r="D955" s="9" t="n">
        <f aca="false">+[2]data1cf!BB954*-1</f>
        <v>-0</v>
      </c>
      <c r="E955" s="9" t="n">
        <f aca="false">+[2]data1cf!BC954*-1</f>
        <v>-0</v>
      </c>
      <c r="F955" s="9" t="n">
        <f aca="false">+[2]data1cf!BD954*-1</f>
        <v>-0</v>
      </c>
      <c r="G955" s="9" t="n">
        <f aca="false">+[2]data1cf!BE954*-1</f>
        <v>-0</v>
      </c>
      <c r="H955" s="9" t="n">
        <f aca="false">+[2]data1cf!BF954*-1</f>
        <v>-0</v>
      </c>
      <c r="I955" s="9" t="n">
        <f aca="false">+[2]data1cf!BG954*-1</f>
        <v>-0</v>
      </c>
      <c r="J955" s="9" t="n">
        <f aca="false">+[2]data1cf!BH954*-1</f>
        <v>-0</v>
      </c>
      <c r="K955" s="9" t="n">
        <f aca="false">+[2]data1cf!BI954*-1</f>
        <v>-0</v>
      </c>
      <c r="L955" s="9" t="n">
        <f aca="false">+[2]data1cf!BJ954*-1</f>
        <v>-0</v>
      </c>
      <c r="M955" s="9" t="n">
        <f aca="false">+[2]data1cf!BK954*-1</f>
        <v>-0</v>
      </c>
      <c r="N955" s="9" t="n">
        <f aca="false">+[2]data1cf!BL954*-1</f>
        <v>-0</v>
      </c>
      <c r="O955" s="9" t="n">
        <f aca="false">+[2]data1cf!BM954*-1</f>
        <v>-0</v>
      </c>
      <c r="P955" s="9" t="n">
        <f aca="false">+[2]data1cf!BN954*-1</f>
        <v>-0</v>
      </c>
      <c r="Q955" s="9" t="n">
        <f aca="false">+[2]data1cf!BO954*-1</f>
        <v>-0</v>
      </c>
      <c r="R955" s="9" t="n">
        <f aca="false">+[2]data1cf!BP954*-1</f>
        <v>-0</v>
      </c>
      <c r="S955" s="9" t="n">
        <f aca="false">+[2]data1cf!BQ954*-1</f>
        <v>-0</v>
      </c>
      <c r="T955" s="9" t="n">
        <f aca="false">+[2]data1cf!BR954*-1</f>
        <v>-0</v>
      </c>
      <c r="U955" s="9" t="n">
        <f aca="false">+[2]data1cf!BS954*-1</f>
        <v>-0</v>
      </c>
      <c r="V955" s="9" t="n">
        <f aca="false">+[2]data1cf!BT954*-1</f>
        <v>-0</v>
      </c>
      <c r="W955" s="9" t="n">
        <f aca="false">+[2]data1cf!BU954*-1</f>
        <v>-0</v>
      </c>
      <c r="X955" s="9" t="n">
        <f aca="false">+[2]data1cf!BV954*-1</f>
        <v>-0</v>
      </c>
      <c r="Y955" s="9" t="n">
        <f aca="false">+[2]data1cf!BW954*-1</f>
        <v>-0</v>
      </c>
      <c r="Z955" s="9" t="n">
        <f aca="false">+[2]data1cf!BX954*-1</f>
        <v>-0</v>
      </c>
      <c r="AA955" s="9" t="n">
        <f aca="false">+[2]data1cf!BY954*-1</f>
        <v>-0</v>
      </c>
      <c r="AB955" s="9"/>
      <c r="AC955" s="9"/>
      <c r="AD955" s="9"/>
      <c r="AE955" s="9"/>
      <c r="AF955" s="9"/>
      <c r="AG955" s="9"/>
      <c r="AH955" s="9"/>
      <c r="AI955" s="9"/>
      <c r="AJ955" s="9"/>
      <c r="AK955" s="1"/>
      <c r="AL955" s="1" t="e">
        <f aca="false">SUMPRODUCT(B955:AJ955,PVCapPrice)</f>
        <v>#DIV/0!</v>
      </c>
      <c r="AM955" s="1"/>
      <c r="AN955" s="1"/>
      <c r="AO955" s="1"/>
      <c r="AP955" s="1"/>
      <c r="AQ955" s="1"/>
    </row>
    <row r="956" customFormat="false" ht="11.25" hidden="false" customHeight="false" outlineLevel="0" collapsed="false">
      <c r="A956" s="1" t="n">
        <v>954</v>
      </c>
      <c r="B956" s="9"/>
      <c r="C956" s="9" t="n">
        <f aca="false">+[2]data1cf!BA955*-1</f>
        <v>-0</v>
      </c>
      <c r="D956" s="9" t="n">
        <f aca="false">+[2]data1cf!BB955*-1</f>
        <v>-0</v>
      </c>
      <c r="E956" s="9" t="n">
        <f aca="false">+[2]data1cf!BC955*-1</f>
        <v>-0</v>
      </c>
      <c r="F956" s="9" t="n">
        <f aca="false">+[2]data1cf!BD955*-1</f>
        <v>-0</v>
      </c>
      <c r="G956" s="9" t="n">
        <f aca="false">+[2]data1cf!BE955*-1</f>
        <v>-0</v>
      </c>
      <c r="H956" s="9" t="n">
        <f aca="false">+[2]data1cf!BF955*-1</f>
        <v>-0</v>
      </c>
      <c r="I956" s="9" t="n">
        <f aca="false">+[2]data1cf!BG955*-1</f>
        <v>-0</v>
      </c>
      <c r="J956" s="9" t="n">
        <f aca="false">+[2]data1cf!BH955*-1</f>
        <v>-0</v>
      </c>
      <c r="K956" s="9" t="n">
        <f aca="false">+[2]data1cf!BI955*-1</f>
        <v>-0</v>
      </c>
      <c r="L956" s="9" t="n">
        <f aca="false">+[2]data1cf!BJ955*-1</f>
        <v>-0</v>
      </c>
      <c r="M956" s="9" t="n">
        <f aca="false">+[2]data1cf!BK955*-1</f>
        <v>-0</v>
      </c>
      <c r="N956" s="9" t="n">
        <f aca="false">+[2]data1cf!BL955*-1</f>
        <v>-0</v>
      </c>
      <c r="O956" s="9" t="n">
        <f aca="false">+[2]data1cf!BM955*-1</f>
        <v>-0</v>
      </c>
      <c r="P956" s="9" t="n">
        <f aca="false">+[2]data1cf!BN955*-1</f>
        <v>-0</v>
      </c>
      <c r="Q956" s="9" t="n">
        <f aca="false">+[2]data1cf!BO955*-1</f>
        <v>-0</v>
      </c>
      <c r="R956" s="9" t="n">
        <f aca="false">+[2]data1cf!BP955*-1</f>
        <v>-0</v>
      </c>
      <c r="S956" s="9" t="n">
        <f aca="false">+[2]data1cf!BQ955*-1</f>
        <v>-0</v>
      </c>
      <c r="T956" s="9" t="n">
        <f aca="false">+[2]data1cf!BR955*-1</f>
        <v>-0</v>
      </c>
      <c r="U956" s="9" t="n">
        <f aca="false">+[2]data1cf!BS955*-1</f>
        <v>-0</v>
      </c>
      <c r="V956" s="9" t="n">
        <f aca="false">+[2]data1cf!BT955*-1</f>
        <v>-0</v>
      </c>
      <c r="W956" s="9" t="n">
        <f aca="false">+[2]data1cf!BU955*-1</f>
        <v>-0</v>
      </c>
      <c r="X956" s="9" t="n">
        <f aca="false">+[2]data1cf!BV955*-1</f>
        <v>-0</v>
      </c>
      <c r="Y956" s="9" t="n">
        <f aca="false">+[2]data1cf!BW955*-1</f>
        <v>-0</v>
      </c>
      <c r="Z956" s="9" t="n">
        <f aca="false">+[2]data1cf!BX955*-1</f>
        <v>-0</v>
      </c>
      <c r="AA956" s="9" t="n">
        <f aca="false">+[2]data1cf!BY955*-1</f>
        <v>-0</v>
      </c>
      <c r="AB956" s="9"/>
      <c r="AC956" s="9"/>
      <c r="AD956" s="9"/>
      <c r="AE956" s="9"/>
      <c r="AF956" s="9"/>
      <c r="AG956" s="9"/>
      <c r="AH956" s="9"/>
      <c r="AI956" s="9"/>
      <c r="AJ956" s="9"/>
      <c r="AK956" s="1"/>
      <c r="AL956" s="1" t="e">
        <f aca="false">SUMPRODUCT(B956:AJ956,PVCapPrice)</f>
        <v>#DIV/0!</v>
      </c>
      <c r="AM956" s="1"/>
      <c r="AN956" s="1"/>
      <c r="AO956" s="1"/>
      <c r="AP956" s="1"/>
      <c r="AQ956" s="1"/>
    </row>
    <row r="957" customFormat="false" ht="11.25" hidden="false" customHeight="false" outlineLevel="0" collapsed="false">
      <c r="A957" s="1" t="n">
        <v>955</v>
      </c>
      <c r="B957" s="9"/>
      <c r="C957" s="9" t="n">
        <f aca="false">+[2]data1cf!BA956*-1</f>
        <v>-0</v>
      </c>
      <c r="D957" s="9" t="n">
        <f aca="false">+[2]data1cf!BB956*-1</f>
        <v>-0</v>
      </c>
      <c r="E957" s="9" t="n">
        <f aca="false">+[2]data1cf!BC956*-1</f>
        <v>-0</v>
      </c>
      <c r="F957" s="9" t="n">
        <f aca="false">+[2]data1cf!BD956*-1</f>
        <v>-0</v>
      </c>
      <c r="G957" s="9" t="n">
        <f aca="false">+[2]data1cf!BE956*-1</f>
        <v>-0</v>
      </c>
      <c r="H957" s="9" t="n">
        <f aca="false">+[2]data1cf!BF956*-1</f>
        <v>-0</v>
      </c>
      <c r="I957" s="9" t="n">
        <f aca="false">+[2]data1cf!BG956*-1</f>
        <v>-0</v>
      </c>
      <c r="J957" s="9" t="n">
        <f aca="false">+[2]data1cf!BH956*-1</f>
        <v>-0</v>
      </c>
      <c r="K957" s="9" t="n">
        <f aca="false">+[2]data1cf!BI956*-1</f>
        <v>-0</v>
      </c>
      <c r="L957" s="9" t="n">
        <f aca="false">+[2]data1cf!BJ956*-1</f>
        <v>-0</v>
      </c>
      <c r="M957" s="9" t="n">
        <f aca="false">+[2]data1cf!BK956*-1</f>
        <v>-0</v>
      </c>
      <c r="N957" s="9" t="n">
        <f aca="false">+[2]data1cf!BL956*-1</f>
        <v>-0</v>
      </c>
      <c r="O957" s="9" t="n">
        <f aca="false">+[2]data1cf!BM956*-1</f>
        <v>-0</v>
      </c>
      <c r="P957" s="9" t="n">
        <f aca="false">+[2]data1cf!BN956*-1</f>
        <v>-0</v>
      </c>
      <c r="Q957" s="9" t="n">
        <f aca="false">+[2]data1cf!BO956*-1</f>
        <v>-0</v>
      </c>
      <c r="R957" s="9" t="n">
        <f aca="false">+[2]data1cf!BP956*-1</f>
        <v>-0</v>
      </c>
      <c r="S957" s="9" t="n">
        <f aca="false">+[2]data1cf!BQ956*-1</f>
        <v>-0</v>
      </c>
      <c r="T957" s="9" t="n">
        <f aca="false">+[2]data1cf!BR956*-1</f>
        <v>-0</v>
      </c>
      <c r="U957" s="9" t="n">
        <f aca="false">+[2]data1cf!BS956*-1</f>
        <v>-0</v>
      </c>
      <c r="V957" s="9" t="n">
        <f aca="false">+[2]data1cf!BT956*-1</f>
        <v>-0</v>
      </c>
      <c r="W957" s="9" t="n">
        <f aca="false">+[2]data1cf!BU956*-1</f>
        <v>-0</v>
      </c>
      <c r="X957" s="9" t="n">
        <f aca="false">+[2]data1cf!BV956*-1</f>
        <v>-0</v>
      </c>
      <c r="Y957" s="9" t="n">
        <f aca="false">+[2]data1cf!BW956*-1</f>
        <v>-0</v>
      </c>
      <c r="Z957" s="9" t="n">
        <f aca="false">+[2]data1cf!BX956*-1</f>
        <v>-0</v>
      </c>
      <c r="AA957" s="9" t="n">
        <f aca="false">+[2]data1cf!BY956*-1</f>
        <v>-0</v>
      </c>
      <c r="AB957" s="9"/>
      <c r="AC957" s="9"/>
      <c r="AD957" s="9"/>
      <c r="AE957" s="9"/>
      <c r="AF957" s="9"/>
      <c r="AG957" s="9"/>
      <c r="AH957" s="9"/>
      <c r="AI957" s="9"/>
      <c r="AJ957" s="9"/>
      <c r="AK957" s="1"/>
      <c r="AL957" s="1" t="e">
        <f aca="false">SUMPRODUCT(B957:AJ957,PVCapPrice)</f>
        <v>#DIV/0!</v>
      </c>
      <c r="AM957" s="1"/>
      <c r="AN957" s="1"/>
      <c r="AO957" s="1"/>
      <c r="AP957" s="1"/>
      <c r="AQ957" s="1"/>
    </row>
    <row r="958" customFormat="false" ht="11.25" hidden="false" customHeight="false" outlineLevel="0" collapsed="false">
      <c r="A958" s="1" t="n">
        <v>956</v>
      </c>
      <c r="B958" s="9"/>
      <c r="C958" s="9" t="n">
        <f aca="false">+[2]data1cf!BA957*-1</f>
        <v>-0</v>
      </c>
      <c r="D958" s="9" t="n">
        <f aca="false">+[2]data1cf!BB957*-1</f>
        <v>-0</v>
      </c>
      <c r="E958" s="9" t="n">
        <f aca="false">+[2]data1cf!BC957*-1</f>
        <v>-0</v>
      </c>
      <c r="F958" s="9" t="n">
        <f aca="false">+[2]data1cf!BD957*-1</f>
        <v>-0</v>
      </c>
      <c r="G958" s="9" t="n">
        <f aca="false">+[2]data1cf!BE957*-1</f>
        <v>-0</v>
      </c>
      <c r="H958" s="9" t="n">
        <f aca="false">+[2]data1cf!BF957*-1</f>
        <v>-0</v>
      </c>
      <c r="I958" s="9" t="n">
        <f aca="false">+[2]data1cf!BG957*-1</f>
        <v>-0</v>
      </c>
      <c r="J958" s="9" t="n">
        <f aca="false">+[2]data1cf!BH957*-1</f>
        <v>-0</v>
      </c>
      <c r="K958" s="9" t="n">
        <f aca="false">+[2]data1cf!BI957*-1</f>
        <v>-0</v>
      </c>
      <c r="L958" s="9" t="n">
        <f aca="false">+[2]data1cf!BJ957*-1</f>
        <v>-0</v>
      </c>
      <c r="M958" s="9" t="n">
        <f aca="false">+[2]data1cf!BK957*-1</f>
        <v>-0</v>
      </c>
      <c r="N958" s="9" t="n">
        <f aca="false">+[2]data1cf!BL957*-1</f>
        <v>-0</v>
      </c>
      <c r="O958" s="9" t="n">
        <f aca="false">+[2]data1cf!BM957*-1</f>
        <v>-0</v>
      </c>
      <c r="P958" s="9" t="n">
        <f aca="false">+[2]data1cf!BN957*-1</f>
        <v>-0</v>
      </c>
      <c r="Q958" s="9" t="n">
        <f aca="false">+[2]data1cf!BO957*-1</f>
        <v>-0</v>
      </c>
      <c r="R958" s="9" t="n">
        <f aca="false">+[2]data1cf!BP957*-1</f>
        <v>-0</v>
      </c>
      <c r="S958" s="9" t="n">
        <f aca="false">+[2]data1cf!BQ957*-1</f>
        <v>-0</v>
      </c>
      <c r="T958" s="9" t="n">
        <f aca="false">+[2]data1cf!BR957*-1</f>
        <v>-0</v>
      </c>
      <c r="U958" s="9" t="n">
        <f aca="false">+[2]data1cf!BS957*-1</f>
        <v>-0</v>
      </c>
      <c r="V958" s="9" t="n">
        <f aca="false">+[2]data1cf!BT957*-1</f>
        <v>-0</v>
      </c>
      <c r="W958" s="9" t="n">
        <f aca="false">+[2]data1cf!BU957*-1</f>
        <v>-0</v>
      </c>
      <c r="X958" s="9" t="n">
        <f aca="false">+[2]data1cf!BV957*-1</f>
        <v>-0</v>
      </c>
      <c r="Y958" s="9" t="n">
        <f aca="false">+[2]data1cf!BW957*-1</f>
        <v>-0</v>
      </c>
      <c r="Z958" s="9" t="n">
        <f aca="false">+[2]data1cf!BX957*-1</f>
        <v>-0</v>
      </c>
      <c r="AA958" s="9" t="n">
        <f aca="false">+[2]data1cf!BY957*-1</f>
        <v>-0</v>
      </c>
      <c r="AB958" s="9"/>
      <c r="AC958" s="9"/>
      <c r="AD958" s="9"/>
      <c r="AE958" s="9"/>
      <c r="AF958" s="9"/>
      <c r="AG958" s="9"/>
      <c r="AH958" s="9"/>
      <c r="AI958" s="9"/>
      <c r="AJ958" s="9"/>
      <c r="AK958" s="1"/>
      <c r="AL958" s="1" t="e">
        <f aca="false">SUMPRODUCT(B958:AJ958,PVCapPrice)</f>
        <v>#DIV/0!</v>
      </c>
      <c r="AM958" s="1"/>
      <c r="AN958" s="1"/>
      <c r="AO958" s="1"/>
      <c r="AP958" s="1"/>
      <c r="AQ958" s="1"/>
    </row>
    <row r="959" customFormat="false" ht="11.25" hidden="false" customHeight="false" outlineLevel="0" collapsed="false">
      <c r="A959" s="1" t="n">
        <v>957</v>
      </c>
      <c r="B959" s="9"/>
      <c r="C959" s="9" t="n">
        <f aca="false">+[2]data1cf!BA958*-1</f>
        <v>-0</v>
      </c>
      <c r="D959" s="9" t="n">
        <f aca="false">+[2]data1cf!BB958*-1</f>
        <v>-0</v>
      </c>
      <c r="E959" s="9" t="n">
        <f aca="false">+[2]data1cf!BC958*-1</f>
        <v>-0</v>
      </c>
      <c r="F959" s="9" t="n">
        <f aca="false">+[2]data1cf!BD958*-1</f>
        <v>-0</v>
      </c>
      <c r="G959" s="9" t="n">
        <f aca="false">+[2]data1cf!BE958*-1</f>
        <v>-0</v>
      </c>
      <c r="H959" s="9" t="n">
        <f aca="false">+[2]data1cf!BF958*-1</f>
        <v>-0</v>
      </c>
      <c r="I959" s="9" t="n">
        <f aca="false">+[2]data1cf!BG958*-1</f>
        <v>-0</v>
      </c>
      <c r="J959" s="9" t="n">
        <f aca="false">+[2]data1cf!BH958*-1</f>
        <v>-0</v>
      </c>
      <c r="K959" s="9" t="n">
        <f aca="false">+[2]data1cf!BI958*-1</f>
        <v>-0</v>
      </c>
      <c r="L959" s="9" t="n">
        <f aca="false">+[2]data1cf!BJ958*-1</f>
        <v>-0</v>
      </c>
      <c r="M959" s="9" t="n">
        <f aca="false">+[2]data1cf!BK958*-1</f>
        <v>-0</v>
      </c>
      <c r="N959" s="9" t="n">
        <f aca="false">+[2]data1cf!BL958*-1</f>
        <v>-0</v>
      </c>
      <c r="O959" s="9" t="n">
        <f aca="false">+[2]data1cf!BM958*-1</f>
        <v>-0</v>
      </c>
      <c r="P959" s="9" t="n">
        <f aca="false">+[2]data1cf!BN958*-1</f>
        <v>-0</v>
      </c>
      <c r="Q959" s="9" t="n">
        <f aca="false">+[2]data1cf!BO958*-1</f>
        <v>-0</v>
      </c>
      <c r="R959" s="9" t="n">
        <f aca="false">+[2]data1cf!BP958*-1</f>
        <v>-0</v>
      </c>
      <c r="S959" s="9" t="n">
        <f aca="false">+[2]data1cf!BQ958*-1</f>
        <v>-0</v>
      </c>
      <c r="T959" s="9" t="n">
        <f aca="false">+[2]data1cf!BR958*-1</f>
        <v>-0</v>
      </c>
      <c r="U959" s="9" t="n">
        <f aca="false">+[2]data1cf!BS958*-1</f>
        <v>-0</v>
      </c>
      <c r="V959" s="9" t="n">
        <f aca="false">+[2]data1cf!BT958*-1</f>
        <v>-0</v>
      </c>
      <c r="W959" s="9" t="n">
        <f aca="false">+[2]data1cf!BU958*-1</f>
        <v>-0</v>
      </c>
      <c r="X959" s="9" t="n">
        <f aca="false">+[2]data1cf!BV958*-1</f>
        <v>-0</v>
      </c>
      <c r="Y959" s="9" t="n">
        <f aca="false">+[2]data1cf!BW958*-1</f>
        <v>-0</v>
      </c>
      <c r="Z959" s="9" t="n">
        <f aca="false">+[2]data1cf!BX958*-1</f>
        <v>-0</v>
      </c>
      <c r="AA959" s="9" t="n">
        <f aca="false">+[2]data1cf!BY958*-1</f>
        <v>-0</v>
      </c>
      <c r="AB959" s="9"/>
      <c r="AC959" s="9"/>
      <c r="AD959" s="9"/>
      <c r="AE959" s="9"/>
      <c r="AF959" s="9"/>
      <c r="AG959" s="9"/>
      <c r="AH959" s="9"/>
      <c r="AI959" s="9"/>
      <c r="AJ959" s="9"/>
      <c r="AK959" s="1"/>
      <c r="AL959" s="1" t="e">
        <f aca="false">SUMPRODUCT(B959:AJ959,PVCapPrice)</f>
        <v>#DIV/0!</v>
      </c>
      <c r="AM959" s="1"/>
      <c r="AN959" s="1"/>
      <c r="AO959" s="1"/>
      <c r="AP959" s="1"/>
      <c r="AQ959" s="1"/>
    </row>
    <row r="960" customFormat="false" ht="11.25" hidden="false" customHeight="false" outlineLevel="0" collapsed="false">
      <c r="A960" s="1" t="n">
        <v>958</v>
      </c>
      <c r="B960" s="9"/>
      <c r="C960" s="9" t="n">
        <f aca="false">+[2]data1cf!BA959*-1</f>
        <v>-0</v>
      </c>
      <c r="D960" s="9" t="n">
        <f aca="false">+[2]data1cf!BB959*-1</f>
        <v>-0</v>
      </c>
      <c r="E960" s="9" t="n">
        <f aca="false">+[2]data1cf!BC959*-1</f>
        <v>-0</v>
      </c>
      <c r="F960" s="9" t="n">
        <f aca="false">+[2]data1cf!BD959*-1</f>
        <v>-0</v>
      </c>
      <c r="G960" s="9" t="n">
        <f aca="false">+[2]data1cf!BE959*-1</f>
        <v>-0</v>
      </c>
      <c r="H960" s="9" t="n">
        <f aca="false">+[2]data1cf!BF959*-1</f>
        <v>-0</v>
      </c>
      <c r="I960" s="9" t="n">
        <f aca="false">+[2]data1cf!BG959*-1</f>
        <v>-0</v>
      </c>
      <c r="J960" s="9" t="n">
        <f aca="false">+[2]data1cf!BH959*-1</f>
        <v>-0</v>
      </c>
      <c r="K960" s="9" t="n">
        <f aca="false">+[2]data1cf!BI959*-1</f>
        <v>-0</v>
      </c>
      <c r="L960" s="9" t="n">
        <f aca="false">+[2]data1cf!BJ959*-1</f>
        <v>-0</v>
      </c>
      <c r="M960" s="9" t="n">
        <f aca="false">+[2]data1cf!BK959*-1</f>
        <v>-0</v>
      </c>
      <c r="N960" s="9" t="n">
        <f aca="false">+[2]data1cf!BL959*-1</f>
        <v>-0</v>
      </c>
      <c r="O960" s="9" t="n">
        <f aca="false">+[2]data1cf!BM959*-1</f>
        <v>-0</v>
      </c>
      <c r="P960" s="9" t="n">
        <f aca="false">+[2]data1cf!BN959*-1</f>
        <v>-0</v>
      </c>
      <c r="Q960" s="9" t="n">
        <f aca="false">+[2]data1cf!BO959*-1</f>
        <v>-0</v>
      </c>
      <c r="R960" s="9" t="n">
        <f aca="false">+[2]data1cf!BP959*-1</f>
        <v>-0</v>
      </c>
      <c r="S960" s="9" t="n">
        <f aca="false">+[2]data1cf!BQ959*-1</f>
        <v>-0</v>
      </c>
      <c r="T960" s="9" t="n">
        <f aca="false">+[2]data1cf!BR959*-1</f>
        <v>-0</v>
      </c>
      <c r="U960" s="9" t="n">
        <f aca="false">+[2]data1cf!BS959*-1</f>
        <v>-0</v>
      </c>
      <c r="V960" s="9" t="n">
        <f aca="false">+[2]data1cf!BT959*-1</f>
        <v>-0</v>
      </c>
      <c r="W960" s="9" t="n">
        <f aca="false">+[2]data1cf!BU959*-1</f>
        <v>-0</v>
      </c>
      <c r="X960" s="9" t="n">
        <f aca="false">+[2]data1cf!BV959*-1</f>
        <v>-0</v>
      </c>
      <c r="Y960" s="9" t="n">
        <f aca="false">+[2]data1cf!BW959*-1</f>
        <v>-0</v>
      </c>
      <c r="Z960" s="9" t="n">
        <f aca="false">+[2]data1cf!BX959*-1</f>
        <v>-0</v>
      </c>
      <c r="AA960" s="9" t="n">
        <f aca="false">+[2]data1cf!BY959*-1</f>
        <v>-0</v>
      </c>
      <c r="AB960" s="9"/>
      <c r="AC960" s="9"/>
      <c r="AD960" s="9"/>
      <c r="AE960" s="9"/>
      <c r="AF960" s="9"/>
      <c r="AG960" s="9"/>
      <c r="AH960" s="9"/>
      <c r="AI960" s="9"/>
      <c r="AJ960" s="9"/>
      <c r="AK960" s="1"/>
      <c r="AL960" s="1" t="e">
        <f aca="false">SUMPRODUCT(B960:AJ960,PVCapPrice)</f>
        <v>#DIV/0!</v>
      </c>
      <c r="AM960" s="1"/>
      <c r="AN960" s="1"/>
      <c r="AO960" s="1"/>
      <c r="AP960" s="1"/>
      <c r="AQ960" s="1"/>
    </row>
    <row r="961" customFormat="false" ht="11.25" hidden="false" customHeight="false" outlineLevel="0" collapsed="false">
      <c r="A961" s="1" t="n">
        <v>959</v>
      </c>
      <c r="B961" s="9"/>
      <c r="C961" s="9" t="n">
        <f aca="false">+[2]data1cf!BA960*-1</f>
        <v>-0</v>
      </c>
      <c r="D961" s="9" t="n">
        <f aca="false">+[2]data1cf!BB960*-1</f>
        <v>-0</v>
      </c>
      <c r="E961" s="9" t="n">
        <f aca="false">+[2]data1cf!BC960*-1</f>
        <v>-0</v>
      </c>
      <c r="F961" s="9" t="n">
        <f aca="false">+[2]data1cf!BD960*-1</f>
        <v>-0</v>
      </c>
      <c r="G961" s="9" t="n">
        <f aca="false">+[2]data1cf!BE960*-1</f>
        <v>-0</v>
      </c>
      <c r="H961" s="9" t="n">
        <f aca="false">+[2]data1cf!BF960*-1</f>
        <v>-0</v>
      </c>
      <c r="I961" s="9" t="n">
        <f aca="false">+[2]data1cf!BG960*-1</f>
        <v>-0</v>
      </c>
      <c r="J961" s="9" t="n">
        <f aca="false">+[2]data1cf!BH960*-1</f>
        <v>-0</v>
      </c>
      <c r="K961" s="9" t="n">
        <f aca="false">+[2]data1cf!BI960*-1</f>
        <v>-0</v>
      </c>
      <c r="L961" s="9" t="n">
        <f aca="false">+[2]data1cf!BJ960*-1</f>
        <v>-0</v>
      </c>
      <c r="M961" s="9" t="n">
        <f aca="false">+[2]data1cf!BK960*-1</f>
        <v>-0</v>
      </c>
      <c r="N961" s="9" t="n">
        <f aca="false">+[2]data1cf!BL960*-1</f>
        <v>-0</v>
      </c>
      <c r="O961" s="9" t="n">
        <f aca="false">+[2]data1cf!BM960*-1</f>
        <v>-0</v>
      </c>
      <c r="P961" s="9" t="n">
        <f aca="false">+[2]data1cf!BN960*-1</f>
        <v>-0</v>
      </c>
      <c r="Q961" s="9" t="n">
        <f aca="false">+[2]data1cf!BO960*-1</f>
        <v>-0</v>
      </c>
      <c r="R961" s="9" t="n">
        <f aca="false">+[2]data1cf!BP960*-1</f>
        <v>-0</v>
      </c>
      <c r="S961" s="9" t="n">
        <f aca="false">+[2]data1cf!BQ960*-1</f>
        <v>-0</v>
      </c>
      <c r="T961" s="9" t="n">
        <f aca="false">+[2]data1cf!BR960*-1</f>
        <v>-0</v>
      </c>
      <c r="U961" s="9" t="n">
        <f aca="false">+[2]data1cf!BS960*-1</f>
        <v>-0</v>
      </c>
      <c r="V961" s="9" t="n">
        <f aca="false">+[2]data1cf!BT960*-1</f>
        <v>-0</v>
      </c>
      <c r="W961" s="9" t="n">
        <f aca="false">+[2]data1cf!BU960*-1</f>
        <v>-0</v>
      </c>
      <c r="X961" s="9" t="n">
        <f aca="false">+[2]data1cf!BV960*-1</f>
        <v>-0</v>
      </c>
      <c r="Y961" s="9" t="n">
        <f aca="false">+[2]data1cf!BW960*-1</f>
        <v>-0</v>
      </c>
      <c r="Z961" s="9" t="n">
        <f aca="false">+[2]data1cf!BX960*-1</f>
        <v>-0</v>
      </c>
      <c r="AA961" s="9" t="n">
        <f aca="false">+[2]data1cf!BY960*-1</f>
        <v>-0</v>
      </c>
      <c r="AB961" s="9"/>
      <c r="AC961" s="9"/>
      <c r="AD961" s="9"/>
      <c r="AE961" s="9"/>
      <c r="AF961" s="9"/>
      <c r="AG961" s="9"/>
      <c r="AH961" s="9"/>
      <c r="AI961" s="9"/>
      <c r="AJ961" s="9"/>
      <c r="AK961" s="1"/>
      <c r="AL961" s="1" t="e">
        <f aca="false">SUMPRODUCT(B961:AJ961,PVCapPrice)</f>
        <v>#DIV/0!</v>
      </c>
      <c r="AM961" s="1"/>
      <c r="AN961" s="1"/>
      <c r="AO961" s="1"/>
      <c r="AP961" s="1"/>
      <c r="AQ961" s="1"/>
    </row>
    <row r="962" customFormat="false" ht="11.25" hidden="false" customHeight="false" outlineLevel="0" collapsed="false">
      <c r="A962" s="1" t="n">
        <v>960</v>
      </c>
      <c r="B962" s="9"/>
      <c r="C962" s="9" t="n">
        <f aca="false">+[2]data1cf!BA961*-1</f>
        <v>-0</v>
      </c>
      <c r="D962" s="9" t="n">
        <f aca="false">+[2]data1cf!BB961*-1</f>
        <v>-0</v>
      </c>
      <c r="E962" s="9" t="n">
        <f aca="false">+[2]data1cf!BC961*-1</f>
        <v>-0</v>
      </c>
      <c r="F962" s="9" t="n">
        <f aca="false">+[2]data1cf!BD961*-1</f>
        <v>-0</v>
      </c>
      <c r="G962" s="9" t="n">
        <f aca="false">+[2]data1cf!BE961*-1</f>
        <v>-0</v>
      </c>
      <c r="H962" s="9" t="n">
        <f aca="false">+[2]data1cf!BF961*-1</f>
        <v>-0</v>
      </c>
      <c r="I962" s="9" t="n">
        <f aca="false">+[2]data1cf!BG961*-1</f>
        <v>-0</v>
      </c>
      <c r="J962" s="9" t="n">
        <f aca="false">+[2]data1cf!BH961*-1</f>
        <v>-0</v>
      </c>
      <c r="K962" s="9" t="n">
        <f aca="false">+[2]data1cf!BI961*-1</f>
        <v>-0</v>
      </c>
      <c r="L962" s="9" t="n">
        <f aca="false">+[2]data1cf!BJ961*-1</f>
        <v>-0</v>
      </c>
      <c r="M962" s="9" t="n">
        <f aca="false">+[2]data1cf!BK961*-1</f>
        <v>-0</v>
      </c>
      <c r="N962" s="9" t="n">
        <f aca="false">+[2]data1cf!BL961*-1</f>
        <v>-0</v>
      </c>
      <c r="O962" s="9" t="n">
        <f aca="false">+[2]data1cf!BM961*-1</f>
        <v>-0</v>
      </c>
      <c r="P962" s="9" t="n">
        <f aca="false">+[2]data1cf!BN961*-1</f>
        <v>-0</v>
      </c>
      <c r="Q962" s="9" t="n">
        <f aca="false">+[2]data1cf!BO961*-1</f>
        <v>-0</v>
      </c>
      <c r="R962" s="9" t="n">
        <f aca="false">+[2]data1cf!BP961*-1</f>
        <v>-0</v>
      </c>
      <c r="S962" s="9" t="n">
        <f aca="false">+[2]data1cf!BQ961*-1</f>
        <v>-0</v>
      </c>
      <c r="T962" s="9" t="n">
        <f aca="false">+[2]data1cf!BR961*-1</f>
        <v>-0</v>
      </c>
      <c r="U962" s="9" t="n">
        <f aca="false">+[2]data1cf!BS961*-1</f>
        <v>-0</v>
      </c>
      <c r="V962" s="9" t="n">
        <f aca="false">+[2]data1cf!BT961*-1</f>
        <v>-0</v>
      </c>
      <c r="W962" s="9" t="n">
        <f aca="false">+[2]data1cf!BU961*-1</f>
        <v>-0</v>
      </c>
      <c r="X962" s="9" t="n">
        <f aca="false">+[2]data1cf!BV961*-1</f>
        <v>-0</v>
      </c>
      <c r="Y962" s="9" t="n">
        <f aca="false">+[2]data1cf!BW961*-1</f>
        <v>-0</v>
      </c>
      <c r="Z962" s="9" t="n">
        <f aca="false">+[2]data1cf!BX961*-1</f>
        <v>-0</v>
      </c>
      <c r="AA962" s="9" t="n">
        <f aca="false">+[2]data1cf!BY961*-1</f>
        <v>-0</v>
      </c>
      <c r="AB962" s="9"/>
      <c r="AC962" s="9"/>
      <c r="AD962" s="9"/>
      <c r="AE962" s="9"/>
      <c r="AF962" s="9"/>
      <c r="AG962" s="9"/>
      <c r="AH962" s="9"/>
      <c r="AI962" s="9"/>
      <c r="AJ962" s="9"/>
      <c r="AK962" s="1"/>
      <c r="AL962" s="1" t="e">
        <f aca="false">SUMPRODUCT(B962:AJ962,PVCapPrice)</f>
        <v>#DIV/0!</v>
      </c>
      <c r="AM962" s="1"/>
      <c r="AN962" s="1"/>
      <c r="AO962" s="1"/>
      <c r="AP962" s="1"/>
      <c r="AQ962" s="1"/>
    </row>
    <row r="963" customFormat="false" ht="11.25" hidden="false" customHeight="false" outlineLevel="0" collapsed="false">
      <c r="A963" s="1" t="n">
        <v>961</v>
      </c>
      <c r="B963" s="9"/>
      <c r="C963" s="9" t="n">
        <f aca="false">+[2]data1cf!BA962*-1</f>
        <v>-0</v>
      </c>
      <c r="D963" s="9" t="n">
        <f aca="false">+[2]data1cf!BB962*-1</f>
        <v>-0</v>
      </c>
      <c r="E963" s="9" t="n">
        <f aca="false">+[2]data1cf!BC962*-1</f>
        <v>-0</v>
      </c>
      <c r="F963" s="9" t="n">
        <f aca="false">+[2]data1cf!BD962*-1</f>
        <v>-0</v>
      </c>
      <c r="G963" s="9" t="n">
        <f aca="false">+[2]data1cf!BE962*-1</f>
        <v>-0</v>
      </c>
      <c r="H963" s="9" t="n">
        <f aca="false">+[2]data1cf!BF962*-1</f>
        <v>-0</v>
      </c>
      <c r="I963" s="9" t="n">
        <f aca="false">+[2]data1cf!BG962*-1</f>
        <v>-0</v>
      </c>
      <c r="J963" s="9" t="n">
        <f aca="false">+[2]data1cf!BH962*-1</f>
        <v>-0</v>
      </c>
      <c r="K963" s="9" t="n">
        <f aca="false">+[2]data1cf!BI962*-1</f>
        <v>-0</v>
      </c>
      <c r="L963" s="9" t="n">
        <f aca="false">+[2]data1cf!BJ962*-1</f>
        <v>-0</v>
      </c>
      <c r="M963" s="9" t="n">
        <f aca="false">+[2]data1cf!BK962*-1</f>
        <v>-0</v>
      </c>
      <c r="N963" s="9" t="n">
        <f aca="false">+[2]data1cf!BL962*-1</f>
        <v>-0</v>
      </c>
      <c r="O963" s="9" t="n">
        <f aca="false">+[2]data1cf!BM962*-1</f>
        <v>-0</v>
      </c>
      <c r="P963" s="9" t="n">
        <f aca="false">+[2]data1cf!BN962*-1</f>
        <v>-0</v>
      </c>
      <c r="Q963" s="9" t="n">
        <f aca="false">+[2]data1cf!BO962*-1</f>
        <v>-0</v>
      </c>
      <c r="R963" s="9" t="n">
        <f aca="false">+[2]data1cf!BP962*-1</f>
        <v>-0</v>
      </c>
      <c r="S963" s="9" t="n">
        <f aca="false">+[2]data1cf!BQ962*-1</f>
        <v>-0</v>
      </c>
      <c r="T963" s="9" t="n">
        <f aca="false">+[2]data1cf!BR962*-1</f>
        <v>-0</v>
      </c>
      <c r="U963" s="9" t="n">
        <f aca="false">+[2]data1cf!BS962*-1</f>
        <v>-0</v>
      </c>
      <c r="V963" s="9" t="n">
        <f aca="false">+[2]data1cf!BT962*-1</f>
        <v>-0</v>
      </c>
      <c r="W963" s="9" t="n">
        <f aca="false">+[2]data1cf!BU962*-1</f>
        <v>-0</v>
      </c>
      <c r="X963" s="9" t="n">
        <f aca="false">+[2]data1cf!BV962*-1</f>
        <v>-0</v>
      </c>
      <c r="Y963" s="9" t="n">
        <f aca="false">+[2]data1cf!BW962*-1</f>
        <v>-0</v>
      </c>
      <c r="Z963" s="9" t="n">
        <f aca="false">+[2]data1cf!BX962*-1</f>
        <v>-0</v>
      </c>
      <c r="AA963" s="9" t="n">
        <f aca="false">+[2]data1cf!BY962*-1</f>
        <v>-0</v>
      </c>
      <c r="AB963" s="9"/>
      <c r="AC963" s="9"/>
      <c r="AD963" s="9"/>
      <c r="AE963" s="9"/>
      <c r="AF963" s="9"/>
      <c r="AG963" s="9"/>
      <c r="AH963" s="9"/>
      <c r="AI963" s="9"/>
      <c r="AJ963" s="9"/>
      <c r="AK963" s="1"/>
      <c r="AL963" s="1" t="e">
        <f aca="false">SUMPRODUCT(B963:AJ963,PVCapPrice)</f>
        <v>#DIV/0!</v>
      </c>
      <c r="AM963" s="1"/>
      <c r="AN963" s="1"/>
      <c r="AO963" s="1"/>
      <c r="AP963" s="1"/>
      <c r="AQ963" s="1"/>
    </row>
    <row r="964" customFormat="false" ht="11.25" hidden="false" customHeight="false" outlineLevel="0" collapsed="false">
      <c r="A964" s="1" t="n">
        <v>962</v>
      </c>
      <c r="B964" s="9"/>
      <c r="C964" s="9" t="n">
        <f aca="false">+[2]data1cf!BA963*-1</f>
        <v>-0</v>
      </c>
      <c r="D964" s="9" t="n">
        <f aca="false">+[2]data1cf!BB963*-1</f>
        <v>-0</v>
      </c>
      <c r="E964" s="9" t="n">
        <f aca="false">+[2]data1cf!BC963*-1</f>
        <v>-0</v>
      </c>
      <c r="F964" s="9" t="n">
        <f aca="false">+[2]data1cf!BD963*-1</f>
        <v>-0</v>
      </c>
      <c r="G964" s="9" t="n">
        <f aca="false">+[2]data1cf!BE963*-1</f>
        <v>-0</v>
      </c>
      <c r="H964" s="9" t="n">
        <f aca="false">+[2]data1cf!BF963*-1</f>
        <v>-0</v>
      </c>
      <c r="I964" s="9" t="n">
        <f aca="false">+[2]data1cf!BG963*-1</f>
        <v>-0</v>
      </c>
      <c r="J964" s="9" t="n">
        <f aca="false">+[2]data1cf!BH963*-1</f>
        <v>-0</v>
      </c>
      <c r="K964" s="9" t="n">
        <f aca="false">+[2]data1cf!BI963*-1</f>
        <v>-0</v>
      </c>
      <c r="L964" s="9" t="n">
        <f aca="false">+[2]data1cf!BJ963*-1</f>
        <v>-0</v>
      </c>
      <c r="M964" s="9" t="n">
        <f aca="false">+[2]data1cf!BK963*-1</f>
        <v>-0</v>
      </c>
      <c r="N964" s="9" t="n">
        <f aca="false">+[2]data1cf!BL963*-1</f>
        <v>-0</v>
      </c>
      <c r="O964" s="9" t="n">
        <f aca="false">+[2]data1cf!BM963*-1</f>
        <v>-0</v>
      </c>
      <c r="P964" s="9" t="n">
        <f aca="false">+[2]data1cf!BN963*-1</f>
        <v>-0</v>
      </c>
      <c r="Q964" s="9" t="n">
        <f aca="false">+[2]data1cf!BO963*-1</f>
        <v>-0</v>
      </c>
      <c r="R964" s="9" t="n">
        <f aca="false">+[2]data1cf!BP963*-1</f>
        <v>-0</v>
      </c>
      <c r="S964" s="9" t="n">
        <f aca="false">+[2]data1cf!BQ963*-1</f>
        <v>-0</v>
      </c>
      <c r="T964" s="9" t="n">
        <f aca="false">+[2]data1cf!BR963*-1</f>
        <v>-0</v>
      </c>
      <c r="U964" s="9" t="n">
        <f aca="false">+[2]data1cf!BS963*-1</f>
        <v>-0</v>
      </c>
      <c r="V964" s="9" t="n">
        <f aca="false">+[2]data1cf!BT963*-1</f>
        <v>-0</v>
      </c>
      <c r="W964" s="9" t="n">
        <f aca="false">+[2]data1cf!BU963*-1</f>
        <v>-0</v>
      </c>
      <c r="X964" s="9" t="n">
        <f aca="false">+[2]data1cf!BV963*-1</f>
        <v>-0</v>
      </c>
      <c r="Y964" s="9" t="n">
        <f aca="false">+[2]data1cf!BW963*-1</f>
        <v>-0</v>
      </c>
      <c r="Z964" s="9" t="n">
        <f aca="false">+[2]data1cf!BX963*-1</f>
        <v>-0</v>
      </c>
      <c r="AA964" s="9" t="n">
        <f aca="false">+[2]data1cf!BY963*-1</f>
        <v>-0</v>
      </c>
      <c r="AB964" s="9"/>
      <c r="AC964" s="9"/>
      <c r="AD964" s="9"/>
      <c r="AE964" s="9"/>
      <c r="AF964" s="9"/>
      <c r="AG964" s="9"/>
      <c r="AH964" s="9"/>
      <c r="AI964" s="9"/>
      <c r="AJ964" s="9"/>
      <c r="AK964" s="1"/>
      <c r="AL964" s="1" t="e">
        <f aca="false">SUMPRODUCT(B964:AJ964,PVCapPrice)</f>
        <v>#DIV/0!</v>
      </c>
      <c r="AM964" s="1"/>
      <c r="AN964" s="1"/>
      <c r="AO964" s="1"/>
      <c r="AP964" s="1"/>
      <c r="AQ964" s="1"/>
    </row>
    <row r="965" customFormat="false" ht="11.25" hidden="false" customHeight="false" outlineLevel="0" collapsed="false">
      <c r="A965" s="1" t="n">
        <v>963</v>
      </c>
      <c r="B965" s="9"/>
      <c r="C965" s="9" t="n">
        <f aca="false">+[2]data1cf!BA964*-1</f>
        <v>-0</v>
      </c>
      <c r="D965" s="9" t="n">
        <f aca="false">+[2]data1cf!BB964*-1</f>
        <v>-0</v>
      </c>
      <c r="E965" s="9" t="n">
        <f aca="false">+[2]data1cf!BC964*-1</f>
        <v>-0</v>
      </c>
      <c r="F965" s="9" t="n">
        <f aca="false">+[2]data1cf!BD964*-1</f>
        <v>-0</v>
      </c>
      <c r="G965" s="9" t="n">
        <f aca="false">+[2]data1cf!BE964*-1</f>
        <v>-0</v>
      </c>
      <c r="H965" s="9" t="n">
        <f aca="false">+[2]data1cf!BF964*-1</f>
        <v>-0</v>
      </c>
      <c r="I965" s="9" t="n">
        <f aca="false">+[2]data1cf!BG964*-1</f>
        <v>-0</v>
      </c>
      <c r="J965" s="9" t="n">
        <f aca="false">+[2]data1cf!BH964*-1</f>
        <v>-0</v>
      </c>
      <c r="K965" s="9" t="n">
        <f aca="false">+[2]data1cf!BI964*-1</f>
        <v>-0</v>
      </c>
      <c r="L965" s="9" t="n">
        <f aca="false">+[2]data1cf!BJ964*-1</f>
        <v>-0</v>
      </c>
      <c r="M965" s="9" t="n">
        <f aca="false">+[2]data1cf!BK964*-1</f>
        <v>-0</v>
      </c>
      <c r="N965" s="9" t="n">
        <f aca="false">+[2]data1cf!BL964*-1</f>
        <v>-0</v>
      </c>
      <c r="O965" s="9" t="n">
        <f aca="false">+[2]data1cf!BM964*-1</f>
        <v>-0</v>
      </c>
      <c r="P965" s="9" t="n">
        <f aca="false">+[2]data1cf!BN964*-1</f>
        <v>-0</v>
      </c>
      <c r="Q965" s="9" t="n">
        <f aca="false">+[2]data1cf!BO964*-1</f>
        <v>-0</v>
      </c>
      <c r="R965" s="9" t="n">
        <f aca="false">+[2]data1cf!BP964*-1</f>
        <v>-0</v>
      </c>
      <c r="S965" s="9" t="n">
        <f aca="false">+[2]data1cf!BQ964*-1</f>
        <v>-0</v>
      </c>
      <c r="T965" s="9" t="n">
        <f aca="false">+[2]data1cf!BR964*-1</f>
        <v>-0</v>
      </c>
      <c r="U965" s="9" t="n">
        <f aca="false">+[2]data1cf!BS964*-1</f>
        <v>-0</v>
      </c>
      <c r="V965" s="9" t="n">
        <f aca="false">+[2]data1cf!BT964*-1</f>
        <v>-0</v>
      </c>
      <c r="W965" s="9" t="n">
        <f aca="false">+[2]data1cf!BU964*-1</f>
        <v>-0</v>
      </c>
      <c r="X965" s="9" t="n">
        <f aca="false">+[2]data1cf!BV964*-1</f>
        <v>-0</v>
      </c>
      <c r="Y965" s="9" t="n">
        <f aca="false">+[2]data1cf!BW964*-1</f>
        <v>-0</v>
      </c>
      <c r="Z965" s="9" t="n">
        <f aca="false">+[2]data1cf!BX964*-1</f>
        <v>-0</v>
      </c>
      <c r="AA965" s="9" t="n">
        <f aca="false">+[2]data1cf!BY964*-1</f>
        <v>-0</v>
      </c>
      <c r="AB965" s="9"/>
      <c r="AC965" s="9"/>
      <c r="AD965" s="9"/>
      <c r="AE965" s="9"/>
      <c r="AF965" s="9"/>
      <c r="AG965" s="9"/>
      <c r="AH965" s="9"/>
      <c r="AI965" s="9"/>
      <c r="AJ965" s="9"/>
      <c r="AK965" s="1"/>
      <c r="AL965" s="1" t="e">
        <f aca="false">SUMPRODUCT(B965:AJ965,PVCapPrice)</f>
        <v>#DIV/0!</v>
      </c>
      <c r="AM965" s="1"/>
      <c r="AN965" s="1"/>
      <c r="AO965" s="1"/>
      <c r="AP965" s="1"/>
      <c r="AQ965" s="1"/>
    </row>
    <row r="966" customFormat="false" ht="11.25" hidden="false" customHeight="false" outlineLevel="0" collapsed="false">
      <c r="A966" s="1" t="n">
        <v>964</v>
      </c>
      <c r="B966" s="9"/>
      <c r="C966" s="9" t="n">
        <f aca="false">+[2]data1cf!BA965*-1</f>
        <v>-0</v>
      </c>
      <c r="D966" s="9" t="n">
        <f aca="false">+[2]data1cf!BB965*-1</f>
        <v>-0</v>
      </c>
      <c r="E966" s="9" t="n">
        <f aca="false">+[2]data1cf!BC965*-1</f>
        <v>-0</v>
      </c>
      <c r="F966" s="9" t="n">
        <f aca="false">+[2]data1cf!BD965*-1</f>
        <v>-0</v>
      </c>
      <c r="G966" s="9" t="n">
        <f aca="false">+[2]data1cf!BE965*-1</f>
        <v>-0</v>
      </c>
      <c r="H966" s="9" t="n">
        <f aca="false">+[2]data1cf!BF965*-1</f>
        <v>-0</v>
      </c>
      <c r="I966" s="9" t="n">
        <f aca="false">+[2]data1cf!BG965*-1</f>
        <v>-0</v>
      </c>
      <c r="J966" s="9" t="n">
        <f aca="false">+[2]data1cf!BH965*-1</f>
        <v>-0</v>
      </c>
      <c r="K966" s="9" t="n">
        <f aca="false">+[2]data1cf!BI965*-1</f>
        <v>-0</v>
      </c>
      <c r="L966" s="9" t="n">
        <f aca="false">+[2]data1cf!BJ965*-1</f>
        <v>-0</v>
      </c>
      <c r="M966" s="9" t="n">
        <f aca="false">+[2]data1cf!BK965*-1</f>
        <v>-0</v>
      </c>
      <c r="N966" s="9" t="n">
        <f aca="false">+[2]data1cf!BL965*-1</f>
        <v>-0</v>
      </c>
      <c r="O966" s="9" t="n">
        <f aca="false">+[2]data1cf!BM965*-1</f>
        <v>-0</v>
      </c>
      <c r="P966" s="9" t="n">
        <f aca="false">+[2]data1cf!BN965*-1</f>
        <v>-0</v>
      </c>
      <c r="Q966" s="9" t="n">
        <f aca="false">+[2]data1cf!BO965*-1</f>
        <v>-0</v>
      </c>
      <c r="R966" s="9" t="n">
        <f aca="false">+[2]data1cf!BP965*-1</f>
        <v>-0</v>
      </c>
      <c r="S966" s="9" t="n">
        <f aca="false">+[2]data1cf!BQ965*-1</f>
        <v>-0</v>
      </c>
      <c r="T966" s="9" t="n">
        <f aca="false">+[2]data1cf!BR965*-1</f>
        <v>-0</v>
      </c>
      <c r="U966" s="9" t="n">
        <f aca="false">+[2]data1cf!BS965*-1</f>
        <v>-0</v>
      </c>
      <c r="V966" s="9" t="n">
        <f aca="false">+[2]data1cf!BT965*-1</f>
        <v>-0</v>
      </c>
      <c r="W966" s="9" t="n">
        <f aca="false">+[2]data1cf!BU965*-1</f>
        <v>-0</v>
      </c>
      <c r="X966" s="9" t="n">
        <f aca="false">+[2]data1cf!BV965*-1</f>
        <v>-0</v>
      </c>
      <c r="Y966" s="9" t="n">
        <f aca="false">+[2]data1cf!BW965*-1</f>
        <v>-0</v>
      </c>
      <c r="Z966" s="9" t="n">
        <f aca="false">+[2]data1cf!BX965*-1</f>
        <v>-0</v>
      </c>
      <c r="AA966" s="9" t="n">
        <f aca="false">+[2]data1cf!BY965*-1</f>
        <v>-0</v>
      </c>
      <c r="AB966" s="9"/>
      <c r="AC966" s="9"/>
      <c r="AD966" s="9"/>
      <c r="AE966" s="9"/>
      <c r="AF966" s="9"/>
      <c r="AG966" s="9"/>
      <c r="AH966" s="9"/>
      <c r="AI966" s="9"/>
      <c r="AJ966" s="9"/>
      <c r="AK966" s="1"/>
      <c r="AL966" s="1" t="e">
        <f aca="false">SUMPRODUCT(B966:AJ966,PVCapPrice)</f>
        <v>#DIV/0!</v>
      </c>
      <c r="AM966" s="1"/>
      <c r="AN966" s="1"/>
      <c r="AO966" s="1"/>
      <c r="AP966" s="1"/>
      <c r="AQ966" s="1"/>
    </row>
    <row r="967" customFormat="false" ht="11.25" hidden="false" customHeight="false" outlineLevel="0" collapsed="false">
      <c r="A967" s="1" t="n">
        <v>965</v>
      </c>
      <c r="B967" s="9"/>
      <c r="C967" s="9" t="n">
        <f aca="false">+[2]data1cf!BA966*-1</f>
        <v>-0</v>
      </c>
      <c r="D967" s="9" t="n">
        <f aca="false">+[2]data1cf!BB966*-1</f>
        <v>-0</v>
      </c>
      <c r="E967" s="9" t="n">
        <f aca="false">+[2]data1cf!BC966*-1</f>
        <v>-0</v>
      </c>
      <c r="F967" s="9" t="n">
        <f aca="false">+[2]data1cf!BD966*-1</f>
        <v>-0</v>
      </c>
      <c r="G967" s="9" t="n">
        <f aca="false">+[2]data1cf!BE966*-1</f>
        <v>-0</v>
      </c>
      <c r="H967" s="9" t="n">
        <f aca="false">+[2]data1cf!BF966*-1</f>
        <v>-0</v>
      </c>
      <c r="I967" s="9" t="n">
        <f aca="false">+[2]data1cf!BG966*-1</f>
        <v>-0</v>
      </c>
      <c r="J967" s="9" t="n">
        <f aca="false">+[2]data1cf!BH966*-1</f>
        <v>-0</v>
      </c>
      <c r="K967" s="9" t="n">
        <f aca="false">+[2]data1cf!BI966*-1</f>
        <v>-0</v>
      </c>
      <c r="L967" s="9" t="n">
        <f aca="false">+[2]data1cf!BJ966*-1</f>
        <v>-0</v>
      </c>
      <c r="M967" s="9" t="n">
        <f aca="false">+[2]data1cf!BK966*-1</f>
        <v>-0</v>
      </c>
      <c r="N967" s="9" t="n">
        <f aca="false">+[2]data1cf!BL966*-1</f>
        <v>-0</v>
      </c>
      <c r="O967" s="9" t="n">
        <f aca="false">+[2]data1cf!BM966*-1</f>
        <v>-0</v>
      </c>
      <c r="P967" s="9" t="n">
        <f aca="false">+[2]data1cf!BN966*-1</f>
        <v>-0</v>
      </c>
      <c r="Q967" s="9" t="n">
        <f aca="false">+[2]data1cf!BO966*-1</f>
        <v>-0</v>
      </c>
      <c r="R967" s="9" t="n">
        <f aca="false">+[2]data1cf!BP966*-1</f>
        <v>-0</v>
      </c>
      <c r="S967" s="9" t="n">
        <f aca="false">+[2]data1cf!BQ966*-1</f>
        <v>-0</v>
      </c>
      <c r="T967" s="9" t="n">
        <f aca="false">+[2]data1cf!BR966*-1</f>
        <v>-0</v>
      </c>
      <c r="U967" s="9" t="n">
        <f aca="false">+[2]data1cf!BS966*-1</f>
        <v>-0</v>
      </c>
      <c r="V967" s="9" t="n">
        <f aca="false">+[2]data1cf!BT966*-1</f>
        <v>-0</v>
      </c>
      <c r="W967" s="9" t="n">
        <f aca="false">+[2]data1cf!BU966*-1</f>
        <v>-0</v>
      </c>
      <c r="X967" s="9" t="n">
        <f aca="false">+[2]data1cf!BV966*-1</f>
        <v>-0</v>
      </c>
      <c r="Y967" s="9" t="n">
        <f aca="false">+[2]data1cf!BW966*-1</f>
        <v>-0</v>
      </c>
      <c r="Z967" s="9" t="n">
        <f aca="false">+[2]data1cf!BX966*-1</f>
        <v>-0</v>
      </c>
      <c r="AA967" s="9" t="n">
        <f aca="false">+[2]data1cf!BY966*-1</f>
        <v>-0</v>
      </c>
      <c r="AB967" s="9"/>
      <c r="AC967" s="9"/>
      <c r="AD967" s="9"/>
      <c r="AE967" s="9"/>
      <c r="AF967" s="9"/>
      <c r="AG967" s="9"/>
      <c r="AH967" s="9"/>
      <c r="AI967" s="9"/>
      <c r="AJ967" s="9"/>
      <c r="AK967" s="1"/>
      <c r="AL967" s="1" t="e">
        <f aca="false">SUMPRODUCT(B967:AJ967,PVCapPrice)</f>
        <v>#DIV/0!</v>
      </c>
      <c r="AM967" s="1"/>
      <c r="AN967" s="1"/>
      <c r="AO967" s="1"/>
      <c r="AP967" s="1"/>
      <c r="AQ967" s="1"/>
    </row>
    <row r="968" customFormat="false" ht="11.25" hidden="false" customHeight="false" outlineLevel="0" collapsed="false">
      <c r="A968" s="1" t="n">
        <v>966</v>
      </c>
      <c r="B968" s="9"/>
      <c r="C968" s="9" t="n">
        <f aca="false">+[2]data1cf!BA967*-1</f>
        <v>-0</v>
      </c>
      <c r="D968" s="9" t="n">
        <f aca="false">+[2]data1cf!BB967*-1</f>
        <v>-0</v>
      </c>
      <c r="E968" s="9" t="n">
        <f aca="false">+[2]data1cf!BC967*-1</f>
        <v>-0</v>
      </c>
      <c r="F968" s="9" t="n">
        <f aca="false">+[2]data1cf!BD967*-1</f>
        <v>-0</v>
      </c>
      <c r="G968" s="9" t="n">
        <f aca="false">+[2]data1cf!BE967*-1</f>
        <v>-0</v>
      </c>
      <c r="H968" s="9" t="n">
        <f aca="false">+[2]data1cf!BF967*-1</f>
        <v>-0</v>
      </c>
      <c r="I968" s="9" t="n">
        <f aca="false">+[2]data1cf!BG967*-1</f>
        <v>-0</v>
      </c>
      <c r="J968" s="9" t="n">
        <f aca="false">+[2]data1cf!BH967*-1</f>
        <v>-0</v>
      </c>
      <c r="K968" s="9" t="n">
        <f aca="false">+[2]data1cf!BI967*-1</f>
        <v>-0</v>
      </c>
      <c r="L968" s="9" t="n">
        <f aca="false">+[2]data1cf!BJ967*-1</f>
        <v>-0</v>
      </c>
      <c r="M968" s="9" t="n">
        <f aca="false">+[2]data1cf!BK967*-1</f>
        <v>-0</v>
      </c>
      <c r="N968" s="9" t="n">
        <f aca="false">+[2]data1cf!BL967*-1</f>
        <v>-0</v>
      </c>
      <c r="O968" s="9" t="n">
        <f aca="false">+[2]data1cf!BM967*-1</f>
        <v>-0</v>
      </c>
      <c r="P968" s="9" t="n">
        <f aca="false">+[2]data1cf!BN967*-1</f>
        <v>-0</v>
      </c>
      <c r="Q968" s="9" t="n">
        <f aca="false">+[2]data1cf!BO967*-1</f>
        <v>-0</v>
      </c>
      <c r="R968" s="9" t="n">
        <f aca="false">+[2]data1cf!BP967*-1</f>
        <v>-0</v>
      </c>
      <c r="S968" s="9" t="n">
        <f aca="false">+[2]data1cf!BQ967*-1</f>
        <v>-0</v>
      </c>
      <c r="T968" s="9" t="n">
        <f aca="false">+[2]data1cf!BR967*-1</f>
        <v>-0</v>
      </c>
      <c r="U968" s="9" t="n">
        <f aca="false">+[2]data1cf!BS967*-1</f>
        <v>-0</v>
      </c>
      <c r="V968" s="9" t="n">
        <f aca="false">+[2]data1cf!BT967*-1</f>
        <v>-0</v>
      </c>
      <c r="W968" s="9" t="n">
        <f aca="false">+[2]data1cf!BU967*-1</f>
        <v>-0</v>
      </c>
      <c r="X968" s="9" t="n">
        <f aca="false">+[2]data1cf!BV967*-1</f>
        <v>-0</v>
      </c>
      <c r="Y968" s="9" t="n">
        <f aca="false">+[2]data1cf!BW967*-1</f>
        <v>-0</v>
      </c>
      <c r="Z968" s="9" t="n">
        <f aca="false">+[2]data1cf!BX967*-1</f>
        <v>-0</v>
      </c>
      <c r="AA968" s="9" t="n">
        <f aca="false">+[2]data1cf!BY967*-1</f>
        <v>-0</v>
      </c>
      <c r="AB968" s="9"/>
      <c r="AC968" s="9"/>
      <c r="AD968" s="9"/>
      <c r="AE968" s="9"/>
      <c r="AF968" s="9"/>
      <c r="AG968" s="9"/>
      <c r="AH968" s="9"/>
      <c r="AI968" s="9"/>
      <c r="AJ968" s="9"/>
      <c r="AK968" s="1"/>
      <c r="AL968" s="1" t="e">
        <f aca="false">SUMPRODUCT(B968:AJ968,PVCapPrice)</f>
        <v>#DIV/0!</v>
      </c>
      <c r="AM968" s="1"/>
      <c r="AN968" s="1"/>
      <c r="AO968" s="1"/>
      <c r="AP968" s="1"/>
      <c r="AQ968" s="1"/>
    </row>
    <row r="969" customFormat="false" ht="11.25" hidden="false" customHeight="false" outlineLevel="0" collapsed="false">
      <c r="A969" s="1" t="n">
        <v>967</v>
      </c>
      <c r="B969" s="17"/>
      <c r="C969" s="9" t="n">
        <f aca="false">+[2]data1cf!BA968*-1</f>
        <v>-0</v>
      </c>
      <c r="D969" s="9" t="n">
        <f aca="false">+[2]data1cf!BB968*-1</f>
        <v>-0</v>
      </c>
      <c r="E969" s="9" t="n">
        <f aca="false">+[2]data1cf!BC968*-1</f>
        <v>-0</v>
      </c>
      <c r="F969" s="9" t="n">
        <f aca="false">+[2]data1cf!BD968*-1</f>
        <v>-0</v>
      </c>
      <c r="G969" s="9" t="n">
        <f aca="false">+[2]data1cf!BE968*-1</f>
        <v>-0</v>
      </c>
      <c r="H969" s="9" t="n">
        <f aca="false">+[2]data1cf!BF968*-1</f>
        <v>-0</v>
      </c>
      <c r="I969" s="9" t="n">
        <f aca="false">+[2]data1cf!BG968*-1</f>
        <v>-0</v>
      </c>
      <c r="J969" s="9" t="n">
        <f aca="false">+[2]data1cf!BH968*-1</f>
        <v>-0</v>
      </c>
      <c r="K969" s="9" t="n">
        <f aca="false">+[2]data1cf!BI968*-1</f>
        <v>-0</v>
      </c>
      <c r="L969" s="9" t="n">
        <f aca="false">+[2]data1cf!BJ968*-1</f>
        <v>-0</v>
      </c>
      <c r="M969" s="9" t="n">
        <f aca="false">+[2]data1cf!BK968*-1</f>
        <v>-0</v>
      </c>
      <c r="N969" s="9" t="n">
        <f aca="false">+[2]data1cf!BL968*-1</f>
        <v>-0</v>
      </c>
      <c r="O969" s="9" t="n">
        <f aca="false">+[2]data1cf!BM968*-1</f>
        <v>-0</v>
      </c>
      <c r="P969" s="9" t="n">
        <f aca="false">+[2]data1cf!BN968*-1</f>
        <v>-0</v>
      </c>
      <c r="Q969" s="9" t="n">
        <f aca="false">+[2]data1cf!BO968*-1</f>
        <v>-0</v>
      </c>
      <c r="R969" s="9" t="n">
        <f aca="false">+[2]data1cf!BP968*-1</f>
        <v>-0</v>
      </c>
      <c r="S969" s="9" t="n">
        <f aca="false">+[2]data1cf!BQ968*-1</f>
        <v>-0</v>
      </c>
      <c r="T969" s="9" t="n">
        <f aca="false">+[2]data1cf!BR968*-1</f>
        <v>-0</v>
      </c>
      <c r="U969" s="9" t="n">
        <f aca="false">+[2]data1cf!BS968*-1</f>
        <v>-0</v>
      </c>
      <c r="V969" s="9" t="n">
        <f aca="false">+[2]data1cf!BT968*-1</f>
        <v>-0</v>
      </c>
      <c r="W969" s="9" t="n">
        <f aca="false">+[2]data1cf!BU968*-1</f>
        <v>-0</v>
      </c>
      <c r="X969" s="9" t="n">
        <f aca="false">+[2]data1cf!BV968*-1</f>
        <v>-0</v>
      </c>
      <c r="Y969" s="9" t="n">
        <f aca="false">+[2]data1cf!BW968*-1</f>
        <v>-0</v>
      </c>
      <c r="Z969" s="9" t="n">
        <f aca="false">+[2]data1cf!BX968*-1</f>
        <v>-0</v>
      </c>
      <c r="AA969" s="9" t="n">
        <f aca="false">+[2]data1cf!BY968*-1</f>
        <v>-0</v>
      </c>
      <c r="AB969" s="9"/>
      <c r="AC969" s="9"/>
      <c r="AD969" s="9"/>
      <c r="AE969" s="9"/>
      <c r="AF969" s="9"/>
      <c r="AG969" s="9"/>
      <c r="AH969" s="9"/>
      <c r="AI969" s="9"/>
      <c r="AJ969" s="9"/>
      <c r="AK969" s="1"/>
      <c r="AL969" s="1" t="e">
        <f aca="false">SUMPRODUCT(B969:AJ969,PVCapPrice)</f>
        <v>#DIV/0!</v>
      </c>
      <c r="AM969" s="1"/>
      <c r="AN969" s="1"/>
      <c r="AO969" s="1"/>
      <c r="AP969" s="1"/>
      <c r="AQ969" s="1"/>
    </row>
    <row r="970" customFormat="false" ht="11.25" hidden="false" customHeight="false" outlineLevel="0" collapsed="false">
      <c r="A970" s="1" t="n">
        <v>968</v>
      </c>
      <c r="B970" s="17"/>
      <c r="C970" s="9" t="n">
        <f aca="false">+[2]data1cf!BA969*-1</f>
        <v>-0</v>
      </c>
      <c r="D970" s="9" t="n">
        <f aca="false">+[2]data1cf!BB969*-1</f>
        <v>-0</v>
      </c>
      <c r="E970" s="9" t="n">
        <f aca="false">+[2]data1cf!BC969*-1</f>
        <v>-0</v>
      </c>
      <c r="F970" s="9" t="n">
        <f aca="false">+[2]data1cf!BD969*-1</f>
        <v>-0</v>
      </c>
      <c r="G970" s="9" t="n">
        <f aca="false">+[2]data1cf!BE969*-1</f>
        <v>-0</v>
      </c>
      <c r="H970" s="9" t="n">
        <f aca="false">+[2]data1cf!BF969*-1</f>
        <v>-0</v>
      </c>
      <c r="I970" s="9" t="n">
        <f aca="false">+[2]data1cf!BG969*-1</f>
        <v>-0</v>
      </c>
      <c r="J970" s="9" t="n">
        <f aca="false">+[2]data1cf!BH969*-1</f>
        <v>-0</v>
      </c>
      <c r="K970" s="9" t="n">
        <f aca="false">+[2]data1cf!BI969*-1</f>
        <v>-0</v>
      </c>
      <c r="L970" s="9" t="n">
        <f aca="false">+[2]data1cf!BJ969*-1</f>
        <v>-0</v>
      </c>
      <c r="M970" s="9" t="n">
        <f aca="false">+[2]data1cf!BK969*-1</f>
        <v>-0</v>
      </c>
      <c r="N970" s="9" t="n">
        <f aca="false">+[2]data1cf!BL969*-1</f>
        <v>-0</v>
      </c>
      <c r="O970" s="9" t="n">
        <f aca="false">+[2]data1cf!BM969*-1</f>
        <v>-0</v>
      </c>
      <c r="P970" s="9" t="n">
        <f aca="false">+[2]data1cf!BN969*-1</f>
        <v>-0</v>
      </c>
      <c r="Q970" s="9" t="n">
        <f aca="false">+[2]data1cf!BO969*-1</f>
        <v>-0</v>
      </c>
      <c r="R970" s="9" t="n">
        <f aca="false">+[2]data1cf!BP969*-1</f>
        <v>-0</v>
      </c>
      <c r="S970" s="9" t="n">
        <f aca="false">+[2]data1cf!BQ969*-1</f>
        <v>-0</v>
      </c>
      <c r="T970" s="9" t="n">
        <f aca="false">+[2]data1cf!BR969*-1</f>
        <v>-0</v>
      </c>
      <c r="U970" s="9" t="n">
        <f aca="false">+[2]data1cf!BS969*-1</f>
        <v>-0</v>
      </c>
      <c r="V970" s="9" t="n">
        <f aca="false">+[2]data1cf!BT969*-1</f>
        <v>-0</v>
      </c>
      <c r="W970" s="9" t="n">
        <f aca="false">+[2]data1cf!BU969*-1</f>
        <v>-0</v>
      </c>
      <c r="X970" s="9" t="n">
        <f aca="false">+[2]data1cf!BV969*-1</f>
        <v>-0</v>
      </c>
      <c r="Y970" s="9" t="n">
        <f aca="false">+[2]data1cf!BW969*-1</f>
        <v>-0</v>
      </c>
      <c r="Z970" s="9" t="n">
        <f aca="false">+[2]data1cf!BX969*-1</f>
        <v>-0</v>
      </c>
      <c r="AA970" s="9" t="n">
        <f aca="false">+[2]data1cf!BY969*-1</f>
        <v>-0</v>
      </c>
      <c r="AB970" s="9"/>
      <c r="AC970" s="9"/>
      <c r="AD970" s="9"/>
      <c r="AE970" s="9"/>
      <c r="AF970" s="9"/>
      <c r="AG970" s="9"/>
      <c r="AH970" s="9"/>
      <c r="AI970" s="9"/>
      <c r="AJ970" s="9"/>
      <c r="AK970" s="1"/>
      <c r="AL970" s="1" t="e">
        <f aca="false">SUMPRODUCT(B970:AJ970,PVCapPrice)</f>
        <v>#DIV/0!</v>
      </c>
      <c r="AM970" s="1"/>
      <c r="AN970" s="1"/>
      <c r="AO970" s="1"/>
      <c r="AP970" s="1"/>
      <c r="AQ970" s="1"/>
    </row>
    <row r="971" customFormat="false" ht="11.25" hidden="false" customHeight="false" outlineLevel="0" collapsed="false">
      <c r="A971" s="1" t="n">
        <v>969</v>
      </c>
      <c r="B971" s="17"/>
      <c r="C971" s="9" t="n">
        <f aca="false">+[2]data1cf!BA970*-1</f>
        <v>-0</v>
      </c>
      <c r="D971" s="9" t="n">
        <f aca="false">+[2]data1cf!BB970*-1</f>
        <v>-0</v>
      </c>
      <c r="E971" s="9" t="n">
        <f aca="false">+[2]data1cf!BC970*-1</f>
        <v>-0</v>
      </c>
      <c r="F971" s="9" t="n">
        <f aca="false">+[2]data1cf!BD970*-1</f>
        <v>-0</v>
      </c>
      <c r="G971" s="9" t="n">
        <f aca="false">+[2]data1cf!BE970*-1</f>
        <v>-0</v>
      </c>
      <c r="H971" s="9" t="n">
        <f aca="false">+[2]data1cf!BF970*-1</f>
        <v>-0</v>
      </c>
      <c r="I971" s="9" t="n">
        <f aca="false">+[2]data1cf!BG970*-1</f>
        <v>-0</v>
      </c>
      <c r="J971" s="9" t="n">
        <f aca="false">+[2]data1cf!BH970*-1</f>
        <v>-0</v>
      </c>
      <c r="K971" s="9" t="n">
        <f aca="false">+[2]data1cf!BI970*-1</f>
        <v>-0</v>
      </c>
      <c r="L971" s="9" t="n">
        <f aca="false">+[2]data1cf!BJ970*-1</f>
        <v>-0</v>
      </c>
      <c r="M971" s="9" t="n">
        <f aca="false">+[2]data1cf!BK970*-1</f>
        <v>-0</v>
      </c>
      <c r="N971" s="9" t="n">
        <f aca="false">+[2]data1cf!BL970*-1</f>
        <v>-0</v>
      </c>
      <c r="O971" s="9" t="n">
        <f aca="false">+[2]data1cf!BM970*-1</f>
        <v>-0</v>
      </c>
      <c r="P971" s="9" t="n">
        <f aca="false">+[2]data1cf!BN970*-1</f>
        <v>-0</v>
      </c>
      <c r="Q971" s="9" t="n">
        <f aca="false">+[2]data1cf!BO970*-1</f>
        <v>-0</v>
      </c>
      <c r="R971" s="9" t="n">
        <f aca="false">+[2]data1cf!BP970*-1</f>
        <v>-0</v>
      </c>
      <c r="S971" s="9" t="n">
        <f aca="false">+[2]data1cf!BQ970*-1</f>
        <v>-0</v>
      </c>
      <c r="T971" s="9" t="n">
        <f aca="false">+[2]data1cf!BR970*-1</f>
        <v>-0</v>
      </c>
      <c r="U971" s="9" t="n">
        <f aca="false">+[2]data1cf!BS970*-1</f>
        <v>-0</v>
      </c>
      <c r="V971" s="9" t="n">
        <f aca="false">+[2]data1cf!BT970*-1</f>
        <v>-0</v>
      </c>
      <c r="W971" s="9" t="n">
        <f aca="false">+[2]data1cf!BU970*-1</f>
        <v>-0</v>
      </c>
      <c r="X971" s="9" t="n">
        <f aca="false">+[2]data1cf!BV970*-1</f>
        <v>-0</v>
      </c>
      <c r="Y971" s="9" t="n">
        <f aca="false">+[2]data1cf!BW970*-1</f>
        <v>-0</v>
      </c>
      <c r="Z971" s="9" t="n">
        <f aca="false">+[2]data1cf!BX970*-1</f>
        <v>-0</v>
      </c>
      <c r="AA971" s="9" t="n">
        <f aca="false">+[2]data1cf!BY970*-1</f>
        <v>-0</v>
      </c>
      <c r="AB971" s="9"/>
      <c r="AC971" s="9"/>
      <c r="AD971" s="9"/>
      <c r="AE971" s="9"/>
      <c r="AF971" s="9"/>
      <c r="AG971" s="9"/>
      <c r="AH971" s="9"/>
      <c r="AI971" s="9"/>
      <c r="AJ971" s="9"/>
      <c r="AK971" s="1"/>
      <c r="AL971" s="1" t="e">
        <f aca="false">SUMPRODUCT(B971:AJ971,PVCapPrice)</f>
        <v>#DIV/0!</v>
      </c>
      <c r="AM971" s="1"/>
      <c r="AN971" s="1"/>
      <c r="AO971" s="1"/>
      <c r="AP971" s="1"/>
      <c r="AQ971" s="1"/>
    </row>
    <row r="972" customFormat="false" ht="11.25" hidden="false" customHeight="false" outlineLevel="0" collapsed="false">
      <c r="A972" s="1" t="n">
        <v>970</v>
      </c>
      <c r="B972" s="17"/>
      <c r="C972" s="9" t="n">
        <f aca="false">+[2]data1cf!BA971*-1</f>
        <v>-0</v>
      </c>
      <c r="D972" s="9" t="n">
        <f aca="false">+[2]data1cf!BB971*-1</f>
        <v>-0</v>
      </c>
      <c r="E972" s="9" t="n">
        <f aca="false">+[2]data1cf!BC971*-1</f>
        <v>-0</v>
      </c>
      <c r="F972" s="9" t="n">
        <f aca="false">+[2]data1cf!BD971*-1</f>
        <v>-0</v>
      </c>
      <c r="G972" s="9" t="n">
        <f aca="false">+[2]data1cf!BE971*-1</f>
        <v>-0</v>
      </c>
      <c r="H972" s="9" t="n">
        <f aca="false">+[2]data1cf!BF971*-1</f>
        <v>-0</v>
      </c>
      <c r="I972" s="9" t="n">
        <f aca="false">+[2]data1cf!BG971*-1</f>
        <v>-0</v>
      </c>
      <c r="J972" s="9" t="n">
        <f aca="false">+[2]data1cf!BH971*-1</f>
        <v>-0</v>
      </c>
      <c r="K972" s="9" t="n">
        <f aca="false">+[2]data1cf!BI971*-1</f>
        <v>-0</v>
      </c>
      <c r="L972" s="9" t="n">
        <f aca="false">+[2]data1cf!BJ971*-1</f>
        <v>-0</v>
      </c>
      <c r="M972" s="9" t="n">
        <f aca="false">+[2]data1cf!BK971*-1</f>
        <v>-0</v>
      </c>
      <c r="N972" s="9" t="n">
        <f aca="false">+[2]data1cf!BL971*-1</f>
        <v>-0</v>
      </c>
      <c r="O972" s="9" t="n">
        <f aca="false">+[2]data1cf!BM971*-1</f>
        <v>-0</v>
      </c>
      <c r="P972" s="9" t="n">
        <f aca="false">+[2]data1cf!BN971*-1</f>
        <v>-0</v>
      </c>
      <c r="Q972" s="9" t="n">
        <f aca="false">+[2]data1cf!BO971*-1</f>
        <v>-0</v>
      </c>
      <c r="R972" s="9" t="n">
        <f aca="false">+[2]data1cf!BP971*-1</f>
        <v>-0</v>
      </c>
      <c r="S972" s="9" t="n">
        <f aca="false">+[2]data1cf!BQ971*-1</f>
        <v>-0</v>
      </c>
      <c r="T972" s="9" t="n">
        <f aca="false">+[2]data1cf!BR971*-1</f>
        <v>-0</v>
      </c>
      <c r="U972" s="9" t="n">
        <f aca="false">+[2]data1cf!BS971*-1</f>
        <v>-0</v>
      </c>
      <c r="V972" s="9" t="n">
        <f aca="false">+[2]data1cf!BT971*-1</f>
        <v>-0</v>
      </c>
      <c r="W972" s="9" t="n">
        <f aca="false">+[2]data1cf!BU971*-1</f>
        <v>-0</v>
      </c>
      <c r="X972" s="9" t="n">
        <f aca="false">+[2]data1cf!BV971*-1</f>
        <v>-0</v>
      </c>
      <c r="Y972" s="9" t="n">
        <f aca="false">+[2]data1cf!BW971*-1</f>
        <v>-0</v>
      </c>
      <c r="Z972" s="9" t="n">
        <f aca="false">+[2]data1cf!BX971*-1</f>
        <v>-0</v>
      </c>
      <c r="AA972" s="9" t="n">
        <f aca="false">+[2]data1cf!BY971*-1</f>
        <v>-0</v>
      </c>
      <c r="AB972" s="9"/>
      <c r="AC972" s="9"/>
      <c r="AD972" s="9"/>
      <c r="AE972" s="9"/>
      <c r="AF972" s="9"/>
      <c r="AG972" s="9"/>
      <c r="AH972" s="9"/>
      <c r="AI972" s="9"/>
      <c r="AJ972" s="9"/>
      <c r="AK972" s="1"/>
      <c r="AL972" s="1" t="e">
        <f aca="false">SUMPRODUCT(B972:AJ972,PVCapPrice)</f>
        <v>#DIV/0!</v>
      </c>
      <c r="AM972" s="1"/>
      <c r="AN972" s="1"/>
      <c r="AO972" s="1"/>
      <c r="AP972" s="1"/>
      <c r="AQ972" s="1"/>
    </row>
    <row r="973" customFormat="false" ht="11.25" hidden="false" customHeight="false" outlineLevel="0" collapsed="false">
      <c r="A973" s="1" t="n">
        <v>971</v>
      </c>
      <c r="B973" s="17"/>
      <c r="C973" s="9" t="n">
        <f aca="false">+[2]data1cf!BA972*-1</f>
        <v>-0</v>
      </c>
      <c r="D973" s="9" t="n">
        <f aca="false">+[2]data1cf!BB972*-1</f>
        <v>-0</v>
      </c>
      <c r="E973" s="9" t="n">
        <f aca="false">+[2]data1cf!BC972*-1</f>
        <v>-0</v>
      </c>
      <c r="F973" s="9" t="n">
        <f aca="false">+[2]data1cf!BD972*-1</f>
        <v>-0</v>
      </c>
      <c r="G973" s="9" t="n">
        <f aca="false">+[2]data1cf!BE972*-1</f>
        <v>-0</v>
      </c>
      <c r="H973" s="9" t="n">
        <f aca="false">+[2]data1cf!BF972*-1</f>
        <v>-0</v>
      </c>
      <c r="I973" s="9" t="n">
        <f aca="false">+[2]data1cf!BG972*-1</f>
        <v>-0</v>
      </c>
      <c r="J973" s="9" t="n">
        <f aca="false">+[2]data1cf!BH972*-1</f>
        <v>-0</v>
      </c>
      <c r="K973" s="9" t="n">
        <f aca="false">+[2]data1cf!BI972*-1</f>
        <v>-0</v>
      </c>
      <c r="L973" s="9" t="n">
        <f aca="false">+[2]data1cf!BJ972*-1</f>
        <v>-0</v>
      </c>
      <c r="M973" s="9" t="n">
        <f aca="false">+[2]data1cf!BK972*-1</f>
        <v>-0</v>
      </c>
      <c r="N973" s="9" t="n">
        <f aca="false">+[2]data1cf!BL972*-1</f>
        <v>-0</v>
      </c>
      <c r="O973" s="9" t="n">
        <f aca="false">+[2]data1cf!BM972*-1</f>
        <v>-0</v>
      </c>
      <c r="P973" s="9" t="n">
        <f aca="false">+[2]data1cf!BN972*-1</f>
        <v>-0</v>
      </c>
      <c r="Q973" s="9" t="n">
        <f aca="false">+[2]data1cf!BO972*-1</f>
        <v>-0</v>
      </c>
      <c r="R973" s="9" t="n">
        <f aca="false">+[2]data1cf!BP972*-1</f>
        <v>-0</v>
      </c>
      <c r="S973" s="9" t="n">
        <f aca="false">+[2]data1cf!BQ972*-1</f>
        <v>-0</v>
      </c>
      <c r="T973" s="9" t="n">
        <f aca="false">+[2]data1cf!BR972*-1</f>
        <v>-0</v>
      </c>
      <c r="U973" s="9" t="n">
        <f aca="false">+[2]data1cf!BS972*-1</f>
        <v>-0</v>
      </c>
      <c r="V973" s="9" t="n">
        <f aca="false">+[2]data1cf!BT972*-1</f>
        <v>-0</v>
      </c>
      <c r="W973" s="9" t="n">
        <f aca="false">+[2]data1cf!BU972*-1</f>
        <v>-0</v>
      </c>
      <c r="X973" s="9" t="n">
        <f aca="false">+[2]data1cf!BV972*-1</f>
        <v>-0</v>
      </c>
      <c r="Y973" s="9" t="n">
        <f aca="false">+[2]data1cf!BW972*-1</f>
        <v>-0</v>
      </c>
      <c r="Z973" s="9" t="n">
        <f aca="false">+[2]data1cf!BX972*-1</f>
        <v>-0</v>
      </c>
      <c r="AA973" s="9" t="n">
        <f aca="false">+[2]data1cf!BY972*-1</f>
        <v>-0</v>
      </c>
      <c r="AB973" s="9"/>
      <c r="AC973" s="9"/>
      <c r="AD973" s="9"/>
      <c r="AE973" s="9"/>
      <c r="AF973" s="9"/>
      <c r="AG973" s="9"/>
      <c r="AH973" s="9"/>
      <c r="AI973" s="9"/>
      <c r="AJ973" s="9"/>
      <c r="AK973" s="1"/>
      <c r="AL973" s="1" t="e">
        <f aca="false">SUMPRODUCT(B973:AJ973,PVCapPrice)</f>
        <v>#DIV/0!</v>
      </c>
      <c r="AM973" s="1"/>
      <c r="AN973" s="1"/>
      <c r="AO973" s="1"/>
      <c r="AP973" s="1"/>
      <c r="AQ973" s="1"/>
    </row>
    <row r="974" customFormat="false" ht="11.25" hidden="false" customHeight="false" outlineLevel="0" collapsed="false">
      <c r="A974" s="1" t="n">
        <v>972</v>
      </c>
      <c r="B974" s="17"/>
      <c r="C974" s="9" t="n">
        <f aca="false">+[2]data1cf!BA973*-1</f>
        <v>-0</v>
      </c>
      <c r="D974" s="9" t="n">
        <f aca="false">+[2]data1cf!BB973*-1</f>
        <v>-0</v>
      </c>
      <c r="E974" s="9" t="n">
        <f aca="false">+[2]data1cf!BC973*-1</f>
        <v>-0</v>
      </c>
      <c r="F974" s="9" t="n">
        <f aca="false">+[2]data1cf!BD973*-1</f>
        <v>-0</v>
      </c>
      <c r="G974" s="9" t="n">
        <f aca="false">+[2]data1cf!BE973*-1</f>
        <v>-0</v>
      </c>
      <c r="H974" s="9" t="n">
        <f aca="false">+[2]data1cf!BF973*-1</f>
        <v>-0</v>
      </c>
      <c r="I974" s="9" t="n">
        <f aca="false">+[2]data1cf!BG973*-1</f>
        <v>-0</v>
      </c>
      <c r="J974" s="9" t="n">
        <f aca="false">+[2]data1cf!BH973*-1</f>
        <v>-0</v>
      </c>
      <c r="K974" s="9" t="n">
        <f aca="false">+[2]data1cf!BI973*-1</f>
        <v>-0</v>
      </c>
      <c r="L974" s="9" t="n">
        <f aca="false">+[2]data1cf!BJ973*-1</f>
        <v>-0</v>
      </c>
      <c r="M974" s="9" t="n">
        <f aca="false">+[2]data1cf!BK973*-1</f>
        <v>-0</v>
      </c>
      <c r="N974" s="9" t="n">
        <f aca="false">+[2]data1cf!BL973*-1</f>
        <v>-0</v>
      </c>
      <c r="O974" s="9" t="n">
        <f aca="false">+[2]data1cf!BM973*-1</f>
        <v>-0</v>
      </c>
      <c r="P974" s="9" t="n">
        <f aca="false">+[2]data1cf!BN973*-1</f>
        <v>-0</v>
      </c>
      <c r="Q974" s="9" t="n">
        <f aca="false">+[2]data1cf!BO973*-1</f>
        <v>-0</v>
      </c>
      <c r="R974" s="9" t="n">
        <f aca="false">+[2]data1cf!BP973*-1</f>
        <v>-0</v>
      </c>
      <c r="S974" s="9" t="n">
        <f aca="false">+[2]data1cf!BQ973*-1</f>
        <v>-0</v>
      </c>
      <c r="T974" s="9" t="n">
        <f aca="false">+[2]data1cf!BR973*-1</f>
        <v>-0</v>
      </c>
      <c r="U974" s="9" t="n">
        <f aca="false">+[2]data1cf!BS973*-1</f>
        <v>-0</v>
      </c>
      <c r="V974" s="9" t="n">
        <f aca="false">+[2]data1cf!BT973*-1</f>
        <v>-0</v>
      </c>
      <c r="W974" s="9" t="n">
        <f aca="false">+[2]data1cf!BU973*-1</f>
        <v>-0</v>
      </c>
      <c r="X974" s="9" t="n">
        <f aca="false">+[2]data1cf!BV973*-1</f>
        <v>-0</v>
      </c>
      <c r="Y974" s="9" t="n">
        <f aca="false">+[2]data1cf!BW973*-1</f>
        <v>-0</v>
      </c>
      <c r="Z974" s="9" t="n">
        <f aca="false">+[2]data1cf!BX973*-1</f>
        <v>-0</v>
      </c>
      <c r="AA974" s="9" t="n">
        <f aca="false">+[2]data1cf!BY973*-1</f>
        <v>-0</v>
      </c>
      <c r="AB974" s="9"/>
      <c r="AC974" s="9"/>
      <c r="AD974" s="9"/>
      <c r="AE974" s="9"/>
      <c r="AF974" s="9"/>
      <c r="AG974" s="9"/>
      <c r="AH974" s="9"/>
      <c r="AI974" s="9"/>
      <c r="AJ974" s="9"/>
      <c r="AK974" s="1"/>
      <c r="AL974" s="1" t="e">
        <f aca="false">SUMPRODUCT(B974:AJ974,PVCapPrice)</f>
        <v>#DIV/0!</v>
      </c>
      <c r="AM974" s="1"/>
      <c r="AN974" s="1"/>
      <c r="AO974" s="1"/>
      <c r="AP974" s="1"/>
      <c r="AQ974" s="1"/>
    </row>
    <row r="975" customFormat="false" ht="11.25" hidden="false" customHeight="false" outlineLevel="0" collapsed="false">
      <c r="A975" s="1" t="n">
        <v>973</v>
      </c>
      <c r="B975" s="17"/>
      <c r="C975" s="9" t="n">
        <f aca="false">+[2]data1cf!BA974*-1</f>
        <v>-0</v>
      </c>
      <c r="D975" s="9" t="n">
        <f aca="false">+[2]data1cf!BB974*-1</f>
        <v>-0</v>
      </c>
      <c r="E975" s="9" t="n">
        <f aca="false">+[2]data1cf!BC974*-1</f>
        <v>-0</v>
      </c>
      <c r="F975" s="9" t="n">
        <f aca="false">+[2]data1cf!BD974*-1</f>
        <v>-0</v>
      </c>
      <c r="G975" s="9" t="n">
        <f aca="false">+[2]data1cf!BE974*-1</f>
        <v>-0</v>
      </c>
      <c r="H975" s="9" t="n">
        <f aca="false">+[2]data1cf!BF974*-1</f>
        <v>-0</v>
      </c>
      <c r="I975" s="9" t="n">
        <f aca="false">+[2]data1cf!BG974*-1</f>
        <v>-0</v>
      </c>
      <c r="J975" s="9" t="n">
        <f aca="false">+[2]data1cf!BH974*-1</f>
        <v>-0</v>
      </c>
      <c r="K975" s="9" t="n">
        <f aca="false">+[2]data1cf!BI974*-1</f>
        <v>-0</v>
      </c>
      <c r="L975" s="9" t="n">
        <f aca="false">+[2]data1cf!BJ974*-1</f>
        <v>-0</v>
      </c>
      <c r="M975" s="9" t="n">
        <f aca="false">+[2]data1cf!BK974*-1</f>
        <v>-0</v>
      </c>
      <c r="N975" s="9" t="n">
        <f aca="false">+[2]data1cf!BL974*-1</f>
        <v>-0</v>
      </c>
      <c r="O975" s="9" t="n">
        <f aca="false">+[2]data1cf!BM974*-1</f>
        <v>-0</v>
      </c>
      <c r="P975" s="9" t="n">
        <f aca="false">+[2]data1cf!BN974*-1</f>
        <v>-0</v>
      </c>
      <c r="Q975" s="9" t="n">
        <f aca="false">+[2]data1cf!BO974*-1</f>
        <v>-0</v>
      </c>
      <c r="R975" s="9" t="n">
        <f aca="false">+[2]data1cf!BP974*-1</f>
        <v>-0</v>
      </c>
      <c r="S975" s="9" t="n">
        <f aca="false">+[2]data1cf!BQ974*-1</f>
        <v>-0</v>
      </c>
      <c r="T975" s="9" t="n">
        <f aca="false">+[2]data1cf!BR974*-1</f>
        <v>-0</v>
      </c>
      <c r="U975" s="9" t="n">
        <f aca="false">+[2]data1cf!BS974*-1</f>
        <v>-0</v>
      </c>
      <c r="V975" s="9" t="n">
        <f aca="false">+[2]data1cf!BT974*-1</f>
        <v>-0</v>
      </c>
      <c r="W975" s="9" t="n">
        <f aca="false">+[2]data1cf!BU974*-1</f>
        <v>-0</v>
      </c>
      <c r="X975" s="9" t="n">
        <f aca="false">+[2]data1cf!BV974*-1</f>
        <v>-0</v>
      </c>
      <c r="Y975" s="9" t="n">
        <f aca="false">+[2]data1cf!BW974*-1</f>
        <v>-0</v>
      </c>
      <c r="Z975" s="9" t="n">
        <f aca="false">+[2]data1cf!BX974*-1</f>
        <v>-0</v>
      </c>
      <c r="AA975" s="9" t="n">
        <f aca="false">+[2]data1cf!BY974*-1</f>
        <v>-0</v>
      </c>
      <c r="AB975" s="9"/>
      <c r="AC975" s="9"/>
      <c r="AD975" s="9"/>
      <c r="AE975" s="9"/>
      <c r="AF975" s="9"/>
      <c r="AG975" s="9"/>
      <c r="AH975" s="9"/>
      <c r="AI975" s="9"/>
      <c r="AJ975" s="9"/>
      <c r="AK975" s="1"/>
      <c r="AL975" s="1" t="e">
        <f aca="false">SUMPRODUCT(B975:AJ975,PVCapPrice)</f>
        <v>#DIV/0!</v>
      </c>
      <c r="AM975" s="1"/>
      <c r="AN975" s="1"/>
      <c r="AO975" s="1"/>
      <c r="AP975" s="1"/>
      <c r="AQ975" s="1"/>
    </row>
    <row r="976" customFormat="false" ht="11.25" hidden="false" customHeight="false" outlineLevel="0" collapsed="false">
      <c r="A976" s="1" t="n">
        <v>974</v>
      </c>
      <c r="B976" s="17"/>
      <c r="C976" s="9" t="n">
        <f aca="false">+[2]data1cf!BA975*-1</f>
        <v>-0</v>
      </c>
      <c r="D976" s="9" t="n">
        <f aca="false">+[2]data1cf!BB975*-1</f>
        <v>-0</v>
      </c>
      <c r="E976" s="9" t="n">
        <f aca="false">+[2]data1cf!BC975*-1</f>
        <v>-0</v>
      </c>
      <c r="F976" s="9" t="n">
        <f aca="false">+[2]data1cf!BD975*-1</f>
        <v>-0</v>
      </c>
      <c r="G976" s="9" t="n">
        <f aca="false">+[2]data1cf!BE975*-1</f>
        <v>-0</v>
      </c>
      <c r="H976" s="9" t="n">
        <f aca="false">+[2]data1cf!BF975*-1</f>
        <v>-0</v>
      </c>
      <c r="I976" s="9" t="n">
        <f aca="false">+[2]data1cf!BG975*-1</f>
        <v>-0</v>
      </c>
      <c r="J976" s="9" t="n">
        <f aca="false">+[2]data1cf!BH975*-1</f>
        <v>-0</v>
      </c>
      <c r="K976" s="9" t="n">
        <f aca="false">+[2]data1cf!BI975*-1</f>
        <v>-0</v>
      </c>
      <c r="L976" s="9" t="n">
        <f aca="false">+[2]data1cf!BJ975*-1</f>
        <v>-0</v>
      </c>
      <c r="M976" s="9" t="n">
        <f aca="false">+[2]data1cf!BK975*-1</f>
        <v>-0</v>
      </c>
      <c r="N976" s="9" t="n">
        <f aca="false">+[2]data1cf!BL975*-1</f>
        <v>-0</v>
      </c>
      <c r="O976" s="9" t="n">
        <f aca="false">+[2]data1cf!BM975*-1</f>
        <v>-0</v>
      </c>
      <c r="P976" s="9" t="n">
        <f aca="false">+[2]data1cf!BN975*-1</f>
        <v>-0</v>
      </c>
      <c r="Q976" s="9" t="n">
        <f aca="false">+[2]data1cf!BO975*-1</f>
        <v>-0</v>
      </c>
      <c r="R976" s="9" t="n">
        <f aca="false">+[2]data1cf!BP975*-1</f>
        <v>-0</v>
      </c>
      <c r="S976" s="9" t="n">
        <f aca="false">+[2]data1cf!BQ975*-1</f>
        <v>-0</v>
      </c>
      <c r="T976" s="9" t="n">
        <f aca="false">+[2]data1cf!BR975*-1</f>
        <v>-0</v>
      </c>
      <c r="U976" s="9" t="n">
        <f aca="false">+[2]data1cf!BS975*-1</f>
        <v>-0</v>
      </c>
      <c r="V976" s="9" t="n">
        <f aca="false">+[2]data1cf!BT975*-1</f>
        <v>-0</v>
      </c>
      <c r="W976" s="9" t="n">
        <f aca="false">+[2]data1cf!BU975*-1</f>
        <v>-0</v>
      </c>
      <c r="X976" s="9" t="n">
        <f aca="false">+[2]data1cf!BV975*-1</f>
        <v>-0</v>
      </c>
      <c r="Y976" s="9" t="n">
        <f aca="false">+[2]data1cf!BW975*-1</f>
        <v>-0</v>
      </c>
      <c r="Z976" s="9" t="n">
        <f aca="false">+[2]data1cf!BX975*-1</f>
        <v>-0</v>
      </c>
      <c r="AA976" s="9" t="n">
        <f aca="false">+[2]data1cf!BY975*-1</f>
        <v>-0</v>
      </c>
      <c r="AB976" s="9"/>
      <c r="AC976" s="9"/>
      <c r="AD976" s="9"/>
      <c r="AE976" s="9"/>
      <c r="AF976" s="9"/>
      <c r="AG976" s="9"/>
      <c r="AH976" s="9"/>
      <c r="AI976" s="9"/>
      <c r="AJ976" s="9"/>
      <c r="AK976" s="1"/>
      <c r="AL976" s="1" t="e">
        <f aca="false">SUMPRODUCT(B976:AJ976,PVCapPrice)</f>
        <v>#DIV/0!</v>
      </c>
      <c r="AM976" s="1"/>
      <c r="AN976" s="1"/>
      <c r="AO976" s="1"/>
      <c r="AP976" s="1"/>
      <c r="AQ976" s="1"/>
    </row>
    <row r="977" customFormat="false" ht="11.25" hidden="false" customHeight="false" outlineLevel="0" collapsed="false">
      <c r="A977" s="1" t="n">
        <v>975</v>
      </c>
      <c r="B977" s="17"/>
      <c r="C977" s="9" t="n">
        <f aca="false">+[2]data1cf!BA976*-1</f>
        <v>-0</v>
      </c>
      <c r="D977" s="9" t="n">
        <f aca="false">+[2]data1cf!BB976*-1</f>
        <v>-0</v>
      </c>
      <c r="E977" s="9" t="n">
        <f aca="false">+[2]data1cf!BC976*-1</f>
        <v>-0</v>
      </c>
      <c r="F977" s="9" t="n">
        <f aca="false">+[2]data1cf!BD976*-1</f>
        <v>-0</v>
      </c>
      <c r="G977" s="9" t="n">
        <f aca="false">+[2]data1cf!BE976*-1</f>
        <v>-0</v>
      </c>
      <c r="H977" s="9" t="n">
        <f aca="false">+[2]data1cf!BF976*-1</f>
        <v>-0</v>
      </c>
      <c r="I977" s="9" t="n">
        <f aca="false">+[2]data1cf!BG976*-1</f>
        <v>-0</v>
      </c>
      <c r="J977" s="9" t="n">
        <f aca="false">+[2]data1cf!BH976*-1</f>
        <v>-0</v>
      </c>
      <c r="K977" s="9" t="n">
        <f aca="false">+[2]data1cf!BI976*-1</f>
        <v>-0</v>
      </c>
      <c r="L977" s="9" t="n">
        <f aca="false">+[2]data1cf!BJ976*-1</f>
        <v>-0</v>
      </c>
      <c r="M977" s="9" t="n">
        <f aca="false">+[2]data1cf!BK976*-1</f>
        <v>-0</v>
      </c>
      <c r="N977" s="9" t="n">
        <f aca="false">+[2]data1cf!BL976*-1</f>
        <v>-0</v>
      </c>
      <c r="O977" s="9" t="n">
        <f aca="false">+[2]data1cf!BM976*-1</f>
        <v>-0</v>
      </c>
      <c r="P977" s="9" t="n">
        <f aca="false">+[2]data1cf!BN976*-1</f>
        <v>-0</v>
      </c>
      <c r="Q977" s="9" t="n">
        <f aca="false">+[2]data1cf!BO976*-1</f>
        <v>-0</v>
      </c>
      <c r="R977" s="9" t="n">
        <f aca="false">+[2]data1cf!BP976*-1</f>
        <v>-0</v>
      </c>
      <c r="S977" s="9" t="n">
        <f aca="false">+[2]data1cf!BQ976*-1</f>
        <v>-0</v>
      </c>
      <c r="T977" s="9" t="n">
        <f aca="false">+[2]data1cf!BR976*-1</f>
        <v>-0</v>
      </c>
      <c r="U977" s="9" t="n">
        <f aca="false">+[2]data1cf!BS976*-1</f>
        <v>-0</v>
      </c>
      <c r="V977" s="9" t="n">
        <f aca="false">+[2]data1cf!BT976*-1</f>
        <v>-0</v>
      </c>
      <c r="W977" s="9" t="n">
        <f aca="false">+[2]data1cf!BU976*-1</f>
        <v>-0</v>
      </c>
      <c r="X977" s="9" t="n">
        <f aca="false">+[2]data1cf!BV976*-1</f>
        <v>-0</v>
      </c>
      <c r="Y977" s="9" t="n">
        <f aca="false">+[2]data1cf!BW976*-1</f>
        <v>-0</v>
      </c>
      <c r="Z977" s="9" t="n">
        <f aca="false">+[2]data1cf!BX976*-1</f>
        <v>-0</v>
      </c>
      <c r="AA977" s="9" t="n">
        <f aca="false">+[2]data1cf!BY976*-1</f>
        <v>-0</v>
      </c>
      <c r="AB977" s="9"/>
      <c r="AC977" s="9"/>
      <c r="AD977" s="9"/>
      <c r="AE977" s="9"/>
      <c r="AF977" s="9"/>
      <c r="AG977" s="9"/>
      <c r="AH977" s="9"/>
      <c r="AI977" s="9"/>
      <c r="AJ977" s="9"/>
      <c r="AK977" s="1"/>
      <c r="AL977" s="1" t="e">
        <f aca="false">SUMPRODUCT(B977:AJ977,PVCapPrice)</f>
        <v>#DIV/0!</v>
      </c>
      <c r="AM977" s="1"/>
      <c r="AN977" s="1"/>
      <c r="AO977" s="1"/>
      <c r="AP977" s="1"/>
      <c r="AQ977" s="1"/>
    </row>
    <row r="978" customFormat="false" ht="11.25" hidden="false" customHeight="false" outlineLevel="0" collapsed="false">
      <c r="A978" s="1" t="n">
        <v>976</v>
      </c>
      <c r="B978" s="17"/>
      <c r="C978" s="9" t="n">
        <f aca="false">+[2]data1cf!BA977*-1</f>
        <v>-0</v>
      </c>
      <c r="D978" s="9" t="n">
        <f aca="false">+[2]data1cf!BB977*-1</f>
        <v>-0</v>
      </c>
      <c r="E978" s="9" t="n">
        <f aca="false">+[2]data1cf!BC977*-1</f>
        <v>-0</v>
      </c>
      <c r="F978" s="9" t="n">
        <f aca="false">+[2]data1cf!BD977*-1</f>
        <v>-0</v>
      </c>
      <c r="G978" s="9" t="n">
        <f aca="false">+[2]data1cf!BE977*-1</f>
        <v>-0</v>
      </c>
      <c r="H978" s="9" t="n">
        <f aca="false">+[2]data1cf!BF977*-1</f>
        <v>-0</v>
      </c>
      <c r="I978" s="9" t="n">
        <f aca="false">+[2]data1cf!BG977*-1</f>
        <v>-0</v>
      </c>
      <c r="J978" s="9" t="n">
        <f aca="false">+[2]data1cf!BH977*-1</f>
        <v>-0</v>
      </c>
      <c r="K978" s="9" t="n">
        <f aca="false">+[2]data1cf!BI977*-1</f>
        <v>-0</v>
      </c>
      <c r="L978" s="9" t="n">
        <f aca="false">+[2]data1cf!BJ977*-1</f>
        <v>-0</v>
      </c>
      <c r="M978" s="9" t="n">
        <f aca="false">+[2]data1cf!BK977*-1</f>
        <v>-0</v>
      </c>
      <c r="N978" s="9" t="n">
        <f aca="false">+[2]data1cf!BL977*-1</f>
        <v>-0</v>
      </c>
      <c r="O978" s="9" t="n">
        <f aca="false">+[2]data1cf!BM977*-1</f>
        <v>-0</v>
      </c>
      <c r="P978" s="9" t="n">
        <f aca="false">+[2]data1cf!BN977*-1</f>
        <v>-0</v>
      </c>
      <c r="Q978" s="9" t="n">
        <f aca="false">+[2]data1cf!BO977*-1</f>
        <v>-0</v>
      </c>
      <c r="R978" s="9" t="n">
        <f aca="false">+[2]data1cf!BP977*-1</f>
        <v>-0</v>
      </c>
      <c r="S978" s="9" t="n">
        <f aca="false">+[2]data1cf!BQ977*-1</f>
        <v>-0</v>
      </c>
      <c r="T978" s="9" t="n">
        <f aca="false">+[2]data1cf!BR977*-1</f>
        <v>-0</v>
      </c>
      <c r="U978" s="9" t="n">
        <f aca="false">+[2]data1cf!BS977*-1</f>
        <v>-0</v>
      </c>
      <c r="V978" s="9" t="n">
        <f aca="false">+[2]data1cf!BT977*-1</f>
        <v>-0</v>
      </c>
      <c r="W978" s="9" t="n">
        <f aca="false">+[2]data1cf!BU977*-1</f>
        <v>-0</v>
      </c>
      <c r="X978" s="9" t="n">
        <f aca="false">+[2]data1cf!BV977*-1</f>
        <v>-0</v>
      </c>
      <c r="Y978" s="9" t="n">
        <f aca="false">+[2]data1cf!BW977*-1</f>
        <v>-0</v>
      </c>
      <c r="Z978" s="9" t="n">
        <f aca="false">+[2]data1cf!BX977*-1</f>
        <v>-0</v>
      </c>
      <c r="AA978" s="9" t="n">
        <f aca="false">+[2]data1cf!BY977*-1</f>
        <v>-0</v>
      </c>
      <c r="AB978" s="9"/>
      <c r="AC978" s="9"/>
      <c r="AD978" s="9"/>
      <c r="AE978" s="9"/>
      <c r="AF978" s="9"/>
      <c r="AG978" s="9"/>
      <c r="AH978" s="9"/>
      <c r="AI978" s="9"/>
      <c r="AJ978" s="9"/>
      <c r="AK978" s="1"/>
      <c r="AL978" s="1" t="e">
        <f aca="false">SUMPRODUCT(B978:AJ978,PVCapPrice)</f>
        <v>#DIV/0!</v>
      </c>
      <c r="AM978" s="1"/>
      <c r="AN978" s="1"/>
      <c r="AO978" s="1"/>
      <c r="AP978" s="1"/>
      <c r="AQ978" s="1"/>
    </row>
    <row r="979" customFormat="false" ht="11.25" hidden="false" customHeight="false" outlineLevel="0" collapsed="false">
      <c r="A979" s="1" t="n">
        <v>977</v>
      </c>
      <c r="B979" s="17"/>
      <c r="C979" s="9" t="n">
        <f aca="false">+[2]data1cf!BA978*-1</f>
        <v>-0</v>
      </c>
      <c r="D979" s="9" t="n">
        <f aca="false">+[2]data1cf!BB978*-1</f>
        <v>-0</v>
      </c>
      <c r="E979" s="9" t="n">
        <f aca="false">+[2]data1cf!BC978*-1</f>
        <v>-0</v>
      </c>
      <c r="F979" s="9" t="n">
        <f aca="false">+[2]data1cf!BD978*-1</f>
        <v>-0</v>
      </c>
      <c r="G979" s="9" t="n">
        <f aca="false">+[2]data1cf!BE978*-1</f>
        <v>-0</v>
      </c>
      <c r="H979" s="9" t="n">
        <f aca="false">+[2]data1cf!BF978*-1</f>
        <v>-0</v>
      </c>
      <c r="I979" s="9" t="n">
        <f aca="false">+[2]data1cf!BG978*-1</f>
        <v>-0</v>
      </c>
      <c r="J979" s="9" t="n">
        <f aca="false">+[2]data1cf!BH978*-1</f>
        <v>-0</v>
      </c>
      <c r="K979" s="9" t="n">
        <f aca="false">+[2]data1cf!BI978*-1</f>
        <v>-0</v>
      </c>
      <c r="L979" s="9" t="n">
        <f aca="false">+[2]data1cf!BJ978*-1</f>
        <v>-0</v>
      </c>
      <c r="M979" s="9" t="n">
        <f aca="false">+[2]data1cf!BK978*-1</f>
        <v>-0</v>
      </c>
      <c r="N979" s="9" t="n">
        <f aca="false">+[2]data1cf!BL978*-1</f>
        <v>-0</v>
      </c>
      <c r="O979" s="9" t="n">
        <f aca="false">+[2]data1cf!BM978*-1</f>
        <v>-0</v>
      </c>
      <c r="P979" s="9" t="n">
        <f aca="false">+[2]data1cf!BN978*-1</f>
        <v>-0</v>
      </c>
      <c r="Q979" s="9" t="n">
        <f aca="false">+[2]data1cf!BO978*-1</f>
        <v>-0</v>
      </c>
      <c r="R979" s="9" t="n">
        <f aca="false">+[2]data1cf!BP978*-1</f>
        <v>-0</v>
      </c>
      <c r="S979" s="9" t="n">
        <f aca="false">+[2]data1cf!BQ978*-1</f>
        <v>-0</v>
      </c>
      <c r="T979" s="9" t="n">
        <f aca="false">+[2]data1cf!BR978*-1</f>
        <v>-0</v>
      </c>
      <c r="U979" s="9" t="n">
        <f aca="false">+[2]data1cf!BS978*-1</f>
        <v>-0</v>
      </c>
      <c r="V979" s="9" t="n">
        <f aca="false">+[2]data1cf!BT978*-1</f>
        <v>-0</v>
      </c>
      <c r="W979" s="9" t="n">
        <f aca="false">+[2]data1cf!BU978*-1</f>
        <v>-0</v>
      </c>
      <c r="X979" s="9" t="n">
        <f aca="false">+[2]data1cf!BV978*-1</f>
        <v>-0</v>
      </c>
      <c r="Y979" s="9" t="n">
        <f aca="false">+[2]data1cf!BW978*-1</f>
        <v>-0</v>
      </c>
      <c r="Z979" s="9" t="n">
        <f aca="false">+[2]data1cf!BX978*-1</f>
        <v>-0</v>
      </c>
      <c r="AA979" s="9" t="n">
        <f aca="false">+[2]data1cf!BY978*-1</f>
        <v>-0</v>
      </c>
      <c r="AB979" s="9"/>
      <c r="AC979" s="9"/>
      <c r="AD979" s="9"/>
      <c r="AE979" s="9"/>
      <c r="AF979" s="9"/>
      <c r="AG979" s="9"/>
      <c r="AH979" s="9"/>
      <c r="AI979" s="9"/>
      <c r="AJ979" s="9"/>
      <c r="AK979" s="1"/>
      <c r="AL979" s="1" t="e">
        <f aca="false">SUMPRODUCT(B979:AJ979,PVCapPrice)</f>
        <v>#DIV/0!</v>
      </c>
      <c r="AM979" s="1"/>
      <c r="AN979" s="1"/>
      <c r="AO979" s="1"/>
      <c r="AP979" s="1"/>
      <c r="AQ979" s="1"/>
    </row>
    <row r="980" customFormat="false" ht="11.25" hidden="false" customHeight="false" outlineLevel="0" collapsed="false">
      <c r="A980" s="1" t="n">
        <v>978</v>
      </c>
      <c r="B980" s="17"/>
      <c r="C980" s="9" t="n">
        <f aca="false">+[2]data1cf!BA979*-1</f>
        <v>-0</v>
      </c>
      <c r="D980" s="9" t="n">
        <f aca="false">+[2]data1cf!BB979*-1</f>
        <v>-0</v>
      </c>
      <c r="E980" s="9" t="n">
        <f aca="false">+[2]data1cf!BC979*-1</f>
        <v>-0</v>
      </c>
      <c r="F980" s="9" t="n">
        <f aca="false">+[2]data1cf!BD979*-1</f>
        <v>-0</v>
      </c>
      <c r="G980" s="9" t="n">
        <f aca="false">+[2]data1cf!BE979*-1</f>
        <v>-0</v>
      </c>
      <c r="H980" s="9" t="n">
        <f aca="false">+[2]data1cf!BF979*-1</f>
        <v>-0</v>
      </c>
      <c r="I980" s="9" t="n">
        <f aca="false">+[2]data1cf!BG979*-1</f>
        <v>-0</v>
      </c>
      <c r="J980" s="9" t="n">
        <f aca="false">+[2]data1cf!BH979*-1</f>
        <v>-0</v>
      </c>
      <c r="K980" s="9" t="n">
        <f aca="false">+[2]data1cf!BI979*-1</f>
        <v>-0</v>
      </c>
      <c r="L980" s="9" t="n">
        <f aca="false">+[2]data1cf!BJ979*-1</f>
        <v>-0</v>
      </c>
      <c r="M980" s="9" t="n">
        <f aca="false">+[2]data1cf!BK979*-1</f>
        <v>-0</v>
      </c>
      <c r="N980" s="9" t="n">
        <f aca="false">+[2]data1cf!BL979*-1</f>
        <v>-0</v>
      </c>
      <c r="O980" s="9" t="n">
        <f aca="false">+[2]data1cf!BM979*-1</f>
        <v>-0</v>
      </c>
      <c r="P980" s="9" t="n">
        <f aca="false">+[2]data1cf!BN979*-1</f>
        <v>-0</v>
      </c>
      <c r="Q980" s="9" t="n">
        <f aca="false">+[2]data1cf!BO979*-1</f>
        <v>-0</v>
      </c>
      <c r="R980" s="9" t="n">
        <f aca="false">+[2]data1cf!BP979*-1</f>
        <v>-0</v>
      </c>
      <c r="S980" s="9" t="n">
        <f aca="false">+[2]data1cf!BQ979*-1</f>
        <v>-0</v>
      </c>
      <c r="T980" s="9" t="n">
        <f aca="false">+[2]data1cf!BR979*-1</f>
        <v>-0</v>
      </c>
      <c r="U980" s="9" t="n">
        <f aca="false">+[2]data1cf!BS979*-1</f>
        <v>-0</v>
      </c>
      <c r="V980" s="9" t="n">
        <f aca="false">+[2]data1cf!BT979*-1</f>
        <v>-0</v>
      </c>
      <c r="W980" s="9" t="n">
        <f aca="false">+[2]data1cf!BU979*-1</f>
        <v>-0</v>
      </c>
      <c r="X980" s="9" t="n">
        <f aca="false">+[2]data1cf!BV979*-1</f>
        <v>-0</v>
      </c>
      <c r="Y980" s="9" t="n">
        <f aca="false">+[2]data1cf!BW979*-1</f>
        <v>-0</v>
      </c>
      <c r="Z980" s="9" t="n">
        <f aca="false">+[2]data1cf!BX979*-1</f>
        <v>-0</v>
      </c>
      <c r="AA980" s="9" t="n">
        <f aca="false">+[2]data1cf!BY979*-1</f>
        <v>-0</v>
      </c>
      <c r="AB980" s="9"/>
      <c r="AC980" s="9"/>
      <c r="AD980" s="9"/>
      <c r="AE980" s="9"/>
      <c r="AF980" s="9"/>
      <c r="AG980" s="9"/>
      <c r="AH980" s="9"/>
      <c r="AI980" s="9"/>
      <c r="AJ980" s="9"/>
      <c r="AK980" s="1"/>
      <c r="AL980" s="1" t="e">
        <f aca="false">SUMPRODUCT(B980:AJ980,PVCapPrice)</f>
        <v>#DIV/0!</v>
      </c>
      <c r="AM980" s="1"/>
      <c r="AN980" s="1"/>
      <c r="AO980" s="1"/>
      <c r="AP980" s="1"/>
      <c r="AQ980" s="1"/>
    </row>
    <row r="981" customFormat="false" ht="11.25" hidden="false" customHeight="false" outlineLevel="0" collapsed="false">
      <c r="A981" s="1" t="n">
        <v>979</v>
      </c>
      <c r="B981" s="17"/>
      <c r="C981" s="9" t="n">
        <f aca="false">+[2]data1cf!BA980*-1</f>
        <v>-0</v>
      </c>
      <c r="D981" s="9" t="n">
        <f aca="false">+[2]data1cf!BB980*-1</f>
        <v>-0</v>
      </c>
      <c r="E981" s="9" t="n">
        <f aca="false">+[2]data1cf!BC980*-1</f>
        <v>-0</v>
      </c>
      <c r="F981" s="9" t="n">
        <f aca="false">+[2]data1cf!BD980*-1</f>
        <v>-0</v>
      </c>
      <c r="G981" s="9" t="n">
        <f aca="false">+[2]data1cf!BE980*-1</f>
        <v>-0</v>
      </c>
      <c r="H981" s="9" t="n">
        <f aca="false">+[2]data1cf!BF980*-1</f>
        <v>-0</v>
      </c>
      <c r="I981" s="9" t="n">
        <f aca="false">+[2]data1cf!BG980*-1</f>
        <v>-0</v>
      </c>
      <c r="J981" s="9" t="n">
        <f aca="false">+[2]data1cf!BH980*-1</f>
        <v>-0</v>
      </c>
      <c r="K981" s="9" t="n">
        <f aca="false">+[2]data1cf!BI980*-1</f>
        <v>-0</v>
      </c>
      <c r="L981" s="9" t="n">
        <f aca="false">+[2]data1cf!BJ980*-1</f>
        <v>-0</v>
      </c>
      <c r="M981" s="9" t="n">
        <f aca="false">+[2]data1cf!BK980*-1</f>
        <v>-0</v>
      </c>
      <c r="N981" s="9" t="n">
        <f aca="false">+[2]data1cf!BL980*-1</f>
        <v>-0</v>
      </c>
      <c r="O981" s="9" t="n">
        <f aca="false">+[2]data1cf!BM980*-1</f>
        <v>-0</v>
      </c>
      <c r="P981" s="9" t="n">
        <f aca="false">+[2]data1cf!BN980*-1</f>
        <v>-0</v>
      </c>
      <c r="Q981" s="9" t="n">
        <f aca="false">+[2]data1cf!BO980*-1</f>
        <v>-0</v>
      </c>
      <c r="R981" s="9" t="n">
        <f aca="false">+[2]data1cf!BP980*-1</f>
        <v>-0</v>
      </c>
      <c r="S981" s="9" t="n">
        <f aca="false">+[2]data1cf!BQ980*-1</f>
        <v>-0</v>
      </c>
      <c r="T981" s="9" t="n">
        <f aca="false">+[2]data1cf!BR980*-1</f>
        <v>-0</v>
      </c>
      <c r="U981" s="9" t="n">
        <f aca="false">+[2]data1cf!BS980*-1</f>
        <v>-0</v>
      </c>
      <c r="V981" s="9" t="n">
        <f aca="false">+[2]data1cf!BT980*-1</f>
        <v>-0</v>
      </c>
      <c r="W981" s="9" t="n">
        <f aca="false">+[2]data1cf!BU980*-1</f>
        <v>-0</v>
      </c>
      <c r="X981" s="9" t="n">
        <f aca="false">+[2]data1cf!BV980*-1</f>
        <v>-0</v>
      </c>
      <c r="Y981" s="9" t="n">
        <f aca="false">+[2]data1cf!BW980*-1</f>
        <v>-0</v>
      </c>
      <c r="Z981" s="9" t="n">
        <f aca="false">+[2]data1cf!BX980*-1</f>
        <v>-0</v>
      </c>
      <c r="AA981" s="9" t="n">
        <f aca="false">+[2]data1cf!BY980*-1</f>
        <v>-0</v>
      </c>
      <c r="AB981" s="9"/>
      <c r="AC981" s="9"/>
      <c r="AD981" s="9"/>
      <c r="AE981" s="9"/>
      <c r="AF981" s="9"/>
      <c r="AG981" s="9"/>
      <c r="AH981" s="9"/>
      <c r="AI981" s="9"/>
      <c r="AJ981" s="9"/>
      <c r="AK981" s="1"/>
      <c r="AL981" s="1" t="e">
        <f aca="false">SUMPRODUCT(B981:AJ981,PVCapPrice)</f>
        <v>#DIV/0!</v>
      </c>
      <c r="AM981" s="1"/>
      <c r="AN981" s="1"/>
      <c r="AO981" s="1"/>
      <c r="AP981" s="1"/>
      <c r="AQ981" s="1"/>
    </row>
    <row r="982" customFormat="false" ht="11.25" hidden="false" customHeight="false" outlineLevel="0" collapsed="false">
      <c r="A982" s="1" t="n">
        <v>980</v>
      </c>
      <c r="B982" s="17"/>
      <c r="C982" s="9" t="n">
        <f aca="false">+[2]data1cf!BA981*-1</f>
        <v>-0</v>
      </c>
      <c r="D982" s="9" t="n">
        <f aca="false">+[2]data1cf!BB981*-1</f>
        <v>-0</v>
      </c>
      <c r="E982" s="9" t="n">
        <f aca="false">+[2]data1cf!BC981*-1</f>
        <v>-0</v>
      </c>
      <c r="F982" s="9" t="n">
        <f aca="false">+[2]data1cf!BD981*-1</f>
        <v>-0</v>
      </c>
      <c r="G982" s="9" t="n">
        <f aca="false">+[2]data1cf!BE981*-1</f>
        <v>-0</v>
      </c>
      <c r="H982" s="9" t="n">
        <f aca="false">+[2]data1cf!BF981*-1</f>
        <v>-0</v>
      </c>
      <c r="I982" s="9" t="n">
        <f aca="false">+[2]data1cf!BG981*-1</f>
        <v>-0</v>
      </c>
      <c r="J982" s="9" t="n">
        <f aca="false">+[2]data1cf!BH981*-1</f>
        <v>-0</v>
      </c>
      <c r="K982" s="9" t="n">
        <f aca="false">+[2]data1cf!BI981*-1</f>
        <v>-0</v>
      </c>
      <c r="L982" s="9" t="n">
        <f aca="false">+[2]data1cf!BJ981*-1</f>
        <v>-0</v>
      </c>
      <c r="M982" s="9" t="n">
        <f aca="false">+[2]data1cf!BK981*-1</f>
        <v>-0</v>
      </c>
      <c r="N982" s="9" t="n">
        <f aca="false">+[2]data1cf!BL981*-1</f>
        <v>-0</v>
      </c>
      <c r="O982" s="9" t="n">
        <f aca="false">+[2]data1cf!BM981*-1</f>
        <v>-0</v>
      </c>
      <c r="P982" s="9" t="n">
        <f aca="false">+[2]data1cf!BN981*-1</f>
        <v>-0</v>
      </c>
      <c r="Q982" s="9" t="n">
        <f aca="false">+[2]data1cf!BO981*-1</f>
        <v>-0</v>
      </c>
      <c r="R982" s="9" t="n">
        <f aca="false">+[2]data1cf!BP981*-1</f>
        <v>-0</v>
      </c>
      <c r="S982" s="9" t="n">
        <f aca="false">+[2]data1cf!BQ981*-1</f>
        <v>-0</v>
      </c>
      <c r="T982" s="9" t="n">
        <f aca="false">+[2]data1cf!BR981*-1</f>
        <v>-0</v>
      </c>
      <c r="U982" s="9" t="n">
        <f aca="false">+[2]data1cf!BS981*-1</f>
        <v>-0</v>
      </c>
      <c r="V982" s="9" t="n">
        <f aca="false">+[2]data1cf!BT981*-1</f>
        <v>-0</v>
      </c>
      <c r="W982" s="9" t="n">
        <f aca="false">+[2]data1cf!BU981*-1</f>
        <v>-0</v>
      </c>
      <c r="X982" s="9" t="n">
        <f aca="false">+[2]data1cf!BV981*-1</f>
        <v>-0</v>
      </c>
      <c r="Y982" s="9" t="n">
        <f aca="false">+[2]data1cf!BW981*-1</f>
        <v>-0</v>
      </c>
      <c r="Z982" s="9" t="n">
        <f aca="false">+[2]data1cf!BX981*-1</f>
        <v>-0</v>
      </c>
      <c r="AA982" s="9" t="n">
        <f aca="false">+[2]data1cf!BY981*-1</f>
        <v>-0</v>
      </c>
      <c r="AB982" s="9"/>
      <c r="AC982" s="9"/>
      <c r="AD982" s="9"/>
      <c r="AE982" s="9"/>
      <c r="AF982" s="9"/>
      <c r="AG982" s="9"/>
      <c r="AH982" s="9"/>
      <c r="AI982" s="9"/>
      <c r="AJ982" s="9"/>
      <c r="AK982" s="1"/>
      <c r="AL982" s="1" t="e">
        <f aca="false">SUMPRODUCT(B982:AJ982,PVCapPrice)</f>
        <v>#DIV/0!</v>
      </c>
      <c r="AM982" s="1"/>
      <c r="AN982" s="1"/>
      <c r="AO982" s="1"/>
      <c r="AP982" s="1"/>
      <c r="AQ982" s="1"/>
    </row>
    <row r="983" customFormat="false" ht="11.25" hidden="false" customHeight="false" outlineLevel="0" collapsed="false">
      <c r="A983" s="1" t="n">
        <v>981</v>
      </c>
      <c r="B983" s="17"/>
      <c r="C983" s="9" t="n">
        <f aca="false">+[2]data1cf!BA982*-1</f>
        <v>-0</v>
      </c>
      <c r="D983" s="9" t="n">
        <f aca="false">+[2]data1cf!BB982*-1</f>
        <v>-0</v>
      </c>
      <c r="E983" s="9" t="n">
        <f aca="false">+[2]data1cf!BC982*-1</f>
        <v>-0</v>
      </c>
      <c r="F983" s="9" t="n">
        <f aca="false">+[2]data1cf!BD982*-1</f>
        <v>-0</v>
      </c>
      <c r="G983" s="9" t="n">
        <f aca="false">+[2]data1cf!BE982*-1</f>
        <v>-0</v>
      </c>
      <c r="H983" s="9" t="n">
        <f aca="false">+[2]data1cf!BF982*-1</f>
        <v>-0</v>
      </c>
      <c r="I983" s="9" t="n">
        <f aca="false">+[2]data1cf!BG982*-1</f>
        <v>-0</v>
      </c>
      <c r="J983" s="9" t="n">
        <f aca="false">+[2]data1cf!BH982*-1</f>
        <v>-0</v>
      </c>
      <c r="K983" s="9" t="n">
        <f aca="false">+[2]data1cf!BI982*-1</f>
        <v>-0</v>
      </c>
      <c r="L983" s="9" t="n">
        <f aca="false">+[2]data1cf!BJ982*-1</f>
        <v>-0</v>
      </c>
      <c r="M983" s="9" t="n">
        <f aca="false">+[2]data1cf!BK982*-1</f>
        <v>-0</v>
      </c>
      <c r="N983" s="9" t="n">
        <f aca="false">+[2]data1cf!BL982*-1</f>
        <v>-0</v>
      </c>
      <c r="O983" s="9" t="n">
        <f aca="false">+[2]data1cf!BM982*-1</f>
        <v>-0</v>
      </c>
      <c r="P983" s="9" t="n">
        <f aca="false">+[2]data1cf!BN982*-1</f>
        <v>-0</v>
      </c>
      <c r="Q983" s="9" t="n">
        <f aca="false">+[2]data1cf!BO982*-1</f>
        <v>-0</v>
      </c>
      <c r="R983" s="9" t="n">
        <f aca="false">+[2]data1cf!BP982*-1</f>
        <v>-0</v>
      </c>
      <c r="S983" s="9" t="n">
        <f aca="false">+[2]data1cf!BQ982*-1</f>
        <v>-0</v>
      </c>
      <c r="T983" s="9" t="n">
        <f aca="false">+[2]data1cf!BR982*-1</f>
        <v>-0</v>
      </c>
      <c r="U983" s="9" t="n">
        <f aca="false">+[2]data1cf!BS982*-1</f>
        <v>-0</v>
      </c>
      <c r="V983" s="9" t="n">
        <f aca="false">+[2]data1cf!BT982*-1</f>
        <v>-0</v>
      </c>
      <c r="W983" s="9" t="n">
        <f aca="false">+[2]data1cf!BU982*-1</f>
        <v>-0</v>
      </c>
      <c r="X983" s="9" t="n">
        <f aca="false">+[2]data1cf!BV982*-1</f>
        <v>-0</v>
      </c>
      <c r="Y983" s="9" t="n">
        <f aca="false">+[2]data1cf!BW982*-1</f>
        <v>-0</v>
      </c>
      <c r="Z983" s="9" t="n">
        <f aca="false">+[2]data1cf!BX982*-1</f>
        <v>-0</v>
      </c>
      <c r="AA983" s="9" t="n">
        <f aca="false">+[2]data1cf!BY982*-1</f>
        <v>-0</v>
      </c>
      <c r="AB983" s="9"/>
      <c r="AC983" s="9"/>
      <c r="AD983" s="9"/>
      <c r="AE983" s="9"/>
      <c r="AF983" s="9"/>
      <c r="AG983" s="9"/>
      <c r="AH983" s="9"/>
      <c r="AI983" s="9"/>
      <c r="AJ983" s="9"/>
      <c r="AK983" s="1"/>
      <c r="AL983" s="1" t="e">
        <f aca="false">SUMPRODUCT(B983:AJ983,PVCapPrice)</f>
        <v>#DIV/0!</v>
      </c>
      <c r="AM983" s="1"/>
      <c r="AN983" s="1"/>
      <c r="AO983" s="1"/>
      <c r="AP983" s="1"/>
      <c r="AQ983" s="1"/>
    </row>
    <row r="984" customFormat="false" ht="11.25" hidden="false" customHeight="false" outlineLevel="0" collapsed="false">
      <c r="A984" s="1" t="n">
        <v>982</v>
      </c>
      <c r="B984" s="17"/>
      <c r="C984" s="9" t="n">
        <f aca="false">+[2]data1cf!BA983*-1</f>
        <v>-0</v>
      </c>
      <c r="D984" s="9" t="n">
        <f aca="false">+[2]data1cf!BB983*-1</f>
        <v>-0</v>
      </c>
      <c r="E984" s="9" t="n">
        <f aca="false">+[2]data1cf!BC983*-1</f>
        <v>-0</v>
      </c>
      <c r="F984" s="9" t="n">
        <f aca="false">+[2]data1cf!BD983*-1</f>
        <v>-0</v>
      </c>
      <c r="G984" s="9" t="n">
        <f aca="false">+[2]data1cf!BE983*-1</f>
        <v>-0</v>
      </c>
      <c r="H984" s="9" t="n">
        <f aca="false">+[2]data1cf!BF983*-1</f>
        <v>-0</v>
      </c>
      <c r="I984" s="9" t="n">
        <f aca="false">+[2]data1cf!BG983*-1</f>
        <v>-0</v>
      </c>
      <c r="J984" s="9" t="n">
        <f aca="false">+[2]data1cf!BH983*-1</f>
        <v>-0</v>
      </c>
      <c r="K984" s="9" t="n">
        <f aca="false">+[2]data1cf!BI983*-1</f>
        <v>-0</v>
      </c>
      <c r="L984" s="9" t="n">
        <f aca="false">+[2]data1cf!BJ983*-1</f>
        <v>-0</v>
      </c>
      <c r="M984" s="9" t="n">
        <f aca="false">+[2]data1cf!BK983*-1</f>
        <v>-0</v>
      </c>
      <c r="N984" s="9" t="n">
        <f aca="false">+[2]data1cf!BL983*-1</f>
        <v>-0</v>
      </c>
      <c r="O984" s="9" t="n">
        <f aca="false">+[2]data1cf!BM983*-1</f>
        <v>-0</v>
      </c>
      <c r="P984" s="9" t="n">
        <f aca="false">+[2]data1cf!BN983*-1</f>
        <v>-0</v>
      </c>
      <c r="Q984" s="9" t="n">
        <f aca="false">+[2]data1cf!BO983*-1</f>
        <v>-0</v>
      </c>
      <c r="R984" s="9" t="n">
        <f aca="false">+[2]data1cf!BP983*-1</f>
        <v>-0</v>
      </c>
      <c r="S984" s="9" t="n">
        <f aca="false">+[2]data1cf!BQ983*-1</f>
        <v>-0</v>
      </c>
      <c r="T984" s="9" t="n">
        <f aca="false">+[2]data1cf!BR983*-1</f>
        <v>-0</v>
      </c>
      <c r="U984" s="9" t="n">
        <f aca="false">+[2]data1cf!BS983*-1</f>
        <v>-0</v>
      </c>
      <c r="V984" s="9" t="n">
        <f aca="false">+[2]data1cf!BT983*-1</f>
        <v>-0</v>
      </c>
      <c r="W984" s="9" t="n">
        <f aca="false">+[2]data1cf!BU983*-1</f>
        <v>-0</v>
      </c>
      <c r="X984" s="9" t="n">
        <f aca="false">+[2]data1cf!BV983*-1</f>
        <v>-0</v>
      </c>
      <c r="Y984" s="9" t="n">
        <f aca="false">+[2]data1cf!BW983*-1</f>
        <v>-0</v>
      </c>
      <c r="Z984" s="9" t="n">
        <f aca="false">+[2]data1cf!BX983*-1</f>
        <v>-0</v>
      </c>
      <c r="AA984" s="9" t="n">
        <f aca="false">+[2]data1cf!BY983*-1</f>
        <v>-0</v>
      </c>
      <c r="AB984" s="9"/>
      <c r="AC984" s="9"/>
      <c r="AD984" s="9"/>
      <c r="AE984" s="9"/>
      <c r="AF984" s="9"/>
      <c r="AG984" s="9"/>
      <c r="AH984" s="9"/>
      <c r="AI984" s="9"/>
      <c r="AJ984" s="9"/>
      <c r="AK984" s="1"/>
      <c r="AL984" s="1" t="e">
        <f aca="false">SUMPRODUCT(B984:AJ984,PVCapPrice)</f>
        <v>#DIV/0!</v>
      </c>
      <c r="AM984" s="1"/>
      <c r="AN984" s="1"/>
      <c r="AO984" s="1"/>
      <c r="AP984" s="1"/>
      <c r="AQ984" s="1"/>
    </row>
    <row r="985" customFormat="false" ht="11.25" hidden="false" customHeight="false" outlineLevel="0" collapsed="false">
      <c r="A985" s="1" t="n">
        <v>983</v>
      </c>
      <c r="B985" s="17"/>
      <c r="C985" s="9" t="n">
        <f aca="false">+[2]data1cf!BA984*-1</f>
        <v>-0</v>
      </c>
      <c r="D985" s="9" t="n">
        <f aca="false">+[2]data1cf!BB984*-1</f>
        <v>-0</v>
      </c>
      <c r="E985" s="9" t="n">
        <f aca="false">+[2]data1cf!BC984*-1</f>
        <v>-0</v>
      </c>
      <c r="F985" s="9" t="n">
        <f aca="false">+[2]data1cf!BD984*-1</f>
        <v>-0</v>
      </c>
      <c r="G985" s="9" t="n">
        <f aca="false">+[2]data1cf!BE984*-1</f>
        <v>-0</v>
      </c>
      <c r="H985" s="9" t="n">
        <f aca="false">+[2]data1cf!BF984*-1</f>
        <v>-0</v>
      </c>
      <c r="I985" s="9" t="n">
        <f aca="false">+[2]data1cf!BG984*-1</f>
        <v>-0</v>
      </c>
      <c r="J985" s="9" t="n">
        <f aca="false">+[2]data1cf!BH984*-1</f>
        <v>-0</v>
      </c>
      <c r="K985" s="9" t="n">
        <f aca="false">+[2]data1cf!BI984*-1</f>
        <v>-0</v>
      </c>
      <c r="L985" s="9" t="n">
        <f aca="false">+[2]data1cf!BJ984*-1</f>
        <v>-0</v>
      </c>
      <c r="M985" s="9" t="n">
        <f aca="false">+[2]data1cf!BK984*-1</f>
        <v>-0</v>
      </c>
      <c r="N985" s="9" t="n">
        <f aca="false">+[2]data1cf!BL984*-1</f>
        <v>-0</v>
      </c>
      <c r="O985" s="9" t="n">
        <f aca="false">+[2]data1cf!BM984*-1</f>
        <v>-0</v>
      </c>
      <c r="P985" s="9" t="n">
        <f aca="false">+[2]data1cf!BN984*-1</f>
        <v>-0</v>
      </c>
      <c r="Q985" s="9" t="n">
        <f aca="false">+[2]data1cf!BO984*-1</f>
        <v>-0</v>
      </c>
      <c r="R985" s="9" t="n">
        <f aca="false">+[2]data1cf!BP984*-1</f>
        <v>-0</v>
      </c>
      <c r="S985" s="9" t="n">
        <f aca="false">+[2]data1cf!BQ984*-1</f>
        <v>-0</v>
      </c>
      <c r="T985" s="9" t="n">
        <f aca="false">+[2]data1cf!BR984*-1</f>
        <v>-0</v>
      </c>
      <c r="U985" s="9" t="n">
        <f aca="false">+[2]data1cf!BS984*-1</f>
        <v>-0</v>
      </c>
      <c r="V985" s="9" t="n">
        <f aca="false">+[2]data1cf!BT984*-1</f>
        <v>-0</v>
      </c>
      <c r="W985" s="9" t="n">
        <f aca="false">+[2]data1cf!BU984*-1</f>
        <v>-0</v>
      </c>
      <c r="X985" s="9" t="n">
        <f aca="false">+[2]data1cf!BV984*-1</f>
        <v>-0</v>
      </c>
      <c r="Y985" s="9" t="n">
        <f aca="false">+[2]data1cf!BW984*-1</f>
        <v>-0</v>
      </c>
      <c r="Z985" s="9" t="n">
        <f aca="false">+[2]data1cf!BX984*-1</f>
        <v>-0</v>
      </c>
      <c r="AA985" s="9" t="n">
        <f aca="false">+[2]data1cf!BY984*-1</f>
        <v>-0</v>
      </c>
      <c r="AB985" s="9"/>
      <c r="AC985" s="9"/>
      <c r="AD985" s="9"/>
      <c r="AE985" s="9"/>
      <c r="AF985" s="9"/>
      <c r="AG985" s="9"/>
      <c r="AH985" s="9"/>
      <c r="AI985" s="9"/>
      <c r="AJ985" s="9"/>
      <c r="AK985" s="1"/>
      <c r="AL985" s="1" t="e">
        <f aca="false">SUMPRODUCT(B985:AJ985,PVCapPrice)</f>
        <v>#DIV/0!</v>
      </c>
      <c r="AM985" s="1"/>
      <c r="AN985" s="1"/>
      <c r="AO985" s="1"/>
      <c r="AP985" s="1"/>
      <c r="AQ985" s="1"/>
    </row>
    <row r="986" customFormat="false" ht="11.25" hidden="false" customHeight="false" outlineLevel="0" collapsed="false">
      <c r="A986" s="1" t="n">
        <v>984</v>
      </c>
      <c r="B986" s="17"/>
      <c r="C986" s="9" t="n">
        <f aca="false">+[2]data1cf!BA985*-1</f>
        <v>-0</v>
      </c>
      <c r="D986" s="9" t="n">
        <f aca="false">+[2]data1cf!BB985*-1</f>
        <v>-0</v>
      </c>
      <c r="E986" s="9" t="n">
        <f aca="false">+[2]data1cf!BC985*-1</f>
        <v>-0</v>
      </c>
      <c r="F986" s="9" t="n">
        <f aca="false">+[2]data1cf!BD985*-1</f>
        <v>-0</v>
      </c>
      <c r="G986" s="9" t="n">
        <f aca="false">+[2]data1cf!BE985*-1</f>
        <v>-0</v>
      </c>
      <c r="H986" s="9" t="n">
        <f aca="false">+[2]data1cf!BF985*-1</f>
        <v>-0</v>
      </c>
      <c r="I986" s="9" t="n">
        <f aca="false">+[2]data1cf!BG985*-1</f>
        <v>-0</v>
      </c>
      <c r="J986" s="9" t="n">
        <f aca="false">+[2]data1cf!BH985*-1</f>
        <v>-0</v>
      </c>
      <c r="K986" s="9" t="n">
        <f aca="false">+[2]data1cf!BI985*-1</f>
        <v>-0</v>
      </c>
      <c r="L986" s="9" t="n">
        <f aca="false">+[2]data1cf!BJ985*-1</f>
        <v>-0</v>
      </c>
      <c r="M986" s="9" t="n">
        <f aca="false">+[2]data1cf!BK985*-1</f>
        <v>-0</v>
      </c>
      <c r="N986" s="9" t="n">
        <f aca="false">+[2]data1cf!BL985*-1</f>
        <v>-0</v>
      </c>
      <c r="O986" s="9" t="n">
        <f aca="false">+[2]data1cf!BM985*-1</f>
        <v>-0</v>
      </c>
      <c r="P986" s="9" t="n">
        <f aca="false">+[2]data1cf!BN985*-1</f>
        <v>-0</v>
      </c>
      <c r="Q986" s="9" t="n">
        <f aca="false">+[2]data1cf!BO985*-1</f>
        <v>-0</v>
      </c>
      <c r="R986" s="9" t="n">
        <f aca="false">+[2]data1cf!BP985*-1</f>
        <v>-0</v>
      </c>
      <c r="S986" s="9" t="n">
        <f aca="false">+[2]data1cf!BQ985*-1</f>
        <v>-0</v>
      </c>
      <c r="T986" s="9" t="n">
        <f aca="false">+[2]data1cf!BR985*-1</f>
        <v>-0</v>
      </c>
      <c r="U986" s="9" t="n">
        <f aca="false">+[2]data1cf!BS985*-1</f>
        <v>-0</v>
      </c>
      <c r="V986" s="9" t="n">
        <f aca="false">+[2]data1cf!BT985*-1</f>
        <v>-0</v>
      </c>
      <c r="W986" s="9" t="n">
        <f aca="false">+[2]data1cf!BU985*-1</f>
        <v>-0</v>
      </c>
      <c r="X986" s="9" t="n">
        <f aca="false">+[2]data1cf!BV985*-1</f>
        <v>-0</v>
      </c>
      <c r="Y986" s="9" t="n">
        <f aca="false">+[2]data1cf!BW985*-1</f>
        <v>-0</v>
      </c>
      <c r="Z986" s="9" t="n">
        <f aca="false">+[2]data1cf!BX985*-1</f>
        <v>-0</v>
      </c>
      <c r="AA986" s="9" t="n">
        <f aca="false">+[2]data1cf!BY985*-1</f>
        <v>-0</v>
      </c>
      <c r="AB986" s="9"/>
      <c r="AC986" s="9"/>
      <c r="AD986" s="9"/>
      <c r="AE986" s="9"/>
      <c r="AF986" s="9"/>
      <c r="AG986" s="9"/>
      <c r="AH986" s="9"/>
      <c r="AI986" s="9"/>
      <c r="AJ986" s="9"/>
      <c r="AK986" s="1"/>
      <c r="AL986" s="1" t="e">
        <f aca="false">SUMPRODUCT(B986:AJ986,PVCapPrice)</f>
        <v>#DIV/0!</v>
      </c>
      <c r="AM986" s="1"/>
      <c r="AN986" s="1"/>
      <c r="AO986" s="1"/>
      <c r="AP986" s="1"/>
      <c r="AQ986" s="1"/>
    </row>
    <row r="987" customFormat="false" ht="11.25" hidden="false" customHeight="false" outlineLevel="0" collapsed="false">
      <c r="A987" s="1" t="n">
        <v>985</v>
      </c>
      <c r="B987" s="17"/>
      <c r="C987" s="9" t="n">
        <f aca="false">+[2]data1cf!BA986*-1</f>
        <v>-0</v>
      </c>
      <c r="D987" s="9" t="n">
        <f aca="false">+[2]data1cf!BB986*-1</f>
        <v>-0</v>
      </c>
      <c r="E987" s="9" t="n">
        <f aca="false">+[2]data1cf!BC986*-1</f>
        <v>-0</v>
      </c>
      <c r="F987" s="9" t="n">
        <f aca="false">+[2]data1cf!BD986*-1</f>
        <v>-0</v>
      </c>
      <c r="G987" s="9" t="n">
        <f aca="false">+[2]data1cf!BE986*-1</f>
        <v>-0</v>
      </c>
      <c r="H987" s="9" t="n">
        <f aca="false">+[2]data1cf!BF986*-1</f>
        <v>-0</v>
      </c>
      <c r="I987" s="9" t="n">
        <f aca="false">+[2]data1cf!BG986*-1</f>
        <v>-0</v>
      </c>
      <c r="J987" s="9" t="n">
        <f aca="false">+[2]data1cf!BH986*-1</f>
        <v>-0</v>
      </c>
      <c r="K987" s="9" t="n">
        <f aca="false">+[2]data1cf!BI986*-1</f>
        <v>-0</v>
      </c>
      <c r="L987" s="9" t="n">
        <f aca="false">+[2]data1cf!BJ986*-1</f>
        <v>-0</v>
      </c>
      <c r="M987" s="9" t="n">
        <f aca="false">+[2]data1cf!BK986*-1</f>
        <v>-0</v>
      </c>
      <c r="N987" s="9" t="n">
        <f aca="false">+[2]data1cf!BL986*-1</f>
        <v>-0</v>
      </c>
      <c r="O987" s="9" t="n">
        <f aca="false">+[2]data1cf!BM986*-1</f>
        <v>-0</v>
      </c>
      <c r="P987" s="9" t="n">
        <f aca="false">+[2]data1cf!BN986*-1</f>
        <v>-0</v>
      </c>
      <c r="Q987" s="9" t="n">
        <f aca="false">+[2]data1cf!BO986*-1</f>
        <v>-0</v>
      </c>
      <c r="R987" s="9" t="n">
        <f aca="false">+[2]data1cf!BP986*-1</f>
        <v>-0</v>
      </c>
      <c r="S987" s="9" t="n">
        <f aca="false">+[2]data1cf!BQ986*-1</f>
        <v>-0</v>
      </c>
      <c r="T987" s="9" t="n">
        <f aca="false">+[2]data1cf!BR986*-1</f>
        <v>-0</v>
      </c>
      <c r="U987" s="9" t="n">
        <f aca="false">+[2]data1cf!BS986*-1</f>
        <v>-0</v>
      </c>
      <c r="V987" s="9" t="n">
        <f aca="false">+[2]data1cf!BT986*-1</f>
        <v>-0</v>
      </c>
      <c r="W987" s="9" t="n">
        <f aca="false">+[2]data1cf!BU986*-1</f>
        <v>-0</v>
      </c>
      <c r="X987" s="9" t="n">
        <f aca="false">+[2]data1cf!BV986*-1</f>
        <v>-0</v>
      </c>
      <c r="Y987" s="9" t="n">
        <f aca="false">+[2]data1cf!BW986*-1</f>
        <v>-0</v>
      </c>
      <c r="Z987" s="9" t="n">
        <f aca="false">+[2]data1cf!BX986*-1</f>
        <v>-0</v>
      </c>
      <c r="AA987" s="9" t="n">
        <f aca="false">+[2]data1cf!BY986*-1</f>
        <v>-0</v>
      </c>
      <c r="AB987" s="9"/>
      <c r="AC987" s="9"/>
      <c r="AD987" s="9"/>
      <c r="AE987" s="9"/>
      <c r="AF987" s="9"/>
      <c r="AG987" s="9"/>
      <c r="AH987" s="9"/>
      <c r="AI987" s="9"/>
      <c r="AJ987" s="9"/>
      <c r="AK987" s="1"/>
      <c r="AL987" s="1" t="e">
        <f aca="false">SUMPRODUCT(B987:AJ987,PVCapPrice)</f>
        <v>#DIV/0!</v>
      </c>
      <c r="AM987" s="1"/>
      <c r="AN987" s="1"/>
      <c r="AO987" s="1"/>
      <c r="AP987" s="1"/>
      <c r="AQ987" s="1"/>
    </row>
    <row r="988" customFormat="false" ht="11.25" hidden="false" customHeight="false" outlineLevel="0" collapsed="false">
      <c r="A988" s="1" t="n">
        <v>986</v>
      </c>
      <c r="B988" s="17"/>
      <c r="C988" s="9" t="n">
        <f aca="false">+[2]data1cf!BA987*-1</f>
        <v>-0</v>
      </c>
      <c r="D988" s="9" t="n">
        <f aca="false">+[2]data1cf!BB987*-1</f>
        <v>-0</v>
      </c>
      <c r="E988" s="9" t="n">
        <f aca="false">+[2]data1cf!BC987*-1</f>
        <v>-0</v>
      </c>
      <c r="F988" s="9" t="n">
        <f aca="false">+[2]data1cf!BD987*-1</f>
        <v>-0</v>
      </c>
      <c r="G988" s="9" t="n">
        <f aca="false">+[2]data1cf!BE987*-1</f>
        <v>-0</v>
      </c>
      <c r="H988" s="9" t="n">
        <f aca="false">+[2]data1cf!BF987*-1</f>
        <v>-0</v>
      </c>
      <c r="I988" s="9" t="n">
        <f aca="false">+[2]data1cf!BG987*-1</f>
        <v>-0</v>
      </c>
      <c r="J988" s="9" t="n">
        <f aca="false">+[2]data1cf!BH987*-1</f>
        <v>-0</v>
      </c>
      <c r="K988" s="9" t="n">
        <f aca="false">+[2]data1cf!BI987*-1</f>
        <v>-0</v>
      </c>
      <c r="L988" s="9" t="n">
        <f aca="false">+[2]data1cf!BJ987*-1</f>
        <v>-0</v>
      </c>
      <c r="M988" s="9" t="n">
        <f aca="false">+[2]data1cf!BK987*-1</f>
        <v>-0</v>
      </c>
      <c r="N988" s="9" t="n">
        <f aca="false">+[2]data1cf!BL987*-1</f>
        <v>-0</v>
      </c>
      <c r="O988" s="9" t="n">
        <f aca="false">+[2]data1cf!BM987*-1</f>
        <v>-0</v>
      </c>
      <c r="P988" s="9" t="n">
        <f aca="false">+[2]data1cf!BN987*-1</f>
        <v>-0</v>
      </c>
      <c r="Q988" s="9" t="n">
        <f aca="false">+[2]data1cf!BO987*-1</f>
        <v>-0</v>
      </c>
      <c r="R988" s="9" t="n">
        <f aca="false">+[2]data1cf!BP987*-1</f>
        <v>-0</v>
      </c>
      <c r="S988" s="9" t="n">
        <f aca="false">+[2]data1cf!BQ987*-1</f>
        <v>-0</v>
      </c>
      <c r="T988" s="9" t="n">
        <f aca="false">+[2]data1cf!BR987*-1</f>
        <v>-0</v>
      </c>
      <c r="U988" s="9" t="n">
        <f aca="false">+[2]data1cf!BS987*-1</f>
        <v>-0</v>
      </c>
      <c r="V988" s="9" t="n">
        <f aca="false">+[2]data1cf!BT987*-1</f>
        <v>-0</v>
      </c>
      <c r="W988" s="9" t="n">
        <f aca="false">+[2]data1cf!BU987*-1</f>
        <v>-0</v>
      </c>
      <c r="X988" s="9" t="n">
        <f aca="false">+[2]data1cf!BV987*-1</f>
        <v>-0</v>
      </c>
      <c r="Y988" s="9" t="n">
        <f aca="false">+[2]data1cf!BW987*-1</f>
        <v>-0</v>
      </c>
      <c r="Z988" s="9" t="n">
        <f aca="false">+[2]data1cf!BX987*-1</f>
        <v>-0</v>
      </c>
      <c r="AA988" s="9" t="n">
        <f aca="false">+[2]data1cf!BY987*-1</f>
        <v>-0</v>
      </c>
      <c r="AB988" s="9"/>
      <c r="AC988" s="9"/>
      <c r="AD988" s="9"/>
      <c r="AE988" s="9"/>
      <c r="AF988" s="9"/>
      <c r="AG988" s="9"/>
      <c r="AH988" s="9"/>
      <c r="AI988" s="9"/>
      <c r="AJ988" s="9"/>
      <c r="AK988" s="1"/>
      <c r="AL988" s="1" t="e">
        <f aca="false">SUMPRODUCT(B988:AJ988,PVCapPrice)</f>
        <v>#DIV/0!</v>
      </c>
      <c r="AM988" s="1"/>
      <c r="AN988" s="1"/>
      <c r="AO988" s="1"/>
      <c r="AP988" s="1"/>
      <c r="AQ988" s="1"/>
    </row>
    <row r="989" customFormat="false" ht="11.25" hidden="false" customHeight="false" outlineLevel="0" collapsed="false">
      <c r="A989" s="1" t="n">
        <v>987</v>
      </c>
      <c r="B989" s="17"/>
      <c r="C989" s="9" t="n">
        <f aca="false">+[2]data1cf!BA988*-1</f>
        <v>-0</v>
      </c>
      <c r="D989" s="9" t="n">
        <f aca="false">+[2]data1cf!BB988*-1</f>
        <v>-0</v>
      </c>
      <c r="E989" s="9" t="n">
        <f aca="false">+[2]data1cf!BC988*-1</f>
        <v>-0</v>
      </c>
      <c r="F989" s="9" t="n">
        <f aca="false">+[2]data1cf!BD988*-1</f>
        <v>-0</v>
      </c>
      <c r="G989" s="9" t="n">
        <f aca="false">+[2]data1cf!BE988*-1</f>
        <v>-0</v>
      </c>
      <c r="H989" s="9" t="n">
        <f aca="false">+[2]data1cf!BF988*-1</f>
        <v>-0</v>
      </c>
      <c r="I989" s="9" t="n">
        <f aca="false">+[2]data1cf!BG988*-1</f>
        <v>-0</v>
      </c>
      <c r="J989" s="9" t="n">
        <f aca="false">+[2]data1cf!BH988*-1</f>
        <v>-0</v>
      </c>
      <c r="K989" s="9" t="n">
        <f aca="false">+[2]data1cf!BI988*-1</f>
        <v>-0</v>
      </c>
      <c r="L989" s="9" t="n">
        <f aca="false">+[2]data1cf!BJ988*-1</f>
        <v>-0</v>
      </c>
      <c r="M989" s="9" t="n">
        <f aca="false">+[2]data1cf!BK988*-1</f>
        <v>-0</v>
      </c>
      <c r="N989" s="9" t="n">
        <f aca="false">+[2]data1cf!BL988*-1</f>
        <v>-0</v>
      </c>
      <c r="O989" s="9" t="n">
        <f aca="false">+[2]data1cf!BM988*-1</f>
        <v>-0</v>
      </c>
      <c r="P989" s="9" t="n">
        <f aca="false">+[2]data1cf!BN988*-1</f>
        <v>-0</v>
      </c>
      <c r="Q989" s="9" t="n">
        <f aca="false">+[2]data1cf!BO988*-1</f>
        <v>-0</v>
      </c>
      <c r="R989" s="9" t="n">
        <f aca="false">+[2]data1cf!BP988*-1</f>
        <v>-0</v>
      </c>
      <c r="S989" s="9" t="n">
        <f aca="false">+[2]data1cf!BQ988*-1</f>
        <v>-0</v>
      </c>
      <c r="T989" s="9" t="n">
        <f aca="false">+[2]data1cf!BR988*-1</f>
        <v>-0</v>
      </c>
      <c r="U989" s="9" t="n">
        <f aca="false">+[2]data1cf!BS988*-1</f>
        <v>-0</v>
      </c>
      <c r="V989" s="9" t="n">
        <f aca="false">+[2]data1cf!BT988*-1</f>
        <v>-0</v>
      </c>
      <c r="W989" s="9" t="n">
        <f aca="false">+[2]data1cf!BU988*-1</f>
        <v>-0</v>
      </c>
      <c r="X989" s="9" t="n">
        <f aca="false">+[2]data1cf!BV988*-1</f>
        <v>-0</v>
      </c>
      <c r="Y989" s="9" t="n">
        <f aca="false">+[2]data1cf!BW988*-1</f>
        <v>-0</v>
      </c>
      <c r="Z989" s="9" t="n">
        <f aca="false">+[2]data1cf!BX988*-1</f>
        <v>-0</v>
      </c>
      <c r="AA989" s="9" t="n">
        <f aca="false">+[2]data1cf!BY988*-1</f>
        <v>-0</v>
      </c>
      <c r="AB989" s="9"/>
      <c r="AC989" s="9"/>
      <c r="AD989" s="9"/>
      <c r="AE989" s="9"/>
      <c r="AF989" s="9"/>
      <c r="AG989" s="9"/>
      <c r="AH989" s="9"/>
      <c r="AI989" s="9"/>
      <c r="AJ989" s="9"/>
      <c r="AK989" s="1"/>
      <c r="AL989" s="1" t="e">
        <f aca="false">SUMPRODUCT(B989:AJ989,PVCapPrice)</f>
        <v>#DIV/0!</v>
      </c>
      <c r="AM989" s="1"/>
      <c r="AN989" s="1"/>
      <c r="AO989" s="1"/>
      <c r="AP989" s="1"/>
      <c r="AQ989" s="1"/>
    </row>
    <row r="990" customFormat="false" ht="11.25" hidden="false" customHeight="false" outlineLevel="0" collapsed="false">
      <c r="A990" s="1" t="n">
        <v>988</v>
      </c>
      <c r="B990" s="17"/>
      <c r="C990" s="9" t="n">
        <f aca="false">+[2]data1cf!BA989*-1</f>
        <v>-0</v>
      </c>
      <c r="D990" s="9" t="n">
        <f aca="false">+[2]data1cf!BB989*-1</f>
        <v>-0</v>
      </c>
      <c r="E990" s="9" t="n">
        <f aca="false">+[2]data1cf!BC989*-1</f>
        <v>-0</v>
      </c>
      <c r="F990" s="9" t="n">
        <f aca="false">+[2]data1cf!BD989*-1</f>
        <v>-0</v>
      </c>
      <c r="G990" s="9" t="n">
        <f aca="false">+[2]data1cf!BE989*-1</f>
        <v>-0</v>
      </c>
      <c r="H990" s="9" t="n">
        <f aca="false">+[2]data1cf!BF989*-1</f>
        <v>-0</v>
      </c>
      <c r="I990" s="9" t="n">
        <f aca="false">+[2]data1cf!BG989*-1</f>
        <v>-0</v>
      </c>
      <c r="J990" s="9" t="n">
        <f aca="false">+[2]data1cf!BH989*-1</f>
        <v>-0</v>
      </c>
      <c r="K990" s="9" t="n">
        <f aca="false">+[2]data1cf!BI989*-1</f>
        <v>-0</v>
      </c>
      <c r="L990" s="9" t="n">
        <f aca="false">+[2]data1cf!BJ989*-1</f>
        <v>-0</v>
      </c>
      <c r="M990" s="9" t="n">
        <f aca="false">+[2]data1cf!BK989*-1</f>
        <v>-0</v>
      </c>
      <c r="N990" s="9" t="n">
        <f aca="false">+[2]data1cf!BL989*-1</f>
        <v>-0</v>
      </c>
      <c r="O990" s="9" t="n">
        <f aca="false">+[2]data1cf!BM989*-1</f>
        <v>-0</v>
      </c>
      <c r="P990" s="9" t="n">
        <f aca="false">+[2]data1cf!BN989*-1</f>
        <v>-0</v>
      </c>
      <c r="Q990" s="9" t="n">
        <f aca="false">+[2]data1cf!BO989*-1</f>
        <v>-0</v>
      </c>
      <c r="R990" s="9" t="n">
        <f aca="false">+[2]data1cf!BP989*-1</f>
        <v>-0</v>
      </c>
      <c r="S990" s="9" t="n">
        <f aca="false">+[2]data1cf!BQ989*-1</f>
        <v>-0</v>
      </c>
      <c r="T990" s="9" t="n">
        <f aca="false">+[2]data1cf!BR989*-1</f>
        <v>-0</v>
      </c>
      <c r="U990" s="9" t="n">
        <f aca="false">+[2]data1cf!BS989*-1</f>
        <v>-0</v>
      </c>
      <c r="V990" s="9" t="n">
        <f aca="false">+[2]data1cf!BT989*-1</f>
        <v>-0</v>
      </c>
      <c r="W990" s="9" t="n">
        <f aca="false">+[2]data1cf!BU989*-1</f>
        <v>-0</v>
      </c>
      <c r="X990" s="9" t="n">
        <f aca="false">+[2]data1cf!BV989*-1</f>
        <v>-0</v>
      </c>
      <c r="Y990" s="9" t="n">
        <f aca="false">+[2]data1cf!BW989*-1</f>
        <v>-0</v>
      </c>
      <c r="Z990" s="9" t="n">
        <f aca="false">+[2]data1cf!BX989*-1</f>
        <v>-0</v>
      </c>
      <c r="AA990" s="9" t="n">
        <f aca="false">+[2]data1cf!BY989*-1</f>
        <v>-0</v>
      </c>
      <c r="AB990" s="9"/>
      <c r="AC990" s="9"/>
      <c r="AD990" s="9"/>
      <c r="AE990" s="9"/>
      <c r="AF990" s="9"/>
      <c r="AG990" s="9"/>
      <c r="AH990" s="9"/>
      <c r="AI990" s="9"/>
      <c r="AJ990" s="9"/>
      <c r="AK990" s="1"/>
      <c r="AL990" s="1" t="e">
        <f aca="false">SUMPRODUCT(B990:AJ990,PVCapPrice)</f>
        <v>#DIV/0!</v>
      </c>
      <c r="AM990" s="1"/>
      <c r="AN990" s="1"/>
      <c r="AO990" s="1"/>
      <c r="AP990" s="1"/>
      <c r="AQ990" s="1"/>
    </row>
    <row r="991" customFormat="false" ht="11.25" hidden="false" customHeight="false" outlineLevel="0" collapsed="false">
      <c r="A991" s="1" t="n">
        <v>989</v>
      </c>
      <c r="B991" s="17"/>
      <c r="C991" s="9" t="n">
        <f aca="false">+[2]data1cf!BA990*-1</f>
        <v>-0</v>
      </c>
      <c r="D991" s="9" t="n">
        <f aca="false">+[2]data1cf!BB990*-1</f>
        <v>-0</v>
      </c>
      <c r="E991" s="9" t="n">
        <f aca="false">+[2]data1cf!BC990*-1</f>
        <v>-0</v>
      </c>
      <c r="F991" s="9" t="n">
        <f aca="false">+[2]data1cf!BD990*-1</f>
        <v>-0</v>
      </c>
      <c r="G991" s="9" t="n">
        <f aca="false">+[2]data1cf!BE990*-1</f>
        <v>-0</v>
      </c>
      <c r="H991" s="9" t="n">
        <f aca="false">+[2]data1cf!BF990*-1</f>
        <v>-0</v>
      </c>
      <c r="I991" s="9" t="n">
        <f aca="false">+[2]data1cf!BG990*-1</f>
        <v>-0</v>
      </c>
      <c r="J991" s="9" t="n">
        <f aca="false">+[2]data1cf!BH990*-1</f>
        <v>-0</v>
      </c>
      <c r="K991" s="9" t="n">
        <f aca="false">+[2]data1cf!BI990*-1</f>
        <v>-0</v>
      </c>
      <c r="L991" s="9" t="n">
        <f aca="false">+[2]data1cf!BJ990*-1</f>
        <v>-0</v>
      </c>
      <c r="M991" s="9" t="n">
        <f aca="false">+[2]data1cf!BK990*-1</f>
        <v>-0</v>
      </c>
      <c r="N991" s="9" t="n">
        <f aca="false">+[2]data1cf!BL990*-1</f>
        <v>-0</v>
      </c>
      <c r="O991" s="9" t="n">
        <f aca="false">+[2]data1cf!BM990*-1</f>
        <v>-0</v>
      </c>
      <c r="P991" s="9" t="n">
        <f aca="false">+[2]data1cf!BN990*-1</f>
        <v>-0</v>
      </c>
      <c r="Q991" s="9" t="n">
        <f aca="false">+[2]data1cf!BO990*-1</f>
        <v>-0</v>
      </c>
      <c r="R991" s="9" t="n">
        <f aca="false">+[2]data1cf!BP990*-1</f>
        <v>-0</v>
      </c>
      <c r="S991" s="9" t="n">
        <f aca="false">+[2]data1cf!BQ990*-1</f>
        <v>-0</v>
      </c>
      <c r="T991" s="9" t="n">
        <f aca="false">+[2]data1cf!BR990*-1</f>
        <v>-0</v>
      </c>
      <c r="U991" s="9" t="n">
        <f aca="false">+[2]data1cf!BS990*-1</f>
        <v>-0</v>
      </c>
      <c r="V991" s="9" t="n">
        <f aca="false">+[2]data1cf!BT990*-1</f>
        <v>-0</v>
      </c>
      <c r="W991" s="9" t="n">
        <f aca="false">+[2]data1cf!BU990*-1</f>
        <v>-0</v>
      </c>
      <c r="X991" s="9" t="n">
        <f aca="false">+[2]data1cf!BV990*-1</f>
        <v>-0</v>
      </c>
      <c r="Y991" s="9" t="n">
        <f aca="false">+[2]data1cf!BW990*-1</f>
        <v>-0</v>
      </c>
      <c r="Z991" s="9" t="n">
        <f aca="false">+[2]data1cf!BX990*-1</f>
        <v>-0</v>
      </c>
      <c r="AA991" s="9" t="n">
        <f aca="false">+[2]data1cf!BY990*-1</f>
        <v>-0</v>
      </c>
      <c r="AB991" s="9"/>
      <c r="AC991" s="9"/>
      <c r="AD991" s="9"/>
      <c r="AE991" s="9"/>
      <c r="AF991" s="9"/>
      <c r="AG991" s="9"/>
      <c r="AH991" s="9"/>
      <c r="AI991" s="9"/>
      <c r="AJ991" s="9"/>
      <c r="AK991" s="1"/>
      <c r="AL991" s="1" t="e">
        <f aca="false">SUMPRODUCT(B991:AJ991,PVCapPrice)</f>
        <v>#DIV/0!</v>
      </c>
      <c r="AM991" s="1"/>
      <c r="AN991" s="1"/>
      <c r="AO991" s="1"/>
      <c r="AP991" s="1"/>
      <c r="AQ991" s="1"/>
    </row>
    <row r="992" customFormat="false" ht="11.25" hidden="false" customHeight="false" outlineLevel="0" collapsed="false">
      <c r="A992" s="1" t="n">
        <v>990</v>
      </c>
      <c r="B992" s="17"/>
      <c r="C992" s="9" t="n">
        <f aca="false">+[2]data1cf!BA991*-1</f>
        <v>-0</v>
      </c>
      <c r="D992" s="9" t="n">
        <f aca="false">+[2]data1cf!BB991*-1</f>
        <v>-0</v>
      </c>
      <c r="E992" s="9" t="n">
        <f aca="false">+[2]data1cf!BC991*-1</f>
        <v>-0</v>
      </c>
      <c r="F992" s="9" t="n">
        <f aca="false">+[2]data1cf!BD991*-1</f>
        <v>-0</v>
      </c>
      <c r="G992" s="9" t="n">
        <f aca="false">+[2]data1cf!BE991*-1</f>
        <v>-0</v>
      </c>
      <c r="H992" s="9" t="n">
        <f aca="false">+[2]data1cf!BF991*-1</f>
        <v>-0</v>
      </c>
      <c r="I992" s="9" t="n">
        <f aca="false">+[2]data1cf!BG991*-1</f>
        <v>-0</v>
      </c>
      <c r="J992" s="9" t="n">
        <f aca="false">+[2]data1cf!BH991*-1</f>
        <v>-0</v>
      </c>
      <c r="K992" s="9" t="n">
        <f aca="false">+[2]data1cf!BI991*-1</f>
        <v>-0</v>
      </c>
      <c r="L992" s="9" t="n">
        <f aca="false">+[2]data1cf!BJ991*-1</f>
        <v>-0</v>
      </c>
      <c r="M992" s="9" t="n">
        <f aca="false">+[2]data1cf!BK991*-1</f>
        <v>-0</v>
      </c>
      <c r="N992" s="9" t="n">
        <f aca="false">+[2]data1cf!BL991*-1</f>
        <v>-0</v>
      </c>
      <c r="O992" s="9" t="n">
        <f aca="false">+[2]data1cf!BM991*-1</f>
        <v>-0</v>
      </c>
      <c r="P992" s="9" t="n">
        <f aca="false">+[2]data1cf!BN991*-1</f>
        <v>-0</v>
      </c>
      <c r="Q992" s="9" t="n">
        <f aca="false">+[2]data1cf!BO991*-1</f>
        <v>-0</v>
      </c>
      <c r="R992" s="9" t="n">
        <f aca="false">+[2]data1cf!BP991*-1</f>
        <v>-0</v>
      </c>
      <c r="S992" s="9" t="n">
        <f aca="false">+[2]data1cf!BQ991*-1</f>
        <v>-0</v>
      </c>
      <c r="T992" s="9" t="n">
        <f aca="false">+[2]data1cf!BR991*-1</f>
        <v>-0</v>
      </c>
      <c r="U992" s="9" t="n">
        <f aca="false">+[2]data1cf!BS991*-1</f>
        <v>-0</v>
      </c>
      <c r="V992" s="9" t="n">
        <f aca="false">+[2]data1cf!BT991*-1</f>
        <v>-0</v>
      </c>
      <c r="W992" s="9" t="n">
        <f aca="false">+[2]data1cf!BU991*-1</f>
        <v>-0</v>
      </c>
      <c r="X992" s="9" t="n">
        <f aca="false">+[2]data1cf!BV991*-1</f>
        <v>-0</v>
      </c>
      <c r="Y992" s="9" t="n">
        <f aca="false">+[2]data1cf!BW991*-1</f>
        <v>-0</v>
      </c>
      <c r="Z992" s="9" t="n">
        <f aca="false">+[2]data1cf!BX991*-1</f>
        <v>-0</v>
      </c>
      <c r="AA992" s="9" t="n">
        <f aca="false">+[2]data1cf!BY991*-1</f>
        <v>-0</v>
      </c>
      <c r="AB992" s="9"/>
      <c r="AC992" s="9"/>
      <c r="AD992" s="9"/>
      <c r="AE992" s="9"/>
      <c r="AF992" s="9"/>
      <c r="AG992" s="9"/>
      <c r="AH992" s="9"/>
      <c r="AI992" s="9"/>
      <c r="AJ992" s="9"/>
      <c r="AK992" s="1"/>
      <c r="AL992" s="1" t="e">
        <f aca="false">SUMPRODUCT(B992:AJ992,PVCapPrice)</f>
        <v>#DIV/0!</v>
      </c>
      <c r="AM992" s="1"/>
      <c r="AN992" s="1"/>
      <c r="AO992" s="1"/>
      <c r="AP992" s="1"/>
      <c r="AQ992" s="1"/>
    </row>
    <row r="993" customFormat="false" ht="11.25" hidden="false" customHeight="false" outlineLevel="0" collapsed="false">
      <c r="A993" s="1" t="n">
        <v>991</v>
      </c>
      <c r="B993" s="17"/>
      <c r="C993" s="9" t="n">
        <f aca="false">+[2]data1cf!BA992*-1</f>
        <v>-0</v>
      </c>
      <c r="D993" s="9" t="n">
        <f aca="false">+[2]data1cf!BB992*-1</f>
        <v>-0</v>
      </c>
      <c r="E993" s="9" t="n">
        <f aca="false">+[2]data1cf!BC992*-1</f>
        <v>-0</v>
      </c>
      <c r="F993" s="9" t="n">
        <f aca="false">+[2]data1cf!BD992*-1</f>
        <v>-0</v>
      </c>
      <c r="G993" s="9" t="n">
        <f aca="false">+[2]data1cf!BE992*-1</f>
        <v>-0</v>
      </c>
      <c r="H993" s="9" t="n">
        <f aca="false">+[2]data1cf!BF992*-1</f>
        <v>-0</v>
      </c>
      <c r="I993" s="9" t="n">
        <f aca="false">+[2]data1cf!BG992*-1</f>
        <v>-0</v>
      </c>
      <c r="J993" s="9" t="n">
        <f aca="false">+[2]data1cf!BH992*-1</f>
        <v>-0</v>
      </c>
      <c r="K993" s="9" t="n">
        <f aca="false">+[2]data1cf!BI992*-1</f>
        <v>-0</v>
      </c>
      <c r="L993" s="9" t="n">
        <f aca="false">+[2]data1cf!BJ992*-1</f>
        <v>-0</v>
      </c>
      <c r="M993" s="9" t="n">
        <f aca="false">+[2]data1cf!BK992*-1</f>
        <v>-0</v>
      </c>
      <c r="N993" s="9" t="n">
        <f aca="false">+[2]data1cf!BL992*-1</f>
        <v>-0</v>
      </c>
      <c r="O993" s="9" t="n">
        <f aca="false">+[2]data1cf!BM992*-1</f>
        <v>-0</v>
      </c>
      <c r="P993" s="9" t="n">
        <f aca="false">+[2]data1cf!BN992*-1</f>
        <v>-0</v>
      </c>
      <c r="Q993" s="9" t="n">
        <f aca="false">+[2]data1cf!BO992*-1</f>
        <v>-0</v>
      </c>
      <c r="R993" s="9" t="n">
        <f aca="false">+[2]data1cf!BP992*-1</f>
        <v>-0</v>
      </c>
      <c r="S993" s="9" t="n">
        <f aca="false">+[2]data1cf!BQ992*-1</f>
        <v>-0</v>
      </c>
      <c r="T993" s="9" t="n">
        <f aca="false">+[2]data1cf!BR992*-1</f>
        <v>-0</v>
      </c>
      <c r="U993" s="9" t="n">
        <f aca="false">+[2]data1cf!BS992*-1</f>
        <v>-0</v>
      </c>
      <c r="V993" s="9" t="n">
        <f aca="false">+[2]data1cf!BT992*-1</f>
        <v>-0</v>
      </c>
      <c r="W993" s="9" t="n">
        <f aca="false">+[2]data1cf!BU992*-1</f>
        <v>-0</v>
      </c>
      <c r="X993" s="9" t="n">
        <f aca="false">+[2]data1cf!BV992*-1</f>
        <v>-0</v>
      </c>
      <c r="Y993" s="9" t="n">
        <f aca="false">+[2]data1cf!BW992*-1</f>
        <v>-0</v>
      </c>
      <c r="Z993" s="9" t="n">
        <f aca="false">+[2]data1cf!BX992*-1</f>
        <v>-0</v>
      </c>
      <c r="AA993" s="9" t="n">
        <f aca="false">+[2]data1cf!BY992*-1</f>
        <v>-0</v>
      </c>
      <c r="AB993" s="9"/>
      <c r="AC993" s="9"/>
      <c r="AD993" s="9"/>
      <c r="AE993" s="9"/>
      <c r="AF993" s="9"/>
      <c r="AG993" s="9"/>
      <c r="AH993" s="9"/>
      <c r="AI993" s="9"/>
      <c r="AJ993" s="9"/>
      <c r="AK993" s="1"/>
      <c r="AL993" s="1" t="e">
        <f aca="false">SUMPRODUCT(B993:AJ993,PVCapPrice)</f>
        <v>#DIV/0!</v>
      </c>
      <c r="AM993" s="1"/>
      <c r="AN993" s="1"/>
      <c r="AO993" s="1"/>
      <c r="AP993" s="1"/>
      <c r="AQ993" s="1"/>
    </row>
    <row r="994" customFormat="false" ht="11.25" hidden="false" customHeight="false" outlineLevel="0" collapsed="false">
      <c r="A994" s="1" t="n">
        <v>992</v>
      </c>
      <c r="B994" s="17"/>
      <c r="C994" s="9" t="n">
        <f aca="false">+[2]data1cf!BA993*-1</f>
        <v>-0</v>
      </c>
      <c r="D994" s="9" t="n">
        <f aca="false">+[2]data1cf!BB993*-1</f>
        <v>-0</v>
      </c>
      <c r="E994" s="9" t="n">
        <f aca="false">+[2]data1cf!BC993*-1</f>
        <v>-0</v>
      </c>
      <c r="F994" s="9" t="n">
        <f aca="false">+[2]data1cf!BD993*-1</f>
        <v>-0</v>
      </c>
      <c r="G994" s="9" t="n">
        <f aca="false">+[2]data1cf!BE993*-1</f>
        <v>-0</v>
      </c>
      <c r="H994" s="9" t="n">
        <f aca="false">+[2]data1cf!BF993*-1</f>
        <v>-0</v>
      </c>
      <c r="I994" s="9" t="n">
        <f aca="false">+[2]data1cf!BG993*-1</f>
        <v>-0</v>
      </c>
      <c r="J994" s="9" t="n">
        <f aca="false">+[2]data1cf!BH993*-1</f>
        <v>-0</v>
      </c>
      <c r="K994" s="9" t="n">
        <f aca="false">+[2]data1cf!BI993*-1</f>
        <v>-0</v>
      </c>
      <c r="L994" s="9" t="n">
        <f aca="false">+[2]data1cf!BJ993*-1</f>
        <v>-0</v>
      </c>
      <c r="M994" s="9" t="n">
        <f aca="false">+[2]data1cf!BK993*-1</f>
        <v>-0</v>
      </c>
      <c r="N994" s="9" t="n">
        <f aca="false">+[2]data1cf!BL993*-1</f>
        <v>-0</v>
      </c>
      <c r="O994" s="9" t="n">
        <f aca="false">+[2]data1cf!BM993*-1</f>
        <v>-0</v>
      </c>
      <c r="P994" s="9" t="n">
        <f aca="false">+[2]data1cf!BN993*-1</f>
        <v>-0</v>
      </c>
      <c r="Q994" s="9" t="n">
        <f aca="false">+[2]data1cf!BO993*-1</f>
        <v>-0</v>
      </c>
      <c r="R994" s="9" t="n">
        <f aca="false">+[2]data1cf!BP993*-1</f>
        <v>-0</v>
      </c>
      <c r="S994" s="9" t="n">
        <f aca="false">+[2]data1cf!BQ993*-1</f>
        <v>-0</v>
      </c>
      <c r="T994" s="9" t="n">
        <f aca="false">+[2]data1cf!BR993*-1</f>
        <v>-0</v>
      </c>
      <c r="U994" s="9" t="n">
        <f aca="false">+[2]data1cf!BS993*-1</f>
        <v>-0</v>
      </c>
      <c r="V994" s="9" t="n">
        <f aca="false">+[2]data1cf!BT993*-1</f>
        <v>-0</v>
      </c>
      <c r="W994" s="9" t="n">
        <f aca="false">+[2]data1cf!BU993*-1</f>
        <v>-0</v>
      </c>
      <c r="X994" s="9" t="n">
        <f aca="false">+[2]data1cf!BV993*-1</f>
        <v>-0</v>
      </c>
      <c r="Y994" s="9" t="n">
        <f aca="false">+[2]data1cf!BW993*-1</f>
        <v>-0</v>
      </c>
      <c r="Z994" s="9" t="n">
        <f aca="false">+[2]data1cf!BX993*-1</f>
        <v>-0</v>
      </c>
      <c r="AA994" s="9" t="n">
        <f aca="false">+[2]data1cf!BY993*-1</f>
        <v>-0</v>
      </c>
      <c r="AB994" s="9"/>
      <c r="AC994" s="9"/>
      <c r="AD994" s="9"/>
      <c r="AE994" s="9"/>
      <c r="AF994" s="9"/>
      <c r="AG994" s="9"/>
      <c r="AH994" s="9"/>
      <c r="AI994" s="9"/>
      <c r="AJ994" s="9"/>
      <c r="AK994" s="1"/>
      <c r="AL994" s="1" t="e">
        <f aca="false">SUMPRODUCT(B994:AJ994,PVCapPrice)</f>
        <v>#DIV/0!</v>
      </c>
      <c r="AM994" s="1"/>
      <c r="AN994" s="1"/>
      <c r="AO994" s="1"/>
      <c r="AP994" s="1"/>
      <c r="AQ994" s="1"/>
    </row>
    <row r="995" customFormat="false" ht="11.25" hidden="false" customHeight="false" outlineLevel="0" collapsed="false">
      <c r="A995" s="1" t="n">
        <v>993</v>
      </c>
      <c r="B995" s="17"/>
      <c r="C995" s="9" t="n">
        <f aca="false">+[2]data1cf!BA994*-1</f>
        <v>-0</v>
      </c>
      <c r="D995" s="9" t="n">
        <f aca="false">+[2]data1cf!BB994*-1</f>
        <v>-0</v>
      </c>
      <c r="E995" s="9" t="n">
        <f aca="false">+[2]data1cf!BC994*-1</f>
        <v>-0</v>
      </c>
      <c r="F995" s="9" t="n">
        <f aca="false">+[2]data1cf!BD994*-1</f>
        <v>-0</v>
      </c>
      <c r="G995" s="9" t="n">
        <f aca="false">+[2]data1cf!BE994*-1</f>
        <v>-0</v>
      </c>
      <c r="H995" s="9" t="n">
        <f aca="false">+[2]data1cf!BF994*-1</f>
        <v>-0</v>
      </c>
      <c r="I995" s="9" t="n">
        <f aca="false">+[2]data1cf!BG994*-1</f>
        <v>-0</v>
      </c>
      <c r="J995" s="9" t="n">
        <f aca="false">+[2]data1cf!BH994*-1</f>
        <v>-0</v>
      </c>
      <c r="K995" s="9" t="n">
        <f aca="false">+[2]data1cf!BI994*-1</f>
        <v>-0</v>
      </c>
      <c r="L995" s="9" t="n">
        <f aca="false">+[2]data1cf!BJ994*-1</f>
        <v>-0</v>
      </c>
      <c r="M995" s="9" t="n">
        <f aca="false">+[2]data1cf!BK994*-1</f>
        <v>-0</v>
      </c>
      <c r="N995" s="9" t="n">
        <f aca="false">+[2]data1cf!BL994*-1</f>
        <v>-0</v>
      </c>
      <c r="O995" s="9" t="n">
        <f aca="false">+[2]data1cf!BM994*-1</f>
        <v>-0</v>
      </c>
      <c r="P995" s="9" t="n">
        <f aca="false">+[2]data1cf!BN994*-1</f>
        <v>-0</v>
      </c>
      <c r="Q995" s="9" t="n">
        <f aca="false">+[2]data1cf!BO994*-1</f>
        <v>-0</v>
      </c>
      <c r="R995" s="9" t="n">
        <f aca="false">+[2]data1cf!BP994*-1</f>
        <v>-0</v>
      </c>
      <c r="S995" s="9" t="n">
        <f aca="false">+[2]data1cf!BQ994*-1</f>
        <v>-0</v>
      </c>
      <c r="T995" s="9" t="n">
        <f aca="false">+[2]data1cf!BR994*-1</f>
        <v>-0</v>
      </c>
      <c r="U995" s="9" t="n">
        <f aca="false">+[2]data1cf!BS994*-1</f>
        <v>-0</v>
      </c>
      <c r="V995" s="9" t="n">
        <f aca="false">+[2]data1cf!BT994*-1</f>
        <v>-0</v>
      </c>
      <c r="W995" s="9" t="n">
        <f aca="false">+[2]data1cf!BU994*-1</f>
        <v>-0</v>
      </c>
      <c r="X995" s="9" t="n">
        <f aca="false">+[2]data1cf!BV994*-1</f>
        <v>-0</v>
      </c>
      <c r="Y995" s="9" t="n">
        <f aca="false">+[2]data1cf!BW994*-1</f>
        <v>-0</v>
      </c>
      <c r="Z995" s="9" t="n">
        <f aca="false">+[2]data1cf!BX994*-1</f>
        <v>-0</v>
      </c>
      <c r="AA995" s="9" t="n">
        <f aca="false">+[2]data1cf!BY994*-1</f>
        <v>-0</v>
      </c>
      <c r="AB995" s="9"/>
      <c r="AC995" s="9"/>
      <c r="AD995" s="9"/>
      <c r="AE995" s="9"/>
      <c r="AF995" s="9"/>
      <c r="AG995" s="9"/>
      <c r="AH995" s="9"/>
      <c r="AI995" s="9"/>
      <c r="AJ995" s="9"/>
      <c r="AK995" s="1"/>
      <c r="AL995" s="1" t="e">
        <f aca="false">SUMPRODUCT(B995:AJ995,PVCapPrice)</f>
        <v>#DIV/0!</v>
      </c>
      <c r="AM995" s="1"/>
      <c r="AN995" s="1"/>
      <c r="AO995" s="1"/>
      <c r="AP995" s="1"/>
      <c r="AQ995" s="1"/>
    </row>
    <row r="996" customFormat="false" ht="11.25" hidden="false" customHeight="false" outlineLevel="0" collapsed="false">
      <c r="A996" s="1" t="n">
        <v>994</v>
      </c>
      <c r="B996" s="17"/>
      <c r="C996" s="9" t="n">
        <f aca="false">+[2]data1cf!BA995*-1</f>
        <v>-0</v>
      </c>
      <c r="D996" s="9" t="n">
        <f aca="false">+[2]data1cf!BB995*-1</f>
        <v>-0</v>
      </c>
      <c r="E996" s="9" t="n">
        <f aca="false">+[2]data1cf!BC995*-1</f>
        <v>-0</v>
      </c>
      <c r="F996" s="9" t="n">
        <f aca="false">+[2]data1cf!BD995*-1</f>
        <v>-0</v>
      </c>
      <c r="G996" s="9" t="n">
        <f aca="false">+[2]data1cf!BE995*-1</f>
        <v>-0</v>
      </c>
      <c r="H996" s="9" t="n">
        <f aca="false">+[2]data1cf!BF995*-1</f>
        <v>-0</v>
      </c>
      <c r="I996" s="9" t="n">
        <f aca="false">+[2]data1cf!BG995*-1</f>
        <v>-0</v>
      </c>
      <c r="J996" s="9" t="n">
        <f aca="false">+[2]data1cf!BH995*-1</f>
        <v>-0</v>
      </c>
      <c r="K996" s="9" t="n">
        <f aca="false">+[2]data1cf!BI995*-1</f>
        <v>-0</v>
      </c>
      <c r="L996" s="9" t="n">
        <f aca="false">+[2]data1cf!BJ995*-1</f>
        <v>-0</v>
      </c>
      <c r="M996" s="9" t="n">
        <f aca="false">+[2]data1cf!BK995*-1</f>
        <v>-0</v>
      </c>
      <c r="N996" s="9" t="n">
        <f aca="false">+[2]data1cf!BL995*-1</f>
        <v>-0</v>
      </c>
      <c r="O996" s="9" t="n">
        <f aca="false">+[2]data1cf!BM995*-1</f>
        <v>-0</v>
      </c>
      <c r="P996" s="9" t="n">
        <f aca="false">+[2]data1cf!BN995*-1</f>
        <v>-0</v>
      </c>
      <c r="Q996" s="9" t="n">
        <f aca="false">+[2]data1cf!BO995*-1</f>
        <v>-0</v>
      </c>
      <c r="R996" s="9" t="n">
        <f aca="false">+[2]data1cf!BP995*-1</f>
        <v>-0</v>
      </c>
      <c r="S996" s="9" t="n">
        <f aca="false">+[2]data1cf!BQ995*-1</f>
        <v>-0</v>
      </c>
      <c r="T996" s="9" t="n">
        <f aca="false">+[2]data1cf!BR995*-1</f>
        <v>-0</v>
      </c>
      <c r="U996" s="9" t="n">
        <f aca="false">+[2]data1cf!BS995*-1</f>
        <v>-0</v>
      </c>
      <c r="V996" s="9" t="n">
        <f aca="false">+[2]data1cf!BT995*-1</f>
        <v>-0</v>
      </c>
      <c r="W996" s="9" t="n">
        <f aca="false">+[2]data1cf!BU995*-1</f>
        <v>-0</v>
      </c>
      <c r="X996" s="9" t="n">
        <f aca="false">+[2]data1cf!BV995*-1</f>
        <v>-0</v>
      </c>
      <c r="Y996" s="9" t="n">
        <f aca="false">+[2]data1cf!BW995*-1</f>
        <v>-0</v>
      </c>
      <c r="Z996" s="9" t="n">
        <f aca="false">+[2]data1cf!BX995*-1</f>
        <v>-0</v>
      </c>
      <c r="AA996" s="9" t="n">
        <f aca="false">+[2]data1cf!BY995*-1</f>
        <v>-0</v>
      </c>
      <c r="AB996" s="9"/>
      <c r="AC996" s="9"/>
      <c r="AD996" s="9"/>
      <c r="AE996" s="9"/>
      <c r="AF996" s="9"/>
      <c r="AG996" s="9"/>
      <c r="AH996" s="9"/>
      <c r="AI996" s="9"/>
      <c r="AJ996" s="9"/>
      <c r="AK996" s="1"/>
      <c r="AL996" s="1" t="e">
        <f aca="false">SUMPRODUCT(B996:AJ996,PVCapPrice)</f>
        <v>#DIV/0!</v>
      </c>
      <c r="AM996" s="1"/>
      <c r="AN996" s="1"/>
      <c r="AO996" s="1"/>
      <c r="AP996" s="1"/>
      <c r="AQ996" s="1"/>
    </row>
    <row r="997" customFormat="false" ht="11.25" hidden="false" customHeight="false" outlineLevel="0" collapsed="false">
      <c r="A997" s="1" t="n">
        <v>995</v>
      </c>
      <c r="B997" s="17"/>
      <c r="C997" s="9" t="n">
        <f aca="false">+[2]data1cf!BA996*-1</f>
        <v>-0</v>
      </c>
      <c r="D997" s="9" t="n">
        <f aca="false">+[2]data1cf!BB996*-1</f>
        <v>-0</v>
      </c>
      <c r="E997" s="9" t="n">
        <f aca="false">+[2]data1cf!BC996*-1</f>
        <v>-0</v>
      </c>
      <c r="F997" s="9" t="n">
        <f aca="false">+[2]data1cf!BD996*-1</f>
        <v>-0</v>
      </c>
      <c r="G997" s="9" t="n">
        <f aca="false">+[2]data1cf!BE996*-1</f>
        <v>-0</v>
      </c>
      <c r="H997" s="9" t="n">
        <f aca="false">+[2]data1cf!BF996*-1</f>
        <v>-0</v>
      </c>
      <c r="I997" s="9" t="n">
        <f aca="false">+[2]data1cf!BG996*-1</f>
        <v>-0</v>
      </c>
      <c r="J997" s="9" t="n">
        <f aca="false">+[2]data1cf!BH996*-1</f>
        <v>-0</v>
      </c>
      <c r="K997" s="9" t="n">
        <f aca="false">+[2]data1cf!BI996*-1</f>
        <v>-0</v>
      </c>
      <c r="L997" s="9" t="n">
        <f aca="false">+[2]data1cf!BJ996*-1</f>
        <v>-0</v>
      </c>
      <c r="M997" s="9" t="n">
        <f aca="false">+[2]data1cf!BK996*-1</f>
        <v>-0</v>
      </c>
      <c r="N997" s="9" t="n">
        <f aca="false">+[2]data1cf!BL996*-1</f>
        <v>-0</v>
      </c>
      <c r="O997" s="9" t="n">
        <f aca="false">+[2]data1cf!BM996*-1</f>
        <v>-0</v>
      </c>
      <c r="P997" s="9" t="n">
        <f aca="false">+[2]data1cf!BN996*-1</f>
        <v>-0</v>
      </c>
      <c r="Q997" s="9" t="n">
        <f aca="false">+[2]data1cf!BO996*-1</f>
        <v>-0</v>
      </c>
      <c r="R997" s="9" t="n">
        <f aca="false">+[2]data1cf!BP996*-1</f>
        <v>-0</v>
      </c>
      <c r="S997" s="9" t="n">
        <f aca="false">+[2]data1cf!BQ996*-1</f>
        <v>-0</v>
      </c>
      <c r="T997" s="9" t="n">
        <f aca="false">+[2]data1cf!BR996*-1</f>
        <v>-0</v>
      </c>
      <c r="U997" s="9" t="n">
        <f aca="false">+[2]data1cf!BS996*-1</f>
        <v>-0</v>
      </c>
      <c r="V997" s="9" t="n">
        <f aca="false">+[2]data1cf!BT996*-1</f>
        <v>-0</v>
      </c>
      <c r="W997" s="9" t="n">
        <f aca="false">+[2]data1cf!BU996*-1</f>
        <v>-0</v>
      </c>
      <c r="X997" s="9" t="n">
        <f aca="false">+[2]data1cf!BV996*-1</f>
        <v>-0</v>
      </c>
      <c r="Y997" s="9" t="n">
        <f aca="false">+[2]data1cf!BW996*-1</f>
        <v>-0</v>
      </c>
      <c r="Z997" s="9" t="n">
        <f aca="false">+[2]data1cf!BX996*-1</f>
        <v>-0</v>
      </c>
      <c r="AA997" s="9" t="n">
        <f aca="false">+[2]data1cf!BY996*-1</f>
        <v>-0</v>
      </c>
      <c r="AB997" s="9"/>
      <c r="AC997" s="9"/>
      <c r="AD997" s="9"/>
      <c r="AE997" s="9"/>
      <c r="AF997" s="9"/>
      <c r="AG997" s="9"/>
      <c r="AH997" s="9"/>
      <c r="AI997" s="9"/>
      <c r="AJ997" s="9"/>
      <c r="AK997" s="1"/>
      <c r="AL997" s="1" t="e">
        <f aca="false">SUMPRODUCT(B997:AJ997,PVCapPrice)</f>
        <v>#DIV/0!</v>
      </c>
      <c r="AM997" s="1"/>
      <c r="AN997" s="1"/>
      <c r="AO997" s="1"/>
      <c r="AP997" s="1"/>
      <c r="AQ997" s="1"/>
    </row>
    <row r="998" customFormat="false" ht="11.25" hidden="false" customHeight="false" outlineLevel="0" collapsed="false">
      <c r="A998" s="1" t="n">
        <v>996</v>
      </c>
      <c r="B998" s="17"/>
      <c r="C998" s="9" t="n">
        <f aca="false">+[2]data1cf!BA997*-1</f>
        <v>-0</v>
      </c>
      <c r="D998" s="9" t="n">
        <f aca="false">+[2]data1cf!BB997*-1</f>
        <v>-0</v>
      </c>
      <c r="E998" s="9" t="n">
        <f aca="false">+[2]data1cf!BC997*-1</f>
        <v>-0</v>
      </c>
      <c r="F998" s="9" t="n">
        <f aca="false">+[2]data1cf!BD997*-1</f>
        <v>-0</v>
      </c>
      <c r="G998" s="9" t="n">
        <f aca="false">+[2]data1cf!BE997*-1</f>
        <v>-0</v>
      </c>
      <c r="H998" s="9" t="n">
        <f aca="false">+[2]data1cf!BF997*-1</f>
        <v>-0</v>
      </c>
      <c r="I998" s="9" t="n">
        <f aca="false">+[2]data1cf!BG997*-1</f>
        <v>-0</v>
      </c>
      <c r="J998" s="9" t="n">
        <f aca="false">+[2]data1cf!BH997*-1</f>
        <v>-0</v>
      </c>
      <c r="K998" s="9" t="n">
        <f aca="false">+[2]data1cf!BI997*-1</f>
        <v>-0</v>
      </c>
      <c r="L998" s="9" t="n">
        <f aca="false">+[2]data1cf!BJ997*-1</f>
        <v>-0</v>
      </c>
      <c r="M998" s="9" t="n">
        <f aca="false">+[2]data1cf!BK997*-1</f>
        <v>-0</v>
      </c>
      <c r="N998" s="9" t="n">
        <f aca="false">+[2]data1cf!BL997*-1</f>
        <v>-0</v>
      </c>
      <c r="O998" s="9" t="n">
        <f aca="false">+[2]data1cf!BM997*-1</f>
        <v>-0</v>
      </c>
      <c r="P998" s="9" t="n">
        <f aca="false">+[2]data1cf!BN997*-1</f>
        <v>-0</v>
      </c>
      <c r="Q998" s="9" t="n">
        <f aca="false">+[2]data1cf!BO997*-1</f>
        <v>-0</v>
      </c>
      <c r="R998" s="9" t="n">
        <f aca="false">+[2]data1cf!BP997*-1</f>
        <v>-0</v>
      </c>
      <c r="S998" s="9" t="n">
        <f aca="false">+[2]data1cf!BQ997*-1</f>
        <v>-0</v>
      </c>
      <c r="T998" s="9" t="n">
        <f aca="false">+[2]data1cf!BR997*-1</f>
        <v>-0</v>
      </c>
      <c r="U998" s="9" t="n">
        <f aca="false">+[2]data1cf!BS997*-1</f>
        <v>-0</v>
      </c>
      <c r="V998" s="9" t="n">
        <f aca="false">+[2]data1cf!BT997*-1</f>
        <v>-0</v>
      </c>
      <c r="W998" s="9" t="n">
        <f aca="false">+[2]data1cf!BU997*-1</f>
        <v>-0</v>
      </c>
      <c r="X998" s="9" t="n">
        <f aca="false">+[2]data1cf!BV997*-1</f>
        <v>-0</v>
      </c>
      <c r="Y998" s="9" t="n">
        <f aca="false">+[2]data1cf!BW997*-1</f>
        <v>-0</v>
      </c>
      <c r="Z998" s="9" t="n">
        <f aca="false">+[2]data1cf!BX997*-1</f>
        <v>-0</v>
      </c>
      <c r="AA998" s="9" t="n">
        <f aca="false">+[2]data1cf!BY997*-1</f>
        <v>-0</v>
      </c>
      <c r="AB998" s="9"/>
      <c r="AC998" s="9"/>
      <c r="AD998" s="9"/>
      <c r="AE998" s="9"/>
      <c r="AF998" s="9"/>
      <c r="AG998" s="9"/>
      <c r="AH998" s="9"/>
      <c r="AI998" s="9"/>
      <c r="AJ998" s="9"/>
      <c r="AK998" s="1"/>
      <c r="AL998" s="1" t="e">
        <f aca="false">SUMPRODUCT(B998:AJ998,PVCapPrice)</f>
        <v>#DIV/0!</v>
      </c>
      <c r="AM998" s="1"/>
      <c r="AN998" s="1"/>
      <c r="AO998" s="1"/>
      <c r="AP998" s="1"/>
      <c r="AQ998" s="1"/>
    </row>
    <row r="999" customFormat="false" ht="11.25" hidden="false" customHeight="false" outlineLevel="0" collapsed="false">
      <c r="A999" s="1" t="n">
        <v>997</v>
      </c>
      <c r="B999" s="17"/>
      <c r="C999" s="9" t="n">
        <f aca="false">+[2]data1cf!BA998*-1</f>
        <v>-0</v>
      </c>
      <c r="D999" s="9" t="n">
        <f aca="false">+[2]data1cf!BB998*-1</f>
        <v>-0</v>
      </c>
      <c r="E999" s="9" t="n">
        <f aca="false">+[2]data1cf!BC998*-1</f>
        <v>-0</v>
      </c>
      <c r="F999" s="9" t="n">
        <f aca="false">+[2]data1cf!BD998*-1</f>
        <v>-0</v>
      </c>
      <c r="G999" s="9" t="n">
        <f aca="false">+[2]data1cf!BE998*-1</f>
        <v>-0</v>
      </c>
      <c r="H999" s="9" t="n">
        <f aca="false">+[2]data1cf!BF998*-1</f>
        <v>-0</v>
      </c>
      <c r="I999" s="9" t="n">
        <f aca="false">+[2]data1cf!BG998*-1</f>
        <v>-0</v>
      </c>
      <c r="J999" s="9" t="n">
        <f aca="false">+[2]data1cf!BH998*-1</f>
        <v>-0</v>
      </c>
      <c r="K999" s="9" t="n">
        <f aca="false">+[2]data1cf!BI998*-1</f>
        <v>-0</v>
      </c>
      <c r="L999" s="9" t="n">
        <f aca="false">+[2]data1cf!BJ998*-1</f>
        <v>-0</v>
      </c>
      <c r="M999" s="9" t="n">
        <f aca="false">+[2]data1cf!BK998*-1</f>
        <v>-0</v>
      </c>
      <c r="N999" s="9" t="n">
        <f aca="false">+[2]data1cf!BL998*-1</f>
        <v>-0</v>
      </c>
      <c r="O999" s="9" t="n">
        <f aca="false">+[2]data1cf!BM998*-1</f>
        <v>-0</v>
      </c>
      <c r="P999" s="9" t="n">
        <f aca="false">+[2]data1cf!BN998*-1</f>
        <v>-0</v>
      </c>
      <c r="Q999" s="9" t="n">
        <f aca="false">+[2]data1cf!BO998*-1</f>
        <v>-0</v>
      </c>
      <c r="R999" s="9" t="n">
        <f aca="false">+[2]data1cf!BP998*-1</f>
        <v>-0</v>
      </c>
      <c r="S999" s="9" t="n">
        <f aca="false">+[2]data1cf!BQ998*-1</f>
        <v>-0</v>
      </c>
      <c r="T999" s="9" t="n">
        <f aca="false">+[2]data1cf!BR998*-1</f>
        <v>-0</v>
      </c>
      <c r="U999" s="9" t="n">
        <f aca="false">+[2]data1cf!BS998*-1</f>
        <v>-0</v>
      </c>
      <c r="V999" s="9" t="n">
        <f aca="false">+[2]data1cf!BT998*-1</f>
        <v>-0</v>
      </c>
      <c r="W999" s="9" t="n">
        <f aca="false">+[2]data1cf!BU998*-1</f>
        <v>-0</v>
      </c>
      <c r="X999" s="9" t="n">
        <f aca="false">+[2]data1cf!BV998*-1</f>
        <v>-0</v>
      </c>
      <c r="Y999" s="9" t="n">
        <f aca="false">+[2]data1cf!BW998*-1</f>
        <v>-0</v>
      </c>
      <c r="Z999" s="9" t="n">
        <f aca="false">+[2]data1cf!BX998*-1</f>
        <v>-0</v>
      </c>
      <c r="AA999" s="9" t="n">
        <f aca="false">+[2]data1cf!BY998*-1</f>
        <v>-0</v>
      </c>
      <c r="AB999" s="9"/>
      <c r="AC999" s="9"/>
      <c r="AD999" s="9"/>
      <c r="AE999" s="9"/>
      <c r="AF999" s="9"/>
      <c r="AG999" s="9"/>
      <c r="AH999" s="9"/>
      <c r="AI999" s="9"/>
      <c r="AJ999" s="9"/>
      <c r="AK999" s="1"/>
      <c r="AL999" s="1" t="e">
        <f aca="false">SUMPRODUCT(B999:AJ999,PVCapPrice)</f>
        <v>#DIV/0!</v>
      </c>
      <c r="AM999" s="1"/>
      <c r="AN999" s="1"/>
      <c r="AO999" s="1"/>
      <c r="AP999" s="1"/>
      <c r="AQ999" s="1"/>
    </row>
    <row r="1000" customFormat="false" ht="11.25" hidden="false" customHeight="false" outlineLevel="0" collapsed="false">
      <c r="A1000" s="1" t="n">
        <v>998</v>
      </c>
      <c r="B1000" s="17"/>
      <c r="C1000" s="9" t="n">
        <f aca="false">+[2]data1cf!BA999*-1</f>
        <v>-0</v>
      </c>
      <c r="D1000" s="9" t="n">
        <f aca="false">+[2]data1cf!BB999*-1</f>
        <v>-0</v>
      </c>
      <c r="E1000" s="9" t="n">
        <f aca="false">+[2]data1cf!BC999*-1</f>
        <v>-0</v>
      </c>
      <c r="F1000" s="9" t="n">
        <f aca="false">+[2]data1cf!BD999*-1</f>
        <v>-0</v>
      </c>
      <c r="G1000" s="9" t="n">
        <f aca="false">+[2]data1cf!BE999*-1</f>
        <v>-0</v>
      </c>
      <c r="H1000" s="9" t="n">
        <f aca="false">+[2]data1cf!BF999*-1</f>
        <v>-0</v>
      </c>
      <c r="I1000" s="9" t="n">
        <f aca="false">+[2]data1cf!BG999*-1</f>
        <v>-0</v>
      </c>
      <c r="J1000" s="9" t="n">
        <f aca="false">+[2]data1cf!BH999*-1</f>
        <v>-0</v>
      </c>
      <c r="K1000" s="9" t="n">
        <f aca="false">+[2]data1cf!BI999*-1</f>
        <v>-0</v>
      </c>
      <c r="L1000" s="9" t="n">
        <f aca="false">+[2]data1cf!BJ999*-1</f>
        <v>-0</v>
      </c>
      <c r="M1000" s="9" t="n">
        <f aca="false">+[2]data1cf!BK999*-1</f>
        <v>-0</v>
      </c>
      <c r="N1000" s="9" t="n">
        <f aca="false">+[2]data1cf!BL999*-1</f>
        <v>-0</v>
      </c>
      <c r="O1000" s="9" t="n">
        <f aca="false">+[2]data1cf!BM999*-1</f>
        <v>-0</v>
      </c>
      <c r="P1000" s="9" t="n">
        <f aca="false">+[2]data1cf!BN999*-1</f>
        <v>-0</v>
      </c>
      <c r="Q1000" s="9" t="n">
        <f aca="false">+[2]data1cf!BO999*-1</f>
        <v>-0</v>
      </c>
      <c r="R1000" s="9" t="n">
        <f aca="false">+[2]data1cf!BP999*-1</f>
        <v>-0</v>
      </c>
      <c r="S1000" s="9" t="n">
        <f aca="false">+[2]data1cf!BQ999*-1</f>
        <v>-0</v>
      </c>
      <c r="T1000" s="9" t="n">
        <f aca="false">+[2]data1cf!BR999*-1</f>
        <v>-0</v>
      </c>
      <c r="U1000" s="9" t="n">
        <f aca="false">+[2]data1cf!BS999*-1</f>
        <v>-0</v>
      </c>
      <c r="V1000" s="9" t="n">
        <f aca="false">+[2]data1cf!BT999*-1</f>
        <v>-0</v>
      </c>
      <c r="W1000" s="9" t="n">
        <f aca="false">+[2]data1cf!BU999*-1</f>
        <v>-0</v>
      </c>
      <c r="X1000" s="9" t="n">
        <f aca="false">+[2]data1cf!BV999*-1</f>
        <v>-0</v>
      </c>
      <c r="Y1000" s="9" t="n">
        <f aca="false">+[2]data1cf!BW999*-1</f>
        <v>-0</v>
      </c>
      <c r="Z1000" s="9" t="n">
        <f aca="false">+[2]data1cf!BX999*-1</f>
        <v>-0</v>
      </c>
      <c r="AA1000" s="9" t="n">
        <f aca="false">+[2]data1cf!BY999*-1</f>
        <v>-0</v>
      </c>
      <c r="AB1000" s="9"/>
      <c r="AC1000" s="9"/>
      <c r="AD1000" s="9"/>
      <c r="AE1000" s="9"/>
      <c r="AF1000" s="9"/>
      <c r="AG1000" s="9"/>
      <c r="AH1000" s="9"/>
      <c r="AI1000" s="9"/>
      <c r="AJ1000" s="9"/>
      <c r="AK1000" s="1"/>
      <c r="AL1000" s="1" t="e">
        <f aca="false">SUMPRODUCT(B1000:AJ1000,PVCapPrice)</f>
        <v>#DIV/0!</v>
      </c>
      <c r="AM1000" s="1"/>
      <c r="AN1000" s="1"/>
      <c r="AO1000" s="1"/>
      <c r="AP1000" s="1"/>
      <c r="AQ1000" s="1"/>
    </row>
    <row r="1001" customFormat="false" ht="11.25" hidden="false" customHeight="false" outlineLevel="0" collapsed="false">
      <c r="A1001" s="1" t="n">
        <v>999</v>
      </c>
      <c r="B1001" s="17"/>
      <c r="C1001" s="9" t="n">
        <f aca="false">+[2]data1cf!BA1000*-1</f>
        <v>-0</v>
      </c>
      <c r="D1001" s="9" t="n">
        <f aca="false">+[2]data1cf!BB1000*-1</f>
        <v>-0</v>
      </c>
      <c r="E1001" s="9" t="n">
        <f aca="false">+[2]data1cf!BC1000*-1</f>
        <v>-0</v>
      </c>
      <c r="F1001" s="9" t="n">
        <f aca="false">+[2]data1cf!BD1000*-1</f>
        <v>-0</v>
      </c>
      <c r="G1001" s="9" t="n">
        <f aca="false">+[2]data1cf!BE1000*-1</f>
        <v>-0</v>
      </c>
      <c r="H1001" s="9" t="n">
        <f aca="false">+[2]data1cf!BF1000*-1</f>
        <v>-0</v>
      </c>
      <c r="I1001" s="9" t="n">
        <f aca="false">+[2]data1cf!BG1000*-1</f>
        <v>-0</v>
      </c>
      <c r="J1001" s="9" t="n">
        <f aca="false">+[2]data1cf!BH1000*-1</f>
        <v>-0</v>
      </c>
      <c r="K1001" s="9" t="n">
        <f aca="false">+[2]data1cf!BI1000*-1</f>
        <v>-0</v>
      </c>
      <c r="L1001" s="9" t="n">
        <f aca="false">+[2]data1cf!BJ1000*-1</f>
        <v>-0</v>
      </c>
      <c r="M1001" s="9" t="n">
        <f aca="false">+[2]data1cf!BK1000*-1</f>
        <v>-0</v>
      </c>
      <c r="N1001" s="9" t="n">
        <f aca="false">+[2]data1cf!BL1000*-1</f>
        <v>-0</v>
      </c>
      <c r="O1001" s="9" t="n">
        <f aca="false">+[2]data1cf!BM1000*-1</f>
        <v>-0</v>
      </c>
      <c r="P1001" s="9" t="n">
        <f aca="false">+[2]data1cf!BN1000*-1</f>
        <v>-0</v>
      </c>
      <c r="Q1001" s="9" t="n">
        <f aca="false">+[2]data1cf!BO1000*-1</f>
        <v>-0</v>
      </c>
      <c r="R1001" s="9" t="n">
        <f aca="false">+[2]data1cf!BP1000*-1</f>
        <v>-0</v>
      </c>
      <c r="S1001" s="9" t="n">
        <f aca="false">+[2]data1cf!BQ1000*-1</f>
        <v>-0</v>
      </c>
      <c r="T1001" s="9" t="n">
        <f aca="false">+[2]data1cf!BR1000*-1</f>
        <v>-0</v>
      </c>
      <c r="U1001" s="9" t="n">
        <f aca="false">+[2]data1cf!BS1000*-1</f>
        <v>-0</v>
      </c>
      <c r="V1001" s="9" t="n">
        <f aca="false">+[2]data1cf!BT1000*-1</f>
        <v>-0</v>
      </c>
      <c r="W1001" s="9" t="n">
        <f aca="false">+[2]data1cf!BU1000*-1</f>
        <v>-0</v>
      </c>
      <c r="X1001" s="9" t="n">
        <f aca="false">+[2]data1cf!BV1000*-1</f>
        <v>-0</v>
      </c>
      <c r="Y1001" s="9" t="n">
        <f aca="false">+[2]data1cf!BW1000*-1</f>
        <v>-0</v>
      </c>
      <c r="Z1001" s="9" t="n">
        <f aca="false">+[2]data1cf!BX1000*-1</f>
        <v>-0</v>
      </c>
      <c r="AA1001" s="9" t="n">
        <f aca="false">+[2]data1cf!BY1000*-1</f>
        <v>-0</v>
      </c>
      <c r="AB1001" s="9"/>
      <c r="AC1001" s="9"/>
      <c r="AD1001" s="9"/>
      <c r="AE1001" s="9"/>
      <c r="AF1001" s="9"/>
      <c r="AG1001" s="9"/>
      <c r="AH1001" s="9"/>
      <c r="AI1001" s="9"/>
      <c r="AJ1001" s="9"/>
      <c r="AK1001" s="1"/>
      <c r="AL1001" s="1" t="e">
        <f aca="false">SUMPRODUCT(B1001:AJ1001,PVCapPrice)</f>
        <v>#DIV/0!</v>
      </c>
      <c r="AM1001" s="1"/>
      <c r="AN1001" s="1"/>
      <c r="AO1001" s="1"/>
      <c r="AP1001" s="1"/>
      <c r="AQ1001" s="1"/>
    </row>
    <row r="1002" customFormat="false" ht="11.25" hidden="false" customHeight="false" outlineLevel="0" collapsed="false">
      <c r="A1002" s="1" t="n">
        <v>1000</v>
      </c>
      <c r="B1002" s="17"/>
      <c r="C1002" s="9" t="n">
        <f aca="false">+[2]data1cf!BA1001*-1</f>
        <v>-0</v>
      </c>
      <c r="D1002" s="9" t="n">
        <f aca="false">+[2]data1cf!BB1001*-1</f>
        <v>-0</v>
      </c>
      <c r="E1002" s="9" t="n">
        <f aca="false">+[2]data1cf!BC1001*-1</f>
        <v>-0</v>
      </c>
      <c r="F1002" s="9" t="n">
        <f aca="false">+[2]data1cf!BD1001*-1</f>
        <v>-0</v>
      </c>
      <c r="G1002" s="9" t="n">
        <f aca="false">+[2]data1cf!BE1001*-1</f>
        <v>-0</v>
      </c>
      <c r="H1002" s="9" t="n">
        <f aca="false">+[2]data1cf!BF1001*-1</f>
        <v>-0</v>
      </c>
      <c r="I1002" s="9" t="n">
        <f aca="false">+[2]data1cf!BG1001*-1</f>
        <v>-0</v>
      </c>
      <c r="J1002" s="9" t="n">
        <f aca="false">+[2]data1cf!BH1001*-1</f>
        <v>-0</v>
      </c>
      <c r="K1002" s="9" t="n">
        <f aca="false">+[2]data1cf!BI1001*-1</f>
        <v>-0</v>
      </c>
      <c r="L1002" s="9" t="n">
        <f aca="false">+[2]data1cf!BJ1001*-1</f>
        <v>-0</v>
      </c>
      <c r="M1002" s="9" t="n">
        <f aca="false">+[2]data1cf!BK1001*-1</f>
        <v>-0</v>
      </c>
      <c r="N1002" s="9" t="n">
        <f aca="false">+[2]data1cf!BL1001*-1</f>
        <v>-0</v>
      </c>
      <c r="O1002" s="9" t="n">
        <f aca="false">+[2]data1cf!BM1001*-1</f>
        <v>-0</v>
      </c>
      <c r="P1002" s="9" t="n">
        <f aca="false">+[2]data1cf!BN1001*-1</f>
        <v>-0</v>
      </c>
      <c r="Q1002" s="9" t="n">
        <f aca="false">+[2]data1cf!BO1001*-1</f>
        <v>-0</v>
      </c>
      <c r="R1002" s="9" t="n">
        <f aca="false">+[2]data1cf!BP1001*-1</f>
        <v>-0</v>
      </c>
      <c r="S1002" s="9" t="n">
        <f aca="false">+[2]data1cf!BQ1001*-1</f>
        <v>-0</v>
      </c>
      <c r="T1002" s="9" t="n">
        <f aca="false">+[2]data1cf!BR1001*-1</f>
        <v>-0</v>
      </c>
      <c r="U1002" s="9" t="n">
        <f aca="false">+[2]data1cf!BS1001*-1</f>
        <v>-0</v>
      </c>
      <c r="V1002" s="9" t="n">
        <f aca="false">+[2]data1cf!BT1001*-1</f>
        <v>-0</v>
      </c>
      <c r="W1002" s="9" t="n">
        <f aca="false">+[2]data1cf!BU1001*-1</f>
        <v>-0</v>
      </c>
      <c r="X1002" s="9" t="n">
        <f aca="false">+[2]data1cf!BV1001*-1</f>
        <v>-0</v>
      </c>
      <c r="Y1002" s="9" t="n">
        <f aca="false">+[2]data1cf!BW1001*-1</f>
        <v>-0</v>
      </c>
      <c r="Z1002" s="9" t="n">
        <f aca="false">+[2]data1cf!BX1001*-1</f>
        <v>-0</v>
      </c>
      <c r="AA1002" s="9" t="n">
        <f aca="false">+[2]data1cf!BY1001*-1</f>
        <v>-0</v>
      </c>
      <c r="AB1002" s="9"/>
      <c r="AC1002" s="9"/>
      <c r="AD1002" s="9"/>
      <c r="AE1002" s="9"/>
      <c r="AF1002" s="9"/>
      <c r="AG1002" s="9"/>
      <c r="AH1002" s="9"/>
      <c r="AI1002" s="9"/>
      <c r="AJ1002" s="9"/>
      <c r="AK1002" s="1"/>
      <c r="AL1002" s="1" t="e">
        <f aca="false">SUMPRODUCT(B1002:AJ1002,PVCapPrice)</f>
        <v>#DIV/0!</v>
      </c>
      <c r="AM1002" s="1"/>
      <c r="AN1002" s="1"/>
      <c r="AO1002" s="1"/>
      <c r="AP1002" s="1"/>
      <c r="AQ1002" s="1"/>
    </row>
    <row r="1003" customFormat="false" ht="11.25" hidden="false" customHeight="false" outlineLevel="0" collapsed="false">
      <c r="A1003" s="1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1"/>
      <c r="AL1003" s="1"/>
      <c r="AM1003" s="1"/>
      <c r="AN1003" s="1"/>
      <c r="AO1003" s="1"/>
      <c r="AP1003" s="1"/>
      <c r="AQ1003" s="1"/>
    </row>
    <row r="1004" customFormat="false" ht="11.25" hidden="false" customHeight="false" outlineLevel="0" collapsed="false">
      <c r="A1004" s="10" t="s">
        <v>3</v>
      </c>
      <c r="B1004" s="9" t="n">
        <f aca="false">IF(ISERR(AVERAGE(B$3:B1002)),0,AVERAGE(B3:B1002))</f>
        <v>0</v>
      </c>
      <c r="C1004" s="9" t="n">
        <f aca="false">IF(ISERR(AVERAGE(C$3:C1002)),0,AVERAGE(C3:C1002))</f>
        <v>0</v>
      </c>
      <c r="D1004" s="9" t="n">
        <f aca="false">IF(ISERR(AVERAGE(D$3:D1002)),0,AVERAGE(D3:D1002))</f>
        <v>0</v>
      </c>
      <c r="E1004" s="9" t="n">
        <f aca="false">IF(ISERR(AVERAGE(E$3:E1002)),0,AVERAGE(E3:E1002))</f>
        <v>0</v>
      </c>
      <c r="F1004" s="9" t="n">
        <f aca="false">IF(ISERR(AVERAGE(F$3:F1002)),0,AVERAGE(F3:F1002))</f>
        <v>0</v>
      </c>
      <c r="G1004" s="9" t="n">
        <f aca="false">IF(ISERR(AVERAGE(G$3:G1002)),0,AVERAGE(G3:G1002))</f>
        <v>0</v>
      </c>
      <c r="H1004" s="9" t="n">
        <f aca="false">IF(ISERR(AVERAGE(H$3:H1002)),0,AVERAGE(H3:H1002))</f>
        <v>0</v>
      </c>
      <c r="I1004" s="9" t="n">
        <f aca="false">IF(ISERR(AVERAGE(I$3:I1002)),0,AVERAGE(I3:I1002))</f>
        <v>0</v>
      </c>
      <c r="J1004" s="9" t="n">
        <f aca="false">IF(ISERR(AVERAGE(J$3:J1002)),0,AVERAGE(J3:J1002))</f>
        <v>0</v>
      </c>
      <c r="K1004" s="9" t="n">
        <f aca="false">IF(ISERR(AVERAGE(K$3:K1002)),0,AVERAGE(K3:K1002))</f>
        <v>0</v>
      </c>
      <c r="L1004" s="9" t="n">
        <f aca="false">IF(ISERR(AVERAGE(L$3:L1002)),0,AVERAGE(L3:L1002))</f>
        <v>0</v>
      </c>
      <c r="M1004" s="9" t="n">
        <f aca="false">IF(ISERR(AVERAGE(M$3:M1002)),0,AVERAGE(M3:M1002))</f>
        <v>0</v>
      </c>
      <c r="N1004" s="9" t="n">
        <f aca="false">IF(ISERR(AVERAGE(N$3:N1002)),0,AVERAGE(N3:N1002))</f>
        <v>0</v>
      </c>
      <c r="O1004" s="9" t="n">
        <f aca="false">IF(ISERR(AVERAGE(O$3:O1002)),0,AVERAGE(O3:O1002))</f>
        <v>0</v>
      </c>
      <c r="P1004" s="9" t="n">
        <f aca="false">IF(ISERR(AVERAGE(P$3:P1002)),0,AVERAGE(P3:P1002))</f>
        <v>0</v>
      </c>
      <c r="Q1004" s="9" t="n">
        <f aca="false">IF(ISERR(AVERAGE(Q$3:Q1002)),0,AVERAGE(Q3:Q1002))</f>
        <v>0</v>
      </c>
      <c r="R1004" s="9" t="n">
        <f aca="false">IF(ISERR(AVERAGE(R$3:R1002)),0,AVERAGE(R3:R1002))</f>
        <v>0</v>
      </c>
      <c r="S1004" s="9" t="n">
        <f aca="false">IF(ISERR(AVERAGE(S$3:S1002)),0,AVERAGE(S3:S1002))</f>
        <v>0</v>
      </c>
      <c r="T1004" s="9" t="n">
        <f aca="false">IF(ISERR(AVERAGE(T$3:T1002)),0,AVERAGE(T3:T1002))</f>
        <v>0</v>
      </c>
      <c r="U1004" s="9" t="n">
        <f aca="false">IF(ISERR(AVERAGE(U$3:U1002)),0,AVERAGE(U3:U1002))</f>
        <v>0</v>
      </c>
      <c r="V1004" s="9" t="n">
        <f aca="false">IF(ISERR(AVERAGE(V$3:V1002)),0,AVERAGE(V3:V1002))</f>
        <v>0</v>
      </c>
      <c r="W1004" s="9" t="n">
        <f aca="false">IF(ISERR(AVERAGE(W$3:W1002)),0,AVERAGE(W3:W1002))</f>
        <v>0</v>
      </c>
      <c r="X1004" s="9" t="n">
        <f aca="false">IF(ISERR(AVERAGE(X$3:X1002)),0,AVERAGE(X3:X1002))</f>
        <v>0</v>
      </c>
      <c r="Y1004" s="9" t="n">
        <f aca="false">IF(ISERR(AVERAGE(Y$3:Y1002)),0,AVERAGE(Y3:Y1002))</f>
        <v>0</v>
      </c>
      <c r="Z1004" s="9" t="n">
        <f aca="false">IF(ISERR(AVERAGE(Z$3:Z1002)),0,AVERAGE(Z3:Z1002))</f>
        <v>0</v>
      </c>
      <c r="AA1004" s="9" t="n">
        <f aca="false">IF(ISERR(AVERAGE(AA$3:AA1002)),0,AVERAGE(AA3:AA1002))</f>
        <v>0</v>
      </c>
      <c r="AB1004" s="9" t="n">
        <f aca="false">IF(ISERR(AVERAGE(AB$3:AB1002)),0,AVERAGE(AB3:AB1002))</f>
        <v>0</v>
      </c>
      <c r="AC1004" s="9" t="n">
        <f aca="false">IF(ISERR(AVERAGE(AC$3:AC1002)),0,AVERAGE(AC3:AC1002))</f>
        <v>0</v>
      </c>
      <c r="AD1004" s="9" t="n">
        <f aca="false">IF(ISERR(AVERAGE(AD$3:AD1002)),0,AVERAGE(AD3:AD1002))</f>
        <v>0</v>
      </c>
      <c r="AE1004" s="9" t="n">
        <f aca="false">IF(ISERR(AVERAGE(AE$3:AE1002)),0,AVERAGE(AE3:AE1002))</f>
        <v>0</v>
      </c>
      <c r="AF1004" s="9" t="n">
        <f aca="false">IF(ISERR(AVERAGE(AF$3:AF1002)),0,AVERAGE(AF3:AF1002))</f>
        <v>0</v>
      </c>
      <c r="AG1004" s="9" t="n">
        <f aca="false">IF(ISERR(AVERAGE(AG$3:AG1002)),0,AVERAGE(AG3:AG1002))</f>
        <v>0</v>
      </c>
      <c r="AH1004" s="9" t="n">
        <f aca="false">IF(ISERR(AVERAGE(AH$3:AH1002)),0,AVERAGE(AH3:AH1002))</f>
        <v>0</v>
      </c>
      <c r="AI1004" s="9" t="n">
        <f aca="false">IF(ISERR(AVERAGE(AI$3:AI1002)),0,AVERAGE(AI3:AI1002))</f>
        <v>0</v>
      </c>
      <c r="AJ1004" s="9" t="n">
        <f aca="false">IF(ISERR(AVERAGE(AJ$3:AJ1002)),0,AVERAGE(AJ3:AJ1002))</f>
        <v>0</v>
      </c>
      <c r="AK1004" s="1"/>
      <c r="AL1004" s="9" t="n">
        <f aca="false">IF(ISERR(AVERAGE(AL$3:AL1002)),0,AVERAGE(AL3:AL1002))</f>
        <v>0</v>
      </c>
      <c r="AM1004" s="1"/>
      <c r="AN1004" s="1"/>
      <c r="AO1004" s="1"/>
      <c r="AP1004" s="1"/>
      <c r="AQ1004" s="1"/>
    </row>
    <row r="1005" customFormat="false" ht="11.25" hidden="false" customHeight="false" outlineLevel="0" collapsed="false">
      <c r="A1005" s="11" t="s">
        <v>4</v>
      </c>
      <c r="B1005" s="12" t="n">
        <f aca="false">IF(ISERR(STDEV(B3:B1002)/B1004),0,STDEV(B3:B1002)/B1004)</f>
        <v>0</v>
      </c>
      <c r="C1005" s="12" t="n">
        <f aca="false">IF(ISERR(STDEV(C3:C1002)/C1004),0,STDEV(C3:C1002)/C1004)</f>
        <v>0</v>
      </c>
      <c r="D1005" s="12" t="n">
        <f aca="false">IF(ISERR(STDEV(D3:D1002)/D1004),0,STDEV(D3:D1002)/D1004)</f>
        <v>0</v>
      </c>
      <c r="E1005" s="12" t="n">
        <f aca="false">IF(ISERR(STDEV(E3:E1002)/E1004),0,STDEV(E3:E1002)/E1004)</f>
        <v>0</v>
      </c>
      <c r="F1005" s="12" t="n">
        <f aca="false">IF(ISERR(STDEV(F3:F1002)/F1004),0,STDEV(F3:F1002)/F1004)</f>
        <v>0</v>
      </c>
      <c r="G1005" s="12" t="n">
        <f aca="false">IF(ISERR(STDEV(G3:G1002)/G1004),0,STDEV(G3:G1002)/G1004)</f>
        <v>0</v>
      </c>
      <c r="H1005" s="12" t="n">
        <f aca="false">IF(ISERR(STDEV(H3:H1002)/H1004),0,STDEV(H3:H1002)/H1004)</f>
        <v>0</v>
      </c>
      <c r="I1005" s="12" t="n">
        <f aca="false">IF(ISERR(STDEV(I3:I1002)/I1004),0,STDEV(I3:I1002)/I1004)</f>
        <v>0</v>
      </c>
      <c r="J1005" s="12" t="n">
        <f aca="false">IF(ISERR(STDEV(J3:J1002)/J1004),0,STDEV(J3:J1002)/J1004)</f>
        <v>0</v>
      </c>
      <c r="K1005" s="12" t="n">
        <f aca="false">IF(ISERR(STDEV(K3:K1002)/K1004),0,STDEV(K3:K1002)/K1004)</f>
        <v>0</v>
      </c>
      <c r="L1005" s="12" t="n">
        <f aca="false">IF(ISERR(STDEV(L3:L1002)/L1004),0,STDEV(L3:L1002)/L1004)</f>
        <v>0</v>
      </c>
      <c r="M1005" s="12" t="n">
        <f aca="false">IF(ISERR(STDEV(M3:M1002)/M1004),0,STDEV(M3:M1002)/M1004)</f>
        <v>0</v>
      </c>
      <c r="N1005" s="12" t="n">
        <f aca="false">IF(ISERR(STDEV(N3:N1002)/N1004),0,STDEV(N3:N1002)/N1004)</f>
        <v>0</v>
      </c>
      <c r="O1005" s="12" t="n">
        <f aca="false">IF(ISERR(STDEV(O3:O1002)/O1004),0,STDEV(O3:O1002)/O1004)</f>
        <v>0</v>
      </c>
      <c r="P1005" s="12" t="n">
        <f aca="false">IF(ISERR(STDEV(P3:P1002)/P1004),0,STDEV(P3:P1002)/P1004)</f>
        <v>0</v>
      </c>
      <c r="Q1005" s="12" t="n">
        <f aca="false">IF(ISERR(STDEV(Q3:Q1002)/Q1004),0,STDEV(Q3:Q1002)/Q1004)</f>
        <v>0</v>
      </c>
      <c r="R1005" s="12" t="n">
        <f aca="false">IF(ISERR(STDEV(R3:R1002)/R1004),0,STDEV(R3:R1002)/R1004)</f>
        <v>0</v>
      </c>
      <c r="S1005" s="12" t="n">
        <f aca="false">IF(ISERR(STDEV(S3:S1002)/S1004),0,STDEV(S3:S1002)/S1004)</f>
        <v>0</v>
      </c>
      <c r="T1005" s="12" t="n">
        <f aca="false">IF(ISERR(STDEV(T3:T1002)/T1004),0,STDEV(T3:T1002)/T1004)</f>
        <v>0</v>
      </c>
      <c r="U1005" s="12" t="n">
        <f aca="false">IF(ISERR(STDEV(U3:U1002)/U1004),0,STDEV(U3:U1002)/U1004)</f>
        <v>0</v>
      </c>
      <c r="V1005" s="12" t="n">
        <f aca="false">IF(ISERR(STDEV(V3:V1002)/V1004),0,STDEV(V3:V1002)/V1004)</f>
        <v>0</v>
      </c>
      <c r="W1005" s="12" t="n">
        <f aca="false">IF(ISERR(STDEV(W3:W1002)/W1004),0,STDEV(W3:W1002)/W1004)</f>
        <v>0</v>
      </c>
      <c r="X1005" s="12" t="n">
        <f aca="false">IF(ISERR(STDEV(X3:X1002)/X1004),0,STDEV(X3:X1002)/X1004)</f>
        <v>0</v>
      </c>
      <c r="Y1005" s="12" t="n">
        <f aca="false">IF(ISERR(STDEV(Y3:Y1002)/Y1004),0,STDEV(Y3:Y1002)/Y1004)</f>
        <v>0</v>
      </c>
      <c r="Z1005" s="12" t="n">
        <f aca="false">IF(ISERR(STDEV(Z3:Z1002)/Z1004),0,STDEV(Z3:Z1002)/Z1004)</f>
        <v>0</v>
      </c>
      <c r="AA1005" s="12" t="n">
        <f aca="false">IF(ISERR(STDEV(AA3:AA1002)/AA1004),0,STDEV(AA3:AA1002)/AA1004)</f>
        <v>0</v>
      </c>
      <c r="AB1005" s="12" t="n">
        <f aca="false">IF(ISERR(STDEV(AB3:AB1002)/AB1004),0,STDEV(AB3:AB1002)/AB1004)</f>
        <v>0</v>
      </c>
      <c r="AC1005" s="12" t="n">
        <f aca="false">IF(ISERR(STDEV(AC3:AC1002)/AC1004),0,STDEV(AC3:AC1002)/AC1004)</f>
        <v>0</v>
      </c>
      <c r="AD1005" s="12" t="n">
        <f aca="false">IF(ISERR(STDEV(AD3:AD1002)/AD1004),0,STDEV(AD3:AD1002)/AD1004)</f>
        <v>0</v>
      </c>
      <c r="AE1005" s="12" t="n">
        <f aca="false">IF(ISERR(STDEV(AE3:AE1002)/AE1004),0,STDEV(AE3:AE1002)/AE1004)</f>
        <v>0</v>
      </c>
      <c r="AF1005" s="12" t="n">
        <f aca="false">IF(ISERR(STDEV(AF3:AF1002)/AF1004),0,STDEV(AF3:AF1002)/AF1004)</f>
        <v>0</v>
      </c>
      <c r="AG1005" s="12" t="n">
        <f aca="false">IF(ISERR(STDEV(AG3:AG1002)/AG1004),0,STDEV(AG3:AG1002)/AG1004)</f>
        <v>0</v>
      </c>
      <c r="AH1005" s="12" t="n">
        <f aca="false">IF(ISERR(STDEV(AH3:AH1002)/AH1004),0,STDEV(AH3:AH1002)/AH1004)</f>
        <v>0</v>
      </c>
      <c r="AI1005" s="12" t="n">
        <f aca="false">IF(ISERR(STDEV(AI3:AI1002)/AI1004),0,STDEV(AI3:AI1002)/AI1004)</f>
        <v>0</v>
      </c>
      <c r="AJ1005" s="12" t="n">
        <f aca="false">IF(ISERR(STDEV(AJ3:AJ1002)/AJ1004),0,STDEV(AJ3:AJ1002)/AJ1004)</f>
        <v>0</v>
      </c>
      <c r="AK1005" s="1"/>
      <c r="AL1005" s="12" t="n">
        <f aca="false">IF(ISERR(STDEV(AL3:AL1002)/AL1004),0,STDEV(AL3:AL1002)/AL1004)</f>
        <v>0</v>
      </c>
      <c r="AM1005" s="1"/>
      <c r="AN1005" s="1"/>
      <c r="AO1005" s="1"/>
      <c r="AP1005" s="1"/>
      <c r="AQ1005" s="1"/>
    </row>
    <row r="1006" customFormat="false" ht="11.25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</row>
    <row r="1007" customFormat="false" ht="11.25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</row>
    <row r="1008" customFormat="false" ht="11.25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</row>
    <row r="1009" customFormat="false" ht="11.25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customFormat="false" ht="11.25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customFormat="false" ht="11.25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</row>
    <row r="1012" customFormat="false" ht="11.25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</row>
    <row r="1013" customFormat="false" ht="11.25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</row>
    <row r="1014" customFormat="false" ht="11.25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</row>
    <row r="1015" customFormat="false" ht="11.25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</row>
    <row r="1016" customFormat="false" ht="11.25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</row>
    <row r="1017" customFormat="false" ht="11.25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</row>
    <row r="1018" customFormat="false" ht="11.25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</row>
    <row r="1019" customFormat="false" ht="11.25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</row>
    <row r="1020" customFormat="false" ht="11.25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</row>
    <row r="1021" customFormat="false" ht="11.25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</row>
    <row r="1022" customFormat="false" ht="11.25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</row>
    <row r="1023" customFormat="false" ht="11.25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</row>
    <row r="1024" customFormat="false" ht="11.25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</row>
    <row r="1025" customFormat="false" ht="11.25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</row>
    <row r="1026" customFormat="false" ht="11.25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</row>
    <row r="1027" customFormat="false" ht="11.25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</row>
    <row r="1028" customFormat="false" ht="11.25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</row>
    <row r="1029" customFormat="false" ht="11.25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</row>
    <row r="1030" customFormat="false" ht="11.25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</row>
    <row r="1031" customFormat="false" ht="11.25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</row>
    <row r="1032" customFormat="false" ht="11.25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</row>
    <row r="1033" customFormat="false" ht="11.25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</row>
    <row r="1034" customFormat="false" ht="11.25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</row>
    <row r="1035" customFormat="false" ht="11.25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</row>
    <row r="1036" customFormat="false" ht="11.25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</row>
    <row r="1037" customFormat="false" ht="11.25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</row>
    <row r="1038" customFormat="false" ht="11.25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</row>
    <row r="1039" customFormat="false" ht="11.25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</row>
    <row r="1040" customFormat="false" ht="11.25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</row>
    <row r="1041" customFormat="false" ht="11.25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</row>
    <row r="1042" customFormat="false" ht="11.25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4"/>
      <c r="AO1042" s="1"/>
      <c r="AP1042" s="1"/>
      <c r="AQ1042" s="1"/>
    </row>
    <row r="1043" customFormat="false" ht="11.25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</row>
    <row r="1044" customFormat="false" ht="11.25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</row>
    <row r="1045" customFormat="false" ht="11.25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</row>
    <row r="1046" customFormat="false" ht="11.25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</row>
    <row r="1047" customFormat="false" ht="11.25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</row>
    <row r="1048" customFormat="false" ht="11.25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</row>
    <row r="1049" customFormat="false" ht="11.25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</row>
    <row r="1050" customFormat="false" ht="11.25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</row>
    <row r="1051" customFormat="false" ht="11.25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</row>
    <row r="1052" customFormat="false" ht="11.25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</row>
    <row r="1053" customFormat="false" ht="11.25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</row>
    <row r="1054" customFormat="false" ht="11.25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1" t="s">
        <v>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071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2" topLeftCell="AJ1030" activePane="bottomRight" state="frozen"/>
      <selection pane="topLeft" activeCell="A1" activeCellId="0" sqref="A1"/>
      <selection pane="topRight" activeCell="AJ1" activeCellId="0" sqref="AJ1"/>
      <selection pane="bottomLeft" activeCell="A1030" activeCellId="0" sqref="A1030"/>
      <selection pane="bottomRight" activeCell="AO1059" activeCellId="0" sqref="AO1059"/>
    </sheetView>
  </sheetViews>
  <sheetFormatPr defaultColWidth="10.82421875" defaultRowHeight="11.25" customHeight="true" zeroHeight="false" outlineLevelRow="0" outlineLevelCol="0"/>
  <cols>
    <col collapsed="false" customWidth="true" hidden="false" outlineLevel="0" max="1" min="1" style="0" width="15.15"/>
    <col collapsed="false" customWidth="true" hidden="false" outlineLevel="0" max="2" min="2" style="18" width="14.82"/>
    <col collapsed="false" customWidth="true" hidden="false" outlineLevel="0" max="3" min="3" style="18" width="14.16"/>
    <col collapsed="false" customWidth="true" hidden="false" outlineLevel="0" max="4" min="4" style="18" width="12.49"/>
    <col collapsed="false" customWidth="true" hidden="false" outlineLevel="0" max="5" min="5" style="18" width="14.16"/>
    <col collapsed="false" customWidth="true" hidden="false" outlineLevel="0" max="7" min="6" style="18" width="12.49"/>
    <col collapsed="false" customWidth="true" hidden="false" outlineLevel="0" max="11" min="8" style="18" width="12.65"/>
    <col collapsed="false" customWidth="true" hidden="false" outlineLevel="0" max="12" min="12" style="18" width="12.99"/>
    <col collapsed="false" customWidth="true" hidden="false" outlineLevel="0" max="17" min="13" style="18" width="12.65"/>
    <col collapsed="false" customWidth="true" hidden="false" outlineLevel="0" max="20" min="18" style="19" width="12.65"/>
    <col collapsed="false" customWidth="true" hidden="false" outlineLevel="0" max="25" min="21" style="0" width="12.65"/>
    <col collapsed="false" customWidth="true" hidden="false" outlineLevel="0" max="26" min="26" style="0" width="12.99"/>
    <col collapsed="false" customWidth="true" hidden="false" outlineLevel="0" max="31" min="27" style="0" width="12.65"/>
    <col collapsed="false" customWidth="true" hidden="false" outlineLevel="0" max="32" min="32" style="0" width="14.99"/>
    <col collapsed="false" customWidth="true" hidden="false" outlineLevel="0" max="33" min="33" style="0" width="12.99"/>
    <col collapsed="false" customWidth="true" hidden="false" outlineLevel="0" max="36" min="34" style="0" width="12.65"/>
    <col collapsed="false" customWidth="true" hidden="false" outlineLevel="0" max="37" min="37" style="0" width="14.16"/>
    <col collapsed="false" customWidth="true" hidden="false" outlineLevel="0" max="38" min="38" style="0" width="14.82"/>
    <col collapsed="false" customWidth="true" hidden="false" outlineLevel="0" max="39" min="39" style="0" width="30.33"/>
    <col collapsed="false" customWidth="true" hidden="false" outlineLevel="0" max="40" min="40" style="0" width="8.99"/>
    <col collapsed="false" customWidth="true" hidden="false" outlineLevel="0" max="41" min="41" style="9" width="16.82"/>
    <col collapsed="false" customWidth="true" hidden="false" outlineLevel="0" max="43" min="42" style="9" width="20.33"/>
    <col collapsed="false" customWidth="true" hidden="false" outlineLevel="0" max="44" min="44" style="0" width="11.49"/>
    <col collapsed="false" customWidth="true" hidden="false" outlineLevel="0" max="45" min="45" style="0" width="12.99"/>
    <col collapsed="false" customWidth="true" hidden="false" outlineLevel="0" max="46" min="46" style="0" width="11.99"/>
    <col collapsed="false" customWidth="true" hidden="false" outlineLevel="0" max="47" min="47" style="0" width="13.49"/>
    <col collapsed="false" customWidth="false" hidden="false" outlineLevel="0" max="257" min="95" style="20" width="10.82"/>
  </cols>
  <sheetData>
    <row r="1" customFormat="false" ht="11.25" hidden="false" customHeight="false" outlineLevel="0" collapsed="false">
      <c r="B1" s="2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2"/>
      <c r="S1" s="23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24"/>
      <c r="AP1" s="25" t="s">
        <v>6</v>
      </c>
      <c r="AQ1" s="25" t="s">
        <v>7</v>
      </c>
      <c r="CL1" s="20"/>
      <c r="CM1" s="20"/>
      <c r="CN1" s="20"/>
      <c r="CO1" s="20"/>
      <c r="CP1" s="20"/>
    </row>
    <row r="2" customFormat="false" ht="11.25" hidden="false" customHeight="false" outlineLevel="0" collapsed="false">
      <c r="A2" s="0" t="s">
        <v>1</v>
      </c>
      <c r="B2" s="26" t="n">
        <f aca="false">+'Terminal Value'!B2</f>
        <v>37437</v>
      </c>
      <c r="C2" s="26" t="n">
        <f aca="false">+'Terminal Value'!C2</f>
        <v>37802</v>
      </c>
      <c r="D2" s="26" t="n">
        <f aca="false">+'Terminal Value'!D2</f>
        <v>38168</v>
      </c>
      <c r="E2" s="26" t="n">
        <f aca="false">+'Terminal Value'!E2</f>
        <v>38533</v>
      </c>
      <c r="F2" s="26" t="n">
        <f aca="false">+'Terminal Value'!F2</f>
        <v>38898</v>
      </c>
      <c r="G2" s="26" t="n">
        <f aca="false">+'Terminal Value'!G2</f>
        <v>39263</v>
      </c>
      <c r="H2" s="26" t="n">
        <f aca="false">+'Terminal Value'!H2</f>
        <v>39629</v>
      </c>
      <c r="I2" s="26" t="n">
        <f aca="false">+'Terminal Value'!I2</f>
        <v>39994</v>
      </c>
      <c r="J2" s="26" t="n">
        <f aca="false">+'Terminal Value'!J2</f>
        <v>40359</v>
      </c>
      <c r="K2" s="26" t="n">
        <f aca="false">+'Terminal Value'!K2</f>
        <v>40724</v>
      </c>
      <c r="L2" s="26" t="n">
        <f aca="false">+'Terminal Value'!L2</f>
        <v>41090</v>
      </c>
      <c r="M2" s="26" t="n">
        <f aca="false">+'Terminal Value'!M2</f>
        <v>41455</v>
      </c>
      <c r="N2" s="26" t="n">
        <f aca="false">+'Terminal Value'!N2</f>
        <v>41820</v>
      </c>
      <c r="O2" s="26" t="n">
        <f aca="false">+'Terminal Value'!O2</f>
        <v>42185</v>
      </c>
      <c r="P2" s="26" t="n">
        <f aca="false">+'Terminal Value'!P2</f>
        <v>42551</v>
      </c>
      <c r="Q2" s="26" t="n">
        <f aca="false">+'Terminal Value'!Q2</f>
        <v>42916</v>
      </c>
      <c r="R2" s="26" t="n">
        <f aca="false">+'Terminal Value'!R2</f>
        <v>43281</v>
      </c>
      <c r="S2" s="26" t="n">
        <f aca="false">+'Terminal Value'!S2</f>
        <v>43646</v>
      </c>
      <c r="T2" s="26" t="n">
        <f aca="false">+'Terminal Value'!T2</f>
        <v>44012</v>
      </c>
      <c r="U2" s="26" t="n">
        <f aca="false">+'Terminal Value'!U2</f>
        <v>44377</v>
      </c>
      <c r="V2" s="26" t="n">
        <f aca="false">+'Terminal Value'!V2</f>
        <v>44742</v>
      </c>
      <c r="W2" s="26" t="n">
        <f aca="false">+'Terminal Value'!W2</f>
        <v>45107</v>
      </c>
      <c r="X2" s="26" t="n">
        <f aca="false">+'Terminal Value'!X2</f>
        <v>45473</v>
      </c>
      <c r="Y2" s="26" t="n">
        <f aca="false">+'Terminal Value'!Y2</f>
        <v>45838</v>
      </c>
      <c r="Z2" s="26" t="n">
        <f aca="false">+'Terminal Value'!Z2</f>
        <v>46203</v>
      </c>
      <c r="AA2" s="26" t="n">
        <f aca="false">+'Terminal Value'!AA2</f>
        <v>46568</v>
      </c>
      <c r="AB2" s="26" t="n">
        <f aca="false">+'Terminal Value'!AB2</f>
        <v>46934</v>
      </c>
      <c r="AC2" s="26" t="n">
        <f aca="false">+'Terminal Value'!AC2</f>
        <v>47299</v>
      </c>
      <c r="AD2" s="26" t="n">
        <f aca="false">+'Terminal Value'!AD2</f>
        <v>11139</v>
      </c>
      <c r="AE2" s="26" t="n">
        <f aca="false">+'Terminal Value'!AE2</f>
        <v>11504</v>
      </c>
      <c r="AF2" s="26" t="n">
        <f aca="false">+'Terminal Value'!AF2</f>
        <v>11870</v>
      </c>
      <c r="AG2" s="26" t="n">
        <f aca="false">+'Terminal Value'!AG2</f>
        <v>12235</v>
      </c>
      <c r="AH2" s="26" t="n">
        <f aca="false">+'Terminal Value'!AH2</f>
        <v>12600</v>
      </c>
      <c r="AI2" s="26" t="n">
        <f aca="false">+'Terminal Value'!AI2</f>
        <v>12965</v>
      </c>
      <c r="AJ2" s="26" t="n">
        <f aca="false">+'Terminal Value'!AJ2</f>
        <v>13331</v>
      </c>
      <c r="AK2" s="27"/>
      <c r="AL2" s="1"/>
      <c r="AM2" s="28"/>
      <c r="AN2" s="29" t="s">
        <v>8</v>
      </c>
      <c r="AO2" s="30" t="s">
        <v>9</v>
      </c>
      <c r="AP2" s="25" t="s">
        <v>10</v>
      </c>
      <c r="AQ2" s="25" t="s">
        <v>11</v>
      </c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</row>
    <row r="3" customFormat="false" ht="11.25" hidden="false" customHeight="false" outlineLevel="0" collapsed="false">
      <c r="A3" s="1" t="n">
        <v>1</v>
      </c>
      <c r="B3" s="9" t="n">
        <f aca="false">+Outflows!B3+Fees!B3+'Ongoing Cash Flows'!B3+'Terminal Value'!B3</f>
        <v>-85276.9703544569</v>
      </c>
      <c r="C3" s="9" t="n">
        <f aca="false">+Outflows!C3+Fees!C3+'Ongoing Cash Flows'!C3+'Terminal Value'!C3</f>
        <v>13998.8662138794</v>
      </c>
      <c r="D3" s="9" t="n">
        <f aca="false">+Outflows!D3+Fees!D3+'Ongoing Cash Flows'!D3+'Terminal Value'!D3</f>
        <v>11792.214494692</v>
      </c>
      <c r="E3" s="9" t="n">
        <f aca="false">+Outflows!E3+Fees!E3+'Ongoing Cash Flows'!E3+'Terminal Value'!E3</f>
        <v>9826.97813170759</v>
      </c>
      <c r="F3" s="9" t="n">
        <f aca="false">+Outflows!F3+Fees!F3+'Ongoing Cash Flows'!F3+'Terminal Value'!F3</f>
        <v>9394.46345037663</v>
      </c>
      <c r="G3" s="9" t="n">
        <f aca="false">+Outflows!G3+Fees!G3+'Ongoing Cash Flows'!G3+'Terminal Value'!G3</f>
        <v>9214.98707686465</v>
      </c>
      <c r="H3" s="9" t="n">
        <f aca="false">+Outflows!H3+Fees!H3+'Ongoing Cash Flows'!H3+'Terminal Value'!H3</f>
        <v>8277.08841306166</v>
      </c>
      <c r="I3" s="9" t="n">
        <f aca="false">+Outflows!I3+Fees!I3+'Ongoing Cash Flows'!I3+'Terminal Value'!I3</f>
        <v>8137.53186852197</v>
      </c>
      <c r="J3" s="9" t="n">
        <f aca="false">+Outflows!J3+Fees!J3+'Ongoing Cash Flows'!J3+'Terminal Value'!J3</f>
        <v>8125.09766598698</v>
      </c>
      <c r="K3" s="9" t="n">
        <f aca="false">+Outflows!K3+Fees!K3+'Ongoing Cash Flows'!K3+'Terminal Value'!K3</f>
        <v>8115.60600598332</v>
      </c>
      <c r="L3" s="9" t="n">
        <f aca="false">+Outflows!L3+Fees!L3+'Ongoing Cash Flows'!L3+'Terminal Value'!L3</f>
        <v>8117.16973110657</v>
      </c>
      <c r="M3" s="9" t="n">
        <f aca="false">+Outflows!M3+Fees!M3+'Ongoing Cash Flows'!M3+'Terminal Value'!M3</f>
        <v>8088.8273716805</v>
      </c>
      <c r="N3" s="9" t="n">
        <f aca="false">+Outflows!N3+Fees!N3+'Ongoing Cash Flows'!N3+'Terminal Value'!N3</f>
        <v>8071.51699857466</v>
      </c>
      <c r="O3" s="9" t="n">
        <f aca="false">+Outflows!O3+Fees!O3+'Ongoing Cash Flows'!O3+'Terminal Value'!O3</f>
        <v>7745.05705454863</v>
      </c>
      <c r="P3" s="9" t="n">
        <f aca="false">+Outflows!P3+Fees!P3+'Ongoing Cash Flows'!P3+'Terminal Value'!P3</f>
        <v>7637.53451304884</v>
      </c>
      <c r="Q3" s="9" t="n">
        <f aca="false">+Outflows!Q3+Fees!Q3+'Ongoing Cash Flows'!Q3+'Terminal Value'!Q3</f>
        <v>7608.64200972104</v>
      </c>
      <c r="R3" s="9" t="n">
        <f aca="false">+Outflows!R3+Fees!R3+'Ongoing Cash Flows'!R3+'Terminal Value'!R3</f>
        <v>978.092739177479</v>
      </c>
      <c r="S3" s="9" t="n">
        <f aca="false">+Outflows!S3+Fees!S3+'Ongoing Cash Flows'!S3+'Terminal Value'!S3</f>
        <v>0</v>
      </c>
      <c r="T3" s="9" t="n">
        <f aca="false">+Outflows!T3+Fees!T3+'Ongoing Cash Flows'!T3+'Terminal Value'!T3</f>
        <v>0</v>
      </c>
      <c r="U3" s="9" t="n">
        <f aca="false">+Outflows!U3+Fees!U3+'Ongoing Cash Flows'!U3+'Terminal Value'!U3</f>
        <v>0</v>
      </c>
      <c r="V3" s="9" t="n">
        <f aca="false">+Outflows!V3+Fees!V3+'Ongoing Cash Flows'!V3+'Terminal Value'!V3</f>
        <v>0</v>
      </c>
      <c r="W3" s="9" t="n">
        <f aca="false">+Outflows!W3+Fees!W3+'Ongoing Cash Flows'!W3+'Terminal Value'!W3</f>
        <v>0</v>
      </c>
      <c r="X3" s="9" t="n">
        <f aca="false">+Outflows!X3+Fees!X3+'Ongoing Cash Flows'!X3+'Terminal Value'!X3</f>
        <v>0</v>
      </c>
      <c r="Y3" s="9" t="n">
        <f aca="false">+Outflows!Y3+Fees!Y3+'Ongoing Cash Flows'!Y3+'Terminal Value'!Y3</f>
        <v>0</v>
      </c>
      <c r="Z3" s="9" t="n">
        <f aca="false">+Outflows!Z3+Fees!Z3+'Ongoing Cash Flows'!Z3+'Terminal Value'!Z3</f>
        <v>0</v>
      </c>
      <c r="AA3" s="9" t="n">
        <f aca="false">+Outflows!AA3+Fees!AA3+'Ongoing Cash Flows'!AA3+'Terminal Value'!AA3</f>
        <v>0</v>
      </c>
      <c r="AB3" s="9" t="n">
        <f aca="false">+Outflows!AB3+Fees!AB3+'Ongoing Cash Flows'!AB3+'Terminal Value'!AB3</f>
        <v>0</v>
      </c>
      <c r="AC3" s="9" t="n">
        <f aca="false">+Outflows!AC3+Fees!AC3+'Ongoing Cash Flows'!AC3+'Terminal Value'!AC3</f>
        <v>0</v>
      </c>
      <c r="AD3" s="9" t="n">
        <f aca="false">+Outflows!AD3+Fees!AD3+'Ongoing Cash Flows'!AD3+'Terminal Value'!AD3</f>
        <v>0</v>
      </c>
      <c r="AE3" s="9" t="n">
        <f aca="false">+Outflows!AE3+Fees!AE3+'Ongoing Cash Flows'!AE3+'Terminal Value'!AE3</f>
        <v>0</v>
      </c>
      <c r="AF3" s="9" t="n">
        <f aca="false">+Outflows!AF3+Fees!AF3+'Ongoing Cash Flows'!AF3+'Terminal Value'!AF3</f>
        <v>0</v>
      </c>
      <c r="AG3" s="9" t="n">
        <f aca="false">+Outflows!AG3+Fees!AG3+'Ongoing Cash Flows'!AG3+'Terminal Value'!AG3</f>
        <v>0</v>
      </c>
      <c r="AH3" s="9" t="n">
        <f aca="false">+Outflows!AH3+Fees!AH3+'Ongoing Cash Flows'!AH3+'Terminal Value'!AH3</f>
        <v>0</v>
      </c>
      <c r="AI3" s="9" t="n">
        <f aca="false">+Outflows!AI3+Fees!AI3+'Ongoing Cash Flows'!AI3+'Terminal Value'!AI3</f>
        <v>0</v>
      </c>
      <c r="AJ3" s="9" t="n">
        <f aca="false">+Outflows!AJ3+Fees!AJ3+'Ongoing Cash Flows'!AJ3+'Terminal Value'!AJ3</f>
        <v>0</v>
      </c>
      <c r="AK3" s="9"/>
      <c r="AL3" s="1"/>
      <c r="AM3" s="32"/>
      <c r="AN3" s="33" t="n">
        <f aca="false">IF(ISERROR(XIRR(B3:AJ3,IRRDates)),-1,XIRR(B3:AJ3,IRRDates))</f>
        <v>0.0707882627822951</v>
      </c>
      <c r="AO3" s="9" t="n">
        <f aca="false">SUMPRODUCT(B3:AJ3,PVRf)</f>
        <v>0</v>
      </c>
      <c r="AP3" s="9" t="n">
        <f aca="false">MIN(0,AO3-$AO$1004)^2</f>
        <v>0</v>
      </c>
      <c r="AQ3" s="9" t="n">
        <f aca="false">MAX(0,AO3-$AO$1004)^2</f>
        <v>0</v>
      </c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</row>
    <row r="4" customFormat="false" ht="11.25" hidden="false" customHeight="false" outlineLevel="0" collapsed="false">
      <c r="A4" s="1" t="n">
        <v>2</v>
      </c>
      <c r="B4" s="9" t="n">
        <f aca="false">+Outflows!B4+Fees!B4+'Ongoing Cash Flows'!B4+'Terminal Value'!B4</f>
        <v>-97671.6569464894</v>
      </c>
      <c r="C4" s="9" t="n">
        <f aca="false">+Outflows!C4+Fees!C4+'Ongoing Cash Flows'!C4+'Terminal Value'!C4</f>
        <v>14161.4921622064</v>
      </c>
      <c r="D4" s="9" t="n">
        <f aca="false">+Outflows!D4+Fees!D4+'Ongoing Cash Flows'!D4+'Terminal Value'!D4</f>
        <v>12202.5857139584</v>
      </c>
      <c r="E4" s="9" t="n">
        <f aca="false">+Outflows!E4+Fees!E4+'Ongoing Cash Flows'!E4+'Terminal Value'!E4</f>
        <v>10229.5503530481</v>
      </c>
      <c r="F4" s="9" t="n">
        <f aca="false">+Outflows!F4+Fees!F4+'Ongoing Cash Flows'!F4+'Terminal Value'!F4</f>
        <v>9919.01851134177</v>
      </c>
      <c r="G4" s="9" t="n">
        <f aca="false">+Outflows!G4+Fees!G4+'Ongoing Cash Flows'!G4+'Terminal Value'!G4</f>
        <v>9597.95831761791</v>
      </c>
      <c r="H4" s="9" t="n">
        <f aca="false">+Outflows!H4+Fees!H4+'Ongoing Cash Flows'!H4+'Terminal Value'!H4</f>
        <v>8577.31548641865</v>
      </c>
      <c r="I4" s="9" t="n">
        <f aca="false">+Outflows!I4+Fees!I4+'Ongoing Cash Flows'!I4+'Terminal Value'!I4</f>
        <v>8421.85606319392</v>
      </c>
      <c r="J4" s="9" t="n">
        <f aca="false">+Outflows!J4+Fees!J4+'Ongoing Cash Flows'!J4+'Terminal Value'!J4</f>
        <v>8409.42186065893</v>
      </c>
      <c r="K4" s="9" t="n">
        <f aca="false">+Outflows!K4+Fees!K4+'Ongoing Cash Flows'!K4+'Terminal Value'!K4</f>
        <v>8400.41210606997</v>
      </c>
      <c r="L4" s="9" t="n">
        <f aca="false">+Outflows!L4+Fees!L4+'Ongoing Cash Flows'!L4+'Terminal Value'!L4</f>
        <v>8401.49392577852</v>
      </c>
      <c r="M4" s="9" t="n">
        <f aca="false">+Outflows!M4+Fees!M4+'Ongoing Cash Flows'!M4+'Terminal Value'!M4</f>
        <v>8373.63347176715</v>
      </c>
      <c r="N4" s="9" t="n">
        <f aca="false">+Outflows!N4+Fees!N4+'Ongoing Cash Flows'!N4+'Terminal Value'!N4</f>
        <v>8355.84119324661</v>
      </c>
      <c r="O4" s="9" t="n">
        <f aca="false">+Outflows!O4+Fees!O4+'Ongoing Cash Flows'!O4+'Terminal Value'!O4</f>
        <v>8029.86315463528</v>
      </c>
      <c r="P4" s="9" t="n">
        <f aca="false">+Outflows!P4+Fees!P4+'Ongoing Cash Flows'!P4+'Terminal Value'!P4</f>
        <v>7921.85870772079</v>
      </c>
      <c r="Q4" s="9" t="n">
        <f aca="false">+Outflows!Q4+Fees!Q4+'Ongoing Cash Flows'!Q4+'Terminal Value'!Q4</f>
        <v>7893.44810980769</v>
      </c>
      <c r="R4" s="9" t="n">
        <f aca="false">+Outflows!R4+Fees!R4+'Ongoing Cash Flows'!R4+'Terminal Value'!R4</f>
        <v>1120.25483651346</v>
      </c>
      <c r="S4" s="9" t="n">
        <f aca="false">+Outflows!S4+Fees!S4+'Ongoing Cash Flows'!S4+'Terminal Value'!S4</f>
        <v>0</v>
      </c>
      <c r="T4" s="9" t="n">
        <f aca="false">+Outflows!T4+Fees!T4+'Ongoing Cash Flows'!T4+'Terminal Value'!T4</f>
        <v>0</v>
      </c>
      <c r="U4" s="9" t="n">
        <f aca="false">+Outflows!U4+Fees!U4+'Ongoing Cash Flows'!U4+'Terminal Value'!U4</f>
        <v>0</v>
      </c>
      <c r="V4" s="9" t="n">
        <f aca="false">+Outflows!V4+Fees!V4+'Ongoing Cash Flows'!V4+'Terminal Value'!V4</f>
        <v>0</v>
      </c>
      <c r="W4" s="9" t="n">
        <f aca="false">+Outflows!W4+Fees!W4+'Ongoing Cash Flows'!W4+'Terminal Value'!W4</f>
        <v>0</v>
      </c>
      <c r="X4" s="9" t="n">
        <f aca="false">+Outflows!X4+Fees!X4+'Ongoing Cash Flows'!X4+'Terminal Value'!X4</f>
        <v>0</v>
      </c>
      <c r="Y4" s="9" t="n">
        <f aca="false">+Outflows!Y4+Fees!Y4+'Ongoing Cash Flows'!Y4+'Terminal Value'!Y4</f>
        <v>0</v>
      </c>
      <c r="Z4" s="9" t="n">
        <f aca="false">+Outflows!Z4+Fees!Z4+'Ongoing Cash Flows'!Z4+'Terminal Value'!Z4</f>
        <v>0</v>
      </c>
      <c r="AA4" s="9" t="n">
        <f aca="false">+Outflows!AA4+Fees!AA4+'Ongoing Cash Flows'!AA4+'Terminal Value'!AA4</f>
        <v>0</v>
      </c>
      <c r="AB4" s="9" t="n">
        <f aca="false">+Outflows!AB4+Fees!AB4+'Ongoing Cash Flows'!AB4+'Terminal Value'!AB4</f>
        <v>0</v>
      </c>
      <c r="AC4" s="9" t="n">
        <f aca="false">+Outflows!AC4+Fees!AC4+'Ongoing Cash Flows'!AC4+'Terminal Value'!AC4</f>
        <v>0</v>
      </c>
      <c r="AD4" s="9" t="n">
        <f aca="false">+Outflows!AD4+Fees!AD4+'Ongoing Cash Flows'!AD4+'Terminal Value'!AD4</f>
        <v>0</v>
      </c>
      <c r="AE4" s="9" t="n">
        <f aca="false">+Outflows!AE4+Fees!AE4+'Ongoing Cash Flows'!AE4+'Terminal Value'!AE4</f>
        <v>0</v>
      </c>
      <c r="AF4" s="9" t="n">
        <f aca="false">+Outflows!AF4+Fees!AF4+'Ongoing Cash Flows'!AF4+'Terminal Value'!AF4</f>
        <v>0</v>
      </c>
      <c r="AG4" s="9" t="n">
        <f aca="false">+Outflows!AG4+Fees!AG4+'Ongoing Cash Flows'!AG4+'Terminal Value'!AG4</f>
        <v>0</v>
      </c>
      <c r="AH4" s="9" t="n">
        <f aca="false">+Outflows!AH4+Fees!AH4+'Ongoing Cash Flows'!AH4+'Terminal Value'!AH4</f>
        <v>0</v>
      </c>
      <c r="AI4" s="9" t="n">
        <f aca="false">+Outflows!AI4+Fees!AI4+'Ongoing Cash Flows'!AI4+'Terminal Value'!AI4</f>
        <v>0</v>
      </c>
      <c r="AJ4" s="9" t="n">
        <f aca="false">+Outflows!AJ4+Fees!AJ4+'Ongoing Cash Flows'!AJ4+'Terminal Value'!AJ4</f>
        <v>0</v>
      </c>
      <c r="AK4" s="9"/>
      <c r="AL4" s="1"/>
      <c r="AM4" s="33"/>
      <c r="AN4" s="33" t="n">
        <f aca="false">IF(ISERROR(XIRR(B4:AJ4,IRRDates)),-1,XIRR(B4:AJ4,IRRDates))</f>
        <v>0.0535559160300244</v>
      </c>
      <c r="AO4" s="9" t="n">
        <f aca="false">SUMPRODUCT(B4:AJ4,PVRf)</f>
        <v>0</v>
      </c>
      <c r="AP4" s="9" t="n">
        <f aca="false">MIN(0,AO4-$AO$1004)^2</f>
        <v>0</v>
      </c>
      <c r="AQ4" s="9" t="n">
        <f aca="false">MAX(0,AO4-$AO$1004)^2</f>
        <v>0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20"/>
      <c r="CM4" s="20"/>
      <c r="CN4" s="20"/>
      <c r="CO4" s="20"/>
      <c r="CP4" s="20"/>
    </row>
    <row r="5" customFormat="false" ht="11.25" hidden="false" customHeight="false" outlineLevel="0" collapsed="false">
      <c r="A5" s="1" t="n">
        <v>3</v>
      </c>
      <c r="B5" s="9" t="n">
        <f aca="false">+Outflows!B5+Fees!B5+'Ongoing Cash Flows'!B5+'Terminal Value'!B5</f>
        <v>-85232.3552098369</v>
      </c>
      <c r="C5" s="9" t="n">
        <f aca="false">+Outflows!C5+Fees!C5+'Ongoing Cash Flows'!C5+'Terminal Value'!C5</f>
        <v>14012.122511509</v>
      </c>
      <c r="D5" s="9" t="n">
        <f aca="false">+Outflows!D5+Fees!D5+'Ongoing Cash Flows'!D5+'Terminal Value'!D5</f>
        <v>11871.6092519893</v>
      </c>
      <c r="E5" s="9" t="n">
        <f aca="false">+Outflows!E5+Fees!E5+'Ongoing Cash Flows'!E5+'Terminal Value'!E5</f>
        <v>9831.82225509867</v>
      </c>
      <c r="F5" s="9" t="n">
        <f aca="false">+Outflows!F5+Fees!F5+'Ongoing Cash Flows'!F5+'Terminal Value'!F5</f>
        <v>9553.96204140126</v>
      </c>
      <c r="G5" s="9" t="n">
        <f aca="false">+Outflows!G5+Fees!G5+'Ongoing Cash Flows'!G5+'Terminal Value'!G5</f>
        <v>9084.20209191081</v>
      </c>
      <c r="H5" s="9" t="n">
        <f aca="false">+Outflows!H5+Fees!H5+'Ongoing Cash Flows'!H5+'Terminal Value'!H5</f>
        <v>8276.00773432104</v>
      </c>
      <c r="I5" s="9" t="n">
        <f aca="false">+Outflows!I5+Fees!I5+'Ongoing Cash Flows'!I5+'Terminal Value'!I5</f>
        <v>8136.5084327965</v>
      </c>
      <c r="J5" s="9" t="n">
        <f aca="false">+Outflows!J5+Fees!J5+'Ongoing Cash Flows'!J5+'Terminal Value'!J5</f>
        <v>8124.07423026151</v>
      </c>
      <c r="K5" s="9" t="n">
        <f aca="false">+Outflows!K5+Fees!K5+'Ongoing Cash Flows'!K5+'Terminal Value'!K5</f>
        <v>8114.58083562103</v>
      </c>
      <c r="L5" s="9" t="n">
        <f aca="false">+Outflows!L5+Fees!L5+'Ongoing Cash Flows'!L5+'Terminal Value'!L5</f>
        <v>8116.1462953811</v>
      </c>
      <c r="M5" s="9" t="n">
        <f aca="false">+Outflows!M5+Fees!M5+'Ongoing Cash Flows'!M5+'Terminal Value'!M5</f>
        <v>8087.80220131821</v>
      </c>
      <c r="N5" s="9" t="n">
        <f aca="false">+Outflows!N5+Fees!N5+'Ongoing Cash Flows'!N5+'Terminal Value'!N5</f>
        <v>8070.49356284919</v>
      </c>
      <c r="O5" s="9" t="n">
        <f aca="false">+Outflows!O5+Fees!O5+'Ongoing Cash Flows'!O5+'Terminal Value'!O5</f>
        <v>7744.03188418634</v>
      </c>
      <c r="P5" s="9" t="n">
        <f aca="false">+Outflows!P5+Fees!P5+'Ongoing Cash Flows'!P5+'Terminal Value'!P5</f>
        <v>7636.51107732337</v>
      </c>
      <c r="Q5" s="9" t="n">
        <f aca="false">+Outflows!Q5+Fees!Q5+'Ongoing Cash Flows'!Q5+'Terminal Value'!Q5</f>
        <v>7607.61683935875</v>
      </c>
      <c r="R5" s="9" t="n">
        <f aca="false">+Outflows!R5+Fees!R5+'Ongoing Cash Flows'!R5+'Terminal Value'!R5</f>
        <v>977.581021314745</v>
      </c>
      <c r="S5" s="9" t="n">
        <f aca="false">+Outflows!S5+Fees!S5+'Ongoing Cash Flows'!S5+'Terminal Value'!S5</f>
        <v>0</v>
      </c>
      <c r="T5" s="9" t="n">
        <f aca="false">+Outflows!T5+Fees!T5+'Ongoing Cash Flows'!T5+'Terminal Value'!T5</f>
        <v>0</v>
      </c>
      <c r="U5" s="9" t="n">
        <f aca="false">+Outflows!U5+Fees!U5+'Ongoing Cash Flows'!U5+'Terminal Value'!U5</f>
        <v>0</v>
      </c>
      <c r="V5" s="9" t="n">
        <f aca="false">+Outflows!V5+Fees!V5+'Ongoing Cash Flows'!V5+'Terminal Value'!V5</f>
        <v>0</v>
      </c>
      <c r="W5" s="9" t="n">
        <f aca="false">+Outflows!W5+Fees!W5+'Ongoing Cash Flows'!W5+'Terminal Value'!W5</f>
        <v>0</v>
      </c>
      <c r="X5" s="9" t="n">
        <f aca="false">+Outflows!X5+Fees!X5+'Ongoing Cash Flows'!X5+'Terminal Value'!X5</f>
        <v>0</v>
      </c>
      <c r="Y5" s="9" t="n">
        <f aca="false">+Outflows!Y5+Fees!Y5+'Ongoing Cash Flows'!Y5+'Terminal Value'!Y5</f>
        <v>0</v>
      </c>
      <c r="Z5" s="9" t="n">
        <f aca="false">+Outflows!Z5+Fees!Z5+'Ongoing Cash Flows'!Z5+'Terminal Value'!Z5</f>
        <v>0</v>
      </c>
      <c r="AA5" s="9" t="n">
        <f aca="false">+Outflows!AA5+Fees!AA5+'Ongoing Cash Flows'!AA5+'Terminal Value'!AA5</f>
        <v>0</v>
      </c>
      <c r="AB5" s="9" t="n">
        <f aca="false">+Outflows!AB5+Fees!AB5+'Ongoing Cash Flows'!AB5+'Terminal Value'!AB5</f>
        <v>0</v>
      </c>
      <c r="AC5" s="9" t="n">
        <f aca="false">+Outflows!AC5+Fees!AC5+'Ongoing Cash Flows'!AC5+'Terminal Value'!AC5</f>
        <v>0</v>
      </c>
      <c r="AD5" s="9" t="n">
        <f aca="false">+Outflows!AD5+Fees!AD5+'Ongoing Cash Flows'!AD5+'Terminal Value'!AD5</f>
        <v>0</v>
      </c>
      <c r="AE5" s="9" t="n">
        <f aca="false">+Outflows!AE5+Fees!AE5+'Ongoing Cash Flows'!AE5+'Terminal Value'!AE5</f>
        <v>0</v>
      </c>
      <c r="AF5" s="9" t="n">
        <f aca="false">+Outflows!AF5+Fees!AF5+'Ongoing Cash Flows'!AF5+'Terminal Value'!AF5</f>
        <v>0</v>
      </c>
      <c r="AG5" s="9" t="n">
        <f aca="false">+Outflows!AG5+Fees!AG5+'Ongoing Cash Flows'!AG5+'Terminal Value'!AG5</f>
        <v>0</v>
      </c>
      <c r="AH5" s="9" t="n">
        <f aca="false">+Outflows!AH5+Fees!AH5+'Ongoing Cash Flows'!AH5+'Terminal Value'!AH5</f>
        <v>0</v>
      </c>
      <c r="AI5" s="9" t="n">
        <f aca="false">+Outflows!AI5+Fees!AI5+'Ongoing Cash Flows'!AI5+'Terminal Value'!AI5</f>
        <v>0</v>
      </c>
      <c r="AJ5" s="9" t="n">
        <f aca="false">+Outflows!AJ5+Fees!AJ5+'Ongoing Cash Flows'!AJ5+'Terminal Value'!AJ5</f>
        <v>0</v>
      </c>
      <c r="AK5" s="9"/>
      <c r="AL5" s="1"/>
      <c r="AM5" s="32"/>
      <c r="AN5" s="33" t="n">
        <f aca="false">IF(ISERROR(XIRR(B5:AJ5,IRRDates)),-1,XIRR(B5:AJ5,IRRDates))</f>
        <v>0.0711052013375395</v>
      </c>
      <c r="AO5" s="9" t="n">
        <f aca="false">SUMPRODUCT(B5:AJ5,PVRf)</f>
        <v>0</v>
      </c>
      <c r="AP5" s="9" t="n">
        <f aca="false">MIN(0,AO5-$AO$1004)^2</f>
        <v>0</v>
      </c>
      <c r="AQ5" s="9" t="n">
        <f aca="false">MAX(0,AO5-$AO$1004)^2</f>
        <v>0</v>
      </c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20"/>
      <c r="CM5" s="20"/>
      <c r="CN5" s="20"/>
      <c r="CO5" s="20"/>
      <c r="CP5" s="20"/>
    </row>
    <row r="6" customFormat="false" ht="11.25" hidden="false" customHeight="false" outlineLevel="0" collapsed="false">
      <c r="A6" s="1" t="n">
        <v>4</v>
      </c>
      <c r="B6" s="9" t="n">
        <f aca="false">+Outflows!B6+Fees!B6+'Ongoing Cash Flows'!B6+'Terminal Value'!B6</f>
        <v>-87459.1975700852</v>
      </c>
      <c r="C6" s="9" t="n">
        <f aca="false">+Outflows!C6+Fees!C6+'Ongoing Cash Flows'!C6+'Terminal Value'!C6</f>
        <v>14146.4077020432</v>
      </c>
      <c r="D6" s="9" t="n">
        <f aca="false">+Outflows!D6+Fees!D6+'Ongoing Cash Flows'!D6+'Terminal Value'!D6</f>
        <v>11925.5520772578</v>
      </c>
      <c r="E6" s="9" t="n">
        <f aca="false">+Outflows!E6+Fees!E6+'Ongoing Cash Flows'!E6+'Terminal Value'!E6</f>
        <v>10020.6067444148</v>
      </c>
      <c r="F6" s="9" t="n">
        <f aca="false">+Outflows!F6+Fees!F6+'Ongoing Cash Flows'!F6+'Terminal Value'!F6</f>
        <v>9512.0849132427</v>
      </c>
      <c r="G6" s="9" t="n">
        <f aca="false">+Outflows!G6+Fees!G6+'Ongoing Cash Flows'!G6+'Terminal Value'!G6</f>
        <v>9120.99593452499</v>
      </c>
      <c r="H6" s="9" t="n">
        <f aca="false">+Outflows!H6+Fees!H6+'Ongoing Cash Flows'!H6+'Terminal Value'!H6</f>
        <v>8329.94684441313</v>
      </c>
      <c r="I6" s="9" t="n">
        <f aca="false">+Outflows!I6+Fees!I6+'Ongoing Cash Flows'!I6+'Terminal Value'!I6</f>
        <v>8187.59041506671</v>
      </c>
      <c r="J6" s="9" t="n">
        <f aca="false">+Outflows!J6+Fees!J6+'Ongoing Cash Flows'!J6+'Terminal Value'!J6</f>
        <v>8175.15621253172</v>
      </c>
      <c r="K6" s="9" t="n">
        <f aca="false">+Outflows!K6+Fees!K6+'Ongoing Cash Flows'!K6+'Terminal Value'!K6</f>
        <v>8165.7493975222</v>
      </c>
      <c r="L6" s="9" t="n">
        <f aca="false">+Outflows!L6+Fees!L6+'Ongoing Cash Flows'!L6+'Terminal Value'!L6</f>
        <v>8167.22827765131</v>
      </c>
      <c r="M6" s="9" t="n">
        <f aca="false">+Outflows!M6+Fees!M6+'Ongoing Cash Flows'!M6+'Terminal Value'!M6</f>
        <v>8138.97076321938</v>
      </c>
      <c r="N6" s="9" t="n">
        <f aca="false">+Outflows!N6+Fees!N6+'Ongoing Cash Flows'!N6+'Terminal Value'!N6</f>
        <v>8121.5755451194</v>
      </c>
      <c r="O6" s="9" t="n">
        <f aca="false">+Outflows!O6+Fees!O6+'Ongoing Cash Flows'!O6+'Terminal Value'!O6</f>
        <v>7795.20044608752</v>
      </c>
      <c r="P6" s="9" t="n">
        <f aca="false">+Outflows!P6+Fees!P6+'Ongoing Cash Flows'!P6+'Terminal Value'!P6</f>
        <v>7687.59305959358</v>
      </c>
      <c r="Q6" s="9" t="n">
        <f aca="false">+Outflows!Q6+Fees!Q6+'Ongoing Cash Flows'!Q6+'Terminal Value'!Q6</f>
        <v>7658.78540125992</v>
      </c>
      <c r="R6" s="9" t="n">
        <f aca="false">+Outflows!R6+Fees!R6+'Ongoing Cash Flows'!R6+'Terminal Value'!R6</f>
        <v>1003.12201244985</v>
      </c>
      <c r="S6" s="9" t="n">
        <f aca="false">+Outflows!S6+Fees!S6+'Ongoing Cash Flows'!S6+'Terminal Value'!S6</f>
        <v>0</v>
      </c>
      <c r="T6" s="9" t="n">
        <f aca="false">+Outflows!T6+Fees!T6+'Ongoing Cash Flows'!T6+'Terminal Value'!T6</f>
        <v>0</v>
      </c>
      <c r="U6" s="9" t="n">
        <f aca="false">+Outflows!U6+Fees!U6+'Ongoing Cash Flows'!U6+'Terminal Value'!U6</f>
        <v>0</v>
      </c>
      <c r="V6" s="9" t="n">
        <f aca="false">+Outflows!V6+Fees!V6+'Ongoing Cash Flows'!V6+'Terminal Value'!V6</f>
        <v>0</v>
      </c>
      <c r="W6" s="9" t="n">
        <f aca="false">+Outflows!W6+Fees!W6+'Ongoing Cash Flows'!W6+'Terminal Value'!W6</f>
        <v>0</v>
      </c>
      <c r="X6" s="9" t="n">
        <f aca="false">+Outflows!X6+Fees!X6+'Ongoing Cash Flows'!X6+'Terminal Value'!X6</f>
        <v>0</v>
      </c>
      <c r="Y6" s="9" t="n">
        <f aca="false">+Outflows!Y6+Fees!Y6+'Ongoing Cash Flows'!Y6+'Terminal Value'!Y6</f>
        <v>0</v>
      </c>
      <c r="Z6" s="9" t="n">
        <f aca="false">+Outflows!Z6+Fees!Z6+'Ongoing Cash Flows'!Z6+'Terminal Value'!Z6</f>
        <v>0</v>
      </c>
      <c r="AA6" s="9" t="n">
        <f aca="false">+Outflows!AA6+Fees!AA6+'Ongoing Cash Flows'!AA6+'Terminal Value'!AA6</f>
        <v>0</v>
      </c>
      <c r="AB6" s="9" t="n">
        <f aca="false">+Outflows!AB6+Fees!AB6+'Ongoing Cash Flows'!AB6+'Terminal Value'!AB6</f>
        <v>0</v>
      </c>
      <c r="AC6" s="9" t="n">
        <f aca="false">+Outflows!AC6+Fees!AC6+'Ongoing Cash Flows'!AC6+'Terminal Value'!AC6</f>
        <v>0</v>
      </c>
      <c r="AD6" s="9" t="n">
        <f aca="false">+Outflows!AD6+Fees!AD6+'Ongoing Cash Flows'!AD6+'Terminal Value'!AD6</f>
        <v>0</v>
      </c>
      <c r="AE6" s="9" t="n">
        <f aca="false">+Outflows!AE6+Fees!AE6+'Ongoing Cash Flows'!AE6+'Terminal Value'!AE6</f>
        <v>0</v>
      </c>
      <c r="AF6" s="9" t="n">
        <f aca="false">+Outflows!AF6+Fees!AF6+'Ongoing Cash Flows'!AF6+'Terminal Value'!AF6</f>
        <v>0</v>
      </c>
      <c r="AG6" s="9" t="n">
        <f aca="false">+Outflows!AG6+Fees!AG6+'Ongoing Cash Flows'!AG6+'Terminal Value'!AG6</f>
        <v>0</v>
      </c>
      <c r="AH6" s="9" t="n">
        <f aca="false">+Outflows!AH6+Fees!AH6+'Ongoing Cash Flows'!AH6+'Terminal Value'!AH6</f>
        <v>0</v>
      </c>
      <c r="AI6" s="9" t="n">
        <f aca="false">+Outflows!AI6+Fees!AI6+'Ongoing Cash Flows'!AI6+'Terminal Value'!AI6</f>
        <v>0</v>
      </c>
      <c r="AJ6" s="9" t="n">
        <f aca="false">+Outflows!AJ6+Fees!AJ6+'Ongoing Cash Flows'!AJ6+'Terminal Value'!AJ6</f>
        <v>0</v>
      </c>
      <c r="AK6" s="9"/>
      <c r="AL6" s="1"/>
      <c r="AM6" s="32"/>
      <c r="AN6" s="33" t="n">
        <f aca="false">IF(ISERROR(XIRR(B6:AJ6,IRRDates)),-1,XIRR(B6:AJ6,IRRDates))</f>
        <v>0.0677776830197089</v>
      </c>
      <c r="AO6" s="9" t="n">
        <f aca="false">SUMPRODUCT(B6:AJ6,PVRf)</f>
        <v>0</v>
      </c>
      <c r="AP6" s="9" t="n">
        <f aca="false">MIN(0,AO6-$AO$1004)^2</f>
        <v>0</v>
      </c>
      <c r="AQ6" s="9" t="n">
        <f aca="false">MAX(0,AO6-$AO$1004)^2</f>
        <v>0</v>
      </c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20"/>
      <c r="CM6" s="20"/>
      <c r="CN6" s="20"/>
      <c r="CO6" s="20"/>
      <c r="CP6" s="20"/>
    </row>
    <row r="7" customFormat="false" ht="11.25" hidden="false" customHeight="false" outlineLevel="0" collapsed="false">
      <c r="A7" s="1" t="n">
        <v>5</v>
      </c>
      <c r="B7" s="9" t="n">
        <f aca="false">+Outflows!B7+Fees!B7+'Ongoing Cash Flows'!B7+'Terminal Value'!B7</f>
        <v>-89776.919131054</v>
      </c>
      <c r="C7" s="9" t="n">
        <f aca="false">+Outflows!C7+Fees!C7+'Ongoing Cash Flows'!C7+'Terminal Value'!C7</f>
        <v>14074.7501165627</v>
      </c>
      <c r="D7" s="9" t="n">
        <f aca="false">+Outflows!D7+Fees!D7+'Ongoing Cash Flows'!D7+'Terminal Value'!D7</f>
        <v>12004.1461983006</v>
      </c>
      <c r="E7" s="9" t="n">
        <f aca="false">+Outflows!E7+Fees!E7+'Ongoing Cash Flows'!E7+'Terminal Value'!E7</f>
        <v>9902.39253442489</v>
      </c>
      <c r="F7" s="9" t="n">
        <f aca="false">+Outflows!F7+Fees!F7+'Ongoing Cash Flows'!F7+'Terminal Value'!F7</f>
        <v>9627.14570518971</v>
      </c>
      <c r="G7" s="9" t="n">
        <f aca="false">+Outflows!G7+Fees!G7+'Ongoing Cash Flows'!G7+'Terminal Value'!G7</f>
        <v>9322.94832148602</v>
      </c>
      <c r="H7" s="9" t="n">
        <f aca="false">+Outflows!H7+Fees!H7+'Ongoing Cash Flows'!H7+'Terminal Value'!H7</f>
        <v>8386.0872523161</v>
      </c>
      <c r="I7" s="9" t="n">
        <f aca="false">+Outflows!I7+Fees!I7+'Ongoing Cash Flows'!I7+'Terminal Value'!I7</f>
        <v>8240.75709349808</v>
      </c>
      <c r="J7" s="9" t="n">
        <f aca="false">+Outflows!J7+Fees!J7+'Ongoing Cash Flows'!J7+'Terminal Value'!J7</f>
        <v>8228.32289096309</v>
      </c>
      <c r="K7" s="9" t="n">
        <f aca="false">+Outflows!K7+Fees!K7+'Ongoing Cash Flows'!K7+'Terminal Value'!K7</f>
        <v>8219.00618896787</v>
      </c>
      <c r="L7" s="9" t="n">
        <f aca="false">+Outflows!L7+Fees!L7+'Ongoing Cash Flows'!L7+'Terminal Value'!L7</f>
        <v>8220.39495608268</v>
      </c>
      <c r="M7" s="9" t="n">
        <f aca="false">+Outflows!M7+Fees!M7+'Ongoing Cash Flows'!M7+'Terminal Value'!M7</f>
        <v>8192.22755466505</v>
      </c>
      <c r="N7" s="9" t="n">
        <f aca="false">+Outflows!N7+Fees!N7+'Ongoing Cash Flows'!N7+'Terminal Value'!N7</f>
        <v>8174.74222355078</v>
      </c>
      <c r="O7" s="9" t="n">
        <f aca="false">+Outflows!O7+Fees!O7+'Ongoing Cash Flows'!O7+'Terminal Value'!O7</f>
        <v>7848.45723753318</v>
      </c>
      <c r="P7" s="9" t="n">
        <f aca="false">+Outflows!P7+Fees!P7+'Ongoing Cash Flows'!P7+'Terminal Value'!P7</f>
        <v>7740.75973802496</v>
      </c>
      <c r="Q7" s="9" t="n">
        <f aca="false">+Outflows!Q7+Fees!Q7+'Ongoing Cash Flows'!Q7+'Terminal Value'!Q7</f>
        <v>7712.04219270559</v>
      </c>
      <c r="R7" s="9" t="n">
        <f aca="false">+Outflows!R7+Fees!R7+'Ongoing Cash Flows'!R7+'Terminal Value'!R7</f>
        <v>1029.70535166554</v>
      </c>
      <c r="S7" s="9" t="n">
        <f aca="false">+Outflows!S7+Fees!S7+'Ongoing Cash Flows'!S7+'Terminal Value'!S7</f>
        <v>0</v>
      </c>
      <c r="T7" s="9" t="n">
        <f aca="false">+Outflows!T7+Fees!T7+'Ongoing Cash Flows'!T7+'Terminal Value'!T7</f>
        <v>0</v>
      </c>
      <c r="U7" s="9" t="n">
        <f aca="false">+Outflows!U7+Fees!U7+'Ongoing Cash Flows'!U7+'Terminal Value'!U7</f>
        <v>0</v>
      </c>
      <c r="V7" s="9" t="n">
        <f aca="false">+Outflows!V7+Fees!V7+'Ongoing Cash Flows'!V7+'Terminal Value'!V7</f>
        <v>0</v>
      </c>
      <c r="W7" s="9" t="n">
        <f aca="false">+Outflows!W7+Fees!W7+'Ongoing Cash Flows'!W7+'Terminal Value'!W7</f>
        <v>0</v>
      </c>
      <c r="X7" s="9" t="n">
        <f aca="false">+Outflows!X7+Fees!X7+'Ongoing Cash Flows'!X7+'Terminal Value'!X7</f>
        <v>0</v>
      </c>
      <c r="Y7" s="9" t="n">
        <f aca="false">+Outflows!Y7+Fees!Y7+'Ongoing Cash Flows'!Y7+'Terminal Value'!Y7</f>
        <v>0</v>
      </c>
      <c r="Z7" s="9" t="n">
        <f aca="false">+Outflows!Z7+Fees!Z7+'Ongoing Cash Flows'!Z7+'Terminal Value'!Z7</f>
        <v>0</v>
      </c>
      <c r="AA7" s="9" t="n">
        <f aca="false">+Outflows!AA7+Fees!AA7+'Ongoing Cash Flows'!AA7+'Terminal Value'!AA7</f>
        <v>0</v>
      </c>
      <c r="AB7" s="9" t="n">
        <f aca="false">+Outflows!AB7+Fees!AB7+'Ongoing Cash Flows'!AB7+'Terminal Value'!AB7</f>
        <v>0</v>
      </c>
      <c r="AC7" s="9" t="n">
        <f aca="false">+Outflows!AC7+Fees!AC7+'Ongoing Cash Flows'!AC7+'Terminal Value'!AC7</f>
        <v>0</v>
      </c>
      <c r="AD7" s="9" t="n">
        <f aca="false">+Outflows!AD7+Fees!AD7+'Ongoing Cash Flows'!AD7+'Terminal Value'!AD7</f>
        <v>0</v>
      </c>
      <c r="AE7" s="9" t="n">
        <f aca="false">+Outflows!AE7+Fees!AE7+'Ongoing Cash Flows'!AE7+'Terminal Value'!AE7</f>
        <v>0</v>
      </c>
      <c r="AF7" s="9" t="n">
        <f aca="false">+Outflows!AF7+Fees!AF7+'Ongoing Cash Flows'!AF7+'Terminal Value'!AF7</f>
        <v>0</v>
      </c>
      <c r="AG7" s="9" t="n">
        <f aca="false">+Outflows!AG7+Fees!AG7+'Ongoing Cash Flows'!AG7+'Terminal Value'!AG7</f>
        <v>0</v>
      </c>
      <c r="AH7" s="9" t="n">
        <f aca="false">+Outflows!AH7+Fees!AH7+'Ongoing Cash Flows'!AH7+'Terminal Value'!AH7</f>
        <v>0</v>
      </c>
      <c r="AI7" s="9" t="n">
        <f aca="false">+Outflows!AI7+Fees!AI7+'Ongoing Cash Flows'!AI7+'Terminal Value'!AI7</f>
        <v>0</v>
      </c>
      <c r="AJ7" s="9" t="n">
        <f aca="false">+Outflows!AJ7+Fees!AJ7+'Ongoing Cash Flows'!AJ7+'Terminal Value'!AJ7</f>
        <v>0</v>
      </c>
      <c r="AK7" s="9"/>
      <c r="AL7" s="1"/>
      <c r="AM7" s="32"/>
      <c r="AN7" s="33" t="n">
        <f aca="false">IF(ISERROR(XIRR(B7:AJ7,IRRDates)),-1,XIRR(B7:AJ7,IRRDates))</f>
        <v>0.0640892149450191</v>
      </c>
      <c r="AO7" s="9" t="n">
        <f aca="false">SUMPRODUCT(B7:AJ7,PVRf)</f>
        <v>0</v>
      </c>
      <c r="AP7" s="9" t="n">
        <f aca="false">MIN(0,AO7-$AO$1004)^2</f>
        <v>0</v>
      </c>
      <c r="AQ7" s="9" t="n">
        <f aca="false">MAX(0,AO7-$AO$1004)^2</f>
        <v>0</v>
      </c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20"/>
      <c r="CM7" s="20"/>
      <c r="CN7" s="20"/>
      <c r="CO7" s="20"/>
      <c r="CP7" s="20"/>
    </row>
    <row r="8" customFormat="false" ht="11.25" hidden="false" customHeight="false" outlineLevel="0" collapsed="false">
      <c r="A8" s="1" t="n">
        <v>6</v>
      </c>
      <c r="B8" s="9" t="n">
        <f aca="false">+Outflows!B8+Fees!B8+'Ongoing Cash Flows'!B8+'Terminal Value'!B8</f>
        <v>-93575.2203952871</v>
      </c>
      <c r="C8" s="9" t="n">
        <f aca="false">+Outflows!C8+Fees!C8+'Ongoing Cash Flows'!C8+'Terminal Value'!C8</f>
        <v>14228.2379903814</v>
      </c>
      <c r="D8" s="9" t="n">
        <f aca="false">+Outflows!D8+Fees!D8+'Ongoing Cash Flows'!D8+'Terminal Value'!D8</f>
        <v>12079.0197888328</v>
      </c>
      <c r="E8" s="9" t="n">
        <f aca="false">+Outflows!E8+Fees!E8+'Ongoing Cash Flows'!E8+'Terminal Value'!E8</f>
        <v>10120.7995040044</v>
      </c>
      <c r="F8" s="9" t="n">
        <f aca="false">+Outflows!F8+Fees!F8+'Ongoing Cash Flows'!F8+'Terminal Value'!F8</f>
        <v>9492.74967889069</v>
      </c>
      <c r="G8" s="9" t="n">
        <f aca="false">+Outflows!G8+Fees!G8+'Ongoing Cash Flows'!G8+'Terminal Value'!G8</f>
        <v>9400.19000755767</v>
      </c>
      <c r="H8" s="9" t="n">
        <f aca="false">+Outflows!H8+Fees!H8+'Ongoing Cash Flows'!H8+'Terminal Value'!H8</f>
        <v>8478.09061713066</v>
      </c>
      <c r="I8" s="9" t="n">
        <f aca="false">+Outflows!I8+Fees!I8+'Ongoing Cash Flows'!I8+'Terminal Value'!I8</f>
        <v>8327.88708585858</v>
      </c>
      <c r="J8" s="9" t="n">
        <f aca="false">+Outflows!J8+Fees!J8+'Ongoing Cash Flows'!J8+'Terminal Value'!J8</f>
        <v>8315.45288332359</v>
      </c>
      <c r="K8" s="9" t="n">
        <f aca="false">+Outflows!K8+Fees!K8+'Ongoing Cash Flows'!K8+'Terminal Value'!K8</f>
        <v>8306.28385928152</v>
      </c>
      <c r="L8" s="9" t="n">
        <f aca="false">+Outflows!L8+Fees!L8+'Ongoing Cash Flows'!L8+'Terminal Value'!L8</f>
        <v>8307.52494844318</v>
      </c>
      <c r="M8" s="9" t="n">
        <f aca="false">+Outflows!M8+Fees!M8+'Ongoing Cash Flows'!M8+'Terminal Value'!M8</f>
        <v>8279.5052249787</v>
      </c>
      <c r="N8" s="9" t="n">
        <f aca="false">+Outflows!N8+Fees!N8+'Ongoing Cash Flows'!N8+'Terminal Value'!N8</f>
        <v>8261.87221591127</v>
      </c>
      <c r="O8" s="9" t="n">
        <f aca="false">+Outflows!O8+Fees!O8+'Ongoing Cash Flows'!O8+'Terminal Value'!O8</f>
        <v>7935.73490784683</v>
      </c>
      <c r="P8" s="9" t="n">
        <f aca="false">+Outflows!P8+Fees!P8+'Ongoing Cash Flows'!P8+'Terminal Value'!P8</f>
        <v>7827.88973038545</v>
      </c>
      <c r="Q8" s="9" t="n">
        <f aca="false">+Outflows!Q8+Fees!Q8+'Ongoing Cash Flows'!Q8+'Terminal Value'!Q8</f>
        <v>7799.31986301924</v>
      </c>
      <c r="R8" s="9" t="n">
        <f aca="false">+Outflows!R8+Fees!R8+'Ongoing Cash Flows'!R8+'Terminal Value'!R8</f>
        <v>1073.27034784579</v>
      </c>
      <c r="S8" s="9" t="n">
        <f aca="false">+Outflows!S8+Fees!S8+'Ongoing Cash Flows'!S8+'Terminal Value'!S8</f>
        <v>0</v>
      </c>
      <c r="T8" s="9" t="n">
        <f aca="false">+Outflows!T8+Fees!T8+'Ongoing Cash Flows'!T8+'Terminal Value'!T8</f>
        <v>0</v>
      </c>
      <c r="U8" s="9" t="n">
        <f aca="false">+Outflows!U8+Fees!U8+'Ongoing Cash Flows'!U8+'Terminal Value'!U8</f>
        <v>0</v>
      </c>
      <c r="V8" s="9" t="n">
        <f aca="false">+Outflows!V8+Fees!V8+'Ongoing Cash Flows'!V8+'Terminal Value'!V8</f>
        <v>0</v>
      </c>
      <c r="W8" s="9" t="n">
        <f aca="false">+Outflows!W8+Fees!W8+'Ongoing Cash Flows'!W8+'Terminal Value'!W8</f>
        <v>0</v>
      </c>
      <c r="X8" s="9" t="n">
        <f aca="false">+Outflows!X8+Fees!X8+'Ongoing Cash Flows'!X8+'Terminal Value'!X8</f>
        <v>0</v>
      </c>
      <c r="Y8" s="9" t="n">
        <f aca="false">+Outflows!Y8+Fees!Y8+'Ongoing Cash Flows'!Y8+'Terminal Value'!Y8</f>
        <v>0</v>
      </c>
      <c r="Z8" s="9" t="n">
        <f aca="false">+Outflows!Z8+Fees!Z8+'Ongoing Cash Flows'!Z8+'Terminal Value'!Z8</f>
        <v>0</v>
      </c>
      <c r="AA8" s="9" t="n">
        <f aca="false">+Outflows!AA8+Fees!AA8+'Ongoing Cash Flows'!AA8+'Terminal Value'!AA8</f>
        <v>0</v>
      </c>
      <c r="AB8" s="9" t="n">
        <f aca="false">+Outflows!AB8+Fees!AB8+'Ongoing Cash Flows'!AB8+'Terminal Value'!AB8</f>
        <v>0</v>
      </c>
      <c r="AC8" s="9" t="n">
        <f aca="false">+Outflows!AC8+Fees!AC8+'Ongoing Cash Flows'!AC8+'Terminal Value'!AC8</f>
        <v>0</v>
      </c>
      <c r="AD8" s="9" t="n">
        <f aca="false">+Outflows!AD8+Fees!AD8+'Ongoing Cash Flows'!AD8+'Terminal Value'!AD8</f>
        <v>0</v>
      </c>
      <c r="AE8" s="9" t="n">
        <f aca="false">+Outflows!AE8+Fees!AE8+'Ongoing Cash Flows'!AE8+'Terminal Value'!AE8</f>
        <v>0</v>
      </c>
      <c r="AF8" s="9" t="n">
        <f aca="false">+Outflows!AF8+Fees!AF8+'Ongoing Cash Flows'!AF8+'Terminal Value'!AF8</f>
        <v>0</v>
      </c>
      <c r="AG8" s="9" t="n">
        <f aca="false">+Outflows!AG8+Fees!AG8+'Ongoing Cash Flows'!AG8+'Terminal Value'!AG8</f>
        <v>0</v>
      </c>
      <c r="AH8" s="9" t="n">
        <f aca="false">+Outflows!AH8+Fees!AH8+'Ongoing Cash Flows'!AH8+'Terminal Value'!AH8</f>
        <v>0</v>
      </c>
      <c r="AI8" s="9" t="n">
        <f aca="false">+Outflows!AI8+Fees!AI8+'Ongoing Cash Flows'!AI8+'Terminal Value'!AI8</f>
        <v>0</v>
      </c>
      <c r="AJ8" s="9" t="n">
        <f aca="false">+Outflows!AJ8+Fees!AJ8+'Ongoing Cash Flows'!AJ8+'Terminal Value'!AJ8</f>
        <v>0</v>
      </c>
      <c r="AK8" s="9"/>
      <c r="AL8" s="1"/>
      <c r="AM8" s="32"/>
      <c r="AN8" s="33" t="n">
        <f aca="false">IF(ISERROR(XIRR(B8:AJ8,IRRDates)),-1,XIRR(B8:AJ8,IRRDates))</f>
        <v>0.0586066121288371</v>
      </c>
      <c r="AO8" s="9" t="n">
        <f aca="false">SUMPRODUCT(B8:AJ8,PVRf)</f>
        <v>0</v>
      </c>
      <c r="AP8" s="9" t="n">
        <f aca="false">MIN(0,AO8-$AO$1004)^2</f>
        <v>0</v>
      </c>
      <c r="AQ8" s="9" t="n">
        <f aca="false">MAX(0,AO8-$AO$1004)^2</f>
        <v>0</v>
      </c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20"/>
      <c r="CM8" s="20"/>
      <c r="CN8" s="20"/>
      <c r="CO8" s="20"/>
      <c r="CP8" s="20"/>
    </row>
    <row r="9" customFormat="false" ht="11.25" hidden="false" customHeight="false" outlineLevel="0" collapsed="false">
      <c r="A9" s="1" t="n">
        <v>7</v>
      </c>
      <c r="B9" s="9" t="n">
        <f aca="false">+Outflows!B9+Fees!B9+'Ongoing Cash Flows'!B9+'Terminal Value'!B9</f>
        <v>-95893.3179891637</v>
      </c>
      <c r="C9" s="9" t="n">
        <f aca="false">+Outflows!C9+Fees!C9+'Ongoing Cash Flows'!C9+'Terminal Value'!C9</f>
        <v>14141.0402436838</v>
      </c>
      <c r="D9" s="9" t="n">
        <f aca="false">+Outflows!D9+Fees!D9+'Ongoing Cash Flows'!D9+'Terminal Value'!D9</f>
        <v>12207.1140192953</v>
      </c>
      <c r="E9" s="9" t="n">
        <f aca="false">+Outflows!E9+Fees!E9+'Ongoing Cash Flows'!E9+'Terminal Value'!E9</f>
        <v>10163.0603075362</v>
      </c>
      <c r="F9" s="9" t="n">
        <f aca="false">+Outflows!F9+Fees!F9+'Ongoing Cash Flows'!F9+'Terminal Value'!F9</f>
        <v>9788.00638438517</v>
      </c>
      <c r="G9" s="9" t="n">
        <f aca="false">+Outflows!G9+Fees!G9+'Ongoing Cash Flows'!G9+'Terminal Value'!G9</f>
        <v>9508.28678246091</v>
      </c>
      <c r="H9" s="9" t="n">
        <f aca="false">+Outflows!H9+Fees!H9+'Ongoing Cash Flows'!H9+'Terminal Value'!H9</f>
        <v>8534.24013339296</v>
      </c>
      <c r="I9" s="9" t="n">
        <f aca="false">+Outflows!I9+Fees!I9+'Ongoing Cash Flows'!I9+'Terminal Value'!I9</f>
        <v>8381.06239018403</v>
      </c>
      <c r="J9" s="9" t="n">
        <f aca="false">+Outflows!J9+Fees!J9+'Ongoing Cash Flows'!J9+'Terminal Value'!J9</f>
        <v>8368.62818764904</v>
      </c>
      <c r="K9" s="9" t="n">
        <f aca="false">+Outflows!K9+Fees!K9+'Ongoing Cash Flows'!K9+'Terminal Value'!K9</f>
        <v>8359.54929124142</v>
      </c>
      <c r="L9" s="9" t="n">
        <f aca="false">+Outflows!L9+Fees!L9+'Ongoing Cash Flows'!L9+'Terminal Value'!L9</f>
        <v>8360.70025276864</v>
      </c>
      <c r="M9" s="9" t="n">
        <f aca="false">+Outflows!M9+Fees!M9+'Ongoing Cash Flows'!M9+'Terminal Value'!M9</f>
        <v>8332.7706569386</v>
      </c>
      <c r="N9" s="9" t="n">
        <f aca="false">+Outflows!N9+Fees!N9+'Ongoing Cash Flows'!N9+'Terminal Value'!N9</f>
        <v>8315.04752023673</v>
      </c>
      <c r="O9" s="9" t="n">
        <f aca="false">+Outflows!O9+Fees!O9+'Ongoing Cash Flows'!O9+'Terminal Value'!O9</f>
        <v>7989.00033980674</v>
      </c>
      <c r="P9" s="9" t="n">
        <f aca="false">+Outflows!P9+Fees!P9+'Ongoing Cash Flows'!P9+'Terminal Value'!P9</f>
        <v>7881.06503471091</v>
      </c>
      <c r="Q9" s="9" t="n">
        <f aca="false">+Outflows!Q9+Fees!Q9+'Ongoing Cash Flows'!Q9+'Terminal Value'!Q9</f>
        <v>7852.58529497914</v>
      </c>
      <c r="R9" s="9" t="n">
        <f aca="false">+Outflows!R9+Fees!R9+'Ongoing Cash Flows'!R9+'Terminal Value'!R9</f>
        <v>1099.85800000851</v>
      </c>
      <c r="S9" s="9" t="n">
        <f aca="false">+Outflows!S9+Fees!S9+'Ongoing Cash Flows'!S9+'Terminal Value'!S9</f>
        <v>0</v>
      </c>
      <c r="T9" s="9" t="n">
        <f aca="false">+Outflows!T9+Fees!T9+'Ongoing Cash Flows'!T9+'Terminal Value'!T9</f>
        <v>0</v>
      </c>
      <c r="U9" s="9" t="n">
        <f aca="false">+Outflows!U9+Fees!U9+'Ongoing Cash Flows'!U9+'Terminal Value'!U9</f>
        <v>0</v>
      </c>
      <c r="V9" s="9" t="n">
        <f aca="false">+Outflows!V9+Fees!V9+'Ongoing Cash Flows'!V9+'Terminal Value'!V9</f>
        <v>0</v>
      </c>
      <c r="W9" s="9" t="n">
        <f aca="false">+Outflows!W9+Fees!W9+'Ongoing Cash Flows'!W9+'Terminal Value'!W9</f>
        <v>0</v>
      </c>
      <c r="X9" s="9" t="n">
        <f aca="false">+Outflows!X9+Fees!X9+'Ongoing Cash Flows'!X9+'Terminal Value'!X9</f>
        <v>0</v>
      </c>
      <c r="Y9" s="9" t="n">
        <f aca="false">+Outflows!Y9+Fees!Y9+'Ongoing Cash Flows'!Y9+'Terminal Value'!Y9</f>
        <v>0</v>
      </c>
      <c r="Z9" s="9" t="n">
        <f aca="false">+Outflows!Z9+Fees!Z9+'Ongoing Cash Flows'!Z9+'Terminal Value'!Z9</f>
        <v>0</v>
      </c>
      <c r="AA9" s="9" t="n">
        <f aca="false">+Outflows!AA9+Fees!AA9+'Ongoing Cash Flows'!AA9+'Terminal Value'!AA9</f>
        <v>0</v>
      </c>
      <c r="AB9" s="9" t="n">
        <f aca="false">+Outflows!AB9+Fees!AB9+'Ongoing Cash Flows'!AB9+'Terminal Value'!AB9</f>
        <v>0</v>
      </c>
      <c r="AC9" s="9" t="n">
        <f aca="false">+Outflows!AC9+Fees!AC9+'Ongoing Cash Flows'!AC9+'Terminal Value'!AC9</f>
        <v>0</v>
      </c>
      <c r="AD9" s="9" t="n">
        <f aca="false">+Outflows!AD9+Fees!AD9+'Ongoing Cash Flows'!AD9+'Terminal Value'!AD9</f>
        <v>0</v>
      </c>
      <c r="AE9" s="9" t="n">
        <f aca="false">+Outflows!AE9+Fees!AE9+'Ongoing Cash Flows'!AE9+'Terminal Value'!AE9</f>
        <v>0</v>
      </c>
      <c r="AF9" s="9" t="n">
        <f aca="false">+Outflows!AF9+Fees!AF9+'Ongoing Cash Flows'!AF9+'Terminal Value'!AF9</f>
        <v>0</v>
      </c>
      <c r="AG9" s="9" t="n">
        <f aca="false">+Outflows!AG9+Fees!AG9+'Ongoing Cash Flows'!AG9+'Terminal Value'!AG9</f>
        <v>0</v>
      </c>
      <c r="AH9" s="9" t="n">
        <f aca="false">+Outflows!AH9+Fees!AH9+'Ongoing Cash Flows'!AH9+'Terminal Value'!AH9</f>
        <v>0</v>
      </c>
      <c r="AI9" s="9" t="n">
        <f aca="false">+Outflows!AI9+Fees!AI9+'Ongoing Cash Flows'!AI9+'Terminal Value'!AI9</f>
        <v>0</v>
      </c>
      <c r="AJ9" s="9" t="n">
        <f aca="false">+Outflows!AJ9+Fees!AJ9+'Ongoing Cash Flows'!AJ9+'Terminal Value'!AJ9</f>
        <v>0</v>
      </c>
      <c r="AK9" s="9"/>
      <c r="AL9" s="1"/>
      <c r="AM9" s="32"/>
      <c r="AN9" s="33" t="n">
        <f aca="false">IF(ISERROR(XIRR(B9:AJ9,IRRDates)),-1,XIRR(B9:AJ9,IRRDates))</f>
        <v>0.0557523527773163</v>
      </c>
      <c r="AO9" s="9" t="n">
        <f aca="false">SUMPRODUCT(B9:AJ9,PVRf)</f>
        <v>0</v>
      </c>
      <c r="AP9" s="9" t="n">
        <f aca="false">MIN(0,AO9-$AO$1004)^2</f>
        <v>0</v>
      </c>
      <c r="AQ9" s="9" t="n">
        <f aca="false">MAX(0,AO9-$AO$1004)^2</f>
        <v>0</v>
      </c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20"/>
      <c r="CM9" s="20"/>
      <c r="CN9" s="20"/>
      <c r="CO9" s="20"/>
      <c r="CP9" s="20"/>
    </row>
    <row r="10" customFormat="false" ht="11.25" hidden="false" customHeight="false" outlineLevel="0" collapsed="false">
      <c r="A10" s="1" t="n">
        <v>8</v>
      </c>
      <c r="B10" s="9" t="n">
        <f aca="false">+Outflows!B10+Fees!B10+'Ongoing Cash Flows'!B10+'Terminal Value'!B10</f>
        <v>-90265.3180387455</v>
      </c>
      <c r="C10" s="9" t="n">
        <f aca="false">+Outflows!C10+Fees!C10+'Ongoing Cash Flows'!C10+'Terminal Value'!C10</f>
        <v>14031.0427915792</v>
      </c>
      <c r="D10" s="9" t="n">
        <f aca="false">+Outflows!D10+Fees!D10+'Ongoing Cash Flows'!D10+'Terminal Value'!D10</f>
        <v>11928.7683505389</v>
      </c>
      <c r="E10" s="9" t="n">
        <f aca="false">+Outflows!E10+Fees!E10+'Ongoing Cash Flows'!E10+'Terminal Value'!E10</f>
        <v>10086.3680052907</v>
      </c>
      <c r="F10" s="9" t="n">
        <f aca="false">+Outflows!F10+Fees!F10+'Ongoing Cash Flows'!F10+'Terminal Value'!F10</f>
        <v>9636.06882460084</v>
      </c>
      <c r="G10" s="9" t="n">
        <f aca="false">+Outflows!G10+Fees!G10+'Ongoing Cash Flows'!G10+'Terminal Value'!G10</f>
        <v>9435.45267111837</v>
      </c>
      <c r="H10" s="9" t="n">
        <f aca="false">+Outflows!H10+Fees!H10+'Ongoing Cash Flows'!H10+'Terminal Value'!H10</f>
        <v>8397.91736787394</v>
      </c>
      <c r="I10" s="9" t="n">
        <f aca="false">+Outflows!I10+Fees!I10+'Ongoing Cash Flows'!I10+'Terminal Value'!I10</f>
        <v>8251.9605737214</v>
      </c>
      <c r="J10" s="9" t="n">
        <f aca="false">+Outflows!J10+Fees!J10+'Ongoing Cash Flows'!J10+'Terminal Value'!J10</f>
        <v>8239.52637118641</v>
      </c>
      <c r="K10" s="9" t="n">
        <f aca="false">+Outflows!K10+Fees!K10+'Ongoing Cash Flows'!K10+'Terminal Value'!K10</f>
        <v>8230.22865814072</v>
      </c>
      <c r="L10" s="9" t="n">
        <f aca="false">+Outflows!L10+Fees!L10+'Ongoing Cash Flows'!L10+'Terminal Value'!L10</f>
        <v>8231.598436306</v>
      </c>
      <c r="M10" s="9" t="n">
        <f aca="false">+Outflows!M10+Fees!M10+'Ongoing Cash Flows'!M10+'Terminal Value'!M10</f>
        <v>8203.45002383789</v>
      </c>
      <c r="N10" s="9" t="n">
        <f aca="false">+Outflows!N10+Fees!N10+'Ongoing Cash Flows'!N10+'Terminal Value'!N10</f>
        <v>8185.94570377409</v>
      </c>
      <c r="O10" s="9" t="n">
        <f aca="false">+Outflows!O10+Fees!O10+'Ongoing Cash Flows'!O10+'Terminal Value'!O10</f>
        <v>7859.67970670603</v>
      </c>
      <c r="P10" s="9" t="n">
        <f aca="false">+Outflows!P10+Fees!P10+'Ongoing Cash Flows'!P10+'Terminal Value'!P10</f>
        <v>7751.96321824827</v>
      </c>
      <c r="Q10" s="9" t="n">
        <f aca="false">+Outflows!Q10+Fees!Q10+'Ongoing Cash Flows'!Q10+'Terminal Value'!Q10</f>
        <v>7723.26466187844</v>
      </c>
      <c r="R10" s="9" t="n">
        <f aca="false">+Outflows!R10+Fees!R10+'Ongoing Cash Flows'!R10+'Terminal Value'!R10</f>
        <v>1035.3070917772</v>
      </c>
      <c r="S10" s="9" t="n">
        <f aca="false">+Outflows!S10+Fees!S10+'Ongoing Cash Flows'!S10+'Terminal Value'!S10</f>
        <v>0</v>
      </c>
      <c r="T10" s="9" t="n">
        <f aca="false">+Outflows!T10+Fees!T10+'Ongoing Cash Flows'!T10+'Terminal Value'!T10</f>
        <v>0</v>
      </c>
      <c r="U10" s="9" t="n">
        <f aca="false">+Outflows!U10+Fees!U10+'Ongoing Cash Flows'!U10+'Terminal Value'!U10</f>
        <v>0</v>
      </c>
      <c r="V10" s="9" t="n">
        <f aca="false">+Outflows!V10+Fees!V10+'Ongoing Cash Flows'!V10+'Terminal Value'!V10</f>
        <v>0</v>
      </c>
      <c r="W10" s="9" t="n">
        <f aca="false">+Outflows!W10+Fees!W10+'Ongoing Cash Flows'!W10+'Terminal Value'!W10</f>
        <v>0</v>
      </c>
      <c r="X10" s="9" t="n">
        <f aca="false">+Outflows!X10+Fees!X10+'Ongoing Cash Flows'!X10+'Terminal Value'!X10</f>
        <v>0</v>
      </c>
      <c r="Y10" s="9" t="n">
        <f aca="false">+Outflows!Y10+Fees!Y10+'Ongoing Cash Flows'!Y10+'Terminal Value'!Y10</f>
        <v>0</v>
      </c>
      <c r="Z10" s="9" t="n">
        <f aca="false">+Outflows!Z10+Fees!Z10+'Ongoing Cash Flows'!Z10+'Terminal Value'!Z10</f>
        <v>0</v>
      </c>
      <c r="AA10" s="9" t="n">
        <f aca="false">+Outflows!AA10+Fees!AA10+'Ongoing Cash Flows'!AA10+'Terminal Value'!AA10</f>
        <v>0</v>
      </c>
      <c r="AB10" s="9" t="n">
        <f aca="false">+Outflows!AB10+Fees!AB10+'Ongoing Cash Flows'!AB10+'Terminal Value'!AB10</f>
        <v>0</v>
      </c>
      <c r="AC10" s="9" t="n">
        <f aca="false">+Outflows!AC10+Fees!AC10+'Ongoing Cash Flows'!AC10+'Terminal Value'!AC10</f>
        <v>0</v>
      </c>
      <c r="AD10" s="9" t="n">
        <f aca="false">+Outflows!AD10+Fees!AD10+'Ongoing Cash Flows'!AD10+'Terminal Value'!AD10</f>
        <v>0</v>
      </c>
      <c r="AE10" s="9" t="n">
        <f aca="false">+Outflows!AE10+Fees!AE10+'Ongoing Cash Flows'!AE10+'Terminal Value'!AE10</f>
        <v>0</v>
      </c>
      <c r="AF10" s="9" t="n">
        <f aca="false">+Outflows!AF10+Fees!AF10+'Ongoing Cash Flows'!AF10+'Terminal Value'!AF10</f>
        <v>0</v>
      </c>
      <c r="AG10" s="9" t="n">
        <f aca="false">+Outflows!AG10+Fees!AG10+'Ongoing Cash Flows'!AG10+'Terminal Value'!AG10</f>
        <v>0</v>
      </c>
      <c r="AH10" s="9" t="n">
        <f aca="false">+Outflows!AH10+Fees!AH10+'Ongoing Cash Flows'!AH10+'Terminal Value'!AH10</f>
        <v>0</v>
      </c>
      <c r="AI10" s="9" t="n">
        <f aca="false">+Outflows!AI10+Fees!AI10+'Ongoing Cash Flows'!AI10+'Terminal Value'!AI10</f>
        <v>0</v>
      </c>
      <c r="AJ10" s="9" t="n">
        <f aca="false">+Outflows!AJ10+Fees!AJ10+'Ongoing Cash Flows'!AJ10+'Terminal Value'!AJ10</f>
        <v>0</v>
      </c>
      <c r="AK10" s="9"/>
      <c r="AL10" s="1"/>
      <c r="AM10" s="32"/>
      <c r="AN10" s="33" t="n">
        <f aca="false">IF(ISERROR(XIRR(B10:AJ10,IRRDates)),-1,XIRR(B10:AJ10,IRRDates))</f>
        <v>0.0635335352587239</v>
      </c>
      <c r="AO10" s="9" t="n">
        <f aca="false">SUMPRODUCT(B10:AJ10,PVRf)</f>
        <v>0</v>
      </c>
      <c r="AP10" s="9" t="n">
        <f aca="false">MIN(0,AO10-$AO$1004)^2</f>
        <v>0</v>
      </c>
      <c r="AQ10" s="9" t="n">
        <f aca="false">MAX(0,AO10-$AO$1004)^2</f>
        <v>0</v>
      </c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20"/>
      <c r="CM10" s="20"/>
      <c r="CN10" s="20"/>
      <c r="CO10" s="20"/>
      <c r="CP10" s="20"/>
    </row>
    <row r="11" customFormat="false" ht="11.25" hidden="false" customHeight="false" outlineLevel="0" collapsed="false">
      <c r="A11" s="1" t="n">
        <v>9</v>
      </c>
      <c r="B11" s="9" t="n">
        <f aca="false">+Outflows!B11+Fees!B11+'Ongoing Cash Flows'!B11+'Terminal Value'!B11</f>
        <v>-96876.5884144681</v>
      </c>
      <c r="C11" s="9" t="n">
        <f aca="false">+Outflows!C11+Fees!C11+'Ongoing Cash Flows'!C11+'Terminal Value'!C11</f>
        <v>14333.533281753</v>
      </c>
      <c r="D11" s="9" t="n">
        <f aca="false">+Outflows!D11+Fees!D11+'Ongoing Cash Flows'!D11+'Terminal Value'!D11</f>
        <v>12199.7870225894</v>
      </c>
      <c r="E11" s="9" t="n">
        <f aca="false">+Outflows!E11+Fees!E11+'Ongoing Cash Flows'!E11+'Terminal Value'!E11</f>
        <v>10177.3113568262</v>
      </c>
      <c r="F11" s="9" t="n">
        <f aca="false">+Outflows!F11+Fees!F11+'Ongoing Cash Flows'!F11+'Terminal Value'!F11</f>
        <v>9694.33445765583</v>
      </c>
      <c r="G11" s="9" t="n">
        <f aca="false">+Outflows!G11+Fees!G11+'Ongoing Cash Flows'!G11+'Terminal Value'!G11</f>
        <v>9554.27342964278</v>
      </c>
      <c r="H11" s="9" t="n">
        <f aca="false">+Outflows!H11+Fees!H11+'Ongoing Cash Flows'!H11+'Terminal Value'!H11</f>
        <v>8558.05714561958</v>
      </c>
      <c r="I11" s="9" t="n">
        <f aca="false">+Outflows!I11+Fees!I11+'Ongoing Cash Flows'!I11+'Terminal Value'!I11</f>
        <v>8403.61782712418</v>
      </c>
      <c r="J11" s="9" t="n">
        <f aca="false">+Outflows!J11+Fees!J11+'Ongoing Cash Flows'!J11+'Terminal Value'!J11</f>
        <v>8391.18362458919</v>
      </c>
      <c r="K11" s="9" t="n">
        <f aca="false">+Outflows!K11+Fees!K11+'Ongoing Cash Flows'!K11+'Terminal Value'!K11</f>
        <v>8382.1429577357</v>
      </c>
      <c r="L11" s="9" t="n">
        <f aca="false">+Outflows!L11+Fees!L11+'Ongoing Cash Flows'!L11+'Terminal Value'!L11</f>
        <v>8383.25568970878</v>
      </c>
      <c r="M11" s="9" t="n">
        <f aca="false">+Outflows!M11+Fees!M11+'Ongoing Cash Flows'!M11+'Terminal Value'!M11</f>
        <v>8355.36432343288</v>
      </c>
      <c r="N11" s="9" t="n">
        <f aca="false">+Outflows!N11+Fees!N11+'Ongoing Cash Flows'!N11+'Terminal Value'!N11</f>
        <v>8337.60295717687</v>
      </c>
      <c r="O11" s="9" t="n">
        <f aca="false">+Outflows!O11+Fees!O11+'Ongoing Cash Flows'!O11+'Terminal Value'!O11</f>
        <v>8011.59400630102</v>
      </c>
      <c r="P11" s="9" t="n">
        <f aca="false">+Outflows!P11+Fees!P11+'Ongoing Cash Flows'!P11+'Terminal Value'!P11</f>
        <v>7903.62047165105</v>
      </c>
      <c r="Q11" s="9" t="n">
        <f aca="false">+Outflows!Q11+Fees!Q11+'Ongoing Cash Flows'!Q11+'Terminal Value'!Q11</f>
        <v>7875.17896147342</v>
      </c>
      <c r="R11" s="9" t="n">
        <f aca="false">+Outflows!R11+Fees!R11+'Ongoing Cash Flows'!R11+'Terminal Value'!R11</f>
        <v>1111.13571847858</v>
      </c>
      <c r="S11" s="9" t="n">
        <f aca="false">+Outflows!S11+Fees!S11+'Ongoing Cash Flows'!S11+'Terminal Value'!S11</f>
        <v>0</v>
      </c>
      <c r="T11" s="9" t="n">
        <f aca="false">+Outflows!T11+Fees!T11+'Ongoing Cash Flows'!T11+'Terminal Value'!T11</f>
        <v>0</v>
      </c>
      <c r="U11" s="9" t="n">
        <f aca="false">+Outflows!U11+Fees!U11+'Ongoing Cash Flows'!U11+'Terminal Value'!U11</f>
        <v>0</v>
      </c>
      <c r="V11" s="9" t="n">
        <f aca="false">+Outflows!V11+Fees!V11+'Ongoing Cash Flows'!V11+'Terminal Value'!V11</f>
        <v>0</v>
      </c>
      <c r="W11" s="9" t="n">
        <f aca="false">+Outflows!W11+Fees!W11+'Ongoing Cash Flows'!W11+'Terminal Value'!W11</f>
        <v>0</v>
      </c>
      <c r="X11" s="9" t="n">
        <f aca="false">+Outflows!X11+Fees!X11+'Ongoing Cash Flows'!X11+'Terminal Value'!X11</f>
        <v>0</v>
      </c>
      <c r="Y11" s="9" t="n">
        <f aca="false">+Outflows!Y11+Fees!Y11+'Ongoing Cash Flows'!Y11+'Terminal Value'!Y11</f>
        <v>0</v>
      </c>
      <c r="Z11" s="9" t="n">
        <f aca="false">+Outflows!Z11+Fees!Z11+'Ongoing Cash Flows'!Z11+'Terminal Value'!Z11</f>
        <v>0</v>
      </c>
      <c r="AA11" s="9" t="n">
        <f aca="false">+Outflows!AA11+Fees!AA11+'Ongoing Cash Flows'!AA11+'Terminal Value'!AA11</f>
        <v>0</v>
      </c>
      <c r="AB11" s="9" t="n">
        <f aca="false">+Outflows!AB11+Fees!AB11+'Ongoing Cash Flows'!AB11+'Terminal Value'!AB11</f>
        <v>0</v>
      </c>
      <c r="AC11" s="9" t="n">
        <f aca="false">+Outflows!AC11+Fees!AC11+'Ongoing Cash Flows'!AC11+'Terminal Value'!AC11</f>
        <v>0</v>
      </c>
      <c r="AD11" s="9" t="n">
        <f aca="false">+Outflows!AD11+Fees!AD11+'Ongoing Cash Flows'!AD11+'Terminal Value'!AD11</f>
        <v>0</v>
      </c>
      <c r="AE11" s="9" t="n">
        <f aca="false">+Outflows!AE11+Fees!AE11+'Ongoing Cash Flows'!AE11+'Terminal Value'!AE11</f>
        <v>0</v>
      </c>
      <c r="AF11" s="9" t="n">
        <f aca="false">+Outflows!AF11+Fees!AF11+'Ongoing Cash Flows'!AF11+'Terminal Value'!AF11</f>
        <v>0</v>
      </c>
      <c r="AG11" s="9" t="n">
        <f aca="false">+Outflows!AG11+Fees!AG11+'Ongoing Cash Flows'!AG11+'Terminal Value'!AG11</f>
        <v>0</v>
      </c>
      <c r="AH11" s="9" t="n">
        <f aca="false">+Outflows!AH11+Fees!AH11+'Ongoing Cash Flows'!AH11+'Terminal Value'!AH11</f>
        <v>0</v>
      </c>
      <c r="AI11" s="9" t="n">
        <f aca="false">+Outflows!AI11+Fees!AI11+'Ongoing Cash Flows'!AI11+'Terminal Value'!AI11</f>
        <v>0</v>
      </c>
      <c r="AJ11" s="9" t="n">
        <f aca="false">+Outflows!AJ11+Fees!AJ11+'Ongoing Cash Flows'!AJ11+'Terminal Value'!AJ11</f>
        <v>0</v>
      </c>
      <c r="AK11" s="9"/>
      <c r="AL11" s="1"/>
      <c r="AM11" s="32"/>
      <c r="AN11" s="33" t="n">
        <f aca="false">IF(ISERROR(XIRR(B11:AJ11,IRRDates)),-1,XIRR(B11:AJ11,IRRDates))</f>
        <v>0.0545481891320804</v>
      </c>
      <c r="AO11" s="9" t="n">
        <f aca="false">SUMPRODUCT(B11:AJ11,PVRf)</f>
        <v>0</v>
      </c>
      <c r="AP11" s="9" t="n">
        <f aca="false">MIN(0,AO11-$AO$1004)^2</f>
        <v>0</v>
      </c>
      <c r="AQ11" s="9" t="n">
        <f aca="false">MAX(0,AO11-$AO$1004)^2</f>
        <v>0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20"/>
      <c r="CM11" s="20"/>
      <c r="CN11" s="20"/>
      <c r="CO11" s="20"/>
      <c r="CP11" s="20"/>
    </row>
    <row r="12" customFormat="false" ht="11.25" hidden="false" customHeight="false" outlineLevel="0" collapsed="false">
      <c r="A12" s="1" t="n">
        <v>10</v>
      </c>
      <c r="B12" s="9" t="n">
        <f aca="false">+Outflows!B12+Fees!B12+'Ongoing Cash Flows'!B12+'Terminal Value'!B12</f>
        <v>-87896.5014987795</v>
      </c>
      <c r="C12" s="9" t="n">
        <f aca="false">+Outflows!C12+Fees!C12+'Ongoing Cash Flows'!C12+'Terminal Value'!C12</f>
        <v>14074.472751551</v>
      </c>
      <c r="D12" s="9" t="n">
        <f aca="false">+Outflows!D12+Fees!D12+'Ongoing Cash Flows'!D12+'Terminal Value'!D12</f>
        <v>11933.5685207213</v>
      </c>
      <c r="E12" s="9" t="n">
        <f aca="false">+Outflows!E12+Fees!E12+'Ongoing Cash Flows'!E12+'Terminal Value'!E12</f>
        <v>9963.5928494693</v>
      </c>
      <c r="F12" s="9" t="n">
        <f aca="false">+Outflows!F12+Fees!F12+'Ongoing Cash Flows'!F12+'Terminal Value'!F12</f>
        <v>9615.84709059882</v>
      </c>
      <c r="G12" s="9" t="n">
        <f aca="false">+Outflows!G12+Fees!G12+'Ongoing Cash Flows'!G12+'Terminal Value'!G12</f>
        <v>9250.44929435305</v>
      </c>
      <c r="H12" s="9" t="n">
        <f aca="false">+Outflows!H12+Fees!H12+'Ongoing Cash Flows'!H12+'Terminal Value'!H12</f>
        <v>8340.53932512691</v>
      </c>
      <c r="I12" s="9" t="n">
        <f aca="false">+Outflows!I12+Fees!I12+'Ongoing Cash Flows'!I12+'Terminal Value'!I12</f>
        <v>8197.62181734781</v>
      </c>
      <c r="J12" s="9" t="n">
        <f aca="false">+Outflows!J12+Fees!J12+'Ongoing Cash Flows'!J12+'Terminal Value'!J12</f>
        <v>8185.18761481282</v>
      </c>
      <c r="K12" s="9" t="n">
        <f aca="false">+Outflows!K12+Fees!K12+'Ongoing Cash Flows'!K12+'Terminal Value'!K12</f>
        <v>8175.79780218006</v>
      </c>
      <c r="L12" s="9" t="n">
        <f aca="false">+Outflows!L12+Fees!L12+'Ongoing Cash Flows'!L12+'Terminal Value'!L12</f>
        <v>8177.25967993241</v>
      </c>
      <c r="M12" s="9" t="n">
        <f aca="false">+Outflows!M12+Fees!M12+'Ongoing Cash Flows'!M12+'Terminal Value'!M12</f>
        <v>8149.01916787723</v>
      </c>
      <c r="N12" s="9" t="n">
        <f aca="false">+Outflows!N12+Fees!N12+'Ongoing Cash Flows'!N12+'Terminal Value'!N12</f>
        <v>8131.60694740051</v>
      </c>
      <c r="O12" s="9" t="n">
        <f aca="false">+Outflows!O12+Fees!O12+'Ongoing Cash Flows'!O12+'Terminal Value'!O12</f>
        <v>7805.24885074537</v>
      </c>
      <c r="P12" s="9" t="n">
        <f aca="false">+Outflows!P12+Fees!P12+'Ongoing Cash Flows'!P12+'Terminal Value'!P12</f>
        <v>7697.62446187468</v>
      </c>
      <c r="Q12" s="9" t="n">
        <f aca="false">+Outflows!Q12+Fees!Q12+'Ongoing Cash Flows'!Q12+'Terminal Value'!Q12</f>
        <v>7668.83380591777</v>
      </c>
      <c r="R12" s="9" t="n">
        <f aca="false">+Outflows!R12+Fees!R12+'Ongoing Cash Flows'!R12+'Terminal Value'!R12</f>
        <v>1008.1377135904</v>
      </c>
      <c r="S12" s="9" t="n">
        <f aca="false">+Outflows!S12+Fees!S12+'Ongoing Cash Flows'!S12+'Terminal Value'!S12</f>
        <v>0</v>
      </c>
      <c r="T12" s="9" t="n">
        <f aca="false">+Outflows!T12+Fees!T12+'Ongoing Cash Flows'!T12+'Terminal Value'!T12</f>
        <v>0</v>
      </c>
      <c r="U12" s="9" t="n">
        <f aca="false">+Outflows!U12+Fees!U12+'Ongoing Cash Flows'!U12+'Terminal Value'!U12</f>
        <v>0</v>
      </c>
      <c r="V12" s="9" t="n">
        <f aca="false">+Outflows!V12+Fees!V12+'Ongoing Cash Flows'!V12+'Terminal Value'!V12</f>
        <v>0</v>
      </c>
      <c r="W12" s="9" t="n">
        <f aca="false">+Outflows!W12+Fees!W12+'Ongoing Cash Flows'!W12+'Terminal Value'!W12</f>
        <v>0</v>
      </c>
      <c r="X12" s="9" t="n">
        <f aca="false">+Outflows!X12+Fees!X12+'Ongoing Cash Flows'!X12+'Terminal Value'!X12</f>
        <v>0</v>
      </c>
      <c r="Y12" s="9" t="n">
        <f aca="false">+Outflows!Y12+Fees!Y12+'Ongoing Cash Flows'!Y12+'Terminal Value'!Y12</f>
        <v>0</v>
      </c>
      <c r="Z12" s="9" t="n">
        <f aca="false">+Outflows!Z12+Fees!Z12+'Ongoing Cash Flows'!Z12+'Terminal Value'!Z12</f>
        <v>0</v>
      </c>
      <c r="AA12" s="9" t="n">
        <f aca="false">+Outflows!AA12+Fees!AA12+'Ongoing Cash Flows'!AA12+'Terminal Value'!AA12</f>
        <v>0</v>
      </c>
      <c r="AB12" s="9" t="n">
        <f aca="false">+Outflows!AB12+Fees!AB12+'Ongoing Cash Flows'!AB12+'Terminal Value'!AB12</f>
        <v>0</v>
      </c>
      <c r="AC12" s="9" t="n">
        <f aca="false">+Outflows!AC12+Fees!AC12+'Ongoing Cash Flows'!AC12+'Terminal Value'!AC12</f>
        <v>0</v>
      </c>
      <c r="AD12" s="9" t="n">
        <f aca="false">+Outflows!AD12+Fees!AD12+'Ongoing Cash Flows'!AD12+'Terminal Value'!AD12</f>
        <v>0</v>
      </c>
      <c r="AE12" s="9" t="n">
        <f aca="false">+Outflows!AE12+Fees!AE12+'Ongoing Cash Flows'!AE12+'Terminal Value'!AE12</f>
        <v>0</v>
      </c>
      <c r="AF12" s="9" t="n">
        <f aca="false">+Outflows!AF12+Fees!AF12+'Ongoing Cash Flows'!AF12+'Terminal Value'!AF12</f>
        <v>0</v>
      </c>
      <c r="AG12" s="9" t="n">
        <f aca="false">+Outflows!AG12+Fees!AG12+'Ongoing Cash Flows'!AG12+'Terminal Value'!AG12</f>
        <v>0</v>
      </c>
      <c r="AH12" s="9" t="n">
        <f aca="false">+Outflows!AH12+Fees!AH12+'Ongoing Cash Flows'!AH12+'Terminal Value'!AH12</f>
        <v>0</v>
      </c>
      <c r="AI12" s="9" t="n">
        <f aca="false">+Outflows!AI12+Fees!AI12+'Ongoing Cash Flows'!AI12+'Terminal Value'!AI12</f>
        <v>0</v>
      </c>
      <c r="AJ12" s="9" t="n">
        <f aca="false">+Outflows!AJ12+Fees!AJ12+'Ongoing Cash Flows'!AJ12+'Terminal Value'!AJ12</f>
        <v>0</v>
      </c>
      <c r="AK12" s="9"/>
      <c r="AL12" s="1"/>
      <c r="AM12" s="32"/>
      <c r="AN12" s="33" t="n">
        <f aca="false">IF(ISERROR(XIRR(B12:AJ12,IRRDates)),-1,XIRR(B12:AJ12,IRRDates))</f>
        <v>0.0671468997195465</v>
      </c>
      <c r="AO12" s="9" t="n">
        <f aca="false">SUMPRODUCT(B12:AJ12,PVRf)</f>
        <v>0</v>
      </c>
      <c r="AP12" s="9" t="n">
        <f aca="false">MIN(0,AO12-$AO$1004)^2</f>
        <v>0</v>
      </c>
      <c r="AQ12" s="9" t="n">
        <f aca="false">MAX(0,AO12-$AO$1004)^2</f>
        <v>0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20"/>
      <c r="CM12" s="20"/>
      <c r="CN12" s="20"/>
      <c r="CO12" s="20"/>
      <c r="CP12" s="20"/>
    </row>
    <row r="13" customFormat="false" ht="11.25" hidden="false" customHeight="false" outlineLevel="0" collapsed="false">
      <c r="A13" s="1" t="n">
        <v>11</v>
      </c>
      <c r="B13" s="9" t="n">
        <f aca="false">+Outflows!B13+Fees!B13+'Ongoing Cash Flows'!B13+'Terminal Value'!B13</f>
        <v>-95663.5711950639</v>
      </c>
      <c r="C13" s="9" t="n">
        <f aca="false">+Outflows!C13+Fees!C13+'Ongoing Cash Flows'!C13+'Terminal Value'!C13</f>
        <v>14272.1835869291</v>
      </c>
      <c r="D13" s="9" t="n">
        <f aca="false">+Outflows!D13+Fees!D13+'Ongoing Cash Flows'!D13+'Terminal Value'!D13</f>
        <v>12307.445812757</v>
      </c>
      <c r="E13" s="9" t="n">
        <f aca="false">+Outflows!E13+Fees!E13+'Ongoing Cash Flows'!E13+'Terminal Value'!E13</f>
        <v>10189.9169526679</v>
      </c>
      <c r="F13" s="9" t="n">
        <f aca="false">+Outflows!F13+Fees!F13+'Ongoing Cash Flows'!F13+'Terminal Value'!F13</f>
        <v>9798.7826806</v>
      </c>
      <c r="G13" s="9" t="n">
        <f aca="false">+Outflows!G13+Fees!G13+'Ongoing Cash Flows'!G13+'Terminal Value'!G13</f>
        <v>9433.11794080825</v>
      </c>
      <c r="H13" s="9" t="n">
        <f aca="false">+Outflows!H13+Fees!H13+'Ongoing Cash Flows'!H13+'Terminal Value'!H13</f>
        <v>8528.67515140704</v>
      </c>
      <c r="I13" s="9" t="n">
        <f aca="false">+Outflows!I13+Fees!I13+'Ongoing Cash Flows'!I13+'Terminal Value'!I13</f>
        <v>8375.79218252482</v>
      </c>
      <c r="J13" s="9" t="n">
        <f aca="false">+Outflows!J13+Fees!J13+'Ongoing Cash Flows'!J13+'Terminal Value'!J13</f>
        <v>8363.35797998983</v>
      </c>
      <c r="K13" s="9" t="n">
        <f aca="false">+Outflows!K13+Fees!K13+'Ongoing Cash Flows'!K13+'Terminal Value'!K13</f>
        <v>8354.27015102685</v>
      </c>
      <c r="L13" s="9" t="n">
        <f aca="false">+Outflows!L13+Fees!L13+'Ongoing Cash Flows'!L13+'Terminal Value'!L13</f>
        <v>8355.43004510942</v>
      </c>
      <c r="M13" s="9" t="n">
        <f aca="false">+Outflows!M13+Fees!M13+'Ongoing Cash Flows'!M13+'Terminal Value'!M13</f>
        <v>8327.49151672403</v>
      </c>
      <c r="N13" s="9" t="n">
        <f aca="false">+Outflows!N13+Fees!N13+'Ongoing Cash Flows'!N13+'Terminal Value'!N13</f>
        <v>8309.77731257751</v>
      </c>
      <c r="O13" s="9" t="n">
        <f aca="false">+Outflows!O13+Fees!O13+'Ongoing Cash Flows'!O13+'Terminal Value'!O13</f>
        <v>7983.72119959217</v>
      </c>
      <c r="P13" s="9" t="n">
        <f aca="false">+Outflows!P13+Fees!P13+'Ongoing Cash Flows'!P13+'Terminal Value'!P13</f>
        <v>7875.79482705169</v>
      </c>
      <c r="Q13" s="9" t="n">
        <f aca="false">+Outflows!Q13+Fees!Q13+'Ongoing Cash Flows'!Q13+'Terminal Value'!Q13</f>
        <v>7847.30615476457</v>
      </c>
      <c r="R13" s="9" t="n">
        <f aca="false">+Outflows!R13+Fees!R13+'Ongoing Cash Flows'!R13+'Terminal Value'!R13</f>
        <v>1097.2228961789</v>
      </c>
      <c r="S13" s="9" t="n">
        <f aca="false">+Outflows!S13+Fees!S13+'Ongoing Cash Flows'!S13+'Terminal Value'!S13</f>
        <v>0</v>
      </c>
      <c r="T13" s="9" t="n">
        <f aca="false">+Outflows!T13+Fees!T13+'Ongoing Cash Flows'!T13+'Terminal Value'!T13</f>
        <v>0</v>
      </c>
      <c r="U13" s="9" t="n">
        <f aca="false">+Outflows!U13+Fees!U13+'Ongoing Cash Flows'!U13+'Terminal Value'!U13</f>
        <v>0</v>
      </c>
      <c r="V13" s="9" t="n">
        <f aca="false">+Outflows!V13+Fees!V13+'Ongoing Cash Flows'!V13+'Terminal Value'!V13</f>
        <v>0</v>
      </c>
      <c r="W13" s="9" t="n">
        <f aca="false">+Outflows!W13+Fees!W13+'Ongoing Cash Flows'!W13+'Terminal Value'!W13</f>
        <v>0</v>
      </c>
      <c r="X13" s="9" t="n">
        <f aca="false">+Outflows!X13+Fees!X13+'Ongoing Cash Flows'!X13+'Terminal Value'!X13</f>
        <v>0</v>
      </c>
      <c r="Y13" s="9" t="n">
        <f aca="false">+Outflows!Y13+Fees!Y13+'Ongoing Cash Flows'!Y13+'Terminal Value'!Y13</f>
        <v>0</v>
      </c>
      <c r="Z13" s="9" t="n">
        <f aca="false">+Outflows!Z13+Fees!Z13+'Ongoing Cash Flows'!Z13+'Terminal Value'!Z13</f>
        <v>0</v>
      </c>
      <c r="AA13" s="9" t="n">
        <f aca="false">+Outflows!AA13+Fees!AA13+'Ongoing Cash Flows'!AA13+'Terminal Value'!AA13</f>
        <v>0</v>
      </c>
      <c r="AB13" s="9" t="n">
        <f aca="false">+Outflows!AB13+Fees!AB13+'Ongoing Cash Flows'!AB13+'Terminal Value'!AB13</f>
        <v>0</v>
      </c>
      <c r="AC13" s="9" t="n">
        <f aca="false">+Outflows!AC13+Fees!AC13+'Ongoing Cash Flows'!AC13+'Terminal Value'!AC13</f>
        <v>0</v>
      </c>
      <c r="AD13" s="9" t="n">
        <f aca="false">+Outflows!AD13+Fees!AD13+'Ongoing Cash Flows'!AD13+'Terminal Value'!AD13</f>
        <v>0</v>
      </c>
      <c r="AE13" s="9" t="n">
        <f aca="false">+Outflows!AE13+Fees!AE13+'Ongoing Cash Flows'!AE13+'Terminal Value'!AE13</f>
        <v>0</v>
      </c>
      <c r="AF13" s="9" t="n">
        <f aca="false">+Outflows!AF13+Fees!AF13+'Ongoing Cash Flows'!AF13+'Terminal Value'!AF13</f>
        <v>0</v>
      </c>
      <c r="AG13" s="9" t="n">
        <f aca="false">+Outflows!AG13+Fees!AG13+'Ongoing Cash Flows'!AG13+'Terminal Value'!AG13</f>
        <v>0</v>
      </c>
      <c r="AH13" s="9" t="n">
        <f aca="false">+Outflows!AH13+Fees!AH13+'Ongoing Cash Flows'!AH13+'Terminal Value'!AH13</f>
        <v>0</v>
      </c>
      <c r="AI13" s="9" t="n">
        <f aca="false">+Outflows!AI13+Fees!AI13+'Ongoing Cash Flows'!AI13+'Terminal Value'!AI13</f>
        <v>0</v>
      </c>
      <c r="AJ13" s="9" t="n">
        <f aca="false">+Outflows!AJ13+Fees!AJ13+'Ongoing Cash Flows'!AJ13+'Terminal Value'!AJ13</f>
        <v>0</v>
      </c>
      <c r="AK13" s="9"/>
      <c r="AL13" s="1"/>
      <c r="AM13" s="32"/>
      <c r="AN13" s="33" t="n">
        <f aca="false">IF(ISERROR(XIRR(B13:AJ13,IRRDates)),-1,XIRR(B13:AJ13,IRRDates))</f>
        <v>0.056424566512042</v>
      </c>
      <c r="AO13" s="9" t="n">
        <f aca="false">SUMPRODUCT(B13:AJ13,PVRf)</f>
        <v>0</v>
      </c>
      <c r="AP13" s="9" t="n">
        <f aca="false">MIN(0,AO13-$AO$1004)^2</f>
        <v>0</v>
      </c>
      <c r="AQ13" s="9" t="n">
        <f aca="false">MAX(0,AO13-$AO$1004)^2</f>
        <v>0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20"/>
      <c r="CM13" s="20"/>
      <c r="CN13" s="20"/>
      <c r="CO13" s="20"/>
      <c r="CP13" s="20"/>
    </row>
    <row r="14" customFormat="false" ht="11.25" hidden="false" customHeight="false" outlineLevel="0" collapsed="false">
      <c r="A14" s="1" t="n">
        <v>12</v>
      </c>
      <c r="B14" s="9" t="n">
        <f aca="false">+Outflows!B14+Fees!B14+'Ongoing Cash Flows'!B14+'Terminal Value'!B14</f>
        <v>-101857.545269354</v>
      </c>
      <c r="C14" s="9" t="n">
        <f aca="false">+Outflows!C14+Fees!C14+'Ongoing Cash Flows'!C14+'Terminal Value'!C14</f>
        <v>14312.1918614705</v>
      </c>
      <c r="D14" s="9" t="n">
        <f aca="false">+Outflows!D14+Fees!D14+'Ongoing Cash Flows'!D14+'Terminal Value'!D14</f>
        <v>12505.2900782436</v>
      </c>
      <c r="E14" s="9" t="n">
        <f aca="false">+Outflows!E14+Fees!E14+'Ongoing Cash Flows'!E14+'Terminal Value'!E14</f>
        <v>10437.4212382759</v>
      </c>
      <c r="F14" s="9" t="n">
        <f aca="false">+Outflows!F14+Fees!F14+'Ongoing Cash Flows'!F14+'Terminal Value'!F14</f>
        <v>9855.57057874086</v>
      </c>
      <c r="G14" s="9" t="n">
        <f aca="false">+Outflows!G14+Fees!G14+'Ongoing Cash Flows'!G14+'Terminal Value'!G14</f>
        <v>9618.31659232076</v>
      </c>
      <c r="H14" s="9" t="n">
        <f aca="false">+Outflows!H14+Fees!H14+'Ongoing Cash Flows'!H14+'Terminal Value'!H14</f>
        <v>8678.70707798827</v>
      </c>
      <c r="I14" s="9" t="n">
        <f aca="false">+Outflows!I14+Fees!I14+'Ongoing Cash Flows'!I14+'Terminal Value'!I14</f>
        <v>8517.87699260978</v>
      </c>
      <c r="J14" s="9" t="n">
        <f aca="false">+Outflows!J14+Fees!J14+'Ongoing Cash Flows'!J14+'Terminal Value'!J14</f>
        <v>8505.44279007479</v>
      </c>
      <c r="K14" s="9" t="n">
        <f aca="false">+Outflows!K14+Fees!K14+'Ongoing Cash Flows'!K14+'Terminal Value'!K14</f>
        <v>8496.59578282382</v>
      </c>
      <c r="L14" s="9" t="n">
        <f aca="false">+Outflows!L14+Fees!L14+'Ongoing Cash Flows'!L14+'Terminal Value'!L14</f>
        <v>8497.51485519438</v>
      </c>
      <c r="M14" s="9" t="n">
        <f aca="false">+Outflows!M14+Fees!M14+'Ongoing Cash Flows'!M14+'Terminal Value'!M14</f>
        <v>8469.817148521</v>
      </c>
      <c r="N14" s="9" t="n">
        <f aca="false">+Outflows!N14+Fees!N14+'Ongoing Cash Flows'!N14+'Terminal Value'!N14</f>
        <v>8451.86212266247</v>
      </c>
      <c r="O14" s="9" t="n">
        <f aca="false">+Outflows!O14+Fees!O14+'Ongoing Cash Flows'!O14+'Terminal Value'!O14</f>
        <v>8126.04683138913</v>
      </c>
      <c r="P14" s="9" t="n">
        <f aca="false">+Outflows!P14+Fees!P14+'Ongoing Cash Flows'!P14+'Terminal Value'!P14</f>
        <v>8017.87963713665</v>
      </c>
      <c r="Q14" s="9" t="n">
        <f aca="false">+Outflows!Q14+Fees!Q14+'Ongoing Cash Flows'!Q14+'Terminal Value'!Q14</f>
        <v>7989.63178656154</v>
      </c>
      <c r="R14" s="9" t="n">
        <f aca="false">+Outflows!R14+Fees!R14+'Ongoing Cash Flows'!R14+'Terminal Value'!R14</f>
        <v>1168.26530122138</v>
      </c>
      <c r="S14" s="9" t="n">
        <f aca="false">+Outflows!S14+Fees!S14+'Ongoing Cash Flows'!S14+'Terminal Value'!S14</f>
        <v>0</v>
      </c>
      <c r="T14" s="9" t="n">
        <f aca="false">+Outflows!T14+Fees!T14+'Ongoing Cash Flows'!T14+'Terminal Value'!T14</f>
        <v>0</v>
      </c>
      <c r="U14" s="9" t="n">
        <f aca="false">+Outflows!U14+Fees!U14+'Ongoing Cash Flows'!U14+'Terminal Value'!U14</f>
        <v>0</v>
      </c>
      <c r="V14" s="9" t="n">
        <f aca="false">+Outflows!V14+Fees!V14+'Ongoing Cash Flows'!V14+'Terminal Value'!V14</f>
        <v>0</v>
      </c>
      <c r="W14" s="9" t="n">
        <f aca="false">+Outflows!W14+Fees!W14+'Ongoing Cash Flows'!W14+'Terminal Value'!W14</f>
        <v>0</v>
      </c>
      <c r="X14" s="9" t="n">
        <f aca="false">+Outflows!X14+Fees!X14+'Ongoing Cash Flows'!X14+'Terminal Value'!X14</f>
        <v>0</v>
      </c>
      <c r="Y14" s="9" t="n">
        <f aca="false">+Outflows!Y14+Fees!Y14+'Ongoing Cash Flows'!Y14+'Terminal Value'!Y14</f>
        <v>0</v>
      </c>
      <c r="Z14" s="9" t="n">
        <f aca="false">+Outflows!Z14+Fees!Z14+'Ongoing Cash Flows'!Z14+'Terminal Value'!Z14</f>
        <v>0</v>
      </c>
      <c r="AA14" s="9" t="n">
        <f aca="false">+Outflows!AA14+Fees!AA14+'Ongoing Cash Flows'!AA14+'Terminal Value'!AA14</f>
        <v>0</v>
      </c>
      <c r="AB14" s="9" t="n">
        <f aca="false">+Outflows!AB14+Fees!AB14+'Ongoing Cash Flows'!AB14+'Terminal Value'!AB14</f>
        <v>0</v>
      </c>
      <c r="AC14" s="9" t="n">
        <f aca="false">+Outflows!AC14+Fees!AC14+'Ongoing Cash Flows'!AC14+'Terminal Value'!AC14</f>
        <v>0</v>
      </c>
      <c r="AD14" s="9" t="n">
        <f aca="false">+Outflows!AD14+Fees!AD14+'Ongoing Cash Flows'!AD14+'Terminal Value'!AD14</f>
        <v>0</v>
      </c>
      <c r="AE14" s="9" t="n">
        <f aca="false">+Outflows!AE14+Fees!AE14+'Ongoing Cash Flows'!AE14+'Terminal Value'!AE14</f>
        <v>0</v>
      </c>
      <c r="AF14" s="9" t="n">
        <f aca="false">+Outflows!AF14+Fees!AF14+'Ongoing Cash Flows'!AF14+'Terminal Value'!AF14</f>
        <v>0</v>
      </c>
      <c r="AG14" s="9" t="n">
        <f aca="false">+Outflows!AG14+Fees!AG14+'Ongoing Cash Flows'!AG14+'Terminal Value'!AG14</f>
        <v>0</v>
      </c>
      <c r="AH14" s="9" t="n">
        <f aca="false">+Outflows!AH14+Fees!AH14+'Ongoing Cash Flows'!AH14+'Terminal Value'!AH14</f>
        <v>0</v>
      </c>
      <c r="AI14" s="9" t="n">
        <f aca="false">+Outflows!AI14+Fees!AI14+'Ongoing Cash Flows'!AI14+'Terminal Value'!AI14</f>
        <v>0</v>
      </c>
      <c r="AJ14" s="9" t="n">
        <f aca="false">+Outflows!AJ14+Fees!AJ14+'Ongoing Cash Flows'!AJ14+'Terminal Value'!AJ14</f>
        <v>0</v>
      </c>
      <c r="AK14" s="9"/>
      <c r="AL14" s="1"/>
      <c r="AM14" s="32"/>
      <c r="AN14" s="33" t="n">
        <f aca="false">IF(ISERROR(XIRR(B14:AJ14,IRRDates)),-1,XIRR(B14:AJ14,IRRDates))</f>
        <v>0.048607831889949</v>
      </c>
      <c r="AO14" s="9" t="n">
        <f aca="false">SUMPRODUCT(B14:AJ14,PVRf)</f>
        <v>0</v>
      </c>
      <c r="AP14" s="9" t="n">
        <f aca="false">MIN(0,AO14-$AO$1004)^2</f>
        <v>0</v>
      </c>
      <c r="AQ14" s="9" t="n">
        <f aca="false">MAX(0,AO14-$AO$1004)^2</f>
        <v>0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20"/>
      <c r="CM14" s="20"/>
      <c r="CN14" s="20"/>
      <c r="CO14" s="20"/>
      <c r="CP14" s="20"/>
    </row>
    <row r="15" customFormat="false" ht="11.25" hidden="false" customHeight="false" outlineLevel="0" collapsed="false">
      <c r="A15" s="1" t="n">
        <v>13</v>
      </c>
      <c r="B15" s="9" t="n">
        <f aca="false">+Outflows!B15+Fees!B15+'Ongoing Cash Flows'!B15+'Terminal Value'!B15</f>
        <v>-85770.1666618093</v>
      </c>
      <c r="C15" s="9" t="n">
        <f aca="false">+Outflows!C15+Fees!C15+'Ongoing Cash Flows'!C15+'Terminal Value'!C15</f>
        <v>13932.0936383632</v>
      </c>
      <c r="D15" s="9" t="n">
        <f aca="false">+Outflows!D15+Fees!D15+'Ongoing Cash Flows'!D15+'Terminal Value'!D15</f>
        <v>11876.1369265255</v>
      </c>
      <c r="E15" s="9" t="n">
        <f aca="false">+Outflows!E15+Fees!E15+'Ongoing Cash Flows'!E15+'Terminal Value'!E15</f>
        <v>9827.26146371888</v>
      </c>
      <c r="F15" s="9" t="n">
        <f aca="false">+Outflows!F15+Fees!F15+'Ongoing Cash Flows'!F15+'Terminal Value'!F15</f>
        <v>9580.94559270596</v>
      </c>
      <c r="G15" s="9" t="n">
        <f aca="false">+Outflows!G15+Fees!G15+'Ongoing Cash Flows'!G15+'Terminal Value'!G15</f>
        <v>9328.93670095183</v>
      </c>
      <c r="H15" s="9" t="n">
        <f aca="false">+Outflows!H15+Fees!H15+'Ongoing Cash Flows'!H15+'Terminal Value'!H15</f>
        <v>8289.03473238546</v>
      </c>
      <c r="I15" s="9" t="n">
        <f aca="false">+Outflows!I15+Fees!I15+'Ongoing Cash Flows'!I15+'Terminal Value'!I15</f>
        <v>8148.84539725558</v>
      </c>
      <c r="J15" s="9" t="n">
        <f aca="false">+Outflows!J15+Fees!J15+'Ongoing Cash Flows'!J15+'Terminal Value'!J15</f>
        <v>8136.4111947206</v>
      </c>
      <c r="K15" s="9" t="n">
        <f aca="false">+Outflows!K15+Fees!K15+'Ongoing Cash Flows'!K15+'Terminal Value'!K15</f>
        <v>8126.93871018937</v>
      </c>
      <c r="L15" s="9" t="n">
        <f aca="false">+Outflows!L15+Fees!L15+'Ongoing Cash Flows'!L15+'Terminal Value'!L15</f>
        <v>8128.48325984018</v>
      </c>
      <c r="M15" s="9" t="n">
        <f aca="false">+Outflows!M15+Fees!M15+'Ongoing Cash Flows'!M15+'Terminal Value'!M15</f>
        <v>8100.16007588654</v>
      </c>
      <c r="N15" s="9" t="n">
        <f aca="false">+Outflows!N15+Fees!N15+'Ongoing Cash Flows'!N15+'Terminal Value'!N15</f>
        <v>8082.83052730828</v>
      </c>
      <c r="O15" s="9" t="n">
        <f aca="false">+Outflows!O15+Fees!O15+'Ongoing Cash Flows'!O15+'Terminal Value'!O15</f>
        <v>7756.38975875468</v>
      </c>
      <c r="P15" s="9" t="n">
        <f aca="false">+Outflows!P15+Fees!P15+'Ongoing Cash Flows'!P15+'Terminal Value'!P15</f>
        <v>7648.84804178246</v>
      </c>
      <c r="Q15" s="9" t="n">
        <f aca="false">+Outflows!Q15+Fees!Q15+'Ongoing Cash Flows'!Q15+'Terminal Value'!Q15</f>
        <v>7619.97471392708</v>
      </c>
      <c r="R15" s="9" t="n">
        <f aca="false">+Outflows!R15+Fees!R15+'Ongoing Cash Flows'!R15+'Terminal Value'!R15</f>
        <v>983.749503544287</v>
      </c>
      <c r="S15" s="9" t="n">
        <f aca="false">+Outflows!S15+Fees!S15+'Ongoing Cash Flows'!S15+'Terminal Value'!S15</f>
        <v>0</v>
      </c>
      <c r="T15" s="9" t="n">
        <f aca="false">+Outflows!T15+Fees!T15+'Ongoing Cash Flows'!T15+'Terminal Value'!T15</f>
        <v>0</v>
      </c>
      <c r="U15" s="9" t="n">
        <f aca="false">+Outflows!U15+Fees!U15+'Ongoing Cash Flows'!U15+'Terminal Value'!U15</f>
        <v>0</v>
      </c>
      <c r="V15" s="9" t="n">
        <f aca="false">+Outflows!V15+Fees!V15+'Ongoing Cash Flows'!V15+'Terminal Value'!V15</f>
        <v>0</v>
      </c>
      <c r="W15" s="9" t="n">
        <f aca="false">+Outflows!W15+Fees!W15+'Ongoing Cash Flows'!W15+'Terminal Value'!W15</f>
        <v>0</v>
      </c>
      <c r="X15" s="9" t="n">
        <f aca="false">+Outflows!X15+Fees!X15+'Ongoing Cash Flows'!X15+'Terminal Value'!X15</f>
        <v>0</v>
      </c>
      <c r="Y15" s="9" t="n">
        <f aca="false">+Outflows!Y15+Fees!Y15+'Ongoing Cash Flows'!Y15+'Terminal Value'!Y15</f>
        <v>0</v>
      </c>
      <c r="Z15" s="9" t="n">
        <f aca="false">+Outflows!Z15+Fees!Z15+'Ongoing Cash Flows'!Z15+'Terminal Value'!Z15</f>
        <v>0</v>
      </c>
      <c r="AA15" s="9" t="n">
        <f aca="false">+Outflows!AA15+Fees!AA15+'Ongoing Cash Flows'!AA15+'Terminal Value'!AA15</f>
        <v>0</v>
      </c>
      <c r="AB15" s="9" t="n">
        <f aca="false">+Outflows!AB15+Fees!AB15+'Ongoing Cash Flows'!AB15+'Terminal Value'!AB15</f>
        <v>0</v>
      </c>
      <c r="AC15" s="9" t="n">
        <f aca="false">+Outflows!AC15+Fees!AC15+'Ongoing Cash Flows'!AC15+'Terminal Value'!AC15</f>
        <v>0</v>
      </c>
      <c r="AD15" s="9" t="n">
        <f aca="false">+Outflows!AD15+Fees!AD15+'Ongoing Cash Flows'!AD15+'Terminal Value'!AD15</f>
        <v>0</v>
      </c>
      <c r="AE15" s="9" t="n">
        <f aca="false">+Outflows!AE15+Fees!AE15+'Ongoing Cash Flows'!AE15+'Terminal Value'!AE15</f>
        <v>0</v>
      </c>
      <c r="AF15" s="9" t="n">
        <f aca="false">+Outflows!AF15+Fees!AF15+'Ongoing Cash Flows'!AF15+'Terminal Value'!AF15</f>
        <v>0</v>
      </c>
      <c r="AG15" s="9" t="n">
        <f aca="false">+Outflows!AG15+Fees!AG15+'Ongoing Cash Flows'!AG15+'Terminal Value'!AG15</f>
        <v>0</v>
      </c>
      <c r="AH15" s="9" t="n">
        <f aca="false">+Outflows!AH15+Fees!AH15+'Ongoing Cash Flows'!AH15+'Terminal Value'!AH15</f>
        <v>0</v>
      </c>
      <c r="AI15" s="9" t="n">
        <f aca="false">+Outflows!AI15+Fees!AI15+'Ongoing Cash Flows'!AI15+'Terminal Value'!AI15</f>
        <v>0</v>
      </c>
      <c r="AJ15" s="9" t="n">
        <f aca="false">+Outflows!AJ15+Fees!AJ15+'Ongoing Cash Flows'!AJ15+'Terminal Value'!AJ15</f>
        <v>0</v>
      </c>
      <c r="AK15" s="9"/>
      <c r="AL15" s="1"/>
      <c r="AM15" s="32"/>
      <c r="AN15" s="33" t="n">
        <f aca="false">IF(ISERROR(XIRR(B15:AJ15,IRRDates)),-1,XIRR(B15:AJ15,IRRDates))</f>
        <v>0.0703756458402333</v>
      </c>
      <c r="AO15" s="9" t="n">
        <f aca="false">SUMPRODUCT(B15:AJ15,PVRf)</f>
        <v>0</v>
      </c>
      <c r="AP15" s="9" t="n">
        <f aca="false">MIN(0,AO15-$AO$1004)^2</f>
        <v>0</v>
      </c>
      <c r="AQ15" s="9" t="n">
        <f aca="false">MAX(0,AO15-$AO$1004)^2</f>
        <v>0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20"/>
      <c r="CM15" s="20"/>
      <c r="CN15" s="20"/>
      <c r="CO15" s="20"/>
      <c r="CP15" s="20"/>
    </row>
    <row r="16" customFormat="false" ht="11.25" hidden="false" customHeight="false" outlineLevel="0" collapsed="false">
      <c r="A16" s="1" t="n">
        <v>14</v>
      </c>
      <c r="B16" s="9" t="n">
        <f aca="false">+Outflows!B16+Fees!B16+'Ongoing Cash Flows'!B16+'Terminal Value'!B16</f>
        <v>-91019.9168627522</v>
      </c>
      <c r="C16" s="9" t="n">
        <f aca="false">+Outflows!C16+Fees!C16+'Ongoing Cash Flows'!C16+'Terminal Value'!C16</f>
        <v>14112.8865720881</v>
      </c>
      <c r="D16" s="9" t="n">
        <f aca="false">+Outflows!D16+Fees!D16+'Ongoing Cash Flows'!D16+'Terminal Value'!D16</f>
        <v>11996.9607379496</v>
      </c>
      <c r="E16" s="9" t="n">
        <f aca="false">+Outflows!E16+Fees!E16+'Ongoing Cash Flows'!E16+'Terminal Value'!E16</f>
        <v>10013.9242520906</v>
      </c>
      <c r="F16" s="9" t="n">
        <f aca="false">+Outflows!F16+Fees!F16+'Ongoing Cash Flows'!F16+'Terminal Value'!F16</f>
        <v>9600.68106603238</v>
      </c>
      <c r="G16" s="9" t="n">
        <f aca="false">+Outflows!G16+Fees!G16+'Ongoing Cash Flows'!G16+'Terminal Value'!G16</f>
        <v>9407.38663127316</v>
      </c>
      <c r="H16" s="9" t="n">
        <f aca="false">+Outflows!H16+Fees!H16+'Ongoing Cash Flows'!H16+'Terminal Value'!H16</f>
        <v>8416.19544169275</v>
      </c>
      <c r="I16" s="9" t="n">
        <f aca="false">+Outflows!I16+Fees!I16+'Ongoing Cash Flows'!I16+'Terminal Value'!I16</f>
        <v>8269.27046706506</v>
      </c>
      <c r="J16" s="9" t="n">
        <f aca="false">+Outflows!J16+Fees!J16+'Ongoing Cash Flows'!J16+'Terminal Value'!J16</f>
        <v>8256.83626453007</v>
      </c>
      <c r="K16" s="9" t="n">
        <f aca="false">+Outflows!K16+Fees!K16+'Ongoing Cash Flows'!K16+'Terminal Value'!K16</f>
        <v>8247.56789028665</v>
      </c>
      <c r="L16" s="9" t="n">
        <f aca="false">+Outflows!L16+Fees!L16+'Ongoing Cash Flows'!L16+'Terminal Value'!L16</f>
        <v>8248.90832964966</v>
      </c>
      <c r="M16" s="9" t="n">
        <f aca="false">+Outflows!M16+Fees!M16+'Ongoing Cash Flows'!M16+'Terminal Value'!M16</f>
        <v>8220.78925598383</v>
      </c>
      <c r="N16" s="9" t="n">
        <f aca="false">+Outflows!N16+Fees!N16+'Ongoing Cash Flows'!N16+'Terminal Value'!N16</f>
        <v>8203.25559711775</v>
      </c>
      <c r="O16" s="9" t="n">
        <f aca="false">+Outflows!O16+Fees!O16+'Ongoing Cash Flows'!O16+'Terminal Value'!O16</f>
        <v>7877.01893885197</v>
      </c>
      <c r="P16" s="9" t="n">
        <f aca="false">+Outflows!P16+Fees!P16+'Ongoing Cash Flows'!P16+'Terminal Value'!P16</f>
        <v>7769.27311159193</v>
      </c>
      <c r="Q16" s="9" t="n">
        <f aca="false">+Outflows!Q16+Fees!Q16+'Ongoing Cash Flows'!Q16+'Terminal Value'!Q16</f>
        <v>7740.60389402437</v>
      </c>
      <c r="R16" s="9" t="n">
        <f aca="false">+Outflows!R16+Fees!R16+'Ongoing Cash Flows'!R16+'Terminal Value'!R16</f>
        <v>1043.96203844902</v>
      </c>
      <c r="S16" s="9" t="n">
        <f aca="false">+Outflows!S16+Fees!S16+'Ongoing Cash Flows'!S16+'Terminal Value'!S16</f>
        <v>0</v>
      </c>
      <c r="T16" s="9" t="n">
        <f aca="false">+Outflows!T16+Fees!T16+'Ongoing Cash Flows'!T16+'Terminal Value'!T16</f>
        <v>0</v>
      </c>
      <c r="U16" s="9" t="n">
        <f aca="false">+Outflows!U16+Fees!U16+'Ongoing Cash Flows'!U16+'Terminal Value'!U16</f>
        <v>0</v>
      </c>
      <c r="V16" s="9" t="n">
        <f aca="false">+Outflows!V16+Fees!V16+'Ongoing Cash Flows'!V16+'Terminal Value'!V16</f>
        <v>0</v>
      </c>
      <c r="W16" s="9" t="n">
        <f aca="false">+Outflows!W16+Fees!W16+'Ongoing Cash Flows'!W16+'Terminal Value'!W16</f>
        <v>0</v>
      </c>
      <c r="X16" s="9" t="n">
        <f aca="false">+Outflows!X16+Fees!X16+'Ongoing Cash Flows'!X16+'Terminal Value'!X16</f>
        <v>0</v>
      </c>
      <c r="Y16" s="9" t="n">
        <f aca="false">+Outflows!Y16+Fees!Y16+'Ongoing Cash Flows'!Y16+'Terminal Value'!Y16</f>
        <v>0</v>
      </c>
      <c r="Z16" s="9" t="n">
        <f aca="false">+Outflows!Z16+Fees!Z16+'Ongoing Cash Flows'!Z16+'Terminal Value'!Z16</f>
        <v>0</v>
      </c>
      <c r="AA16" s="9" t="n">
        <f aca="false">+Outflows!AA16+Fees!AA16+'Ongoing Cash Flows'!AA16+'Terminal Value'!AA16</f>
        <v>0</v>
      </c>
      <c r="AB16" s="9" t="n">
        <f aca="false">+Outflows!AB16+Fees!AB16+'Ongoing Cash Flows'!AB16+'Terminal Value'!AB16</f>
        <v>0</v>
      </c>
      <c r="AC16" s="9" t="n">
        <f aca="false">+Outflows!AC16+Fees!AC16+'Ongoing Cash Flows'!AC16+'Terminal Value'!AC16</f>
        <v>0</v>
      </c>
      <c r="AD16" s="9" t="n">
        <f aca="false">+Outflows!AD16+Fees!AD16+'Ongoing Cash Flows'!AD16+'Terminal Value'!AD16</f>
        <v>0</v>
      </c>
      <c r="AE16" s="9" t="n">
        <f aca="false">+Outflows!AE16+Fees!AE16+'Ongoing Cash Flows'!AE16+'Terminal Value'!AE16</f>
        <v>0</v>
      </c>
      <c r="AF16" s="9" t="n">
        <f aca="false">+Outflows!AF16+Fees!AF16+'Ongoing Cash Flows'!AF16+'Terminal Value'!AF16</f>
        <v>0</v>
      </c>
      <c r="AG16" s="9" t="n">
        <f aca="false">+Outflows!AG16+Fees!AG16+'Ongoing Cash Flows'!AG16+'Terminal Value'!AG16</f>
        <v>0</v>
      </c>
      <c r="AH16" s="9" t="n">
        <f aca="false">+Outflows!AH16+Fees!AH16+'Ongoing Cash Flows'!AH16+'Terminal Value'!AH16</f>
        <v>0</v>
      </c>
      <c r="AI16" s="9" t="n">
        <f aca="false">+Outflows!AI16+Fees!AI16+'Ongoing Cash Flows'!AI16+'Terminal Value'!AI16</f>
        <v>0</v>
      </c>
      <c r="AJ16" s="9" t="n">
        <f aca="false">+Outflows!AJ16+Fees!AJ16+'Ongoing Cash Flows'!AJ16+'Terminal Value'!AJ16</f>
        <v>0</v>
      </c>
      <c r="AK16" s="9"/>
      <c r="AL16" s="1"/>
      <c r="AM16" s="32"/>
      <c r="AN16" s="33" t="n">
        <f aca="false">IF(ISERROR(XIRR(B16:AJ16,IRRDates)),-1,XIRR(B16:AJ16,IRRDates))</f>
        <v>0.0623471317139136</v>
      </c>
      <c r="AO16" s="9" t="n">
        <f aca="false">SUMPRODUCT(B16:AJ16,PVRf)</f>
        <v>0</v>
      </c>
      <c r="AP16" s="9" t="n">
        <f aca="false">MIN(0,AO16-$AO$1004)^2</f>
        <v>0</v>
      </c>
      <c r="AQ16" s="9" t="n">
        <f aca="false">MAX(0,AO16-$AO$1004)^2</f>
        <v>0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20"/>
      <c r="CM16" s="20"/>
      <c r="CN16" s="20"/>
      <c r="CO16" s="20"/>
      <c r="CP16" s="20"/>
    </row>
    <row r="17" customFormat="false" ht="11.25" hidden="false" customHeight="false" outlineLevel="0" collapsed="false">
      <c r="A17" s="1" t="n">
        <v>15</v>
      </c>
      <c r="B17" s="9" t="n">
        <f aca="false">+Outflows!B17+Fees!B17+'Ongoing Cash Flows'!B17+'Terminal Value'!B17</f>
        <v>-88358.4364331227</v>
      </c>
      <c r="C17" s="9" t="n">
        <f aca="false">+Outflows!C17+Fees!C17+'Ongoing Cash Flows'!C17+'Terminal Value'!C17</f>
        <v>13947.5018880435</v>
      </c>
      <c r="D17" s="9" t="n">
        <f aca="false">+Outflows!D17+Fees!D17+'Ongoing Cash Flows'!D17+'Terminal Value'!D17</f>
        <v>11934.730317014</v>
      </c>
      <c r="E17" s="9" t="n">
        <f aca="false">+Outflows!E17+Fees!E17+'Ongoing Cash Flows'!E17+'Terminal Value'!E17</f>
        <v>10016.8043808981</v>
      </c>
      <c r="F17" s="9" t="n">
        <f aca="false">+Outflows!F17+Fees!F17+'Ongoing Cash Flows'!F17+'Terminal Value'!F17</f>
        <v>9585.40624748137</v>
      </c>
      <c r="G17" s="9" t="n">
        <f aca="false">+Outflows!G17+Fees!G17+'Ongoing Cash Flows'!G17+'Terminal Value'!G17</f>
        <v>9340.53487459083</v>
      </c>
      <c r="H17" s="9" t="n">
        <f aca="false">+Outflows!H17+Fees!H17+'Ongoing Cash Flows'!H17+'Terminal Value'!H17</f>
        <v>8351.72842397096</v>
      </c>
      <c r="I17" s="9" t="n">
        <f aca="false">+Outflows!I17+Fees!I17+'Ongoing Cash Flows'!I17+'Terminal Value'!I17</f>
        <v>8208.2182351937</v>
      </c>
      <c r="J17" s="9" t="n">
        <f aca="false">+Outflows!J17+Fees!J17+'Ongoing Cash Flows'!J17+'Terminal Value'!J17</f>
        <v>8195.78403265871</v>
      </c>
      <c r="K17" s="9" t="n">
        <f aca="false">+Outflows!K17+Fees!K17+'Ongoing Cash Flows'!K17+'Terminal Value'!K17</f>
        <v>8186.41218005619</v>
      </c>
      <c r="L17" s="9" t="n">
        <f aca="false">+Outflows!L17+Fees!L17+'Ongoing Cash Flows'!L17+'Terminal Value'!L17</f>
        <v>8187.8560977783</v>
      </c>
      <c r="M17" s="9" t="n">
        <f aca="false">+Outflows!M17+Fees!M17+'Ongoing Cash Flows'!M17+'Terminal Value'!M17</f>
        <v>8159.63354575337</v>
      </c>
      <c r="N17" s="9" t="n">
        <f aca="false">+Outflows!N17+Fees!N17+'Ongoing Cash Flows'!N17+'Terminal Value'!N17</f>
        <v>8142.20336524639</v>
      </c>
      <c r="O17" s="9" t="n">
        <f aca="false">+Outflows!O17+Fees!O17+'Ongoing Cash Flows'!O17+'Terminal Value'!O17</f>
        <v>7815.8632286215</v>
      </c>
      <c r="P17" s="9" t="n">
        <f aca="false">+Outflows!P17+Fees!P17+'Ongoing Cash Flows'!P17+'Terminal Value'!P17</f>
        <v>7708.22087972057</v>
      </c>
      <c r="Q17" s="9" t="n">
        <f aca="false">+Outflows!Q17+Fees!Q17+'Ongoing Cash Flows'!Q17+'Terminal Value'!Q17</f>
        <v>7679.44818379391</v>
      </c>
      <c r="R17" s="9" t="n">
        <f aca="false">+Outflows!R17+Fees!R17+'Ongoing Cash Flows'!R17+'Terminal Value'!R17</f>
        <v>1013.43592251334</v>
      </c>
      <c r="S17" s="9" t="n">
        <f aca="false">+Outflows!S17+Fees!S17+'Ongoing Cash Flows'!S17+'Terminal Value'!S17</f>
        <v>0</v>
      </c>
      <c r="T17" s="9" t="n">
        <f aca="false">+Outflows!T17+Fees!T17+'Ongoing Cash Flows'!T17+'Terminal Value'!T17</f>
        <v>0</v>
      </c>
      <c r="U17" s="9" t="n">
        <f aca="false">+Outflows!U17+Fees!U17+'Ongoing Cash Flows'!U17+'Terminal Value'!U17</f>
        <v>0</v>
      </c>
      <c r="V17" s="9" t="n">
        <f aca="false">+Outflows!V17+Fees!V17+'Ongoing Cash Flows'!V17+'Terminal Value'!V17</f>
        <v>0</v>
      </c>
      <c r="W17" s="9" t="n">
        <f aca="false">+Outflows!W17+Fees!W17+'Ongoing Cash Flows'!W17+'Terminal Value'!W17</f>
        <v>0</v>
      </c>
      <c r="X17" s="9" t="n">
        <f aca="false">+Outflows!X17+Fees!X17+'Ongoing Cash Flows'!X17+'Terminal Value'!X17</f>
        <v>0</v>
      </c>
      <c r="Y17" s="9" t="n">
        <f aca="false">+Outflows!Y17+Fees!Y17+'Ongoing Cash Flows'!Y17+'Terminal Value'!Y17</f>
        <v>0</v>
      </c>
      <c r="Z17" s="9" t="n">
        <f aca="false">+Outflows!Z17+Fees!Z17+'Ongoing Cash Flows'!Z17+'Terminal Value'!Z17</f>
        <v>0</v>
      </c>
      <c r="AA17" s="9" t="n">
        <f aca="false">+Outflows!AA17+Fees!AA17+'Ongoing Cash Flows'!AA17+'Terminal Value'!AA17</f>
        <v>0</v>
      </c>
      <c r="AB17" s="9" t="n">
        <f aca="false">+Outflows!AB17+Fees!AB17+'Ongoing Cash Flows'!AB17+'Terminal Value'!AB17</f>
        <v>0</v>
      </c>
      <c r="AC17" s="9" t="n">
        <f aca="false">+Outflows!AC17+Fees!AC17+'Ongoing Cash Flows'!AC17+'Terminal Value'!AC17</f>
        <v>0</v>
      </c>
      <c r="AD17" s="9" t="n">
        <f aca="false">+Outflows!AD17+Fees!AD17+'Ongoing Cash Flows'!AD17+'Terminal Value'!AD17</f>
        <v>0</v>
      </c>
      <c r="AE17" s="9" t="n">
        <f aca="false">+Outflows!AE17+Fees!AE17+'Ongoing Cash Flows'!AE17+'Terminal Value'!AE17</f>
        <v>0</v>
      </c>
      <c r="AF17" s="9" t="n">
        <f aca="false">+Outflows!AF17+Fees!AF17+'Ongoing Cash Flows'!AF17+'Terminal Value'!AF17</f>
        <v>0</v>
      </c>
      <c r="AG17" s="9" t="n">
        <f aca="false">+Outflows!AG17+Fees!AG17+'Ongoing Cash Flows'!AG17+'Terminal Value'!AG17</f>
        <v>0</v>
      </c>
      <c r="AH17" s="9" t="n">
        <f aca="false">+Outflows!AH17+Fees!AH17+'Ongoing Cash Flows'!AH17+'Terminal Value'!AH17</f>
        <v>0</v>
      </c>
      <c r="AI17" s="9" t="n">
        <f aca="false">+Outflows!AI17+Fees!AI17+'Ongoing Cash Flows'!AI17+'Terminal Value'!AI17</f>
        <v>0</v>
      </c>
      <c r="AJ17" s="9" t="n">
        <f aca="false">+Outflows!AJ17+Fees!AJ17+'Ongoing Cash Flows'!AJ17+'Terminal Value'!AJ17</f>
        <v>0</v>
      </c>
      <c r="AK17" s="9"/>
      <c r="AL17" s="1"/>
      <c r="AM17" s="32"/>
      <c r="AN17" s="33" t="n">
        <f aca="false">IF(ISERROR(XIRR(B17:AJ17,IRRDates)),-1,XIRR(B17:AJ17,IRRDates))</f>
        <v>0.0662860185197211</v>
      </c>
      <c r="AO17" s="9" t="n">
        <f aca="false">SUMPRODUCT(B17:AJ17,PVRf)</f>
        <v>0</v>
      </c>
      <c r="AP17" s="9" t="n">
        <f aca="false">MIN(0,AO17-$AO$1004)^2</f>
        <v>0</v>
      </c>
      <c r="AQ17" s="9" t="n">
        <f aca="false">MAX(0,AO17-$AO$1004)^2</f>
        <v>0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20"/>
      <c r="CM17" s="20"/>
      <c r="CN17" s="20"/>
      <c r="CO17" s="20"/>
      <c r="CP17" s="20"/>
    </row>
    <row r="18" customFormat="false" ht="11.25" hidden="false" customHeight="false" outlineLevel="0" collapsed="false">
      <c r="A18" s="1" t="n">
        <v>16</v>
      </c>
      <c r="B18" s="9" t="n">
        <f aca="false">+Outflows!B18+Fees!B18+'Ongoing Cash Flows'!B18+'Terminal Value'!B18</f>
        <v>-99752.3642195074</v>
      </c>
      <c r="C18" s="9" t="n">
        <f aca="false">+Outflows!C18+Fees!C18+'Ongoing Cash Flows'!C18+'Terminal Value'!C18</f>
        <v>14284.0134706237</v>
      </c>
      <c r="D18" s="9" t="n">
        <f aca="false">+Outflows!D18+Fees!D18+'Ongoing Cash Flows'!D18+'Terminal Value'!D18</f>
        <v>12308.365930959</v>
      </c>
      <c r="E18" s="9" t="n">
        <f aca="false">+Outflows!E18+Fees!E18+'Ongoing Cash Flows'!E18+'Terminal Value'!E18</f>
        <v>10327.9152212499</v>
      </c>
      <c r="F18" s="9" t="n">
        <f aca="false">+Outflows!F18+Fees!F18+'Ongoing Cash Flows'!F18+'Terminal Value'!F18</f>
        <v>9909.94853246367</v>
      </c>
      <c r="G18" s="9" t="n">
        <f aca="false">+Outflows!G18+Fees!G18+'Ongoing Cash Flows'!G18+'Terminal Value'!G18</f>
        <v>9532.53933141745</v>
      </c>
      <c r="H18" s="9" t="n">
        <f aca="false">+Outflows!H18+Fees!H18+'Ongoing Cash Flows'!H18+'Terminal Value'!H18</f>
        <v>8627.71487735544</v>
      </c>
      <c r="I18" s="9" t="n">
        <f aca="false">+Outflows!I18+Fees!I18+'Ongoing Cash Flows'!I18+'Terminal Value'!I18</f>
        <v>8469.58582347113</v>
      </c>
      <c r="J18" s="9" t="n">
        <f aca="false">+Outflows!J18+Fees!J18+'Ongoing Cash Flows'!J18+'Terminal Value'!J18</f>
        <v>8457.15162093614</v>
      </c>
      <c r="K18" s="9" t="n">
        <f aca="false">+Outflows!K18+Fees!K18+'Ongoing Cash Flows'!K18+'Terminal Value'!K18</f>
        <v>8448.22276424596</v>
      </c>
      <c r="L18" s="9" t="n">
        <f aca="false">+Outflows!L18+Fees!L18+'Ongoing Cash Flows'!L18+'Terminal Value'!L18</f>
        <v>8449.22368605573</v>
      </c>
      <c r="M18" s="9" t="n">
        <f aca="false">+Outflows!M18+Fees!M18+'Ongoing Cash Flows'!M18+'Terminal Value'!M18</f>
        <v>8421.44412994314</v>
      </c>
      <c r="N18" s="9" t="n">
        <f aca="false">+Outflows!N18+Fees!N18+'Ongoing Cash Flows'!N18+'Terminal Value'!N18</f>
        <v>8403.57095352383</v>
      </c>
      <c r="O18" s="9" t="n">
        <f aca="false">+Outflows!O18+Fees!O18+'Ongoing Cash Flows'!O18+'Terminal Value'!O18</f>
        <v>8077.67381281127</v>
      </c>
      <c r="P18" s="9" t="n">
        <f aca="false">+Outflows!P18+Fees!P18+'Ongoing Cash Flows'!P18+'Terminal Value'!P18</f>
        <v>7969.588467998</v>
      </c>
      <c r="Q18" s="9" t="n">
        <f aca="false">+Outflows!Q18+Fees!Q18+'Ongoing Cash Flows'!Q18+'Terminal Value'!Q18</f>
        <v>7941.25876798368</v>
      </c>
      <c r="R18" s="9" t="n">
        <f aca="false">+Outflows!R18+Fees!R18+'Ongoing Cash Flows'!R18+'Terminal Value'!R18</f>
        <v>1144.11971665206</v>
      </c>
      <c r="S18" s="9" t="n">
        <f aca="false">+Outflows!S18+Fees!S18+'Ongoing Cash Flows'!S18+'Terminal Value'!S18</f>
        <v>0</v>
      </c>
      <c r="T18" s="9" t="n">
        <f aca="false">+Outflows!T18+Fees!T18+'Ongoing Cash Flows'!T18+'Terminal Value'!T18</f>
        <v>0</v>
      </c>
      <c r="U18" s="9" t="n">
        <f aca="false">+Outflows!U18+Fees!U18+'Ongoing Cash Flows'!U18+'Terminal Value'!U18</f>
        <v>0</v>
      </c>
      <c r="V18" s="9" t="n">
        <f aca="false">+Outflows!V18+Fees!V18+'Ongoing Cash Flows'!V18+'Terminal Value'!V18</f>
        <v>0</v>
      </c>
      <c r="W18" s="9" t="n">
        <f aca="false">+Outflows!W18+Fees!W18+'Ongoing Cash Flows'!W18+'Terminal Value'!W18</f>
        <v>0</v>
      </c>
      <c r="X18" s="9" t="n">
        <f aca="false">+Outflows!X18+Fees!X18+'Ongoing Cash Flows'!X18+'Terminal Value'!X18</f>
        <v>0</v>
      </c>
      <c r="Y18" s="9" t="n">
        <f aca="false">+Outflows!Y18+Fees!Y18+'Ongoing Cash Flows'!Y18+'Terminal Value'!Y18</f>
        <v>0</v>
      </c>
      <c r="Z18" s="9" t="n">
        <f aca="false">+Outflows!Z18+Fees!Z18+'Ongoing Cash Flows'!Z18+'Terminal Value'!Z18</f>
        <v>0</v>
      </c>
      <c r="AA18" s="9" t="n">
        <f aca="false">+Outflows!AA18+Fees!AA18+'Ongoing Cash Flows'!AA18+'Terminal Value'!AA18</f>
        <v>0</v>
      </c>
      <c r="AB18" s="9" t="n">
        <f aca="false">+Outflows!AB18+Fees!AB18+'Ongoing Cash Flows'!AB18+'Terminal Value'!AB18</f>
        <v>0</v>
      </c>
      <c r="AC18" s="9" t="n">
        <f aca="false">+Outflows!AC18+Fees!AC18+'Ongoing Cash Flows'!AC18+'Terminal Value'!AC18</f>
        <v>0</v>
      </c>
      <c r="AD18" s="9" t="n">
        <f aca="false">+Outflows!AD18+Fees!AD18+'Ongoing Cash Flows'!AD18+'Terminal Value'!AD18</f>
        <v>0</v>
      </c>
      <c r="AE18" s="9" t="n">
        <f aca="false">+Outflows!AE18+Fees!AE18+'Ongoing Cash Flows'!AE18+'Terminal Value'!AE18</f>
        <v>0</v>
      </c>
      <c r="AF18" s="9" t="n">
        <f aca="false">+Outflows!AF18+Fees!AF18+'Ongoing Cash Flows'!AF18+'Terminal Value'!AF18</f>
        <v>0</v>
      </c>
      <c r="AG18" s="9" t="n">
        <f aca="false">+Outflows!AG18+Fees!AG18+'Ongoing Cash Flows'!AG18+'Terminal Value'!AG18</f>
        <v>0</v>
      </c>
      <c r="AH18" s="9" t="n">
        <f aca="false">+Outflows!AH18+Fees!AH18+'Ongoing Cash Flows'!AH18+'Terminal Value'!AH18</f>
        <v>0</v>
      </c>
      <c r="AI18" s="9" t="n">
        <f aca="false">+Outflows!AI18+Fees!AI18+'Ongoing Cash Flows'!AI18+'Terminal Value'!AI18</f>
        <v>0</v>
      </c>
      <c r="AJ18" s="9" t="n">
        <f aca="false">+Outflows!AJ18+Fees!AJ18+'Ongoing Cash Flows'!AJ18+'Terminal Value'!AJ18</f>
        <v>0</v>
      </c>
      <c r="AK18" s="9"/>
      <c r="AL18" s="1"/>
      <c r="AM18" s="32"/>
      <c r="AN18" s="33" t="n">
        <f aca="false">IF(ISERROR(XIRR(B18:AJ18,IRRDates)),-1,XIRR(B18:AJ18,IRRDates))</f>
        <v>0.0509868549047098</v>
      </c>
      <c r="AO18" s="9" t="n">
        <f aca="false">SUMPRODUCT(B18:AJ18,PVRf)</f>
        <v>0</v>
      </c>
      <c r="AP18" s="9" t="n">
        <f aca="false">MIN(0,AO18-$AO$1004)^2</f>
        <v>0</v>
      </c>
      <c r="AQ18" s="9" t="n">
        <f aca="false">MAX(0,AO18-$AO$1004)^2</f>
        <v>0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20"/>
      <c r="CM18" s="20"/>
      <c r="CN18" s="20"/>
      <c r="CO18" s="20"/>
      <c r="CP18" s="20"/>
    </row>
    <row r="19" customFormat="false" ht="11.25" hidden="false" customHeight="false" outlineLevel="0" collapsed="false">
      <c r="A19" s="1" t="n">
        <v>17</v>
      </c>
      <c r="B19" s="9" t="n">
        <f aca="false">+Outflows!B19+Fees!B19+'Ongoing Cash Flows'!B19+'Terminal Value'!B19</f>
        <v>-93188.3859487103</v>
      </c>
      <c r="C19" s="9" t="n">
        <f aca="false">+Outflows!C19+Fees!C19+'Ongoing Cash Flows'!C19+'Terminal Value'!C19</f>
        <v>14112.5907889333</v>
      </c>
      <c r="D19" s="9" t="n">
        <f aca="false">+Outflows!D19+Fees!D19+'Ongoing Cash Flows'!D19+'Terminal Value'!D19</f>
        <v>12173.983584129</v>
      </c>
      <c r="E19" s="9" t="n">
        <f aca="false">+Outflows!E19+Fees!E19+'Ongoing Cash Flows'!E19+'Terminal Value'!E19</f>
        <v>10198.2487567232</v>
      </c>
      <c r="F19" s="9" t="n">
        <f aca="false">+Outflows!F19+Fees!F19+'Ongoing Cash Flows'!F19+'Terminal Value'!F19</f>
        <v>9716.14879281474</v>
      </c>
      <c r="G19" s="9" t="n">
        <f aca="false">+Outflows!G19+Fees!G19+'Ongoing Cash Flows'!G19+'Terminal Value'!G19</f>
        <v>9445.59169462371</v>
      </c>
      <c r="H19" s="9" t="n">
        <f aca="false">+Outflows!H19+Fees!H19+'Ongoing Cash Flows'!H19+'Terminal Value'!H19</f>
        <v>8468.72062032541</v>
      </c>
      <c r="I19" s="9" t="n">
        <f aca="false">+Outflows!I19+Fees!I19+'Ongoing Cash Flows'!I19+'Terminal Value'!I19</f>
        <v>8319.01341312167</v>
      </c>
      <c r="J19" s="9" t="n">
        <f aca="false">+Outflows!J19+Fees!J19+'Ongoing Cash Flows'!J19+'Terminal Value'!J19</f>
        <v>8306.57921058668</v>
      </c>
      <c r="K19" s="9" t="n">
        <f aca="false">+Outflows!K19+Fees!K19+'Ongoing Cash Flows'!K19+'Terminal Value'!K19</f>
        <v>8297.39514642132</v>
      </c>
      <c r="L19" s="9" t="n">
        <f aca="false">+Outflows!L19+Fees!L19+'Ongoing Cash Flows'!L19+'Terminal Value'!L19</f>
        <v>8298.65127570627</v>
      </c>
      <c r="M19" s="9" t="n">
        <f aca="false">+Outflows!M19+Fees!M19+'Ongoing Cash Flows'!M19+'Terminal Value'!M19</f>
        <v>8270.6165121185</v>
      </c>
      <c r="N19" s="9" t="n">
        <f aca="false">+Outflows!N19+Fees!N19+'Ongoing Cash Flows'!N19+'Terminal Value'!N19</f>
        <v>8252.99854317436</v>
      </c>
      <c r="O19" s="9" t="n">
        <f aca="false">+Outflows!O19+Fees!O19+'Ongoing Cash Flows'!O19+'Terminal Value'!O19</f>
        <v>7926.84619498664</v>
      </c>
      <c r="P19" s="9" t="n">
        <f aca="false">+Outflows!P19+Fees!P19+'Ongoing Cash Flows'!P19+'Terminal Value'!P19</f>
        <v>7819.01605764854</v>
      </c>
      <c r="Q19" s="9" t="n">
        <f aca="false">+Outflows!Q19+Fees!Q19+'Ongoing Cash Flows'!Q19+'Terminal Value'!Q19</f>
        <v>7790.43115015904</v>
      </c>
      <c r="R19" s="9" t="n">
        <f aca="false">+Outflows!R19+Fees!R19+'Ongoing Cash Flows'!R19+'Terminal Value'!R19</f>
        <v>1068.83351147733</v>
      </c>
      <c r="S19" s="9" t="n">
        <f aca="false">+Outflows!S19+Fees!S19+'Ongoing Cash Flows'!S19+'Terminal Value'!S19</f>
        <v>0</v>
      </c>
      <c r="T19" s="9" t="n">
        <f aca="false">+Outflows!T19+Fees!T19+'Ongoing Cash Flows'!T19+'Terminal Value'!T19</f>
        <v>0</v>
      </c>
      <c r="U19" s="9" t="n">
        <f aca="false">+Outflows!U19+Fees!U19+'Ongoing Cash Flows'!U19+'Terminal Value'!U19</f>
        <v>0</v>
      </c>
      <c r="V19" s="9" t="n">
        <f aca="false">+Outflows!V19+Fees!V19+'Ongoing Cash Flows'!V19+'Terminal Value'!V19</f>
        <v>0</v>
      </c>
      <c r="W19" s="9" t="n">
        <f aca="false">+Outflows!W19+Fees!W19+'Ongoing Cash Flows'!W19+'Terminal Value'!W19</f>
        <v>0</v>
      </c>
      <c r="X19" s="9" t="n">
        <f aca="false">+Outflows!X19+Fees!X19+'Ongoing Cash Flows'!X19+'Terminal Value'!X19</f>
        <v>0</v>
      </c>
      <c r="Y19" s="9" t="n">
        <f aca="false">+Outflows!Y19+Fees!Y19+'Ongoing Cash Flows'!Y19+'Terminal Value'!Y19</f>
        <v>0</v>
      </c>
      <c r="Z19" s="9" t="n">
        <f aca="false">+Outflows!Z19+Fees!Z19+'Ongoing Cash Flows'!Z19+'Terminal Value'!Z19</f>
        <v>0</v>
      </c>
      <c r="AA19" s="9" t="n">
        <f aca="false">+Outflows!AA19+Fees!AA19+'Ongoing Cash Flows'!AA19+'Terminal Value'!AA19</f>
        <v>0</v>
      </c>
      <c r="AB19" s="9" t="n">
        <f aca="false">+Outflows!AB19+Fees!AB19+'Ongoing Cash Flows'!AB19+'Terminal Value'!AB19</f>
        <v>0</v>
      </c>
      <c r="AC19" s="9" t="n">
        <f aca="false">+Outflows!AC19+Fees!AC19+'Ongoing Cash Flows'!AC19+'Terminal Value'!AC19</f>
        <v>0</v>
      </c>
      <c r="AD19" s="9" t="n">
        <f aca="false">+Outflows!AD19+Fees!AD19+'Ongoing Cash Flows'!AD19+'Terminal Value'!AD19</f>
        <v>0</v>
      </c>
      <c r="AE19" s="9" t="n">
        <f aca="false">+Outflows!AE19+Fees!AE19+'Ongoing Cash Flows'!AE19+'Terminal Value'!AE19</f>
        <v>0</v>
      </c>
      <c r="AF19" s="9" t="n">
        <f aca="false">+Outflows!AF19+Fees!AF19+'Ongoing Cash Flows'!AF19+'Terminal Value'!AF19</f>
        <v>0</v>
      </c>
      <c r="AG19" s="9" t="n">
        <f aca="false">+Outflows!AG19+Fees!AG19+'Ongoing Cash Flows'!AG19+'Terminal Value'!AG19</f>
        <v>0</v>
      </c>
      <c r="AH19" s="9" t="n">
        <f aca="false">+Outflows!AH19+Fees!AH19+'Ongoing Cash Flows'!AH19+'Terminal Value'!AH19</f>
        <v>0</v>
      </c>
      <c r="AI19" s="9" t="n">
        <f aca="false">+Outflows!AI19+Fees!AI19+'Ongoing Cash Flows'!AI19+'Terminal Value'!AI19</f>
        <v>0</v>
      </c>
      <c r="AJ19" s="9" t="n">
        <f aca="false">+Outflows!AJ19+Fees!AJ19+'Ongoing Cash Flows'!AJ19+'Terminal Value'!AJ19</f>
        <v>0</v>
      </c>
      <c r="AK19" s="9"/>
      <c r="AL19" s="1"/>
      <c r="AM19" s="32"/>
      <c r="AN19" s="33" t="n">
        <f aca="false">IF(ISERROR(XIRR(B19:AJ19,IRRDates)),-1,XIRR(B19:AJ19,IRRDates))</f>
        <v>0.059666638969934</v>
      </c>
      <c r="AO19" s="9" t="n">
        <f aca="false">SUMPRODUCT(B19:AJ19,PVRf)</f>
        <v>0</v>
      </c>
      <c r="AP19" s="9" t="n">
        <f aca="false">MIN(0,AO19-$AO$1004)^2</f>
        <v>0</v>
      </c>
      <c r="AQ19" s="9" t="n">
        <f aca="false">MAX(0,AO19-$AO$1004)^2</f>
        <v>0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20"/>
      <c r="CM19" s="20"/>
      <c r="CN19" s="20"/>
      <c r="CO19" s="20"/>
      <c r="CP19" s="20"/>
    </row>
    <row r="20" customFormat="false" ht="11.25" hidden="false" customHeight="false" outlineLevel="0" collapsed="false">
      <c r="A20" s="1" t="n">
        <v>18</v>
      </c>
      <c r="B20" s="9" t="n">
        <f aca="false">+Outflows!B20+Fees!B20+'Ongoing Cash Flows'!B20+'Terminal Value'!B20</f>
        <v>-103797.892596749</v>
      </c>
      <c r="C20" s="9" t="n">
        <f aca="false">+Outflows!C20+Fees!C20+'Ongoing Cash Flows'!C20+'Terminal Value'!C20</f>
        <v>14229.0141442484</v>
      </c>
      <c r="D20" s="9" t="n">
        <f aca="false">+Outflows!D20+Fees!D20+'Ongoing Cash Flows'!D20+'Terminal Value'!D20</f>
        <v>12493.0049417055</v>
      </c>
      <c r="E20" s="9" t="n">
        <f aca="false">+Outflows!E20+Fees!E20+'Ongoing Cash Flows'!E20+'Terminal Value'!E20</f>
        <v>10456.9350157859</v>
      </c>
      <c r="F20" s="9" t="n">
        <f aca="false">+Outflows!F20+Fees!F20+'Ongoing Cash Flows'!F20+'Terminal Value'!F20</f>
        <v>9980.28315810874</v>
      </c>
      <c r="G20" s="9" t="n">
        <f aca="false">+Outflows!G20+Fees!G20+'Ongoing Cash Flows'!G20+'Terminal Value'!G20</f>
        <v>9780.58663478993</v>
      </c>
      <c r="H20" s="9" t="n">
        <f aca="false">+Outflows!H20+Fees!H20+'Ongoing Cash Flows'!H20+'Terminal Value'!H20</f>
        <v>8725.70663663578</v>
      </c>
      <c r="I20" s="9" t="n">
        <f aca="false">+Outflows!I20+Fees!I20+'Ongoing Cash Flows'!I20+'Terminal Value'!I20</f>
        <v>8562.38700802234</v>
      </c>
      <c r="J20" s="9" t="n">
        <f aca="false">+Outflows!J20+Fees!J20+'Ongoing Cash Flows'!J20+'Terminal Value'!J20</f>
        <v>8549.95280548736</v>
      </c>
      <c r="K20" s="9" t="n">
        <f aca="false">+Outflows!K20+Fees!K20+'Ongoing Cash Flows'!K20+'Terminal Value'!K20</f>
        <v>8541.18123894048</v>
      </c>
      <c r="L20" s="9" t="n">
        <f aca="false">+Outflows!L20+Fees!L20+'Ongoing Cash Flows'!L20+'Terminal Value'!L20</f>
        <v>8542.02487060695</v>
      </c>
      <c r="M20" s="9" t="n">
        <f aca="false">+Outflows!M20+Fees!M20+'Ongoing Cash Flows'!M20+'Terminal Value'!M20</f>
        <v>8514.40260463766</v>
      </c>
      <c r="N20" s="9" t="n">
        <f aca="false">+Outflows!N20+Fees!N20+'Ongoing Cash Flows'!N20+'Terminal Value'!N20</f>
        <v>8496.37213807504</v>
      </c>
      <c r="O20" s="9" t="n">
        <f aca="false">+Outflows!O20+Fees!O20+'Ongoing Cash Flows'!O20+'Terminal Value'!O20</f>
        <v>8170.63228750579</v>
      </c>
      <c r="P20" s="9" t="n">
        <f aca="false">+Outflows!P20+Fees!P20+'Ongoing Cash Flows'!P20+'Terminal Value'!P20</f>
        <v>8062.38965254922</v>
      </c>
      <c r="Q20" s="9" t="n">
        <f aca="false">+Outflows!Q20+Fees!Q20+'Ongoing Cash Flows'!Q20+'Terminal Value'!Q20</f>
        <v>8034.2172426782</v>
      </c>
      <c r="R20" s="9" t="n">
        <f aca="false">+Outflows!R20+Fees!R20+'Ongoing Cash Flows'!R20+'Terminal Value'!R20</f>
        <v>1190.52030892767</v>
      </c>
      <c r="S20" s="9" t="n">
        <f aca="false">+Outflows!S20+Fees!S20+'Ongoing Cash Flows'!S20+'Terminal Value'!S20</f>
        <v>0</v>
      </c>
      <c r="T20" s="9" t="n">
        <f aca="false">+Outflows!T20+Fees!T20+'Ongoing Cash Flows'!T20+'Terminal Value'!T20</f>
        <v>0</v>
      </c>
      <c r="U20" s="9" t="n">
        <f aca="false">+Outflows!U20+Fees!U20+'Ongoing Cash Flows'!U20+'Terminal Value'!U20</f>
        <v>0</v>
      </c>
      <c r="V20" s="9" t="n">
        <f aca="false">+Outflows!V20+Fees!V20+'Ongoing Cash Flows'!V20+'Terminal Value'!V20</f>
        <v>0</v>
      </c>
      <c r="W20" s="9" t="n">
        <f aca="false">+Outflows!W20+Fees!W20+'Ongoing Cash Flows'!W20+'Terminal Value'!W20</f>
        <v>0</v>
      </c>
      <c r="X20" s="9" t="n">
        <f aca="false">+Outflows!X20+Fees!X20+'Ongoing Cash Flows'!X20+'Terminal Value'!X20</f>
        <v>0</v>
      </c>
      <c r="Y20" s="9" t="n">
        <f aca="false">+Outflows!Y20+Fees!Y20+'Ongoing Cash Flows'!Y20+'Terminal Value'!Y20</f>
        <v>0</v>
      </c>
      <c r="Z20" s="9" t="n">
        <f aca="false">+Outflows!Z20+Fees!Z20+'Ongoing Cash Flows'!Z20+'Terminal Value'!Z20</f>
        <v>0</v>
      </c>
      <c r="AA20" s="9" t="n">
        <f aca="false">+Outflows!AA20+Fees!AA20+'Ongoing Cash Flows'!AA20+'Terminal Value'!AA20</f>
        <v>0</v>
      </c>
      <c r="AB20" s="9" t="n">
        <f aca="false">+Outflows!AB20+Fees!AB20+'Ongoing Cash Flows'!AB20+'Terminal Value'!AB20</f>
        <v>0</v>
      </c>
      <c r="AC20" s="9" t="n">
        <f aca="false">+Outflows!AC20+Fees!AC20+'Ongoing Cash Flows'!AC20+'Terminal Value'!AC20</f>
        <v>0</v>
      </c>
      <c r="AD20" s="9" t="n">
        <f aca="false">+Outflows!AD20+Fees!AD20+'Ongoing Cash Flows'!AD20+'Terminal Value'!AD20</f>
        <v>0</v>
      </c>
      <c r="AE20" s="9" t="n">
        <f aca="false">+Outflows!AE20+Fees!AE20+'Ongoing Cash Flows'!AE20+'Terminal Value'!AE20</f>
        <v>0</v>
      </c>
      <c r="AF20" s="9" t="n">
        <f aca="false">+Outflows!AF20+Fees!AF20+'Ongoing Cash Flows'!AF20+'Terminal Value'!AF20</f>
        <v>0</v>
      </c>
      <c r="AG20" s="9" t="n">
        <f aca="false">+Outflows!AG20+Fees!AG20+'Ongoing Cash Flows'!AG20+'Terminal Value'!AG20</f>
        <v>0</v>
      </c>
      <c r="AH20" s="9" t="n">
        <f aca="false">+Outflows!AH20+Fees!AH20+'Ongoing Cash Flows'!AH20+'Terminal Value'!AH20</f>
        <v>0</v>
      </c>
      <c r="AI20" s="9" t="n">
        <f aca="false">+Outflows!AI20+Fees!AI20+'Ongoing Cash Flows'!AI20+'Terminal Value'!AI20</f>
        <v>0</v>
      </c>
      <c r="AJ20" s="9" t="n">
        <f aca="false">+Outflows!AJ20+Fees!AJ20+'Ongoing Cash Flows'!AJ20+'Terminal Value'!AJ20</f>
        <v>0</v>
      </c>
      <c r="AK20" s="9"/>
      <c r="AL20" s="1"/>
      <c r="AM20" s="32"/>
      <c r="AN20" s="33" t="n">
        <f aca="false">IF(ISERROR(XIRR(B20:AJ20,IRRDates)),-1,XIRR(B20:AJ20,IRRDates))</f>
        <v>0.0462720248205891</v>
      </c>
      <c r="AO20" s="9" t="n">
        <f aca="false">SUMPRODUCT(B20:AJ20,PVRf)</f>
        <v>0</v>
      </c>
      <c r="AP20" s="9" t="n">
        <f aca="false">MIN(0,AO20-$AO$1004)^2</f>
        <v>0</v>
      </c>
      <c r="AQ20" s="9" t="n">
        <f aca="false">MAX(0,AO20-$AO$1004)^2</f>
        <v>0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20"/>
      <c r="CM20" s="20"/>
      <c r="CN20" s="20"/>
      <c r="CO20" s="20"/>
      <c r="CP20" s="20"/>
    </row>
    <row r="21" customFormat="false" ht="11.25" hidden="false" customHeight="false" outlineLevel="0" collapsed="false">
      <c r="A21" s="1" t="n">
        <v>19</v>
      </c>
      <c r="B21" s="9" t="n">
        <f aca="false">+Outflows!B21+Fees!B21+'Ongoing Cash Flows'!B21+'Terminal Value'!B21</f>
        <v>-100726.782933598</v>
      </c>
      <c r="C21" s="9" t="n">
        <f aca="false">+Outflows!C21+Fees!C21+'Ongoing Cash Flows'!C21+'Terminal Value'!C21</f>
        <v>14285.3959408256</v>
      </c>
      <c r="D21" s="9" t="n">
        <f aca="false">+Outflows!D21+Fees!D21+'Ongoing Cash Flows'!D21+'Terminal Value'!D21</f>
        <v>12397.8782483835</v>
      </c>
      <c r="E21" s="9" t="n">
        <f aca="false">+Outflows!E21+Fees!E21+'Ongoing Cash Flows'!E21+'Terminal Value'!E21</f>
        <v>10374.5139525248</v>
      </c>
      <c r="F21" s="9" t="n">
        <f aca="false">+Outflows!F21+Fees!F21+'Ongoing Cash Flows'!F21+'Terminal Value'!F21</f>
        <v>10010.7834168775</v>
      </c>
      <c r="G21" s="9" t="n">
        <f aca="false">+Outflows!G21+Fees!G21+'Ongoing Cash Flows'!G21+'Terminal Value'!G21</f>
        <v>9654.20785086426</v>
      </c>
      <c r="H21" s="9" t="n">
        <f aca="false">+Outflows!H21+Fees!H21+'Ongoing Cash Flows'!H21+'Terminal Value'!H21</f>
        <v>8651.31748130863</v>
      </c>
      <c r="I21" s="9" t="n">
        <f aca="false">+Outflows!I21+Fees!I21+'Ongoing Cash Flows'!I21+'Terminal Value'!I21</f>
        <v>8491.9382092374</v>
      </c>
      <c r="J21" s="9" t="n">
        <f aca="false">+Outflows!J21+Fees!J21+'Ongoing Cash Flows'!J21+'Terminal Value'!J21</f>
        <v>8479.50400670241</v>
      </c>
      <c r="K21" s="9" t="n">
        <f aca="false">+Outflows!K21+Fees!K21+'Ongoing Cash Flows'!K21+'Terminal Value'!K21</f>
        <v>8470.61303541183</v>
      </c>
      <c r="L21" s="9" t="n">
        <f aca="false">+Outflows!L21+Fees!L21+'Ongoing Cash Flows'!L21+'Terminal Value'!L21</f>
        <v>8471.576071822</v>
      </c>
      <c r="M21" s="9" t="n">
        <f aca="false">+Outflows!M21+Fees!M21+'Ongoing Cash Flows'!M21+'Terminal Value'!M21</f>
        <v>8443.834401109</v>
      </c>
      <c r="N21" s="9" t="n">
        <f aca="false">+Outflows!N21+Fees!N21+'Ongoing Cash Flows'!N21+'Terminal Value'!N21</f>
        <v>8425.92333929009</v>
      </c>
      <c r="O21" s="9" t="n">
        <f aca="false">+Outflows!O21+Fees!O21+'Ongoing Cash Flows'!O21+'Terminal Value'!O21</f>
        <v>8100.06408397714</v>
      </c>
      <c r="P21" s="9" t="n">
        <f aca="false">+Outflows!P21+Fees!P21+'Ongoing Cash Flows'!P21+'Terminal Value'!P21</f>
        <v>7991.94085376427</v>
      </c>
      <c r="Q21" s="9" t="n">
        <f aca="false">+Outflows!Q21+Fees!Q21+'Ongoing Cash Flows'!Q21+'Terminal Value'!Q21</f>
        <v>7963.64903914954</v>
      </c>
      <c r="R21" s="9" t="n">
        <f aca="false">+Outflows!R21+Fees!R21+'Ongoing Cash Flows'!R21+'Terminal Value'!R21</f>
        <v>1155.29590953519</v>
      </c>
      <c r="S21" s="9" t="n">
        <f aca="false">+Outflows!S21+Fees!S21+'Ongoing Cash Flows'!S21+'Terminal Value'!S21</f>
        <v>0</v>
      </c>
      <c r="T21" s="9" t="n">
        <f aca="false">+Outflows!T21+Fees!T21+'Ongoing Cash Flows'!T21+'Terminal Value'!T21</f>
        <v>0</v>
      </c>
      <c r="U21" s="9" t="n">
        <f aca="false">+Outflows!U21+Fees!U21+'Ongoing Cash Flows'!U21+'Terminal Value'!U21</f>
        <v>0</v>
      </c>
      <c r="V21" s="9" t="n">
        <f aca="false">+Outflows!V21+Fees!V21+'Ongoing Cash Flows'!V21+'Terminal Value'!V21</f>
        <v>0</v>
      </c>
      <c r="W21" s="9" t="n">
        <f aca="false">+Outflows!W21+Fees!W21+'Ongoing Cash Flows'!W21+'Terminal Value'!W21</f>
        <v>0</v>
      </c>
      <c r="X21" s="9" t="n">
        <f aca="false">+Outflows!X21+Fees!X21+'Ongoing Cash Flows'!X21+'Terminal Value'!X21</f>
        <v>0</v>
      </c>
      <c r="Y21" s="9" t="n">
        <f aca="false">+Outflows!Y21+Fees!Y21+'Ongoing Cash Flows'!Y21+'Terminal Value'!Y21</f>
        <v>0</v>
      </c>
      <c r="Z21" s="9" t="n">
        <f aca="false">+Outflows!Z21+Fees!Z21+'Ongoing Cash Flows'!Z21+'Terminal Value'!Z21</f>
        <v>0</v>
      </c>
      <c r="AA21" s="9" t="n">
        <f aca="false">+Outflows!AA21+Fees!AA21+'Ongoing Cash Flows'!AA21+'Terminal Value'!AA21</f>
        <v>0</v>
      </c>
      <c r="AB21" s="9" t="n">
        <f aca="false">+Outflows!AB21+Fees!AB21+'Ongoing Cash Flows'!AB21+'Terminal Value'!AB21</f>
        <v>0</v>
      </c>
      <c r="AC21" s="9" t="n">
        <f aca="false">+Outflows!AC21+Fees!AC21+'Ongoing Cash Flows'!AC21+'Terminal Value'!AC21</f>
        <v>0</v>
      </c>
      <c r="AD21" s="9" t="n">
        <f aca="false">+Outflows!AD21+Fees!AD21+'Ongoing Cash Flows'!AD21+'Terminal Value'!AD21</f>
        <v>0</v>
      </c>
      <c r="AE21" s="9" t="n">
        <f aca="false">+Outflows!AE21+Fees!AE21+'Ongoing Cash Flows'!AE21+'Terminal Value'!AE21</f>
        <v>0</v>
      </c>
      <c r="AF21" s="9" t="n">
        <f aca="false">+Outflows!AF21+Fees!AF21+'Ongoing Cash Flows'!AF21+'Terminal Value'!AF21</f>
        <v>0</v>
      </c>
      <c r="AG21" s="9" t="n">
        <f aca="false">+Outflows!AG21+Fees!AG21+'Ongoing Cash Flows'!AG21+'Terminal Value'!AG21</f>
        <v>0</v>
      </c>
      <c r="AH21" s="9" t="n">
        <f aca="false">+Outflows!AH21+Fees!AH21+'Ongoing Cash Flows'!AH21+'Terminal Value'!AH21</f>
        <v>0</v>
      </c>
      <c r="AI21" s="9" t="n">
        <f aca="false">+Outflows!AI21+Fees!AI21+'Ongoing Cash Flows'!AI21+'Terminal Value'!AI21</f>
        <v>0</v>
      </c>
      <c r="AJ21" s="9" t="n">
        <f aca="false">+Outflows!AJ21+Fees!AJ21+'Ongoing Cash Flows'!AJ21+'Terminal Value'!AJ21</f>
        <v>0</v>
      </c>
      <c r="AK21" s="9"/>
      <c r="AL21" s="1"/>
      <c r="AM21" s="32"/>
      <c r="AN21" s="33" t="n">
        <f aca="false">IF(ISERROR(XIRR(B21:AJ21,IRRDates)),-1,XIRR(B21:AJ21,IRRDates))</f>
        <v>0.0501199972957647</v>
      </c>
      <c r="AO21" s="9" t="n">
        <f aca="false">SUMPRODUCT(B21:AJ21,PVRf)</f>
        <v>0</v>
      </c>
      <c r="AP21" s="9" t="n">
        <f aca="false">MIN(0,AO21-$AO$1004)^2</f>
        <v>0</v>
      </c>
      <c r="AQ21" s="9" t="n">
        <f aca="false">MAX(0,AO21-$AO$1004)^2</f>
        <v>0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20"/>
      <c r="CM21" s="20"/>
      <c r="CN21" s="20"/>
      <c r="CO21" s="20"/>
      <c r="CP21" s="20"/>
    </row>
    <row r="22" customFormat="false" ht="11.25" hidden="false" customHeight="false" outlineLevel="0" collapsed="false">
      <c r="A22" s="1" t="n">
        <v>20</v>
      </c>
      <c r="B22" s="9" t="n">
        <f aca="false">+Outflows!B22+Fees!B22+'Ongoing Cash Flows'!B22+'Terminal Value'!B22</f>
        <v>-100810.918448731</v>
      </c>
      <c r="C22" s="9" t="n">
        <f aca="false">+Outflows!C22+Fees!C22+'Ongoing Cash Flows'!C22+'Terminal Value'!C22</f>
        <v>14272.7350413921</v>
      </c>
      <c r="D22" s="9" t="n">
        <f aca="false">+Outflows!D22+Fees!D22+'Ongoing Cash Flows'!D22+'Terminal Value'!D22</f>
        <v>12386.7741553102</v>
      </c>
      <c r="E22" s="9" t="n">
        <f aca="false">+Outflows!E22+Fees!E22+'Ongoing Cash Flows'!E22+'Terminal Value'!E22</f>
        <v>10410.1004288052</v>
      </c>
      <c r="F22" s="9" t="n">
        <f aca="false">+Outflows!F22+Fees!F22+'Ongoing Cash Flows'!F22+'Terminal Value'!F22</f>
        <v>9899.8306858401</v>
      </c>
      <c r="G22" s="9" t="n">
        <f aca="false">+Outflows!G22+Fees!G22+'Ongoing Cash Flows'!G22+'Terminal Value'!G22</f>
        <v>9643.21009181011</v>
      </c>
      <c r="H22" s="9" t="n">
        <f aca="false">+Outflows!H22+Fees!H22+'Ongoing Cash Flows'!H22+'Terminal Value'!H22</f>
        <v>8653.3554319487</v>
      </c>
      <c r="I22" s="9" t="n">
        <f aca="false">+Outflows!I22+Fees!I22+'Ongoing Cash Flows'!I22+'Terminal Value'!I22</f>
        <v>8493.86821064614</v>
      </c>
      <c r="J22" s="9" t="n">
        <f aca="false">+Outflows!J22+Fees!J22+'Ongoing Cash Flows'!J22+'Terminal Value'!J22</f>
        <v>8481.43400811114</v>
      </c>
      <c r="K22" s="9" t="n">
        <f aca="false">+Outflows!K22+Fees!K22+'Ongoing Cash Flows'!K22+'Terminal Value'!K22</f>
        <v>8472.54630800939</v>
      </c>
      <c r="L22" s="9" t="n">
        <f aca="false">+Outflows!L22+Fees!L22+'Ongoing Cash Flows'!L22+'Terminal Value'!L22</f>
        <v>8473.50607323074</v>
      </c>
      <c r="M22" s="9" t="n">
        <f aca="false">+Outflows!M22+Fees!M22+'Ongoing Cash Flows'!M22+'Terminal Value'!M22</f>
        <v>8445.76767370657</v>
      </c>
      <c r="N22" s="9" t="n">
        <f aca="false">+Outflows!N22+Fees!N22+'Ongoing Cash Flows'!N22+'Terminal Value'!N22</f>
        <v>8427.85334069883</v>
      </c>
      <c r="O22" s="9" t="n">
        <f aca="false">+Outflows!O22+Fees!O22+'Ongoing Cash Flows'!O22+'Terminal Value'!O22</f>
        <v>8101.99735657471</v>
      </c>
      <c r="P22" s="9" t="n">
        <f aca="false">+Outflows!P22+Fees!P22+'Ongoing Cash Flows'!P22+'Terminal Value'!P22</f>
        <v>7993.87085517301</v>
      </c>
      <c r="Q22" s="9" t="n">
        <f aca="false">+Outflows!Q22+Fees!Q22+'Ongoing Cash Flows'!Q22+'Terminal Value'!Q22</f>
        <v>7965.58231174711</v>
      </c>
      <c r="R22" s="9" t="n">
        <f aca="false">+Outflows!R22+Fees!R22+'Ongoing Cash Flows'!R22+'Terminal Value'!R22</f>
        <v>1156.26091023956</v>
      </c>
      <c r="S22" s="9" t="n">
        <f aca="false">+Outflows!S22+Fees!S22+'Ongoing Cash Flows'!S22+'Terminal Value'!S22</f>
        <v>0</v>
      </c>
      <c r="T22" s="9" t="n">
        <f aca="false">+Outflows!T22+Fees!T22+'Ongoing Cash Flows'!T22+'Terminal Value'!T22</f>
        <v>0</v>
      </c>
      <c r="U22" s="9" t="n">
        <f aca="false">+Outflows!U22+Fees!U22+'Ongoing Cash Flows'!U22+'Terminal Value'!U22</f>
        <v>0</v>
      </c>
      <c r="V22" s="9" t="n">
        <f aca="false">+Outflows!V22+Fees!V22+'Ongoing Cash Flows'!V22+'Terminal Value'!V22</f>
        <v>0</v>
      </c>
      <c r="W22" s="9" t="n">
        <f aca="false">+Outflows!W22+Fees!W22+'Ongoing Cash Flows'!W22+'Terminal Value'!W22</f>
        <v>0</v>
      </c>
      <c r="X22" s="9" t="n">
        <f aca="false">+Outflows!X22+Fees!X22+'Ongoing Cash Flows'!X22+'Terminal Value'!X22</f>
        <v>0</v>
      </c>
      <c r="Y22" s="9" t="n">
        <f aca="false">+Outflows!Y22+Fees!Y22+'Ongoing Cash Flows'!Y22+'Terminal Value'!Y22</f>
        <v>0</v>
      </c>
      <c r="Z22" s="9" t="n">
        <f aca="false">+Outflows!Z22+Fees!Z22+'Ongoing Cash Flows'!Z22+'Terminal Value'!Z22</f>
        <v>0</v>
      </c>
      <c r="AA22" s="9" t="n">
        <f aca="false">+Outflows!AA22+Fees!AA22+'Ongoing Cash Flows'!AA22+'Terminal Value'!AA22</f>
        <v>0</v>
      </c>
      <c r="AB22" s="9" t="n">
        <f aca="false">+Outflows!AB22+Fees!AB22+'Ongoing Cash Flows'!AB22+'Terminal Value'!AB22</f>
        <v>0</v>
      </c>
      <c r="AC22" s="9" t="n">
        <f aca="false">+Outflows!AC22+Fees!AC22+'Ongoing Cash Flows'!AC22+'Terminal Value'!AC22</f>
        <v>0</v>
      </c>
      <c r="AD22" s="9" t="n">
        <f aca="false">+Outflows!AD22+Fees!AD22+'Ongoing Cash Flows'!AD22+'Terminal Value'!AD22</f>
        <v>0</v>
      </c>
      <c r="AE22" s="9" t="n">
        <f aca="false">+Outflows!AE22+Fees!AE22+'Ongoing Cash Flows'!AE22+'Terminal Value'!AE22</f>
        <v>0</v>
      </c>
      <c r="AF22" s="9" t="n">
        <f aca="false">+Outflows!AF22+Fees!AF22+'Ongoing Cash Flows'!AF22+'Terminal Value'!AF22</f>
        <v>0</v>
      </c>
      <c r="AG22" s="9" t="n">
        <f aca="false">+Outflows!AG22+Fees!AG22+'Ongoing Cash Flows'!AG22+'Terminal Value'!AG22</f>
        <v>0</v>
      </c>
      <c r="AH22" s="9" t="n">
        <f aca="false">+Outflows!AH22+Fees!AH22+'Ongoing Cash Flows'!AH22+'Terminal Value'!AH22</f>
        <v>0</v>
      </c>
      <c r="AI22" s="9" t="n">
        <f aca="false">+Outflows!AI22+Fees!AI22+'Ongoing Cash Flows'!AI22+'Terminal Value'!AI22</f>
        <v>0</v>
      </c>
      <c r="AJ22" s="9" t="n">
        <f aca="false">+Outflows!AJ22+Fees!AJ22+'Ongoing Cash Flows'!AJ22+'Terminal Value'!AJ22</f>
        <v>0</v>
      </c>
      <c r="AK22" s="9"/>
      <c r="AL22" s="1"/>
      <c r="AM22" s="32"/>
      <c r="AN22" s="33" t="n">
        <f aca="false">IF(ISERROR(XIRR(B22:AJ22,IRRDates)),-1,XIRR(B22:AJ22,IRRDates))</f>
        <v>0.0498567143219118</v>
      </c>
      <c r="AO22" s="9" t="n">
        <f aca="false">SUMPRODUCT(B22:AJ22,PVRf)</f>
        <v>0</v>
      </c>
      <c r="AP22" s="9" t="n">
        <f aca="false">MIN(0,AO22-$AO$1004)^2</f>
        <v>0</v>
      </c>
      <c r="AQ22" s="9" t="n">
        <f aca="false">MAX(0,AO22-$AO$1004)^2</f>
        <v>0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20"/>
      <c r="CM22" s="20"/>
      <c r="CN22" s="20"/>
      <c r="CO22" s="20"/>
      <c r="CP22" s="20"/>
    </row>
    <row r="23" customFormat="false" ht="11.25" hidden="false" customHeight="false" outlineLevel="0" collapsed="false">
      <c r="A23" s="1" t="n">
        <v>21</v>
      </c>
      <c r="B23" s="9" t="n">
        <f aca="false">+Outflows!B23+Fees!B23+'Ongoing Cash Flows'!B23+'Terminal Value'!B23</f>
        <v>-94285.3473655811</v>
      </c>
      <c r="C23" s="9" t="n">
        <f aca="false">+Outflows!C23+Fees!C23+'Ongoing Cash Flows'!C23+'Terminal Value'!C23</f>
        <v>14195.0358210291</v>
      </c>
      <c r="D23" s="9" t="n">
        <f aca="false">+Outflows!D23+Fees!D23+'Ongoing Cash Flows'!D23+'Terminal Value'!D23</f>
        <v>12116.93679208</v>
      </c>
      <c r="E23" s="9" t="n">
        <f aca="false">+Outflows!E23+Fees!E23+'Ongoing Cash Flows'!E23+'Terminal Value'!E23</f>
        <v>10107.3659347147</v>
      </c>
      <c r="F23" s="9" t="n">
        <f aca="false">+Outflows!F23+Fees!F23+'Ongoing Cash Flows'!F23+'Terminal Value'!F23</f>
        <v>9620.16386554093</v>
      </c>
      <c r="G23" s="9" t="n">
        <f aca="false">+Outflows!G23+Fees!G23+'Ongoing Cash Flows'!G23+'Terminal Value'!G23</f>
        <v>9373.19572739346</v>
      </c>
      <c r="H23" s="9" t="n">
        <f aca="false">+Outflows!H23+Fees!H23+'Ongoing Cash Flows'!H23+'Terminal Value'!H23</f>
        <v>8495.29148303559</v>
      </c>
      <c r="I23" s="9" t="n">
        <f aca="false">+Outflows!I23+Fees!I23+'Ongoing Cash Flows'!I23+'Terminal Value'!I23</f>
        <v>8344.17683045555</v>
      </c>
      <c r="J23" s="9" t="n">
        <f aca="false">+Outflows!J23+Fees!J23+'Ongoing Cash Flows'!J23+'Terminal Value'!J23</f>
        <v>8331.74262792056</v>
      </c>
      <c r="K23" s="9" t="n">
        <f aca="false">+Outflows!K23+Fees!K23+'Ongoing Cash Flows'!K23+'Terminal Value'!K23</f>
        <v>8322.60121361509</v>
      </c>
      <c r="L23" s="9" t="n">
        <f aca="false">+Outflows!L23+Fees!L23+'Ongoing Cash Flows'!L23+'Terminal Value'!L23</f>
        <v>8323.81469304015</v>
      </c>
      <c r="M23" s="9" t="n">
        <f aca="false">+Outflows!M23+Fees!M23+'Ongoing Cash Flows'!M23+'Terminal Value'!M23</f>
        <v>8295.82257931227</v>
      </c>
      <c r="N23" s="9" t="n">
        <f aca="false">+Outflows!N23+Fees!N23+'Ongoing Cash Flows'!N23+'Terminal Value'!N23</f>
        <v>8278.16196050824</v>
      </c>
      <c r="O23" s="9" t="n">
        <f aca="false">+Outflows!O23+Fees!O23+'Ongoing Cash Flows'!O23+'Terminal Value'!O23</f>
        <v>7952.05226218041</v>
      </c>
      <c r="P23" s="9" t="n">
        <f aca="false">+Outflows!P23+Fees!P23+'Ongoing Cash Flows'!P23+'Terminal Value'!P23</f>
        <v>7844.17947498242</v>
      </c>
      <c r="Q23" s="9" t="n">
        <f aca="false">+Outflows!Q23+Fees!Q23+'Ongoing Cash Flows'!Q23+'Terminal Value'!Q23</f>
        <v>7815.63721735281</v>
      </c>
      <c r="R23" s="9" t="n">
        <f aca="false">+Outflows!R23+Fees!R23+'Ongoing Cash Flows'!R23+'Terminal Value'!R23</f>
        <v>1081.41522014427</v>
      </c>
      <c r="S23" s="9" t="n">
        <f aca="false">+Outflows!S23+Fees!S23+'Ongoing Cash Flows'!S23+'Terminal Value'!S23</f>
        <v>0</v>
      </c>
      <c r="T23" s="9" t="n">
        <f aca="false">+Outflows!T23+Fees!T23+'Ongoing Cash Flows'!T23+'Terminal Value'!T23</f>
        <v>0</v>
      </c>
      <c r="U23" s="9" t="n">
        <f aca="false">+Outflows!U23+Fees!U23+'Ongoing Cash Flows'!U23+'Terminal Value'!U23</f>
        <v>0</v>
      </c>
      <c r="V23" s="9" t="n">
        <f aca="false">+Outflows!V23+Fees!V23+'Ongoing Cash Flows'!V23+'Terminal Value'!V23</f>
        <v>0</v>
      </c>
      <c r="W23" s="9" t="n">
        <f aca="false">+Outflows!W23+Fees!W23+'Ongoing Cash Flows'!W23+'Terminal Value'!W23</f>
        <v>0</v>
      </c>
      <c r="X23" s="9" t="n">
        <f aca="false">+Outflows!X23+Fees!X23+'Ongoing Cash Flows'!X23+'Terminal Value'!X23</f>
        <v>0</v>
      </c>
      <c r="Y23" s="9" t="n">
        <f aca="false">+Outflows!Y23+Fees!Y23+'Ongoing Cash Flows'!Y23+'Terminal Value'!Y23</f>
        <v>0</v>
      </c>
      <c r="Z23" s="9" t="n">
        <f aca="false">+Outflows!Z23+Fees!Z23+'Ongoing Cash Flows'!Z23+'Terminal Value'!Z23</f>
        <v>0</v>
      </c>
      <c r="AA23" s="9" t="n">
        <f aca="false">+Outflows!AA23+Fees!AA23+'Ongoing Cash Flows'!AA23+'Terminal Value'!AA23</f>
        <v>0</v>
      </c>
      <c r="AB23" s="9" t="n">
        <f aca="false">+Outflows!AB23+Fees!AB23+'Ongoing Cash Flows'!AB23+'Terminal Value'!AB23</f>
        <v>0</v>
      </c>
      <c r="AC23" s="9" t="n">
        <f aca="false">+Outflows!AC23+Fees!AC23+'Ongoing Cash Flows'!AC23+'Terminal Value'!AC23</f>
        <v>0</v>
      </c>
      <c r="AD23" s="9" t="n">
        <f aca="false">+Outflows!AD23+Fees!AD23+'Ongoing Cash Flows'!AD23+'Terminal Value'!AD23</f>
        <v>0</v>
      </c>
      <c r="AE23" s="9" t="n">
        <f aca="false">+Outflows!AE23+Fees!AE23+'Ongoing Cash Flows'!AE23+'Terminal Value'!AE23</f>
        <v>0</v>
      </c>
      <c r="AF23" s="9" t="n">
        <f aca="false">+Outflows!AF23+Fees!AF23+'Ongoing Cash Flows'!AF23+'Terminal Value'!AF23</f>
        <v>0</v>
      </c>
      <c r="AG23" s="9" t="n">
        <f aca="false">+Outflows!AG23+Fees!AG23+'Ongoing Cash Flows'!AG23+'Terminal Value'!AG23</f>
        <v>0</v>
      </c>
      <c r="AH23" s="9" t="n">
        <f aca="false">+Outflows!AH23+Fees!AH23+'Ongoing Cash Flows'!AH23+'Terminal Value'!AH23</f>
        <v>0</v>
      </c>
      <c r="AI23" s="9" t="n">
        <f aca="false">+Outflows!AI23+Fees!AI23+'Ongoing Cash Flows'!AI23+'Terminal Value'!AI23</f>
        <v>0</v>
      </c>
      <c r="AJ23" s="9" t="n">
        <f aca="false">+Outflows!AJ23+Fees!AJ23+'Ongoing Cash Flows'!AJ23+'Terminal Value'!AJ23</f>
        <v>0</v>
      </c>
      <c r="AK23" s="9"/>
      <c r="AL23" s="1"/>
      <c r="AM23" s="32"/>
      <c r="AN23" s="33" t="n">
        <f aca="false">IF(ISERROR(XIRR(B23:AJ23,IRRDates)),-1,XIRR(B23:AJ23,IRRDates))</f>
        <v>0.0576381425666339</v>
      </c>
      <c r="AO23" s="9" t="n">
        <f aca="false">SUMPRODUCT(B23:AJ23,PVRf)</f>
        <v>0</v>
      </c>
      <c r="AP23" s="9" t="n">
        <f aca="false">MIN(0,AO23-$AO$1004)^2</f>
        <v>0</v>
      </c>
      <c r="AQ23" s="9" t="n">
        <f aca="false">MAX(0,AO23-$AO$1004)^2</f>
        <v>0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20"/>
      <c r="CM23" s="20"/>
      <c r="CN23" s="20"/>
      <c r="CO23" s="20"/>
      <c r="CP23" s="20"/>
    </row>
    <row r="24" customFormat="false" ht="11.25" hidden="false" customHeight="false" outlineLevel="0" collapsed="false">
      <c r="A24" s="1" t="n">
        <v>22</v>
      </c>
      <c r="B24" s="9" t="n">
        <f aca="false">+Outflows!B24+Fees!B24+'Ongoing Cash Flows'!B24+'Terminal Value'!B24</f>
        <v>-103197.093751736</v>
      </c>
      <c r="C24" s="9" t="n">
        <f aca="false">+Outflows!C24+Fees!C24+'Ongoing Cash Flows'!C24+'Terminal Value'!C24</f>
        <v>14318.4850847267</v>
      </c>
      <c r="D24" s="9" t="n">
        <f aca="false">+Outflows!D24+Fees!D24+'Ongoing Cash Flows'!D24+'Terminal Value'!D24</f>
        <v>12551.3691385376</v>
      </c>
      <c r="E24" s="9" t="n">
        <f aca="false">+Outflows!E24+Fees!E24+'Ongoing Cash Flows'!E24+'Terminal Value'!E24</f>
        <v>10409.1671007702</v>
      </c>
      <c r="F24" s="9" t="n">
        <f aca="false">+Outflows!F24+Fees!F24+'Ongoing Cash Flows'!F24+'Terminal Value'!F24</f>
        <v>9906.81299303663</v>
      </c>
      <c r="G24" s="9" t="n">
        <f aca="false">+Outflows!G24+Fees!G24+'Ongoing Cash Flows'!G24+'Terminal Value'!G24</f>
        <v>9622.94686774856</v>
      </c>
      <c r="H24" s="9" t="n">
        <f aca="false">+Outflows!H24+Fees!H24+'Ongoing Cash Flows'!H24+'Terminal Value'!H24</f>
        <v>8711.15394282018</v>
      </c>
      <c r="I24" s="9" t="n">
        <f aca="false">+Outflows!I24+Fees!I24+'Ongoing Cash Flows'!I24+'Terminal Value'!I24</f>
        <v>8548.60516315684</v>
      </c>
      <c r="J24" s="9" t="n">
        <f aca="false">+Outflows!J24+Fees!J24+'Ongoing Cash Flows'!J24+'Terminal Value'!J24</f>
        <v>8536.17096062185</v>
      </c>
      <c r="K24" s="9" t="n">
        <f aca="false">+Outflows!K24+Fees!K24+'Ongoing Cash Flows'!K24+'Terminal Value'!K24</f>
        <v>8527.37603501588</v>
      </c>
      <c r="L24" s="9" t="n">
        <f aca="false">+Outflows!L24+Fees!L24+'Ongoing Cash Flows'!L24+'Terminal Value'!L24</f>
        <v>8528.24302574144</v>
      </c>
      <c r="M24" s="9" t="n">
        <f aca="false">+Outflows!M24+Fees!M24+'Ongoing Cash Flows'!M24+'Terminal Value'!M24</f>
        <v>8500.59740071306</v>
      </c>
      <c r="N24" s="9" t="n">
        <f aca="false">+Outflows!N24+Fees!N24+'Ongoing Cash Flows'!N24+'Terminal Value'!N24</f>
        <v>8482.59029320954</v>
      </c>
      <c r="O24" s="9" t="n">
        <f aca="false">+Outflows!O24+Fees!O24+'Ongoing Cash Flows'!O24+'Terminal Value'!O24</f>
        <v>8156.8270835812</v>
      </c>
      <c r="P24" s="9" t="n">
        <f aca="false">+Outflows!P24+Fees!P24+'Ongoing Cash Flows'!P24+'Terminal Value'!P24</f>
        <v>8048.60780768372</v>
      </c>
      <c r="Q24" s="9" t="n">
        <f aca="false">+Outflows!Q24+Fees!Q24+'Ongoing Cash Flows'!Q24+'Terminal Value'!Q24</f>
        <v>8020.4120387536</v>
      </c>
      <c r="R24" s="9" t="n">
        <f aca="false">+Outflows!R24+Fees!R24+'Ongoing Cash Flows'!R24+'Terminal Value'!R24</f>
        <v>1183.62938649492</v>
      </c>
      <c r="S24" s="9" t="n">
        <f aca="false">+Outflows!S24+Fees!S24+'Ongoing Cash Flows'!S24+'Terminal Value'!S24</f>
        <v>0</v>
      </c>
      <c r="T24" s="9" t="n">
        <f aca="false">+Outflows!T24+Fees!T24+'Ongoing Cash Flows'!T24+'Terminal Value'!T24</f>
        <v>0</v>
      </c>
      <c r="U24" s="9" t="n">
        <f aca="false">+Outflows!U24+Fees!U24+'Ongoing Cash Flows'!U24+'Terminal Value'!U24</f>
        <v>0</v>
      </c>
      <c r="V24" s="9" t="n">
        <f aca="false">+Outflows!V24+Fees!V24+'Ongoing Cash Flows'!V24+'Terminal Value'!V24</f>
        <v>0</v>
      </c>
      <c r="W24" s="9" t="n">
        <f aca="false">+Outflows!W24+Fees!W24+'Ongoing Cash Flows'!W24+'Terminal Value'!W24</f>
        <v>0</v>
      </c>
      <c r="X24" s="9" t="n">
        <f aca="false">+Outflows!X24+Fees!X24+'Ongoing Cash Flows'!X24+'Terminal Value'!X24</f>
        <v>0</v>
      </c>
      <c r="Y24" s="9" t="n">
        <f aca="false">+Outflows!Y24+Fees!Y24+'Ongoing Cash Flows'!Y24+'Terminal Value'!Y24</f>
        <v>0</v>
      </c>
      <c r="Z24" s="9" t="n">
        <f aca="false">+Outflows!Z24+Fees!Z24+'Ongoing Cash Flows'!Z24+'Terminal Value'!Z24</f>
        <v>0</v>
      </c>
      <c r="AA24" s="9" t="n">
        <f aca="false">+Outflows!AA24+Fees!AA24+'Ongoing Cash Flows'!AA24+'Terminal Value'!AA24</f>
        <v>0</v>
      </c>
      <c r="AB24" s="9" t="n">
        <f aca="false">+Outflows!AB24+Fees!AB24+'Ongoing Cash Flows'!AB24+'Terminal Value'!AB24</f>
        <v>0</v>
      </c>
      <c r="AC24" s="9" t="n">
        <f aca="false">+Outflows!AC24+Fees!AC24+'Ongoing Cash Flows'!AC24+'Terminal Value'!AC24</f>
        <v>0</v>
      </c>
      <c r="AD24" s="9" t="n">
        <f aca="false">+Outflows!AD24+Fees!AD24+'Ongoing Cash Flows'!AD24+'Terminal Value'!AD24</f>
        <v>0</v>
      </c>
      <c r="AE24" s="9" t="n">
        <f aca="false">+Outflows!AE24+Fees!AE24+'Ongoing Cash Flows'!AE24+'Terminal Value'!AE24</f>
        <v>0</v>
      </c>
      <c r="AF24" s="9" t="n">
        <f aca="false">+Outflows!AF24+Fees!AF24+'Ongoing Cash Flows'!AF24+'Terminal Value'!AF24</f>
        <v>0</v>
      </c>
      <c r="AG24" s="9" t="n">
        <f aca="false">+Outflows!AG24+Fees!AG24+'Ongoing Cash Flows'!AG24+'Terminal Value'!AG24</f>
        <v>0</v>
      </c>
      <c r="AH24" s="9" t="n">
        <f aca="false">+Outflows!AH24+Fees!AH24+'Ongoing Cash Flows'!AH24+'Terminal Value'!AH24</f>
        <v>0</v>
      </c>
      <c r="AI24" s="9" t="n">
        <f aca="false">+Outflows!AI24+Fees!AI24+'Ongoing Cash Flows'!AI24+'Terminal Value'!AI24</f>
        <v>0</v>
      </c>
      <c r="AJ24" s="9" t="n">
        <f aca="false">+Outflows!AJ24+Fees!AJ24+'Ongoing Cash Flows'!AJ24+'Terminal Value'!AJ24</f>
        <v>0</v>
      </c>
      <c r="AK24" s="9"/>
      <c r="AL24" s="1"/>
      <c r="AM24" s="32"/>
      <c r="AN24" s="33" t="n">
        <f aca="false">IF(ISERROR(XIRR(B24:AJ24,IRRDates)),-1,XIRR(B24:AJ24,IRRDates))</f>
        <v>0.046924137438951</v>
      </c>
      <c r="AO24" s="9" t="n">
        <f aca="false">SUMPRODUCT(B24:AJ24,PVRf)</f>
        <v>0</v>
      </c>
      <c r="AP24" s="9" t="n">
        <f aca="false">MIN(0,AO24-$AO$1004)^2</f>
        <v>0</v>
      </c>
      <c r="AQ24" s="9" t="n">
        <f aca="false">MAX(0,AO24-$AO$1004)^2</f>
        <v>0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20"/>
      <c r="CM24" s="20"/>
      <c r="CN24" s="20"/>
      <c r="CO24" s="20"/>
      <c r="CP24" s="20"/>
    </row>
    <row r="25" customFormat="false" ht="11.25" hidden="false" customHeight="false" outlineLevel="0" collapsed="false">
      <c r="A25" s="1" t="n">
        <v>23</v>
      </c>
      <c r="B25" s="9" t="n">
        <f aca="false">+Outflows!B25+Fees!B25+'Ongoing Cash Flows'!B25+'Terminal Value'!B25</f>
        <v>-91356.786067773</v>
      </c>
      <c r="C25" s="9" t="n">
        <f aca="false">+Outflows!C25+Fees!C25+'Ongoing Cash Flows'!C25+'Terminal Value'!C25</f>
        <v>14136.2933143862</v>
      </c>
      <c r="D25" s="9" t="n">
        <f aca="false">+Outflows!D25+Fees!D25+'Ongoing Cash Flows'!D25+'Terminal Value'!D25</f>
        <v>12110.1613700631</v>
      </c>
      <c r="E25" s="9" t="n">
        <f aca="false">+Outflows!E25+Fees!E25+'Ongoing Cash Flows'!E25+'Terminal Value'!E25</f>
        <v>10066.1769708125</v>
      </c>
      <c r="F25" s="9" t="n">
        <f aca="false">+Outflows!F25+Fees!F25+'Ongoing Cash Flows'!F25+'Terminal Value'!F25</f>
        <v>9484.08841332153</v>
      </c>
      <c r="G25" s="9" t="n">
        <f aca="false">+Outflows!G25+Fees!G25+'Ongoing Cash Flows'!G25+'Terminal Value'!G25</f>
        <v>9427.5805443468</v>
      </c>
      <c r="H25" s="9" t="n">
        <f aca="false">+Outflows!H25+Fees!H25+'Ongoing Cash Flows'!H25+'Terminal Value'!H25</f>
        <v>8424.35516842537</v>
      </c>
      <c r="I25" s="9" t="n">
        <f aca="false">+Outflows!I25+Fees!I25+'Ongoing Cash Flows'!I25+'Terminal Value'!I25</f>
        <v>8276.99797713287</v>
      </c>
      <c r="J25" s="9" t="n">
        <f aca="false">+Outflows!J25+Fees!J25+'Ongoing Cash Flows'!J25+'Terminal Value'!J25</f>
        <v>8264.56377459788</v>
      </c>
      <c r="K25" s="9" t="n">
        <f aca="false">+Outflows!K25+Fees!K25+'Ongoing Cash Flows'!K25+'Terminal Value'!K25</f>
        <v>8255.30849782915</v>
      </c>
      <c r="L25" s="9" t="n">
        <f aca="false">+Outflows!L25+Fees!L25+'Ongoing Cash Flows'!L25+'Terminal Value'!L25</f>
        <v>8256.63583971747</v>
      </c>
      <c r="M25" s="9" t="n">
        <f aca="false">+Outflows!M25+Fees!M25+'Ongoing Cash Flows'!M25+'Terminal Value'!M25</f>
        <v>8228.52986352633</v>
      </c>
      <c r="N25" s="9" t="n">
        <f aca="false">+Outflows!N25+Fees!N25+'Ongoing Cash Flows'!N25+'Terminal Value'!N25</f>
        <v>8210.98310718556</v>
      </c>
      <c r="O25" s="9" t="n">
        <f aca="false">+Outflows!O25+Fees!O25+'Ongoing Cash Flows'!O25+'Terminal Value'!O25</f>
        <v>7884.75954639447</v>
      </c>
      <c r="P25" s="9" t="n">
        <f aca="false">+Outflows!P25+Fees!P25+'Ongoing Cash Flows'!P25+'Terminal Value'!P25</f>
        <v>7777.00062165974</v>
      </c>
      <c r="Q25" s="9" t="n">
        <f aca="false">+Outflows!Q25+Fees!Q25+'Ongoing Cash Flows'!Q25+'Terminal Value'!Q25</f>
        <v>7748.34450156687</v>
      </c>
      <c r="R25" s="9" t="n">
        <f aca="false">+Outflows!R25+Fees!R25+'Ongoing Cash Flows'!R25+'Terminal Value'!R25</f>
        <v>1047.82579348293</v>
      </c>
      <c r="S25" s="9" t="n">
        <f aca="false">+Outflows!S25+Fees!S25+'Ongoing Cash Flows'!S25+'Terminal Value'!S25</f>
        <v>0</v>
      </c>
      <c r="T25" s="9" t="n">
        <f aca="false">+Outflows!T25+Fees!T25+'Ongoing Cash Flows'!T25+'Terminal Value'!T25</f>
        <v>0</v>
      </c>
      <c r="U25" s="9" t="n">
        <f aca="false">+Outflows!U25+Fees!U25+'Ongoing Cash Flows'!U25+'Terminal Value'!U25</f>
        <v>0</v>
      </c>
      <c r="V25" s="9" t="n">
        <f aca="false">+Outflows!V25+Fees!V25+'Ongoing Cash Flows'!V25+'Terminal Value'!V25</f>
        <v>0</v>
      </c>
      <c r="W25" s="9" t="n">
        <f aca="false">+Outflows!W25+Fees!W25+'Ongoing Cash Flows'!W25+'Terminal Value'!W25</f>
        <v>0</v>
      </c>
      <c r="X25" s="9" t="n">
        <f aca="false">+Outflows!X25+Fees!X25+'Ongoing Cash Flows'!X25+'Terminal Value'!X25</f>
        <v>0</v>
      </c>
      <c r="Y25" s="9" t="n">
        <f aca="false">+Outflows!Y25+Fees!Y25+'Ongoing Cash Flows'!Y25+'Terminal Value'!Y25</f>
        <v>0</v>
      </c>
      <c r="Z25" s="9" t="n">
        <f aca="false">+Outflows!Z25+Fees!Z25+'Ongoing Cash Flows'!Z25+'Terminal Value'!Z25</f>
        <v>0</v>
      </c>
      <c r="AA25" s="9" t="n">
        <f aca="false">+Outflows!AA25+Fees!AA25+'Ongoing Cash Flows'!AA25+'Terminal Value'!AA25</f>
        <v>0</v>
      </c>
      <c r="AB25" s="9" t="n">
        <f aca="false">+Outflows!AB25+Fees!AB25+'Ongoing Cash Flows'!AB25+'Terminal Value'!AB25</f>
        <v>0</v>
      </c>
      <c r="AC25" s="9" t="n">
        <f aca="false">+Outflows!AC25+Fees!AC25+'Ongoing Cash Flows'!AC25+'Terminal Value'!AC25</f>
        <v>0</v>
      </c>
      <c r="AD25" s="9" t="n">
        <f aca="false">+Outflows!AD25+Fees!AD25+'Ongoing Cash Flows'!AD25+'Terminal Value'!AD25</f>
        <v>0</v>
      </c>
      <c r="AE25" s="9" t="n">
        <f aca="false">+Outflows!AE25+Fees!AE25+'Ongoing Cash Flows'!AE25+'Terminal Value'!AE25</f>
        <v>0</v>
      </c>
      <c r="AF25" s="9" t="n">
        <f aca="false">+Outflows!AF25+Fees!AF25+'Ongoing Cash Flows'!AF25+'Terminal Value'!AF25</f>
        <v>0</v>
      </c>
      <c r="AG25" s="9" t="n">
        <f aca="false">+Outflows!AG25+Fees!AG25+'Ongoing Cash Flows'!AG25+'Terminal Value'!AG25</f>
        <v>0</v>
      </c>
      <c r="AH25" s="9" t="n">
        <f aca="false">+Outflows!AH25+Fees!AH25+'Ongoing Cash Flows'!AH25+'Terminal Value'!AH25</f>
        <v>0</v>
      </c>
      <c r="AI25" s="9" t="n">
        <f aca="false">+Outflows!AI25+Fees!AI25+'Ongoing Cash Flows'!AI25+'Terminal Value'!AI25</f>
        <v>0</v>
      </c>
      <c r="AJ25" s="9" t="n">
        <f aca="false">+Outflows!AJ25+Fees!AJ25+'Ongoing Cash Flows'!AJ25+'Terminal Value'!AJ25</f>
        <v>0</v>
      </c>
      <c r="AK25" s="9"/>
      <c r="AL25" s="1"/>
      <c r="AM25" s="32"/>
      <c r="AN25" s="33" t="n">
        <f aca="false">IF(ISERROR(XIRR(B25:AJ25,IRRDates)),-1,XIRR(B25:AJ25,IRRDates))</f>
        <v>0.0619656593282659</v>
      </c>
      <c r="AO25" s="9" t="n">
        <f aca="false">SUMPRODUCT(B25:AJ25,PVRf)</f>
        <v>0</v>
      </c>
      <c r="AP25" s="9" t="n">
        <f aca="false">MIN(0,AO25-$AO$1004)^2</f>
        <v>0</v>
      </c>
      <c r="AQ25" s="9" t="n">
        <f aca="false">MAX(0,AO25-$AO$1004)^2</f>
        <v>0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20"/>
      <c r="CM25" s="20"/>
      <c r="CN25" s="20"/>
      <c r="CO25" s="20"/>
      <c r="CP25" s="20"/>
    </row>
    <row r="26" customFormat="false" ht="11.25" hidden="false" customHeight="false" outlineLevel="0" collapsed="false">
      <c r="A26" s="1" t="n">
        <v>24</v>
      </c>
      <c r="B26" s="9" t="n">
        <f aca="false">+Outflows!B26+Fees!B26+'Ongoing Cash Flows'!B26+'Terminal Value'!B26</f>
        <v>-94951.1655257881</v>
      </c>
      <c r="C26" s="9" t="n">
        <f aca="false">+Outflows!C26+Fees!C26+'Ongoing Cash Flows'!C26+'Terminal Value'!C26</f>
        <v>14184.2919341892</v>
      </c>
      <c r="D26" s="9" t="n">
        <f aca="false">+Outflows!D26+Fees!D26+'Ongoing Cash Flows'!D26+'Terminal Value'!D26</f>
        <v>12231.7417150635</v>
      </c>
      <c r="E26" s="9" t="n">
        <f aca="false">+Outflows!E26+Fees!E26+'Ongoing Cash Flows'!E26+'Terminal Value'!E26</f>
        <v>10248.7434222941</v>
      </c>
      <c r="F26" s="9" t="n">
        <f aca="false">+Outflows!F26+Fees!F26+'Ongoing Cash Flows'!F26+'Terminal Value'!F26</f>
        <v>9776.65499577197</v>
      </c>
      <c r="G26" s="9" t="n">
        <f aca="false">+Outflows!G26+Fees!G26+'Ongoing Cash Flows'!G26+'Terminal Value'!G26</f>
        <v>9462.13278783427</v>
      </c>
      <c r="H26" s="9" t="n">
        <f aca="false">+Outflows!H26+Fees!H26+'Ongoing Cash Flows'!H26+'Terminal Value'!H26</f>
        <v>8511.41909030848</v>
      </c>
      <c r="I26" s="9" t="n">
        <f aca="false">+Outflows!I26+Fees!I26+'Ongoing Cash Flows'!I26+'Terminal Value'!I26</f>
        <v>8359.45016639617</v>
      </c>
      <c r="J26" s="9" t="n">
        <f aca="false">+Outflows!J26+Fees!J26+'Ongoing Cash Flows'!J26+'Terminal Value'!J26</f>
        <v>8347.01596386118</v>
      </c>
      <c r="K26" s="9" t="n">
        <f aca="false">+Outflows!K26+Fees!K26+'Ongoing Cash Flows'!K26+'Terminal Value'!K26</f>
        <v>8337.90043656578</v>
      </c>
      <c r="L26" s="9" t="n">
        <f aca="false">+Outflows!L26+Fees!L26+'Ongoing Cash Flows'!L26+'Terminal Value'!L26</f>
        <v>8339.08802898077</v>
      </c>
      <c r="M26" s="9" t="n">
        <f aca="false">+Outflows!M26+Fees!M26+'Ongoing Cash Flows'!M26+'Terminal Value'!M26</f>
        <v>8311.12180226296</v>
      </c>
      <c r="N26" s="9" t="n">
        <f aca="false">+Outflows!N26+Fees!N26+'Ongoing Cash Flows'!N26+'Terminal Value'!N26</f>
        <v>8293.43529644886</v>
      </c>
      <c r="O26" s="9" t="n">
        <f aca="false">+Outflows!O26+Fees!O26+'Ongoing Cash Flows'!O26+'Terminal Value'!O26</f>
        <v>7967.35148513109</v>
      </c>
      <c r="P26" s="9" t="n">
        <f aca="false">+Outflows!P26+Fees!P26+'Ongoing Cash Flows'!P26+'Terminal Value'!P26</f>
        <v>7859.45281092304</v>
      </c>
      <c r="Q26" s="9" t="n">
        <f aca="false">+Outflows!Q26+Fees!Q26+'Ongoing Cash Flows'!Q26+'Terminal Value'!Q26</f>
        <v>7830.9364403035</v>
      </c>
      <c r="R26" s="9" t="n">
        <f aca="false">+Outflows!R26+Fees!R26+'Ongoing Cash Flows'!R26+'Terminal Value'!R26</f>
        <v>1089.05188811458</v>
      </c>
      <c r="S26" s="9" t="n">
        <f aca="false">+Outflows!S26+Fees!S26+'Ongoing Cash Flows'!S26+'Terminal Value'!S26</f>
        <v>0</v>
      </c>
      <c r="T26" s="9" t="n">
        <f aca="false">+Outflows!T26+Fees!T26+'Ongoing Cash Flows'!T26+'Terminal Value'!T26</f>
        <v>0</v>
      </c>
      <c r="U26" s="9" t="n">
        <f aca="false">+Outflows!U26+Fees!U26+'Ongoing Cash Flows'!U26+'Terminal Value'!U26</f>
        <v>0</v>
      </c>
      <c r="V26" s="9" t="n">
        <f aca="false">+Outflows!V26+Fees!V26+'Ongoing Cash Flows'!V26+'Terminal Value'!V26</f>
        <v>0</v>
      </c>
      <c r="W26" s="9" t="n">
        <f aca="false">+Outflows!W26+Fees!W26+'Ongoing Cash Flows'!W26+'Terminal Value'!W26</f>
        <v>0</v>
      </c>
      <c r="X26" s="9" t="n">
        <f aca="false">+Outflows!X26+Fees!X26+'Ongoing Cash Flows'!X26+'Terminal Value'!X26</f>
        <v>0</v>
      </c>
      <c r="Y26" s="9" t="n">
        <f aca="false">+Outflows!Y26+Fees!Y26+'Ongoing Cash Flows'!Y26+'Terminal Value'!Y26</f>
        <v>0</v>
      </c>
      <c r="Z26" s="9" t="n">
        <f aca="false">+Outflows!Z26+Fees!Z26+'Ongoing Cash Flows'!Z26+'Terminal Value'!Z26</f>
        <v>0</v>
      </c>
      <c r="AA26" s="9" t="n">
        <f aca="false">+Outflows!AA26+Fees!AA26+'Ongoing Cash Flows'!AA26+'Terminal Value'!AA26</f>
        <v>0</v>
      </c>
      <c r="AB26" s="9" t="n">
        <f aca="false">+Outflows!AB26+Fees!AB26+'Ongoing Cash Flows'!AB26+'Terminal Value'!AB26</f>
        <v>0</v>
      </c>
      <c r="AC26" s="9" t="n">
        <f aca="false">+Outflows!AC26+Fees!AC26+'Ongoing Cash Flows'!AC26+'Terminal Value'!AC26</f>
        <v>0</v>
      </c>
      <c r="AD26" s="9" t="n">
        <f aca="false">+Outflows!AD26+Fees!AD26+'Ongoing Cash Flows'!AD26+'Terminal Value'!AD26</f>
        <v>0</v>
      </c>
      <c r="AE26" s="9" t="n">
        <f aca="false">+Outflows!AE26+Fees!AE26+'Ongoing Cash Flows'!AE26+'Terminal Value'!AE26</f>
        <v>0</v>
      </c>
      <c r="AF26" s="9" t="n">
        <f aca="false">+Outflows!AF26+Fees!AF26+'Ongoing Cash Flows'!AF26+'Terminal Value'!AF26</f>
        <v>0</v>
      </c>
      <c r="AG26" s="9" t="n">
        <f aca="false">+Outflows!AG26+Fees!AG26+'Ongoing Cash Flows'!AG26+'Terminal Value'!AG26</f>
        <v>0</v>
      </c>
      <c r="AH26" s="9" t="n">
        <f aca="false">+Outflows!AH26+Fees!AH26+'Ongoing Cash Flows'!AH26+'Terminal Value'!AH26</f>
        <v>0</v>
      </c>
      <c r="AI26" s="9" t="n">
        <f aca="false">+Outflows!AI26+Fees!AI26+'Ongoing Cash Flows'!AI26+'Terminal Value'!AI26</f>
        <v>0</v>
      </c>
      <c r="AJ26" s="9" t="n">
        <f aca="false">+Outflows!AJ26+Fees!AJ26+'Ongoing Cash Flows'!AJ26+'Terminal Value'!AJ26</f>
        <v>0</v>
      </c>
      <c r="AK26" s="9"/>
      <c r="AL26" s="1"/>
      <c r="AM26" s="32"/>
      <c r="AN26" s="33" t="n">
        <f aca="false">IF(ISERROR(XIRR(B26:AJ26,IRRDates)),-1,XIRR(B26:AJ26,IRRDates))</f>
        <v>0.0573345190506197</v>
      </c>
      <c r="AO26" s="9" t="n">
        <f aca="false">SUMPRODUCT(B26:AJ26,PVRf)</f>
        <v>0</v>
      </c>
      <c r="AP26" s="9" t="n">
        <f aca="false">MIN(0,AO26-$AO$1004)^2</f>
        <v>0</v>
      </c>
      <c r="AQ26" s="9" t="n">
        <f aca="false">MAX(0,AO26-$AO$1004)^2</f>
        <v>0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20"/>
      <c r="CM26" s="20"/>
      <c r="CN26" s="20"/>
      <c r="CO26" s="20"/>
      <c r="CP26" s="20"/>
    </row>
    <row r="27" customFormat="false" ht="11.25" hidden="false" customHeight="false" outlineLevel="0" collapsed="false">
      <c r="A27" s="1" t="n">
        <v>25</v>
      </c>
      <c r="B27" s="9" t="n">
        <f aca="false">+Outflows!B27+Fees!B27+'Ongoing Cash Flows'!B27+'Terminal Value'!B27</f>
        <v>-99701.4818861901</v>
      </c>
      <c r="C27" s="9" t="n">
        <f aca="false">+Outflows!C27+Fees!C27+'Ongoing Cash Flows'!C27+'Terminal Value'!C27</f>
        <v>14283.8591200999</v>
      </c>
      <c r="D27" s="9" t="n">
        <f aca="false">+Outflows!D27+Fees!D27+'Ongoing Cash Flows'!D27+'Terminal Value'!D27</f>
        <v>12392.9280138106</v>
      </c>
      <c r="E27" s="9" t="n">
        <f aca="false">+Outflows!E27+Fees!E27+'Ongoing Cash Flows'!E27+'Terminal Value'!E27</f>
        <v>10242.294862471</v>
      </c>
      <c r="F27" s="9" t="n">
        <f aca="false">+Outflows!F27+Fees!F27+'Ongoing Cash Flows'!F27+'Terminal Value'!F27</f>
        <v>9904.32497446968</v>
      </c>
      <c r="G27" s="9" t="n">
        <f aca="false">+Outflows!G27+Fees!G27+'Ongoing Cash Flows'!G27+'Terminal Value'!G27</f>
        <v>9638.43687209438</v>
      </c>
      <c r="H27" s="9" t="n">
        <f aca="false">+Outflows!H27+Fees!H27+'Ongoing Cash Flows'!H27+'Terminal Value'!H27</f>
        <v>8626.48239326607</v>
      </c>
      <c r="I27" s="9" t="n">
        <f aca="false">+Outflows!I27+Fees!I27+'Ongoing Cash Flows'!I27+'Terminal Value'!I27</f>
        <v>8468.4186234507</v>
      </c>
      <c r="J27" s="9" t="n">
        <f aca="false">+Outflows!J27+Fees!J27+'Ongoing Cash Flows'!J27+'Terminal Value'!J27</f>
        <v>8455.98442091571</v>
      </c>
      <c r="K27" s="9" t="n">
        <f aca="false">+Outflows!K27+Fees!K27+'Ongoing Cash Flows'!K27+'Terminal Value'!K27</f>
        <v>8447.05358592041</v>
      </c>
      <c r="L27" s="9" t="n">
        <f aca="false">+Outflows!L27+Fees!L27+'Ongoing Cash Flows'!L27+'Terminal Value'!L27</f>
        <v>8448.0564860353</v>
      </c>
      <c r="M27" s="9" t="n">
        <f aca="false">+Outflows!M27+Fees!M27+'Ongoing Cash Flows'!M27+'Terminal Value'!M27</f>
        <v>8420.27495161759</v>
      </c>
      <c r="N27" s="9" t="n">
        <f aca="false">+Outflows!N27+Fees!N27+'Ongoing Cash Flows'!N27+'Terminal Value'!N27</f>
        <v>8402.4037535034</v>
      </c>
      <c r="O27" s="9" t="n">
        <f aca="false">+Outflows!O27+Fees!O27+'Ongoing Cash Flows'!O27+'Terminal Value'!O27</f>
        <v>8076.50463448572</v>
      </c>
      <c r="P27" s="9" t="n">
        <f aca="false">+Outflows!P27+Fees!P27+'Ongoing Cash Flows'!P27+'Terminal Value'!P27</f>
        <v>7968.42126797757</v>
      </c>
      <c r="Q27" s="9" t="n">
        <f aca="false">+Outflows!Q27+Fees!Q27+'Ongoing Cash Flows'!Q27+'Terminal Value'!Q27</f>
        <v>7940.08958965813</v>
      </c>
      <c r="R27" s="9" t="n">
        <f aca="false">+Outflows!R27+Fees!R27+'Ongoing Cash Flows'!R27+'Terminal Value'!R27</f>
        <v>1143.53611664185</v>
      </c>
      <c r="S27" s="9" t="n">
        <f aca="false">+Outflows!S27+Fees!S27+'Ongoing Cash Flows'!S27+'Terminal Value'!S27</f>
        <v>0</v>
      </c>
      <c r="T27" s="9" t="n">
        <f aca="false">+Outflows!T27+Fees!T27+'Ongoing Cash Flows'!T27+'Terminal Value'!T27</f>
        <v>0</v>
      </c>
      <c r="U27" s="9" t="n">
        <f aca="false">+Outflows!U27+Fees!U27+'Ongoing Cash Flows'!U27+'Terminal Value'!U27</f>
        <v>0</v>
      </c>
      <c r="V27" s="9" t="n">
        <f aca="false">+Outflows!V27+Fees!V27+'Ongoing Cash Flows'!V27+'Terminal Value'!V27</f>
        <v>0</v>
      </c>
      <c r="W27" s="9" t="n">
        <f aca="false">+Outflows!W27+Fees!W27+'Ongoing Cash Flows'!W27+'Terminal Value'!W27</f>
        <v>0</v>
      </c>
      <c r="X27" s="9" t="n">
        <f aca="false">+Outflows!X27+Fees!X27+'Ongoing Cash Flows'!X27+'Terminal Value'!X27</f>
        <v>0</v>
      </c>
      <c r="Y27" s="9" t="n">
        <f aca="false">+Outflows!Y27+Fees!Y27+'Ongoing Cash Flows'!Y27+'Terminal Value'!Y27</f>
        <v>0</v>
      </c>
      <c r="Z27" s="9" t="n">
        <f aca="false">+Outflows!Z27+Fees!Z27+'Ongoing Cash Flows'!Z27+'Terminal Value'!Z27</f>
        <v>0</v>
      </c>
      <c r="AA27" s="9" t="n">
        <f aca="false">+Outflows!AA27+Fees!AA27+'Ongoing Cash Flows'!AA27+'Terminal Value'!AA27</f>
        <v>0</v>
      </c>
      <c r="AB27" s="9" t="n">
        <f aca="false">+Outflows!AB27+Fees!AB27+'Ongoing Cash Flows'!AB27+'Terminal Value'!AB27</f>
        <v>0</v>
      </c>
      <c r="AC27" s="9" t="n">
        <f aca="false">+Outflows!AC27+Fees!AC27+'Ongoing Cash Flows'!AC27+'Terminal Value'!AC27</f>
        <v>0</v>
      </c>
      <c r="AD27" s="9" t="n">
        <f aca="false">+Outflows!AD27+Fees!AD27+'Ongoing Cash Flows'!AD27+'Terminal Value'!AD27</f>
        <v>0</v>
      </c>
      <c r="AE27" s="9" t="n">
        <f aca="false">+Outflows!AE27+Fees!AE27+'Ongoing Cash Flows'!AE27+'Terminal Value'!AE27</f>
        <v>0</v>
      </c>
      <c r="AF27" s="9" t="n">
        <f aca="false">+Outflows!AF27+Fees!AF27+'Ongoing Cash Flows'!AF27+'Terminal Value'!AF27</f>
        <v>0</v>
      </c>
      <c r="AG27" s="9" t="n">
        <f aca="false">+Outflows!AG27+Fees!AG27+'Ongoing Cash Flows'!AG27+'Terminal Value'!AG27</f>
        <v>0</v>
      </c>
      <c r="AH27" s="9" t="n">
        <f aca="false">+Outflows!AH27+Fees!AH27+'Ongoing Cash Flows'!AH27+'Terminal Value'!AH27</f>
        <v>0</v>
      </c>
      <c r="AI27" s="9" t="n">
        <f aca="false">+Outflows!AI27+Fees!AI27+'Ongoing Cash Flows'!AI27+'Terminal Value'!AI27</f>
        <v>0</v>
      </c>
      <c r="AJ27" s="9" t="n">
        <f aca="false">+Outflows!AJ27+Fees!AJ27+'Ongoing Cash Flows'!AJ27+'Terminal Value'!AJ27</f>
        <v>0</v>
      </c>
      <c r="AK27" s="9"/>
      <c r="AL27" s="1"/>
      <c r="AM27" s="32"/>
      <c r="AN27" s="33" t="n">
        <f aca="false">IF(ISERROR(XIRR(B27:AJ27,IRRDates)),-1,XIRR(B27:AJ27,IRRDates))</f>
        <v>0.0511900688873823</v>
      </c>
      <c r="AO27" s="9" t="n">
        <f aca="false">SUMPRODUCT(B27:AJ27,PVRf)</f>
        <v>0</v>
      </c>
      <c r="AP27" s="9" t="n">
        <f aca="false">MIN(0,AO27-$AO$1004)^2</f>
        <v>0</v>
      </c>
      <c r="AQ27" s="9" t="n">
        <f aca="false">MAX(0,AO27-$AO$1004)^2</f>
        <v>0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20"/>
      <c r="CM27" s="20"/>
      <c r="CN27" s="20"/>
      <c r="CO27" s="20"/>
      <c r="CP27" s="20"/>
    </row>
    <row r="28" customFormat="false" ht="11.25" hidden="false" customHeight="false" outlineLevel="0" collapsed="false">
      <c r="A28" s="1" t="n">
        <v>26</v>
      </c>
      <c r="B28" s="9" t="n">
        <f aca="false">+Outflows!B28+Fees!B28+'Ongoing Cash Flows'!B28+'Terminal Value'!B28</f>
        <v>-91516.2389629224</v>
      </c>
      <c r="C28" s="9" t="n">
        <f aca="false">+Outflows!C28+Fees!C28+'Ongoing Cash Flows'!C28+'Terminal Value'!C28</f>
        <v>14099.309820665</v>
      </c>
      <c r="D28" s="9" t="n">
        <f aca="false">+Outflows!D28+Fees!D28+'Ongoing Cash Flows'!D28+'Terminal Value'!D28</f>
        <v>11958.4462450412</v>
      </c>
      <c r="E28" s="9" t="n">
        <f aca="false">+Outflows!E28+Fees!E28+'Ongoing Cash Flows'!E28+'Terminal Value'!E28</f>
        <v>10061.1610979543</v>
      </c>
      <c r="F28" s="9" t="n">
        <f aca="false">+Outflows!F28+Fees!F28+'Ongoing Cash Flows'!F28+'Terminal Value'!F28</f>
        <v>9642.7495046079</v>
      </c>
      <c r="G28" s="9" t="n">
        <f aca="false">+Outflows!G28+Fees!G28+'Ongoing Cash Flows'!G28+'Terminal Value'!G28</f>
        <v>9371.4287285807</v>
      </c>
      <c r="H28" s="9" t="n">
        <f aca="false">+Outflows!H28+Fees!H28+'Ongoing Cash Flows'!H28+'Terminal Value'!H28</f>
        <v>8428.21747472037</v>
      </c>
      <c r="I28" s="9" t="n">
        <f aca="false">+Outflows!I28+Fees!I28+'Ongoing Cash Flows'!I28+'Terminal Value'!I28</f>
        <v>8280.65569898528</v>
      </c>
      <c r="J28" s="9" t="n">
        <f aca="false">+Outflows!J28+Fees!J28+'Ongoing Cash Flows'!J28+'Terminal Value'!J28</f>
        <v>8268.22149645029</v>
      </c>
      <c r="K28" s="9" t="n">
        <f aca="false">+Outflows!K28+Fees!K28+'Ongoing Cash Flows'!K28+'Terminal Value'!K28</f>
        <v>8258.97241921013</v>
      </c>
      <c r="L28" s="9" t="n">
        <f aca="false">+Outflows!L28+Fees!L28+'Ongoing Cash Flows'!L28+'Terminal Value'!L28</f>
        <v>8260.29356156988</v>
      </c>
      <c r="M28" s="9" t="n">
        <f aca="false">+Outflows!M28+Fees!M28+'Ongoing Cash Flows'!M28+'Terminal Value'!M28</f>
        <v>8232.1937849073</v>
      </c>
      <c r="N28" s="9" t="n">
        <f aca="false">+Outflows!N28+Fees!N28+'Ongoing Cash Flows'!N28+'Terminal Value'!N28</f>
        <v>8214.64082903797</v>
      </c>
      <c r="O28" s="9" t="n">
        <f aca="false">+Outflows!O28+Fees!O28+'Ongoing Cash Flows'!O28+'Terminal Value'!O28</f>
        <v>7888.42346777544</v>
      </c>
      <c r="P28" s="9" t="n">
        <f aca="false">+Outflows!P28+Fees!P28+'Ongoing Cash Flows'!P28+'Terminal Value'!P28</f>
        <v>7780.65834351215</v>
      </c>
      <c r="Q28" s="9" t="n">
        <f aca="false">+Outflows!Q28+Fees!Q28+'Ongoing Cash Flows'!Q28+'Terminal Value'!Q28</f>
        <v>7752.00842294784</v>
      </c>
      <c r="R28" s="9" t="n">
        <f aca="false">+Outflows!R28+Fees!R28+'Ongoing Cash Flows'!R28+'Terminal Value'!R28</f>
        <v>1049.65465440913</v>
      </c>
      <c r="S28" s="9" t="n">
        <f aca="false">+Outflows!S28+Fees!S28+'Ongoing Cash Flows'!S28+'Terminal Value'!S28</f>
        <v>0</v>
      </c>
      <c r="T28" s="9" t="n">
        <f aca="false">+Outflows!T28+Fees!T28+'Ongoing Cash Flows'!T28+'Terminal Value'!T28</f>
        <v>0</v>
      </c>
      <c r="U28" s="9" t="n">
        <f aca="false">+Outflows!U28+Fees!U28+'Ongoing Cash Flows'!U28+'Terminal Value'!U28</f>
        <v>0</v>
      </c>
      <c r="V28" s="9" t="n">
        <f aca="false">+Outflows!V28+Fees!V28+'Ongoing Cash Flows'!V28+'Terminal Value'!V28</f>
        <v>0</v>
      </c>
      <c r="W28" s="9" t="n">
        <f aca="false">+Outflows!W28+Fees!W28+'Ongoing Cash Flows'!W28+'Terminal Value'!W28</f>
        <v>0</v>
      </c>
      <c r="X28" s="9" t="n">
        <f aca="false">+Outflows!X28+Fees!X28+'Ongoing Cash Flows'!X28+'Terminal Value'!X28</f>
        <v>0</v>
      </c>
      <c r="Y28" s="9" t="n">
        <f aca="false">+Outflows!Y28+Fees!Y28+'Ongoing Cash Flows'!Y28+'Terminal Value'!Y28</f>
        <v>0</v>
      </c>
      <c r="Z28" s="9" t="n">
        <f aca="false">+Outflows!Z28+Fees!Z28+'Ongoing Cash Flows'!Z28+'Terminal Value'!Z28</f>
        <v>0</v>
      </c>
      <c r="AA28" s="9" t="n">
        <f aca="false">+Outflows!AA28+Fees!AA28+'Ongoing Cash Flows'!AA28+'Terminal Value'!AA28</f>
        <v>0</v>
      </c>
      <c r="AB28" s="9" t="n">
        <f aca="false">+Outflows!AB28+Fees!AB28+'Ongoing Cash Flows'!AB28+'Terminal Value'!AB28</f>
        <v>0</v>
      </c>
      <c r="AC28" s="9" t="n">
        <f aca="false">+Outflows!AC28+Fees!AC28+'Ongoing Cash Flows'!AC28+'Terminal Value'!AC28</f>
        <v>0</v>
      </c>
      <c r="AD28" s="9" t="n">
        <f aca="false">+Outflows!AD28+Fees!AD28+'Ongoing Cash Flows'!AD28+'Terminal Value'!AD28</f>
        <v>0</v>
      </c>
      <c r="AE28" s="9" t="n">
        <f aca="false">+Outflows!AE28+Fees!AE28+'Ongoing Cash Flows'!AE28+'Terminal Value'!AE28</f>
        <v>0</v>
      </c>
      <c r="AF28" s="9" t="n">
        <f aca="false">+Outflows!AF28+Fees!AF28+'Ongoing Cash Flows'!AF28+'Terminal Value'!AF28</f>
        <v>0</v>
      </c>
      <c r="AG28" s="9" t="n">
        <f aca="false">+Outflows!AG28+Fees!AG28+'Ongoing Cash Flows'!AG28+'Terminal Value'!AG28</f>
        <v>0</v>
      </c>
      <c r="AH28" s="9" t="n">
        <f aca="false">+Outflows!AH28+Fees!AH28+'Ongoing Cash Flows'!AH28+'Terminal Value'!AH28</f>
        <v>0</v>
      </c>
      <c r="AI28" s="9" t="n">
        <f aca="false">+Outflows!AI28+Fees!AI28+'Ongoing Cash Flows'!AI28+'Terminal Value'!AI28</f>
        <v>0</v>
      </c>
      <c r="AJ28" s="9" t="n">
        <f aca="false">+Outflows!AJ28+Fees!AJ28+'Ongoing Cash Flows'!AJ28+'Terminal Value'!AJ28</f>
        <v>0</v>
      </c>
      <c r="AK28" s="9"/>
      <c r="AL28" s="1"/>
      <c r="AM28" s="32"/>
      <c r="AN28" s="33" t="n">
        <f aca="false">IF(ISERROR(XIRR(B28:AJ28,IRRDates)),-1,XIRR(B28:AJ28,IRRDates))</f>
        <v>0.0615393127896089</v>
      </c>
      <c r="AO28" s="9" t="n">
        <f aca="false">SUMPRODUCT(B28:AJ28,PVRf)</f>
        <v>0</v>
      </c>
      <c r="AP28" s="9" t="n">
        <f aca="false">MIN(0,AO28-$AO$1004)^2</f>
        <v>0</v>
      </c>
      <c r="AQ28" s="9" t="n">
        <f aca="false">MAX(0,AO28-$AO$1004)^2</f>
        <v>0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20"/>
      <c r="CM28" s="20"/>
      <c r="CN28" s="20"/>
      <c r="CO28" s="20"/>
      <c r="CP28" s="20"/>
    </row>
    <row r="29" customFormat="false" ht="11.25" hidden="false" customHeight="false" outlineLevel="0" collapsed="false">
      <c r="A29" s="1" t="n">
        <v>27</v>
      </c>
      <c r="B29" s="9" t="n">
        <f aca="false">+Outflows!B29+Fees!B29+'Ongoing Cash Flows'!B29+'Terminal Value'!B29</f>
        <v>-98320.7864471436</v>
      </c>
      <c r="C29" s="9" t="n">
        <f aca="false">+Outflows!C29+Fees!C29+'Ongoing Cash Flows'!C29+'Terminal Value'!C29</f>
        <v>14211.0449505582</v>
      </c>
      <c r="D29" s="9" t="n">
        <f aca="false">+Outflows!D29+Fees!D29+'Ongoing Cash Flows'!D29+'Terminal Value'!D29</f>
        <v>12342.5995810536</v>
      </c>
      <c r="E29" s="9" t="n">
        <f aca="false">+Outflows!E29+Fees!E29+'Ongoing Cash Flows'!E29+'Terminal Value'!E29</f>
        <v>10316.5519317945</v>
      </c>
      <c r="F29" s="9" t="n">
        <f aca="false">+Outflows!F29+Fees!F29+'Ongoing Cash Flows'!F29+'Terminal Value'!F29</f>
        <v>9871.82649403225</v>
      </c>
      <c r="G29" s="9" t="n">
        <f aca="false">+Outflows!G29+Fees!G29+'Ongoing Cash Flows'!G29+'Terminal Value'!G29</f>
        <v>9618.31574717311</v>
      </c>
      <c r="H29" s="9" t="n">
        <f aca="false">+Outflows!H29+Fees!H29+'Ongoing Cash Flows'!H29+'Terminal Value'!H29</f>
        <v>8593.03885697457</v>
      </c>
      <c r="I29" s="9" t="n">
        <f aca="false">+Outflows!I29+Fees!I29+'Ongoing Cash Flows'!I29+'Terminal Value'!I29</f>
        <v>8436.74657463533</v>
      </c>
      <c r="J29" s="9" t="n">
        <f aca="false">+Outflows!J29+Fees!J29+'Ongoing Cash Flows'!J29+'Terminal Value'!J29</f>
        <v>8424.31237210033</v>
      </c>
      <c r="K29" s="9" t="n">
        <f aca="false">+Outflows!K29+Fees!K29+'Ongoing Cash Flows'!K29+'Terminal Value'!K29</f>
        <v>8415.32785566636</v>
      </c>
      <c r="L29" s="9" t="n">
        <f aca="false">+Outflows!L29+Fees!L29+'Ongoing Cash Flows'!L29+'Terminal Value'!L29</f>
        <v>8416.38443721992</v>
      </c>
      <c r="M29" s="9" t="n">
        <f aca="false">+Outflows!M29+Fees!M29+'Ongoing Cash Flows'!M29+'Terminal Value'!M29</f>
        <v>8388.54922136354</v>
      </c>
      <c r="N29" s="9" t="n">
        <f aca="false">+Outflows!N29+Fees!N29+'Ongoing Cash Flows'!N29+'Terminal Value'!N29</f>
        <v>8370.73170468802</v>
      </c>
      <c r="O29" s="9" t="n">
        <f aca="false">+Outflows!O29+Fees!O29+'Ongoing Cash Flows'!O29+'Terminal Value'!O29</f>
        <v>8044.77890423167</v>
      </c>
      <c r="P29" s="9" t="n">
        <f aca="false">+Outflows!P29+Fees!P29+'Ongoing Cash Flows'!P29+'Terminal Value'!P29</f>
        <v>7936.7492191622</v>
      </c>
      <c r="Q29" s="9" t="n">
        <f aca="false">+Outflows!Q29+Fees!Q29+'Ongoing Cash Flows'!Q29+'Terminal Value'!Q29</f>
        <v>7908.36385940408</v>
      </c>
      <c r="R29" s="9" t="n">
        <f aca="false">+Outflows!R29+Fees!R29+'Ongoing Cash Flows'!R29+'Terminal Value'!R29</f>
        <v>1127.70009223416</v>
      </c>
      <c r="S29" s="9" t="n">
        <f aca="false">+Outflows!S29+Fees!S29+'Ongoing Cash Flows'!S29+'Terminal Value'!S29</f>
        <v>0</v>
      </c>
      <c r="T29" s="9" t="n">
        <f aca="false">+Outflows!T29+Fees!T29+'Ongoing Cash Flows'!T29+'Terminal Value'!T29</f>
        <v>0</v>
      </c>
      <c r="U29" s="9" t="n">
        <f aca="false">+Outflows!U29+Fees!U29+'Ongoing Cash Flows'!U29+'Terminal Value'!U29</f>
        <v>0</v>
      </c>
      <c r="V29" s="9" t="n">
        <f aca="false">+Outflows!V29+Fees!V29+'Ongoing Cash Flows'!V29+'Terminal Value'!V29</f>
        <v>0</v>
      </c>
      <c r="W29" s="9" t="n">
        <f aca="false">+Outflows!W29+Fees!W29+'Ongoing Cash Flows'!W29+'Terminal Value'!W29</f>
        <v>0</v>
      </c>
      <c r="X29" s="9" t="n">
        <f aca="false">+Outflows!X29+Fees!X29+'Ongoing Cash Flows'!X29+'Terminal Value'!X29</f>
        <v>0</v>
      </c>
      <c r="Y29" s="9" t="n">
        <f aca="false">+Outflows!Y29+Fees!Y29+'Ongoing Cash Flows'!Y29+'Terminal Value'!Y29</f>
        <v>0</v>
      </c>
      <c r="Z29" s="9" t="n">
        <f aca="false">+Outflows!Z29+Fees!Z29+'Ongoing Cash Flows'!Z29+'Terminal Value'!Z29</f>
        <v>0</v>
      </c>
      <c r="AA29" s="9" t="n">
        <f aca="false">+Outflows!AA29+Fees!AA29+'Ongoing Cash Flows'!AA29+'Terminal Value'!AA29</f>
        <v>0</v>
      </c>
      <c r="AB29" s="9" t="n">
        <f aca="false">+Outflows!AB29+Fees!AB29+'Ongoing Cash Flows'!AB29+'Terminal Value'!AB29</f>
        <v>0</v>
      </c>
      <c r="AC29" s="9" t="n">
        <f aca="false">+Outflows!AC29+Fees!AC29+'Ongoing Cash Flows'!AC29+'Terminal Value'!AC29</f>
        <v>0</v>
      </c>
      <c r="AD29" s="9" t="n">
        <f aca="false">+Outflows!AD29+Fees!AD29+'Ongoing Cash Flows'!AD29+'Terminal Value'!AD29</f>
        <v>0</v>
      </c>
      <c r="AE29" s="9" t="n">
        <f aca="false">+Outflows!AE29+Fees!AE29+'Ongoing Cash Flows'!AE29+'Terminal Value'!AE29</f>
        <v>0</v>
      </c>
      <c r="AF29" s="9" t="n">
        <f aca="false">+Outflows!AF29+Fees!AF29+'Ongoing Cash Flows'!AF29+'Terminal Value'!AF29</f>
        <v>0</v>
      </c>
      <c r="AG29" s="9" t="n">
        <f aca="false">+Outflows!AG29+Fees!AG29+'Ongoing Cash Flows'!AG29+'Terminal Value'!AG29</f>
        <v>0</v>
      </c>
      <c r="AH29" s="9" t="n">
        <f aca="false">+Outflows!AH29+Fees!AH29+'Ongoing Cash Flows'!AH29+'Terminal Value'!AH29</f>
        <v>0</v>
      </c>
      <c r="AI29" s="9" t="n">
        <f aca="false">+Outflows!AI29+Fees!AI29+'Ongoing Cash Flows'!AI29+'Terminal Value'!AI29</f>
        <v>0</v>
      </c>
      <c r="AJ29" s="9" t="n">
        <f aca="false">+Outflows!AJ29+Fees!AJ29+'Ongoing Cash Flows'!AJ29+'Terminal Value'!AJ29</f>
        <v>0</v>
      </c>
      <c r="AK29" s="9"/>
      <c r="AL29" s="1"/>
      <c r="AM29" s="32"/>
      <c r="AN29" s="33" t="n">
        <f aca="false">IF(ISERROR(XIRR(B29:AJ29,IRRDates)),-1,XIRR(B29:AJ29,IRRDates))</f>
        <v>0.0529968156556423</v>
      </c>
      <c r="AO29" s="9" t="n">
        <f aca="false">SUMPRODUCT(B29:AJ29,PVRf)</f>
        <v>0</v>
      </c>
      <c r="AP29" s="9" t="n">
        <f aca="false">MIN(0,AO29-$AO$1004)^2</f>
        <v>0</v>
      </c>
      <c r="AQ29" s="9" t="n">
        <f aca="false">MAX(0,AO29-$AO$1004)^2</f>
        <v>0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20"/>
      <c r="CM29" s="20"/>
      <c r="CN29" s="20"/>
      <c r="CO29" s="20"/>
      <c r="CP29" s="20"/>
    </row>
    <row r="30" customFormat="false" ht="11.25" hidden="false" customHeight="false" outlineLevel="0" collapsed="false">
      <c r="A30" s="1" t="n">
        <v>28</v>
      </c>
      <c r="B30" s="9" t="n">
        <f aca="false">+Outflows!B30+Fees!B30+'Ongoing Cash Flows'!B30+'Terminal Value'!B30</f>
        <v>-102710.595589471</v>
      </c>
      <c r="C30" s="9" t="n">
        <f aca="false">+Outflows!C30+Fees!C30+'Ongoing Cash Flows'!C30+'Terminal Value'!C30</f>
        <v>14382.7048493633</v>
      </c>
      <c r="D30" s="9" t="n">
        <f aca="false">+Outflows!D30+Fees!D30+'Ongoing Cash Flows'!D30+'Terminal Value'!D30</f>
        <v>12484.7078293782</v>
      </c>
      <c r="E30" s="9" t="n">
        <f aca="false">+Outflows!E30+Fees!E30+'Ongoing Cash Flows'!E30+'Terminal Value'!E30</f>
        <v>10313.8104701228</v>
      </c>
      <c r="F30" s="9" t="n">
        <f aca="false">+Outflows!F30+Fees!F30+'Ongoing Cash Flows'!F30+'Terminal Value'!F30</f>
        <v>9971.70625378742</v>
      </c>
      <c r="G30" s="9" t="n">
        <f aca="false">+Outflows!G30+Fees!G30+'Ongoing Cash Flows'!G30+'Terminal Value'!G30</f>
        <v>9679.26982745659</v>
      </c>
      <c r="H30" s="9" t="n">
        <f aca="false">+Outflows!H30+Fees!H30+'Ongoing Cash Flows'!H30+'Terminal Value'!H30</f>
        <v>8699.36986757423</v>
      </c>
      <c r="I30" s="9" t="n">
        <f aca="false">+Outflows!I30+Fees!I30+'Ongoing Cash Flows'!I30+'Terminal Value'!I30</f>
        <v>8537.44528451301</v>
      </c>
      <c r="J30" s="9" t="n">
        <f aca="false">+Outflows!J30+Fees!J30+'Ongoing Cash Flows'!J30+'Terminal Value'!J30</f>
        <v>8525.01108197802</v>
      </c>
      <c r="K30" s="9" t="n">
        <f aca="false">+Outflows!K30+Fees!K30+'Ongoing Cash Flows'!K30+'Terminal Value'!K30</f>
        <v>8516.1972413235</v>
      </c>
      <c r="L30" s="9" t="n">
        <f aca="false">+Outflows!L30+Fees!L30+'Ongoing Cash Flows'!L30+'Terminal Value'!L30</f>
        <v>8517.08314709761</v>
      </c>
      <c r="M30" s="9" t="n">
        <f aca="false">+Outflows!M30+Fees!M30+'Ongoing Cash Flows'!M30+'Terminal Value'!M30</f>
        <v>8489.41860702068</v>
      </c>
      <c r="N30" s="9" t="n">
        <f aca="false">+Outflows!N30+Fees!N30+'Ongoing Cash Flows'!N30+'Terminal Value'!N30</f>
        <v>8471.4304145657</v>
      </c>
      <c r="O30" s="9" t="n">
        <f aca="false">+Outflows!O30+Fees!O30+'Ongoing Cash Flows'!O30+'Terminal Value'!O30</f>
        <v>8145.64828988881</v>
      </c>
      <c r="P30" s="9" t="n">
        <f aca="false">+Outflows!P30+Fees!P30+'Ongoing Cash Flows'!P30+'Terminal Value'!P30</f>
        <v>8037.44792903988</v>
      </c>
      <c r="Q30" s="9" t="n">
        <f aca="false">+Outflows!Q30+Fees!Q30+'Ongoing Cash Flows'!Q30+'Terminal Value'!Q30</f>
        <v>8009.23324506122</v>
      </c>
      <c r="R30" s="9" t="n">
        <f aca="false">+Outflows!R30+Fees!R30+'Ongoing Cash Flows'!R30+'Terminal Value'!R30</f>
        <v>1178.049447173</v>
      </c>
      <c r="S30" s="9" t="n">
        <f aca="false">+Outflows!S30+Fees!S30+'Ongoing Cash Flows'!S30+'Terminal Value'!S30</f>
        <v>0</v>
      </c>
      <c r="T30" s="9" t="n">
        <f aca="false">+Outflows!T30+Fees!T30+'Ongoing Cash Flows'!T30+'Terminal Value'!T30</f>
        <v>0</v>
      </c>
      <c r="U30" s="9" t="n">
        <f aca="false">+Outflows!U30+Fees!U30+'Ongoing Cash Flows'!U30+'Terminal Value'!U30</f>
        <v>0</v>
      </c>
      <c r="V30" s="9" t="n">
        <f aca="false">+Outflows!V30+Fees!V30+'Ongoing Cash Flows'!V30+'Terminal Value'!V30</f>
        <v>0</v>
      </c>
      <c r="W30" s="9" t="n">
        <f aca="false">+Outflows!W30+Fees!W30+'Ongoing Cash Flows'!W30+'Terminal Value'!W30</f>
        <v>0</v>
      </c>
      <c r="X30" s="9" t="n">
        <f aca="false">+Outflows!X30+Fees!X30+'Ongoing Cash Flows'!X30+'Terminal Value'!X30</f>
        <v>0</v>
      </c>
      <c r="Y30" s="9" t="n">
        <f aca="false">+Outflows!Y30+Fees!Y30+'Ongoing Cash Flows'!Y30+'Terminal Value'!Y30</f>
        <v>0</v>
      </c>
      <c r="Z30" s="9" t="n">
        <f aca="false">+Outflows!Z30+Fees!Z30+'Ongoing Cash Flows'!Z30+'Terminal Value'!Z30</f>
        <v>0</v>
      </c>
      <c r="AA30" s="9" t="n">
        <f aca="false">+Outflows!AA30+Fees!AA30+'Ongoing Cash Flows'!AA30+'Terminal Value'!AA30</f>
        <v>0</v>
      </c>
      <c r="AB30" s="9" t="n">
        <f aca="false">+Outflows!AB30+Fees!AB30+'Ongoing Cash Flows'!AB30+'Terminal Value'!AB30</f>
        <v>0</v>
      </c>
      <c r="AC30" s="9" t="n">
        <f aca="false">+Outflows!AC30+Fees!AC30+'Ongoing Cash Flows'!AC30+'Terminal Value'!AC30</f>
        <v>0</v>
      </c>
      <c r="AD30" s="9" t="n">
        <f aca="false">+Outflows!AD30+Fees!AD30+'Ongoing Cash Flows'!AD30+'Terminal Value'!AD30</f>
        <v>0</v>
      </c>
      <c r="AE30" s="9" t="n">
        <f aca="false">+Outflows!AE30+Fees!AE30+'Ongoing Cash Flows'!AE30+'Terminal Value'!AE30</f>
        <v>0</v>
      </c>
      <c r="AF30" s="9" t="n">
        <f aca="false">+Outflows!AF30+Fees!AF30+'Ongoing Cash Flows'!AF30+'Terminal Value'!AF30</f>
        <v>0</v>
      </c>
      <c r="AG30" s="9" t="n">
        <f aca="false">+Outflows!AG30+Fees!AG30+'Ongoing Cash Flows'!AG30+'Terminal Value'!AG30</f>
        <v>0</v>
      </c>
      <c r="AH30" s="9" t="n">
        <f aca="false">+Outflows!AH30+Fees!AH30+'Ongoing Cash Flows'!AH30+'Terminal Value'!AH30</f>
        <v>0</v>
      </c>
      <c r="AI30" s="9" t="n">
        <f aca="false">+Outflows!AI30+Fees!AI30+'Ongoing Cash Flows'!AI30+'Terminal Value'!AI30</f>
        <v>0</v>
      </c>
      <c r="AJ30" s="9" t="n">
        <f aca="false">+Outflows!AJ30+Fees!AJ30+'Ongoing Cash Flows'!AJ30+'Terminal Value'!AJ30</f>
        <v>0</v>
      </c>
      <c r="AK30" s="9"/>
      <c r="AL30" s="1"/>
      <c r="AM30" s="32"/>
      <c r="AN30" s="33" t="n">
        <f aca="false">IF(ISERROR(XIRR(B30:AJ30,IRRDates)),-1,XIRR(B30:AJ30,IRRDates))</f>
        <v>0.0475960016437233</v>
      </c>
      <c r="AO30" s="9" t="n">
        <f aca="false">SUMPRODUCT(B30:AJ30,PVRf)</f>
        <v>0</v>
      </c>
      <c r="AP30" s="9" t="n">
        <f aca="false">MIN(0,AO30-$AO$1004)^2</f>
        <v>0</v>
      </c>
      <c r="AQ30" s="9" t="n">
        <f aca="false">MAX(0,AO30-$AO$1004)^2</f>
        <v>0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20"/>
      <c r="CM30" s="20"/>
      <c r="CN30" s="20"/>
      <c r="CO30" s="20"/>
      <c r="CP30" s="20"/>
    </row>
    <row r="31" customFormat="false" ht="11.25" hidden="false" customHeight="false" outlineLevel="0" collapsed="false">
      <c r="A31" s="1" t="n">
        <v>29</v>
      </c>
      <c r="B31" s="9" t="n">
        <f aca="false">+Outflows!B31+Fees!B31+'Ongoing Cash Flows'!B31+'Terminal Value'!B31</f>
        <v>-100921.426997176</v>
      </c>
      <c r="C31" s="9" t="n">
        <f aca="false">+Outflows!C31+Fees!C31+'Ongoing Cash Flows'!C31+'Terminal Value'!C31</f>
        <v>14197.024006212</v>
      </c>
      <c r="D31" s="9" t="n">
        <f aca="false">+Outflows!D31+Fees!D31+'Ongoing Cash Flows'!D31+'Terminal Value'!D31</f>
        <v>12387.7504258438</v>
      </c>
      <c r="E31" s="9" t="n">
        <f aca="false">+Outflows!E31+Fees!E31+'Ongoing Cash Flows'!E31+'Terminal Value'!E31</f>
        <v>10322.8255813888</v>
      </c>
      <c r="F31" s="9" t="n">
        <f aca="false">+Outflows!F31+Fees!F31+'Ongoing Cash Flows'!F31+'Terminal Value'!F31</f>
        <v>9985.14593680438</v>
      </c>
      <c r="G31" s="9" t="n">
        <f aca="false">+Outflows!G31+Fees!G31+'Ongoing Cash Flows'!G31+'Terminal Value'!G31</f>
        <v>9532.88169494627</v>
      </c>
      <c r="H31" s="9" t="n">
        <f aca="false">+Outflows!H31+Fees!H31+'Ongoing Cash Flows'!H31+'Terminal Value'!H31</f>
        <v>8656.03219653119</v>
      </c>
      <c r="I31" s="9" t="n">
        <f aca="false">+Outflows!I31+Fees!I31+'Ongoing Cash Flows'!I31+'Terminal Value'!I31</f>
        <v>8496.40318834063</v>
      </c>
      <c r="J31" s="9" t="n">
        <f aca="false">+Outflows!J31+Fees!J31+'Ongoing Cash Flows'!J31+'Terminal Value'!J31</f>
        <v>8483.96898580564</v>
      </c>
      <c r="K31" s="9" t="n">
        <f aca="false">+Outflows!K31+Fees!K31+'Ongoing Cash Flows'!K31+'Terminal Value'!K31</f>
        <v>8475.08558227625</v>
      </c>
      <c r="L31" s="9" t="n">
        <f aca="false">+Outflows!L31+Fees!L31+'Ongoing Cash Flows'!L31+'Terminal Value'!L31</f>
        <v>8476.04105092523</v>
      </c>
      <c r="M31" s="9" t="n">
        <f aca="false">+Outflows!M31+Fees!M31+'Ongoing Cash Flows'!M31+'Terminal Value'!M31</f>
        <v>8448.30694797343</v>
      </c>
      <c r="N31" s="9" t="n">
        <f aca="false">+Outflows!N31+Fees!N31+'Ongoing Cash Flows'!N31+'Terminal Value'!N31</f>
        <v>8430.38831839333</v>
      </c>
      <c r="O31" s="9" t="n">
        <f aca="false">+Outflows!O31+Fees!O31+'Ongoing Cash Flows'!O31+'Terminal Value'!O31</f>
        <v>8104.53663084157</v>
      </c>
      <c r="P31" s="9" t="n">
        <f aca="false">+Outflows!P31+Fees!P31+'Ongoing Cash Flows'!P31+'Terminal Value'!P31</f>
        <v>7996.4058328675</v>
      </c>
      <c r="Q31" s="9" t="n">
        <f aca="false">+Outflows!Q31+Fees!Q31+'Ongoing Cash Flows'!Q31+'Terminal Value'!Q31</f>
        <v>7968.12158601397</v>
      </c>
      <c r="R31" s="9" t="n">
        <f aca="false">+Outflows!R31+Fees!R31+'Ongoing Cash Flows'!R31+'Terminal Value'!R31</f>
        <v>1157.52839908681</v>
      </c>
      <c r="S31" s="9" t="n">
        <f aca="false">+Outflows!S31+Fees!S31+'Ongoing Cash Flows'!S31+'Terminal Value'!S31</f>
        <v>0</v>
      </c>
      <c r="T31" s="9" t="n">
        <f aca="false">+Outflows!T31+Fees!T31+'Ongoing Cash Flows'!T31+'Terminal Value'!T31</f>
        <v>0</v>
      </c>
      <c r="U31" s="9" t="n">
        <f aca="false">+Outflows!U31+Fees!U31+'Ongoing Cash Flows'!U31+'Terminal Value'!U31</f>
        <v>0</v>
      </c>
      <c r="V31" s="9" t="n">
        <f aca="false">+Outflows!V31+Fees!V31+'Ongoing Cash Flows'!V31+'Terminal Value'!V31</f>
        <v>0</v>
      </c>
      <c r="W31" s="9" t="n">
        <f aca="false">+Outflows!W31+Fees!W31+'Ongoing Cash Flows'!W31+'Terminal Value'!W31</f>
        <v>0</v>
      </c>
      <c r="X31" s="9" t="n">
        <f aca="false">+Outflows!X31+Fees!X31+'Ongoing Cash Flows'!X31+'Terminal Value'!X31</f>
        <v>0</v>
      </c>
      <c r="Y31" s="9" t="n">
        <f aca="false">+Outflows!Y31+Fees!Y31+'Ongoing Cash Flows'!Y31+'Terminal Value'!Y31</f>
        <v>0</v>
      </c>
      <c r="Z31" s="9" t="n">
        <f aca="false">+Outflows!Z31+Fees!Z31+'Ongoing Cash Flows'!Z31+'Terminal Value'!Z31</f>
        <v>0</v>
      </c>
      <c r="AA31" s="9" t="n">
        <f aca="false">+Outflows!AA31+Fees!AA31+'Ongoing Cash Flows'!AA31+'Terminal Value'!AA31</f>
        <v>0</v>
      </c>
      <c r="AB31" s="9" t="n">
        <f aca="false">+Outflows!AB31+Fees!AB31+'Ongoing Cash Flows'!AB31+'Terminal Value'!AB31</f>
        <v>0</v>
      </c>
      <c r="AC31" s="9" t="n">
        <f aca="false">+Outflows!AC31+Fees!AC31+'Ongoing Cash Flows'!AC31+'Terminal Value'!AC31</f>
        <v>0</v>
      </c>
      <c r="AD31" s="9" t="n">
        <f aca="false">+Outflows!AD31+Fees!AD31+'Ongoing Cash Flows'!AD31+'Terminal Value'!AD31</f>
        <v>0</v>
      </c>
      <c r="AE31" s="9" t="n">
        <f aca="false">+Outflows!AE31+Fees!AE31+'Ongoing Cash Flows'!AE31+'Terminal Value'!AE31</f>
        <v>0</v>
      </c>
      <c r="AF31" s="9" t="n">
        <f aca="false">+Outflows!AF31+Fees!AF31+'Ongoing Cash Flows'!AF31+'Terminal Value'!AF31</f>
        <v>0</v>
      </c>
      <c r="AG31" s="9" t="n">
        <f aca="false">+Outflows!AG31+Fees!AG31+'Ongoing Cash Flows'!AG31+'Terminal Value'!AG31</f>
        <v>0</v>
      </c>
      <c r="AH31" s="9" t="n">
        <f aca="false">+Outflows!AH31+Fees!AH31+'Ongoing Cash Flows'!AH31+'Terminal Value'!AH31</f>
        <v>0</v>
      </c>
      <c r="AI31" s="9" t="n">
        <f aca="false">+Outflows!AI31+Fees!AI31+'Ongoing Cash Flows'!AI31+'Terminal Value'!AI31</f>
        <v>0</v>
      </c>
      <c r="AJ31" s="9" t="n">
        <f aca="false">+Outflows!AJ31+Fees!AJ31+'Ongoing Cash Flows'!AJ31+'Terminal Value'!AJ31</f>
        <v>0</v>
      </c>
      <c r="AK31" s="9"/>
      <c r="AL31" s="1"/>
      <c r="AM31" s="32"/>
      <c r="AN31" s="33" t="n">
        <f aca="false">IF(ISERROR(XIRR(B31:AJ31,IRRDates)),-1,XIRR(B31:AJ31,IRRDates))</f>
        <v>0.0494426726783457</v>
      </c>
      <c r="AO31" s="9" t="n">
        <f aca="false">SUMPRODUCT(B31:AJ31,PVRf)</f>
        <v>0</v>
      </c>
      <c r="AP31" s="9" t="n">
        <f aca="false">MIN(0,AO31-$AO$1004)^2</f>
        <v>0</v>
      </c>
      <c r="AQ31" s="9" t="n">
        <f aca="false">MAX(0,AO31-$AO$1004)^2</f>
        <v>0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20"/>
      <c r="CM31" s="20"/>
      <c r="CN31" s="20"/>
      <c r="CO31" s="20"/>
      <c r="CP31" s="20"/>
    </row>
    <row r="32" customFormat="false" ht="11.25" hidden="false" customHeight="false" outlineLevel="0" collapsed="false">
      <c r="A32" s="1" t="n">
        <v>30</v>
      </c>
      <c r="B32" s="9" t="n">
        <f aca="false">+Outflows!B32+Fees!B32+'Ongoing Cash Flows'!B32+'Terminal Value'!B32</f>
        <v>-90671.3955977985</v>
      </c>
      <c r="C32" s="9" t="n">
        <f aca="false">+Outflows!C32+Fees!C32+'Ongoing Cash Flows'!C32+'Terminal Value'!C32</f>
        <v>14119.0301464425</v>
      </c>
      <c r="D32" s="9" t="n">
        <f aca="false">+Outflows!D32+Fees!D32+'Ongoing Cash Flows'!D32+'Terminal Value'!D32</f>
        <v>12057.7639098599</v>
      </c>
      <c r="E32" s="9" t="n">
        <f aca="false">+Outflows!E32+Fees!E32+'Ongoing Cash Flows'!E32+'Terminal Value'!E32</f>
        <v>10096.1094257008</v>
      </c>
      <c r="F32" s="9" t="n">
        <f aca="false">+Outflows!F32+Fees!F32+'Ongoing Cash Flows'!F32+'Terminal Value'!F32</f>
        <v>9536.14937159259</v>
      </c>
      <c r="G32" s="9" t="n">
        <f aca="false">+Outflows!G32+Fees!G32+'Ongoing Cash Flows'!G32+'Terminal Value'!G32</f>
        <v>9309.19496767767</v>
      </c>
      <c r="H32" s="9" t="n">
        <f aca="false">+Outflows!H32+Fees!H32+'Ongoing Cash Flows'!H32+'Terminal Value'!H32</f>
        <v>8407.75347596794</v>
      </c>
      <c r="I32" s="9" t="n">
        <f aca="false">+Outflows!I32+Fees!I32+'Ongoing Cash Flows'!I32+'Terminal Value'!I32</f>
        <v>8261.27566806403</v>
      </c>
      <c r="J32" s="9" t="n">
        <f aca="false">+Outflows!J32+Fees!J32+'Ongoing Cash Flows'!J32+'Terminal Value'!J32</f>
        <v>8248.84146552904</v>
      </c>
      <c r="K32" s="9" t="n">
        <f aca="false">+Outflows!K32+Fees!K32+'Ongoing Cash Flows'!K32+'Terminal Value'!K32</f>
        <v>8239.55954077884</v>
      </c>
      <c r="L32" s="9" t="n">
        <f aca="false">+Outflows!L32+Fees!L32+'Ongoing Cash Flows'!L32+'Terminal Value'!L32</f>
        <v>8240.91353064863</v>
      </c>
      <c r="M32" s="9" t="n">
        <f aca="false">+Outflows!M32+Fees!M32+'Ongoing Cash Flows'!M32+'Terminal Value'!M32</f>
        <v>8212.78090647602</v>
      </c>
      <c r="N32" s="9" t="n">
        <f aca="false">+Outflows!N32+Fees!N32+'Ongoing Cash Flows'!N32+'Terminal Value'!N32</f>
        <v>8195.26079811672</v>
      </c>
      <c r="O32" s="9" t="n">
        <f aca="false">+Outflows!O32+Fees!O32+'Ongoing Cash Flows'!O32+'Terminal Value'!O32</f>
        <v>7869.01058934416</v>
      </c>
      <c r="P32" s="9" t="n">
        <f aca="false">+Outflows!P32+Fees!P32+'Ongoing Cash Flows'!P32+'Terminal Value'!P32</f>
        <v>7761.2783125909</v>
      </c>
      <c r="Q32" s="9" t="n">
        <f aca="false">+Outflows!Q32+Fees!Q32+'Ongoing Cash Flows'!Q32+'Terminal Value'!Q32</f>
        <v>7732.59554451656</v>
      </c>
      <c r="R32" s="9" t="n">
        <f aca="false">+Outflows!R32+Fees!R32+'Ongoing Cash Flows'!R32+'Terminal Value'!R32</f>
        <v>1039.96463894851</v>
      </c>
      <c r="S32" s="9" t="n">
        <f aca="false">+Outflows!S32+Fees!S32+'Ongoing Cash Flows'!S32+'Terminal Value'!S32</f>
        <v>0</v>
      </c>
      <c r="T32" s="9" t="n">
        <f aca="false">+Outflows!T32+Fees!T32+'Ongoing Cash Flows'!T32+'Terminal Value'!T32</f>
        <v>0</v>
      </c>
      <c r="U32" s="9" t="n">
        <f aca="false">+Outflows!U32+Fees!U32+'Ongoing Cash Flows'!U32+'Terminal Value'!U32</f>
        <v>0</v>
      </c>
      <c r="V32" s="9" t="n">
        <f aca="false">+Outflows!V32+Fees!V32+'Ongoing Cash Flows'!V32+'Terminal Value'!V32</f>
        <v>0</v>
      </c>
      <c r="W32" s="9" t="n">
        <f aca="false">+Outflows!W32+Fees!W32+'Ongoing Cash Flows'!W32+'Terminal Value'!W32</f>
        <v>0</v>
      </c>
      <c r="X32" s="9" t="n">
        <f aca="false">+Outflows!X32+Fees!X32+'Ongoing Cash Flows'!X32+'Terminal Value'!X32</f>
        <v>0</v>
      </c>
      <c r="Y32" s="9" t="n">
        <f aca="false">+Outflows!Y32+Fees!Y32+'Ongoing Cash Flows'!Y32+'Terminal Value'!Y32</f>
        <v>0</v>
      </c>
      <c r="Z32" s="9" t="n">
        <f aca="false">+Outflows!Z32+Fees!Z32+'Ongoing Cash Flows'!Z32+'Terminal Value'!Z32</f>
        <v>0</v>
      </c>
      <c r="AA32" s="9" t="n">
        <f aca="false">+Outflows!AA32+Fees!AA32+'Ongoing Cash Flows'!AA32+'Terminal Value'!AA32</f>
        <v>0</v>
      </c>
      <c r="AB32" s="9" t="n">
        <f aca="false">+Outflows!AB32+Fees!AB32+'Ongoing Cash Flows'!AB32+'Terminal Value'!AB32</f>
        <v>0</v>
      </c>
      <c r="AC32" s="9" t="n">
        <f aca="false">+Outflows!AC32+Fees!AC32+'Ongoing Cash Flows'!AC32+'Terminal Value'!AC32</f>
        <v>0</v>
      </c>
      <c r="AD32" s="9" t="n">
        <f aca="false">+Outflows!AD32+Fees!AD32+'Ongoing Cash Flows'!AD32+'Terminal Value'!AD32</f>
        <v>0</v>
      </c>
      <c r="AE32" s="9" t="n">
        <f aca="false">+Outflows!AE32+Fees!AE32+'Ongoing Cash Flows'!AE32+'Terminal Value'!AE32</f>
        <v>0</v>
      </c>
      <c r="AF32" s="9" t="n">
        <f aca="false">+Outflows!AF32+Fees!AF32+'Ongoing Cash Flows'!AF32+'Terminal Value'!AF32</f>
        <v>0</v>
      </c>
      <c r="AG32" s="9" t="n">
        <f aca="false">+Outflows!AG32+Fees!AG32+'Ongoing Cash Flows'!AG32+'Terminal Value'!AG32</f>
        <v>0</v>
      </c>
      <c r="AH32" s="9" t="n">
        <f aca="false">+Outflows!AH32+Fees!AH32+'Ongoing Cash Flows'!AH32+'Terminal Value'!AH32</f>
        <v>0</v>
      </c>
      <c r="AI32" s="9" t="n">
        <f aca="false">+Outflows!AI32+Fees!AI32+'Ongoing Cash Flows'!AI32+'Terminal Value'!AI32</f>
        <v>0</v>
      </c>
      <c r="AJ32" s="9" t="n">
        <f aca="false">+Outflows!AJ32+Fees!AJ32+'Ongoing Cash Flows'!AJ32+'Terminal Value'!AJ32</f>
        <v>0</v>
      </c>
      <c r="AK32" s="9"/>
      <c r="AL32" s="1"/>
      <c r="AM32" s="32"/>
      <c r="AN32" s="33" t="n">
        <f aca="false">IF(ISERROR(XIRR(B32:AJ32,IRRDates)),-1,XIRR(B32:AJ32,IRRDates))</f>
        <v>0.0629275445162715</v>
      </c>
      <c r="AO32" s="9" t="n">
        <f aca="false">SUMPRODUCT(B32:AJ32,PVRf)</f>
        <v>0</v>
      </c>
      <c r="AP32" s="9" t="n">
        <f aca="false">MIN(0,AO32-$AO$1004)^2</f>
        <v>0</v>
      </c>
      <c r="AQ32" s="9" t="n">
        <f aca="false">MAX(0,AO32-$AO$1004)^2</f>
        <v>0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20"/>
      <c r="CM32" s="20"/>
      <c r="CN32" s="20"/>
      <c r="CO32" s="20"/>
      <c r="CP32" s="20"/>
    </row>
    <row r="33" customFormat="false" ht="11.25" hidden="false" customHeight="false" outlineLevel="0" collapsed="false">
      <c r="A33" s="1" t="n">
        <v>31</v>
      </c>
      <c r="B33" s="9" t="n">
        <f aca="false">+Outflows!B33+Fees!B33+'Ongoing Cash Flows'!B33+'Terminal Value'!B33</f>
        <v>-101887.870740587</v>
      </c>
      <c r="C33" s="9" t="n">
        <f aca="false">+Outflows!C33+Fees!C33+'Ongoing Cash Flows'!C33+'Terminal Value'!C33</f>
        <v>14257.311027807</v>
      </c>
      <c r="D33" s="9" t="n">
        <f aca="false">+Outflows!D33+Fees!D33+'Ongoing Cash Flows'!D33+'Terminal Value'!D33</f>
        <v>12429.1035939979</v>
      </c>
      <c r="E33" s="9" t="n">
        <f aca="false">+Outflows!E33+Fees!E33+'Ongoing Cash Flows'!E33+'Terminal Value'!E33</f>
        <v>10243.9132256911</v>
      </c>
      <c r="F33" s="9" t="n">
        <f aca="false">+Outflows!F33+Fees!F33+'Ongoing Cash Flows'!F33+'Terminal Value'!F33</f>
        <v>9885.34469942955</v>
      </c>
      <c r="G33" s="9" t="n">
        <f aca="false">+Outflows!G33+Fees!G33+'Ongoing Cash Flows'!G33+'Terminal Value'!G33</f>
        <v>9642.84251766442</v>
      </c>
      <c r="H33" s="9" t="n">
        <f aca="false">+Outflows!H33+Fees!H33+'Ongoing Cash Flows'!H33+'Terminal Value'!H33</f>
        <v>8679.44162883059</v>
      </c>
      <c r="I33" s="9" t="n">
        <f aca="false">+Outflows!I33+Fees!I33+'Ongoing Cash Flows'!I33+'Terminal Value'!I33</f>
        <v>8518.57263465948</v>
      </c>
      <c r="J33" s="9" t="n">
        <f aca="false">+Outflows!J33+Fees!J33+'Ongoing Cash Flows'!J33+'Terminal Value'!J33</f>
        <v>8506.13843212449</v>
      </c>
      <c r="K33" s="9" t="n">
        <f aca="false">+Outflows!K33+Fees!K33+'Ongoing Cash Flows'!K33+'Terminal Value'!K33</f>
        <v>8497.29260392784</v>
      </c>
      <c r="L33" s="9" t="n">
        <f aca="false">+Outflows!L33+Fees!L33+'Ongoing Cash Flows'!L33+'Terminal Value'!L33</f>
        <v>8498.21049724408</v>
      </c>
      <c r="M33" s="9" t="n">
        <f aca="false">+Outflows!M33+Fees!M33+'Ongoing Cash Flows'!M33+'Terminal Value'!M33</f>
        <v>8470.51396962502</v>
      </c>
      <c r="N33" s="9" t="n">
        <f aca="false">+Outflows!N33+Fees!N33+'Ongoing Cash Flows'!N33+'Terminal Value'!N33</f>
        <v>8452.55776471217</v>
      </c>
      <c r="O33" s="9" t="n">
        <f aca="false">+Outflows!O33+Fees!O33+'Ongoing Cash Flows'!O33+'Terminal Value'!O33</f>
        <v>8126.74365249316</v>
      </c>
      <c r="P33" s="9" t="n">
        <f aca="false">+Outflows!P33+Fees!P33+'Ongoing Cash Flows'!P33+'Terminal Value'!P33</f>
        <v>8018.57527918635</v>
      </c>
      <c r="Q33" s="9" t="n">
        <f aca="false">+Outflows!Q33+Fees!Q33+'Ongoing Cash Flows'!Q33+'Terminal Value'!Q33</f>
        <v>7990.32860766556</v>
      </c>
      <c r="R33" s="9" t="n">
        <f aca="false">+Outflows!R33+Fees!R33+'Ongoing Cash Flows'!R33+'Terminal Value'!R33</f>
        <v>1168.61312224623</v>
      </c>
      <c r="S33" s="9" t="n">
        <f aca="false">+Outflows!S33+Fees!S33+'Ongoing Cash Flows'!S33+'Terminal Value'!S33</f>
        <v>0</v>
      </c>
      <c r="T33" s="9" t="n">
        <f aca="false">+Outflows!T33+Fees!T33+'Ongoing Cash Flows'!T33+'Terminal Value'!T33</f>
        <v>0</v>
      </c>
      <c r="U33" s="9" t="n">
        <f aca="false">+Outflows!U33+Fees!U33+'Ongoing Cash Flows'!U33+'Terminal Value'!U33</f>
        <v>0</v>
      </c>
      <c r="V33" s="9" t="n">
        <f aca="false">+Outflows!V33+Fees!V33+'Ongoing Cash Flows'!V33+'Terminal Value'!V33</f>
        <v>0</v>
      </c>
      <c r="W33" s="9" t="n">
        <f aca="false">+Outflows!W33+Fees!W33+'Ongoing Cash Flows'!W33+'Terminal Value'!W33</f>
        <v>0</v>
      </c>
      <c r="X33" s="9" t="n">
        <f aca="false">+Outflows!X33+Fees!X33+'Ongoing Cash Flows'!X33+'Terminal Value'!X33</f>
        <v>0</v>
      </c>
      <c r="Y33" s="9" t="n">
        <f aca="false">+Outflows!Y33+Fees!Y33+'Ongoing Cash Flows'!Y33+'Terminal Value'!Y33</f>
        <v>0</v>
      </c>
      <c r="Z33" s="9" t="n">
        <f aca="false">+Outflows!Z33+Fees!Z33+'Ongoing Cash Flows'!Z33+'Terminal Value'!Z33</f>
        <v>0</v>
      </c>
      <c r="AA33" s="9" t="n">
        <f aca="false">+Outflows!AA33+Fees!AA33+'Ongoing Cash Flows'!AA33+'Terminal Value'!AA33</f>
        <v>0</v>
      </c>
      <c r="AB33" s="9" t="n">
        <f aca="false">+Outflows!AB33+Fees!AB33+'Ongoing Cash Flows'!AB33+'Terminal Value'!AB33</f>
        <v>0</v>
      </c>
      <c r="AC33" s="9" t="n">
        <f aca="false">+Outflows!AC33+Fees!AC33+'Ongoing Cash Flows'!AC33+'Terminal Value'!AC33</f>
        <v>0</v>
      </c>
      <c r="AD33" s="9" t="n">
        <f aca="false">+Outflows!AD33+Fees!AD33+'Ongoing Cash Flows'!AD33+'Terminal Value'!AD33</f>
        <v>0</v>
      </c>
      <c r="AE33" s="9" t="n">
        <f aca="false">+Outflows!AE33+Fees!AE33+'Ongoing Cash Flows'!AE33+'Terminal Value'!AE33</f>
        <v>0</v>
      </c>
      <c r="AF33" s="9" t="n">
        <f aca="false">+Outflows!AF33+Fees!AF33+'Ongoing Cash Flows'!AF33+'Terminal Value'!AF33</f>
        <v>0</v>
      </c>
      <c r="AG33" s="9" t="n">
        <f aca="false">+Outflows!AG33+Fees!AG33+'Ongoing Cash Flows'!AG33+'Terminal Value'!AG33</f>
        <v>0</v>
      </c>
      <c r="AH33" s="9" t="n">
        <f aca="false">+Outflows!AH33+Fees!AH33+'Ongoing Cash Flows'!AH33+'Terminal Value'!AH33</f>
        <v>0</v>
      </c>
      <c r="AI33" s="9" t="n">
        <f aca="false">+Outflows!AI33+Fees!AI33+'Ongoing Cash Flows'!AI33+'Terminal Value'!AI33</f>
        <v>0</v>
      </c>
      <c r="AJ33" s="9" t="n">
        <f aca="false">+Outflows!AJ33+Fees!AJ33+'Ongoing Cash Flows'!AJ33+'Terminal Value'!AJ33</f>
        <v>0</v>
      </c>
      <c r="AK33" s="9"/>
      <c r="AL33" s="1"/>
      <c r="AM33" s="32"/>
      <c r="AN33" s="33" t="n">
        <f aca="false">IF(ISERROR(XIRR(B33:AJ33,IRRDates)),-1,XIRR(B33:AJ33,IRRDates))</f>
        <v>0.0481777431040637</v>
      </c>
      <c r="AO33" s="9" t="n">
        <f aca="false">SUMPRODUCT(B33:AJ33,PVRf)</f>
        <v>0</v>
      </c>
      <c r="AP33" s="9" t="n">
        <f aca="false">MIN(0,AO33-$AO$1004)^2</f>
        <v>0</v>
      </c>
      <c r="AQ33" s="9" t="n">
        <f aca="false">MAX(0,AO33-$AO$1004)^2</f>
        <v>0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20"/>
      <c r="CM33" s="20"/>
      <c r="CN33" s="20"/>
      <c r="CO33" s="20"/>
      <c r="CP33" s="20"/>
    </row>
    <row r="34" customFormat="false" ht="11.25" hidden="false" customHeight="false" outlineLevel="0" collapsed="false">
      <c r="A34" s="1" t="n">
        <v>32</v>
      </c>
      <c r="B34" s="9" t="n">
        <f aca="false">+Outflows!B34+Fees!B34+'Ongoing Cash Flows'!B34+'Terminal Value'!B34</f>
        <v>-99084.3813833708</v>
      </c>
      <c r="C34" s="9" t="n">
        <f aca="false">+Outflows!C34+Fees!C34+'Ongoing Cash Flows'!C34+'Terminal Value'!C34</f>
        <v>14228.2778858503</v>
      </c>
      <c r="D34" s="9" t="n">
        <f aca="false">+Outflows!D34+Fees!D34+'Ongoing Cash Flows'!D34+'Terminal Value'!D34</f>
        <v>12309.532324993</v>
      </c>
      <c r="E34" s="9" t="n">
        <f aca="false">+Outflows!E34+Fees!E34+'Ongoing Cash Flows'!E34+'Terminal Value'!E34</f>
        <v>10251.5395380146</v>
      </c>
      <c r="F34" s="9" t="n">
        <f aca="false">+Outflows!F34+Fees!F34+'Ongoing Cash Flows'!F34+'Terminal Value'!F34</f>
        <v>9867.44300589792</v>
      </c>
      <c r="G34" s="9" t="n">
        <f aca="false">+Outflows!G34+Fees!G34+'Ongoing Cash Flows'!G34+'Terminal Value'!G34</f>
        <v>9540.57478167307</v>
      </c>
      <c r="H34" s="9" t="n">
        <f aca="false">+Outflows!H34+Fees!H34+'Ongoing Cash Flows'!H34+'Terminal Value'!H34</f>
        <v>8611.53483678266</v>
      </c>
      <c r="I34" s="9" t="n">
        <f aca="false">+Outflows!I34+Fees!I34+'Ongoing Cash Flows'!I34+'Terminal Value'!I34</f>
        <v>8454.26283159643</v>
      </c>
      <c r="J34" s="9" t="n">
        <f aca="false">+Outflows!J34+Fees!J34+'Ongoing Cash Flows'!J34+'Terminal Value'!J34</f>
        <v>8441.82862906144</v>
      </c>
      <c r="K34" s="9" t="n">
        <f aca="false">+Outflows!K34+Fees!K34+'Ongoing Cash Flows'!K34+'Terminal Value'!K34</f>
        <v>8432.87380119858</v>
      </c>
      <c r="L34" s="9" t="n">
        <f aca="false">+Outflows!L34+Fees!L34+'Ongoing Cash Flows'!L34+'Terminal Value'!L34</f>
        <v>8433.90069418103</v>
      </c>
      <c r="M34" s="9" t="n">
        <f aca="false">+Outflows!M34+Fees!M34+'Ongoing Cash Flows'!M34+'Terminal Value'!M34</f>
        <v>8406.09516689576</v>
      </c>
      <c r="N34" s="9" t="n">
        <f aca="false">+Outflows!N34+Fees!N34+'Ongoing Cash Flows'!N34+'Terminal Value'!N34</f>
        <v>8388.24796164912</v>
      </c>
      <c r="O34" s="9" t="n">
        <f aca="false">+Outflows!O34+Fees!O34+'Ongoing Cash Flows'!O34+'Terminal Value'!O34</f>
        <v>8062.3248497639</v>
      </c>
      <c r="P34" s="9" t="n">
        <f aca="false">+Outflows!P34+Fees!P34+'Ongoing Cash Flows'!P34+'Terminal Value'!P34</f>
        <v>7954.2654761233</v>
      </c>
      <c r="Q34" s="9" t="n">
        <f aca="false">+Outflows!Q34+Fees!Q34+'Ongoing Cash Flows'!Q34+'Terminal Value'!Q34</f>
        <v>7925.9098049363</v>
      </c>
      <c r="R34" s="9" t="n">
        <f aca="false">+Outflows!R34+Fees!R34+'Ongoing Cash Flows'!R34+'Terminal Value'!R34</f>
        <v>1136.45822071471</v>
      </c>
      <c r="S34" s="9" t="n">
        <f aca="false">+Outflows!S34+Fees!S34+'Ongoing Cash Flows'!S34+'Terminal Value'!S34</f>
        <v>0</v>
      </c>
      <c r="T34" s="9" t="n">
        <f aca="false">+Outflows!T34+Fees!T34+'Ongoing Cash Flows'!T34+'Terminal Value'!T34</f>
        <v>0</v>
      </c>
      <c r="U34" s="9" t="n">
        <f aca="false">+Outflows!U34+Fees!U34+'Ongoing Cash Flows'!U34+'Terminal Value'!U34</f>
        <v>0</v>
      </c>
      <c r="V34" s="9" t="n">
        <f aca="false">+Outflows!V34+Fees!V34+'Ongoing Cash Flows'!V34+'Terminal Value'!V34</f>
        <v>0</v>
      </c>
      <c r="W34" s="9" t="n">
        <f aca="false">+Outflows!W34+Fees!W34+'Ongoing Cash Flows'!W34+'Terminal Value'!W34</f>
        <v>0</v>
      </c>
      <c r="X34" s="9" t="n">
        <f aca="false">+Outflows!X34+Fees!X34+'Ongoing Cash Flows'!X34+'Terminal Value'!X34</f>
        <v>0</v>
      </c>
      <c r="Y34" s="9" t="n">
        <f aca="false">+Outflows!Y34+Fees!Y34+'Ongoing Cash Flows'!Y34+'Terminal Value'!Y34</f>
        <v>0</v>
      </c>
      <c r="Z34" s="9" t="n">
        <f aca="false">+Outflows!Z34+Fees!Z34+'Ongoing Cash Flows'!Z34+'Terminal Value'!Z34</f>
        <v>0</v>
      </c>
      <c r="AA34" s="9" t="n">
        <f aca="false">+Outflows!AA34+Fees!AA34+'Ongoing Cash Flows'!AA34+'Terminal Value'!AA34</f>
        <v>0</v>
      </c>
      <c r="AB34" s="9" t="n">
        <f aca="false">+Outflows!AB34+Fees!AB34+'Ongoing Cash Flows'!AB34+'Terminal Value'!AB34</f>
        <v>0</v>
      </c>
      <c r="AC34" s="9" t="n">
        <f aca="false">+Outflows!AC34+Fees!AC34+'Ongoing Cash Flows'!AC34+'Terminal Value'!AC34</f>
        <v>0</v>
      </c>
      <c r="AD34" s="9" t="n">
        <f aca="false">+Outflows!AD34+Fees!AD34+'Ongoing Cash Flows'!AD34+'Terminal Value'!AD34</f>
        <v>0</v>
      </c>
      <c r="AE34" s="9" t="n">
        <f aca="false">+Outflows!AE34+Fees!AE34+'Ongoing Cash Flows'!AE34+'Terminal Value'!AE34</f>
        <v>0</v>
      </c>
      <c r="AF34" s="9" t="n">
        <f aca="false">+Outflows!AF34+Fees!AF34+'Ongoing Cash Flows'!AF34+'Terminal Value'!AF34</f>
        <v>0</v>
      </c>
      <c r="AG34" s="9" t="n">
        <f aca="false">+Outflows!AG34+Fees!AG34+'Ongoing Cash Flows'!AG34+'Terminal Value'!AG34</f>
        <v>0</v>
      </c>
      <c r="AH34" s="9" t="n">
        <f aca="false">+Outflows!AH34+Fees!AH34+'Ongoing Cash Flows'!AH34+'Terminal Value'!AH34</f>
        <v>0</v>
      </c>
      <c r="AI34" s="9" t="n">
        <f aca="false">+Outflows!AI34+Fees!AI34+'Ongoing Cash Flows'!AI34+'Terminal Value'!AI34</f>
        <v>0</v>
      </c>
      <c r="AJ34" s="9" t="n">
        <f aca="false">+Outflows!AJ34+Fees!AJ34+'Ongoing Cash Flows'!AJ34+'Terminal Value'!AJ34</f>
        <v>0</v>
      </c>
      <c r="AK34" s="9"/>
      <c r="AL34" s="1"/>
      <c r="AM34" s="32"/>
      <c r="AN34" s="33" t="n">
        <f aca="false">IF(ISERROR(XIRR(B34:AJ34,IRRDates)),-1,XIRR(B34:AJ34,IRRDates))</f>
        <v>0.0516868752886301</v>
      </c>
      <c r="AO34" s="9" t="n">
        <f aca="false">SUMPRODUCT(B34:AJ34,PVRf)</f>
        <v>0</v>
      </c>
      <c r="AP34" s="9" t="n">
        <f aca="false">MIN(0,AO34-$AO$1004)^2</f>
        <v>0</v>
      </c>
      <c r="AQ34" s="9" t="n">
        <f aca="false">MAX(0,AO34-$AO$1004)^2</f>
        <v>0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20"/>
      <c r="CM34" s="20"/>
      <c r="CN34" s="20"/>
      <c r="CO34" s="20"/>
      <c r="CP34" s="20"/>
    </row>
    <row r="35" customFormat="false" ht="11.25" hidden="false" customHeight="false" outlineLevel="0" collapsed="false">
      <c r="A35" s="1" t="n">
        <v>33</v>
      </c>
      <c r="B35" s="9" t="n">
        <f aca="false">+Outflows!B35+Fees!B35+'Ongoing Cash Flows'!B35+'Terminal Value'!B35</f>
        <v>-89717.4405415065</v>
      </c>
      <c r="C35" s="9" t="n">
        <f aca="false">+Outflows!C35+Fees!C35+'Ongoing Cash Flows'!C35+'Terminal Value'!C35</f>
        <v>14012.6286501964</v>
      </c>
      <c r="D35" s="9" t="n">
        <f aca="false">+Outflows!D35+Fees!D35+'Ongoing Cash Flows'!D35+'Terminal Value'!D35</f>
        <v>12020.8825150205</v>
      </c>
      <c r="E35" s="9" t="n">
        <f aca="false">+Outflows!E35+Fees!E35+'Ongoing Cash Flows'!E35+'Terminal Value'!E35</f>
        <v>9923.69230585043</v>
      </c>
      <c r="F35" s="9" t="n">
        <f aca="false">+Outflows!F35+Fees!F35+'Ongoing Cash Flows'!F35+'Terminal Value'!F35</f>
        <v>9479.34855754213</v>
      </c>
      <c r="G35" s="9" t="n">
        <f aca="false">+Outflows!G35+Fees!G35+'Ongoing Cash Flows'!G35+'Terminal Value'!G35</f>
        <v>9363.47549017095</v>
      </c>
      <c r="H35" s="9" t="n">
        <f aca="false">+Outflows!H35+Fees!H35+'Ongoing Cash Flows'!H35+'Terminal Value'!H35</f>
        <v>8384.64654764522</v>
      </c>
      <c r="I35" s="9" t="n">
        <f aca="false">+Outflows!I35+Fees!I35+'Ongoing Cash Flows'!I35+'Terminal Value'!I35</f>
        <v>8239.39270223674</v>
      </c>
      <c r="J35" s="9" t="n">
        <f aca="false">+Outflows!J35+Fees!J35+'Ongoing Cash Flows'!J35+'Terminal Value'!J35</f>
        <v>8226.95849970175</v>
      </c>
      <c r="K35" s="9" t="n">
        <f aca="false">+Outflows!K35+Fees!K35+'Ongoing Cash Flows'!K35+'Terminal Value'!K35</f>
        <v>8217.63948517896</v>
      </c>
      <c r="L35" s="9" t="n">
        <f aca="false">+Outflows!L35+Fees!L35+'Ongoing Cash Flows'!L35+'Terminal Value'!L35</f>
        <v>8219.03056482134</v>
      </c>
      <c r="M35" s="9" t="n">
        <f aca="false">+Outflows!M35+Fees!M35+'Ongoing Cash Flows'!M35+'Terminal Value'!M35</f>
        <v>8190.86085087614</v>
      </c>
      <c r="N35" s="9" t="n">
        <f aca="false">+Outflows!N35+Fees!N35+'Ongoing Cash Flows'!N35+'Terminal Value'!N35</f>
        <v>8173.37783228943</v>
      </c>
      <c r="O35" s="9" t="n">
        <f aca="false">+Outflows!O35+Fees!O35+'Ongoing Cash Flows'!O35+'Terminal Value'!O35</f>
        <v>7847.09053374427</v>
      </c>
      <c r="P35" s="9" t="n">
        <f aca="false">+Outflows!P35+Fees!P35+'Ongoing Cash Flows'!P35+'Terminal Value'!P35</f>
        <v>7739.39534676361</v>
      </c>
      <c r="Q35" s="9" t="n">
        <f aca="false">+Outflows!Q35+Fees!Q35+'Ongoing Cash Flows'!Q35+'Terminal Value'!Q35</f>
        <v>7710.67548891668</v>
      </c>
      <c r="R35" s="9" t="n">
        <f aca="false">+Outflows!R35+Fees!R35+'Ongoing Cash Flows'!R35+'Terminal Value'!R35</f>
        <v>1029.02315603486</v>
      </c>
      <c r="S35" s="9" t="n">
        <f aca="false">+Outflows!S35+Fees!S35+'Ongoing Cash Flows'!S35+'Terminal Value'!S35</f>
        <v>0</v>
      </c>
      <c r="T35" s="9" t="n">
        <f aca="false">+Outflows!T35+Fees!T35+'Ongoing Cash Flows'!T35+'Terminal Value'!T35</f>
        <v>0</v>
      </c>
      <c r="U35" s="9" t="n">
        <f aca="false">+Outflows!U35+Fees!U35+'Ongoing Cash Flows'!U35+'Terminal Value'!U35</f>
        <v>0</v>
      </c>
      <c r="V35" s="9" t="n">
        <f aca="false">+Outflows!V35+Fees!V35+'Ongoing Cash Flows'!V35+'Terminal Value'!V35</f>
        <v>0</v>
      </c>
      <c r="W35" s="9" t="n">
        <f aca="false">+Outflows!W35+Fees!W35+'Ongoing Cash Flows'!W35+'Terminal Value'!W35</f>
        <v>0</v>
      </c>
      <c r="X35" s="9" t="n">
        <f aca="false">+Outflows!X35+Fees!X35+'Ongoing Cash Flows'!X35+'Terminal Value'!X35</f>
        <v>0</v>
      </c>
      <c r="Y35" s="9" t="n">
        <f aca="false">+Outflows!Y35+Fees!Y35+'Ongoing Cash Flows'!Y35+'Terminal Value'!Y35</f>
        <v>0</v>
      </c>
      <c r="Z35" s="9" t="n">
        <f aca="false">+Outflows!Z35+Fees!Z35+'Ongoing Cash Flows'!Z35+'Terminal Value'!Z35</f>
        <v>0</v>
      </c>
      <c r="AA35" s="9" t="n">
        <f aca="false">+Outflows!AA35+Fees!AA35+'Ongoing Cash Flows'!AA35+'Terminal Value'!AA35</f>
        <v>0</v>
      </c>
      <c r="AB35" s="9" t="n">
        <f aca="false">+Outflows!AB35+Fees!AB35+'Ongoing Cash Flows'!AB35+'Terminal Value'!AB35</f>
        <v>0</v>
      </c>
      <c r="AC35" s="9" t="n">
        <f aca="false">+Outflows!AC35+Fees!AC35+'Ongoing Cash Flows'!AC35+'Terminal Value'!AC35</f>
        <v>0</v>
      </c>
      <c r="AD35" s="9" t="n">
        <f aca="false">+Outflows!AD35+Fees!AD35+'Ongoing Cash Flows'!AD35+'Terminal Value'!AD35</f>
        <v>0</v>
      </c>
      <c r="AE35" s="9" t="n">
        <f aca="false">+Outflows!AE35+Fees!AE35+'Ongoing Cash Flows'!AE35+'Terminal Value'!AE35</f>
        <v>0</v>
      </c>
      <c r="AF35" s="9" t="n">
        <f aca="false">+Outflows!AF35+Fees!AF35+'Ongoing Cash Flows'!AF35+'Terminal Value'!AF35</f>
        <v>0</v>
      </c>
      <c r="AG35" s="9" t="n">
        <f aca="false">+Outflows!AG35+Fees!AG35+'Ongoing Cash Flows'!AG35+'Terminal Value'!AG35</f>
        <v>0</v>
      </c>
      <c r="AH35" s="9" t="n">
        <f aca="false">+Outflows!AH35+Fees!AH35+'Ongoing Cash Flows'!AH35+'Terminal Value'!AH35</f>
        <v>0</v>
      </c>
      <c r="AI35" s="9" t="n">
        <f aca="false">+Outflows!AI35+Fees!AI35+'Ongoing Cash Flows'!AI35+'Terminal Value'!AI35</f>
        <v>0</v>
      </c>
      <c r="AJ35" s="9" t="n">
        <f aca="false">+Outflows!AJ35+Fees!AJ35+'Ongoing Cash Flows'!AJ35+'Terminal Value'!AJ35</f>
        <v>0</v>
      </c>
      <c r="AK35" s="9"/>
      <c r="AL35" s="1"/>
      <c r="AM35" s="32"/>
      <c r="AN35" s="33" t="n">
        <f aca="false">IF(ISERROR(XIRR(B35:AJ35,IRRDates)),-1,XIRR(B35:AJ35,IRRDates))</f>
        <v>0.0639753923443375</v>
      </c>
      <c r="AO35" s="9" t="n">
        <f aca="false">SUMPRODUCT(B35:AJ35,PVRf)</f>
        <v>0</v>
      </c>
      <c r="AP35" s="9" t="n">
        <f aca="false">MIN(0,AO35-$AO$1004)^2</f>
        <v>0</v>
      </c>
      <c r="AQ35" s="9" t="n">
        <f aca="false">MAX(0,AO35-$AO$1004)^2</f>
        <v>0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20"/>
      <c r="CM35" s="20"/>
      <c r="CN35" s="20"/>
      <c r="CO35" s="20"/>
      <c r="CP35" s="20"/>
    </row>
    <row r="36" customFormat="false" ht="11.25" hidden="false" customHeight="false" outlineLevel="0" collapsed="false">
      <c r="A36" s="1" t="n">
        <v>34</v>
      </c>
      <c r="B36" s="9" t="n">
        <f aca="false">+Outflows!B36+Fees!B36+'Ongoing Cash Flows'!B36+'Terminal Value'!B36</f>
        <v>-95497.9335581129</v>
      </c>
      <c r="C36" s="9" t="n">
        <f aca="false">+Outflows!C36+Fees!C36+'Ongoing Cash Flows'!C36+'Terminal Value'!C36</f>
        <v>14128.2636002401</v>
      </c>
      <c r="D36" s="9" t="n">
        <f aca="false">+Outflows!D36+Fees!D36+'Ongoing Cash Flows'!D36+'Terminal Value'!D36</f>
        <v>12220.2321895733</v>
      </c>
      <c r="E36" s="9" t="n">
        <f aca="false">+Outflows!E36+Fees!E36+'Ongoing Cash Flows'!E36+'Terminal Value'!E36</f>
        <v>10258.0500785015</v>
      </c>
      <c r="F36" s="9" t="n">
        <f aca="false">+Outflows!F36+Fees!F36+'Ongoing Cash Flows'!F36+'Terminal Value'!F36</f>
        <v>9716.726236856</v>
      </c>
      <c r="G36" s="9" t="n">
        <f aca="false">+Outflows!G36+Fees!G36+'Ongoing Cash Flows'!G36+'Terminal Value'!G36</f>
        <v>9533.72477351818</v>
      </c>
      <c r="H36" s="9" t="n">
        <f aca="false">+Outflows!H36+Fees!H36+'Ongoing Cash Flows'!H36+'Terminal Value'!H36</f>
        <v>8524.66303681178</v>
      </c>
      <c r="I36" s="9" t="n">
        <f aca="false">+Outflows!I36+Fees!I36+'Ongoing Cash Flows'!I36+'Terminal Value'!I36</f>
        <v>8371.99258764327</v>
      </c>
      <c r="J36" s="9" t="n">
        <f aca="false">+Outflows!J36+Fees!J36+'Ongoing Cash Flows'!J36+'Terminal Value'!J36</f>
        <v>8359.55838510828</v>
      </c>
      <c r="K36" s="9" t="n">
        <f aca="false">+Outflows!K36+Fees!K36+'Ongoing Cash Flows'!K36+'Terminal Value'!K36</f>
        <v>8350.46411615398</v>
      </c>
      <c r="L36" s="9" t="n">
        <f aca="false">+Outflows!L36+Fees!L36+'Ongoing Cash Flows'!L36+'Terminal Value'!L36</f>
        <v>8351.63045022787</v>
      </c>
      <c r="M36" s="9" t="n">
        <f aca="false">+Outflows!M36+Fees!M36+'Ongoing Cash Flows'!M36+'Terminal Value'!M36</f>
        <v>8323.68548185116</v>
      </c>
      <c r="N36" s="9" t="n">
        <f aca="false">+Outflows!N36+Fees!N36+'Ongoing Cash Flows'!N36+'Terminal Value'!N36</f>
        <v>8305.97771769597</v>
      </c>
      <c r="O36" s="9" t="n">
        <f aca="false">+Outflows!O36+Fees!O36+'Ongoing Cash Flows'!O36+'Terminal Value'!O36</f>
        <v>7979.9151647193</v>
      </c>
      <c r="P36" s="9" t="n">
        <f aca="false">+Outflows!P36+Fees!P36+'Ongoing Cash Flows'!P36+'Terminal Value'!P36</f>
        <v>7871.99523217015</v>
      </c>
      <c r="Q36" s="9" t="n">
        <f aca="false">+Outflows!Q36+Fees!Q36+'Ongoing Cash Flows'!Q36+'Terminal Value'!Q36</f>
        <v>7843.5001198917</v>
      </c>
      <c r="R36" s="9" t="n">
        <f aca="false">+Outflows!R36+Fees!R36+'Ongoing Cash Flows'!R36+'Terminal Value'!R36</f>
        <v>1095.32309873813</v>
      </c>
      <c r="S36" s="9" t="n">
        <f aca="false">+Outflows!S36+Fees!S36+'Ongoing Cash Flows'!S36+'Terminal Value'!S36</f>
        <v>0</v>
      </c>
      <c r="T36" s="9" t="n">
        <f aca="false">+Outflows!T36+Fees!T36+'Ongoing Cash Flows'!T36+'Terminal Value'!T36</f>
        <v>0</v>
      </c>
      <c r="U36" s="9" t="n">
        <f aca="false">+Outflows!U36+Fees!U36+'Ongoing Cash Flows'!U36+'Terminal Value'!U36</f>
        <v>0</v>
      </c>
      <c r="V36" s="9" t="n">
        <f aca="false">+Outflows!V36+Fees!V36+'Ongoing Cash Flows'!V36+'Terminal Value'!V36</f>
        <v>0</v>
      </c>
      <c r="W36" s="9" t="n">
        <f aca="false">+Outflows!W36+Fees!W36+'Ongoing Cash Flows'!W36+'Terminal Value'!W36</f>
        <v>0</v>
      </c>
      <c r="X36" s="9" t="n">
        <f aca="false">+Outflows!X36+Fees!X36+'Ongoing Cash Flows'!X36+'Terminal Value'!X36</f>
        <v>0</v>
      </c>
      <c r="Y36" s="9" t="n">
        <f aca="false">+Outflows!Y36+Fees!Y36+'Ongoing Cash Flows'!Y36+'Terminal Value'!Y36</f>
        <v>0</v>
      </c>
      <c r="Z36" s="9" t="n">
        <f aca="false">+Outflows!Z36+Fees!Z36+'Ongoing Cash Flows'!Z36+'Terminal Value'!Z36</f>
        <v>0</v>
      </c>
      <c r="AA36" s="9" t="n">
        <f aca="false">+Outflows!AA36+Fees!AA36+'Ongoing Cash Flows'!AA36+'Terminal Value'!AA36</f>
        <v>0</v>
      </c>
      <c r="AB36" s="9" t="n">
        <f aca="false">+Outflows!AB36+Fees!AB36+'Ongoing Cash Flows'!AB36+'Terminal Value'!AB36</f>
        <v>0</v>
      </c>
      <c r="AC36" s="9" t="n">
        <f aca="false">+Outflows!AC36+Fees!AC36+'Ongoing Cash Flows'!AC36+'Terminal Value'!AC36</f>
        <v>0</v>
      </c>
      <c r="AD36" s="9" t="n">
        <f aca="false">+Outflows!AD36+Fees!AD36+'Ongoing Cash Flows'!AD36+'Terminal Value'!AD36</f>
        <v>0</v>
      </c>
      <c r="AE36" s="9" t="n">
        <f aca="false">+Outflows!AE36+Fees!AE36+'Ongoing Cash Flows'!AE36+'Terminal Value'!AE36</f>
        <v>0</v>
      </c>
      <c r="AF36" s="9" t="n">
        <f aca="false">+Outflows!AF36+Fees!AF36+'Ongoing Cash Flows'!AF36+'Terminal Value'!AF36</f>
        <v>0</v>
      </c>
      <c r="AG36" s="9" t="n">
        <f aca="false">+Outflows!AG36+Fees!AG36+'Ongoing Cash Flows'!AG36+'Terminal Value'!AG36</f>
        <v>0</v>
      </c>
      <c r="AH36" s="9" t="n">
        <f aca="false">+Outflows!AH36+Fees!AH36+'Ongoing Cash Flows'!AH36+'Terminal Value'!AH36</f>
        <v>0</v>
      </c>
      <c r="AI36" s="9" t="n">
        <f aca="false">+Outflows!AI36+Fees!AI36+'Ongoing Cash Flows'!AI36+'Terminal Value'!AI36</f>
        <v>0</v>
      </c>
      <c r="AJ36" s="9" t="n">
        <f aca="false">+Outflows!AJ36+Fees!AJ36+'Ongoing Cash Flows'!AJ36+'Terminal Value'!AJ36</f>
        <v>0</v>
      </c>
      <c r="AK36" s="9"/>
      <c r="AL36" s="1"/>
      <c r="AM36" s="32"/>
      <c r="AN36" s="33" t="n">
        <f aca="false">IF(ISERROR(XIRR(B36:AJ36,IRRDates)),-1,XIRR(B36:AJ36,IRRDates))</f>
        <v>0.0564194425930916</v>
      </c>
      <c r="AO36" s="9" t="n">
        <f aca="false">SUMPRODUCT(B36:AJ36,PVRf)</f>
        <v>0</v>
      </c>
      <c r="AP36" s="9" t="n">
        <f aca="false">MIN(0,AO36-$AO$1004)^2</f>
        <v>0</v>
      </c>
      <c r="AQ36" s="9" t="n">
        <f aca="false">MAX(0,AO36-$AO$1004)^2</f>
        <v>0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20"/>
      <c r="CM36" s="20"/>
      <c r="CN36" s="20"/>
      <c r="CO36" s="20"/>
      <c r="CP36" s="20"/>
    </row>
    <row r="37" customFormat="false" ht="11.25" hidden="false" customHeight="false" outlineLevel="0" collapsed="false">
      <c r="A37" s="1" t="n">
        <v>35</v>
      </c>
      <c r="B37" s="9" t="n">
        <f aca="false">+Outflows!B37+Fees!B37+'Ongoing Cash Flows'!B37+'Terminal Value'!B37</f>
        <v>-88515.8168522528</v>
      </c>
      <c r="C37" s="9" t="n">
        <f aca="false">+Outflows!C37+Fees!C37+'Ongoing Cash Flows'!C37+'Terminal Value'!C37</f>
        <v>14065.2487978889</v>
      </c>
      <c r="D37" s="9" t="n">
        <f aca="false">+Outflows!D37+Fees!D37+'Ongoing Cash Flows'!D37+'Terminal Value'!D37</f>
        <v>11979.8188545766</v>
      </c>
      <c r="E37" s="9" t="n">
        <f aca="false">+Outflows!E37+Fees!E37+'Ongoing Cash Flows'!E37+'Terminal Value'!E37</f>
        <v>10098.2473531668</v>
      </c>
      <c r="F37" s="9" t="n">
        <f aca="false">+Outflows!F37+Fees!F37+'Ongoing Cash Flows'!F37+'Terminal Value'!F37</f>
        <v>9473.11993113413</v>
      </c>
      <c r="G37" s="9" t="n">
        <f aca="false">+Outflows!G37+Fees!G37+'Ongoing Cash Flows'!G37+'Terminal Value'!G37</f>
        <v>9221.40898102772</v>
      </c>
      <c r="H37" s="9" t="n">
        <f aca="false">+Outflows!H37+Fees!H37+'Ongoing Cash Flows'!H37+'Terminal Value'!H37</f>
        <v>8355.54053025443</v>
      </c>
      <c r="I37" s="9" t="n">
        <f aca="false">+Outflows!I37+Fees!I37+'Ongoing Cash Flows'!I37+'Terminal Value'!I37</f>
        <v>8211.82841610421</v>
      </c>
      <c r="J37" s="9" t="n">
        <f aca="false">+Outflows!J37+Fees!J37+'Ongoing Cash Flows'!J37+'Terminal Value'!J37</f>
        <v>8199.39421356922</v>
      </c>
      <c r="K37" s="9" t="n">
        <f aca="false">+Outflows!K37+Fees!K37+'Ongoing Cash Flows'!K37+'Terminal Value'!K37</f>
        <v>8190.02847991739</v>
      </c>
      <c r="L37" s="9" t="n">
        <f aca="false">+Outflows!L37+Fees!L37+'Ongoing Cash Flows'!L37+'Terminal Value'!L37</f>
        <v>8191.46627868881</v>
      </c>
      <c r="M37" s="9" t="n">
        <f aca="false">+Outflows!M37+Fees!M37+'Ongoing Cash Flows'!M37+'Terminal Value'!M37</f>
        <v>8163.24984561457</v>
      </c>
      <c r="N37" s="9" t="n">
        <f aca="false">+Outflows!N37+Fees!N37+'Ongoing Cash Flows'!N37+'Terminal Value'!N37</f>
        <v>8145.8135461569</v>
      </c>
      <c r="O37" s="9" t="n">
        <f aca="false">+Outflows!O37+Fees!O37+'Ongoing Cash Flows'!O37+'Terminal Value'!O37</f>
        <v>7819.47952848271</v>
      </c>
      <c r="P37" s="9" t="n">
        <f aca="false">+Outflows!P37+Fees!P37+'Ongoing Cash Flows'!P37+'Terminal Value'!P37</f>
        <v>7711.83106063108</v>
      </c>
      <c r="Q37" s="9" t="n">
        <f aca="false">+Outflows!Q37+Fees!Q37+'Ongoing Cash Flows'!Q37+'Terminal Value'!Q37</f>
        <v>7683.06448365511</v>
      </c>
      <c r="R37" s="9" t="n">
        <f aca="false">+Outflows!R37+Fees!R37+'Ongoing Cash Flows'!R37+'Terminal Value'!R37</f>
        <v>1015.2410129686</v>
      </c>
      <c r="S37" s="9" t="n">
        <f aca="false">+Outflows!S37+Fees!S37+'Ongoing Cash Flows'!S37+'Terminal Value'!S37</f>
        <v>0</v>
      </c>
      <c r="T37" s="9" t="n">
        <f aca="false">+Outflows!T37+Fees!T37+'Ongoing Cash Flows'!T37+'Terminal Value'!T37</f>
        <v>0</v>
      </c>
      <c r="U37" s="9" t="n">
        <f aca="false">+Outflows!U37+Fees!U37+'Ongoing Cash Flows'!U37+'Terminal Value'!U37</f>
        <v>0</v>
      </c>
      <c r="V37" s="9" t="n">
        <f aca="false">+Outflows!V37+Fees!V37+'Ongoing Cash Flows'!V37+'Terminal Value'!V37</f>
        <v>0</v>
      </c>
      <c r="W37" s="9" t="n">
        <f aca="false">+Outflows!W37+Fees!W37+'Ongoing Cash Flows'!W37+'Terminal Value'!W37</f>
        <v>0</v>
      </c>
      <c r="X37" s="9" t="n">
        <f aca="false">+Outflows!X37+Fees!X37+'Ongoing Cash Flows'!X37+'Terminal Value'!X37</f>
        <v>0</v>
      </c>
      <c r="Y37" s="9" t="n">
        <f aca="false">+Outflows!Y37+Fees!Y37+'Ongoing Cash Flows'!Y37+'Terminal Value'!Y37</f>
        <v>0</v>
      </c>
      <c r="Z37" s="9" t="n">
        <f aca="false">+Outflows!Z37+Fees!Z37+'Ongoing Cash Flows'!Z37+'Terminal Value'!Z37</f>
        <v>0</v>
      </c>
      <c r="AA37" s="9" t="n">
        <f aca="false">+Outflows!AA37+Fees!AA37+'Ongoing Cash Flows'!AA37+'Terminal Value'!AA37</f>
        <v>0</v>
      </c>
      <c r="AB37" s="9" t="n">
        <f aca="false">+Outflows!AB37+Fees!AB37+'Ongoing Cash Flows'!AB37+'Terminal Value'!AB37</f>
        <v>0</v>
      </c>
      <c r="AC37" s="9" t="n">
        <f aca="false">+Outflows!AC37+Fees!AC37+'Ongoing Cash Flows'!AC37+'Terminal Value'!AC37</f>
        <v>0</v>
      </c>
      <c r="AD37" s="9" t="n">
        <f aca="false">+Outflows!AD37+Fees!AD37+'Ongoing Cash Flows'!AD37+'Terminal Value'!AD37</f>
        <v>0</v>
      </c>
      <c r="AE37" s="9" t="n">
        <f aca="false">+Outflows!AE37+Fees!AE37+'Ongoing Cash Flows'!AE37+'Terminal Value'!AE37</f>
        <v>0</v>
      </c>
      <c r="AF37" s="9" t="n">
        <f aca="false">+Outflows!AF37+Fees!AF37+'Ongoing Cash Flows'!AF37+'Terminal Value'!AF37</f>
        <v>0</v>
      </c>
      <c r="AG37" s="9" t="n">
        <f aca="false">+Outflows!AG37+Fees!AG37+'Ongoing Cash Flows'!AG37+'Terminal Value'!AG37</f>
        <v>0</v>
      </c>
      <c r="AH37" s="9" t="n">
        <f aca="false">+Outflows!AH37+Fees!AH37+'Ongoing Cash Flows'!AH37+'Terminal Value'!AH37</f>
        <v>0</v>
      </c>
      <c r="AI37" s="9" t="n">
        <f aca="false">+Outflows!AI37+Fees!AI37+'Ongoing Cash Flows'!AI37+'Terminal Value'!AI37</f>
        <v>0</v>
      </c>
      <c r="AJ37" s="9" t="n">
        <f aca="false">+Outflows!AJ37+Fees!AJ37+'Ongoing Cash Flows'!AJ37+'Terminal Value'!AJ37</f>
        <v>0</v>
      </c>
      <c r="AK37" s="9"/>
      <c r="AL37" s="1"/>
      <c r="AM37" s="32"/>
      <c r="AN37" s="33" t="n">
        <f aca="false">IF(ISERROR(XIRR(B37:AJ37,IRRDates)),-1,XIRR(B37:AJ37,IRRDates))</f>
        <v>0.0661022131481272</v>
      </c>
      <c r="AO37" s="9" t="n">
        <f aca="false">SUMPRODUCT(B37:AJ37,PVRf)</f>
        <v>0</v>
      </c>
      <c r="AP37" s="9" t="n">
        <f aca="false">MIN(0,AO37-$AO$1004)^2</f>
        <v>0</v>
      </c>
      <c r="AQ37" s="9" t="n">
        <f aca="false">MAX(0,AO37-$AO$1004)^2</f>
        <v>0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20"/>
      <c r="CM37" s="20"/>
      <c r="CN37" s="20"/>
      <c r="CO37" s="20"/>
      <c r="CP37" s="20"/>
    </row>
    <row r="38" customFormat="false" ht="11.25" hidden="false" customHeight="false" outlineLevel="0" collapsed="false">
      <c r="A38" s="1" t="n">
        <v>36</v>
      </c>
      <c r="B38" s="9" t="n">
        <f aca="false">+Outflows!B38+Fees!B38+'Ongoing Cash Flows'!B38+'Terminal Value'!B38</f>
        <v>-93574.1355551938</v>
      </c>
      <c r="C38" s="9" t="n">
        <f aca="false">+Outflows!C38+Fees!C38+'Ongoing Cash Flows'!C38+'Terminal Value'!C38</f>
        <v>14147.1064222505</v>
      </c>
      <c r="D38" s="9" t="n">
        <f aca="false">+Outflows!D38+Fees!D38+'Ongoing Cash Flows'!D38+'Terminal Value'!D38</f>
        <v>12096.3172700392</v>
      </c>
      <c r="E38" s="9" t="n">
        <f aca="false">+Outflows!E38+Fees!E38+'Ongoing Cash Flows'!E38+'Terminal Value'!E38</f>
        <v>10116.6756771195</v>
      </c>
      <c r="F38" s="9" t="n">
        <f aca="false">+Outflows!F38+Fees!F38+'Ongoing Cash Flows'!F38+'Terminal Value'!F38</f>
        <v>9736.13175322364</v>
      </c>
      <c r="G38" s="9" t="n">
        <f aca="false">+Outflows!G38+Fees!G38+'Ongoing Cash Flows'!G38+'Terminal Value'!G38</f>
        <v>9359.97191727331</v>
      </c>
      <c r="H38" s="9" t="n">
        <f aca="false">+Outflows!H38+Fees!H38+'Ongoing Cash Flows'!H38+'Terminal Value'!H38</f>
        <v>8478.06433987355</v>
      </c>
      <c r="I38" s="9" t="n">
        <f aca="false">+Outflows!I38+Fees!I38+'Ongoing Cash Flows'!I38+'Terminal Value'!I38</f>
        <v>8327.86220049471</v>
      </c>
      <c r="J38" s="9" t="n">
        <f aca="false">+Outflows!J38+Fees!J38+'Ongoing Cash Flows'!J38+'Terminal Value'!J38</f>
        <v>8315.42799795972</v>
      </c>
      <c r="K38" s="9" t="n">
        <f aca="false">+Outflows!K38+Fees!K38+'Ongoing Cash Flows'!K38+'Terminal Value'!K38</f>
        <v>8306.25893173907</v>
      </c>
      <c r="L38" s="9" t="n">
        <f aca="false">+Outflows!L38+Fees!L38+'Ongoing Cash Flows'!L38+'Terminal Value'!L38</f>
        <v>8307.50006307931</v>
      </c>
      <c r="M38" s="9" t="n">
        <f aca="false">+Outflows!M38+Fees!M38+'Ongoing Cash Flows'!M38+'Terminal Value'!M38</f>
        <v>8279.48029743625</v>
      </c>
      <c r="N38" s="9" t="n">
        <f aca="false">+Outflows!N38+Fees!N38+'Ongoing Cash Flows'!N38+'Terminal Value'!N38</f>
        <v>8261.8473305474</v>
      </c>
      <c r="O38" s="9" t="n">
        <f aca="false">+Outflows!O38+Fees!O38+'Ongoing Cash Flows'!O38+'Terminal Value'!O38</f>
        <v>7935.70998030438</v>
      </c>
      <c r="P38" s="9" t="n">
        <f aca="false">+Outflows!P38+Fees!P38+'Ongoing Cash Flows'!P38+'Terminal Value'!P38</f>
        <v>7827.86484502158</v>
      </c>
      <c r="Q38" s="9" t="n">
        <f aca="false">+Outflows!Q38+Fees!Q38+'Ongoing Cash Flows'!Q38+'Terminal Value'!Q38</f>
        <v>7799.29493547679</v>
      </c>
      <c r="R38" s="9" t="n">
        <f aca="false">+Outflows!R38+Fees!R38+'Ongoing Cash Flows'!R38+'Terminal Value'!R38</f>
        <v>1073.25790516385</v>
      </c>
      <c r="S38" s="9" t="n">
        <f aca="false">+Outflows!S38+Fees!S38+'Ongoing Cash Flows'!S38+'Terminal Value'!S38</f>
        <v>0</v>
      </c>
      <c r="T38" s="9" t="n">
        <f aca="false">+Outflows!T38+Fees!T38+'Ongoing Cash Flows'!T38+'Terminal Value'!T38</f>
        <v>0</v>
      </c>
      <c r="U38" s="9" t="n">
        <f aca="false">+Outflows!U38+Fees!U38+'Ongoing Cash Flows'!U38+'Terminal Value'!U38</f>
        <v>0</v>
      </c>
      <c r="V38" s="9" t="n">
        <f aca="false">+Outflows!V38+Fees!V38+'Ongoing Cash Flows'!V38+'Terminal Value'!V38</f>
        <v>0</v>
      </c>
      <c r="W38" s="9" t="n">
        <f aca="false">+Outflows!W38+Fees!W38+'Ongoing Cash Flows'!W38+'Terminal Value'!W38</f>
        <v>0</v>
      </c>
      <c r="X38" s="9" t="n">
        <f aca="false">+Outflows!X38+Fees!X38+'Ongoing Cash Flows'!X38+'Terminal Value'!X38</f>
        <v>0</v>
      </c>
      <c r="Y38" s="9" t="n">
        <f aca="false">+Outflows!Y38+Fees!Y38+'Ongoing Cash Flows'!Y38+'Terminal Value'!Y38</f>
        <v>0</v>
      </c>
      <c r="Z38" s="9" t="n">
        <f aca="false">+Outflows!Z38+Fees!Z38+'Ongoing Cash Flows'!Z38+'Terminal Value'!Z38</f>
        <v>0</v>
      </c>
      <c r="AA38" s="9" t="n">
        <f aca="false">+Outflows!AA38+Fees!AA38+'Ongoing Cash Flows'!AA38+'Terminal Value'!AA38</f>
        <v>0</v>
      </c>
      <c r="AB38" s="9" t="n">
        <f aca="false">+Outflows!AB38+Fees!AB38+'Ongoing Cash Flows'!AB38+'Terminal Value'!AB38</f>
        <v>0</v>
      </c>
      <c r="AC38" s="9" t="n">
        <f aca="false">+Outflows!AC38+Fees!AC38+'Ongoing Cash Flows'!AC38+'Terminal Value'!AC38</f>
        <v>0</v>
      </c>
      <c r="AD38" s="9" t="n">
        <f aca="false">+Outflows!AD38+Fees!AD38+'Ongoing Cash Flows'!AD38+'Terminal Value'!AD38</f>
        <v>0</v>
      </c>
      <c r="AE38" s="9" t="n">
        <f aca="false">+Outflows!AE38+Fees!AE38+'Ongoing Cash Flows'!AE38+'Terminal Value'!AE38</f>
        <v>0</v>
      </c>
      <c r="AF38" s="9" t="n">
        <f aca="false">+Outflows!AF38+Fees!AF38+'Ongoing Cash Flows'!AF38+'Terminal Value'!AF38</f>
        <v>0</v>
      </c>
      <c r="AG38" s="9" t="n">
        <f aca="false">+Outflows!AG38+Fees!AG38+'Ongoing Cash Flows'!AG38+'Terminal Value'!AG38</f>
        <v>0</v>
      </c>
      <c r="AH38" s="9" t="n">
        <f aca="false">+Outflows!AH38+Fees!AH38+'Ongoing Cash Flows'!AH38+'Terminal Value'!AH38</f>
        <v>0</v>
      </c>
      <c r="AI38" s="9" t="n">
        <f aca="false">+Outflows!AI38+Fees!AI38+'Ongoing Cash Flows'!AI38+'Terminal Value'!AI38</f>
        <v>0</v>
      </c>
      <c r="AJ38" s="9" t="n">
        <f aca="false">+Outflows!AJ38+Fees!AJ38+'Ongoing Cash Flows'!AJ38+'Terminal Value'!AJ38</f>
        <v>0</v>
      </c>
      <c r="AK38" s="9"/>
      <c r="AL38" s="1"/>
      <c r="AM38" s="32"/>
      <c r="AN38" s="33" t="n">
        <f aca="false">IF(ISERROR(XIRR(B38:AJ38,IRRDates)),-1,XIRR(B38:AJ38,IRRDates))</f>
        <v>0.0587857401270953</v>
      </c>
      <c r="AO38" s="9" t="n">
        <f aca="false">SUMPRODUCT(B38:AJ38,PVRf)</f>
        <v>0</v>
      </c>
      <c r="AP38" s="9" t="n">
        <f aca="false">MIN(0,AO38-$AO$1004)^2</f>
        <v>0</v>
      </c>
      <c r="AQ38" s="9" t="n">
        <f aca="false">MAX(0,AO38-$AO$1004)^2</f>
        <v>0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20"/>
      <c r="CM38" s="20"/>
      <c r="CN38" s="20"/>
      <c r="CO38" s="20"/>
      <c r="CP38" s="20"/>
    </row>
    <row r="39" customFormat="false" ht="11.25" hidden="false" customHeight="false" outlineLevel="0" collapsed="false">
      <c r="A39" s="1" t="n">
        <v>37</v>
      </c>
      <c r="B39" s="9" t="n">
        <f aca="false">+Outflows!B39+Fees!B39+'Ongoing Cash Flows'!B39+'Terminal Value'!B39</f>
        <v>-90456.9207563423</v>
      </c>
      <c r="C39" s="9" t="n">
        <f aca="false">+Outflows!C39+Fees!C39+'Ongoing Cash Flows'!C39+'Terminal Value'!C39</f>
        <v>14146.1346539827</v>
      </c>
      <c r="D39" s="9" t="n">
        <f aca="false">+Outflows!D39+Fees!D39+'Ongoing Cash Flows'!D39+'Terminal Value'!D39</f>
        <v>11973.8488934176</v>
      </c>
      <c r="E39" s="9" t="n">
        <f aca="false">+Outflows!E39+Fees!E39+'Ongoing Cash Flows'!E39+'Terminal Value'!E39</f>
        <v>10117.2689342177</v>
      </c>
      <c r="F39" s="9" t="n">
        <f aca="false">+Outflows!F39+Fees!F39+'Ongoing Cash Flows'!F39+'Terminal Value'!F39</f>
        <v>9513.22044925796</v>
      </c>
      <c r="G39" s="9" t="n">
        <f aca="false">+Outflows!G39+Fees!G39+'Ongoing Cash Flows'!G39+'Terminal Value'!G39</f>
        <v>9324.885239642</v>
      </c>
      <c r="H39" s="9" t="n">
        <f aca="false">+Outflows!H39+Fees!H39+'Ongoing Cash Flows'!H39+'Terminal Value'!H39</f>
        <v>8402.55841488422</v>
      </c>
      <c r="I39" s="9" t="n">
        <f aca="false">+Outflows!I39+Fees!I39+'Ongoing Cash Flows'!I39+'Terminal Value'!I39</f>
        <v>8256.3557867809</v>
      </c>
      <c r="J39" s="9" t="n">
        <f aca="false">+Outflows!J39+Fees!J39+'Ongoing Cash Flows'!J39+'Terminal Value'!J39</f>
        <v>8243.92158424591</v>
      </c>
      <c r="K39" s="9" t="n">
        <f aca="false">+Outflows!K39+Fees!K39+'Ongoing Cash Flows'!K39+'Terminal Value'!K39</f>
        <v>8234.63132071387</v>
      </c>
      <c r="L39" s="9" t="n">
        <f aca="false">+Outflows!L39+Fees!L39+'Ongoing Cash Flows'!L39+'Terminal Value'!L39</f>
        <v>8235.9936493655</v>
      </c>
      <c r="M39" s="9" t="n">
        <f aca="false">+Outflows!M39+Fees!M39+'Ongoing Cash Flows'!M39+'Terminal Value'!M39</f>
        <v>8207.85268641105</v>
      </c>
      <c r="N39" s="9" t="n">
        <f aca="false">+Outflows!N39+Fees!N39+'Ongoing Cash Flows'!N39+'Terminal Value'!N39</f>
        <v>8190.34091683359</v>
      </c>
      <c r="O39" s="9" t="n">
        <f aca="false">+Outflows!O39+Fees!O39+'Ongoing Cash Flows'!O39+'Terminal Value'!O39</f>
        <v>7864.08236927919</v>
      </c>
      <c r="P39" s="9" t="n">
        <f aca="false">+Outflows!P39+Fees!P39+'Ongoing Cash Flows'!P39+'Terminal Value'!P39</f>
        <v>7756.35843130777</v>
      </c>
      <c r="Q39" s="9" t="n">
        <f aca="false">+Outflows!Q39+Fees!Q39+'Ongoing Cash Flows'!Q39+'Terminal Value'!Q39</f>
        <v>7727.66732445159</v>
      </c>
      <c r="R39" s="9" t="n">
        <f aca="false">+Outflows!R39+Fees!R39+'Ongoing Cash Flows'!R39+'Terminal Value'!R39</f>
        <v>1037.50469830694</v>
      </c>
      <c r="S39" s="9" t="n">
        <f aca="false">+Outflows!S39+Fees!S39+'Ongoing Cash Flows'!S39+'Terminal Value'!S39</f>
        <v>0</v>
      </c>
      <c r="T39" s="9" t="n">
        <f aca="false">+Outflows!T39+Fees!T39+'Ongoing Cash Flows'!T39+'Terminal Value'!T39</f>
        <v>0</v>
      </c>
      <c r="U39" s="9" t="n">
        <f aca="false">+Outflows!U39+Fees!U39+'Ongoing Cash Flows'!U39+'Terminal Value'!U39</f>
        <v>0</v>
      </c>
      <c r="V39" s="9" t="n">
        <f aca="false">+Outflows!V39+Fees!V39+'Ongoing Cash Flows'!V39+'Terminal Value'!V39</f>
        <v>0</v>
      </c>
      <c r="W39" s="9" t="n">
        <f aca="false">+Outflows!W39+Fees!W39+'Ongoing Cash Flows'!W39+'Terminal Value'!W39</f>
        <v>0</v>
      </c>
      <c r="X39" s="9" t="n">
        <f aca="false">+Outflows!X39+Fees!X39+'Ongoing Cash Flows'!X39+'Terminal Value'!X39</f>
        <v>0</v>
      </c>
      <c r="Y39" s="9" t="n">
        <f aca="false">+Outflows!Y39+Fees!Y39+'Ongoing Cash Flows'!Y39+'Terminal Value'!Y39</f>
        <v>0</v>
      </c>
      <c r="Z39" s="9" t="n">
        <f aca="false">+Outflows!Z39+Fees!Z39+'Ongoing Cash Flows'!Z39+'Terminal Value'!Z39</f>
        <v>0</v>
      </c>
      <c r="AA39" s="9" t="n">
        <f aca="false">+Outflows!AA39+Fees!AA39+'Ongoing Cash Flows'!AA39+'Terminal Value'!AA39</f>
        <v>0</v>
      </c>
      <c r="AB39" s="9" t="n">
        <f aca="false">+Outflows!AB39+Fees!AB39+'Ongoing Cash Flows'!AB39+'Terminal Value'!AB39</f>
        <v>0</v>
      </c>
      <c r="AC39" s="9" t="n">
        <f aca="false">+Outflows!AC39+Fees!AC39+'Ongoing Cash Flows'!AC39+'Terminal Value'!AC39</f>
        <v>0</v>
      </c>
      <c r="AD39" s="9" t="n">
        <f aca="false">+Outflows!AD39+Fees!AD39+'Ongoing Cash Flows'!AD39+'Terminal Value'!AD39</f>
        <v>0</v>
      </c>
      <c r="AE39" s="9" t="n">
        <f aca="false">+Outflows!AE39+Fees!AE39+'Ongoing Cash Flows'!AE39+'Terminal Value'!AE39</f>
        <v>0</v>
      </c>
      <c r="AF39" s="9" t="n">
        <f aca="false">+Outflows!AF39+Fees!AF39+'Ongoing Cash Flows'!AF39+'Terminal Value'!AF39</f>
        <v>0</v>
      </c>
      <c r="AG39" s="9" t="n">
        <f aca="false">+Outflows!AG39+Fees!AG39+'Ongoing Cash Flows'!AG39+'Terminal Value'!AG39</f>
        <v>0</v>
      </c>
      <c r="AH39" s="9" t="n">
        <f aca="false">+Outflows!AH39+Fees!AH39+'Ongoing Cash Flows'!AH39+'Terminal Value'!AH39</f>
        <v>0</v>
      </c>
      <c r="AI39" s="9" t="n">
        <f aca="false">+Outflows!AI39+Fees!AI39+'Ongoing Cash Flows'!AI39+'Terminal Value'!AI39</f>
        <v>0</v>
      </c>
      <c r="AJ39" s="9" t="n">
        <f aca="false">+Outflows!AJ39+Fees!AJ39+'Ongoing Cash Flows'!AJ39+'Terminal Value'!AJ39</f>
        <v>0</v>
      </c>
      <c r="AK39" s="9"/>
      <c r="AL39" s="1"/>
      <c r="AM39" s="32"/>
      <c r="AN39" s="33" t="n">
        <f aca="false">IF(ISERROR(XIRR(B39:AJ39,IRRDates)),-1,XIRR(B39:AJ39,IRRDates))</f>
        <v>0.063210004932816</v>
      </c>
      <c r="AO39" s="9" t="n">
        <f aca="false">SUMPRODUCT(B39:AJ39,PVRf)</f>
        <v>0</v>
      </c>
      <c r="AP39" s="9" t="n">
        <f aca="false">MIN(0,AO39-$AO$1004)^2</f>
        <v>0</v>
      </c>
      <c r="AQ39" s="9" t="n">
        <f aca="false">MAX(0,AO39-$AO$1004)^2</f>
        <v>0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20"/>
      <c r="CM39" s="20"/>
      <c r="CN39" s="20"/>
      <c r="CO39" s="20"/>
      <c r="CP39" s="20"/>
    </row>
    <row r="40" customFormat="false" ht="11.25" hidden="false" customHeight="false" outlineLevel="0" collapsed="false">
      <c r="A40" s="1" t="n">
        <v>38</v>
      </c>
      <c r="B40" s="9" t="n">
        <f aca="false">+Outflows!B40+Fees!B40+'Ongoing Cash Flows'!B40+'Terminal Value'!B40</f>
        <v>-102410.445578075</v>
      </c>
      <c r="C40" s="9" t="n">
        <f aca="false">+Outflows!C40+Fees!C40+'Ongoing Cash Flows'!C40+'Terminal Value'!C40</f>
        <v>14400.7911904542</v>
      </c>
      <c r="D40" s="9" t="n">
        <f aca="false">+Outflows!D40+Fees!D40+'Ongoing Cash Flows'!D40+'Terminal Value'!D40</f>
        <v>12442.8871597426</v>
      </c>
      <c r="E40" s="9" t="n">
        <f aca="false">+Outflows!E40+Fees!E40+'Ongoing Cash Flows'!E40+'Terminal Value'!E40</f>
        <v>10478.4223658513</v>
      </c>
      <c r="F40" s="9" t="n">
        <f aca="false">+Outflows!F40+Fees!F40+'Ongoing Cash Flows'!F40+'Terminal Value'!F40</f>
        <v>9932.94028606586</v>
      </c>
      <c r="G40" s="9" t="n">
        <f aca="false">+Outflows!G40+Fees!G40+'Ongoing Cash Flows'!G40+'Terminal Value'!G40</f>
        <v>9586.17516402707</v>
      </c>
      <c r="H40" s="9" t="n">
        <f aca="false">+Outflows!H40+Fees!H40+'Ongoing Cash Flows'!H40+'Terminal Value'!H40</f>
        <v>8692.09956196219</v>
      </c>
      <c r="I40" s="9" t="n">
        <f aca="false">+Outflows!I40+Fees!I40+'Ongoing Cash Flows'!I40+'Terminal Value'!I40</f>
        <v>8530.56008337159</v>
      </c>
      <c r="J40" s="9" t="n">
        <f aca="false">+Outflows!J40+Fees!J40+'Ongoing Cash Flows'!J40+'Terminal Value'!J40</f>
        <v>8518.1258808366</v>
      </c>
      <c r="K40" s="9" t="n">
        <f aca="false">+Outflows!K40+Fees!K40+'Ongoing Cash Flows'!K40+'Terminal Value'!K40</f>
        <v>8509.30037034964</v>
      </c>
      <c r="L40" s="9" t="n">
        <f aca="false">+Outflows!L40+Fees!L40+'Ongoing Cash Flows'!L40+'Terminal Value'!L40</f>
        <v>8510.19794595619</v>
      </c>
      <c r="M40" s="9" t="n">
        <f aca="false">+Outflows!M40+Fees!M40+'Ongoing Cash Flows'!M40+'Terminal Value'!M40</f>
        <v>8482.52173604682</v>
      </c>
      <c r="N40" s="9" t="n">
        <f aca="false">+Outflows!N40+Fees!N40+'Ongoing Cash Flows'!N40+'Terminal Value'!N40</f>
        <v>8464.54521342428</v>
      </c>
      <c r="O40" s="9" t="n">
        <f aca="false">+Outflows!O40+Fees!O40+'Ongoing Cash Flows'!O40+'Terminal Value'!O40</f>
        <v>8138.75141891495</v>
      </c>
      <c r="P40" s="9" t="n">
        <f aca="false">+Outflows!P40+Fees!P40+'Ongoing Cash Flows'!P40+'Terminal Value'!P40</f>
        <v>8030.56272789846</v>
      </c>
      <c r="Q40" s="9" t="n">
        <f aca="false">+Outflows!Q40+Fees!Q40+'Ongoing Cash Flows'!Q40+'Terminal Value'!Q40</f>
        <v>8002.33637408736</v>
      </c>
      <c r="R40" s="9" t="n">
        <f aca="false">+Outflows!R40+Fees!R40+'Ongoing Cash Flows'!R40+'Terminal Value'!R40</f>
        <v>1174.60684660229</v>
      </c>
      <c r="S40" s="9" t="n">
        <f aca="false">+Outflows!S40+Fees!S40+'Ongoing Cash Flows'!S40+'Terminal Value'!S40</f>
        <v>0</v>
      </c>
      <c r="T40" s="9" t="n">
        <f aca="false">+Outflows!T40+Fees!T40+'Ongoing Cash Flows'!T40+'Terminal Value'!T40</f>
        <v>0</v>
      </c>
      <c r="U40" s="9" t="n">
        <f aca="false">+Outflows!U40+Fees!U40+'Ongoing Cash Flows'!U40+'Terminal Value'!U40</f>
        <v>0</v>
      </c>
      <c r="V40" s="9" t="n">
        <f aca="false">+Outflows!V40+Fees!V40+'Ongoing Cash Flows'!V40+'Terminal Value'!V40</f>
        <v>0</v>
      </c>
      <c r="W40" s="9" t="n">
        <f aca="false">+Outflows!W40+Fees!W40+'Ongoing Cash Flows'!W40+'Terminal Value'!W40</f>
        <v>0</v>
      </c>
      <c r="X40" s="9" t="n">
        <f aca="false">+Outflows!X40+Fees!X40+'Ongoing Cash Flows'!X40+'Terminal Value'!X40</f>
        <v>0</v>
      </c>
      <c r="Y40" s="9" t="n">
        <f aca="false">+Outflows!Y40+Fees!Y40+'Ongoing Cash Flows'!Y40+'Terminal Value'!Y40</f>
        <v>0</v>
      </c>
      <c r="Z40" s="9" t="n">
        <f aca="false">+Outflows!Z40+Fees!Z40+'Ongoing Cash Flows'!Z40+'Terminal Value'!Z40</f>
        <v>0</v>
      </c>
      <c r="AA40" s="9" t="n">
        <f aca="false">+Outflows!AA40+Fees!AA40+'Ongoing Cash Flows'!AA40+'Terminal Value'!AA40</f>
        <v>0</v>
      </c>
      <c r="AB40" s="9" t="n">
        <f aca="false">+Outflows!AB40+Fees!AB40+'Ongoing Cash Flows'!AB40+'Terminal Value'!AB40</f>
        <v>0</v>
      </c>
      <c r="AC40" s="9" t="n">
        <f aca="false">+Outflows!AC40+Fees!AC40+'Ongoing Cash Flows'!AC40+'Terminal Value'!AC40</f>
        <v>0</v>
      </c>
      <c r="AD40" s="9" t="n">
        <f aca="false">+Outflows!AD40+Fees!AD40+'Ongoing Cash Flows'!AD40+'Terminal Value'!AD40</f>
        <v>0</v>
      </c>
      <c r="AE40" s="9" t="n">
        <f aca="false">+Outflows!AE40+Fees!AE40+'Ongoing Cash Flows'!AE40+'Terminal Value'!AE40</f>
        <v>0</v>
      </c>
      <c r="AF40" s="9" t="n">
        <f aca="false">+Outflows!AF40+Fees!AF40+'Ongoing Cash Flows'!AF40+'Terminal Value'!AF40</f>
        <v>0</v>
      </c>
      <c r="AG40" s="9" t="n">
        <f aca="false">+Outflows!AG40+Fees!AG40+'Ongoing Cash Flows'!AG40+'Terminal Value'!AG40</f>
        <v>0</v>
      </c>
      <c r="AH40" s="9" t="n">
        <f aca="false">+Outflows!AH40+Fees!AH40+'Ongoing Cash Flows'!AH40+'Terminal Value'!AH40</f>
        <v>0</v>
      </c>
      <c r="AI40" s="9" t="n">
        <f aca="false">+Outflows!AI40+Fees!AI40+'Ongoing Cash Flows'!AI40+'Terminal Value'!AI40</f>
        <v>0</v>
      </c>
      <c r="AJ40" s="9" t="n">
        <f aca="false">+Outflows!AJ40+Fees!AJ40+'Ongoing Cash Flows'!AJ40+'Terminal Value'!AJ40</f>
        <v>0</v>
      </c>
      <c r="AK40" s="9"/>
      <c r="AL40" s="1"/>
      <c r="AM40" s="32"/>
      <c r="AN40" s="33" t="n">
        <f aca="false">IF(ISERROR(XIRR(B40:AJ40,IRRDates)),-1,XIRR(B40:AJ40,IRRDates))</f>
        <v>0.0480236175660911</v>
      </c>
      <c r="AO40" s="9" t="n">
        <f aca="false">SUMPRODUCT(B40:AJ40,PVRf)</f>
        <v>0</v>
      </c>
      <c r="AP40" s="9" t="n">
        <f aca="false">MIN(0,AO40-$AO$1004)^2</f>
        <v>0</v>
      </c>
      <c r="AQ40" s="9" t="n">
        <f aca="false">MAX(0,AO40-$AO$1004)^2</f>
        <v>0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20"/>
      <c r="CM40" s="20"/>
      <c r="CN40" s="20"/>
      <c r="CO40" s="20"/>
      <c r="CP40" s="20"/>
    </row>
    <row r="41" customFormat="false" ht="11.25" hidden="false" customHeight="false" outlineLevel="0" collapsed="false">
      <c r="A41" s="1" t="n">
        <v>39</v>
      </c>
      <c r="B41" s="9" t="n">
        <f aca="false">+Outflows!B41+Fees!B41+'Ongoing Cash Flows'!B41+'Terminal Value'!B41</f>
        <v>-98721.4877602558</v>
      </c>
      <c r="C41" s="9" t="n">
        <f aca="false">+Outflows!C41+Fees!C41+'Ongoing Cash Flows'!C41+'Terminal Value'!C41</f>
        <v>14210.3656773666</v>
      </c>
      <c r="D41" s="9" t="n">
        <f aca="false">+Outflows!D41+Fees!D41+'Ongoing Cash Flows'!D41+'Terminal Value'!D41</f>
        <v>12277.7503886746</v>
      </c>
      <c r="E41" s="9" t="n">
        <f aca="false">+Outflows!E41+Fees!E41+'Ongoing Cash Flows'!E41+'Terminal Value'!E41</f>
        <v>10184.0467881317</v>
      </c>
      <c r="F41" s="9" t="n">
        <f aca="false">+Outflows!F41+Fees!F41+'Ongoing Cash Flows'!F41+'Terminal Value'!F41</f>
        <v>9796.26047054836</v>
      </c>
      <c r="G41" s="9" t="n">
        <f aca="false">+Outflows!G41+Fees!G41+'Ongoing Cash Flows'!G41+'Terminal Value'!G41</f>
        <v>9552.85443462091</v>
      </c>
      <c r="H41" s="9" t="n">
        <f aca="false">+Outflows!H41+Fees!H41+'Ongoing Cash Flows'!H41+'Terminal Value'!H41</f>
        <v>8602.7447403491</v>
      </c>
      <c r="I41" s="9" t="n">
        <f aca="false">+Outflows!I41+Fees!I41+'Ongoing Cash Flows'!I41+'Terminal Value'!I41</f>
        <v>8445.93834219707</v>
      </c>
      <c r="J41" s="9" t="n">
        <f aca="false">+Outflows!J41+Fees!J41+'Ongoing Cash Flows'!J41+'Terminal Value'!J41</f>
        <v>8433.50413966208</v>
      </c>
      <c r="K41" s="9" t="n">
        <f aca="false">+Outflows!K41+Fees!K41+'Ongoing Cash Flows'!K41+'Terminal Value'!K41</f>
        <v>8424.53520249516</v>
      </c>
      <c r="L41" s="9" t="n">
        <f aca="false">+Outflows!L41+Fees!L41+'Ongoing Cash Flows'!L41+'Terminal Value'!L41</f>
        <v>8425.57620478167</v>
      </c>
      <c r="M41" s="9" t="n">
        <f aca="false">+Outflows!M41+Fees!M41+'Ongoing Cash Flows'!M41+'Terminal Value'!M41</f>
        <v>8397.75656819234</v>
      </c>
      <c r="N41" s="9" t="n">
        <f aca="false">+Outflows!N41+Fees!N41+'Ongoing Cash Flows'!N41+'Terminal Value'!N41</f>
        <v>8379.92347224976</v>
      </c>
      <c r="O41" s="9" t="n">
        <f aca="false">+Outflows!O41+Fees!O41+'Ongoing Cash Flows'!O41+'Terminal Value'!O41</f>
        <v>8053.98625106047</v>
      </c>
      <c r="P41" s="9" t="n">
        <f aca="false">+Outflows!P41+Fees!P41+'Ongoing Cash Flows'!P41+'Terminal Value'!P41</f>
        <v>7945.94098672394</v>
      </c>
      <c r="Q41" s="9" t="n">
        <f aca="false">+Outflows!Q41+Fees!Q41+'Ongoing Cash Flows'!Q41+'Terminal Value'!Q41</f>
        <v>7917.57120623288</v>
      </c>
      <c r="R41" s="9" t="n">
        <f aca="false">+Outflows!R41+Fees!R41+'Ongoing Cash Flows'!R41+'Terminal Value'!R41</f>
        <v>1132.29597601503</v>
      </c>
      <c r="S41" s="9" t="n">
        <f aca="false">+Outflows!S41+Fees!S41+'Ongoing Cash Flows'!S41+'Terminal Value'!S41</f>
        <v>0</v>
      </c>
      <c r="T41" s="9" t="n">
        <f aca="false">+Outflows!T41+Fees!T41+'Ongoing Cash Flows'!T41+'Terminal Value'!T41</f>
        <v>0</v>
      </c>
      <c r="U41" s="9" t="n">
        <f aca="false">+Outflows!U41+Fees!U41+'Ongoing Cash Flows'!U41+'Terminal Value'!U41</f>
        <v>0</v>
      </c>
      <c r="V41" s="9" t="n">
        <f aca="false">+Outflows!V41+Fees!V41+'Ongoing Cash Flows'!V41+'Terminal Value'!V41</f>
        <v>0</v>
      </c>
      <c r="W41" s="9" t="n">
        <f aca="false">+Outflows!W41+Fees!W41+'Ongoing Cash Flows'!W41+'Terminal Value'!W41</f>
        <v>0</v>
      </c>
      <c r="X41" s="9" t="n">
        <f aca="false">+Outflows!X41+Fees!X41+'Ongoing Cash Flows'!X41+'Terminal Value'!X41</f>
        <v>0</v>
      </c>
      <c r="Y41" s="9" t="n">
        <f aca="false">+Outflows!Y41+Fees!Y41+'Ongoing Cash Flows'!Y41+'Terminal Value'!Y41</f>
        <v>0</v>
      </c>
      <c r="Z41" s="9" t="n">
        <f aca="false">+Outflows!Z41+Fees!Z41+'Ongoing Cash Flows'!Z41+'Terminal Value'!Z41</f>
        <v>0</v>
      </c>
      <c r="AA41" s="9" t="n">
        <f aca="false">+Outflows!AA41+Fees!AA41+'Ongoing Cash Flows'!AA41+'Terminal Value'!AA41</f>
        <v>0</v>
      </c>
      <c r="AB41" s="9" t="n">
        <f aca="false">+Outflows!AB41+Fees!AB41+'Ongoing Cash Flows'!AB41+'Terminal Value'!AB41</f>
        <v>0</v>
      </c>
      <c r="AC41" s="9" t="n">
        <f aca="false">+Outflows!AC41+Fees!AC41+'Ongoing Cash Flows'!AC41+'Terminal Value'!AC41</f>
        <v>0</v>
      </c>
      <c r="AD41" s="9" t="n">
        <f aca="false">+Outflows!AD41+Fees!AD41+'Ongoing Cash Flows'!AD41+'Terminal Value'!AD41</f>
        <v>0</v>
      </c>
      <c r="AE41" s="9" t="n">
        <f aca="false">+Outflows!AE41+Fees!AE41+'Ongoing Cash Flows'!AE41+'Terminal Value'!AE41</f>
        <v>0</v>
      </c>
      <c r="AF41" s="9" t="n">
        <f aca="false">+Outflows!AF41+Fees!AF41+'Ongoing Cash Flows'!AF41+'Terminal Value'!AF41</f>
        <v>0</v>
      </c>
      <c r="AG41" s="9" t="n">
        <f aca="false">+Outflows!AG41+Fees!AG41+'Ongoing Cash Flows'!AG41+'Terminal Value'!AG41</f>
        <v>0</v>
      </c>
      <c r="AH41" s="9" t="n">
        <f aca="false">+Outflows!AH41+Fees!AH41+'Ongoing Cash Flows'!AH41+'Terminal Value'!AH41</f>
        <v>0</v>
      </c>
      <c r="AI41" s="9" t="n">
        <f aca="false">+Outflows!AI41+Fees!AI41+'Ongoing Cash Flows'!AI41+'Terminal Value'!AI41</f>
        <v>0</v>
      </c>
      <c r="AJ41" s="9" t="n">
        <f aca="false">+Outflows!AJ41+Fees!AJ41+'Ongoing Cash Flows'!AJ41+'Terminal Value'!AJ41</f>
        <v>0</v>
      </c>
      <c r="AK41" s="9"/>
      <c r="AL41" s="1"/>
      <c r="AM41" s="32"/>
      <c r="AN41" s="33" t="n">
        <f aca="false">IF(ISERROR(XIRR(B41:AJ41,IRRDates)),-1,XIRR(B41:AJ41,IRRDates))</f>
        <v>0.0519494934698983</v>
      </c>
      <c r="AO41" s="9" t="n">
        <f aca="false">SUMPRODUCT(B41:AJ41,PVRf)</f>
        <v>0</v>
      </c>
      <c r="AP41" s="9" t="n">
        <f aca="false">MIN(0,AO41-$AO$1004)^2</f>
        <v>0</v>
      </c>
      <c r="AQ41" s="9" t="n">
        <f aca="false">MAX(0,AO41-$AO$1004)^2</f>
        <v>0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20"/>
      <c r="CM41" s="20"/>
      <c r="CN41" s="20"/>
      <c r="CO41" s="20"/>
      <c r="CP41" s="20"/>
    </row>
    <row r="42" customFormat="false" ht="11.25" hidden="false" customHeight="false" outlineLevel="0" collapsed="false">
      <c r="A42" s="1" t="n">
        <v>40</v>
      </c>
      <c r="B42" s="9" t="n">
        <f aca="false">+Outflows!B42+Fees!B42+'Ongoing Cash Flows'!B42+'Terminal Value'!B42</f>
        <v>-102410.747745331</v>
      </c>
      <c r="C42" s="9" t="n">
        <f aca="false">+Outflows!C42+Fees!C42+'Ongoing Cash Flows'!C42+'Terminal Value'!C42</f>
        <v>14315.4015866964</v>
      </c>
      <c r="D42" s="9" t="n">
        <f aca="false">+Outflows!D42+Fees!D42+'Ongoing Cash Flows'!D42+'Terminal Value'!D42</f>
        <v>12360.8863390128</v>
      </c>
      <c r="E42" s="9" t="n">
        <f aca="false">+Outflows!E42+Fees!E42+'Ongoing Cash Flows'!E42+'Terminal Value'!E42</f>
        <v>10447.8955084692</v>
      </c>
      <c r="F42" s="9" t="n">
        <f aca="false">+Outflows!F42+Fees!F42+'Ongoing Cash Flows'!F42+'Terminal Value'!F42</f>
        <v>10040.34886199</v>
      </c>
      <c r="G42" s="9" t="n">
        <f aca="false">+Outflows!G42+Fees!G42+'Ongoing Cash Flows'!G42+'Terminal Value'!G42</f>
        <v>9634.25367419419</v>
      </c>
      <c r="H42" s="9" t="n">
        <f aca="false">+Outflows!H42+Fees!H42+'Ongoing Cash Flows'!H42+'Terminal Value'!H42</f>
        <v>8692.10688112998</v>
      </c>
      <c r="I42" s="9" t="n">
        <f aca="false">+Outflows!I42+Fees!I42+'Ongoing Cash Flows'!I42+'Terminal Value'!I42</f>
        <v>8530.5670148467</v>
      </c>
      <c r="J42" s="9" t="n">
        <f aca="false">+Outflows!J42+Fees!J42+'Ongoing Cash Flows'!J42+'Terminal Value'!J42</f>
        <v>8518.13281231171</v>
      </c>
      <c r="K42" s="9" t="n">
        <f aca="false">+Outflows!K42+Fees!K42+'Ongoing Cash Flows'!K42+'Terminal Value'!K42</f>
        <v>8509.30731357301</v>
      </c>
      <c r="L42" s="9" t="n">
        <f aca="false">+Outflows!L42+Fees!L42+'Ongoing Cash Flows'!L42+'Terminal Value'!L42</f>
        <v>8510.2048774313</v>
      </c>
      <c r="M42" s="9" t="n">
        <f aca="false">+Outflows!M42+Fees!M42+'Ongoing Cash Flows'!M42+'Terminal Value'!M42</f>
        <v>8482.52867927019</v>
      </c>
      <c r="N42" s="9" t="n">
        <f aca="false">+Outflows!N42+Fees!N42+'Ongoing Cash Flows'!N42+'Terminal Value'!N42</f>
        <v>8464.55214489939</v>
      </c>
      <c r="O42" s="9" t="n">
        <f aca="false">+Outflows!O42+Fees!O42+'Ongoing Cash Flows'!O42+'Terminal Value'!O42</f>
        <v>8138.75836213833</v>
      </c>
      <c r="P42" s="9" t="n">
        <f aca="false">+Outflows!P42+Fees!P42+'Ongoing Cash Flows'!P42+'Terminal Value'!P42</f>
        <v>8030.56965937357</v>
      </c>
      <c r="Q42" s="9" t="n">
        <f aca="false">+Outflows!Q42+Fees!Q42+'Ongoing Cash Flows'!Q42+'Terminal Value'!Q42</f>
        <v>8002.34331731073</v>
      </c>
      <c r="R42" s="9" t="n">
        <f aca="false">+Outflows!R42+Fees!R42+'Ongoing Cash Flows'!R42+'Terminal Value'!R42</f>
        <v>1174.61031233985</v>
      </c>
      <c r="S42" s="9" t="n">
        <f aca="false">+Outflows!S42+Fees!S42+'Ongoing Cash Flows'!S42+'Terminal Value'!S42</f>
        <v>0</v>
      </c>
      <c r="T42" s="9" t="n">
        <f aca="false">+Outflows!T42+Fees!T42+'Ongoing Cash Flows'!T42+'Terminal Value'!T42</f>
        <v>0</v>
      </c>
      <c r="U42" s="9" t="n">
        <f aca="false">+Outflows!U42+Fees!U42+'Ongoing Cash Flows'!U42+'Terminal Value'!U42</f>
        <v>0</v>
      </c>
      <c r="V42" s="9" t="n">
        <f aca="false">+Outflows!V42+Fees!V42+'Ongoing Cash Flows'!V42+'Terminal Value'!V42</f>
        <v>0</v>
      </c>
      <c r="W42" s="9" t="n">
        <f aca="false">+Outflows!W42+Fees!W42+'Ongoing Cash Flows'!W42+'Terminal Value'!W42</f>
        <v>0</v>
      </c>
      <c r="X42" s="9" t="n">
        <f aca="false">+Outflows!X42+Fees!X42+'Ongoing Cash Flows'!X42+'Terminal Value'!X42</f>
        <v>0</v>
      </c>
      <c r="Y42" s="9" t="n">
        <f aca="false">+Outflows!Y42+Fees!Y42+'Ongoing Cash Flows'!Y42+'Terminal Value'!Y42</f>
        <v>0</v>
      </c>
      <c r="Z42" s="9" t="n">
        <f aca="false">+Outflows!Z42+Fees!Z42+'Ongoing Cash Flows'!Z42+'Terminal Value'!Z42</f>
        <v>0</v>
      </c>
      <c r="AA42" s="9" t="n">
        <f aca="false">+Outflows!AA42+Fees!AA42+'Ongoing Cash Flows'!AA42+'Terminal Value'!AA42</f>
        <v>0</v>
      </c>
      <c r="AB42" s="9" t="n">
        <f aca="false">+Outflows!AB42+Fees!AB42+'Ongoing Cash Flows'!AB42+'Terminal Value'!AB42</f>
        <v>0</v>
      </c>
      <c r="AC42" s="9" t="n">
        <f aca="false">+Outflows!AC42+Fees!AC42+'Ongoing Cash Flows'!AC42+'Terminal Value'!AC42</f>
        <v>0</v>
      </c>
      <c r="AD42" s="9" t="n">
        <f aca="false">+Outflows!AD42+Fees!AD42+'Ongoing Cash Flows'!AD42+'Terminal Value'!AD42</f>
        <v>0</v>
      </c>
      <c r="AE42" s="9" t="n">
        <f aca="false">+Outflows!AE42+Fees!AE42+'Ongoing Cash Flows'!AE42+'Terminal Value'!AE42</f>
        <v>0</v>
      </c>
      <c r="AF42" s="9" t="n">
        <f aca="false">+Outflows!AF42+Fees!AF42+'Ongoing Cash Flows'!AF42+'Terminal Value'!AF42</f>
        <v>0</v>
      </c>
      <c r="AG42" s="9" t="n">
        <f aca="false">+Outflows!AG42+Fees!AG42+'Ongoing Cash Flows'!AG42+'Terminal Value'!AG42</f>
        <v>0</v>
      </c>
      <c r="AH42" s="9" t="n">
        <f aca="false">+Outflows!AH42+Fees!AH42+'Ongoing Cash Flows'!AH42+'Terminal Value'!AH42</f>
        <v>0</v>
      </c>
      <c r="AI42" s="9" t="n">
        <f aca="false">+Outflows!AI42+Fees!AI42+'Ongoing Cash Flows'!AI42+'Terminal Value'!AI42</f>
        <v>0</v>
      </c>
      <c r="AJ42" s="9" t="n">
        <f aca="false">+Outflows!AJ42+Fees!AJ42+'Ongoing Cash Flows'!AJ42+'Terminal Value'!AJ42</f>
        <v>0</v>
      </c>
      <c r="AK42" s="9"/>
      <c r="AL42" s="1"/>
      <c r="AM42" s="32"/>
      <c r="AN42" s="33" t="n">
        <f aca="false">IF(ISERROR(XIRR(B42:AJ42,IRRDates)),-1,XIRR(B42:AJ42,IRRDates))</f>
        <v>0.0479356733075644</v>
      </c>
      <c r="AO42" s="9" t="n">
        <f aca="false">SUMPRODUCT(B42:AJ42,PVRf)</f>
        <v>0</v>
      </c>
      <c r="AP42" s="9" t="n">
        <f aca="false">MIN(0,AO42-$AO$1004)^2</f>
        <v>0</v>
      </c>
      <c r="AQ42" s="9" t="n">
        <f aca="false">MAX(0,AO42-$AO$1004)^2</f>
        <v>0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20"/>
      <c r="CM42" s="20"/>
      <c r="CN42" s="20"/>
      <c r="CO42" s="20"/>
      <c r="CP42" s="20"/>
    </row>
    <row r="43" customFormat="false" ht="11.25" hidden="false" customHeight="false" outlineLevel="0" collapsed="false">
      <c r="A43" s="1" t="n">
        <v>41</v>
      </c>
      <c r="B43" s="9" t="n">
        <f aca="false">+Outflows!B43+Fees!B43+'Ongoing Cash Flows'!B43+'Terminal Value'!B43</f>
        <v>-101084.9724142</v>
      </c>
      <c r="C43" s="9" t="n">
        <f aca="false">+Outflows!C43+Fees!C43+'Ongoing Cash Flows'!C43+'Terminal Value'!C43</f>
        <v>14342.8260446926</v>
      </c>
      <c r="D43" s="9" t="n">
        <f aca="false">+Outflows!D43+Fees!D43+'Ongoing Cash Flows'!D43+'Terminal Value'!D43</f>
        <v>12394.9382996681</v>
      </c>
      <c r="E43" s="9" t="n">
        <f aca="false">+Outflows!E43+Fees!E43+'Ongoing Cash Flows'!E43+'Terminal Value'!E43</f>
        <v>10413.510698527</v>
      </c>
      <c r="F43" s="9" t="n">
        <f aca="false">+Outflows!F43+Fees!F43+'Ongoing Cash Flows'!F43+'Terminal Value'!F43</f>
        <v>9959.15265798462</v>
      </c>
      <c r="G43" s="9" t="n">
        <f aca="false">+Outflows!G43+Fees!G43+'Ongoing Cash Flows'!G43+'Terminal Value'!G43</f>
        <v>9633.82509475073</v>
      </c>
      <c r="H43" s="9" t="n">
        <f aca="false">+Outflows!H43+Fees!H43+'Ongoing Cash Flows'!H43+'Terminal Value'!H43</f>
        <v>8659.99363287324</v>
      </c>
      <c r="I43" s="9" t="n">
        <f aca="false">+Outflows!I43+Fees!I43+'Ongoing Cash Flows'!I43+'Terminal Value'!I43</f>
        <v>8500.15478937082</v>
      </c>
      <c r="J43" s="9" t="n">
        <f aca="false">+Outflows!J43+Fees!J43+'Ongoing Cash Flows'!J43+'Terminal Value'!J43</f>
        <v>8487.72058683583</v>
      </c>
      <c r="K43" s="9" t="n">
        <f aca="false">+Outflows!K43+Fees!K43+'Ongoing Cash Flows'!K43+'Terminal Value'!K43</f>
        <v>8478.84354195225</v>
      </c>
      <c r="L43" s="9" t="n">
        <f aca="false">+Outflows!L43+Fees!L43+'Ongoing Cash Flows'!L43+'Terminal Value'!L43</f>
        <v>8479.79265195542</v>
      </c>
      <c r="M43" s="9" t="n">
        <f aca="false">+Outflows!M43+Fees!M43+'Ongoing Cash Flows'!M43+'Terminal Value'!M43</f>
        <v>8452.06490764943</v>
      </c>
      <c r="N43" s="9" t="n">
        <f aca="false">+Outflows!N43+Fees!N43+'Ongoing Cash Flows'!N43+'Terminal Value'!N43</f>
        <v>8434.13991942351</v>
      </c>
      <c r="O43" s="9" t="n">
        <f aca="false">+Outflows!O43+Fees!O43+'Ongoing Cash Flows'!O43+'Terminal Value'!O43</f>
        <v>8108.29459051757</v>
      </c>
      <c r="P43" s="9" t="n">
        <f aca="false">+Outflows!P43+Fees!P43+'Ongoing Cash Flows'!P43+'Terminal Value'!P43</f>
        <v>8000.15743389769</v>
      </c>
      <c r="Q43" s="9" t="n">
        <f aca="false">+Outflows!Q43+Fees!Q43+'Ongoing Cash Flows'!Q43+'Terminal Value'!Q43</f>
        <v>7971.87954568997</v>
      </c>
      <c r="R43" s="9" t="n">
        <f aca="false">+Outflows!R43+Fees!R43+'Ongoing Cash Flows'!R43+'Terminal Value'!R43</f>
        <v>1159.40419960191</v>
      </c>
      <c r="S43" s="9" t="n">
        <f aca="false">+Outflows!S43+Fees!S43+'Ongoing Cash Flows'!S43+'Terminal Value'!S43</f>
        <v>0</v>
      </c>
      <c r="T43" s="9" t="n">
        <f aca="false">+Outflows!T43+Fees!T43+'Ongoing Cash Flows'!T43+'Terminal Value'!T43</f>
        <v>0</v>
      </c>
      <c r="U43" s="9" t="n">
        <f aca="false">+Outflows!U43+Fees!U43+'Ongoing Cash Flows'!U43+'Terminal Value'!U43</f>
        <v>0</v>
      </c>
      <c r="V43" s="9" t="n">
        <f aca="false">+Outflows!V43+Fees!V43+'Ongoing Cash Flows'!V43+'Terminal Value'!V43</f>
        <v>0</v>
      </c>
      <c r="W43" s="9" t="n">
        <f aca="false">+Outflows!W43+Fees!W43+'Ongoing Cash Flows'!W43+'Terminal Value'!W43</f>
        <v>0</v>
      </c>
      <c r="X43" s="9" t="n">
        <f aca="false">+Outflows!X43+Fees!X43+'Ongoing Cash Flows'!X43+'Terminal Value'!X43</f>
        <v>0</v>
      </c>
      <c r="Y43" s="9" t="n">
        <f aca="false">+Outflows!Y43+Fees!Y43+'Ongoing Cash Flows'!Y43+'Terminal Value'!Y43</f>
        <v>0</v>
      </c>
      <c r="Z43" s="9" t="n">
        <f aca="false">+Outflows!Z43+Fees!Z43+'Ongoing Cash Flows'!Z43+'Terminal Value'!Z43</f>
        <v>0</v>
      </c>
      <c r="AA43" s="9" t="n">
        <f aca="false">+Outflows!AA43+Fees!AA43+'Ongoing Cash Flows'!AA43+'Terminal Value'!AA43</f>
        <v>0</v>
      </c>
      <c r="AB43" s="9" t="n">
        <f aca="false">+Outflows!AB43+Fees!AB43+'Ongoing Cash Flows'!AB43+'Terminal Value'!AB43</f>
        <v>0</v>
      </c>
      <c r="AC43" s="9" t="n">
        <f aca="false">+Outflows!AC43+Fees!AC43+'Ongoing Cash Flows'!AC43+'Terminal Value'!AC43</f>
        <v>0</v>
      </c>
      <c r="AD43" s="9" t="n">
        <f aca="false">+Outflows!AD43+Fees!AD43+'Ongoing Cash Flows'!AD43+'Terminal Value'!AD43</f>
        <v>0</v>
      </c>
      <c r="AE43" s="9" t="n">
        <f aca="false">+Outflows!AE43+Fees!AE43+'Ongoing Cash Flows'!AE43+'Terminal Value'!AE43</f>
        <v>0</v>
      </c>
      <c r="AF43" s="9" t="n">
        <f aca="false">+Outflows!AF43+Fees!AF43+'Ongoing Cash Flows'!AF43+'Terminal Value'!AF43</f>
        <v>0</v>
      </c>
      <c r="AG43" s="9" t="n">
        <f aca="false">+Outflows!AG43+Fees!AG43+'Ongoing Cash Flows'!AG43+'Terminal Value'!AG43</f>
        <v>0</v>
      </c>
      <c r="AH43" s="9" t="n">
        <f aca="false">+Outflows!AH43+Fees!AH43+'Ongoing Cash Flows'!AH43+'Terminal Value'!AH43</f>
        <v>0</v>
      </c>
      <c r="AI43" s="9" t="n">
        <f aca="false">+Outflows!AI43+Fees!AI43+'Ongoing Cash Flows'!AI43+'Terminal Value'!AI43</f>
        <v>0</v>
      </c>
      <c r="AJ43" s="9" t="n">
        <f aca="false">+Outflows!AJ43+Fees!AJ43+'Ongoing Cash Flows'!AJ43+'Terminal Value'!AJ43</f>
        <v>0</v>
      </c>
      <c r="AK43" s="9"/>
      <c r="AL43" s="1"/>
      <c r="AM43" s="32"/>
      <c r="AN43" s="33" t="n">
        <f aca="false">IF(ISERROR(XIRR(B43:AJ43,IRRDates)),-1,XIRR(B43:AJ43,IRRDates))</f>
        <v>0.0496706951298323</v>
      </c>
      <c r="AO43" s="9" t="n">
        <f aca="false">SUMPRODUCT(B43:AJ43,PVRf)</f>
        <v>0</v>
      </c>
      <c r="AP43" s="9" t="n">
        <f aca="false">MIN(0,AO43-$AO$1004)^2</f>
        <v>0</v>
      </c>
      <c r="AQ43" s="9" t="n">
        <f aca="false">MAX(0,AO43-$AO$1004)^2</f>
        <v>0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20"/>
      <c r="CM43" s="20"/>
      <c r="CN43" s="20"/>
      <c r="CO43" s="20"/>
      <c r="CP43" s="20"/>
    </row>
    <row r="44" customFormat="false" ht="11.25" hidden="false" customHeight="false" outlineLevel="0" collapsed="false">
      <c r="A44" s="1" t="n">
        <v>42</v>
      </c>
      <c r="B44" s="9" t="n">
        <f aca="false">+Outflows!B44+Fees!B44+'Ongoing Cash Flows'!B44+'Terminal Value'!B44</f>
        <v>-92330.2333833418</v>
      </c>
      <c r="C44" s="9" t="n">
        <f aca="false">+Outflows!C44+Fees!C44+'Ongoing Cash Flows'!C44+'Terminal Value'!C44</f>
        <v>14022.4969710479</v>
      </c>
      <c r="D44" s="9" t="n">
        <f aca="false">+Outflows!D44+Fees!D44+'Ongoing Cash Flows'!D44+'Terminal Value'!D44</f>
        <v>12010.7677319771</v>
      </c>
      <c r="E44" s="9" t="n">
        <f aca="false">+Outflows!E44+Fees!E44+'Ongoing Cash Flows'!E44+'Terminal Value'!E44</f>
        <v>10039.7572868443</v>
      </c>
      <c r="F44" s="9" t="n">
        <f aca="false">+Outflows!F44+Fees!F44+'Ongoing Cash Flows'!F44+'Terminal Value'!F44</f>
        <v>9476.26999927333</v>
      </c>
      <c r="G44" s="9" t="n">
        <f aca="false">+Outflows!G44+Fees!G44+'Ongoing Cash Flows'!G44+'Terminal Value'!G44</f>
        <v>9358.98429317263</v>
      </c>
      <c r="H44" s="9" t="n">
        <f aca="false">+Outflows!H44+Fees!H44+'Ongoing Cash Flows'!H44+'Terminal Value'!H44</f>
        <v>8447.93424293043</v>
      </c>
      <c r="I44" s="9" t="n">
        <f aca="false">+Outflows!I44+Fees!I44+'Ongoing Cash Flows'!I44+'Terminal Value'!I44</f>
        <v>8299.32807979416</v>
      </c>
      <c r="J44" s="9" t="n">
        <f aca="false">+Outflows!J44+Fees!J44+'Ongoing Cash Flows'!J44+'Terminal Value'!J44</f>
        <v>8286.89387725917</v>
      </c>
      <c r="K44" s="9" t="n">
        <f aca="false">+Outflows!K44+Fees!K44+'Ongoing Cash Flows'!K44+'Terminal Value'!K44</f>
        <v>8277.67644812208</v>
      </c>
      <c r="L44" s="9" t="n">
        <f aca="false">+Outflows!L44+Fees!L44+'Ongoing Cash Flows'!L44+'Terminal Value'!L44</f>
        <v>8278.96594237876</v>
      </c>
      <c r="M44" s="9" t="n">
        <f aca="false">+Outflows!M44+Fees!M44+'Ongoing Cash Flows'!M44+'Terminal Value'!M44</f>
        <v>8250.89781381926</v>
      </c>
      <c r="N44" s="9" t="n">
        <f aca="false">+Outflows!N44+Fees!N44+'Ongoing Cash Flows'!N44+'Terminal Value'!N44</f>
        <v>8233.31320984686</v>
      </c>
      <c r="O44" s="9" t="n">
        <f aca="false">+Outflows!O44+Fees!O44+'Ongoing Cash Flows'!O44+'Terminal Value'!O44</f>
        <v>7907.12749668739</v>
      </c>
      <c r="P44" s="9" t="n">
        <f aca="false">+Outflows!P44+Fees!P44+'Ongoing Cash Flows'!P44+'Terminal Value'!P44</f>
        <v>7799.33072432104</v>
      </c>
      <c r="Q44" s="9" t="n">
        <f aca="false">+Outflows!Q44+Fees!Q44+'Ongoing Cash Flows'!Q44+'Terminal Value'!Q44</f>
        <v>7770.7124518598</v>
      </c>
      <c r="R44" s="9" t="n">
        <f aca="false">+Outflows!R44+Fees!R44+'Ongoing Cash Flows'!R44+'Terminal Value'!R44</f>
        <v>1058.99084481358</v>
      </c>
      <c r="S44" s="9" t="n">
        <f aca="false">+Outflows!S44+Fees!S44+'Ongoing Cash Flows'!S44+'Terminal Value'!S44</f>
        <v>0</v>
      </c>
      <c r="T44" s="9" t="n">
        <f aca="false">+Outflows!T44+Fees!T44+'Ongoing Cash Flows'!T44+'Terminal Value'!T44</f>
        <v>0</v>
      </c>
      <c r="U44" s="9" t="n">
        <f aca="false">+Outflows!U44+Fees!U44+'Ongoing Cash Flows'!U44+'Terminal Value'!U44</f>
        <v>0</v>
      </c>
      <c r="V44" s="9" t="n">
        <f aca="false">+Outflows!V44+Fees!V44+'Ongoing Cash Flows'!V44+'Terminal Value'!V44</f>
        <v>0</v>
      </c>
      <c r="W44" s="9" t="n">
        <f aca="false">+Outflows!W44+Fees!W44+'Ongoing Cash Flows'!W44+'Terminal Value'!W44</f>
        <v>0</v>
      </c>
      <c r="X44" s="9" t="n">
        <f aca="false">+Outflows!X44+Fees!X44+'Ongoing Cash Flows'!X44+'Terminal Value'!X44</f>
        <v>0</v>
      </c>
      <c r="Y44" s="9" t="n">
        <f aca="false">+Outflows!Y44+Fees!Y44+'Ongoing Cash Flows'!Y44+'Terminal Value'!Y44</f>
        <v>0</v>
      </c>
      <c r="Z44" s="9" t="n">
        <f aca="false">+Outflows!Z44+Fees!Z44+'Ongoing Cash Flows'!Z44+'Terminal Value'!Z44</f>
        <v>0</v>
      </c>
      <c r="AA44" s="9" t="n">
        <f aca="false">+Outflows!AA44+Fees!AA44+'Ongoing Cash Flows'!AA44+'Terminal Value'!AA44</f>
        <v>0</v>
      </c>
      <c r="AB44" s="9" t="n">
        <f aca="false">+Outflows!AB44+Fees!AB44+'Ongoing Cash Flows'!AB44+'Terminal Value'!AB44</f>
        <v>0</v>
      </c>
      <c r="AC44" s="9" t="n">
        <f aca="false">+Outflows!AC44+Fees!AC44+'Ongoing Cash Flows'!AC44+'Terminal Value'!AC44</f>
        <v>0</v>
      </c>
      <c r="AD44" s="9" t="n">
        <f aca="false">+Outflows!AD44+Fees!AD44+'Ongoing Cash Flows'!AD44+'Terminal Value'!AD44</f>
        <v>0</v>
      </c>
      <c r="AE44" s="9" t="n">
        <f aca="false">+Outflows!AE44+Fees!AE44+'Ongoing Cash Flows'!AE44+'Terminal Value'!AE44</f>
        <v>0</v>
      </c>
      <c r="AF44" s="9" t="n">
        <f aca="false">+Outflows!AF44+Fees!AF44+'Ongoing Cash Flows'!AF44+'Terminal Value'!AF44</f>
        <v>0</v>
      </c>
      <c r="AG44" s="9" t="n">
        <f aca="false">+Outflows!AG44+Fees!AG44+'Ongoing Cash Flows'!AG44+'Terminal Value'!AG44</f>
        <v>0</v>
      </c>
      <c r="AH44" s="9" t="n">
        <f aca="false">+Outflows!AH44+Fees!AH44+'Ongoing Cash Flows'!AH44+'Terminal Value'!AH44</f>
        <v>0</v>
      </c>
      <c r="AI44" s="9" t="n">
        <f aca="false">+Outflows!AI44+Fees!AI44+'Ongoing Cash Flows'!AI44+'Terminal Value'!AI44</f>
        <v>0</v>
      </c>
      <c r="AJ44" s="9" t="n">
        <f aca="false">+Outflows!AJ44+Fees!AJ44+'Ongoing Cash Flows'!AJ44+'Terminal Value'!AJ44</f>
        <v>0</v>
      </c>
      <c r="AK44" s="9"/>
      <c r="AL44" s="1"/>
      <c r="AM44" s="32"/>
      <c r="AN44" s="33" t="n">
        <f aca="false">IF(ISERROR(XIRR(B44:AJ44,IRRDates)),-1,XIRR(B44:AJ44,IRRDates))</f>
        <v>0.0598969450930247</v>
      </c>
      <c r="AO44" s="9" t="n">
        <f aca="false">SUMPRODUCT(B44:AJ44,PVRf)</f>
        <v>0</v>
      </c>
      <c r="AP44" s="9" t="n">
        <f aca="false">MIN(0,AO44-$AO$1004)^2</f>
        <v>0</v>
      </c>
      <c r="AQ44" s="9" t="n">
        <f aca="false">MAX(0,AO44-$AO$1004)^2</f>
        <v>0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20"/>
      <c r="CM44" s="20"/>
      <c r="CN44" s="20"/>
      <c r="CO44" s="20"/>
      <c r="CP44" s="20"/>
    </row>
    <row r="45" customFormat="false" ht="11.25" hidden="false" customHeight="false" outlineLevel="0" collapsed="false">
      <c r="A45" s="1" t="n">
        <v>43</v>
      </c>
      <c r="B45" s="9" t="n">
        <f aca="false">+Outflows!B45+Fees!B45+'Ongoing Cash Flows'!B45+'Terminal Value'!B45</f>
        <v>-90833.0761449845</v>
      </c>
      <c r="C45" s="9" t="n">
        <f aca="false">+Outflows!C45+Fees!C45+'Ongoing Cash Flows'!C45+'Terminal Value'!C45</f>
        <v>14101.4806088645</v>
      </c>
      <c r="D45" s="9" t="n">
        <f aca="false">+Outflows!D45+Fees!D45+'Ongoing Cash Flows'!D45+'Terminal Value'!D45</f>
        <v>12004.7840978576</v>
      </c>
      <c r="E45" s="9" t="n">
        <f aca="false">+Outflows!E45+Fees!E45+'Ongoing Cash Flows'!E45+'Terminal Value'!E45</f>
        <v>10027.4139994176</v>
      </c>
      <c r="F45" s="9" t="n">
        <f aca="false">+Outflows!F45+Fees!F45+'Ongoing Cash Flows'!F45+'Terminal Value'!F45</f>
        <v>9677.00824193924</v>
      </c>
      <c r="G45" s="9" t="n">
        <f aca="false">+Outflows!G45+Fees!G45+'Ongoing Cash Flows'!G45+'Terminal Value'!G45</f>
        <v>9366.07387104844</v>
      </c>
      <c r="H45" s="9" t="n">
        <f aca="false">+Outflows!H45+Fees!H45+'Ongoing Cash Flows'!H45+'Terminal Value'!H45</f>
        <v>8411.66974098521</v>
      </c>
      <c r="I45" s="9" t="n">
        <f aca="false">+Outflows!I45+Fees!I45+'Ongoing Cash Flows'!I45+'Terminal Value'!I45</f>
        <v>8264.98449047204</v>
      </c>
      <c r="J45" s="9" t="n">
        <f aca="false">+Outflows!J45+Fees!J45+'Ongoing Cash Flows'!J45+'Terminal Value'!J45</f>
        <v>8252.55028793705</v>
      </c>
      <c r="K45" s="9" t="n">
        <f aca="false">+Outflows!K45+Fees!K45+'Ongoing Cash Flows'!K45+'Terminal Value'!K45</f>
        <v>8243.27464932653</v>
      </c>
      <c r="L45" s="9" t="n">
        <f aca="false">+Outflows!L45+Fees!L45+'Ongoing Cash Flows'!L45+'Terminal Value'!L45</f>
        <v>8244.62235305664</v>
      </c>
      <c r="M45" s="9" t="n">
        <f aca="false">+Outflows!M45+Fees!M45+'Ongoing Cash Flows'!M45+'Terminal Value'!M45</f>
        <v>8216.4960150237</v>
      </c>
      <c r="N45" s="9" t="n">
        <f aca="false">+Outflows!N45+Fees!N45+'Ongoing Cash Flows'!N45+'Terminal Value'!N45</f>
        <v>8198.96962052473</v>
      </c>
      <c r="O45" s="9" t="n">
        <f aca="false">+Outflows!O45+Fees!O45+'Ongoing Cash Flows'!O45+'Terminal Value'!O45</f>
        <v>7872.72569789184</v>
      </c>
      <c r="P45" s="9" t="n">
        <f aca="false">+Outflows!P45+Fees!P45+'Ongoing Cash Flows'!P45+'Terminal Value'!P45</f>
        <v>7764.98713499891</v>
      </c>
      <c r="Q45" s="9" t="n">
        <f aca="false">+Outflows!Q45+Fees!Q45+'Ongoing Cash Flows'!Q45+'Terminal Value'!Q45</f>
        <v>7736.31065306424</v>
      </c>
      <c r="R45" s="9" t="n">
        <f aca="false">+Outflows!R45+Fees!R45+'Ongoing Cash Flows'!R45+'Terminal Value'!R45</f>
        <v>1041.81905015251</v>
      </c>
      <c r="S45" s="9" t="n">
        <f aca="false">+Outflows!S45+Fees!S45+'Ongoing Cash Flows'!S45+'Terminal Value'!S45</f>
        <v>0</v>
      </c>
      <c r="T45" s="9" t="n">
        <f aca="false">+Outflows!T45+Fees!T45+'Ongoing Cash Flows'!T45+'Terminal Value'!T45</f>
        <v>0</v>
      </c>
      <c r="U45" s="9" t="n">
        <f aca="false">+Outflows!U45+Fees!U45+'Ongoing Cash Flows'!U45+'Terminal Value'!U45</f>
        <v>0</v>
      </c>
      <c r="V45" s="9" t="n">
        <f aca="false">+Outflows!V45+Fees!V45+'Ongoing Cash Flows'!V45+'Terminal Value'!V45</f>
        <v>0</v>
      </c>
      <c r="W45" s="9" t="n">
        <f aca="false">+Outflows!W45+Fees!W45+'Ongoing Cash Flows'!W45+'Terminal Value'!W45</f>
        <v>0</v>
      </c>
      <c r="X45" s="9" t="n">
        <f aca="false">+Outflows!X45+Fees!X45+'Ongoing Cash Flows'!X45+'Terminal Value'!X45</f>
        <v>0</v>
      </c>
      <c r="Y45" s="9" t="n">
        <f aca="false">+Outflows!Y45+Fees!Y45+'Ongoing Cash Flows'!Y45+'Terminal Value'!Y45</f>
        <v>0</v>
      </c>
      <c r="Z45" s="9" t="n">
        <f aca="false">+Outflows!Z45+Fees!Z45+'Ongoing Cash Flows'!Z45+'Terminal Value'!Z45</f>
        <v>0</v>
      </c>
      <c r="AA45" s="9" t="n">
        <f aca="false">+Outflows!AA45+Fees!AA45+'Ongoing Cash Flows'!AA45+'Terminal Value'!AA45</f>
        <v>0</v>
      </c>
      <c r="AB45" s="9" t="n">
        <f aca="false">+Outflows!AB45+Fees!AB45+'Ongoing Cash Flows'!AB45+'Terminal Value'!AB45</f>
        <v>0</v>
      </c>
      <c r="AC45" s="9" t="n">
        <f aca="false">+Outflows!AC45+Fees!AC45+'Ongoing Cash Flows'!AC45+'Terminal Value'!AC45</f>
        <v>0</v>
      </c>
      <c r="AD45" s="9" t="n">
        <f aca="false">+Outflows!AD45+Fees!AD45+'Ongoing Cash Flows'!AD45+'Terminal Value'!AD45</f>
        <v>0</v>
      </c>
      <c r="AE45" s="9" t="n">
        <f aca="false">+Outflows!AE45+Fees!AE45+'Ongoing Cash Flows'!AE45+'Terminal Value'!AE45</f>
        <v>0</v>
      </c>
      <c r="AF45" s="9" t="n">
        <f aca="false">+Outflows!AF45+Fees!AF45+'Ongoing Cash Flows'!AF45+'Terminal Value'!AF45</f>
        <v>0</v>
      </c>
      <c r="AG45" s="9" t="n">
        <f aca="false">+Outflows!AG45+Fees!AG45+'Ongoing Cash Flows'!AG45+'Terminal Value'!AG45</f>
        <v>0</v>
      </c>
      <c r="AH45" s="9" t="n">
        <f aca="false">+Outflows!AH45+Fees!AH45+'Ongoing Cash Flows'!AH45+'Terminal Value'!AH45</f>
        <v>0</v>
      </c>
      <c r="AI45" s="9" t="n">
        <f aca="false">+Outflows!AI45+Fees!AI45+'Ongoing Cash Flows'!AI45+'Terminal Value'!AI45</f>
        <v>0</v>
      </c>
      <c r="AJ45" s="9" t="n">
        <f aca="false">+Outflows!AJ45+Fees!AJ45+'Ongoing Cash Flows'!AJ45+'Terminal Value'!AJ45</f>
        <v>0</v>
      </c>
      <c r="AK45" s="9"/>
      <c r="AL45" s="1"/>
      <c r="AM45" s="32"/>
      <c r="AN45" s="33" t="n">
        <f aca="false">IF(ISERROR(XIRR(B45:AJ45,IRRDates)),-1,XIRR(B45:AJ45,IRRDates))</f>
        <v>0.0627217819525478</v>
      </c>
      <c r="AO45" s="9" t="n">
        <f aca="false">SUMPRODUCT(B45:AJ45,PVRf)</f>
        <v>0</v>
      </c>
      <c r="AP45" s="9" t="n">
        <f aca="false">MIN(0,AO45-$AO$1004)^2</f>
        <v>0</v>
      </c>
      <c r="AQ45" s="9" t="n">
        <f aca="false">MAX(0,AO45-$AO$1004)^2</f>
        <v>0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20"/>
      <c r="CM45" s="20"/>
      <c r="CN45" s="20"/>
      <c r="CO45" s="20"/>
      <c r="CP45" s="20"/>
    </row>
    <row r="46" customFormat="false" ht="11.25" hidden="false" customHeight="false" outlineLevel="0" collapsed="false">
      <c r="A46" s="1" t="n">
        <v>44</v>
      </c>
      <c r="B46" s="9" t="n">
        <f aca="false">+Outflows!B46+Fees!B46+'Ongoing Cash Flows'!B46+'Terminal Value'!B46</f>
        <v>-87176.8004333958</v>
      </c>
      <c r="C46" s="9" t="n">
        <f aca="false">+Outflows!C46+Fees!C46+'Ongoing Cash Flows'!C46+'Terminal Value'!C46</f>
        <v>14073.0260886328</v>
      </c>
      <c r="D46" s="9" t="n">
        <f aca="false">+Outflows!D46+Fees!D46+'Ongoing Cash Flows'!D46+'Terminal Value'!D46</f>
        <v>11888.6082122368</v>
      </c>
      <c r="E46" s="9" t="n">
        <f aca="false">+Outflows!E46+Fees!E46+'Ongoing Cash Flows'!E46+'Terminal Value'!E46</f>
        <v>9936.92303265556</v>
      </c>
      <c r="F46" s="9" t="n">
        <f aca="false">+Outflows!F46+Fees!F46+'Ongoing Cash Flows'!F46+'Terminal Value'!F46</f>
        <v>9539.07148433071</v>
      </c>
      <c r="G46" s="9" t="n">
        <f aca="false">+Outflows!G46+Fees!G46+'Ongoing Cash Flows'!G46+'Terminal Value'!G46</f>
        <v>9308.58004277457</v>
      </c>
      <c r="H46" s="9" t="n">
        <f aca="false">+Outflows!H46+Fees!H46+'Ongoing Cash Flows'!H46+'Terminal Value'!H46</f>
        <v>8323.10655319293</v>
      </c>
      <c r="I46" s="9" t="n">
        <f aca="false">+Outflows!I46+Fees!I46+'Ongoing Cash Flows'!I46+'Terminal Value'!I46</f>
        <v>8181.11245066876</v>
      </c>
      <c r="J46" s="9" t="n">
        <f aca="false">+Outflows!J46+Fees!J46+'Ongoing Cash Flows'!J46+'Terminal Value'!J46</f>
        <v>8168.67824813377</v>
      </c>
      <c r="K46" s="9" t="n">
        <f aca="false">+Outflows!K46+Fees!K46+'Ongoing Cash Flows'!K46+'Terminal Value'!K46</f>
        <v>8159.26045352358</v>
      </c>
      <c r="L46" s="9" t="n">
        <f aca="false">+Outflows!L46+Fees!L46+'Ongoing Cash Flows'!L46+'Terminal Value'!L46</f>
        <v>8160.75031325336</v>
      </c>
      <c r="M46" s="9" t="n">
        <f aca="false">+Outflows!M46+Fees!M46+'Ongoing Cash Flows'!M46+'Terminal Value'!M46</f>
        <v>8132.48181922076</v>
      </c>
      <c r="N46" s="9" t="n">
        <f aca="false">+Outflows!N46+Fees!N46+'Ongoing Cash Flows'!N46+'Terminal Value'!N46</f>
        <v>8115.09758072146</v>
      </c>
      <c r="O46" s="9" t="n">
        <f aca="false">+Outflows!O46+Fees!O46+'Ongoing Cash Flows'!O46+'Terminal Value'!O46</f>
        <v>7788.7115020889</v>
      </c>
      <c r="P46" s="9" t="n">
        <f aca="false">+Outflows!P46+Fees!P46+'Ongoing Cash Flows'!P46+'Terminal Value'!P46</f>
        <v>7681.11509519563</v>
      </c>
      <c r="Q46" s="9" t="n">
        <f aca="false">+Outflows!Q46+Fees!Q46+'Ongoing Cash Flows'!Q46+'Terminal Value'!Q46</f>
        <v>7652.2964572613</v>
      </c>
      <c r="R46" s="9" t="n">
        <f aca="false">+Outflows!R46+Fees!R46+'Ongoing Cash Flows'!R46+'Terminal Value'!R46</f>
        <v>999.883030250877</v>
      </c>
      <c r="S46" s="9" t="n">
        <f aca="false">+Outflows!S46+Fees!S46+'Ongoing Cash Flows'!S46+'Terminal Value'!S46</f>
        <v>0</v>
      </c>
      <c r="T46" s="9" t="n">
        <f aca="false">+Outflows!T46+Fees!T46+'Ongoing Cash Flows'!T46+'Terminal Value'!T46</f>
        <v>0</v>
      </c>
      <c r="U46" s="9" t="n">
        <f aca="false">+Outflows!U46+Fees!U46+'Ongoing Cash Flows'!U46+'Terminal Value'!U46</f>
        <v>0</v>
      </c>
      <c r="V46" s="9" t="n">
        <f aca="false">+Outflows!V46+Fees!V46+'Ongoing Cash Flows'!V46+'Terminal Value'!V46</f>
        <v>0</v>
      </c>
      <c r="W46" s="9" t="n">
        <f aca="false">+Outflows!W46+Fees!W46+'Ongoing Cash Flows'!W46+'Terminal Value'!W46</f>
        <v>0</v>
      </c>
      <c r="X46" s="9" t="n">
        <f aca="false">+Outflows!X46+Fees!X46+'Ongoing Cash Flows'!X46+'Terminal Value'!X46</f>
        <v>0</v>
      </c>
      <c r="Y46" s="9" t="n">
        <f aca="false">+Outflows!Y46+Fees!Y46+'Ongoing Cash Flows'!Y46+'Terminal Value'!Y46</f>
        <v>0</v>
      </c>
      <c r="Z46" s="9" t="n">
        <f aca="false">+Outflows!Z46+Fees!Z46+'Ongoing Cash Flows'!Z46+'Terminal Value'!Z46</f>
        <v>0</v>
      </c>
      <c r="AA46" s="9" t="n">
        <f aca="false">+Outflows!AA46+Fees!AA46+'Ongoing Cash Flows'!AA46+'Terminal Value'!AA46</f>
        <v>0</v>
      </c>
      <c r="AB46" s="9" t="n">
        <f aca="false">+Outflows!AB46+Fees!AB46+'Ongoing Cash Flows'!AB46+'Terminal Value'!AB46</f>
        <v>0</v>
      </c>
      <c r="AC46" s="9" t="n">
        <f aca="false">+Outflows!AC46+Fees!AC46+'Ongoing Cash Flows'!AC46+'Terminal Value'!AC46</f>
        <v>0</v>
      </c>
      <c r="AD46" s="9" t="n">
        <f aca="false">+Outflows!AD46+Fees!AD46+'Ongoing Cash Flows'!AD46+'Terminal Value'!AD46</f>
        <v>0</v>
      </c>
      <c r="AE46" s="9" t="n">
        <f aca="false">+Outflows!AE46+Fees!AE46+'Ongoing Cash Flows'!AE46+'Terminal Value'!AE46</f>
        <v>0</v>
      </c>
      <c r="AF46" s="9" t="n">
        <f aca="false">+Outflows!AF46+Fees!AF46+'Ongoing Cash Flows'!AF46+'Terminal Value'!AF46</f>
        <v>0</v>
      </c>
      <c r="AG46" s="9" t="n">
        <f aca="false">+Outflows!AG46+Fees!AG46+'Ongoing Cash Flows'!AG46+'Terminal Value'!AG46</f>
        <v>0</v>
      </c>
      <c r="AH46" s="9" t="n">
        <f aca="false">+Outflows!AH46+Fees!AH46+'Ongoing Cash Flows'!AH46+'Terminal Value'!AH46</f>
        <v>0</v>
      </c>
      <c r="AI46" s="9" t="n">
        <f aca="false">+Outflows!AI46+Fees!AI46+'Ongoing Cash Flows'!AI46+'Terminal Value'!AI46</f>
        <v>0</v>
      </c>
      <c r="AJ46" s="9" t="n">
        <f aca="false">+Outflows!AJ46+Fees!AJ46+'Ongoing Cash Flows'!AJ46+'Terminal Value'!AJ46</f>
        <v>0</v>
      </c>
      <c r="AK46" s="9"/>
      <c r="AL46" s="1"/>
      <c r="AM46" s="32"/>
      <c r="AN46" s="33" t="n">
        <f aca="false">IF(ISERROR(XIRR(B46:AJ46,IRRDates)),-1,XIRR(B46:AJ46,IRRDates))</f>
        <v>0.0682450583279292</v>
      </c>
      <c r="AO46" s="9" t="n">
        <f aca="false">SUMPRODUCT(B46:AJ46,PVRf)</f>
        <v>0</v>
      </c>
      <c r="AP46" s="9" t="n">
        <f aca="false">MIN(0,AO46-$AO$1004)^2</f>
        <v>0</v>
      </c>
      <c r="AQ46" s="9" t="n">
        <f aca="false">MAX(0,AO46-$AO$1004)^2</f>
        <v>0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20"/>
      <c r="CM46" s="20"/>
      <c r="CN46" s="20"/>
      <c r="CO46" s="20"/>
      <c r="CP46" s="20"/>
    </row>
    <row r="47" customFormat="false" ht="11.25" hidden="false" customHeight="false" outlineLevel="0" collapsed="false">
      <c r="A47" s="1" t="n">
        <v>45</v>
      </c>
      <c r="B47" s="9" t="n">
        <f aca="false">+Outflows!B47+Fees!B47+'Ongoing Cash Flows'!B47+'Terminal Value'!B47</f>
        <v>-89352.1886887272</v>
      </c>
      <c r="C47" s="9" t="n">
        <f aca="false">+Outflows!C47+Fees!C47+'Ongoing Cash Flows'!C47+'Terminal Value'!C47</f>
        <v>14030.2598318121</v>
      </c>
      <c r="D47" s="9" t="n">
        <f aca="false">+Outflows!D47+Fees!D47+'Ongoing Cash Flows'!D47+'Terminal Value'!D47</f>
        <v>11944.3815271089</v>
      </c>
      <c r="E47" s="9" t="n">
        <f aca="false">+Outflows!E47+Fees!E47+'Ongoing Cash Flows'!E47+'Terminal Value'!E47</f>
        <v>9960.02711840275</v>
      </c>
      <c r="F47" s="9" t="n">
        <f aca="false">+Outflows!F47+Fees!F47+'Ongoing Cash Flows'!F47+'Terminal Value'!F47</f>
        <v>9556.24677659034</v>
      </c>
      <c r="G47" s="9" t="n">
        <f aca="false">+Outflows!G47+Fees!G47+'Ongoing Cash Flows'!G47+'Terminal Value'!G47</f>
        <v>9342.96668367526</v>
      </c>
      <c r="H47" s="9" t="n">
        <f aca="false">+Outflows!H47+Fees!H47+'Ongoing Cash Flows'!H47+'Terminal Value'!H47</f>
        <v>8375.79932960675</v>
      </c>
      <c r="I47" s="9" t="n">
        <f aca="false">+Outflows!I47+Fees!I47+'Ongoing Cash Flows'!I47+'Terminal Value'!I47</f>
        <v>8231.01411693546</v>
      </c>
      <c r="J47" s="9" t="n">
        <f aca="false">+Outflows!J47+Fees!J47+'Ongoing Cash Flows'!J47+'Terminal Value'!J47</f>
        <v>8218.57991440047</v>
      </c>
      <c r="K47" s="9" t="n">
        <f aca="false">+Outflows!K47+Fees!K47+'Ongoing Cash Flows'!K47+'Terminal Value'!K47</f>
        <v>8209.24669888565</v>
      </c>
      <c r="L47" s="9" t="n">
        <f aca="false">+Outflows!L47+Fees!L47+'Ongoing Cash Flows'!L47+'Terminal Value'!L47</f>
        <v>8210.65197952006</v>
      </c>
      <c r="M47" s="9" t="n">
        <f aca="false">+Outflows!M47+Fees!M47+'Ongoing Cash Flows'!M47+'Terminal Value'!M47</f>
        <v>8182.46806458283</v>
      </c>
      <c r="N47" s="9" t="n">
        <f aca="false">+Outflows!N47+Fees!N47+'Ongoing Cash Flows'!N47+'Terminal Value'!N47</f>
        <v>8164.99924698815</v>
      </c>
      <c r="O47" s="9" t="n">
        <f aca="false">+Outflows!O47+Fees!O47+'Ongoing Cash Flows'!O47+'Terminal Value'!O47</f>
        <v>7838.69774745096</v>
      </c>
      <c r="P47" s="9" t="n">
        <f aca="false">+Outflows!P47+Fees!P47+'Ongoing Cash Flows'!P47+'Terminal Value'!P47</f>
        <v>7731.01676146233</v>
      </c>
      <c r="Q47" s="9" t="n">
        <f aca="false">+Outflows!Q47+Fees!Q47+'Ongoing Cash Flows'!Q47+'Terminal Value'!Q47</f>
        <v>7702.28270262337</v>
      </c>
      <c r="R47" s="9" t="n">
        <f aca="false">+Outflows!R47+Fees!R47+'Ongoing Cash Flows'!R47+'Terminal Value'!R47</f>
        <v>1024.83386338423</v>
      </c>
      <c r="S47" s="9" t="n">
        <f aca="false">+Outflows!S47+Fees!S47+'Ongoing Cash Flows'!S47+'Terminal Value'!S47</f>
        <v>0</v>
      </c>
      <c r="T47" s="9" t="n">
        <f aca="false">+Outflows!T47+Fees!T47+'Ongoing Cash Flows'!T47+'Terminal Value'!T47</f>
        <v>0</v>
      </c>
      <c r="U47" s="9" t="n">
        <f aca="false">+Outflows!U47+Fees!U47+'Ongoing Cash Flows'!U47+'Terminal Value'!U47</f>
        <v>0</v>
      </c>
      <c r="V47" s="9" t="n">
        <f aca="false">+Outflows!V47+Fees!V47+'Ongoing Cash Flows'!V47+'Terminal Value'!V47</f>
        <v>0</v>
      </c>
      <c r="W47" s="9" t="n">
        <f aca="false">+Outflows!W47+Fees!W47+'Ongoing Cash Flows'!W47+'Terminal Value'!W47</f>
        <v>0</v>
      </c>
      <c r="X47" s="9" t="n">
        <f aca="false">+Outflows!X47+Fees!X47+'Ongoing Cash Flows'!X47+'Terminal Value'!X47</f>
        <v>0</v>
      </c>
      <c r="Y47" s="9" t="n">
        <f aca="false">+Outflows!Y47+Fees!Y47+'Ongoing Cash Flows'!Y47+'Terminal Value'!Y47</f>
        <v>0</v>
      </c>
      <c r="Z47" s="9" t="n">
        <f aca="false">+Outflows!Z47+Fees!Z47+'Ongoing Cash Flows'!Z47+'Terminal Value'!Z47</f>
        <v>0</v>
      </c>
      <c r="AA47" s="9" t="n">
        <f aca="false">+Outflows!AA47+Fees!AA47+'Ongoing Cash Flows'!AA47+'Terminal Value'!AA47</f>
        <v>0</v>
      </c>
      <c r="AB47" s="9" t="n">
        <f aca="false">+Outflows!AB47+Fees!AB47+'Ongoing Cash Flows'!AB47+'Terminal Value'!AB47</f>
        <v>0</v>
      </c>
      <c r="AC47" s="9" t="n">
        <f aca="false">+Outflows!AC47+Fees!AC47+'Ongoing Cash Flows'!AC47+'Terminal Value'!AC47</f>
        <v>0</v>
      </c>
      <c r="AD47" s="9" t="n">
        <f aca="false">+Outflows!AD47+Fees!AD47+'Ongoing Cash Flows'!AD47+'Terminal Value'!AD47</f>
        <v>0</v>
      </c>
      <c r="AE47" s="9" t="n">
        <f aca="false">+Outflows!AE47+Fees!AE47+'Ongoing Cash Flows'!AE47+'Terminal Value'!AE47</f>
        <v>0</v>
      </c>
      <c r="AF47" s="9" t="n">
        <f aca="false">+Outflows!AF47+Fees!AF47+'Ongoing Cash Flows'!AF47+'Terminal Value'!AF47</f>
        <v>0</v>
      </c>
      <c r="AG47" s="9" t="n">
        <f aca="false">+Outflows!AG47+Fees!AG47+'Ongoing Cash Flows'!AG47+'Terminal Value'!AG47</f>
        <v>0</v>
      </c>
      <c r="AH47" s="9" t="n">
        <f aca="false">+Outflows!AH47+Fees!AH47+'Ongoing Cash Flows'!AH47+'Terminal Value'!AH47</f>
        <v>0</v>
      </c>
      <c r="AI47" s="9" t="n">
        <f aca="false">+Outflows!AI47+Fees!AI47+'Ongoing Cash Flows'!AI47+'Terminal Value'!AI47</f>
        <v>0</v>
      </c>
      <c r="AJ47" s="9" t="n">
        <f aca="false">+Outflows!AJ47+Fees!AJ47+'Ongoing Cash Flows'!AJ47+'Terminal Value'!AJ47</f>
        <v>0</v>
      </c>
      <c r="AK47" s="9"/>
      <c r="AL47" s="1"/>
      <c r="AM47" s="32"/>
      <c r="AN47" s="33" t="n">
        <f aca="false">IF(ISERROR(XIRR(B47:AJ47,IRRDates)),-1,XIRR(B47:AJ47,IRRDates))</f>
        <v>0.0646334907501543</v>
      </c>
      <c r="AO47" s="9" t="n">
        <f aca="false">SUMPRODUCT(B47:AJ47,PVRf)</f>
        <v>0</v>
      </c>
      <c r="AP47" s="9" t="n">
        <f aca="false">MIN(0,AO47-$AO$1004)^2</f>
        <v>0</v>
      </c>
      <c r="AQ47" s="9" t="n">
        <f aca="false">MAX(0,AO47-$AO$1004)^2</f>
        <v>0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20"/>
      <c r="CM47" s="20"/>
      <c r="CN47" s="20"/>
      <c r="CO47" s="20"/>
      <c r="CP47" s="20"/>
    </row>
    <row r="48" customFormat="false" ht="11.25" hidden="false" customHeight="false" outlineLevel="0" collapsed="false">
      <c r="A48" s="1" t="n">
        <v>46</v>
      </c>
      <c r="B48" s="9" t="n">
        <f aca="false">+Outflows!B48+Fees!B48+'Ongoing Cash Flows'!B48+'Terminal Value'!B48</f>
        <v>-102560.967504448</v>
      </c>
      <c r="C48" s="9" t="n">
        <f aca="false">+Outflows!C48+Fees!C48+'Ongoing Cash Flows'!C48+'Terminal Value'!C48</f>
        <v>14430.9514634461</v>
      </c>
      <c r="D48" s="9" t="n">
        <f aca="false">+Outflows!D48+Fees!D48+'Ongoing Cash Flows'!D48+'Terminal Value'!D48</f>
        <v>12502.1621027307</v>
      </c>
      <c r="E48" s="9" t="n">
        <f aca="false">+Outflows!E48+Fees!E48+'Ongoing Cash Flows'!E48+'Terminal Value'!E48</f>
        <v>10372.569368942</v>
      </c>
      <c r="F48" s="9" t="n">
        <f aca="false">+Outflows!F48+Fees!F48+'Ongoing Cash Flows'!F48+'Terminal Value'!F48</f>
        <v>10005.0284158568</v>
      </c>
      <c r="G48" s="9" t="n">
        <f aca="false">+Outflows!G48+Fees!G48+'Ongoing Cash Flows'!G48+'Terminal Value'!G48</f>
        <v>9615.2729597402</v>
      </c>
      <c r="H48" s="9" t="n">
        <f aca="false">+Outflows!H48+Fees!H48+'Ongoing Cash Flows'!H48+'Terminal Value'!H48</f>
        <v>8695.74554018805</v>
      </c>
      <c r="I48" s="9" t="n">
        <f aca="false">+Outflows!I48+Fees!I48+'Ongoing Cash Flows'!I48+'Terminal Value'!I48</f>
        <v>8534.01293594504</v>
      </c>
      <c r="J48" s="9" t="n">
        <f aca="false">+Outflows!J48+Fees!J48+'Ongoing Cash Flows'!J48+'Terminal Value'!J48</f>
        <v>8521.57873341005</v>
      </c>
      <c r="K48" s="9" t="n">
        <f aca="false">+Outflows!K48+Fees!K48+'Ongoing Cash Flows'!K48+'Terminal Value'!K48</f>
        <v>8512.75907521558</v>
      </c>
      <c r="L48" s="9" t="n">
        <f aca="false">+Outflows!L48+Fees!L48+'Ongoing Cash Flows'!L48+'Terminal Value'!L48</f>
        <v>8513.65079852964</v>
      </c>
      <c r="M48" s="9" t="n">
        <f aca="false">+Outflows!M48+Fees!M48+'Ongoing Cash Flows'!M48+'Terminal Value'!M48</f>
        <v>8485.98044091276</v>
      </c>
      <c r="N48" s="9" t="n">
        <f aca="false">+Outflows!N48+Fees!N48+'Ongoing Cash Flows'!N48+'Terminal Value'!N48</f>
        <v>8467.99806599773</v>
      </c>
      <c r="O48" s="9" t="n">
        <f aca="false">+Outflows!O48+Fees!O48+'Ongoing Cash Flows'!O48+'Terminal Value'!O48</f>
        <v>8142.2101237809</v>
      </c>
      <c r="P48" s="9" t="n">
        <f aca="false">+Outflows!P48+Fees!P48+'Ongoing Cash Flows'!P48+'Terminal Value'!P48</f>
        <v>8034.01558047191</v>
      </c>
      <c r="Q48" s="9" t="n">
        <f aca="false">+Outflows!Q48+Fees!Q48+'Ongoing Cash Flows'!Q48+'Terminal Value'!Q48</f>
        <v>8005.7950789533</v>
      </c>
      <c r="R48" s="9" t="n">
        <f aca="false">+Outflows!R48+Fees!R48+'Ongoing Cash Flows'!R48+'Terminal Value'!R48</f>
        <v>1176.33327288901</v>
      </c>
      <c r="S48" s="9" t="n">
        <f aca="false">+Outflows!S48+Fees!S48+'Ongoing Cash Flows'!S48+'Terminal Value'!S48</f>
        <v>0</v>
      </c>
      <c r="T48" s="9" t="n">
        <f aca="false">+Outflows!T48+Fees!T48+'Ongoing Cash Flows'!T48+'Terminal Value'!T48</f>
        <v>0</v>
      </c>
      <c r="U48" s="9" t="n">
        <f aca="false">+Outflows!U48+Fees!U48+'Ongoing Cash Flows'!U48+'Terminal Value'!U48</f>
        <v>0</v>
      </c>
      <c r="V48" s="9" t="n">
        <f aca="false">+Outflows!V48+Fees!V48+'Ongoing Cash Flows'!V48+'Terminal Value'!V48</f>
        <v>0</v>
      </c>
      <c r="W48" s="9" t="n">
        <f aca="false">+Outflows!W48+Fees!W48+'Ongoing Cash Flows'!W48+'Terminal Value'!W48</f>
        <v>0</v>
      </c>
      <c r="X48" s="9" t="n">
        <f aca="false">+Outflows!X48+Fees!X48+'Ongoing Cash Flows'!X48+'Terminal Value'!X48</f>
        <v>0</v>
      </c>
      <c r="Y48" s="9" t="n">
        <f aca="false">+Outflows!Y48+Fees!Y48+'Ongoing Cash Flows'!Y48+'Terminal Value'!Y48</f>
        <v>0</v>
      </c>
      <c r="Z48" s="9" t="n">
        <f aca="false">+Outflows!Z48+Fees!Z48+'Ongoing Cash Flows'!Z48+'Terminal Value'!Z48</f>
        <v>0</v>
      </c>
      <c r="AA48" s="9" t="n">
        <f aca="false">+Outflows!AA48+Fees!AA48+'Ongoing Cash Flows'!AA48+'Terminal Value'!AA48</f>
        <v>0</v>
      </c>
      <c r="AB48" s="9" t="n">
        <f aca="false">+Outflows!AB48+Fees!AB48+'Ongoing Cash Flows'!AB48+'Terminal Value'!AB48</f>
        <v>0</v>
      </c>
      <c r="AC48" s="9" t="n">
        <f aca="false">+Outflows!AC48+Fees!AC48+'Ongoing Cash Flows'!AC48+'Terminal Value'!AC48</f>
        <v>0</v>
      </c>
      <c r="AD48" s="9" t="n">
        <f aca="false">+Outflows!AD48+Fees!AD48+'Ongoing Cash Flows'!AD48+'Terminal Value'!AD48</f>
        <v>0</v>
      </c>
      <c r="AE48" s="9" t="n">
        <f aca="false">+Outflows!AE48+Fees!AE48+'Ongoing Cash Flows'!AE48+'Terminal Value'!AE48</f>
        <v>0</v>
      </c>
      <c r="AF48" s="9" t="n">
        <f aca="false">+Outflows!AF48+Fees!AF48+'Ongoing Cash Flows'!AF48+'Terminal Value'!AF48</f>
        <v>0</v>
      </c>
      <c r="AG48" s="9" t="n">
        <f aca="false">+Outflows!AG48+Fees!AG48+'Ongoing Cash Flows'!AG48+'Terminal Value'!AG48</f>
        <v>0</v>
      </c>
      <c r="AH48" s="9" t="n">
        <f aca="false">+Outflows!AH48+Fees!AH48+'Ongoing Cash Flows'!AH48+'Terminal Value'!AH48</f>
        <v>0</v>
      </c>
      <c r="AI48" s="9" t="n">
        <f aca="false">+Outflows!AI48+Fees!AI48+'Ongoing Cash Flows'!AI48+'Terminal Value'!AI48</f>
        <v>0</v>
      </c>
      <c r="AJ48" s="9" t="n">
        <f aca="false">+Outflows!AJ48+Fees!AJ48+'Ongoing Cash Flows'!AJ48+'Terminal Value'!AJ48</f>
        <v>0</v>
      </c>
      <c r="AK48" s="9"/>
      <c r="AL48" s="1"/>
      <c r="AM48" s="32"/>
      <c r="AN48" s="33" t="n">
        <f aca="false">IF(ISERROR(XIRR(B48:AJ48,IRRDates)),-1,XIRR(B48:AJ48,IRRDates))</f>
        <v>0.047937498401711</v>
      </c>
      <c r="AO48" s="9" t="n">
        <f aca="false">SUMPRODUCT(B48:AJ48,PVRf)</f>
        <v>0</v>
      </c>
      <c r="AP48" s="9" t="n">
        <f aca="false">MIN(0,AO48-$AO$1004)^2</f>
        <v>0</v>
      </c>
      <c r="AQ48" s="9" t="n">
        <f aca="false">MAX(0,AO48-$AO$1004)^2</f>
        <v>0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20"/>
      <c r="CM48" s="20"/>
      <c r="CN48" s="20"/>
      <c r="CO48" s="20"/>
      <c r="CP48" s="20"/>
    </row>
    <row r="49" customFormat="false" ht="11.25" hidden="false" customHeight="false" outlineLevel="0" collapsed="false">
      <c r="A49" s="1" t="n">
        <v>47</v>
      </c>
      <c r="B49" s="9" t="n">
        <f aca="false">+Outflows!B49+Fees!B49+'Ongoing Cash Flows'!B49+'Terminal Value'!B49</f>
        <v>-89670.9615930966</v>
      </c>
      <c r="C49" s="9" t="n">
        <f aca="false">+Outflows!C49+Fees!C49+'Ongoing Cash Flows'!C49+'Terminal Value'!C49</f>
        <v>14101.1140367617</v>
      </c>
      <c r="D49" s="9" t="n">
        <f aca="false">+Outflows!D49+Fees!D49+'Ongoing Cash Flows'!D49+'Terminal Value'!D49</f>
        <v>12032.6269498486</v>
      </c>
      <c r="E49" s="9" t="n">
        <f aca="false">+Outflows!E49+Fees!E49+'Ongoing Cash Flows'!E49+'Terminal Value'!E49</f>
        <v>9945.42202347716</v>
      </c>
      <c r="F49" s="9" t="n">
        <f aca="false">+Outflows!F49+Fees!F49+'Ongoing Cash Flows'!F49+'Terminal Value'!F49</f>
        <v>9570.58224586782</v>
      </c>
      <c r="G49" s="9" t="n">
        <f aca="false">+Outflows!G49+Fees!G49+'Ongoing Cash Flows'!G49+'Terminal Value'!G49</f>
        <v>9256.76369898437</v>
      </c>
      <c r="H49" s="9" t="n">
        <f aca="false">+Outflows!H49+Fees!H49+'Ongoing Cash Flows'!H49+'Terminal Value'!H49</f>
        <v>8383.52072340188</v>
      </c>
      <c r="I49" s="9" t="n">
        <f aca="false">+Outflows!I49+Fees!I49+'Ongoing Cash Flows'!I49+'Terminal Value'!I49</f>
        <v>8238.32651234337</v>
      </c>
      <c r="J49" s="9" t="n">
        <f aca="false">+Outflows!J49+Fees!J49+'Ongoing Cash Flows'!J49+'Terminal Value'!J49</f>
        <v>8225.89230980838</v>
      </c>
      <c r="K49" s="9" t="n">
        <f aca="false">+Outflows!K49+Fees!K49+'Ongoing Cash Flows'!K49+'Terminal Value'!K49</f>
        <v>8216.57148818408</v>
      </c>
      <c r="L49" s="9" t="n">
        <f aca="false">+Outflows!L49+Fees!L49+'Ongoing Cash Flows'!L49+'Terminal Value'!L49</f>
        <v>8217.96437492797</v>
      </c>
      <c r="M49" s="9" t="n">
        <f aca="false">+Outflows!M49+Fees!M49+'Ongoing Cash Flows'!M49+'Terminal Value'!M49</f>
        <v>8189.79285388126</v>
      </c>
      <c r="N49" s="9" t="n">
        <f aca="false">+Outflows!N49+Fees!N49+'Ongoing Cash Flows'!N49+'Terminal Value'!N49</f>
        <v>8172.31164239606</v>
      </c>
      <c r="O49" s="9" t="n">
        <f aca="false">+Outflows!O49+Fees!O49+'Ongoing Cash Flows'!O49+'Terminal Value'!O49</f>
        <v>7846.0225367494</v>
      </c>
      <c r="P49" s="9" t="n">
        <f aca="false">+Outflows!P49+Fees!P49+'Ongoing Cash Flows'!P49+'Terminal Value'!P49</f>
        <v>7738.32915687024</v>
      </c>
      <c r="Q49" s="9" t="n">
        <f aca="false">+Outflows!Q49+Fees!Q49+'Ongoing Cash Flows'!Q49+'Terminal Value'!Q49</f>
        <v>7709.6074919218</v>
      </c>
      <c r="R49" s="9" t="n">
        <f aca="false">+Outflows!R49+Fees!R49+'Ongoing Cash Flows'!R49+'Terminal Value'!R49</f>
        <v>1028.49006108818</v>
      </c>
      <c r="S49" s="9" t="n">
        <f aca="false">+Outflows!S49+Fees!S49+'Ongoing Cash Flows'!S49+'Terminal Value'!S49</f>
        <v>0</v>
      </c>
      <c r="T49" s="9" t="n">
        <f aca="false">+Outflows!T49+Fees!T49+'Ongoing Cash Flows'!T49+'Terminal Value'!T49</f>
        <v>0</v>
      </c>
      <c r="U49" s="9" t="n">
        <f aca="false">+Outflows!U49+Fees!U49+'Ongoing Cash Flows'!U49+'Terminal Value'!U49</f>
        <v>0</v>
      </c>
      <c r="V49" s="9" t="n">
        <f aca="false">+Outflows!V49+Fees!V49+'Ongoing Cash Flows'!V49+'Terminal Value'!V49</f>
        <v>0</v>
      </c>
      <c r="W49" s="9" t="n">
        <f aca="false">+Outflows!W49+Fees!W49+'Ongoing Cash Flows'!W49+'Terminal Value'!W49</f>
        <v>0</v>
      </c>
      <c r="X49" s="9" t="n">
        <f aca="false">+Outflows!X49+Fees!X49+'Ongoing Cash Flows'!X49+'Terminal Value'!X49</f>
        <v>0</v>
      </c>
      <c r="Y49" s="9" t="n">
        <f aca="false">+Outflows!Y49+Fees!Y49+'Ongoing Cash Flows'!Y49+'Terminal Value'!Y49</f>
        <v>0</v>
      </c>
      <c r="Z49" s="9" t="n">
        <f aca="false">+Outflows!Z49+Fees!Z49+'Ongoing Cash Flows'!Z49+'Terminal Value'!Z49</f>
        <v>0</v>
      </c>
      <c r="AA49" s="9" t="n">
        <f aca="false">+Outflows!AA49+Fees!AA49+'Ongoing Cash Flows'!AA49+'Terminal Value'!AA49</f>
        <v>0</v>
      </c>
      <c r="AB49" s="9" t="n">
        <f aca="false">+Outflows!AB49+Fees!AB49+'Ongoing Cash Flows'!AB49+'Terminal Value'!AB49</f>
        <v>0</v>
      </c>
      <c r="AC49" s="9" t="n">
        <f aca="false">+Outflows!AC49+Fees!AC49+'Ongoing Cash Flows'!AC49+'Terminal Value'!AC49</f>
        <v>0</v>
      </c>
      <c r="AD49" s="9" t="n">
        <f aca="false">+Outflows!AD49+Fees!AD49+'Ongoing Cash Flows'!AD49+'Terminal Value'!AD49</f>
        <v>0</v>
      </c>
      <c r="AE49" s="9" t="n">
        <f aca="false">+Outflows!AE49+Fees!AE49+'Ongoing Cash Flows'!AE49+'Terminal Value'!AE49</f>
        <v>0</v>
      </c>
      <c r="AF49" s="9" t="n">
        <f aca="false">+Outflows!AF49+Fees!AF49+'Ongoing Cash Flows'!AF49+'Terminal Value'!AF49</f>
        <v>0</v>
      </c>
      <c r="AG49" s="9" t="n">
        <f aca="false">+Outflows!AG49+Fees!AG49+'Ongoing Cash Flows'!AG49+'Terminal Value'!AG49</f>
        <v>0</v>
      </c>
      <c r="AH49" s="9" t="n">
        <f aca="false">+Outflows!AH49+Fees!AH49+'Ongoing Cash Flows'!AH49+'Terminal Value'!AH49</f>
        <v>0</v>
      </c>
      <c r="AI49" s="9" t="n">
        <f aca="false">+Outflows!AI49+Fees!AI49+'Ongoing Cash Flows'!AI49+'Terminal Value'!AI49</f>
        <v>0</v>
      </c>
      <c r="AJ49" s="9" t="n">
        <f aca="false">+Outflows!AJ49+Fees!AJ49+'Ongoing Cash Flows'!AJ49+'Terminal Value'!AJ49</f>
        <v>0</v>
      </c>
      <c r="AK49" s="9"/>
      <c r="AL49" s="1"/>
      <c r="AM49" s="32"/>
      <c r="AN49" s="33" t="n">
        <f aca="false">IF(ISERROR(XIRR(B49:AJ49,IRRDates)),-1,XIRR(B49:AJ49,IRRDates))</f>
        <v>0.0642530299363286</v>
      </c>
      <c r="AO49" s="9" t="n">
        <f aca="false">SUMPRODUCT(B49:AJ49,PVRf)</f>
        <v>0</v>
      </c>
      <c r="AP49" s="9" t="n">
        <f aca="false">MIN(0,AO49-$AO$1004)^2</f>
        <v>0</v>
      </c>
      <c r="AQ49" s="9" t="n">
        <f aca="false">MAX(0,AO49-$AO$1004)^2</f>
        <v>0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20"/>
      <c r="CM49" s="20"/>
      <c r="CN49" s="20"/>
      <c r="CO49" s="20"/>
      <c r="CP49" s="20"/>
    </row>
    <row r="50" customFormat="false" ht="11.25" hidden="false" customHeight="false" outlineLevel="0" collapsed="false">
      <c r="A50" s="1" t="n">
        <v>48</v>
      </c>
      <c r="B50" s="9" t="n">
        <f aca="false">+Outflows!B50+Fees!B50+'Ongoing Cash Flows'!B50+'Terminal Value'!B50</f>
        <v>-92828.3557473348</v>
      </c>
      <c r="C50" s="9" t="n">
        <f aca="false">+Outflows!C50+Fees!C50+'Ongoing Cash Flows'!C50+'Terminal Value'!C50</f>
        <v>14043.9418477711</v>
      </c>
      <c r="D50" s="9" t="n">
        <f aca="false">+Outflows!D50+Fees!D50+'Ongoing Cash Flows'!D50+'Terminal Value'!D50</f>
        <v>12133.7137667311</v>
      </c>
      <c r="E50" s="9" t="n">
        <f aca="false">+Outflows!E50+Fees!E50+'Ongoing Cash Flows'!E50+'Terminal Value'!E50</f>
        <v>10149.9240710959</v>
      </c>
      <c r="F50" s="9" t="n">
        <f aca="false">+Outflows!F50+Fees!F50+'Ongoing Cash Flows'!F50+'Terminal Value'!F50</f>
        <v>9627.83641140627</v>
      </c>
      <c r="G50" s="9" t="n">
        <f aca="false">+Outflows!G50+Fees!G50+'Ongoing Cash Flows'!G50+'Terminal Value'!G50</f>
        <v>9381.54432089059</v>
      </c>
      <c r="H50" s="9" t="n">
        <f aca="false">+Outflows!H50+Fees!H50+'Ongoing Cash Flows'!H50+'Terminal Value'!H50</f>
        <v>8459.99988238044</v>
      </c>
      <c r="I50" s="9" t="n">
        <f aca="false">+Outflows!I50+Fees!I50+'Ongoing Cash Flows'!I50+'Terminal Value'!I50</f>
        <v>8310.75460832627</v>
      </c>
      <c r="J50" s="9" t="n">
        <f aca="false">+Outflows!J50+Fees!J50+'Ongoing Cash Flows'!J50+'Terminal Value'!J50</f>
        <v>8298.32040579128</v>
      </c>
      <c r="K50" s="9" t="n">
        <f aca="false">+Outflows!K50+Fees!K50+'Ongoing Cash Flows'!K50+'Terminal Value'!K50</f>
        <v>8289.1223436517</v>
      </c>
      <c r="L50" s="9" t="n">
        <f aca="false">+Outflows!L50+Fees!L50+'Ongoing Cash Flows'!L50+'Terminal Value'!L50</f>
        <v>8290.39247091087</v>
      </c>
      <c r="M50" s="9" t="n">
        <f aca="false">+Outflows!M50+Fees!M50+'Ongoing Cash Flows'!M50+'Terminal Value'!M50</f>
        <v>8262.34370934888</v>
      </c>
      <c r="N50" s="9" t="n">
        <f aca="false">+Outflows!N50+Fees!N50+'Ongoing Cash Flows'!N50+'Terminal Value'!N50</f>
        <v>8244.73973837897</v>
      </c>
      <c r="O50" s="9" t="n">
        <f aca="false">+Outflows!O50+Fees!O50+'Ongoing Cash Flows'!O50+'Terminal Value'!O50</f>
        <v>7918.57339221701</v>
      </c>
      <c r="P50" s="9" t="n">
        <f aca="false">+Outflows!P50+Fees!P50+'Ongoing Cash Flows'!P50+'Terminal Value'!P50</f>
        <v>7810.75725285315</v>
      </c>
      <c r="Q50" s="9" t="n">
        <f aca="false">+Outflows!Q50+Fees!Q50+'Ongoing Cash Flows'!Q50+'Terminal Value'!Q50</f>
        <v>7782.15834738942</v>
      </c>
      <c r="R50" s="9" t="n">
        <f aca="false">+Outflows!R50+Fees!R50+'Ongoing Cash Flows'!R50+'Terminal Value'!R50</f>
        <v>1064.70410907963</v>
      </c>
      <c r="S50" s="9" t="n">
        <f aca="false">+Outflows!S50+Fees!S50+'Ongoing Cash Flows'!S50+'Terminal Value'!S50</f>
        <v>0</v>
      </c>
      <c r="T50" s="9" t="n">
        <f aca="false">+Outflows!T50+Fees!T50+'Ongoing Cash Flows'!T50+'Terminal Value'!T50</f>
        <v>0</v>
      </c>
      <c r="U50" s="9" t="n">
        <f aca="false">+Outflows!U50+Fees!U50+'Ongoing Cash Flows'!U50+'Terminal Value'!U50</f>
        <v>0</v>
      </c>
      <c r="V50" s="9" t="n">
        <f aca="false">+Outflows!V50+Fees!V50+'Ongoing Cash Flows'!V50+'Terminal Value'!V50</f>
        <v>0</v>
      </c>
      <c r="W50" s="9" t="n">
        <f aca="false">+Outflows!W50+Fees!W50+'Ongoing Cash Flows'!W50+'Terminal Value'!W50</f>
        <v>0</v>
      </c>
      <c r="X50" s="9" t="n">
        <f aca="false">+Outflows!X50+Fees!X50+'Ongoing Cash Flows'!X50+'Terminal Value'!X50</f>
        <v>0</v>
      </c>
      <c r="Y50" s="9" t="n">
        <f aca="false">+Outflows!Y50+Fees!Y50+'Ongoing Cash Flows'!Y50+'Terminal Value'!Y50</f>
        <v>0</v>
      </c>
      <c r="Z50" s="9" t="n">
        <f aca="false">+Outflows!Z50+Fees!Z50+'Ongoing Cash Flows'!Z50+'Terminal Value'!Z50</f>
        <v>0</v>
      </c>
      <c r="AA50" s="9" t="n">
        <f aca="false">+Outflows!AA50+Fees!AA50+'Ongoing Cash Flows'!AA50+'Terminal Value'!AA50</f>
        <v>0</v>
      </c>
      <c r="AB50" s="9" t="n">
        <f aca="false">+Outflows!AB50+Fees!AB50+'Ongoing Cash Flows'!AB50+'Terminal Value'!AB50</f>
        <v>0</v>
      </c>
      <c r="AC50" s="9" t="n">
        <f aca="false">+Outflows!AC50+Fees!AC50+'Ongoing Cash Flows'!AC50+'Terminal Value'!AC50</f>
        <v>0</v>
      </c>
      <c r="AD50" s="9" t="n">
        <f aca="false">+Outflows!AD50+Fees!AD50+'Ongoing Cash Flows'!AD50+'Terminal Value'!AD50</f>
        <v>0</v>
      </c>
      <c r="AE50" s="9" t="n">
        <f aca="false">+Outflows!AE50+Fees!AE50+'Ongoing Cash Flows'!AE50+'Terminal Value'!AE50</f>
        <v>0</v>
      </c>
      <c r="AF50" s="9" t="n">
        <f aca="false">+Outflows!AF50+Fees!AF50+'Ongoing Cash Flows'!AF50+'Terminal Value'!AF50</f>
        <v>0</v>
      </c>
      <c r="AG50" s="9" t="n">
        <f aca="false">+Outflows!AG50+Fees!AG50+'Ongoing Cash Flows'!AG50+'Terminal Value'!AG50</f>
        <v>0</v>
      </c>
      <c r="AH50" s="9" t="n">
        <f aca="false">+Outflows!AH50+Fees!AH50+'Ongoing Cash Flows'!AH50+'Terminal Value'!AH50</f>
        <v>0</v>
      </c>
      <c r="AI50" s="9" t="n">
        <f aca="false">+Outflows!AI50+Fees!AI50+'Ongoing Cash Flows'!AI50+'Terminal Value'!AI50</f>
        <v>0</v>
      </c>
      <c r="AJ50" s="9" t="n">
        <f aca="false">+Outflows!AJ50+Fees!AJ50+'Ongoing Cash Flows'!AJ50+'Terminal Value'!AJ50</f>
        <v>0</v>
      </c>
      <c r="AK50" s="9"/>
      <c r="AL50" s="1"/>
      <c r="AM50" s="32"/>
      <c r="AN50" s="33" t="n">
        <f aca="false">IF(ISERROR(XIRR(B50:AJ50,IRRDates)),-1,XIRR(B50:AJ50,IRRDates))</f>
        <v>0.059763464121563</v>
      </c>
      <c r="AO50" s="9" t="n">
        <f aca="false">SUMPRODUCT(B50:AJ50,PVRf)</f>
        <v>0</v>
      </c>
      <c r="AP50" s="9" t="n">
        <f aca="false">MIN(0,AO50-$AO$1004)^2</f>
        <v>0</v>
      </c>
      <c r="AQ50" s="9" t="n">
        <f aca="false">MAX(0,AO50-$AO$1004)^2</f>
        <v>0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20"/>
      <c r="CM50" s="20"/>
      <c r="CN50" s="20"/>
      <c r="CO50" s="20"/>
      <c r="CP50" s="20"/>
    </row>
    <row r="51" customFormat="false" ht="11.25" hidden="false" customHeight="false" outlineLevel="0" collapsed="false">
      <c r="A51" s="1" t="n">
        <v>49</v>
      </c>
      <c r="B51" s="9" t="n">
        <f aca="false">+Outflows!B51+Fees!B51+'Ongoing Cash Flows'!B51+'Terminal Value'!B51</f>
        <v>-89732.4073401989</v>
      </c>
      <c r="C51" s="9" t="n">
        <f aca="false">+Outflows!C51+Fees!C51+'Ongoing Cash Flows'!C51+'Terminal Value'!C51</f>
        <v>14086.0699304013</v>
      </c>
      <c r="D51" s="9" t="n">
        <f aca="false">+Outflows!D51+Fees!D51+'Ongoing Cash Flows'!D51+'Terminal Value'!D51</f>
        <v>11851.4683568078</v>
      </c>
      <c r="E51" s="9" t="n">
        <f aca="false">+Outflows!E51+Fees!E51+'Ongoing Cash Flows'!E51+'Terminal Value'!E51</f>
        <v>9936.85110505359</v>
      </c>
      <c r="F51" s="9" t="n">
        <f aca="false">+Outflows!F51+Fees!F51+'Ongoing Cash Flows'!F51+'Terminal Value'!F51</f>
        <v>9471.24017557381</v>
      </c>
      <c r="G51" s="9" t="n">
        <f aca="false">+Outflows!G51+Fees!G51+'Ongoing Cash Flows'!G51+'Terminal Value'!G51</f>
        <v>9402.3226953214</v>
      </c>
      <c r="H51" s="9" t="n">
        <f aca="false">+Outflows!H51+Fees!H51+'Ongoing Cash Flows'!H51+'Terminal Value'!H51</f>
        <v>8385.00907703518</v>
      </c>
      <c r="I51" s="9" t="n">
        <f aca="false">+Outflows!I51+Fees!I51+'Ongoing Cash Flows'!I51+'Terminal Value'!I51</f>
        <v>8239.7360286253</v>
      </c>
      <c r="J51" s="9" t="n">
        <f aca="false">+Outflows!J51+Fees!J51+'Ongoing Cash Flows'!J51+'Terminal Value'!J51</f>
        <v>8227.30182609031</v>
      </c>
      <c r="K51" s="9" t="n">
        <f aca="false">+Outflows!K51+Fees!K51+'Ongoing Cash Flows'!K51+'Terminal Value'!K51</f>
        <v>8217.98339347666</v>
      </c>
      <c r="L51" s="9" t="n">
        <f aca="false">+Outflows!L51+Fees!L51+'Ongoing Cash Flows'!L51+'Terminal Value'!L51</f>
        <v>8219.3738912099</v>
      </c>
      <c r="M51" s="9" t="n">
        <f aca="false">+Outflows!M51+Fees!M51+'Ongoing Cash Flows'!M51+'Terminal Value'!M51</f>
        <v>8191.20475917384</v>
      </c>
      <c r="N51" s="9" t="n">
        <f aca="false">+Outflows!N51+Fees!N51+'Ongoing Cash Flows'!N51+'Terminal Value'!N51</f>
        <v>8173.72115867799</v>
      </c>
      <c r="O51" s="9" t="n">
        <f aca="false">+Outflows!O51+Fees!O51+'Ongoing Cash Flows'!O51+'Terminal Value'!O51</f>
        <v>7847.43444204197</v>
      </c>
      <c r="P51" s="9" t="n">
        <f aca="false">+Outflows!P51+Fees!P51+'Ongoing Cash Flows'!P51+'Terminal Value'!P51</f>
        <v>7739.73867315217</v>
      </c>
      <c r="Q51" s="9" t="n">
        <f aca="false">+Outflows!Q51+Fees!Q51+'Ongoing Cash Flows'!Q51+'Terminal Value'!Q51</f>
        <v>7711.01939721438</v>
      </c>
      <c r="R51" s="9" t="n">
        <f aca="false">+Outflows!R51+Fees!R51+'Ongoing Cash Flows'!R51+'Terminal Value'!R51</f>
        <v>1029.19481922915</v>
      </c>
      <c r="S51" s="9" t="n">
        <f aca="false">+Outflows!S51+Fees!S51+'Ongoing Cash Flows'!S51+'Terminal Value'!S51</f>
        <v>0</v>
      </c>
      <c r="T51" s="9" t="n">
        <f aca="false">+Outflows!T51+Fees!T51+'Ongoing Cash Flows'!T51+'Terminal Value'!T51</f>
        <v>0</v>
      </c>
      <c r="U51" s="9" t="n">
        <f aca="false">+Outflows!U51+Fees!U51+'Ongoing Cash Flows'!U51+'Terminal Value'!U51</f>
        <v>0</v>
      </c>
      <c r="V51" s="9" t="n">
        <f aca="false">+Outflows!V51+Fees!V51+'Ongoing Cash Flows'!V51+'Terminal Value'!V51</f>
        <v>0</v>
      </c>
      <c r="W51" s="9" t="n">
        <f aca="false">+Outflows!W51+Fees!W51+'Ongoing Cash Flows'!W51+'Terminal Value'!W51</f>
        <v>0</v>
      </c>
      <c r="X51" s="9" t="n">
        <f aca="false">+Outflows!X51+Fees!X51+'Ongoing Cash Flows'!X51+'Terminal Value'!X51</f>
        <v>0</v>
      </c>
      <c r="Y51" s="9" t="n">
        <f aca="false">+Outflows!Y51+Fees!Y51+'Ongoing Cash Flows'!Y51+'Terminal Value'!Y51</f>
        <v>0</v>
      </c>
      <c r="Z51" s="9" t="n">
        <f aca="false">+Outflows!Z51+Fees!Z51+'Ongoing Cash Flows'!Z51+'Terminal Value'!Z51</f>
        <v>0</v>
      </c>
      <c r="AA51" s="9" t="n">
        <f aca="false">+Outflows!AA51+Fees!AA51+'Ongoing Cash Flows'!AA51+'Terminal Value'!AA51</f>
        <v>0</v>
      </c>
      <c r="AB51" s="9" t="n">
        <f aca="false">+Outflows!AB51+Fees!AB51+'Ongoing Cash Flows'!AB51+'Terminal Value'!AB51</f>
        <v>0</v>
      </c>
      <c r="AC51" s="9" t="n">
        <f aca="false">+Outflows!AC51+Fees!AC51+'Ongoing Cash Flows'!AC51+'Terminal Value'!AC51</f>
        <v>0</v>
      </c>
      <c r="AD51" s="9" t="n">
        <f aca="false">+Outflows!AD51+Fees!AD51+'Ongoing Cash Flows'!AD51+'Terminal Value'!AD51</f>
        <v>0</v>
      </c>
      <c r="AE51" s="9" t="n">
        <f aca="false">+Outflows!AE51+Fees!AE51+'Ongoing Cash Flows'!AE51+'Terminal Value'!AE51</f>
        <v>0</v>
      </c>
      <c r="AF51" s="9" t="n">
        <f aca="false">+Outflows!AF51+Fees!AF51+'Ongoing Cash Flows'!AF51+'Terminal Value'!AF51</f>
        <v>0</v>
      </c>
      <c r="AG51" s="9" t="n">
        <f aca="false">+Outflows!AG51+Fees!AG51+'Ongoing Cash Flows'!AG51+'Terminal Value'!AG51</f>
        <v>0</v>
      </c>
      <c r="AH51" s="9" t="n">
        <f aca="false">+Outflows!AH51+Fees!AH51+'Ongoing Cash Flows'!AH51+'Terminal Value'!AH51</f>
        <v>0</v>
      </c>
      <c r="AI51" s="9" t="n">
        <f aca="false">+Outflows!AI51+Fees!AI51+'Ongoing Cash Flows'!AI51+'Terminal Value'!AI51</f>
        <v>0</v>
      </c>
      <c r="AJ51" s="9" t="n">
        <f aca="false">+Outflows!AJ51+Fees!AJ51+'Ongoing Cash Flows'!AJ51+'Terminal Value'!AJ51</f>
        <v>0</v>
      </c>
      <c r="AK51" s="9"/>
      <c r="AL51" s="1"/>
      <c r="AM51" s="32"/>
      <c r="AN51" s="33" t="n">
        <f aca="false">IF(ISERROR(XIRR(B51:AJ51,IRRDates)),-1,XIRR(B51:AJ51,IRRDates))</f>
        <v>0.0638596612153114</v>
      </c>
      <c r="AO51" s="9" t="n">
        <f aca="false">SUMPRODUCT(B51:AJ51,PVRf)</f>
        <v>0</v>
      </c>
      <c r="AP51" s="9" t="n">
        <f aca="false">MIN(0,AO51-$AO$1004)^2</f>
        <v>0</v>
      </c>
      <c r="AQ51" s="9" t="n">
        <f aca="false">MAX(0,AO51-$AO$1004)^2</f>
        <v>0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20"/>
      <c r="CM51" s="20"/>
      <c r="CN51" s="20"/>
      <c r="CO51" s="20"/>
      <c r="CP51" s="20"/>
    </row>
    <row r="52" customFormat="false" ht="11.25" hidden="false" customHeight="false" outlineLevel="0" collapsed="false">
      <c r="A52" s="1" t="n">
        <v>50</v>
      </c>
      <c r="B52" s="9" t="n">
        <f aca="false">+Outflows!B52+Fees!B52+'Ongoing Cash Flows'!B52+'Terminal Value'!B52</f>
        <v>-93023.4787394495</v>
      </c>
      <c r="C52" s="9" t="n">
        <f aca="false">+Outflows!C52+Fees!C52+'Ongoing Cash Flows'!C52+'Terminal Value'!C52</f>
        <v>14160.121483796</v>
      </c>
      <c r="D52" s="9" t="n">
        <f aca="false">+Outflows!D52+Fees!D52+'Ongoing Cash Flows'!D52+'Terminal Value'!D52</f>
        <v>12080.4935955281</v>
      </c>
      <c r="E52" s="9" t="n">
        <f aca="false">+Outflows!E52+Fees!E52+'Ongoing Cash Flows'!E52+'Terminal Value'!E52</f>
        <v>10136.4551972135</v>
      </c>
      <c r="F52" s="9" t="n">
        <f aca="false">+Outflows!F52+Fees!F52+'Ongoing Cash Flows'!F52+'Terminal Value'!F52</f>
        <v>9760.74465181702</v>
      </c>
      <c r="G52" s="9" t="n">
        <f aca="false">+Outflows!G52+Fees!G52+'Ongoing Cash Flows'!G52+'Terminal Value'!G52</f>
        <v>9414.68978537068</v>
      </c>
      <c r="H52" s="9" t="n">
        <f aca="false">+Outflows!H52+Fees!H52+'Ongoing Cash Flows'!H52+'Terminal Value'!H52</f>
        <v>8464.72619832496</v>
      </c>
      <c r="I52" s="9" t="n">
        <f aca="false">+Outflows!I52+Fees!I52+'Ongoing Cash Flows'!I52+'Terminal Value'!I52</f>
        <v>8315.23057366699</v>
      </c>
      <c r="J52" s="9" t="n">
        <f aca="false">+Outflows!J52+Fees!J52+'Ongoing Cash Flows'!J52+'Terminal Value'!J52</f>
        <v>8302.796371132</v>
      </c>
      <c r="K52" s="9" t="n">
        <f aca="false">+Outflows!K52+Fees!K52+'Ongoing Cash Flows'!K52+'Terminal Value'!K52</f>
        <v>8293.60589537435</v>
      </c>
      <c r="L52" s="9" t="n">
        <f aca="false">+Outflows!L52+Fees!L52+'Ongoing Cash Flows'!L52+'Terminal Value'!L52</f>
        <v>8294.86843625159</v>
      </c>
      <c r="M52" s="9" t="n">
        <f aca="false">+Outflows!M52+Fees!M52+'Ongoing Cash Flows'!M52+'Terminal Value'!M52</f>
        <v>8266.82726107153</v>
      </c>
      <c r="N52" s="9" t="n">
        <f aca="false">+Outflows!N52+Fees!N52+'Ongoing Cash Flows'!N52+'Terminal Value'!N52</f>
        <v>8249.21570371968</v>
      </c>
      <c r="O52" s="9" t="n">
        <f aca="false">+Outflows!O52+Fees!O52+'Ongoing Cash Flows'!O52+'Terminal Value'!O52</f>
        <v>7923.05694393966</v>
      </c>
      <c r="P52" s="9" t="n">
        <f aca="false">+Outflows!P52+Fees!P52+'Ongoing Cash Flows'!P52+'Terminal Value'!P52</f>
        <v>7815.23321819386</v>
      </c>
      <c r="Q52" s="9" t="n">
        <f aca="false">+Outflows!Q52+Fees!Q52+'Ongoing Cash Flows'!Q52+'Terminal Value'!Q52</f>
        <v>7786.64189911207</v>
      </c>
      <c r="R52" s="9" t="n">
        <f aca="false">+Outflows!R52+Fees!R52+'Ongoing Cash Flows'!R52+'Terminal Value'!R52</f>
        <v>1066.94209174999</v>
      </c>
      <c r="S52" s="9" t="n">
        <f aca="false">+Outflows!S52+Fees!S52+'Ongoing Cash Flows'!S52+'Terminal Value'!S52</f>
        <v>0</v>
      </c>
      <c r="T52" s="9" t="n">
        <f aca="false">+Outflows!T52+Fees!T52+'Ongoing Cash Flows'!T52+'Terminal Value'!T52</f>
        <v>0</v>
      </c>
      <c r="U52" s="9" t="n">
        <f aca="false">+Outflows!U52+Fees!U52+'Ongoing Cash Flows'!U52+'Terminal Value'!U52</f>
        <v>0</v>
      </c>
      <c r="V52" s="9" t="n">
        <f aca="false">+Outflows!V52+Fees!V52+'Ongoing Cash Flows'!V52+'Terminal Value'!V52</f>
        <v>0</v>
      </c>
      <c r="W52" s="9" t="n">
        <f aca="false">+Outflows!W52+Fees!W52+'Ongoing Cash Flows'!W52+'Terminal Value'!W52</f>
        <v>0</v>
      </c>
      <c r="X52" s="9" t="n">
        <f aca="false">+Outflows!X52+Fees!X52+'Ongoing Cash Flows'!X52+'Terminal Value'!X52</f>
        <v>0</v>
      </c>
      <c r="Y52" s="9" t="n">
        <f aca="false">+Outflows!Y52+Fees!Y52+'Ongoing Cash Flows'!Y52+'Terminal Value'!Y52</f>
        <v>0</v>
      </c>
      <c r="Z52" s="9" t="n">
        <f aca="false">+Outflows!Z52+Fees!Z52+'Ongoing Cash Flows'!Z52+'Terminal Value'!Z52</f>
        <v>0</v>
      </c>
      <c r="AA52" s="9" t="n">
        <f aca="false">+Outflows!AA52+Fees!AA52+'Ongoing Cash Flows'!AA52+'Terminal Value'!AA52</f>
        <v>0</v>
      </c>
      <c r="AB52" s="9" t="n">
        <f aca="false">+Outflows!AB52+Fees!AB52+'Ongoing Cash Flows'!AB52+'Terminal Value'!AB52</f>
        <v>0</v>
      </c>
      <c r="AC52" s="9" t="n">
        <f aca="false">+Outflows!AC52+Fees!AC52+'Ongoing Cash Flows'!AC52+'Terminal Value'!AC52</f>
        <v>0</v>
      </c>
      <c r="AD52" s="9" t="n">
        <f aca="false">+Outflows!AD52+Fees!AD52+'Ongoing Cash Flows'!AD52+'Terminal Value'!AD52</f>
        <v>0</v>
      </c>
      <c r="AE52" s="9" t="n">
        <f aca="false">+Outflows!AE52+Fees!AE52+'Ongoing Cash Flows'!AE52+'Terminal Value'!AE52</f>
        <v>0</v>
      </c>
      <c r="AF52" s="9" t="n">
        <f aca="false">+Outflows!AF52+Fees!AF52+'Ongoing Cash Flows'!AF52+'Terminal Value'!AF52</f>
        <v>0</v>
      </c>
      <c r="AG52" s="9" t="n">
        <f aca="false">+Outflows!AG52+Fees!AG52+'Ongoing Cash Flows'!AG52+'Terminal Value'!AG52</f>
        <v>0</v>
      </c>
      <c r="AH52" s="9" t="n">
        <f aca="false">+Outflows!AH52+Fees!AH52+'Ongoing Cash Flows'!AH52+'Terminal Value'!AH52</f>
        <v>0</v>
      </c>
      <c r="AI52" s="9" t="n">
        <f aca="false">+Outflows!AI52+Fees!AI52+'Ongoing Cash Flows'!AI52+'Terminal Value'!AI52</f>
        <v>0</v>
      </c>
      <c r="AJ52" s="9" t="n">
        <f aca="false">+Outflows!AJ52+Fees!AJ52+'Ongoing Cash Flows'!AJ52+'Terminal Value'!AJ52</f>
        <v>0</v>
      </c>
      <c r="AK52" s="9"/>
      <c r="AL52" s="1"/>
      <c r="AM52" s="32"/>
      <c r="AN52" s="33" t="n">
        <f aca="false">IF(ISERROR(XIRR(B52:AJ52,IRRDates)),-1,XIRR(B52:AJ52,IRRDates))</f>
        <v>0.0597846921722759</v>
      </c>
      <c r="AO52" s="9" t="n">
        <f aca="false">SUMPRODUCT(B52:AJ52,PVRf)</f>
        <v>0</v>
      </c>
      <c r="AP52" s="9" t="n">
        <f aca="false">MIN(0,AO52-$AO$1004)^2</f>
        <v>0</v>
      </c>
      <c r="AQ52" s="9" t="n">
        <f aca="false">MAX(0,AO52-$AO$1004)^2</f>
        <v>0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20"/>
      <c r="CM52" s="20"/>
      <c r="CN52" s="20"/>
      <c r="CO52" s="20"/>
      <c r="CP52" s="20"/>
    </row>
    <row r="53" customFormat="false" ht="11.25" hidden="false" customHeight="false" outlineLevel="0" collapsed="false">
      <c r="A53" s="1" t="n">
        <v>51</v>
      </c>
      <c r="B53" s="9" t="n">
        <f aca="false">+Outflows!B53+Fees!B53+'Ongoing Cash Flows'!B53+'Terminal Value'!B53</f>
        <v>-94477.7752481484</v>
      </c>
      <c r="C53" s="9" t="n">
        <f aca="false">+Outflows!C53+Fees!C53+'Ongoing Cash Flows'!C53+'Terminal Value'!C53</f>
        <v>14073.2588636096</v>
      </c>
      <c r="D53" s="9" t="n">
        <f aca="false">+Outflows!D53+Fees!D53+'Ongoing Cash Flows'!D53+'Terminal Value'!D53</f>
        <v>12142.1840035816</v>
      </c>
      <c r="E53" s="9" t="n">
        <f aca="false">+Outflows!E53+Fees!E53+'Ongoing Cash Flows'!E53+'Terminal Value'!E53</f>
        <v>10090.8856755562</v>
      </c>
      <c r="F53" s="9" t="n">
        <f aca="false">+Outflows!F53+Fees!F53+'Ongoing Cash Flows'!F53+'Terminal Value'!F53</f>
        <v>9708.18693091535</v>
      </c>
      <c r="G53" s="9" t="n">
        <f aca="false">+Outflows!G53+Fees!G53+'Ongoing Cash Flows'!G53+'Terminal Value'!G53</f>
        <v>9356.02155141993</v>
      </c>
      <c r="H53" s="9" t="n">
        <f aca="false">+Outflows!H53+Fees!H53+'Ongoing Cash Flows'!H53+'Terminal Value'!H53</f>
        <v>8499.95251738983</v>
      </c>
      <c r="I53" s="9" t="n">
        <f aca="false">+Outflows!I53+Fees!I53+'Ongoing Cash Flows'!I53+'Terminal Value'!I53</f>
        <v>8348.59097213933</v>
      </c>
      <c r="J53" s="9" t="n">
        <f aca="false">+Outflows!J53+Fees!J53+'Ongoing Cash Flows'!J53+'Terminal Value'!J53</f>
        <v>8336.15676960434</v>
      </c>
      <c r="K53" s="9" t="n">
        <f aca="false">+Outflows!K53+Fees!K53+'Ongoing Cash Flows'!K53+'Terminal Value'!K53</f>
        <v>8327.02283689495</v>
      </c>
      <c r="L53" s="9" t="n">
        <f aca="false">+Outflows!L53+Fees!L53+'Ongoing Cash Flows'!L53+'Terminal Value'!L53</f>
        <v>8328.22883472393</v>
      </c>
      <c r="M53" s="9" t="n">
        <f aca="false">+Outflows!M53+Fees!M53+'Ongoing Cash Flows'!M53+'Terminal Value'!M53</f>
        <v>8300.24420259213</v>
      </c>
      <c r="N53" s="9" t="n">
        <f aca="false">+Outflows!N53+Fees!N53+'Ongoing Cash Flows'!N53+'Terminal Value'!N53</f>
        <v>8282.57610219203</v>
      </c>
      <c r="O53" s="9" t="n">
        <f aca="false">+Outflows!O53+Fees!O53+'Ongoing Cash Flows'!O53+'Terminal Value'!O53</f>
        <v>7956.47388546027</v>
      </c>
      <c r="P53" s="9" t="n">
        <f aca="false">+Outflows!P53+Fees!P53+'Ongoing Cash Flows'!P53+'Terminal Value'!P53</f>
        <v>7848.59361666621</v>
      </c>
      <c r="Q53" s="9" t="n">
        <f aca="false">+Outflows!Q53+Fees!Q53+'Ongoing Cash Flows'!Q53+'Terminal Value'!Q53</f>
        <v>7820.05884063267</v>
      </c>
      <c r="R53" s="9" t="n">
        <f aca="false">+Outflows!R53+Fees!R53+'Ongoing Cash Flows'!R53+'Terminal Value'!R53</f>
        <v>1083.62229098616</v>
      </c>
      <c r="S53" s="9" t="n">
        <f aca="false">+Outflows!S53+Fees!S53+'Ongoing Cash Flows'!S53+'Terminal Value'!S53</f>
        <v>0</v>
      </c>
      <c r="T53" s="9" t="n">
        <f aca="false">+Outflows!T53+Fees!T53+'Ongoing Cash Flows'!T53+'Terminal Value'!T53</f>
        <v>0</v>
      </c>
      <c r="U53" s="9" t="n">
        <f aca="false">+Outflows!U53+Fees!U53+'Ongoing Cash Flows'!U53+'Terminal Value'!U53</f>
        <v>0</v>
      </c>
      <c r="V53" s="9" t="n">
        <f aca="false">+Outflows!V53+Fees!V53+'Ongoing Cash Flows'!V53+'Terminal Value'!V53</f>
        <v>0</v>
      </c>
      <c r="W53" s="9" t="n">
        <f aca="false">+Outflows!W53+Fees!W53+'Ongoing Cash Flows'!W53+'Terminal Value'!W53</f>
        <v>0</v>
      </c>
      <c r="X53" s="9" t="n">
        <f aca="false">+Outflows!X53+Fees!X53+'Ongoing Cash Flows'!X53+'Terminal Value'!X53</f>
        <v>0</v>
      </c>
      <c r="Y53" s="9" t="n">
        <f aca="false">+Outflows!Y53+Fees!Y53+'Ongoing Cash Flows'!Y53+'Terminal Value'!Y53</f>
        <v>0</v>
      </c>
      <c r="Z53" s="9" t="n">
        <f aca="false">+Outflows!Z53+Fees!Z53+'Ongoing Cash Flows'!Z53+'Terminal Value'!Z53</f>
        <v>0</v>
      </c>
      <c r="AA53" s="9" t="n">
        <f aca="false">+Outflows!AA53+Fees!AA53+'Ongoing Cash Flows'!AA53+'Terminal Value'!AA53</f>
        <v>0</v>
      </c>
      <c r="AB53" s="9" t="n">
        <f aca="false">+Outflows!AB53+Fees!AB53+'Ongoing Cash Flows'!AB53+'Terminal Value'!AB53</f>
        <v>0</v>
      </c>
      <c r="AC53" s="9" t="n">
        <f aca="false">+Outflows!AC53+Fees!AC53+'Ongoing Cash Flows'!AC53+'Terminal Value'!AC53</f>
        <v>0</v>
      </c>
      <c r="AD53" s="9" t="n">
        <f aca="false">+Outflows!AD53+Fees!AD53+'Ongoing Cash Flows'!AD53+'Terminal Value'!AD53</f>
        <v>0</v>
      </c>
      <c r="AE53" s="9" t="n">
        <f aca="false">+Outflows!AE53+Fees!AE53+'Ongoing Cash Flows'!AE53+'Terminal Value'!AE53</f>
        <v>0</v>
      </c>
      <c r="AF53" s="9" t="n">
        <f aca="false">+Outflows!AF53+Fees!AF53+'Ongoing Cash Flows'!AF53+'Terminal Value'!AF53</f>
        <v>0</v>
      </c>
      <c r="AG53" s="9" t="n">
        <f aca="false">+Outflows!AG53+Fees!AG53+'Ongoing Cash Flows'!AG53+'Terminal Value'!AG53</f>
        <v>0</v>
      </c>
      <c r="AH53" s="9" t="n">
        <f aca="false">+Outflows!AH53+Fees!AH53+'Ongoing Cash Flows'!AH53+'Terminal Value'!AH53</f>
        <v>0</v>
      </c>
      <c r="AI53" s="9" t="n">
        <f aca="false">+Outflows!AI53+Fees!AI53+'Ongoing Cash Flows'!AI53+'Terminal Value'!AI53</f>
        <v>0</v>
      </c>
      <c r="AJ53" s="9" t="n">
        <f aca="false">+Outflows!AJ53+Fees!AJ53+'Ongoing Cash Flows'!AJ53+'Terminal Value'!AJ53</f>
        <v>0</v>
      </c>
      <c r="AK53" s="9"/>
      <c r="AL53" s="1"/>
      <c r="AM53" s="32"/>
      <c r="AN53" s="33" t="n">
        <f aca="false">IF(ISERROR(XIRR(B53:AJ53,IRRDates)),-1,XIRR(B53:AJ53,IRRDates))</f>
        <v>0.057256339182815</v>
      </c>
      <c r="AO53" s="9" t="n">
        <f aca="false">SUMPRODUCT(B53:AJ53,PVRf)</f>
        <v>0</v>
      </c>
      <c r="AP53" s="9" t="n">
        <f aca="false">MIN(0,AO53-$AO$1004)^2</f>
        <v>0</v>
      </c>
      <c r="AQ53" s="9" t="n">
        <f aca="false">MAX(0,AO53-$AO$1004)^2</f>
        <v>0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20"/>
      <c r="CM53" s="20"/>
      <c r="CN53" s="20"/>
      <c r="CO53" s="20"/>
      <c r="CP53" s="20"/>
    </row>
    <row r="54" customFormat="false" ht="11.25" hidden="false" customHeight="false" outlineLevel="0" collapsed="false">
      <c r="A54" s="1" t="n">
        <v>52</v>
      </c>
      <c r="B54" s="9" t="n">
        <f aca="false">+Outflows!B54+Fees!B54+'Ongoing Cash Flows'!B54+'Terminal Value'!B54</f>
        <v>-97984.7503011323</v>
      </c>
      <c r="C54" s="9" t="n">
        <f aca="false">+Outflows!C54+Fees!C54+'Ongoing Cash Flows'!C54+'Terminal Value'!C54</f>
        <v>14200.4785353411</v>
      </c>
      <c r="D54" s="9" t="n">
        <f aca="false">+Outflows!D54+Fees!D54+'Ongoing Cash Flows'!D54+'Terminal Value'!D54</f>
        <v>12374.0405623799</v>
      </c>
      <c r="E54" s="9" t="n">
        <f aca="false">+Outflows!E54+Fees!E54+'Ongoing Cash Flows'!E54+'Terminal Value'!E54</f>
        <v>10224.9297103049</v>
      </c>
      <c r="F54" s="9" t="n">
        <f aca="false">+Outflows!F54+Fees!F54+'Ongoing Cash Flows'!F54+'Terminal Value'!F54</f>
        <v>9688.05100659176</v>
      </c>
      <c r="G54" s="9" t="n">
        <f aca="false">+Outflows!G54+Fees!G54+'Ongoing Cash Flows'!G54+'Terminal Value'!G54</f>
        <v>9401.41522054824</v>
      </c>
      <c r="H54" s="9" t="n">
        <f aca="false">+Outflows!H54+Fees!H54+'Ongoing Cash Flows'!H54+'Terminal Value'!H54</f>
        <v>8584.89930879722</v>
      </c>
      <c r="I54" s="9" t="n">
        <f aca="false">+Outflows!I54+Fees!I54+'Ongoing Cash Flows'!I54+'Terminal Value'!I54</f>
        <v>8429.03817427474</v>
      </c>
      <c r="J54" s="9" t="n">
        <f aca="false">+Outflows!J54+Fees!J54+'Ongoing Cash Flows'!J54+'Terminal Value'!J54</f>
        <v>8416.60397173975</v>
      </c>
      <c r="K54" s="9" t="n">
        <f aca="false">+Outflows!K54+Fees!K54+'Ongoing Cash Flows'!K54+'Terminal Value'!K54</f>
        <v>8407.60639022042</v>
      </c>
      <c r="L54" s="9" t="n">
        <f aca="false">+Outflows!L54+Fees!L54+'Ongoing Cash Flows'!L54+'Terminal Value'!L54</f>
        <v>8408.67603685934</v>
      </c>
      <c r="M54" s="9" t="n">
        <f aca="false">+Outflows!M54+Fees!M54+'Ongoing Cash Flows'!M54+'Terminal Value'!M54</f>
        <v>8380.8277559176</v>
      </c>
      <c r="N54" s="9" t="n">
        <f aca="false">+Outflows!N54+Fees!N54+'Ongoing Cash Flows'!N54+'Terminal Value'!N54</f>
        <v>8363.02330432744</v>
      </c>
      <c r="O54" s="9" t="n">
        <f aca="false">+Outflows!O54+Fees!O54+'Ongoing Cash Flows'!O54+'Terminal Value'!O54</f>
        <v>8037.05743878574</v>
      </c>
      <c r="P54" s="9" t="n">
        <f aca="false">+Outflows!P54+Fees!P54+'Ongoing Cash Flows'!P54+'Terminal Value'!P54</f>
        <v>7929.04081880162</v>
      </c>
      <c r="Q54" s="9" t="n">
        <f aca="false">+Outflows!Q54+Fees!Q54+'Ongoing Cash Flows'!Q54+'Terminal Value'!Q54</f>
        <v>7900.64239395814</v>
      </c>
      <c r="R54" s="9" t="n">
        <f aca="false">+Outflows!R54+Fees!R54+'Ongoing Cash Flows'!R54+'Terminal Value'!R54</f>
        <v>1123.84589205387</v>
      </c>
      <c r="S54" s="9" t="n">
        <f aca="false">+Outflows!S54+Fees!S54+'Ongoing Cash Flows'!S54+'Terminal Value'!S54</f>
        <v>0</v>
      </c>
      <c r="T54" s="9" t="n">
        <f aca="false">+Outflows!T54+Fees!T54+'Ongoing Cash Flows'!T54+'Terminal Value'!T54</f>
        <v>0</v>
      </c>
      <c r="U54" s="9" t="n">
        <f aca="false">+Outflows!U54+Fees!U54+'Ongoing Cash Flows'!U54+'Terminal Value'!U54</f>
        <v>0</v>
      </c>
      <c r="V54" s="9" t="n">
        <f aca="false">+Outflows!V54+Fees!V54+'Ongoing Cash Flows'!V54+'Terminal Value'!V54</f>
        <v>0</v>
      </c>
      <c r="W54" s="9" t="n">
        <f aca="false">+Outflows!W54+Fees!W54+'Ongoing Cash Flows'!W54+'Terminal Value'!W54</f>
        <v>0</v>
      </c>
      <c r="X54" s="9" t="n">
        <f aca="false">+Outflows!X54+Fees!X54+'Ongoing Cash Flows'!X54+'Terminal Value'!X54</f>
        <v>0</v>
      </c>
      <c r="Y54" s="9" t="n">
        <f aca="false">+Outflows!Y54+Fees!Y54+'Ongoing Cash Flows'!Y54+'Terminal Value'!Y54</f>
        <v>0</v>
      </c>
      <c r="Z54" s="9" t="n">
        <f aca="false">+Outflows!Z54+Fees!Z54+'Ongoing Cash Flows'!Z54+'Terminal Value'!Z54</f>
        <v>0</v>
      </c>
      <c r="AA54" s="9" t="n">
        <f aca="false">+Outflows!AA54+Fees!AA54+'Ongoing Cash Flows'!AA54+'Terminal Value'!AA54</f>
        <v>0</v>
      </c>
      <c r="AB54" s="9" t="n">
        <f aca="false">+Outflows!AB54+Fees!AB54+'Ongoing Cash Flows'!AB54+'Terminal Value'!AB54</f>
        <v>0</v>
      </c>
      <c r="AC54" s="9" t="n">
        <f aca="false">+Outflows!AC54+Fees!AC54+'Ongoing Cash Flows'!AC54+'Terminal Value'!AC54</f>
        <v>0</v>
      </c>
      <c r="AD54" s="9" t="n">
        <f aca="false">+Outflows!AD54+Fees!AD54+'Ongoing Cash Flows'!AD54+'Terminal Value'!AD54</f>
        <v>0</v>
      </c>
      <c r="AE54" s="9" t="n">
        <f aca="false">+Outflows!AE54+Fees!AE54+'Ongoing Cash Flows'!AE54+'Terminal Value'!AE54</f>
        <v>0</v>
      </c>
      <c r="AF54" s="9" t="n">
        <f aca="false">+Outflows!AF54+Fees!AF54+'Ongoing Cash Flows'!AF54+'Terminal Value'!AF54</f>
        <v>0</v>
      </c>
      <c r="AG54" s="9" t="n">
        <f aca="false">+Outflows!AG54+Fees!AG54+'Ongoing Cash Flows'!AG54+'Terminal Value'!AG54</f>
        <v>0</v>
      </c>
      <c r="AH54" s="9" t="n">
        <f aca="false">+Outflows!AH54+Fees!AH54+'Ongoing Cash Flows'!AH54+'Terminal Value'!AH54</f>
        <v>0</v>
      </c>
      <c r="AI54" s="9" t="n">
        <f aca="false">+Outflows!AI54+Fees!AI54+'Ongoing Cash Flows'!AI54+'Terminal Value'!AI54</f>
        <v>0</v>
      </c>
      <c r="AJ54" s="9" t="n">
        <f aca="false">+Outflows!AJ54+Fees!AJ54+'Ongoing Cash Flows'!AJ54+'Terminal Value'!AJ54</f>
        <v>0</v>
      </c>
      <c r="AK54" s="9"/>
      <c r="AL54" s="1"/>
      <c r="AM54" s="32"/>
      <c r="AN54" s="33" t="n">
        <f aca="false">IF(ISERROR(XIRR(B54:AJ54,IRRDates)),-1,XIRR(B54:AJ54,IRRDates))</f>
        <v>0.0528485098753351</v>
      </c>
      <c r="AO54" s="9" t="n">
        <f aca="false">SUMPRODUCT(B54:AJ54,PVRf)</f>
        <v>0</v>
      </c>
      <c r="AP54" s="9" t="n">
        <f aca="false">MIN(0,AO54-$AO$1004)^2</f>
        <v>0</v>
      </c>
      <c r="AQ54" s="9" t="n">
        <f aca="false">MAX(0,AO54-$AO$1004)^2</f>
        <v>0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20"/>
      <c r="CM54" s="20"/>
      <c r="CN54" s="20"/>
      <c r="CO54" s="20"/>
      <c r="CP54" s="20"/>
    </row>
    <row r="55" customFormat="false" ht="11.25" hidden="false" customHeight="false" outlineLevel="0" collapsed="false">
      <c r="A55" s="1" t="n">
        <v>53</v>
      </c>
      <c r="B55" s="9" t="n">
        <f aca="false">+Outflows!B55+Fees!B55+'Ongoing Cash Flows'!B55+'Terminal Value'!B55</f>
        <v>-94444.0421334207</v>
      </c>
      <c r="C55" s="9" t="n">
        <f aca="false">+Outflows!C55+Fees!C55+'Ongoing Cash Flows'!C55+'Terminal Value'!C55</f>
        <v>14208.1887879681</v>
      </c>
      <c r="D55" s="9" t="n">
        <f aca="false">+Outflows!D55+Fees!D55+'Ongoing Cash Flows'!D55+'Terminal Value'!D55</f>
        <v>12153.4580033149</v>
      </c>
      <c r="E55" s="9" t="n">
        <f aca="false">+Outflows!E55+Fees!E55+'Ongoing Cash Flows'!E55+'Terminal Value'!E55</f>
        <v>10178.7834111508</v>
      </c>
      <c r="F55" s="9" t="n">
        <f aca="false">+Outflows!F55+Fees!F55+'Ongoing Cash Flows'!F55+'Terminal Value'!F55</f>
        <v>9674.22119158101</v>
      </c>
      <c r="G55" s="9" t="n">
        <f aca="false">+Outflows!G55+Fees!G55+'Ongoing Cash Flows'!G55+'Terminal Value'!G55</f>
        <v>9431.89937122917</v>
      </c>
      <c r="H55" s="9" t="n">
        <f aca="false">+Outflows!H55+Fees!H55+'Ongoing Cash Flows'!H55+'Terminal Value'!H55</f>
        <v>8499.13542578895</v>
      </c>
      <c r="I55" s="9" t="n">
        <f aca="false">+Outflows!I55+Fees!I55+'Ongoing Cash Flows'!I55+'Terminal Value'!I55</f>
        <v>8347.81716147397</v>
      </c>
      <c r="J55" s="9" t="n">
        <f aca="false">+Outflows!J55+Fees!J55+'Ongoing Cash Flows'!J55+'Terminal Value'!J55</f>
        <v>8335.38295893898</v>
      </c>
      <c r="K55" s="9" t="n">
        <f aca="false">+Outflows!K55+Fees!K55+'Ongoing Cash Flows'!K55+'Terminal Value'!K55</f>
        <v>8326.24771468609</v>
      </c>
      <c r="L55" s="9" t="n">
        <f aca="false">+Outflows!L55+Fees!L55+'Ongoing Cash Flows'!L55+'Terminal Value'!L55</f>
        <v>8327.45502405857</v>
      </c>
      <c r="M55" s="9" t="n">
        <f aca="false">+Outflows!M55+Fees!M55+'Ongoing Cash Flows'!M55+'Terminal Value'!M55</f>
        <v>8299.46908038327</v>
      </c>
      <c r="N55" s="9" t="n">
        <f aca="false">+Outflows!N55+Fees!N55+'Ongoing Cash Flows'!N55+'Terminal Value'!N55</f>
        <v>8281.80229152667</v>
      </c>
      <c r="O55" s="9" t="n">
        <f aca="false">+Outflows!O55+Fees!O55+'Ongoing Cash Flows'!O55+'Terminal Value'!O55</f>
        <v>7955.69876325141</v>
      </c>
      <c r="P55" s="9" t="n">
        <f aca="false">+Outflows!P55+Fees!P55+'Ongoing Cash Flows'!P55+'Terminal Value'!P55</f>
        <v>7847.81980600085</v>
      </c>
      <c r="Q55" s="9" t="n">
        <f aca="false">+Outflows!Q55+Fees!Q55+'Ongoing Cash Flows'!Q55+'Terminal Value'!Q55</f>
        <v>7819.28371842381</v>
      </c>
      <c r="R55" s="9" t="n">
        <f aca="false">+Outflows!R55+Fees!R55+'Ongoing Cash Flows'!R55+'Terminal Value'!R55</f>
        <v>1083.23538565348</v>
      </c>
      <c r="S55" s="9" t="n">
        <f aca="false">+Outflows!S55+Fees!S55+'Ongoing Cash Flows'!S55+'Terminal Value'!S55</f>
        <v>0</v>
      </c>
      <c r="T55" s="9" t="n">
        <f aca="false">+Outflows!T55+Fees!T55+'Ongoing Cash Flows'!T55+'Terminal Value'!T55</f>
        <v>0</v>
      </c>
      <c r="U55" s="9" t="n">
        <f aca="false">+Outflows!U55+Fees!U55+'Ongoing Cash Flows'!U55+'Terminal Value'!U55</f>
        <v>0</v>
      </c>
      <c r="V55" s="9" t="n">
        <f aca="false">+Outflows!V55+Fees!V55+'Ongoing Cash Flows'!V55+'Terminal Value'!V55</f>
        <v>0</v>
      </c>
      <c r="W55" s="9" t="n">
        <f aca="false">+Outflows!W55+Fees!W55+'Ongoing Cash Flows'!W55+'Terminal Value'!W55</f>
        <v>0</v>
      </c>
      <c r="X55" s="9" t="n">
        <f aca="false">+Outflows!X55+Fees!X55+'Ongoing Cash Flows'!X55+'Terminal Value'!X55</f>
        <v>0</v>
      </c>
      <c r="Y55" s="9" t="n">
        <f aca="false">+Outflows!Y55+Fees!Y55+'Ongoing Cash Flows'!Y55+'Terminal Value'!Y55</f>
        <v>0</v>
      </c>
      <c r="Z55" s="9" t="n">
        <f aca="false">+Outflows!Z55+Fees!Z55+'Ongoing Cash Flows'!Z55+'Terminal Value'!Z55</f>
        <v>0</v>
      </c>
      <c r="AA55" s="9" t="n">
        <f aca="false">+Outflows!AA55+Fees!AA55+'Ongoing Cash Flows'!AA55+'Terminal Value'!AA55</f>
        <v>0</v>
      </c>
      <c r="AB55" s="9" t="n">
        <f aca="false">+Outflows!AB55+Fees!AB55+'Ongoing Cash Flows'!AB55+'Terminal Value'!AB55</f>
        <v>0</v>
      </c>
      <c r="AC55" s="9" t="n">
        <f aca="false">+Outflows!AC55+Fees!AC55+'Ongoing Cash Flows'!AC55+'Terminal Value'!AC55</f>
        <v>0</v>
      </c>
      <c r="AD55" s="9" t="n">
        <f aca="false">+Outflows!AD55+Fees!AD55+'Ongoing Cash Flows'!AD55+'Terminal Value'!AD55</f>
        <v>0</v>
      </c>
      <c r="AE55" s="9" t="n">
        <f aca="false">+Outflows!AE55+Fees!AE55+'Ongoing Cash Flows'!AE55+'Terminal Value'!AE55</f>
        <v>0</v>
      </c>
      <c r="AF55" s="9" t="n">
        <f aca="false">+Outflows!AF55+Fees!AF55+'Ongoing Cash Flows'!AF55+'Terminal Value'!AF55</f>
        <v>0</v>
      </c>
      <c r="AG55" s="9" t="n">
        <f aca="false">+Outflows!AG55+Fees!AG55+'Ongoing Cash Flows'!AG55+'Terminal Value'!AG55</f>
        <v>0</v>
      </c>
      <c r="AH55" s="9" t="n">
        <f aca="false">+Outflows!AH55+Fees!AH55+'Ongoing Cash Flows'!AH55+'Terminal Value'!AH55</f>
        <v>0</v>
      </c>
      <c r="AI55" s="9" t="n">
        <f aca="false">+Outflows!AI55+Fees!AI55+'Ongoing Cash Flows'!AI55+'Terminal Value'!AI55</f>
        <v>0</v>
      </c>
      <c r="AJ55" s="9" t="n">
        <f aca="false">+Outflows!AJ55+Fees!AJ55+'Ongoing Cash Flows'!AJ55+'Terminal Value'!AJ55</f>
        <v>0</v>
      </c>
      <c r="AK55" s="9"/>
      <c r="AL55" s="1"/>
      <c r="AM55" s="32"/>
      <c r="AN55" s="33" t="n">
        <f aca="false">IF(ISERROR(XIRR(B55:AJ55,IRRDates)),-1,XIRR(B55:AJ55,IRRDates))</f>
        <v>0.0577368228888131</v>
      </c>
      <c r="AO55" s="9" t="n">
        <f aca="false">SUMPRODUCT(B55:AJ55,PVRf)</f>
        <v>0</v>
      </c>
      <c r="AP55" s="9" t="n">
        <f aca="false">MIN(0,AO55-$AO$1004)^2</f>
        <v>0</v>
      </c>
      <c r="AQ55" s="9" t="n">
        <f aca="false">MAX(0,AO55-$AO$1004)^2</f>
        <v>0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20"/>
      <c r="CM55" s="20"/>
      <c r="CN55" s="20"/>
      <c r="CO55" s="20"/>
      <c r="CP55" s="20"/>
    </row>
    <row r="56" customFormat="false" ht="11.25" hidden="false" customHeight="false" outlineLevel="0" collapsed="false">
      <c r="A56" s="1" t="n">
        <v>54</v>
      </c>
      <c r="B56" s="9" t="n">
        <f aca="false">+Outflows!B56+Fees!B56+'Ongoing Cash Flows'!B56+'Terminal Value'!B56</f>
        <v>-89624.1174925138</v>
      </c>
      <c r="C56" s="9" t="n">
        <f aca="false">+Outflows!C56+Fees!C56+'Ongoing Cash Flows'!C56+'Terminal Value'!C56</f>
        <v>14113.0891189561</v>
      </c>
      <c r="D56" s="9" t="n">
        <f aca="false">+Outflows!D56+Fees!D56+'Ongoing Cash Flows'!D56+'Terminal Value'!D56</f>
        <v>11978.7239656084</v>
      </c>
      <c r="E56" s="9" t="n">
        <f aca="false">+Outflows!E56+Fees!E56+'Ongoing Cash Flows'!E56+'Terminal Value'!E56</f>
        <v>10099.1111640497</v>
      </c>
      <c r="F56" s="9" t="n">
        <f aca="false">+Outflows!F56+Fees!F56+'Ongoing Cash Flows'!F56+'Terminal Value'!F56</f>
        <v>9592.07973818761</v>
      </c>
      <c r="G56" s="9" t="n">
        <f aca="false">+Outflows!G56+Fees!G56+'Ongoing Cash Flows'!G56+'Terminal Value'!G56</f>
        <v>9326.08365682302</v>
      </c>
      <c r="H56" s="9" t="n">
        <f aca="false">+Outflows!H56+Fees!H56+'Ongoing Cash Flows'!H56+'Terminal Value'!H56</f>
        <v>8382.38605435498</v>
      </c>
      <c r="I56" s="9" t="n">
        <f aca="false">+Outflows!I56+Fees!I56+'Ongoing Cash Flows'!I56+'Terminal Value'!I56</f>
        <v>8237.25194615128</v>
      </c>
      <c r="J56" s="9" t="n">
        <f aca="false">+Outflows!J56+Fees!J56+'Ongoing Cash Flows'!J56+'Terminal Value'!J56</f>
        <v>8224.81774361629</v>
      </c>
      <c r="K56" s="9" t="n">
        <f aca="false">+Outflows!K56+Fees!K56+'Ongoing Cash Flows'!K56+'Terminal Value'!K56</f>
        <v>8215.49510069336</v>
      </c>
      <c r="L56" s="9" t="n">
        <f aca="false">+Outflows!L56+Fees!L56+'Ongoing Cash Flows'!L56+'Terminal Value'!L56</f>
        <v>8216.88980873588</v>
      </c>
      <c r="M56" s="9" t="n">
        <f aca="false">+Outflows!M56+Fees!M56+'Ongoing Cash Flows'!M56+'Terminal Value'!M56</f>
        <v>8188.71646639054</v>
      </c>
      <c r="N56" s="9" t="n">
        <f aca="false">+Outflows!N56+Fees!N56+'Ongoing Cash Flows'!N56+'Terminal Value'!N56</f>
        <v>8171.23707620397</v>
      </c>
      <c r="O56" s="9" t="n">
        <f aca="false">+Outflows!O56+Fees!O56+'Ongoing Cash Flows'!O56+'Terminal Value'!O56</f>
        <v>7844.94614925868</v>
      </c>
      <c r="P56" s="9" t="n">
        <f aca="false">+Outflows!P56+Fees!P56+'Ongoing Cash Flows'!P56+'Terminal Value'!P56</f>
        <v>7737.25459067815</v>
      </c>
      <c r="Q56" s="9" t="n">
        <f aca="false">+Outflows!Q56+Fees!Q56+'Ongoing Cash Flows'!Q56+'Terminal Value'!Q56</f>
        <v>7708.53110443108</v>
      </c>
      <c r="R56" s="9" t="n">
        <f aca="false">+Outflows!R56+Fees!R56+'Ongoing Cash Flows'!R56+'Terminal Value'!R56</f>
        <v>1027.95277799214</v>
      </c>
      <c r="S56" s="9" t="n">
        <f aca="false">+Outflows!S56+Fees!S56+'Ongoing Cash Flows'!S56+'Terminal Value'!S56</f>
        <v>0</v>
      </c>
      <c r="T56" s="9" t="n">
        <f aca="false">+Outflows!T56+Fees!T56+'Ongoing Cash Flows'!T56+'Terminal Value'!T56</f>
        <v>0</v>
      </c>
      <c r="U56" s="9" t="n">
        <f aca="false">+Outflows!U56+Fees!U56+'Ongoing Cash Flows'!U56+'Terminal Value'!U56</f>
        <v>0</v>
      </c>
      <c r="V56" s="9" t="n">
        <f aca="false">+Outflows!V56+Fees!V56+'Ongoing Cash Flows'!V56+'Terminal Value'!V56</f>
        <v>0</v>
      </c>
      <c r="W56" s="9" t="n">
        <f aca="false">+Outflows!W56+Fees!W56+'Ongoing Cash Flows'!W56+'Terminal Value'!W56</f>
        <v>0</v>
      </c>
      <c r="X56" s="9" t="n">
        <f aca="false">+Outflows!X56+Fees!X56+'Ongoing Cash Flows'!X56+'Terminal Value'!X56</f>
        <v>0</v>
      </c>
      <c r="Y56" s="9" t="n">
        <f aca="false">+Outflows!Y56+Fees!Y56+'Ongoing Cash Flows'!Y56+'Terminal Value'!Y56</f>
        <v>0</v>
      </c>
      <c r="Z56" s="9" t="n">
        <f aca="false">+Outflows!Z56+Fees!Z56+'Ongoing Cash Flows'!Z56+'Terminal Value'!Z56</f>
        <v>0</v>
      </c>
      <c r="AA56" s="9" t="n">
        <f aca="false">+Outflows!AA56+Fees!AA56+'Ongoing Cash Flows'!AA56+'Terminal Value'!AA56</f>
        <v>0</v>
      </c>
      <c r="AB56" s="9" t="n">
        <f aca="false">+Outflows!AB56+Fees!AB56+'Ongoing Cash Flows'!AB56+'Terminal Value'!AB56</f>
        <v>0</v>
      </c>
      <c r="AC56" s="9" t="n">
        <f aca="false">+Outflows!AC56+Fees!AC56+'Ongoing Cash Flows'!AC56+'Terminal Value'!AC56</f>
        <v>0</v>
      </c>
      <c r="AD56" s="9" t="n">
        <f aca="false">+Outflows!AD56+Fees!AD56+'Ongoing Cash Flows'!AD56+'Terminal Value'!AD56</f>
        <v>0</v>
      </c>
      <c r="AE56" s="9" t="n">
        <f aca="false">+Outflows!AE56+Fees!AE56+'Ongoing Cash Flows'!AE56+'Terminal Value'!AE56</f>
        <v>0</v>
      </c>
      <c r="AF56" s="9" t="n">
        <f aca="false">+Outflows!AF56+Fees!AF56+'Ongoing Cash Flows'!AF56+'Terminal Value'!AF56</f>
        <v>0</v>
      </c>
      <c r="AG56" s="9" t="n">
        <f aca="false">+Outflows!AG56+Fees!AG56+'Ongoing Cash Flows'!AG56+'Terminal Value'!AG56</f>
        <v>0</v>
      </c>
      <c r="AH56" s="9" t="n">
        <f aca="false">+Outflows!AH56+Fees!AH56+'Ongoing Cash Flows'!AH56+'Terminal Value'!AH56</f>
        <v>0</v>
      </c>
      <c r="AI56" s="9" t="n">
        <f aca="false">+Outflows!AI56+Fees!AI56+'Ongoing Cash Flows'!AI56+'Terminal Value'!AI56</f>
        <v>0</v>
      </c>
      <c r="AJ56" s="9" t="n">
        <f aca="false">+Outflows!AJ56+Fees!AJ56+'Ongoing Cash Flows'!AJ56+'Terminal Value'!AJ56</f>
        <v>0</v>
      </c>
      <c r="AK56" s="9"/>
      <c r="AL56" s="1"/>
      <c r="AM56" s="32"/>
      <c r="AN56" s="33" t="n">
        <f aca="false">IF(ISERROR(XIRR(B56:AJ56,IRRDates)),-1,XIRR(B56:AJ56,IRRDates))</f>
        <v>0.0646357627249333</v>
      </c>
      <c r="AO56" s="9" t="n">
        <f aca="false">SUMPRODUCT(B56:AJ56,PVRf)</f>
        <v>0</v>
      </c>
      <c r="AP56" s="9" t="n">
        <f aca="false">MIN(0,AO56-$AO$1004)^2</f>
        <v>0</v>
      </c>
      <c r="AQ56" s="9" t="n">
        <f aca="false">MAX(0,AO56-$AO$1004)^2</f>
        <v>0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20"/>
      <c r="CM56" s="20"/>
      <c r="CN56" s="20"/>
      <c r="CO56" s="20"/>
      <c r="CP56" s="20"/>
    </row>
    <row r="57" customFormat="false" ht="11.25" hidden="false" customHeight="false" outlineLevel="0" collapsed="false">
      <c r="A57" s="1" t="n">
        <v>55</v>
      </c>
      <c r="B57" s="9" t="n">
        <f aca="false">+Outflows!B57+Fees!B57+'Ongoing Cash Flows'!B57+'Terminal Value'!B57</f>
        <v>-99232.6920008346</v>
      </c>
      <c r="C57" s="9" t="n">
        <f aca="false">+Outflows!C57+Fees!C57+'Ongoing Cash Flows'!C57+'Terminal Value'!C57</f>
        <v>14347.9853593851</v>
      </c>
      <c r="D57" s="9" t="n">
        <f aca="false">+Outflows!D57+Fees!D57+'Ongoing Cash Flows'!D57+'Terminal Value'!D57</f>
        <v>12356.7185442465</v>
      </c>
      <c r="E57" s="9" t="n">
        <f aca="false">+Outflows!E57+Fees!E57+'Ongoing Cash Flows'!E57+'Terminal Value'!E57</f>
        <v>10295.5278252433</v>
      </c>
      <c r="F57" s="9" t="n">
        <f aca="false">+Outflows!F57+Fees!F57+'Ongoing Cash Flows'!F57+'Terminal Value'!F57</f>
        <v>9885.41703037753</v>
      </c>
      <c r="G57" s="9" t="n">
        <f aca="false">+Outflows!G57+Fees!G57+'Ongoing Cash Flows'!G57+'Terminal Value'!G57</f>
        <v>9581.46248625964</v>
      </c>
      <c r="H57" s="9" t="n">
        <f aca="false">+Outflows!H57+Fees!H57+'Ongoing Cash Flows'!H57+'Terminal Value'!H57</f>
        <v>8615.12725215341</v>
      </c>
      <c r="I57" s="9" t="n">
        <f aca="false">+Outflows!I57+Fees!I57+'Ongoing Cash Flows'!I57+'Terminal Value'!I57</f>
        <v>8457.66495851255</v>
      </c>
      <c r="J57" s="9" t="n">
        <f aca="false">+Outflows!J57+Fees!J57+'Ongoing Cash Flows'!J57+'Terminal Value'!J57</f>
        <v>8445.23075597756</v>
      </c>
      <c r="K57" s="9" t="n">
        <f aca="false">+Outflows!K57+Fees!K57+'Ongoing Cash Flows'!K57+'Terminal Value'!K57</f>
        <v>8436.28169443152</v>
      </c>
      <c r="L57" s="9" t="n">
        <f aca="false">+Outflows!L57+Fees!L57+'Ongoing Cash Flows'!L57+'Terminal Value'!L57</f>
        <v>8437.30282109715</v>
      </c>
      <c r="M57" s="9" t="n">
        <f aca="false">+Outflows!M57+Fees!M57+'Ongoing Cash Flows'!M57+'Terminal Value'!M57</f>
        <v>8409.50306012869</v>
      </c>
      <c r="N57" s="9" t="n">
        <f aca="false">+Outflows!N57+Fees!N57+'Ongoing Cash Flows'!N57+'Terminal Value'!N57</f>
        <v>8391.65008856525</v>
      </c>
      <c r="O57" s="9" t="n">
        <f aca="false">+Outflows!O57+Fees!O57+'Ongoing Cash Flows'!O57+'Terminal Value'!O57</f>
        <v>8065.73274299683</v>
      </c>
      <c r="P57" s="9" t="n">
        <f aca="false">+Outflows!P57+Fees!P57+'Ongoing Cash Flows'!P57+'Terminal Value'!P57</f>
        <v>7957.66760303943</v>
      </c>
      <c r="Q57" s="9" t="n">
        <f aca="false">+Outflows!Q57+Fees!Q57+'Ongoing Cash Flows'!Q57+'Terminal Value'!Q57</f>
        <v>7929.31769816924</v>
      </c>
      <c r="R57" s="9" t="n">
        <f aca="false">+Outflows!R57+Fees!R57+'Ongoing Cash Flows'!R57+'Terminal Value'!R57</f>
        <v>1138.15928417277</v>
      </c>
      <c r="S57" s="9" t="n">
        <f aca="false">+Outflows!S57+Fees!S57+'Ongoing Cash Flows'!S57+'Terminal Value'!S57</f>
        <v>0</v>
      </c>
      <c r="T57" s="9" t="n">
        <f aca="false">+Outflows!T57+Fees!T57+'Ongoing Cash Flows'!T57+'Terminal Value'!T57</f>
        <v>0</v>
      </c>
      <c r="U57" s="9" t="n">
        <f aca="false">+Outflows!U57+Fees!U57+'Ongoing Cash Flows'!U57+'Terminal Value'!U57</f>
        <v>0</v>
      </c>
      <c r="V57" s="9" t="n">
        <f aca="false">+Outflows!V57+Fees!V57+'Ongoing Cash Flows'!V57+'Terminal Value'!V57</f>
        <v>0</v>
      </c>
      <c r="W57" s="9" t="n">
        <f aca="false">+Outflows!W57+Fees!W57+'Ongoing Cash Flows'!W57+'Terminal Value'!W57</f>
        <v>0</v>
      </c>
      <c r="X57" s="9" t="n">
        <f aca="false">+Outflows!X57+Fees!X57+'Ongoing Cash Flows'!X57+'Terminal Value'!X57</f>
        <v>0</v>
      </c>
      <c r="Y57" s="9" t="n">
        <f aca="false">+Outflows!Y57+Fees!Y57+'Ongoing Cash Flows'!Y57+'Terminal Value'!Y57</f>
        <v>0</v>
      </c>
      <c r="Z57" s="9" t="n">
        <f aca="false">+Outflows!Z57+Fees!Z57+'Ongoing Cash Flows'!Z57+'Terminal Value'!Z57</f>
        <v>0</v>
      </c>
      <c r="AA57" s="9" t="n">
        <f aca="false">+Outflows!AA57+Fees!AA57+'Ongoing Cash Flows'!AA57+'Terminal Value'!AA57</f>
        <v>0</v>
      </c>
      <c r="AB57" s="9" t="n">
        <f aca="false">+Outflows!AB57+Fees!AB57+'Ongoing Cash Flows'!AB57+'Terminal Value'!AB57</f>
        <v>0</v>
      </c>
      <c r="AC57" s="9" t="n">
        <f aca="false">+Outflows!AC57+Fees!AC57+'Ongoing Cash Flows'!AC57+'Terminal Value'!AC57</f>
        <v>0</v>
      </c>
      <c r="AD57" s="9" t="n">
        <f aca="false">+Outflows!AD57+Fees!AD57+'Ongoing Cash Flows'!AD57+'Terminal Value'!AD57</f>
        <v>0</v>
      </c>
      <c r="AE57" s="9" t="n">
        <f aca="false">+Outflows!AE57+Fees!AE57+'Ongoing Cash Flows'!AE57+'Terminal Value'!AE57</f>
        <v>0</v>
      </c>
      <c r="AF57" s="9" t="n">
        <f aca="false">+Outflows!AF57+Fees!AF57+'Ongoing Cash Flows'!AF57+'Terminal Value'!AF57</f>
        <v>0</v>
      </c>
      <c r="AG57" s="9" t="n">
        <f aca="false">+Outflows!AG57+Fees!AG57+'Ongoing Cash Flows'!AG57+'Terminal Value'!AG57</f>
        <v>0</v>
      </c>
      <c r="AH57" s="9" t="n">
        <f aca="false">+Outflows!AH57+Fees!AH57+'Ongoing Cash Flows'!AH57+'Terminal Value'!AH57</f>
        <v>0</v>
      </c>
      <c r="AI57" s="9" t="n">
        <f aca="false">+Outflows!AI57+Fees!AI57+'Ongoing Cash Flows'!AI57+'Terminal Value'!AI57</f>
        <v>0</v>
      </c>
      <c r="AJ57" s="9" t="n">
        <f aca="false">+Outflows!AJ57+Fees!AJ57+'Ongoing Cash Flows'!AJ57+'Terminal Value'!AJ57</f>
        <v>0</v>
      </c>
      <c r="AK57" s="9"/>
      <c r="AL57" s="1"/>
      <c r="AM57" s="32"/>
      <c r="AN57" s="33" t="n">
        <f aca="false">IF(ISERROR(XIRR(B57:AJ57,IRRDates)),-1,XIRR(B57:AJ57,IRRDates))</f>
        <v>0.0518742822364696</v>
      </c>
      <c r="AO57" s="9" t="n">
        <f aca="false">SUMPRODUCT(B57:AJ57,PVRf)</f>
        <v>0</v>
      </c>
      <c r="AP57" s="9" t="n">
        <f aca="false">MIN(0,AO57-$AO$1004)^2</f>
        <v>0</v>
      </c>
      <c r="AQ57" s="9" t="n">
        <f aca="false">MAX(0,AO57-$AO$1004)^2</f>
        <v>0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20"/>
      <c r="CM57" s="20"/>
      <c r="CN57" s="20"/>
      <c r="CO57" s="20"/>
      <c r="CP57" s="20"/>
    </row>
    <row r="58" customFormat="false" ht="11.25" hidden="false" customHeight="false" outlineLevel="0" collapsed="false">
      <c r="A58" s="1" t="n">
        <v>56</v>
      </c>
      <c r="B58" s="9" t="n">
        <f aca="false">+Outflows!B58+Fees!B58+'Ongoing Cash Flows'!B58+'Terminal Value'!B58</f>
        <v>-85685.6470699542</v>
      </c>
      <c r="C58" s="9" t="n">
        <f aca="false">+Outflows!C58+Fees!C58+'Ongoing Cash Flows'!C58+'Terminal Value'!C58</f>
        <v>14050.7599208071</v>
      </c>
      <c r="D58" s="9" t="n">
        <f aca="false">+Outflows!D58+Fees!D58+'Ongoing Cash Flows'!D58+'Terminal Value'!D58</f>
        <v>11783.3190959935</v>
      </c>
      <c r="E58" s="9" t="n">
        <f aca="false">+Outflows!E58+Fees!E58+'Ongoing Cash Flows'!E58+'Terminal Value'!E58</f>
        <v>9842.7934867167</v>
      </c>
      <c r="F58" s="9" t="n">
        <f aca="false">+Outflows!F58+Fees!F58+'Ongoing Cash Flows'!F58+'Terminal Value'!F58</f>
        <v>9447.30293827077</v>
      </c>
      <c r="G58" s="9" t="n">
        <f aca="false">+Outflows!G58+Fees!G58+'Ongoing Cash Flows'!G58+'Terminal Value'!G58</f>
        <v>9215.94653266262</v>
      </c>
      <c r="H58" s="9" t="n">
        <f aca="false">+Outflows!H58+Fees!H58+'Ongoing Cash Flows'!H58+'Terminal Value'!H58</f>
        <v>8286.98747854684</v>
      </c>
      <c r="I58" s="9" t="n">
        <f aca="false">+Outflows!I58+Fees!I58+'Ongoing Cash Flows'!I58+'Terminal Value'!I58</f>
        <v>8146.9065854341</v>
      </c>
      <c r="J58" s="9" t="n">
        <f aca="false">+Outflows!J58+Fees!J58+'Ongoing Cash Flows'!J58+'Terminal Value'!J58</f>
        <v>8134.47238289911</v>
      </c>
      <c r="K58" s="9" t="n">
        <f aca="false">+Outflows!K58+Fees!K58+'Ongoing Cash Flows'!K58+'Terminal Value'!K58</f>
        <v>8124.99661224615</v>
      </c>
      <c r="L58" s="9" t="n">
        <f aca="false">+Outflows!L58+Fees!L58+'Ongoing Cash Flows'!L58+'Terminal Value'!L58</f>
        <v>8126.5444480187</v>
      </c>
      <c r="M58" s="9" t="n">
        <f aca="false">+Outflows!M58+Fees!M58+'Ongoing Cash Flows'!M58+'Terminal Value'!M58</f>
        <v>8098.21797794333</v>
      </c>
      <c r="N58" s="9" t="n">
        <f aca="false">+Outflows!N58+Fees!N58+'Ongoing Cash Flows'!N58+'Terminal Value'!N58</f>
        <v>8080.8917154868</v>
      </c>
      <c r="O58" s="9" t="n">
        <f aca="false">+Outflows!O58+Fees!O58+'Ongoing Cash Flows'!O58+'Terminal Value'!O58</f>
        <v>7754.44766081147</v>
      </c>
      <c r="P58" s="9" t="n">
        <f aca="false">+Outflows!P58+Fees!P58+'Ongoing Cash Flows'!P58+'Terminal Value'!P58</f>
        <v>7646.90922996097</v>
      </c>
      <c r="Q58" s="9" t="n">
        <f aca="false">+Outflows!Q58+Fees!Q58+'Ongoing Cash Flows'!Q58+'Terminal Value'!Q58</f>
        <v>7618.03261598387</v>
      </c>
      <c r="R58" s="9" t="n">
        <f aca="false">+Outflows!R58+Fees!R58+'Ongoing Cash Flows'!R58+'Terminal Value'!R58</f>
        <v>982.780097633546</v>
      </c>
      <c r="S58" s="9" t="n">
        <f aca="false">+Outflows!S58+Fees!S58+'Ongoing Cash Flows'!S58+'Terminal Value'!S58</f>
        <v>0</v>
      </c>
      <c r="T58" s="9" t="n">
        <f aca="false">+Outflows!T58+Fees!T58+'Ongoing Cash Flows'!T58+'Terminal Value'!T58</f>
        <v>0</v>
      </c>
      <c r="U58" s="9" t="n">
        <f aca="false">+Outflows!U58+Fees!U58+'Ongoing Cash Flows'!U58+'Terminal Value'!U58</f>
        <v>0</v>
      </c>
      <c r="V58" s="9" t="n">
        <f aca="false">+Outflows!V58+Fees!V58+'Ongoing Cash Flows'!V58+'Terminal Value'!V58</f>
        <v>0</v>
      </c>
      <c r="W58" s="9" t="n">
        <f aca="false">+Outflows!W58+Fees!W58+'Ongoing Cash Flows'!W58+'Terminal Value'!W58</f>
        <v>0</v>
      </c>
      <c r="X58" s="9" t="n">
        <f aca="false">+Outflows!X58+Fees!X58+'Ongoing Cash Flows'!X58+'Terminal Value'!X58</f>
        <v>0</v>
      </c>
      <c r="Y58" s="9" t="n">
        <f aca="false">+Outflows!Y58+Fees!Y58+'Ongoing Cash Flows'!Y58+'Terminal Value'!Y58</f>
        <v>0</v>
      </c>
      <c r="Z58" s="9" t="n">
        <f aca="false">+Outflows!Z58+Fees!Z58+'Ongoing Cash Flows'!Z58+'Terminal Value'!Z58</f>
        <v>0</v>
      </c>
      <c r="AA58" s="9" t="n">
        <f aca="false">+Outflows!AA58+Fees!AA58+'Ongoing Cash Flows'!AA58+'Terminal Value'!AA58</f>
        <v>0</v>
      </c>
      <c r="AB58" s="9" t="n">
        <f aca="false">+Outflows!AB58+Fees!AB58+'Ongoing Cash Flows'!AB58+'Terminal Value'!AB58</f>
        <v>0</v>
      </c>
      <c r="AC58" s="9" t="n">
        <f aca="false">+Outflows!AC58+Fees!AC58+'Ongoing Cash Flows'!AC58+'Terminal Value'!AC58</f>
        <v>0</v>
      </c>
      <c r="AD58" s="9" t="n">
        <f aca="false">+Outflows!AD58+Fees!AD58+'Ongoing Cash Flows'!AD58+'Terminal Value'!AD58</f>
        <v>0</v>
      </c>
      <c r="AE58" s="9" t="n">
        <f aca="false">+Outflows!AE58+Fees!AE58+'Ongoing Cash Flows'!AE58+'Terminal Value'!AE58</f>
        <v>0</v>
      </c>
      <c r="AF58" s="9" t="n">
        <f aca="false">+Outflows!AF58+Fees!AF58+'Ongoing Cash Flows'!AF58+'Terminal Value'!AF58</f>
        <v>0</v>
      </c>
      <c r="AG58" s="9" t="n">
        <f aca="false">+Outflows!AG58+Fees!AG58+'Ongoing Cash Flows'!AG58+'Terminal Value'!AG58</f>
        <v>0</v>
      </c>
      <c r="AH58" s="9" t="n">
        <f aca="false">+Outflows!AH58+Fees!AH58+'Ongoing Cash Flows'!AH58+'Terminal Value'!AH58</f>
        <v>0</v>
      </c>
      <c r="AI58" s="9" t="n">
        <f aca="false">+Outflows!AI58+Fees!AI58+'Ongoing Cash Flows'!AI58+'Terminal Value'!AI58</f>
        <v>0</v>
      </c>
      <c r="AJ58" s="9" t="n">
        <f aca="false">+Outflows!AJ58+Fees!AJ58+'Ongoing Cash Flows'!AJ58+'Terminal Value'!AJ58</f>
        <v>0</v>
      </c>
      <c r="AK58" s="9"/>
      <c r="AL58" s="1"/>
      <c r="AM58" s="32"/>
      <c r="AN58" s="33" t="n">
        <f aca="false">IF(ISERROR(XIRR(B58:AJ58,IRRDates)),-1,XIRR(B58:AJ58,IRRDates))</f>
        <v>0.0702417476750456</v>
      </c>
      <c r="AO58" s="9" t="n">
        <f aca="false">SUMPRODUCT(B58:AJ58,PVRf)</f>
        <v>0</v>
      </c>
      <c r="AP58" s="9" t="n">
        <f aca="false">MIN(0,AO58-$AO$1004)^2</f>
        <v>0</v>
      </c>
      <c r="AQ58" s="9" t="n">
        <f aca="false">MAX(0,AO58-$AO$1004)^2</f>
        <v>0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20"/>
      <c r="CM58" s="20"/>
      <c r="CN58" s="20"/>
      <c r="CO58" s="20"/>
      <c r="CP58" s="20"/>
    </row>
    <row r="59" customFormat="false" ht="11.25" hidden="false" customHeight="false" outlineLevel="0" collapsed="false">
      <c r="A59" s="1" t="n">
        <v>57</v>
      </c>
      <c r="B59" s="9" t="n">
        <f aca="false">+Outflows!B59+Fees!B59+'Ongoing Cash Flows'!B59+'Terminal Value'!B59</f>
        <v>-86604.0353125632</v>
      </c>
      <c r="C59" s="9" t="n">
        <f aca="false">+Outflows!C59+Fees!C59+'Ongoing Cash Flows'!C59+'Terminal Value'!C59</f>
        <v>14037.0104590292</v>
      </c>
      <c r="D59" s="9" t="n">
        <f aca="false">+Outflows!D59+Fees!D59+'Ongoing Cash Flows'!D59+'Terminal Value'!D59</f>
        <v>11894.6375005088</v>
      </c>
      <c r="E59" s="9" t="n">
        <f aca="false">+Outflows!E59+Fees!E59+'Ongoing Cash Flows'!E59+'Terminal Value'!E59</f>
        <v>9772.69205559858</v>
      </c>
      <c r="F59" s="9" t="n">
        <f aca="false">+Outflows!F59+Fees!F59+'Ongoing Cash Flows'!F59+'Terminal Value'!F59</f>
        <v>9576.30523824243</v>
      </c>
      <c r="G59" s="9" t="n">
        <f aca="false">+Outflows!G59+Fees!G59+'Ongoing Cash Flows'!G59+'Terminal Value'!G59</f>
        <v>9407.03691384329</v>
      </c>
      <c r="H59" s="9" t="n">
        <f aca="false">+Outflows!H59+Fees!H59+'Ongoing Cash Flows'!H59+'Terminal Value'!H59</f>
        <v>8309.2328989725</v>
      </c>
      <c r="I59" s="9" t="n">
        <f aca="false">+Outflows!I59+Fees!I59+'Ongoing Cash Flows'!I59+'Terminal Value'!I59</f>
        <v>8167.97367700896</v>
      </c>
      <c r="J59" s="9" t="n">
        <f aca="false">+Outflows!J59+Fees!J59+'Ongoing Cash Flows'!J59+'Terminal Value'!J59</f>
        <v>8155.53947447397</v>
      </c>
      <c r="K59" s="9" t="n">
        <f aca="false">+Outflows!K59+Fees!K59+'Ongoing Cash Flows'!K59+'Terminal Value'!K59</f>
        <v>8146.09941075588</v>
      </c>
      <c r="L59" s="9" t="n">
        <f aca="false">+Outflows!L59+Fees!L59+'Ongoing Cash Flows'!L59+'Terminal Value'!L59</f>
        <v>8147.61153959356</v>
      </c>
      <c r="M59" s="9" t="n">
        <f aca="false">+Outflows!M59+Fees!M59+'Ongoing Cash Flows'!M59+'Terminal Value'!M59</f>
        <v>8119.32077645306</v>
      </c>
      <c r="N59" s="9" t="n">
        <f aca="false">+Outflows!N59+Fees!N59+'Ongoing Cash Flows'!N59+'Terminal Value'!N59</f>
        <v>8101.95880706165</v>
      </c>
      <c r="O59" s="9" t="n">
        <f aca="false">+Outflows!O59+Fees!O59+'Ongoing Cash Flows'!O59+'Terminal Value'!O59</f>
        <v>7775.5504593212</v>
      </c>
      <c r="P59" s="9" t="n">
        <f aca="false">+Outflows!P59+Fees!P59+'Ongoing Cash Flows'!P59+'Terminal Value'!P59</f>
        <v>7667.97632153583</v>
      </c>
      <c r="Q59" s="9" t="n">
        <f aca="false">+Outflows!Q59+Fees!Q59+'Ongoing Cash Flows'!Q59+'Terminal Value'!Q59</f>
        <v>7639.1354144936</v>
      </c>
      <c r="R59" s="9" t="n">
        <f aca="false">+Outflows!R59+Fees!R59+'Ongoing Cash Flows'!R59+'Terminal Value'!R59</f>
        <v>993.313643420975</v>
      </c>
      <c r="S59" s="9" t="n">
        <f aca="false">+Outflows!S59+Fees!S59+'Ongoing Cash Flows'!S59+'Terminal Value'!S59</f>
        <v>0</v>
      </c>
      <c r="T59" s="9" t="n">
        <f aca="false">+Outflows!T59+Fees!T59+'Ongoing Cash Flows'!T59+'Terminal Value'!T59</f>
        <v>0</v>
      </c>
      <c r="U59" s="9" t="n">
        <f aca="false">+Outflows!U59+Fees!U59+'Ongoing Cash Flows'!U59+'Terminal Value'!U59</f>
        <v>0</v>
      </c>
      <c r="V59" s="9" t="n">
        <f aca="false">+Outflows!V59+Fees!V59+'Ongoing Cash Flows'!V59+'Terminal Value'!V59</f>
        <v>0</v>
      </c>
      <c r="W59" s="9" t="n">
        <f aca="false">+Outflows!W59+Fees!W59+'Ongoing Cash Flows'!W59+'Terminal Value'!W59</f>
        <v>0</v>
      </c>
      <c r="X59" s="9" t="n">
        <f aca="false">+Outflows!X59+Fees!X59+'Ongoing Cash Flows'!X59+'Terminal Value'!X59</f>
        <v>0</v>
      </c>
      <c r="Y59" s="9" t="n">
        <f aca="false">+Outflows!Y59+Fees!Y59+'Ongoing Cash Flows'!Y59+'Terminal Value'!Y59</f>
        <v>0</v>
      </c>
      <c r="Z59" s="9" t="n">
        <f aca="false">+Outflows!Z59+Fees!Z59+'Ongoing Cash Flows'!Z59+'Terminal Value'!Z59</f>
        <v>0</v>
      </c>
      <c r="AA59" s="9" t="n">
        <f aca="false">+Outflows!AA59+Fees!AA59+'Ongoing Cash Flows'!AA59+'Terminal Value'!AA59</f>
        <v>0</v>
      </c>
      <c r="AB59" s="9" t="n">
        <f aca="false">+Outflows!AB59+Fees!AB59+'Ongoing Cash Flows'!AB59+'Terminal Value'!AB59</f>
        <v>0</v>
      </c>
      <c r="AC59" s="9" t="n">
        <f aca="false">+Outflows!AC59+Fees!AC59+'Ongoing Cash Flows'!AC59+'Terminal Value'!AC59</f>
        <v>0</v>
      </c>
      <c r="AD59" s="9" t="n">
        <f aca="false">+Outflows!AD59+Fees!AD59+'Ongoing Cash Flows'!AD59+'Terminal Value'!AD59</f>
        <v>0</v>
      </c>
      <c r="AE59" s="9" t="n">
        <f aca="false">+Outflows!AE59+Fees!AE59+'Ongoing Cash Flows'!AE59+'Terminal Value'!AE59</f>
        <v>0</v>
      </c>
      <c r="AF59" s="9" t="n">
        <f aca="false">+Outflows!AF59+Fees!AF59+'Ongoing Cash Flows'!AF59+'Terminal Value'!AF59</f>
        <v>0</v>
      </c>
      <c r="AG59" s="9" t="n">
        <f aca="false">+Outflows!AG59+Fees!AG59+'Ongoing Cash Flows'!AG59+'Terminal Value'!AG59</f>
        <v>0</v>
      </c>
      <c r="AH59" s="9" t="n">
        <f aca="false">+Outflows!AH59+Fees!AH59+'Ongoing Cash Flows'!AH59+'Terminal Value'!AH59</f>
        <v>0</v>
      </c>
      <c r="AI59" s="9" t="n">
        <f aca="false">+Outflows!AI59+Fees!AI59+'Ongoing Cash Flows'!AI59+'Terminal Value'!AI59</f>
        <v>0</v>
      </c>
      <c r="AJ59" s="9" t="n">
        <f aca="false">+Outflows!AJ59+Fees!AJ59+'Ongoing Cash Flows'!AJ59+'Terminal Value'!AJ59</f>
        <v>0</v>
      </c>
      <c r="AK59" s="9"/>
      <c r="AL59" s="1"/>
      <c r="AM59" s="32"/>
      <c r="AN59" s="33" t="n">
        <f aca="false">IF(ISERROR(XIRR(B59:AJ59,IRRDates)),-1,XIRR(B59:AJ59,IRRDates))</f>
        <v>0.0691295369399022</v>
      </c>
      <c r="AO59" s="9" t="n">
        <f aca="false">SUMPRODUCT(B59:AJ59,PVRf)</f>
        <v>0</v>
      </c>
      <c r="AP59" s="9" t="n">
        <f aca="false">MIN(0,AO59-$AO$1004)^2</f>
        <v>0</v>
      </c>
      <c r="AQ59" s="9" t="n">
        <f aca="false">MAX(0,AO59-$AO$1004)^2</f>
        <v>0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20"/>
      <c r="CM59" s="20"/>
      <c r="CN59" s="20"/>
      <c r="CO59" s="20"/>
      <c r="CP59" s="20"/>
    </row>
    <row r="60" customFormat="false" ht="11.25" hidden="false" customHeight="false" outlineLevel="0" collapsed="false">
      <c r="A60" s="1" t="n">
        <v>58</v>
      </c>
      <c r="B60" s="9" t="n">
        <f aca="false">+Outflows!B60+Fees!B60+'Ongoing Cash Flows'!B60+'Terminal Value'!B60</f>
        <v>-96762.8142799916</v>
      </c>
      <c r="C60" s="9" t="n">
        <f aca="false">+Outflows!C60+Fees!C60+'Ongoing Cash Flows'!C60+'Terminal Value'!C60</f>
        <v>14116.5922328073</v>
      </c>
      <c r="D60" s="9" t="n">
        <f aca="false">+Outflows!D60+Fees!D60+'Ongoing Cash Flows'!D60+'Terminal Value'!D60</f>
        <v>12166.9418889025</v>
      </c>
      <c r="E60" s="9" t="n">
        <f aca="false">+Outflows!E60+Fees!E60+'Ongoing Cash Flows'!E60+'Terminal Value'!E60</f>
        <v>10206.8390466833</v>
      </c>
      <c r="F60" s="9" t="n">
        <f aca="false">+Outflows!F60+Fees!F60+'Ongoing Cash Flows'!F60+'Terminal Value'!F60</f>
        <v>9809.06339366461</v>
      </c>
      <c r="G60" s="9" t="n">
        <f aca="false">+Outflows!G60+Fees!G60+'Ongoing Cash Flows'!G60+'Terminal Value'!G60</f>
        <v>9567.17820390126</v>
      </c>
      <c r="H60" s="9" t="n">
        <f aca="false">+Outflows!H60+Fees!H60+'Ongoing Cash Flows'!H60+'Terminal Value'!H60</f>
        <v>8555.3012812285</v>
      </c>
      <c r="I60" s="9" t="n">
        <f aca="false">+Outflows!I60+Fees!I60+'Ongoing Cash Flows'!I60+'Terminal Value'!I60</f>
        <v>8401.00793949859</v>
      </c>
      <c r="J60" s="9" t="n">
        <f aca="false">+Outflows!J60+Fees!J60+'Ongoing Cash Flows'!J60+'Terminal Value'!J60</f>
        <v>8388.5737369636</v>
      </c>
      <c r="K60" s="9" t="n">
        <f aca="false">+Outflows!K60+Fees!K60+'Ongoing Cash Flows'!K60+'Terminal Value'!K60</f>
        <v>8379.52864657177</v>
      </c>
      <c r="L60" s="9" t="n">
        <f aca="false">+Outflows!L60+Fees!L60+'Ongoing Cash Flows'!L60+'Terminal Value'!L60</f>
        <v>8380.64580208319</v>
      </c>
      <c r="M60" s="9" t="n">
        <f aca="false">+Outflows!M60+Fees!M60+'Ongoing Cash Flows'!M60+'Terminal Value'!M60</f>
        <v>8352.75001226895</v>
      </c>
      <c r="N60" s="9" t="n">
        <f aca="false">+Outflows!N60+Fees!N60+'Ongoing Cash Flows'!N60+'Terminal Value'!N60</f>
        <v>8334.99306955129</v>
      </c>
      <c r="O60" s="9" t="n">
        <f aca="false">+Outflows!O60+Fees!O60+'Ongoing Cash Flows'!O60+'Terminal Value'!O60</f>
        <v>8008.97969513708</v>
      </c>
      <c r="P60" s="9" t="n">
        <f aca="false">+Outflows!P60+Fees!P60+'Ongoing Cash Flows'!P60+'Terminal Value'!P60</f>
        <v>7901.01058402546</v>
      </c>
      <c r="Q60" s="9" t="n">
        <f aca="false">+Outflows!Q60+Fees!Q60+'Ongoing Cash Flows'!Q60+'Terminal Value'!Q60</f>
        <v>7872.56465030949</v>
      </c>
      <c r="R60" s="9" t="n">
        <f aca="false">+Outflows!R60+Fees!R60+'Ongoing Cash Flows'!R60+'Terminal Value'!R60</f>
        <v>1109.83077466579</v>
      </c>
      <c r="S60" s="9" t="n">
        <f aca="false">+Outflows!S60+Fees!S60+'Ongoing Cash Flows'!S60+'Terminal Value'!S60</f>
        <v>0</v>
      </c>
      <c r="T60" s="9" t="n">
        <f aca="false">+Outflows!T60+Fees!T60+'Ongoing Cash Flows'!T60+'Terminal Value'!T60</f>
        <v>0</v>
      </c>
      <c r="U60" s="9" t="n">
        <f aca="false">+Outflows!U60+Fees!U60+'Ongoing Cash Flows'!U60+'Terminal Value'!U60</f>
        <v>0</v>
      </c>
      <c r="V60" s="9" t="n">
        <f aca="false">+Outflows!V60+Fees!V60+'Ongoing Cash Flows'!V60+'Terminal Value'!V60</f>
        <v>0</v>
      </c>
      <c r="W60" s="9" t="n">
        <f aca="false">+Outflows!W60+Fees!W60+'Ongoing Cash Flows'!W60+'Terminal Value'!W60</f>
        <v>0</v>
      </c>
      <c r="X60" s="9" t="n">
        <f aca="false">+Outflows!X60+Fees!X60+'Ongoing Cash Flows'!X60+'Terminal Value'!X60</f>
        <v>0</v>
      </c>
      <c r="Y60" s="9" t="n">
        <f aca="false">+Outflows!Y60+Fees!Y60+'Ongoing Cash Flows'!Y60+'Terminal Value'!Y60</f>
        <v>0</v>
      </c>
      <c r="Z60" s="9" t="n">
        <f aca="false">+Outflows!Z60+Fees!Z60+'Ongoing Cash Flows'!Z60+'Terminal Value'!Z60</f>
        <v>0</v>
      </c>
      <c r="AA60" s="9" t="n">
        <f aca="false">+Outflows!AA60+Fees!AA60+'Ongoing Cash Flows'!AA60+'Terminal Value'!AA60</f>
        <v>0</v>
      </c>
      <c r="AB60" s="9" t="n">
        <f aca="false">+Outflows!AB60+Fees!AB60+'Ongoing Cash Flows'!AB60+'Terminal Value'!AB60</f>
        <v>0</v>
      </c>
      <c r="AC60" s="9" t="n">
        <f aca="false">+Outflows!AC60+Fees!AC60+'Ongoing Cash Flows'!AC60+'Terminal Value'!AC60</f>
        <v>0</v>
      </c>
      <c r="AD60" s="9" t="n">
        <f aca="false">+Outflows!AD60+Fees!AD60+'Ongoing Cash Flows'!AD60+'Terminal Value'!AD60</f>
        <v>0</v>
      </c>
      <c r="AE60" s="9" t="n">
        <f aca="false">+Outflows!AE60+Fees!AE60+'Ongoing Cash Flows'!AE60+'Terminal Value'!AE60</f>
        <v>0</v>
      </c>
      <c r="AF60" s="9" t="n">
        <f aca="false">+Outflows!AF60+Fees!AF60+'Ongoing Cash Flows'!AF60+'Terminal Value'!AF60</f>
        <v>0</v>
      </c>
      <c r="AG60" s="9" t="n">
        <f aca="false">+Outflows!AG60+Fees!AG60+'Ongoing Cash Flows'!AG60+'Terminal Value'!AG60</f>
        <v>0</v>
      </c>
      <c r="AH60" s="9" t="n">
        <f aca="false">+Outflows!AH60+Fees!AH60+'Ongoing Cash Flows'!AH60+'Terminal Value'!AH60</f>
        <v>0</v>
      </c>
      <c r="AI60" s="9" t="n">
        <f aca="false">+Outflows!AI60+Fees!AI60+'Ongoing Cash Flows'!AI60+'Terminal Value'!AI60</f>
        <v>0</v>
      </c>
      <c r="AJ60" s="9" t="n">
        <f aca="false">+Outflows!AJ60+Fees!AJ60+'Ongoing Cash Flows'!AJ60+'Terminal Value'!AJ60</f>
        <v>0</v>
      </c>
      <c r="AK60" s="9"/>
      <c r="AL60" s="1"/>
      <c r="AM60" s="32"/>
      <c r="AN60" s="33" t="n">
        <f aca="false">IF(ISERROR(XIRR(B60:AJ60,IRRDates)),-1,XIRR(B60:AJ60,IRRDates))</f>
        <v>0.054532077482898</v>
      </c>
      <c r="AO60" s="9" t="n">
        <f aca="false">SUMPRODUCT(B60:AJ60,PVRf)</f>
        <v>0</v>
      </c>
      <c r="AP60" s="9" t="n">
        <f aca="false">MIN(0,AO60-$AO$1004)^2</f>
        <v>0</v>
      </c>
      <c r="AQ60" s="9" t="n">
        <f aca="false">MAX(0,AO60-$AO$1004)^2</f>
        <v>0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20"/>
      <c r="CM60" s="20"/>
      <c r="CN60" s="20"/>
      <c r="CO60" s="20"/>
      <c r="CP60" s="20"/>
    </row>
    <row r="61" customFormat="false" ht="11.25" hidden="false" customHeight="false" outlineLevel="0" collapsed="false">
      <c r="A61" s="1" t="n">
        <v>59</v>
      </c>
      <c r="B61" s="9" t="n">
        <f aca="false">+Outflows!B61+Fees!B61+'Ongoing Cash Flows'!B61+'Terminal Value'!B61</f>
        <v>-92827.8031645938</v>
      </c>
      <c r="C61" s="9" t="n">
        <f aca="false">+Outflows!C61+Fees!C61+'Ongoing Cash Flows'!C61+'Terminal Value'!C61</f>
        <v>14135.1664701737</v>
      </c>
      <c r="D61" s="9" t="n">
        <f aca="false">+Outflows!D61+Fees!D61+'Ongoing Cash Flows'!D61+'Terminal Value'!D61</f>
        <v>11983.6552543207</v>
      </c>
      <c r="E61" s="9" t="n">
        <f aca="false">+Outflows!E61+Fees!E61+'Ongoing Cash Flows'!E61+'Terminal Value'!E61</f>
        <v>10147.5118804912</v>
      </c>
      <c r="F61" s="9" t="n">
        <f aca="false">+Outflows!F61+Fees!F61+'Ongoing Cash Flows'!F61+'Terminal Value'!F61</f>
        <v>9546.1136135022</v>
      </c>
      <c r="G61" s="9" t="n">
        <f aca="false">+Outflows!G61+Fees!G61+'Ongoing Cash Flows'!G61+'Terminal Value'!G61</f>
        <v>9368.63827714342</v>
      </c>
      <c r="H61" s="9" t="n">
        <f aca="false">+Outflows!H61+Fees!H61+'Ongoing Cash Flows'!H61+'Terminal Value'!H61</f>
        <v>8459.98649758867</v>
      </c>
      <c r="I61" s="9" t="n">
        <f aca="false">+Outflows!I61+Fees!I61+'Ongoing Cash Flows'!I61+'Terminal Value'!I61</f>
        <v>8310.74193252026</v>
      </c>
      <c r="J61" s="9" t="n">
        <f aca="false">+Outflows!J61+Fees!J61+'Ongoing Cash Flows'!J61+'Terminal Value'!J61</f>
        <v>8298.30772998527</v>
      </c>
      <c r="K61" s="9" t="n">
        <f aca="false">+Outflows!K61+Fees!K61+'Ongoing Cash Flows'!K61+'Terminal Value'!K61</f>
        <v>8289.10964636127</v>
      </c>
      <c r="L61" s="9" t="n">
        <f aca="false">+Outflows!L61+Fees!L61+'Ongoing Cash Flows'!L61+'Terminal Value'!L61</f>
        <v>8290.37979510486</v>
      </c>
      <c r="M61" s="9" t="n">
        <f aca="false">+Outflows!M61+Fees!M61+'Ongoing Cash Flows'!M61+'Terminal Value'!M61</f>
        <v>8262.33101205845</v>
      </c>
      <c r="N61" s="9" t="n">
        <f aca="false">+Outflows!N61+Fees!N61+'Ongoing Cash Flows'!N61+'Terminal Value'!N61</f>
        <v>8244.72706257295</v>
      </c>
      <c r="O61" s="9" t="n">
        <f aca="false">+Outflows!O61+Fees!O61+'Ongoing Cash Flows'!O61+'Terminal Value'!O61</f>
        <v>7918.56069492658</v>
      </c>
      <c r="P61" s="9" t="n">
        <f aca="false">+Outflows!P61+Fees!P61+'Ongoing Cash Flows'!P61+'Terminal Value'!P61</f>
        <v>7810.74457704713</v>
      </c>
      <c r="Q61" s="9" t="n">
        <f aca="false">+Outflows!Q61+Fees!Q61+'Ongoing Cash Flows'!Q61+'Terminal Value'!Q61</f>
        <v>7782.14565009899</v>
      </c>
      <c r="R61" s="9" t="n">
        <f aca="false">+Outflows!R61+Fees!R61+'Ongoing Cash Flows'!R61+'Terminal Value'!R61</f>
        <v>1064.69777117662</v>
      </c>
      <c r="S61" s="9" t="n">
        <f aca="false">+Outflows!S61+Fees!S61+'Ongoing Cash Flows'!S61+'Terminal Value'!S61</f>
        <v>0</v>
      </c>
      <c r="T61" s="9" t="n">
        <f aca="false">+Outflows!T61+Fees!T61+'Ongoing Cash Flows'!T61+'Terminal Value'!T61</f>
        <v>0</v>
      </c>
      <c r="U61" s="9" t="n">
        <f aca="false">+Outflows!U61+Fees!U61+'Ongoing Cash Flows'!U61+'Terminal Value'!U61</f>
        <v>0</v>
      </c>
      <c r="V61" s="9" t="n">
        <f aca="false">+Outflows!V61+Fees!V61+'Ongoing Cash Flows'!V61+'Terminal Value'!V61</f>
        <v>0</v>
      </c>
      <c r="W61" s="9" t="n">
        <f aca="false">+Outflows!W61+Fees!W61+'Ongoing Cash Flows'!W61+'Terminal Value'!W61</f>
        <v>0</v>
      </c>
      <c r="X61" s="9" t="n">
        <f aca="false">+Outflows!X61+Fees!X61+'Ongoing Cash Flows'!X61+'Terminal Value'!X61</f>
        <v>0</v>
      </c>
      <c r="Y61" s="9" t="n">
        <f aca="false">+Outflows!Y61+Fees!Y61+'Ongoing Cash Flows'!Y61+'Terminal Value'!Y61</f>
        <v>0</v>
      </c>
      <c r="Z61" s="9" t="n">
        <f aca="false">+Outflows!Z61+Fees!Z61+'Ongoing Cash Flows'!Z61+'Terminal Value'!Z61</f>
        <v>0</v>
      </c>
      <c r="AA61" s="9" t="n">
        <f aca="false">+Outflows!AA61+Fees!AA61+'Ongoing Cash Flows'!AA61+'Terminal Value'!AA61</f>
        <v>0</v>
      </c>
      <c r="AB61" s="9" t="n">
        <f aca="false">+Outflows!AB61+Fees!AB61+'Ongoing Cash Flows'!AB61+'Terminal Value'!AB61</f>
        <v>0</v>
      </c>
      <c r="AC61" s="9" t="n">
        <f aca="false">+Outflows!AC61+Fees!AC61+'Ongoing Cash Flows'!AC61+'Terminal Value'!AC61</f>
        <v>0</v>
      </c>
      <c r="AD61" s="9" t="n">
        <f aca="false">+Outflows!AD61+Fees!AD61+'Ongoing Cash Flows'!AD61+'Terminal Value'!AD61</f>
        <v>0</v>
      </c>
      <c r="AE61" s="9" t="n">
        <f aca="false">+Outflows!AE61+Fees!AE61+'Ongoing Cash Flows'!AE61+'Terminal Value'!AE61</f>
        <v>0</v>
      </c>
      <c r="AF61" s="9" t="n">
        <f aca="false">+Outflows!AF61+Fees!AF61+'Ongoing Cash Flows'!AF61+'Terminal Value'!AF61</f>
        <v>0</v>
      </c>
      <c r="AG61" s="9" t="n">
        <f aca="false">+Outflows!AG61+Fees!AG61+'Ongoing Cash Flows'!AG61+'Terminal Value'!AG61</f>
        <v>0</v>
      </c>
      <c r="AH61" s="9" t="n">
        <f aca="false">+Outflows!AH61+Fees!AH61+'Ongoing Cash Flows'!AH61+'Terminal Value'!AH61</f>
        <v>0</v>
      </c>
      <c r="AI61" s="9" t="n">
        <f aca="false">+Outflows!AI61+Fees!AI61+'Ongoing Cash Flows'!AI61+'Terminal Value'!AI61</f>
        <v>0</v>
      </c>
      <c r="AJ61" s="9" t="n">
        <f aca="false">+Outflows!AJ61+Fees!AJ61+'Ongoing Cash Flows'!AJ61+'Terminal Value'!AJ61</f>
        <v>0</v>
      </c>
      <c r="AK61" s="9"/>
      <c r="AL61" s="1"/>
      <c r="AM61" s="32"/>
      <c r="AN61" s="33" t="n">
        <f aca="false">IF(ISERROR(XIRR(B61:AJ61,IRRDates)),-1,XIRR(B61:AJ61,IRRDates))</f>
        <v>0.0595390542329315</v>
      </c>
      <c r="AO61" s="9" t="n">
        <f aca="false">SUMPRODUCT(B61:AJ61,PVRf)</f>
        <v>0</v>
      </c>
      <c r="AP61" s="9" t="n">
        <f aca="false">MIN(0,AO61-$AO$1004)^2</f>
        <v>0</v>
      </c>
      <c r="AQ61" s="9" t="n">
        <f aca="false">MAX(0,AO61-$AO$1004)^2</f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20"/>
      <c r="CM61" s="20"/>
      <c r="CN61" s="20"/>
      <c r="CO61" s="20"/>
      <c r="CP61" s="20"/>
    </row>
    <row r="62" customFormat="false" ht="11.25" hidden="false" customHeight="false" outlineLevel="0" collapsed="false">
      <c r="A62" s="1" t="n">
        <v>60</v>
      </c>
      <c r="B62" s="9" t="n">
        <f aca="false">+Outflows!B62+Fees!B62+'Ongoing Cash Flows'!B62+'Terminal Value'!B62</f>
        <v>-85844.4531825112</v>
      </c>
      <c r="C62" s="9" t="n">
        <f aca="false">+Outflows!C62+Fees!C62+'Ongoing Cash Flows'!C62+'Terminal Value'!C62</f>
        <v>14041.6784087725</v>
      </c>
      <c r="D62" s="9" t="n">
        <f aca="false">+Outflows!D62+Fees!D62+'Ongoing Cash Flows'!D62+'Terminal Value'!D62</f>
        <v>11840.958952571</v>
      </c>
      <c r="E62" s="9" t="n">
        <f aca="false">+Outflows!E62+Fees!E62+'Ongoing Cash Flows'!E62+'Terminal Value'!E62</f>
        <v>9899.20834325758</v>
      </c>
      <c r="F62" s="9" t="n">
        <f aca="false">+Outflows!F62+Fees!F62+'Ongoing Cash Flows'!F62+'Terminal Value'!F62</f>
        <v>9472.4252866466</v>
      </c>
      <c r="G62" s="9" t="n">
        <f aca="false">+Outflows!G62+Fees!G62+'Ongoing Cash Flows'!G62+'Terminal Value'!G62</f>
        <v>9162.84298570086</v>
      </c>
      <c r="H62" s="9" t="n">
        <f aca="false">+Outflows!H62+Fees!H62+'Ongoing Cash Flows'!H62+'Terminal Value'!H62</f>
        <v>8290.83411831867</v>
      </c>
      <c r="I62" s="9" t="n">
        <f aca="false">+Outflows!I62+Fees!I62+'Ongoing Cash Flows'!I62+'Terminal Value'!I62</f>
        <v>8150.54947061127</v>
      </c>
      <c r="J62" s="9" t="n">
        <f aca="false">+Outflows!J62+Fees!J62+'Ongoing Cash Flows'!J62+'Terminal Value'!J62</f>
        <v>8138.11526807628</v>
      </c>
      <c r="K62" s="9" t="n">
        <f aca="false">+Outflows!K62+Fees!K62+'Ongoing Cash Flows'!K62+'Terminal Value'!K62</f>
        <v>8128.64567180498</v>
      </c>
      <c r="L62" s="9" t="n">
        <f aca="false">+Outflows!L62+Fees!L62+'Ongoing Cash Flows'!L62+'Terminal Value'!L62</f>
        <v>8130.18733319587</v>
      </c>
      <c r="M62" s="9" t="n">
        <f aca="false">+Outflows!M62+Fees!M62+'Ongoing Cash Flows'!M62+'Terminal Value'!M62</f>
        <v>8101.86703750216</v>
      </c>
      <c r="N62" s="9" t="n">
        <f aca="false">+Outflows!N62+Fees!N62+'Ongoing Cash Flows'!N62+'Terminal Value'!N62</f>
        <v>8084.53460066396</v>
      </c>
      <c r="O62" s="9" t="n">
        <f aca="false">+Outflows!O62+Fees!O62+'Ongoing Cash Flows'!O62+'Terminal Value'!O62</f>
        <v>7758.09672037029</v>
      </c>
      <c r="P62" s="9" t="n">
        <f aca="false">+Outflows!P62+Fees!P62+'Ongoing Cash Flows'!P62+'Terminal Value'!P62</f>
        <v>7650.55211513814</v>
      </c>
      <c r="Q62" s="9" t="n">
        <f aca="false">+Outflows!Q62+Fees!Q62+'Ongoing Cash Flows'!Q62+'Terminal Value'!Q62</f>
        <v>7621.6816755427</v>
      </c>
      <c r="R62" s="9" t="n">
        <f aca="false">+Outflows!R62+Fees!R62+'Ongoing Cash Flows'!R62+'Terminal Value'!R62</f>
        <v>984.601540222131</v>
      </c>
      <c r="S62" s="9" t="n">
        <f aca="false">+Outflows!S62+Fees!S62+'Ongoing Cash Flows'!S62+'Terminal Value'!S62</f>
        <v>0</v>
      </c>
      <c r="T62" s="9" t="n">
        <f aca="false">+Outflows!T62+Fees!T62+'Ongoing Cash Flows'!T62+'Terminal Value'!T62</f>
        <v>0</v>
      </c>
      <c r="U62" s="9" t="n">
        <f aca="false">+Outflows!U62+Fees!U62+'Ongoing Cash Flows'!U62+'Terminal Value'!U62</f>
        <v>0</v>
      </c>
      <c r="V62" s="9" t="n">
        <f aca="false">+Outflows!V62+Fees!V62+'Ongoing Cash Flows'!V62+'Terminal Value'!V62</f>
        <v>0</v>
      </c>
      <c r="W62" s="9" t="n">
        <f aca="false">+Outflows!W62+Fees!W62+'Ongoing Cash Flows'!W62+'Terminal Value'!W62</f>
        <v>0</v>
      </c>
      <c r="X62" s="9" t="n">
        <f aca="false">+Outflows!X62+Fees!X62+'Ongoing Cash Flows'!X62+'Terminal Value'!X62</f>
        <v>0</v>
      </c>
      <c r="Y62" s="9" t="n">
        <f aca="false">+Outflows!Y62+Fees!Y62+'Ongoing Cash Flows'!Y62+'Terminal Value'!Y62</f>
        <v>0</v>
      </c>
      <c r="Z62" s="9" t="n">
        <f aca="false">+Outflows!Z62+Fees!Z62+'Ongoing Cash Flows'!Z62+'Terminal Value'!Z62</f>
        <v>0</v>
      </c>
      <c r="AA62" s="9" t="n">
        <f aca="false">+Outflows!AA62+Fees!AA62+'Ongoing Cash Flows'!AA62+'Terminal Value'!AA62</f>
        <v>0</v>
      </c>
      <c r="AB62" s="9" t="n">
        <f aca="false">+Outflows!AB62+Fees!AB62+'Ongoing Cash Flows'!AB62+'Terminal Value'!AB62</f>
        <v>0</v>
      </c>
      <c r="AC62" s="9" t="n">
        <f aca="false">+Outflows!AC62+Fees!AC62+'Ongoing Cash Flows'!AC62+'Terminal Value'!AC62</f>
        <v>0</v>
      </c>
      <c r="AD62" s="9" t="n">
        <f aca="false">+Outflows!AD62+Fees!AD62+'Ongoing Cash Flows'!AD62+'Terminal Value'!AD62</f>
        <v>0</v>
      </c>
      <c r="AE62" s="9" t="n">
        <f aca="false">+Outflows!AE62+Fees!AE62+'Ongoing Cash Flows'!AE62+'Terminal Value'!AE62</f>
        <v>0</v>
      </c>
      <c r="AF62" s="9" t="n">
        <f aca="false">+Outflows!AF62+Fees!AF62+'Ongoing Cash Flows'!AF62+'Terminal Value'!AF62</f>
        <v>0</v>
      </c>
      <c r="AG62" s="9" t="n">
        <f aca="false">+Outflows!AG62+Fees!AG62+'Ongoing Cash Flows'!AG62+'Terminal Value'!AG62</f>
        <v>0</v>
      </c>
      <c r="AH62" s="9" t="n">
        <f aca="false">+Outflows!AH62+Fees!AH62+'Ongoing Cash Flows'!AH62+'Terminal Value'!AH62</f>
        <v>0</v>
      </c>
      <c r="AI62" s="9" t="n">
        <f aca="false">+Outflows!AI62+Fees!AI62+'Ongoing Cash Flows'!AI62+'Terminal Value'!AI62</f>
        <v>0</v>
      </c>
      <c r="AJ62" s="9" t="n">
        <f aca="false">+Outflows!AJ62+Fees!AJ62+'Ongoing Cash Flows'!AJ62+'Terminal Value'!AJ62</f>
        <v>0</v>
      </c>
      <c r="AK62" s="9"/>
      <c r="AL62" s="1"/>
      <c r="AM62" s="32"/>
      <c r="AN62" s="33" t="n">
        <f aca="false">IF(ISERROR(XIRR(B62:AJ62,IRRDates)),-1,XIRR(B62:AJ62,IRRDates))</f>
        <v>0.0700969226609802</v>
      </c>
      <c r="AO62" s="9" t="n">
        <f aca="false">SUMPRODUCT(B62:AJ62,PVRf)</f>
        <v>0</v>
      </c>
      <c r="AP62" s="9" t="n">
        <f aca="false">MIN(0,AO62-$AO$1004)^2</f>
        <v>0</v>
      </c>
      <c r="AQ62" s="9" t="n">
        <f aca="false">MAX(0,AO62-$AO$1004)^2</f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20"/>
      <c r="CM62" s="20"/>
      <c r="CN62" s="20"/>
      <c r="CO62" s="20"/>
      <c r="CP62" s="20"/>
    </row>
    <row r="63" customFormat="false" ht="11.25" hidden="false" customHeight="false" outlineLevel="0" collapsed="false">
      <c r="A63" s="1" t="n">
        <v>61</v>
      </c>
      <c r="B63" s="9" t="n">
        <f aca="false">+Outflows!B63+Fees!B63+'Ongoing Cash Flows'!B63+'Terminal Value'!B63</f>
        <v>-103365.882264462</v>
      </c>
      <c r="C63" s="9" t="n">
        <f aca="false">+Outflows!C63+Fees!C63+'Ongoing Cash Flows'!C63+'Terminal Value'!C63</f>
        <v>14216.3587932052</v>
      </c>
      <c r="D63" s="9" t="n">
        <f aca="false">+Outflows!D63+Fees!D63+'Ongoing Cash Flows'!D63+'Terminal Value'!D63</f>
        <v>12420.3042141502</v>
      </c>
      <c r="E63" s="9" t="n">
        <f aca="false">+Outflows!E63+Fees!E63+'Ongoing Cash Flows'!E63+'Terminal Value'!E63</f>
        <v>10472.3486942738</v>
      </c>
      <c r="F63" s="9" t="n">
        <f aca="false">+Outflows!F63+Fees!F63+'Ongoing Cash Flows'!F63+'Terminal Value'!F63</f>
        <v>10077.241082697</v>
      </c>
      <c r="G63" s="9" t="n">
        <f aca="false">+Outflows!G63+Fees!G63+'Ongoing Cash Flows'!G63+'Terminal Value'!G63</f>
        <v>9563.58676546101</v>
      </c>
      <c r="H63" s="9" t="n">
        <f aca="false">+Outflows!H63+Fees!H63+'Ongoing Cash Flows'!H63+'Terminal Value'!H63</f>
        <v>8715.24237868467</v>
      </c>
      <c r="I63" s="9" t="n">
        <f aca="false">+Outflows!I63+Fees!I63+'Ongoing Cash Flows'!I63+'Terminal Value'!I63</f>
        <v>8552.47703660796</v>
      </c>
      <c r="J63" s="9" t="n">
        <f aca="false">+Outflows!J63+Fees!J63+'Ongoing Cash Flows'!J63+'Terminal Value'!J63</f>
        <v>8540.04283407297</v>
      </c>
      <c r="K63" s="9" t="n">
        <f aca="false">+Outflows!K63+Fees!K63+'Ongoing Cash Flows'!K63+'Terminal Value'!K63</f>
        <v>8531.25447096438</v>
      </c>
      <c r="L63" s="9" t="n">
        <f aca="false">+Outflows!L63+Fees!L63+'Ongoing Cash Flows'!L63+'Terminal Value'!L63</f>
        <v>8532.11489919256</v>
      </c>
      <c r="M63" s="9" t="n">
        <f aca="false">+Outflows!M63+Fees!M63+'Ongoing Cash Flows'!M63+'Terminal Value'!M63</f>
        <v>8504.47583666155</v>
      </c>
      <c r="N63" s="9" t="n">
        <f aca="false">+Outflows!N63+Fees!N63+'Ongoing Cash Flows'!N63+'Terminal Value'!N63</f>
        <v>8486.46216666065</v>
      </c>
      <c r="O63" s="9" t="n">
        <f aca="false">+Outflows!O63+Fees!O63+'Ongoing Cash Flows'!O63+'Terminal Value'!O63</f>
        <v>8160.70551952969</v>
      </c>
      <c r="P63" s="9" t="n">
        <f aca="false">+Outflows!P63+Fees!P63+'Ongoing Cash Flows'!P63+'Terminal Value'!P63</f>
        <v>8052.47968113483</v>
      </c>
      <c r="Q63" s="9" t="n">
        <f aca="false">+Outflows!Q63+Fees!Q63+'Ongoing Cash Flows'!Q63+'Terminal Value'!Q63</f>
        <v>8024.29047470209</v>
      </c>
      <c r="R63" s="9" t="n">
        <f aca="false">+Outflows!R63+Fees!R63+'Ongoing Cash Flows'!R63+'Terminal Value'!R63</f>
        <v>1185.56532322048</v>
      </c>
      <c r="S63" s="9" t="n">
        <f aca="false">+Outflows!S63+Fees!S63+'Ongoing Cash Flows'!S63+'Terminal Value'!S63</f>
        <v>0</v>
      </c>
      <c r="T63" s="9" t="n">
        <f aca="false">+Outflows!T63+Fees!T63+'Ongoing Cash Flows'!T63+'Terminal Value'!T63</f>
        <v>0</v>
      </c>
      <c r="U63" s="9" t="n">
        <f aca="false">+Outflows!U63+Fees!U63+'Ongoing Cash Flows'!U63+'Terminal Value'!U63</f>
        <v>0</v>
      </c>
      <c r="V63" s="9" t="n">
        <f aca="false">+Outflows!V63+Fees!V63+'Ongoing Cash Flows'!V63+'Terminal Value'!V63</f>
        <v>0</v>
      </c>
      <c r="W63" s="9" t="n">
        <f aca="false">+Outflows!W63+Fees!W63+'Ongoing Cash Flows'!W63+'Terminal Value'!W63</f>
        <v>0</v>
      </c>
      <c r="X63" s="9" t="n">
        <f aca="false">+Outflows!X63+Fees!X63+'Ongoing Cash Flows'!X63+'Terminal Value'!X63</f>
        <v>0</v>
      </c>
      <c r="Y63" s="9" t="n">
        <f aca="false">+Outflows!Y63+Fees!Y63+'Ongoing Cash Flows'!Y63+'Terminal Value'!Y63</f>
        <v>0</v>
      </c>
      <c r="Z63" s="9" t="n">
        <f aca="false">+Outflows!Z63+Fees!Z63+'Ongoing Cash Flows'!Z63+'Terminal Value'!Z63</f>
        <v>0</v>
      </c>
      <c r="AA63" s="9" t="n">
        <f aca="false">+Outflows!AA63+Fees!AA63+'Ongoing Cash Flows'!AA63+'Terminal Value'!AA63</f>
        <v>0</v>
      </c>
      <c r="AB63" s="9" t="n">
        <f aca="false">+Outflows!AB63+Fees!AB63+'Ongoing Cash Flows'!AB63+'Terminal Value'!AB63</f>
        <v>0</v>
      </c>
      <c r="AC63" s="9" t="n">
        <f aca="false">+Outflows!AC63+Fees!AC63+'Ongoing Cash Flows'!AC63+'Terminal Value'!AC63</f>
        <v>0</v>
      </c>
      <c r="AD63" s="9" t="n">
        <f aca="false">+Outflows!AD63+Fees!AD63+'Ongoing Cash Flows'!AD63+'Terminal Value'!AD63</f>
        <v>0</v>
      </c>
      <c r="AE63" s="9" t="n">
        <f aca="false">+Outflows!AE63+Fees!AE63+'Ongoing Cash Flows'!AE63+'Terminal Value'!AE63</f>
        <v>0</v>
      </c>
      <c r="AF63" s="9" t="n">
        <f aca="false">+Outflows!AF63+Fees!AF63+'Ongoing Cash Flows'!AF63+'Terminal Value'!AF63</f>
        <v>0</v>
      </c>
      <c r="AG63" s="9" t="n">
        <f aca="false">+Outflows!AG63+Fees!AG63+'Ongoing Cash Flows'!AG63+'Terminal Value'!AG63</f>
        <v>0</v>
      </c>
      <c r="AH63" s="9" t="n">
        <f aca="false">+Outflows!AH63+Fees!AH63+'Ongoing Cash Flows'!AH63+'Terminal Value'!AH63</f>
        <v>0</v>
      </c>
      <c r="AI63" s="9" t="n">
        <f aca="false">+Outflows!AI63+Fees!AI63+'Ongoing Cash Flows'!AI63+'Terminal Value'!AI63</f>
        <v>0</v>
      </c>
      <c r="AJ63" s="9" t="n">
        <f aca="false">+Outflows!AJ63+Fees!AJ63+'Ongoing Cash Flows'!AJ63+'Terminal Value'!AJ63</f>
        <v>0</v>
      </c>
      <c r="AK63" s="9"/>
      <c r="AL63" s="1"/>
      <c r="AM63" s="32"/>
      <c r="AN63" s="33" t="n">
        <f aca="false">IF(ISERROR(XIRR(B63:AJ63,IRRDates)),-1,XIRR(B63:AJ63,IRRDates))</f>
        <v>0.0465966655065475</v>
      </c>
      <c r="AO63" s="9" t="n">
        <f aca="false">SUMPRODUCT(B63:AJ63,PVRf)</f>
        <v>0</v>
      </c>
      <c r="AP63" s="9" t="n">
        <f aca="false">MIN(0,AO63-$AO$1004)^2</f>
        <v>0</v>
      </c>
      <c r="AQ63" s="9" t="n">
        <f aca="false">MAX(0,AO63-$AO$1004)^2</f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20"/>
      <c r="CM63" s="20"/>
      <c r="CN63" s="20"/>
      <c r="CO63" s="20"/>
      <c r="CP63" s="20"/>
    </row>
    <row r="64" customFormat="false" ht="11.25" hidden="false" customHeight="false" outlineLevel="0" collapsed="false">
      <c r="A64" s="1" t="n">
        <v>62</v>
      </c>
      <c r="B64" s="9" t="n">
        <f aca="false">+Outflows!B64+Fees!B64+'Ongoing Cash Flows'!B64+'Terminal Value'!B64</f>
        <v>-92584.0611817707</v>
      </c>
      <c r="C64" s="9" t="n">
        <f aca="false">+Outflows!C64+Fees!C64+'Ongoing Cash Flows'!C64+'Terminal Value'!C64</f>
        <v>14184.5347686777</v>
      </c>
      <c r="D64" s="9" t="n">
        <f aca="false">+Outflows!D64+Fees!D64+'Ongoing Cash Flows'!D64+'Terminal Value'!D64</f>
        <v>12103.3495560792</v>
      </c>
      <c r="E64" s="9" t="n">
        <f aca="false">+Outflows!E64+Fees!E64+'Ongoing Cash Flows'!E64+'Terminal Value'!E64</f>
        <v>10069.5359566324</v>
      </c>
      <c r="F64" s="9" t="n">
        <f aca="false">+Outflows!F64+Fees!F64+'Ongoing Cash Flows'!F64+'Terminal Value'!F64</f>
        <v>9523.97963873984</v>
      </c>
      <c r="G64" s="9" t="n">
        <f aca="false">+Outflows!G64+Fees!G64+'Ongoing Cash Flows'!G64+'Terminal Value'!G64</f>
        <v>9373.77184196211</v>
      </c>
      <c r="H64" s="9" t="n">
        <f aca="false">+Outflows!H64+Fees!H64+'Ongoing Cash Flows'!H64+'Terminal Value'!H64</f>
        <v>8454.08252078265</v>
      </c>
      <c r="I64" s="9" t="n">
        <f aca="false">+Outflows!I64+Fees!I64+'Ongoing Cash Flows'!I64+'Terminal Value'!I64</f>
        <v>8305.15068642788</v>
      </c>
      <c r="J64" s="9" t="n">
        <f aca="false">+Outflows!J64+Fees!J64+'Ongoing Cash Flows'!J64+'Terminal Value'!J64</f>
        <v>8292.71648389289</v>
      </c>
      <c r="K64" s="9" t="n">
        <f aca="false">+Outflows!K64+Fees!K64+'Ongoing Cash Flows'!K64+'Terminal Value'!K64</f>
        <v>8283.5089235806</v>
      </c>
      <c r="L64" s="9" t="n">
        <f aca="false">+Outflows!L64+Fees!L64+'Ongoing Cash Flows'!L64+'Terminal Value'!L64</f>
        <v>8284.78854901248</v>
      </c>
      <c r="M64" s="9" t="n">
        <f aca="false">+Outflows!M64+Fees!M64+'Ongoing Cash Flows'!M64+'Terminal Value'!M64</f>
        <v>8256.73028927778</v>
      </c>
      <c r="N64" s="9" t="n">
        <f aca="false">+Outflows!N64+Fees!N64+'Ongoing Cash Flows'!N64+'Terminal Value'!N64</f>
        <v>8239.13581648058</v>
      </c>
      <c r="O64" s="9" t="n">
        <f aca="false">+Outflows!O64+Fees!O64+'Ongoing Cash Flows'!O64+'Terminal Value'!O64</f>
        <v>7912.95997214592</v>
      </c>
      <c r="P64" s="9" t="n">
        <f aca="false">+Outflows!P64+Fees!P64+'Ongoing Cash Flows'!P64+'Terminal Value'!P64</f>
        <v>7805.15333095476</v>
      </c>
      <c r="Q64" s="9" t="n">
        <f aca="false">+Outflows!Q64+Fees!Q64+'Ongoing Cash Flows'!Q64+'Terminal Value'!Q64</f>
        <v>7776.54492731832</v>
      </c>
      <c r="R64" s="9" t="n">
        <f aca="false">+Outflows!R64+Fees!R64+'Ongoing Cash Flows'!R64+'Terminal Value'!R64</f>
        <v>1061.90214813044</v>
      </c>
      <c r="S64" s="9" t="n">
        <f aca="false">+Outflows!S64+Fees!S64+'Ongoing Cash Flows'!S64+'Terminal Value'!S64</f>
        <v>0</v>
      </c>
      <c r="T64" s="9" t="n">
        <f aca="false">+Outflows!T64+Fees!T64+'Ongoing Cash Flows'!T64+'Terminal Value'!T64</f>
        <v>0</v>
      </c>
      <c r="U64" s="9" t="n">
        <f aca="false">+Outflows!U64+Fees!U64+'Ongoing Cash Flows'!U64+'Terminal Value'!U64</f>
        <v>0</v>
      </c>
      <c r="V64" s="9" t="n">
        <f aca="false">+Outflows!V64+Fees!V64+'Ongoing Cash Flows'!V64+'Terminal Value'!V64</f>
        <v>0</v>
      </c>
      <c r="W64" s="9" t="n">
        <f aca="false">+Outflows!W64+Fees!W64+'Ongoing Cash Flows'!W64+'Terminal Value'!W64</f>
        <v>0</v>
      </c>
      <c r="X64" s="9" t="n">
        <f aca="false">+Outflows!X64+Fees!X64+'Ongoing Cash Flows'!X64+'Terminal Value'!X64</f>
        <v>0</v>
      </c>
      <c r="Y64" s="9" t="n">
        <f aca="false">+Outflows!Y64+Fees!Y64+'Ongoing Cash Flows'!Y64+'Terminal Value'!Y64</f>
        <v>0</v>
      </c>
      <c r="Z64" s="9" t="n">
        <f aca="false">+Outflows!Z64+Fees!Z64+'Ongoing Cash Flows'!Z64+'Terminal Value'!Z64</f>
        <v>0</v>
      </c>
      <c r="AA64" s="9" t="n">
        <f aca="false">+Outflows!AA64+Fees!AA64+'Ongoing Cash Flows'!AA64+'Terminal Value'!AA64</f>
        <v>0</v>
      </c>
      <c r="AB64" s="9" t="n">
        <f aca="false">+Outflows!AB64+Fees!AB64+'Ongoing Cash Flows'!AB64+'Terminal Value'!AB64</f>
        <v>0</v>
      </c>
      <c r="AC64" s="9" t="n">
        <f aca="false">+Outflows!AC64+Fees!AC64+'Ongoing Cash Flows'!AC64+'Terminal Value'!AC64</f>
        <v>0</v>
      </c>
      <c r="AD64" s="9" t="n">
        <f aca="false">+Outflows!AD64+Fees!AD64+'Ongoing Cash Flows'!AD64+'Terminal Value'!AD64</f>
        <v>0</v>
      </c>
      <c r="AE64" s="9" t="n">
        <f aca="false">+Outflows!AE64+Fees!AE64+'Ongoing Cash Flows'!AE64+'Terminal Value'!AE64</f>
        <v>0</v>
      </c>
      <c r="AF64" s="9" t="n">
        <f aca="false">+Outflows!AF64+Fees!AF64+'Ongoing Cash Flows'!AF64+'Terminal Value'!AF64</f>
        <v>0</v>
      </c>
      <c r="AG64" s="9" t="n">
        <f aca="false">+Outflows!AG64+Fees!AG64+'Ongoing Cash Flows'!AG64+'Terminal Value'!AG64</f>
        <v>0</v>
      </c>
      <c r="AH64" s="9" t="n">
        <f aca="false">+Outflows!AH64+Fees!AH64+'Ongoing Cash Flows'!AH64+'Terminal Value'!AH64</f>
        <v>0</v>
      </c>
      <c r="AI64" s="9" t="n">
        <f aca="false">+Outflows!AI64+Fees!AI64+'Ongoing Cash Flows'!AI64+'Terminal Value'!AI64</f>
        <v>0</v>
      </c>
      <c r="AJ64" s="9" t="n">
        <f aca="false">+Outflows!AJ64+Fees!AJ64+'Ongoing Cash Flows'!AJ64+'Terminal Value'!AJ64</f>
        <v>0</v>
      </c>
      <c r="AK64" s="9"/>
      <c r="AL64" s="1"/>
      <c r="AM64" s="32"/>
      <c r="AN64" s="33" t="n">
        <f aca="false">IF(ISERROR(XIRR(B64:AJ64,IRRDates)),-1,XIRR(B64:AJ64,IRRDates))</f>
        <v>0.0600588227892993</v>
      </c>
      <c r="AO64" s="9" t="n">
        <f aca="false">SUMPRODUCT(B64:AJ64,PVRf)</f>
        <v>0</v>
      </c>
      <c r="AP64" s="9" t="n">
        <f aca="false">MIN(0,AO64-$AO$1004)^2</f>
        <v>0</v>
      </c>
      <c r="AQ64" s="9" t="n">
        <f aca="false">MAX(0,AO64-$AO$1004)^2</f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20"/>
      <c r="CM64" s="20"/>
      <c r="CN64" s="20"/>
      <c r="CO64" s="20"/>
      <c r="CP64" s="20"/>
    </row>
    <row r="65" customFormat="false" ht="11.25" hidden="false" customHeight="false" outlineLevel="0" collapsed="false">
      <c r="A65" s="1" t="n">
        <v>63</v>
      </c>
      <c r="B65" s="9" t="n">
        <f aca="false">+Outflows!B65+Fees!B65+'Ongoing Cash Flows'!B65+'Terminal Value'!B65</f>
        <v>-89549.4605775035</v>
      </c>
      <c r="C65" s="9" t="n">
        <f aca="false">+Outflows!C65+Fees!C65+'Ongoing Cash Flows'!C65+'Terminal Value'!C65</f>
        <v>14051.8701301347</v>
      </c>
      <c r="D65" s="9" t="n">
        <f aca="false">+Outflows!D65+Fees!D65+'Ongoing Cash Flows'!D65+'Terminal Value'!D65</f>
        <v>12061.8066624834</v>
      </c>
      <c r="E65" s="9" t="n">
        <f aca="false">+Outflows!E65+Fees!E65+'Ongoing Cash Flows'!E65+'Terminal Value'!E65</f>
        <v>9932.05430354711</v>
      </c>
      <c r="F65" s="9" t="n">
        <f aca="false">+Outflows!F65+Fees!F65+'Ongoing Cash Flows'!F65+'Terminal Value'!F65</f>
        <v>9408.76643089936</v>
      </c>
      <c r="G65" s="9" t="n">
        <f aca="false">+Outflows!G65+Fees!G65+'Ongoing Cash Flows'!G65+'Terminal Value'!G65</f>
        <v>9341.2916565083</v>
      </c>
      <c r="H65" s="9" t="n">
        <f aca="false">+Outflows!H65+Fees!H65+'Ongoing Cash Flows'!H65+'Terminal Value'!H65</f>
        <v>8380.57769664194</v>
      </c>
      <c r="I65" s="9" t="n">
        <f aca="false">+Outflows!I65+Fees!I65+'Ongoing Cash Flows'!I65+'Terminal Value'!I65</f>
        <v>8235.53937624648</v>
      </c>
      <c r="J65" s="9" t="n">
        <f aca="false">+Outflows!J65+Fees!J65+'Ongoing Cash Flows'!J65+'Terminal Value'!J65</f>
        <v>8223.10517371149</v>
      </c>
      <c r="K65" s="9" t="n">
        <f aca="false">+Outflows!K65+Fees!K65+'Ongoing Cash Flows'!K65+'Terminal Value'!K65</f>
        <v>8213.7796281277</v>
      </c>
      <c r="L65" s="9" t="n">
        <f aca="false">+Outflows!L65+Fees!L65+'Ongoing Cash Flows'!L65+'Terminal Value'!L65</f>
        <v>8215.17723883108</v>
      </c>
      <c r="M65" s="9" t="n">
        <f aca="false">+Outflows!M65+Fees!M65+'Ongoing Cash Flows'!M65+'Terminal Value'!M65</f>
        <v>8187.00099382488</v>
      </c>
      <c r="N65" s="9" t="n">
        <f aca="false">+Outflows!N65+Fees!N65+'Ongoing Cash Flows'!N65+'Terminal Value'!N65</f>
        <v>8169.52450629917</v>
      </c>
      <c r="O65" s="9" t="n">
        <f aca="false">+Outflows!O65+Fees!O65+'Ongoing Cash Flows'!O65+'Terminal Value'!O65</f>
        <v>7843.23067669302</v>
      </c>
      <c r="P65" s="9" t="n">
        <f aca="false">+Outflows!P65+Fees!P65+'Ongoing Cash Flows'!P65+'Terminal Value'!P65</f>
        <v>7735.54202077335</v>
      </c>
      <c r="Q65" s="9" t="n">
        <f aca="false">+Outflows!Q65+Fees!Q65+'Ongoing Cash Flows'!Q65+'Terminal Value'!Q65</f>
        <v>7706.81563186542</v>
      </c>
      <c r="R65" s="9" t="n">
        <f aca="false">+Outflows!R65+Fees!R65+'Ongoing Cash Flows'!R65+'Terminal Value'!R65</f>
        <v>1027.09649303973</v>
      </c>
      <c r="S65" s="9" t="n">
        <f aca="false">+Outflows!S65+Fees!S65+'Ongoing Cash Flows'!S65+'Terminal Value'!S65</f>
        <v>0</v>
      </c>
      <c r="T65" s="9" t="n">
        <f aca="false">+Outflows!T65+Fees!T65+'Ongoing Cash Flows'!T65+'Terminal Value'!T65</f>
        <v>0</v>
      </c>
      <c r="U65" s="9" t="n">
        <f aca="false">+Outflows!U65+Fees!U65+'Ongoing Cash Flows'!U65+'Terminal Value'!U65</f>
        <v>0</v>
      </c>
      <c r="V65" s="9" t="n">
        <f aca="false">+Outflows!V65+Fees!V65+'Ongoing Cash Flows'!V65+'Terminal Value'!V65</f>
        <v>0</v>
      </c>
      <c r="W65" s="9" t="n">
        <f aca="false">+Outflows!W65+Fees!W65+'Ongoing Cash Flows'!W65+'Terminal Value'!W65</f>
        <v>0</v>
      </c>
      <c r="X65" s="9" t="n">
        <f aca="false">+Outflows!X65+Fees!X65+'Ongoing Cash Flows'!X65+'Terminal Value'!X65</f>
        <v>0</v>
      </c>
      <c r="Y65" s="9" t="n">
        <f aca="false">+Outflows!Y65+Fees!Y65+'Ongoing Cash Flows'!Y65+'Terminal Value'!Y65</f>
        <v>0</v>
      </c>
      <c r="Z65" s="9" t="n">
        <f aca="false">+Outflows!Z65+Fees!Z65+'Ongoing Cash Flows'!Z65+'Terminal Value'!Z65</f>
        <v>0</v>
      </c>
      <c r="AA65" s="9" t="n">
        <f aca="false">+Outflows!AA65+Fees!AA65+'Ongoing Cash Flows'!AA65+'Terminal Value'!AA65</f>
        <v>0</v>
      </c>
      <c r="AB65" s="9" t="n">
        <f aca="false">+Outflows!AB65+Fees!AB65+'Ongoing Cash Flows'!AB65+'Terminal Value'!AB65</f>
        <v>0</v>
      </c>
      <c r="AC65" s="9" t="n">
        <f aca="false">+Outflows!AC65+Fees!AC65+'Ongoing Cash Flows'!AC65+'Terminal Value'!AC65</f>
        <v>0</v>
      </c>
      <c r="AD65" s="9" t="n">
        <f aca="false">+Outflows!AD65+Fees!AD65+'Ongoing Cash Flows'!AD65+'Terminal Value'!AD65</f>
        <v>0</v>
      </c>
      <c r="AE65" s="9" t="n">
        <f aca="false">+Outflows!AE65+Fees!AE65+'Ongoing Cash Flows'!AE65+'Terminal Value'!AE65</f>
        <v>0</v>
      </c>
      <c r="AF65" s="9" t="n">
        <f aca="false">+Outflows!AF65+Fees!AF65+'Ongoing Cash Flows'!AF65+'Terminal Value'!AF65</f>
        <v>0</v>
      </c>
      <c r="AG65" s="9" t="n">
        <f aca="false">+Outflows!AG65+Fees!AG65+'Ongoing Cash Flows'!AG65+'Terminal Value'!AG65</f>
        <v>0</v>
      </c>
      <c r="AH65" s="9" t="n">
        <f aca="false">+Outflows!AH65+Fees!AH65+'Ongoing Cash Flows'!AH65+'Terminal Value'!AH65</f>
        <v>0</v>
      </c>
      <c r="AI65" s="9" t="n">
        <f aca="false">+Outflows!AI65+Fees!AI65+'Ongoing Cash Flows'!AI65+'Terminal Value'!AI65</f>
        <v>0</v>
      </c>
      <c r="AJ65" s="9" t="n">
        <f aca="false">+Outflows!AJ65+Fees!AJ65+'Ongoing Cash Flows'!AJ65+'Terminal Value'!AJ65</f>
        <v>0</v>
      </c>
      <c r="AK65" s="9"/>
      <c r="AL65" s="1"/>
      <c r="AM65" s="32"/>
      <c r="AN65" s="33" t="n">
        <f aca="false">IF(ISERROR(XIRR(B65:AJ65,IRRDates)),-1,XIRR(B65:AJ65,IRRDates))</f>
        <v>0.0642728498627623</v>
      </c>
      <c r="AO65" s="9" t="n">
        <f aca="false">SUMPRODUCT(B65:AJ65,PVRf)</f>
        <v>0</v>
      </c>
      <c r="AP65" s="9" t="n">
        <f aca="false">MIN(0,AO65-$AO$1004)^2</f>
        <v>0</v>
      </c>
      <c r="AQ65" s="9" t="n">
        <f aca="false">MAX(0,AO65-$AO$1004)^2</f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20"/>
      <c r="CM65" s="20"/>
      <c r="CN65" s="20"/>
      <c r="CO65" s="20"/>
      <c r="CP65" s="20"/>
    </row>
    <row r="66" customFormat="false" ht="11.25" hidden="false" customHeight="false" outlineLevel="0" collapsed="false">
      <c r="A66" s="1" t="n">
        <v>64</v>
      </c>
      <c r="B66" s="9" t="n">
        <f aca="false">+Outflows!B66+Fees!B66+'Ongoing Cash Flows'!B66+'Terminal Value'!B66</f>
        <v>-101658.614213894</v>
      </c>
      <c r="C66" s="9" t="n">
        <f aca="false">+Outflows!C66+Fees!C66+'Ongoing Cash Flows'!C66+'Terminal Value'!C66</f>
        <v>14338.9402236029</v>
      </c>
      <c r="D66" s="9" t="n">
        <f aca="false">+Outflows!D66+Fees!D66+'Ongoing Cash Flows'!D66+'Terminal Value'!D66</f>
        <v>12497.5766864369</v>
      </c>
      <c r="E66" s="9" t="n">
        <f aca="false">+Outflows!E66+Fees!E66+'Ongoing Cash Flows'!E66+'Terminal Value'!E66</f>
        <v>10454.8061611722</v>
      </c>
      <c r="F66" s="9" t="n">
        <f aca="false">+Outflows!F66+Fees!F66+'Ongoing Cash Flows'!F66+'Terminal Value'!F66</f>
        <v>9991.18688343863</v>
      </c>
      <c r="G66" s="9" t="n">
        <f aca="false">+Outflows!G66+Fees!G66+'Ongoing Cash Flows'!G66+'Terminal Value'!G66</f>
        <v>9539.43060058293</v>
      </c>
      <c r="H66" s="9" t="n">
        <f aca="false">+Outflows!H66+Fees!H66+'Ongoing Cash Flows'!H66+'Terminal Value'!H66</f>
        <v>8673.88852221948</v>
      </c>
      <c r="I66" s="9" t="n">
        <f aca="false">+Outflows!I66+Fees!I66+'Ongoing Cash Flows'!I66+'Terminal Value'!I66</f>
        <v>8513.31367334237</v>
      </c>
      <c r="J66" s="9" t="n">
        <f aca="false">+Outflows!J66+Fees!J66+'Ongoing Cash Flows'!J66+'Terminal Value'!J66</f>
        <v>8500.87947080739</v>
      </c>
      <c r="K66" s="9" t="n">
        <f aca="false">+Outflows!K66+Fees!K66+'Ongoing Cash Flows'!K66+'Terminal Value'!K66</f>
        <v>8492.02472911698</v>
      </c>
      <c r="L66" s="9" t="n">
        <f aca="false">+Outflows!L66+Fees!L66+'Ongoing Cash Flows'!L66+'Terminal Value'!L66</f>
        <v>8492.95153592698</v>
      </c>
      <c r="M66" s="9" t="n">
        <f aca="false">+Outflows!M66+Fees!M66+'Ongoing Cash Flows'!M66+'Terminal Value'!M66</f>
        <v>8465.24609481416</v>
      </c>
      <c r="N66" s="9" t="n">
        <f aca="false">+Outflows!N66+Fees!N66+'Ongoing Cash Flows'!N66+'Terminal Value'!N66</f>
        <v>8447.29880339507</v>
      </c>
      <c r="O66" s="9" t="n">
        <f aca="false">+Outflows!O66+Fees!O66+'Ongoing Cash Flows'!O66+'Terminal Value'!O66</f>
        <v>8121.4757776823</v>
      </c>
      <c r="P66" s="9" t="n">
        <f aca="false">+Outflows!P66+Fees!P66+'Ongoing Cash Flows'!P66+'Terminal Value'!P66</f>
        <v>8013.31631786925</v>
      </c>
      <c r="Q66" s="9" t="n">
        <f aca="false">+Outflows!Q66+Fees!Q66+'Ongoing Cash Flows'!Q66+'Terminal Value'!Q66</f>
        <v>7985.0607328547</v>
      </c>
      <c r="R66" s="9" t="n">
        <f aca="false">+Outflows!R66+Fees!R66+'Ongoing Cash Flows'!R66+'Terminal Value'!R66</f>
        <v>1165.98364158768</v>
      </c>
      <c r="S66" s="9" t="n">
        <f aca="false">+Outflows!S66+Fees!S66+'Ongoing Cash Flows'!S66+'Terminal Value'!S66</f>
        <v>0</v>
      </c>
      <c r="T66" s="9" t="n">
        <f aca="false">+Outflows!T66+Fees!T66+'Ongoing Cash Flows'!T66+'Terminal Value'!T66</f>
        <v>0</v>
      </c>
      <c r="U66" s="9" t="n">
        <f aca="false">+Outflows!U66+Fees!U66+'Ongoing Cash Flows'!U66+'Terminal Value'!U66</f>
        <v>0</v>
      </c>
      <c r="V66" s="9" t="n">
        <f aca="false">+Outflows!V66+Fees!V66+'Ongoing Cash Flows'!V66+'Terminal Value'!V66</f>
        <v>0</v>
      </c>
      <c r="W66" s="9" t="n">
        <f aca="false">+Outflows!W66+Fees!W66+'Ongoing Cash Flows'!W66+'Terminal Value'!W66</f>
        <v>0</v>
      </c>
      <c r="X66" s="9" t="n">
        <f aca="false">+Outflows!X66+Fees!X66+'Ongoing Cash Flows'!X66+'Terminal Value'!X66</f>
        <v>0</v>
      </c>
      <c r="Y66" s="9" t="n">
        <f aca="false">+Outflows!Y66+Fees!Y66+'Ongoing Cash Flows'!Y66+'Terminal Value'!Y66</f>
        <v>0</v>
      </c>
      <c r="Z66" s="9" t="n">
        <f aca="false">+Outflows!Z66+Fees!Z66+'Ongoing Cash Flows'!Z66+'Terminal Value'!Z66</f>
        <v>0</v>
      </c>
      <c r="AA66" s="9" t="n">
        <f aca="false">+Outflows!AA66+Fees!AA66+'Ongoing Cash Flows'!AA66+'Terminal Value'!AA66</f>
        <v>0</v>
      </c>
      <c r="AB66" s="9" t="n">
        <f aca="false">+Outflows!AB66+Fees!AB66+'Ongoing Cash Flows'!AB66+'Terminal Value'!AB66</f>
        <v>0</v>
      </c>
      <c r="AC66" s="9" t="n">
        <f aca="false">+Outflows!AC66+Fees!AC66+'Ongoing Cash Flows'!AC66+'Terminal Value'!AC66</f>
        <v>0</v>
      </c>
      <c r="AD66" s="9" t="n">
        <f aca="false">+Outflows!AD66+Fees!AD66+'Ongoing Cash Flows'!AD66+'Terminal Value'!AD66</f>
        <v>0</v>
      </c>
      <c r="AE66" s="9" t="n">
        <f aca="false">+Outflows!AE66+Fees!AE66+'Ongoing Cash Flows'!AE66+'Terminal Value'!AE66</f>
        <v>0</v>
      </c>
      <c r="AF66" s="9" t="n">
        <f aca="false">+Outflows!AF66+Fees!AF66+'Ongoing Cash Flows'!AF66+'Terminal Value'!AF66</f>
        <v>0</v>
      </c>
      <c r="AG66" s="9" t="n">
        <f aca="false">+Outflows!AG66+Fees!AG66+'Ongoing Cash Flows'!AG66+'Terminal Value'!AG66</f>
        <v>0</v>
      </c>
      <c r="AH66" s="9" t="n">
        <f aca="false">+Outflows!AH66+Fees!AH66+'Ongoing Cash Flows'!AH66+'Terminal Value'!AH66</f>
        <v>0</v>
      </c>
      <c r="AI66" s="9" t="n">
        <f aca="false">+Outflows!AI66+Fees!AI66+'Ongoing Cash Flows'!AI66+'Terminal Value'!AI66</f>
        <v>0</v>
      </c>
      <c r="AJ66" s="9" t="n">
        <f aca="false">+Outflows!AJ66+Fees!AJ66+'Ongoing Cash Flows'!AJ66+'Terminal Value'!AJ66</f>
        <v>0</v>
      </c>
      <c r="AK66" s="9"/>
      <c r="AL66" s="1"/>
      <c r="AM66" s="32"/>
      <c r="AN66" s="33" t="n">
        <f aca="false">IF(ISERROR(XIRR(B66:AJ66,IRRDates)),-1,XIRR(B66:AJ66,IRRDates))</f>
        <v>0.0490106338988337</v>
      </c>
      <c r="AO66" s="9" t="n">
        <f aca="false">SUMPRODUCT(B66:AJ66,PVRf)</f>
        <v>0</v>
      </c>
      <c r="AP66" s="9" t="n">
        <f aca="false">MIN(0,AO66-$AO$1004)^2</f>
        <v>0</v>
      </c>
      <c r="AQ66" s="9" t="n">
        <f aca="false">MAX(0,AO66-$AO$1004)^2</f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20"/>
      <c r="CM66" s="20"/>
      <c r="CN66" s="20"/>
      <c r="CO66" s="20"/>
      <c r="CP66" s="20"/>
    </row>
    <row r="67" customFormat="false" ht="11.25" hidden="false" customHeight="false" outlineLevel="0" collapsed="false">
      <c r="A67" s="1" t="n">
        <v>65</v>
      </c>
      <c r="B67" s="9" t="n">
        <f aca="false">+Outflows!B67+Fees!B67+'Ongoing Cash Flows'!B67+'Terminal Value'!B67</f>
        <v>-99742.0884007225</v>
      </c>
      <c r="C67" s="9" t="n">
        <f aca="false">+Outflows!C67+Fees!C67+'Ongoing Cash Flows'!C67+'Terminal Value'!C67</f>
        <v>14255.3402942809</v>
      </c>
      <c r="D67" s="9" t="n">
        <f aca="false">+Outflows!D67+Fees!D67+'Ongoing Cash Flows'!D67+'Terminal Value'!D67</f>
        <v>12242.0246893285</v>
      </c>
      <c r="E67" s="9" t="n">
        <f aca="false">+Outflows!E67+Fees!E67+'Ongoing Cash Flows'!E67+'Terminal Value'!E67</f>
        <v>10268.1945404983</v>
      </c>
      <c r="F67" s="9" t="n">
        <f aca="false">+Outflows!F67+Fees!F67+'Ongoing Cash Flows'!F67+'Terminal Value'!F67</f>
        <v>9952.90318579171</v>
      </c>
      <c r="G67" s="9" t="n">
        <f aca="false">+Outflows!G67+Fees!G67+'Ongoing Cash Flows'!G67+'Terminal Value'!G67</f>
        <v>9475.822049311</v>
      </c>
      <c r="H67" s="9" t="n">
        <f aca="false">+Outflows!H67+Fees!H67+'Ongoing Cash Flows'!H67+'Terminal Value'!H67</f>
        <v>8627.46597400663</v>
      </c>
      <c r="I67" s="9" t="n">
        <f aca="false">+Outflows!I67+Fees!I67+'Ongoing Cash Flows'!I67+'Terminal Value'!I67</f>
        <v>8469.35010440886</v>
      </c>
      <c r="J67" s="9" t="n">
        <f aca="false">+Outflows!J67+Fees!J67+'Ongoing Cash Flows'!J67+'Terminal Value'!J67</f>
        <v>8456.91590187387</v>
      </c>
      <c r="K67" s="9" t="n">
        <f aca="false">+Outflows!K67+Fees!K67+'Ongoing Cash Flows'!K67+'Terminal Value'!K67</f>
        <v>8447.98664565985</v>
      </c>
      <c r="L67" s="9" t="n">
        <f aca="false">+Outflows!L67+Fees!L67+'Ongoing Cash Flows'!L67+'Terminal Value'!L67</f>
        <v>8448.98796699346</v>
      </c>
      <c r="M67" s="9" t="n">
        <f aca="false">+Outflows!M67+Fees!M67+'Ongoing Cash Flows'!M67+'Terminal Value'!M67</f>
        <v>8421.20801135703</v>
      </c>
      <c r="N67" s="9" t="n">
        <f aca="false">+Outflows!N67+Fees!N67+'Ongoing Cash Flows'!N67+'Terminal Value'!N67</f>
        <v>8403.33523446156</v>
      </c>
      <c r="O67" s="9" t="n">
        <f aca="false">+Outflows!O67+Fees!O67+'Ongoing Cash Flows'!O67+'Terminal Value'!O67</f>
        <v>8077.43769422517</v>
      </c>
      <c r="P67" s="9" t="n">
        <f aca="false">+Outflows!P67+Fees!P67+'Ongoing Cash Flows'!P67+'Terminal Value'!P67</f>
        <v>7969.35274893574</v>
      </c>
      <c r="Q67" s="9" t="n">
        <f aca="false">+Outflows!Q67+Fees!Q67+'Ongoing Cash Flows'!Q67+'Terminal Value'!Q67</f>
        <v>7941.02264939757</v>
      </c>
      <c r="R67" s="9" t="n">
        <f aca="false">+Outflows!R67+Fees!R67+'Ongoing Cash Flows'!R67+'Terminal Value'!R67</f>
        <v>1144.00185712093</v>
      </c>
      <c r="S67" s="9" t="n">
        <f aca="false">+Outflows!S67+Fees!S67+'Ongoing Cash Flows'!S67+'Terminal Value'!S67</f>
        <v>0</v>
      </c>
      <c r="T67" s="9" t="n">
        <f aca="false">+Outflows!T67+Fees!T67+'Ongoing Cash Flows'!T67+'Terminal Value'!T67</f>
        <v>0</v>
      </c>
      <c r="U67" s="9" t="n">
        <f aca="false">+Outflows!U67+Fees!U67+'Ongoing Cash Flows'!U67+'Terminal Value'!U67</f>
        <v>0</v>
      </c>
      <c r="V67" s="9" t="n">
        <f aca="false">+Outflows!V67+Fees!V67+'Ongoing Cash Flows'!V67+'Terminal Value'!V67</f>
        <v>0</v>
      </c>
      <c r="W67" s="9" t="n">
        <f aca="false">+Outflows!W67+Fees!W67+'Ongoing Cash Flows'!W67+'Terminal Value'!W67</f>
        <v>0</v>
      </c>
      <c r="X67" s="9" t="n">
        <f aca="false">+Outflows!X67+Fees!X67+'Ongoing Cash Flows'!X67+'Terminal Value'!X67</f>
        <v>0</v>
      </c>
      <c r="Y67" s="9" t="n">
        <f aca="false">+Outflows!Y67+Fees!Y67+'Ongoing Cash Flows'!Y67+'Terminal Value'!Y67</f>
        <v>0</v>
      </c>
      <c r="Z67" s="9" t="n">
        <f aca="false">+Outflows!Z67+Fees!Z67+'Ongoing Cash Flows'!Z67+'Terminal Value'!Z67</f>
        <v>0</v>
      </c>
      <c r="AA67" s="9" t="n">
        <f aca="false">+Outflows!AA67+Fees!AA67+'Ongoing Cash Flows'!AA67+'Terminal Value'!AA67</f>
        <v>0</v>
      </c>
      <c r="AB67" s="9" t="n">
        <f aca="false">+Outflows!AB67+Fees!AB67+'Ongoing Cash Flows'!AB67+'Terminal Value'!AB67</f>
        <v>0</v>
      </c>
      <c r="AC67" s="9" t="n">
        <f aca="false">+Outflows!AC67+Fees!AC67+'Ongoing Cash Flows'!AC67+'Terminal Value'!AC67</f>
        <v>0</v>
      </c>
      <c r="AD67" s="9" t="n">
        <f aca="false">+Outflows!AD67+Fees!AD67+'Ongoing Cash Flows'!AD67+'Terminal Value'!AD67</f>
        <v>0</v>
      </c>
      <c r="AE67" s="9" t="n">
        <f aca="false">+Outflows!AE67+Fees!AE67+'Ongoing Cash Flows'!AE67+'Terminal Value'!AE67</f>
        <v>0</v>
      </c>
      <c r="AF67" s="9" t="n">
        <f aca="false">+Outflows!AF67+Fees!AF67+'Ongoing Cash Flows'!AF67+'Terminal Value'!AF67</f>
        <v>0</v>
      </c>
      <c r="AG67" s="9" t="n">
        <f aca="false">+Outflows!AG67+Fees!AG67+'Ongoing Cash Flows'!AG67+'Terminal Value'!AG67</f>
        <v>0</v>
      </c>
      <c r="AH67" s="9" t="n">
        <f aca="false">+Outflows!AH67+Fees!AH67+'Ongoing Cash Flows'!AH67+'Terminal Value'!AH67</f>
        <v>0</v>
      </c>
      <c r="AI67" s="9" t="n">
        <f aca="false">+Outflows!AI67+Fees!AI67+'Ongoing Cash Flows'!AI67+'Terminal Value'!AI67</f>
        <v>0</v>
      </c>
      <c r="AJ67" s="9" t="n">
        <f aca="false">+Outflows!AJ67+Fees!AJ67+'Ongoing Cash Flows'!AJ67+'Terminal Value'!AJ67</f>
        <v>0</v>
      </c>
      <c r="AK67" s="9"/>
      <c r="AL67" s="1"/>
      <c r="AM67" s="32"/>
      <c r="AN67" s="33" t="n">
        <f aca="false">IF(ISERROR(XIRR(B67:AJ67,IRRDates)),-1,XIRR(B67:AJ67,IRRDates))</f>
        <v>0.0507596758021782</v>
      </c>
      <c r="AO67" s="9" t="n">
        <f aca="false">SUMPRODUCT(B67:AJ67,PVRf)</f>
        <v>0</v>
      </c>
      <c r="AP67" s="9" t="n">
        <f aca="false">MIN(0,AO67-$AO$1004)^2</f>
        <v>0</v>
      </c>
      <c r="AQ67" s="9" t="n">
        <f aca="false">MAX(0,AO67-$AO$1004)^2</f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20"/>
      <c r="CM67" s="20"/>
      <c r="CN67" s="20"/>
      <c r="CO67" s="20"/>
      <c r="CP67" s="20"/>
    </row>
    <row r="68" customFormat="false" ht="11.25" hidden="false" customHeight="false" outlineLevel="0" collapsed="false">
      <c r="A68" s="1" t="n">
        <v>66</v>
      </c>
      <c r="B68" s="9" t="n">
        <f aca="false">+Outflows!B68+Fees!B68+'Ongoing Cash Flows'!B68+'Terminal Value'!B68</f>
        <v>-92567.2849565313</v>
      </c>
      <c r="C68" s="9" t="n">
        <f aca="false">+Outflows!C68+Fees!C68+'Ongoing Cash Flows'!C68+'Terminal Value'!C68</f>
        <v>14128.212667596</v>
      </c>
      <c r="D68" s="9" t="n">
        <f aca="false">+Outflows!D68+Fees!D68+'Ongoing Cash Flows'!D68+'Terminal Value'!D68</f>
        <v>12068.3712937758</v>
      </c>
      <c r="E68" s="9" t="n">
        <f aca="false">+Outflows!E68+Fees!E68+'Ongoing Cash Flows'!E68+'Terminal Value'!E68</f>
        <v>10046.1870075525</v>
      </c>
      <c r="F68" s="9" t="n">
        <f aca="false">+Outflows!F68+Fees!F68+'Ongoing Cash Flows'!F68+'Terminal Value'!F68</f>
        <v>9718.45151773931</v>
      </c>
      <c r="G68" s="9" t="n">
        <f aca="false">+Outflows!G68+Fees!G68+'Ongoing Cash Flows'!G68+'Terminal Value'!G68</f>
        <v>9396.11614907017</v>
      </c>
      <c r="H68" s="9" t="n">
        <f aca="false">+Outflows!H68+Fees!H68+'Ongoing Cash Flows'!H68+'Terminal Value'!H68</f>
        <v>8453.67616302861</v>
      </c>
      <c r="I68" s="9" t="n">
        <f aca="false">+Outflows!I68+Fees!I68+'Ongoing Cash Flows'!I68+'Terminal Value'!I68</f>
        <v>8304.76585324187</v>
      </c>
      <c r="J68" s="9" t="n">
        <f aca="false">+Outflows!J68+Fees!J68+'Ongoing Cash Flows'!J68+'Terminal Value'!J68</f>
        <v>8292.33165070688</v>
      </c>
      <c r="K68" s="9" t="n">
        <f aca="false">+Outflows!K68+Fees!K68+'Ongoing Cash Flows'!K68+'Terminal Value'!K68</f>
        <v>8283.12343813495</v>
      </c>
      <c r="L68" s="9" t="n">
        <f aca="false">+Outflows!L68+Fees!L68+'Ongoing Cash Flows'!L68+'Terminal Value'!L68</f>
        <v>8284.40371582647</v>
      </c>
      <c r="M68" s="9" t="n">
        <f aca="false">+Outflows!M68+Fees!M68+'Ongoing Cash Flows'!M68+'Terminal Value'!M68</f>
        <v>8256.34480383213</v>
      </c>
      <c r="N68" s="9" t="n">
        <f aca="false">+Outflows!N68+Fees!N68+'Ongoing Cash Flows'!N68+'Terminal Value'!N68</f>
        <v>8238.75098329457</v>
      </c>
      <c r="O68" s="9" t="n">
        <f aca="false">+Outflows!O68+Fees!O68+'Ongoing Cash Flows'!O68+'Terminal Value'!O68</f>
        <v>7912.57448670027</v>
      </c>
      <c r="P68" s="9" t="n">
        <f aca="false">+Outflows!P68+Fees!P68+'Ongoing Cash Flows'!P68+'Terminal Value'!P68</f>
        <v>7804.76849776874</v>
      </c>
      <c r="Q68" s="9" t="n">
        <f aca="false">+Outflows!Q68+Fees!Q68+'Ongoing Cash Flows'!Q68+'Terminal Value'!Q68</f>
        <v>7776.15944187267</v>
      </c>
      <c r="R68" s="9" t="n">
        <f aca="false">+Outflows!R68+Fees!R68+'Ongoing Cash Flows'!R68+'Terminal Value'!R68</f>
        <v>1061.70973153743</v>
      </c>
      <c r="S68" s="9" t="n">
        <f aca="false">+Outflows!S68+Fees!S68+'Ongoing Cash Flows'!S68+'Terminal Value'!S68</f>
        <v>0</v>
      </c>
      <c r="T68" s="9" t="n">
        <f aca="false">+Outflows!T68+Fees!T68+'Ongoing Cash Flows'!T68+'Terminal Value'!T68</f>
        <v>0</v>
      </c>
      <c r="U68" s="9" t="n">
        <f aca="false">+Outflows!U68+Fees!U68+'Ongoing Cash Flows'!U68+'Terminal Value'!U68</f>
        <v>0</v>
      </c>
      <c r="V68" s="9" t="n">
        <f aca="false">+Outflows!V68+Fees!V68+'Ongoing Cash Flows'!V68+'Terminal Value'!V68</f>
        <v>0</v>
      </c>
      <c r="W68" s="9" t="n">
        <f aca="false">+Outflows!W68+Fees!W68+'Ongoing Cash Flows'!W68+'Terminal Value'!W68</f>
        <v>0</v>
      </c>
      <c r="X68" s="9" t="n">
        <f aca="false">+Outflows!X68+Fees!X68+'Ongoing Cash Flows'!X68+'Terminal Value'!X68</f>
        <v>0</v>
      </c>
      <c r="Y68" s="9" t="n">
        <f aca="false">+Outflows!Y68+Fees!Y68+'Ongoing Cash Flows'!Y68+'Terminal Value'!Y68</f>
        <v>0</v>
      </c>
      <c r="Z68" s="9" t="n">
        <f aca="false">+Outflows!Z68+Fees!Z68+'Ongoing Cash Flows'!Z68+'Terminal Value'!Z68</f>
        <v>0</v>
      </c>
      <c r="AA68" s="9" t="n">
        <f aca="false">+Outflows!AA68+Fees!AA68+'Ongoing Cash Flows'!AA68+'Terminal Value'!AA68</f>
        <v>0</v>
      </c>
      <c r="AB68" s="9" t="n">
        <f aca="false">+Outflows!AB68+Fees!AB68+'Ongoing Cash Flows'!AB68+'Terminal Value'!AB68</f>
        <v>0</v>
      </c>
      <c r="AC68" s="9" t="n">
        <f aca="false">+Outflows!AC68+Fees!AC68+'Ongoing Cash Flows'!AC68+'Terminal Value'!AC68</f>
        <v>0</v>
      </c>
      <c r="AD68" s="9" t="n">
        <f aca="false">+Outflows!AD68+Fees!AD68+'Ongoing Cash Flows'!AD68+'Terminal Value'!AD68</f>
        <v>0</v>
      </c>
      <c r="AE68" s="9" t="n">
        <f aca="false">+Outflows!AE68+Fees!AE68+'Ongoing Cash Flows'!AE68+'Terminal Value'!AE68</f>
        <v>0</v>
      </c>
      <c r="AF68" s="9" t="n">
        <f aca="false">+Outflows!AF68+Fees!AF68+'Ongoing Cash Flows'!AF68+'Terminal Value'!AF68</f>
        <v>0</v>
      </c>
      <c r="AG68" s="9" t="n">
        <f aca="false">+Outflows!AG68+Fees!AG68+'Ongoing Cash Flows'!AG68+'Terminal Value'!AG68</f>
        <v>0</v>
      </c>
      <c r="AH68" s="9" t="n">
        <f aca="false">+Outflows!AH68+Fees!AH68+'Ongoing Cash Flows'!AH68+'Terminal Value'!AH68</f>
        <v>0</v>
      </c>
      <c r="AI68" s="9" t="n">
        <f aca="false">+Outflows!AI68+Fees!AI68+'Ongoing Cash Flows'!AI68+'Terminal Value'!AI68</f>
        <v>0</v>
      </c>
      <c r="AJ68" s="9" t="n">
        <f aca="false">+Outflows!AJ68+Fees!AJ68+'Ongoing Cash Flows'!AJ68+'Terminal Value'!AJ68</f>
        <v>0</v>
      </c>
      <c r="AK68" s="9"/>
      <c r="AL68" s="1"/>
      <c r="AM68" s="32"/>
      <c r="AN68" s="33" t="n">
        <f aca="false">IF(ISERROR(XIRR(B68:AJ68,IRRDates)),-1,XIRR(B68:AJ68,IRRDates))</f>
        <v>0.0602073691177337</v>
      </c>
      <c r="AO68" s="9" t="n">
        <f aca="false">SUMPRODUCT(B68:AJ68,PVRf)</f>
        <v>0</v>
      </c>
      <c r="AP68" s="9" t="n">
        <f aca="false">MIN(0,AO68-$AO$1004)^2</f>
        <v>0</v>
      </c>
      <c r="AQ68" s="9" t="n">
        <f aca="false">MAX(0,AO68-$AO$1004)^2</f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20"/>
      <c r="CM68" s="20"/>
      <c r="CN68" s="20"/>
      <c r="CO68" s="20"/>
      <c r="CP68" s="20"/>
    </row>
    <row r="69" customFormat="false" ht="11.25" hidden="false" customHeight="false" outlineLevel="0" collapsed="false">
      <c r="A69" s="1" t="n">
        <v>67</v>
      </c>
      <c r="B69" s="9" t="n">
        <f aca="false">+Outflows!B69+Fees!B69+'Ongoing Cash Flows'!B69+'Terminal Value'!B69</f>
        <v>-99143.6544812115</v>
      </c>
      <c r="C69" s="9" t="n">
        <f aca="false">+Outflows!C69+Fees!C69+'Ongoing Cash Flows'!C69+'Terminal Value'!C69</f>
        <v>14230.4717169132</v>
      </c>
      <c r="D69" s="9" t="n">
        <f aca="false">+Outflows!D69+Fees!D69+'Ongoing Cash Flows'!D69+'Terminal Value'!D69</f>
        <v>12301.1032096709</v>
      </c>
      <c r="E69" s="9" t="n">
        <f aca="false">+Outflows!E69+Fees!E69+'Ongoing Cash Flows'!E69+'Terminal Value'!E69</f>
        <v>10384.8389638877</v>
      </c>
      <c r="F69" s="9" t="n">
        <f aca="false">+Outflows!F69+Fees!F69+'Ongoing Cash Flows'!F69+'Terminal Value'!F69</f>
        <v>9783.63532466511</v>
      </c>
      <c r="G69" s="9" t="n">
        <f aca="false">+Outflows!G69+Fees!G69+'Ongoing Cash Flows'!G69+'Terminal Value'!G69</f>
        <v>9636.01885752033</v>
      </c>
      <c r="H69" s="9" t="n">
        <f aca="false">+Outflows!H69+Fees!H69+'Ongoing Cash Flows'!H69+'Terminal Value'!H69</f>
        <v>8612.9705639841</v>
      </c>
      <c r="I69" s="9" t="n">
        <f aca="false">+Outflows!I69+Fees!I69+'Ongoing Cash Flows'!I69+'Terminal Value'!I69</f>
        <v>8455.62250904242</v>
      </c>
      <c r="J69" s="9" t="n">
        <f aca="false">+Outflows!J69+Fees!J69+'Ongoing Cash Flows'!J69+'Terminal Value'!J69</f>
        <v>8443.18830650743</v>
      </c>
      <c r="K69" s="9" t="n">
        <f aca="false">+Outflows!K69+Fees!K69+'Ongoing Cash Flows'!K69+'Terminal Value'!K69</f>
        <v>8434.23578318262</v>
      </c>
      <c r="L69" s="9" t="n">
        <f aca="false">+Outflows!L69+Fees!L69+'Ongoing Cash Flows'!L69+'Terminal Value'!L69</f>
        <v>8435.26037162702</v>
      </c>
      <c r="M69" s="9" t="n">
        <f aca="false">+Outflows!M69+Fees!M69+'Ongoing Cash Flows'!M69+'Terminal Value'!M69</f>
        <v>8407.45714887979</v>
      </c>
      <c r="N69" s="9" t="n">
        <f aca="false">+Outflows!N69+Fees!N69+'Ongoing Cash Flows'!N69+'Terminal Value'!N69</f>
        <v>8389.60763909511</v>
      </c>
      <c r="O69" s="9" t="n">
        <f aca="false">+Outflows!O69+Fees!O69+'Ongoing Cash Flows'!O69+'Terminal Value'!O69</f>
        <v>8063.68683174793</v>
      </c>
      <c r="P69" s="9" t="n">
        <f aca="false">+Outflows!P69+Fees!P69+'Ongoing Cash Flows'!P69+'Terminal Value'!P69</f>
        <v>7955.62515356929</v>
      </c>
      <c r="Q69" s="9" t="n">
        <f aca="false">+Outflows!Q69+Fees!Q69+'Ongoing Cash Flows'!Q69+'Terminal Value'!Q69</f>
        <v>7927.27178692033</v>
      </c>
      <c r="R69" s="9" t="n">
        <f aca="false">+Outflows!R69+Fees!R69+'Ongoing Cash Flows'!R69+'Terminal Value'!R69</f>
        <v>1137.1380594377</v>
      </c>
      <c r="S69" s="9" t="n">
        <f aca="false">+Outflows!S69+Fees!S69+'Ongoing Cash Flows'!S69+'Terminal Value'!S69</f>
        <v>0</v>
      </c>
      <c r="T69" s="9" t="n">
        <f aca="false">+Outflows!T69+Fees!T69+'Ongoing Cash Flows'!T69+'Terminal Value'!T69</f>
        <v>0</v>
      </c>
      <c r="U69" s="9" t="n">
        <f aca="false">+Outflows!U69+Fees!U69+'Ongoing Cash Flows'!U69+'Terminal Value'!U69</f>
        <v>0</v>
      </c>
      <c r="V69" s="9" t="n">
        <f aca="false">+Outflows!V69+Fees!V69+'Ongoing Cash Flows'!V69+'Terminal Value'!V69</f>
        <v>0</v>
      </c>
      <c r="W69" s="9" t="n">
        <f aca="false">+Outflows!W69+Fees!W69+'Ongoing Cash Flows'!W69+'Terminal Value'!W69</f>
        <v>0</v>
      </c>
      <c r="X69" s="9" t="n">
        <f aca="false">+Outflows!X69+Fees!X69+'Ongoing Cash Flows'!X69+'Terminal Value'!X69</f>
        <v>0</v>
      </c>
      <c r="Y69" s="9" t="n">
        <f aca="false">+Outflows!Y69+Fees!Y69+'Ongoing Cash Flows'!Y69+'Terminal Value'!Y69</f>
        <v>0</v>
      </c>
      <c r="Z69" s="9" t="n">
        <f aca="false">+Outflows!Z69+Fees!Z69+'Ongoing Cash Flows'!Z69+'Terminal Value'!Z69</f>
        <v>0</v>
      </c>
      <c r="AA69" s="9" t="n">
        <f aca="false">+Outflows!AA69+Fees!AA69+'Ongoing Cash Flows'!AA69+'Terminal Value'!AA69</f>
        <v>0</v>
      </c>
      <c r="AB69" s="9" t="n">
        <f aca="false">+Outflows!AB69+Fees!AB69+'Ongoing Cash Flows'!AB69+'Terminal Value'!AB69</f>
        <v>0</v>
      </c>
      <c r="AC69" s="9" t="n">
        <f aca="false">+Outflows!AC69+Fees!AC69+'Ongoing Cash Flows'!AC69+'Terminal Value'!AC69</f>
        <v>0</v>
      </c>
      <c r="AD69" s="9" t="n">
        <f aca="false">+Outflows!AD69+Fees!AD69+'Ongoing Cash Flows'!AD69+'Terminal Value'!AD69</f>
        <v>0</v>
      </c>
      <c r="AE69" s="9" t="n">
        <f aca="false">+Outflows!AE69+Fees!AE69+'Ongoing Cash Flows'!AE69+'Terminal Value'!AE69</f>
        <v>0</v>
      </c>
      <c r="AF69" s="9" t="n">
        <f aca="false">+Outflows!AF69+Fees!AF69+'Ongoing Cash Flows'!AF69+'Terminal Value'!AF69</f>
        <v>0</v>
      </c>
      <c r="AG69" s="9" t="n">
        <f aca="false">+Outflows!AG69+Fees!AG69+'Ongoing Cash Flows'!AG69+'Terminal Value'!AG69</f>
        <v>0</v>
      </c>
      <c r="AH69" s="9" t="n">
        <f aca="false">+Outflows!AH69+Fees!AH69+'Ongoing Cash Flows'!AH69+'Terminal Value'!AH69</f>
        <v>0</v>
      </c>
      <c r="AI69" s="9" t="n">
        <f aca="false">+Outflows!AI69+Fees!AI69+'Ongoing Cash Flows'!AI69+'Terminal Value'!AI69</f>
        <v>0</v>
      </c>
      <c r="AJ69" s="9" t="n">
        <f aca="false">+Outflows!AJ69+Fees!AJ69+'Ongoing Cash Flows'!AJ69+'Terminal Value'!AJ69</f>
        <v>0</v>
      </c>
      <c r="AK69" s="9"/>
      <c r="AL69" s="1"/>
      <c r="AM69" s="32"/>
      <c r="AN69" s="33" t="n">
        <f aca="false">IF(ISERROR(XIRR(B69:AJ69,IRRDates)),-1,XIRR(B69:AJ69,IRRDates))</f>
        <v>0.0517922922664459</v>
      </c>
      <c r="AO69" s="9" t="n">
        <f aca="false">SUMPRODUCT(B69:AJ69,PVRf)</f>
        <v>0</v>
      </c>
      <c r="AP69" s="9" t="n">
        <f aca="false">MIN(0,AO69-$AO$1004)^2</f>
        <v>0</v>
      </c>
      <c r="AQ69" s="9" t="n">
        <f aca="false">MAX(0,AO69-$AO$1004)^2</f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20"/>
      <c r="CM69" s="20"/>
      <c r="CN69" s="20"/>
      <c r="CO69" s="20"/>
      <c r="CP69" s="20"/>
    </row>
    <row r="70" customFormat="false" ht="11.25" hidden="false" customHeight="false" outlineLevel="0" collapsed="false">
      <c r="A70" s="1" t="n">
        <v>68</v>
      </c>
      <c r="B70" s="9" t="n">
        <f aca="false">+Outflows!B70+Fees!B70+'Ongoing Cash Flows'!B70+'Terminal Value'!B70</f>
        <v>-95829.3013402863</v>
      </c>
      <c r="C70" s="9" t="n">
        <f aca="false">+Outflows!C70+Fees!C70+'Ongoing Cash Flows'!C70+'Terminal Value'!C70</f>
        <v>14254.5797700927</v>
      </c>
      <c r="D70" s="9" t="n">
        <f aca="false">+Outflows!D70+Fees!D70+'Ongoing Cash Flows'!D70+'Terminal Value'!D70</f>
        <v>12205.5248840923</v>
      </c>
      <c r="E70" s="9" t="n">
        <f aca="false">+Outflows!E70+Fees!E70+'Ongoing Cash Flows'!E70+'Terminal Value'!E70</f>
        <v>10259.4096056882</v>
      </c>
      <c r="F70" s="9" t="n">
        <f aca="false">+Outflows!F70+Fees!F70+'Ongoing Cash Flows'!F70+'Terminal Value'!F70</f>
        <v>9751.23039467762</v>
      </c>
      <c r="G70" s="9" t="n">
        <f aca="false">+Outflows!G70+Fees!G70+'Ongoing Cash Flows'!G70+'Terminal Value'!G70</f>
        <v>9443.66323583914</v>
      </c>
      <c r="H70" s="9" t="n">
        <f aca="false">+Outflows!H70+Fees!H70+'Ongoing Cash Flows'!H70+'Terminal Value'!H70</f>
        <v>8532.68950675985</v>
      </c>
      <c r="I70" s="9" t="n">
        <f aca="false">+Outflows!I70+Fees!I70+'Ongoing Cash Flows'!I70+'Terminal Value'!I70</f>
        <v>8379.5938994721</v>
      </c>
      <c r="J70" s="9" t="n">
        <f aca="false">+Outflows!J70+Fees!J70+'Ongoing Cash Flows'!J70+'Terminal Value'!J70</f>
        <v>8367.15969693712</v>
      </c>
      <c r="K70" s="9" t="n">
        <f aca="false">+Outflows!K70+Fees!K70+'Ongoing Cash Flows'!K70+'Terminal Value'!K70</f>
        <v>8358.07831156219</v>
      </c>
      <c r="L70" s="9" t="n">
        <f aca="false">+Outflows!L70+Fees!L70+'Ongoing Cash Flows'!L70+'Terminal Value'!L70</f>
        <v>8359.23176205671</v>
      </c>
      <c r="M70" s="9" t="n">
        <f aca="false">+Outflows!M70+Fees!M70+'Ongoing Cash Flows'!M70+'Terminal Value'!M70</f>
        <v>8331.29967725936</v>
      </c>
      <c r="N70" s="9" t="n">
        <f aca="false">+Outflows!N70+Fees!N70+'Ongoing Cash Flows'!N70+'Terminal Value'!N70</f>
        <v>8313.5790295248</v>
      </c>
      <c r="O70" s="9" t="n">
        <f aca="false">+Outflows!O70+Fees!O70+'Ongoing Cash Flows'!O70+'Terminal Value'!O70</f>
        <v>7987.5293601275</v>
      </c>
      <c r="P70" s="9" t="n">
        <f aca="false">+Outflows!P70+Fees!P70+'Ongoing Cash Flows'!P70+'Terminal Value'!P70</f>
        <v>7879.59654399898</v>
      </c>
      <c r="Q70" s="9" t="n">
        <f aca="false">+Outflows!Q70+Fees!Q70+'Ongoing Cash Flows'!Q70+'Terminal Value'!Q70</f>
        <v>7851.1143152999</v>
      </c>
      <c r="R70" s="9" t="n">
        <f aca="false">+Outflows!R70+Fees!R70+'Ongoing Cash Flows'!R70+'Terminal Value'!R70</f>
        <v>1099.12375465255</v>
      </c>
      <c r="S70" s="9" t="n">
        <f aca="false">+Outflows!S70+Fees!S70+'Ongoing Cash Flows'!S70+'Terminal Value'!S70</f>
        <v>0</v>
      </c>
      <c r="T70" s="9" t="n">
        <f aca="false">+Outflows!T70+Fees!T70+'Ongoing Cash Flows'!T70+'Terminal Value'!T70</f>
        <v>0</v>
      </c>
      <c r="U70" s="9" t="n">
        <f aca="false">+Outflows!U70+Fees!U70+'Ongoing Cash Flows'!U70+'Terminal Value'!U70</f>
        <v>0</v>
      </c>
      <c r="V70" s="9" t="n">
        <f aca="false">+Outflows!V70+Fees!V70+'Ongoing Cash Flows'!V70+'Terminal Value'!V70</f>
        <v>0</v>
      </c>
      <c r="W70" s="9" t="n">
        <f aca="false">+Outflows!W70+Fees!W70+'Ongoing Cash Flows'!W70+'Terminal Value'!W70</f>
        <v>0</v>
      </c>
      <c r="X70" s="9" t="n">
        <f aca="false">+Outflows!X70+Fees!X70+'Ongoing Cash Flows'!X70+'Terminal Value'!X70</f>
        <v>0</v>
      </c>
      <c r="Y70" s="9" t="n">
        <f aca="false">+Outflows!Y70+Fees!Y70+'Ongoing Cash Flows'!Y70+'Terminal Value'!Y70</f>
        <v>0</v>
      </c>
      <c r="Z70" s="9" t="n">
        <f aca="false">+Outflows!Z70+Fees!Z70+'Ongoing Cash Flows'!Z70+'Terminal Value'!Z70</f>
        <v>0</v>
      </c>
      <c r="AA70" s="9" t="n">
        <f aca="false">+Outflows!AA70+Fees!AA70+'Ongoing Cash Flows'!AA70+'Terminal Value'!AA70</f>
        <v>0</v>
      </c>
      <c r="AB70" s="9" t="n">
        <f aca="false">+Outflows!AB70+Fees!AB70+'Ongoing Cash Flows'!AB70+'Terminal Value'!AB70</f>
        <v>0</v>
      </c>
      <c r="AC70" s="9" t="n">
        <f aca="false">+Outflows!AC70+Fees!AC70+'Ongoing Cash Flows'!AC70+'Terminal Value'!AC70</f>
        <v>0</v>
      </c>
      <c r="AD70" s="9" t="n">
        <f aca="false">+Outflows!AD70+Fees!AD70+'Ongoing Cash Flows'!AD70+'Terminal Value'!AD70</f>
        <v>0</v>
      </c>
      <c r="AE70" s="9" t="n">
        <f aca="false">+Outflows!AE70+Fees!AE70+'Ongoing Cash Flows'!AE70+'Terminal Value'!AE70</f>
        <v>0</v>
      </c>
      <c r="AF70" s="9" t="n">
        <f aca="false">+Outflows!AF70+Fees!AF70+'Ongoing Cash Flows'!AF70+'Terminal Value'!AF70</f>
        <v>0</v>
      </c>
      <c r="AG70" s="9" t="n">
        <f aca="false">+Outflows!AG70+Fees!AG70+'Ongoing Cash Flows'!AG70+'Terminal Value'!AG70</f>
        <v>0</v>
      </c>
      <c r="AH70" s="9" t="n">
        <f aca="false">+Outflows!AH70+Fees!AH70+'Ongoing Cash Flows'!AH70+'Terminal Value'!AH70</f>
        <v>0</v>
      </c>
      <c r="AI70" s="9" t="n">
        <f aca="false">+Outflows!AI70+Fees!AI70+'Ongoing Cash Flows'!AI70+'Terminal Value'!AI70</f>
        <v>0</v>
      </c>
      <c r="AJ70" s="9" t="n">
        <f aca="false">+Outflows!AJ70+Fees!AJ70+'Ongoing Cash Flows'!AJ70+'Terminal Value'!AJ70</f>
        <v>0</v>
      </c>
      <c r="AK70" s="9"/>
      <c r="AL70" s="1"/>
      <c r="AM70" s="32"/>
      <c r="AN70" s="33" t="n">
        <f aca="false">IF(ISERROR(XIRR(B70:AJ70,IRRDates)),-1,XIRR(B70:AJ70,IRRDates))</f>
        <v>0.0560375191676206</v>
      </c>
      <c r="AO70" s="9" t="n">
        <f aca="false">SUMPRODUCT(B70:AJ70,PVRf)</f>
        <v>0</v>
      </c>
      <c r="AP70" s="9" t="n">
        <f aca="false">MIN(0,AO70-$AO$1004)^2</f>
        <v>0</v>
      </c>
      <c r="AQ70" s="9" t="n">
        <f aca="false">MAX(0,AO70-$AO$1004)^2</f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20"/>
      <c r="CM70" s="20"/>
      <c r="CN70" s="20"/>
      <c r="CO70" s="20"/>
      <c r="CP70" s="20"/>
    </row>
    <row r="71" customFormat="false" ht="11.25" hidden="false" customHeight="false" outlineLevel="0" collapsed="false">
      <c r="A71" s="1" t="n">
        <v>69</v>
      </c>
      <c r="B71" s="9" t="n">
        <f aca="false">+Outflows!B71+Fees!B71+'Ongoing Cash Flows'!B71+'Terminal Value'!B71</f>
        <v>-87329.4637588549</v>
      </c>
      <c r="C71" s="9" t="n">
        <f aca="false">+Outflows!C71+Fees!C71+'Ongoing Cash Flows'!C71+'Terminal Value'!C71</f>
        <v>14009.4753084309</v>
      </c>
      <c r="D71" s="9" t="n">
        <f aca="false">+Outflows!D71+Fees!D71+'Ongoing Cash Flows'!D71+'Terminal Value'!D71</f>
        <v>11877.1289536515</v>
      </c>
      <c r="E71" s="9" t="n">
        <f aca="false">+Outflows!E71+Fees!E71+'Ongoing Cash Flows'!E71+'Terminal Value'!E71</f>
        <v>9901.47931133435</v>
      </c>
      <c r="F71" s="9" t="n">
        <f aca="false">+Outflows!F71+Fees!F71+'Ongoing Cash Flows'!F71+'Terminal Value'!F71</f>
        <v>9511.5260959125</v>
      </c>
      <c r="G71" s="9" t="n">
        <f aca="false">+Outflows!G71+Fees!G71+'Ongoing Cash Flows'!G71+'Terminal Value'!G71</f>
        <v>9207.16485948259</v>
      </c>
      <c r="H71" s="9" t="n">
        <f aca="false">+Outflows!H71+Fees!H71+'Ongoing Cash Flows'!H71+'Terminal Value'!H71</f>
        <v>8326.8044009014</v>
      </c>
      <c r="I71" s="9" t="n">
        <f aca="false">+Outflows!I71+Fees!I71+'Ongoing Cash Flows'!I71+'Terminal Value'!I71</f>
        <v>8184.61442522413</v>
      </c>
      <c r="J71" s="9" t="n">
        <f aca="false">+Outflows!J71+Fees!J71+'Ongoing Cash Flows'!J71+'Terminal Value'!J71</f>
        <v>8172.18022268914</v>
      </c>
      <c r="K71" s="9" t="n">
        <f aca="false">+Outflows!K71+Fees!K71+'Ongoing Cash Flows'!K71+'Terminal Value'!K71</f>
        <v>8162.76836362905</v>
      </c>
      <c r="L71" s="9" t="n">
        <f aca="false">+Outflows!L71+Fees!L71+'Ongoing Cash Flows'!L71+'Terminal Value'!L71</f>
        <v>8164.25228780873</v>
      </c>
      <c r="M71" s="9" t="n">
        <f aca="false">+Outflows!M71+Fees!M71+'Ongoing Cash Flows'!M71+'Terminal Value'!M71</f>
        <v>8135.98972932623</v>
      </c>
      <c r="N71" s="9" t="n">
        <f aca="false">+Outflows!N71+Fees!N71+'Ongoing Cash Flows'!N71+'Terminal Value'!N71</f>
        <v>8118.59955527683</v>
      </c>
      <c r="O71" s="9" t="n">
        <f aca="false">+Outflows!O71+Fees!O71+'Ongoing Cash Flows'!O71+'Terminal Value'!O71</f>
        <v>7792.21941219436</v>
      </c>
      <c r="P71" s="9" t="n">
        <f aca="false">+Outflows!P71+Fees!P71+'Ongoing Cash Flows'!P71+'Terminal Value'!P71</f>
        <v>7684.61706975101</v>
      </c>
      <c r="Q71" s="9" t="n">
        <f aca="false">+Outflows!Q71+Fees!Q71+'Ongoing Cash Flows'!Q71+'Terminal Value'!Q71</f>
        <v>7655.80436736677</v>
      </c>
      <c r="R71" s="9" t="n">
        <f aca="false">+Outflows!R71+Fees!R71+'Ongoing Cash Flows'!R71+'Terminal Value'!R71</f>
        <v>1001.63401752856</v>
      </c>
      <c r="S71" s="9" t="n">
        <f aca="false">+Outflows!S71+Fees!S71+'Ongoing Cash Flows'!S71+'Terminal Value'!S71</f>
        <v>0</v>
      </c>
      <c r="T71" s="9" t="n">
        <f aca="false">+Outflows!T71+Fees!T71+'Ongoing Cash Flows'!T71+'Terminal Value'!T71</f>
        <v>0</v>
      </c>
      <c r="U71" s="9" t="n">
        <f aca="false">+Outflows!U71+Fees!U71+'Ongoing Cash Flows'!U71+'Terminal Value'!U71</f>
        <v>0</v>
      </c>
      <c r="V71" s="9" t="n">
        <f aca="false">+Outflows!V71+Fees!V71+'Ongoing Cash Flows'!V71+'Terminal Value'!V71</f>
        <v>0</v>
      </c>
      <c r="W71" s="9" t="n">
        <f aca="false">+Outflows!W71+Fees!W71+'Ongoing Cash Flows'!W71+'Terminal Value'!W71</f>
        <v>0</v>
      </c>
      <c r="X71" s="9" t="n">
        <f aca="false">+Outflows!X71+Fees!X71+'Ongoing Cash Flows'!X71+'Terminal Value'!X71</f>
        <v>0</v>
      </c>
      <c r="Y71" s="9" t="n">
        <f aca="false">+Outflows!Y71+Fees!Y71+'Ongoing Cash Flows'!Y71+'Terminal Value'!Y71</f>
        <v>0</v>
      </c>
      <c r="Z71" s="9" t="n">
        <f aca="false">+Outflows!Z71+Fees!Z71+'Ongoing Cash Flows'!Z71+'Terminal Value'!Z71</f>
        <v>0</v>
      </c>
      <c r="AA71" s="9" t="n">
        <f aca="false">+Outflows!AA71+Fees!AA71+'Ongoing Cash Flows'!AA71+'Terminal Value'!AA71</f>
        <v>0</v>
      </c>
      <c r="AB71" s="9" t="n">
        <f aca="false">+Outflows!AB71+Fees!AB71+'Ongoing Cash Flows'!AB71+'Terminal Value'!AB71</f>
        <v>0</v>
      </c>
      <c r="AC71" s="9" t="n">
        <f aca="false">+Outflows!AC71+Fees!AC71+'Ongoing Cash Flows'!AC71+'Terminal Value'!AC71</f>
        <v>0</v>
      </c>
      <c r="AD71" s="9" t="n">
        <f aca="false">+Outflows!AD71+Fees!AD71+'Ongoing Cash Flows'!AD71+'Terminal Value'!AD71</f>
        <v>0</v>
      </c>
      <c r="AE71" s="9" t="n">
        <f aca="false">+Outflows!AE71+Fees!AE71+'Ongoing Cash Flows'!AE71+'Terminal Value'!AE71</f>
        <v>0</v>
      </c>
      <c r="AF71" s="9" t="n">
        <f aca="false">+Outflows!AF71+Fees!AF71+'Ongoing Cash Flows'!AF71+'Terminal Value'!AF71</f>
        <v>0</v>
      </c>
      <c r="AG71" s="9" t="n">
        <f aca="false">+Outflows!AG71+Fees!AG71+'Ongoing Cash Flows'!AG71+'Terminal Value'!AG71</f>
        <v>0</v>
      </c>
      <c r="AH71" s="9" t="n">
        <f aca="false">+Outflows!AH71+Fees!AH71+'Ongoing Cash Flows'!AH71+'Terminal Value'!AH71</f>
        <v>0</v>
      </c>
      <c r="AI71" s="9" t="n">
        <f aca="false">+Outflows!AI71+Fees!AI71+'Ongoing Cash Flows'!AI71+'Terminal Value'!AI71</f>
        <v>0</v>
      </c>
      <c r="AJ71" s="9" t="n">
        <f aca="false">+Outflows!AJ71+Fees!AJ71+'Ongoing Cash Flows'!AJ71+'Terminal Value'!AJ71</f>
        <v>0</v>
      </c>
      <c r="AK71" s="9"/>
      <c r="AL71" s="1"/>
      <c r="AM71" s="32"/>
      <c r="AN71" s="33" t="n">
        <f aca="false">IF(ISERROR(XIRR(B71:AJ71,IRRDates)),-1,XIRR(B71:AJ71,IRRDates))</f>
        <v>0.0675922655034708</v>
      </c>
      <c r="AO71" s="9" t="n">
        <f aca="false">SUMPRODUCT(B71:AJ71,PVRf)</f>
        <v>0</v>
      </c>
      <c r="AP71" s="9" t="n">
        <f aca="false">MIN(0,AO71-$AO$1004)^2</f>
        <v>0</v>
      </c>
      <c r="AQ71" s="9" t="n">
        <f aca="false">MAX(0,AO71-$AO$1004)^2</f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20"/>
      <c r="CM71" s="20"/>
      <c r="CN71" s="20"/>
      <c r="CO71" s="20"/>
      <c r="CP71" s="20"/>
    </row>
    <row r="72" customFormat="false" ht="11.25" hidden="false" customHeight="false" outlineLevel="0" collapsed="false">
      <c r="A72" s="1" t="n">
        <v>70</v>
      </c>
      <c r="B72" s="9" t="n">
        <f aca="false">+Outflows!B72+Fees!B72+'Ongoing Cash Flows'!B72+'Terminal Value'!B72</f>
        <v>-90065.3061695049</v>
      </c>
      <c r="C72" s="9" t="n">
        <f aca="false">+Outflows!C72+Fees!C72+'Ongoing Cash Flows'!C72+'Terminal Value'!C72</f>
        <v>13952.9103084324</v>
      </c>
      <c r="D72" s="9" t="n">
        <f aca="false">+Outflows!D72+Fees!D72+'Ongoing Cash Flows'!D72+'Terminal Value'!D72</f>
        <v>11991.9175267558</v>
      </c>
      <c r="E72" s="9" t="n">
        <f aca="false">+Outflows!E72+Fees!E72+'Ongoing Cash Flows'!E72+'Terminal Value'!E72</f>
        <v>10128.1144997</v>
      </c>
      <c r="F72" s="9" t="n">
        <f aca="false">+Outflows!F72+Fees!F72+'Ongoing Cash Flows'!F72+'Terminal Value'!F72</f>
        <v>9695.75881652576</v>
      </c>
      <c r="G72" s="9" t="n">
        <f aca="false">+Outflows!G72+Fees!G72+'Ongoing Cash Flows'!G72+'Terminal Value'!G72</f>
        <v>9294.96641807941</v>
      </c>
      <c r="H72" s="9" t="n">
        <f aca="false">+Outflows!H72+Fees!H72+'Ongoing Cash Flows'!H72+'Terminal Value'!H72</f>
        <v>8393.07263237434</v>
      </c>
      <c r="I72" s="9" t="n">
        <f aca="false">+Outflows!I72+Fees!I72+'Ongoing Cash Flows'!I72+'Terminal Value'!I72</f>
        <v>8247.37246145052</v>
      </c>
      <c r="J72" s="9" t="n">
        <f aca="false">+Outflows!J72+Fees!J72+'Ongoing Cash Flows'!J72+'Terminal Value'!J72</f>
        <v>8234.93825891553</v>
      </c>
      <c r="K72" s="9" t="n">
        <f aca="false">+Outflows!K72+Fees!K72+'Ongoing Cash Flows'!K72+'Terminal Value'!K72</f>
        <v>8225.63276940836</v>
      </c>
      <c r="L72" s="9" t="n">
        <f aca="false">+Outflows!L72+Fees!L72+'Ongoing Cash Flows'!L72+'Terminal Value'!L72</f>
        <v>8227.01032403512</v>
      </c>
      <c r="M72" s="9" t="n">
        <f aca="false">+Outflows!M72+Fees!M72+'Ongoing Cash Flows'!M72+'Terminal Value'!M72</f>
        <v>8198.85413510554</v>
      </c>
      <c r="N72" s="9" t="n">
        <f aca="false">+Outflows!N72+Fees!N72+'Ongoing Cash Flows'!N72+'Terminal Value'!N72</f>
        <v>8181.35759150321</v>
      </c>
      <c r="O72" s="9" t="n">
        <f aca="false">+Outflows!O72+Fees!O72+'Ongoing Cash Flows'!O72+'Terminal Value'!O72</f>
        <v>7855.08381797367</v>
      </c>
      <c r="P72" s="9" t="n">
        <f aca="false">+Outflows!P72+Fees!P72+'Ongoing Cash Flows'!P72+'Terminal Value'!P72</f>
        <v>7747.37510597739</v>
      </c>
      <c r="Q72" s="9" t="n">
        <f aca="false">+Outflows!Q72+Fees!Q72+'Ongoing Cash Flows'!Q72+'Terminal Value'!Q72</f>
        <v>7718.66877314608</v>
      </c>
      <c r="R72" s="9" t="n">
        <f aca="false">+Outflows!R72+Fees!R72+'Ongoing Cash Flows'!R72+'Terminal Value'!R72</f>
        <v>1033.01303564175</v>
      </c>
      <c r="S72" s="9" t="n">
        <f aca="false">+Outflows!S72+Fees!S72+'Ongoing Cash Flows'!S72+'Terminal Value'!S72</f>
        <v>0</v>
      </c>
      <c r="T72" s="9" t="n">
        <f aca="false">+Outflows!T72+Fees!T72+'Ongoing Cash Flows'!T72+'Terminal Value'!T72</f>
        <v>0</v>
      </c>
      <c r="U72" s="9" t="n">
        <f aca="false">+Outflows!U72+Fees!U72+'Ongoing Cash Flows'!U72+'Terminal Value'!U72</f>
        <v>0</v>
      </c>
      <c r="V72" s="9" t="n">
        <f aca="false">+Outflows!V72+Fees!V72+'Ongoing Cash Flows'!V72+'Terminal Value'!V72</f>
        <v>0</v>
      </c>
      <c r="W72" s="9" t="n">
        <f aca="false">+Outflows!W72+Fees!W72+'Ongoing Cash Flows'!W72+'Terminal Value'!W72</f>
        <v>0</v>
      </c>
      <c r="X72" s="9" t="n">
        <f aca="false">+Outflows!X72+Fees!X72+'Ongoing Cash Flows'!X72+'Terminal Value'!X72</f>
        <v>0</v>
      </c>
      <c r="Y72" s="9" t="n">
        <f aca="false">+Outflows!Y72+Fees!Y72+'Ongoing Cash Flows'!Y72+'Terminal Value'!Y72</f>
        <v>0</v>
      </c>
      <c r="Z72" s="9" t="n">
        <f aca="false">+Outflows!Z72+Fees!Z72+'Ongoing Cash Flows'!Z72+'Terminal Value'!Z72</f>
        <v>0</v>
      </c>
      <c r="AA72" s="9" t="n">
        <f aca="false">+Outflows!AA72+Fees!AA72+'Ongoing Cash Flows'!AA72+'Terminal Value'!AA72</f>
        <v>0</v>
      </c>
      <c r="AB72" s="9" t="n">
        <f aca="false">+Outflows!AB72+Fees!AB72+'Ongoing Cash Flows'!AB72+'Terminal Value'!AB72</f>
        <v>0</v>
      </c>
      <c r="AC72" s="9" t="n">
        <f aca="false">+Outflows!AC72+Fees!AC72+'Ongoing Cash Flows'!AC72+'Terminal Value'!AC72</f>
        <v>0</v>
      </c>
      <c r="AD72" s="9" t="n">
        <f aca="false">+Outflows!AD72+Fees!AD72+'Ongoing Cash Flows'!AD72+'Terminal Value'!AD72</f>
        <v>0</v>
      </c>
      <c r="AE72" s="9" t="n">
        <f aca="false">+Outflows!AE72+Fees!AE72+'Ongoing Cash Flows'!AE72+'Terminal Value'!AE72</f>
        <v>0</v>
      </c>
      <c r="AF72" s="9" t="n">
        <f aca="false">+Outflows!AF72+Fees!AF72+'Ongoing Cash Flows'!AF72+'Terminal Value'!AF72</f>
        <v>0</v>
      </c>
      <c r="AG72" s="9" t="n">
        <f aca="false">+Outflows!AG72+Fees!AG72+'Ongoing Cash Flows'!AG72+'Terminal Value'!AG72</f>
        <v>0</v>
      </c>
      <c r="AH72" s="9" t="n">
        <f aca="false">+Outflows!AH72+Fees!AH72+'Ongoing Cash Flows'!AH72+'Terminal Value'!AH72</f>
        <v>0</v>
      </c>
      <c r="AI72" s="9" t="n">
        <f aca="false">+Outflows!AI72+Fees!AI72+'Ongoing Cash Flows'!AI72+'Terminal Value'!AI72</f>
        <v>0</v>
      </c>
      <c r="AJ72" s="9" t="n">
        <f aca="false">+Outflows!AJ72+Fees!AJ72+'Ongoing Cash Flows'!AJ72+'Terminal Value'!AJ72</f>
        <v>0</v>
      </c>
      <c r="AK72" s="9"/>
      <c r="AL72" s="1"/>
      <c r="AM72" s="32"/>
      <c r="AN72" s="33" t="n">
        <f aca="false">IF(ISERROR(XIRR(B72:AJ72,IRRDates)),-1,XIRR(B72:AJ72,IRRDates))</f>
        <v>0.0637902174759262</v>
      </c>
      <c r="AO72" s="9" t="n">
        <f aca="false">SUMPRODUCT(B72:AJ72,PVRf)</f>
        <v>0</v>
      </c>
      <c r="AP72" s="9" t="n">
        <f aca="false">MIN(0,AO72-$AO$1004)^2</f>
        <v>0</v>
      </c>
      <c r="AQ72" s="9" t="n">
        <f aca="false">MAX(0,AO72-$AO$1004)^2</f>
        <v>0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20"/>
      <c r="CM72" s="20"/>
      <c r="CN72" s="20"/>
      <c r="CO72" s="20"/>
      <c r="CP72" s="20"/>
    </row>
    <row r="73" customFormat="false" ht="11.25" hidden="false" customHeight="false" outlineLevel="0" collapsed="false">
      <c r="A73" s="1" t="n">
        <v>71</v>
      </c>
      <c r="B73" s="9" t="n">
        <f aca="false">+Outflows!B73+Fees!B73+'Ongoing Cash Flows'!B73+'Terminal Value'!B73</f>
        <v>-99941.1903497955</v>
      </c>
      <c r="C73" s="9" t="n">
        <f aca="false">+Outflows!C73+Fees!C73+'Ongoing Cash Flows'!C73+'Terminal Value'!C73</f>
        <v>14240.8616894209</v>
      </c>
      <c r="D73" s="9" t="n">
        <f aca="false">+Outflows!D73+Fees!D73+'Ongoing Cash Flows'!D73+'Terminal Value'!D73</f>
        <v>12360.9930954075</v>
      </c>
      <c r="E73" s="9" t="n">
        <f aca="false">+Outflows!E73+Fees!E73+'Ongoing Cash Flows'!E73+'Terminal Value'!E73</f>
        <v>10421.7698864896</v>
      </c>
      <c r="F73" s="9" t="n">
        <f aca="false">+Outflows!F73+Fees!F73+'Ongoing Cash Flows'!F73+'Terminal Value'!F73</f>
        <v>9825.63839124905</v>
      </c>
      <c r="G73" s="9" t="n">
        <f aca="false">+Outflows!G73+Fees!G73+'Ongoing Cash Flows'!G73+'Terminal Value'!G73</f>
        <v>9649.33250396849</v>
      </c>
      <c r="H73" s="9" t="n">
        <f aca="false">+Outflows!H73+Fees!H73+'Ongoing Cash Flows'!H73+'Terminal Value'!H73</f>
        <v>8632.28866920155</v>
      </c>
      <c r="I73" s="9" t="n">
        <f aca="false">+Outflows!I73+Fees!I73+'Ongoing Cash Flows'!I73+'Terminal Value'!I73</f>
        <v>8473.91734383904</v>
      </c>
      <c r="J73" s="9" t="n">
        <f aca="false">+Outflows!J73+Fees!J73+'Ongoing Cash Flows'!J73+'Terminal Value'!J73</f>
        <v>8461.48314130405</v>
      </c>
      <c r="K73" s="9" t="n">
        <f aca="false">+Outflows!K73+Fees!K73+'Ongoing Cash Flows'!K73+'Terminal Value'!K73</f>
        <v>8452.56162617381</v>
      </c>
      <c r="L73" s="9" t="n">
        <f aca="false">+Outflows!L73+Fees!L73+'Ongoing Cash Flows'!L73+'Terminal Value'!L73</f>
        <v>8453.55520642364</v>
      </c>
      <c r="M73" s="9" t="n">
        <f aca="false">+Outflows!M73+Fees!M73+'Ongoing Cash Flows'!M73+'Terminal Value'!M73</f>
        <v>8425.78299187099</v>
      </c>
      <c r="N73" s="9" t="n">
        <f aca="false">+Outflows!N73+Fees!N73+'Ongoing Cash Flows'!N73+'Terminal Value'!N73</f>
        <v>8407.90247389173</v>
      </c>
      <c r="O73" s="9" t="n">
        <f aca="false">+Outflows!O73+Fees!O73+'Ongoing Cash Flows'!O73+'Terminal Value'!O73</f>
        <v>8082.01267473912</v>
      </c>
      <c r="P73" s="9" t="n">
        <f aca="false">+Outflows!P73+Fees!P73+'Ongoing Cash Flows'!P73+'Terminal Value'!P73</f>
        <v>7973.91998836591</v>
      </c>
      <c r="Q73" s="9" t="n">
        <f aca="false">+Outflows!Q73+Fees!Q73+'Ongoing Cash Flows'!Q73+'Terminal Value'!Q73</f>
        <v>7945.59762991153</v>
      </c>
      <c r="R73" s="9" t="n">
        <f aca="false">+Outflows!R73+Fees!R73+'Ongoing Cash Flows'!R73+'Terminal Value'!R73</f>
        <v>1146.28547683601</v>
      </c>
      <c r="S73" s="9" t="n">
        <f aca="false">+Outflows!S73+Fees!S73+'Ongoing Cash Flows'!S73+'Terminal Value'!S73</f>
        <v>0</v>
      </c>
      <c r="T73" s="9" t="n">
        <f aca="false">+Outflows!T73+Fees!T73+'Ongoing Cash Flows'!T73+'Terminal Value'!T73</f>
        <v>0</v>
      </c>
      <c r="U73" s="9" t="n">
        <f aca="false">+Outflows!U73+Fees!U73+'Ongoing Cash Flows'!U73+'Terminal Value'!U73</f>
        <v>0</v>
      </c>
      <c r="V73" s="9" t="n">
        <f aca="false">+Outflows!V73+Fees!V73+'Ongoing Cash Flows'!V73+'Terminal Value'!V73</f>
        <v>0</v>
      </c>
      <c r="W73" s="9" t="n">
        <f aca="false">+Outflows!W73+Fees!W73+'Ongoing Cash Flows'!W73+'Terminal Value'!W73</f>
        <v>0</v>
      </c>
      <c r="X73" s="9" t="n">
        <f aca="false">+Outflows!X73+Fees!X73+'Ongoing Cash Flows'!X73+'Terminal Value'!X73</f>
        <v>0</v>
      </c>
      <c r="Y73" s="9" t="n">
        <f aca="false">+Outflows!Y73+Fees!Y73+'Ongoing Cash Flows'!Y73+'Terminal Value'!Y73</f>
        <v>0</v>
      </c>
      <c r="Z73" s="9" t="n">
        <f aca="false">+Outflows!Z73+Fees!Z73+'Ongoing Cash Flows'!Z73+'Terminal Value'!Z73</f>
        <v>0</v>
      </c>
      <c r="AA73" s="9" t="n">
        <f aca="false">+Outflows!AA73+Fees!AA73+'Ongoing Cash Flows'!AA73+'Terminal Value'!AA73</f>
        <v>0</v>
      </c>
      <c r="AB73" s="9" t="n">
        <f aca="false">+Outflows!AB73+Fees!AB73+'Ongoing Cash Flows'!AB73+'Terminal Value'!AB73</f>
        <v>0</v>
      </c>
      <c r="AC73" s="9" t="n">
        <f aca="false">+Outflows!AC73+Fees!AC73+'Ongoing Cash Flows'!AC73+'Terminal Value'!AC73</f>
        <v>0</v>
      </c>
      <c r="AD73" s="9" t="n">
        <f aca="false">+Outflows!AD73+Fees!AD73+'Ongoing Cash Flows'!AD73+'Terminal Value'!AD73</f>
        <v>0</v>
      </c>
      <c r="AE73" s="9" t="n">
        <f aca="false">+Outflows!AE73+Fees!AE73+'Ongoing Cash Flows'!AE73+'Terminal Value'!AE73</f>
        <v>0</v>
      </c>
      <c r="AF73" s="9" t="n">
        <f aca="false">+Outflows!AF73+Fees!AF73+'Ongoing Cash Flows'!AF73+'Terminal Value'!AF73</f>
        <v>0</v>
      </c>
      <c r="AG73" s="9" t="n">
        <f aca="false">+Outflows!AG73+Fees!AG73+'Ongoing Cash Flows'!AG73+'Terminal Value'!AG73</f>
        <v>0</v>
      </c>
      <c r="AH73" s="9" t="n">
        <f aca="false">+Outflows!AH73+Fees!AH73+'Ongoing Cash Flows'!AH73+'Terminal Value'!AH73</f>
        <v>0</v>
      </c>
      <c r="AI73" s="9" t="n">
        <f aca="false">+Outflows!AI73+Fees!AI73+'Ongoing Cash Flows'!AI73+'Terminal Value'!AI73</f>
        <v>0</v>
      </c>
      <c r="AJ73" s="9" t="n">
        <f aca="false">+Outflows!AJ73+Fees!AJ73+'Ongoing Cash Flows'!AJ73+'Terminal Value'!AJ73</f>
        <v>0</v>
      </c>
      <c r="AK73" s="9"/>
      <c r="AL73" s="1"/>
      <c r="AM73" s="32"/>
      <c r="AN73" s="33" t="n">
        <f aca="false">IF(ISERROR(XIRR(B73:AJ73,IRRDates)),-1,XIRR(B73:AJ73,IRRDates))</f>
        <v>0.0509014488255017</v>
      </c>
      <c r="AO73" s="9" t="n">
        <f aca="false">SUMPRODUCT(B73:AJ73,PVRf)</f>
        <v>0</v>
      </c>
      <c r="AP73" s="9" t="n">
        <f aca="false">MIN(0,AO73-$AO$1004)^2</f>
        <v>0</v>
      </c>
      <c r="AQ73" s="9" t="n">
        <f aca="false">MAX(0,AO73-$AO$1004)^2</f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20"/>
      <c r="CM73" s="20"/>
      <c r="CN73" s="20"/>
      <c r="CO73" s="20"/>
      <c r="CP73" s="20"/>
    </row>
    <row r="74" customFormat="false" ht="11.25" hidden="false" customHeight="false" outlineLevel="0" collapsed="false">
      <c r="A74" s="1" t="n">
        <v>72</v>
      </c>
      <c r="B74" s="9" t="n">
        <f aca="false">+Outflows!B74+Fees!B74+'Ongoing Cash Flows'!B74+'Terminal Value'!B74</f>
        <v>-98158.4491617132</v>
      </c>
      <c r="C74" s="9" t="n">
        <f aca="false">+Outflows!C74+Fees!C74+'Ongoing Cash Flows'!C74+'Terminal Value'!C74</f>
        <v>14306.2751150974</v>
      </c>
      <c r="D74" s="9" t="n">
        <f aca="false">+Outflows!D74+Fees!D74+'Ongoing Cash Flows'!D74+'Terminal Value'!D74</f>
        <v>12280.2972447565</v>
      </c>
      <c r="E74" s="9" t="n">
        <f aca="false">+Outflows!E74+Fees!E74+'Ongoing Cash Flows'!E74+'Terminal Value'!E74</f>
        <v>10272.2345508234</v>
      </c>
      <c r="F74" s="9" t="n">
        <f aca="false">+Outflows!F74+Fees!F74+'Ongoing Cash Flows'!F74+'Terminal Value'!F74</f>
        <v>9734.05889714617</v>
      </c>
      <c r="G74" s="9" t="n">
        <f aca="false">+Outflows!G74+Fees!G74+'Ongoing Cash Flows'!G74+'Terminal Value'!G74</f>
        <v>9493.78614252941</v>
      </c>
      <c r="H74" s="9" t="n">
        <f aca="false">+Outflows!H74+Fees!H74+'Ongoing Cash Flows'!H74+'Terminal Value'!H74</f>
        <v>8589.10668428593</v>
      </c>
      <c r="I74" s="9" t="n">
        <f aca="false">+Outflows!I74+Fees!I74+'Ongoing Cash Flows'!I74+'Terminal Value'!I74</f>
        <v>8433.02268717738</v>
      </c>
      <c r="J74" s="9" t="n">
        <f aca="false">+Outflows!J74+Fees!J74+'Ongoing Cash Flows'!J74+'Terminal Value'!J74</f>
        <v>8420.58848464239</v>
      </c>
      <c r="K74" s="9" t="n">
        <f aca="false">+Outflows!K74+Fees!K74+'Ongoing Cash Flows'!K74+'Terminal Value'!K74</f>
        <v>8411.59765653476</v>
      </c>
      <c r="L74" s="9" t="n">
        <f aca="false">+Outflows!L74+Fees!L74+'Ongoing Cash Flows'!L74+'Terminal Value'!L74</f>
        <v>8412.66054976198</v>
      </c>
      <c r="M74" s="9" t="n">
        <f aca="false">+Outflows!M74+Fees!M74+'Ongoing Cash Flows'!M74+'Terminal Value'!M74</f>
        <v>8384.81902223194</v>
      </c>
      <c r="N74" s="9" t="n">
        <f aca="false">+Outflows!N74+Fees!N74+'Ongoing Cash Flows'!N74+'Terminal Value'!N74</f>
        <v>8367.00781723008</v>
      </c>
      <c r="O74" s="9" t="n">
        <f aca="false">+Outflows!O74+Fees!O74+'Ongoing Cash Flows'!O74+'Terminal Value'!O74</f>
        <v>8041.04870510007</v>
      </c>
      <c r="P74" s="9" t="n">
        <f aca="false">+Outflows!P74+Fees!P74+'Ongoing Cash Flows'!P74+'Terminal Value'!P74</f>
        <v>7933.02533170425</v>
      </c>
      <c r="Q74" s="9" t="n">
        <f aca="false">+Outflows!Q74+Fees!Q74+'Ongoing Cash Flows'!Q74+'Terminal Value'!Q74</f>
        <v>7904.63366027248</v>
      </c>
      <c r="R74" s="9" t="n">
        <f aca="false">+Outflows!R74+Fees!R74+'Ongoing Cash Flows'!R74+'Terminal Value'!R74</f>
        <v>1125.83814850519</v>
      </c>
      <c r="S74" s="9" t="n">
        <f aca="false">+Outflows!S74+Fees!S74+'Ongoing Cash Flows'!S74+'Terminal Value'!S74</f>
        <v>0</v>
      </c>
      <c r="T74" s="9" t="n">
        <f aca="false">+Outflows!T74+Fees!T74+'Ongoing Cash Flows'!T74+'Terminal Value'!T74</f>
        <v>0</v>
      </c>
      <c r="U74" s="9" t="n">
        <f aca="false">+Outflows!U74+Fees!U74+'Ongoing Cash Flows'!U74+'Terminal Value'!U74</f>
        <v>0</v>
      </c>
      <c r="V74" s="9" t="n">
        <f aca="false">+Outflows!V74+Fees!V74+'Ongoing Cash Flows'!V74+'Terminal Value'!V74</f>
        <v>0</v>
      </c>
      <c r="W74" s="9" t="n">
        <f aca="false">+Outflows!W74+Fees!W74+'Ongoing Cash Flows'!W74+'Terminal Value'!W74</f>
        <v>0</v>
      </c>
      <c r="X74" s="9" t="n">
        <f aca="false">+Outflows!X74+Fees!X74+'Ongoing Cash Flows'!X74+'Terminal Value'!X74</f>
        <v>0</v>
      </c>
      <c r="Y74" s="9" t="n">
        <f aca="false">+Outflows!Y74+Fees!Y74+'Ongoing Cash Flows'!Y74+'Terminal Value'!Y74</f>
        <v>0</v>
      </c>
      <c r="Z74" s="9" t="n">
        <f aca="false">+Outflows!Z74+Fees!Z74+'Ongoing Cash Flows'!Z74+'Terminal Value'!Z74</f>
        <v>0</v>
      </c>
      <c r="AA74" s="9" t="n">
        <f aca="false">+Outflows!AA74+Fees!AA74+'Ongoing Cash Flows'!AA74+'Terminal Value'!AA74</f>
        <v>0</v>
      </c>
      <c r="AB74" s="9" t="n">
        <f aca="false">+Outflows!AB74+Fees!AB74+'Ongoing Cash Flows'!AB74+'Terminal Value'!AB74</f>
        <v>0</v>
      </c>
      <c r="AC74" s="9" t="n">
        <f aca="false">+Outflows!AC74+Fees!AC74+'Ongoing Cash Flows'!AC74+'Terminal Value'!AC74</f>
        <v>0</v>
      </c>
      <c r="AD74" s="9" t="n">
        <f aca="false">+Outflows!AD74+Fees!AD74+'Ongoing Cash Flows'!AD74+'Terminal Value'!AD74</f>
        <v>0</v>
      </c>
      <c r="AE74" s="9" t="n">
        <f aca="false">+Outflows!AE74+Fees!AE74+'Ongoing Cash Flows'!AE74+'Terminal Value'!AE74</f>
        <v>0</v>
      </c>
      <c r="AF74" s="9" t="n">
        <f aca="false">+Outflows!AF74+Fees!AF74+'Ongoing Cash Flows'!AF74+'Terminal Value'!AF74</f>
        <v>0</v>
      </c>
      <c r="AG74" s="9" t="n">
        <f aca="false">+Outflows!AG74+Fees!AG74+'Ongoing Cash Flows'!AG74+'Terminal Value'!AG74</f>
        <v>0</v>
      </c>
      <c r="AH74" s="9" t="n">
        <f aca="false">+Outflows!AH74+Fees!AH74+'Ongoing Cash Flows'!AH74+'Terminal Value'!AH74</f>
        <v>0</v>
      </c>
      <c r="AI74" s="9" t="n">
        <f aca="false">+Outflows!AI74+Fees!AI74+'Ongoing Cash Flows'!AI74+'Terminal Value'!AI74</f>
        <v>0</v>
      </c>
      <c r="AJ74" s="9" t="n">
        <f aca="false">+Outflows!AJ74+Fees!AJ74+'Ongoing Cash Flows'!AJ74+'Terminal Value'!AJ74</f>
        <v>0</v>
      </c>
      <c r="AK74" s="9"/>
      <c r="AL74" s="1"/>
      <c r="AM74" s="32"/>
      <c r="AN74" s="33" t="n">
        <f aca="false">IF(ISERROR(XIRR(B74:AJ74,IRRDates)),-1,XIRR(B74:AJ74,IRRDates))</f>
        <v>0.0528754424930621</v>
      </c>
      <c r="AO74" s="9" t="n">
        <f aca="false">SUMPRODUCT(B74:AJ74,PVRf)</f>
        <v>0</v>
      </c>
      <c r="AP74" s="9" t="n">
        <f aca="false">MIN(0,AO74-$AO$1004)^2</f>
        <v>0</v>
      </c>
      <c r="AQ74" s="9" t="n">
        <f aca="false">MAX(0,AO74-$AO$1004)^2</f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20"/>
      <c r="CM74" s="20"/>
      <c r="CN74" s="20"/>
      <c r="CO74" s="20"/>
      <c r="CP74" s="20"/>
    </row>
    <row r="75" customFormat="false" ht="11.25" hidden="false" customHeight="false" outlineLevel="0" collapsed="false">
      <c r="A75" s="1" t="n">
        <v>73</v>
      </c>
      <c r="B75" s="9" t="n">
        <f aca="false">+Outflows!B75+Fees!B75+'Ongoing Cash Flows'!B75+'Terminal Value'!B75</f>
        <v>-101182.232756187</v>
      </c>
      <c r="C75" s="9" t="n">
        <f aca="false">+Outflows!C75+Fees!C75+'Ongoing Cash Flows'!C75+'Terminal Value'!C75</f>
        <v>14450.5269455584</v>
      </c>
      <c r="D75" s="9" t="n">
        <f aca="false">+Outflows!D75+Fees!D75+'Ongoing Cash Flows'!D75+'Terminal Value'!D75</f>
        <v>12428.8889613781</v>
      </c>
      <c r="E75" s="9" t="n">
        <f aca="false">+Outflows!E75+Fees!E75+'Ongoing Cash Flows'!E75+'Terminal Value'!E75</f>
        <v>10379.402370677</v>
      </c>
      <c r="F75" s="9" t="n">
        <f aca="false">+Outflows!F75+Fees!F75+'Ongoing Cash Flows'!F75+'Terminal Value'!F75</f>
        <v>10060.1028644883</v>
      </c>
      <c r="G75" s="9" t="n">
        <f aca="false">+Outflows!G75+Fees!G75+'Ongoing Cash Flows'!G75+'Terminal Value'!G75</f>
        <v>9567.40428710199</v>
      </c>
      <c r="H75" s="9" t="n">
        <f aca="false">+Outflows!H75+Fees!H75+'Ongoing Cash Flows'!H75+'Terminal Value'!H75</f>
        <v>8662.34949621935</v>
      </c>
      <c r="I75" s="9" t="n">
        <f aca="false">+Outflows!I75+Fees!I75+'Ongoing Cash Flows'!I75+'Terminal Value'!I75</f>
        <v>8502.38586380774</v>
      </c>
      <c r="J75" s="9" t="n">
        <f aca="false">+Outflows!J75+Fees!J75+'Ongoing Cash Flows'!J75+'Terminal Value'!J75</f>
        <v>8489.95166127275</v>
      </c>
      <c r="K75" s="9" t="n">
        <f aca="false">+Outflows!K75+Fees!K75+'Ongoing Cash Flows'!K75+'Terminal Value'!K75</f>
        <v>8481.07839787127</v>
      </c>
      <c r="L75" s="9" t="n">
        <f aca="false">+Outflows!L75+Fees!L75+'Ongoing Cash Flows'!L75+'Terminal Value'!L75</f>
        <v>8482.02372639234</v>
      </c>
      <c r="M75" s="9" t="n">
        <f aca="false">+Outflows!M75+Fees!M75+'Ongoing Cash Flows'!M75+'Terminal Value'!M75</f>
        <v>8454.29976356845</v>
      </c>
      <c r="N75" s="9" t="n">
        <f aca="false">+Outflows!N75+Fees!N75+'Ongoing Cash Flows'!N75+'Terminal Value'!N75</f>
        <v>8436.37099386043</v>
      </c>
      <c r="O75" s="9" t="n">
        <f aca="false">+Outflows!O75+Fees!O75+'Ongoing Cash Flows'!O75+'Terminal Value'!O75</f>
        <v>8110.52944643659</v>
      </c>
      <c r="P75" s="9" t="n">
        <f aca="false">+Outflows!P75+Fees!P75+'Ongoing Cash Flows'!P75+'Terminal Value'!P75</f>
        <v>8002.38850833461</v>
      </c>
      <c r="Q75" s="9" t="n">
        <f aca="false">+Outflows!Q75+Fees!Q75+'Ongoing Cash Flows'!Q75+'Terminal Value'!Q75</f>
        <v>7974.11440160899</v>
      </c>
      <c r="R75" s="9" t="n">
        <f aca="false">+Outflows!R75+Fees!R75+'Ongoing Cash Flows'!R75+'Terminal Value'!R75</f>
        <v>1160.51973682037</v>
      </c>
      <c r="S75" s="9" t="n">
        <f aca="false">+Outflows!S75+Fees!S75+'Ongoing Cash Flows'!S75+'Terminal Value'!S75</f>
        <v>0</v>
      </c>
      <c r="T75" s="9" t="n">
        <f aca="false">+Outflows!T75+Fees!T75+'Ongoing Cash Flows'!T75+'Terminal Value'!T75</f>
        <v>0</v>
      </c>
      <c r="U75" s="9" t="n">
        <f aca="false">+Outflows!U75+Fees!U75+'Ongoing Cash Flows'!U75+'Terminal Value'!U75</f>
        <v>0</v>
      </c>
      <c r="V75" s="9" t="n">
        <f aca="false">+Outflows!V75+Fees!V75+'Ongoing Cash Flows'!V75+'Terminal Value'!V75</f>
        <v>0</v>
      </c>
      <c r="W75" s="9" t="n">
        <f aca="false">+Outflows!W75+Fees!W75+'Ongoing Cash Flows'!W75+'Terminal Value'!W75</f>
        <v>0</v>
      </c>
      <c r="X75" s="9" t="n">
        <f aca="false">+Outflows!X75+Fees!X75+'Ongoing Cash Flows'!X75+'Terminal Value'!X75</f>
        <v>0</v>
      </c>
      <c r="Y75" s="9" t="n">
        <f aca="false">+Outflows!Y75+Fees!Y75+'Ongoing Cash Flows'!Y75+'Terminal Value'!Y75</f>
        <v>0</v>
      </c>
      <c r="Z75" s="9" t="n">
        <f aca="false">+Outflows!Z75+Fees!Z75+'Ongoing Cash Flows'!Z75+'Terminal Value'!Z75</f>
        <v>0</v>
      </c>
      <c r="AA75" s="9" t="n">
        <f aca="false">+Outflows!AA75+Fees!AA75+'Ongoing Cash Flows'!AA75+'Terminal Value'!AA75</f>
        <v>0</v>
      </c>
      <c r="AB75" s="9" t="n">
        <f aca="false">+Outflows!AB75+Fees!AB75+'Ongoing Cash Flows'!AB75+'Terminal Value'!AB75</f>
        <v>0</v>
      </c>
      <c r="AC75" s="9" t="n">
        <f aca="false">+Outflows!AC75+Fees!AC75+'Ongoing Cash Flows'!AC75+'Terminal Value'!AC75</f>
        <v>0</v>
      </c>
      <c r="AD75" s="9" t="n">
        <f aca="false">+Outflows!AD75+Fees!AD75+'Ongoing Cash Flows'!AD75+'Terminal Value'!AD75</f>
        <v>0</v>
      </c>
      <c r="AE75" s="9" t="n">
        <f aca="false">+Outflows!AE75+Fees!AE75+'Ongoing Cash Flows'!AE75+'Terminal Value'!AE75</f>
        <v>0</v>
      </c>
      <c r="AF75" s="9" t="n">
        <f aca="false">+Outflows!AF75+Fees!AF75+'Ongoing Cash Flows'!AF75+'Terminal Value'!AF75</f>
        <v>0</v>
      </c>
      <c r="AG75" s="9" t="n">
        <f aca="false">+Outflows!AG75+Fees!AG75+'Ongoing Cash Flows'!AG75+'Terminal Value'!AG75</f>
        <v>0</v>
      </c>
      <c r="AH75" s="9" t="n">
        <f aca="false">+Outflows!AH75+Fees!AH75+'Ongoing Cash Flows'!AH75+'Terminal Value'!AH75</f>
        <v>0</v>
      </c>
      <c r="AI75" s="9" t="n">
        <f aca="false">+Outflows!AI75+Fees!AI75+'Ongoing Cash Flows'!AI75+'Terminal Value'!AI75</f>
        <v>0</v>
      </c>
      <c r="AJ75" s="9" t="n">
        <f aca="false">+Outflows!AJ75+Fees!AJ75+'Ongoing Cash Flows'!AJ75+'Terminal Value'!AJ75</f>
        <v>0</v>
      </c>
      <c r="AK75" s="9"/>
      <c r="AL75" s="1"/>
      <c r="AM75" s="32"/>
      <c r="AN75" s="33" t="n">
        <f aca="false">IF(ISERROR(XIRR(B75:AJ75,IRRDates)),-1,XIRR(B75:AJ75,IRRDates))</f>
        <v>0.0497539928457345</v>
      </c>
      <c r="AO75" s="9" t="n">
        <f aca="false">SUMPRODUCT(B75:AJ75,PVRf)</f>
        <v>0</v>
      </c>
      <c r="AP75" s="9" t="n">
        <f aca="false">MIN(0,AO75-$AO$1004)^2</f>
        <v>0</v>
      </c>
      <c r="AQ75" s="9" t="n">
        <f aca="false">MAX(0,AO75-$AO$1004)^2</f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20"/>
      <c r="CM75" s="20"/>
      <c r="CN75" s="20"/>
      <c r="CO75" s="20"/>
      <c r="CP75" s="20"/>
    </row>
    <row r="76" customFormat="false" ht="11.25" hidden="false" customHeight="false" outlineLevel="0" collapsed="false">
      <c r="A76" s="1" t="n">
        <v>74</v>
      </c>
      <c r="B76" s="9" t="n">
        <f aca="false">+Outflows!B76+Fees!B76+'Ongoing Cash Flows'!B76+'Terminal Value'!B76</f>
        <v>-95570.920196637</v>
      </c>
      <c r="C76" s="9" t="n">
        <f aca="false">+Outflows!C76+Fees!C76+'Ongoing Cash Flows'!C76+'Terminal Value'!C76</f>
        <v>14250.5979883065</v>
      </c>
      <c r="D76" s="9" t="n">
        <f aca="false">+Outflows!D76+Fees!D76+'Ongoing Cash Flows'!D76+'Terminal Value'!D76</f>
        <v>12245.376007141</v>
      </c>
      <c r="E76" s="9" t="n">
        <f aca="false">+Outflows!E76+Fees!E76+'Ongoing Cash Flows'!E76+'Terminal Value'!E76</f>
        <v>10102.866111359</v>
      </c>
      <c r="F76" s="9" t="n">
        <f aca="false">+Outflows!F76+Fees!F76+'Ongoing Cash Flows'!F76+'Terminal Value'!F76</f>
        <v>9797.55207971277</v>
      </c>
      <c r="G76" s="9" t="n">
        <f aca="false">+Outflows!G76+Fees!G76+'Ongoing Cash Flows'!G76+'Terminal Value'!G76</f>
        <v>9325.49959426147</v>
      </c>
      <c r="H76" s="9" t="n">
        <f aca="false">+Outflows!H76+Fees!H76+'Ongoing Cash Flows'!H76+'Terminal Value'!H76</f>
        <v>8526.43093668691</v>
      </c>
      <c r="I76" s="9" t="n">
        <f aca="false">+Outflows!I76+Fees!I76+'Ongoing Cash Flows'!I76+'Terminal Value'!I76</f>
        <v>8373.6668427417</v>
      </c>
      <c r="J76" s="9" t="n">
        <f aca="false">+Outflows!J76+Fees!J76+'Ongoing Cash Flows'!J76+'Terminal Value'!J76</f>
        <v>8361.23264020672</v>
      </c>
      <c r="K76" s="9" t="n">
        <f aca="false">+Outflows!K76+Fees!K76+'Ongoing Cash Flows'!K76+'Terminal Value'!K76</f>
        <v>8352.14120897292</v>
      </c>
      <c r="L76" s="9" t="n">
        <f aca="false">+Outflows!L76+Fees!L76+'Ongoing Cash Flows'!L76+'Terminal Value'!L76</f>
        <v>8353.30470532631</v>
      </c>
      <c r="M76" s="9" t="n">
        <f aca="false">+Outflows!M76+Fees!M76+'Ongoing Cash Flows'!M76+'Terminal Value'!M76</f>
        <v>8325.3625746701</v>
      </c>
      <c r="N76" s="9" t="n">
        <f aca="false">+Outflows!N76+Fees!N76+'Ongoing Cash Flows'!N76+'Terminal Value'!N76</f>
        <v>8307.6519727944</v>
      </c>
      <c r="O76" s="9" t="n">
        <f aca="false">+Outflows!O76+Fees!O76+'Ongoing Cash Flows'!O76+'Terminal Value'!O76</f>
        <v>7981.59225753824</v>
      </c>
      <c r="P76" s="9" t="n">
        <f aca="false">+Outflows!P76+Fees!P76+'Ongoing Cash Flows'!P76+'Terminal Value'!P76</f>
        <v>7873.66948726858</v>
      </c>
      <c r="Q76" s="9" t="n">
        <f aca="false">+Outflows!Q76+Fees!Q76+'Ongoing Cash Flows'!Q76+'Terminal Value'!Q76</f>
        <v>7845.17721271064</v>
      </c>
      <c r="R76" s="9" t="n">
        <f aca="false">+Outflows!R76+Fees!R76+'Ongoing Cash Flows'!R76+'Terminal Value'!R76</f>
        <v>1096.16022628735</v>
      </c>
      <c r="S76" s="9" t="n">
        <f aca="false">+Outflows!S76+Fees!S76+'Ongoing Cash Flows'!S76+'Terminal Value'!S76</f>
        <v>0</v>
      </c>
      <c r="T76" s="9" t="n">
        <f aca="false">+Outflows!T76+Fees!T76+'Ongoing Cash Flows'!T76+'Terminal Value'!T76</f>
        <v>0</v>
      </c>
      <c r="U76" s="9" t="n">
        <f aca="false">+Outflows!U76+Fees!U76+'Ongoing Cash Flows'!U76+'Terminal Value'!U76</f>
        <v>0</v>
      </c>
      <c r="V76" s="9" t="n">
        <f aca="false">+Outflows!V76+Fees!V76+'Ongoing Cash Flows'!V76+'Terminal Value'!V76</f>
        <v>0</v>
      </c>
      <c r="W76" s="9" t="n">
        <f aca="false">+Outflows!W76+Fees!W76+'Ongoing Cash Flows'!W76+'Terminal Value'!W76</f>
        <v>0</v>
      </c>
      <c r="X76" s="9" t="n">
        <f aca="false">+Outflows!X76+Fees!X76+'Ongoing Cash Flows'!X76+'Terminal Value'!X76</f>
        <v>0</v>
      </c>
      <c r="Y76" s="9" t="n">
        <f aca="false">+Outflows!Y76+Fees!Y76+'Ongoing Cash Flows'!Y76+'Terminal Value'!Y76</f>
        <v>0</v>
      </c>
      <c r="Z76" s="9" t="n">
        <f aca="false">+Outflows!Z76+Fees!Z76+'Ongoing Cash Flows'!Z76+'Terminal Value'!Z76</f>
        <v>0</v>
      </c>
      <c r="AA76" s="9" t="n">
        <f aca="false">+Outflows!AA76+Fees!AA76+'Ongoing Cash Flows'!AA76+'Terminal Value'!AA76</f>
        <v>0</v>
      </c>
      <c r="AB76" s="9" t="n">
        <f aca="false">+Outflows!AB76+Fees!AB76+'Ongoing Cash Flows'!AB76+'Terminal Value'!AB76</f>
        <v>0</v>
      </c>
      <c r="AC76" s="9" t="n">
        <f aca="false">+Outflows!AC76+Fees!AC76+'Ongoing Cash Flows'!AC76+'Terminal Value'!AC76</f>
        <v>0</v>
      </c>
      <c r="AD76" s="9" t="n">
        <f aca="false">+Outflows!AD76+Fees!AD76+'Ongoing Cash Flows'!AD76+'Terminal Value'!AD76</f>
        <v>0</v>
      </c>
      <c r="AE76" s="9" t="n">
        <f aca="false">+Outflows!AE76+Fees!AE76+'Ongoing Cash Flows'!AE76+'Terminal Value'!AE76</f>
        <v>0</v>
      </c>
      <c r="AF76" s="9" t="n">
        <f aca="false">+Outflows!AF76+Fees!AF76+'Ongoing Cash Flows'!AF76+'Terminal Value'!AF76</f>
        <v>0</v>
      </c>
      <c r="AG76" s="9" t="n">
        <f aca="false">+Outflows!AG76+Fees!AG76+'Ongoing Cash Flows'!AG76+'Terminal Value'!AG76</f>
        <v>0</v>
      </c>
      <c r="AH76" s="9" t="n">
        <f aca="false">+Outflows!AH76+Fees!AH76+'Ongoing Cash Flows'!AH76+'Terminal Value'!AH76</f>
        <v>0</v>
      </c>
      <c r="AI76" s="9" t="n">
        <f aca="false">+Outflows!AI76+Fees!AI76+'Ongoing Cash Flows'!AI76+'Terminal Value'!AI76</f>
        <v>0</v>
      </c>
      <c r="AJ76" s="9" t="n">
        <f aca="false">+Outflows!AJ76+Fees!AJ76+'Ongoing Cash Flows'!AJ76+'Terminal Value'!AJ76</f>
        <v>0</v>
      </c>
      <c r="AK76" s="9"/>
      <c r="AL76" s="1"/>
      <c r="AM76" s="32"/>
      <c r="AN76" s="33" t="n">
        <f aca="false">IF(ISERROR(XIRR(B76:AJ76,IRRDates)),-1,XIRR(B76:AJ76,IRRDates))</f>
        <v>0.0561583480171068</v>
      </c>
      <c r="AO76" s="9" t="n">
        <f aca="false">SUMPRODUCT(B76:AJ76,PVRf)</f>
        <v>0</v>
      </c>
      <c r="AP76" s="9" t="n">
        <f aca="false">MIN(0,AO76-$AO$1004)^2</f>
        <v>0</v>
      </c>
      <c r="AQ76" s="9" t="n">
        <f aca="false">MAX(0,AO76-$AO$1004)^2</f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20"/>
      <c r="CM76" s="20"/>
      <c r="CN76" s="20"/>
      <c r="CO76" s="20"/>
      <c r="CP76" s="20"/>
    </row>
    <row r="77" customFormat="false" ht="11.25" hidden="false" customHeight="false" outlineLevel="0" collapsed="false">
      <c r="A77" s="1" t="n">
        <v>75</v>
      </c>
      <c r="B77" s="9" t="n">
        <f aca="false">+Outflows!B77+Fees!B77+'Ongoing Cash Flows'!B77+'Terminal Value'!B77</f>
        <v>-94477.6301951789</v>
      </c>
      <c r="C77" s="9" t="n">
        <f aca="false">+Outflows!C77+Fees!C77+'Ongoing Cash Flows'!C77+'Terminal Value'!C77</f>
        <v>14021.7610226299</v>
      </c>
      <c r="D77" s="9" t="n">
        <f aca="false">+Outflows!D77+Fees!D77+'Ongoing Cash Flows'!D77+'Terminal Value'!D77</f>
        <v>12185.94094644</v>
      </c>
      <c r="E77" s="9" t="n">
        <f aca="false">+Outflows!E77+Fees!E77+'Ongoing Cash Flows'!E77+'Terminal Value'!E77</f>
        <v>10274.6718878293</v>
      </c>
      <c r="F77" s="9" t="n">
        <f aca="false">+Outflows!F77+Fees!F77+'Ongoing Cash Flows'!F77+'Terminal Value'!F77</f>
        <v>9770.0887694093</v>
      </c>
      <c r="G77" s="9" t="n">
        <f aca="false">+Outflows!G77+Fees!G77+'Ongoing Cash Flows'!G77+'Terminal Value'!G77</f>
        <v>9367.88675397196</v>
      </c>
      <c r="H77" s="9" t="n">
        <f aca="false">+Outflows!H77+Fees!H77+'Ongoing Cash Flows'!H77+'Terminal Value'!H77</f>
        <v>8499.94900388199</v>
      </c>
      <c r="I77" s="9" t="n">
        <f aca="false">+Outflows!I77+Fees!I77+'Ongoing Cash Flows'!I77+'Terminal Value'!I77</f>
        <v>8348.58764474026</v>
      </c>
      <c r="J77" s="9" t="n">
        <f aca="false">+Outflows!J77+Fees!J77+'Ongoing Cash Flows'!J77+'Terminal Value'!J77</f>
        <v>8336.15344220527</v>
      </c>
      <c r="K77" s="9" t="n">
        <f aca="false">+Outflows!K77+Fees!K77+'Ongoing Cash Flows'!K77+'Terminal Value'!K77</f>
        <v>8327.01950385622</v>
      </c>
      <c r="L77" s="9" t="n">
        <f aca="false">+Outflows!L77+Fees!L77+'Ongoing Cash Flows'!L77+'Terminal Value'!L77</f>
        <v>8328.22550732486</v>
      </c>
      <c r="M77" s="9" t="n">
        <f aca="false">+Outflows!M77+Fees!M77+'Ongoing Cash Flows'!M77+'Terminal Value'!M77</f>
        <v>8300.24086955339</v>
      </c>
      <c r="N77" s="9" t="n">
        <f aca="false">+Outflows!N77+Fees!N77+'Ongoing Cash Flows'!N77+'Terminal Value'!N77</f>
        <v>8282.57277479295</v>
      </c>
      <c r="O77" s="9" t="n">
        <f aca="false">+Outflows!O77+Fees!O77+'Ongoing Cash Flows'!O77+'Terminal Value'!O77</f>
        <v>7956.47055242153</v>
      </c>
      <c r="P77" s="9" t="n">
        <f aca="false">+Outflows!P77+Fees!P77+'Ongoing Cash Flows'!P77+'Terminal Value'!P77</f>
        <v>7848.59028926713</v>
      </c>
      <c r="Q77" s="9" t="n">
        <f aca="false">+Outflows!Q77+Fees!Q77+'Ongoing Cash Flows'!Q77+'Terminal Value'!Q77</f>
        <v>7820.05550759393</v>
      </c>
      <c r="R77" s="9" t="n">
        <f aca="false">+Outflows!R77+Fees!R77+'Ongoing Cash Flows'!R77+'Terminal Value'!R77</f>
        <v>1083.62062728662</v>
      </c>
      <c r="S77" s="9" t="n">
        <f aca="false">+Outflows!S77+Fees!S77+'Ongoing Cash Flows'!S77+'Terminal Value'!S77</f>
        <v>0</v>
      </c>
      <c r="T77" s="9" t="n">
        <f aca="false">+Outflows!T77+Fees!T77+'Ongoing Cash Flows'!T77+'Terminal Value'!T77</f>
        <v>0</v>
      </c>
      <c r="U77" s="9" t="n">
        <f aca="false">+Outflows!U77+Fees!U77+'Ongoing Cash Flows'!U77+'Terminal Value'!U77</f>
        <v>0</v>
      </c>
      <c r="V77" s="9" t="n">
        <f aca="false">+Outflows!V77+Fees!V77+'Ongoing Cash Flows'!V77+'Terminal Value'!V77</f>
        <v>0</v>
      </c>
      <c r="W77" s="9" t="n">
        <f aca="false">+Outflows!W77+Fees!W77+'Ongoing Cash Flows'!W77+'Terminal Value'!W77</f>
        <v>0</v>
      </c>
      <c r="X77" s="9" t="n">
        <f aca="false">+Outflows!X77+Fees!X77+'Ongoing Cash Flows'!X77+'Terminal Value'!X77</f>
        <v>0</v>
      </c>
      <c r="Y77" s="9" t="n">
        <f aca="false">+Outflows!Y77+Fees!Y77+'Ongoing Cash Flows'!Y77+'Terminal Value'!Y77</f>
        <v>0</v>
      </c>
      <c r="Z77" s="9" t="n">
        <f aca="false">+Outflows!Z77+Fees!Z77+'Ongoing Cash Flows'!Z77+'Terminal Value'!Z77</f>
        <v>0</v>
      </c>
      <c r="AA77" s="9" t="n">
        <f aca="false">+Outflows!AA77+Fees!AA77+'Ongoing Cash Flows'!AA77+'Terminal Value'!AA77</f>
        <v>0</v>
      </c>
      <c r="AB77" s="9" t="n">
        <f aca="false">+Outflows!AB77+Fees!AB77+'Ongoing Cash Flows'!AB77+'Terminal Value'!AB77</f>
        <v>0</v>
      </c>
      <c r="AC77" s="9" t="n">
        <f aca="false">+Outflows!AC77+Fees!AC77+'Ongoing Cash Flows'!AC77+'Terminal Value'!AC77</f>
        <v>0</v>
      </c>
      <c r="AD77" s="9" t="n">
        <f aca="false">+Outflows!AD77+Fees!AD77+'Ongoing Cash Flows'!AD77+'Terminal Value'!AD77</f>
        <v>0</v>
      </c>
      <c r="AE77" s="9" t="n">
        <f aca="false">+Outflows!AE77+Fees!AE77+'Ongoing Cash Flows'!AE77+'Terminal Value'!AE77</f>
        <v>0</v>
      </c>
      <c r="AF77" s="9" t="n">
        <f aca="false">+Outflows!AF77+Fees!AF77+'Ongoing Cash Flows'!AF77+'Terminal Value'!AF77</f>
        <v>0</v>
      </c>
      <c r="AG77" s="9" t="n">
        <f aca="false">+Outflows!AG77+Fees!AG77+'Ongoing Cash Flows'!AG77+'Terminal Value'!AG77</f>
        <v>0</v>
      </c>
      <c r="AH77" s="9" t="n">
        <f aca="false">+Outflows!AH77+Fees!AH77+'Ongoing Cash Flows'!AH77+'Terminal Value'!AH77</f>
        <v>0</v>
      </c>
      <c r="AI77" s="9" t="n">
        <f aca="false">+Outflows!AI77+Fees!AI77+'Ongoing Cash Flows'!AI77+'Terminal Value'!AI77</f>
        <v>0</v>
      </c>
      <c r="AJ77" s="9" t="n">
        <f aca="false">+Outflows!AJ77+Fees!AJ77+'Ongoing Cash Flows'!AJ77+'Terminal Value'!AJ77</f>
        <v>0</v>
      </c>
      <c r="AK77" s="9"/>
      <c r="AL77" s="1"/>
      <c r="AM77" s="32"/>
      <c r="AN77" s="33" t="n">
        <f aca="false">IF(ISERROR(XIRR(B77:AJ77,IRRDates)),-1,XIRR(B77:AJ77,IRRDates))</f>
        <v>0.0576180143275812</v>
      </c>
      <c r="AO77" s="9" t="n">
        <f aca="false">SUMPRODUCT(B77:AJ77,PVRf)</f>
        <v>0</v>
      </c>
      <c r="AP77" s="9" t="n">
        <f aca="false">MIN(0,AO77-$AO$1004)^2</f>
        <v>0</v>
      </c>
      <c r="AQ77" s="9" t="n">
        <f aca="false">MAX(0,AO77-$AO$1004)^2</f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20"/>
      <c r="CM77" s="20"/>
      <c r="CN77" s="20"/>
      <c r="CO77" s="20"/>
      <c r="CP77" s="20"/>
    </row>
    <row r="78" customFormat="false" ht="11.25" hidden="false" customHeight="false" outlineLevel="0" collapsed="false">
      <c r="A78" s="1" t="n">
        <v>76</v>
      </c>
      <c r="B78" s="9" t="n">
        <f aca="false">+Outflows!B78+Fees!B78+'Ongoing Cash Flows'!B78+'Terminal Value'!B78</f>
        <v>-103322.988020379</v>
      </c>
      <c r="C78" s="9" t="n">
        <f aca="false">+Outflows!C78+Fees!C78+'Ongoing Cash Flows'!C78+'Terminal Value'!C78</f>
        <v>14331.0780452345</v>
      </c>
      <c r="D78" s="9" t="n">
        <f aca="false">+Outflows!D78+Fees!D78+'Ongoing Cash Flows'!D78+'Terminal Value'!D78</f>
        <v>12500.2414294805</v>
      </c>
      <c r="E78" s="9" t="n">
        <f aca="false">+Outflows!E78+Fees!E78+'Ongoing Cash Flows'!E78+'Terminal Value'!E78</f>
        <v>10482.2654807871</v>
      </c>
      <c r="F78" s="9" t="n">
        <f aca="false">+Outflows!F78+Fees!F78+'Ongoing Cash Flows'!F78+'Terminal Value'!F78</f>
        <v>10065.6801763965</v>
      </c>
      <c r="G78" s="9" t="n">
        <f aca="false">+Outflows!G78+Fees!G78+'Ongoing Cash Flows'!G78+'Terminal Value'!G78</f>
        <v>9588.97772679901</v>
      </c>
      <c r="H78" s="9" t="n">
        <f aca="false">+Outflows!H78+Fees!H78+'Ongoing Cash Flows'!H78+'Terminal Value'!H78</f>
        <v>8714.20338400985</v>
      </c>
      <c r="I78" s="9" t="n">
        <f aca="false">+Outflows!I78+Fees!I78+'Ongoing Cash Flows'!I78+'Terminal Value'!I78</f>
        <v>8551.49307696408</v>
      </c>
      <c r="J78" s="9" t="n">
        <f aca="false">+Outflows!J78+Fees!J78+'Ongoing Cash Flows'!J78+'Terminal Value'!J78</f>
        <v>8539.05887442909</v>
      </c>
      <c r="K78" s="9" t="n">
        <f aca="false">+Outflows!K78+Fees!K78+'Ongoing Cash Flows'!K78+'Terminal Value'!K78</f>
        <v>8530.26884359228</v>
      </c>
      <c r="L78" s="9" t="n">
        <f aca="false">+Outflows!L78+Fees!L78+'Ongoing Cash Flows'!L78+'Terminal Value'!L78</f>
        <v>8531.13093954868</v>
      </c>
      <c r="M78" s="9" t="n">
        <f aca="false">+Outflows!M78+Fees!M78+'Ongoing Cash Flows'!M78+'Terminal Value'!M78</f>
        <v>8503.49020928946</v>
      </c>
      <c r="N78" s="9" t="n">
        <f aca="false">+Outflows!N78+Fees!N78+'Ongoing Cash Flows'!N78+'Terminal Value'!N78</f>
        <v>8485.47820701677</v>
      </c>
      <c r="O78" s="9" t="n">
        <f aca="false">+Outflows!O78+Fees!O78+'Ongoing Cash Flows'!O78+'Terminal Value'!O78</f>
        <v>8159.7198921576</v>
      </c>
      <c r="P78" s="9" t="n">
        <f aca="false">+Outflows!P78+Fees!P78+'Ongoing Cash Flows'!P78+'Terminal Value'!P78</f>
        <v>8051.49572149095</v>
      </c>
      <c r="Q78" s="9" t="n">
        <f aca="false">+Outflows!Q78+Fees!Q78+'Ongoing Cash Flows'!Q78+'Terminal Value'!Q78</f>
        <v>8023.30484733</v>
      </c>
      <c r="R78" s="9" t="n">
        <f aca="false">+Outflows!R78+Fees!R78+'Ongoing Cash Flows'!R78+'Terminal Value'!R78</f>
        <v>1185.07334339853</v>
      </c>
      <c r="S78" s="9" t="n">
        <f aca="false">+Outflows!S78+Fees!S78+'Ongoing Cash Flows'!S78+'Terminal Value'!S78</f>
        <v>0</v>
      </c>
      <c r="T78" s="9" t="n">
        <f aca="false">+Outflows!T78+Fees!T78+'Ongoing Cash Flows'!T78+'Terminal Value'!T78</f>
        <v>0</v>
      </c>
      <c r="U78" s="9" t="n">
        <f aca="false">+Outflows!U78+Fees!U78+'Ongoing Cash Flows'!U78+'Terminal Value'!U78</f>
        <v>0</v>
      </c>
      <c r="V78" s="9" t="n">
        <f aca="false">+Outflows!V78+Fees!V78+'Ongoing Cash Flows'!V78+'Terminal Value'!V78</f>
        <v>0</v>
      </c>
      <c r="W78" s="9" t="n">
        <f aca="false">+Outflows!W78+Fees!W78+'Ongoing Cash Flows'!W78+'Terminal Value'!W78</f>
        <v>0</v>
      </c>
      <c r="X78" s="9" t="n">
        <f aca="false">+Outflows!X78+Fees!X78+'Ongoing Cash Flows'!X78+'Terminal Value'!X78</f>
        <v>0</v>
      </c>
      <c r="Y78" s="9" t="n">
        <f aca="false">+Outflows!Y78+Fees!Y78+'Ongoing Cash Flows'!Y78+'Terminal Value'!Y78</f>
        <v>0</v>
      </c>
      <c r="Z78" s="9" t="n">
        <f aca="false">+Outflows!Z78+Fees!Z78+'Ongoing Cash Flows'!Z78+'Terminal Value'!Z78</f>
        <v>0</v>
      </c>
      <c r="AA78" s="9" t="n">
        <f aca="false">+Outflows!AA78+Fees!AA78+'Ongoing Cash Flows'!AA78+'Terminal Value'!AA78</f>
        <v>0</v>
      </c>
      <c r="AB78" s="9" t="n">
        <f aca="false">+Outflows!AB78+Fees!AB78+'Ongoing Cash Flows'!AB78+'Terminal Value'!AB78</f>
        <v>0</v>
      </c>
      <c r="AC78" s="9" t="n">
        <f aca="false">+Outflows!AC78+Fees!AC78+'Ongoing Cash Flows'!AC78+'Terminal Value'!AC78</f>
        <v>0</v>
      </c>
      <c r="AD78" s="9" t="n">
        <f aca="false">+Outflows!AD78+Fees!AD78+'Ongoing Cash Flows'!AD78+'Terminal Value'!AD78</f>
        <v>0</v>
      </c>
      <c r="AE78" s="9" t="n">
        <f aca="false">+Outflows!AE78+Fees!AE78+'Ongoing Cash Flows'!AE78+'Terminal Value'!AE78</f>
        <v>0</v>
      </c>
      <c r="AF78" s="9" t="n">
        <f aca="false">+Outflows!AF78+Fees!AF78+'Ongoing Cash Flows'!AF78+'Terminal Value'!AF78</f>
        <v>0</v>
      </c>
      <c r="AG78" s="9" t="n">
        <f aca="false">+Outflows!AG78+Fees!AG78+'Ongoing Cash Flows'!AG78+'Terminal Value'!AG78</f>
        <v>0</v>
      </c>
      <c r="AH78" s="9" t="n">
        <f aca="false">+Outflows!AH78+Fees!AH78+'Ongoing Cash Flows'!AH78+'Terminal Value'!AH78</f>
        <v>0</v>
      </c>
      <c r="AI78" s="9" t="n">
        <f aca="false">+Outflows!AI78+Fees!AI78+'Ongoing Cash Flows'!AI78+'Terminal Value'!AI78</f>
        <v>0</v>
      </c>
      <c r="AJ78" s="9" t="n">
        <f aca="false">+Outflows!AJ78+Fees!AJ78+'Ongoing Cash Flows'!AJ78+'Terminal Value'!AJ78</f>
        <v>0</v>
      </c>
      <c r="AK78" s="9"/>
      <c r="AL78" s="1"/>
      <c r="AM78" s="32"/>
      <c r="AN78" s="33" t="n">
        <f aca="false">IF(ISERROR(XIRR(B78:AJ78,IRRDates)),-1,XIRR(B78:AJ78,IRRDates))</f>
        <v>0.0469664648027715</v>
      </c>
      <c r="AO78" s="9" t="n">
        <f aca="false">SUMPRODUCT(B78:AJ78,PVRf)</f>
        <v>0</v>
      </c>
      <c r="AP78" s="9" t="n">
        <f aca="false">MIN(0,AO78-$AO$1004)^2</f>
        <v>0</v>
      </c>
      <c r="AQ78" s="9" t="n">
        <f aca="false">MAX(0,AO78-$AO$1004)^2</f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20"/>
      <c r="CM78" s="20"/>
      <c r="CN78" s="20"/>
      <c r="CO78" s="20"/>
      <c r="CP78" s="20"/>
    </row>
    <row r="79" customFormat="false" ht="11.25" hidden="false" customHeight="false" outlineLevel="0" collapsed="false">
      <c r="A79" s="1" t="n">
        <v>77</v>
      </c>
      <c r="B79" s="9" t="n">
        <f aca="false">+Outflows!B79+Fees!B79+'Ongoing Cash Flows'!B79+'Terminal Value'!B79</f>
        <v>-94274.5873496936</v>
      </c>
      <c r="C79" s="9" t="n">
        <f aca="false">+Outflows!C79+Fees!C79+'Ongoing Cash Flows'!C79+'Terminal Value'!C79</f>
        <v>14165.5349525584</v>
      </c>
      <c r="D79" s="9" t="n">
        <f aca="false">+Outflows!D79+Fees!D79+'Ongoing Cash Flows'!D79+'Terminal Value'!D79</f>
        <v>12201.5562913217</v>
      </c>
      <c r="E79" s="9" t="n">
        <f aca="false">+Outflows!E79+Fees!E79+'Ongoing Cash Flows'!E79+'Terminal Value'!E79</f>
        <v>10311.3577132945</v>
      </c>
      <c r="F79" s="9" t="n">
        <f aca="false">+Outflows!F79+Fees!F79+'Ongoing Cash Flows'!F79+'Terminal Value'!F79</f>
        <v>9639.08165593134</v>
      </c>
      <c r="G79" s="9" t="n">
        <f aca="false">+Outflows!G79+Fees!G79+'Ongoing Cash Flows'!G79+'Terminal Value'!G79</f>
        <v>9351.7286394683</v>
      </c>
      <c r="H79" s="9" t="n">
        <f aca="false">+Outflows!H79+Fees!H79+'Ongoing Cash Flows'!H79+'Terminal Value'!H79</f>
        <v>8495.03085134836</v>
      </c>
      <c r="I79" s="9" t="n">
        <f aca="false">+Outflows!I79+Fees!I79+'Ongoing Cash Flows'!I79+'Terminal Value'!I79</f>
        <v>8343.9300042991</v>
      </c>
      <c r="J79" s="9" t="n">
        <f aca="false">+Outflows!J79+Fees!J79+'Ongoing Cash Flows'!J79+'Terminal Value'!J79</f>
        <v>8331.49580176411</v>
      </c>
      <c r="K79" s="9" t="n">
        <f aca="false">+Outflows!K79+Fees!K79+'Ongoing Cash Flows'!K79+'Terminal Value'!K79</f>
        <v>8322.35396910923</v>
      </c>
      <c r="L79" s="9" t="n">
        <f aca="false">+Outflows!L79+Fees!L79+'Ongoing Cash Flows'!L79+'Terminal Value'!L79</f>
        <v>8323.5678668837</v>
      </c>
      <c r="M79" s="9" t="n">
        <f aca="false">+Outflows!M79+Fees!M79+'Ongoing Cash Flows'!M79+'Terminal Value'!M79</f>
        <v>8295.5753348064</v>
      </c>
      <c r="N79" s="9" t="n">
        <f aca="false">+Outflows!N79+Fees!N79+'Ongoing Cash Flows'!N79+'Terminal Value'!N79</f>
        <v>8277.91513435179</v>
      </c>
      <c r="O79" s="9" t="n">
        <f aca="false">+Outflows!O79+Fees!O79+'Ongoing Cash Flows'!O79+'Terminal Value'!O79</f>
        <v>7951.80501767454</v>
      </c>
      <c r="P79" s="9" t="n">
        <f aca="false">+Outflows!P79+Fees!P79+'Ongoing Cash Flows'!P79+'Terminal Value'!P79</f>
        <v>7843.93264882597</v>
      </c>
      <c r="Q79" s="9" t="n">
        <f aca="false">+Outflows!Q79+Fees!Q79+'Ongoing Cash Flows'!Q79+'Terminal Value'!Q79</f>
        <v>7815.38997284694</v>
      </c>
      <c r="R79" s="9" t="n">
        <f aca="false">+Outflows!R79+Fees!R79+'Ongoing Cash Flows'!R79+'Terminal Value'!R79</f>
        <v>1081.29180706605</v>
      </c>
      <c r="S79" s="9" t="n">
        <f aca="false">+Outflows!S79+Fees!S79+'Ongoing Cash Flows'!S79+'Terminal Value'!S79</f>
        <v>0</v>
      </c>
      <c r="T79" s="9" t="n">
        <f aca="false">+Outflows!T79+Fees!T79+'Ongoing Cash Flows'!T79+'Terminal Value'!T79</f>
        <v>0</v>
      </c>
      <c r="U79" s="9" t="n">
        <f aca="false">+Outflows!U79+Fees!U79+'Ongoing Cash Flows'!U79+'Terminal Value'!U79</f>
        <v>0</v>
      </c>
      <c r="V79" s="9" t="n">
        <f aca="false">+Outflows!V79+Fees!V79+'Ongoing Cash Flows'!V79+'Terminal Value'!V79</f>
        <v>0</v>
      </c>
      <c r="W79" s="9" t="n">
        <f aca="false">+Outflows!W79+Fees!W79+'Ongoing Cash Flows'!W79+'Terminal Value'!W79</f>
        <v>0</v>
      </c>
      <c r="X79" s="9" t="n">
        <f aca="false">+Outflows!X79+Fees!X79+'Ongoing Cash Flows'!X79+'Terminal Value'!X79</f>
        <v>0</v>
      </c>
      <c r="Y79" s="9" t="n">
        <f aca="false">+Outflows!Y79+Fees!Y79+'Ongoing Cash Flows'!Y79+'Terminal Value'!Y79</f>
        <v>0</v>
      </c>
      <c r="Z79" s="9" t="n">
        <f aca="false">+Outflows!Z79+Fees!Z79+'Ongoing Cash Flows'!Z79+'Terminal Value'!Z79</f>
        <v>0</v>
      </c>
      <c r="AA79" s="9" t="n">
        <f aca="false">+Outflows!AA79+Fees!AA79+'Ongoing Cash Flows'!AA79+'Terminal Value'!AA79</f>
        <v>0</v>
      </c>
      <c r="AB79" s="9" t="n">
        <f aca="false">+Outflows!AB79+Fees!AB79+'Ongoing Cash Flows'!AB79+'Terminal Value'!AB79</f>
        <v>0</v>
      </c>
      <c r="AC79" s="9" t="n">
        <f aca="false">+Outflows!AC79+Fees!AC79+'Ongoing Cash Flows'!AC79+'Terminal Value'!AC79</f>
        <v>0</v>
      </c>
      <c r="AD79" s="9" t="n">
        <f aca="false">+Outflows!AD79+Fees!AD79+'Ongoing Cash Flows'!AD79+'Terminal Value'!AD79</f>
        <v>0</v>
      </c>
      <c r="AE79" s="9" t="n">
        <f aca="false">+Outflows!AE79+Fees!AE79+'Ongoing Cash Flows'!AE79+'Terminal Value'!AE79</f>
        <v>0</v>
      </c>
      <c r="AF79" s="9" t="n">
        <f aca="false">+Outflows!AF79+Fees!AF79+'Ongoing Cash Flows'!AF79+'Terminal Value'!AF79</f>
        <v>0</v>
      </c>
      <c r="AG79" s="9" t="n">
        <f aca="false">+Outflows!AG79+Fees!AG79+'Ongoing Cash Flows'!AG79+'Terminal Value'!AG79</f>
        <v>0</v>
      </c>
      <c r="AH79" s="9" t="n">
        <f aca="false">+Outflows!AH79+Fees!AH79+'Ongoing Cash Flows'!AH79+'Terminal Value'!AH79</f>
        <v>0</v>
      </c>
      <c r="AI79" s="9" t="n">
        <f aca="false">+Outflows!AI79+Fees!AI79+'Ongoing Cash Flows'!AI79+'Terminal Value'!AI79</f>
        <v>0</v>
      </c>
      <c r="AJ79" s="9" t="n">
        <f aca="false">+Outflows!AJ79+Fees!AJ79+'Ongoing Cash Flows'!AJ79+'Terminal Value'!AJ79</f>
        <v>0</v>
      </c>
      <c r="AK79" s="9"/>
      <c r="AL79" s="1"/>
      <c r="AM79" s="32"/>
      <c r="AN79" s="33" t="n">
        <f aca="false">IF(ISERROR(XIRR(B79:AJ79,IRRDates)),-1,XIRR(B79:AJ79,IRRDates))</f>
        <v>0.0580438023429562</v>
      </c>
      <c r="AO79" s="9" t="n">
        <f aca="false">SUMPRODUCT(B79:AJ79,PVRf)</f>
        <v>0</v>
      </c>
      <c r="AP79" s="9" t="n">
        <f aca="false">MIN(0,AO79-$AO$1004)^2</f>
        <v>0</v>
      </c>
      <c r="AQ79" s="9" t="n">
        <f aca="false">MAX(0,AO79-$AO$1004)^2</f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20"/>
      <c r="CM79" s="20"/>
      <c r="CN79" s="20"/>
      <c r="CO79" s="20"/>
      <c r="CP79" s="20"/>
    </row>
    <row r="80" customFormat="false" ht="11.25" hidden="false" customHeight="false" outlineLevel="0" collapsed="false">
      <c r="A80" s="1" t="n">
        <v>78</v>
      </c>
      <c r="B80" s="9" t="n">
        <f aca="false">+Outflows!B80+Fees!B80+'Ongoing Cash Flows'!B80+'Terminal Value'!B80</f>
        <v>-88380.0265068747</v>
      </c>
      <c r="C80" s="9" t="n">
        <f aca="false">+Outflows!C80+Fees!C80+'Ongoing Cash Flows'!C80+'Terminal Value'!C80</f>
        <v>14044.7263472977</v>
      </c>
      <c r="D80" s="9" t="n">
        <f aca="false">+Outflows!D80+Fees!D80+'Ongoing Cash Flows'!D80+'Terminal Value'!D80</f>
        <v>11928.7229551401</v>
      </c>
      <c r="E80" s="9" t="n">
        <f aca="false">+Outflows!E80+Fees!E80+'Ongoing Cash Flows'!E80+'Terminal Value'!E80</f>
        <v>10019.4287264301</v>
      </c>
      <c r="F80" s="9" t="n">
        <f aca="false">+Outflows!F80+Fees!F80+'Ongoing Cash Flows'!F80+'Terminal Value'!F80</f>
        <v>9654.00958814316</v>
      </c>
      <c r="G80" s="9" t="n">
        <f aca="false">+Outflows!G80+Fees!G80+'Ongoing Cash Flows'!G80+'Terminal Value'!G80</f>
        <v>9307.76875484035</v>
      </c>
      <c r="H80" s="9" t="n">
        <f aca="false">+Outflows!H80+Fees!H80+'Ongoing Cash Flows'!H80+'Terminal Value'!H80</f>
        <v>8352.251383919</v>
      </c>
      <c r="I80" s="9" t="n">
        <f aca="false">+Outflows!I80+Fees!I80+'Ongoing Cash Flows'!I80+'Terminal Value'!I80</f>
        <v>8208.71349421351</v>
      </c>
      <c r="J80" s="9" t="n">
        <f aca="false">+Outflows!J80+Fees!J80+'Ongoing Cash Flows'!J80+'Terminal Value'!J80</f>
        <v>8196.27929167852</v>
      </c>
      <c r="K80" s="9" t="n">
        <f aca="false">+Outflows!K80+Fees!K80+'Ongoing Cash Flows'!K80+'Terminal Value'!K80</f>
        <v>8186.90827849807</v>
      </c>
      <c r="L80" s="9" t="n">
        <f aca="false">+Outflows!L80+Fees!L80+'Ongoing Cash Flows'!L80+'Terminal Value'!L80</f>
        <v>8188.35135679811</v>
      </c>
      <c r="M80" s="9" t="n">
        <f aca="false">+Outflows!M80+Fees!M80+'Ongoing Cash Flows'!M80+'Terminal Value'!M80</f>
        <v>8160.12964419525</v>
      </c>
      <c r="N80" s="9" t="n">
        <f aca="false">+Outflows!N80+Fees!N80+'Ongoing Cash Flows'!N80+'Terminal Value'!N80</f>
        <v>8142.6986242662</v>
      </c>
      <c r="O80" s="9" t="n">
        <f aca="false">+Outflows!O80+Fees!O80+'Ongoing Cash Flows'!O80+'Terminal Value'!O80</f>
        <v>7816.35932706338</v>
      </c>
      <c r="P80" s="9" t="n">
        <f aca="false">+Outflows!P80+Fees!P80+'Ongoing Cash Flows'!P80+'Terminal Value'!P80</f>
        <v>7708.71613874038</v>
      </c>
      <c r="Q80" s="9" t="n">
        <f aca="false">+Outflows!Q80+Fees!Q80+'Ongoing Cash Flows'!Q80+'Terminal Value'!Q80</f>
        <v>7679.94428223579</v>
      </c>
      <c r="R80" s="9" t="n">
        <f aca="false">+Outflows!R80+Fees!R80+'Ongoing Cash Flows'!R80+'Terminal Value'!R80</f>
        <v>1013.68355202325</v>
      </c>
      <c r="S80" s="9" t="n">
        <f aca="false">+Outflows!S80+Fees!S80+'Ongoing Cash Flows'!S80+'Terminal Value'!S80</f>
        <v>0</v>
      </c>
      <c r="T80" s="9" t="n">
        <f aca="false">+Outflows!T80+Fees!T80+'Ongoing Cash Flows'!T80+'Terminal Value'!T80</f>
        <v>0</v>
      </c>
      <c r="U80" s="9" t="n">
        <f aca="false">+Outflows!U80+Fees!U80+'Ongoing Cash Flows'!U80+'Terminal Value'!U80</f>
        <v>0</v>
      </c>
      <c r="V80" s="9" t="n">
        <f aca="false">+Outflows!V80+Fees!V80+'Ongoing Cash Flows'!V80+'Terminal Value'!V80</f>
        <v>0</v>
      </c>
      <c r="W80" s="9" t="n">
        <f aca="false">+Outflows!W80+Fees!W80+'Ongoing Cash Flows'!W80+'Terminal Value'!W80</f>
        <v>0</v>
      </c>
      <c r="X80" s="9" t="n">
        <f aca="false">+Outflows!X80+Fees!X80+'Ongoing Cash Flows'!X80+'Terminal Value'!X80</f>
        <v>0</v>
      </c>
      <c r="Y80" s="9" t="n">
        <f aca="false">+Outflows!Y80+Fees!Y80+'Ongoing Cash Flows'!Y80+'Terminal Value'!Y80</f>
        <v>0</v>
      </c>
      <c r="Z80" s="9" t="n">
        <f aca="false">+Outflows!Z80+Fees!Z80+'Ongoing Cash Flows'!Z80+'Terminal Value'!Z80</f>
        <v>0</v>
      </c>
      <c r="AA80" s="9" t="n">
        <f aca="false">+Outflows!AA80+Fees!AA80+'Ongoing Cash Flows'!AA80+'Terminal Value'!AA80</f>
        <v>0</v>
      </c>
      <c r="AB80" s="9" t="n">
        <f aca="false">+Outflows!AB80+Fees!AB80+'Ongoing Cash Flows'!AB80+'Terminal Value'!AB80</f>
        <v>0</v>
      </c>
      <c r="AC80" s="9" t="n">
        <f aca="false">+Outflows!AC80+Fees!AC80+'Ongoing Cash Flows'!AC80+'Terminal Value'!AC80</f>
        <v>0</v>
      </c>
      <c r="AD80" s="9" t="n">
        <f aca="false">+Outflows!AD80+Fees!AD80+'Ongoing Cash Flows'!AD80+'Terminal Value'!AD80</f>
        <v>0</v>
      </c>
      <c r="AE80" s="9" t="n">
        <f aca="false">+Outflows!AE80+Fees!AE80+'Ongoing Cash Flows'!AE80+'Terminal Value'!AE80</f>
        <v>0</v>
      </c>
      <c r="AF80" s="9" t="n">
        <f aca="false">+Outflows!AF80+Fees!AF80+'Ongoing Cash Flows'!AF80+'Terminal Value'!AF80</f>
        <v>0</v>
      </c>
      <c r="AG80" s="9" t="n">
        <f aca="false">+Outflows!AG80+Fees!AG80+'Ongoing Cash Flows'!AG80+'Terminal Value'!AG80</f>
        <v>0</v>
      </c>
      <c r="AH80" s="9" t="n">
        <f aca="false">+Outflows!AH80+Fees!AH80+'Ongoing Cash Flows'!AH80+'Terminal Value'!AH80</f>
        <v>0</v>
      </c>
      <c r="AI80" s="9" t="n">
        <f aca="false">+Outflows!AI80+Fees!AI80+'Ongoing Cash Flows'!AI80+'Terminal Value'!AI80</f>
        <v>0</v>
      </c>
      <c r="AJ80" s="9" t="n">
        <f aca="false">+Outflows!AJ80+Fees!AJ80+'Ongoing Cash Flows'!AJ80+'Terminal Value'!AJ80</f>
        <v>0</v>
      </c>
      <c r="AK80" s="9"/>
      <c r="AL80" s="1"/>
      <c r="AM80" s="32"/>
      <c r="AN80" s="33" t="n">
        <f aca="false">IF(ISERROR(XIRR(B80:AJ80,IRRDates)),-1,XIRR(B80:AJ80,IRRDates))</f>
        <v>0.0664789346373698</v>
      </c>
      <c r="AO80" s="9" t="n">
        <f aca="false">SUMPRODUCT(B80:AJ80,PVRf)</f>
        <v>0</v>
      </c>
      <c r="AP80" s="9" t="n">
        <f aca="false">MIN(0,AO80-$AO$1004)^2</f>
        <v>0</v>
      </c>
      <c r="AQ80" s="9" t="n">
        <f aca="false">MAX(0,AO80-$AO$1004)^2</f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20"/>
      <c r="CM80" s="20"/>
      <c r="CN80" s="20"/>
      <c r="CO80" s="20"/>
      <c r="CP80" s="20"/>
    </row>
    <row r="81" customFormat="false" ht="11.25" hidden="false" customHeight="false" outlineLevel="0" collapsed="false">
      <c r="A81" s="1" t="n">
        <v>79</v>
      </c>
      <c r="B81" s="9" t="n">
        <f aca="false">+Outflows!B81+Fees!B81+'Ongoing Cash Flows'!B81+'Terminal Value'!B81</f>
        <v>-102101.221853234</v>
      </c>
      <c r="C81" s="9" t="n">
        <f aca="false">+Outflows!C81+Fees!C81+'Ongoing Cash Flows'!C81+'Terminal Value'!C81</f>
        <v>14363.0666397004</v>
      </c>
      <c r="D81" s="9" t="n">
        <f aca="false">+Outflows!D81+Fees!D81+'Ongoing Cash Flows'!D81+'Terminal Value'!D81</f>
        <v>12320.2687500815</v>
      </c>
      <c r="E81" s="9" t="n">
        <f aca="false">+Outflows!E81+Fees!E81+'Ongoing Cash Flows'!E81+'Terminal Value'!E81</f>
        <v>10360.6094313115</v>
      </c>
      <c r="F81" s="9" t="n">
        <f aca="false">+Outflows!F81+Fees!F81+'Ongoing Cash Flows'!F81+'Terminal Value'!F81</f>
        <v>9907.90261427937</v>
      </c>
      <c r="G81" s="9" t="n">
        <f aca="false">+Outflows!G81+Fees!G81+'Ongoing Cash Flows'!G81+'Terminal Value'!G81</f>
        <v>9646.61975584986</v>
      </c>
      <c r="H81" s="9" t="n">
        <f aca="false">+Outflows!H81+Fees!H81+'Ongoing Cash Flows'!H81+'Terminal Value'!H81</f>
        <v>8684.60947068541</v>
      </c>
      <c r="I81" s="9" t="n">
        <f aca="false">+Outflows!I81+Fees!I81+'Ongoing Cash Flows'!I81+'Terminal Value'!I81</f>
        <v>8523.46673850272</v>
      </c>
      <c r="J81" s="9" t="n">
        <f aca="false">+Outflows!J81+Fees!J81+'Ongoing Cash Flows'!J81+'Terminal Value'!J81</f>
        <v>8511.03253596774</v>
      </c>
      <c r="K81" s="9" t="n">
        <f aca="false">+Outflows!K81+Fees!K81+'Ongoing Cash Flows'!K81+'Terminal Value'!K81</f>
        <v>8502.19500286235</v>
      </c>
      <c r="L81" s="9" t="n">
        <f aca="false">+Outflows!L81+Fees!L81+'Ongoing Cash Flows'!L81+'Terminal Value'!L81</f>
        <v>8503.10460108733</v>
      </c>
      <c r="M81" s="9" t="n">
        <f aca="false">+Outflows!M81+Fees!M81+'Ongoing Cash Flows'!M81+'Terminal Value'!M81</f>
        <v>8475.41636855953</v>
      </c>
      <c r="N81" s="9" t="n">
        <f aca="false">+Outflows!N81+Fees!N81+'Ongoing Cash Flows'!N81+'Terminal Value'!N81</f>
        <v>8457.45186855542</v>
      </c>
      <c r="O81" s="9" t="n">
        <f aca="false">+Outflows!O81+Fees!O81+'Ongoing Cash Flows'!O81+'Terminal Value'!O81</f>
        <v>8131.64605142766</v>
      </c>
      <c r="P81" s="9" t="n">
        <f aca="false">+Outflows!P81+Fees!P81+'Ongoing Cash Flows'!P81+'Terminal Value'!P81</f>
        <v>8023.4693830296</v>
      </c>
      <c r="Q81" s="9" t="n">
        <f aca="false">+Outflows!Q81+Fees!Q81+'Ongoing Cash Flows'!Q81+'Terminal Value'!Q81</f>
        <v>7995.23100660007</v>
      </c>
      <c r="R81" s="9" t="n">
        <f aca="false">+Outflows!R81+Fees!R81+'Ongoing Cash Flows'!R81+'Terminal Value'!R81</f>
        <v>1171.06017416786</v>
      </c>
      <c r="S81" s="9" t="n">
        <f aca="false">+Outflows!S81+Fees!S81+'Ongoing Cash Flows'!S81+'Terminal Value'!S81</f>
        <v>0</v>
      </c>
      <c r="T81" s="9" t="n">
        <f aca="false">+Outflows!T81+Fees!T81+'Ongoing Cash Flows'!T81+'Terminal Value'!T81</f>
        <v>0</v>
      </c>
      <c r="U81" s="9" t="n">
        <f aca="false">+Outflows!U81+Fees!U81+'Ongoing Cash Flows'!U81+'Terminal Value'!U81</f>
        <v>0</v>
      </c>
      <c r="V81" s="9" t="n">
        <f aca="false">+Outflows!V81+Fees!V81+'Ongoing Cash Flows'!V81+'Terminal Value'!V81</f>
        <v>0</v>
      </c>
      <c r="W81" s="9" t="n">
        <f aca="false">+Outflows!W81+Fees!W81+'Ongoing Cash Flows'!W81+'Terminal Value'!W81</f>
        <v>0</v>
      </c>
      <c r="X81" s="9" t="n">
        <f aca="false">+Outflows!X81+Fees!X81+'Ongoing Cash Flows'!X81+'Terminal Value'!X81</f>
        <v>0</v>
      </c>
      <c r="Y81" s="9" t="n">
        <f aca="false">+Outflows!Y81+Fees!Y81+'Ongoing Cash Flows'!Y81+'Terminal Value'!Y81</f>
        <v>0</v>
      </c>
      <c r="Z81" s="9" t="n">
        <f aca="false">+Outflows!Z81+Fees!Z81+'Ongoing Cash Flows'!Z81+'Terminal Value'!Z81</f>
        <v>0</v>
      </c>
      <c r="AA81" s="9" t="n">
        <f aca="false">+Outflows!AA81+Fees!AA81+'Ongoing Cash Flows'!AA81+'Terminal Value'!AA81</f>
        <v>0</v>
      </c>
      <c r="AB81" s="9" t="n">
        <f aca="false">+Outflows!AB81+Fees!AB81+'Ongoing Cash Flows'!AB81+'Terminal Value'!AB81</f>
        <v>0</v>
      </c>
      <c r="AC81" s="9" t="n">
        <f aca="false">+Outflows!AC81+Fees!AC81+'Ongoing Cash Flows'!AC81+'Terminal Value'!AC81</f>
        <v>0</v>
      </c>
      <c r="AD81" s="9" t="n">
        <f aca="false">+Outflows!AD81+Fees!AD81+'Ongoing Cash Flows'!AD81+'Terminal Value'!AD81</f>
        <v>0</v>
      </c>
      <c r="AE81" s="9" t="n">
        <f aca="false">+Outflows!AE81+Fees!AE81+'Ongoing Cash Flows'!AE81+'Terminal Value'!AE81</f>
        <v>0</v>
      </c>
      <c r="AF81" s="9" t="n">
        <f aca="false">+Outflows!AF81+Fees!AF81+'Ongoing Cash Flows'!AF81+'Terminal Value'!AF81</f>
        <v>0</v>
      </c>
      <c r="AG81" s="9" t="n">
        <f aca="false">+Outflows!AG81+Fees!AG81+'Ongoing Cash Flows'!AG81+'Terminal Value'!AG81</f>
        <v>0</v>
      </c>
      <c r="AH81" s="9" t="n">
        <f aca="false">+Outflows!AH81+Fees!AH81+'Ongoing Cash Flows'!AH81+'Terminal Value'!AH81</f>
        <v>0</v>
      </c>
      <c r="AI81" s="9" t="n">
        <f aca="false">+Outflows!AI81+Fees!AI81+'Ongoing Cash Flows'!AI81+'Terminal Value'!AI81</f>
        <v>0</v>
      </c>
      <c r="AJ81" s="9" t="n">
        <f aca="false">+Outflows!AJ81+Fees!AJ81+'Ongoing Cash Flows'!AJ81+'Terminal Value'!AJ81</f>
        <v>0</v>
      </c>
      <c r="AK81" s="9"/>
      <c r="AL81" s="1"/>
      <c r="AM81" s="32"/>
      <c r="AN81" s="33" t="n">
        <f aca="false">IF(ISERROR(XIRR(B81:AJ81,IRRDates)),-1,XIRR(B81:AJ81,IRRDates))</f>
        <v>0.0480876883642434</v>
      </c>
      <c r="AO81" s="9" t="n">
        <f aca="false">SUMPRODUCT(B81:AJ81,PVRf)</f>
        <v>0</v>
      </c>
      <c r="AP81" s="9" t="n">
        <f aca="false">MIN(0,AO81-$AO$1004)^2</f>
        <v>0</v>
      </c>
      <c r="AQ81" s="9" t="n">
        <f aca="false">MAX(0,AO81-$AO$1004)^2</f>
        <v>0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20"/>
      <c r="CM81" s="20"/>
      <c r="CN81" s="20"/>
      <c r="CO81" s="20"/>
      <c r="CP81" s="20"/>
    </row>
    <row r="82" customFormat="false" ht="11.25" hidden="false" customHeight="false" outlineLevel="0" collapsed="false">
      <c r="A82" s="1" t="n">
        <v>80</v>
      </c>
      <c r="B82" s="9" t="n">
        <f aca="false">+Outflows!B82+Fees!B82+'Ongoing Cash Flows'!B82+'Terminal Value'!B82</f>
        <v>-86080.3059982789</v>
      </c>
      <c r="C82" s="9" t="n">
        <f aca="false">+Outflows!C82+Fees!C82+'Ongoing Cash Flows'!C82+'Terminal Value'!C82</f>
        <v>13978.2696168628</v>
      </c>
      <c r="D82" s="9" t="n">
        <f aca="false">+Outflows!D82+Fees!D82+'Ongoing Cash Flows'!D82+'Terminal Value'!D82</f>
        <v>11907.8605272608</v>
      </c>
      <c r="E82" s="9" t="n">
        <f aca="false">+Outflows!E82+Fees!E82+'Ongoing Cash Flows'!E82+'Terminal Value'!E82</f>
        <v>9916.96072539731</v>
      </c>
      <c r="F82" s="9" t="n">
        <f aca="false">+Outflows!F82+Fees!F82+'Ongoing Cash Flows'!F82+'Terminal Value'!F82</f>
        <v>9628.97020838019</v>
      </c>
      <c r="G82" s="9" t="n">
        <f aca="false">+Outflows!G82+Fees!G82+'Ongoing Cash Flows'!G82+'Terminal Value'!G82</f>
        <v>9128.71527288145</v>
      </c>
      <c r="H82" s="9" t="n">
        <f aca="false">+Outflows!H82+Fees!H82+'Ongoing Cash Flows'!H82+'Terminal Value'!H82</f>
        <v>8296.54700182687</v>
      </c>
      <c r="I82" s="9" t="n">
        <f aca="false">+Outflows!I82+Fees!I82+'Ongoing Cash Flows'!I82+'Terminal Value'!I82</f>
        <v>8155.95974552273</v>
      </c>
      <c r="J82" s="9" t="n">
        <f aca="false">+Outflows!J82+Fees!J82+'Ongoing Cash Flows'!J82+'Terminal Value'!J82</f>
        <v>8143.52554298774</v>
      </c>
      <c r="K82" s="9" t="n">
        <f aca="false">+Outflows!K82+Fees!K82+'Ongoing Cash Flows'!K82+'Terminal Value'!K82</f>
        <v>8134.06511667391</v>
      </c>
      <c r="L82" s="9" t="n">
        <f aca="false">+Outflows!L82+Fees!L82+'Ongoing Cash Flows'!L82+'Terminal Value'!L82</f>
        <v>8135.59760810733</v>
      </c>
      <c r="M82" s="9" t="n">
        <f aca="false">+Outflows!M82+Fees!M82+'Ongoing Cash Flows'!M82+'Terminal Value'!M82</f>
        <v>8107.28648237109</v>
      </c>
      <c r="N82" s="9" t="n">
        <f aca="false">+Outflows!N82+Fees!N82+'Ongoing Cash Flows'!N82+'Terminal Value'!N82</f>
        <v>8089.94487557542</v>
      </c>
      <c r="O82" s="9" t="n">
        <f aca="false">+Outflows!O82+Fees!O82+'Ongoing Cash Flows'!O82+'Terminal Value'!O82</f>
        <v>7763.51616523923</v>
      </c>
      <c r="P82" s="9" t="n">
        <f aca="false">+Outflows!P82+Fees!P82+'Ongoing Cash Flows'!P82+'Terminal Value'!P82</f>
        <v>7655.9623900496</v>
      </c>
      <c r="Q82" s="9" t="n">
        <f aca="false">+Outflows!Q82+Fees!Q82+'Ongoing Cash Flows'!Q82+'Terminal Value'!Q82</f>
        <v>7627.10112041163</v>
      </c>
      <c r="R82" s="9" t="n">
        <f aca="false">+Outflows!R82+Fees!R82+'Ongoing Cash Flows'!R82+'Terminal Value'!R82</f>
        <v>987.30667767786</v>
      </c>
      <c r="S82" s="9" t="n">
        <f aca="false">+Outflows!S82+Fees!S82+'Ongoing Cash Flows'!S82+'Terminal Value'!S82</f>
        <v>0</v>
      </c>
      <c r="T82" s="9" t="n">
        <f aca="false">+Outflows!T82+Fees!T82+'Ongoing Cash Flows'!T82+'Terminal Value'!T82</f>
        <v>0</v>
      </c>
      <c r="U82" s="9" t="n">
        <f aca="false">+Outflows!U82+Fees!U82+'Ongoing Cash Flows'!U82+'Terminal Value'!U82</f>
        <v>0</v>
      </c>
      <c r="V82" s="9" t="n">
        <f aca="false">+Outflows!V82+Fees!V82+'Ongoing Cash Flows'!V82+'Terminal Value'!V82</f>
        <v>0</v>
      </c>
      <c r="W82" s="9" t="n">
        <f aca="false">+Outflows!W82+Fees!W82+'Ongoing Cash Flows'!W82+'Terminal Value'!W82</f>
        <v>0</v>
      </c>
      <c r="X82" s="9" t="n">
        <f aca="false">+Outflows!X82+Fees!X82+'Ongoing Cash Flows'!X82+'Terminal Value'!X82</f>
        <v>0</v>
      </c>
      <c r="Y82" s="9" t="n">
        <f aca="false">+Outflows!Y82+Fees!Y82+'Ongoing Cash Flows'!Y82+'Terminal Value'!Y82</f>
        <v>0</v>
      </c>
      <c r="Z82" s="9" t="n">
        <f aca="false">+Outflows!Z82+Fees!Z82+'Ongoing Cash Flows'!Z82+'Terminal Value'!Z82</f>
        <v>0</v>
      </c>
      <c r="AA82" s="9" t="n">
        <f aca="false">+Outflows!AA82+Fees!AA82+'Ongoing Cash Flows'!AA82+'Terminal Value'!AA82</f>
        <v>0</v>
      </c>
      <c r="AB82" s="9" t="n">
        <f aca="false">+Outflows!AB82+Fees!AB82+'Ongoing Cash Flows'!AB82+'Terminal Value'!AB82</f>
        <v>0</v>
      </c>
      <c r="AC82" s="9" t="n">
        <f aca="false">+Outflows!AC82+Fees!AC82+'Ongoing Cash Flows'!AC82+'Terminal Value'!AC82</f>
        <v>0</v>
      </c>
      <c r="AD82" s="9" t="n">
        <f aca="false">+Outflows!AD82+Fees!AD82+'Ongoing Cash Flows'!AD82+'Terminal Value'!AD82</f>
        <v>0</v>
      </c>
      <c r="AE82" s="9" t="n">
        <f aca="false">+Outflows!AE82+Fees!AE82+'Ongoing Cash Flows'!AE82+'Terminal Value'!AE82</f>
        <v>0</v>
      </c>
      <c r="AF82" s="9" t="n">
        <f aca="false">+Outflows!AF82+Fees!AF82+'Ongoing Cash Flows'!AF82+'Terminal Value'!AF82</f>
        <v>0</v>
      </c>
      <c r="AG82" s="9" t="n">
        <f aca="false">+Outflows!AG82+Fees!AG82+'Ongoing Cash Flows'!AG82+'Terminal Value'!AG82</f>
        <v>0</v>
      </c>
      <c r="AH82" s="9" t="n">
        <f aca="false">+Outflows!AH82+Fees!AH82+'Ongoing Cash Flows'!AH82+'Terminal Value'!AH82</f>
        <v>0</v>
      </c>
      <c r="AI82" s="9" t="n">
        <f aca="false">+Outflows!AI82+Fees!AI82+'Ongoing Cash Flows'!AI82+'Terminal Value'!AI82</f>
        <v>0</v>
      </c>
      <c r="AJ82" s="9" t="n">
        <f aca="false">+Outflows!AJ82+Fees!AJ82+'Ongoing Cash Flows'!AJ82+'Terminal Value'!AJ82</f>
        <v>0</v>
      </c>
      <c r="AK82" s="9"/>
      <c r="AL82" s="1"/>
      <c r="AM82" s="32"/>
      <c r="AN82" s="33" t="n">
        <f aca="false">IF(ISERROR(XIRR(B82:AJ82,IRRDates)),-1,XIRR(B82:AJ82,IRRDates))</f>
        <v>0.0698947363581115</v>
      </c>
      <c r="AO82" s="9" t="n">
        <f aca="false">SUMPRODUCT(B82:AJ82,PVRf)</f>
        <v>0</v>
      </c>
      <c r="AP82" s="9" t="n">
        <f aca="false">MIN(0,AO82-$AO$1004)^2</f>
        <v>0</v>
      </c>
      <c r="AQ82" s="9" t="n">
        <f aca="false">MAX(0,AO82-$AO$1004)^2</f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20"/>
      <c r="CM82" s="20"/>
      <c r="CN82" s="20"/>
      <c r="CO82" s="20"/>
      <c r="CP82" s="20"/>
    </row>
    <row r="83" customFormat="false" ht="11.25" hidden="false" customHeight="false" outlineLevel="0" collapsed="false">
      <c r="A83" s="1" t="n">
        <v>81</v>
      </c>
      <c r="B83" s="9" t="n">
        <f aca="false">+Outflows!B83+Fees!B83+'Ongoing Cash Flows'!B83+'Terminal Value'!B83</f>
        <v>-90408.643226879</v>
      </c>
      <c r="C83" s="9" t="n">
        <f aca="false">+Outflows!C83+Fees!C83+'Ongoing Cash Flows'!C83+'Terminal Value'!C83</f>
        <v>14032.5556309816</v>
      </c>
      <c r="D83" s="9" t="n">
        <f aca="false">+Outflows!D83+Fees!D83+'Ongoing Cash Flows'!D83+'Terminal Value'!D83</f>
        <v>11993.4683243369</v>
      </c>
      <c r="E83" s="9" t="n">
        <f aca="false">+Outflows!E83+Fees!E83+'Ongoing Cash Flows'!E83+'Terminal Value'!E83</f>
        <v>10125.9671084229</v>
      </c>
      <c r="F83" s="9" t="n">
        <f aca="false">+Outflows!F83+Fees!F83+'Ongoing Cash Flows'!F83+'Terminal Value'!F83</f>
        <v>9659.82832270192</v>
      </c>
      <c r="G83" s="9" t="n">
        <f aca="false">+Outflows!G83+Fees!G83+'Ongoing Cash Flows'!G83+'Terminal Value'!G83</f>
        <v>9313.42014267876</v>
      </c>
      <c r="H83" s="9" t="n">
        <f aca="false">+Outflows!H83+Fees!H83+'Ongoing Cash Flows'!H83+'Terminal Value'!H83</f>
        <v>8401.38902497896</v>
      </c>
      <c r="I83" s="9" t="n">
        <f aca="false">+Outflows!I83+Fees!I83+'Ongoing Cash Flows'!I83+'Terminal Value'!I83</f>
        <v>8255.24833887703</v>
      </c>
      <c r="J83" s="9" t="n">
        <f aca="false">+Outflows!J83+Fees!J83+'Ongoing Cash Flows'!J83+'Terminal Value'!J83</f>
        <v>8242.81413634204</v>
      </c>
      <c r="K83" s="9" t="n">
        <f aca="false">+Outflows!K83+Fees!K83+'Ongoing Cash Flows'!K83+'Terminal Value'!K83</f>
        <v>8233.52199577967</v>
      </c>
      <c r="L83" s="9" t="n">
        <f aca="false">+Outflows!L83+Fees!L83+'Ongoing Cash Flows'!L83+'Terminal Value'!L83</f>
        <v>8234.88620146163</v>
      </c>
      <c r="M83" s="9" t="n">
        <f aca="false">+Outflows!M83+Fees!M83+'Ongoing Cash Flows'!M83+'Terminal Value'!M83</f>
        <v>8206.74336147684</v>
      </c>
      <c r="N83" s="9" t="n">
        <f aca="false">+Outflows!N83+Fees!N83+'Ongoing Cash Flows'!N83+'Terminal Value'!N83</f>
        <v>8189.23346892973</v>
      </c>
      <c r="O83" s="9" t="n">
        <f aca="false">+Outflows!O83+Fees!O83+'Ongoing Cash Flows'!O83+'Terminal Value'!O83</f>
        <v>7862.97304434498</v>
      </c>
      <c r="P83" s="9" t="n">
        <f aca="false">+Outflows!P83+Fees!P83+'Ongoing Cash Flows'!P83+'Terminal Value'!P83</f>
        <v>7755.25098340391</v>
      </c>
      <c r="Q83" s="9" t="n">
        <f aca="false">+Outflows!Q83+Fees!Q83+'Ongoing Cash Flows'!Q83+'Terminal Value'!Q83</f>
        <v>7726.55799951738</v>
      </c>
      <c r="R83" s="9" t="n">
        <f aca="false">+Outflows!R83+Fees!R83+'Ongoing Cash Flows'!R83+'Terminal Value'!R83</f>
        <v>1036.95097435501</v>
      </c>
      <c r="S83" s="9" t="n">
        <f aca="false">+Outflows!S83+Fees!S83+'Ongoing Cash Flows'!S83+'Terminal Value'!S83</f>
        <v>0</v>
      </c>
      <c r="T83" s="9" t="n">
        <f aca="false">+Outflows!T83+Fees!T83+'Ongoing Cash Flows'!T83+'Terminal Value'!T83</f>
        <v>0</v>
      </c>
      <c r="U83" s="9" t="n">
        <f aca="false">+Outflows!U83+Fees!U83+'Ongoing Cash Flows'!U83+'Terminal Value'!U83</f>
        <v>0</v>
      </c>
      <c r="V83" s="9" t="n">
        <f aca="false">+Outflows!V83+Fees!V83+'Ongoing Cash Flows'!V83+'Terminal Value'!V83</f>
        <v>0</v>
      </c>
      <c r="W83" s="9" t="n">
        <f aca="false">+Outflows!W83+Fees!W83+'Ongoing Cash Flows'!W83+'Terminal Value'!W83</f>
        <v>0</v>
      </c>
      <c r="X83" s="9" t="n">
        <f aca="false">+Outflows!X83+Fees!X83+'Ongoing Cash Flows'!X83+'Terminal Value'!X83</f>
        <v>0</v>
      </c>
      <c r="Y83" s="9" t="n">
        <f aca="false">+Outflows!Y83+Fees!Y83+'Ongoing Cash Flows'!Y83+'Terminal Value'!Y83</f>
        <v>0</v>
      </c>
      <c r="Z83" s="9" t="n">
        <f aca="false">+Outflows!Z83+Fees!Z83+'Ongoing Cash Flows'!Z83+'Terminal Value'!Z83</f>
        <v>0</v>
      </c>
      <c r="AA83" s="9" t="n">
        <f aca="false">+Outflows!AA83+Fees!AA83+'Ongoing Cash Flows'!AA83+'Terminal Value'!AA83</f>
        <v>0</v>
      </c>
      <c r="AB83" s="9" t="n">
        <f aca="false">+Outflows!AB83+Fees!AB83+'Ongoing Cash Flows'!AB83+'Terminal Value'!AB83</f>
        <v>0</v>
      </c>
      <c r="AC83" s="9" t="n">
        <f aca="false">+Outflows!AC83+Fees!AC83+'Ongoing Cash Flows'!AC83+'Terminal Value'!AC83</f>
        <v>0</v>
      </c>
      <c r="AD83" s="9" t="n">
        <f aca="false">+Outflows!AD83+Fees!AD83+'Ongoing Cash Flows'!AD83+'Terminal Value'!AD83</f>
        <v>0</v>
      </c>
      <c r="AE83" s="9" t="n">
        <f aca="false">+Outflows!AE83+Fees!AE83+'Ongoing Cash Flows'!AE83+'Terminal Value'!AE83</f>
        <v>0</v>
      </c>
      <c r="AF83" s="9" t="n">
        <f aca="false">+Outflows!AF83+Fees!AF83+'Ongoing Cash Flows'!AF83+'Terminal Value'!AF83</f>
        <v>0</v>
      </c>
      <c r="AG83" s="9" t="n">
        <f aca="false">+Outflows!AG83+Fees!AG83+'Ongoing Cash Flows'!AG83+'Terminal Value'!AG83</f>
        <v>0</v>
      </c>
      <c r="AH83" s="9" t="n">
        <f aca="false">+Outflows!AH83+Fees!AH83+'Ongoing Cash Flows'!AH83+'Terminal Value'!AH83</f>
        <v>0</v>
      </c>
      <c r="AI83" s="9" t="n">
        <f aca="false">+Outflows!AI83+Fees!AI83+'Ongoing Cash Flows'!AI83+'Terminal Value'!AI83</f>
        <v>0</v>
      </c>
      <c r="AJ83" s="9" t="n">
        <f aca="false">+Outflows!AJ83+Fees!AJ83+'Ongoing Cash Flows'!AJ83+'Terminal Value'!AJ83</f>
        <v>0</v>
      </c>
      <c r="AK83" s="9"/>
      <c r="AL83" s="1"/>
      <c r="AM83" s="32"/>
      <c r="AN83" s="33" t="n">
        <f aca="false">IF(ISERROR(XIRR(B83:AJ83,IRRDates)),-1,XIRR(B83:AJ83,IRRDates))</f>
        <v>0.0633351786784444</v>
      </c>
      <c r="AO83" s="9" t="n">
        <f aca="false">SUMPRODUCT(B83:AJ83,PVRf)</f>
        <v>0</v>
      </c>
      <c r="AP83" s="9" t="n">
        <f aca="false">MIN(0,AO83-$AO$1004)^2</f>
        <v>0</v>
      </c>
      <c r="AQ83" s="9" t="n">
        <f aca="false">MAX(0,AO83-$AO$1004)^2</f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20"/>
      <c r="CM83" s="20"/>
      <c r="CN83" s="20"/>
      <c r="CO83" s="20"/>
      <c r="CP83" s="20"/>
    </row>
    <row r="84" customFormat="false" ht="11.25" hidden="false" customHeight="false" outlineLevel="0" collapsed="false">
      <c r="A84" s="1" t="n">
        <v>82</v>
      </c>
      <c r="B84" s="9" t="n">
        <f aca="false">+Outflows!B84+Fees!B84+'Ongoing Cash Flows'!B84+'Terminal Value'!B84</f>
        <v>-100277.386508685</v>
      </c>
      <c r="C84" s="9" t="n">
        <f aca="false">+Outflows!C84+Fees!C84+'Ongoing Cash Flows'!C84+'Terminal Value'!C84</f>
        <v>14202.8825144631</v>
      </c>
      <c r="D84" s="9" t="n">
        <f aca="false">+Outflows!D84+Fees!D84+'Ongoing Cash Flows'!D84+'Terminal Value'!D84</f>
        <v>12361.329149591</v>
      </c>
      <c r="E84" s="9" t="n">
        <f aca="false">+Outflows!E84+Fees!E84+'Ongoing Cash Flows'!E84+'Terminal Value'!E84</f>
        <v>10280.5909580141</v>
      </c>
      <c r="F84" s="9" t="n">
        <f aca="false">+Outflows!F84+Fees!F84+'Ongoing Cash Flows'!F84+'Terminal Value'!F84</f>
        <v>9941.22965602963</v>
      </c>
      <c r="G84" s="9" t="n">
        <f aca="false">+Outflows!G84+Fees!G84+'Ongoing Cash Flows'!G84+'Terminal Value'!G84</f>
        <v>9512.51833309339</v>
      </c>
      <c r="H84" s="9" t="n">
        <f aca="false">+Outflows!H84+Fees!H84+'Ongoing Cash Flows'!H84+'Terminal Value'!H84</f>
        <v>8640.43209324925</v>
      </c>
      <c r="I84" s="9" t="n">
        <f aca="false">+Outflows!I84+Fees!I84+'Ongoing Cash Flows'!I84+'Terminal Value'!I84</f>
        <v>8481.62941476704</v>
      </c>
      <c r="J84" s="9" t="n">
        <f aca="false">+Outflows!J84+Fees!J84+'Ongoing Cash Flows'!J84+'Terminal Value'!J84</f>
        <v>8469.19521223205</v>
      </c>
      <c r="K84" s="9" t="n">
        <f aca="false">+Outflows!K84+Fees!K84+'Ongoing Cash Flows'!K84+'Terminal Value'!K84</f>
        <v>8460.28676840847</v>
      </c>
      <c r="L84" s="9" t="n">
        <f aca="false">+Outflows!L84+Fees!L84+'Ongoing Cash Flows'!L84+'Terminal Value'!L84</f>
        <v>8461.26727735164</v>
      </c>
      <c r="M84" s="9" t="n">
        <f aca="false">+Outflows!M84+Fees!M84+'Ongoing Cash Flows'!M84+'Terminal Value'!M84</f>
        <v>8433.50813410565</v>
      </c>
      <c r="N84" s="9" t="n">
        <f aca="false">+Outflows!N84+Fees!N84+'Ongoing Cash Flows'!N84+'Terminal Value'!N84</f>
        <v>8415.61454481974</v>
      </c>
      <c r="O84" s="9" t="n">
        <f aca="false">+Outflows!O84+Fees!O84+'Ongoing Cash Flows'!O84+'Terminal Value'!O84</f>
        <v>8089.73781697379</v>
      </c>
      <c r="P84" s="9" t="n">
        <f aca="false">+Outflows!P84+Fees!P84+'Ongoing Cash Flows'!P84+'Terminal Value'!P84</f>
        <v>7981.63205929391</v>
      </c>
      <c r="Q84" s="9" t="n">
        <f aca="false">+Outflows!Q84+Fees!Q84+'Ongoing Cash Flows'!Q84+'Terminal Value'!Q84</f>
        <v>7953.32277214619</v>
      </c>
      <c r="R84" s="9" t="n">
        <f aca="false">+Outflows!R84+Fees!R84+'Ongoing Cash Flows'!R84+'Terminal Value'!R84</f>
        <v>1150.14151230002</v>
      </c>
      <c r="S84" s="9" t="n">
        <f aca="false">+Outflows!S84+Fees!S84+'Ongoing Cash Flows'!S84+'Terminal Value'!S84</f>
        <v>0</v>
      </c>
      <c r="T84" s="9" t="n">
        <f aca="false">+Outflows!T84+Fees!T84+'Ongoing Cash Flows'!T84+'Terminal Value'!T84</f>
        <v>0</v>
      </c>
      <c r="U84" s="9" t="n">
        <f aca="false">+Outflows!U84+Fees!U84+'Ongoing Cash Flows'!U84+'Terminal Value'!U84</f>
        <v>0</v>
      </c>
      <c r="V84" s="9" t="n">
        <f aca="false">+Outflows!V84+Fees!V84+'Ongoing Cash Flows'!V84+'Terminal Value'!V84</f>
        <v>0</v>
      </c>
      <c r="W84" s="9" t="n">
        <f aca="false">+Outflows!W84+Fees!W84+'Ongoing Cash Flows'!W84+'Terminal Value'!W84</f>
        <v>0</v>
      </c>
      <c r="X84" s="9" t="n">
        <f aca="false">+Outflows!X84+Fees!X84+'Ongoing Cash Flows'!X84+'Terminal Value'!X84</f>
        <v>0</v>
      </c>
      <c r="Y84" s="9" t="n">
        <f aca="false">+Outflows!Y84+Fees!Y84+'Ongoing Cash Flows'!Y84+'Terminal Value'!Y84</f>
        <v>0</v>
      </c>
      <c r="Z84" s="9" t="n">
        <f aca="false">+Outflows!Z84+Fees!Z84+'Ongoing Cash Flows'!Z84+'Terminal Value'!Z84</f>
        <v>0</v>
      </c>
      <c r="AA84" s="9" t="n">
        <f aca="false">+Outflows!AA84+Fees!AA84+'Ongoing Cash Flows'!AA84+'Terminal Value'!AA84</f>
        <v>0</v>
      </c>
      <c r="AB84" s="9" t="n">
        <f aca="false">+Outflows!AB84+Fees!AB84+'Ongoing Cash Flows'!AB84+'Terminal Value'!AB84</f>
        <v>0</v>
      </c>
      <c r="AC84" s="9" t="n">
        <f aca="false">+Outflows!AC84+Fees!AC84+'Ongoing Cash Flows'!AC84+'Terminal Value'!AC84</f>
        <v>0</v>
      </c>
      <c r="AD84" s="9" t="n">
        <f aca="false">+Outflows!AD84+Fees!AD84+'Ongoing Cash Flows'!AD84+'Terminal Value'!AD84</f>
        <v>0</v>
      </c>
      <c r="AE84" s="9" t="n">
        <f aca="false">+Outflows!AE84+Fees!AE84+'Ongoing Cash Flows'!AE84+'Terminal Value'!AE84</f>
        <v>0</v>
      </c>
      <c r="AF84" s="9" t="n">
        <f aca="false">+Outflows!AF84+Fees!AF84+'Ongoing Cash Flows'!AF84+'Terminal Value'!AF84</f>
        <v>0</v>
      </c>
      <c r="AG84" s="9" t="n">
        <f aca="false">+Outflows!AG84+Fees!AG84+'Ongoing Cash Flows'!AG84+'Terminal Value'!AG84</f>
        <v>0</v>
      </c>
      <c r="AH84" s="9" t="n">
        <f aca="false">+Outflows!AH84+Fees!AH84+'Ongoing Cash Flows'!AH84+'Terminal Value'!AH84</f>
        <v>0</v>
      </c>
      <c r="AI84" s="9" t="n">
        <f aca="false">+Outflows!AI84+Fees!AI84+'Ongoing Cash Flows'!AI84+'Terminal Value'!AI84</f>
        <v>0</v>
      </c>
      <c r="AJ84" s="9" t="n">
        <f aca="false">+Outflows!AJ84+Fees!AJ84+'Ongoing Cash Flows'!AJ84+'Terminal Value'!AJ84</f>
        <v>0</v>
      </c>
      <c r="AK84" s="9"/>
      <c r="AL84" s="1"/>
      <c r="AM84" s="32"/>
      <c r="AN84" s="33" t="n">
        <f aca="false">IF(ISERROR(XIRR(B84:AJ84,IRRDates)),-1,XIRR(B84:AJ84,IRRDates))</f>
        <v>0.0501578353500875</v>
      </c>
      <c r="AO84" s="9" t="n">
        <f aca="false">SUMPRODUCT(B84:AJ84,PVRf)</f>
        <v>0</v>
      </c>
      <c r="AP84" s="9" t="n">
        <f aca="false">MIN(0,AO84-$AO$1004)^2</f>
        <v>0</v>
      </c>
      <c r="AQ84" s="9" t="n">
        <f aca="false">MAX(0,AO84-$AO$1004)^2</f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20"/>
      <c r="CM84" s="20"/>
      <c r="CN84" s="20"/>
      <c r="CO84" s="20"/>
      <c r="CP84" s="20"/>
    </row>
    <row r="85" customFormat="false" ht="11.25" hidden="false" customHeight="false" outlineLevel="0" collapsed="false">
      <c r="A85" s="1" t="n">
        <v>83</v>
      </c>
      <c r="B85" s="9" t="n">
        <f aca="false">+Outflows!B85+Fees!B85+'Ongoing Cash Flows'!B85+'Terminal Value'!B85</f>
        <v>-93419.8903647251</v>
      </c>
      <c r="C85" s="9" t="n">
        <f aca="false">+Outflows!C85+Fees!C85+'Ongoing Cash Flows'!C85+'Terminal Value'!C85</f>
        <v>14155.5651202186</v>
      </c>
      <c r="D85" s="9" t="n">
        <f aca="false">+Outflows!D85+Fees!D85+'Ongoing Cash Flows'!D85+'Terminal Value'!D85</f>
        <v>12056.6217720525</v>
      </c>
      <c r="E85" s="9" t="n">
        <f aca="false">+Outflows!E85+Fees!E85+'Ongoing Cash Flows'!E85+'Terminal Value'!E85</f>
        <v>10133.4075969156</v>
      </c>
      <c r="F85" s="9" t="n">
        <f aca="false">+Outflows!F85+Fees!F85+'Ongoing Cash Flows'!F85+'Terminal Value'!F85</f>
        <v>9824.83028582559</v>
      </c>
      <c r="G85" s="9" t="n">
        <f aca="false">+Outflows!G85+Fees!G85+'Ongoing Cash Flows'!G85+'Terminal Value'!G85</f>
        <v>9381.4751436674</v>
      </c>
      <c r="H85" s="9" t="n">
        <f aca="false">+Outflows!H85+Fees!H85+'Ongoing Cash Flows'!H85+'Terminal Value'!H85</f>
        <v>8474.32817585118</v>
      </c>
      <c r="I85" s="9" t="n">
        <f aca="false">+Outflows!I85+Fees!I85+'Ongoing Cash Flows'!I85+'Terminal Value'!I85</f>
        <v>8324.32393922151</v>
      </c>
      <c r="J85" s="9" t="n">
        <f aca="false">+Outflows!J85+Fees!J85+'Ongoing Cash Flows'!J85+'Terminal Value'!J85</f>
        <v>8311.88973668652</v>
      </c>
      <c r="K85" s="9" t="n">
        <f aca="false">+Outflows!K85+Fees!K85+'Ongoing Cash Flows'!K85+'Terminal Value'!K85</f>
        <v>8302.71467341286</v>
      </c>
      <c r="L85" s="9" t="n">
        <f aca="false">+Outflows!L85+Fees!L85+'Ongoing Cash Flows'!L85+'Terminal Value'!L85</f>
        <v>8303.96180180611</v>
      </c>
      <c r="M85" s="9" t="n">
        <f aca="false">+Outflows!M85+Fees!M85+'Ongoing Cash Flows'!M85+'Terminal Value'!M85</f>
        <v>8275.93603911004</v>
      </c>
      <c r="N85" s="9" t="n">
        <f aca="false">+Outflows!N85+Fees!N85+'Ongoing Cash Flows'!N85+'Terminal Value'!N85</f>
        <v>8258.3090692742</v>
      </c>
      <c r="O85" s="9" t="n">
        <f aca="false">+Outflows!O85+Fees!O85+'Ongoing Cash Flows'!O85+'Terminal Value'!O85</f>
        <v>7932.16572197818</v>
      </c>
      <c r="P85" s="9" t="n">
        <f aca="false">+Outflows!P85+Fees!P85+'Ongoing Cash Flows'!P85+'Terminal Value'!P85</f>
        <v>7824.32658374838</v>
      </c>
      <c r="Q85" s="9" t="n">
        <f aca="false">+Outflows!Q85+Fees!Q85+'Ongoing Cash Flows'!Q85+'Terminal Value'!Q85</f>
        <v>7795.75067715058</v>
      </c>
      <c r="R85" s="9" t="n">
        <f aca="false">+Outflows!R85+Fees!R85+'Ongoing Cash Flows'!R85+'Terminal Value'!R85</f>
        <v>1071.48877452725</v>
      </c>
      <c r="S85" s="9" t="n">
        <f aca="false">+Outflows!S85+Fees!S85+'Ongoing Cash Flows'!S85+'Terminal Value'!S85</f>
        <v>0</v>
      </c>
      <c r="T85" s="9" t="n">
        <f aca="false">+Outflows!T85+Fees!T85+'Ongoing Cash Flows'!T85+'Terminal Value'!T85</f>
        <v>0</v>
      </c>
      <c r="U85" s="9" t="n">
        <f aca="false">+Outflows!U85+Fees!U85+'Ongoing Cash Flows'!U85+'Terminal Value'!U85</f>
        <v>0</v>
      </c>
      <c r="V85" s="9" t="n">
        <f aca="false">+Outflows!V85+Fees!V85+'Ongoing Cash Flows'!V85+'Terminal Value'!V85</f>
        <v>0</v>
      </c>
      <c r="W85" s="9" t="n">
        <f aca="false">+Outflows!W85+Fees!W85+'Ongoing Cash Flows'!W85+'Terminal Value'!W85</f>
        <v>0</v>
      </c>
      <c r="X85" s="9" t="n">
        <f aca="false">+Outflows!X85+Fees!X85+'Ongoing Cash Flows'!X85+'Terminal Value'!X85</f>
        <v>0</v>
      </c>
      <c r="Y85" s="9" t="n">
        <f aca="false">+Outflows!Y85+Fees!Y85+'Ongoing Cash Flows'!Y85+'Terminal Value'!Y85</f>
        <v>0</v>
      </c>
      <c r="Z85" s="9" t="n">
        <f aca="false">+Outflows!Z85+Fees!Z85+'Ongoing Cash Flows'!Z85+'Terminal Value'!Z85</f>
        <v>0</v>
      </c>
      <c r="AA85" s="9" t="n">
        <f aca="false">+Outflows!AA85+Fees!AA85+'Ongoing Cash Flows'!AA85+'Terminal Value'!AA85</f>
        <v>0</v>
      </c>
      <c r="AB85" s="9" t="n">
        <f aca="false">+Outflows!AB85+Fees!AB85+'Ongoing Cash Flows'!AB85+'Terminal Value'!AB85</f>
        <v>0</v>
      </c>
      <c r="AC85" s="9" t="n">
        <f aca="false">+Outflows!AC85+Fees!AC85+'Ongoing Cash Flows'!AC85+'Terminal Value'!AC85</f>
        <v>0</v>
      </c>
      <c r="AD85" s="9" t="n">
        <f aca="false">+Outflows!AD85+Fees!AD85+'Ongoing Cash Flows'!AD85+'Terminal Value'!AD85</f>
        <v>0</v>
      </c>
      <c r="AE85" s="9" t="n">
        <f aca="false">+Outflows!AE85+Fees!AE85+'Ongoing Cash Flows'!AE85+'Terminal Value'!AE85</f>
        <v>0</v>
      </c>
      <c r="AF85" s="9" t="n">
        <f aca="false">+Outflows!AF85+Fees!AF85+'Ongoing Cash Flows'!AF85+'Terminal Value'!AF85</f>
        <v>0</v>
      </c>
      <c r="AG85" s="9" t="n">
        <f aca="false">+Outflows!AG85+Fees!AG85+'Ongoing Cash Flows'!AG85+'Terminal Value'!AG85</f>
        <v>0</v>
      </c>
      <c r="AH85" s="9" t="n">
        <f aca="false">+Outflows!AH85+Fees!AH85+'Ongoing Cash Flows'!AH85+'Terminal Value'!AH85</f>
        <v>0</v>
      </c>
      <c r="AI85" s="9" t="n">
        <f aca="false">+Outflows!AI85+Fees!AI85+'Ongoing Cash Flows'!AI85+'Terminal Value'!AI85</f>
        <v>0</v>
      </c>
      <c r="AJ85" s="9" t="n">
        <f aca="false">+Outflows!AJ85+Fees!AJ85+'Ongoing Cash Flows'!AJ85+'Terminal Value'!AJ85</f>
        <v>0</v>
      </c>
      <c r="AK85" s="9"/>
      <c r="AL85" s="1"/>
      <c r="AM85" s="32"/>
      <c r="AN85" s="33" t="n">
        <f aca="false">IF(ISERROR(XIRR(B85:AJ85,IRRDates)),-1,XIRR(B85:AJ85,IRRDates))</f>
        <v>0.0591584726017665</v>
      </c>
      <c r="AO85" s="9" t="n">
        <f aca="false">SUMPRODUCT(B85:AJ85,PVRf)</f>
        <v>0</v>
      </c>
      <c r="AP85" s="9" t="n">
        <f aca="false">MIN(0,AO85-$AO$1004)^2</f>
        <v>0</v>
      </c>
      <c r="AQ85" s="9" t="n">
        <f aca="false">MAX(0,AO85-$AO$1004)^2</f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20"/>
      <c r="CM85" s="20"/>
      <c r="CN85" s="20"/>
      <c r="CO85" s="20"/>
      <c r="CP85" s="20"/>
    </row>
    <row r="86" customFormat="false" ht="11.25" hidden="false" customHeight="false" outlineLevel="0" collapsed="false">
      <c r="A86" s="1" t="n">
        <v>84</v>
      </c>
      <c r="B86" s="9" t="n">
        <f aca="false">+Outflows!B86+Fees!B86+'Ongoing Cash Flows'!B86+'Terminal Value'!B86</f>
        <v>-94263.9677966032</v>
      </c>
      <c r="C86" s="9" t="n">
        <f aca="false">+Outflows!C86+Fees!C86+'Ongoing Cash Flows'!C86+'Terminal Value'!C86</f>
        <v>14198.1124653778</v>
      </c>
      <c r="D86" s="9" t="n">
        <f aca="false">+Outflows!D86+Fees!D86+'Ongoing Cash Flows'!D86+'Terminal Value'!D86</f>
        <v>12213.4278663115</v>
      </c>
      <c r="E86" s="9" t="n">
        <f aca="false">+Outflows!E86+Fees!E86+'Ongoing Cash Flows'!E86+'Terminal Value'!E86</f>
        <v>10093.6564241212</v>
      </c>
      <c r="F86" s="9" t="n">
        <f aca="false">+Outflows!F86+Fees!F86+'Ongoing Cash Flows'!F86+'Terminal Value'!F86</f>
        <v>9575.64455413947</v>
      </c>
      <c r="G86" s="9" t="n">
        <f aca="false">+Outflows!G86+Fees!G86+'Ongoing Cash Flows'!G86+'Terminal Value'!G86</f>
        <v>9428.75425128308</v>
      </c>
      <c r="H86" s="9" t="n">
        <f aca="false">+Outflows!H86+Fees!H86+'Ongoing Cash Flows'!H86+'Terminal Value'!H86</f>
        <v>8494.77362198471</v>
      </c>
      <c r="I86" s="9" t="n">
        <f aca="false">+Outflows!I86+Fees!I86+'Ongoing Cash Flows'!I86+'Terminal Value'!I86</f>
        <v>8343.68640024685</v>
      </c>
      <c r="J86" s="9" t="n">
        <f aca="false">+Outflows!J86+Fees!J86+'Ongoing Cash Flows'!J86+'Terminal Value'!J86</f>
        <v>8331.25219771186</v>
      </c>
      <c r="K86" s="9" t="n">
        <f aca="false">+Outflows!K86+Fees!K86+'Ongoing Cash Flows'!K86+'Terminal Value'!K86</f>
        <v>8322.10995216875</v>
      </c>
      <c r="L86" s="9" t="n">
        <f aca="false">+Outflows!L86+Fees!L86+'Ongoing Cash Flows'!L86+'Terminal Value'!L86</f>
        <v>8323.32426283145</v>
      </c>
      <c r="M86" s="9" t="n">
        <f aca="false">+Outflows!M86+Fees!M86+'Ongoing Cash Flows'!M86+'Terminal Value'!M86</f>
        <v>8295.33131786593</v>
      </c>
      <c r="N86" s="9" t="n">
        <f aca="false">+Outflows!N86+Fees!N86+'Ongoing Cash Flows'!N86+'Terminal Value'!N86</f>
        <v>8277.67153029954</v>
      </c>
      <c r="O86" s="9" t="n">
        <f aca="false">+Outflows!O86+Fees!O86+'Ongoing Cash Flows'!O86+'Terminal Value'!O86</f>
        <v>7951.56100073407</v>
      </c>
      <c r="P86" s="9" t="n">
        <f aca="false">+Outflows!P86+Fees!P86+'Ongoing Cash Flows'!P86+'Terminal Value'!P86</f>
        <v>7843.68904477372</v>
      </c>
      <c r="Q86" s="9" t="n">
        <f aca="false">+Outflows!Q86+Fees!Q86+'Ongoing Cash Flows'!Q86+'Terminal Value'!Q86</f>
        <v>7815.14595590647</v>
      </c>
      <c r="R86" s="9" t="n">
        <f aca="false">+Outflows!R86+Fees!R86+'Ongoing Cash Flows'!R86+'Terminal Value'!R86</f>
        <v>1081.17000503992</v>
      </c>
      <c r="S86" s="9" t="n">
        <f aca="false">+Outflows!S86+Fees!S86+'Ongoing Cash Flows'!S86+'Terminal Value'!S86</f>
        <v>0</v>
      </c>
      <c r="T86" s="9" t="n">
        <f aca="false">+Outflows!T86+Fees!T86+'Ongoing Cash Flows'!T86+'Terminal Value'!T86</f>
        <v>0</v>
      </c>
      <c r="U86" s="9" t="n">
        <f aca="false">+Outflows!U86+Fees!U86+'Ongoing Cash Flows'!U86+'Terminal Value'!U86</f>
        <v>0</v>
      </c>
      <c r="V86" s="9" t="n">
        <f aca="false">+Outflows!V86+Fees!V86+'Ongoing Cash Flows'!V86+'Terminal Value'!V86</f>
        <v>0</v>
      </c>
      <c r="W86" s="9" t="n">
        <f aca="false">+Outflows!W86+Fees!W86+'Ongoing Cash Flows'!W86+'Terminal Value'!W86</f>
        <v>0</v>
      </c>
      <c r="X86" s="9" t="n">
        <f aca="false">+Outflows!X86+Fees!X86+'Ongoing Cash Flows'!X86+'Terminal Value'!X86</f>
        <v>0</v>
      </c>
      <c r="Y86" s="9" t="n">
        <f aca="false">+Outflows!Y86+Fees!Y86+'Ongoing Cash Flows'!Y86+'Terminal Value'!Y86</f>
        <v>0</v>
      </c>
      <c r="Z86" s="9" t="n">
        <f aca="false">+Outflows!Z86+Fees!Z86+'Ongoing Cash Flows'!Z86+'Terminal Value'!Z86</f>
        <v>0</v>
      </c>
      <c r="AA86" s="9" t="n">
        <f aca="false">+Outflows!AA86+Fees!AA86+'Ongoing Cash Flows'!AA86+'Terminal Value'!AA86</f>
        <v>0</v>
      </c>
      <c r="AB86" s="9" t="n">
        <f aca="false">+Outflows!AB86+Fees!AB86+'Ongoing Cash Flows'!AB86+'Terminal Value'!AB86</f>
        <v>0</v>
      </c>
      <c r="AC86" s="9" t="n">
        <f aca="false">+Outflows!AC86+Fees!AC86+'Ongoing Cash Flows'!AC86+'Terminal Value'!AC86</f>
        <v>0</v>
      </c>
      <c r="AD86" s="9" t="n">
        <f aca="false">+Outflows!AD86+Fees!AD86+'Ongoing Cash Flows'!AD86+'Terminal Value'!AD86</f>
        <v>0</v>
      </c>
      <c r="AE86" s="9" t="n">
        <f aca="false">+Outflows!AE86+Fees!AE86+'Ongoing Cash Flows'!AE86+'Terminal Value'!AE86</f>
        <v>0</v>
      </c>
      <c r="AF86" s="9" t="n">
        <f aca="false">+Outflows!AF86+Fees!AF86+'Ongoing Cash Flows'!AF86+'Terminal Value'!AF86</f>
        <v>0</v>
      </c>
      <c r="AG86" s="9" t="n">
        <f aca="false">+Outflows!AG86+Fees!AG86+'Ongoing Cash Flows'!AG86+'Terminal Value'!AG86</f>
        <v>0</v>
      </c>
      <c r="AH86" s="9" t="n">
        <f aca="false">+Outflows!AH86+Fees!AH86+'Ongoing Cash Flows'!AH86+'Terminal Value'!AH86</f>
        <v>0</v>
      </c>
      <c r="AI86" s="9" t="n">
        <f aca="false">+Outflows!AI86+Fees!AI86+'Ongoing Cash Flows'!AI86+'Terminal Value'!AI86</f>
        <v>0</v>
      </c>
      <c r="AJ86" s="9" t="n">
        <f aca="false">+Outflows!AJ86+Fees!AJ86+'Ongoing Cash Flows'!AJ86+'Terminal Value'!AJ86</f>
        <v>0</v>
      </c>
      <c r="AK86" s="9"/>
      <c r="AL86" s="1"/>
      <c r="AM86" s="32"/>
      <c r="AN86" s="33" t="n">
        <f aca="false">IF(ISERROR(XIRR(B86:AJ86,IRRDates)),-1,XIRR(B86:AJ86,IRRDates))</f>
        <v>0.0578201159233469</v>
      </c>
      <c r="AO86" s="9" t="n">
        <f aca="false">SUMPRODUCT(B86:AJ86,PVRf)</f>
        <v>0</v>
      </c>
      <c r="AP86" s="9" t="n">
        <f aca="false">MIN(0,AO86-$AO$1004)^2</f>
        <v>0</v>
      </c>
      <c r="AQ86" s="9" t="n">
        <f aca="false">MAX(0,AO86-$AO$1004)^2</f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20"/>
      <c r="CM86" s="20"/>
      <c r="CN86" s="20"/>
      <c r="CO86" s="20"/>
      <c r="CP86" s="20"/>
    </row>
    <row r="87" customFormat="false" ht="11.25" hidden="false" customHeight="false" outlineLevel="0" collapsed="false">
      <c r="A87" s="1" t="n">
        <v>85</v>
      </c>
      <c r="B87" s="9" t="n">
        <f aca="false">+Outflows!B87+Fees!B87+'Ongoing Cash Flows'!B87+'Terminal Value'!B87</f>
        <v>-101623.958404047</v>
      </c>
      <c r="C87" s="9" t="n">
        <f aca="false">+Outflows!C87+Fees!C87+'Ongoing Cash Flows'!C87+'Terminal Value'!C87</f>
        <v>14329.4098201014</v>
      </c>
      <c r="D87" s="9" t="n">
        <f aca="false">+Outflows!D87+Fees!D87+'Ongoing Cash Flows'!D87+'Terminal Value'!D87</f>
        <v>12428.9264417704</v>
      </c>
      <c r="E87" s="9" t="n">
        <f aca="false">+Outflows!E87+Fees!E87+'Ongoing Cash Flows'!E87+'Terminal Value'!E87</f>
        <v>10320.0135588714</v>
      </c>
      <c r="F87" s="9" t="n">
        <f aca="false">+Outflows!F87+Fees!F87+'Ongoing Cash Flows'!F87+'Terminal Value'!F87</f>
        <v>9953.12448744512</v>
      </c>
      <c r="G87" s="9" t="n">
        <f aca="false">+Outflows!G87+Fees!G87+'Ongoing Cash Flows'!G87+'Terminal Value'!G87</f>
        <v>9606.46242023205</v>
      </c>
      <c r="H87" s="9" t="n">
        <f aca="false">+Outflows!H87+Fees!H87+'Ongoing Cash Flows'!H87+'Terminal Value'!H87</f>
        <v>8673.04908087597</v>
      </c>
      <c r="I87" s="9" t="n">
        <f aca="false">+Outflows!I87+Fees!I87+'Ongoing Cash Flows'!I87+'Terminal Value'!I87</f>
        <v>8512.51869678913</v>
      </c>
      <c r="J87" s="9" t="n">
        <f aca="false">+Outflows!J87+Fees!J87+'Ongoing Cash Flows'!J87+'Terminal Value'!J87</f>
        <v>8500.08449425414</v>
      </c>
      <c r="K87" s="9" t="n">
        <f aca="false">+Outflows!K87+Fees!K87+'Ongoing Cash Flows'!K87+'Terminal Value'!K87</f>
        <v>8491.22840514585</v>
      </c>
      <c r="L87" s="9" t="n">
        <f aca="false">+Outflows!L87+Fees!L87+'Ongoing Cash Flows'!L87+'Terminal Value'!L87</f>
        <v>8492.15655937373</v>
      </c>
      <c r="M87" s="9" t="n">
        <f aca="false">+Outflows!M87+Fees!M87+'Ongoing Cash Flows'!M87+'Terminal Value'!M87</f>
        <v>8464.44977084303</v>
      </c>
      <c r="N87" s="9" t="n">
        <f aca="false">+Outflows!N87+Fees!N87+'Ongoing Cash Flows'!N87+'Terminal Value'!N87</f>
        <v>8446.50382684183</v>
      </c>
      <c r="O87" s="9" t="n">
        <f aca="false">+Outflows!O87+Fees!O87+'Ongoing Cash Flows'!O87+'Terminal Value'!O87</f>
        <v>8120.67945371117</v>
      </c>
      <c r="P87" s="9" t="n">
        <f aca="false">+Outflows!P87+Fees!P87+'Ongoing Cash Flows'!P87+'Terminal Value'!P87</f>
        <v>8012.52134131601</v>
      </c>
      <c r="Q87" s="9" t="n">
        <f aca="false">+Outflows!Q87+Fees!Q87+'Ongoing Cash Flows'!Q87+'Terminal Value'!Q87</f>
        <v>7984.26440888357</v>
      </c>
      <c r="R87" s="9" t="n">
        <f aca="false">+Outflows!R87+Fees!R87+'Ongoing Cash Flows'!R87+'Terminal Value'!R87</f>
        <v>1165.58615331106</v>
      </c>
      <c r="S87" s="9" t="n">
        <f aca="false">+Outflows!S87+Fees!S87+'Ongoing Cash Flows'!S87+'Terminal Value'!S87</f>
        <v>0</v>
      </c>
      <c r="T87" s="9" t="n">
        <f aca="false">+Outflows!T87+Fees!T87+'Ongoing Cash Flows'!T87+'Terminal Value'!T87</f>
        <v>0</v>
      </c>
      <c r="U87" s="9" t="n">
        <f aca="false">+Outflows!U87+Fees!U87+'Ongoing Cash Flows'!U87+'Terminal Value'!U87</f>
        <v>0</v>
      </c>
      <c r="V87" s="9" t="n">
        <f aca="false">+Outflows!V87+Fees!V87+'Ongoing Cash Flows'!V87+'Terminal Value'!V87</f>
        <v>0</v>
      </c>
      <c r="W87" s="9" t="n">
        <f aca="false">+Outflows!W87+Fees!W87+'Ongoing Cash Flows'!W87+'Terminal Value'!W87</f>
        <v>0</v>
      </c>
      <c r="X87" s="9" t="n">
        <f aca="false">+Outflows!X87+Fees!X87+'Ongoing Cash Flows'!X87+'Terminal Value'!X87</f>
        <v>0</v>
      </c>
      <c r="Y87" s="9" t="n">
        <f aca="false">+Outflows!Y87+Fees!Y87+'Ongoing Cash Flows'!Y87+'Terminal Value'!Y87</f>
        <v>0</v>
      </c>
      <c r="Z87" s="9" t="n">
        <f aca="false">+Outflows!Z87+Fees!Z87+'Ongoing Cash Flows'!Z87+'Terminal Value'!Z87</f>
        <v>0</v>
      </c>
      <c r="AA87" s="9" t="n">
        <f aca="false">+Outflows!AA87+Fees!AA87+'Ongoing Cash Flows'!AA87+'Terminal Value'!AA87</f>
        <v>0</v>
      </c>
      <c r="AB87" s="9" t="n">
        <f aca="false">+Outflows!AB87+Fees!AB87+'Ongoing Cash Flows'!AB87+'Terminal Value'!AB87</f>
        <v>0</v>
      </c>
      <c r="AC87" s="9" t="n">
        <f aca="false">+Outflows!AC87+Fees!AC87+'Ongoing Cash Flows'!AC87+'Terminal Value'!AC87</f>
        <v>0</v>
      </c>
      <c r="AD87" s="9" t="n">
        <f aca="false">+Outflows!AD87+Fees!AD87+'Ongoing Cash Flows'!AD87+'Terminal Value'!AD87</f>
        <v>0</v>
      </c>
      <c r="AE87" s="9" t="n">
        <f aca="false">+Outflows!AE87+Fees!AE87+'Ongoing Cash Flows'!AE87+'Terminal Value'!AE87</f>
        <v>0</v>
      </c>
      <c r="AF87" s="9" t="n">
        <f aca="false">+Outflows!AF87+Fees!AF87+'Ongoing Cash Flows'!AF87+'Terminal Value'!AF87</f>
        <v>0</v>
      </c>
      <c r="AG87" s="9" t="n">
        <f aca="false">+Outflows!AG87+Fees!AG87+'Ongoing Cash Flows'!AG87+'Terminal Value'!AG87</f>
        <v>0</v>
      </c>
      <c r="AH87" s="9" t="n">
        <f aca="false">+Outflows!AH87+Fees!AH87+'Ongoing Cash Flows'!AH87+'Terminal Value'!AH87</f>
        <v>0</v>
      </c>
      <c r="AI87" s="9" t="n">
        <f aca="false">+Outflows!AI87+Fees!AI87+'Ongoing Cash Flows'!AI87+'Terminal Value'!AI87</f>
        <v>0</v>
      </c>
      <c r="AJ87" s="9" t="n">
        <f aca="false">+Outflows!AJ87+Fees!AJ87+'Ongoing Cash Flows'!AJ87+'Terminal Value'!AJ87</f>
        <v>0</v>
      </c>
      <c r="AK87" s="9"/>
      <c r="AL87" s="1"/>
      <c r="AM87" s="32"/>
      <c r="AN87" s="33" t="n">
        <f aca="false">IF(ISERROR(XIRR(B87:AJ87,IRRDates)),-1,XIRR(B87:AJ87,IRRDates))</f>
        <v>0.0487918698415632</v>
      </c>
      <c r="AO87" s="9" t="n">
        <f aca="false">SUMPRODUCT(B87:AJ87,PVRf)</f>
        <v>0</v>
      </c>
      <c r="AP87" s="9" t="n">
        <f aca="false">MIN(0,AO87-$AO$1004)^2</f>
        <v>0</v>
      </c>
      <c r="AQ87" s="9" t="n">
        <f aca="false">MAX(0,AO87-$AO$1004)^2</f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20"/>
      <c r="CM87" s="20"/>
      <c r="CN87" s="20"/>
      <c r="CO87" s="20"/>
      <c r="CP87" s="20"/>
    </row>
    <row r="88" customFormat="false" ht="11.25" hidden="false" customHeight="false" outlineLevel="0" collapsed="false">
      <c r="A88" s="1" t="n">
        <v>86</v>
      </c>
      <c r="B88" s="9" t="n">
        <f aca="false">+Outflows!B88+Fees!B88+'Ongoing Cash Flows'!B88+'Terminal Value'!B88</f>
        <v>-90437.8788361409</v>
      </c>
      <c r="C88" s="9" t="n">
        <f aca="false">+Outflows!C88+Fees!C88+'Ongoing Cash Flows'!C88+'Terminal Value'!C88</f>
        <v>14114.1215115755</v>
      </c>
      <c r="D88" s="9" t="n">
        <f aca="false">+Outflows!D88+Fees!D88+'Ongoing Cash Flows'!D88+'Terminal Value'!D88</f>
        <v>11948.8656569151</v>
      </c>
      <c r="E88" s="9" t="n">
        <f aca="false">+Outflows!E88+Fees!E88+'Ongoing Cash Flows'!E88+'Terminal Value'!E88</f>
        <v>9989.00132505725</v>
      </c>
      <c r="F88" s="9" t="n">
        <f aca="false">+Outflows!F88+Fees!F88+'Ongoing Cash Flows'!F88+'Terminal Value'!F88</f>
        <v>9613.25840539568</v>
      </c>
      <c r="G88" s="9" t="n">
        <f aca="false">+Outflows!G88+Fees!G88+'Ongoing Cash Flows'!G88+'Terminal Value'!G88</f>
        <v>9382.11577830334</v>
      </c>
      <c r="H88" s="9" t="n">
        <f aca="false">+Outflows!H88+Fees!H88+'Ongoing Cash Flows'!H88+'Terminal Value'!H88</f>
        <v>8402.09717692304</v>
      </c>
      <c r="I88" s="9" t="n">
        <f aca="false">+Outflows!I88+Fees!I88+'Ongoing Cash Flows'!I88+'Terminal Value'!I88</f>
        <v>8255.91898036501</v>
      </c>
      <c r="J88" s="9" t="n">
        <f aca="false">+Outflows!J88+Fees!J88+'Ongoing Cash Flows'!J88+'Terminal Value'!J88</f>
        <v>8243.48477783002</v>
      </c>
      <c r="K88" s="9" t="n">
        <f aca="false">+Outflows!K88+Fees!K88+'Ongoing Cash Flows'!K88+'Terminal Value'!K88</f>
        <v>8234.19377394813</v>
      </c>
      <c r="L88" s="9" t="n">
        <f aca="false">+Outflows!L88+Fees!L88+'Ongoing Cash Flows'!L88+'Terminal Value'!L88</f>
        <v>8235.55684294961</v>
      </c>
      <c r="M88" s="9" t="n">
        <f aca="false">+Outflows!M88+Fees!M88+'Ongoing Cash Flows'!M88+'Terminal Value'!M88</f>
        <v>8207.41513964531</v>
      </c>
      <c r="N88" s="9" t="n">
        <f aca="false">+Outflows!N88+Fees!N88+'Ongoing Cash Flows'!N88+'Terminal Value'!N88</f>
        <v>8189.90411041771</v>
      </c>
      <c r="O88" s="9" t="n">
        <f aca="false">+Outflows!O88+Fees!O88+'Ongoing Cash Flows'!O88+'Terminal Value'!O88</f>
        <v>7863.64482251345</v>
      </c>
      <c r="P88" s="9" t="n">
        <f aca="false">+Outflows!P88+Fees!P88+'Ongoing Cash Flows'!P88+'Terminal Value'!P88</f>
        <v>7755.92162489189</v>
      </c>
      <c r="Q88" s="9" t="n">
        <f aca="false">+Outflows!Q88+Fees!Q88+'Ongoing Cash Flows'!Q88+'Terminal Value'!Q88</f>
        <v>7727.22977768585</v>
      </c>
      <c r="R88" s="9" t="n">
        <f aca="false">+Outflows!R88+Fees!R88+'Ongoing Cash Flows'!R88+'Terminal Value'!R88</f>
        <v>1037.286295099</v>
      </c>
      <c r="S88" s="9" t="n">
        <f aca="false">+Outflows!S88+Fees!S88+'Ongoing Cash Flows'!S88+'Terminal Value'!S88</f>
        <v>0</v>
      </c>
      <c r="T88" s="9" t="n">
        <f aca="false">+Outflows!T88+Fees!T88+'Ongoing Cash Flows'!T88+'Terminal Value'!T88</f>
        <v>0</v>
      </c>
      <c r="U88" s="9" t="n">
        <f aca="false">+Outflows!U88+Fees!U88+'Ongoing Cash Flows'!U88+'Terminal Value'!U88</f>
        <v>0</v>
      </c>
      <c r="V88" s="9" t="n">
        <f aca="false">+Outflows!V88+Fees!V88+'Ongoing Cash Flows'!V88+'Terminal Value'!V88</f>
        <v>0</v>
      </c>
      <c r="W88" s="9" t="n">
        <f aca="false">+Outflows!W88+Fees!W88+'Ongoing Cash Flows'!W88+'Terminal Value'!W88</f>
        <v>0</v>
      </c>
      <c r="X88" s="9" t="n">
        <f aca="false">+Outflows!X88+Fees!X88+'Ongoing Cash Flows'!X88+'Terminal Value'!X88</f>
        <v>0</v>
      </c>
      <c r="Y88" s="9" t="n">
        <f aca="false">+Outflows!Y88+Fees!Y88+'Ongoing Cash Flows'!Y88+'Terminal Value'!Y88</f>
        <v>0</v>
      </c>
      <c r="Z88" s="9" t="n">
        <f aca="false">+Outflows!Z88+Fees!Z88+'Ongoing Cash Flows'!Z88+'Terminal Value'!Z88</f>
        <v>0</v>
      </c>
      <c r="AA88" s="9" t="n">
        <f aca="false">+Outflows!AA88+Fees!AA88+'Ongoing Cash Flows'!AA88+'Terminal Value'!AA88</f>
        <v>0</v>
      </c>
      <c r="AB88" s="9" t="n">
        <f aca="false">+Outflows!AB88+Fees!AB88+'Ongoing Cash Flows'!AB88+'Terminal Value'!AB88</f>
        <v>0</v>
      </c>
      <c r="AC88" s="9" t="n">
        <f aca="false">+Outflows!AC88+Fees!AC88+'Ongoing Cash Flows'!AC88+'Terminal Value'!AC88</f>
        <v>0</v>
      </c>
      <c r="AD88" s="9" t="n">
        <f aca="false">+Outflows!AD88+Fees!AD88+'Ongoing Cash Flows'!AD88+'Terminal Value'!AD88</f>
        <v>0</v>
      </c>
      <c r="AE88" s="9" t="n">
        <f aca="false">+Outflows!AE88+Fees!AE88+'Ongoing Cash Flows'!AE88+'Terminal Value'!AE88</f>
        <v>0</v>
      </c>
      <c r="AF88" s="9" t="n">
        <f aca="false">+Outflows!AF88+Fees!AF88+'Ongoing Cash Flows'!AF88+'Terminal Value'!AF88</f>
        <v>0</v>
      </c>
      <c r="AG88" s="9" t="n">
        <f aca="false">+Outflows!AG88+Fees!AG88+'Ongoing Cash Flows'!AG88+'Terminal Value'!AG88</f>
        <v>0</v>
      </c>
      <c r="AH88" s="9" t="n">
        <f aca="false">+Outflows!AH88+Fees!AH88+'Ongoing Cash Flows'!AH88+'Terminal Value'!AH88</f>
        <v>0</v>
      </c>
      <c r="AI88" s="9" t="n">
        <f aca="false">+Outflows!AI88+Fees!AI88+'Ongoing Cash Flows'!AI88+'Terminal Value'!AI88</f>
        <v>0</v>
      </c>
      <c r="AJ88" s="9" t="n">
        <f aca="false">+Outflows!AJ88+Fees!AJ88+'Ongoing Cash Flows'!AJ88+'Terminal Value'!AJ88</f>
        <v>0</v>
      </c>
      <c r="AK88" s="9"/>
      <c r="AL88" s="1"/>
      <c r="AM88" s="32"/>
      <c r="AN88" s="33" t="n">
        <f aca="false">IF(ISERROR(XIRR(B88:AJ88,IRRDates)),-1,XIRR(B88:AJ88,IRRDates))</f>
        <v>0.0631685664783998</v>
      </c>
      <c r="AO88" s="9" t="n">
        <f aca="false">SUMPRODUCT(B88:AJ88,PVRf)</f>
        <v>0</v>
      </c>
      <c r="AP88" s="9" t="n">
        <f aca="false">MIN(0,AO88-$AO$1004)^2</f>
        <v>0</v>
      </c>
      <c r="AQ88" s="9" t="n">
        <f aca="false">MAX(0,AO88-$AO$1004)^2</f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20"/>
      <c r="CM88" s="20"/>
      <c r="CN88" s="20"/>
      <c r="CO88" s="20"/>
      <c r="CP88" s="20"/>
    </row>
    <row r="89" customFormat="false" ht="11.25" hidden="false" customHeight="false" outlineLevel="0" collapsed="false">
      <c r="A89" s="1" t="n">
        <v>87</v>
      </c>
      <c r="B89" s="9" t="n">
        <f aca="false">+Outflows!B89+Fees!B89+'Ongoing Cash Flows'!B89+'Terminal Value'!B89</f>
        <v>-91924.2629400567</v>
      </c>
      <c r="C89" s="9" t="n">
        <f aca="false">+Outflows!C89+Fees!C89+'Ongoing Cash Flows'!C89+'Terminal Value'!C89</f>
        <v>14103.3911316072</v>
      </c>
      <c r="D89" s="9" t="n">
        <f aca="false">+Outflows!D89+Fees!D89+'Ongoing Cash Flows'!D89+'Terminal Value'!D89</f>
        <v>11987.5838553455</v>
      </c>
      <c r="E89" s="9" t="n">
        <f aca="false">+Outflows!E89+Fees!E89+'Ongoing Cash Flows'!E89+'Terminal Value'!E89</f>
        <v>9989.97791619674</v>
      </c>
      <c r="F89" s="9" t="n">
        <f aca="false">+Outflows!F89+Fees!F89+'Ongoing Cash Flows'!F89+'Terminal Value'!F89</f>
        <v>9690.94785652944</v>
      </c>
      <c r="G89" s="9" t="n">
        <f aca="false">+Outflows!G89+Fees!G89+'Ongoing Cash Flows'!G89+'Terminal Value'!G89</f>
        <v>9259.05508235852</v>
      </c>
      <c r="H89" s="9" t="n">
        <f aca="false">+Outflows!H89+Fees!H89+'Ongoing Cash Flows'!H89+'Terminal Value'!H89</f>
        <v>8438.10072942028</v>
      </c>
      <c r="I89" s="9" t="n">
        <f aca="false">+Outflows!I89+Fees!I89+'Ongoing Cash Flows'!I89+'Terminal Value'!I89</f>
        <v>8290.01544260156</v>
      </c>
      <c r="J89" s="9" t="n">
        <f aca="false">+Outflows!J89+Fees!J89+'Ongoing Cash Flows'!J89+'Terminal Value'!J89</f>
        <v>8277.58124006657</v>
      </c>
      <c r="K89" s="9" t="n">
        <f aca="false">+Outflows!K89+Fees!K89+'Ongoing Cash Flows'!K89+'Terminal Value'!K89</f>
        <v>8268.34802679864</v>
      </c>
      <c r="L89" s="9" t="n">
        <f aca="false">+Outflows!L89+Fees!L89+'Ongoing Cash Flows'!L89+'Terminal Value'!L89</f>
        <v>8269.65330518616</v>
      </c>
      <c r="M89" s="9" t="n">
        <f aca="false">+Outflows!M89+Fees!M89+'Ongoing Cash Flows'!M89+'Terminal Value'!M89</f>
        <v>8241.56939249582</v>
      </c>
      <c r="N89" s="9" t="n">
        <f aca="false">+Outflows!N89+Fees!N89+'Ongoing Cash Flows'!N89+'Terminal Value'!N89</f>
        <v>8224.00057265425</v>
      </c>
      <c r="O89" s="9" t="n">
        <f aca="false">+Outflows!O89+Fees!O89+'Ongoing Cash Flows'!O89+'Terminal Value'!O89</f>
        <v>7897.79907536395</v>
      </c>
      <c r="P89" s="9" t="n">
        <f aca="false">+Outflows!P89+Fees!P89+'Ongoing Cash Flows'!P89+'Terminal Value'!P89</f>
        <v>7790.01808712843</v>
      </c>
      <c r="Q89" s="9" t="n">
        <f aca="false">+Outflows!Q89+Fees!Q89+'Ongoing Cash Flows'!Q89+'Terminal Value'!Q89</f>
        <v>7761.38403053636</v>
      </c>
      <c r="R89" s="9" t="n">
        <f aca="false">+Outflows!R89+Fees!R89+'Ongoing Cash Flows'!R89+'Terminal Value'!R89</f>
        <v>1054.33452621727</v>
      </c>
      <c r="S89" s="9" t="n">
        <f aca="false">+Outflows!S89+Fees!S89+'Ongoing Cash Flows'!S89+'Terminal Value'!S89</f>
        <v>0</v>
      </c>
      <c r="T89" s="9" t="n">
        <f aca="false">+Outflows!T89+Fees!T89+'Ongoing Cash Flows'!T89+'Terminal Value'!T89</f>
        <v>0</v>
      </c>
      <c r="U89" s="9" t="n">
        <f aca="false">+Outflows!U89+Fees!U89+'Ongoing Cash Flows'!U89+'Terminal Value'!U89</f>
        <v>0</v>
      </c>
      <c r="V89" s="9" t="n">
        <f aca="false">+Outflows!V89+Fees!V89+'Ongoing Cash Flows'!V89+'Terminal Value'!V89</f>
        <v>0</v>
      </c>
      <c r="W89" s="9" t="n">
        <f aca="false">+Outflows!W89+Fees!W89+'Ongoing Cash Flows'!W89+'Terminal Value'!W89</f>
        <v>0</v>
      </c>
      <c r="X89" s="9" t="n">
        <f aca="false">+Outflows!X89+Fees!X89+'Ongoing Cash Flows'!X89+'Terminal Value'!X89</f>
        <v>0</v>
      </c>
      <c r="Y89" s="9" t="n">
        <f aca="false">+Outflows!Y89+Fees!Y89+'Ongoing Cash Flows'!Y89+'Terminal Value'!Y89</f>
        <v>0</v>
      </c>
      <c r="Z89" s="9" t="n">
        <f aca="false">+Outflows!Z89+Fees!Z89+'Ongoing Cash Flows'!Z89+'Terminal Value'!Z89</f>
        <v>0</v>
      </c>
      <c r="AA89" s="9" t="n">
        <f aca="false">+Outflows!AA89+Fees!AA89+'Ongoing Cash Flows'!AA89+'Terminal Value'!AA89</f>
        <v>0</v>
      </c>
      <c r="AB89" s="9" t="n">
        <f aca="false">+Outflows!AB89+Fees!AB89+'Ongoing Cash Flows'!AB89+'Terminal Value'!AB89</f>
        <v>0</v>
      </c>
      <c r="AC89" s="9" t="n">
        <f aca="false">+Outflows!AC89+Fees!AC89+'Ongoing Cash Flows'!AC89+'Terminal Value'!AC89</f>
        <v>0</v>
      </c>
      <c r="AD89" s="9" t="n">
        <f aca="false">+Outflows!AD89+Fees!AD89+'Ongoing Cash Flows'!AD89+'Terminal Value'!AD89</f>
        <v>0</v>
      </c>
      <c r="AE89" s="9" t="n">
        <f aca="false">+Outflows!AE89+Fees!AE89+'Ongoing Cash Flows'!AE89+'Terminal Value'!AE89</f>
        <v>0</v>
      </c>
      <c r="AF89" s="9" t="n">
        <f aca="false">+Outflows!AF89+Fees!AF89+'Ongoing Cash Flows'!AF89+'Terminal Value'!AF89</f>
        <v>0</v>
      </c>
      <c r="AG89" s="9" t="n">
        <f aca="false">+Outflows!AG89+Fees!AG89+'Ongoing Cash Flows'!AG89+'Terminal Value'!AG89</f>
        <v>0</v>
      </c>
      <c r="AH89" s="9" t="n">
        <f aca="false">+Outflows!AH89+Fees!AH89+'Ongoing Cash Flows'!AH89+'Terminal Value'!AH89</f>
        <v>0</v>
      </c>
      <c r="AI89" s="9" t="n">
        <f aca="false">+Outflows!AI89+Fees!AI89+'Ongoing Cash Flows'!AI89+'Terminal Value'!AI89</f>
        <v>0</v>
      </c>
      <c r="AJ89" s="9" t="n">
        <f aca="false">+Outflows!AJ89+Fees!AJ89+'Ongoing Cash Flows'!AJ89+'Terminal Value'!AJ89</f>
        <v>0</v>
      </c>
      <c r="AK89" s="9"/>
      <c r="AL89" s="1"/>
      <c r="AM89" s="32"/>
      <c r="AN89" s="33" t="n">
        <f aca="false">IF(ISERROR(XIRR(B89:AJ89,IRRDates)),-1,XIRR(B89:AJ89,IRRDates))</f>
        <v>0.0607438292290997</v>
      </c>
      <c r="AO89" s="9" t="n">
        <f aca="false">SUMPRODUCT(B89:AJ89,PVRf)</f>
        <v>0</v>
      </c>
      <c r="AP89" s="9" t="n">
        <f aca="false">MIN(0,AO89-$AO$1004)^2</f>
        <v>0</v>
      </c>
      <c r="AQ89" s="9" t="n">
        <f aca="false">MAX(0,AO89-$AO$1004)^2</f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20"/>
      <c r="CM89" s="20"/>
      <c r="CN89" s="20"/>
      <c r="CO89" s="20"/>
      <c r="CP89" s="20"/>
    </row>
    <row r="90" customFormat="false" ht="11.25" hidden="false" customHeight="false" outlineLevel="0" collapsed="false">
      <c r="A90" s="1" t="n">
        <v>88</v>
      </c>
      <c r="B90" s="9" t="n">
        <f aca="false">+Outflows!B90+Fees!B90+'Ongoing Cash Flows'!B90+'Terminal Value'!B90</f>
        <v>-96662.0741028162</v>
      </c>
      <c r="C90" s="9" t="n">
        <f aca="false">+Outflows!C90+Fees!C90+'Ongoing Cash Flows'!C90+'Terminal Value'!C90</f>
        <v>14217.6501097875</v>
      </c>
      <c r="D90" s="9" t="n">
        <f aca="false">+Outflows!D90+Fees!D90+'Ongoing Cash Flows'!D90+'Terminal Value'!D90</f>
        <v>12263.583854301</v>
      </c>
      <c r="E90" s="9" t="n">
        <f aca="false">+Outflows!E90+Fees!E90+'Ongoing Cash Flows'!E90+'Terminal Value'!E90</f>
        <v>10339.8486668953</v>
      </c>
      <c r="F90" s="9" t="n">
        <f aca="false">+Outflows!F90+Fees!F90+'Ongoing Cash Flows'!F90+'Terminal Value'!F90</f>
        <v>9719.78366930699</v>
      </c>
      <c r="G90" s="9" t="n">
        <f aca="false">+Outflows!G90+Fees!G90+'Ongoing Cash Flows'!G90+'Terminal Value'!G90</f>
        <v>9416.39775324615</v>
      </c>
      <c r="H90" s="9" t="n">
        <f aca="false">+Outflows!H90+Fees!H90+'Ongoing Cash Flows'!H90+'Terminal Value'!H90</f>
        <v>8552.86112847932</v>
      </c>
      <c r="I90" s="9" t="n">
        <f aca="false">+Outflows!I90+Fees!I90+'Ongoing Cash Flows'!I90+'Terminal Value'!I90</f>
        <v>8398.69704042633</v>
      </c>
      <c r="J90" s="9" t="n">
        <f aca="false">+Outflows!J90+Fees!J90+'Ongoing Cash Flows'!J90+'Terminal Value'!J90</f>
        <v>8386.26283789134</v>
      </c>
      <c r="K90" s="9" t="n">
        <f aca="false">+Outflows!K90+Fees!K90+'Ongoing Cash Flows'!K90+'Terminal Value'!K90</f>
        <v>8377.21383072142</v>
      </c>
      <c r="L90" s="9" t="n">
        <f aca="false">+Outflows!L90+Fees!L90+'Ongoing Cash Flows'!L90+'Terminal Value'!L90</f>
        <v>8378.33490301093</v>
      </c>
      <c r="M90" s="9" t="n">
        <f aca="false">+Outflows!M90+Fees!M90+'Ongoing Cash Flows'!M90+'Terminal Value'!M90</f>
        <v>8350.4351964186</v>
      </c>
      <c r="N90" s="9" t="n">
        <f aca="false">+Outflows!N90+Fees!N90+'Ongoing Cash Flows'!N90+'Terminal Value'!N90</f>
        <v>8332.68217047902</v>
      </c>
      <c r="O90" s="9" t="n">
        <f aca="false">+Outflows!O90+Fees!O90+'Ongoing Cash Flows'!O90+'Terminal Value'!O90</f>
        <v>8006.66487928673</v>
      </c>
      <c r="P90" s="9" t="n">
        <f aca="false">+Outflows!P90+Fees!P90+'Ongoing Cash Flows'!P90+'Terminal Value'!P90</f>
        <v>7898.6996849532</v>
      </c>
      <c r="Q90" s="9" t="n">
        <f aca="false">+Outflows!Q90+Fees!Q90+'Ongoing Cash Flows'!Q90+'Terminal Value'!Q90</f>
        <v>7870.24983445914</v>
      </c>
      <c r="R90" s="9" t="n">
        <f aca="false">+Outflows!R90+Fees!R90+'Ongoing Cash Flows'!R90+'Terminal Value'!R90</f>
        <v>1108.67532512966</v>
      </c>
      <c r="S90" s="9" t="n">
        <f aca="false">+Outflows!S90+Fees!S90+'Ongoing Cash Flows'!S90+'Terminal Value'!S90</f>
        <v>0</v>
      </c>
      <c r="T90" s="9" t="n">
        <f aca="false">+Outflows!T90+Fees!T90+'Ongoing Cash Flows'!T90+'Terminal Value'!T90</f>
        <v>0</v>
      </c>
      <c r="U90" s="9" t="n">
        <f aca="false">+Outflows!U90+Fees!U90+'Ongoing Cash Flows'!U90+'Terminal Value'!U90</f>
        <v>0</v>
      </c>
      <c r="V90" s="9" t="n">
        <f aca="false">+Outflows!V90+Fees!V90+'Ongoing Cash Flows'!V90+'Terminal Value'!V90</f>
        <v>0</v>
      </c>
      <c r="W90" s="9" t="n">
        <f aca="false">+Outflows!W90+Fees!W90+'Ongoing Cash Flows'!W90+'Terminal Value'!W90</f>
        <v>0</v>
      </c>
      <c r="X90" s="9" t="n">
        <f aca="false">+Outflows!X90+Fees!X90+'Ongoing Cash Flows'!X90+'Terminal Value'!X90</f>
        <v>0</v>
      </c>
      <c r="Y90" s="9" t="n">
        <f aca="false">+Outflows!Y90+Fees!Y90+'Ongoing Cash Flows'!Y90+'Terminal Value'!Y90</f>
        <v>0</v>
      </c>
      <c r="Z90" s="9" t="n">
        <f aca="false">+Outflows!Z90+Fees!Z90+'Ongoing Cash Flows'!Z90+'Terminal Value'!Z90</f>
        <v>0</v>
      </c>
      <c r="AA90" s="9" t="n">
        <f aca="false">+Outflows!AA90+Fees!AA90+'Ongoing Cash Flows'!AA90+'Terminal Value'!AA90</f>
        <v>0</v>
      </c>
      <c r="AB90" s="9" t="n">
        <f aca="false">+Outflows!AB90+Fees!AB90+'Ongoing Cash Flows'!AB90+'Terminal Value'!AB90</f>
        <v>0</v>
      </c>
      <c r="AC90" s="9" t="n">
        <f aca="false">+Outflows!AC90+Fees!AC90+'Ongoing Cash Flows'!AC90+'Terminal Value'!AC90</f>
        <v>0</v>
      </c>
      <c r="AD90" s="9" t="n">
        <f aca="false">+Outflows!AD90+Fees!AD90+'Ongoing Cash Flows'!AD90+'Terminal Value'!AD90</f>
        <v>0</v>
      </c>
      <c r="AE90" s="9" t="n">
        <f aca="false">+Outflows!AE90+Fees!AE90+'Ongoing Cash Flows'!AE90+'Terminal Value'!AE90</f>
        <v>0</v>
      </c>
      <c r="AF90" s="9" t="n">
        <f aca="false">+Outflows!AF90+Fees!AF90+'Ongoing Cash Flows'!AF90+'Terminal Value'!AF90</f>
        <v>0</v>
      </c>
      <c r="AG90" s="9" t="n">
        <f aca="false">+Outflows!AG90+Fees!AG90+'Ongoing Cash Flows'!AG90+'Terminal Value'!AG90</f>
        <v>0</v>
      </c>
      <c r="AH90" s="9" t="n">
        <f aca="false">+Outflows!AH90+Fees!AH90+'Ongoing Cash Flows'!AH90+'Terminal Value'!AH90</f>
        <v>0</v>
      </c>
      <c r="AI90" s="9" t="n">
        <f aca="false">+Outflows!AI90+Fees!AI90+'Ongoing Cash Flows'!AI90+'Terminal Value'!AI90</f>
        <v>0</v>
      </c>
      <c r="AJ90" s="9" t="n">
        <f aca="false">+Outflows!AJ90+Fees!AJ90+'Ongoing Cash Flows'!AJ90+'Terminal Value'!AJ90</f>
        <v>0</v>
      </c>
      <c r="AK90" s="9"/>
      <c r="AL90" s="1"/>
      <c r="AM90" s="32"/>
      <c r="AN90" s="33" t="n">
        <f aca="false">IF(ISERROR(XIRR(B90:AJ90,IRRDates)),-1,XIRR(B90:AJ90,IRRDates))</f>
        <v>0.0548659654100096</v>
      </c>
      <c r="AO90" s="9" t="n">
        <f aca="false">SUMPRODUCT(B90:AJ90,PVRf)</f>
        <v>0</v>
      </c>
      <c r="AP90" s="9" t="n">
        <f aca="false">MIN(0,AO90-$AO$1004)^2</f>
        <v>0</v>
      </c>
      <c r="AQ90" s="9" t="n">
        <f aca="false">MAX(0,AO90-$AO$1004)^2</f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20"/>
      <c r="CM90" s="20"/>
      <c r="CN90" s="20"/>
      <c r="CO90" s="20"/>
      <c r="CP90" s="20"/>
    </row>
    <row r="91" customFormat="false" ht="11.25" hidden="false" customHeight="false" outlineLevel="0" collapsed="false">
      <c r="A91" s="1" t="n">
        <v>89</v>
      </c>
      <c r="B91" s="9" t="n">
        <f aca="false">+Outflows!B91+Fees!B91+'Ongoing Cash Flows'!B91+'Terminal Value'!B91</f>
        <v>-91061.5125462047</v>
      </c>
      <c r="C91" s="9" t="n">
        <f aca="false">+Outflows!C91+Fees!C91+'Ongoing Cash Flows'!C91+'Terminal Value'!C91</f>
        <v>14091.4672995927</v>
      </c>
      <c r="D91" s="9" t="n">
        <f aca="false">+Outflows!D91+Fees!D91+'Ongoing Cash Flows'!D91+'Terminal Value'!D91</f>
        <v>12053.4465655028</v>
      </c>
      <c r="E91" s="9" t="n">
        <f aca="false">+Outflows!E91+Fees!E91+'Ongoing Cash Flows'!E91+'Terminal Value'!E91</f>
        <v>10120.508657005</v>
      </c>
      <c r="F91" s="9" t="n">
        <f aca="false">+Outflows!F91+Fees!F91+'Ongoing Cash Flows'!F91+'Terminal Value'!F91</f>
        <v>9637.08139169808</v>
      </c>
      <c r="G91" s="9" t="n">
        <f aca="false">+Outflows!G91+Fees!G91+'Ongoing Cash Flows'!G91+'Terminal Value'!G91</f>
        <v>9398.26845690276</v>
      </c>
      <c r="H91" s="9" t="n">
        <f aca="false">+Outflows!H91+Fees!H91+'Ongoing Cash Flows'!H91+'Terminal Value'!H91</f>
        <v>8417.2029823203</v>
      </c>
      <c r="I91" s="9" t="n">
        <f aca="false">+Outflows!I91+Fees!I91+'Ongoing Cash Flows'!I91+'Terminal Value'!I91</f>
        <v>8270.22463876691</v>
      </c>
      <c r="J91" s="9" t="n">
        <f aca="false">+Outflows!J91+Fees!J91+'Ongoing Cash Flows'!J91+'Terminal Value'!J91</f>
        <v>8257.79043623192</v>
      </c>
      <c r="K91" s="9" t="n">
        <f aca="false">+Outflows!K91+Fees!K91+'Ongoing Cash Flows'!K91+'Terminal Value'!K91</f>
        <v>8248.52367922868</v>
      </c>
      <c r="L91" s="9" t="n">
        <f aca="false">+Outflows!L91+Fees!L91+'Ongoing Cash Flows'!L91+'Terminal Value'!L91</f>
        <v>8249.86250135151</v>
      </c>
      <c r="M91" s="9" t="n">
        <f aca="false">+Outflows!M91+Fees!M91+'Ongoing Cash Flows'!M91+'Terminal Value'!M91</f>
        <v>8221.74504492585</v>
      </c>
      <c r="N91" s="9" t="n">
        <f aca="false">+Outflows!N91+Fees!N91+'Ongoing Cash Flows'!N91+'Terminal Value'!N91</f>
        <v>8204.2097688196</v>
      </c>
      <c r="O91" s="9" t="n">
        <f aca="false">+Outflows!O91+Fees!O91+'Ongoing Cash Flows'!O91+'Terminal Value'!O91</f>
        <v>7877.97472779399</v>
      </c>
      <c r="P91" s="9" t="n">
        <f aca="false">+Outflows!P91+Fees!P91+'Ongoing Cash Flows'!P91+'Terminal Value'!P91</f>
        <v>7770.22728329378</v>
      </c>
      <c r="Q91" s="9" t="n">
        <f aca="false">+Outflows!Q91+Fees!Q91+'Ongoing Cash Flows'!Q91+'Terminal Value'!Q91</f>
        <v>7741.55968296639</v>
      </c>
      <c r="R91" s="9" t="n">
        <f aca="false">+Outflows!R91+Fees!R91+'Ongoing Cash Flows'!R91+'Terminal Value'!R91</f>
        <v>1044.43912429995</v>
      </c>
      <c r="S91" s="9" t="n">
        <f aca="false">+Outflows!S91+Fees!S91+'Ongoing Cash Flows'!S91+'Terminal Value'!S91</f>
        <v>0</v>
      </c>
      <c r="T91" s="9" t="n">
        <f aca="false">+Outflows!T91+Fees!T91+'Ongoing Cash Flows'!T91+'Terminal Value'!T91</f>
        <v>0</v>
      </c>
      <c r="U91" s="9" t="n">
        <f aca="false">+Outflows!U91+Fees!U91+'Ongoing Cash Flows'!U91+'Terminal Value'!U91</f>
        <v>0</v>
      </c>
      <c r="V91" s="9" t="n">
        <f aca="false">+Outflows!V91+Fees!V91+'Ongoing Cash Flows'!V91+'Terminal Value'!V91</f>
        <v>0</v>
      </c>
      <c r="W91" s="9" t="n">
        <f aca="false">+Outflows!W91+Fees!W91+'Ongoing Cash Flows'!W91+'Terminal Value'!W91</f>
        <v>0</v>
      </c>
      <c r="X91" s="9" t="n">
        <f aca="false">+Outflows!X91+Fees!X91+'Ongoing Cash Flows'!X91+'Terminal Value'!X91</f>
        <v>0</v>
      </c>
      <c r="Y91" s="9" t="n">
        <f aca="false">+Outflows!Y91+Fees!Y91+'Ongoing Cash Flows'!Y91+'Terminal Value'!Y91</f>
        <v>0</v>
      </c>
      <c r="Z91" s="9" t="n">
        <f aca="false">+Outflows!Z91+Fees!Z91+'Ongoing Cash Flows'!Z91+'Terminal Value'!Z91</f>
        <v>0</v>
      </c>
      <c r="AA91" s="9" t="n">
        <f aca="false">+Outflows!AA91+Fees!AA91+'Ongoing Cash Flows'!AA91+'Terminal Value'!AA91</f>
        <v>0</v>
      </c>
      <c r="AB91" s="9" t="n">
        <f aca="false">+Outflows!AB91+Fees!AB91+'Ongoing Cash Flows'!AB91+'Terminal Value'!AB91</f>
        <v>0</v>
      </c>
      <c r="AC91" s="9" t="n">
        <f aca="false">+Outflows!AC91+Fees!AC91+'Ongoing Cash Flows'!AC91+'Terminal Value'!AC91</f>
        <v>0</v>
      </c>
      <c r="AD91" s="9" t="n">
        <f aca="false">+Outflows!AD91+Fees!AD91+'Ongoing Cash Flows'!AD91+'Terminal Value'!AD91</f>
        <v>0</v>
      </c>
      <c r="AE91" s="9" t="n">
        <f aca="false">+Outflows!AE91+Fees!AE91+'Ongoing Cash Flows'!AE91+'Terminal Value'!AE91</f>
        <v>0</v>
      </c>
      <c r="AF91" s="9" t="n">
        <f aca="false">+Outflows!AF91+Fees!AF91+'Ongoing Cash Flows'!AF91+'Terminal Value'!AF91</f>
        <v>0</v>
      </c>
      <c r="AG91" s="9" t="n">
        <f aca="false">+Outflows!AG91+Fees!AG91+'Ongoing Cash Flows'!AG91+'Terminal Value'!AG91</f>
        <v>0</v>
      </c>
      <c r="AH91" s="9" t="n">
        <f aca="false">+Outflows!AH91+Fees!AH91+'Ongoing Cash Flows'!AH91+'Terminal Value'!AH91</f>
        <v>0</v>
      </c>
      <c r="AI91" s="9" t="n">
        <f aca="false">+Outflows!AI91+Fees!AI91+'Ongoing Cash Flows'!AI91+'Terminal Value'!AI91</f>
        <v>0</v>
      </c>
      <c r="AJ91" s="9" t="n">
        <f aca="false">+Outflows!AJ91+Fees!AJ91+'Ongoing Cash Flows'!AJ91+'Terminal Value'!AJ91</f>
        <v>0</v>
      </c>
      <c r="AK91" s="9"/>
      <c r="AL91" s="1"/>
      <c r="AM91" s="32"/>
      <c r="AN91" s="33" t="n">
        <f aca="false">IF(ISERROR(XIRR(B91:AJ91,IRRDates)),-1,XIRR(B91:AJ91,IRRDates))</f>
        <v>0.062542599965635</v>
      </c>
      <c r="AO91" s="9" t="n">
        <f aca="false">SUMPRODUCT(B91:AJ91,PVRf)</f>
        <v>0</v>
      </c>
      <c r="AP91" s="9" t="n">
        <f aca="false">MIN(0,AO91-$AO$1004)^2</f>
        <v>0</v>
      </c>
      <c r="AQ91" s="9" t="n">
        <f aca="false">MAX(0,AO91-$AO$1004)^2</f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20"/>
      <c r="CM91" s="20"/>
      <c r="CN91" s="20"/>
      <c r="CO91" s="20"/>
      <c r="CP91" s="20"/>
    </row>
    <row r="92" customFormat="false" ht="11.25" hidden="false" customHeight="false" outlineLevel="0" collapsed="false">
      <c r="A92" s="1" t="n">
        <v>90</v>
      </c>
      <c r="B92" s="9" t="n">
        <f aca="false">+Outflows!B92+Fees!B92+'Ongoing Cash Flows'!B92+'Terminal Value'!B92</f>
        <v>-90707.7064687236</v>
      </c>
      <c r="C92" s="9" t="n">
        <f aca="false">+Outflows!C92+Fees!C92+'Ongoing Cash Flows'!C92+'Terminal Value'!C92</f>
        <v>14068.8360264621</v>
      </c>
      <c r="D92" s="9" t="n">
        <f aca="false">+Outflows!D92+Fees!D92+'Ongoing Cash Flows'!D92+'Terminal Value'!D92</f>
        <v>11986.1647176731</v>
      </c>
      <c r="E92" s="9" t="n">
        <f aca="false">+Outflows!E92+Fees!E92+'Ongoing Cash Flows'!E92+'Terminal Value'!E92</f>
        <v>10011.4806079731</v>
      </c>
      <c r="F92" s="9" t="n">
        <f aca="false">+Outflows!F92+Fees!F92+'Ongoing Cash Flows'!F92+'Terminal Value'!F92</f>
        <v>9683.19456483537</v>
      </c>
      <c r="G92" s="9" t="n">
        <f aca="false">+Outflows!G92+Fees!G92+'Ongoing Cash Flows'!G92+'Terminal Value'!G92</f>
        <v>9266.34801036252</v>
      </c>
      <c r="H92" s="9" t="n">
        <f aca="false">+Outflows!H92+Fees!H92+'Ongoing Cash Flows'!H92+'Terminal Value'!H92</f>
        <v>8408.63300659809</v>
      </c>
      <c r="I92" s="9" t="n">
        <f aca="false">+Outflows!I92+Fees!I92+'Ongoing Cash Flows'!I92+'Terminal Value'!I92</f>
        <v>8262.10861039435</v>
      </c>
      <c r="J92" s="9" t="n">
        <f aca="false">+Outflows!J92+Fees!J92+'Ongoing Cash Flows'!J92+'Terminal Value'!J92</f>
        <v>8249.67440785936</v>
      </c>
      <c r="K92" s="9" t="n">
        <f aca="false">+Outflows!K92+Fees!K92+'Ongoing Cash Flows'!K92+'Terminal Value'!K92</f>
        <v>8240.39389487583</v>
      </c>
      <c r="L92" s="9" t="n">
        <f aca="false">+Outflows!L92+Fees!L92+'Ongoing Cash Flows'!L92+'Terminal Value'!L92</f>
        <v>8241.74647297895</v>
      </c>
      <c r="M92" s="9" t="n">
        <f aca="false">+Outflows!M92+Fees!M92+'Ongoing Cash Flows'!M92+'Terminal Value'!M92</f>
        <v>8213.61526057301</v>
      </c>
      <c r="N92" s="9" t="n">
        <f aca="false">+Outflows!N92+Fees!N92+'Ongoing Cash Flows'!N92+'Terminal Value'!N92</f>
        <v>8196.09374044705</v>
      </c>
      <c r="O92" s="9" t="n">
        <f aca="false">+Outflows!O92+Fees!O92+'Ongoing Cash Flows'!O92+'Terminal Value'!O92</f>
        <v>7869.84494344114</v>
      </c>
      <c r="P92" s="9" t="n">
        <f aca="false">+Outflows!P92+Fees!P92+'Ongoing Cash Flows'!P92+'Terminal Value'!P92</f>
        <v>7762.11125492123</v>
      </c>
      <c r="Q92" s="9" t="n">
        <f aca="false">+Outflows!Q92+Fees!Q92+'Ongoing Cash Flows'!Q92+'Terminal Value'!Q92</f>
        <v>7733.42989861355</v>
      </c>
      <c r="R92" s="9" t="n">
        <f aca="false">+Outflows!R92+Fees!R92+'Ongoing Cash Flows'!R92+'Terminal Value'!R92</f>
        <v>1040.38111011367</v>
      </c>
      <c r="S92" s="9" t="n">
        <f aca="false">+Outflows!S92+Fees!S92+'Ongoing Cash Flows'!S92+'Terminal Value'!S92</f>
        <v>0</v>
      </c>
      <c r="T92" s="9" t="n">
        <f aca="false">+Outflows!T92+Fees!T92+'Ongoing Cash Flows'!T92+'Terminal Value'!T92</f>
        <v>0</v>
      </c>
      <c r="U92" s="9" t="n">
        <f aca="false">+Outflows!U92+Fees!U92+'Ongoing Cash Flows'!U92+'Terminal Value'!U92</f>
        <v>0</v>
      </c>
      <c r="V92" s="9" t="n">
        <f aca="false">+Outflows!V92+Fees!V92+'Ongoing Cash Flows'!V92+'Terminal Value'!V92</f>
        <v>0</v>
      </c>
      <c r="W92" s="9" t="n">
        <f aca="false">+Outflows!W92+Fees!W92+'Ongoing Cash Flows'!W92+'Terminal Value'!W92</f>
        <v>0</v>
      </c>
      <c r="X92" s="9" t="n">
        <f aca="false">+Outflows!X92+Fees!X92+'Ongoing Cash Flows'!X92+'Terminal Value'!X92</f>
        <v>0</v>
      </c>
      <c r="Y92" s="9" t="n">
        <f aca="false">+Outflows!Y92+Fees!Y92+'Ongoing Cash Flows'!Y92+'Terminal Value'!Y92</f>
        <v>0</v>
      </c>
      <c r="Z92" s="9" t="n">
        <f aca="false">+Outflows!Z92+Fees!Z92+'Ongoing Cash Flows'!Z92+'Terminal Value'!Z92</f>
        <v>0</v>
      </c>
      <c r="AA92" s="9" t="n">
        <f aca="false">+Outflows!AA92+Fees!AA92+'Ongoing Cash Flows'!AA92+'Terminal Value'!AA92</f>
        <v>0</v>
      </c>
      <c r="AB92" s="9" t="n">
        <f aca="false">+Outflows!AB92+Fees!AB92+'Ongoing Cash Flows'!AB92+'Terminal Value'!AB92</f>
        <v>0</v>
      </c>
      <c r="AC92" s="9" t="n">
        <f aca="false">+Outflows!AC92+Fees!AC92+'Ongoing Cash Flows'!AC92+'Terminal Value'!AC92</f>
        <v>0</v>
      </c>
      <c r="AD92" s="9" t="n">
        <f aca="false">+Outflows!AD92+Fees!AD92+'Ongoing Cash Flows'!AD92+'Terminal Value'!AD92</f>
        <v>0</v>
      </c>
      <c r="AE92" s="9" t="n">
        <f aca="false">+Outflows!AE92+Fees!AE92+'Ongoing Cash Flows'!AE92+'Terminal Value'!AE92</f>
        <v>0</v>
      </c>
      <c r="AF92" s="9" t="n">
        <f aca="false">+Outflows!AF92+Fees!AF92+'Ongoing Cash Flows'!AF92+'Terminal Value'!AF92</f>
        <v>0</v>
      </c>
      <c r="AG92" s="9" t="n">
        <f aca="false">+Outflows!AG92+Fees!AG92+'Ongoing Cash Flows'!AG92+'Terminal Value'!AG92</f>
        <v>0</v>
      </c>
      <c r="AH92" s="9" t="n">
        <f aca="false">+Outflows!AH92+Fees!AH92+'Ongoing Cash Flows'!AH92+'Terminal Value'!AH92</f>
        <v>0</v>
      </c>
      <c r="AI92" s="9" t="n">
        <f aca="false">+Outflows!AI92+Fees!AI92+'Ongoing Cash Flows'!AI92+'Terminal Value'!AI92</f>
        <v>0</v>
      </c>
      <c r="AJ92" s="9" t="n">
        <f aca="false">+Outflows!AJ92+Fees!AJ92+'Ongoing Cash Flows'!AJ92+'Terminal Value'!AJ92</f>
        <v>0</v>
      </c>
      <c r="AK92" s="9"/>
      <c r="AL92" s="1"/>
      <c r="AM92" s="32"/>
      <c r="AN92" s="33" t="n">
        <f aca="false">IF(ISERROR(XIRR(B92:AJ92,IRRDates)),-1,XIRR(B92:AJ92,IRRDates))</f>
        <v>0.062684356470195</v>
      </c>
      <c r="AO92" s="9" t="n">
        <f aca="false">SUMPRODUCT(B92:AJ92,PVRf)</f>
        <v>0</v>
      </c>
      <c r="AP92" s="9" t="n">
        <f aca="false">MIN(0,AO92-$AO$1004)^2</f>
        <v>0</v>
      </c>
      <c r="AQ92" s="9" t="n">
        <f aca="false">MAX(0,AO92-$AO$1004)^2</f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20"/>
      <c r="CM92" s="20"/>
      <c r="CN92" s="20"/>
      <c r="CO92" s="20"/>
      <c r="CP92" s="20"/>
    </row>
    <row r="93" customFormat="false" ht="11.25" hidden="false" customHeight="false" outlineLevel="0" collapsed="false">
      <c r="A93" s="1" t="n">
        <v>91</v>
      </c>
      <c r="B93" s="9" t="n">
        <f aca="false">+Outflows!B93+Fees!B93+'Ongoing Cash Flows'!B93+'Terminal Value'!B93</f>
        <v>-100741.349286009</v>
      </c>
      <c r="C93" s="9" t="n">
        <f aca="false">+Outflows!C93+Fees!C93+'Ongoing Cash Flows'!C93+'Terminal Value'!C93</f>
        <v>14361.2332144714</v>
      </c>
      <c r="D93" s="9" t="n">
        <f aca="false">+Outflows!D93+Fees!D93+'Ongoing Cash Flows'!D93+'Terminal Value'!D93</f>
        <v>12379.9581053695</v>
      </c>
      <c r="E93" s="9" t="n">
        <f aca="false">+Outflows!E93+Fees!E93+'Ongoing Cash Flows'!E93+'Terminal Value'!E93</f>
        <v>10325.9086894805</v>
      </c>
      <c r="F93" s="9" t="n">
        <f aca="false">+Outflows!F93+Fees!F93+'Ongoing Cash Flows'!F93+'Terminal Value'!F93</f>
        <v>9916.34960044214</v>
      </c>
      <c r="G93" s="9" t="n">
        <f aca="false">+Outflows!G93+Fees!G93+'Ongoing Cash Flows'!G93+'Terminal Value'!G93</f>
        <v>9670.44797684471</v>
      </c>
      <c r="H93" s="9" t="n">
        <f aca="false">+Outflows!H93+Fees!H93+'Ongoing Cash Flows'!H93+'Terminal Value'!H93</f>
        <v>8651.67031099266</v>
      </c>
      <c r="I93" s="9" t="n">
        <f aca="false">+Outflows!I93+Fees!I93+'Ongoing Cash Flows'!I93+'Terminal Value'!I93</f>
        <v>8492.27234970863</v>
      </c>
      <c r="J93" s="9" t="n">
        <f aca="false">+Outflows!J93+Fees!J93+'Ongoing Cash Flows'!J93+'Terminal Value'!J93</f>
        <v>8479.83814717364</v>
      </c>
      <c r="K93" s="9" t="n">
        <f aca="false">+Outflows!K93+Fees!K93+'Ongoing Cash Flows'!K93+'Terminal Value'!K93</f>
        <v>8470.94774222285</v>
      </c>
      <c r="L93" s="9" t="n">
        <f aca="false">+Outflows!L93+Fees!L93+'Ongoing Cash Flows'!L93+'Terminal Value'!L93</f>
        <v>8471.91021229323</v>
      </c>
      <c r="M93" s="9" t="n">
        <f aca="false">+Outflows!M93+Fees!M93+'Ongoing Cash Flows'!M93+'Terminal Value'!M93</f>
        <v>8444.16910792002</v>
      </c>
      <c r="N93" s="9" t="n">
        <f aca="false">+Outflows!N93+Fees!N93+'Ongoing Cash Flows'!N93+'Terminal Value'!N93</f>
        <v>8426.25747976133</v>
      </c>
      <c r="O93" s="9" t="n">
        <f aca="false">+Outflows!O93+Fees!O93+'Ongoing Cash Flows'!O93+'Terminal Value'!O93</f>
        <v>8100.39879078816</v>
      </c>
      <c r="P93" s="9" t="n">
        <f aca="false">+Outflows!P93+Fees!P93+'Ongoing Cash Flows'!P93+'Terminal Value'!P93</f>
        <v>7992.27499423551</v>
      </c>
      <c r="Q93" s="9" t="n">
        <f aca="false">+Outflows!Q93+Fees!Q93+'Ongoing Cash Flows'!Q93+'Terminal Value'!Q93</f>
        <v>7963.98374596056</v>
      </c>
      <c r="R93" s="9" t="n">
        <f aca="false">+Outflows!R93+Fees!R93+'Ongoing Cash Flows'!R93+'Terminal Value'!R93</f>
        <v>1155.46297977081</v>
      </c>
      <c r="S93" s="9" t="n">
        <f aca="false">+Outflows!S93+Fees!S93+'Ongoing Cash Flows'!S93+'Terminal Value'!S93</f>
        <v>0</v>
      </c>
      <c r="T93" s="9" t="n">
        <f aca="false">+Outflows!T93+Fees!T93+'Ongoing Cash Flows'!T93+'Terminal Value'!T93</f>
        <v>0</v>
      </c>
      <c r="U93" s="9" t="n">
        <f aca="false">+Outflows!U93+Fees!U93+'Ongoing Cash Flows'!U93+'Terminal Value'!U93</f>
        <v>0</v>
      </c>
      <c r="V93" s="9" t="n">
        <f aca="false">+Outflows!V93+Fees!V93+'Ongoing Cash Flows'!V93+'Terminal Value'!V93</f>
        <v>0</v>
      </c>
      <c r="W93" s="9" t="n">
        <f aca="false">+Outflows!W93+Fees!W93+'Ongoing Cash Flows'!W93+'Terminal Value'!W93</f>
        <v>0</v>
      </c>
      <c r="X93" s="9" t="n">
        <f aca="false">+Outflows!X93+Fees!X93+'Ongoing Cash Flows'!X93+'Terminal Value'!X93</f>
        <v>0</v>
      </c>
      <c r="Y93" s="9" t="n">
        <f aca="false">+Outflows!Y93+Fees!Y93+'Ongoing Cash Flows'!Y93+'Terminal Value'!Y93</f>
        <v>0</v>
      </c>
      <c r="Z93" s="9" t="n">
        <f aca="false">+Outflows!Z93+Fees!Z93+'Ongoing Cash Flows'!Z93+'Terminal Value'!Z93</f>
        <v>0</v>
      </c>
      <c r="AA93" s="9" t="n">
        <f aca="false">+Outflows!AA93+Fees!AA93+'Ongoing Cash Flows'!AA93+'Terminal Value'!AA93</f>
        <v>0</v>
      </c>
      <c r="AB93" s="9" t="n">
        <f aca="false">+Outflows!AB93+Fees!AB93+'Ongoing Cash Flows'!AB93+'Terminal Value'!AB93</f>
        <v>0</v>
      </c>
      <c r="AC93" s="9" t="n">
        <f aca="false">+Outflows!AC93+Fees!AC93+'Ongoing Cash Flows'!AC93+'Terminal Value'!AC93</f>
        <v>0</v>
      </c>
      <c r="AD93" s="9" t="n">
        <f aca="false">+Outflows!AD93+Fees!AD93+'Ongoing Cash Flows'!AD93+'Terminal Value'!AD93</f>
        <v>0</v>
      </c>
      <c r="AE93" s="9" t="n">
        <f aca="false">+Outflows!AE93+Fees!AE93+'Ongoing Cash Flows'!AE93+'Terminal Value'!AE93</f>
        <v>0</v>
      </c>
      <c r="AF93" s="9" t="n">
        <f aca="false">+Outflows!AF93+Fees!AF93+'Ongoing Cash Flows'!AF93+'Terminal Value'!AF93</f>
        <v>0</v>
      </c>
      <c r="AG93" s="9" t="n">
        <f aca="false">+Outflows!AG93+Fees!AG93+'Ongoing Cash Flows'!AG93+'Terminal Value'!AG93</f>
        <v>0</v>
      </c>
      <c r="AH93" s="9" t="n">
        <f aca="false">+Outflows!AH93+Fees!AH93+'Ongoing Cash Flows'!AH93+'Terminal Value'!AH93</f>
        <v>0</v>
      </c>
      <c r="AI93" s="9" t="n">
        <f aca="false">+Outflows!AI93+Fees!AI93+'Ongoing Cash Flows'!AI93+'Terminal Value'!AI93</f>
        <v>0</v>
      </c>
      <c r="AJ93" s="9" t="n">
        <f aca="false">+Outflows!AJ93+Fees!AJ93+'Ongoing Cash Flows'!AJ93+'Terminal Value'!AJ93</f>
        <v>0</v>
      </c>
      <c r="AK93" s="9"/>
      <c r="AL93" s="1"/>
      <c r="AM93" s="32"/>
      <c r="AN93" s="33" t="n">
        <f aca="false">IF(ISERROR(XIRR(B93:AJ93,IRRDates)),-1,XIRR(B93:AJ93,IRRDates))</f>
        <v>0.0500176385992756</v>
      </c>
      <c r="AO93" s="9" t="n">
        <f aca="false">SUMPRODUCT(B93:AJ93,PVRf)</f>
        <v>0</v>
      </c>
      <c r="AP93" s="9" t="n">
        <f aca="false">MIN(0,AO93-$AO$1004)^2</f>
        <v>0</v>
      </c>
      <c r="AQ93" s="9" t="n">
        <f aca="false">MAX(0,AO93-$AO$1004)^2</f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20"/>
      <c r="CM93" s="20"/>
      <c r="CN93" s="20"/>
      <c r="CO93" s="20"/>
      <c r="CP93" s="20"/>
    </row>
    <row r="94" customFormat="false" ht="11.25" hidden="false" customHeight="false" outlineLevel="0" collapsed="false">
      <c r="A94" s="1" t="n">
        <v>92</v>
      </c>
      <c r="B94" s="9" t="n">
        <f aca="false">+Outflows!B94+Fees!B94+'Ongoing Cash Flows'!B94+'Terminal Value'!B94</f>
        <v>-103539.955263734</v>
      </c>
      <c r="C94" s="9" t="n">
        <f aca="false">+Outflows!C94+Fees!C94+'Ongoing Cash Flows'!C94+'Terminal Value'!C94</f>
        <v>14357.3320233073</v>
      </c>
      <c r="D94" s="9" t="n">
        <f aca="false">+Outflows!D94+Fees!D94+'Ongoing Cash Flows'!D94+'Terminal Value'!D94</f>
        <v>12482.5531315751</v>
      </c>
      <c r="E94" s="9" t="n">
        <f aca="false">+Outflows!E94+Fees!E94+'Ongoing Cash Flows'!E94+'Terminal Value'!E94</f>
        <v>10547.7778217553</v>
      </c>
      <c r="F94" s="9" t="n">
        <f aca="false">+Outflows!F94+Fees!F94+'Ongoing Cash Flows'!F94+'Terminal Value'!F94</f>
        <v>10111.9957621178</v>
      </c>
      <c r="G94" s="9" t="n">
        <f aca="false">+Outflows!G94+Fees!G94+'Ongoing Cash Flows'!G94+'Terminal Value'!G94</f>
        <v>9721.66713195427</v>
      </c>
      <c r="H94" s="9" t="n">
        <f aca="false">+Outflows!H94+Fees!H94+'Ongoing Cash Flows'!H94+'Terminal Value'!H94</f>
        <v>8719.45881665054</v>
      </c>
      <c r="I94" s="9" t="n">
        <f aca="false">+Outflows!I94+Fees!I94+'Ongoing Cash Flows'!I94+'Terminal Value'!I94</f>
        <v>8556.47013195285</v>
      </c>
      <c r="J94" s="9" t="n">
        <f aca="false">+Outflows!J94+Fees!J94+'Ongoing Cash Flows'!J94+'Terminal Value'!J94</f>
        <v>8544.03592941786</v>
      </c>
      <c r="K94" s="9" t="n">
        <f aca="false">+Outflows!K94+Fees!K94+'Ongoing Cash Flows'!K94+'Terminal Value'!K94</f>
        <v>8535.25433426748</v>
      </c>
      <c r="L94" s="9" t="n">
        <f aca="false">+Outflows!L94+Fees!L94+'Ongoing Cash Flows'!L94+'Terminal Value'!L94</f>
        <v>8536.10799453745</v>
      </c>
      <c r="M94" s="9" t="n">
        <f aca="false">+Outflows!M94+Fees!M94+'Ongoing Cash Flows'!M94+'Terminal Value'!M94</f>
        <v>8508.47569996465</v>
      </c>
      <c r="N94" s="9" t="n">
        <f aca="false">+Outflows!N94+Fees!N94+'Ongoing Cash Flows'!N94+'Terminal Value'!N94</f>
        <v>8490.45526200555</v>
      </c>
      <c r="O94" s="9" t="n">
        <f aca="false">+Outflows!O94+Fees!O94+'Ongoing Cash Flows'!O94+'Terminal Value'!O94</f>
        <v>8164.70538283279</v>
      </c>
      <c r="P94" s="9" t="n">
        <f aca="false">+Outflows!P94+Fees!P94+'Ongoing Cash Flows'!P94+'Terminal Value'!P94</f>
        <v>8056.47277647972</v>
      </c>
      <c r="Q94" s="9" t="n">
        <f aca="false">+Outflows!Q94+Fees!Q94+'Ongoing Cash Flows'!Q94+'Terminal Value'!Q94</f>
        <v>8028.2903380052</v>
      </c>
      <c r="R94" s="9" t="n">
        <f aca="false">+Outflows!R94+Fees!R94+'Ongoing Cash Flows'!R94+'Terminal Value'!R94</f>
        <v>1187.56187089292</v>
      </c>
      <c r="S94" s="9" t="n">
        <f aca="false">+Outflows!S94+Fees!S94+'Ongoing Cash Flows'!S94+'Terminal Value'!S94</f>
        <v>0</v>
      </c>
      <c r="T94" s="9" t="n">
        <f aca="false">+Outflows!T94+Fees!T94+'Ongoing Cash Flows'!T94+'Terminal Value'!T94</f>
        <v>0</v>
      </c>
      <c r="U94" s="9" t="n">
        <f aca="false">+Outflows!U94+Fees!U94+'Ongoing Cash Flows'!U94+'Terminal Value'!U94</f>
        <v>0</v>
      </c>
      <c r="V94" s="9" t="n">
        <f aca="false">+Outflows!V94+Fees!V94+'Ongoing Cash Flows'!V94+'Terminal Value'!V94</f>
        <v>0</v>
      </c>
      <c r="W94" s="9" t="n">
        <f aca="false">+Outflows!W94+Fees!W94+'Ongoing Cash Flows'!W94+'Terminal Value'!W94</f>
        <v>0</v>
      </c>
      <c r="X94" s="9" t="n">
        <f aca="false">+Outflows!X94+Fees!X94+'Ongoing Cash Flows'!X94+'Terminal Value'!X94</f>
        <v>0</v>
      </c>
      <c r="Y94" s="9" t="n">
        <f aca="false">+Outflows!Y94+Fees!Y94+'Ongoing Cash Flows'!Y94+'Terminal Value'!Y94</f>
        <v>0</v>
      </c>
      <c r="Z94" s="9" t="n">
        <f aca="false">+Outflows!Z94+Fees!Z94+'Ongoing Cash Flows'!Z94+'Terminal Value'!Z94</f>
        <v>0</v>
      </c>
      <c r="AA94" s="9" t="n">
        <f aca="false">+Outflows!AA94+Fees!AA94+'Ongoing Cash Flows'!AA94+'Terminal Value'!AA94</f>
        <v>0</v>
      </c>
      <c r="AB94" s="9" t="n">
        <f aca="false">+Outflows!AB94+Fees!AB94+'Ongoing Cash Flows'!AB94+'Terminal Value'!AB94</f>
        <v>0</v>
      </c>
      <c r="AC94" s="9" t="n">
        <f aca="false">+Outflows!AC94+Fees!AC94+'Ongoing Cash Flows'!AC94+'Terminal Value'!AC94</f>
        <v>0</v>
      </c>
      <c r="AD94" s="9" t="n">
        <f aca="false">+Outflows!AD94+Fees!AD94+'Ongoing Cash Flows'!AD94+'Terminal Value'!AD94</f>
        <v>0</v>
      </c>
      <c r="AE94" s="9" t="n">
        <f aca="false">+Outflows!AE94+Fees!AE94+'Ongoing Cash Flows'!AE94+'Terminal Value'!AE94</f>
        <v>0</v>
      </c>
      <c r="AF94" s="9" t="n">
        <f aca="false">+Outflows!AF94+Fees!AF94+'Ongoing Cash Flows'!AF94+'Terminal Value'!AF94</f>
        <v>0</v>
      </c>
      <c r="AG94" s="9" t="n">
        <f aca="false">+Outflows!AG94+Fees!AG94+'Ongoing Cash Flows'!AG94+'Terminal Value'!AG94</f>
        <v>0</v>
      </c>
      <c r="AH94" s="9" t="n">
        <f aca="false">+Outflows!AH94+Fees!AH94+'Ongoing Cash Flows'!AH94+'Terminal Value'!AH94</f>
        <v>0</v>
      </c>
      <c r="AI94" s="9" t="n">
        <f aca="false">+Outflows!AI94+Fees!AI94+'Ongoing Cash Flows'!AI94+'Terminal Value'!AI94</f>
        <v>0</v>
      </c>
      <c r="AJ94" s="9" t="n">
        <f aca="false">+Outflows!AJ94+Fees!AJ94+'Ongoing Cash Flows'!AJ94+'Terminal Value'!AJ94</f>
        <v>0</v>
      </c>
      <c r="AK94" s="9"/>
      <c r="AL94" s="1"/>
      <c r="AM94" s="32"/>
      <c r="AN94" s="33" t="n">
        <f aca="false">IF(ISERROR(XIRR(B94:AJ94,IRRDates)),-1,XIRR(B94:AJ94,IRRDates))</f>
        <v>0.0470060240050359</v>
      </c>
      <c r="AO94" s="9" t="n">
        <f aca="false">SUMPRODUCT(B94:AJ94,PVRf)</f>
        <v>0</v>
      </c>
      <c r="AP94" s="9" t="n">
        <f aca="false">MIN(0,AO94-$AO$1004)^2</f>
        <v>0</v>
      </c>
      <c r="AQ94" s="9" t="n">
        <f aca="false">MAX(0,AO94-$AO$1004)^2</f>
        <v>0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20"/>
      <c r="CM94" s="20"/>
      <c r="CN94" s="20"/>
      <c r="CO94" s="20"/>
      <c r="CP94" s="20"/>
    </row>
    <row r="95" customFormat="false" ht="11.25" hidden="false" customHeight="false" outlineLevel="0" collapsed="false">
      <c r="A95" s="1" t="n">
        <v>93</v>
      </c>
      <c r="B95" s="9" t="n">
        <f aca="false">+Outflows!B95+Fees!B95+'Ongoing Cash Flows'!B95+'Terminal Value'!B95</f>
        <v>-96907.4039857124</v>
      </c>
      <c r="C95" s="9" t="n">
        <f aca="false">+Outflows!C95+Fees!C95+'Ongoing Cash Flows'!C95+'Terminal Value'!C95</f>
        <v>14169.816846753</v>
      </c>
      <c r="D95" s="9" t="n">
        <f aca="false">+Outflows!D95+Fees!D95+'Ongoing Cash Flows'!D95+'Terminal Value'!D95</f>
        <v>12293.4974358519</v>
      </c>
      <c r="E95" s="9" t="n">
        <f aca="false">+Outflows!E95+Fees!E95+'Ongoing Cash Flows'!E95+'Terminal Value'!E95</f>
        <v>10250.1494768533</v>
      </c>
      <c r="F95" s="9" t="n">
        <f aca="false">+Outflows!F95+Fees!F95+'Ongoing Cash Flows'!F95+'Terminal Value'!F95</f>
        <v>9710.03840368777</v>
      </c>
      <c r="G95" s="9" t="n">
        <f aca="false">+Outflows!G95+Fees!G95+'Ongoing Cash Flows'!G95+'Terminal Value'!G95</f>
        <v>9433.97336422288</v>
      </c>
      <c r="H95" s="9" t="n">
        <f aca="false">+Outflows!H95+Fees!H95+'Ongoing Cash Flows'!H95+'Terminal Value'!H95</f>
        <v>8558.803567782</v>
      </c>
      <c r="I95" s="9" t="n">
        <f aca="false">+Outflows!I95+Fees!I95+'Ongoing Cash Flows'!I95+'Terminal Value'!I95</f>
        <v>8404.32471167606</v>
      </c>
      <c r="J95" s="9" t="n">
        <f aca="false">+Outflows!J95+Fees!J95+'Ongoing Cash Flows'!J95+'Terminal Value'!J95</f>
        <v>8391.89050914107</v>
      </c>
      <c r="K95" s="9" t="n">
        <f aca="false">+Outflows!K95+Fees!K95+'Ongoing Cash Flows'!K95+'Terminal Value'!K95</f>
        <v>8382.851040397</v>
      </c>
      <c r="L95" s="9" t="n">
        <f aca="false">+Outflows!L95+Fees!L95+'Ongoing Cash Flows'!L95+'Terminal Value'!L95</f>
        <v>8383.96257426066</v>
      </c>
      <c r="M95" s="9" t="n">
        <f aca="false">+Outflows!M95+Fees!M95+'Ongoing Cash Flows'!M95+'Terminal Value'!M95</f>
        <v>8356.07240609418</v>
      </c>
      <c r="N95" s="9" t="n">
        <f aca="false">+Outflows!N95+Fees!N95+'Ongoing Cash Flows'!N95+'Terminal Value'!N95</f>
        <v>8338.30984172876</v>
      </c>
      <c r="O95" s="9" t="n">
        <f aca="false">+Outflows!O95+Fees!O95+'Ongoing Cash Flows'!O95+'Terminal Value'!O95</f>
        <v>8012.30208896231</v>
      </c>
      <c r="P95" s="9" t="n">
        <f aca="false">+Outflows!P95+Fees!P95+'Ongoing Cash Flows'!P95+'Terminal Value'!P95</f>
        <v>7904.32735620294</v>
      </c>
      <c r="Q95" s="9" t="n">
        <f aca="false">+Outflows!Q95+Fees!Q95+'Ongoing Cash Flows'!Q95+'Terminal Value'!Q95</f>
        <v>7875.88704413472</v>
      </c>
      <c r="R95" s="9" t="n">
        <f aca="false">+Outflows!R95+Fees!R95+'Ongoing Cash Flows'!R95+'Terminal Value'!R95</f>
        <v>1111.48916075453</v>
      </c>
      <c r="S95" s="9" t="n">
        <f aca="false">+Outflows!S95+Fees!S95+'Ongoing Cash Flows'!S95+'Terminal Value'!S95</f>
        <v>0</v>
      </c>
      <c r="T95" s="9" t="n">
        <f aca="false">+Outflows!T95+Fees!T95+'Ongoing Cash Flows'!T95+'Terminal Value'!T95</f>
        <v>0</v>
      </c>
      <c r="U95" s="9" t="n">
        <f aca="false">+Outflows!U95+Fees!U95+'Ongoing Cash Flows'!U95+'Terminal Value'!U95</f>
        <v>0</v>
      </c>
      <c r="V95" s="9" t="n">
        <f aca="false">+Outflows!V95+Fees!V95+'Ongoing Cash Flows'!V95+'Terminal Value'!V95</f>
        <v>0</v>
      </c>
      <c r="W95" s="9" t="n">
        <f aca="false">+Outflows!W95+Fees!W95+'Ongoing Cash Flows'!W95+'Terminal Value'!W95</f>
        <v>0</v>
      </c>
      <c r="X95" s="9" t="n">
        <f aca="false">+Outflows!X95+Fees!X95+'Ongoing Cash Flows'!X95+'Terminal Value'!X95</f>
        <v>0</v>
      </c>
      <c r="Y95" s="9" t="n">
        <f aca="false">+Outflows!Y95+Fees!Y95+'Ongoing Cash Flows'!Y95+'Terminal Value'!Y95</f>
        <v>0</v>
      </c>
      <c r="Z95" s="9" t="n">
        <f aca="false">+Outflows!Z95+Fees!Z95+'Ongoing Cash Flows'!Z95+'Terminal Value'!Z95</f>
        <v>0</v>
      </c>
      <c r="AA95" s="9" t="n">
        <f aca="false">+Outflows!AA95+Fees!AA95+'Ongoing Cash Flows'!AA95+'Terminal Value'!AA95</f>
        <v>0</v>
      </c>
      <c r="AB95" s="9" t="n">
        <f aca="false">+Outflows!AB95+Fees!AB95+'Ongoing Cash Flows'!AB95+'Terminal Value'!AB95</f>
        <v>0</v>
      </c>
      <c r="AC95" s="9" t="n">
        <f aca="false">+Outflows!AC95+Fees!AC95+'Ongoing Cash Flows'!AC95+'Terminal Value'!AC95</f>
        <v>0</v>
      </c>
      <c r="AD95" s="9" t="n">
        <f aca="false">+Outflows!AD95+Fees!AD95+'Ongoing Cash Flows'!AD95+'Terminal Value'!AD95</f>
        <v>0</v>
      </c>
      <c r="AE95" s="9" t="n">
        <f aca="false">+Outflows!AE95+Fees!AE95+'Ongoing Cash Flows'!AE95+'Terminal Value'!AE95</f>
        <v>0</v>
      </c>
      <c r="AF95" s="9" t="n">
        <f aca="false">+Outflows!AF95+Fees!AF95+'Ongoing Cash Flows'!AF95+'Terminal Value'!AF95</f>
        <v>0</v>
      </c>
      <c r="AG95" s="9" t="n">
        <f aca="false">+Outflows!AG95+Fees!AG95+'Ongoing Cash Flows'!AG95+'Terminal Value'!AG95</f>
        <v>0</v>
      </c>
      <c r="AH95" s="9" t="n">
        <f aca="false">+Outflows!AH95+Fees!AH95+'Ongoing Cash Flows'!AH95+'Terminal Value'!AH95</f>
        <v>0</v>
      </c>
      <c r="AI95" s="9" t="n">
        <f aca="false">+Outflows!AI95+Fees!AI95+'Ongoing Cash Flows'!AI95+'Terminal Value'!AI95</f>
        <v>0</v>
      </c>
      <c r="AJ95" s="9" t="n">
        <f aca="false">+Outflows!AJ95+Fees!AJ95+'Ongoing Cash Flows'!AJ95+'Terminal Value'!AJ95</f>
        <v>0</v>
      </c>
      <c r="AK95" s="9"/>
      <c r="AL95" s="1"/>
      <c r="AM95" s="32"/>
      <c r="AN95" s="33" t="n">
        <f aca="false">IF(ISERROR(XIRR(B95:AJ95,IRRDates)),-1,XIRR(B95:AJ95,IRRDates))</f>
        <v>0.0543519711385152</v>
      </c>
      <c r="AO95" s="9" t="n">
        <f aca="false">SUMPRODUCT(B95:AJ95,PVRf)</f>
        <v>0</v>
      </c>
      <c r="AP95" s="9" t="n">
        <f aca="false">MIN(0,AO95-$AO$1004)^2</f>
        <v>0</v>
      </c>
      <c r="AQ95" s="9" t="n">
        <f aca="false">MAX(0,AO95-$AO$1004)^2</f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20"/>
      <c r="CM95" s="20"/>
      <c r="CN95" s="20"/>
      <c r="CO95" s="20"/>
      <c r="CP95" s="20"/>
    </row>
    <row r="96" customFormat="false" ht="11.25" hidden="false" customHeight="false" outlineLevel="0" collapsed="false">
      <c r="A96" s="1" t="n">
        <v>94</v>
      </c>
      <c r="B96" s="9" t="n">
        <f aca="false">+Outflows!B96+Fees!B96+'Ongoing Cash Flows'!B96+'Terminal Value'!B96</f>
        <v>-97026.5733347305</v>
      </c>
      <c r="C96" s="9" t="n">
        <f aca="false">+Outflows!C96+Fees!C96+'Ongoing Cash Flows'!C96+'Terminal Value'!C96</f>
        <v>14282.2932555955</v>
      </c>
      <c r="D96" s="9" t="n">
        <f aca="false">+Outflows!D96+Fees!D96+'Ongoing Cash Flows'!D96+'Terminal Value'!D96</f>
        <v>12293.1175556</v>
      </c>
      <c r="E96" s="9" t="n">
        <f aca="false">+Outflows!E96+Fees!E96+'Ongoing Cash Flows'!E96+'Terminal Value'!E96</f>
        <v>10170.5493649761</v>
      </c>
      <c r="F96" s="9" t="n">
        <f aca="false">+Outflows!F96+Fees!F96+'Ongoing Cash Flows'!F96+'Terminal Value'!F96</f>
        <v>9828.27536839484</v>
      </c>
      <c r="G96" s="9" t="n">
        <f aca="false">+Outflows!G96+Fees!G96+'Ongoing Cash Flows'!G96+'Terminal Value'!G96</f>
        <v>9627.25860405434</v>
      </c>
      <c r="H96" s="9" t="n">
        <f aca="false">+Outflows!H96+Fees!H96+'Ongoing Cash Flows'!H96+'Terminal Value'!H96</f>
        <v>8561.69011635456</v>
      </c>
      <c r="I96" s="9" t="n">
        <f aca="false">+Outflows!I96+Fees!I96+'Ongoing Cash Flows'!I96+'Terminal Value'!I96</f>
        <v>8407.05836120706</v>
      </c>
      <c r="J96" s="9" t="n">
        <f aca="false">+Outflows!J96+Fees!J96+'Ongoing Cash Flows'!J96+'Terminal Value'!J96</f>
        <v>8394.62415867207</v>
      </c>
      <c r="K96" s="9" t="n">
        <f aca="false">+Outflows!K96+Fees!K96+'Ongoing Cash Flows'!K96+'Terminal Value'!K96</f>
        <v>8385.58932323228</v>
      </c>
      <c r="L96" s="9" t="n">
        <f aca="false">+Outflows!L96+Fees!L96+'Ongoing Cash Flows'!L96+'Terminal Value'!L96</f>
        <v>8386.69622379166</v>
      </c>
      <c r="M96" s="9" t="n">
        <f aca="false">+Outflows!M96+Fees!M96+'Ongoing Cash Flows'!M96+'Terminal Value'!M96</f>
        <v>8358.81068892946</v>
      </c>
      <c r="N96" s="9" t="n">
        <f aca="false">+Outflows!N96+Fees!N96+'Ongoing Cash Flows'!N96+'Terminal Value'!N96</f>
        <v>8341.04349125975</v>
      </c>
      <c r="O96" s="9" t="n">
        <f aca="false">+Outflows!O96+Fees!O96+'Ongoing Cash Flows'!O96+'Terminal Value'!O96</f>
        <v>8015.0403717976</v>
      </c>
      <c r="P96" s="9" t="n">
        <f aca="false">+Outflows!P96+Fees!P96+'Ongoing Cash Flows'!P96+'Terminal Value'!P96</f>
        <v>7907.06100573393</v>
      </c>
      <c r="Q96" s="9" t="n">
        <f aca="false">+Outflows!Q96+Fees!Q96+'Ongoing Cash Flows'!Q96+'Terminal Value'!Q96</f>
        <v>7878.62532697</v>
      </c>
      <c r="R96" s="9" t="n">
        <f aca="false">+Outflows!R96+Fees!R96+'Ongoing Cash Flows'!R96+'Terminal Value'!R96</f>
        <v>1112.85598552002</v>
      </c>
      <c r="S96" s="9" t="n">
        <f aca="false">+Outflows!S96+Fees!S96+'Ongoing Cash Flows'!S96+'Terminal Value'!S96</f>
        <v>0</v>
      </c>
      <c r="T96" s="9" t="n">
        <f aca="false">+Outflows!T96+Fees!T96+'Ongoing Cash Flows'!T96+'Terminal Value'!T96</f>
        <v>0</v>
      </c>
      <c r="U96" s="9" t="n">
        <f aca="false">+Outflows!U96+Fees!U96+'Ongoing Cash Flows'!U96+'Terminal Value'!U96</f>
        <v>0</v>
      </c>
      <c r="V96" s="9" t="n">
        <f aca="false">+Outflows!V96+Fees!V96+'Ongoing Cash Flows'!V96+'Terminal Value'!V96</f>
        <v>0</v>
      </c>
      <c r="W96" s="9" t="n">
        <f aca="false">+Outflows!W96+Fees!W96+'Ongoing Cash Flows'!W96+'Terminal Value'!W96</f>
        <v>0</v>
      </c>
      <c r="X96" s="9" t="n">
        <f aca="false">+Outflows!X96+Fees!X96+'Ongoing Cash Flows'!X96+'Terminal Value'!X96</f>
        <v>0</v>
      </c>
      <c r="Y96" s="9" t="n">
        <f aca="false">+Outflows!Y96+Fees!Y96+'Ongoing Cash Flows'!Y96+'Terminal Value'!Y96</f>
        <v>0</v>
      </c>
      <c r="Z96" s="9" t="n">
        <f aca="false">+Outflows!Z96+Fees!Z96+'Ongoing Cash Flows'!Z96+'Terminal Value'!Z96</f>
        <v>0</v>
      </c>
      <c r="AA96" s="9" t="n">
        <f aca="false">+Outflows!AA96+Fees!AA96+'Ongoing Cash Flows'!AA96+'Terminal Value'!AA96</f>
        <v>0</v>
      </c>
      <c r="AB96" s="9" t="n">
        <f aca="false">+Outflows!AB96+Fees!AB96+'Ongoing Cash Flows'!AB96+'Terminal Value'!AB96</f>
        <v>0</v>
      </c>
      <c r="AC96" s="9" t="n">
        <f aca="false">+Outflows!AC96+Fees!AC96+'Ongoing Cash Flows'!AC96+'Terminal Value'!AC96</f>
        <v>0</v>
      </c>
      <c r="AD96" s="9" t="n">
        <f aca="false">+Outflows!AD96+Fees!AD96+'Ongoing Cash Flows'!AD96+'Terminal Value'!AD96</f>
        <v>0</v>
      </c>
      <c r="AE96" s="9" t="n">
        <f aca="false">+Outflows!AE96+Fees!AE96+'Ongoing Cash Flows'!AE96+'Terminal Value'!AE96</f>
        <v>0</v>
      </c>
      <c r="AF96" s="9" t="n">
        <f aca="false">+Outflows!AF96+Fees!AF96+'Ongoing Cash Flows'!AF96+'Terminal Value'!AF96</f>
        <v>0</v>
      </c>
      <c r="AG96" s="9" t="n">
        <f aca="false">+Outflows!AG96+Fees!AG96+'Ongoing Cash Flows'!AG96+'Terminal Value'!AG96</f>
        <v>0</v>
      </c>
      <c r="AH96" s="9" t="n">
        <f aca="false">+Outflows!AH96+Fees!AH96+'Ongoing Cash Flows'!AH96+'Terminal Value'!AH96</f>
        <v>0</v>
      </c>
      <c r="AI96" s="9" t="n">
        <f aca="false">+Outflows!AI96+Fees!AI96+'Ongoing Cash Flows'!AI96+'Terminal Value'!AI96</f>
        <v>0</v>
      </c>
      <c r="AJ96" s="9" t="n">
        <f aca="false">+Outflows!AJ96+Fees!AJ96+'Ongoing Cash Flows'!AJ96+'Terminal Value'!AJ96</f>
        <v>0</v>
      </c>
      <c r="AK96" s="9"/>
      <c r="AL96" s="1"/>
      <c r="AM96" s="32"/>
      <c r="AN96" s="33" t="n">
        <f aca="false">IF(ISERROR(XIRR(B96:AJ96,IRRDates)),-1,XIRR(B96:AJ96,IRRDates))</f>
        <v>0.0546584387987075</v>
      </c>
      <c r="AO96" s="9" t="n">
        <f aca="false">SUMPRODUCT(B96:AJ96,PVRf)</f>
        <v>0</v>
      </c>
      <c r="AP96" s="9" t="n">
        <f aca="false">MIN(0,AO96-$AO$1004)^2</f>
        <v>0</v>
      </c>
      <c r="AQ96" s="9" t="n">
        <f aca="false">MAX(0,AO96-$AO$1004)^2</f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20"/>
      <c r="CM96" s="20"/>
      <c r="CN96" s="20"/>
      <c r="CO96" s="20"/>
      <c r="CP96" s="20"/>
    </row>
    <row r="97" customFormat="false" ht="11.25" hidden="false" customHeight="false" outlineLevel="0" collapsed="false">
      <c r="A97" s="1" t="n">
        <v>95</v>
      </c>
      <c r="B97" s="9" t="n">
        <f aca="false">+Outflows!B97+Fees!B97+'Ongoing Cash Flows'!B97+'Terminal Value'!B97</f>
        <v>-94803.6749104521</v>
      </c>
      <c r="C97" s="9" t="n">
        <f aca="false">+Outflows!C97+Fees!C97+'Ongoing Cash Flows'!C97+'Terminal Value'!C97</f>
        <v>14175.5274825513</v>
      </c>
      <c r="D97" s="9" t="n">
        <f aca="false">+Outflows!D97+Fees!D97+'Ongoing Cash Flows'!D97+'Terminal Value'!D97</f>
        <v>12232.5203844288</v>
      </c>
      <c r="E97" s="9" t="n">
        <f aca="false">+Outflows!E97+Fees!E97+'Ongoing Cash Flows'!E97+'Terminal Value'!E97</f>
        <v>10177.2015944698</v>
      </c>
      <c r="F97" s="9" t="n">
        <f aca="false">+Outflows!F97+Fees!F97+'Ongoing Cash Flows'!F97+'Terminal Value'!F97</f>
        <v>9581.10912274475</v>
      </c>
      <c r="G97" s="9" t="n">
        <f aca="false">+Outflows!G97+Fees!G97+'Ongoing Cash Flows'!G97+'Terminal Value'!G97</f>
        <v>9461.74254370918</v>
      </c>
      <c r="H97" s="9" t="n">
        <f aca="false">+Outflows!H97+Fees!H97+'Ongoing Cash Flows'!H97+'Terminal Value'!H97</f>
        <v>8507.84653722607</v>
      </c>
      <c r="I97" s="9" t="n">
        <f aca="false">+Outflows!I97+Fees!I97+'Ongoing Cash Flows'!I97+'Terminal Value'!I97</f>
        <v>8356.06684967285</v>
      </c>
      <c r="J97" s="9" t="n">
        <f aca="false">+Outflows!J97+Fees!J97+'Ongoing Cash Flows'!J97+'Terminal Value'!J97</f>
        <v>8343.63264713786</v>
      </c>
      <c r="K97" s="9" t="n">
        <f aca="false">+Outflows!K97+Fees!K97+'Ongoing Cash Flows'!K97+'Terminal Value'!K97</f>
        <v>8334.51138540734</v>
      </c>
      <c r="L97" s="9" t="n">
        <f aca="false">+Outflows!L97+Fees!L97+'Ongoing Cash Flows'!L97+'Terminal Value'!L97</f>
        <v>8335.70471225745</v>
      </c>
      <c r="M97" s="9" t="n">
        <f aca="false">+Outflows!M97+Fees!M97+'Ongoing Cash Flows'!M97+'Terminal Value'!M97</f>
        <v>8307.73275110452</v>
      </c>
      <c r="N97" s="9" t="n">
        <f aca="false">+Outflows!N97+Fees!N97+'Ongoing Cash Flows'!N97+'Terminal Value'!N97</f>
        <v>8290.05197972554</v>
      </c>
      <c r="O97" s="9" t="n">
        <f aca="false">+Outflows!O97+Fees!O97+'Ongoing Cash Flows'!O97+'Terminal Value'!O97</f>
        <v>7963.96243397265</v>
      </c>
      <c r="P97" s="9" t="n">
        <f aca="false">+Outflows!P97+Fees!P97+'Ongoing Cash Flows'!P97+'Terminal Value'!P97</f>
        <v>7856.06949419972</v>
      </c>
      <c r="Q97" s="9" t="n">
        <f aca="false">+Outflows!Q97+Fees!Q97+'Ongoing Cash Flows'!Q97+'Terminal Value'!Q97</f>
        <v>7827.54738914506</v>
      </c>
      <c r="R97" s="9" t="n">
        <f aca="false">+Outflows!R97+Fees!R97+'Ongoing Cash Flows'!R97+'Terminal Value'!R97</f>
        <v>1087.36022975292</v>
      </c>
      <c r="S97" s="9" t="n">
        <f aca="false">+Outflows!S97+Fees!S97+'Ongoing Cash Flows'!S97+'Terminal Value'!S97</f>
        <v>0</v>
      </c>
      <c r="T97" s="9" t="n">
        <f aca="false">+Outflows!T97+Fees!T97+'Ongoing Cash Flows'!T97+'Terminal Value'!T97</f>
        <v>0</v>
      </c>
      <c r="U97" s="9" t="n">
        <f aca="false">+Outflows!U97+Fees!U97+'Ongoing Cash Flows'!U97+'Terminal Value'!U97</f>
        <v>0</v>
      </c>
      <c r="V97" s="9" t="n">
        <f aca="false">+Outflows!V97+Fees!V97+'Ongoing Cash Flows'!V97+'Terminal Value'!V97</f>
        <v>0</v>
      </c>
      <c r="W97" s="9" t="n">
        <f aca="false">+Outflows!W97+Fees!W97+'Ongoing Cash Flows'!W97+'Terminal Value'!W97</f>
        <v>0</v>
      </c>
      <c r="X97" s="9" t="n">
        <f aca="false">+Outflows!X97+Fees!X97+'Ongoing Cash Flows'!X97+'Terminal Value'!X97</f>
        <v>0</v>
      </c>
      <c r="Y97" s="9" t="n">
        <f aca="false">+Outflows!Y97+Fees!Y97+'Ongoing Cash Flows'!Y97+'Terminal Value'!Y97</f>
        <v>0</v>
      </c>
      <c r="Z97" s="9" t="n">
        <f aca="false">+Outflows!Z97+Fees!Z97+'Ongoing Cash Flows'!Z97+'Terminal Value'!Z97</f>
        <v>0</v>
      </c>
      <c r="AA97" s="9" t="n">
        <f aca="false">+Outflows!AA97+Fees!AA97+'Ongoing Cash Flows'!AA97+'Terminal Value'!AA97</f>
        <v>0</v>
      </c>
      <c r="AB97" s="9" t="n">
        <f aca="false">+Outflows!AB97+Fees!AB97+'Ongoing Cash Flows'!AB97+'Terminal Value'!AB97</f>
        <v>0</v>
      </c>
      <c r="AC97" s="9" t="n">
        <f aca="false">+Outflows!AC97+Fees!AC97+'Ongoing Cash Flows'!AC97+'Terminal Value'!AC97</f>
        <v>0</v>
      </c>
      <c r="AD97" s="9" t="n">
        <f aca="false">+Outflows!AD97+Fees!AD97+'Ongoing Cash Flows'!AD97+'Terminal Value'!AD97</f>
        <v>0</v>
      </c>
      <c r="AE97" s="9" t="n">
        <f aca="false">+Outflows!AE97+Fees!AE97+'Ongoing Cash Flows'!AE97+'Terminal Value'!AE97</f>
        <v>0</v>
      </c>
      <c r="AF97" s="9" t="n">
        <f aca="false">+Outflows!AF97+Fees!AF97+'Ongoing Cash Flows'!AF97+'Terminal Value'!AF97</f>
        <v>0</v>
      </c>
      <c r="AG97" s="9" t="n">
        <f aca="false">+Outflows!AG97+Fees!AG97+'Ongoing Cash Flows'!AG97+'Terminal Value'!AG97</f>
        <v>0</v>
      </c>
      <c r="AH97" s="9" t="n">
        <f aca="false">+Outflows!AH97+Fees!AH97+'Ongoing Cash Flows'!AH97+'Terminal Value'!AH97</f>
        <v>0</v>
      </c>
      <c r="AI97" s="9" t="n">
        <f aca="false">+Outflows!AI97+Fees!AI97+'Ongoing Cash Flows'!AI97+'Terminal Value'!AI97</f>
        <v>0</v>
      </c>
      <c r="AJ97" s="9" t="n">
        <f aca="false">+Outflows!AJ97+Fees!AJ97+'Ongoing Cash Flows'!AJ97+'Terminal Value'!AJ97</f>
        <v>0</v>
      </c>
      <c r="AK97" s="9"/>
      <c r="AL97" s="1"/>
      <c r="AM97" s="32"/>
      <c r="AN97" s="33" t="n">
        <f aca="false">IF(ISERROR(XIRR(B97:AJ97,IRRDates)),-1,XIRR(B97:AJ97,IRRDates))</f>
        <v>0.0571629231967142</v>
      </c>
      <c r="AO97" s="9" t="n">
        <f aca="false">SUMPRODUCT(B97:AJ97,PVRf)</f>
        <v>0</v>
      </c>
      <c r="AP97" s="9" t="n">
        <f aca="false">MIN(0,AO97-$AO$1004)^2</f>
        <v>0</v>
      </c>
      <c r="AQ97" s="9" t="n">
        <f aca="false">MAX(0,AO97-$AO$1004)^2</f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20"/>
      <c r="CM97" s="20"/>
      <c r="CN97" s="20"/>
      <c r="CO97" s="20"/>
      <c r="CP97" s="20"/>
    </row>
    <row r="98" customFormat="false" ht="11.25" hidden="false" customHeight="false" outlineLevel="0" collapsed="false">
      <c r="A98" s="1" t="n">
        <v>96</v>
      </c>
      <c r="B98" s="9" t="n">
        <f aca="false">+Outflows!B98+Fees!B98+'Ongoing Cash Flows'!B98+'Terminal Value'!B98</f>
        <v>-88088.1727870313</v>
      </c>
      <c r="C98" s="9" t="n">
        <f aca="false">+Outflows!C98+Fees!C98+'Ongoing Cash Flows'!C98+'Terminal Value'!C98</f>
        <v>14035.4989115217</v>
      </c>
      <c r="D98" s="9" t="n">
        <f aca="false">+Outflows!D98+Fees!D98+'Ongoing Cash Flows'!D98+'Terminal Value'!D98</f>
        <v>11864.544844622</v>
      </c>
      <c r="E98" s="9" t="n">
        <f aca="false">+Outflows!E98+Fees!E98+'Ongoing Cash Flows'!E98+'Terminal Value'!E98</f>
        <v>9961.86995981018</v>
      </c>
      <c r="F98" s="9" t="n">
        <f aca="false">+Outflows!F98+Fees!F98+'Ongoing Cash Flows'!F98+'Terminal Value'!F98</f>
        <v>9494.12613651793</v>
      </c>
      <c r="G98" s="9" t="n">
        <f aca="false">+Outflows!G98+Fees!G98+'Ongoing Cash Flows'!G98+'Terminal Value'!G98</f>
        <v>9248.80954227412</v>
      </c>
      <c r="H98" s="9" t="n">
        <f aca="false">+Outflows!H98+Fees!H98+'Ongoing Cash Flows'!H98+'Terminal Value'!H98</f>
        <v>8345.18203307206</v>
      </c>
      <c r="I98" s="9" t="n">
        <f aca="false">+Outflows!I98+Fees!I98+'Ongoing Cash Flows'!I98+'Terminal Value'!I98</f>
        <v>8202.01860336328</v>
      </c>
      <c r="J98" s="9" t="n">
        <f aca="false">+Outflows!J98+Fees!J98+'Ongoing Cash Flows'!J98+'Terminal Value'!J98</f>
        <v>8189.58440082829</v>
      </c>
      <c r="K98" s="9" t="n">
        <f aca="false">+Outflows!K98+Fees!K98+'Ongoing Cash Flows'!K98+'Terminal Value'!K98</f>
        <v>8180.20204037521</v>
      </c>
      <c r="L98" s="9" t="n">
        <f aca="false">+Outflows!L98+Fees!L98+'Ongoing Cash Flows'!L98+'Terminal Value'!L98</f>
        <v>8181.65646594788</v>
      </c>
      <c r="M98" s="9" t="n">
        <f aca="false">+Outflows!M98+Fees!M98+'Ongoing Cash Flows'!M98+'Terminal Value'!M98</f>
        <v>8153.42340607238</v>
      </c>
      <c r="N98" s="9" t="n">
        <f aca="false">+Outflows!N98+Fees!N98+'Ongoing Cash Flows'!N98+'Terminal Value'!N98</f>
        <v>8136.00373341597</v>
      </c>
      <c r="O98" s="9" t="n">
        <f aca="false">+Outflows!O98+Fees!O98+'Ongoing Cash Flows'!O98+'Terminal Value'!O98</f>
        <v>7809.65308894052</v>
      </c>
      <c r="P98" s="9" t="n">
        <f aca="false">+Outflows!P98+Fees!P98+'Ongoing Cash Flows'!P98+'Terminal Value'!P98</f>
        <v>7702.02124789015</v>
      </c>
      <c r="Q98" s="9" t="n">
        <f aca="false">+Outflows!Q98+Fees!Q98+'Ongoing Cash Flows'!Q98+'Terminal Value'!Q98</f>
        <v>7673.23804411292</v>
      </c>
      <c r="R98" s="9" t="n">
        <f aca="false">+Outflows!R98+Fees!R98+'Ongoing Cash Flows'!R98+'Terminal Value'!R98</f>
        <v>1010.33610659813</v>
      </c>
      <c r="S98" s="9" t="n">
        <f aca="false">+Outflows!S98+Fees!S98+'Ongoing Cash Flows'!S98+'Terminal Value'!S98</f>
        <v>0</v>
      </c>
      <c r="T98" s="9" t="n">
        <f aca="false">+Outflows!T98+Fees!T98+'Ongoing Cash Flows'!T98+'Terminal Value'!T98</f>
        <v>0</v>
      </c>
      <c r="U98" s="9" t="n">
        <f aca="false">+Outflows!U98+Fees!U98+'Ongoing Cash Flows'!U98+'Terminal Value'!U98</f>
        <v>0</v>
      </c>
      <c r="V98" s="9" t="n">
        <f aca="false">+Outflows!V98+Fees!V98+'Ongoing Cash Flows'!V98+'Terminal Value'!V98</f>
        <v>0</v>
      </c>
      <c r="W98" s="9" t="n">
        <f aca="false">+Outflows!W98+Fees!W98+'Ongoing Cash Flows'!W98+'Terminal Value'!W98</f>
        <v>0</v>
      </c>
      <c r="X98" s="9" t="n">
        <f aca="false">+Outflows!X98+Fees!X98+'Ongoing Cash Flows'!X98+'Terminal Value'!X98</f>
        <v>0</v>
      </c>
      <c r="Y98" s="9" t="n">
        <f aca="false">+Outflows!Y98+Fees!Y98+'Ongoing Cash Flows'!Y98+'Terminal Value'!Y98</f>
        <v>0</v>
      </c>
      <c r="Z98" s="9" t="n">
        <f aca="false">+Outflows!Z98+Fees!Z98+'Ongoing Cash Flows'!Z98+'Terminal Value'!Z98</f>
        <v>0</v>
      </c>
      <c r="AA98" s="9" t="n">
        <f aca="false">+Outflows!AA98+Fees!AA98+'Ongoing Cash Flows'!AA98+'Terminal Value'!AA98</f>
        <v>0</v>
      </c>
      <c r="AB98" s="9" t="n">
        <f aca="false">+Outflows!AB98+Fees!AB98+'Ongoing Cash Flows'!AB98+'Terminal Value'!AB98</f>
        <v>0</v>
      </c>
      <c r="AC98" s="9" t="n">
        <f aca="false">+Outflows!AC98+Fees!AC98+'Ongoing Cash Flows'!AC98+'Terminal Value'!AC98</f>
        <v>0</v>
      </c>
      <c r="AD98" s="9" t="n">
        <f aca="false">+Outflows!AD98+Fees!AD98+'Ongoing Cash Flows'!AD98+'Terminal Value'!AD98</f>
        <v>0</v>
      </c>
      <c r="AE98" s="9" t="n">
        <f aca="false">+Outflows!AE98+Fees!AE98+'Ongoing Cash Flows'!AE98+'Terminal Value'!AE98</f>
        <v>0</v>
      </c>
      <c r="AF98" s="9" t="n">
        <f aca="false">+Outflows!AF98+Fees!AF98+'Ongoing Cash Flows'!AF98+'Terminal Value'!AF98</f>
        <v>0</v>
      </c>
      <c r="AG98" s="9" t="n">
        <f aca="false">+Outflows!AG98+Fees!AG98+'Ongoing Cash Flows'!AG98+'Terminal Value'!AG98</f>
        <v>0</v>
      </c>
      <c r="AH98" s="9" t="n">
        <f aca="false">+Outflows!AH98+Fees!AH98+'Ongoing Cash Flows'!AH98+'Terminal Value'!AH98</f>
        <v>0</v>
      </c>
      <c r="AI98" s="9" t="n">
        <f aca="false">+Outflows!AI98+Fees!AI98+'Ongoing Cash Flows'!AI98+'Terminal Value'!AI98</f>
        <v>0</v>
      </c>
      <c r="AJ98" s="9" t="n">
        <f aca="false">+Outflows!AJ98+Fees!AJ98+'Ongoing Cash Flows'!AJ98+'Terminal Value'!AJ98</f>
        <v>0</v>
      </c>
      <c r="AK98" s="9"/>
      <c r="AL98" s="1"/>
      <c r="AM98" s="32"/>
      <c r="AN98" s="33" t="n">
        <f aca="false">IF(ISERROR(XIRR(B98:AJ98,IRRDates)),-1,XIRR(B98:AJ98,IRRDates))</f>
        <v>0.0664336066182318</v>
      </c>
      <c r="AO98" s="9" t="n">
        <f aca="false">SUMPRODUCT(B98:AJ98,PVRf)</f>
        <v>0</v>
      </c>
      <c r="AP98" s="9" t="n">
        <f aca="false">MIN(0,AO98-$AO$1004)^2</f>
        <v>0</v>
      </c>
      <c r="AQ98" s="9" t="n">
        <f aca="false">MAX(0,AO98-$AO$1004)^2</f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20"/>
      <c r="CM98" s="20"/>
      <c r="CN98" s="20"/>
      <c r="CO98" s="20"/>
      <c r="CP98" s="20"/>
    </row>
    <row r="99" customFormat="false" ht="11.25" hidden="false" customHeight="false" outlineLevel="0" collapsed="false">
      <c r="A99" s="1" t="n">
        <v>97</v>
      </c>
      <c r="B99" s="9" t="n">
        <f aca="false">+Outflows!B99+Fees!B99+'Ongoing Cash Flows'!B99+'Terminal Value'!B99</f>
        <v>-95341.7184788928</v>
      </c>
      <c r="C99" s="9" t="n">
        <f aca="false">+Outflows!C99+Fees!C99+'Ongoing Cash Flows'!C99+'Terminal Value'!C99</f>
        <v>14071.5932108922</v>
      </c>
      <c r="D99" s="9" t="n">
        <f aca="false">+Outflows!D99+Fees!D99+'Ongoing Cash Flows'!D99+'Terminal Value'!D99</f>
        <v>12211.1493208806</v>
      </c>
      <c r="E99" s="9" t="n">
        <f aca="false">+Outflows!E99+Fees!E99+'Ongoing Cash Flows'!E99+'Terminal Value'!E99</f>
        <v>10129.2425191178</v>
      </c>
      <c r="F99" s="9" t="n">
        <f aca="false">+Outflows!F99+Fees!F99+'Ongoing Cash Flows'!F99+'Terminal Value'!F99</f>
        <v>9741.0371147948</v>
      </c>
      <c r="G99" s="9" t="n">
        <f aca="false">+Outflows!G99+Fees!G99+'Ongoing Cash Flows'!G99+'Terminal Value'!G99</f>
        <v>9435.78758691077</v>
      </c>
      <c r="H99" s="9" t="n">
        <f aca="false">+Outflows!H99+Fees!H99+'Ongoing Cash Flows'!H99+'Terminal Value'!H99</f>
        <v>8520.87915767129</v>
      </c>
      <c r="I99" s="9" t="n">
        <f aca="false">+Outflows!I99+Fees!I99+'Ongoing Cash Flows'!I99+'Terminal Value'!I99</f>
        <v>8368.40913869803</v>
      </c>
      <c r="J99" s="9" t="n">
        <f aca="false">+Outflows!J99+Fees!J99+'Ongoing Cash Flows'!J99+'Terminal Value'!J99</f>
        <v>8355.97493616304</v>
      </c>
      <c r="K99" s="9" t="n">
        <f aca="false">+Outflows!K99+Fees!K99+'Ongoing Cash Flows'!K99+'Terminal Value'!K99</f>
        <v>8346.87459356646</v>
      </c>
      <c r="L99" s="9" t="n">
        <f aca="false">+Outflows!L99+Fees!L99+'Ongoing Cash Flows'!L99+'Terminal Value'!L99</f>
        <v>8348.04700128263</v>
      </c>
      <c r="M99" s="9" t="n">
        <f aca="false">+Outflows!M99+Fees!M99+'Ongoing Cash Flows'!M99+'Terminal Value'!M99</f>
        <v>8320.09595926364</v>
      </c>
      <c r="N99" s="9" t="n">
        <f aca="false">+Outflows!N99+Fees!N99+'Ongoing Cash Flows'!N99+'Terminal Value'!N99</f>
        <v>8302.39426875072</v>
      </c>
      <c r="O99" s="9" t="n">
        <f aca="false">+Outflows!O99+Fees!O99+'Ongoing Cash Flows'!O99+'Terminal Value'!O99</f>
        <v>7976.32564213177</v>
      </c>
      <c r="P99" s="9" t="n">
        <f aca="false">+Outflows!P99+Fees!P99+'Ongoing Cash Flows'!P99+'Terminal Value'!P99</f>
        <v>7868.4117832249</v>
      </c>
      <c r="Q99" s="9" t="n">
        <f aca="false">+Outflows!Q99+Fees!Q99+'Ongoing Cash Flows'!Q99+'Terminal Value'!Q99</f>
        <v>7839.91059730418</v>
      </c>
      <c r="R99" s="9" t="n">
        <f aca="false">+Outflows!R99+Fees!R99+'Ongoing Cash Flows'!R99+'Terminal Value'!R99</f>
        <v>1093.53137426551</v>
      </c>
      <c r="S99" s="9" t="n">
        <f aca="false">+Outflows!S99+Fees!S99+'Ongoing Cash Flows'!S99+'Terminal Value'!S99</f>
        <v>0</v>
      </c>
      <c r="T99" s="9" t="n">
        <f aca="false">+Outflows!T99+Fees!T99+'Ongoing Cash Flows'!T99+'Terminal Value'!T99</f>
        <v>0</v>
      </c>
      <c r="U99" s="9" t="n">
        <f aca="false">+Outflows!U99+Fees!U99+'Ongoing Cash Flows'!U99+'Terminal Value'!U99</f>
        <v>0</v>
      </c>
      <c r="V99" s="9" t="n">
        <f aca="false">+Outflows!V99+Fees!V99+'Ongoing Cash Flows'!V99+'Terminal Value'!V99</f>
        <v>0</v>
      </c>
      <c r="W99" s="9" t="n">
        <f aca="false">+Outflows!W99+Fees!W99+'Ongoing Cash Flows'!W99+'Terminal Value'!W99</f>
        <v>0</v>
      </c>
      <c r="X99" s="9" t="n">
        <f aca="false">+Outflows!X99+Fees!X99+'Ongoing Cash Flows'!X99+'Terminal Value'!X99</f>
        <v>0</v>
      </c>
      <c r="Y99" s="9" t="n">
        <f aca="false">+Outflows!Y99+Fees!Y99+'Ongoing Cash Flows'!Y99+'Terminal Value'!Y99</f>
        <v>0</v>
      </c>
      <c r="Z99" s="9" t="n">
        <f aca="false">+Outflows!Z99+Fees!Z99+'Ongoing Cash Flows'!Z99+'Terminal Value'!Z99</f>
        <v>0</v>
      </c>
      <c r="AA99" s="9" t="n">
        <f aca="false">+Outflows!AA99+Fees!AA99+'Ongoing Cash Flows'!AA99+'Terminal Value'!AA99</f>
        <v>0</v>
      </c>
      <c r="AB99" s="9" t="n">
        <f aca="false">+Outflows!AB99+Fees!AB99+'Ongoing Cash Flows'!AB99+'Terminal Value'!AB99</f>
        <v>0</v>
      </c>
      <c r="AC99" s="9" t="n">
        <f aca="false">+Outflows!AC99+Fees!AC99+'Ongoing Cash Flows'!AC99+'Terminal Value'!AC99</f>
        <v>0</v>
      </c>
      <c r="AD99" s="9" t="n">
        <f aca="false">+Outflows!AD99+Fees!AD99+'Ongoing Cash Flows'!AD99+'Terminal Value'!AD99</f>
        <v>0</v>
      </c>
      <c r="AE99" s="9" t="n">
        <f aca="false">+Outflows!AE99+Fees!AE99+'Ongoing Cash Flows'!AE99+'Terminal Value'!AE99</f>
        <v>0</v>
      </c>
      <c r="AF99" s="9" t="n">
        <f aca="false">+Outflows!AF99+Fees!AF99+'Ongoing Cash Flows'!AF99+'Terminal Value'!AF99</f>
        <v>0</v>
      </c>
      <c r="AG99" s="9" t="n">
        <f aca="false">+Outflows!AG99+Fees!AG99+'Ongoing Cash Flows'!AG99+'Terminal Value'!AG99</f>
        <v>0</v>
      </c>
      <c r="AH99" s="9" t="n">
        <f aca="false">+Outflows!AH99+Fees!AH99+'Ongoing Cash Flows'!AH99+'Terminal Value'!AH99</f>
        <v>0</v>
      </c>
      <c r="AI99" s="9" t="n">
        <f aca="false">+Outflows!AI99+Fees!AI99+'Ongoing Cash Flows'!AI99+'Terminal Value'!AI99</f>
        <v>0</v>
      </c>
      <c r="AJ99" s="9" t="n">
        <f aca="false">+Outflows!AJ99+Fees!AJ99+'Ongoing Cash Flows'!AJ99+'Terminal Value'!AJ99</f>
        <v>0</v>
      </c>
      <c r="AK99" s="9"/>
      <c r="AL99" s="1"/>
      <c r="AM99" s="32"/>
      <c r="AN99" s="33" t="n">
        <f aca="false">IF(ISERROR(XIRR(B99:AJ99,IRRDates)),-1,XIRR(B99:AJ99,IRRDates))</f>
        <v>0.0562605646168317</v>
      </c>
      <c r="AO99" s="9" t="n">
        <f aca="false">SUMPRODUCT(B99:AJ99,PVRf)</f>
        <v>0</v>
      </c>
      <c r="AP99" s="9" t="n">
        <f aca="false">MIN(0,AO99-$AO$1004)^2</f>
        <v>0</v>
      </c>
      <c r="AQ99" s="9" t="n">
        <f aca="false">MAX(0,AO99-$AO$1004)^2</f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20"/>
      <c r="CM99" s="20"/>
      <c r="CN99" s="20"/>
      <c r="CO99" s="20"/>
      <c r="CP99" s="20"/>
    </row>
    <row r="100" customFormat="false" ht="11.25" hidden="false" customHeight="false" outlineLevel="0" collapsed="false">
      <c r="A100" s="1" t="n">
        <v>98</v>
      </c>
      <c r="B100" s="9" t="n">
        <f aca="false">+Outflows!B100+Fees!B100+'Ongoing Cash Flows'!B100+'Terminal Value'!B100</f>
        <v>-101924.507381592</v>
      </c>
      <c r="C100" s="9" t="n">
        <f aca="false">+Outflows!C100+Fees!C100+'Ongoing Cash Flows'!C100+'Terminal Value'!C100</f>
        <v>14296.6389963053</v>
      </c>
      <c r="D100" s="9" t="n">
        <f aca="false">+Outflows!D100+Fees!D100+'Ongoing Cash Flows'!D100+'Terminal Value'!D100</f>
        <v>12439.4839880947</v>
      </c>
      <c r="E100" s="9" t="n">
        <f aca="false">+Outflows!E100+Fees!E100+'Ongoing Cash Flows'!E100+'Terminal Value'!E100</f>
        <v>10307.5586423285</v>
      </c>
      <c r="F100" s="9" t="n">
        <f aca="false">+Outflows!F100+Fees!F100+'Ongoing Cash Flows'!F100+'Terminal Value'!F100</f>
        <v>9952.26185445041</v>
      </c>
      <c r="G100" s="9" t="n">
        <f aca="false">+Outflows!G100+Fees!G100+'Ongoing Cash Flows'!G100+'Terminal Value'!G100</f>
        <v>9629.42541113989</v>
      </c>
      <c r="H100" s="9" t="n">
        <f aca="false">+Outflows!H100+Fees!H100+'Ongoing Cash Flows'!H100+'Terminal Value'!H100</f>
        <v>8680.32905034181</v>
      </c>
      <c r="I100" s="9" t="n">
        <f aca="false">+Outflows!I100+Fees!I100+'Ongoing Cash Flows'!I100+'Terminal Value'!I100</f>
        <v>8519.41304989483</v>
      </c>
      <c r="J100" s="9" t="n">
        <f aca="false">+Outflows!J100+Fees!J100+'Ongoing Cash Flows'!J100+'Terminal Value'!J100</f>
        <v>8506.97884735984</v>
      </c>
      <c r="K100" s="9" t="n">
        <f aca="false">+Outflows!K100+Fees!K100+'Ongoing Cash Flows'!K100+'Terminal Value'!K100</f>
        <v>8498.13444359579</v>
      </c>
      <c r="L100" s="9" t="n">
        <f aca="false">+Outflows!L100+Fees!L100+'Ongoing Cash Flows'!L100+'Terminal Value'!L100</f>
        <v>8499.05091247943</v>
      </c>
      <c r="M100" s="9" t="n">
        <f aca="false">+Outflows!M100+Fees!M100+'Ongoing Cash Flows'!M100+'Terminal Value'!M100</f>
        <v>8471.35580929297</v>
      </c>
      <c r="N100" s="9" t="n">
        <f aca="false">+Outflows!N100+Fees!N100+'Ongoing Cash Flows'!N100+'Terminal Value'!N100</f>
        <v>8453.39817994752</v>
      </c>
      <c r="O100" s="9" t="n">
        <f aca="false">+Outflows!O100+Fees!O100+'Ongoing Cash Flows'!O100+'Terminal Value'!O100</f>
        <v>8127.58549216111</v>
      </c>
      <c r="P100" s="9" t="n">
        <f aca="false">+Outflows!P100+Fees!P100+'Ongoing Cash Flows'!P100+'Terminal Value'!P100</f>
        <v>8019.4156944217</v>
      </c>
      <c r="Q100" s="9" t="n">
        <f aca="false">+Outflows!Q100+Fees!Q100+'Ongoing Cash Flows'!Q100+'Terminal Value'!Q100</f>
        <v>7991.17044733351</v>
      </c>
      <c r="R100" s="9" t="n">
        <f aca="false">+Outflows!R100+Fees!R100+'Ongoing Cash Flows'!R100+'Terminal Value'!R100</f>
        <v>1169.03332986391</v>
      </c>
      <c r="S100" s="9" t="n">
        <f aca="false">+Outflows!S100+Fees!S100+'Ongoing Cash Flows'!S100+'Terminal Value'!S100</f>
        <v>0</v>
      </c>
      <c r="T100" s="9" t="n">
        <f aca="false">+Outflows!T100+Fees!T100+'Ongoing Cash Flows'!T100+'Terminal Value'!T100</f>
        <v>0</v>
      </c>
      <c r="U100" s="9" t="n">
        <f aca="false">+Outflows!U100+Fees!U100+'Ongoing Cash Flows'!U100+'Terminal Value'!U100</f>
        <v>0</v>
      </c>
      <c r="V100" s="9" t="n">
        <f aca="false">+Outflows!V100+Fees!V100+'Ongoing Cash Flows'!V100+'Terminal Value'!V100</f>
        <v>0</v>
      </c>
      <c r="W100" s="9" t="n">
        <f aca="false">+Outflows!W100+Fees!W100+'Ongoing Cash Flows'!W100+'Terminal Value'!W100</f>
        <v>0</v>
      </c>
      <c r="X100" s="9" t="n">
        <f aca="false">+Outflows!X100+Fees!X100+'Ongoing Cash Flows'!X100+'Terminal Value'!X100</f>
        <v>0</v>
      </c>
      <c r="Y100" s="9" t="n">
        <f aca="false">+Outflows!Y100+Fees!Y100+'Ongoing Cash Flows'!Y100+'Terminal Value'!Y100</f>
        <v>0</v>
      </c>
      <c r="Z100" s="9" t="n">
        <f aca="false">+Outflows!Z100+Fees!Z100+'Ongoing Cash Flows'!Z100+'Terminal Value'!Z100</f>
        <v>0</v>
      </c>
      <c r="AA100" s="9" t="n">
        <f aca="false">+Outflows!AA100+Fees!AA100+'Ongoing Cash Flows'!AA100+'Terminal Value'!AA100</f>
        <v>0</v>
      </c>
      <c r="AB100" s="9" t="n">
        <f aca="false">+Outflows!AB100+Fees!AB100+'Ongoing Cash Flows'!AB100+'Terminal Value'!AB100</f>
        <v>0</v>
      </c>
      <c r="AC100" s="9" t="n">
        <f aca="false">+Outflows!AC100+Fees!AC100+'Ongoing Cash Flows'!AC100+'Terminal Value'!AC100</f>
        <v>0</v>
      </c>
      <c r="AD100" s="9" t="n">
        <f aca="false">+Outflows!AD100+Fees!AD100+'Ongoing Cash Flows'!AD100+'Terminal Value'!AD100</f>
        <v>0</v>
      </c>
      <c r="AE100" s="9" t="n">
        <f aca="false">+Outflows!AE100+Fees!AE100+'Ongoing Cash Flows'!AE100+'Terminal Value'!AE100</f>
        <v>0</v>
      </c>
      <c r="AF100" s="9" t="n">
        <f aca="false">+Outflows!AF100+Fees!AF100+'Ongoing Cash Flows'!AF100+'Terminal Value'!AF100</f>
        <v>0</v>
      </c>
      <c r="AG100" s="9" t="n">
        <f aca="false">+Outflows!AG100+Fees!AG100+'Ongoing Cash Flows'!AG100+'Terminal Value'!AG100</f>
        <v>0</v>
      </c>
      <c r="AH100" s="9" t="n">
        <f aca="false">+Outflows!AH100+Fees!AH100+'Ongoing Cash Flows'!AH100+'Terminal Value'!AH100</f>
        <v>0</v>
      </c>
      <c r="AI100" s="9" t="n">
        <f aca="false">+Outflows!AI100+Fees!AI100+'Ongoing Cash Flows'!AI100+'Terminal Value'!AI100</f>
        <v>0</v>
      </c>
      <c r="AJ100" s="9" t="n">
        <f aca="false">+Outflows!AJ100+Fees!AJ100+'Ongoing Cash Flows'!AJ100+'Terminal Value'!AJ100</f>
        <v>0</v>
      </c>
      <c r="AK100" s="9"/>
      <c r="AL100" s="1"/>
      <c r="AM100" s="32"/>
      <c r="AN100" s="33" t="n">
        <f aca="false">IF(ISERROR(XIRR(B100:AJ100,IRRDates)),-1,XIRR(B100:AJ100,IRRDates))</f>
        <v>0.0483609974607798</v>
      </c>
      <c r="AO100" s="9" t="n">
        <f aca="false">SUMPRODUCT(B100:AJ100,PVRf)</f>
        <v>0</v>
      </c>
      <c r="AP100" s="9" t="n">
        <f aca="false">MIN(0,AO100-$AO$1004)^2</f>
        <v>0</v>
      </c>
      <c r="AQ100" s="9" t="n">
        <f aca="false">MAX(0,AO100-$AO$1004)^2</f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20"/>
      <c r="CM100" s="20"/>
      <c r="CN100" s="20"/>
      <c r="CO100" s="20"/>
      <c r="CP100" s="20"/>
    </row>
    <row r="101" customFormat="false" ht="11.25" hidden="false" customHeight="false" outlineLevel="0" collapsed="false">
      <c r="A101" s="1" t="n">
        <v>99</v>
      </c>
      <c r="B101" s="9" t="n">
        <f aca="false">+Outflows!B101+Fees!B101+'Ongoing Cash Flows'!B101+'Terminal Value'!B101</f>
        <v>-97995.5359638368</v>
      </c>
      <c r="C101" s="9" t="n">
        <f aca="false">+Outflows!C101+Fees!C101+'Ongoing Cash Flows'!C101+'Terminal Value'!C101</f>
        <v>14207.6753737985</v>
      </c>
      <c r="D101" s="9" t="n">
        <f aca="false">+Outflows!D101+Fees!D101+'Ongoing Cash Flows'!D101+'Terminal Value'!D101</f>
        <v>12259.2142827781</v>
      </c>
      <c r="E101" s="9" t="n">
        <f aca="false">+Outflows!E101+Fees!E101+'Ongoing Cash Flows'!E101+'Terminal Value'!E101</f>
        <v>10292.9241637758</v>
      </c>
      <c r="F101" s="9" t="n">
        <f aca="false">+Outflows!F101+Fees!F101+'Ongoing Cash Flows'!F101+'Terminal Value'!F101</f>
        <v>9671.93285469732</v>
      </c>
      <c r="G101" s="9" t="n">
        <f aca="false">+Outflows!G101+Fees!G101+'Ongoing Cash Flows'!G101+'Terminal Value'!G101</f>
        <v>9496.5887271296</v>
      </c>
      <c r="H101" s="9" t="n">
        <f aca="false">+Outflows!H101+Fees!H101+'Ongoing Cash Flows'!H101+'Terminal Value'!H101</f>
        <v>8585.1605617078</v>
      </c>
      <c r="I101" s="9" t="n">
        <f aca="false">+Outflows!I101+Fees!I101+'Ongoing Cash Flows'!I101+'Terminal Value'!I101</f>
        <v>8429.28558874866</v>
      </c>
      <c r="J101" s="9" t="n">
        <f aca="false">+Outflows!J101+Fees!J101+'Ongoing Cash Flows'!J101+'Terminal Value'!J101</f>
        <v>8416.85138621366</v>
      </c>
      <c r="K101" s="9" t="n">
        <f aca="false">+Outflows!K101+Fees!K101+'Ongoing Cash Flows'!K101+'Terminal Value'!K101</f>
        <v>8407.8542240409</v>
      </c>
      <c r="L101" s="9" t="n">
        <f aca="false">+Outflows!L101+Fees!L101+'Ongoing Cash Flows'!L101+'Terminal Value'!L101</f>
        <v>8408.92345133326</v>
      </c>
      <c r="M101" s="9" t="n">
        <f aca="false">+Outflows!M101+Fees!M101+'Ongoing Cash Flows'!M101+'Terminal Value'!M101</f>
        <v>8381.07558973808</v>
      </c>
      <c r="N101" s="9" t="n">
        <f aca="false">+Outflows!N101+Fees!N101+'Ongoing Cash Flows'!N101+'Terminal Value'!N101</f>
        <v>8363.27071880135</v>
      </c>
      <c r="O101" s="9" t="n">
        <f aca="false">+Outflows!O101+Fees!O101+'Ongoing Cash Flows'!O101+'Terminal Value'!O101</f>
        <v>8037.30527260621</v>
      </c>
      <c r="P101" s="9" t="n">
        <f aca="false">+Outflows!P101+Fees!P101+'Ongoing Cash Flows'!P101+'Terminal Value'!P101</f>
        <v>7929.28823327553</v>
      </c>
      <c r="Q101" s="9" t="n">
        <f aca="false">+Outflows!Q101+Fees!Q101+'Ongoing Cash Flows'!Q101+'Terminal Value'!Q101</f>
        <v>7900.89022777862</v>
      </c>
      <c r="R101" s="9" t="n">
        <f aca="false">+Outflows!R101+Fees!R101+'Ongoing Cash Flows'!R101+'Terminal Value'!R101</f>
        <v>1123.96959929082</v>
      </c>
      <c r="S101" s="9" t="n">
        <f aca="false">+Outflows!S101+Fees!S101+'Ongoing Cash Flows'!S101+'Terminal Value'!S101</f>
        <v>0</v>
      </c>
      <c r="T101" s="9" t="n">
        <f aca="false">+Outflows!T101+Fees!T101+'Ongoing Cash Flows'!T101+'Terminal Value'!T101</f>
        <v>0</v>
      </c>
      <c r="U101" s="9" t="n">
        <f aca="false">+Outflows!U101+Fees!U101+'Ongoing Cash Flows'!U101+'Terminal Value'!U101</f>
        <v>0</v>
      </c>
      <c r="V101" s="9" t="n">
        <f aca="false">+Outflows!V101+Fees!V101+'Ongoing Cash Flows'!V101+'Terminal Value'!V101</f>
        <v>0</v>
      </c>
      <c r="W101" s="9" t="n">
        <f aca="false">+Outflows!W101+Fees!W101+'Ongoing Cash Flows'!W101+'Terminal Value'!W101</f>
        <v>0</v>
      </c>
      <c r="X101" s="9" t="n">
        <f aca="false">+Outflows!X101+Fees!X101+'Ongoing Cash Flows'!X101+'Terminal Value'!X101</f>
        <v>0</v>
      </c>
      <c r="Y101" s="9" t="n">
        <f aca="false">+Outflows!Y101+Fees!Y101+'Ongoing Cash Flows'!Y101+'Terminal Value'!Y101</f>
        <v>0</v>
      </c>
      <c r="Z101" s="9" t="n">
        <f aca="false">+Outflows!Z101+Fees!Z101+'Ongoing Cash Flows'!Z101+'Terminal Value'!Z101</f>
        <v>0</v>
      </c>
      <c r="AA101" s="9" t="n">
        <f aca="false">+Outflows!AA101+Fees!AA101+'Ongoing Cash Flows'!AA101+'Terminal Value'!AA101</f>
        <v>0</v>
      </c>
      <c r="AB101" s="9" t="n">
        <f aca="false">+Outflows!AB101+Fees!AB101+'Ongoing Cash Flows'!AB101+'Terminal Value'!AB101</f>
        <v>0</v>
      </c>
      <c r="AC101" s="9" t="n">
        <f aca="false">+Outflows!AC101+Fees!AC101+'Ongoing Cash Flows'!AC101+'Terminal Value'!AC101</f>
        <v>0</v>
      </c>
      <c r="AD101" s="9" t="n">
        <f aca="false">+Outflows!AD101+Fees!AD101+'Ongoing Cash Flows'!AD101+'Terminal Value'!AD101</f>
        <v>0</v>
      </c>
      <c r="AE101" s="9" t="n">
        <f aca="false">+Outflows!AE101+Fees!AE101+'Ongoing Cash Flows'!AE101+'Terminal Value'!AE101</f>
        <v>0</v>
      </c>
      <c r="AF101" s="9" t="n">
        <f aca="false">+Outflows!AF101+Fees!AF101+'Ongoing Cash Flows'!AF101+'Terminal Value'!AF101</f>
        <v>0</v>
      </c>
      <c r="AG101" s="9" t="n">
        <f aca="false">+Outflows!AG101+Fees!AG101+'Ongoing Cash Flows'!AG101+'Terminal Value'!AG101</f>
        <v>0</v>
      </c>
      <c r="AH101" s="9" t="n">
        <f aca="false">+Outflows!AH101+Fees!AH101+'Ongoing Cash Flows'!AH101+'Terminal Value'!AH101</f>
        <v>0</v>
      </c>
      <c r="AI101" s="9" t="n">
        <f aca="false">+Outflows!AI101+Fees!AI101+'Ongoing Cash Flows'!AI101+'Terminal Value'!AI101</f>
        <v>0</v>
      </c>
      <c r="AJ101" s="9" t="n">
        <f aca="false">+Outflows!AJ101+Fees!AJ101+'Ongoing Cash Flows'!AJ101+'Terminal Value'!AJ101</f>
        <v>0</v>
      </c>
      <c r="AK101" s="9"/>
      <c r="AL101" s="1"/>
      <c r="AM101" s="32"/>
      <c r="AN101" s="33" t="n">
        <f aca="false">IF(ISERROR(XIRR(B101:AJ101,IRRDates)),-1,XIRR(B101:AJ101,IRRDates))</f>
        <v>0.0528697757013816</v>
      </c>
      <c r="AO101" s="9" t="n">
        <f aca="false">SUMPRODUCT(B101:AJ101,PVRf)</f>
        <v>0</v>
      </c>
      <c r="AP101" s="9" t="n">
        <f aca="false">MIN(0,AO101-$AO$1004)^2</f>
        <v>0</v>
      </c>
      <c r="AQ101" s="9" t="n">
        <f aca="false">MAX(0,AO101-$AO$1004)^2</f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20"/>
      <c r="CM101" s="20"/>
      <c r="CN101" s="20"/>
      <c r="CO101" s="20"/>
      <c r="CP101" s="20"/>
    </row>
    <row r="102" customFormat="false" ht="11.25" hidden="false" customHeight="false" outlineLevel="0" collapsed="false">
      <c r="A102" s="1" t="n">
        <v>100</v>
      </c>
      <c r="B102" s="9" t="n">
        <f aca="false">+Outflows!B102+Fees!B102+'Ongoing Cash Flows'!B102+'Terminal Value'!B102</f>
        <v>-89859.6072177215</v>
      </c>
      <c r="C102" s="9" t="n">
        <f aca="false">+Outflows!C102+Fees!C102+'Ongoing Cash Flows'!C102+'Terminal Value'!C102</f>
        <v>14073.159845754</v>
      </c>
      <c r="D102" s="9" t="n">
        <f aca="false">+Outflows!D102+Fees!D102+'Ongoing Cash Flows'!D102+'Terminal Value'!D102</f>
        <v>12048.6520093981</v>
      </c>
      <c r="E102" s="9" t="n">
        <f aca="false">+Outflows!E102+Fees!E102+'Ongoing Cash Flows'!E102+'Terminal Value'!E102</f>
        <v>9835.70792918777</v>
      </c>
      <c r="F102" s="9" t="n">
        <f aca="false">+Outflows!F102+Fees!F102+'Ongoing Cash Flows'!F102+'Terminal Value'!F102</f>
        <v>9472.05905901</v>
      </c>
      <c r="G102" s="9" t="n">
        <f aca="false">+Outflows!G102+Fees!G102+'Ongoing Cash Flows'!G102+'Terminal Value'!G102</f>
        <v>9315.98713334476</v>
      </c>
      <c r="H102" s="9" t="n">
        <f aca="false">+Outflows!H102+Fees!H102+'Ongoing Cash Flows'!H102+'Terminal Value'!H102</f>
        <v>8388.0901429965</v>
      </c>
      <c r="I102" s="9" t="n">
        <f aca="false">+Outflows!I102+Fees!I102+'Ongoing Cash Flows'!I102+'Terminal Value'!I102</f>
        <v>8242.65389205577</v>
      </c>
      <c r="J102" s="9" t="n">
        <f aca="false">+Outflows!J102+Fees!J102+'Ongoing Cash Flows'!J102+'Terminal Value'!J102</f>
        <v>8230.21968952077</v>
      </c>
      <c r="K102" s="9" t="n">
        <f aca="false">+Outflows!K102+Fees!K102+'Ongoing Cash Flows'!K102+'Terminal Value'!K102</f>
        <v>8220.90620243836</v>
      </c>
      <c r="L102" s="9" t="n">
        <f aca="false">+Outflows!L102+Fees!L102+'Ongoing Cash Flows'!L102+'Terminal Value'!L102</f>
        <v>8222.29175464037</v>
      </c>
      <c r="M102" s="9" t="n">
        <f aca="false">+Outflows!M102+Fees!M102+'Ongoing Cash Flows'!M102+'Terminal Value'!M102</f>
        <v>8194.12756813554</v>
      </c>
      <c r="N102" s="9" t="n">
        <f aca="false">+Outflows!N102+Fees!N102+'Ongoing Cash Flows'!N102+'Terminal Value'!N102</f>
        <v>8176.63902210846</v>
      </c>
      <c r="O102" s="9" t="n">
        <f aca="false">+Outflows!O102+Fees!O102+'Ongoing Cash Flows'!O102+'Terminal Value'!O102</f>
        <v>7850.35725100368</v>
      </c>
      <c r="P102" s="9" t="n">
        <f aca="false">+Outflows!P102+Fees!P102+'Ongoing Cash Flows'!P102+'Terminal Value'!P102</f>
        <v>7742.65653658264</v>
      </c>
      <c r="Q102" s="9" t="n">
        <f aca="false">+Outflows!Q102+Fees!Q102+'Ongoing Cash Flows'!Q102+'Terminal Value'!Q102</f>
        <v>7713.94220617608</v>
      </c>
      <c r="R102" s="9" t="n">
        <f aca="false">+Outflows!R102+Fees!R102+'Ongoing Cash Flows'!R102+'Terminal Value'!R102</f>
        <v>1030.65375094438</v>
      </c>
      <c r="S102" s="9" t="n">
        <f aca="false">+Outflows!S102+Fees!S102+'Ongoing Cash Flows'!S102+'Terminal Value'!S102</f>
        <v>0</v>
      </c>
      <c r="T102" s="9" t="n">
        <f aca="false">+Outflows!T102+Fees!T102+'Ongoing Cash Flows'!T102+'Terminal Value'!T102</f>
        <v>0</v>
      </c>
      <c r="U102" s="9" t="n">
        <f aca="false">+Outflows!U102+Fees!U102+'Ongoing Cash Flows'!U102+'Terminal Value'!U102</f>
        <v>0</v>
      </c>
      <c r="V102" s="9" t="n">
        <f aca="false">+Outflows!V102+Fees!V102+'Ongoing Cash Flows'!V102+'Terminal Value'!V102</f>
        <v>0</v>
      </c>
      <c r="W102" s="9" t="n">
        <f aca="false">+Outflows!W102+Fees!W102+'Ongoing Cash Flows'!W102+'Terminal Value'!W102</f>
        <v>0</v>
      </c>
      <c r="X102" s="9" t="n">
        <f aca="false">+Outflows!X102+Fees!X102+'Ongoing Cash Flows'!X102+'Terminal Value'!X102</f>
        <v>0</v>
      </c>
      <c r="Y102" s="9" t="n">
        <f aca="false">+Outflows!Y102+Fees!Y102+'Ongoing Cash Flows'!Y102+'Terminal Value'!Y102</f>
        <v>0</v>
      </c>
      <c r="Z102" s="9" t="n">
        <f aca="false">+Outflows!Z102+Fees!Z102+'Ongoing Cash Flows'!Z102+'Terminal Value'!Z102</f>
        <v>0</v>
      </c>
      <c r="AA102" s="9" t="n">
        <f aca="false">+Outflows!AA102+Fees!AA102+'Ongoing Cash Flows'!AA102+'Terminal Value'!AA102</f>
        <v>0</v>
      </c>
      <c r="AB102" s="9" t="n">
        <f aca="false">+Outflows!AB102+Fees!AB102+'Ongoing Cash Flows'!AB102+'Terminal Value'!AB102</f>
        <v>0</v>
      </c>
      <c r="AC102" s="9" t="n">
        <f aca="false">+Outflows!AC102+Fees!AC102+'Ongoing Cash Flows'!AC102+'Terminal Value'!AC102</f>
        <v>0</v>
      </c>
      <c r="AD102" s="9" t="n">
        <f aca="false">+Outflows!AD102+Fees!AD102+'Ongoing Cash Flows'!AD102+'Terminal Value'!AD102</f>
        <v>0</v>
      </c>
      <c r="AE102" s="9" t="n">
        <f aca="false">+Outflows!AE102+Fees!AE102+'Ongoing Cash Flows'!AE102+'Terminal Value'!AE102</f>
        <v>0</v>
      </c>
      <c r="AF102" s="9" t="n">
        <f aca="false">+Outflows!AF102+Fees!AF102+'Ongoing Cash Flows'!AF102+'Terminal Value'!AF102</f>
        <v>0</v>
      </c>
      <c r="AG102" s="9" t="n">
        <f aca="false">+Outflows!AG102+Fees!AG102+'Ongoing Cash Flows'!AG102+'Terminal Value'!AG102</f>
        <v>0</v>
      </c>
      <c r="AH102" s="9" t="n">
        <f aca="false">+Outflows!AH102+Fees!AH102+'Ongoing Cash Flows'!AH102+'Terminal Value'!AH102</f>
        <v>0</v>
      </c>
      <c r="AI102" s="9" t="n">
        <f aca="false">+Outflows!AI102+Fees!AI102+'Ongoing Cash Flows'!AI102+'Terminal Value'!AI102</f>
        <v>0</v>
      </c>
      <c r="AJ102" s="9" t="n">
        <f aca="false">+Outflows!AJ102+Fees!AJ102+'Ongoing Cash Flows'!AJ102+'Terminal Value'!AJ102</f>
        <v>0</v>
      </c>
      <c r="AK102" s="9"/>
      <c r="AL102" s="1"/>
      <c r="AM102" s="32"/>
      <c r="AN102" s="33" t="n">
        <f aca="false">IF(ISERROR(XIRR(B102:AJ102,IRRDates)),-1,XIRR(B102:AJ102,IRRDates))</f>
        <v>0.0636771057312974</v>
      </c>
      <c r="AO102" s="9" t="n">
        <f aca="false">SUMPRODUCT(B102:AJ102,PVRf)</f>
        <v>0</v>
      </c>
      <c r="AP102" s="9" t="n">
        <f aca="false">MIN(0,AO102-$AO$1004)^2</f>
        <v>0</v>
      </c>
      <c r="AQ102" s="9" t="n">
        <f aca="false">MAX(0,AO102-$AO$1004)^2</f>
        <v>0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20"/>
      <c r="CM102" s="20"/>
      <c r="CN102" s="20"/>
      <c r="CO102" s="20"/>
      <c r="CP102" s="20"/>
    </row>
    <row r="103" customFormat="false" ht="11.25" hidden="false" customHeight="false" outlineLevel="0" collapsed="false">
      <c r="A103" s="1" t="n">
        <v>101</v>
      </c>
      <c r="B103" s="9" t="n">
        <f aca="false">+Outflows!B103+Fees!B103+'Ongoing Cash Flows'!B103+'Terminal Value'!B103</f>
        <v>-90256.1613938381</v>
      </c>
      <c r="C103" s="9" t="n">
        <f aca="false">+Outflows!C103+Fees!C103+'Ongoing Cash Flows'!C103+'Terminal Value'!C103</f>
        <v>14092.1994531497</v>
      </c>
      <c r="D103" s="9" t="n">
        <f aca="false">+Outflows!D103+Fees!D103+'Ongoing Cash Flows'!D103+'Terminal Value'!D103</f>
        <v>11934.3119283404</v>
      </c>
      <c r="E103" s="9" t="n">
        <f aca="false">+Outflows!E103+Fees!E103+'Ongoing Cash Flows'!E103+'Terminal Value'!E103</f>
        <v>10043.0373264907</v>
      </c>
      <c r="F103" s="9" t="n">
        <f aca="false">+Outflows!F103+Fees!F103+'Ongoing Cash Flows'!F103+'Terminal Value'!F103</f>
        <v>9610.65532639363</v>
      </c>
      <c r="G103" s="9" t="n">
        <f aca="false">+Outflows!G103+Fees!G103+'Ongoing Cash Flows'!G103+'Terminal Value'!G103</f>
        <v>9279.48674736174</v>
      </c>
      <c r="H103" s="9" t="n">
        <f aca="false">+Outflows!H103+Fees!H103+'Ongoing Cash Flows'!H103+'Terminal Value'!H103</f>
        <v>8397.6955734234</v>
      </c>
      <c r="I103" s="9" t="n">
        <f aca="false">+Outflows!I103+Fees!I103+'Ongoing Cash Flows'!I103+'Terminal Value'!I103</f>
        <v>8251.75052761254</v>
      </c>
      <c r="J103" s="9" t="n">
        <f aca="false">+Outflows!J103+Fees!J103+'Ongoing Cash Flows'!J103+'Terminal Value'!J103</f>
        <v>8239.31632507755</v>
      </c>
      <c r="K103" s="9" t="n">
        <f aca="false">+Outflows!K103+Fees!K103+'Ongoing Cash Flows'!K103+'Terminal Value'!K103</f>
        <v>8230.0182560215</v>
      </c>
      <c r="L103" s="9" t="n">
        <f aca="false">+Outflows!L103+Fees!L103+'Ongoing Cash Flows'!L103+'Terminal Value'!L103</f>
        <v>8231.38839019714</v>
      </c>
      <c r="M103" s="9" t="n">
        <f aca="false">+Outflows!M103+Fees!M103+'Ongoing Cash Flows'!M103+'Terminal Value'!M103</f>
        <v>8203.23962171868</v>
      </c>
      <c r="N103" s="9" t="n">
        <f aca="false">+Outflows!N103+Fees!N103+'Ongoing Cash Flows'!N103+'Terminal Value'!N103</f>
        <v>8185.73565766523</v>
      </c>
      <c r="O103" s="9" t="n">
        <f aca="false">+Outflows!O103+Fees!O103+'Ongoing Cash Flows'!O103+'Terminal Value'!O103</f>
        <v>7859.46930458682</v>
      </c>
      <c r="P103" s="9" t="n">
        <f aca="false">+Outflows!P103+Fees!P103+'Ongoing Cash Flows'!P103+'Terminal Value'!P103</f>
        <v>7751.75317213941</v>
      </c>
      <c r="Q103" s="9" t="n">
        <f aca="false">+Outflows!Q103+Fees!Q103+'Ongoing Cash Flows'!Q103+'Terminal Value'!Q103</f>
        <v>7723.05425975922</v>
      </c>
      <c r="R103" s="9" t="n">
        <f aca="false">+Outflows!R103+Fees!R103+'Ongoing Cash Flows'!R103+'Terminal Value'!R103</f>
        <v>1035.20206872277</v>
      </c>
      <c r="S103" s="9" t="n">
        <f aca="false">+Outflows!S103+Fees!S103+'Ongoing Cash Flows'!S103+'Terminal Value'!S103</f>
        <v>0</v>
      </c>
      <c r="T103" s="9" t="n">
        <f aca="false">+Outflows!T103+Fees!T103+'Ongoing Cash Flows'!T103+'Terminal Value'!T103</f>
        <v>0</v>
      </c>
      <c r="U103" s="9" t="n">
        <f aca="false">+Outflows!U103+Fees!U103+'Ongoing Cash Flows'!U103+'Terminal Value'!U103</f>
        <v>0</v>
      </c>
      <c r="V103" s="9" t="n">
        <f aca="false">+Outflows!V103+Fees!V103+'Ongoing Cash Flows'!V103+'Terminal Value'!V103</f>
        <v>0</v>
      </c>
      <c r="W103" s="9" t="n">
        <f aca="false">+Outflows!W103+Fees!W103+'Ongoing Cash Flows'!W103+'Terminal Value'!W103</f>
        <v>0</v>
      </c>
      <c r="X103" s="9" t="n">
        <f aca="false">+Outflows!X103+Fees!X103+'Ongoing Cash Flows'!X103+'Terminal Value'!X103</f>
        <v>0</v>
      </c>
      <c r="Y103" s="9" t="n">
        <f aca="false">+Outflows!Y103+Fees!Y103+'Ongoing Cash Flows'!Y103+'Terminal Value'!Y103</f>
        <v>0</v>
      </c>
      <c r="Z103" s="9" t="n">
        <f aca="false">+Outflows!Z103+Fees!Z103+'Ongoing Cash Flows'!Z103+'Terminal Value'!Z103</f>
        <v>0</v>
      </c>
      <c r="AA103" s="9" t="n">
        <f aca="false">+Outflows!AA103+Fees!AA103+'Ongoing Cash Flows'!AA103+'Terminal Value'!AA103</f>
        <v>0</v>
      </c>
      <c r="AB103" s="9" t="n">
        <f aca="false">+Outflows!AB103+Fees!AB103+'Ongoing Cash Flows'!AB103+'Terminal Value'!AB103</f>
        <v>0</v>
      </c>
      <c r="AC103" s="9" t="n">
        <f aca="false">+Outflows!AC103+Fees!AC103+'Ongoing Cash Flows'!AC103+'Terminal Value'!AC103</f>
        <v>0</v>
      </c>
      <c r="AD103" s="9" t="n">
        <f aca="false">+Outflows!AD103+Fees!AD103+'Ongoing Cash Flows'!AD103+'Terminal Value'!AD103</f>
        <v>0</v>
      </c>
      <c r="AE103" s="9" t="n">
        <f aca="false">+Outflows!AE103+Fees!AE103+'Ongoing Cash Flows'!AE103+'Terminal Value'!AE103</f>
        <v>0</v>
      </c>
      <c r="AF103" s="9" t="n">
        <f aca="false">+Outflows!AF103+Fees!AF103+'Ongoing Cash Flows'!AF103+'Terminal Value'!AF103</f>
        <v>0</v>
      </c>
      <c r="AG103" s="9" t="n">
        <f aca="false">+Outflows!AG103+Fees!AG103+'Ongoing Cash Flows'!AG103+'Terminal Value'!AG103</f>
        <v>0</v>
      </c>
      <c r="AH103" s="9" t="n">
        <f aca="false">+Outflows!AH103+Fees!AH103+'Ongoing Cash Flows'!AH103+'Terminal Value'!AH103</f>
        <v>0</v>
      </c>
      <c r="AI103" s="9" t="n">
        <f aca="false">+Outflows!AI103+Fees!AI103+'Ongoing Cash Flows'!AI103+'Terminal Value'!AI103</f>
        <v>0</v>
      </c>
      <c r="AJ103" s="9" t="n">
        <f aca="false">+Outflows!AJ103+Fees!AJ103+'Ongoing Cash Flows'!AJ103+'Terminal Value'!AJ103</f>
        <v>0</v>
      </c>
      <c r="AK103" s="9"/>
      <c r="AL103" s="1"/>
      <c r="AM103" s="32"/>
      <c r="AN103" s="33" t="n">
        <f aca="false">IF(ISERROR(XIRR(B103:AJ103,IRRDates)),-1,XIRR(B103:AJ103,IRRDates))</f>
        <v>0.063343613070544</v>
      </c>
      <c r="AO103" s="9" t="n">
        <f aca="false">SUMPRODUCT(B103:AJ103,PVRf)</f>
        <v>0</v>
      </c>
      <c r="AP103" s="9" t="n">
        <f aca="false">MIN(0,AO103-$AO$1004)^2</f>
        <v>0</v>
      </c>
      <c r="AQ103" s="9" t="n">
        <f aca="false">MAX(0,AO103-$AO$1004)^2</f>
        <v>0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20"/>
      <c r="CM103" s="20"/>
      <c r="CN103" s="20"/>
      <c r="CO103" s="20"/>
      <c r="CP103" s="20"/>
    </row>
    <row r="104" customFormat="false" ht="11.25" hidden="false" customHeight="false" outlineLevel="0" collapsed="false">
      <c r="A104" s="1" t="n">
        <v>102</v>
      </c>
      <c r="B104" s="9" t="n">
        <f aca="false">+Outflows!B104+Fees!B104+'Ongoing Cash Flows'!B104+'Terminal Value'!B104</f>
        <v>-102292.945043032</v>
      </c>
      <c r="C104" s="9" t="n">
        <f aca="false">+Outflows!C104+Fees!C104+'Ongoing Cash Flows'!C104+'Terminal Value'!C104</f>
        <v>14312.5702273152</v>
      </c>
      <c r="D104" s="9" t="n">
        <f aca="false">+Outflows!D104+Fees!D104+'Ongoing Cash Flows'!D104+'Terminal Value'!D104</f>
        <v>12495.2837080316</v>
      </c>
      <c r="E104" s="9" t="n">
        <f aca="false">+Outflows!E104+Fees!E104+'Ongoing Cash Flows'!E104+'Terminal Value'!E104</f>
        <v>10391.8039925912</v>
      </c>
      <c r="F104" s="9" t="n">
        <f aca="false">+Outflows!F104+Fees!F104+'Ongoing Cash Flows'!F104+'Terminal Value'!F104</f>
        <v>9856.07267317743</v>
      </c>
      <c r="G104" s="9" t="n">
        <f aca="false">+Outflows!G104+Fees!G104+'Ongoing Cash Flows'!G104+'Terminal Value'!G104</f>
        <v>9671.21664421917</v>
      </c>
      <c r="H104" s="9" t="n">
        <f aca="false">+Outflows!H104+Fees!H104+'Ongoing Cash Flows'!H104+'Terminal Value'!H104</f>
        <v>8689.25343580224</v>
      </c>
      <c r="I104" s="9" t="n">
        <f aca="false">+Outflows!I104+Fees!I104+'Ongoing Cash Flows'!I104+'Terminal Value'!I104</f>
        <v>8527.86471509812</v>
      </c>
      <c r="J104" s="9" t="n">
        <f aca="false">+Outflows!J104+Fees!J104+'Ongoing Cash Flows'!J104+'Terminal Value'!J104</f>
        <v>8515.43051256313</v>
      </c>
      <c r="K104" s="9" t="n">
        <f aca="false">+Outflows!K104+Fees!K104+'Ongoing Cash Flows'!K104+'Terminal Value'!K104</f>
        <v>8506.60043365536</v>
      </c>
      <c r="L104" s="9" t="n">
        <f aca="false">+Outflows!L104+Fees!L104+'Ongoing Cash Flows'!L104+'Terminal Value'!L104</f>
        <v>8507.50257768272</v>
      </c>
      <c r="M104" s="9" t="n">
        <f aca="false">+Outflows!M104+Fees!M104+'Ongoing Cash Flows'!M104+'Terminal Value'!M104</f>
        <v>8479.82179935254</v>
      </c>
      <c r="N104" s="9" t="n">
        <f aca="false">+Outflows!N104+Fees!N104+'Ongoing Cash Flows'!N104+'Terminal Value'!N104</f>
        <v>8461.84984515081</v>
      </c>
      <c r="O104" s="9" t="n">
        <f aca="false">+Outflows!O104+Fees!O104+'Ongoing Cash Flows'!O104+'Terminal Value'!O104</f>
        <v>8136.05148222068</v>
      </c>
      <c r="P104" s="9" t="n">
        <f aca="false">+Outflows!P104+Fees!P104+'Ongoing Cash Flows'!P104+'Terminal Value'!P104</f>
        <v>8027.86735962499</v>
      </c>
      <c r="Q104" s="9" t="n">
        <f aca="false">+Outflows!Q104+Fees!Q104+'Ongoing Cash Flows'!Q104+'Terminal Value'!Q104</f>
        <v>7999.63643739308</v>
      </c>
      <c r="R104" s="9" t="n">
        <f aca="false">+Outflows!R104+Fees!R104+'Ongoing Cash Flows'!R104+'Terminal Value'!R104</f>
        <v>1173.25916246556</v>
      </c>
      <c r="S104" s="9" t="n">
        <f aca="false">+Outflows!S104+Fees!S104+'Ongoing Cash Flows'!S104+'Terminal Value'!S104</f>
        <v>0</v>
      </c>
      <c r="T104" s="9" t="n">
        <f aca="false">+Outflows!T104+Fees!T104+'Ongoing Cash Flows'!T104+'Terminal Value'!T104</f>
        <v>0</v>
      </c>
      <c r="U104" s="9" t="n">
        <f aca="false">+Outflows!U104+Fees!U104+'Ongoing Cash Flows'!U104+'Terminal Value'!U104</f>
        <v>0</v>
      </c>
      <c r="V104" s="9" t="n">
        <f aca="false">+Outflows!V104+Fees!V104+'Ongoing Cash Flows'!V104+'Terminal Value'!V104</f>
        <v>0</v>
      </c>
      <c r="W104" s="9" t="n">
        <f aca="false">+Outflows!W104+Fees!W104+'Ongoing Cash Flows'!W104+'Terminal Value'!W104</f>
        <v>0</v>
      </c>
      <c r="X104" s="9" t="n">
        <f aca="false">+Outflows!X104+Fees!X104+'Ongoing Cash Flows'!X104+'Terminal Value'!X104</f>
        <v>0</v>
      </c>
      <c r="Y104" s="9" t="n">
        <f aca="false">+Outflows!Y104+Fees!Y104+'Ongoing Cash Flows'!Y104+'Terminal Value'!Y104</f>
        <v>0</v>
      </c>
      <c r="Z104" s="9" t="n">
        <f aca="false">+Outflows!Z104+Fees!Z104+'Ongoing Cash Flows'!Z104+'Terminal Value'!Z104</f>
        <v>0</v>
      </c>
      <c r="AA104" s="9" t="n">
        <f aca="false">+Outflows!AA104+Fees!AA104+'Ongoing Cash Flows'!AA104+'Terminal Value'!AA104</f>
        <v>0</v>
      </c>
      <c r="AB104" s="9" t="n">
        <f aca="false">+Outflows!AB104+Fees!AB104+'Ongoing Cash Flows'!AB104+'Terminal Value'!AB104</f>
        <v>0</v>
      </c>
      <c r="AC104" s="9" t="n">
        <f aca="false">+Outflows!AC104+Fees!AC104+'Ongoing Cash Flows'!AC104+'Terminal Value'!AC104</f>
        <v>0</v>
      </c>
      <c r="AD104" s="9" t="n">
        <f aca="false">+Outflows!AD104+Fees!AD104+'Ongoing Cash Flows'!AD104+'Terminal Value'!AD104</f>
        <v>0</v>
      </c>
      <c r="AE104" s="9" t="n">
        <f aca="false">+Outflows!AE104+Fees!AE104+'Ongoing Cash Flows'!AE104+'Terminal Value'!AE104</f>
        <v>0</v>
      </c>
      <c r="AF104" s="9" t="n">
        <f aca="false">+Outflows!AF104+Fees!AF104+'Ongoing Cash Flows'!AF104+'Terminal Value'!AF104</f>
        <v>0</v>
      </c>
      <c r="AG104" s="9" t="n">
        <f aca="false">+Outflows!AG104+Fees!AG104+'Ongoing Cash Flows'!AG104+'Terminal Value'!AG104</f>
        <v>0</v>
      </c>
      <c r="AH104" s="9" t="n">
        <f aca="false">+Outflows!AH104+Fees!AH104+'Ongoing Cash Flows'!AH104+'Terminal Value'!AH104</f>
        <v>0</v>
      </c>
      <c r="AI104" s="9" t="n">
        <f aca="false">+Outflows!AI104+Fees!AI104+'Ongoing Cash Flows'!AI104+'Terminal Value'!AI104</f>
        <v>0</v>
      </c>
      <c r="AJ104" s="9" t="n">
        <f aca="false">+Outflows!AJ104+Fees!AJ104+'Ongoing Cash Flows'!AJ104+'Terminal Value'!AJ104</f>
        <v>0</v>
      </c>
      <c r="AK104" s="9"/>
      <c r="AL104" s="1"/>
      <c r="AM104" s="32"/>
      <c r="AN104" s="33" t="n">
        <f aca="false">IF(ISERROR(XIRR(B104:AJ104,IRRDates)),-1,XIRR(B104:AJ104,IRRDates))</f>
        <v>0.048010929724388</v>
      </c>
      <c r="AO104" s="9" t="n">
        <f aca="false">SUMPRODUCT(B104:AJ104,PVRf)</f>
        <v>0</v>
      </c>
      <c r="AP104" s="9" t="n">
        <f aca="false">MIN(0,AO104-$AO$1004)^2</f>
        <v>0</v>
      </c>
      <c r="AQ104" s="9" t="n">
        <f aca="false">MAX(0,AO104-$AO$1004)^2</f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20"/>
      <c r="CM104" s="20"/>
      <c r="CN104" s="20"/>
      <c r="CO104" s="20"/>
      <c r="CP104" s="20"/>
    </row>
    <row r="105" customFormat="false" ht="11.25" hidden="false" customHeight="false" outlineLevel="0" collapsed="false">
      <c r="A105" s="1" t="n">
        <v>103</v>
      </c>
      <c r="B105" s="9" t="n">
        <f aca="false">+Outflows!B105+Fees!B105+'Ongoing Cash Flows'!B105+'Terminal Value'!B105</f>
        <v>-90244.8542576026</v>
      </c>
      <c r="C105" s="9" t="n">
        <f aca="false">+Outflows!C105+Fees!C105+'Ongoing Cash Flows'!C105+'Terminal Value'!C105</f>
        <v>14085.1322197766</v>
      </c>
      <c r="D105" s="9" t="n">
        <f aca="false">+Outflows!D105+Fees!D105+'Ongoing Cash Flows'!D105+'Terminal Value'!D105</f>
        <v>11932.1607084651</v>
      </c>
      <c r="E105" s="9" t="n">
        <f aca="false">+Outflows!E105+Fees!E105+'Ongoing Cash Flows'!E105+'Terminal Value'!E105</f>
        <v>10045.4689332087</v>
      </c>
      <c r="F105" s="9" t="n">
        <f aca="false">+Outflows!F105+Fees!F105+'Ongoing Cash Flows'!F105+'Terminal Value'!F105</f>
        <v>9479.75543876239</v>
      </c>
      <c r="G105" s="9" t="n">
        <f aca="false">+Outflows!G105+Fees!G105+'Ongoing Cash Flows'!G105+'Terminal Value'!G105</f>
        <v>9368.27384928851</v>
      </c>
      <c r="H105" s="9" t="n">
        <f aca="false">+Outflows!H105+Fees!H105+'Ongoing Cash Flows'!H105+'Terminal Value'!H105</f>
        <v>8397.42168925579</v>
      </c>
      <c r="I105" s="9" t="n">
        <f aca="false">+Outflows!I105+Fees!I105+'Ongoing Cash Flows'!I105+'Terminal Value'!I105</f>
        <v>8251.49115095301</v>
      </c>
      <c r="J105" s="9" t="n">
        <f aca="false">+Outflows!J105+Fees!J105+'Ongoing Cash Flows'!J105+'Terminal Value'!J105</f>
        <v>8239.05694841802</v>
      </c>
      <c r="K105" s="9" t="n">
        <f aca="false">+Outflows!K105+Fees!K105+'Ongoing Cash Flows'!K105+'Terminal Value'!K105</f>
        <v>8229.75843974051</v>
      </c>
      <c r="L105" s="9" t="n">
        <f aca="false">+Outflows!L105+Fees!L105+'Ongoing Cash Flows'!L105+'Terminal Value'!L105</f>
        <v>8231.12901353761</v>
      </c>
      <c r="M105" s="9" t="n">
        <f aca="false">+Outflows!M105+Fees!M105+'Ongoing Cash Flows'!M105+'Terminal Value'!M105</f>
        <v>8202.97980543769</v>
      </c>
      <c r="N105" s="9" t="n">
        <f aca="false">+Outflows!N105+Fees!N105+'Ongoing Cash Flows'!N105+'Terminal Value'!N105</f>
        <v>8185.4762810057</v>
      </c>
      <c r="O105" s="9" t="n">
        <f aca="false">+Outflows!O105+Fees!O105+'Ongoing Cash Flows'!O105+'Terminal Value'!O105</f>
        <v>7859.20948830583</v>
      </c>
      <c r="P105" s="9" t="n">
        <f aca="false">+Outflows!P105+Fees!P105+'Ongoing Cash Flows'!P105+'Terminal Value'!P105</f>
        <v>7751.49379547988</v>
      </c>
      <c r="Q105" s="9" t="n">
        <f aca="false">+Outflows!Q105+Fees!Q105+'Ongoing Cash Flows'!Q105+'Terminal Value'!Q105</f>
        <v>7722.79444347823</v>
      </c>
      <c r="R105" s="9" t="n">
        <f aca="false">+Outflows!R105+Fees!R105+'Ongoing Cash Flows'!R105+'Terminal Value'!R105</f>
        <v>1035.072380393</v>
      </c>
      <c r="S105" s="9" t="n">
        <f aca="false">+Outflows!S105+Fees!S105+'Ongoing Cash Flows'!S105+'Terminal Value'!S105</f>
        <v>0</v>
      </c>
      <c r="T105" s="9" t="n">
        <f aca="false">+Outflows!T105+Fees!T105+'Ongoing Cash Flows'!T105+'Terminal Value'!T105</f>
        <v>0</v>
      </c>
      <c r="U105" s="9" t="n">
        <f aca="false">+Outflows!U105+Fees!U105+'Ongoing Cash Flows'!U105+'Terminal Value'!U105</f>
        <v>0</v>
      </c>
      <c r="V105" s="9" t="n">
        <f aca="false">+Outflows!V105+Fees!V105+'Ongoing Cash Flows'!V105+'Terminal Value'!V105</f>
        <v>0</v>
      </c>
      <c r="W105" s="9" t="n">
        <f aca="false">+Outflows!W105+Fees!W105+'Ongoing Cash Flows'!W105+'Terminal Value'!W105</f>
        <v>0</v>
      </c>
      <c r="X105" s="9" t="n">
        <f aca="false">+Outflows!X105+Fees!X105+'Ongoing Cash Flows'!X105+'Terminal Value'!X105</f>
        <v>0</v>
      </c>
      <c r="Y105" s="9" t="n">
        <f aca="false">+Outflows!Y105+Fees!Y105+'Ongoing Cash Flows'!Y105+'Terminal Value'!Y105</f>
        <v>0</v>
      </c>
      <c r="Z105" s="9" t="n">
        <f aca="false">+Outflows!Z105+Fees!Z105+'Ongoing Cash Flows'!Z105+'Terminal Value'!Z105</f>
        <v>0</v>
      </c>
      <c r="AA105" s="9" t="n">
        <f aca="false">+Outflows!AA105+Fees!AA105+'Ongoing Cash Flows'!AA105+'Terminal Value'!AA105</f>
        <v>0</v>
      </c>
      <c r="AB105" s="9" t="n">
        <f aca="false">+Outflows!AB105+Fees!AB105+'Ongoing Cash Flows'!AB105+'Terminal Value'!AB105</f>
        <v>0</v>
      </c>
      <c r="AC105" s="9" t="n">
        <f aca="false">+Outflows!AC105+Fees!AC105+'Ongoing Cash Flows'!AC105+'Terminal Value'!AC105</f>
        <v>0</v>
      </c>
      <c r="AD105" s="9" t="n">
        <f aca="false">+Outflows!AD105+Fees!AD105+'Ongoing Cash Flows'!AD105+'Terminal Value'!AD105</f>
        <v>0</v>
      </c>
      <c r="AE105" s="9" t="n">
        <f aca="false">+Outflows!AE105+Fees!AE105+'Ongoing Cash Flows'!AE105+'Terminal Value'!AE105</f>
        <v>0</v>
      </c>
      <c r="AF105" s="9" t="n">
        <f aca="false">+Outflows!AF105+Fees!AF105+'Ongoing Cash Flows'!AF105+'Terminal Value'!AF105</f>
        <v>0</v>
      </c>
      <c r="AG105" s="9" t="n">
        <f aca="false">+Outflows!AG105+Fees!AG105+'Ongoing Cash Flows'!AG105+'Terminal Value'!AG105</f>
        <v>0</v>
      </c>
      <c r="AH105" s="9" t="n">
        <f aca="false">+Outflows!AH105+Fees!AH105+'Ongoing Cash Flows'!AH105+'Terminal Value'!AH105</f>
        <v>0</v>
      </c>
      <c r="AI105" s="9" t="n">
        <f aca="false">+Outflows!AI105+Fees!AI105+'Ongoing Cash Flows'!AI105+'Terminal Value'!AI105</f>
        <v>0</v>
      </c>
      <c r="AJ105" s="9" t="n">
        <f aca="false">+Outflows!AJ105+Fees!AJ105+'Ongoing Cash Flows'!AJ105+'Terminal Value'!AJ105</f>
        <v>0</v>
      </c>
      <c r="AK105" s="9"/>
      <c r="AL105" s="1"/>
      <c r="AM105" s="32"/>
      <c r="AN105" s="33" t="n">
        <f aca="false">IF(ISERROR(XIRR(B105:AJ105,IRRDates)),-1,XIRR(B105:AJ105,IRRDates))</f>
        <v>0.0632796701702387</v>
      </c>
      <c r="AO105" s="9" t="n">
        <f aca="false">SUMPRODUCT(B105:AJ105,PVRf)</f>
        <v>0</v>
      </c>
      <c r="AP105" s="9" t="n">
        <f aca="false">MIN(0,AO105-$AO$1004)^2</f>
        <v>0</v>
      </c>
      <c r="AQ105" s="9" t="n">
        <f aca="false">MAX(0,AO105-$AO$1004)^2</f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20"/>
      <c r="CM105" s="20"/>
      <c r="CN105" s="20"/>
      <c r="CO105" s="20"/>
      <c r="CP105" s="20"/>
    </row>
    <row r="106" customFormat="false" ht="11.25" hidden="false" customHeight="false" outlineLevel="0" collapsed="false">
      <c r="A106" s="1" t="n">
        <v>104</v>
      </c>
      <c r="B106" s="9" t="n">
        <f aca="false">+Outflows!B106+Fees!B106+'Ongoing Cash Flows'!B106+'Terminal Value'!B106</f>
        <v>-89207.8525878246</v>
      </c>
      <c r="C106" s="9" t="n">
        <f aca="false">+Outflows!C106+Fees!C106+'Ongoing Cash Flows'!C106+'Terminal Value'!C106</f>
        <v>14013.7040194606</v>
      </c>
      <c r="D106" s="9" t="n">
        <f aca="false">+Outflows!D106+Fees!D106+'Ongoing Cash Flows'!D106+'Terminal Value'!D106</f>
        <v>11894.5734563797</v>
      </c>
      <c r="E106" s="9" t="n">
        <f aca="false">+Outflows!E106+Fees!E106+'Ongoing Cash Flows'!E106+'Terminal Value'!E106</f>
        <v>9910.41694276433</v>
      </c>
      <c r="F106" s="9" t="n">
        <f aca="false">+Outflows!F106+Fees!F106+'Ongoing Cash Flows'!F106+'Terminal Value'!F106</f>
        <v>9653.01576004872</v>
      </c>
      <c r="G106" s="9" t="n">
        <f aca="false">+Outflows!G106+Fees!G106+'Ongoing Cash Flows'!G106+'Terminal Value'!G106</f>
        <v>9402.63984193269</v>
      </c>
      <c r="H106" s="9" t="n">
        <f aca="false">+Outflows!H106+Fees!H106+'Ongoing Cash Flows'!H106+'Terminal Value'!H106</f>
        <v>8372.30318593002</v>
      </c>
      <c r="I106" s="9" t="n">
        <f aca="false">+Outflows!I106+Fees!I106+'Ongoing Cash Flows'!I106+'Terminal Value'!I106</f>
        <v>8227.70316224964</v>
      </c>
      <c r="J106" s="9" t="n">
        <f aca="false">+Outflows!J106+Fees!J106+'Ongoing Cash Flows'!J106+'Terminal Value'!J106</f>
        <v>8215.26895971465</v>
      </c>
      <c r="K106" s="9" t="n">
        <f aca="false">+Outflows!K106+Fees!K106+'Ongoing Cash Flows'!K106+'Terminal Value'!K106</f>
        <v>8205.93013241222</v>
      </c>
      <c r="L106" s="9" t="n">
        <f aca="false">+Outflows!L106+Fees!L106+'Ongoing Cash Flows'!L106+'Terminal Value'!L106</f>
        <v>8207.34102483424</v>
      </c>
      <c r="M106" s="9" t="n">
        <f aca="false">+Outflows!M106+Fees!M106+'Ongoing Cash Flows'!M106+'Terminal Value'!M106</f>
        <v>8179.1514981094</v>
      </c>
      <c r="N106" s="9" t="n">
        <f aca="false">+Outflows!N106+Fees!N106+'Ongoing Cash Flows'!N106+'Terminal Value'!N106</f>
        <v>8161.68829230233</v>
      </c>
      <c r="O106" s="9" t="n">
        <f aca="false">+Outflows!O106+Fees!O106+'Ongoing Cash Flows'!O106+'Terminal Value'!O106</f>
        <v>7835.38118097754</v>
      </c>
      <c r="P106" s="9" t="n">
        <f aca="false">+Outflows!P106+Fees!P106+'Ongoing Cash Flows'!P106+'Terminal Value'!P106</f>
        <v>7727.70580677651</v>
      </c>
      <c r="Q106" s="9" t="n">
        <f aca="false">+Outflows!Q106+Fees!Q106+'Ongoing Cash Flows'!Q106+'Terminal Value'!Q106</f>
        <v>7698.96613614994</v>
      </c>
      <c r="R106" s="9" t="n">
        <f aca="false">+Outflows!R106+Fees!R106+'Ongoing Cash Flows'!R106+'Terminal Value'!R106</f>
        <v>1023.17838604131</v>
      </c>
      <c r="S106" s="9" t="n">
        <f aca="false">+Outflows!S106+Fees!S106+'Ongoing Cash Flows'!S106+'Terminal Value'!S106</f>
        <v>0</v>
      </c>
      <c r="T106" s="9" t="n">
        <f aca="false">+Outflows!T106+Fees!T106+'Ongoing Cash Flows'!T106+'Terminal Value'!T106</f>
        <v>0</v>
      </c>
      <c r="U106" s="9" t="n">
        <f aca="false">+Outflows!U106+Fees!U106+'Ongoing Cash Flows'!U106+'Terminal Value'!U106</f>
        <v>0</v>
      </c>
      <c r="V106" s="9" t="n">
        <f aca="false">+Outflows!V106+Fees!V106+'Ongoing Cash Flows'!V106+'Terminal Value'!V106</f>
        <v>0</v>
      </c>
      <c r="W106" s="9" t="n">
        <f aca="false">+Outflows!W106+Fees!W106+'Ongoing Cash Flows'!W106+'Terminal Value'!W106</f>
        <v>0</v>
      </c>
      <c r="X106" s="9" t="n">
        <f aca="false">+Outflows!X106+Fees!X106+'Ongoing Cash Flows'!X106+'Terminal Value'!X106</f>
        <v>0</v>
      </c>
      <c r="Y106" s="9" t="n">
        <f aca="false">+Outflows!Y106+Fees!Y106+'Ongoing Cash Flows'!Y106+'Terminal Value'!Y106</f>
        <v>0</v>
      </c>
      <c r="Z106" s="9" t="n">
        <f aca="false">+Outflows!Z106+Fees!Z106+'Ongoing Cash Flows'!Z106+'Terminal Value'!Z106</f>
        <v>0</v>
      </c>
      <c r="AA106" s="9" t="n">
        <f aca="false">+Outflows!AA106+Fees!AA106+'Ongoing Cash Flows'!AA106+'Terminal Value'!AA106</f>
        <v>0</v>
      </c>
      <c r="AB106" s="9" t="n">
        <f aca="false">+Outflows!AB106+Fees!AB106+'Ongoing Cash Flows'!AB106+'Terminal Value'!AB106</f>
        <v>0</v>
      </c>
      <c r="AC106" s="9" t="n">
        <f aca="false">+Outflows!AC106+Fees!AC106+'Ongoing Cash Flows'!AC106+'Terminal Value'!AC106</f>
        <v>0</v>
      </c>
      <c r="AD106" s="9" t="n">
        <f aca="false">+Outflows!AD106+Fees!AD106+'Ongoing Cash Flows'!AD106+'Terminal Value'!AD106</f>
        <v>0</v>
      </c>
      <c r="AE106" s="9" t="n">
        <f aca="false">+Outflows!AE106+Fees!AE106+'Ongoing Cash Flows'!AE106+'Terminal Value'!AE106</f>
        <v>0</v>
      </c>
      <c r="AF106" s="9" t="n">
        <f aca="false">+Outflows!AF106+Fees!AF106+'Ongoing Cash Flows'!AF106+'Terminal Value'!AF106</f>
        <v>0</v>
      </c>
      <c r="AG106" s="9" t="n">
        <f aca="false">+Outflows!AG106+Fees!AG106+'Ongoing Cash Flows'!AG106+'Terminal Value'!AG106</f>
        <v>0</v>
      </c>
      <c r="AH106" s="9" t="n">
        <f aca="false">+Outflows!AH106+Fees!AH106+'Ongoing Cash Flows'!AH106+'Terminal Value'!AH106</f>
        <v>0</v>
      </c>
      <c r="AI106" s="9" t="n">
        <f aca="false">+Outflows!AI106+Fees!AI106+'Ongoing Cash Flows'!AI106+'Terminal Value'!AI106</f>
        <v>0</v>
      </c>
      <c r="AJ106" s="9" t="n">
        <f aca="false">+Outflows!AJ106+Fees!AJ106+'Ongoing Cash Flows'!AJ106+'Terminal Value'!AJ106</f>
        <v>0</v>
      </c>
      <c r="AK106" s="9"/>
      <c r="AL106" s="1"/>
      <c r="AM106" s="32"/>
      <c r="AN106" s="33" t="n">
        <f aca="false">IF(ISERROR(XIRR(B106:AJ106,IRRDates)),-1,XIRR(B106:AJ106,IRRDates))</f>
        <v>0.0649118537065899</v>
      </c>
      <c r="AO106" s="9" t="n">
        <f aca="false">SUMPRODUCT(B106:AJ106,PVRf)</f>
        <v>0</v>
      </c>
      <c r="AP106" s="9" t="n">
        <f aca="false">MIN(0,AO106-$AO$1004)^2</f>
        <v>0</v>
      </c>
      <c r="AQ106" s="9" t="n">
        <f aca="false">MAX(0,AO106-$AO$1004)^2</f>
        <v>0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20"/>
      <c r="CM106" s="20"/>
      <c r="CN106" s="20"/>
      <c r="CO106" s="20"/>
      <c r="CP106" s="20"/>
    </row>
    <row r="107" customFormat="false" ht="11.25" hidden="false" customHeight="false" outlineLevel="0" collapsed="false">
      <c r="A107" s="1" t="n">
        <v>105</v>
      </c>
      <c r="B107" s="9" t="n">
        <f aca="false">+Outflows!B107+Fees!B107+'Ongoing Cash Flows'!B107+'Terminal Value'!B107</f>
        <v>-99751.5343057791</v>
      </c>
      <c r="C107" s="9" t="n">
        <f aca="false">+Outflows!C107+Fees!C107+'Ongoing Cash Flows'!C107+'Terminal Value'!C107</f>
        <v>14393.0428046599</v>
      </c>
      <c r="D107" s="9" t="n">
        <f aca="false">+Outflows!D107+Fees!D107+'Ongoing Cash Flows'!D107+'Terminal Value'!D107</f>
        <v>12395.0633052146</v>
      </c>
      <c r="E107" s="9" t="n">
        <f aca="false">+Outflows!E107+Fees!E107+'Ongoing Cash Flows'!E107+'Terminal Value'!E107</f>
        <v>10273.1227110727</v>
      </c>
      <c r="F107" s="9" t="n">
        <f aca="false">+Outflows!F107+Fees!F107+'Ongoing Cash Flows'!F107+'Terminal Value'!F107</f>
        <v>9851.00973730833</v>
      </c>
      <c r="G107" s="9" t="n">
        <f aca="false">+Outflows!G107+Fees!G107+'Ongoing Cash Flows'!G107+'Terminal Value'!G107</f>
        <v>9513.38465358504</v>
      </c>
      <c r="H107" s="9" t="n">
        <f aca="false">+Outflows!H107+Fees!H107+'Ongoing Cash Flows'!H107+'Terminal Value'!H107</f>
        <v>8627.69477498593</v>
      </c>
      <c r="I107" s="9" t="n">
        <f aca="false">+Outflows!I107+Fees!I107+'Ongoing Cash Flows'!I107+'Terminal Value'!I107</f>
        <v>8469.56678591414</v>
      </c>
      <c r="J107" s="9" t="n">
        <f aca="false">+Outflows!J107+Fees!J107+'Ongoing Cash Flows'!J107+'Terminal Value'!J107</f>
        <v>8457.13258337915</v>
      </c>
      <c r="K107" s="9" t="n">
        <f aca="false">+Outflows!K107+Fees!K107+'Ongoing Cash Flows'!K107+'Terminal Value'!K107</f>
        <v>8448.20369442191</v>
      </c>
      <c r="L107" s="9" t="n">
        <f aca="false">+Outflows!L107+Fees!L107+'Ongoing Cash Flows'!L107+'Terminal Value'!L107</f>
        <v>8449.20464849874</v>
      </c>
      <c r="M107" s="9" t="n">
        <f aca="false">+Outflows!M107+Fees!M107+'Ongoing Cash Flows'!M107+'Terminal Value'!M107</f>
        <v>8421.42506011909</v>
      </c>
      <c r="N107" s="9" t="n">
        <f aca="false">+Outflows!N107+Fees!N107+'Ongoing Cash Flows'!N107+'Terminal Value'!N107</f>
        <v>8403.55191596683</v>
      </c>
      <c r="O107" s="9" t="n">
        <f aca="false">+Outflows!O107+Fees!O107+'Ongoing Cash Flows'!O107+'Terminal Value'!O107</f>
        <v>8077.65474298723</v>
      </c>
      <c r="P107" s="9" t="n">
        <f aca="false">+Outflows!P107+Fees!P107+'Ongoing Cash Flows'!P107+'Terminal Value'!P107</f>
        <v>7969.56943044101</v>
      </c>
      <c r="Q107" s="9" t="n">
        <f aca="false">+Outflows!Q107+Fees!Q107+'Ongoing Cash Flows'!Q107+'Terminal Value'!Q107</f>
        <v>7941.23969815963</v>
      </c>
      <c r="R107" s="9" t="n">
        <f aca="false">+Outflows!R107+Fees!R107+'Ongoing Cash Flows'!R107+'Terminal Value'!R107</f>
        <v>1144.11019787356</v>
      </c>
      <c r="S107" s="9" t="n">
        <f aca="false">+Outflows!S107+Fees!S107+'Ongoing Cash Flows'!S107+'Terminal Value'!S107</f>
        <v>0</v>
      </c>
      <c r="T107" s="9" t="n">
        <f aca="false">+Outflows!T107+Fees!T107+'Ongoing Cash Flows'!T107+'Terminal Value'!T107</f>
        <v>0</v>
      </c>
      <c r="U107" s="9" t="n">
        <f aca="false">+Outflows!U107+Fees!U107+'Ongoing Cash Flows'!U107+'Terminal Value'!U107</f>
        <v>0</v>
      </c>
      <c r="V107" s="9" t="n">
        <f aca="false">+Outflows!V107+Fees!V107+'Ongoing Cash Flows'!V107+'Terminal Value'!V107</f>
        <v>0</v>
      </c>
      <c r="W107" s="9" t="n">
        <f aca="false">+Outflows!W107+Fees!W107+'Ongoing Cash Flows'!W107+'Terminal Value'!W107</f>
        <v>0</v>
      </c>
      <c r="X107" s="9" t="n">
        <f aca="false">+Outflows!X107+Fees!X107+'Ongoing Cash Flows'!X107+'Terminal Value'!X107</f>
        <v>0</v>
      </c>
      <c r="Y107" s="9" t="n">
        <f aca="false">+Outflows!Y107+Fees!Y107+'Ongoing Cash Flows'!Y107+'Terminal Value'!Y107</f>
        <v>0</v>
      </c>
      <c r="Z107" s="9" t="n">
        <f aca="false">+Outflows!Z107+Fees!Z107+'Ongoing Cash Flows'!Z107+'Terminal Value'!Z107</f>
        <v>0</v>
      </c>
      <c r="AA107" s="9" t="n">
        <f aca="false">+Outflows!AA107+Fees!AA107+'Ongoing Cash Flows'!AA107+'Terminal Value'!AA107</f>
        <v>0</v>
      </c>
      <c r="AB107" s="9" t="n">
        <f aca="false">+Outflows!AB107+Fees!AB107+'Ongoing Cash Flows'!AB107+'Terminal Value'!AB107</f>
        <v>0</v>
      </c>
      <c r="AC107" s="9" t="n">
        <f aca="false">+Outflows!AC107+Fees!AC107+'Ongoing Cash Flows'!AC107+'Terminal Value'!AC107</f>
        <v>0</v>
      </c>
      <c r="AD107" s="9" t="n">
        <f aca="false">+Outflows!AD107+Fees!AD107+'Ongoing Cash Flows'!AD107+'Terminal Value'!AD107</f>
        <v>0</v>
      </c>
      <c r="AE107" s="9" t="n">
        <f aca="false">+Outflows!AE107+Fees!AE107+'Ongoing Cash Flows'!AE107+'Terminal Value'!AE107</f>
        <v>0</v>
      </c>
      <c r="AF107" s="9" t="n">
        <f aca="false">+Outflows!AF107+Fees!AF107+'Ongoing Cash Flows'!AF107+'Terminal Value'!AF107</f>
        <v>0</v>
      </c>
      <c r="AG107" s="9" t="n">
        <f aca="false">+Outflows!AG107+Fees!AG107+'Ongoing Cash Flows'!AG107+'Terminal Value'!AG107</f>
        <v>0</v>
      </c>
      <c r="AH107" s="9" t="n">
        <f aca="false">+Outflows!AH107+Fees!AH107+'Ongoing Cash Flows'!AH107+'Terminal Value'!AH107</f>
        <v>0</v>
      </c>
      <c r="AI107" s="9" t="n">
        <f aca="false">+Outflows!AI107+Fees!AI107+'Ongoing Cash Flows'!AI107+'Terminal Value'!AI107</f>
        <v>0</v>
      </c>
      <c r="AJ107" s="9" t="n">
        <f aca="false">+Outflows!AJ107+Fees!AJ107+'Ongoing Cash Flows'!AJ107+'Terminal Value'!AJ107</f>
        <v>0</v>
      </c>
      <c r="AK107" s="9"/>
      <c r="AL107" s="1"/>
      <c r="AM107" s="32"/>
      <c r="AN107" s="33" t="n">
        <f aca="false">IF(ISERROR(XIRR(B107:AJ107,IRRDates)),-1,XIRR(B107:AJ107,IRRDates))</f>
        <v>0.0511055099801573</v>
      </c>
      <c r="AO107" s="9" t="n">
        <f aca="false">SUMPRODUCT(B107:AJ107,PVRf)</f>
        <v>0</v>
      </c>
      <c r="AP107" s="9" t="n">
        <f aca="false">MIN(0,AO107-$AO$1004)^2</f>
        <v>0</v>
      </c>
      <c r="AQ107" s="9" t="n">
        <f aca="false">MAX(0,AO107-$AO$1004)^2</f>
        <v>0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20"/>
      <c r="CM107" s="20"/>
      <c r="CN107" s="20"/>
      <c r="CO107" s="20"/>
      <c r="CP107" s="20"/>
    </row>
    <row r="108" customFormat="false" ht="11.25" hidden="false" customHeight="false" outlineLevel="0" collapsed="false">
      <c r="A108" s="1" t="n">
        <v>106</v>
      </c>
      <c r="B108" s="9" t="n">
        <f aca="false">+Outflows!B108+Fees!B108+'Ongoing Cash Flows'!B108+'Terminal Value'!B108</f>
        <v>-96038.8509092195</v>
      </c>
      <c r="C108" s="9" t="n">
        <f aca="false">+Outflows!C108+Fees!C108+'Ongoing Cash Flows'!C108+'Terminal Value'!C108</f>
        <v>14159.6844992335</v>
      </c>
      <c r="D108" s="9" t="n">
        <f aca="false">+Outflows!D108+Fees!D108+'Ongoing Cash Flows'!D108+'Terminal Value'!D108</f>
        <v>12156.7345812686</v>
      </c>
      <c r="E108" s="9" t="n">
        <f aca="false">+Outflows!E108+Fees!E108+'Ongoing Cash Flows'!E108+'Terminal Value'!E108</f>
        <v>10136.5177311501</v>
      </c>
      <c r="F108" s="9" t="n">
        <f aca="false">+Outflows!F108+Fees!F108+'Ongoing Cash Flows'!F108+'Terminal Value'!F108</f>
        <v>9610.3638573251</v>
      </c>
      <c r="G108" s="9" t="n">
        <f aca="false">+Outflows!G108+Fees!G108+'Ongoing Cash Flows'!G108+'Terminal Value'!G108</f>
        <v>9346.99947107818</v>
      </c>
      <c r="H108" s="9" t="n">
        <f aca="false">+Outflows!H108+Fees!H108+'Ongoing Cash Flows'!H108+'Terminal Value'!H108</f>
        <v>8537.76526671045</v>
      </c>
      <c r="I108" s="9" t="n">
        <f aca="false">+Outflows!I108+Fees!I108+'Ongoing Cash Flows'!I108+'Terminal Value'!I108</f>
        <v>8384.40079894378</v>
      </c>
      <c r="J108" s="9" t="n">
        <f aca="false">+Outflows!J108+Fees!J108+'Ongoing Cash Flows'!J108+'Terminal Value'!J108</f>
        <v>8371.96659640879</v>
      </c>
      <c r="K108" s="9" t="n">
        <f aca="false">+Outflows!K108+Fees!K108+'Ongoing Cash Flows'!K108+'Terminal Value'!K108</f>
        <v>8362.8933583211</v>
      </c>
      <c r="L108" s="9" t="n">
        <f aca="false">+Outflows!L108+Fees!L108+'Ongoing Cash Flows'!L108+'Terminal Value'!L108</f>
        <v>8364.03866152838</v>
      </c>
      <c r="M108" s="9" t="n">
        <f aca="false">+Outflows!M108+Fees!M108+'Ongoing Cash Flows'!M108+'Terminal Value'!M108</f>
        <v>8336.11472401828</v>
      </c>
      <c r="N108" s="9" t="n">
        <f aca="false">+Outflows!N108+Fees!N108+'Ongoing Cash Flows'!N108+'Terminal Value'!N108</f>
        <v>8318.38592899647</v>
      </c>
      <c r="O108" s="9" t="n">
        <f aca="false">+Outflows!O108+Fees!O108+'Ongoing Cash Flows'!O108+'Terminal Value'!O108</f>
        <v>7992.34440688641</v>
      </c>
      <c r="P108" s="9" t="n">
        <f aca="false">+Outflows!P108+Fees!P108+'Ongoing Cash Flows'!P108+'Terminal Value'!P108</f>
        <v>7884.40344347065</v>
      </c>
      <c r="Q108" s="9" t="n">
        <f aca="false">+Outflows!Q108+Fees!Q108+'Ongoing Cash Flows'!Q108+'Terminal Value'!Q108</f>
        <v>7855.92936205882</v>
      </c>
      <c r="R108" s="9" t="n">
        <f aca="false">+Outflows!R108+Fees!R108+'Ongoing Cash Flows'!R108+'Terminal Value'!R108</f>
        <v>1101.52720438838</v>
      </c>
      <c r="S108" s="9" t="n">
        <f aca="false">+Outflows!S108+Fees!S108+'Ongoing Cash Flows'!S108+'Terminal Value'!S108</f>
        <v>0</v>
      </c>
      <c r="T108" s="9" t="n">
        <f aca="false">+Outflows!T108+Fees!T108+'Ongoing Cash Flows'!T108+'Terminal Value'!T108</f>
        <v>0</v>
      </c>
      <c r="U108" s="9" t="n">
        <f aca="false">+Outflows!U108+Fees!U108+'Ongoing Cash Flows'!U108+'Terminal Value'!U108</f>
        <v>0</v>
      </c>
      <c r="V108" s="9" t="n">
        <f aca="false">+Outflows!V108+Fees!V108+'Ongoing Cash Flows'!V108+'Terminal Value'!V108</f>
        <v>0</v>
      </c>
      <c r="W108" s="9" t="n">
        <f aca="false">+Outflows!W108+Fees!W108+'Ongoing Cash Flows'!W108+'Terminal Value'!W108</f>
        <v>0</v>
      </c>
      <c r="X108" s="9" t="n">
        <f aca="false">+Outflows!X108+Fees!X108+'Ongoing Cash Flows'!X108+'Terminal Value'!X108</f>
        <v>0</v>
      </c>
      <c r="Y108" s="9" t="n">
        <f aca="false">+Outflows!Y108+Fees!Y108+'Ongoing Cash Flows'!Y108+'Terminal Value'!Y108</f>
        <v>0</v>
      </c>
      <c r="Z108" s="9" t="n">
        <f aca="false">+Outflows!Z108+Fees!Z108+'Ongoing Cash Flows'!Z108+'Terminal Value'!Z108</f>
        <v>0</v>
      </c>
      <c r="AA108" s="9" t="n">
        <f aca="false">+Outflows!AA108+Fees!AA108+'Ongoing Cash Flows'!AA108+'Terminal Value'!AA108</f>
        <v>0</v>
      </c>
      <c r="AB108" s="9" t="n">
        <f aca="false">+Outflows!AB108+Fees!AB108+'Ongoing Cash Flows'!AB108+'Terminal Value'!AB108</f>
        <v>0</v>
      </c>
      <c r="AC108" s="9" t="n">
        <f aca="false">+Outflows!AC108+Fees!AC108+'Ongoing Cash Flows'!AC108+'Terminal Value'!AC108</f>
        <v>0</v>
      </c>
      <c r="AD108" s="9" t="n">
        <f aca="false">+Outflows!AD108+Fees!AD108+'Ongoing Cash Flows'!AD108+'Terminal Value'!AD108</f>
        <v>0</v>
      </c>
      <c r="AE108" s="9" t="n">
        <f aca="false">+Outflows!AE108+Fees!AE108+'Ongoing Cash Flows'!AE108+'Terminal Value'!AE108</f>
        <v>0</v>
      </c>
      <c r="AF108" s="9" t="n">
        <f aca="false">+Outflows!AF108+Fees!AF108+'Ongoing Cash Flows'!AF108+'Terminal Value'!AF108</f>
        <v>0</v>
      </c>
      <c r="AG108" s="9" t="n">
        <f aca="false">+Outflows!AG108+Fees!AG108+'Ongoing Cash Flows'!AG108+'Terminal Value'!AG108</f>
        <v>0</v>
      </c>
      <c r="AH108" s="9" t="n">
        <f aca="false">+Outflows!AH108+Fees!AH108+'Ongoing Cash Flows'!AH108+'Terminal Value'!AH108</f>
        <v>0</v>
      </c>
      <c r="AI108" s="9" t="n">
        <f aca="false">+Outflows!AI108+Fees!AI108+'Ongoing Cash Flows'!AI108+'Terminal Value'!AI108</f>
        <v>0</v>
      </c>
      <c r="AJ108" s="9" t="n">
        <f aca="false">+Outflows!AJ108+Fees!AJ108+'Ongoing Cash Flows'!AJ108+'Terminal Value'!AJ108</f>
        <v>0</v>
      </c>
      <c r="AK108" s="9"/>
      <c r="AL108" s="1"/>
      <c r="AM108" s="32"/>
      <c r="AN108" s="33" t="n">
        <f aca="false">IF(ISERROR(XIRR(B108:AJ108,IRRDates)),-1,XIRR(B108:AJ108,IRRDates))</f>
        <v>0.0549888591337962</v>
      </c>
      <c r="AO108" s="9" t="n">
        <f aca="false">SUMPRODUCT(B108:AJ108,PVRf)</f>
        <v>0</v>
      </c>
      <c r="AP108" s="9" t="n">
        <f aca="false">MIN(0,AO108-$AO$1004)^2</f>
        <v>0</v>
      </c>
      <c r="AQ108" s="9" t="n">
        <f aca="false">MAX(0,AO108-$AO$1004)^2</f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20"/>
      <c r="CM108" s="20"/>
      <c r="CN108" s="20"/>
      <c r="CO108" s="20"/>
      <c r="CP108" s="20"/>
    </row>
    <row r="109" customFormat="false" ht="11.25" hidden="false" customHeight="false" outlineLevel="0" collapsed="false">
      <c r="A109" s="1" t="n">
        <v>107</v>
      </c>
      <c r="B109" s="9" t="n">
        <f aca="false">+Outflows!B109+Fees!B109+'Ongoing Cash Flows'!B109+'Terminal Value'!B109</f>
        <v>-89945.2107333975</v>
      </c>
      <c r="C109" s="9" t="n">
        <f aca="false">+Outflows!C109+Fees!C109+'Ongoing Cash Flows'!C109+'Terminal Value'!C109</f>
        <v>14029.5082683578</v>
      </c>
      <c r="D109" s="9" t="n">
        <f aca="false">+Outflows!D109+Fees!D109+'Ongoing Cash Flows'!D109+'Terminal Value'!D109</f>
        <v>11980.3010091591</v>
      </c>
      <c r="E109" s="9" t="n">
        <f aca="false">+Outflows!E109+Fees!E109+'Ongoing Cash Flows'!E109+'Terminal Value'!E109</f>
        <v>9986.02188764788</v>
      </c>
      <c r="F109" s="9" t="n">
        <f aca="false">+Outflows!F109+Fees!F109+'Ongoing Cash Flows'!F109+'Terminal Value'!F109</f>
        <v>9603.74623515998</v>
      </c>
      <c r="G109" s="9" t="n">
        <f aca="false">+Outflows!G109+Fees!G109+'Ongoing Cash Flows'!G109+'Terminal Value'!G109</f>
        <v>9232.20021960375</v>
      </c>
      <c r="H109" s="9" t="n">
        <f aca="false">+Outflows!H109+Fees!H109+'Ongoing Cash Flows'!H109+'Terminal Value'!H109</f>
        <v>8390.16365189805</v>
      </c>
      <c r="I109" s="9" t="n">
        <f aca="false">+Outflows!I109+Fees!I109+'Ongoing Cash Flows'!I109+'Terminal Value'!I109</f>
        <v>8244.61756822256</v>
      </c>
      <c r="J109" s="9" t="n">
        <f aca="false">+Outflows!J109+Fees!J109+'Ongoing Cash Flows'!J109+'Terminal Value'!J109</f>
        <v>8232.18336568757</v>
      </c>
      <c r="K109" s="9" t="n">
        <f aca="false">+Outflows!K109+Fees!K109+'Ongoing Cash Flows'!K109+'Terminal Value'!K109</f>
        <v>8222.87320686985</v>
      </c>
      <c r="L109" s="9" t="n">
        <f aca="false">+Outflows!L109+Fees!L109+'Ongoing Cash Flows'!L109+'Terminal Value'!L109</f>
        <v>8224.25543080716</v>
      </c>
      <c r="M109" s="9" t="n">
        <f aca="false">+Outflows!M109+Fees!M109+'Ongoing Cash Flows'!M109+'Terminal Value'!M109</f>
        <v>8196.09457256702</v>
      </c>
      <c r="N109" s="9" t="n">
        <f aca="false">+Outflows!N109+Fees!N109+'Ongoing Cash Flows'!N109+'Terminal Value'!N109</f>
        <v>8178.60269827525</v>
      </c>
      <c r="O109" s="9" t="n">
        <f aca="false">+Outflows!O109+Fees!O109+'Ongoing Cash Flows'!O109+'Terminal Value'!O109</f>
        <v>7852.32425543516</v>
      </c>
      <c r="P109" s="9" t="n">
        <f aca="false">+Outflows!P109+Fees!P109+'Ongoing Cash Flows'!P109+'Terminal Value'!P109</f>
        <v>7744.62021274943</v>
      </c>
      <c r="Q109" s="9" t="n">
        <f aca="false">+Outflows!Q109+Fees!Q109+'Ongoing Cash Flows'!Q109+'Terminal Value'!Q109</f>
        <v>7715.90921060756</v>
      </c>
      <c r="R109" s="9" t="n">
        <f aca="false">+Outflows!R109+Fees!R109+'Ongoing Cash Flows'!R109+'Terminal Value'!R109</f>
        <v>1031.63558902778</v>
      </c>
      <c r="S109" s="9" t="n">
        <f aca="false">+Outflows!S109+Fees!S109+'Ongoing Cash Flows'!S109+'Terminal Value'!S109</f>
        <v>0</v>
      </c>
      <c r="T109" s="9" t="n">
        <f aca="false">+Outflows!T109+Fees!T109+'Ongoing Cash Flows'!T109+'Terminal Value'!T109</f>
        <v>0</v>
      </c>
      <c r="U109" s="9" t="n">
        <f aca="false">+Outflows!U109+Fees!U109+'Ongoing Cash Flows'!U109+'Terminal Value'!U109</f>
        <v>0</v>
      </c>
      <c r="V109" s="9" t="n">
        <f aca="false">+Outflows!V109+Fees!V109+'Ongoing Cash Flows'!V109+'Terminal Value'!V109</f>
        <v>0</v>
      </c>
      <c r="W109" s="9" t="n">
        <f aca="false">+Outflows!W109+Fees!W109+'Ongoing Cash Flows'!W109+'Terminal Value'!W109</f>
        <v>0</v>
      </c>
      <c r="X109" s="9" t="n">
        <f aca="false">+Outflows!X109+Fees!X109+'Ongoing Cash Flows'!X109+'Terminal Value'!X109</f>
        <v>0</v>
      </c>
      <c r="Y109" s="9" t="n">
        <f aca="false">+Outflows!Y109+Fees!Y109+'Ongoing Cash Flows'!Y109+'Terminal Value'!Y109</f>
        <v>0</v>
      </c>
      <c r="Z109" s="9" t="n">
        <f aca="false">+Outflows!Z109+Fees!Z109+'Ongoing Cash Flows'!Z109+'Terminal Value'!Z109</f>
        <v>0</v>
      </c>
      <c r="AA109" s="9" t="n">
        <f aca="false">+Outflows!AA109+Fees!AA109+'Ongoing Cash Flows'!AA109+'Terminal Value'!AA109</f>
        <v>0</v>
      </c>
      <c r="AB109" s="9" t="n">
        <f aca="false">+Outflows!AB109+Fees!AB109+'Ongoing Cash Flows'!AB109+'Terminal Value'!AB109</f>
        <v>0</v>
      </c>
      <c r="AC109" s="9" t="n">
        <f aca="false">+Outflows!AC109+Fees!AC109+'Ongoing Cash Flows'!AC109+'Terminal Value'!AC109</f>
        <v>0</v>
      </c>
      <c r="AD109" s="9" t="n">
        <f aca="false">+Outflows!AD109+Fees!AD109+'Ongoing Cash Flows'!AD109+'Terminal Value'!AD109</f>
        <v>0</v>
      </c>
      <c r="AE109" s="9" t="n">
        <f aca="false">+Outflows!AE109+Fees!AE109+'Ongoing Cash Flows'!AE109+'Terminal Value'!AE109</f>
        <v>0</v>
      </c>
      <c r="AF109" s="9" t="n">
        <f aca="false">+Outflows!AF109+Fees!AF109+'Ongoing Cash Flows'!AF109+'Terminal Value'!AF109</f>
        <v>0</v>
      </c>
      <c r="AG109" s="9" t="n">
        <f aca="false">+Outflows!AG109+Fees!AG109+'Ongoing Cash Flows'!AG109+'Terminal Value'!AG109</f>
        <v>0</v>
      </c>
      <c r="AH109" s="9" t="n">
        <f aca="false">+Outflows!AH109+Fees!AH109+'Ongoing Cash Flows'!AH109+'Terminal Value'!AH109</f>
        <v>0</v>
      </c>
      <c r="AI109" s="9" t="n">
        <f aca="false">+Outflows!AI109+Fees!AI109+'Ongoing Cash Flows'!AI109+'Terminal Value'!AI109</f>
        <v>0</v>
      </c>
      <c r="AJ109" s="9" t="n">
        <f aca="false">+Outflows!AJ109+Fees!AJ109+'Ongoing Cash Flows'!AJ109+'Terminal Value'!AJ109</f>
        <v>0</v>
      </c>
      <c r="AK109" s="9"/>
      <c r="AL109" s="1"/>
      <c r="AM109" s="32"/>
      <c r="AN109" s="33" t="n">
        <f aca="false">IF(ISERROR(XIRR(B109:AJ109,IRRDates)),-1,XIRR(B109:AJ109,IRRDates))</f>
        <v>0.0636581451826955</v>
      </c>
      <c r="AO109" s="9" t="n">
        <f aca="false">SUMPRODUCT(B109:AJ109,PVRf)</f>
        <v>0</v>
      </c>
      <c r="AP109" s="9" t="n">
        <f aca="false">MIN(0,AO109-$AO$1004)^2</f>
        <v>0</v>
      </c>
      <c r="AQ109" s="9" t="n">
        <f aca="false">MAX(0,AO109-$AO$1004)^2</f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20"/>
      <c r="CM109" s="20"/>
      <c r="CN109" s="20"/>
      <c r="CO109" s="20"/>
      <c r="CP109" s="20"/>
    </row>
    <row r="110" customFormat="false" ht="11.25" hidden="false" customHeight="false" outlineLevel="0" collapsed="false">
      <c r="A110" s="1" t="n">
        <v>108</v>
      </c>
      <c r="B110" s="9" t="n">
        <f aca="false">+Outflows!B110+Fees!B110+'Ongoing Cash Flows'!B110+'Terminal Value'!B110</f>
        <v>-85272.1291939784</v>
      </c>
      <c r="C110" s="9" t="n">
        <f aca="false">+Outflows!C110+Fees!C110+'Ongoing Cash Flows'!C110+'Terminal Value'!C110</f>
        <v>14067.339835323</v>
      </c>
      <c r="D110" s="9" t="n">
        <f aca="false">+Outflows!D110+Fees!D110+'Ongoing Cash Flows'!D110+'Terminal Value'!D110</f>
        <v>11776.2856088446</v>
      </c>
      <c r="E110" s="9" t="n">
        <f aca="false">+Outflows!E110+Fees!E110+'Ongoing Cash Flows'!E110+'Terminal Value'!E110</f>
        <v>9878.5785839295</v>
      </c>
      <c r="F110" s="9" t="n">
        <f aca="false">+Outflows!F110+Fees!F110+'Ongoing Cash Flows'!F110+'Terminal Value'!F110</f>
        <v>9405.5265960098</v>
      </c>
      <c r="G110" s="9" t="n">
        <f aca="false">+Outflows!G110+Fees!G110+'Ongoing Cash Flows'!G110+'Terminal Value'!G110</f>
        <v>9161.4169131375</v>
      </c>
      <c r="H110" s="9" t="n">
        <f aca="false">+Outflows!H110+Fees!H110+'Ongoing Cash Flows'!H110+'Terminal Value'!H110</f>
        <v>8276.97114931067</v>
      </c>
      <c r="I110" s="9" t="n">
        <f aca="false">+Outflows!I110+Fees!I110+'Ongoing Cash Flows'!I110+'Terminal Value'!I110</f>
        <v>8137.42081617352</v>
      </c>
      <c r="J110" s="9" t="n">
        <f aca="false">+Outflows!J110+Fees!J110+'Ongoing Cash Flows'!J110+'Terminal Value'!J110</f>
        <v>8124.98661363853</v>
      </c>
      <c r="K110" s="9" t="n">
        <f aca="false">+Outflows!K110+Fees!K110+'Ongoing Cash Flows'!K110+'Terminal Value'!K110</f>
        <v>8115.49476541055</v>
      </c>
      <c r="L110" s="9" t="n">
        <f aca="false">+Outflows!L110+Fees!L110+'Ongoing Cash Flows'!L110+'Terminal Value'!L110</f>
        <v>8117.05867875812</v>
      </c>
      <c r="M110" s="9" t="n">
        <f aca="false">+Outflows!M110+Fees!M110+'Ongoing Cash Flows'!M110+'Terminal Value'!M110</f>
        <v>8088.71613110773</v>
      </c>
      <c r="N110" s="9" t="n">
        <f aca="false">+Outflows!N110+Fees!N110+'Ongoing Cash Flows'!N110+'Terminal Value'!N110</f>
        <v>8071.40594622621</v>
      </c>
      <c r="O110" s="9" t="n">
        <f aca="false">+Outflows!O110+Fees!O110+'Ongoing Cash Flows'!O110+'Terminal Value'!O110</f>
        <v>7744.94581397587</v>
      </c>
      <c r="P110" s="9" t="n">
        <f aca="false">+Outflows!P110+Fees!P110+'Ongoing Cash Flows'!P110+'Terminal Value'!P110</f>
        <v>7637.42346070039</v>
      </c>
      <c r="Q110" s="9" t="n">
        <f aca="false">+Outflows!Q110+Fees!Q110+'Ongoing Cash Flows'!Q110+'Terminal Value'!Q110</f>
        <v>7608.53076914827</v>
      </c>
      <c r="R110" s="9" t="n">
        <f aca="false">+Outflows!R110+Fees!R110+'Ongoing Cash Flows'!R110+'Terminal Value'!R110</f>
        <v>978.037213003255</v>
      </c>
      <c r="S110" s="9" t="n">
        <f aca="false">+Outflows!S110+Fees!S110+'Ongoing Cash Flows'!S110+'Terminal Value'!S110</f>
        <v>0</v>
      </c>
      <c r="T110" s="9" t="n">
        <f aca="false">+Outflows!T110+Fees!T110+'Ongoing Cash Flows'!T110+'Terminal Value'!T110</f>
        <v>0</v>
      </c>
      <c r="U110" s="9" t="n">
        <f aca="false">+Outflows!U110+Fees!U110+'Ongoing Cash Flows'!U110+'Terminal Value'!U110</f>
        <v>0</v>
      </c>
      <c r="V110" s="9" t="n">
        <f aca="false">+Outflows!V110+Fees!V110+'Ongoing Cash Flows'!V110+'Terminal Value'!V110</f>
        <v>0</v>
      </c>
      <c r="W110" s="9" t="n">
        <f aca="false">+Outflows!W110+Fees!W110+'Ongoing Cash Flows'!W110+'Terminal Value'!W110</f>
        <v>0</v>
      </c>
      <c r="X110" s="9" t="n">
        <f aca="false">+Outflows!X110+Fees!X110+'Ongoing Cash Flows'!X110+'Terminal Value'!X110</f>
        <v>0</v>
      </c>
      <c r="Y110" s="9" t="n">
        <f aca="false">+Outflows!Y110+Fees!Y110+'Ongoing Cash Flows'!Y110+'Terminal Value'!Y110</f>
        <v>0</v>
      </c>
      <c r="Z110" s="9" t="n">
        <f aca="false">+Outflows!Z110+Fees!Z110+'Ongoing Cash Flows'!Z110+'Terminal Value'!Z110</f>
        <v>0</v>
      </c>
      <c r="AA110" s="9" t="n">
        <f aca="false">+Outflows!AA110+Fees!AA110+'Ongoing Cash Flows'!AA110+'Terminal Value'!AA110</f>
        <v>0</v>
      </c>
      <c r="AB110" s="9" t="n">
        <f aca="false">+Outflows!AB110+Fees!AB110+'Ongoing Cash Flows'!AB110+'Terminal Value'!AB110</f>
        <v>0</v>
      </c>
      <c r="AC110" s="9" t="n">
        <f aca="false">+Outflows!AC110+Fees!AC110+'Ongoing Cash Flows'!AC110+'Terminal Value'!AC110</f>
        <v>0</v>
      </c>
      <c r="AD110" s="9" t="n">
        <f aca="false">+Outflows!AD110+Fees!AD110+'Ongoing Cash Flows'!AD110+'Terminal Value'!AD110</f>
        <v>0</v>
      </c>
      <c r="AE110" s="9" t="n">
        <f aca="false">+Outflows!AE110+Fees!AE110+'Ongoing Cash Flows'!AE110+'Terminal Value'!AE110</f>
        <v>0</v>
      </c>
      <c r="AF110" s="9" t="n">
        <f aca="false">+Outflows!AF110+Fees!AF110+'Ongoing Cash Flows'!AF110+'Terminal Value'!AF110</f>
        <v>0</v>
      </c>
      <c r="AG110" s="9" t="n">
        <f aca="false">+Outflows!AG110+Fees!AG110+'Ongoing Cash Flows'!AG110+'Terminal Value'!AG110</f>
        <v>0</v>
      </c>
      <c r="AH110" s="9" t="n">
        <f aca="false">+Outflows!AH110+Fees!AH110+'Ongoing Cash Flows'!AH110+'Terminal Value'!AH110</f>
        <v>0</v>
      </c>
      <c r="AI110" s="9" t="n">
        <f aca="false">+Outflows!AI110+Fees!AI110+'Ongoing Cash Flows'!AI110+'Terminal Value'!AI110</f>
        <v>0</v>
      </c>
      <c r="AJ110" s="9" t="n">
        <f aca="false">+Outflows!AJ110+Fees!AJ110+'Ongoing Cash Flows'!AJ110+'Terminal Value'!AJ110</f>
        <v>0</v>
      </c>
      <c r="AK110" s="9"/>
      <c r="AL110" s="1"/>
      <c r="AM110" s="32"/>
      <c r="AN110" s="33" t="n">
        <f aca="false">IF(ISERROR(XIRR(B110:AJ110,IRRDates)),-1,XIRR(B110:AJ110,IRRDates))</f>
        <v>0.0709261134221668</v>
      </c>
      <c r="AO110" s="9" t="n">
        <f aca="false">SUMPRODUCT(B110:AJ110,PVRf)</f>
        <v>0</v>
      </c>
      <c r="AP110" s="9" t="n">
        <f aca="false">MIN(0,AO110-$AO$1004)^2</f>
        <v>0</v>
      </c>
      <c r="AQ110" s="9" t="n">
        <f aca="false">MAX(0,AO110-$AO$1004)^2</f>
        <v>0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20"/>
      <c r="CM110" s="20"/>
      <c r="CN110" s="20"/>
      <c r="CO110" s="20"/>
      <c r="CP110" s="20"/>
    </row>
    <row r="111" customFormat="false" ht="11.25" hidden="false" customHeight="false" outlineLevel="0" collapsed="false">
      <c r="A111" s="1" t="n">
        <v>109</v>
      </c>
      <c r="B111" s="9" t="n">
        <f aca="false">+Outflows!B111+Fees!B111+'Ongoing Cash Flows'!B111+'Terminal Value'!B111</f>
        <v>-99970.7971991556</v>
      </c>
      <c r="C111" s="9" t="n">
        <f aca="false">+Outflows!C111+Fees!C111+'Ongoing Cash Flows'!C111+'Terminal Value'!C111</f>
        <v>14172.7886550648</v>
      </c>
      <c r="D111" s="9" t="n">
        <f aca="false">+Outflows!D111+Fees!D111+'Ongoing Cash Flows'!D111+'Terminal Value'!D111</f>
        <v>12261.8117549023</v>
      </c>
      <c r="E111" s="9" t="n">
        <f aca="false">+Outflows!E111+Fees!E111+'Ongoing Cash Flows'!E111+'Terminal Value'!E111</f>
        <v>10353.7025945422</v>
      </c>
      <c r="F111" s="9" t="n">
        <f aca="false">+Outflows!F111+Fees!F111+'Ongoing Cash Flows'!F111+'Terminal Value'!F111</f>
        <v>9874.03188378778</v>
      </c>
      <c r="G111" s="9" t="n">
        <f aca="false">+Outflows!G111+Fees!G111+'Ongoing Cash Flows'!G111+'Terminal Value'!G111</f>
        <v>9571.76645400519</v>
      </c>
      <c r="H111" s="9" t="n">
        <f aca="false">+Outflows!H111+Fees!H111+'Ongoing Cash Flows'!H111+'Terminal Value'!H111</f>
        <v>8633.00581341239</v>
      </c>
      <c r="I111" s="9" t="n">
        <f aca="false">+Outflows!I111+Fees!I111+'Ongoing Cash Flows'!I111+'Terminal Value'!I111</f>
        <v>8474.59650127788</v>
      </c>
      <c r="J111" s="9" t="n">
        <f aca="false">+Outflows!J111+Fees!J111+'Ongoing Cash Flows'!J111+'Terminal Value'!J111</f>
        <v>8462.16229874289</v>
      </c>
      <c r="K111" s="9" t="n">
        <f aca="false">+Outflows!K111+Fees!K111+'Ongoing Cash Flows'!K111+'Terminal Value'!K111</f>
        <v>8453.24193472695</v>
      </c>
      <c r="L111" s="9" t="n">
        <f aca="false">+Outflows!L111+Fees!L111+'Ongoing Cash Flows'!L111+'Terminal Value'!L111</f>
        <v>8454.23436386248</v>
      </c>
      <c r="M111" s="9" t="n">
        <f aca="false">+Outflows!M111+Fees!M111+'Ongoing Cash Flows'!M111+'Terminal Value'!M111</f>
        <v>8426.46330042413</v>
      </c>
      <c r="N111" s="9" t="n">
        <f aca="false">+Outflows!N111+Fees!N111+'Ongoing Cash Flows'!N111+'Terminal Value'!N111</f>
        <v>8408.58163133057</v>
      </c>
      <c r="O111" s="9" t="n">
        <f aca="false">+Outflows!O111+Fees!O111+'Ongoing Cash Flows'!O111+'Terminal Value'!O111</f>
        <v>8082.69298329227</v>
      </c>
      <c r="P111" s="9" t="n">
        <f aca="false">+Outflows!P111+Fees!P111+'Ongoing Cash Flows'!P111+'Terminal Value'!P111</f>
        <v>7974.59914580475</v>
      </c>
      <c r="Q111" s="9" t="n">
        <f aca="false">+Outflows!Q111+Fees!Q111+'Ongoing Cash Flows'!Q111+'Terminal Value'!Q111</f>
        <v>7946.27793846467</v>
      </c>
      <c r="R111" s="9" t="n">
        <f aca="false">+Outflows!R111+Fees!R111+'Ongoing Cash Flows'!R111+'Terminal Value'!R111</f>
        <v>1146.62505555543</v>
      </c>
      <c r="S111" s="9" t="n">
        <f aca="false">+Outflows!S111+Fees!S111+'Ongoing Cash Flows'!S111+'Terminal Value'!S111</f>
        <v>0</v>
      </c>
      <c r="T111" s="9" t="n">
        <f aca="false">+Outflows!T111+Fees!T111+'Ongoing Cash Flows'!T111+'Terminal Value'!T111</f>
        <v>0</v>
      </c>
      <c r="U111" s="9" t="n">
        <f aca="false">+Outflows!U111+Fees!U111+'Ongoing Cash Flows'!U111+'Terminal Value'!U111</f>
        <v>0</v>
      </c>
      <c r="V111" s="9" t="n">
        <f aca="false">+Outflows!V111+Fees!V111+'Ongoing Cash Flows'!V111+'Terminal Value'!V111</f>
        <v>0</v>
      </c>
      <c r="W111" s="9" t="n">
        <f aca="false">+Outflows!W111+Fees!W111+'Ongoing Cash Flows'!W111+'Terminal Value'!W111</f>
        <v>0</v>
      </c>
      <c r="X111" s="9" t="n">
        <f aca="false">+Outflows!X111+Fees!X111+'Ongoing Cash Flows'!X111+'Terminal Value'!X111</f>
        <v>0</v>
      </c>
      <c r="Y111" s="9" t="n">
        <f aca="false">+Outflows!Y111+Fees!Y111+'Ongoing Cash Flows'!Y111+'Terminal Value'!Y111</f>
        <v>0</v>
      </c>
      <c r="Z111" s="9" t="n">
        <f aca="false">+Outflows!Z111+Fees!Z111+'Ongoing Cash Flows'!Z111+'Terminal Value'!Z111</f>
        <v>0</v>
      </c>
      <c r="AA111" s="9" t="n">
        <f aca="false">+Outflows!AA111+Fees!AA111+'Ongoing Cash Flows'!AA111+'Terminal Value'!AA111</f>
        <v>0</v>
      </c>
      <c r="AB111" s="9" t="n">
        <f aca="false">+Outflows!AB111+Fees!AB111+'Ongoing Cash Flows'!AB111+'Terminal Value'!AB111</f>
        <v>0</v>
      </c>
      <c r="AC111" s="9" t="n">
        <f aca="false">+Outflows!AC111+Fees!AC111+'Ongoing Cash Flows'!AC111+'Terminal Value'!AC111</f>
        <v>0</v>
      </c>
      <c r="AD111" s="9" t="n">
        <f aca="false">+Outflows!AD111+Fees!AD111+'Ongoing Cash Flows'!AD111+'Terminal Value'!AD111</f>
        <v>0</v>
      </c>
      <c r="AE111" s="9" t="n">
        <f aca="false">+Outflows!AE111+Fees!AE111+'Ongoing Cash Flows'!AE111+'Terminal Value'!AE111</f>
        <v>0</v>
      </c>
      <c r="AF111" s="9" t="n">
        <f aca="false">+Outflows!AF111+Fees!AF111+'Ongoing Cash Flows'!AF111+'Terminal Value'!AF111</f>
        <v>0</v>
      </c>
      <c r="AG111" s="9" t="n">
        <f aca="false">+Outflows!AG111+Fees!AG111+'Ongoing Cash Flows'!AG111+'Terminal Value'!AG111</f>
        <v>0</v>
      </c>
      <c r="AH111" s="9" t="n">
        <f aca="false">+Outflows!AH111+Fees!AH111+'Ongoing Cash Flows'!AH111+'Terminal Value'!AH111</f>
        <v>0</v>
      </c>
      <c r="AI111" s="9" t="n">
        <f aca="false">+Outflows!AI111+Fees!AI111+'Ongoing Cash Flows'!AI111+'Terminal Value'!AI111</f>
        <v>0</v>
      </c>
      <c r="AJ111" s="9" t="n">
        <f aca="false">+Outflows!AJ111+Fees!AJ111+'Ongoing Cash Flows'!AJ111+'Terminal Value'!AJ111</f>
        <v>0</v>
      </c>
      <c r="AK111" s="9"/>
      <c r="AL111" s="1"/>
      <c r="AM111" s="32"/>
      <c r="AN111" s="33" t="n">
        <f aca="false">IF(ISERROR(XIRR(B111:AJ111,IRRDates)),-1,XIRR(B111:AJ111,IRRDates))</f>
        <v>0.0504786658214814</v>
      </c>
      <c r="AO111" s="9" t="n">
        <f aca="false">SUMPRODUCT(B111:AJ111,PVRf)</f>
        <v>0</v>
      </c>
      <c r="AP111" s="9" t="n">
        <f aca="false">MIN(0,AO111-$AO$1004)^2</f>
        <v>0</v>
      </c>
      <c r="AQ111" s="9" t="n">
        <f aca="false">MAX(0,AO111-$AO$1004)^2</f>
        <v>0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20"/>
      <c r="CM111" s="20"/>
      <c r="CN111" s="20"/>
      <c r="CO111" s="20"/>
      <c r="CP111" s="20"/>
    </row>
    <row r="112" customFormat="false" ht="11.25" hidden="false" customHeight="false" outlineLevel="0" collapsed="false">
      <c r="A112" s="1" t="n">
        <v>110</v>
      </c>
      <c r="B112" s="9" t="n">
        <f aca="false">+Outflows!B112+Fees!B112+'Ongoing Cash Flows'!B112+'Terminal Value'!B112</f>
        <v>-94438.9080829448</v>
      </c>
      <c r="C112" s="9" t="n">
        <f aca="false">+Outflows!C112+Fees!C112+'Ongoing Cash Flows'!C112+'Terminal Value'!C112</f>
        <v>14195.1371261294</v>
      </c>
      <c r="D112" s="9" t="n">
        <f aca="false">+Outflows!D112+Fees!D112+'Ongoing Cash Flows'!D112+'Terminal Value'!D112</f>
        <v>12217.5869006086</v>
      </c>
      <c r="E112" s="9" t="n">
        <f aca="false">+Outflows!E112+Fees!E112+'Ongoing Cash Flows'!E112+'Terminal Value'!E112</f>
        <v>10085.3186243168</v>
      </c>
      <c r="F112" s="9" t="n">
        <f aca="false">+Outflows!F112+Fees!F112+'Ongoing Cash Flows'!F112+'Terminal Value'!F112</f>
        <v>9676.1356935494</v>
      </c>
      <c r="G112" s="9" t="n">
        <f aca="false">+Outflows!G112+Fees!G112+'Ongoing Cash Flows'!G112+'Terminal Value'!G112</f>
        <v>9437.85043710752</v>
      </c>
      <c r="H112" s="9" t="n">
        <f aca="false">+Outflows!H112+Fees!H112+'Ongoing Cash Flows'!H112+'Terminal Value'!H112</f>
        <v>8499.01106758614</v>
      </c>
      <c r="I112" s="9" t="n">
        <f aca="false">+Outflows!I112+Fees!I112+'Ongoing Cash Flows'!I112+'Terminal Value'!I112</f>
        <v>8347.6993904633</v>
      </c>
      <c r="J112" s="9" t="n">
        <f aca="false">+Outflows!J112+Fees!J112+'Ongoing Cash Flows'!J112+'Terminal Value'!J112</f>
        <v>8335.26518792831</v>
      </c>
      <c r="K112" s="9" t="n">
        <f aca="false">+Outflows!K112+Fees!K112+'Ongoing Cash Flows'!K112+'Terminal Value'!K112</f>
        <v>8326.12974406353</v>
      </c>
      <c r="L112" s="9" t="n">
        <f aca="false">+Outflows!L112+Fees!L112+'Ongoing Cash Flows'!L112+'Terminal Value'!L112</f>
        <v>8327.3372530479</v>
      </c>
      <c r="M112" s="9" t="n">
        <f aca="false">+Outflows!M112+Fees!M112+'Ongoing Cash Flows'!M112+'Terminal Value'!M112</f>
        <v>8299.35110976071</v>
      </c>
      <c r="N112" s="9" t="n">
        <f aca="false">+Outflows!N112+Fees!N112+'Ongoing Cash Flows'!N112+'Terminal Value'!N112</f>
        <v>8281.68452051599</v>
      </c>
      <c r="O112" s="9" t="n">
        <f aca="false">+Outflows!O112+Fees!O112+'Ongoing Cash Flows'!O112+'Terminal Value'!O112</f>
        <v>7955.58079262885</v>
      </c>
      <c r="P112" s="9" t="n">
        <f aca="false">+Outflows!P112+Fees!P112+'Ongoing Cash Flows'!P112+'Terminal Value'!P112</f>
        <v>7847.70203499017</v>
      </c>
      <c r="Q112" s="9" t="n">
        <f aca="false">+Outflows!Q112+Fees!Q112+'Ongoing Cash Flows'!Q112+'Terminal Value'!Q112</f>
        <v>7819.16574780125</v>
      </c>
      <c r="R112" s="9" t="n">
        <f aca="false">+Outflows!R112+Fees!R112+'Ongoing Cash Flows'!R112+'Terminal Value'!R112</f>
        <v>1083.17650014814</v>
      </c>
      <c r="S112" s="9" t="n">
        <f aca="false">+Outflows!S112+Fees!S112+'Ongoing Cash Flows'!S112+'Terminal Value'!S112</f>
        <v>0</v>
      </c>
      <c r="T112" s="9" t="n">
        <f aca="false">+Outflows!T112+Fees!T112+'Ongoing Cash Flows'!T112+'Terminal Value'!T112</f>
        <v>0</v>
      </c>
      <c r="U112" s="9" t="n">
        <f aca="false">+Outflows!U112+Fees!U112+'Ongoing Cash Flows'!U112+'Terminal Value'!U112</f>
        <v>0</v>
      </c>
      <c r="V112" s="9" t="n">
        <f aca="false">+Outflows!V112+Fees!V112+'Ongoing Cash Flows'!V112+'Terminal Value'!V112</f>
        <v>0</v>
      </c>
      <c r="W112" s="9" t="n">
        <f aca="false">+Outflows!W112+Fees!W112+'Ongoing Cash Flows'!W112+'Terminal Value'!W112</f>
        <v>0</v>
      </c>
      <c r="X112" s="9" t="n">
        <f aca="false">+Outflows!X112+Fees!X112+'Ongoing Cash Flows'!X112+'Terminal Value'!X112</f>
        <v>0</v>
      </c>
      <c r="Y112" s="9" t="n">
        <f aca="false">+Outflows!Y112+Fees!Y112+'Ongoing Cash Flows'!Y112+'Terminal Value'!Y112</f>
        <v>0</v>
      </c>
      <c r="Z112" s="9" t="n">
        <f aca="false">+Outflows!Z112+Fees!Z112+'Ongoing Cash Flows'!Z112+'Terminal Value'!Z112</f>
        <v>0</v>
      </c>
      <c r="AA112" s="9" t="n">
        <f aca="false">+Outflows!AA112+Fees!AA112+'Ongoing Cash Flows'!AA112+'Terminal Value'!AA112</f>
        <v>0</v>
      </c>
      <c r="AB112" s="9" t="n">
        <f aca="false">+Outflows!AB112+Fees!AB112+'Ongoing Cash Flows'!AB112+'Terminal Value'!AB112</f>
        <v>0</v>
      </c>
      <c r="AC112" s="9" t="n">
        <f aca="false">+Outflows!AC112+Fees!AC112+'Ongoing Cash Flows'!AC112+'Terminal Value'!AC112</f>
        <v>0</v>
      </c>
      <c r="AD112" s="9" t="n">
        <f aca="false">+Outflows!AD112+Fees!AD112+'Ongoing Cash Flows'!AD112+'Terminal Value'!AD112</f>
        <v>0</v>
      </c>
      <c r="AE112" s="9" t="n">
        <f aca="false">+Outflows!AE112+Fees!AE112+'Ongoing Cash Flows'!AE112+'Terminal Value'!AE112</f>
        <v>0</v>
      </c>
      <c r="AF112" s="9" t="n">
        <f aca="false">+Outflows!AF112+Fees!AF112+'Ongoing Cash Flows'!AF112+'Terminal Value'!AF112</f>
        <v>0</v>
      </c>
      <c r="AG112" s="9" t="n">
        <f aca="false">+Outflows!AG112+Fees!AG112+'Ongoing Cash Flows'!AG112+'Terminal Value'!AG112</f>
        <v>0</v>
      </c>
      <c r="AH112" s="9" t="n">
        <f aca="false">+Outflows!AH112+Fees!AH112+'Ongoing Cash Flows'!AH112+'Terminal Value'!AH112</f>
        <v>0</v>
      </c>
      <c r="AI112" s="9" t="n">
        <f aca="false">+Outflows!AI112+Fees!AI112+'Ongoing Cash Flows'!AI112+'Terminal Value'!AI112</f>
        <v>0</v>
      </c>
      <c r="AJ112" s="9" t="n">
        <f aca="false">+Outflows!AJ112+Fees!AJ112+'Ongoing Cash Flows'!AJ112+'Terminal Value'!AJ112</f>
        <v>0</v>
      </c>
      <c r="AK112" s="9"/>
      <c r="AL112" s="1"/>
      <c r="AM112" s="32"/>
      <c r="AN112" s="33" t="n">
        <f aca="false">IF(ISERROR(XIRR(B112:AJ112,IRRDates)),-1,XIRR(B112:AJ112,IRRDates))</f>
        <v>0.0576950842772947</v>
      </c>
      <c r="AO112" s="9" t="n">
        <f aca="false">SUMPRODUCT(B112:AJ112,PVRf)</f>
        <v>0</v>
      </c>
      <c r="AP112" s="9" t="n">
        <f aca="false">MIN(0,AO112-$AO$1004)^2</f>
        <v>0</v>
      </c>
      <c r="AQ112" s="9" t="n">
        <f aca="false">MAX(0,AO112-$AO$1004)^2</f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20"/>
      <c r="CM112" s="20"/>
      <c r="CN112" s="20"/>
      <c r="CO112" s="20"/>
      <c r="CP112" s="20"/>
    </row>
    <row r="113" customFormat="false" ht="11.25" hidden="false" customHeight="false" outlineLevel="0" collapsed="false">
      <c r="A113" s="1" t="n">
        <v>111</v>
      </c>
      <c r="B113" s="9" t="n">
        <f aca="false">+Outflows!B113+Fees!B113+'Ongoing Cash Flows'!B113+'Terminal Value'!B113</f>
        <v>-96246.2021115917</v>
      </c>
      <c r="C113" s="9" t="n">
        <f aca="false">+Outflows!C113+Fees!C113+'Ongoing Cash Flows'!C113+'Terminal Value'!C113</f>
        <v>14170.3933073052</v>
      </c>
      <c r="D113" s="9" t="n">
        <f aca="false">+Outflows!D113+Fees!D113+'Ongoing Cash Flows'!D113+'Terminal Value'!D113</f>
        <v>12274.5594331877</v>
      </c>
      <c r="E113" s="9" t="n">
        <f aca="false">+Outflows!E113+Fees!E113+'Ongoing Cash Flows'!E113+'Terminal Value'!E113</f>
        <v>10123.1785889861</v>
      </c>
      <c r="F113" s="9" t="n">
        <f aca="false">+Outflows!F113+Fees!F113+'Ongoing Cash Flows'!F113+'Terminal Value'!F113</f>
        <v>9756.86310827421</v>
      </c>
      <c r="G113" s="9" t="n">
        <f aca="false">+Outflows!G113+Fees!G113+'Ongoing Cash Flows'!G113+'Terminal Value'!G113</f>
        <v>9376.12629697504</v>
      </c>
      <c r="H113" s="9" t="n">
        <f aca="false">+Outflows!H113+Fees!H113+'Ongoing Cash Flows'!H113+'Terminal Value'!H113</f>
        <v>8542.7877772986</v>
      </c>
      <c r="I113" s="9" t="n">
        <f aca="false">+Outflows!I113+Fees!I113+'Ongoing Cash Flows'!I113+'Terminal Value'!I113</f>
        <v>8389.15726964523</v>
      </c>
      <c r="J113" s="9" t="n">
        <f aca="false">+Outflows!J113+Fees!J113+'Ongoing Cash Flows'!J113+'Terminal Value'!J113</f>
        <v>8376.72306711024</v>
      </c>
      <c r="K113" s="9" t="n">
        <f aca="false">+Outflows!K113+Fees!K113+'Ongoing Cash Flows'!K113+'Terminal Value'!K113</f>
        <v>8367.6578908373</v>
      </c>
      <c r="L113" s="9" t="n">
        <f aca="false">+Outflows!L113+Fees!L113+'Ongoing Cash Flows'!L113+'Terminal Value'!L113</f>
        <v>8368.79513222983</v>
      </c>
      <c r="M113" s="9" t="n">
        <f aca="false">+Outflows!M113+Fees!M113+'Ongoing Cash Flows'!M113+'Terminal Value'!M113</f>
        <v>8340.87925653448</v>
      </c>
      <c r="N113" s="9" t="n">
        <f aca="false">+Outflows!N113+Fees!N113+'Ongoing Cash Flows'!N113+'Terminal Value'!N113</f>
        <v>8323.14239969793</v>
      </c>
      <c r="O113" s="9" t="n">
        <f aca="false">+Outflows!O113+Fees!O113+'Ongoing Cash Flows'!O113+'Terminal Value'!O113</f>
        <v>7997.10893940262</v>
      </c>
      <c r="P113" s="9" t="n">
        <f aca="false">+Outflows!P113+Fees!P113+'Ongoing Cash Flows'!P113+'Terminal Value'!P113</f>
        <v>7889.15991417211</v>
      </c>
      <c r="Q113" s="9" t="n">
        <f aca="false">+Outflows!Q113+Fees!Q113+'Ongoing Cash Flows'!Q113+'Terminal Value'!Q113</f>
        <v>7860.69389457502</v>
      </c>
      <c r="R113" s="9" t="n">
        <f aca="false">+Outflows!R113+Fees!R113+'Ongoing Cash Flows'!R113+'Terminal Value'!R113</f>
        <v>1103.90543973911</v>
      </c>
      <c r="S113" s="9" t="n">
        <f aca="false">+Outflows!S113+Fees!S113+'Ongoing Cash Flows'!S113+'Terminal Value'!S113</f>
        <v>0</v>
      </c>
      <c r="T113" s="9" t="n">
        <f aca="false">+Outflows!T113+Fees!T113+'Ongoing Cash Flows'!T113+'Terminal Value'!T113</f>
        <v>0</v>
      </c>
      <c r="U113" s="9" t="n">
        <f aca="false">+Outflows!U113+Fees!U113+'Ongoing Cash Flows'!U113+'Terminal Value'!U113</f>
        <v>0</v>
      </c>
      <c r="V113" s="9" t="n">
        <f aca="false">+Outflows!V113+Fees!V113+'Ongoing Cash Flows'!V113+'Terminal Value'!V113</f>
        <v>0</v>
      </c>
      <c r="W113" s="9" t="n">
        <f aca="false">+Outflows!W113+Fees!W113+'Ongoing Cash Flows'!W113+'Terminal Value'!W113</f>
        <v>0</v>
      </c>
      <c r="X113" s="9" t="n">
        <f aca="false">+Outflows!X113+Fees!X113+'Ongoing Cash Flows'!X113+'Terminal Value'!X113</f>
        <v>0</v>
      </c>
      <c r="Y113" s="9" t="n">
        <f aca="false">+Outflows!Y113+Fees!Y113+'Ongoing Cash Flows'!Y113+'Terminal Value'!Y113</f>
        <v>0</v>
      </c>
      <c r="Z113" s="9" t="n">
        <f aca="false">+Outflows!Z113+Fees!Z113+'Ongoing Cash Flows'!Z113+'Terminal Value'!Z113</f>
        <v>0</v>
      </c>
      <c r="AA113" s="9" t="n">
        <f aca="false">+Outflows!AA113+Fees!AA113+'Ongoing Cash Flows'!AA113+'Terminal Value'!AA113</f>
        <v>0</v>
      </c>
      <c r="AB113" s="9" t="n">
        <f aca="false">+Outflows!AB113+Fees!AB113+'Ongoing Cash Flows'!AB113+'Terminal Value'!AB113</f>
        <v>0</v>
      </c>
      <c r="AC113" s="9" t="n">
        <f aca="false">+Outflows!AC113+Fees!AC113+'Ongoing Cash Flows'!AC113+'Terminal Value'!AC113</f>
        <v>0</v>
      </c>
      <c r="AD113" s="9" t="n">
        <f aca="false">+Outflows!AD113+Fees!AD113+'Ongoing Cash Flows'!AD113+'Terminal Value'!AD113</f>
        <v>0</v>
      </c>
      <c r="AE113" s="9" t="n">
        <f aca="false">+Outflows!AE113+Fees!AE113+'Ongoing Cash Flows'!AE113+'Terminal Value'!AE113</f>
        <v>0</v>
      </c>
      <c r="AF113" s="9" t="n">
        <f aca="false">+Outflows!AF113+Fees!AF113+'Ongoing Cash Flows'!AF113+'Terminal Value'!AF113</f>
        <v>0</v>
      </c>
      <c r="AG113" s="9" t="n">
        <f aca="false">+Outflows!AG113+Fees!AG113+'Ongoing Cash Flows'!AG113+'Terminal Value'!AG113</f>
        <v>0</v>
      </c>
      <c r="AH113" s="9" t="n">
        <f aca="false">+Outflows!AH113+Fees!AH113+'Ongoing Cash Flows'!AH113+'Terminal Value'!AH113</f>
        <v>0</v>
      </c>
      <c r="AI113" s="9" t="n">
        <f aca="false">+Outflows!AI113+Fees!AI113+'Ongoing Cash Flows'!AI113+'Terminal Value'!AI113</f>
        <v>0</v>
      </c>
      <c r="AJ113" s="9" t="n">
        <f aca="false">+Outflows!AJ113+Fees!AJ113+'Ongoing Cash Flows'!AJ113+'Terminal Value'!AJ113</f>
        <v>0</v>
      </c>
      <c r="AK113" s="9"/>
      <c r="AL113" s="1"/>
      <c r="AM113" s="32"/>
      <c r="AN113" s="33" t="n">
        <f aca="false">IF(ISERROR(XIRR(B113:AJ113,IRRDates)),-1,XIRR(B113:AJ113,IRRDates))</f>
        <v>0.0551032047261099</v>
      </c>
      <c r="AO113" s="9" t="n">
        <f aca="false">SUMPRODUCT(B113:AJ113,PVRf)</f>
        <v>0</v>
      </c>
      <c r="AP113" s="9" t="n">
        <f aca="false">MIN(0,AO113-$AO$1004)^2</f>
        <v>0</v>
      </c>
      <c r="AQ113" s="9" t="n">
        <f aca="false">MAX(0,AO113-$AO$1004)^2</f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20"/>
      <c r="CM113" s="20"/>
      <c r="CN113" s="20"/>
      <c r="CO113" s="20"/>
      <c r="CP113" s="20"/>
    </row>
    <row r="114" customFormat="false" ht="11.25" hidden="false" customHeight="false" outlineLevel="0" collapsed="false">
      <c r="A114" s="1" t="n">
        <v>112</v>
      </c>
      <c r="B114" s="9" t="n">
        <f aca="false">+Outflows!B114+Fees!B114+'Ongoing Cash Flows'!B114+'Terminal Value'!B114</f>
        <v>-97981.1722750222</v>
      </c>
      <c r="C114" s="9" t="n">
        <f aca="false">+Outflows!C114+Fees!C114+'Ongoing Cash Flows'!C114+'Terminal Value'!C114</f>
        <v>14127.2224852616</v>
      </c>
      <c r="D114" s="9" t="n">
        <f aca="false">+Outflows!D114+Fees!D114+'Ongoing Cash Flows'!D114+'Terminal Value'!D114</f>
        <v>12293.6442725282</v>
      </c>
      <c r="E114" s="9" t="n">
        <f aca="false">+Outflows!E114+Fees!E114+'Ongoing Cash Flows'!E114+'Terminal Value'!E114</f>
        <v>10270.2693582199</v>
      </c>
      <c r="F114" s="9" t="n">
        <f aca="false">+Outflows!F114+Fees!F114+'Ongoing Cash Flows'!F114+'Terminal Value'!F114</f>
        <v>9742.27332068235</v>
      </c>
      <c r="G114" s="9" t="n">
        <f aca="false">+Outflows!G114+Fees!G114+'Ongoing Cash Flows'!G114+'Terminal Value'!G114</f>
        <v>9505.48242193822</v>
      </c>
      <c r="H114" s="9" t="n">
        <f aca="false">+Outflows!H114+Fees!H114+'Ongoing Cash Flows'!H114+'Terminal Value'!H114</f>
        <v>8584.81264099005</v>
      </c>
      <c r="I114" s="9" t="n">
        <f aca="false">+Outflows!I114+Fees!I114+'Ongoing Cash Flows'!I114+'Terminal Value'!I114</f>
        <v>8428.9560972182</v>
      </c>
      <c r="J114" s="9" t="n">
        <f aca="false">+Outflows!J114+Fees!J114+'Ongoing Cash Flows'!J114+'Terminal Value'!J114</f>
        <v>8416.52189468321</v>
      </c>
      <c r="K114" s="9" t="n">
        <f aca="false">+Outflows!K114+Fees!K114+'Ongoing Cash Flows'!K114+'Terminal Value'!K114</f>
        <v>8407.52417405022</v>
      </c>
      <c r="L114" s="9" t="n">
        <f aca="false">+Outflows!L114+Fees!L114+'Ongoing Cash Flows'!L114+'Terminal Value'!L114</f>
        <v>8408.5939598028</v>
      </c>
      <c r="M114" s="9" t="n">
        <f aca="false">+Outflows!M114+Fees!M114+'Ongoing Cash Flows'!M114+'Terminal Value'!M114</f>
        <v>8380.7455397474</v>
      </c>
      <c r="N114" s="9" t="n">
        <f aca="false">+Outflows!N114+Fees!N114+'Ongoing Cash Flows'!N114+'Terminal Value'!N114</f>
        <v>8362.94122727089</v>
      </c>
      <c r="O114" s="9" t="n">
        <f aca="false">+Outflows!O114+Fees!O114+'Ongoing Cash Flows'!O114+'Terminal Value'!O114</f>
        <v>8036.97522261554</v>
      </c>
      <c r="P114" s="9" t="n">
        <f aca="false">+Outflows!P114+Fees!P114+'Ongoing Cash Flows'!P114+'Terminal Value'!P114</f>
        <v>7928.95874174507</v>
      </c>
      <c r="Q114" s="9" t="n">
        <f aca="false">+Outflows!Q114+Fees!Q114+'Ongoing Cash Flows'!Q114+'Terminal Value'!Q114</f>
        <v>7900.56017778794</v>
      </c>
      <c r="R114" s="9" t="n">
        <f aca="false">+Outflows!R114+Fees!R114+'Ongoing Cash Flows'!R114+'Terminal Value'!R114</f>
        <v>1123.80485352559</v>
      </c>
      <c r="S114" s="9" t="n">
        <f aca="false">+Outflows!S114+Fees!S114+'Ongoing Cash Flows'!S114+'Terminal Value'!S114</f>
        <v>0</v>
      </c>
      <c r="T114" s="9" t="n">
        <f aca="false">+Outflows!T114+Fees!T114+'Ongoing Cash Flows'!T114+'Terminal Value'!T114</f>
        <v>0</v>
      </c>
      <c r="U114" s="9" t="n">
        <f aca="false">+Outflows!U114+Fees!U114+'Ongoing Cash Flows'!U114+'Terminal Value'!U114</f>
        <v>0</v>
      </c>
      <c r="V114" s="9" t="n">
        <f aca="false">+Outflows!V114+Fees!V114+'Ongoing Cash Flows'!V114+'Terminal Value'!V114</f>
        <v>0</v>
      </c>
      <c r="W114" s="9" t="n">
        <f aca="false">+Outflows!W114+Fees!W114+'Ongoing Cash Flows'!W114+'Terminal Value'!W114</f>
        <v>0</v>
      </c>
      <c r="X114" s="9" t="n">
        <f aca="false">+Outflows!X114+Fees!X114+'Ongoing Cash Flows'!X114+'Terminal Value'!X114</f>
        <v>0</v>
      </c>
      <c r="Y114" s="9" t="n">
        <f aca="false">+Outflows!Y114+Fees!Y114+'Ongoing Cash Flows'!Y114+'Terminal Value'!Y114</f>
        <v>0</v>
      </c>
      <c r="Z114" s="9" t="n">
        <f aca="false">+Outflows!Z114+Fees!Z114+'Ongoing Cash Flows'!Z114+'Terminal Value'!Z114</f>
        <v>0</v>
      </c>
      <c r="AA114" s="9" t="n">
        <f aca="false">+Outflows!AA114+Fees!AA114+'Ongoing Cash Flows'!AA114+'Terminal Value'!AA114</f>
        <v>0</v>
      </c>
      <c r="AB114" s="9" t="n">
        <f aca="false">+Outflows!AB114+Fees!AB114+'Ongoing Cash Flows'!AB114+'Terminal Value'!AB114</f>
        <v>0</v>
      </c>
      <c r="AC114" s="9" t="n">
        <f aca="false">+Outflows!AC114+Fees!AC114+'Ongoing Cash Flows'!AC114+'Terminal Value'!AC114</f>
        <v>0</v>
      </c>
      <c r="AD114" s="9" t="n">
        <f aca="false">+Outflows!AD114+Fees!AD114+'Ongoing Cash Flows'!AD114+'Terminal Value'!AD114</f>
        <v>0</v>
      </c>
      <c r="AE114" s="9" t="n">
        <f aca="false">+Outflows!AE114+Fees!AE114+'Ongoing Cash Flows'!AE114+'Terminal Value'!AE114</f>
        <v>0</v>
      </c>
      <c r="AF114" s="9" t="n">
        <f aca="false">+Outflows!AF114+Fees!AF114+'Ongoing Cash Flows'!AF114+'Terminal Value'!AF114</f>
        <v>0</v>
      </c>
      <c r="AG114" s="9" t="n">
        <f aca="false">+Outflows!AG114+Fees!AG114+'Ongoing Cash Flows'!AG114+'Terminal Value'!AG114</f>
        <v>0</v>
      </c>
      <c r="AH114" s="9" t="n">
        <f aca="false">+Outflows!AH114+Fees!AH114+'Ongoing Cash Flows'!AH114+'Terminal Value'!AH114</f>
        <v>0</v>
      </c>
      <c r="AI114" s="9" t="n">
        <f aca="false">+Outflows!AI114+Fees!AI114+'Ongoing Cash Flows'!AI114+'Terminal Value'!AI114</f>
        <v>0</v>
      </c>
      <c r="AJ114" s="9" t="n">
        <f aca="false">+Outflows!AJ114+Fees!AJ114+'Ongoing Cash Flows'!AJ114+'Terminal Value'!AJ114</f>
        <v>0</v>
      </c>
      <c r="AK114" s="9"/>
      <c r="AL114" s="1"/>
      <c r="AM114" s="32"/>
      <c r="AN114" s="33" t="n">
        <f aca="false">IF(ISERROR(XIRR(B114:AJ114,IRRDates)),-1,XIRR(B114:AJ114,IRRDates))</f>
        <v>0.0528893412425963</v>
      </c>
      <c r="AO114" s="9" t="n">
        <f aca="false">SUMPRODUCT(B114:AJ114,PVRf)</f>
        <v>0</v>
      </c>
      <c r="AP114" s="9" t="n">
        <f aca="false">MIN(0,AO114-$AO$1004)^2</f>
        <v>0</v>
      </c>
      <c r="AQ114" s="9" t="n">
        <f aca="false">MAX(0,AO114-$AO$1004)^2</f>
        <v>0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20"/>
      <c r="CM114" s="20"/>
      <c r="CN114" s="20"/>
      <c r="CO114" s="20"/>
      <c r="CP114" s="20"/>
    </row>
    <row r="115" customFormat="false" ht="11.25" hidden="false" customHeight="false" outlineLevel="0" collapsed="false">
      <c r="A115" s="1" t="n">
        <v>113</v>
      </c>
      <c r="B115" s="9" t="n">
        <f aca="false">+Outflows!B115+Fees!B115+'Ongoing Cash Flows'!B115+'Terminal Value'!B115</f>
        <v>-85547.9829827547</v>
      </c>
      <c r="C115" s="9" t="n">
        <f aca="false">+Outflows!C115+Fees!C115+'Ongoing Cash Flows'!C115+'Terminal Value'!C115</f>
        <v>13940.547275207</v>
      </c>
      <c r="D115" s="9" t="n">
        <f aca="false">+Outflows!D115+Fees!D115+'Ongoing Cash Flows'!D115+'Terminal Value'!D115</f>
        <v>11924.838113678</v>
      </c>
      <c r="E115" s="9" t="n">
        <f aca="false">+Outflows!E115+Fees!E115+'Ongoing Cash Flows'!E115+'Terminal Value'!E115</f>
        <v>9909.14015101837</v>
      </c>
      <c r="F115" s="9" t="n">
        <f aca="false">+Outflows!F115+Fees!F115+'Ongoing Cash Flows'!F115+'Terminal Value'!F115</f>
        <v>9450.58512680363</v>
      </c>
      <c r="G115" s="9" t="n">
        <f aca="false">+Outflows!G115+Fees!G115+'Ongoing Cash Flows'!G115+'Terminal Value'!G115</f>
        <v>9283.04238037172</v>
      </c>
      <c r="H115" s="9" t="n">
        <f aca="false">+Outflows!H115+Fees!H115+'Ongoing Cash Flows'!H115+'Terminal Value'!H115</f>
        <v>8283.65294598732</v>
      </c>
      <c r="I115" s="9" t="n">
        <f aca="false">+Outflows!I115+Fees!I115+'Ongoing Cash Flows'!I115+'Terminal Value'!I115</f>
        <v>8143.74868140502</v>
      </c>
      <c r="J115" s="9" t="n">
        <f aca="false">+Outflows!J115+Fees!J115+'Ongoing Cash Flows'!J115+'Terminal Value'!J115</f>
        <v>8131.31447887003</v>
      </c>
      <c r="K115" s="9" t="n">
        <f aca="false">+Outflows!K115+Fees!K115+'Ongoing Cash Flows'!K115+'Terminal Value'!K115</f>
        <v>8121.83335583736</v>
      </c>
      <c r="L115" s="9" t="n">
        <f aca="false">+Outflows!L115+Fees!L115+'Ongoing Cash Flows'!L115+'Terminal Value'!L115</f>
        <v>8123.38654398962</v>
      </c>
      <c r="M115" s="9" t="n">
        <f aca="false">+Outflows!M115+Fees!M115+'Ongoing Cash Flows'!M115+'Terminal Value'!M115</f>
        <v>8095.05472153453</v>
      </c>
      <c r="N115" s="9" t="n">
        <f aca="false">+Outflows!N115+Fees!N115+'Ongoing Cash Flows'!N115+'Terminal Value'!N115</f>
        <v>8077.73381145771</v>
      </c>
      <c r="O115" s="9" t="n">
        <f aca="false">+Outflows!O115+Fees!O115+'Ongoing Cash Flows'!O115+'Terminal Value'!O115</f>
        <v>7751.28440440267</v>
      </c>
      <c r="P115" s="9" t="n">
        <f aca="false">+Outflows!P115+Fees!P115+'Ongoing Cash Flows'!P115+'Terminal Value'!P115</f>
        <v>7643.75132593189</v>
      </c>
      <c r="Q115" s="9" t="n">
        <f aca="false">+Outflows!Q115+Fees!Q115+'Ongoing Cash Flows'!Q115+'Terminal Value'!Q115</f>
        <v>7614.86935957507</v>
      </c>
      <c r="R115" s="9" t="n">
        <f aca="false">+Outflows!R115+Fees!R115+'Ongoing Cash Flows'!R115+'Terminal Value'!R115</f>
        <v>981.201145619003</v>
      </c>
      <c r="S115" s="9" t="n">
        <f aca="false">+Outflows!S115+Fees!S115+'Ongoing Cash Flows'!S115+'Terminal Value'!S115</f>
        <v>0</v>
      </c>
      <c r="T115" s="9" t="n">
        <f aca="false">+Outflows!T115+Fees!T115+'Ongoing Cash Flows'!T115+'Terminal Value'!T115</f>
        <v>0</v>
      </c>
      <c r="U115" s="9" t="n">
        <f aca="false">+Outflows!U115+Fees!U115+'Ongoing Cash Flows'!U115+'Terminal Value'!U115</f>
        <v>0</v>
      </c>
      <c r="V115" s="9" t="n">
        <f aca="false">+Outflows!V115+Fees!V115+'Ongoing Cash Flows'!V115+'Terminal Value'!V115</f>
        <v>0</v>
      </c>
      <c r="W115" s="9" t="n">
        <f aca="false">+Outflows!W115+Fees!W115+'Ongoing Cash Flows'!W115+'Terminal Value'!W115</f>
        <v>0</v>
      </c>
      <c r="X115" s="9" t="n">
        <f aca="false">+Outflows!X115+Fees!X115+'Ongoing Cash Flows'!X115+'Terminal Value'!X115</f>
        <v>0</v>
      </c>
      <c r="Y115" s="9" t="n">
        <f aca="false">+Outflows!Y115+Fees!Y115+'Ongoing Cash Flows'!Y115+'Terminal Value'!Y115</f>
        <v>0</v>
      </c>
      <c r="Z115" s="9" t="n">
        <f aca="false">+Outflows!Z115+Fees!Z115+'Ongoing Cash Flows'!Z115+'Terminal Value'!Z115</f>
        <v>0</v>
      </c>
      <c r="AA115" s="9" t="n">
        <f aca="false">+Outflows!AA115+Fees!AA115+'Ongoing Cash Flows'!AA115+'Terminal Value'!AA115</f>
        <v>0</v>
      </c>
      <c r="AB115" s="9" t="n">
        <f aca="false">+Outflows!AB115+Fees!AB115+'Ongoing Cash Flows'!AB115+'Terminal Value'!AB115</f>
        <v>0</v>
      </c>
      <c r="AC115" s="9" t="n">
        <f aca="false">+Outflows!AC115+Fees!AC115+'Ongoing Cash Flows'!AC115+'Terminal Value'!AC115</f>
        <v>0</v>
      </c>
      <c r="AD115" s="9" t="n">
        <f aca="false">+Outflows!AD115+Fees!AD115+'Ongoing Cash Flows'!AD115+'Terminal Value'!AD115</f>
        <v>0</v>
      </c>
      <c r="AE115" s="9" t="n">
        <f aca="false">+Outflows!AE115+Fees!AE115+'Ongoing Cash Flows'!AE115+'Terminal Value'!AE115</f>
        <v>0</v>
      </c>
      <c r="AF115" s="9" t="n">
        <f aca="false">+Outflows!AF115+Fees!AF115+'Ongoing Cash Flows'!AF115+'Terminal Value'!AF115</f>
        <v>0</v>
      </c>
      <c r="AG115" s="9" t="n">
        <f aca="false">+Outflows!AG115+Fees!AG115+'Ongoing Cash Flows'!AG115+'Terminal Value'!AG115</f>
        <v>0</v>
      </c>
      <c r="AH115" s="9" t="n">
        <f aca="false">+Outflows!AH115+Fees!AH115+'Ongoing Cash Flows'!AH115+'Terminal Value'!AH115</f>
        <v>0</v>
      </c>
      <c r="AI115" s="9" t="n">
        <f aca="false">+Outflows!AI115+Fees!AI115+'Ongoing Cash Flows'!AI115+'Terminal Value'!AI115</f>
        <v>0</v>
      </c>
      <c r="AJ115" s="9" t="n">
        <f aca="false">+Outflows!AJ115+Fees!AJ115+'Ongoing Cash Flows'!AJ115+'Terminal Value'!AJ115</f>
        <v>0</v>
      </c>
      <c r="AK115" s="9"/>
      <c r="AL115" s="1"/>
      <c r="AM115" s="32"/>
      <c r="AN115" s="33" t="n">
        <f aca="false">IF(ISERROR(XIRR(B115:AJ115,IRRDates)),-1,XIRR(B115:AJ115,IRRDates))</f>
        <v>0.0707476207614198</v>
      </c>
      <c r="AO115" s="9" t="n">
        <f aca="false">SUMPRODUCT(B115:AJ115,PVRf)</f>
        <v>0</v>
      </c>
      <c r="AP115" s="9" t="n">
        <f aca="false">MIN(0,AO115-$AO$1004)^2</f>
        <v>0</v>
      </c>
      <c r="AQ115" s="9" t="n">
        <f aca="false">MAX(0,AO115-$AO$1004)^2</f>
        <v>0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20"/>
      <c r="CM115" s="20"/>
      <c r="CN115" s="20"/>
      <c r="CO115" s="20"/>
      <c r="CP115" s="20"/>
    </row>
    <row r="116" customFormat="false" ht="11.25" hidden="false" customHeight="false" outlineLevel="0" collapsed="false">
      <c r="A116" s="1" t="n">
        <v>114</v>
      </c>
      <c r="B116" s="9" t="n">
        <f aca="false">+Outflows!B116+Fees!B116+'Ongoing Cash Flows'!B116+'Terminal Value'!B116</f>
        <v>-90279.6952073368</v>
      </c>
      <c r="C116" s="9" t="n">
        <f aca="false">+Outflows!C116+Fees!C116+'Ongoing Cash Flows'!C116+'Terminal Value'!C116</f>
        <v>14068.8937596335</v>
      </c>
      <c r="D116" s="9" t="n">
        <f aca="false">+Outflows!D116+Fees!D116+'Ongoing Cash Flows'!D116+'Terminal Value'!D116</f>
        <v>11996.0957841246</v>
      </c>
      <c r="E116" s="9" t="n">
        <f aca="false">+Outflows!E116+Fees!E116+'Ongoing Cash Flows'!E116+'Terminal Value'!E116</f>
        <v>9948.24593789927</v>
      </c>
      <c r="F116" s="9" t="n">
        <f aca="false">+Outflows!F116+Fees!F116+'Ongoing Cash Flows'!F116+'Terminal Value'!F116</f>
        <v>9544.58815542776</v>
      </c>
      <c r="G116" s="9" t="n">
        <f aca="false">+Outflows!G116+Fees!G116+'Ongoing Cash Flows'!G116+'Terminal Value'!G116</f>
        <v>9321.89229248171</v>
      </c>
      <c r="H116" s="9" t="n">
        <f aca="false">+Outflows!H116+Fees!H116+'Ongoing Cash Flows'!H116+'Terminal Value'!H116</f>
        <v>8398.26561510208</v>
      </c>
      <c r="I116" s="9" t="n">
        <f aca="false">+Outflows!I116+Fees!I116+'Ongoing Cash Flows'!I116+'Terminal Value'!I116</f>
        <v>8252.29037446715</v>
      </c>
      <c r="J116" s="9" t="n">
        <f aca="false">+Outflows!J116+Fees!J116+'Ongoing Cash Flows'!J116+'Terminal Value'!J116</f>
        <v>8239.85617193216</v>
      </c>
      <c r="K116" s="9" t="n">
        <f aca="false">+Outflows!K116+Fees!K116+'Ongoing Cash Flows'!K116+'Terminal Value'!K116</f>
        <v>8230.55901787078</v>
      </c>
      <c r="L116" s="9" t="n">
        <f aca="false">+Outflows!L116+Fees!L116+'Ongoing Cash Flows'!L116+'Terminal Value'!L116</f>
        <v>8231.92823705175</v>
      </c>
      <c r="M116" s="9" t="n">
        <f aca="false">+Outflows!M116+Fees!M116+'Ongoing Cash Flows'!M116+'Terminal Value'!M116</f>
        <v>8203.78038356796</v>
      </c>
      <c r="N116" s="9" t="n">
        <f aca="false">+Outflows!N116+Fees!N116+'Ongoing Cash Flows'!N116+'Terminal Value'!N116</f>
        <v>8186.27550451984</v>
      </c>
      <c r="O116" s="9" t="n">
        <f aca="false">+Outflows!O116+Fees!O116+'Ongoing Cash Flows'!O116+'Terminal Value'!O116</f>
        <v>7860.0100664361</v>
      </c>
      <c r="P116" s="9" t="n">
        <f aca="false">+Outflows!P116+Fees!P116+'Ongoing Cash Flows'!P116+'Terminal Value'!P116</f>
        <v>7752.29301899402</v>
      </c>
      <c r="Q116" s="9" t="n">
        <f aca="false">+Outflows!Q116+Fees!Q116+'Ongoing Cash Flows'!Q116+'Terminal Value'!Q116</f>
        <v>7723.5950216085</v>
      </c>
      <c r="R116" s="9" t="n">
        <f aca="false">+Outflows!R116+Fees!R116+'Ongoing Cash Flows'!R116+'Terminal Value'!R116</f>
        <v>1035.47199215007</v>
      </c>
      <c r="S116" s="9" t="n">
        <f aca="false">+Outflows!S116+Fees!S116+'Ongoing Cash Flows'!S116+'Terminal Value'!S116</f>
        <v>0</v>
      </c>
      <c r="T116" s="9" t="n">
        <f aca="false">+Outflows!T116+Fees!T116+'Ongoing Cash Flows'!T116+'Terminal Value'!T116</f>
        <v>0</v>
      </c>
      <c r="U116" s="9" t="n">
        <f aca="false">+Outflows!U116+Fees!U116+'Ongoing Cash Flows'!U116+'Terminal Value'!U116</f>
        <v>0</v>
      </c>
      <c r="V116" s="9" t="n">
        <f aca="false">+Outflows!V116+Fees!V116+'Ongoing Cash Flows'!V116+'Terminal Value'!V116</f>
        <v>0</v>
      </c>
      <c r="W116" s="9" t="n">
        <f aca="false">+Outflows!W116+Fees!W116+'Ongoing Cash Flows'!W116+'Terminal Value'!W116</f>
        <v>0</v>
      </c>
      <c r="X116" s="9" t="n">
        <f aca="false">+Outflows!X116+Fees!X116+'Ongoing Cash Flows'!X116+'Terminal Value'!X116</f>
        <v>0</v>
      </c>
      <c r="Y116" s="9" t="n">
        <f aca="false">+Outflows!Y116+Fees!Y116+'Ongoing Cash Flows'!Y116+'Terminal Value'!Y116</f>
        <v>0</v>
      </c>
      <c r="Z116" s="9" t="n">
        <f aca="false">+Outflows!Z116+Fees!Z116+'Ongoing Cash Flows'!Z116+'Terminal Value'!Z116</f>
        <v>0</v>
      </c>
      <c r="AA116" s="9" t="n">
        <f aca="false">+Outflows!AA116+Fees!AA116+'Ongoing Cash Flows'!AA116+'Terminal Value'!AA116</f>
        <v>0</v>
      </c>
      <c r="AB116" s="9" t="n">
        <f aca="false">+Outflows!AB116+Fees!AB116+'Ongoing Cash Flows'!AB116+'Terminal Value'!AB116</f>
        <v>0</v>
      </c>
      <c r="AC116" s="9" t="n">
        <f aca="false">+Outflows!AC116+Fees!AC116+'Ongoing Cash Flows'!AC116+'Terminal Value'!AC116</f>
        <v>0</v>
      </c>
      <c r="AD116" s="9" t="n">
        <f aca="false">+Outflows!AD116+Fees!AD116+'Ongoing Cash Flows'!AD116+'Terminal Value'!AD116</f>
        <v>0</v>
      </c>
      <c r="AE116" s="9" t="n">
        <f aca="false">+Outflows!AE116+Fees!AE116+'Ongoing Cash Flows'!AE116+'Terminal Value'!AE116</f>
        <v>0</v>
      </c>
      <c r="AF116" s="9" t="n">
        <f aca="false">+Outflows!AF116+Fees!AF116+'Ongoing Cash Flows'!AF116+'Terminal Value'!AF116</f>
        <v>0</v>
      </c>
      <c r="AG116" s="9" t="n">
        <f aca="false">+Outflows!AG116+Fees!AG116+'Ongoing Cash Flows'!AG116+'Terminal Value'!AG116</f>
        <v>0</v>
      </c>
      <c r="AH116" s="9" t="n">
        <f aca="false">+Outflows!AH116+Fees!AH116+'Ongoing Cash Flows'!AH116+'Terminal Value'!AH116</f>
        <v>0</v>
      </c>
      <c r="AI116" s="9" t="n">
        <f aca="false">+Outflows!AI116+Fees!AI116+'Ongoing Cash Flows'!AI116+'Terminal Value'!AI116</f>
        <v>0</v>
      </c>
      <c r="AJ116" s="9" t="n">
        <f aca="false">+Outflows!AJ116+Fees!AJ116+'Ongoing Cash Flows'!AJ116+'Terminal Value'!AJ116</f>
        <v>0</v>
      </c>
      <c r="AK116" s="9"/>
      <c r="AL116" s="1"/>
      <c r="AM116" s="32"/>
      <c r="AN116" s="33" t="n">
        <f aca="false">IF(ISERROR(XIRR(B116:AJ116,IRRDates)),-1,XIRR(B116:AJ116,IRRDates))</f>
        <v>0.0631785097848286</v>
      </c>
      <c r="AO116" s="9" t="n">
        <f aca="false">SUMPRODUCT(B116:AJ116,PVRf)</f>
        <v>0</v>
      </c>
      <c r="AP116" s="9" t="n">
        <f aca="false">MIN(0,AO116-$AO$1004)^2</f>
        <v>0</v>
      </c>
      <c r="AQ116" s="9" t="n">
        <f aca="false">MAX(0,AO116-$AO$1004)^2</f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20"/>
      <c r="CM116" s="20"/>
      <c r="CN116" s="20"/>
      <c r="CO116" s="20"/>
      <c r="CP116" s="20"/>
    </row>
    <row r="117" customFormat="false" ht="11.25" hidden="false" customHeight="false" outlineLevel="0" collapsed="false">
      <c r="A117" s="1" t="n">
        <v>115</v>
      </c>
      <c r="B117" s="9" t="n">
        <f aca="false">+Outflows!B117+Fees!B117+'Ongoing Cash Flows'!B117+'Terminal Value'!B117</f>
        <v>-89697.4387907225</v>
      </c>
      <c r="C117" s="9" t="n">
        <f aca="false">+Outflows!C117+Fees!C117+'Ongoing Cash Flows'!C117+'Terminal Value'!C117</f>
        <v>14025.9015435999</v>
      </c>
      <c r="D117" s="9" t="n">
        <f aca="false">+Outflows!D117+Fees!D117+'Ongoing Cash Flows'!D117+'Terminal Value'!D117</f>
        <v>12012.6498106562</v>
      </c>
      <c r="E117" s="9" t="n">
        <f aca="false">+Outflows!E117+Fees!E117+'Ongoing Cash Flows'!E117+'Terminal Value'!E117</f>
        <v>10089.221544687</v>
      </c>
      <c r="F117" s="9" t="n">
        <f aca="false">+Outflows!F117+Fees!F117+'Ongoing Cash Flows'!F117+'Terminal Value'!F117</f>
        <v>9533.86019393865</v>
      </c>
      <c r="G117" s="9" t="n">
        <f aca="false">+Outflows!G117+Fees!G117+'Ongoing Cash Flows'!G117+'Terminal Value'!G117</f>
        <v>9286.40269259114</v>
      </c>
      <c r="H117" s="9" t="n">
        <f aca="false">+Outflows!H117+Fees!H117+'Ongoing Cash Flows'!H117+'Terminal Value'!H117</f>
        <v>8384.16206043731</v>
      </c>
      <c r="I117" s="9" t="n">
        <f aca="false">+Outflows!I117+Fees!I117+'Ongoing Cash Flows'!I117+'Terminal Value'!I117</f>
        <v>8238.93387807515</v>
      </c>
      <c r="J117" s="9" t="n">
        <f aca="false">+Outflows!J117+Fees!J117+'Ongoing Cash Flows'!J117+'Terminal Value'!J117</f>
        <v>8226.49967554016</v>
      </c>
      <c r="K117" s="9" t="n">
        <f aca="false">+Outflows!K117+Fees!K117+'Ongoing Cash Flows'!K117+'Terminal Value'!K117</f>
        <v>8217.17988334931</v>
      </c>
      <c r="L117" s="9" t="n">
        <f aca="false">+Outflows!L117+Fees!L117+'Ongoing Cash Flows'!L117+'Terminal Value'!L117</f>
        <v>8218.57174065975</v>
      </c>
      <c r="M117" s="9" t="n">
        <f aca="false">+Outflows!M117+Fees!M117+'Ongoing Cash Flows'!M117+'Terminal Value'!M117</f>
        <v>8190.40124904648</v>
      </c>
      <c r="N117" s="9" t="n">
        <f aca="false">+Outflows!N117+Fees!N117+'Ongoing Cash Flows'!N117+'Terminal Value'!N117</f>
        <v>8172.91900812784</v>
      </c>
      <c r="O117" s="9" t="n">
        <f aca="false">+Outflows!O117+Fees!O117+'Ongoing Cash Flows'!O117+'Terminal Value'!O117</f>
        <v>7846.63093191462</v>
      </c>
      <c r="P117" s="9" t="n">
        <f aca="false">+Outflows!P117+Fees!P117+'Ongoing Cash Flows'!P117+'Terminal Value'!P117</f>
        <v>7738.93652260202</v>
      </c>
      <c r="Q117" s="9" t="n">
        <f aca="false">+Outflows!Q117+Fees!Q117+'Ongoing Cash Flows'!Q117+'Terminal Value'!Q117</f>
        <v>7710.21588708702</v>
      </c>
      <c r="R117" s="9" t="n">
        <f aca="false">+Outflows!R117+Fees!R117+'Ongoing Cash Flows'!R117+'Terminal Value'!R117</f>
        <v>1028.79374395407</v>
      </c>
      <c r="S117" s="9" t="n">
        <f aca="false">+Outflows!S117+Fees!S117+'Ongoing Cash Flows'!S117+'Terminal Value'!S117</f>
        <v>0</v>
      </c>
      <c r="T117" s="9" t="n">
        <f aca="false">+Outflows!T117+Fees!T117+'Ongoing Cash Flows'!T117+'Terminal Value'!T117</f>
        <v>0</v>
      </c>
      <c r="U117" s="9" t="n">
        <f aca="false">+Outflows!U117+Fees!U117+'Ongoing Cash Flows'!U117+'Terminal Value'!U117</f>
        <v>0</v>
      </c>
      <c r="V117" s="9" t="n">
        <f aca="false">+Outflows!V117+Fees!V117+'Ongoing Cash Flows'!V117+'Terminal Value'!V117</f>
        <v>0</v>
      </c>
      <c r="W117" s="9" t="n">
        <f aca="false">+Outflows!W117+Fees!W117+'Ongoing Cash Flows'!W117+'Terminal Value'!W117</f>
        <v>0</v>
      </c>
      <c r="X117" s="9" t="n">
        <f aca="false">+Outflows!X117+Fees!X117+'Ongoing Cash Flows'!X117+'Terminal Value'!X117</f>
        <v>0</v>
      </c>
      <c r="Y117" s="9" t="n">
        <f aca="false">+Outflows!Y117+Fees!Y117+'Ongoing Cash Flows'!Y117+'Terminal Value'!Y117</f>
        <v>0</v>
      </c>
      <c r="Z117" s="9" t="n">
        <f aca="false">+Outflows!Z117+Fees!Z117+'Ongoing Cash Flows'!Z117+'Terminal Value'!Z117</f>
        <v>0</v>
      </c>
      <c r="AA117" s="9" t="n">
        <f aca="false">+Outflows!AA117+Fees!AA117+'Ongoing Cash Flows'!AA117+'Terminal Value'!AA117</f>
        <v>0</v>
      </c>
      <c r="AB117" s="9" t="n">
        <f aca="false">+Outflows!AB117+Fees!AB117+'Ongoing Cash Flows'!AB117+'Terminal Value'!AB117</f>
        <v>0</v>
      </c>
      <c r="AC117" s="9" t="n">
        <f aca="false">+Outflows!AC117+Fees!AC117+'Ongoing Cash Flows'!AC117+'Terminal Value'!AC117</f>
        <v>0</v>
      </c>
      <c r="AD117" s="9" t="n">
        <f aca="false">+Outflows!AD117+Fees!AD117+'Ongoing Cash Flows'!AD117+'Terminal Value'!AD117</f>
        <v>0</v>
      </c>
      <c r="AE117" s="9" t="n">
        <f aca="false">+Outflows!AE117+Fees!AE117+'Ongoing Cash Flows'!AE117+'Terminal Value'!AE117</f>
        <v>0</v>
      </c>
      <c r="AF117" s="9" t="n">
        <f aca="false">+Outflows!AF117+Fees!AF117+'Ongoing Cash Flows'!AF117+'Terminal Value'!AF117</f>
        <v>0</v>
      </c>
      <c r="AG117" s="9" t="n">
        <f aca="false">+Outflows!AG117+Fees!AG117+'Ongoing Cash Flows'!AG117+'Terminal Value'!AG117</f>
        <v>0</v>
      </c>
      <c r="AH117" s="9" t="n">
        <f aca="false">+Outflows!AH117+Fees!AH117+'Ongoing Cash Flows'!AH117+'Terminal Value'!AH117</f>
        <v>0</v>
      </c>
      <c r="AI117" s="9" t="n">
        <f aca="false">+Outflows!AI117+Fees!AI117+'Ongoing Cash Flows'!AI117+'Terminal Value'!AI117</f>
        <v>0</v>
      </c>
      <c r="AJ117" s="9" t="n">
        <f aca="false">+Outflows!AJ117+Fees!AJ117+'Ongoing Cash Flows'!AJ117+'Terminal Value'!AJ117</f>
        <v>0</v>
      </c>
      <c r="AK117" s="9"/>
      <c r="AL117" s="1"/>
      <c r="AM117" s="32"/>
      <c r="AN117" s="33" t="n">
        <f aca="false">IF(ISERROR(XIRR(B117:AJ117,IRRDates)),-1,XIRR(B117:AJ117,IRRDates))</f>
        <v>0.0642547944652638</v>
      </c>
      <c r="AO117" s="9" t="n">
        <f aca="false">SUMPRODUCT(B117:AJ117,PVRf)</f>
        <v>0</v>
      </c>
      <c r="AP117" s="9" t="n">
        <f aca="false">MIN(0,AO117-$AO$1004)^2</f>
        <v>0</v>
      </c>
      <c r="AQ117" s="9" t="n">
        <f aca="false">MAX(0,AO117-$AO$1004)^2</f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20"/>
      <c r="CM117" s="20"/>
      <c r="CN117" s="20"/>
      <c r="CO117" s="20"/>
      <c r="CP117" s="20"/>
    </row>
    <row r="118" customFormat="false" ht="11.25" hidden="false" customHeight="false" outlineLevel="0" collapsed="false">
      <c r="A118" s="1" t="n">
        <v>116</v>
      </c>
      <c r="B118" s="9" t="n">
        <f aca="false">+Outflows!B118+Fees!B118+'Ongoing Cash Flows'!B118+'Terminal Value'!B118</f>
        <v>-90863.4262850897</v>
      </c>
      <c r="C118" s="9" t="n">
        <f aca="false">+Outflows!C118+Fees!C118+'Ongoing Cash Flows'!C118+'Terminal Value'!C118</f>
        <v>13985.3927617905</v>
      </c>
      <c r="D118" s="9" t="n">
        <f aca="false">+Outflows!D118+Fees!D118+'Ongoing Cash Flows'!D118+'Terminal Value'!D118</f>
        <v>11962.3438922408</v>
      </c>
      <c r="E118" s="9" t="n">
        <f aca="false">+Outflows!E118+Fees!E118+'Ongoing Cash Flows'!E118+'Terminal Value'!E118</f>
        <v>9988.50206506881</v>
      </c>
      <c r="F118" s="9" t="n">
        <f aca="false">+Outflows!F118+Fees!F118+'Ongoing Cash Flows'!F118+'Terminal Value'!F118</f>
        <v>9583.60561935051</v>
      </c>
      <c r="G118" s="9" t="n">
        <f aca="false">+Outflows!G118+Fees!G118+'Ongoing Cash Flows'!G118+'Terminal Value'!G118</f>
        <v>9340.51343590054</v>
      </c>
      <c r="H118" s="9" t="n">
        <f aca="false">+Outflows!H118+Fees!H118+'Ongoing Cash Flows'!H118+'Terminal Value'!H118</f>
        <v>8412.40488936287</v>
      </c>
      <c r="I118" s="9" t="n">
        <f aca="false">+Outflows!I118+Fees!I118+'Ongoing Cash Flows'!I118+'Terminal Value'!I118</f>
        <v>8265.68069840594</v>
      </c>
      <c r="J118" s="9" t="n">
        <f aca="false">+Outflows!J118+Fees!J118+'Ongoing Cash Flows'!J118+'Terminal Value'!J118</f>
        <v>8253.24649587095</v>
      </c>
      <c r="K118" s="9" t="n">
        <f aca="false">+Outflows!K118+Fees!K118+'Ongoing Cash Flows'!K118+'Terminal Value'!K118</f>
        <v>8243.97203727387</v>
      </c>
      <c r="L118" s="9" t="n">
        <f aca="false">+Outflows!L118+Fees!L118+'Ongoing Cash Flows'!L118+'Terminal Value'!L118</f>
        <v>8245.31856099054</v>
      </c>
      <c r="M118" s="9" t="n">
        <f aca="false">+Outflows!M118+Fees!M118+'Ongoing Cash Flows'!M118+'Terminal Value'!M118</f>
        <v>8217.19340297105</v>
      </c>
      <c r="N118" s="9" t="n">
        <f aca="false">+Outflows!N118+Fees!N118+'Ongoing Cash Flows'!N118+'Terminal Value'!N118</f>
        <v>8199.66582845863</v>
      </c>
      <c r="O118" s="9" t="n">
        <f aca="false">+Outflows!O118+Fees!O118+'Ongoing Cash Flows'!O118+'Terminal Value'!O118</f>
        <v>7873.42308583919</v>
      </c>
      <c r="P118" s="9" t="n">
        <f aca="false">+Outflows!P118+Fees!P118+'Ongoing Cash Flows'!P118+'Terminal Value'!P118</f>
        <v>7765.68334293281</v>
      </c>
      <c r="Q118" s="9" t="n">
        <f aca="false">+Outflows!Q118+Fees!Q118+'Ongoing Cash Flows'!Q118+'Terminal Value'!Q118</f>
        <v>7737.00804101159</v>
      </c>
      <c r="R118" s="9" t="n">
        <f aca="false">+Outflows!R118+Fees!R118+'Ongoing Cash Flows'!R118+'Terminal Value'!R118</f>
        <v>1042.16715411946</v>
      </c>
      <c r="S118" s="9" t="n">
        <f aca="false">+Outflows!S118+Fees!S118+'Ongoing Cash Flows'!S118+'Terminal Value'!S118</f>
        <v>0</v>
      </c>
      <c r="T118" s="9" t="n">
        <f aca="false">+Outflows!T118+Fees!T118+'Ongoing Cash Flows'!T118+'Terminal Value'!T118</f>
        <v>0</v>
      </c>
      <c r="U118" s="9" t="n">
        <f aca="false">+Outflows!U118+Fees!U118+'Ongoing Cash Flows'!U118+'Terminal Value'!U118</f>
        <v>0</v>
      </c>
      <c r="V118" s="9" t="n">
        <f aca="false">+Outflows!V118+Fees!V118+'Ongoing Cash Flows'!V118+'Terminal Value'!V118</f>
        <v>0</v>
      </c>
      <c r="W118" s="9" t="n">
        <f aca="false">+Outflows!W118+Fees!W118+'Ongoing Cash Flows'!W118+'Terminal Value'!W118</f>
        <v>0</v>
      </c>
      <c r="X118" s="9" t="n">
        <f aca="false">+Outflows!X118+Fees!X118+'Ongoing Cash Flows'!X118+'Terminal Value'!X118</f>
        <v>0</v>
      </c>
      <c r="Y118" s="9" t="n">
        <f aca="false">+Outflows!Y118+Fees!Y118+'Ongoing Cash Flows'!Y118+'Terminal Value'!Y118</f>
        <v>0</v>
      </c>
      <c r="Z118" s="9" t="n">
        <f aca="false">+Outflows!Z118+Fees!Z118+'Ongoing Cash Flows'!Z118+'Terminal Value'!Z118</f>
        <v>0</v>
      </c>
      <c r="AA118" s="9" t="n">
        <f aca="false">+Outflows!AA118+Fees!AA118+'Ongoing Cash Flows'!AA118+'Terminal Value'!AA118</f>
        <v>0</v>
      </c>
      <c r="AB118" s="9" t="n">
        <f aca="false">+Outflows!AB118+Fees!AB118+'Ongoing Cash Flows'!AB118+'Terminal Value'!AB118</f>
        <v>0</v>
      </c>
      <c r="AC118" s="9" t="n">
        <f aca="false">+Outflows!AC118+Fees!AC118+'Ongoing Cash Flows'!AC118+'Terminal Value'!AC118</f>
        <v>0</v>
      </c>
      <c r="AD118" s="9" t="n">
        <f aca="false">+Outflows!AD118+Fees!AD118+'Ongoing Cash Flows'!AD118+'Terminal Value'!AD118</f>
        <v>0</v>
      </c>
      <c r="AE118" s="9" t="n">
        <f aca="false">+Outflows!AE118+Fees!AE118+'Ongoing Cash Flows'!AE118+'Terminal Value'!AE118</f>
        <v>0</v>
      </c>
      <c r="AF118" s="9" t="n">
        <f aca="false">+Outflows!AF118+Fees!AF118+'Ongoing Cash Flows'!AF118+'Terminal Value'!AF118</f>
        <v>0</v>
      </c>
      <c r="AG118" s="9" t="n">
        <f aca="false">+Outflows!AG118+Fees!AG118+'Ongoing Cash Flows'!AG118+'Terminal Value'!AG118</f>
        <v>0</v>
      </c>
      <c r="AH118" s="9" t="n">
        <f aca="false">+Outflows!AH118+Fees!AH118+'Ongoing Cash Flows'!AH118+'Terminal Value'!AH118</f>
        <v>0</v>
      </c>
      <c r="AI118" s="9" t="n">
        <f aca="false">+Outflows!AI118+Fees!AI118+'Ongoing Cash Flows'!AI118+'Terminal Value'!AI118</f>
        <v>0</v>
      </c>
      <c r="AJ118" s="9" t="n">
        <f aca="false">+Outflows!AJ118+Fees!AJ118+'Ongoing Cash Flows'!AJ118+'Terminal Value'!AJ118</f>
        <v>0</v>
      </c>
      <c r="AK118" s="9"/>
      <c r="AL118" s="1"/>
      <c r="AM118" s="32"/>
      <c r="AN118" s="33" t="n">
        <f aca="false">IF(ISERROR(XIRR(B118:AJ118,IRRDates)),-1,XIRR(B118:AJ118,IRRDates))</f>
        <v>0.0621628634555882</v>
      </c>
      <c r="AO118" s="9" t="n">
        <f aca="false">SUMPRODUCT(B118:AJ118,PVRf)</f>
        <v>0</v>
      </c>
      <c r="AP118" s="9" t="n">
        <f aca="false">MIN(0,AO118-$AO$1004)^2</f>
        <v>0</v>
      </c>
      <c r="AQ118" s="9" t="n">
        <f aca="false">MAX(0,AO118-$AO$1004)^2</f>
        <v>0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20"/>
      <c r="CM118" s="20"/>
      <c r="CN118" s="20"/>
      <c r="CO118" s="20"/>
      <c r="CP118" s="20"/>
    </row>
    <row r="119" customFormat="false" ht="11.25" hidden="false" customHeight="false" outlineLevel="0" collapsed="false">
      <c r="A119" s="1" t="n">
        <v>117</v>
      </c>
      <c r="B119" s="9" t="n">
        <f aca="false">+Outflows!B119+Fees!B119+'Ongoing Cash Flows'!B119+'Terminal Value'!B119</f>
        <v>-95971.6392008549</v>
      </c>
      <c r="C119" s="9" t="n">
        <f aca="false">+Outflows!C119+Fees!C119+'Ongoing Cash Flows'!C119+'Terminal Value'!C119</f>
        <v>14199.0779735015</v>
      </c>
      <c r="D119" s="9" t="n">
        <f aca="false">+Outflows!D119+Fees!D119+'Ongoing Cash Flows'!D119+'Terminal Value'!D119</f>
        <v>12212.9174924069</v>
      </c>
      <c r="E119" s="9" t="n">
        <f aca="false">+Outflows!E119+Fees!E119+'Ongoing Cash Flows'!E119+'Terminal Value'!E119</f>
        <v>10212.4949501048</v>
      </c>
      <c r="F119" s="9" t="n">
        <f aca="false">+Outflows!F119+Fees!F119+'Ongoing Cash Flows'!F119+'Terminal Value'!F119</f>
        <v>9846.66151186511</v>
      </c>
      <c r="G119" s="9" t="n">
        <f aca="false">+Outflows!G119+Fees!G119+'Ongoing Cash Flows'!G119+'Terminal Value'!G119</f>
        <v>9477.70517732531</v>
      </c>
      <c r="H119" s="9" t="n">
        <f aca="false">+Outflows!H119+Fees!H119+'Ongoing Cash Flows'!H119+'Terminal Value'!H119</f>
        <v>8536.13724857963</v>
      </c>
      <c r="I119" s="9" t="n">
        <f aca="false">+Outflows!I119+Fees!I119+'Ongoing Cash Flows'!I119+'Terminal Value'!I119</f>
        <v>8382.85901612326</v>
      </c>
      <c r="J119" s="9" t="n">
        <f aca="false">+Outflows!J119+Fees!J119+'Ongoing Cash Flows'!J119+'Terminal Value'!J119</f>
        <v>8370.42481358827</v>
      </c>
      <c r="K119" s="9" t="n">
        <f aca="false">+Outflows!K119+Fees!K119+'Ongoing Cash Flows'!K119+'Terminal Value'!K119</f>
        <v>8361.34896230936</v>
      </c>
      <c r="L119" s="9" t="n">
        <f aca="false">+Outflows!L119+Fees!L119+'Ongoing Cash Flows'!L119+'Terminal Value'!L119</f>
        <v>8362.49687870786</v>
      </c>
      <c r="M119" s="9" t="n">
        <f aca="false">+Outflows!M119+Fees!M119+'Ongoing Cash Flows'!M119+'Terminal Value'!M119</f>
        <v>8334.57032800654</v>
      </c>
      <c r="N119" s="9" t="n">
        <f aca="false">+Outflows!N119+Fees!N119+'Ongoing Cash Flows'!N119+'Terminal Value'!N119</f>
        <v>8316.84414617595</v>
      </c>
      <c r="O119" s="9" t="n">
        <f aca="false">+Outflows!O119+Fees!O119+'Ongoing Cash Flows'!O119+'Terminal Value'!O119</f>
        <v>7990.80001087467</v>
      </c>
      <c r="P119" s="9" t="n">
        <f aca="false">+Outflows!P119+Fees!P119+'Ongoing Cash Flows'!P119+'Terminal Value'!P119</f>
        <v>7882.86166065013</v>
      </c>
      <c r="Q119" s="9" t="n">
        <f aca="false">+Outflows!Q119+Fees!Q119+'Ongoing Cash Flows'!Q119+'Terminal Value'!Q119</f>
        <v>7854.38496604708</v>
      </c>
      <c r="R119" s="9" t="n">
        <f aca="false">+Outflows!R119+Fees!R119+'Ongoing Cash Flows'!R119+'Terminal Value'!R119</f>
        <v>1100.75631297813</v>
      </c>
      <c r="S119" s="9" t="n">
        <f aca="false">+Outflows!S119+Fees!S119+'Ongoing Cash Flows'!S119+'Terminal Value'!S119</f>
        <v>0</v>
      </c>
      <c r="T119" s="9" t="n">
        <f aca="false">+Outflows!T119+Fees!T119+'Ongoing Cash Flows'!T119+'Terminal Value'!T119</f>
        <v>0</v>
      </c>
      <c r="U119" s="9" t="n">
        <f aca="false">+Outflows!U119+Fees!U119+'Ongoing Cash Flows'!U119+'Terminal Value'!U119</f>
        <v>0</v>
      </c>
      <c r="V119" s="9" t="n">
        <f aca="false">+Outflows!V119+Fees!V119+'Ongoing Cash Flows'!V119+'Terminal Value'!V119</f>
        <v>0</v>
      </c>
      <c r="W119" s="9" t="n">
        <f aca="false">+Outflows!W119+Fees!W119+'Ongoing Cash Flows'!W119+'Terminal Value'!W119</f>
        <v>0</v>
      </c>
      <c r="X119" s="9" t="n">
        <f aca="false">+Outflows!X119+Fees!X119+'Ongoing Cash Flows'!X119+'Terminal Value'!X119</f>
        <v>0</v>
      </c>
      <c r="Y119" s="9" t="n">
        <f aca="false">+Outflows!Y119+Fees!Y119+'Ongoing Cash Flows'!Y119+'Terminal Value'!Y119</f>
        <v>0</v>
      </c>
      <c r="Z119" s="9" t="n">
        <f aca="false">+Outflows!Z119+Fees!Z119+'Ongoing Cash Flows'!Z119+'Terminal Value'!Z119</f>
        <v>0</v>
      </c>
      <c r="AA119" s="9" t="n">
        <f aca="false">+Outflows!AA119+Fees!AA119+'Ongoing Cash Flows'!AA119+'Terminal Value'!AA119</f>
        <v>0</v>
      </c>
      <c r="AB119" s="9" t="n">
        <f aca="false">+Outflows!AB119+Fees!AB119+'Ongoing Cash Flows'!AB119+'Terminal Value'!AB119</f>
        <v>0</v>
      </c>
      <c r="AC119" s="9" t="n">
        <f aca="false">+Outflows!AC119+Fees!AC119+'Ongoing Cash Flows'!AC119+'Terminal Value'!AC119</f>
        <v>0</v>
      </c>
      <c r="AD119" s="9" t="n">
        <f aca="false">+Outflows!AD119+Fees!AD119+'Ongoing Cash Flows'!AD119+'Terminal Value'!AD119</f>
        <v>0</v>
      </c>
      <c r="AE119" s="9" t="n">
        <f aca="false">+Outflows!AE119+Fees!AE119+'Ongoing Cash Flows'!AE119+'Terminal Value'!AE119</f>
        <v>0</v>
      </c>
      <c r="AF119" s="9" t="n">
        <f aca="false">+Outflows!AF119+Fees!AF119+'Ongoing Cash Flows'!AF119+'Terminal Value'!AF119</f>
        <v>0</v>
      </c>
      <c r="AG119" s="9" t="n">
        <f aca="false">+Outflows!AG119+Fees!AG119+'Ongoing Cash Flows'!AG119+'Terminal Value'!AG119</f>
        <v>0</v>
      </c>
      <c r="AH119" s="9" t="n">
        <f aca="false">+Outflows!AH119+Fees!AH119+'Ongoing Cash Flows'!AH119+'Terminal Value'!AH119</f>
        <v>0</v>
      </c>
      <c r="AI119" s="9" t="n">
        <f aca="false">+Outflows!AI119+Fees!AI119+'Ongoing Cash Flows'!AI119+'Terminal Value'!AI119</f>
        <v>0</v>
      </c>
      <c r="AJ119" s="9" t="n">
        <f aca="false">+Outflows!AJ119+Fees!AJ119+'Ongoing Cash Flows'!AJ119+'Terminal Value'!AJ119</f>
        <v>0</v>
      </c>
      <c r="AK119" s="9"/>
      <c r="AL119" s="1"/>
      <c r="AM119" s="32"/>
      <c r="AN119" s="33" t="n">
        <f aca="false">IF(ISERROR(XIRR(B119:AJ119,IRRDates)),-1,XIRR(B119:AJ119,IRRDates))</f>
        <v>0.0558536673606683</v>
      </c>
      <c r="AO119" s="9" t="n">
        <f aca="false">SUMPRODUCT(B119:AJ119,PVRf)</f>
        <v>0</v>
      </c>
      <c r="AP119" s="9" t="n">
        <f aca="false">MIN(0,AO119-$AO$1004)^2</f>
        <v>0</v>
      </c>
      <c r="AQ119" s="9" t="n">
        <f aca="false">MAX(0,AO119-$AO$1004)^2</f>
        <v>0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20"/>
      <c r="CM119" s="20"/>
      <c r="CN119" s="20"/>
      <c r="CO119" s="20"/>
      <c r="CP119" s="20"/>
    </row>
    <row r="120" customFormat="false" ht="11.25" hidden="false" customHeight="false" outlineLevel="0" collapsed="false">
      <c r="A120" s="1" t="n">
        <v>118</v>
      </c>
      <c r="B120" s="9" t="n">
        <f aca="false">+Outflows!B120+Fees!B120+'Ongoing Cash Flows'!B120+'Terminal Value'!B120</f>
        <v>-88905.5068529609</v>
      </c>
      <c r="C120" s="9" t="n">
        <f aca="false">+Outflows!C120+Fees!C120+'Ongoing Cash Flows'!C120+'Terminal Value'!C120</f>
        <v>14046.7276444355</v>
      </c>
      <c r="D120" s="9" t="n">
        <f aca="false">+Outflows!D120+Fees!D120+'Ongoing Cash Flows'!D120+'Terminal Value'!D120</f>
        <v>12066.0774247601</v>
      </c>
      <c r="E120" s="9" t="n">
        <f aca="false">+Outflows!E120+Fees!E120+'Ongoing Cash Flows'!E120+'Terminal Value'!E120</f>
        <v>9993.28825944349</v>
      </c>
      <c r="F120" s="9" t="n">
        <f aca="false">+Outflows!F120+Fees!F120+'Ongoing Cash Flows'!F120+'Terminal Value'!F120</f>
        <v>9395.73483964906</v>
      </c>
      <c r="G120" s="9" t="n">
        <f aca="false">+Outflows!G120+Fees!G120+'Ongoing Cash Flows'!G120+'Terminal Value'!G120</f>
        <v>9325.4304774364</v>
      </c>
      <c r="H120" s="9" t="n">
        <f aca="false">+Outflows!H120+Fees!H120+'Ongoing Cash Flows'!H120+'Terminal Value'!H120</f>
        <v>8364.97969497718</v>
      </c>
      <c r="I120" s="9" t="n">
        <f aca="false">+Outflows!I120+Fees!I120+'Ongoing Cash Flows'!I120+'Terminal Value'!I120</f>
        <v>8220.76759296845</v>
      </c>
      <c r="J120" s="9" t="n">
        <f aca="false">+Outflows!J120+Fees!J120+'Ongoing Cash Flows'!J120+'Terminal Value'!J120</f>
        <v>8208.33339043346</v>
      </c>
      <c r="K120" s="9" t="n">
        <f aca="false">+Outflows!K120+Fees!K120+'Ongoing Cash Flows'!K120+'Terminal Value'!K120</f>
        <v>8198.98280792886</v>
      </c>
      <c r="L120" s="9" t="n">
        <f aca="false">+Outflows!L120+Fees!L120+'Ongoing Cash Flows'!L120+'Terminal Value'!L120</f>
        <v>8200.40545555305</v>
      </c>
      <c r="M120" s="9" t="n">
        <f aca="false">+Outflows!M120+Fees!M120+'Ongoing Cash Flows'!M120+'Terminal Value'!M120</f>
        <v>8172.20417362604</v>
      </c>
      <c r="N120" s="9" t="n">
        <f aca="false">+Outflows!N120+Fees!N120+'Ongoing Cash Flows'!N120+'Terminal Value'!N120</f>
        <v>8154.75272302114</v>
      </c>
      <c r="O120" s="9" t="n">
        <f aca="false">+Outflows!O120+Fees!O120+'Ongoing Cash Flows'!O120+'Terminal Value'!O120</f>
        <v>7828.43385649418</v>
      </c>
      <c r="P120" s="9" t="n">
        <f aca="false">+Outflows!P120+Fees!P120+'Ongoing Cash Flows'!P120+'Terminal Value'!P120</f>
        <v>7720.77023749532</v>
      </c>
      <c r="Q120" s="9" t="n">
        <f aca="false">+Outflows!Q120+Fees!Q120+'Ongoing Cash Flows'!Q120+'Terminal Value'!Q120</f>
        <v>7692.01881166658</v>
      </c>
      <c r="R120" s="9" t="n">
        <f aca="false">+Outflows!R120+Fees!R120+'Ongoing Cash Flows'!R120+'Terminal Value'!R120</f>
        <v>1019.71060140072</v>
      </c>
      <c r="S120" s="9" t="n">
        <f aca="false">+Outflows!S120+Fees!S120+'Ongoing Cash Flows'!S120+'Terminal Value'!S120</f>
        <v>0</v>
      </c>
      <c r="T120" s="9" t="n">
        <f aca="false">+Outflows!T120+Fees!T120+'Ongoing Cash Flows'!T120+'Terminal Value'!T120</f>
        <v>0</v>
      </c>
      <c r="U120" s="9" t="n">
        <f aca="false">+Outflows!U120+Fees!U120+'Ongoing Cash Flows'!U120+'Terminal Value'!U120</f>
        <v>0</v>
      </c>
      <c r="V120" s="9" t="n">
        <f aca="false">+Outflows!V120+Fees!V120+'Ongoing Cash Flows'!V120+'Terminal Value'!V120</f>
        <v>0</v>
      </c>
      <c r="W120" s="9" t="n">
        <f aca="false">+Outflows!W120+Fees!W120+'Ongoing Cash Flows'!W120+'Terminal Value'!W120</f>
        <v>0</v>
      </c>
      <c r="X120" s="9" t="n">
        <f aca="false">+Outflows!X120+Fees!X120+'Ongoing Cash Flows'!X120+'Terminal Value'!X120</f>
        <v>0</v>
      </c>
      <c r="Y120" s="9" t="n">
        <f aca="false">+Outflows!Y120+Fees!Y120+'Ongoing Cash Flows'!Y120+'Terminal Value'!Y120</f>
        <v>0</v>
      </c>
      <c r="Z120" s="9" t="n">
        <f aca="false">+Outflows!Z120+Fees!Z120+'Ongoing Cash Flows'!Z120+'Terminal Value'!Z120</f>
        <v>0</v>
      </c>
      <c r="AA120" s="9" t="n">
        <f aca="false">+Outflows!AA120+Fees!AA120+'Ongoing Cash Flows'!AA120+'Terminal Value'!AA120</f>
        <v>0</v>
      </c>
      <c r="AB120" s="9" t="n">
        <f aca="false">+Outflows!AB120+Fees!AB120+'Ongoing Cash Flows'!AB120+'Terminal Value'!AB120</f>
        <v>0</v>
      </c>
      <c r="AC120" s="9" t="n">
        <f aca="false">+Outflows!AC120+Fees!AC120+'Ongoing Cash Flows'!AC120+'Terminal Value'!AC120</f>
        <v>0</v>
      </c>
      <c r="AD120" s="9" t="n">
        <f aca="false">+Outflows!AD120+Fees!AD120+'Ongoing Cash Flows'!AD120+'Terminal Value'!AD120</f>
        <v>0</v>
      </c>
      <c r="AE120" s="9" t="n">
        <f aca="false">+Outflows!AE120+Fees!AE120+'Ongoing Cash Flows'!AE120+'Terminal Value'!AE120</f>
        <v>0</v>
      </c>
      <c r="AF120" s="9" t="n">
        <f aca="false">+Outflows!AF120+Fees!AF120+'Ongoing Cash Flows'!AF120+'Terminal Value'!AF120</f>
        <v>0</v>
      </c>
      <c r="AG120" s="9" t="n">
        <f aca="false">+Outflows!AG120+Fees!AG120+'Ongoing Cash Flows'!AG120+'Terminal Value'!AG120</f>
        <v>0</v>
      </c>
      <c r="AH120" s="9" t="n">
        <f aca="false">+Outflows!AH120+Fees!AH120+'Ongoing Cash Flows'!AH120+'Terminal Value'!AH120</f>
        <v>0</v>
      </c>
      <c r="AI120" s="9" t="n">
        <f aca="false">+Outflows!AI120+Fees!AI120+'Ongoing Cash Flows'!AI120+'Terminal Value'!AI120</f>
        <v>0</v>
      </c>
      <c r="AJ120" s="9" t="n">
        <f aca="false">+Outflows!AJ120+Fees!AJ120+'Ongoing Cash Flows'!AJ120+'Terminal Value'!AJ120</f>
        <v>0</v>
      </c>
      <c r="AK120" s="9"/>
      <c r="AL120" s="1"/>
      <c r="AM120" s="32"/>
      <c r="AN120" s="33" t="n">
        <f aca="false">IF(ISERROR(XIRR(B120:AJ120,IRRDates)),-1,XIRR(B120:AJ120,IRRDates))</f>
        <v>0.0654131242519681</v>
      </c>
      <c r="AO120" s="9" t="n">
        <f aca="false">SUMPRODUCT(B120:AJ120,PVRf)</f>
        <v>0</v>
      </c>
      <c r="AP120" s="9" t="n">
        <f aca="false">MIN(0,AO120-$AO$1004)^2</f>
        <v>0</v>
      </c>
      <c r="AQ120" s="9" t="n">
        <f aca="false">MAX(0,AO120-$AO$1004)^2</f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20"/>
      <c r="CM120" s="20"/>
      <c r="CN120" s="20"/>
      <c r="CO120" s="20"/>
      <c r="CP120" s="20"/>
    </row>
    <row r="121" customFormat="false" ht="11.25" hidden="false" customHeight="false" outlineLevel="0" collapsed="false">
      <c r="A121" s="1" t="n">
        <v>119</v>
      </c>
      <c r="B121" s="9" t="n">
        <f aca="false">+Outflows!B121+Fees!B121+'Ongoing Cash Flows'!B121+'Terminal Value'!B121</f>
        <v>-91892.0058168247</v>
      </c>
      <c r="C121" s="9" t="n">
        <f aca="false">+Outflows!C121+Fees!C121+'Ongoing Cash Flows'!C121+'Terminal Value'!C121</f>
        <v>14108.9751243309</v>
      </c>
      <c r="D121" s="9" t="n">
        <f aca="false">+Outflows!D121+Fees!D121+'Ongoing Cash Flows'!D121+'Terminal Value'!D121</f>
        <v>12025.4763330993</v>
      </c>
      <c r="E121" s="9" t="n">
        <f aca="false">+Outflows!E121+Fees!E121+'Ongoing Cash Flows'!E121+'Terminal Value'!E121</f>
        <v>9978.11223371444</v>
      </c>
      <c r="F121" s="9" t="n">
        <f aca="false">+Outflows!F121+Fees!F121+'Ongoing Cash Flows'!F121+'Terminal Value'!F121</f>
        <v>9598.44928836758</v>
      </c>
      <c r="G121" s="9" t="n">
        <f aca="false">+Outflows!G121+Fees!G121+'Ongoing Cash Flows'!G121+'Terminal Value'!G121</f>
        <v>9496.95850676852</v>
      </c>
      <c r="H121" s="9" t="n">
        <f aca="false">+Outflows!H121+Fees!H121+'Ongoing Cash Flows'!H121+'Terminal Value'!H121</f>
        <v>8437.31938963964</v>
      </c>
      <c r="I121" s="9" t="n">
        <f aca="false">+Outflows!I121+Fees!I121+'Ongoing Cash Flows'!I121+'Terminal Value'!I121</f>
        <v>8289.27549000032</v>
      </c>
      <c r="J121" s="9" t="n">
        <f aca="false">+Outflows!J121+Fees!J121+'Ongoing Cash Flows'!J121+'Terminal Value'!J121</f>
        <v>8276.84128746533</v>
      </c>
      <c r="K121" s="9" t="n">
        <f aca="false">+Outflows!K121+Fees!K121+'Ongoing Cash Flows'!K121+'Terminal Value'!K121</f>
        <v>8267.60682004044</v>
      </c>
      <c r="L121" s="9" t="n">
        <f aca="false">+Outflows!L121+Fees!L121+'Ongoing Cash Flows'!L121+'Terminal Value'!L121</f>
        <v>8268.91335258492</v>
      </c>
      <c r="M121" s="9" t="n">
        <f aca="false">+Outflows!M121+Fees!M121+'Ongoing Cash Flows'!M121+'Terminal Value'!M121</f>
        <v>8240.82818573762</v>
      </c>
      <c r="N121" s="9" t="n">
        <f aca="false">+Outflows!N121+Fees!N121+'Ongoing Cash Flows'!N121+'Terminal Value'!N121</f>
        <v>8223.26062005301</v>
      </c>
      <c r="O121" s="9" t="n">
        <f aca="false">+Outflows!O121+Fees!O121+'Ongoing Cash Flows'!O121+'Terminal Value'!O121</f>
        <v>7897.05786860576</v>
      </c>
      <c r="P121" s="9" t="n">
        <f aca="false">+Outflows!P121+Fees!P121+'Ongoing Cash Flows'!P121+'Terminal Value'!P121</f>
        <v>7789.27813452719</v>
      </c>
      <c r="Q121" s="9" t="n">
        <f aca="false">+Outflows!Q121+Fees!Q121+'Ongoing Cash Flows'!Q121+'Terminal Value'!Q121</f>
        <v>7760.64282377816</v>
      </c>
      <c r="R121" s="9" t="n">
        <f aca="false">+Outflows!R121+Fees!R121+'Ongoing Cash Flows'!R121+'Terminal Value'!R121</f>
        <v>1053.96454991665</v>
      </c>
      <c r="S121" s="9" t="n">
        <f aca="false">+Outflows!S121+Fees!S121+'Ongoing Cash Flows'!S121+'Terminal Value'!S121</f>
        <v>0</v>
      </c>
      <c r="T121" s="9" t="n">
        <f aca="false">+Outflows!T121+Fees!T121+'Ongoing Cash Flows'!T121+'Terminal Value'!T121</f>
        <v>0</v>
      </c>
      <c r="U121" s="9" t="n">
        <f aca="false">+Outflows!U121+Fees!U121+'Ongoing Cash Flows'!U121+'Terminal Value'!U121</f>
        <v>0</v>
      </c>
      <c r="V121" s="9" t="n">
        <f aca="false">+Outflows!V121+Fees!V121+'Ongoing Cash Flows'!V121+'Terminal Value'!V121</f>
        <v>0</v>
      </c>
      <c r="W121" s="9" t="n">
        <f aca="false">+Outflows!W121+Fees!W121+'Ongoing Cash Flows'!W121+'Terminal Value'!W121</f>
        <v>0</v>
      </c>
      <c r="X121" s="9" t="n">
        <f aca="false">+Outflows!X121+Fees!X121+'Ongoing Cash Flows'!X121+'Terminal Value'!X121</f>
        <v>0</v>
      </c>
      <c r="Y121" s="9" t="n">
        <f aca="false">+Outflows!Y121+Fees!Y121+'Ongoing Cash Flows'!Y121+'Terminal Value'!Y121</f>
        <v>0</v>
      </c>
      <c r="Z121" s="9" t="n">
        <f aca="false">+Outflows!Z121+Fees!Z121+'Ongoing Cash Flows'!Z121+'Terminal Value'!Z121</f>
        <v>0</v>
      </c>
      <c r="AA121" s="9" t="n">
        <f aca="false">+Outflows!AA121+Fees!AA121+'Ongoing Cash Flows'!AA121+'Terminal Value'!AA121</f>
        <v>0</v>
      </c>
      <c r="AB121" s="9" t="n">
        <f aca="false">+Outflows!AB121+Fees!AB121+'Ongoing Cash Flows'!AB121+'Terminal Value'!AB121</f>
        <v>0</v>
      </c>
      <c r="AC121" s="9" t="n">
        <f aca="false">+Outflows!AC121+Fees!AC121+'Ongoing Cash Flows'!AC121+'Terminal Value'!AC121</f>
        <v>0</v>
      </c>
      <c r="AD121" s="9" t="n">
        <f aca="false">+Outflows!AD121+Fees!AD121+'Ongoing Cash Flows'!AD121+'Terminal Value'!AD121</f>
        <v>0</v>
      </c>
      <c r="AE121" s="9" t="n">
        <f aca="false">+Outflows!AE121+Fees!AE121+'Ongoing Cash Flows'!AE121+'Terminal Value'!AE121</f>
        <v>0</v>
      </c>
      <c r="AF121" s="9" t="n">
        <f aca="false">+Outflows!AF121+Fees!AF121+'Ongoing Cash Flows'!AF121+'Terminal Value'!AF121</f>
        <v>0</v>
      </c>
      <c r="AG121" s="9" t="n">
        <f aca="false">+Outflows!AG121+Fees!AG121+'Ongoing Cash Flows'!AG121+'Terminal Value'!AG121</f>
        <v>0</v>
      </c>
      <c r="AH121" s="9" t="n">
        <f aca="false">+Outflows!AH121+Fees!AH121+'Ongoing Cash Flows'!AH121+'Terminal Value'!AH121</f>
        <v>0</v>
      </c>
      <c r="AI121" s="9" t="n">
        <f aca="false">+Outflows!AI121+Fees!AI121+'Ongoing Cash Flows'!AI121+'Terminal Value'!AI121</f>
        <v>0</v>
      </c>
      <c r="AJ121" s="9" t="n">
        <f aca="false">+Outflows!AJ121+Fees!AJ121+'Ongoing Cash Flows'!AJ121+'Terminal Value'!AJ121</f>
        <v>0</v>
      </c>
      <c r="AK121" s="9"/>
      <c r="AL121" s="1"/>
      <c r="AM121" s="32"/>
      <c r="AN121" s="33" t="n">
        <f aca="false">IF(ISERROR(XIRR(B121:AJ121,IRRDates)),-1,XIRR(B121:AJ121,IRRDates))</f>
        <v>0.0610406403119587</v>
      </c>
      <c r="AO121" s="9" t="n">
        <f aca="false">SUMPRODUCT(B121:AJ121,PVRf)</f>
        <v>0</v>
      </c>
      <c r="AP121" s="9" t="n">
        <f aca="false">MIN(0,AO121-$AO$1004)^2</f>
        <v>0</v>
      </c>
      <c r="AQ121" s="9" t="n">
        <f aca="false">MAX(0,AO121-$AO$1004)^2</f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20"/>
      <c r="CM121" s="20"/>
      <c r="CN121" s="20"/>
      <c r="CO121" s="20"/>
      <c r="CP121" s="20"/>
    </row>
    <row r="122" customFormat="false" ht="11.25" hidden="false" customHeight="false" outlineLevel="0" collapsed="false">
      <c r="A122" s="1" t="n">
        <v>120</v>
      </c>
      <c r="B122" s="9" t="n">
        <f aca="false">+Outflows!B122+Fees!B122+'Ongoing Cash Flows'!B122+'Terminal Value'!B122</f>
        <v>-94478.3484558288</v>
      </c>
      <c r="C122" s="9" t="n">
        <f aca="false">+Outflows!C122+Fees!C122+'Ongoing Cash Flows'!C122+'Terminal Value'!C122</f>
        <v>14209.5319959234</v>
      </c>
      <c r="D122" s="9" t="n">
        <f aca="false">+Outflows!D122+Fees!D122+'Ongoing Cash Flows'!D122+'Terminal Value'!D122</f>
        <v>12134.024976289</v>
      </c>
      <c r="E122" s="9" t="n">
        <f aca="false">+Outflows!E122+Fees!E122+'Ongoing Cash Flows'!E122+'Terminal Value'!E122</f>
        <v>10205.9659722852</v>
      </c>
      <c r="F122" s="9" t="n">
        <f aca="false">+Outflows!F122+Fees!F122+'Ongoing Cash Flows'!F122+'Terminal Value'!F122</f>
        <v>9779.97953442707</v>
      </c>
      <c r="G122" s="9" t="n">
        <f aca="false">+Outflows!G122+Fees!G122+'Ongoing Cash Flows'!G122+'Terminal Value'!G122</f>
        <v>9393.54864269407</v>
      </c>
      <c r="H122" s="9" t="n">
        <f aca="false">+Outflows!H122+Fees!H122+'Ongoing Cash Flows'!H122+'Terminal Value'!H122</f>
        <v>8499.96640176383</v>
      </c>
      <c r="I122" s="9" t="n">
        <f aca="false">+Outflows!I122+Fees!I122+'Ongoing Cash Flows'!I122+'Terminal Value'!I122</f>
        <v>8348.60412106496</v>
      </c>
      <c r="J122" s="9" t="n">
        <f aca="false">+Outflows!J122+Fees!J122+'Ongoing Cash Flows'!J122+'Terminal Value'!J122</f>
        <v>8336.16991852997</v>
      </c>
      <c r="K122" s="9" t="n">
        <f aca="false">+Outflows!K122+Fees!K122+'Ongoing Cash Flows'!K122+'Terminal Value'!K122</f>
        <v>8327.03600810689</v>
      </c>
      <c r="L122" s="9" t="n">
        <f aca="false">+Outflows!L122+Fees!L122+'Ongoing Cash Flows'!L122+'Terminal Value'!L122</f>
        <v>8328.24198364956</v>
      </c>
      <c r="M122" s="9" t="n">
        <f aca="false">+Outflows!M122+Fees!M122+'Ongoing Cash Flows'!M122+'Terminal Value'!M122</f>
        <v>8300.25737380407</v>
      </c>
      <c r="N122" s="9" t="n">
        <f aca="false">+Outflows!N122+Fees!N122+'Ongoing Cash Flows'!N122+'Terminal Value'!N122</f>
        <v>8282.58925111765</v>
      </c>
      <c r="O122" s="9" t="n">
        <f aca="false">+Outflows!O122+Fees!O122+'Ongoing Cash Flows'!O122+'Terminal Value'!O122</f>
        <v>7956.4870566722</v>
      </c>
      <c r="P122" s="9" t="n">
        <f aca="false">+Outflows!P122+Fees!P122+'Ongoing Cash Flows'!P122+'Terminal Value'!P122</f>
        <v>7848.60676559183</v>
      </c>
      <c r="Q122" s="9" t="n">
        <f aca="false">+Outflows!Q122+Fees!Q122+'Ongoing Cash Flows'!Q122+'Terminal Value'!Q122</f>
        <v>7820.07201184461</v>
      </c>
      <c r="R122" s="9" t="n">
        <f aca="false">+Outflows!R122+Fees!R122+'Ongoing Cash Flows'!R122+'Terminal Value'!R122</f>
        <v>1083.62886544897</v>
      </c>
      <c r="S122" s="9" t="n">
        <f aca="false">+Outflows!S122+Fees!S122+'Ongoing Cash Flows'!S122+'Terminal Value'!S122</f>
        <v>0</v>
      </c>
      <c r="T122" s="9" t="n">
        <f aca="false">+Outflows!T122+Fees!T122+'Ongoing Cash Flows'!T122+'Terminal Value'!T122</f>
        <v>0</v>
      </c>
      <c r="U122" s="9" t="n">
        <f aca="false">+Outflows!U122+Fees!U122+'Ongoing Cash Flows'!U122+'Terminal Value'!U122</f>
        <v>0</v>
      </c>
      <c r="V122" s="9" t="n">
        <f aca="false">+Outflows!V122+Fees!V122+'Ongoing Cash Flows'!V122+'Terminal Value'!V122</f>
        <v>0</v>
      </c>
      <c r="W122" s="9" t="n">
        <f aca="false">+Outflows!W122+Fees!W122+'Ongoing Cash Flows'!W122+'Terminal Value'!W122</f>
        <v>0</v>
      </c>
      <c r="X122" s="9" t="n">
        <f aca="false">+Outflows!X122+Fees!X122+'Ongoing Cash Flows'!X122+'Terminal Value'!X122</f>
        <v>0</v>
      </c>
      <c r="Y122" s="9" t="n">
        <f aca="false">+Outflows!Y122+Fees!Y122+'Ongoing Cash Flows'!Y122+'Terminal Value'!Y122</f>
        <v>0</v>
      </c>
      <c r="Z122" s="9" t="n">
        <f aca="false">+Outflows!Z122+Fees!Z122+'Ongoing Cash Flows'!Z122+'Terminal Value'!Z122</f>
        <v>0</v>
      </c>
      <c r="AA122" s="9" t="n">
        <f aca="false">+Outflows!AA122+Fees!AA122+'Ongoing Cash Flows'!AA122+'Terminal Value'!AA122</f>
        <v>0</v>
      </c>
      <c r="AB122" s="9" t="n">
        <f aca="false">+Outflows!AB122+Fees!AB122+'Ongoing Cash Flows'!AB122+'Terminal Value'!AB122</f>
        <v>0</v>
      </c>
      <c r="AC122" s="9" t="n">
        <f aca="false">+Outflows!AC122+Fees!AC122+'Ongoing Cash Flows'!AC122+'Terminal Value'!AC122</f>
        <v>0</v>
      </c>
      <c r="AD122" s="9" t="n">
        <f aca="false">+Outflows!AD122+Fees!AD122+'Ongoing Cash Flows'!AD122+'Terminal Value'!AD122</f>
        <v>0</v>
      </c>
      <c r="AE122" s="9" t="n">
        <f aca="false">+Outflows!AE122+Fees!AE122+'Ongoing Cash Flows'!AE122+'Terminal Value'!AE122</f>
        <v>0</v>
      </c>
      <c r="AF122" s="9" t="n">
        <f aca="false">+Outflows!AF122+Fees!AF122+'Ongoing Cash Flows'!AF122+'Terminal Value'!AF122</f>
        <v>0</v>
      </c>
      <c r="AG122" s="9" t="n">
        <f aca="false">+Outflows!AG122+Fees!AG122+'Ongoing Cash Flows'!AG122+'Terminal Value'!AG122</f>
        <v>0</v>
      </c>
      <c r="AH122" s="9" t="n">
        <f aca="false">+Outflows!AH122+Fees!AH122+'Ongoing Cash Flows'!AH122+'Terminal Value'!AH122</f>
        <v>0</v>
      </c>
      <c r="AI122" s="9" t="n">
        <f aca="false">+Outflows!AI122+Fees!AI122+'Ongoing Cash Flows'!AI122+'Terminal Value'!AI122</f>
        <v>0</v>
      </c>
      <c r="AJ122" s="9" t="n">
        <f aca="false">+Outflows!AJ122+Fees!AJ122+'Ongoing Cash Flows'!AJ122+'Terminal Value'!AJ122</f>
        <v>0</v>
      </c>
      <c r="AK122" s="9"/>
      <c r="AL122" s="1"/>
      <c r="AM122" s="32"/>
      <c r="AN122" s="33" t="n">
        <f aca="false">IF(ISERROR(XIRR(B122:AJ122,IRRDates)),-1,XIRR(B122:AJ122,IRRDates))</f>
        <v>0.0577948061701899</v>
      </c>
      <c r="AO122" s="9" t="n">
        <f aca="false">SUMPRODUCT(B122:AJ122,PVRf)</f>
        <v>0</v>
      </c>
      <c r="AP122" s="9" t="n">
        <f aca="false">MIN(0,AO122-$AO$1004)^2</f>
        <v>0</v>
      </c>
      <c r="AQ122" s="9" t="n">
        <f aca="false">MAX(0,AO122-$AO$1004)^2</f>
        <v>0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20"/>
      <c r="CM122" s="20"/>
      <c r="CN122" s="20"/>
      <c r="CO122" s="20"/>
      <c r="CP122" s="20"/>
    </row>
    <row r="123" customFormat="false" ht="11.25" hidden="false" customHeight="false" outlineLevel="0" collapsed="false">
      <c r="A123" s="1" t="n">
        <v>121</v>
      </c>
      <c r="B123" s="9" t="n">
        <f aca="false">+Outflows!B123+Fees!B123+'Ongoing Cash Flows'!B123+'Terminal Value'!B123</f>
        <v>-85950.8663809723</v>
      </c>
      <c r="C123" s="9" t="n">
        <f aca="false">+Outflows!C123+Fees!C123+'Ongoing Cash Flows'!C123+'Terminal Value'!C123</f>
        <v>13989.4739359985</v>
      </c>
      <c r="D123" s="9" t="n">
        <f aca="false">+Outflows!D123+Fees!D123+'Ongoing Cash Flows'!D123+'Terminal Value'!D123</f>
        <v>11801.5061247778</v>
      </c>
      <c r="E123" s="9" t="n">
        <f aca="false">+Outflows!E123+Fees!E123+'Ongoing Cash Flows'!E123+'Terminal Value'!E123</f>
        <v>9857.2882595305</v>
      </c>
      <c r="F123" s="9" t="n">
        <f aca="false">+Outflows!F123+Fees!F123+'Ongoing Cash Flows'!F123+'Terminal Value'!F123</f>
        <v>9530.42503842527</v>
      </c>
      <c r="G123" s="9" t="n">
        <f aca="false">+Outflows!G123+Fees!G123+'Ongoing Cash Flows'!G123+'Terminal Value'!G123</f>
        <v>9209.4468929834</v>
      </c>
      <c r="H123" s="9" t="n">
        <f aca="false">+Outflows!H123+Fees!H123+'Ongoing Cash Flows'!H123+'Terminal Value'!H123</f>
        <v>8293.41168435096</v>
      </c>
      <c r="I123" s="9" t="n">
        <f aca="false">+Outflows!I123+Fees!I123+'Ongoing Cash Flows'!I123+'Terminal Value'!I123</f>
        <v>8152.99050425341</v>
      </c>
      <c r="J123" s="9" t="n">
        <f aca="false">+Outflows!J123+Fees!J123+'Ongoing Cash Flows'!J123+'Terminal Value'!J123</f>
        <v>8140.55630171842</v>
      </c>
      <c r="K123" s="9" t="n">
        <f aca="false">+Outflows!K123+Fees!K123+'Ongoing Cash Flows'!K123+'Terminal Value'!K123</f>
        <v>8131.09084279227</v>
      </c>
      <c r="L123" s="9" t="n">
        <f aca="false">+Outflows!L123+Fees!L123+'Ongoing Cash Flows'!L123+'Terminal Value'!L123</f>
        <v>8132.62836683801</v>
      </c>
      <c r="M123" s="9" t="n">
        <f aca="false">+Outflows!M123+Fees!M123+'Ongoing Cash Flows'!M123+'Terminal Value'!M123</f>
        <v>8104.31220848945</v>
      </c>
      <c r="N123" s="9" t="n">
        <f aca="false">+Outflows!N123+Fees!N123+'Ongoing Cash Flows'!N123+'Terminal Value'!N123</f>
        <v>8086.9756343061</v>
      </c>
      <c r="O123" s="9" t="n">
        <f aca="false">+Outflows!O123+Fees!O123+'Ongoing Cash Flows'!O123+'Terminal Value'!O123</f>
        <v>7760.54189135759</v>
      </c>
      <c r="P123" s="9" t="n">
        <f aca="false">+Outflows!P123+Fees!P123+'Ongoing Cash Flows'!P123+'Terminal Value'!P123</f>
        <v>7652.99314878028</v>
      </c>
      <c r="Q123" s="9" t="n">
        <f aca="false">+Outflows!Q123+Fees!Q123+'Ongoing Cash Flows'!Q123+'Terminal Value'!Q123</f>
        <v>7624.12684652999</v>
      </c>
      <c r="R123" s="9" t="n">
        <f aca="false">+Outflows!R123+Fees!R123+'Ongoing Cash Flows'!R123+'Terminal Value'!R123</f>
        <v>985.822057043199</v>
      </c>
      <c r="S123" s="9" t="n">
        <f aca="false">+Outflows!S123+Fees!S123+'Ongoing Cash Flows'!S123+'Terminal Value'!S123</f>
        <v>0</v>
      </c>
      <c r="T123" s="9" t="n">
        <f aca="false">+Outflows!T123+Fees!T123+'Ongoing Cash Flows'!T123+'Terminal Value'!T123</f>
        <v>0</v>
      </c>
      <c r="U123" s="9" t="n">
        <f aca="false">+Outflows!U123+Fees!U123+'Ongoing Cash Flows'!U123+'Terminal Value'!U123</f>
        <v>0</v>
      </c>
      <c r="V123" s="9" t="n">
        <f aca="false">+Outflows!V123+Fees!V123+'Ongoing Cash Flows'!V123+'Terminal Value'!V123</f>
        <v>0</v>
      </c>
      <c r="W123" s="9" t="n">
        <f aca="false">+Outflows!W123+Fees!W123+'Ongoing Cash Flows'!W123+'Terminal Value'!W123</f>
        <v>0</v>
      </c>
      <c r="X123" s="9" t="n">
        <f aca="false">+Outflows!X123+Fees!X123+'Ongoing Cash Flows'!X123+'Terminal Value'!X123</f>
        <v>0</v>
      </c>
      <c r="Y123" s="9" t="n">
        <f aca="false">+Outflows!Y123+Fees!Y123+'Ongoing Cash Flows'!Y123+'Terminal Value'!Y123</f>
        <v>0</v>
      </c>
      <c r="Z123" s="9" t="n">
        <f aca="false">+Outflows!Z123+Fees!Z123+'Ongoing Cash Flows'!Z123+'Terminal Value'!Z123</f>
        <v>0</v>
      </c>
      <c r="AA123" s="9" t="n">
        <f aca="false">+Outflows!AA123+Fees!AA123+'Ongoing Cash Flows'!AA123+'Terminal Value'!AA123</f>
        <v>0</v>
      </c>
      <c r="AB123" s="9" t="n">
        <f aca="false">+Outflows!AB123+Fees!AB123+'Ongoing Cash Flows'!AB123+'Terminal Value'!AB123</f>
        <v>0</v>
      </c>
      <c r="AC123" s="9" t="n">
        <f aca="false">+Outflows!AC123+Fees!AC123+'Ongoing Cash Flows'!AC123+'Terminal Value'!AC123</f>
        <v>0</v>
      </c>
      <c r="AD123" s="9" t="n">
        <f aca="false">+Outflows!AD123+Fees!AD123+'Ongoing Cash Flows'!AD123+'Terminal Value'!AD123</f>
        <v>0</v>
      </c>
      <c r="AE123" s="9" t="n">
        <f aca="false">+Outflows!AE123+Fees!AE123+'Ongoing Cash Flows'!AE123+'Terminal Value'!AE123</f>
        <v>0</v>
      </c>
      <c r="AF123" s="9" t="n">
        <f aca="false">+Outflows!AF123+Fees!AF123+'Ongoing Cash Flows'!AF123+'Terminal Value'!AF123</f>
        <v>0</v>
      </c>
      <c r="AG123" s="9" t="n">
        <f aca="false">+Outflows!AG123+Fees!AG123+'Ongoing Cash Flows'!AG123+'Terminal Value'!AG123</f>
        <v>0</v>
      </c>
      <c r="AH123" s="9" t="n">
        <f aca="false">+Outflows!AH123+Fees!AH123+'Ongoing Cash Flows'!AH123+'Terminal Value'!AH123</f>
        <v>0</v>
      </c>
      <c r="AI123" s="9" t="n">
        <f aca="false">+Outflows!AI123+Fees!AI123+'Ongoing Cash Flows'!AI123+'Terminal Value'!AI123</f>
        <v>0</v>
      </c>
      <c r="AJ123" s="9" t="n">
        <f aca="false">+Outflows!AJ123+Fees!AJ123+'Ongoing Cash Flows'!AJ123+'Terminal Value'!AJ123</f>
        <v>0</v>
      </c>
      <c r="AK123" s="9"/>
      <c r="AL123" s="1"/>
      <c r="AM123" s="32"/>
      <c r="AN123" s="33" t="n">
        <f aca="false">IF(ISERROR(XIRR(B123:AJ123,IRRDates)),-1,XIRR(B123:AJ123,IRRDates))</f>
        <v>0.0698236420304469</v>
      </c>
      <c r="AO123" s="9" t="n">
        <f aca="false">SUMPRODUCT(B123:AJ123,PVRf)</f>
        <v>0</v>
      </c>
      <c r="AP123" s="9" t="n">
        <f aca="false">MIN(0,AO123-$AO$1004)^2</f>
        <v>0</v>
      </c>
      <c r="AQ123" s="9" t="n">
        <f aca="false">MAX(0,AO123-$AO$1004)^2</f>
        <v>0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20"/>
      <c r="CM123" s="20"/>
      <c r="CN123" s="20"/>
      <c r="CO123" s="20"/>
      <c r="CP123" s="20"/>
    </row>
    <row r="124" customFormat="false" ht="11.25" hidden="false" customHeight="false" outlineLevel="0" collapsed="false">
      <c r="A124" s="1" t="n">
        <v>122</v>
      </c>
      <c r="B124" s="9" t="n">
        <f aca="false">+Outflows!B124+Fees!B124+'Ongoing Cash Flows'!B124+'Terminal Value'!B124</f>
        <v>-95131.5682405381</v>
      </c>
      <c r="C124" s="9" t="n">
        <f aca="false">+Outflows!C124+Fees!C124+'Ongoing Cash Flows'!C124+'Terminal Value'!C124</f>
        <v>14169.1239662799</v>
      </c>
      <c r="D124" s="9" t="n">
        <f aca="false">+Outflows!D124+Fees!D124+'Ongoing Cash Flows'!D124+'Terminal Value'!D124</f>
        <v>12211.7050735769</v>
      </c>
      <c r="E124" s="9" t="n">
        <f aca="false">+Outflows!E124+Fees!E124+'Ongoing Cash Flows'!E124+'Terminal Value'!E124</f>
        <v>10110.1988232591</v>
      </c>
      <c r="F124" s="9" t="n">
        <f aca="false">+Outflows!F124+Fees!F124+'Ongoing Cash Flows'!F124+'Terminal Value'!F124</f>
        <v>9594.60441181142</v>
      </c>
      <c r="G124" s="9" t="n">
        <f aca="false">+Outflows!G124+Fees!G124+'Ongoing Cash Flows'!G124+'Terminal Value'!G124</f>
        <v>9539.7112953152</v>
      </c>
      <c r="H124" s="9" t="n">
        <f aca="false">+Outflows!H124+Fees!H124+'Ongoing Cash Flows'!H124+'Terminal Value'!H124</f>
        <v>8515.78884816181</v>
      </c>
      <c r="I124" s="9" t="n">
        <f aca="false">+Outflows!I124+Fees!I124+'Ongoing Cash Flows'!I124+'Terminal Value'!I124</f>
        <v>8363.58846035036</v>
      </c>
      <c r="J124" s="9" t="n">
        <f aca="false">+Outflows!J124+Fees!J124+'Ongoing Cash Flows'!J124+'Terminal Value'!J124</f>
        <v>8351.15425781537</v>
      </c>
      <c r="K124" s="9" t="n">
        <f aca="false">+Outflows!K124+Fees!K124+'Ongoing Cash Flows'!K124+'Terminal Value'!K124</f>
        <v>8342.04574457752</v>
      </c>
      <c r="L124" s="9" t="n">
        <f aca="false">+Outflows!L124+Fees!L124+'Ongoing Cash Flows'!L124+'Terminal Value'!L124</f>
        <v>8343.22632293496</v>
      </c>
      <c r="M124" s="9" t="n">
        <f aca="false">+Outflows!M124+Fees!M124+'Ongoing Cash Flows'!M124+'Terminal Value'!M124</f>
        <v>8315.2671102747</v>
      </c>
      <c r="N124" s="9" t="n">
        <f aca="false">+Outflows!N124+Fees!N124+'Ongoing Cash Flows'!N124+'Terminal Value'!N124</f>
        <v>8297.57359040305</v>
      </c>
      <c r="O124" s="9" t="n">
        <f aca="false">+Outflows!O124+Fees!O124+'Ongoing Cash Flows'!O124+'Terminal Value'!O124</f>
        <v>7971.49679314284</v>
      </c>
      <c r="P124" s="9" t="n">
        <f aca="false">+Outflows!P124+Fees!P124+'Ongoing Cash Flows'!P124+'Terminal Value'!P124</f>
        <v>7863.59110487723</v>
      </c>
      <c r="Q124" s="9" t="n">
        <f aca="false">+Outflows!Q124+Fees!Q124+'Ongoing Cash Flows'!Q124+'Terminal Value'!Q124</f>
        <v>7835.08174831524</v>
      </c>
      <c r="R124" s="9" t="n">
        <f aca="false">+Outflows!R124+Fees!R124+'Ongoing Cash Flows'!R124+'Terminal Value'!R124</f>
        <v>1091.12103509168</v>
      </c>
      <c r="S124" s="9" t="n">
        <f aca="false">+Outflows!S124+Fees!S124+'Ongoing Cash Flows'!S124+'Terminal Value'!S124</f>
        <v>0</v>
      </c>
      <c r="T124" s="9" t="n">
        <f aca="false">+Outflows!T124+Fees!T124+'Ongoing Cash Flows'!T124+'Terminal Value'!T124</f>
        <v>0</v>
      </c>
      <c r="U124" s="9" t="n">
        <f aca="false">+Outflows!U124+Fees!U124+'Ongoing Cash Flows'!U124+'Terminal Value'!U124</f>
        <v>0</v>
      </c>
      <c r="V124" s="9" t="n">
        <f aca="false">+Outflows!V124+Fees!V124+'Ongoing Cash Flows'!V124+'Terminal Value'!V124</f>
        <v>0</v>
      </c>
      <c r="W124" s="9" t="n">
        <f aca="false">+Outflows!W124+Fees!W124+'Ongoing Cash Flows'!W124+'Terminal Value'!W124</f>
        <v>0</v>
      </c>
      <c r="X124" s="9" t="n">
        <f aca="false">+Outflows!X124+Fees!X124+'Ongoing Cash Flows'!X124+'Terminal Value'!X124</f>
        <v>0</v>
      </c>
      <c r="Y124" s="9" t="n">
        <f aca="false">+Outflows!Y124+Fees!Y124+'Ongoing Cash Flows'!Y124+'Terminal Value'!Y124</f>
        <v>0</v>
      </c>
      <c r="Z124" s="9" t="n">
        <f aca="false">+Outflows!Z124+Fees!Z124+'Ongoing Cash Flows'!Z124+'Terminal Value'!Z124</f>
        <v>0</v>
      </c>
      <c r="AA124" s="9" t="n">
        <f aca="false">+Outflows!AA124+Fees!AA124+'Ongoing Cash Flows'!AA124+'Terminal Value'!AA124</f>
        <v>0</v>
      </c>
      <c r="AB124" s="9" t="n">
        <f aca="false">+Outflows!AB124+Fees!AB124+'Ongoing Cash Flows'!AB124+'Terminal Value'!AB124</f>
        <v>0</v>
      </c>
      <c r="AC124" s="9" t="n">
        <f aca="false">+Outflows!AC124+Fees!AC124+'Ongoing Cash Flows'!AC124+'Terminal Value'!AC124</f>
        <v>0</v>
      </c>
      <c r="AD124" s="9" t="n">
        <f aca="false">+Outflows!AD124+Fees!AD124+'Ongoing Cash Flows'!AD124+'Terminal Value'!AD124</f>
        <v>0</v>
      </c>
      <c r="AE124" s="9" t="n">
        <f aca="false">+Outflows!AE124+Fees!AE124+'Ongoing Cash Flows'!AE124+'Terminal Value'!AE124</f>
        <v>0</v>
      </c>
      <c r="AF124" s="9" t="n">
        <f aca="false">+Outflows!AF124+Fees!AF124+'Ongoing Cash Flows'!AF124+'Terminal Value'!AF124</f>
        <v>0</v>
      </c>
      <c r="AG124" s="9" t="n">
        <f aca="false">+Outflows!AG124+Fees!AG124+'Ongoing Cash Flows'!AG124+'Terminal Value'!AG124</f>
        <v>0</v>
      </c>
      <c r="AH124" s="9" t="n">
        <f aca="false">+Outflows!AH124+Fees!AH124+'Ongoing Cash Flows'!AH124+'Terminal Value'!AH124</f>
        <v>0</v>
      </c>
      <c r="AI124" s="9" t="n">
        <f aca="false">+Outflows!AI124+Fees!AI124+'Ongoing Cash Flows'!AI124+'Terminal Value'!AI124</f>
        <v>0</v>
      </c>
      <c r="AJ124" s="9" t="n">
        <f aca="false">+Outflows!AJ124+Fees!AJ124+'Ongoing Cash Flows'!AJ124+'Terminal Value'!AJ124</f>
        <v>0</v>
      </c>
      <c r="AK124" s="9"/>
      <c r="AL124" s="1"/>
      <c r="AM124" s="32"/>
      <c r="AN124" s="33" t="n">
        <f aca="false">IF(ISERROR(XIRR(B124:AJ124,IRRDates)),-1,XIRR(B124:AJ124,IRRDates))</f>
        <v>0.0566445663382373</v>
      </c>
      <c r="AO124" s="9" t="n">
        <f aca="false">SUMPRODUCT(B124:AJ124,PVRf)</f>
        <v>0</v>
      </c>
      <c r="AP124" s="9" t="n">
        <f aca="false">MIN(0,AO124-$AO$1004)^2</f>
        <v>0</v>
      </c>
      <c r="AQ124" s="9" t="n">
        <f aca="false">MAX(0,AO124-$AO$1004)^2</f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20"/>
      <c r="CM124" s="20"/>
      <c r="CN124" s="20"/>
      <c r="CO124" s="20"/>
      <c r="CP124" s="20"/>
    </row>
    <row r="125" customFormat="false" ht="11.25" hidden="false" customHeight="false" outlineLevel="0" collapsed="false">
      <c r="A125" s="1" t="n">
        <v>123</v>
      </c>
      <c r="B125" s="9" t="n">
        <f aca="false">+Outflows!B125+Fees!B125+'Ongoing Cash Flows'!B125+'Terminal Value'!B125</f>
        <v>-90114.8433180223</v>
      </c>
      <c r="C125" s="9" t="n">
        <f aca="false">+Outflows!C125+Fees!C125+'Ongoing Cash Flows'!C125+'Terminal Value'!C125</f>
        <v>14103.5653767799</v>
      </c>
      <c r="D125" s="9" t="n">
        <f aca="false">+Outflows!D125+Fees!D125+'Ongoing Cash Flows'!D125+'Terminal Value'!D125</f>
        <v>12016.3524695635</v>
      </c>
      <c r="E125" s="9" t="n">
        <f aca="false">+Outflows!E125+Fees!E125+'Ongoing Cash Flows'!E125+'Terminal Value'!E125</f>
        <v>10059.292785088</v>
      </c>
      <c r="F125" s="9" t="n">
        <f aca="false">+Outflows!F125+Fees!F125+'Ongoing Cash Flows'!F125+'Terminal Value'!F125</f>
        <v>9623.00796229265</v>
      </c>
      <c r="G125" s="9" t="n">
        <f aca="false">+Outflows!G125+Fees!G125+'Ongoing Cash Flows'!G125+'Terminal Value'!G125</f>
        <v>9352.70123788649</v>
      </c>
      <c r="H125" s="9" t="n">
        <f aca="false">+Outflows!H125+Fees!H125+'Ongoing Cash Flows'!H125+'Terminal Value'!H125</f>
        <v>8394.27253307465</v>
      </c>
      <c r="I125" s="9" t="n">
        <f aca="false">+Outflows!I125+Fees!I125+'Ongoing Cash Flows'!I125+'Terminal Value'!I125</f>
        <v>8248.50880400778</v>
      </c>
      <c r="J125" s="9" t="n">
        <f aca="false">+Outflows!J125+Fees!J125+'Ongoing Cash Flows'!J125+'Terminal Value'!J125</f>
        <v>8236.0746014728</v>
      </c>
      <c r="K125" s="9" t="n">
        <f aca="false">+Outflows!K125+Fees!K125+'Ongoing Cash Flows'!K125+'Terminal Value'!K125</f>
        <v>8226.77103796996</v>
      </c>
      <c r="L125" s="9" t="n">
        <f aca="false">+Outflows!L125+Fees!L125+'Ongoing Cash Flows'!L125+'Terminal Value'!L125</f>
        <v>8228.14666659239</v>
      </c>
      <c r="M125" s="9" t="n">
        <f aca="false">+Outflows!M125+Fees!M125+'Ongoing Cash Flows'!M125+'Terminal Value'!M125</f>
        <v>8199.99240366714</v>
      </c>
      <c r="N125" s="9" t="n">
        <f aca="false">+Outflows!N125+Fees!N125+'Ongoing Cash Flows'!N125+'Terminal Value'!N125</f>
        <v>8182.49393406048</v>
      </c>
      <c r="O125" s="9" t="n">
        <f aca="false">+Outflows!O125+Fees!O125+'Ongoing Cash Flows'!O125+'Terminal Value'!O125</f>
        <v>7856.22208653528</v>
      </c>
      <c r="P125" s="9" t="n">
        <f aca="false">+Outflows!P125+Fees!P125+'Ongoing Cash Flows'!P125+'Terminal Value'!P125</f>
        <v>7748.51144853466</v>
      </c>
      <c r="Q125" s="9" t="n">
        <f aca="false">+Outflows!Q125+Fees!Q125+'Ongoing Cash Flows'!Q125+'Terminal Value'!Q125</f>
        <v>7719.80704170768</v>
      </c>
      <c r="R125" s="9" t="n">
        <f aca="false">+Outflows!R125+Fees!R125+'Ongoing Cash Flows'!R125+'Terminal Value'!R125</f>
        <v>1033.58120692039</v>
      </c>
      <c r="S125" s="9" t="n">
        <f aca="false">+Outflows!S125+Fees!S125+'Ongoing Cash Flows'!S125+'Terminal Value'!S125</f>
        <v>0</v>
      </c>
      <c r="T125" s="9" t="n">
        <f aca="false">+Outflows!T125+Fees!T125+'Ongoing Cash Flows'!T125+'Terminal Value'!T125</f>
        <v>0</v>
      </c>
      <c r="U125" s="9" t="n">
        <f aca="false">+Outflows!U125+Fees!U125+'Ongoing Cash Flows'!U125+'Terminal Value'!U125</f>
        <v>0</v>
      </c>
      <c r="V125" s="9" t="n">
        <f aca="false">+Outflows!V125+Fees!V125+'Ongoing Cash Flows'!V125+'Terminal Value'!V125</f>
        <v>0</v>
      </c>
      <c r="W125" s="9" t="n">
        <f aca="false">+Outflows!W125+Fees!W125+'Ongoing Cash Flows'!W125+'Terminal Value'!W125</f>
        <v>0</v>
      </c>
      <c r="X125" s="9" t="n">
        <f aca="false">+Outflows!X125+Fees!X125+'Ongoing Cash Flows'!X125+'Terminal Value'!X125</f>
        <v>0</v>
      </c>
      <c r="Y125" s="9" t="n">
        <f aca="false">+Outflows!Y125+Fees!Y125+'Ongoing Cash Flows'!Y125+'Terminal Value'!Y125</f>
        <v>0</v>
      </c>
      <c r="Z125" s="9" t="n">
        <f aca="false">+Outflows!Z125+Fees!Z125+'Ongoing Cash Flows'!Z125+'Terminal Value'!Z125</f>
        <v>0</v>
      </c>
      <c r="AA125" s="9" t="n">
        <f aca="false">+Outflows!AA125+Fees!AA125+'Ongoing Cash Flows'!AA125+'Terminal Value'!AA125</f>
        <v>0</v>
      </c>
      <c r="AB125" s="9" t="n">
        <f aca="false">+Outflows!AB125+Fees!AB125+'Ongoing Cash Flows'!AB125+'Terminal Value'!AB125</f>
        <v>0</v>
      </c>
      <c r="AC125" s="9" t="n">
        <f aca="false">+Outflows!AC125+Fees!AC125+'Ongoing Cash Flows'!AC125+'Terminal Value'!AC125</f>
        <v>0</v>
      </c>
      <c r="AD125" s="9" t="n">
        <f aca="false">+Outflows!AD125+Fees!AD125+'Ongoing Cash Flows'!AD125+'Terminal Value'!AD125</f>
        <v>0</v>
      </c>
      <c r="AE125" s="9" t="n">
        <f aca="false">+Outflows!AE125+Fees!AE125+'Ongoing Cash Flows'!AE125+'Terminal Value'!AE125</f>
        <v>0</v>
      </c>
      <c r="AF125" s="9" t="n">
        <f aca="false">+Outflows!AF125+Fees!AF125+'Ongoing Cash Flows'!AF125+'Terminal Value'!AF125</f>
        <v>0</v>
      </c>
      <c r="AG125" s="9" t="n">
        <f aca="false">+Outflows!AG125+Fees!AG125+'Ongoing Cash Flows'!AG125+'Terminal Value'!AG125</f>
        <v>0</v>
      </c>
      <c r="AH125" s="9" t="n">
        <f aca="false">+Outflows!AH125+Fees!AH125+'Ongoing Cash Flows'!AH125+'Terminal Value'!AH125</f>
        <v>0</v>
      </c>
      <c r="AI125" s="9" t="n">
        <f aca="false">+Outflows!AI125+Fees!AI125+'Ongoing Cash Flows'!AI125+'Terminal Value'!AI125</f>
        <v>0</v>
      </c>
      <c r="AJ125" s="9" t="n">
        <f aca="false">+Outflows!AJ125+Fees!AJ125+'Ongoing Cash Flows'!AJ125+'Terminal Value'!AJ125</f>
        <v>0</v>
      </c>
      <c r="AK125" s="9"/>
      <c r="AL125" s="1"/>
      <c r="AM125" s="32"/>
      <c r="AN125" s="33" t="n">
        <f aca="false">IF(ISERROR(XIRR(B125:AJ125,IRRDates)),-1,XIRR(B125:AJ125,IRRDates))</f>
        <v>0.0638823104264213</v>
      </c>
      <c r="AO125" s="9" t="n">
        <f aca="false">SUMPRODUCT(B125:AJ125,PVRf)</f>
        <v>0</v>
      </c>
      <c r="AP125" s="9" t="n">
        <f aca="false">MIN(0,AO125-$AO$1004)^2</f>
        <v>0</v>
      </c>
      <c r="AQ125" s="9" t="n">
        <f aca="false">MAX(0,AO125-$AO$1004)^2</f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20"/>
      <c r="CM125" s="20"/>
      <c r="CN125" s="20"/>
      <c r="CO125" s="20"/>
      <c r="CP125" s="20"/>
    </row>
    <row r="126" customFormat="false" ht="11.25" hidden="false" customHeight="false" outlineLevel="0" collapsed="false">
      <c r="A126" s="1" t="n">
        <v>124</v>
      </c>
      <c r="B126" s="9" t="n">
        <f aca="false">+Outflows!B126+Fees!B126+'Ongoing Cash Flows'!B126+'Terminal Value'!B126</f>
        <v>-102486.210372144</v>
      </c>
      <c r="C126" s="9" t="n">
        <f aca="false">+Outflows!C126+Fees!C126+'Ongoing Cash Flows'!C126+'Terminal Value'!C126</f>
        <v>14326.4474268601</v>
      </c>
      <c r="D126" s="9" t="n">
        <f aca="false">+Outflows!D126+Fees!D126+'Ongoing Cash Flows'!D126+'Terminal Value'!D126</f>
        <v>12390.8431800234</v>
      </c>
      <c r="E126" s="9" t="n">
        <f aca="false">+Outflows!E126+Fees!E126+'Ongoing Cash Flows'!E126+'Terminal Value'!E126</f>
        <v>10393.8466725442</v>
      </c>
      <c r="F126" s="9" t="n">
        <f aca="false">+Outflows!F126+Fees!F126+'Ongoing Cash Flows'!F126+'Terminal Value'!F126</f>
        <v>10002.6249619689</v>
      </c>
      <c r="G126" s="9" t="n">
        <f aca="false">+Outflows!G126+Fees!G126+'Ongoing Cash Flows'!G126+'Terminal Value'!G126</f>
        <v>9672.88771921592</v>
      </c>
      <c r="H126" s="9" t="n">
        <f aca="false">+Outflows!H126+Fees!H126+'Ongoing Cash Flows'!H126+'Terminal Value'!H126</f>
        <v>8693.93475498767</v>
      </c>
      <c r="I126" s="9" t="n">
        <f aca="false">+Outflows!I126+Fees!I126+'Ongoing Cash Flows'!I126+'Terminal Value'!I126</f>
        <v>8532.29806713568</v>
      </c>
      <c r="J126" s="9" t="n">
        <f aca="false">+Outflows!J126+Fees!J126+'Ongoing Cash Flows'!J126+'Terminal Value'!J126</f>
        <v>8519.8638646007</v>
      </c>
      <c r="K126" s="9" t="n">
        <f aca="false">+Outflows!K126+Fees!K126+'Ongoing Cash Flows'!K126+'Terminal Value'!K126</f>
        <v>8511.04129984892</v>
      </c>
      <c r="L126" s="9" t="n">
        <f aca="false">+Outflows!L126+Fees!L126+'Ongoing Cash Flows'!L126+'Terminal Value'!L126</f>
        <v>8511.93592972029</v>
      </c>
      <c r="M126" s="9" t="n">
        <f aca="false">+Outflows!M126+Fees!M126+'Ongoing Cash Flows'!M126+'Terminal Value'!M126</f>
        <v>8484.2626655461</v>
      </c>
      <c r="N126" s="9" t="n">
        <f aca="false">+Outflows!N126+Fees!N126+'Ongoing Cash Flows'!N126+'Terminal Value'!N126</f>
        <v>8466.28319718838</v>
      </c>
      <c r="O126" s="9" t="n">
        <f aca="false">+Outflows!O126+Fees!O126+'Ongoing Cash Flows'!O126+'Terminal Value'!O126</f>
        <v>8140.49234841424</v>
      </c>
      <c r="P126" s="9" t="n">
        <f aca="false">+Outflows!P126+Fees!P126+'Ongoing Cash Flows'!P126+'Terminal Value'!P126</f>
        <v>8032.30071166256</v>
      </c>
      <c r="Q126" s="9" t="n">
        <f aca="false">+Outflows!Q126+Fees!Q126+'Ongoing Cash Flows'!Q126+'Terminal Value'!Q126</f>
        <v>8004.07730358664</v>
      </c>
      <c r="R126" s="9" t="n">
        <f aca="false">+Outflows!R126+Fees!R126+'Ongoing Cash Flows'!R126+'Terminal Value'!R126</f>
        <v>1175.47583848434</v>
      </c>
      <c r="S126" s="9" t="n">
        <f aca="false">+Outflows!S126+Fees!S126+'Ongoing Cash Flows'!S126+'Terminal Value'!S126</f>
        <v>0</v>
      </c>
      <c r="T126" s="9" t="n">
        <f aca="false">+Outflows!T126+Fees!T126+'Ongoing Cash Flows'!T126+'Terminal Value'!T126</f>
        <v>0</v>
      </c>
      <c r="U126" s="9" t="n">
        <f aca="false">+Outflows!U126+Fees!U126+'Ongoing Cash Flows'!U126+'Terminal Value'!U126</f>
        <v>0</v>
      </c>
      <c r="V126" s="9" t="n">
        <f aca="false">+Outflows!V126+Fees!V126+'Ongoing Cash Flows'!V126+'Terminal Value'!V126</f>
        <v>0</v>
      </c>
      <c r="W126" s="9" t="n">
        <f aca="false">+Outflows!W126+Fees!W126+'Ongoing Cash Flows'!W126+'Terminal Value'!W126</f>
        <v>0</v>
      </c>
      <c r="X126" s="9" t="n">
        <f aca="false">+Outflows!X126+Fees!X126+'Ongoing Cash Flows'!X126+'Terminal Value'!X126</f>
        <v>0</v>
      </c>
      <c r="Y126" s="9" t="n">
        <f aca="false">+Outflows!Y126+Fees!Y126+'Ongoing Cash Flows'!Y126+'Terminal Value'!Y126</f>
        <v>0</v>
      </c>
      <c r="Z126" s="9" t="n">
        <f aca="false">+Outflows!Z126+Fees!Z126+'Ongoing Cash Flows'!Z126+'Terminal Value'!Z126</f>
        <v>0</v>
      </c>
      <c r="AA126" s="9" t="n">
        <f aca="false">+Outflows!AA126+Fees!AA126+'Ongoing Cash Flows'!AA126+'Terminal Value'!AA126</f>
        <v>0</v>
      </c>
      <c r="AB126" s="9" t="n">
        <f aca="false">+Outflows!AB126+Fees!AB126+'Ongoing Cash Flows'!AB126+'Terminal Value'!AB126</f>
        <v>0</v>
      </c>
      <c r="AC126" s="9" t="n">
        <f aca="false">+Outflows!AC126+Fees!AC126+'Ongoing Cash Flows'!AC126+'Terminal Value'!AC126</f>
        <v>0</v>
      </c>
      <c r="AD126" s="9" t="n">
        <f aca="false">+Outflows!AD126+Fees!AD126+'Ongoing Cash Flows'!AD126+'Terminal Value'!AD126</f>
        <v>0</v>
      </c>
      <c r="AE126" s="9" t="n">
        <f aca="false">+Outflows!AE126+Fees!AE126+'Ongoing Cash Flows'!AE126+'Terminal Value'!AE126</f>
        <v>0</v>
      </c>
      <c r="AF126" s="9" t="n">
        <f aca="false">+Outflows!AF126+Fees!AF126+'Ongoing Cash Flows'!AF126+'Terminal Value'!AF126</f>
        <v>0</v>
      </c>
      <c r="AG126" s="9" t="n">
        <f aca="false">+Outflows!AG126+Fees!AG126+'Ongoing Cash Flows'!AG126+'Terminal Value'!AG126</f>
        <v>0</v>
      </c>
      <c r="AH126" s="9" t="n">
        <f aca="false">+Outflows!AH126+Fees!AH126+'Ongoing Cash Flows'!AH126+'Terminal Value'!AH126</f>
        <v>0</v>
      </c>
      <c r="AI126" s="9" t="n">
        <f aca="false">+Outflows!AI126+Fees!AI126+'Ongoing Cash Flows'!AI126+'Terminal Value'!AI126</f>
        <v>0</v>
      </c>
      <c r="AJ126" s="9" t="n">
        <f aca="false">+Outflows!AJ126+Fees!AJ126+'Ongoing Cash Flows'!AJ126+'Terminal Value'!AJ126</f>
        <v>0</v>
      </c>
      <c r="AK126" s="9"/>
      <c r="AL126" s="1"/>
      <c r="AM126" s="32"/>
      <c r="AN126" s="33" t="n">
        <f aca="false">IF(ISERROR(XIRR(B126:AJ126,IRRDates)),-1,XIRR(B126:AJ126,IRRDates))</f>
        <v>0.0478190546444552</v>
      </c>
      <c r="AO126" s="9" t="n">
        <f aca="false">SUMPRODUCT(B126:AJ126,PVRf)</f>
        <v>0</v>
      </c>
      <c r="AP126" s="9" t="n">
        <f aca="false">MIN(0,AO126-$AO$1004)^2</f>
        <v>0</v>
      </c>
      <c r="AQ126" s="9" t="n">
        <f aca="false">MAX(0,AO126-$AO$1004)^2</f>
        <v>0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20"/>
      <c r="CM126" s="20"/>
      <c r="CN126" s="20"/>
      <c r="CO126" s="20"/>
      <c r="CP126" s="20"/>
    </row>
    <row r="127" customFormat="false" ht="11.25" hidden="false" customHeight="false" outlineLevel="0" collapsed="false">
      <c r="A127" s="1" t="n">
        <v>125</v>
      </c>
      <c r="B127" s="9" t="n">
        <f aca="false">+Outflows!B127+Fees!B127+'Ongoing Cash Flows'!B127+'Terminal Value'!B127</f>
        <v>-101033.524591035</v>
      </c>
      <c r="C127" s="9" t="n">
        <f aca="false">+Outflows!C127+Fees!C127+'Ongoing Cash Flows'!C127+'Terminal Value'!C127</f>
        <v>14278.9159146681</v>
      </c>
      <c r="D127" s="9" t="n">
        <f aca="false">+Outflows!D127+Fees!D127+'Ongoing Cash Flows'!D127+'Terminal Value'!D127</f>
        <v>12404.3989361621</v>
      </c>
      <c r="E127" s="9" t="n">
        <f aca="false">+Outflows!E127+Fees!E127+'Ongoing Cash Flows'!E127+'Terminal Value'!E127</f>
        <v>10258.051682341</v>
      </c>
      <c r="F127" s="9" t="n">
        <f aca="false">+Outflows!F127+Fees!F127+'Ongoing Cash Flows'!F127+'Terminal Value'!F127</f>
        <v>9860.84296993682</v>
      </c>
      <c r="G127" s="9" t="n">
        <f aca="false">+Outflows!G127+Fees!G127+'Ongoing Cash Flows'!G127+'Terminal Value'!G127</f>
        <v>9591.64575603301</v>
      </c>
      <c r="H127" s="9" t="n">
        <f aca="false">+Outflows!H127+Fees!H127+'Ongoing Cash Flows'!H127+'Terminal Value'!H127</f>
        <v>8658.74745135307</v>
      </c>
      <c r="I127" s="9" t="n">
        <f aca="false">+Outflows!I127+Fees!I127+'Ongoing Cash Flows'!I127+'Terminal Value'!I127</f>
        <v>8498.97461746568</v>
      </c>
      <c r="J127" s="9" t="n">
        <f aca="false">+Outflows!J127+Fees!J127+'Ongoing Cash Flows'!J127+'Terminal Value'!J127</f>
        <v>8486.54041493069</v>
      </c>
      <c r="K127" s="9" t="n">
        <f aca="false">+Outflows!K127+Fees!K127+'Ongoing Cash Flows'!K127+'Terminal Value'!K127</f>
        <v>8477.66136975575</v>
      </c>
      <c r="L127" s="9" t="n">
        <f aca="false">+Outflows!L127+Fees!L127+'Ongoing Cash Flows'!L127+'Terminal Value'!L127</f>
        <v>8478.61248005028</v>
      </c>
      <c r="M127" s="9" t="n">
        <f aca="false">+Outflows!M127+Fees!M127+'Ongoing Cash Flows'!M127+'Terminal Value'!M127</f>
        <v>8450.88273545293</v>
      </c>
      <c r="N127" s="9" t="n">
        <f aca="false">+Outflows!N127+Fees!N127+'Ongoing Cash Flows'!N127+'Terminal Value'!N127</f>
        <v>8432.95974751837</v>
      </c>
      <c r="O127" s="9" t="n">
        <f aca="false">+Outflows!O127+Fees!O127+'Ongoing Cash Flows'!O127+'Terminal Value'!O127</f>
        <v>8107.11241832106</v>
      </c>
      <c r="P127" s="9" t="n">
        <f aca="false">+Outflows!P127+Fees!P127+'Ongoing Cash Flows'!P127+'Terminal Value'!P127</f>
        <v>7998.97726199255</v>
      </c>
      <c r="Q127" s="9" t="n">
        <f aca="false">+Outflows!Q127+Fees!Q127+'Ongoing Cash Flows'!Q127+'Terminal Value'!Q127</f>
        <v>7970.69737349347</v>
      </c>
      <c r="R127" s="9" t="n">
        <f aca="false">+Outflows!R127+Fees!R127+'Ongoing Cash Flows'!R127+'Terminal Value'!R127</f>
        <v>1158.81411364933</v>
      </c>
      <c r="S127" s="9" t="n">
        <f aca="false">+Outflows!S127+Fees!S127+'Ongoing Cash Flows'!S127+'Terminal Value'!S127</f>
        <v>0</v>
      </c>
      <c r="T127" s="9" t="n">
        <f aca="false">+Outflows!T127+Fees!T127+'Ongoing Cash Flows'!T127+'Terminal Value'!T127</f>
        <v>0</v>
      </c>
      <c r="U127" s="9" t="n">
        <f aca="false">+Outflows!U127+Fees!U127+'Ongoing Cash Flows'!U127+'Terminal Value'!U127</f>
        <v>0</v>
      </c>
      <c r="V127" s="9" t="n">
        <f aca="false">+Outflows!V127+Fees!V127+'Ongoing Cash Flows'!V127+'Terminal Value'!V127</f>
        <v>0</v>
      </c>
      <c r="W127" s="9" t="n">
        <f aca="false">+Outflows!W127+Fees!W127+'Ongoing Cash Flows'!W127+'Terminal Value'!W127</f>
        <v>0</v>
      </c>
      <c r="X127" s="9" t="n">
        <f aca="false">+Outflows!X127+Fees!X127+'Ongoing Cash Flows'!X127+'Terminal Value'!X127</f>
        <v>0</v>
      </c>
      <c r="Y127" s="9" t="n">
        <f aca="false">+Outflows!Y127+Fees!Y127+'Ongoing Cash Flows'!Y127+'Terminal Value'!Y127</f>
        <v>0</v>
      </c>
      <c r="Z127" s="9" t="n">
        <f aca="false">+Outflows!Z127+Fees!Z127+'Ongoing Cash Flows'!Z127+'Terminal Value'!Z127</f>
        <v>0</v>
      </c>
      <c r="AA127" s="9" t="n">
        <f aca="false">+Outflows!AA127+Fees!AA127+'Ongoing Cash Flows'!AA127+'Terminal Value'!AA127</f>
        <v>0</v>
      </c>
      <c r="AB127" s="9" t="n">
        <f aca="false">+Outflows!AB127+Fees!AB127+'Ongoing Cash Flows'!AB127+'Terminal Value'!AB127</f>
        <v>0</v>
      </c>
      <c r="AC127" s="9" t="n">
        <f aca="false">+Outflows!AC127+Fees!AC127+'Ongoing Cash Flows'!AC127+'Terminal Value'!AC127</f>
        <v>0</v>
      </c>
      <c r="AD127" s="9" t="n">
        <f aca="false">+Outflows!AD127+Fees!AD127+'Ongoing Cash Flows'!AD127+'Terminal Value'!AD127</f>
        <v>0</v>
      </c>
      <c r="AE127" s="9" t="n">
        <f aca="false">+Outflows!AE127+Fees!AE127+'Ongoing Cash Flows'!AE127+'Terminal Value'!AE127</f>
        <v>0</v>
      </c>
      <c r="AF127" s="9" t="n">
        <f aca="false">+Outflows!AF127+Fees!AF127+'Ongoing Cash Flows'!AF127+'Terminal Value'!AF127</f>
        <v>0</v>
      </c>
      <c r="AG127" s="9" t="n">
        <f aca="false">+Outflows!AG127+Fees!AG127+'Ongoing Cash Flows'!AG127+'Terminal Value'!AG127</f>
        <v>0</v>
      </c>
      <c r="AH127" s="9" t="n">
        <f aca="false">+Outflows!AH127+Fees!AH127+'Ongoing Cash Flows'!AH127+'Terminal Value'!AH127</f>
        <v>0</v>
      </c>
      <c r="AI127" s="9" t="n">
        <f aca="false">+Outflows!AI127+Fees!AI127+'Ongoing Cash Flows'!AI127+'Terminal Value'!AI127</f>
        <v>0</v>
      </c>
      <c r="AJ127" s="9" t="n">
        <f aca="false">+Outflows!AJ127+Fees!AJ127+'Ongoing Cash Flows'!AJ127+'Terminal Value'!AJ127</f>
        <v>0</v>
      </c>
      <c r="AK127" s="9"/>
      <c r="AL127" s="1"/>
      <c r="AM127" s="32"/>
      <c r="AN127" s="33" t="n">
        <f aca="false">IF(ISERROR(XIRR(B127:AJ127,IRRDates)),-1,XIRR(B127:AJ127,IRRDates))</f>
        <v>0.0492582843460771</v>
      </c>
      <c r="AO127" s="9" t="n">
        <f aca="false">SUMPRODUCT(B127:AJ127,PVRf)</f>
        <v>0</v>
      </c>
      <c r="AP127" s="9" t="n">
        <f aca="false">MIN(0,AO127-$AO$1004)^2</f>
        <v>0</v>
      </c>
      <c r="AQ127" s="9" t="n">
        <f aca="false">MAX(0,AO127-$AO$1004)^2</f>
        <v>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20"/>
      <c r="CM127" s="20"/>
      <c r="CN127" s="20"/>
      <c r="CO127" s="20"/>
      <c r="CP127" s="20"/>
    </row>
    <row r="128" customFormat="false" ht="11.25" hidden="false" customHeight="false" outlineLevel="0" collapsed="false">
      <c r="A128" s="1" t="n">
        <v>126</v>
      </c>
      <c r="B128" s="9" t="n">
        <f aca="false">+Outflows!B128+Fees!B128+'Ongoing Cash Flows'!B128+'Terminal Value'!B128</f>
        <v>-95789.8150304378</v>
      </c>
      <c r="C128" s="9" t="n">
        <f aca="false">+Outflows!C128+Fees!C128+'Ongoing Cash Flows'!C128+'Terminal Value'!C128</f>
        <v>14160.5543296406</v>
      </c>
      <c r="D128" s="9" t="n">
        <f aca="false">+Outflows!D128+Fees!D128+'Ongoing Cash Flows'!D128+'Terminal Value'!D128</f>
        <v>12148.5871080885</v>
      </c>
      <c r="E128" s="9" t="n">
        <f aca="false">+Outflows!E128+Fees!E128+'Ongoing Cash Flows'!E128+'Terminal Value'!E128</f>
        <v>10214.274982266</v>
      </c>
      <c r="F128" s="9" t="n">
        <f aca="false">+Outflows!F128+Fees!F128+'Ongoing Cash Flows'!F128+'Terminal Value'!F128</f>
        <v>9733.37868798297</v>
      </c>
      <c r="G128" s="9" t="n">
        <f aca="false">+Outflows!G128+Fees!G128+'Ongoing Cash Flows'!G128+'Terminal Value'!G128</f>
        <v>9504.95800962754</v>
      </c>
      <c r="H128" s="9" t="n">
        <f aca="false">+Outflows!H128+Fees!H128+'Ongoing Cash Flows'!H128+'Terminal Value'!H128</f>
        <v>8531.73305988599</v>
      </c>
      <c r="I128" s="9" t="n">
        <f aca="false">+Outflows!I128+Fees!I128+'Ongoing Cash Flows'!I128+'Terminal Value'!I128</f>
        <v>8378.68811511323</v>
      </c>
      <c r="J128" s="9" t="n">
        <f aca="false">+Outflows!J128+Fees!J128+'Ongoing Cash Flows'!J128+'Terminal Value'!J128</f>
        <v>8366.25391257824</v>
      </c>
      <c r="K128" s="9" t="n">
        <f aca="false">+Outflows!K128+Fees!K128+'Ongoing Cash Flows'!K128+'Terminal Value'!K128</f>
        <v>8357.17099197558</v>
      </c>
      <c r="L128" s="9" t="n">
        <f aca="false">+Outflows!L128+Fees!L128+'Ongoing Cash Flows'!L128+'Terminal Value'!L128</f>
        <v>8358.32597769783</v>
      </c>
      <c r="M128" s="9" t="n">
        <f aca="false">+Outflows!M128+Fees!M128+'Ongoing Cash Flows'!M128+'Terminal Value'!M128</f>
        <v>8330.39235767276</v>
      </c>
      <c r="N128" s="9" t="n">
        <f aca="false">+Outflows!N128+Fees!N128+'Ongoing Cash Flows'!N128+'Terminal Value'!N128</f>
        <v>8312.67324516592</v>
      </c>
      <c r="O128" s="9" t="n">
        <f aca="false">+Outflows!O128+Fees!O128+'Ongoing Cash Flows'!O128+'Terminal Value'!O128</f>
        <v>7986.6220405409</v>
      </c>
      <c r="P128" s="9" t="n">
        <f aca="false">+Outflows!P128+Fees!P128+'Ongoing Cash Flows'!P128+'Terminal Value'!P128</f>
        <v>7878.6907596401</v>
      </c>
      <c r="Q128" s="9" t="n">
        <f aca="false">+Outflows!Q128+Fees!Q128+'Ongoing Cash Flows'!Q128+'Terminal Value'!Q128</f>
        <v>7850.2069957133</v>
      </c>
      <c r="R128" s="9" t="n">
        <f aca="false">+Outflows!R128+Fees!R128+'Ongoing Cash Flows'!R128+'Terminal Value'!R128</f>
        <v>1098.67086247311</v>
      </c>
      <c r="S128" s="9" t="n">
        <f aca="false">+Outflows!S128+Fees!S128+'Ongoing Cash Flows'!S128+'Terminal Value'!S128</f>
        <v>0</v>
      </c>
      <c r="T128" s="9" t="n">
        <f aca="false">+Outflows!T128+Fees!T128+'Ongoing Cash Flows'!T128+'Terminal Value'!T128</f>
        <v>0</v>
      </c>
      <c r="U128" s="9" t="n">
        <f aca="false">+Outflows!U128+Fees!U128+'Ongoing Cash Flows'!U128+'Terminal Value'!U128</f>
        <v>0</v>
      </c>
      <c r="V128" s="9" t="n">
        <f aca="false">+Outflows!V128+Fees!V128+'Ongoing Cash Flows'!V128+'Terminal Value'!V128</f>
        <v>0</v>
      </c>
      <c r="W128" s="9" t="n">
        <f aca="false">+Outflows!W128+Fees!W128+'Ongoing Cash Flows'!W128+'Terminal Value'!W128</f>
        <v>0</v>
      </c>
      <c r="X128" s="9" t="n">
        <f aca="false">+Outflows!X128+Fees!X128+'Ongoing Cash Flows'!X128+'Terminal Value'!X128</f>
        <v>0</v>
      </c>
      <c r="Y128" s="9" t="n">
        <f aca="false">+Outflows!Y128+Fees!Y128+'Ongoing Cash Flows'!Y128+'Terminal Value'!Y128</f>
        <v>0</v>
      </c>
      <c r="Z128" s="9" t="n">
        <f aca="false">+Outflows!Z128+Fees!Z128+'Ongoing Cash Flows'!Z128+'Terminal Value'!Z128</f>
        <v>0</v>
      </c>
      <c r="AA128" s="9" t="n">
        <f aca="false">+Outflows!AA128+Fees!AA128+'Ongoing Cash Flows'!AA128+'Terminal Value'!AA128</f>
        <v>0</v>
      </c>
      <c r="AB128" s="9" t="n">
        <f aca="false">+Outflows!AB128+Fees!AB128+'Ongoing Cash Flows'!AB128+'Terminal Value'!AB128</f>
        <v>0</v>
      </c>
      <c r="AC128" s="9" t="n">
        <f aca="false">+Outflows!AC128+Fees!AC128+'Ongoing Cash Flows'!AC128+'Terminal Value'!AC128</f>
        <v>0</v>
      </c>
      <c r="AD128" s="9" t="n">
        <f aca="false">+Outflows!AD128+Fees!AD128+'Ongoing Cash Flows'!AD128+'Terminal Value'!AD128</f>
        <v>0</v>
      </c>
      <c r="AE128" s="9" t="n">
        <f aca="false">+Outflows!AE128+Fees!AE128+'Ongoing Cash Flows'!AE128+'Terminal Value'!AE128</f>
        <v>0</v>
      </c>
      <c r="AF128" s="9" t="n">
        <f aca="false">+Outflows!AF128+Fees!AF128+'Ongoing Cash Flows'!AF128+'Terminal Value'!AF128</f>
        <v>0</v>
      </c>
      <c r="AG128" s="9" t="n">
        <f aca="false">+Outflows!AG128+Fees!AG128+'Ongoing Cash Flows'!AG128+'Terminal Value'!AG128</f>
        <v>0</v>
      </c>
      <c r="AH128" s="9" t="n">
        <f aca="false">+Outflows!AH128+Fees!AH128+'Ongoing Cash Flows'!AH128+'Terminal Value'!AH128</f>
        <v>0</v>
      </c>
      <c r="AI128" s="9" t="n">
        <f aca="false">+Outflows!AI128+Fees!AI128+'Ongoing Cash Flows'!AI128+'Terminal Value'!AI128</f>
        <v>0</v>
      </c>
      <c r="AJ128" s="9" t="n">
        <f aca="false">+Outflows!AJ128+Fees!AJ128+'Ongoing Cash Flows'!AJ128+'Terminal Value'!AJ128</f>
        <v>0</v>
      </c>
      <c r="AK128" s="9"/>
      <c r="AL128" s="1"/>
      <c r="AM128" s="32"/>
      <c r="AN128" s="33" t="n">
        <f aca="false">IF(ISERROR(XIRR(B128:AJ128,IRRDates)),-1,XIRR(B128:AJ128,IRRDates))</f>
        <v>0.0558430465293729</v>
      </c>
      <c r="AO128" s="9" t="n">
        <f aca="false">SUMPRODUCT(B128:AJ128,PVRf)</f>
        <v>0</v>
      </c>
      <c r="AP128" s="9" t="n">
        <f aca="false">MIN(0,AO128-$AO$1004)^2</f>
        <v>0</v>
      </c>
      <c r="AQ128" s="9" t="n">
        <f aca="false">MAX(0,AO128-$AO$1004)^2</f>
        <v>0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20"/>
      <c r="CM128" s="20"/>
      <c r="CN128" s="20"/>
      <c r="CO128" s="20"/>
      <c r="CP128" s="20"/>
    </row>
    <row r="129" customFormat="false" ht="11.25" hidden="false" customHeight="false" outlineLevel="0" collapsed="false">
      <c r="A129" s="1" t="n">
        <v>127</v>
      </c>
      <c r="B129" s="9" t="n">
        <f aca="false">+Outflows!B129+Fees!B129+'Ongoing Cash Flows'!B129+'Terminal Value'!B129</f>
        <v>-99803.0461975295</v>
      </c>
      <c r="C129" s="9" t="n">
        <f aca="false">+Outflows!C129+Fees!C129+'Ongoing Cash Flows'!C129+'Terminal Value'!C129</f>
        <v>14332.6389667189</v>
      </c>
      <c r="D129" s="9" t="n">
        <f aca="false">+Outflows!D129+Fees!D129+'Ongoing Cash Flows'!D129+'Terminal Value'!D129</f>
        <v>12364.6490449913</v>
      </c>
      <c r="E129" s="9" t="n">
        <f aca="false">+Outflows!E129+Fees!E129+'Ongoing Cash Flows'!E129+'Terminal Value'!E129</f>
        <v>10386.223411656</v>
      </c>
      <c r="F129" s="9" t="n">
        <f aca="false">+Outflows!F129+Fees!F129+'Ongoing Cash Flows'!F129+'Terminal Value'!F129</f>
        <v>9947.62976889001</v>
      </c>
      <c r="G129" s="9" t="n">
        <f aca="false">+Outflows!G129+Fees!G129+'Ongoing Cash Flows'!G129+'Terminal Value'!G129</f>
        <v>9658.64378355039</v>
      </c>
      <c r="H129" s="9" t="n">
        <f aca="false">+Outflows!H129+Fees!H129+'Ongoing Cash Flows'!H129+'Terminal Value'!H129</f>
        <v>8628.94250839076</v>
      </c>
      <c r="I129" s="9" t="n">
        <f aca="false">+Outflows!I129+Fees!I129+'Ongoing Cash Flows'!I129+'Terminal Value'!I129</f>
        <v>8470.74842750138</v>
      </c>
      <c r="J129" s="9" t="n">
        <f aca="false">+Outflows!J129+Fees!J129+'Ongoing Cash Flows'!J129+'Terminal Value'!J129</f>
        <v>8458.31422496639</v>
      </c>
      <c r="K129" s="9" t="n">
        <f aca="false">+Outflows!K129+Fees!K129+'Ongoing Cash Flows'!K129+'Terminal Value'!K129</f>
        <v>8449.38733879151</v>
      </c>
      <c r="L129" s="9" t="n">
        <f aca="false">+Outflows!L129+Fees!L129+'Ongoing Cash Flows'!L129+'Terminal Value'!L129</f>
        <v>8450.38629008598</v>
      </c>
      <c r="M129" s="9" t="n">
        <f aca="false">+Outflows!M129+Fees!M129+'Ongoing Cash Flows'!M129+'Terminal Value'!M129</f>
        <v>8422.60870448868</v>
      </c>
      <c r="N129" s="9" t="n">
        <f aca="false">+Outflows!N129+Fees!N129+'Ongoing Cash Flows'!N129+'Terminal Value'!N129</f>
        <v>8404.73355755407</v>
      </c>
      <c r="O129" s="9" t="n">
        <f aca="false">+Outflows!O129+Fees!O129+'Ongoing Cash Flows'!O129+'Terminal Value'!O129</f>
        <v>8078.83838735682</v>
      </c>
      <c r="P129" s="9" t="n">
        <f aca="false">+Outflows!P129+Fees!P129+'Ongoing Cash Flows'!P129+'Terminal Value'!P129</f>
        <v>7970.75107202825</v>
      </c>
      <c r="Q129" s="9" t="n">
        <f aca="false">+Outflows!Q129+Fees!Q129+'Ongoing Cash Flows'!Q129+'Terminal Value'!Q129</f>
        <v>7942.42334252923</v>
      </c>
      <c r="R129" s="9" t="n">
        <f aca="false">+Outflows!R129+Fees!R129+'Ongoing Cash Flows'!R129+'Terminal Value'!R129</f>
        <v>1144.70101866718</v>
      </c>
      <c r="S129" s="9" t="n">
        <f aca="false">+Outflows!S129+Fees!S129+'Ongoing Cash Flows'!S129+'Terminal Value'!S129</f>
        <v>0</v>
      </c>
      <c r="T129" s="9" t="n">
        <f aca="false">+Outflows!T129+Fees!T129+'Ongoing Cash Flows'!T129+'Terminal Value'!T129</f>
        <v>0</v>
      </c>
      <c r="U129" s="9" t="n">
        <f aca="false">+Outflows!U129+Fees!U129+'Ongoing Cash Flows'!U129+'Terminal Value'!U129</f>
        <v>0</v>
      </c>
      <c r="V129" s="9" t="n">
        <f aca="false">+Outflows!V129+Fees!V129+'Ongoing Cash Flows'!V129+'Terminal Value'!V129</f>
        <v>0</v>
      </c>
      <c r="W129" s="9" t="n">
        <f aca="false">+Outflows!W129+Fees!W129+'Ongoing Cash Flows'!W129+'Terminal Value'!W129</f>
        <v>0</v>
      </c>
      <c r="X129" s="9" t="n">
        <f aca="false">+Outflows!X129+Fees!X129+'Ongoing Cash Flows'!X129+'Terminal Value'!X129</f>
        <v>0</v>
      </c>
      <c r="Y129" s="9" t="n">
        <f aca="false">+Outflows!Y129+Fees!Y129+'Ongoing Cash Flows'!Y129+'Terminal Value'!Y129</f>
        <v>0</v>
      </c>
      <c r="Z129" s="9" t="n">
        <f aca="false">+Outflows!Z129+Fees!Z129+'Ongoing Cash Flows'!Z129+'Terminal Value'!Z129</f>
        <v>0</v>
      </c>
      <c r="AA129" s="9" t="n">
        <f aca="false">+Outflows!AA129+Fees!AA129+'Ongoing Cash Flows'!AA129+'Terminal Value'!AA129</f>
        <v>0</v>
      </c>
      <c r="AB129" s="9" t="n">
        <f aca="false">+Outflows!AB129+Fees!AB129+'Ongoing Cash Flows'!AB129+'Terminal Value'!AB129</f>
        <v>0</v>
      </c>
      <c r="AC129" s="9" t="n">
        <f aca="false">+Outflows!AC129+Fees!AC129+'Ongoing Cash Flows'!AC129+'Terminal Value'!AC129</f>
        <v>0</v>
      </c>
      <c r="AD129" s="9" t="n">
        <f aca="false">+Outflows!AD129+Fees!AD129+'Ongoing Cash Flows'!AD129+'Terminal Value'!AD129</f>
        <v>0</v>
      </c>
      <c r="AE129" s="9" t="n">
        <f aca="false">+Outflows!AE129+Fees!AE129+'Ongoing Cash Flows'!AE129+'Terminal Value'!AE129</f>
        <v>0</v>
      </c>
      <c r="AF129" s="9" t="n">
        <f aca="false">+Outflows!AF129+Fees!AF129+'Ongoing Cash Flows'!AF129+'Terminal Value'!AF129</f>
        <v>0</v>
      </c>
      <c r="AG129" s="9" t="n">
        <f aca="false">+Outflows!AG129+Fees!AG129+'Ongoing Cash Flows'!AG129+'Terminal Value'!AG129</f>
        <v>0</v>
      </c>
      <c r="AH129" s="9" t="n">
        <f aca="false">+Outflows!AH129+Fees!AH129+'Ongoing Cash Flows'!AH129+'Terminal Value'!AH129</f>
        <v>0</v>
      </c>
      <c r="AI129" s="9" t="n">
        <f aca="false">+Outflows!AI129+Fees!AI129+'Ongoing Cash Flows'!AI129+'Terminal Value'!AI129</f>
        <v>0</v>
      </c>
      <c r="AJ129" s="9" t="n">
        <f aca="false">+Outflows!AJ129+Fees!AJ129+'Ongoing Cash Flows'!AJ129+'Terminal Value'!AJ129</f>
        <v>0</v>
      </c>
      <c r="AK129" s="9"/>
      <c r="AL129" s="1"/>
      <c r="AM129" s="32"/>
      <c r="AN129" s="33" t="n">
        <f aca="false">IF(ISERROR(XIRR(B129:AJ129,IRRDates)),-1,XIRR(B129:AJ129,IRRDates))</f>
        <v>0.0513683978621323</v>
      </c>
      <c r="AO129" s="9" t="n">
        <f aca="false">SUMPRODUCT(B129:AJ129,PVRf)</f>
        <v>0</v>
      </c>
      <c r="AP129" s="9" t="n">
        <f aca="false">MIN(0,AO129-$AO$1004)^2</f>
        <v>0</v>
      </c>
      <c r="AQ129" s="9" t="n">
        <f aca="false">MAX(0,AO129-$AO$1004)^2</f>
        <v>0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20"/>
      <c r="CM129" s="20"/>
      <c r="CN129" s="20"/>
      <c r="CO129" s="20"/>
      <c r="CP129" s="20"/>
    </row>
    <row r="130" customFormat="false" ht="11.25" hidden="false" customHeight="false" outlineLevel="0" collapsed="false">
      <c r="A130" s="1" t="n">
        <v>128</v>
      </c>
      <c r="B130" s="9" t="n">
        <f aca="false">+Outflows!B130+Fees!B130+'Ongoing Cash Flows'!B130+'Terminal Value'!B130</f>
        <v>-89553.3155645678</v>
      </c>
      <c r="C130" s="9" t="n">
        <f aca="false">+Outflows!C130+Fees!C130+'Ongoing Cash Flows'!C130+'Terminal Value'!C130</f>
        <v>14049.5533205817</v>
      </c>
      <c r="D130" s="9" t="n">
        <f aca="false">+Outflows!D130+Fees!D130+'Ongoing Cash Flows'!D130+'Terminal Value'!D130</f>
        <v>11978.8528658697</v>
      </c>
      <c r="E130" s="9" t="n">
        <f aca="false">+Outflows!E130+Fees!E130+'Ongoing Cash Flows'!E130+'Terminal Value'!E130</f>
        <v>9859.711521711</v>
      </c>
      <c r="F130" s="9" t="n">
        <f aca="false">+Outflows!F130+Fees!F130+'Ongoing Cash Flows'!F130+'Terminal Value'!F130</f>
        <v>9512.00487499536</v>
      </c>
      <c r="G130" s="9" t="n">
        <f aca="false">+Outflows!G130+Fees!G130+'Ongoing Cash Flows'!G130+'Terminal Value'!G130</f>
        <v>9270.60730615232</v>
      </c>
      <c r="H130" s="9" t="n">
        <f aca="false">+Outflows!H130+Fees!H130+'Ongoing Cash Flows'!H130+'Terminal Value'!H130</f>
        <v>8380.67107306381</v>
      </c>
      <c r="I130" s="9" t="n">
        <f aca="false">+Outflows!I130+Fees!I130+'Ongoing Cash Flows'!I130+'Terminal Value'!I130</f>
        <v>8235.62780656574</v>
      </c>
      <c r="J130" s="9" t="n">
        <f aca="false">+Outflows!J130+Fees!J130+'Ongoing Cash Flows'!J130+'Terminal Value'!J130</f>
        <v>8223.19360403075</v>
      </c>
      <c r="K130" s="9" t="n">
        <f aca="false">+Outflows!K130+Fees!K130+'Ongoing Cash Flows'!K130+'Terminal Value'!K130</f>
        <v>8213.86820832886</v>
      </c>
      <c r="L130" s="9" t="n">
        <f aca="false">+Outflows!L130+Fees!L130+'Ongoing Cash Flows'!L130+'Terminal Value'!L130</f>
        <v>8215.26566915034</v>
      </c>
      <c r="M130" s="9" t="n">
        <f aca="false">+Outflows!M130+Fees!M130+'Ongoing Cash Flows'!M130+'Terminal Value'!M130</f>
        <v>8187.08957402604</v>
      </c>
      <c r="N130" s="9" t="n">
        <f aca="false">+Outflows!N130+Fees!N130+'Ongoing Cash Flows'!N130+'Terminal Value'!N130</f>
        <v>8169.61293661844</v>
      </c>
      <c r="O130" s="9" t="n">
        <f aca="false">+Outflows!O130+Fees!O130+'Ongoing Cash Flows'!O130+'Terminal Value'!O130</f>
        <v>7843.31925689418</v>
      </c>
      <c r="P130" s="9" t="n">
        <f aca="false">+Outflows!P130+Fees!P130+'Ongoing Cash Flows'!P130+'Terminal Value'!P130</f>
        <v>7735.63045109262</v>
      </c>
      <c r="Q130" s="9" t="n">
        <f aca="false">+Outflows!Q130+Fees!Q130+'Ongoing Cash Flows'!Q130+'Terminal Value'!Q130</f>
        <v>7706.90421206658</v>
      </c>
      <c r="R130" s="9" t="n">
        <f aca="false">+Outflows!R130+Fees!R130+'Ongoing Cash Flows'!R130+'Terminal Value'!R130</f>
        <v>1027.14070819937</v>
      </c>
      <c r="S130" s="9" t="n">
        <f aca="false">+Outflows!S130+Fees!S130+'Ongoing Cash Flows'!S130+'Terminal Value'!S130</f>
        <v>0</v>
      </c>
      <c r="T130" s="9" t="n">
        <f aca="false">+Outflows!T130+Fees!T130+'Ongoing Cash Flows'!T130+'Terminal Value'!T130</f>
        <v>0</v>
      </c>
      <c r="U130" s="9" t="n">
        <f aca="false">+Outflows!U130+Fees!U130+'Ongoing Cash Flows'!U130+'Terminal Value'!U130</f>
        <v>0</v>
      </c>
      <c r="V130" s="9" t="n">
        <f aca="false">+Outflows!V130+Fees!V130+'Ongoing Cash Flows'!V130+'Terminal Value'!V130</f>
        <v>0</v>
      </c>
      <c r="W130" s="9" t="n">
        <f aca="false">+Outflows!W130+Fees!W130+'Ongoing Cash Flows'!W130+'Terminal Value'!W130</f>
        <v>0</v>
      </c>
      <c r="X130" s="9" t="n">
        <f aca="false">+Outflows!X130+Fees!X130+'Ongoing Cash Flows'!X130+'Terminal Value'!X130</f>
        <v>0</v>
      </c>
      <c r="Y130" s="9" t="n">
        <f aca="false">+Outflows!Y130+Fees!Y130+'Ongoing Cash Flows'!Y130+'Terminal Value'!Y130</f>
        <v>0</v>
      </c>
      <c r="Z130" s="9" t="n">
        <f aca="false">+Outflows!Z130+Fees!Z130+'Ongoing Cash Flows'!Z130+'Terminal Value'!Z130</f>
        <v>0</v>
      </c>
      <c r="AA130" s="9" t="n">
        <f aca="false">+Outflows!AA130+Fees!AA130+'Ongoing Cash Flows'!AA130+'Terminal Value'!AA130</f>
        <v>0</v>
      </c>
      <c r="AB130" s="9" t="n">
        <f aca="false">+Outflows!AB130+Fees!AB130+'Ongoing Cash Flows'!AB130+'Terminal Value'!AB130</f>
        <v>0</v>
      </c>
      <c r="AC130" s="9" t="n">
        <f aca="false">+Outflows!AC130+Fees!AC130+'Ongoing Cash Flows'!AC130+'Terminal Value'!AC130</f>
        <v>0</v>
      </c>
      <c r="AD130" s="9" t="n">
        <f aca="false">+Outflows!AD130+Fees!AD130+'Ongoing Cash Flows'!AD130+'Terminal Value'!AD130</f>
        <v>0</v>
      </c>
      <c r="AE130" s="9" t="n">
        <f aca="false">+Outflows!AE130+Fees!AE130+'Ongoing Cash Flows'!AE130+'Terminal Value'!AE130</f>
        <v>0</v>
      </c>
      <c r="AF130" s="9" t="n">
        <f aca="false">+Outflows!AF130+Fees!AF130+'Ongoing Cash Flows'!AF130+'Terminal Value'!AF130</f>
        <v>0</v>
      </c>
      <c r="AG130" s="9" t="n">
        <f aca="false">+Outflows!AG130+Fees!AG130+'Ongoing Cash Flows'!AG130+'Terminal Value'!AG130</f>
        <v>0</v>
      </c>
      <c r="AH130" s="9" t="n">
        <f aca="false">+Outflows!AH130+Fees!AH130+'Ongoing Cash Flows'!AH130+'Terminal Value'!AH130</f>
        <v>0</v>
      </c>
      <c r="AI130" s="9" t="n">
        <f aca="false">+Outflows!AI130+Fees!AI130+'Ongoing Cash Flows'!AI130+'Terminal Value'!AI130</f>
        <v>0</v>
      </c>
      <c r="AJ130" s="9" t="n">
        <f aca="false">+Outflows!AJ130+Fees!AJ130+'Ongoing Cash Flows'!AJ130+'Terminal Value'!AJ130</f>
        <v>0</v>
      </c>
      <c r="AK130" s="9"/>
      <c r="AL130" s="1"/>
      <c r="AM130" s="32"/>
      <c r="AN130" s="33" t="n">
        <f aca="false">IF(ISERROR(XIRR(B130:AJ130,IRRDates)),-1,XIRR(B130:AJ130,IRRDates))</f>
        <v>0.0640618765848611</v>
      </c>
      <c r="AO130" s="9" t="n">
        <f aca="false">SUMPRODUCT(B130:AJ130,PVRf)</f>
        <v>0</v>
      </c>
      <c r="AP130" s="9" t="n">
        <f aca="false">MIN(0,AO130-$AO$1004)^2</f>
        <v>0</v>
      </c>
      <c r="AQ130" s="9" t="n">
        <f aca="false">MAX(0,AO130-$AO$1004)^2</f>
        <v>0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20"/>
      <c r="CM130" s="20"/>
      <c r="CN130" s="20"/>
      <c r="CO130" s="20"/>
      <c r="CP130" s="20"/>
    </row>
    <row r="131" customFormat="false" ht="11.25" hidden="false" customHeight="false" outlineLevel="0" collapsed="false">
      <c r="A131" s="1" t="n">
        <v>129</v>
      </c>
      <c r="B131" s="9" t="n">
        <f aca="false">+Outflows!B131+Fees!B131+'Ongoing Cash Flows'!B131+'Terminal Value'!B131</f>
        <v>-101844.596014388</v>
      </c>
      <c r="C131" s="9" t="n">
        <f aca="false">+Outflows!C131+Fees!C131+'Ongoing Cash Flows'!C131+'Terminal Value'!C131</f>
        <v>14313.6555620226</v>
      </c>
      <c r="D131" s="9" t="n">
        <f aca="false">+Outflows!D131+Fees!D131+'Ongoing Cash Flows'!D131+'Terminal Value'!D131</f>
        <v>12418.0136287833</v>
      </c>
      <c r="E131" s="9" t="n">
        <f aca="false">+Outflows!E131+Fees!E131+'Ongoing Cash Flows'!E131+'Terminal Value'!E131</f>
        <v>10335.0013839641</v>
      </c>
      <c r="F131" s="9" t="n">
        <f aca="false">+Outflows!F131+Fees!F131+'Ongoing Cash Flows'!F131+'Terminal Value'!F131</f>
        <v>9855.46563534392</v>
      </c>
      <c r="G131" s="9" t="n">
        <f aca="false">+Outflows!G131+Fees!G131+'Ongoing Cash Flows'!G131+'Terminal Value'!G131</f>
        <v>9630.84979179927</v>
      </c>
      <c r="H131" s="9" t="n">
        <f aca="false">+Outflows!H131+Fees!H131+'Ongoing Cash Flows'!H131+'Terminal Value'!H131</f>
        <v>8678.39341802667</v>
      </c>
      <c r="I131" s="9" t="n">
        <f aca="false">+Outflows!I131+Fees!I131+'Ongoing Cash Flows'!I131+'Terminal Value'!I131</f>
        <v>8517.57994706026</v>
      </c>
      <c r="J131" s="9" t="n">
        <f aca="false">+Outflows!J131+Fees!J131+'Ongoing Cash Flows'!J131+'Terminal Value'!J131</f>
        <v>8505.14574452527</v>
      </c>
      <c r="K131" s="9" t="n">
        <f aca="false">+Outflows!K131+Fees!K131+'Ongoing Cash Flows'!K131+'Terminal Value'!K131</f>
        <v>8496.29823380727</v>
      </c>
      <c r="L131" s="9" t="n">
        <f aca="false">+Outflows!L131+Fees!L131+'Ongoing Cash Flows'!L131+'Terminal Value'!L131</f>
        <v>8497.21780964486</v>
      </c>
      <c r="M131" s="9" t="n">
        <f aca="false">+Outflows!M131+Fees!M131+'Ongoing Cash Flows'!M131+'Terminal Value'!M131</f>
        <v>8469.51959950445</v>
      </c>
      <c r="N131" s="9" t="n">
        <f aca="false">+Outflows!N131+Fees!N131+'Ongoing Cash Flows'!N131+'Terminal Value'!N131</f>
        <v>8451.56507711296</v>
      </c>
      <c r="O131" s="9" t="n">
        <f aca="false">+Outflows!O131+Fees!O131+'Ongoing Cash Flows'!O131+'Terminal Value'!O131</f>
        <v>8125.74928237259</v>
      </c>
      <c r="P131" s="9" t="n">
        <f aca="false">+Outflows!P131+Fees!P131+'Ongoing Cash Flows'!P131+'Terminal Value'!P131</f>
        <v>8017.58259158714</v>
      </c>
      <c r="Q131" s="9" t="n">
        <f aca="false">+Outflows!Q131+Fees!Q131+'Ongoing Cash Flows'!Q131+'Terminal Value'!Q131</f>
        <v>7989.33423754499</v>
      </c>
      <c r="R131" s="9" t="n">
        <f aca="false">+Outflows!R131+Fees!R131+'Ongoing Cash Flows'!R131+'Terminal Value'!R131</f>
        <v>1168.11677844663</v>
      </c>
      <c r="S131" s="9" t="n">
        <f aca="false">+Outflows!S131+Fees!S131+'Ongoing Cash Flows'!S131+'Terminal Value'!S131</f>
        <v>0</v>
      </c>
      <c r="T131" s="9" t="n">
        <f aca="false">+Outflows!T131+Fees!T131+'Ongoing Cash Flows'!T131+'Terminal Value'!T131</f>
        <v>0</v>
      </c>
      <c r="U131" s="9" t="n">
        <f aca="false">+Outflows!U131+Fees!U131+'Ongoing Cash Flows'!U131+'Terminal Value'!U131</f>
        <v>0</v>
      </c>
      <c r="V131" s="9" t="n">
        <f aca="false">+Outflows!V131+Fees!V131+'Ongoing Cash Flows'!V131+'Terminal Value'!V131</f>
        <v>0</v>
      </c>
      <c r="W131" s="9" t="n">
        <f aca="false">+Outflows!W131+Fees!W131+'Ongoing Cash Flows'!W131+'Terminal Value'!W131</f>
        <v>0</v>
      </c>
      <c r="X131" s="9" t="n">
        <f aca="false">+Outflows!X131+Fees!X131+'Ongoing Cash Flows'!X131+'Terminal Value'!X131</f>
        <v>0</v>
      </c>
      <c r="Y131" s="9" t="n">
        <f aca="false">+Outflows!Y131+Fees!Y131+'Ongoing Cash Flows'!Y131+'Terminal Value'!Y131</f>
        <v>0</v>
      </c>
      <c r="Z131" s="9" t="n">
        <f aca="false">+Outflows!Z131+Fees!Z131+'Ongoing Cash Flows'!Z131+'Terminal Value'!Z131</f>
        <v>0</v>
      </c>
      <c r="AA131" s="9" t="n">
        <f aca="false">+Outflows!AA131+Fees!AA131+'Ongoing Cash Flows'!AA131+'Terminal Value'!AA131</f>
        <v>0</v>
      </c>
      <c r="AB131" s="9" t="n">
        <f aca="false">+Outflows!AB131+Fees!AB131+'Ongoing Cash Flows'!AB131+'Terminal Value'!AB131</f>
        <v>0</v>
      </c>
      <c r="AC131" s="9" t="n">
        <f aca="false">+Outflows!AC131+Fees!AC131+'Ongoing Cash Flows'!AC131+'Terminal Value'!AC131</f>
        <v>0</v>
      </c>
      <c r="AD131" s="9" t="n">
        <f aca="false">+Outflows!AD131+Fees!AD131+'Ongoing Cash Flows'!AD131+'Terminal Value'!AD131</f>
        <v>0</v>
      </c>
      <c r="AE131" s="9" t="n">
        <f aca="false">+Outflows!AE131+Fees!AE131+'Ongoing Cash Flows'!AE131+'Terminal Value'!AE131</f>
        <v>0</v>
      </c>
      <c r="AF131" s="9" t="n">
        <f aca="false">+Outflows!AF131+Fees!AF131+'Ongoing Cash Flows'!AF131+'Terminal Value'!AF131</f>
        <v>0</v>
      </c>
      <c r="AG131" s="9" t="n">
        <f aca="false">+Outflows!AG131+Fees!AG131+'Ongoing Cash Flows'!AG131+'Terminal Value'!AG131</f>
        <v>0</v>
      </c>
      <c r="AH131" s="9" t="n">
        <f aca="false">+Outflows!AH131+Fees!AH131+'Ongoing Cash Flows'!AH131+'Terminal Value'!AH131</f>
        <v>0</v>
      </c>
      <c r="AI131" s="9" t="n">
        <f aca="false">+Outflows!AI131+Fees!AI131+'Ongoing Cash Flows'!AI131+'Terminal Value'!AI131</f>
        <v>0</v>
      </c>
      <c r="AJ131" s="9" t="n">
        <f aca="false">+Outflows!AJ131+Fees!AJ131+'Ongoing Cash Flows'!AJ131+'Terminal Value'!AJ131</f>
        <v>0</v>
      </c>
      <c r="AK131" s="9"/>
      <c r="AL131" s="1"/>
      <c r="AM131" s="32"/>
      <c r="AN131" s="33" t="n">
        <f aca="false">IF(ISERROR(XIRR(B131:AJ131,IRRDates)),-1,XIRR(B131:AJ131,IRRDates))</f>
        <v>0.0483762865509279</v>
      </c>
      <c r="AO131" s="9" t="n">
        <f aca="false">SUMPRODUCT(B131:AJ131,PVRf)</f>
        <v>0</v>
      </c>
      <c r="AP131" s="9" t="n">
        <f aca="false">MIN(0,AO131-$AO$1004)^2</f>
        <v>0</v>
      </c>
      <c r="AQ131" s="9" t="n">
        <f aca="false">MAX(0,AO131-$AO$1004)^2</f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20"/>
      <c r="CM131" s="20"/>
      <c r="CN131" s="20"/>
      <c r="CO131" s="20"/>
      <c r="CP131" s="20"/>
    </row>
    <row r="132" customFormat="false" ht="11.25" hidden="false" customHeight="false" outlineLevel="0" collapsed="false">
      <c r="A132" s="1" t="n">
        <v>130</v>
      </c>
      <c r="B132" s="9" t="n">
        <f aca="false">+Outflows!B132+Fees!B132+'Ongoing Cash Flows'!B132+'Terminal Value'!B132</f>
        <v>-92263.5519940609</v>
      </c>
      <c r="C132" s="9" t="n">
        <f aca="false">+Outflows!C132+Fees!C132+'Ongoing Cash Flows'!C132+'Terminal Value'!C132</f>
        <v>14206.6160746014</v>
      </c>
      <c r="D132" s="9" t="n">
        <f aca="false">+Outflows!D132+Fees!D132+'Ongoing Cash Flows'!D132+'Terminal Value'!D132</f>
        <v>12077.9942446605</v>
      </c>
      <c r="E132" s="9" t="n">
        <f aca="false">+Outflows!E132+Fees!E132+'Ongoing Cash Flows'!E132+'Terminal Value'!E132</f>
        <v>9980.97506771638</v>
      </c>
      <c r="F132" s="9" t="n">
        <f aca="false">+Outflows!F132+Fees!F132+'Ongoing Cash Flows'!F132+'Terminal Value'!F132</f>
        <v>9739.77696219559</v>
      </c>
      <c r="G132" s="9" t="n">
        <f aca="false">+Outflows!G132+Fees!G132+'Ongoing Cash Flows'!G132+'Terminal Value'!G132</f>
        <v>9386.30820891211</v>
      </c>
      <c r="H132" s="9" t="n">
        <f aca="false">+Outflows!H132+Fees!H132+'Ongoing Cash Flows'!H132+'Terminal Value'!H132</f>
        <v>8446.31907031574</v>
      </c>
      <c r="I132" s="9" t="n">
        <f aca="false">+Outflows!I132+Fees!I132+'Ongoing Cash Flows'!I132+'Terminal Value'!I132</f>
        <v>8297.79846206917</v>
      </c>
      <c r="J132" s="9" t="n">
        <f aca="false">+Outflows!J132+Fees!J132+'Ongoing Cash Flows'!J132+'Terminal Value'!J132</f>
        <v>8285.36425953418</v>
      </c>
      <c r="K132" s="9" t="n">
        <f aca="false">+Outflows!K132+Fees!K132+'Ongoing Cash Flows'!K132+'Terminal Value'!K132</f>
        <v>8276.14423782467</v>
      </c>
      <c r="L132" s="9" t="n">
        <f aca="false">+Outflows!L132+Fees!L132+'Ongoing Cash Flows'!L132+'Terminal Value'!L132</f>
        <v>8277.43632465377</v>
      </c>
      <c r="M132" s="9" t="n">
        <f aca="false">+Outflows!M132+Fees!M132+'Ongoing Cash Flows'!M132+'Terminal Value'!M132</f>
        <v>8249.36560352185</v>
      </c>
      <c r="N132" s="9" t="n">
        <f aca="false">+Outflows!N132+Fees!N132+'Ongoing Cash Flows'!N132+'Terminal Value'!N132</f>
        <v>8231.78359212187</v>
      </c>
      <c r="O132" s="9" t="n">
        <f aca="false">+Outflows!O132+Fees!O132+'Ongoing Cash Flows'!O132+'Terminal Value'!O132</f>
        <v>7905.59528638999</v>
      </c>
      <c r="P132" s="9" t="n">
        <f aca="false">+Outflows!P132+Fees!P132+'Ongoing Cash Flows'!P132+'Terminal Value'!P132</f>
        <v>7797.80110659604</v>
      </c>
      <c r="Q132" s="9" t="n">
        <f aca="false">+Outflows!Q132+Fees!Q132+'Ongoing Cash Flows'!Q132+'Terminal Value'!Q132</f>
        <v>7769.18024156239</v>
      </c>
      <c r="R132" s="9" t="n">
        <f aca="false">+Outflows!R132+Fees!R132+'Ongoing Cash Flows'!R132+'Terminal Value'!R132</f>
        <v>1058.22603595108</v>
      </c>
      <c r="S132" s="9" t="n">
        <f aca="false">+Outflows!S132+Fees!S132+'Ongoing Cash Flows'!S132+'Terminal Value'!S132</f>
        <v>0</v>
      </c>
      <c r="T132" s="9" t="n">
        <f aca="false">+Outflows!T132+Fees!T132+'Ongoing Cash Flows'!T132+'Terminal Value'!T132</f>
        <v>0</v>
      </c>
      <c r="U132" s="9" t="n">
        <f aca="false">+Outflows!U132+Fees!U132+'Ongoing Cash Flows'!U132+'Terminal Value'!U132</f>
        <v>0</v>
      </c>
      <c r="V132" s="9" t="n">
        <f aca="false">+Outflows!V132+Fees!V132+'Ongoing Cash Flows'!V132+'Terminal Value'!V132</f>
        <v>0</v>
      </c>
      <c r="W132" s="9" t="n">
        <f aca="false">+Outflows!W132+Fees!W132+'Ongoing Cash Flows'!W132+'Terminal Value'!W132</f>
        <v>0</v>
      </c>
      <c r="X132" s="9" t="n">
        <f aca="false">+Outflows!X132+Fees!X132+'Ongoing Cash Flows'!X132+'Terminal Value'!X132</f>
        <v>0</v>
      </c>
      <c r="Y132" s="9" t="n">
        <f aca="false">+Outflows!Y132+Fees!Y132+'Ongoing Cash Flows'!Y132+'Terminal Value'!Y132</f>
        <v>0</v>
      </c>
      <c r="Z132" s="9" t="n">
        <f aca="false">+Outflows!Z132+Fees!Z132+'Ongoing Cash Flows'!Z132+'Terminal Value'!Z132</f>
        <v>0</v>
      </c>
      <c r="AA132" s="9" t="n">
        <f aca="false">+Outflows!AA132+Fees!AA132+'Ongoing Cash Flows'!AA132+'Terminal Value'!AA132</f>
        <v>0</v>
      </c>
      <c r="AB132" s="9" t="n">
        <f aca="false">+Outflows!AB132+Fees!AB132+'Ongoing Cash Flows'!AB132+'Terminal Value'!AB132</f>
        <v>0</v>
      </c>
      <c r="AC132" s="9" t="n">
        <f aca="false">+Outflows!AC132+Fees!AC132+'Ongoing Cash Flows'!AC132+'Terminal Value'!AC132</f>
        <v>0</v>
      </c>
      <c r="AD132" s="9" t="n">
        <f aca="false">+Outflows!AD132+Fees!AD132+'Ongoing Cash Flows'!AD132+'Terminal Value'!AD132</f>
        <v>0</v>
      </c>
      <c r="AE132" s="9" t="n">
        <f aca="false">+Outflows!AE132+Fees!AE132+'Ongoing Cash Flows'!AE132+'Terminal Value'!AE132</f>
        <v>0</v>
      </c>
      <c r="AF132" s="9" t="n">
        <f aca="false">+Outflows!AF132+Fees!AF132+'Ongoing Cash Flows'!AF132+'Terminal Value'!AF132</f>
        <v>0</v>
      </c>
      <c r="AG132" s="9" t="n">
        <f aca="false">+Outflows!AG132+Fees!AG132+'Ongoing Cash Flows'!AG132+'Terminal Value'!AG132</f>
        <v>0</v>
      </c>
      <c r="AH132" s="9" t="n">
        <f aca="false">+Outflows!AH132+Fees!AH132+'Ongoing Cash Flows'!AH132+'Terminal Value'!AH132</f>
        <v>0</v>
      </c>
      <c r="AI132" s="9" t="n">
        <f aca="false">+Outflows!AI132+Fees!AI132+'Ongoing Cash Flows'!AI132+'Terminal Value'!AI132</f>
        <v>0</v>
      </c>
      <c r="AJ132" s="9" t="n">
        <f aca="false">+Outflows!AJ132+Fees!AJ132+'Ongoing Cash Flows'!AJ132+'Terminal Value'!AJ132</f>
        <v>0</v>
      </c>
      <c r="AK132" s="9"/>
      <c r="AL132" s="1"/>
      <c r="AM132" s="32"/>
      <c r="AN132" s="33" t="n">
        <f aca="false">IF(ISERROR(XIRR(B132:AJ132,IRRDates)),-1,XIRR(B132:AJ132,IRRDates))</f>
        <v>0.060759374763807</v>
      </c>
      <c r="AO132" s="9" t="n">
        <f aca="false">SUMPRODUCT(B132:AJ132,PVRf)</f>
        <v>0</v>
      </c>
      <c r="AP132" s="9" t="n">
        <f aca="false">MIN(0,AO132-$AO$1004)^2</f>
        <v>0</v>
      </c>
      <c r="AQ132" s="9" t="n">
        <f aca="false">MAX(0,AO132-$AO$1004)^2</f>
        <v>0</v>
      </c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20"/>
      <c r="CM132" s="20"/>
      <c r="CN132" s="20"/>
      <c r="CO132" s="20"/>
      <c r="CP132" s="20"/>
    </row>
    <row r="133" customFormat="false" ht="11.25" hidden="false" customHeight="false" outlineLevel="0" collapsed="false">
      <c r="A133" s="1" t="n">
        <v>131</v>
      </c>
      <c r="B133" s="9" t="n">
        <f aca="false">+Outflows!B133+Fees!B133+'Ongoing Cash Flows'!B133+'Terminal Value'!B133</f>
        <v>-95061.450072062</v>
      </c>
      <c r="C133" s="9" t="n">
        <f aca="false">+Outflows!C133+Fees!C133+'Ongoing Cash Flows'!C133+'Terminal Value'!C133</f>
        <v>14185.6262985558</v>
      </c>
      <c r="D133" s="9" t="n">
        <f aca="false">+Outflows!D133+Fees!D133+'Ongoing Cash Flows'!D133+'Terminal Value'!D133</f>
        <v>12163.7618167608</v>
      </c>
      <c r="E133" s="9" t="n">
        <f aca="false">+Outflows!E133+Fees!E133+'Ongoing Cash Flows'!E133+'Terminal Value'!E133</f>
        <v>10030.5968857895</v>
      </c>
      <c r="F133" s="9" t="n">
        <f aca="false">+Outflows!F133+Fees!F133+'Ongoing Cash Flows'!F133+'Terminal Value'!F133</f>
        <v>9775.20954373771</v>
      </c>
      <c r="G133" s="9" t="n">
        <f aca="false">+Outflows!G133+Fees!G133+'Ongoing Cash Flows'!G133+'Terminal Value'!G133</f>
        <v>9546.25182463449</v>
      </c>
      <c r="H133" s="9" t="n">
        <f aca="false">+Outflows!H133+Fees!H133+'Ongoing Cash Flows'!H133+'Terminal Value'!H133</f>
        <v>8514.09042905662</v>
      </c>
      <c r="I133" s="9" t="n">
        <f aca="false">+Outflows!I133+Fees!I133+'Ongoing Cash Flows'!I133+'Terminal Value'!I133</f>
        <v>8361.98000566005</v>
      </c>
      <c r="J133" s="9" t="n">
        <f aca="false">+Outflows!J133+Fees!J133+'Ongoing Cash Flows'!J133+'Terminal Value'!J133</f>
        <v>8349.54580312506</v>
      </c>
      <c r="K133" s="9" t="n">
        <f aca="false">+Outflows!K133+Fees!K133+'Ongoing Cash Flows'!K133+'Terminal Value'!K133</f>
        <v>8340.43456369283</v>
      </c>
      <c r="L133" s="9" t="n">
        <f aca="false">+Outflows!L133+Fees!L133+'Ongoing Cash Flows'!L133+'Terminal Value'!L133</f>
        <v>8341.61786824465</v>
      </c>
      <c r="M133" s="9" t="n">
        <f aca="false">+Outflows!M133+Fees!M133+'Ongoing Cash Flows'!M133+'Terminal Value'!M133</f>
        <v>8313.65592939</v>
      </c>
      <c r="N133" s="9" t="n">
        <f aca="false">+Outflows!N133+Fees!N133+'Ongoing Cash Flows'!N133+'Terminal Value'!N133</f>
        <v>8295.96513571275</v>
      </c>
      <c r="O133" s="9" t="n">
        <f aca="false">+Outflows!O133+Fees!O133+'Ongoing Cash Flows'!O133+'Terminal Value'!O133</f>
        <v>7969.88561225814</v>
      </c>
      <c r="P133" s="9" t="n">
        <f aca="false">+Outflows!P133+Fees!P133+'Ongoing Cash Flows'!P133+'Terminal Value'!P133</f>
        <v>7861.98265018693</v>
      </c>
      <c r="Q133" s="9" t="n">
        <f aca="false">+Outflows!Q133+Fees!Q133+'Ongoing Cash Flows'!Q133+'Terminal Value'!Q133</f>
        <v>7833.47056743054</v>
      </c>
      <c r="R133" s="9" t="n">
        <f aca="false">+Outflows!R133+Fees!R133+'Ongoing Cash Flows'!R133+'Terminal Value'!R133</f>
        <v>1090.31680774652</v>
      </c>
      <c r="S133" s="9" t="n">
        <f aca="false">+Outflows!S133+Fees!S133+'Ongoing Cash Flows'!S133+'Terminal Value'!S133</f>
        <v>0</v>
      </c>
      <c r="T133" s="9" t="n">
        <f aca="false">+Outflows!T133+Fees!T133+'Ongoing Cash Flows'!T133+'Terminal Value'!T133</f>
        <v>0</v>
      </c>
      <c r="U133" s="9" t="n">
        <f aca="false">+Outflows!U133+Fees!U133+'Ongoing Cash Flows'!U133+'Terminal Value'!U133</f>
        <v>0</v>
      </c>
      <c r="V133" s="9" t="n">
        <f aca="false">+Outflows!V133+Fees!V133+'Ongoing Cash Flows'!V133+'Terminal Value'!V133</f>
        <v>0</v>
      </c>
      <c r="W133" s="9" t="n">
        <f aca="false">+Outflows!W133+Fees!W133+'Ongoing Cash Flows'!W133+'Terminal Value'!W133</f>
        <v>0</v>
      </c>
      <c r="X133" s="9" t="n">
        <f aca="false">+Outflows!X133+Fees!X133+'Ongoing Cash Flows'!X133+'Terminal Value'!X133</f>
        <v>0</v>
      </c>
      <c r="Y133" s="9" t="n">
        <f aca="false">+Outflows!Y133+Fees!Y133+'Ongoing Cash Flows'!Y133+'Terminal Value'!Y133</f>
        <v>0</v>
      </c>
      <c r="Z133" s="9" t="n">
        <f aca="false">+Outflows!Z133+Fees!Z133+'Ongoing Cash Flows'!Z133+'Terminal Value'!Z133</f>
        <v>0</v>
      </c>
      <c r="AA133" s="9" t="n">
        <f aca="false">+Outflows!AA133+Fees!AA133+'Ongoing Cash Flows'!AA133+'Terminal Value'!AA133</f>
        <v>0</v>
      </c>
      <c r="AB133" s="9" t="n">
        <f aca="false">+Outflows!AB133+Fees!AB133+'Ongoing Cash Flows'!AB133+'Terminal Value'!AB133</f>
        <v>0</v>
      </c>
      <c r="AC133" s="9" t="n">
        <f aca="false">+Outflows!AC133+Fees!AC133+'Ongoing Cash Flows'!AC133+'Terminal Value'!AC133</f>
        <v>0</v>
      </c>
      <c r="AD133" s="9" t="n">
        <f aca="false">+Outflows!AD133+Fees!AD133+'Ongoing Cash Flows'!AD133+'Terminal Value'!AD133</f>
        <v>0</v>
      </c>
      <c r="AE133" s="9" t="n">
        <f aca="false">+Outflows!AE133+Fees!AE133+'Ongoing Cash Flows'!AE133+'Terminal Value'!AE133</f>
        <v>0</v>
      </c>
      <c r="AF133" s="9" t="n">
        <f aca="false">+Outflows!AF133+Fees!AF133+'Ongoing Cash Flows'!AF133+'Terminal Value'!AF133</f>
        <v>0</v>
      </c>
      <c r="AG133" s="9" t="n">
        <f aca="false">+Outflows!AG133+Fees!AG133+'Ongoing Cash Flows'!AG133+'Terminal Value'!AG133</f>
        <v>0</v>
      </c>
      <c r="AH133" s="9" t="n">
        <f aca="false">+Outflows!AH133+Fees!AH133+'Ongoing Cash Flows'!AH133+'Terminal Value'!AH133</f>
        <v>0</v>
      </c>
      <c r="AI133" s="9" t="n">
        <f aca="false">+Outflows!AI133+Fees!AI133+'Ongoing Cash Flows'!AI133+'Terminal Value'!AI133</f>
        <v>0</v>
      </c>
      <c r="AJ133" s="9" t="n">
        <f aca="false">+Outflows!AJ133+Fees!AJ133+'Ongoing Cash Flows'!AJ133+'Terminal Value'!AJ133</f>
        <v>0</v>
      </c>
      <c r="AK133" s="9"/>
      <c r="AL133" s="1"/>
      <c r="AM133" s="32"/>
      <c r="AN133" s="33" t="n">
        <f aca="false">IF(ISERROR(XIRR(B133:AJ133,IRRDates)),-1,XIRR(B133:AJ133,IRRDates))</f>
        <v>0.0568472991762223</v>
      </c>
      <c r="AO133" s="9" t="n">
        <f aca="false">SUMPRODUCT(B133:AJ133,PVRf)</f>
        <v>0</v>
      </c>
      <c r="AP133" s="9" t="n">
        <f aca="false">MIN(0,AO133-$AO$1004)^2</f>
        <v>0</v>
      </c>
      <c r="AQ133" s="9" t="n">
        <f aca="false">MAX(0,AO133-$AO$1004)^2</f>
        <v>0</v>
      </c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20"/>
      <c r="CM133" s="20"/>
      <c r="CN133" s="20"/>
      <c r="CO133" s="20"/>
      <c r="CP133" s="20"/>
    </row>
    <row r="134" customFormat="false" ht="11.25" hidden="false" customHeight="false" outlineLevel="0" collapsed="false">
      <c r="A134" s="1" t="n">
        <v>132</v>
      </c>
      <c r="B134" s="9" t="n">
        <f aca="false">+Outflows!B134+Fees!B134+'Ongoing Cash Flows'!B134+'Terminal Value'!B134</f>
        <v>-95308.7588037964</v>
      </c>
      <c r="C134" s="9" t="n">
        <f aca="false">+Outflows!C134+Fees!C134+'Ongoing Cash Flows'!C134+'Terminal Value'!C134</f>
        <v>14175.5965797237</v>
      </c>
      <c r="D134" s="9" t="n">
        <f aca="false">+Outflows!D134+Fees!D134+'Ongoing Cash Flows'!D134+'Terminal Value'!D134</f>
        <v>12131.0154377259</v>
      </c>
      <c r="E134" s="9" t="n">
        <f aca="false">+Outflows!E134+Fees!E134+'Ongoing Cash Flows'!E134+'Terminal Value'!E134</f>
        <v>10122.9301625173</v>
      </c>
      <c r="F134" s="9" t="n">
        <f aca="false">+Outflows!F134+Fees!F134+'Ongoing Cash Flows'!F134+'Terminal Value'!F134</f>
        <v>9696.23166889907</v>
      </c>
      <c r="G134" s="9" t="n">
        <f aca="false">+Outflows!G134+Fees!G134+'Ongoing Cash Flows'!G134+'Terminal Value'!G134</f>
        <v>9480.1344502984</v>
      </c>
      <c r="H134" s="9" t="n">
        <f aca="false">+Outflows!H134+Fees!H134+'Ongoing Cash Flows'!H134+'Terminal Value'!H134</f>
        <v>8520.08080051079</v>
      </c>
      <c r="I134" s="9" t="n">
        <f aca="false">+Outflows!I134+Fees!I134+'Ongoing Cash Flows'!I134+'Terminal Value'!I134</f>
        <v>8367.65307011906</v>
      </c>
      <c r="J134" s="9" t="n">
        <f aca="false">+Outflows!J134+Fees!J134+'Ongoing Cash Flows'!J134+'Terminal Value'!J134</f>
        <v>8355.21886758407</v>
      </c>
      <c r="K134" s="9" t="n">
        <f aca="false">+Outflows!K134+Fees!K134+'Ongoing Cash Flows'!K134+'Terminal Value'!K134</f>
        <v>8346.11724351532</v>
      </c>
      <c r="L134" s="9" t="n">
        <f aca="false">+Outflows!L134+Fees!L134+'Ongoing Cash Flows'!L134+'Terminal Value'!L134</f>
        <v>8347.29093270366</v>
      </c>
      <c r="M134" s="9" t="n">
        <f aca="false">+Outflows!M134+Fees!M134+'Ongoing Cash Flows'!M134+'Terminal Value'!M134</f>
        <v>8319.3386092125</v>
      </c>
      <c r="N134" s="9" t="n">
        <f aca="false">+Outflows!N134+Fees!N134+'Ongoing Cash Flows'!N134+'Terminal Value'!N134</f>
        <v>8301.63820017175</v>
      </c>
      <c r="O134" s="9" t="n">
        <f aca="false">+Outflows!O134+Fees!O134+'Ongoing Cash Flows'!O134+'Terminal Value'!O134</f>
        <v>7975.56829208063</v>
      </c>
      <c r="P134" s="9" t="n">
        <f aca="false">+Outflows!P134+Fees!P134+'Ongoing Cash Flows'!P134+'Terminal Value'!P134</f>
        <v>7867.65571464593</v>
      </c>
      <c r="Q134" s="9" t="n">
        <f aca="false">+Outflows!Q134+Fees!Q134+'Ongoing Cash Flows'!Q134+'Terminal Value'!Q134</f>
        <v>7839.15324725304</v>
      </c>
      <c r="R134" s="9" t="n">
        <f aca="false">+Outflows!R134+Fees!R134+'Ongoing Cash Flows'!R134+'Terminal Value'!R134</f>
        <v>1093.15333997602</v>
      </c>
      <c r="S134" s="9" t="n">
        <f aca="false">+Outflows!S134+Fees!S134+'Ongoing Cash Flows'!S134+'Terminal Value'!S134</f>
        <v>0</v>
      </c>
      <c r="T134" s="9" t="n">
        <f aca="false">+Outflows!T134+Fees!T134+'Ongoing Cash Flows'!T134+'Terminal Value'!T134</f>
        <v>0</v>
      </c>
      <c r="U134" s="9" t="n">
        <f aca="false">+Outflows!U134+Fees!U134+'Ongoing Cash Flows'!U134+'Terminal Value'!U134</f>
        <v>0</v>
      </c>
      <c r="V134" s="9" t="n">
        <f aca="false">+Outflows!V134+Fees!V134+'Ongoing Cash Flows'!V134+'Terminal Value'!V134</f>
        <v>0</v>
      </c>
      <c r="W134" s="9" t="n">
        <f aca="false">+Outflows!W134+Fees!W134+'Ongoing Cash Flows'!W134+'Terminal Value'!W134</f>
        <v>0</v>
      </c>
      <c r="X134" s="9" t="n">
        <f aca="false">+Outflows!X134+Fees!X134+'Ongoing Cash Flows'!X134+'Terminal Value'!X134</f>
        <v>0</v>
      </c>
      <c r="Y134" s="9" t="n">
        <f aca="false">+Outflows!Y134+Fees!Y134+'Ongoing Cash Flows'!Y134+'Terminal Value'!Y134</f>
        <v>0</v>
      </c>
      <c r="Z134" s="9" t="n">
        <f aca="false">+Outflows!Z134+Fees!Z134+'Ongoing Cash Flows'!Z134+'Terminal Value'!Z134</f>
        <v>0</v>
      </c>
      <c r="AA134" s="9" t="n">
        <f aca="false">+Outflows!AA134+Fees!AA134+'Ongoing Cash Flows'!AA134+'Terminal Value'!AA134</f>
        <v>0</v>
      </c>
      <c r="AB134" s="9" t="n">
        <f aca="false">+Outflows!AB134+Fees!AB134+'Ongoing Cash Flows'!AB134+'Terminal Value'!AB134</f>
        <v>0</v>
      </c>
      <c r="AC134" s="9" t="n">
        <f aca="false">+Outflows!AC134+Fees!AC134+'Ongoing Cash Flows'!AC134+'Terminal Value'!AC134</f>
        <v>0</v>
      </c>
      <c r="AD134" s="9" t="n">
        <f aca="false">+Outflows!AD134+Fees!AD134+'Ongoing Cash Flows'!AD134+'Terminal Value'!AD134</f>
        <v>0</v>
      </c>
      <c r="AE134" s="9" t="n">
        <f aca="false">+Outflows!AE134+Fees!AE134+'Ongoing Cash Flows'!AE134+'Terminal Value'!AE134</f>
        <v>0</v>
      </c>
      <c r="AF134" s="9" t="n">
        <f aca="false">+Outflows!AF134+Fees!AF134+'Ongoing Cash Flows'!AF134+'Terminal Value'!AF134</f>
        <v>0</v>
      </c>
      <c r="AG134" s="9" t="n">
        <f aca="false">+Outflows!AG134+Fees!AG134+'Ongoing Cash Flows'!AG134+'Terminal Value'!AG134</f>
        <v>0</v>
      </c>
      <c r="AH134" s="9" t="n">
        <f aca="false">+Outflows!AH134+Fees!AH134+'Ongoing Cash Flows'!AH134+'Terminal Value'!AH134</f>
        <v>0</v>
      </c>
      <c r="AI134" s="9" t="n">
        <f aca="false">+Outflows!AI134+Fees!AI134+'Ongoing Cash Flows'!AI134+'Terminal Value'!AI134</f>
        <v>0</v>
      </c>
      <c r="AJ134" s="9" t="n">
        <f aca="false">+Outflows!AJ134+Fees!AJ134+'Ongoing Cash Flows'!AJ134+'Terminal Value'!AJ134</f>
        <v>0</v>
      </c>
      <c r="AK134" s="9"/>
      <c r="AL134" s="1"/>
      <c r="AM134" s="32"/>
      <c r="AN134" s="33" t="n">
        <f aca="false">IF(ISERROR(XIRR(B134:AJ134,IRRDates)),-1,XIRR(B134:AJ134,IRRDates))</f>
        <v>0.0563434690876208</v>
      </c>
      <c r="AO134" s="9" t="n">
        <f aca="false">SUMPRODUCT(B134:AJ134,PVRf)</f>
        <v>0</v>
      </c>
      <c r="AP134" s="9" t="n">
        <f aca="false">MIN(0,AO134-$AO$1004)^2</f>
        <v>0</v>
      </c>
      <c r="AQ134" s="9" t="n">
        <f aca="false">MAX(0,AO134-$AO$1004)^2</f>
        <v>0</v>
      </c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20"/>
      <c r="CM134" s="20"/>
      <c r="CN134" s="20"/>
      <c r="CO134" s="20"/>
      <c r="CP134" s="20"/>
    </row>
    <row r="135" customFormat="false" ht="11.25" hidden="false" customHeight="false" outlineLevel="0" collapsed="false">
      <c r="A135" s="1" t="n">
        <v>133</v>
      </c>
      <c r="B135" s="9" t="n">
        <f aca="false">+Outflows!B135+Fees!B135+'Ongoing Cash Flows'!B135+'Terminal Value'!B135</f>
        <v>-99257.2744880977</v>
      </c>
      <c r="C135" s="9" t="n">
        <f aca="false">+Outflows!C135+Fees!C135+'Ongoing Cash Flows'!C135+'Terminal Value'!C135</f>
        <v>14317.591773801</v>
      </c>
      <c r="D135" s="9" t="n">
        <f aca="false">+Outflows!D135+Fees!D135+'Ongoing Cash Flows'!D135+'Terminal Value'!D135</f>
        <v>12401.9944842228</v>
      </c>
      <c r="E135" s="9" t="n">
        <f aca="false">+Outflows!E135+Fees!E135+'Ongoing Cash Flows'!E135+'Terminal Value'!E135</f>
        <v>10354.1521799306</v>
      </c>
      <c r="F135" s="9" t="n">
        <f aca="false">+Outflows!F135+Fees!F135+'Ongoing Cash Flows'!F135+'Terminal Value'!F135</f>
        <v>9770.37120400221</v>
      </c>
      <c r="G135" s="9" t="n">
        <f aca="false">+Outflows!G135+Fees!G135+'Ongoing Cash Flows'!G135+'Terminal Value'!G135</f>
        <v>9581.68309040931</v>
      </c>
      <c r="H135" s="9" t="n">
        <f aca="false">+Outflows!H135+Fees!H135+'Ongoing Cash Flows'!H135+'Terminal Value'!H135</f>
        <v>8615.72269505969</v>
      </c>
      <c r="I135" s="9" t="n">
        <f aca="false">+Outflows!I135+Fees!I135+'Ongoing Cash Flows'!I135+'Terminal Value'!I135</f>
        <v>8458.22886110438</v>
      </c>
      <c r="J135" s="9" t="n">
        <f aca="false">+Outflows!J135+Fees!J135+'Ongoing Cash Flows'!J135+'Terminal Value'!J135</f>
        <v>8445.79465856939</v>
      </c>
      <c r="K135" s="9" t="n">
        <f aca="false">+Outflows!K135+Fees!K135+'Ongoing Cash Flows'!K135+'Terminal Value'!K135</f>
        <v>8436.84655279045</v>
      </c>
      <c r="L135" s="9" t="n">
        <f aca="false">+Outflows!L135+Fees!L135+'Ongoing Cash Flows'!L135+'Terminal Value'!L135</f>
        <v>8437.86672368898</v>
      </c>
      <c r="M135" s="9" t="n">
        <f aca="false">+Outflows!M135+Fees!M135+'Ongoing Cash Flows'!M135+'Terminal Value'!M135</f>
        <v>8410.06791848762</v>
      </c>
      <c r="N135" s="9" t="n">
        <f aca="false">+Outflows!N135+Fees!N135+'Ongoing Cash Flows'!N135+'Terminal Value'!N135</f>
        <v>8392.21399115707</v>
      </c>
      <c r="O135" s="9" t="n">
        <f aca="false">+Outflows!O135+Fees!O135+'Ongoing Cash Flows'!O135+'Terminal Value'!O135</f>
        <v>8066.29760135576</v>
      </c>
      <c r="P135" s="9" t="n">
        <f aca="false">+Outflows!P135+Fees!P135+'Ongoing Cash Flows'!P135+'Terminal Value'!P135</f>
        <v>7958.23150563125</v>
      </c>
      <c r="Q135" s="9" t="n">
        <f aca="false">+Outflows!Q135+Fees!Q135+'Ongoing Cash Flows'!Q135+'Terminal Value'!Q135</f>
        <v>7929.88255652817</v>
      </c>
      <c r="R135" s="9" t="n">
        <f aca="false">+Outflows!R135+Fees!R135+'Ongoing Cash Flows'!R135+'Terminal Value'!R135</f>
        <v>1138.44123546868</v>
      </c>
      <c r="S135" s="9" t="n">
        <f aca="false">+Outflows!S135+Fees!S135+'Ongoing Cash Flows'!S135+'Terminal Value'!S135</f>
        <v>0</v>
      </c>
      <c r="T135" s="9" t="n">
        <f aca="false">+Outflows!T135+Fees!T135+'Ongoing Cash Flows'!T135+'Terminal Value'!T135</f>
        <v>0</v>
      </c>
      <c r="U135" s="9" t="n">
        <f aca="false">+Outflows!U135+Fees!U135+'Ongoing Cash Flows'!U135+'Terminal Value'!U135</f>
        <v>0</v>
      </c>
      <c r="V135" s="9" t="n">
        <f aca="false">+Outflows!V135+Fees!V135+'Ongoing Cash Flows'!V135+'Terminal Value'!V135</f>
        <v>0</v>
      </c>
      <c r="W135" s="9" t="n">
        <f aca="false">+Outflows!W135+Fees!W135+'Ongoing Cash Flows'!W135+'Terminal Value'!W135</f>
        <v>0</v>
      </c>
      <c r="X135" s="9" t="n">
        <f aca="false">+Outflows!X135+Fees!X135+'Ongoing Cash Flows'!X135+'Terminal Value'!X135</f>
        <v>0</v>
      </c>
      <c r="Y135" s="9" t="n">
        <f aca="false">+Outflows!Y135+Fees!Y135+'Ongoing Cash Flows'!Y135+'Terminal Value'!Y135</f>
        <v>0</v>
      </c>
      <c r="Z135" s="9" t="n">
        <f aca="false">+Outflows!Z135+Fees!Z135+'Ongoing Cash Flows'!Z135+'Terminal Value'!Z135</f>
        <v>0</v>
      </c>
      <c r="AA135" s="9" t="n">
        <f aca="false">+Outflows!AA135+Fees!AA135+'Ongoing Cash Flows'!AA135+'Terminal Value'!AA135</f>
        <v>0</v>
      </c>
      <c r="AB135" s="9" t="n">
        <f aca="false">+Outflows!AB135+Fees!AB135+'Ongoing Cash Flows'!AB135+'Terminal Value'!AB135</f>
        <v>0</v>
      </c>
      <c r="AC135" s="9" t="n">
        <f aca="false">+Outflows!AC135+Fees!AC135+'Ongoing Cash Flows'!AC135+'Terminal Value'!AC135</f>
        <v>0</v>
      </c>
      <c r="AD135" s="9" t="n">
        <f aca="false">+Outflows!AD135+Fees!AD135+'Ongoing Cash Flows'!AD135+'Terminal Value'!AD135</f>
        <v>0</v>
      </c>
      <c r="AE135" s="9" t="n">
        <f aca="false">+Outflows!AE135+Fees!AE135+'Ongoing Cash Flows'!AE135+'Terminal Value'!AE135</f>
        <v>0</v>
      </c>
      <c r="AF135" s="9" t="n">
        <f aca="false">+Outflows!AF135+Fees!AF135+'Ongoing Cash Flows'!AF135+'Terminal Value'!AF135</f>
        <v>0</v>
      </c>
      <c r="AG135" s="9" t="n">
        <f aca="false">+Outflows!AG135+Fees!AG135+'Ongoing Cash Flows'!AG135+'Terminal Value'!AG135</f>
        <v>0</v>
      </c>
      <c r="AH135" s="9" t="n">
        <f aca="false">+Outflows!AH135+Fees!AH135+'Ongoing Cash Flows'!AH135+'Terminal Value'!AH135</f>
        <v>0</v>
      </c>
      <c r="AI135" s="9" t="n">
        <f aca="false">+Outflows!AI135+Fees!AI135+'Ongoing Cash Flows'!AI135+'Terminal Value'!AI135</f>
        <v>0</v>
      </c>
      <c r="AJ135" s="9" t="n">
        <f aca="false">+Outflows!AJ135+Fees!AJ135+'Ongoing Cash Flows'!AJ135+'Terminal Value'!AJ135</f>
        <v>0</v>
      </c>
      <c r="AK135" s="9"/>
      <c r="AL135" s="1"/>
      <c r="AM135" s="32"/>
      <c r="AN135" s="33" t="n">
        <f aca="false">IF(ISERROR(XIRR(B135:AJ135,IRRDates)),-1,XIRR(B135:AJ135,IRRDates))</f>
        <v>0.0517876336551637</v>
      </c>
      <c r="AO135" s="9" t="n">
        <f aca="false">SUMPRODUCT(B135:AJ135,PVRf)</f>
        <v>0</v>
      </c>
      <c r="AP135" s="9" t="n">
        <f aca="false">MIN(0,AO135-$AO$1004)^2</f>
        <v>0</v>
      </c>
      <c r="AQ135" s="9" t="n">
        <f aca="false">MAX(0,AO135-$AO$1004)^2</f>
        <v>0</v>
      </c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20"/>
      <c r="CM135" s="20"/>
      <c r="CN135" s="20"/>
      <c r="CO135" s="20"/>
      <c r="CP135" s="20"/>
    </row>
    <row r="136" customFormat="false" ht="11.25" hidden="false" customHeight="false" outlineLevel="0" collapsed="false">
      <c r="A136" s="1" t="n">
        <v>134</v>
      </c>
      <c r="B136" s="9" t="n">
        <f aca="false">+Outflows!B136+Fees!B136+'Ongoing Cash Flows'!B136+'Terminal Value'!B136</f>
        <v>-99934.3681026596</v>
      </c>
      <c r="C136" s="9" t="n">
        <f aca="false">+Outflows!C136+Fees!C136+'Ongoing Cash Flows'!C136+'Terminal Value'!C136</f>
        <v>14248.6369384251</v>
      </c>
      <c r="D136" s="9" t="n">
        <f aca="false">+Outflows!D136+Fees!D136+'Ongoing Cash Flows'!D136+'Terminal Value'!D136</f>
        <v>12359.669842933</v>
      </c>
      <c r="E136" s="9" t="n">
        <f aca="false">+Outflows!E136+Fees!E136+'Ongoing Cash Flows'!E136+'Terminal Value'!E136</f>
        <v>10321.6334017119</v>
      </c>
      <c r="F136" s="9" t="n">
        <f aca="false">+Outflows!F136+Fees!F136+'Ongoing Cash Flows'!F136+'Terminal Value'!F136</f>
        <v>9976.59269378422</v>
      </c>
      <c r="G136" s="9" t="n">
        <f aca="false">+Outflows!G136+Fees!G136+'Ongoing Cash Flows'!G136+'Terminal Value'!G136</f>
        <v>9482.97930370779</v>
      </c>
      <c r="H136" s="9" t="n">
        <f aca="false">+Outflows!H136+Fees!H136+'Ongoing Cash Flows'!H136+'Terminal Value'!H136</f>
        <v>8632.12341909408</v>
      </c>
      <c r="I136" s="9" t="n">
        <f aca="false">+Outflows!I136+Fees!I136+'Ongoing Cash Flows'!I136+'Terminal Value'!I136</f>
        <v>8473.76084694754</v>
      </c>
      <c r="J136" s="9" t="n">
        <f aca="false">+Outflows!J136+Fees!J136+'Ongoing Cash Flows'!J136+'Terminal Value'!J136</f>
        <v>8461.32664441255</v>
      </c>
      <c r="K136" s="9" t="n">
        <f aca="false">+Outflows!K136+Fees!K136+'Ongoing Cash Flows'!K136+'Terminal Value'!K136</f>
        <v>8452.40486403334</v>
      </c>
      <c r="L136" s="9" t="n">
        <f aca="false">+Outflows!L136+Fees!L136+'Ongoing Cash Flows'!L136+'Terminal Value'!L136</f>
        <v>8453.39870953214</v>
      </c>
      <c r="M136" s="9" t="n">
        <f aca="false">+Outflows!M136+Fees!M136+'Ongoing Cash Flows'!M136+'Terminal Value'!M136</f>
        <v>8425.62622973052</v>
      </c>
      <c r="N136" s="9" t="n">
        <f aca="false">+Outflows!N136+Fees!N136+'Ongoing Cash Flows'!N136+'Terminal Value'!N136</f>
        <v>8407.74597700023</v>
      </c>
      <c r="O136" s="9" t="n">
        <f aca="false">+Outflows!O136+Fees!O136+'Ongoing Cash Flows'!O136+'Terminal Value'!O136</f>
        <v>8081.85591259866</v>
      </c>
      <c r="P136" s="9" t="n">
        <f aca="false">+Outflows!P136+Fees!P136+'Ongoing Cash Flows'!P136+'Terminal Value'!P136</f>
        <v>7973.76349147441</v>
      </c>
      <c r="Q136" s="9" t="n">
        <f aca="false">+Outflows!Q136+Fees!Q136+'Ongoing Cash Flows'!Q136+'Terminal Value'!Q136</f>
        <v>7945.44086777106</v>
      </c>
      <c r="R136" s="9" t="n">
        <f aca="false">+Outflows!R136+Fees!R136+'Ongoing Cash Flows'!R136+'Terminal Value'!R136</f>
        <v>1146.20722839026</v>
      </c>
      <c r="S136" s="9" t="n">
        <f aca="false">+Outflows!S136+Fees!S136+'Ongoing Cash Flows'!S136+'Terminal Value'!S136</f>
        <v>0</v>
      </c>
      <c r="T136" s="9" t="n">
        <f aca="false">+Outflows!T136+Fees!T136+'Ongoing Cash Flows'!T136+'Terminal Value'!T136</f>
        <v>0</v>
      </c>
      <c r="U136" s="9" t="n">
        <f aca="false">+Outflows!U136+Fees!U136+'Ongoing Cash Flows'!U136+'Terminal Value'!U136</f>
        <v>0</v>
      </c>
      <c r="V136" s="9" t="n">
        <f aca="false">+Outflows!V136+Fees!V136+'Ongoing Cash Flows'!V136+'Terminal Value'!V136</f>
        <v>0</v>
      </c>
      <c r="W136" s="9" t="n">
        <f aca="false">+Outflows!W136+Fees!W136+'Ongoing Cash Flows'!W136+'Terminal Value'!W136</f>
        <v>0</v>
      </c>
      <c r="X136" s="9" t="n">
        <f aca="false">+Outflows!X136+Fees!X136+'Ongoing Cash Flows'!X136+'Terminal Value'!X136</f>
        <v>0</v>
      </c>
      <c r="Y136" s="9" t="n">
        <f aca="false">+Outflows!Y136+Fees!Y136+'Ongoing Cash Flows'!Y136+'Terminal Value'!Y136</f>
        <v>0</v>
      </c>
      <c r="Z136" s="9" t="n">
        <f aca="false">+Outflows!Z136+Fees!Z136+'Ongoing Cash Flows'!Z136+'Terminal Value'!Z136</f>
        <v>0</v>
      </c>
      <c r="AA136" s="9" t="n">
        <f aca="false">+Outflows!AA136+Fees!AA136+'Ongoing Cash Flows'!AA136+'Terminal Value'!AA136</f>
        <v>0</v>
      </c>
      <c r="AB136" s="9" t="n">
        <f aca="false">+Outflows!AB136+Fees!AB136+'Ongoing Cash Flows'!AB136+'Terminal Value'!AB136</f>
        <v>0</v>
      </c>
      <c r="AC136" s="9" t="n">
        <f aca="false">+Outflows!AC136+Fees!AC136+'Ongoing Cash Flows'!AC136+'Terminal Value'!AC136</f>
        <v>0</v>
      </c>
      <c r="AD136" s="9" t="n">
        <f aca="false">+Outflows!AD136+Fees!AD136+'Ongoing Cash Flows'!AD136+'Terminal Value'!AD136</f>
        <v>0</v>
      </c>
      <c r="AE136" s="9" t="n">
        <f aca="false">+Outflows!AE136+Fees!AE136+'Ongoing Cash Flows'!AE136+'Terminal Value'!AE136</f>
        <v>0</v>
      </c>
      <c r="AF136" s="9" t="n">
        <f aca="false">+Outflows!AF136+Fees!AF136+'Ongoing Cash Flows'!AF136+'Terminal Value'!AF136</f>
        <v>0</v>
      </c>
      <c r="AG136" s="9" t="n">
        <f aca="false">+Outflows!AG136+Fees!AG136+'Ongoing Cash Flows'!AG136+'Terminal Value'!AG136</f>
        <v>0</v>
      </c>
      <c r="AH136" s="9" t="n">
        <f aca="false">+Outflows!AH136+Fees!AH136+'Ongoing Cash Flows'!AH136+'Terminal Value'!AH136</f>
        <v>0</v>
      </c>
      <c r="AI136" s="9" t="n">
        <f aca="false">+Outflows!AI136+Fees!AI136+'Ongoing Cash Flows'!AI136+'Terminal Value'!AI136</f>
        <v>0</v>
      </c>
      <c r="AJ136" s="9" t="n">
        <f aca="false">+Outflows!AJ136+Fees!AJ136+'Ongoing Cash Flows'!AJ136+'Terminal Value'!AJ136</f>
        <v>0</v>
      </c>
      <c r="AK136" s="9"/>
      <c r="AL136" s="1"/>
      <c r="AM136" s="32"/>
      <c r="AN136" s="33" t="n">
        <f aca="false">IF(ISERROR(XIRR(B136:AJ136,IRRDates)),-1,XIRR(B136:AJ136,IRRDates))</f>
        <v>0.0507704934113671</v>
      </c>
      <c r="AO136" s="9" t="n">
        <f aca="false">SUMPRODUCT(B136:AJ136,PVRf)</f>
        <v>0</v>
      </c>
      <c r="AP136" s="9" t="n">
        <f aca="false">MIN(0,AO136-$AO$1004)^2</f>
        <v>0</v>
      </c>
      <c r="AQ136" s="9" t="n">
        <f aca="false">MAX(0,AO136-$AO$1004)^2</f>
        <v>0</v>
      </c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20"/>
      <c r="CM136" s="20"/>
      <c r="CN136" s="20"/>
      <c r="CO136" s="20"/>
      <c r="CP136" s="20"/>
    </row>
    <row r="137" customFormat="false" ht="11.25" hidden="false" customHeight="false" outlineLevel="0" collapsed="false">
      <c r="A137" s="1" t="n">
        <v>135</v>
      </c>
      <c r="B137" s="9" t="n">
        <f aca="false">+Outflows!B137+Fees!B137+'Ongoing Cash Flows'!B137+'Terminal Value'!B137</f>
        <v>-103342.129012534</v>
      </c>
      <c r="C137" s="9" t="n">
        <f aca="false">+Outflows!C137+Fees!C137+'Ongoing Cash Flows'!C137+'Terminal Value'!C137</f>
        <v>14364.883427403</v>
      </c>
      <c r="D137" s="9" t="n">
        <f aca="false">+Outflows!D137+Fees!D137+'Ongoing Cash Flows'!D137+'Terminal Value'!D137</f>
        <v>12452.9781639052</v>
      </c>
      <c r="E137" s="9" t="n">
        <f aca="false">+Outflows!E137+Fees!E137+'Ongoing Cash Flows'!E137+'Terminal Value'!E137</f>
        <v>10576.6638921112</v>
      </c>
      <c r="F137" s="9" t="n">
        <f aca="false">+Outflows!F137+Fees!F137+'Ongoing Cash Flows'!F137+'Terminal Value'!F137</f>
        <v>9959.40461814489</v>
      </c>
      <c r="G137" s="9" t="n">
        <f aca="false">+Outflows!G137+Fees!G137+'Ongoing Cash Flows'!G137+'Terminal Value'!G137</f>
        <v>9493.89069915711</v>
      </c>
      <c r="H137" s="9" t="n">
        <f aca="false">+Outflows!H137+Fees!H137+'Ongoing Cash Flows'!H137+'Terminal Value'!H137</f>
        <v>8714.66702171567</v>
      </c>
      <c r="I137" s="9" t="n">
        <f aca="false">+Outflows!I137+Fees!I137+'Ongoing Cash Flows'!I137+'Terminal Value'!I137</f>
        <v>8551.93215601132</v>
      </c>
      <c r="J137" s="9" t="n">
        <f aca="false">+Outflows!J137+Fees!J137+'Ongoing Cash Flows'!J137+'Terminal Value'!J137</f>
        <v>8539.49795347633</v>
      </c>
      <c r="K137" s="9" t="n">
        <f aca="false">+Outflows!K137+Fees!K137+'Ongoing Cash Flows'!K137+'Terminal Value'!K137</f>
        <v>8530.7086668413</v>
      </c>
      <c r="L137" s="9" t="n">
        <f aca="false">+Outflows!L137+Fees!L137+'Ongoing Cash Flows'!L137+'Terminal Value'!L137</f>
        <v>8531.57001859592</v>
      </c>
      <c r="M137" s="9" t="n">
        <f aca="false">+Outflows!M137+Fees!M137+'Ongoing Cash Flows'!M137+'Terminal Value'!M137</f>
        <v>8503.93003253847</v>
      </c>
      <c r="N137" s="9" t="n">
        <f aca="false">+Outflows!N137+Fees!N137+'Ongoing Cash Flows'!N137+'Terminal Value'!N137</f>
        <v>8485.91728606401</v>
      </c>
      <c r="O137" s="9" t="n">
        <f aca="false">+Outflows!O137+Fees!O137+'Ongoing Cash Flows'!O137+'Terminal Value'!O137</f>
        <v>8160.15971540661</v>
      </c>
      <c r="P137" s="9" t="n">
        <f aca="false">+Outflows!P137+Fees!P137+'Ongoing Cash Flows'!P137+'Terminal Value'!P137</f>
        <v>8051.93480053819</v>
      </c>
      <c r="Q137" s="9" t="n">
        <f aca="false">+Outflows!Q137+Fees!Q137+'Ongoing Cash Flows'!Q137+'Terminal Value'!Q137</f>
        <v>8023.74467057901</v>
      </c>
      <c r="R137" s="9" t="n">
        <f aca="false">+Outflows!R137+Fees!R137+'Ongoing Cash Flows'!R137+'Terminal Value'!R137</f>
        <v>1185.29288292215</v>
      </c>
      <c r="S137" s="9" t="n">
        <f aca="false">+Outflows!S137+Fees!S137+'Ongoing Cash Flows'!S137+'Terminal Value'!S137</f>
        <v>0</v>
      </c>
      <c r="T137" s="9" t="n">
        <f aca="false">+Outflows!T137+Fees!T137+'Ongoing Cash Flows'!T137+'Terminal Value'!T137</f>
        <v>0</v>
      </c>
      <c r="U137" s="9" t="n">
        <f aca="false">+Outflows!U137+Fees!U137+'Ongoing Cash Flows'!U137+'Terminal Value'!U137</f>
        <v>0</v>
      </c>
      <c r="V137" s="9" t="n">
        <f aca="false">+Outflows!V137+Fees!V137+'Ongoing Cash Flows'!V137+'Terminal Value'!V137</f>
        <v>0</v>
      </c>
      <c r="W137" s="9" t="n">
        <f aca="false">+Outflows!W137+Fees!W137+'Ongoing Cash Flows'!W137+'Terminal Value'!W137</f>
        <v>0</v>
      </c>
      <c r="X137" s="9" t="n">
        <f aca="false">+Outflows!X137+Fees!X137+'Ongoing Cash Flows'!X137+'Terminal Value'!X137</f>
        <v>0</v>
      </c>
      <c r="Y137" s="9" t="n">
        <f aca="false">+Outflows!Y137+Fees!Y137+'Ongoing Cash Flows'!Y137+'Terminal Value'!Y137</f>
        <v>0</v>
      </c>
      <c r="Z137" s="9" t="n">
        <f aca="false">+Outflows!Z137+Fees!Z137+'Ongoing Cash Flows'!Z137+'Terminal Value'!Z137</f>
        <v>0</v>
      </c>
      <c r="AA137" s="9" t="n">
        <f aca="false">+Outflows!AA137+Fees!AA137+'Ongoing Cash Flows'!AA137+'Terminal Value'!AA137</f>
        <v>0</v>
      </c>
      <c r="AB137" s="9" t="n">
        <f aca="false">+Outflows!AB137+Fees!AB137+'Ongoing Cash Flows'!AB137+'Terminal Value'!AB137</f>
        <v>0</v>
      </c>
      <c r="AC137" s="9" t="n">
        <f aca="false">+Outflows!AC137+Fees!AC137+'Ongoing Cash Flows'!AC137+'Terminal Value'!AC137</f>
        <v>0</v>
      </c>
      <c r="AD137" s="9" t="n">
        <f aca="false">+Outflows!AD137+Fees!AD137+'Ongoing Cash Flows'!AD137+'Terminal Value'!AD137</f>
        <v>0</v>
      </c>
      <c r="AE137" s="9" t="n">
        <f aca="false">+Outflows!AE137+Fees!AE137+'Ongoing Cash Flows'!AE137+'Terminal Value'!AE137</f>
        <v>0</v>
      </c>
      <c r="AF137" s="9" t="n">
        <f aca="false">+Outflows!AF137+Fees!AF137+'Ongoing Cash Flows'!AF137+'Terminal Value'!AF137</f>
        <v>0</v>
      </c>
      <c r="AG137" s="9" t="n">
        <f aca="false">+Outflows!AG137+Fees!AG137+'Ongoing Cash Flows'!AG137+'Terminal Value'!AG137</f>
        <v>0</v>
      </c>
      <c r="AH137" s="9" t="n">
        <f aca="false">+Outflows!AH137+Fees!AH137+'Ongoing Cash Flows'!AH137+'Terminal Value'!AH137</f>
        <v>0</v>
      </c>
      <c r="AI137" s="9" t="n">
        <f aca="false">+Outflows!AI137+Fees!AI137+'Ongoing Cash Flows'!AI137+'Terminal Value'!AI137</f>
        <v>0</v>
      </c>
      <c r="AJ137" s="9" t="n">
        <f aca="false">+Outflows!AJ137+Fees!AJ137+'Ongoing Cash Flows'!AJ137+'Terminal Value'!AJ137</f>
        <v>0</v>
      </c>
      <c r="AK137" s="9"/>
      <c r="AL137" s="1"/>
      <c r="AM137" s="32"/>
      <c r="AN137" s="33" t="n">
        <f aca="false">IF(ISERROR(XIRR(B137:AJ137,IRRDates)),-1,XIRR(B137:AJ137,IRRDates))</f>
        <v>0.0467971896625085</v>
      </c>
      <c r="AO137" s="9" t="n">
        <f aca="false">SUMPRODUCT(B137:AJ137,PVRf)</f>
        <v>0</v>
      </c>
      <c r="AP137" s="9" t="n">
        <f aca="false">MIN(0,AO137-$AO$1004)^2</f>
        <v>0</v>
      </c>
      <c r="AQ137" s="9" t="n">
        <f aca="false">MAX(0,AO137-$AO$1004)^2</f>
        <v>0</v>
      </c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20"/>
      <c r="CM137" s="20"/>
      <c r="CN137" s="20"/>
      <c r="CO137" s="20"/>
      <c r="CP137" s="20"/>
    </row>
    <row r="138" customFormat="false" ht="11.25" hidden="false" customHeight="false" outlineLevel="0" collapsed="false">
      <c r="A138" s="1" t="n">
        <v>136</v>
      </c>
      <c r="B138" s="9" t="n">
        <f aca="false">+Outflows!B138+Fees!B138+'Ongoing Cash Flows'!B138+'Terminal Value'!B138</f>
        <v>-95584.6837005972</v>
      </c>
      <c r="C138" s="9" t="n">
        <f aca="false">+Outflows!C138+Fees!C138+'Ongoing Cash Flows'!C138+'Terminal Value'!C138</f>
        <v>14241.7858349429</v>
      </c>
      <c r="D138" s="9" t="n">
        <f aca="false">+Outflows!D138+Fees!D138+'Ongoing Cash Flows'!D138+'Terminal Value'!D138</f>
        <v>12104.9237270622</v>
      </c>
      <c r="E138" s="9" t="n">
        <f aca="false">+Outflows!E138+Fees!E138+'Ongoing Cash Flows'!E138+'Terminal Value'!E138</f>
        <v>10139.1074743326</v>
      </c>
      <c r="F138" s="9" t="n">
        <f aca="false">+Outflows!F138+Fees!F138+'Ongoing Cash Flows'!F138+'Terminal Value'!F138</f>
        <v>9781.36962524439</v>
      </c>
      <c r="G138" s="9" t="n">
        <f aca="false">+Outflows!G138+Fees!G138+'Ongoing Cash Flows'!G138+'Terminal Value'!G138</f>
        <v>9490.76365703263</v>
      </c>
      <c r="H138" s="9" t="n">
        <f aca="false">+Outflows!H138+Fees!H138+'Ongoing Cash Flows'!H138+'Terminal Value'!H138</f>
        <v>8526.76431958307</v>
      </c>
      <c r="I138" s="9" t="n">
        <f aca="false">+Outflows!I138+Fees!I138+'Ongoing Cash Flows'!I138+'Terminal Value'!I138</f>
        <v>8373.98256651175</v>
      </c>
      <c r="J138" s="9" t="n">
        <f aca="false">+Outflows!J138+Fees!J138+'Ongoing Cash Flows'!J138+'Terminal Value'!J138</f>
        <v>8361.54836397676</v>
      </c>
      <c r="K138" s="9" t="n">
        <f aca="false">+Outflows!K138+Fees!K138+'Ongoing Cash Flows'!K138+'Terminal Value'!K138</f>
        <v>8352.457467868</v>
      </c>
      <c r="L138" s="9" t="n">
        <f aca="false">+Outflows!L138+Fees!L138+'Ongoing Cash Flows'!L138+'Terminal Value'!L138</f>
        <v>8353.62042909635</v>
      </c>
      <c r="M138" s="9" t="n">
        <f aca="false">+Outflows!M138+Fees!M138+'Ongoing Cash Flows'!M138+'Terminal Value'!M138</f>
        <v>8325.67883356518</v>
      </c>
      <c r="N138" s="9" t="n">
        <f aca="false">+Outflows!N138+Fees!N138+'Ongoing Cash Flows'!N138+'Terminal Value'!N138</f>
        <v>8307.96769656444</v>
      </c>
      <c r="O138" s="9" t="n">
        <f aca="false">+Outflows!O138+Fees!O138+'Ongoing Cash Flows'!O138+'Terminal Value'!O138</f>
        <v>7981.90851643331</v>
      </c>
      <c r="P138" s="9" t="n">
        <f aca="false">+Outflows!P138+Fees!P138+'Ongoing Cash Flows'!P138+'Terminal Value'!P138</f>
        <v>7873.98521103862</v>
      </c>
      <c r="Q138" s="9" t="n">
        <f aca="false">+Outflows!Q138+Fees!Q138+'Ongoing Cash Flows'!Q138+'Terminal Value'!Q138</f>
        <v>7845.49347160572</v>
      </c>
      <c r="R138" s="9" t="n">
        <f aca="false">+Outflows!R138+Fees!R138+'Ongoing Cash Flows'!R138+'Terminal Value'!R138</f>
        <v>1096.31808817237</v>
      </c>
      <c r="S138" s="9" t="n">
        <f aca="false">+Outflows!S138+Fees!S138+'Ongoing Cash Flows'!S138+'Terminal Value'!S138</f>
        <v>0</v>
      </c>
      <c r="T138" s="9" t="n">
        <f aca="false">+Outflows!T138+Fees!T138+'Ongoing Cash Flows'!T138+'Terminal Value'!T138</f>
        <v>0</v>
      </c>
      <c r="U138" s="9" t="n">
        <f aca="false">+Outflows!U138+Fees!U138+'Ongoing Cash Flows'!U138+'Terminal Value'!U138</f>
        <v>0</v>
      </c>
      <c r="V138" s="9" t="n">
        <f aca="false">+Outflows!V138+Fees!V138+'Ongoing Cash Flows'!V138+'Terminal Value'!V138</f>
        <v>0</v>
      </c>
      <c r="W138" s="9" t="n">
        <f aca="false">+Outflows!W138+Fees!W138+'Ongoing Cash Flows'!W138+'Terminal Value'!W138</f>
        <v>0</v>
      </c>
      <c r="X138" s="9" t="n">
        <f aca="false">+Outflows!X138+Fees!X138+'Ongoing Cash Flows'!X138+'Terminal Value'!X138</f>
        <v>0</v>
      </c>
      <c r="Y138" s="9" t="n">
        <f aca="false">+Outflows!Y138+Fees!Y138+'Ongoing Cash Flows'!Y138+'Terminal Value'!Y138</f>
        <v>0</v>
      </c>
      <c r="Z138" s="9" t="n">
        <f aca="false">+Outflows!Z138+Fees!Z138+'Ongoing Cash Flows'!Z138+'Terminal Value'!Z138</f>
        <v>0</v>
      </c>
      <c r="AA138" s="9" t="n">
        <f aca="false">+Outflows!AA138+Fees!AA138+'Ongoing Cash Flows'!AA138+'Terminal Value'!AA138</f>
        <v>0</v>
      </c>
      <c r="AB138" s="9" t="n">
        <f aca="false">+Outflows!AB138+Fees!AB138+'Ongoing Cash Flows'!AB138+'Terminal Value'!AB138</f>
        <v>0</v>
      </c>
      <c r="AC138" s="9" t="n">
        <f aca="false">+Outflows!AC138+Fees!AC138+'Ongoing Cash Flows'!AC138+'Terminal Value'!AC138</f>
        <v>0</v>
      </c>
      <c r="AD138" s="9" t="n">
        <f aca="false">+Outflows!AD138+Fees!AD138+'Ongoing Cash Flows'!AD138+'Terminal Value'!AD138</f>
        <v>0</v>
      </c>
      <c r="AE138" s="9" t="n">
        <f aca="false">+Outflows!AE138+Fees!AE138+'Ongoing Cash Flows'!AE138+'Terminal Value'!AE138</f>
        <v>0</v>
      </c>
      <c r="AF138" s="9" t="n">
        <f aca="false">+Outflows!AF138+Fees!AF138+'Ongoing Cash Flows'!AF138+'Terminal Value'!AF138</f>
        <v>0</v>
      </c>
      <c r="AG138" s="9" t="n">
        <f aca="false">+Outflows!AG138+Fees!AG138+'Ongoing Cash Flows'!AG138+'Terminal Value'!AG138</f>
        <v>0</v>
      </c>
      <c r="AH138" s="9" t="n">
        <f aca="false">+Outflows!AH138+Fees!AH138+'Ongoing Cash Flows'!AH138+'Terminal Value'!AH138</f>
        <v>0</v>
      </c>
      <c r="AI138" s="9" t="n">
        <f aca="false">+Outflows!AI138+Fees!AI138+'Ongoing Cash Flows'!AI138+'Terminal Value'!AI138</f>
        <v>0</v>
      </c>
      <c r="AJ138" s="9" t="n">
        <f aca="false">+Outflows!AJ138+Fees!AJ138+'Ongoing Cash Flows'!AJ138+'Terminal Value'!AJ138</f>
        <v>0</v>
      </c>
      <c r="AK138" s="9"/>
      <c r="AL138" s="1"/>
      <c r="AM138" s="32"/>
      <c r="AN138" s="33" t="n">
        <f aca="false">IF(ISERROR(XIRR(B138:AJ138,IRRDates)),-1,XIRR(B138:AJ138,IRRDates))</f>
        <v>0.0561537708869107</v>
      </c>
      <c r="AO138" s="9" t="n">
        <f aca="false">SUMPRODUCT(B138:AJ138,PVRf)</f>
        <v>0</v>
      </c>
      <c r="AP138" s="9" t="n">
        <f aca="false">MIN(0,AO138-$AO$1004)^2</f>
        <v>0</v>
      </c>
      <c r="AQ138" s="9" t="n">
        <f aca="false">MAX(0,AO138-$AO$1004)^2</f>
        <v>0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20"/>
      <c r="CM138" s="20"/>
      <c r="CN138" s="20"/>
      <c r="CO138" s="20"/>
      <c r="CP138" s="20"/>
    </row>
    <row r="139" customFormat="false" ht="11.25" hidden="false" customHeight="false" outlineLevel="0" collapsed="false">
      <c r="A139" s="1" t="n">
        <v>137</v>
      </c>
      <c r="B139" s="9" t="n">
        <f aca="false">+Outflows!B139+Fees!B139+'Ongoing Cash Flows'!B139+'Terminal Value'!B139</f>
        <v>-93346.9534692201</v>
      </c>
      <c r="C139" s="9" t="n">
        <f aca="false">+Outflows!C139+Fees!C139+'Ongoing Cash Flows'!C139+'Terminal Value'!C139</f>
        <v>14126.2538452631</v>
      </c>
      <c r="D139" s="9" t="n">
        <f aca="false">+Outflows!D139+Fees!D139+'Ongoing Cash Flows'!D139+'Terminal Value'!D139</f>
        <v>12105.9318926682</v>
      </c>
      <c r="E139" s="9" t="n">
        <f aca="false">+Outflows!E139+Fees!E139+'Ongoing Cash Flows'!E139+'Terminal Value'!E139</f>
        <v>10095.0165064584</v>
      </c>
      <c r="F139" s="9" t="n">
        <f aca="false">+Outflows!F139+Fees!F139+'Ongoing Cash Flows'!F139+'Terminal Value'!F139</f>
        <v>9745.52571128202</v>
      </c>
      <c r="G139" s="9" t="n">
        <f aca="false">+Outflows!G139+Fees!G139+'Ongoing Cash Flows'!G139+'Terminal Value'!G139</f>
        <v>9402.40258070856</v>
      </c>
      <c r="H139" s="9" t="n">
        <f aca="false">+Outflows!H139+Fees!H139+'Ongoing Cash Flows'!H139+'Terminal Value'!H139</f>
        <v>8472.5614808634</v>
      </c>
      <c r="I139" s="9" t="n">
        <f aca="false">+Outflows!I139+Fees!I139+'Ongoing Cash Flows'!I139+'Terminal Value'!I139</f>
        <v>8322.65082518814</v>
      </c>
      <c r="J139" s="9" t="n">
        <f aca="false">+Outflows!J139+Fees!J139+'Ongoing Cash Flows'!J139+'Terminal Value'!J139</f>
        <v>8310.21662265315</v>
      </c>
      <c r="K139" s="9" t="n">
        <f aca="false">+Outflows!K139+Fees!K139+'Ongoing Cash Flows'!K139+'Terminal Value'!K139</f>
        <v>8301.038723593</v>
      </c>
      <c r="L139" s="9" t="n">
        <f aca="false">+Outflows!L139+Fees!L139+'Ongoing Cash Flows'!L139+'Terminal Value'!L139</f>
        <v>8302.28868777274</v>
      </c>
      <c r="M139" s="9" t="n">
        <f aca="false">+Outflows!M139+Fees!M139+'Ongoing Cash Flows'!M139+'Terminal Value'!M139</f>
        <v>8274.26008929017</v>
      </c>
      <c r="N139" s="9" t="n">
        <f aca="false">+Outflows!N139+Fees!N139+'Ongoing Cash Flows'!N139+'Terminal Value'!N139</f>
        <v>8256.63595524084</v>
      </c>
      <c r="O139" s="9" t="n">
        <f aca="false">+Outflows!O139+Fees!O139+'Ongoing Cash Flows'!O139+'Terminal Value'!O139</f>
        <v>7930.48977215831</v>
      </c>
      <c r="P139" s="9" t="n">
        <f aca="false">+Outflows!P139+Fees!P139+'Ongoing Cash Flows'!P139+'Terminal Value'!P139</f>
        <v>7822.65346971501</v>
      </c>
      <c r="Q139" s="9" t="n">
        <f aca="false">+Outflows!Q139+Fees!Q139+'Ongoing Cash Flows'!Q139+'Terminal Value'!Q139</f>
        <v>7794.07472733071</v>
      </c>
      <c r="R139" s="9" t="n">
        <f aca="false">+Outflows!R139+Fees!R139+'Ongoing Cash Flows'!R139+'Terminal Value'!R139</f>
        <v>1070.65221751057</v>
      </c>
      <c r="S139" s="9" t="n">
        <f aca="false">+Outflows!S139+Fees!S139+'Ongoing Cash Flows'!S139+'Terminal Value'!S139</f>
        <v>0</v>
      </c>
      <c r="T139" s="9" t="n">
        <f aca="false">+Outflows!T139+Fees!T139+'Ongoing Cash Flows'!T139+'Terminal Value'!T139</f>
        <v>0</v>
      </c>
      <c r="U139" s="9" t="n">
        <f aca="false">+Outflows!U139+Fees!U139+'Ongoing Cash Flows'!U139+'Terminal Value'!U139</f>
        <v>0</v>
      </c>
      <c r="V139" s="9" t="n">
        <f aca="false">+Outflows!V139+Fees!V139+'Ongoing Cash Flows'!V139+'Terminal Value'!V139</f>
        <v>0</v>
      </c>
      <c r="W139" s="9" t="n">
        <f aca="false">+Outflows!W139+Fees!W139+'Ongoing Cash Flows'!W139+'Terminal Value'!W139</f>
        <v>0</v>
      </c>
      <c r="X139" s="9" t="n">
        <f aca="false">+Outflows!X139+Fees!X139+'Ongoing Cash Flows'!X139+'Terminal Value'!X139</f>
        <v>0</v>
      </c>
      <c r="Y139" s="9" t="n">
        <f aca="false">+Outflows!Y139+Fees!Y139+'Ongoing Cash Flows'!Y139+'Terminal Value'!Y139</f>
        <v>0</v>
      </c>
      <c r="Z139" s="9" t="n">
        <f aca="false">+Outflows!Z139+Fees!Z139+'Ongoing Cash Flows'!Z139+'Terminal Value'!Z139</f>
        <v>0</v>
      </c>
      <c r="AA139" s="9" t="n">
        <f aca="false">+Outflows!AA139+Fees!AA139+'Ongoing Cash Flows'!AA139+'Terminal Value'!AA139</f>
        <v>0</v>
      </c>
      <c r="AB139" s="9" t="n">
        <f aca="false">+Outflows!AB139+Fees!AB139+'Ongoing Cash Flows'!AB139+'Terminal Value'!AB139</f>
        <v>0</v>
      </c>
      <c r="AC139" s="9" t="n">
        <f aca="false">+Outflows!AC139+Fees!AC139+'Ongoing Cash Flows'!AC139+'Terminal Value'!AC139</f>
        <v>0</v>
      </c>
      <c r="AD139" s="9" t="n">
        <f aca="false">+Outflows!AD139+Fees!AD139+'Ongoing Cash Flows'!AD139+'Terminal Value'!AD139</f>
        <v>0</v>
      </c>
      <c r="AE139" s="9" t="n">
        <f aca="false">+Outflows!AE139+Fees!AE139+'Ongoing Cash Flows'!AE139+'Terminal Value'!AE139</f>
        <v>0</v>
      </c>
      <c r="AF139" s="9" t="n">
        <f aca="false">+Outflows!AF139+Fees!AF139+'Ongoing Cash Flows'!AF139+'Terminal Value'!AF139</f>
        <v>0</v>
      </c>
      <c r="AG139" s="9" t="n">
        <f aca="false">+Outflows!AG139+Fees!AG139+'Ongoing Cash Flows'!AG139+'Terminal Value'!AG139</f>
        <v>0</v>
      </c>
      <c r="AH139" s="9" t="n">
        <f aca="false">+Outflows!AH139+Fees!AH139+'Ongoing Cash Flows'!AH139+'Terminal Value'!AH139</f>
        <v>0</v>
      </c>
      <c r="AI139" s="9" t="n">
        <f aca="false">+Outflows!AI139+Fees!AI139+'Ongoing Cash Flows'!AI139+'Terminal Value'!AI139</f>
        <v>0</v>
      </c>
      <c r="AJ139" s="9" t="n">
        <f aca="false">+Outflows!AJ139+Fees!AJ139+'Ongoing Cash Flows'!AJ139+'Terminal Value'!AJ139</f>
        <v>0</v>
      </c>
      <c r="AK139" s="9"/>
      <c r="AL139" s="1"/>
      <c r="AM139" s="32"/>
      <c r="AN139" s="33" t="n">
        <f aca="false">IF(ISERROR(XIRR(B139:AJ139,IRRDates)),-1,XIRR(B139:AJ139,IRRDates))</f>
        <v>0.0591583286797022</v>
      </c>
      <c r="AO139" s="9" t="n">
        <f aca="false">SUMPRODUCT(B139:AJ139,PVRf)</f>
        <v>0</v>
      </c>
      <c r="AP139" s="9" t="n">
        <f aca="false">MIN(0,AO139-$AO$1004)^2</f>
        <v>0</v>
      </c>
      <c r="AQ139" s="9" t="n">
        <f aca="false">MAX(0,AO139-$AO$1004)^2</f>
        <v>0</v>
      </c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20"/>
      <c r="CM139" s="20"/>
      <c r="CN139" s="20"/>
      <c r="CO139" s="20"/>
      <c r="CP139" s="20"/>
    </row>
    <row r="140" customFormat="false" ht="11.25" hidden="false" customHeight="false" outlineLevel="0" collapsed="false">
      <c r="A140" s="1" t="n">
        <v>138</v>
      </c>
      <c r="B140" s="9" t="n">
        <f aca="false">+Outflows!B140+Fees!B140+'Ongoing Cash Flows'!B140+'Terminal Value'!B140</f>
        <v>-88991.4576006362</v>
      </c>
      <c r="C140" s="9" t="n">
        <f aca="false">+Outflows!C140+Fees!C140+'Ongoing Cash Flows'!C140+'Terminal Value'!C140</f>
        <v>14010.1858002175</v>
      </c>
      <c r="D140" s="9" t="n">
        <f aca="false">+Outflows!D140+Fees!D140+'Ongoing Cash Flows'!D140+'Terminal Value'!D140</f>
        <v>11961.2663402226</v>
      </c>
      <c r="E140" s="9" t="n">
        <f aca="false">+Outflows!E140+Fees!E140+'Ongoing Cash Flows'!E140+'Terminal Value'!E140</f>
        <v>10068.8817921433</v>
      </c>
      <c r="F140" s="9" t="n">
        <f aca="false">+Outflows!F140+Fees!F140+'Ongoing Cash Flows'!F140+'Terminal Value'!F140</f>
        <v>9611.02492132749</v>
      </c>
      <c r="G140" s="9" t="n">
        <f aca="false">+Outflows!G140+Fees!G140+'Ongoing Cash Flows'!G140+'Terminal Value'!G140</f>
        <v>9232.5033192122</v>
      </c>
      <c r="H140" s="9" t="n">
        <f aca="false">+Outflows!H140+Fees!H140+'Ongoing Cash Flows'!H140+'Terminal Value'!H140</f>
        <v>8367.06161461555</v>
      </c>
      <c r="I140" s="9" t="n">
        <f aca="false">+Outflows!I140+Fees!I140+'Ongoing Cash Flows'!I140+'Terminal Value'!I140</f>
        <v>8222.73923435952</v>
      </c>
      <c r="J140" s="9" t="n">
        <f aca="false">+Outflows!J140+Fees!J140+'Ongoing Cash Flows'!J140+'Terminal Value'!J140</f>
        <v>8210.30503182453</v>
      </c>
      <c r="K140" s="9" t="n">
        <f aca="false">+Outflows!K140+Fees!K140+'Ongoing Cash Flows'!K140+'Terminal Value'!K140</f>
        <v>8200.95779108501</v>
      </c>
      <c r="L140" s="9" t="n">
        <f aca="false">+Outflows!L140+Fees!L140+'Ongoing Cash Flows'!L140+'Terminal Value'!L140</f>
        <v>8202.37709694412</v>
      </c>
      <c r="M140" s="9" t="n">
        <f aca="false">+Outflows!M140+Fees!M140+'Ongoing Cash Flows'!M140+'Terminal Value'!M140</f>
        <v>8174.17915678218</v>
      </c>
      <c r="N140" s="9" t="n">
        <f aca="false">+Outflows!N140+Fees!N140+'Ongoing Cash Flows'!N140+'Terminal Value'!N140</f>
        <v>8156.72436441222</v>
      </c>
      <c r="O140" s="9" t="n">
        <f aca="false">+Outflows!O140+Fees!O140+'Ongoing Cash Flows'!O140+'Terminal Value'!O140</f>
        <v>7830.40883965032</v>
      </c>
      <c r="P140" s="9" t="n">
        <f aca="false">+Outflows!P140+Fees!P140+'Ongoing Cash Flows'!P140+'Terminal Value'!P140</f>
        <v>7722.74187888639</v>
      </c>
      <c r="Q140" s="9" t="n">
        <f aca="false">+Outflows!Q140+Fees!Q140+'Ongoing Cash Flows'!Q140+'Terminal Value'!Q140</f>
        <v>7693.99379482272</v>
      </c>
      <c r="R140" s="9" t="n">
        <f aca="false">+Outflows!R140+Fees!R140+'Ongoing Cash Flows'!R140+'Terminal Value'!R140</f>
        <v>1020.69642209626</v>
      </c>
      <c r="S140" s="9" t="n">
        <f aca="false">+Outflows!S140+Fees!S140+'Ongoing Cash Flows'!S140+'Terminal Value'!S140</f>
        <v>0</v>
      </c>
      <c r="T140" s="9" t="n">
        <f aca="false">+Outflows!T140+Fees!T140+'Ongoing Cash Flows'!T140+'Terminal Value'!T140</f>
        <v>0</v>
      </c>
      <c r="U140" s="9" t="n">
        <f aca="false">+Outflows!U140+Fees!U140+'Ongoing Cash Flows'!U140+'Terminal Value'!U140</f>
        <v>0</v>
      </c>
      <c r="V140" s="9" t="n">
        <f aca="false">+Outflows!V140+Fees!V140+'Ongoing Cash Flows'!V140+'Terminal Value'!V140</f>
        <v>0</v>
      </c>
      <c r="W140" s="9" t="n">
        <f aca="false">+Outflows!W140+Fees!W140+'Ongoing Cash Flows'!W140+'Terminal Value'!W140</f>
        <v>0</v>
      </c>
      <c r="X140" s="9" t="n">
        <f aca="false">+Outflows!X140+Fees!X140+'Ongoing Cash Flows'!X140+'Terminal Value'!X140</f>
        <v>0</v>
      </c>
      <c r="Y140" s="9" t="n">
        <f aca="false">+Outflows!Y140+Fees!Y140+'Ongoing Cash Flows'!Y140+'Terminal Value'!Y140</f>
        <v>0</v>
      </c>
      <c r="Z140" s="9" t="n">
        <f aca="false">+Outflows!Z140+Fees!Z140+'Ongoing Cash Flows'!Z140+'Terminal Value'!Z140</f>
        <v>0</v>
      </c>
      <c r="AA140" s="9" t="n">
        <f aca="false">+Outflows!AA140+Fees!AA140+'Ongoing Cash Flows'!AA140+'Terminal Value'!AA140</f>
        <v>0</v>
      </c>
      <c r="AB140" s="9" t="n">
        <f aca="false">+Outflows!AB140+Fees!AB140+'Ongoing Cash Flows'!AB140+'Terminal Value'!AB140</f>
        <v>0</v>
      </c>
      <c r="AC140" s="9" t="n">
        <f aca="false">+Outflows!AC140+Fees!AC140+'Ongoing Cash Flows'!AC140+'Terminal Value'!AC140</f>
        <v>0</v>
      </c>
      <c r="AD140" s="9" t="n">
        <f aca="false">+Outflows!AD140+Fees!AD140+'Ongoing Cash Flows'!AD140+'Terminal Value'!AD140</f>
        <v>0</v>
      </c>
      <c r="AE140" s="9" t="n">
        <f aca="false">+Outflows!AE140+Fees!AE140+'Ongoing Cash Flows'!AE140+'Terminal Value'!AE140</f>
        <v>0</v>
      </c>
      <c r="AF140" s="9" t="n">
        <f aca="false">+Outflows!AF140+Fees!AF140+'Ongoing Cash Flows'!AF140+'Terminal Value'!AF140</f>
        <v>0</v>
      </c>
      <c r="AG140" s="9" t="n">
        <f aca="false">+Outflows!AG140+Fees!AG140+'Ongoing Cash Flows'!AG140+'Terminal Value'!AG140</f>
        <v>0</v>
      </c>
      <c r="AH140" s="9" t="n">
        <f aca="false">+Outflows!AH140+Fees!AH140+'Ongoing Cash Flows'!AH140+'Terminal Value'!AH140</f>
        <v>0</v>
      </c>
      <c r="AI140" s="9" t="n">
        <f aca="false">+Outflows!AI140+Fees!AI140+'Ongoing Cash Flows'!AI140+'Terminal Value'!AI140</f>
        <v>0</v>
      </c>
      <c r="AJ140" s="9" t="n">
        <f aca="false">+Outflows!AJ140+Fees!AJ140+'Ongoing Cash Flows'!AJ140+'Terminal Value'!AJ140</f>
        <v>0</v>
      </c>
      <c r="AK140" s="9"/>
      <c r="AL140" s="1"/>
      <c r="AM140" s="32"/>
      <c r="AN140" s="33" t="n">
        <f aca="false">IF(ISERROR(XIRR(B140:AJ140,IRRDates)),-1,XIRR(B140:AJ140,IRRDates))</f>
        <v>0.0653356454747883</v>
      </c>
      <c r="AO140" s="9" t="n">
        <f aca="false">SUMPRODUCT(B140:AJ140,PVRf)</f>
        <v>0</v>
      </c>
      <c r="AP140" s="9" t="n">
        <f aca="false">MIN(0,AO140-$AO$1004)^2</f>
        <v>0</v>
      </c>
      <c r="AQ140" s="9" t="n">
        <f aca="false">MAX(0,AO140-$AO$1004)^2</f>
        <v>0</v>
      </c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20"/>
      <c r="CM140" s="20"/>
      <c r="CN140" s="20"/>
      <c r="CO140" s="20"/>
      <c r="CP140" s="20"/>
    </row>
    <row r="141" customFormat="false" ht="11.25" hidden="false" customHeight="false" outlineLevel="0" collapsed="false">
      <c r="A141" s="1" t="n">
        <v>139</v>
      </c>
      <c r="B141" s="9" t="n">
        <f aca="false">+Outflows!B141+Fees!B141+'Ongoing Cash Flows'!B141+'Terminal Value'!B141</f>
        <v>-93145.9205905935</v>
      </c>
      <c r="C141" s="9" t="n">
        <f aca="false">+Outflows!C141+Fees!C141+'Ongoing Cash Flows'!C141+'Terminal Value'!C141</f>
        <v>14136.1314103285</v>
      </c>
      <c r="D141" s="9" t="n">
        <f aca="false">+Outflows!D141+Fees!D141+'Ongoing Cash Flows'!D141+'Terminal Value'!D141</f>
        <v>12163.6308402605</v>
      </c>
      <c r="E141" s="9" t="n">
        <f aca="false">+Outflows!E141+Fees!E141+'Ongoing Cash Flows'!E141+'Terminal Value'!E141</f>
        <v>10082.4862055104</v>
      </c>
      <c r="F141" s="9" t="n">
        <f aca="false">+Outflows!F141+Fees!F141+'Ongoing Cash Flows'!F141+'Terminal Value'!F141</f>
        <v>9587.0843674106</v>
      </c>
      <c r="G141" s="9" t="n">
        <f aca="false">+Outflows!G141+Fees!G141+'Ongoing Cash Flows'!G141+'Terminal Value'!G141</f>
        <v>9316.00903722365</v>
      </c>
      <c r="H141" s="9" t="n">
        <f aca="false">+Outflows!H141+Fees!H141+'Ongoing Cash Flows'!H141+'Terminal Value'!H141</f>
        <v>8467.69201422941</v>
      </c>
      <c r="I141" s="9" t="n">
        <f aca="false">+Outflows!I141+Fees!I141+'Ongoing Cash Flows'!I141+'Terminal Value'!I141</f>
        <v>8318.03929177875</v>
      </c>
      <c r="J141" s="9" t="n">
        <f aca="false">+Outflows!J141+Fees!J141+'Ongoing Cash Flows'!J141+'Terminal Value'!J141</f>
        <v>8305.60508924376</v>
      </c>
      <c r="K141" s="9" t="n">
        <f aca="false">+Outflows!K141+Fees!K141+'Ongoing Cash Flows'!K141+'Terminal Value'!K141</f>
        <v>8296.41937402528</v>
      </c>
      <c r="L141" s="9" t="n">
        <f aca="false">+Outflows!L141+Fees!L141+'Ongoing Cash Flows'!L141+'Terminal Value'!L141</f>
        <v>8297.67715436335</v>
      </c>
      <c r="M141" s="9" t="n">
        <f aca="false">+Outflows!M141+Fees!M141+'Ongoing Cash Flows'!M141+'Terminal Value'!M141</f>
        <v>8269.64073972246</v>
      </c>
      <c r="N141" s="9" t="n">
        <f aca="false">+Outflows!N141+Fees!N141+'Ongoing Cash Flows'!N141+'Terminal Value'!N141</f>
        <v>8252.02442183144</v>
      </c>
      <c r="O141" s="9" t="n">
        <f aca="false">+Outflows!O141+Fees!O141+'Ongoing Cash Flows'!O141+'Terminal Value'!O141</f>
        <v>7925.8704225906</v>
      </c>
      <c r="P141" s="9" t="n">
        <f aca="false">+Outflows!P141+Fees!P141+'Ongoing Cash Flows'!P141+'Terminal Value'!P141</f>
        <v>7818.04193630562</v>
      </c>
      <c r="Q141" s="9" t="n">
        <f aca="false">+Outflows!Q141+Fees!Q141+'Ongoing Cash Flows'!Q141+'Terminal Value'!Q141</f>
        <v>7789.455377763</v>
      </c>
      <c r="R141" s="9" t="n">
        <f aca="false">+Outflows!R141+Fees!R141+'Ongoing Cash Flows'!R141+'Terminal Value'!R141</f>
        <v>1068.34645080587</v>
      </c>
      <c r="S141" s="9" t="n">
        <f aca="false">+Outflows!S141+Fees!S141+'Ongoing Cash Flows'!S141+'Terminal Value'!S141</f>
        <v>0</v>
      </c>
      <c r="T141" s="9" t="n">
        <f aca="false">+Outflows!T141+Fees!T141+'Ongoing Cash Flows'!T141+'Terminal Value'!T141</f>
        <v>0</v>
      </c>
      <c r="U141" s="9" t="n">
        <f aca="false">+Outflows!U141+Fees!U141+'Ongoing Cash Flows'!U141+'Terminal Value'!U141</f>
        <v>0</v>
      </c>
      <c r="V141" s="9" t="n">
        <f aca="false">+Outflows!V141+Fees!V141+'Ongoing Cash Flows'!V141+'Terminal Value'!V141</f>
        <v>0</v>
      </c>
      <c r="W141" s="9" t="n">
        <f aca="false">+Outflows!W141+Fees!W141+'Ongoing Cash Flows'!W141+'Terminal Value'!W141</f>
        <v>0</v>
      </c>
      <c r="X141" s="9" t="n">
        <f aca="false">+Outflows!X141+Fees!X141+'Ongoing Cash Flows'!X141+'Terminal Value'!X141</f>
        <v>0</v>
      </c>
      <c r="Y141" s="9" t="n">
        <f aca="false">+Outflows!Y141+Fees!Y141+'Ongoing Cash Flows'!Y141+'Terminal Value'!Y141</f>
        <v>0</v>
      </c>
      <c r="Z141" s="9" t="n">
        <f aca="false">+Outflows!Z141+Fees!Z141+'Ongoing Cash Flows'!Z141+'Terminal Value'!Z141</f>
        <v>0</v>
      </c>
      <c r="AA141" s="9" t="n">
        <f aca="false">+Outflows!AA141+Fees!AA141+'Ongoing Cash Flows'!AA141+'Terminal Value'!AA141</f>
        <v>0</v>
      </c>
      <c r="AB141" s="9" t="n">
        <f aca="false">+Outflows!AB141+Fees!AB141+'Ongoing Cash Flows'!AB141+'Terminal Value'!AB141</f>
        <v>0</v>
      </c>
      <c r="AC141" s="9" t="n">
        <f aca="false">+Outflows!AC141+Fees!AC141+'Ongoing Cash Flows'!AC141+'Terminal Value'!AC141</f>
        <v>0</v>
      </c>
      <c r="AD141" s="9" t="n">
        <f aca="false">+Outflows!AD141+Fees!AD141+'Ongoing Cash Flows'!AD141+'Terminal Value'!AD141</f>
        <v>0</v>
      </c>
      <c r="AE141" s="9" t="n">
        <f aca="false">+Outflows!AE141+Fees!AE141+'Ongoing Cash Flows'!AE141+'Terminal Value'!AE141</f>
        <v>0</v>
      </c>
      <c r="AF141" s="9" t="n">
        <f aca="false">+Outflows!AF141+Fees!AF141+'Ongoing Cash Flows'!AF141+'Terminal Value'!AF141</f>
        <v>0</v>
      </c>
      <c r="AG141" s="9" t="n">
        <f aca="false">+Outflows!AG141+Fees!AG141+'Ongoing Cash Flows'!AG141+'Terminal Value'!AG141</f>
        <v>0</v>
      </c>
      <c r="AH141" s="9" t="n">
        <f aca="false">+Outflows!AH141+Fees!AH141+'Ongoing Cash Flows'!AH141+'Terminal Value'!AH141</f>
        <v>0</v>
      </c>
      <c r="AI141" s="9" t="n">
        <f aca="false">+Outflows!AI141+Fees!AI141+'Ongoing Cash Flows'!AI141+'Terminal Value'!AI141</f>
        <v>0</v>
      </c>
      <c r="AJ141" s="9" t="n">
        <f aca="false">+Outflows!AJ141+Fees!AJ141+'Ongoing Cash Flows'!AJ141+'Terminal Value'!AJ141</f>
        <v>0</v>
      </c>
      <c r="AK141" s="9"/>
      <c r="AL141" s="1"/>
      <c r="AM141" s="32"/>
      <c r="AN141" s="33" t="n">
        <f aca="false">IF(ISERROR(XIRR(B141:AJ141,IRRDates)),-1,XIRR(B141:AJ141,IRRDates))</f>
        <v>0.0592195729836732</v>
      </c>
      <c r="AO141" s="9" t="n">
        <f aca="false">SUMPRODUCT(B141:AJ141,PVRf)</f>
        <v>0</v>
      </c>
      <c r="AP141" s="9" t="n">
        <f aca="false">MIN(0,AO141-$AO$1004)^2</f>
        <v>0</v>
      </c>
      <c r="AQ141" s="9" t="n">
        <f aca="false">MAX(0,AO141-$AO$1004)^2</f>
        <v>0</v>
      </c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20"/>
      <c r="CM141" s="20"/>
      <c r="CN141" s="20"/>
      <c r="CO141" s="20"/>
      <c r="CP141" s="20"/>
    </row>
    <row r="142" customFormat="false" ht="11.25" hidden="false" customHeight="false" outlineLevel="0" collapsed="false">
      <c r="A142" s="1" t="n">
        <v>140</v>
      </c>
      <c r="B142" s="9" t="n">
        <f aca="false">+Outflows!B142+Fees!B142+'Ongoing Cash Flows'!B142+'Terminal Value'!B142</f>
        <v>-89051.271801382</v>
      </c>
      <c r="C142" s="9" t="n">
        <f aca="false">+Outflows!C142+Fees!C142+'Ongoing Cash Flows'!C142+'Terminal Value'!C142</f>
        <v>14054.2223897318</v>
      </c>
      <c r="D142" s="9" t="n">
        <f aca="false">+Outflows!D142+Fees!D142+'Ongoing Cash Flows'!D142+'Terminal Value'!D142</f>
        <v>12051.167100851</v>
      </c>
      <c r="E142" s="9" t="n">
        <f aca="false">+Outflows!E142+Fees!E142+'Ongoing Cash Flows'!E142+'Terminal Value'!E142</f>
        <v>10016.400455017</v>
      </c>
      <c r="F142" s="9" t="n">
        <f aca="false">+Outflows!F142+Fees!F142+'Ongoing Cash Flows'!F142+'Terminal Value'!F142</f>
        <v>9635.38644343762</v>
      </c>
      <c r="G142" s="9" t="n">
        <f aca="false">+Outflows!G142+Fees!G142+'Ongoing Cash Flows'!G142+'Terminal Value'!G142</f>
        <v>9380.46972036249</v>
      </c>
      <c r="H142" s="9" t="n">
        <f aca="false">+Outflows!H142+Fees!H142+'Ongoing Cash Flows'!H142+'Terminal Value'!H142</f>
        <v>8368.51044854142</v>
      </c>
      <c r="I142" s="9" t="n">
        <f aca="false">+Outflows!I142+Fees!I142+'Ongoing Cash Flows'!I142+'Terminal Value'!I142</f>
        <v>8224.11132427327</v>
      </c>
      <c r="J142" s="9" t="n">
        <f aca="false">+Outflows!J142+Fees!J142+'Ongoing Cash Flows'!J142+'Terminal Value'!J142</f>
        <v>8211.67712173828</v>
      </c>
      <c r="K142" s="9" t="n">
        <f aca="false">+Outflows!K142+Fees!K142+'Ongoing Cash Flows'!K142+'Terminal Value'!K142</f>
        <v>8202.33220657488</v>
      </c>
      <c r="L142" s="9" t="n">
        <f aca="false">+Outflows!L142+Fees!L142+'Ongoing Cash Flows'!L142+'Terminal Value'!L142</f>
        <v>8203.74918685787</v>
      </c>
      <c r="M142" s="9" t="n">
        <f aca="false">+Outflows!M142+Fees!M142+'Ongoing Cash Flows'!M142+'Terminal Value'!M142</f>
        <v>8175.55357227206</v>
      </c>
      <c r="N142" s="9" t="n">
        <f aca="false">+Outflows!N142+Fees!N142+'Ongoing Cash Flows'!N142+'Terminal Value'!N142</f>
        <v>8158.09645432596</v>
      </c>
      <c r="O142" s="9" t="n">
        <f aca="false">+Outflows!O142+Fees!O142+'Ongoing Cash Flows'!O142+'Terminal Value'!O142</f>
        <v>7831.78325514019</v>
      </c>
      <c r="P142" s="9" t="n">
        <f aca="false">+Outflows!P142+Fees!P142+'Ongoing Cash Flows'!P142+'Terminal Value'!P142</f>
        <v>7724.11396880014</v>
      </c>
      <c r="Q142" s="9" t="n">
        <f aca="false">+Outflows!Q142+Fees!Q142+'Ongoing Cash Flows'!Q142+'Terminal Value'!Q142</f>
        <v>7695.3682103126</v>
      </c>
      <c r="R142" s="9" t="n">
        <f aca="false">+Outflows!R142+Fees!R142+'Ongoing Cash Flows'!R142+'Terminal Value'!R142</f>
        <v>1021.38246705313</v>
      </c>
      <c r="S142" s="9" t="n">
        <f aca="false">+Outflows!S142+Fees!S142+'Ongoing Cash Flows'!S142+'Terminal Value'!S142</f>
        <v>0</v>
      </c>
      <c r="T142" s="9" t="n">
        <f aca="false">+Outflows!T142+Fees!T142+'Ongoing Cash Flows'!T142+'Terminal Value'!T142</f>
        <v>0</v>
      </c>
      <c r="U142" s="9" t="n">
        <f aca="false">+Outflows!U142+Fees!U142+'Ongoing Cash Flows'!U142+'Terminal Value'!U142</f>
        <v>0</v>
      </c>
      <c r="V142" s="9" t="n">
        <f aca="false">+Outflows!V142+Fees!V142+'Ongoing Cash Flows'!V142+'Terminal Value'!V142</f>
        <v>0</v>
      </c>
      <c r="W142" s="9" t="n">
        <f aca="false">+Outflows!W142+Fees!W142+'Ongoing Cash Flows'!W142+'Terminal Value'!W142</f>
        <v>0</v>
      </c>
      <c r="X142" s="9" t="n">
        <f aca="false">+Outflows!X142+Fees!X142+'Ongoing Cash Flows'!X142+'Terminal Value'!X142</f>
        <v>0</v>
      </c>
      <c r="Y142" s="9" t="n">
        <f aca="false">+Outflows!Y142+Fees!Y142+'Ongoing Cash Flows'!Y142+'Terminal Value'!Y142</f>
        <v>0</v>
      </c>
      <c r="Z142" s="9" t="n">
        <f aca="false">+Outflows!Z142+Fees!Z142+'Ongoing Cash Flows'!Z142+'Terminal Value'!Z142</f>
        <v>0</v>
      </c>
      <c r="AA142" s="9" t="n">
        <f aca="false">+Outflows!AA142+Fees!AA142+'Ongoing Cash Flows'!AA142+'Terminal Value'!AA142</f>
        <v>0</v>
      </c>
      <c r="AB142" s="9" t="n">
        <f aca="false">+Outflows!AB142+Fees!AB142+'Ongoing Cash Flows'!AB142+'Terminal Value'!AB142</f>
        <v>0</v>
      </c>
      <c r="AC142" s="9" t="n">
        <f aca="false">+Outflows!AC142+Fees!AC142+'Ongoing Cash Flows'!AC142+'Terminal Value'!AC142</f>
        <v>0</v>
      </c>
      <c r="AD142" s="9" t="n">
        <f aca="false">+Outflows!AD142+Fees!AD142+'Ongoing Cash Flows'!AD142+'Terminal Value'!AD142</f>
        <v>0</v>
      </c>
      <c r="AE142" s="9" t="n">
        <f aca="false">+Outflows!AE142+Fees!AE142+'Ongoing Cash Flows'!AE142+'Terminal Value'!AE142</f>
        <v>0</v>
      </c>
      <c r="AF142" s="9" t="n">
        <f aca="false">+Outflows!AF142+Fees!AF142+'Ongoing Cash Flows'!AF142+'Terminal Value'!AF142</f>
        <v>0</v>
      </c>
      <c r="AG142" s="9" t="n">
        <f aca="false">+Outflows!AG142+Fees!AG142+'Ongoing Cash Flows'!AG142+'Terminal Value'!AG142</f>
        <v>0</v>
      </c>
      <c r="AH142" s="9" t="n">
        <f aca="false">+Outflows!AH142+Fees!AH142+'Ongoing Cash Flows'!AH142+'Terminal Value'!AH142</f>
        <v>0</v>
      </c>
      <c r="AI142" s="9" t="n">
        <f aca="false">+Outflows!AI142+Fees!AI142+'Ongoing Cash Flows'!AI142+'Terminal Value'!AI142</f>
        <v>0</v>
      </c>
      <c r="AJ142" s="9" t="n">
        <f aca="false">+Outflows!AJ142+Fees!AJ142+'Ongoing Cash Flows'!AJ142+'Terminal Value'!AJ142</f>
        <v>0</v>
      </c>
      <c r="AK142" s="9"/>
      <c r="AL142" s="1"/>
      <c r="AM142" s="32"/>
      <c r="AN142" s="33" t="n">
        <f aca="false">IF(ISERROR(XIRR(B142:AJ142,IRRDates)),-1,XIRR(B142:AJ142,IRRDates))</f>
        <v>0.0656293676942621</v>
      </c>
      <c r="AO142" s="9" t="n">
        <f aca="false">SUMPRODUCT(B142:AJ142,PVRf)</f>
        <v>0</v>
      </c>
      <c r="AP142" s="9" t="n">
        <f aca="false">MIN(0,AO142-$AO$1004)^2</f>
        <v>0</v>
      </c>
      <c r="AQ142" s="9" t="n">
        <f aca="false">MAX(0,AO142-$AO$1004)^2</f>
        <v>0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20"/>
      <c r="CM142" s="20"/>
      <c r="CN142" s="20"/>
      <c r="CO142" s="20"/>
      <c r="CP142" s="20"/>
    </row>
    <row r="143" customFormat="false" ht="11.25" hidden="false" customHeight="false" outlineLevel="0" collapsed="false">
      <c r="A143" s="1" t="n">
        <v>141</v>
      </c>
      <c r="B143" s="9" t="n">
        <f aca="false">+Outflows!B143+Fees!B143+'Ongoing Cash Flows'!B143+'Terminal Value'!B143</f>
        <v>-95988.7858380232</v>
      </c>
      <c r="C143" s="9" t="n">
        <f aca="false">+Outflows!C143+Fees!C143+'Ongoing Cash Flows'!C143+'Terminal Value'!C143</f>
        <v>14181.4434287916</v>
      </c>
      <c r="D143" s="9" t="n">
        <f aca="false">+Outflows!D143+Fees!D143+'Ongoing Cash Flows'!D143+'Terminal Value'!D143</f>
        <v>12205.5427117668</v>
      </c>
      <c r="E143" s="9" t="n">
        <f aca="false">+Outflows!E143+Fees!E143+'Ongoing Cash Flows'!E143+'Terminal Value'!E143</f>
        <v>10138.9202268013</v>
      </c>
      <c r="F143" s="9" t="n">
        <f aca="false">+Outflows!F143+Fees!F143+'Ongoing Cash Flows'!F143+'Terminal Value'!F143</f>
        <v>9692.62673801659</v>
      </c>
      <c r="G143" s="9" t="n">
        <f aca="false">+Outflows!G143+Fees!G143+'Ongoing Cash Flows'!G143+'Terminal Value'!G143</f>
        <v>9474.8874364356</v>
      </c>
      <c r="H143" s="9" t="n">
        <f aca="false">+Outflows!H143+Fees!H143+'Ongoing Cash Flows'!H143+'Terminal Value'!H143</f>
        <v>8536.55257854032</v>
      </c>
      <c r="I143" s="9" t="n">
        <f aca="false">+Outflows!I143+Fees!I143+'Ongoing Cash Flows'!I143+'Terminal Value'!I143</f>
        <v>8383.25234626259</v>
      </c>
      <c r="J143" s="9" t="n">
        <f aca="false">+Outflows!J143+Fees!J143+'Ongoing Cash Flows'!J143+'Terminal Value'!J143</f>
        <v>8370.8181437276</v>
      </c>
      <c r="K143" s="9" t="n">
        <f aca="false">+Outflows!K143+Fees!K143+'Ongoing Cash Flows'!K143+'Terminal Value'!K143</f>
        <v>8361.74295910994</v>
      </c>
      <c r="L143" s="9" t="n">
        <f aca="false">+Outflows!L143+Fees!L143+'Ongoing Cash Flows'!L143+'Terminal Value'!L143</f>
        <v>8362.89020884719</v>
      </c>
      <c r="M143" s="9" t="n">
        <f aca="false">+Outflows!M143+Fees!M143+'Ongoing Cash Flows'!M143+'Terminal Value'!M143</f>
        <v>8334.96432480712</v>
      </c>
      <c r="N143" s="9" t="n">
        <f aca="false">+Outflows!N143+Fees!N143+'Ongoing Cash Flows'!N143+'Terminal Value'!N143</f>
        <v>8317.23747631528</v>
      </c>
      <c r="O143" s="9" t="n">
        <f aca="false">+Outflows!O143+Fees!O143+'Ongoing Cash Flows'!O143+'Terminal Value'!O143</f>
        <v>7991.19400767526</v>
      </c>
      <c r="P143" s="9" t="n">
        <f aca="false">+Outflows!P143+Fees!P143+'Ongoing Cash Flows'!P143+'Terminal Value'!P143</f>
        <v>7883.25499078946</v>
      </c>
      <c r="Q143" s="9" t="n">
        <f aca="false">+Outflows!Q143+Fees!Q143+'Ongoing Cash Flows'!Q143+'Terminal Value'!Q143</f>
        <v>7854.77896284766</v>
      </c>
      <c r="R143" s="9" t="n">
        <f aca="false">+Outflows!R143+Fees!R143+'Ongoing Cash Flows'!R143+'Terminal Value'!R143</f>
        <v>1100.95297804779</v>
      </c>
      <c r="S143" s="9" t="n">
        <f aca="false">+Outflows!S143+Fees!S143+'Ongoing Cash Flows'!S143+'Terminal Value'!S143</f>
        <v>0</v>
      </c>
      <c r="T143" s="9" t="n">
        <f aca="false">+Outflows!T143+Fees!T143+'Ongoing Cash Flows'!T143+'Terminal Value'!T143</f>
        <v>0</v>
      </c>
      <c r="U143" s="9" t="n">
        <f aca="false">+Outflows!U143+Fees!U143+'Ongoing Cash Flows'!U143+'Terminal Value'!U143</f>
        <v>0</v>
      </c>
      <c r="V143" s="9" t="n">
        <f aca="false">+Outflows!V143+Fees!V143+'Ongoing Cash Flows'!V143+'Terminal Value'!V143</f>
        <v>0</v>
      </c>
      <c r="W143" s="9" t="n">
        <f aca="false">+Outflows!W143+Fees!W143+'Ongoing Cash Flows'!W143+'Terminal Value'!W143</f>
        <v>0</v>
      </c>
      <c r="X143" s="9" t="n">
        <f aca="false">+Outflows!X143+Fees!X143+'Ongoing Cash Flows'!X143+'Terminal Value'!X143</f>
        <v>0</v>
      </c>
      <c r="Y143" s="9" t="n">
        <f aca="false">+Outflows!Y143+Fees!Y143+'Ongoing Cash Flows'!Y143+'Terminal Value'!Y143</f>
        <v>0</v>
      </c>
      <c r="Z143" s="9" t="n">
        <f aca="false">+Outflows!Z143+Fees!Z143+'Ongoing Cash Flows'!Z143+'Terminal Value'!Z143</f>
        <v>0</v>
      </c>
      <c r="AA143" s="9" t="n">
        <f aca="false">+Outflows!AA143+Fees!AA143+'Ongoing Cash Flows'!AA143+'Terminal Value'!AA143</f>
        <v>0</v>
      </c>
      <c r="AB143" s="9" t="n">
        <f aca="false">+Outflows!AB143+Fees!AB143+'Ongoing Cash Flows'!AB143+'Terminal Value'!AB143</f>
        <v>0</v>
      </c>
      <c r="AC143" s="9" t="n">
        <f aca="false">+Outflows!AC143+Fees!AC143+'Ongoing Cash Flows'!AC143+'Terminal Value'!AC143</f>
        <v>0</v>
      </c>
      <c r="AD143" s="9" t="n">
        <f aca="false">+Outflows!AD143+Fees!AD143+'Ongoing Cash Flows'!AD143+'Terminal Value'!AD143</f>
        <v>0</v>
      </c>
      <c r="AE143" s="9" t="n">
        <f aca="false">+Outflows!AE143+Fees!AE143+'Ongoing Cash Flows'!AE143+'Terminal Value'!AE143</f>
        <v>0</v>
      </c>
      <c r="AF143" s="9" t="n">
        <f aca="false">+Outflows!AF143+Fees!AF143+'Ongoing Cash Flows'!AF143+'Terminal Value'!AF143</f>
        <v>0</v>
      </c>
      <c r="AG143" s="9" t="n">
        <f aca="false">+Outflows!AG143+Fees!AG143+'Ongoing Cash Flows'!AG143+'Terminal Value'!AG143</f>
        <v>0</v>
      </c>
      <c r="AH143" s="9" t="n">
        <f aca="false">+Outflows!AH143+Fees!AH143+'Ongoing Cash Flows'!AH143+'Terminal Value'!AH143</f>
        <v>0</v>
      </c>
      <c r="AI143" s="9" t="n">
        <f aca="false">+Outflows!AI143+Fees!AI143+'Ongoing Cash Flows'!AI143+'Terminal Value'!AI143</f>
        <v>0</v>
      </c>
      <c r="AJ143" s="9" t="n">
        <f aca="false">+Outflows!AJ143+Fees!AJ143+'Ongoing Cash Flows'!AJ143+'Terminal Value'!AJ143</f>
        <v>0</v>
      </c>
      <c r="AK143" s="9"/>
      <c r="AL143" s="1"/>
      <c r="AM143" s="32"/>
      <c r="AN143" s="33" t="n">
        <f aca="false">IF(ISERROR(XIRR(B143:AJ143,IRRDates)),-1,XIRR(B143:AJ143,IRRDates))</f>
        <v>0.0554611545279181</v>
      </c>
      <c r="AO143" s="9" t="n">
        <f aca="false">SUMPRODUCT(B143:AJ143,PVRf)</f>
        <v>0</v>
      </c>
      <c r="AP143" s="9" t="n">
        <f aca="false">MIN(0,AO143-$AO$1004)^2</f>
        <v>0</v>
      </c>
      <c r="AQ143" s="9" t="n">
        <f aca="false">MAX(0,AO143-$AO$1004)^2</f>
        <v>0</v>
      </c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20"/>
      <c r="CM143" s="20"/>
      <c r="CN143" s="20"/>
      <c r="CO143" s="20"/>
      <c r="CP143" s="20"/>
    </row>
    <row r="144" customFormat="false" ht="11.25" hidden="false" customHeight="false" outlineLevel="0" collapsed="false">
      <c r="A144" s="1" t="n">
        <v>142</v>
      </c>
      <c r="B144" s="9" t="n">
        <f aca="false">+Outflows!B144+Fees!B144+'Ongoing Cash Flows'!B144+'Terminal Value'!B144</f>
        <v>-93651.6698034255</v>
      </c>
      <c r="C144" s="9" t="n">
        <f aca="false">+Outflows!C144+Fees!C144+'Ongoing Cash Flows'!C144+'Terminal Value'!C144</f>
        <v>14207.5562157256</v>
      </c>
      <c r="D144" s="9" t="n">
        <f aca="false">+Outflows!D144+Fees!D144+'Ongoing Cash Flows'!D144+'Terminal Value'!D144</f>
        <v>12122.6652757405</v>
      </c>
      <c r="E144" s="9" t="n">
        <f aca="false">+Outflows!E144+Fees!E144+'Ongoing Cash Flows'!E144+'Terminal Value'!E144</f>
        <v>10141.1628937885</v>
      </c>
      <c r="F144" s="9" t="n">
        <f aca="false">+Outflows!F144+Fees!F144+'Ongoing Cash Flows'!F144+'Terminal Value'!F144</f>
        <v>9708.78789320344</v>
      </c>
      <c r="G144" s="9" t="n">
        <f aca="false">+Outflows!G144+Fees!G144+'Ongoing Cash Flows'!G144+'Terminal Value'!G144</f>
        <v>9242.62020203424</v>
      </c>
      <c r="H144" s="9" t="n">
        <f aca="false">+Outflows!H144+Fees!H144+'Ongoing Cash Flows'!H144+'Terminal Value'!H144</f>
        <v>8479.94239304244</v>
      </c>
      <c r="I144" s="9" t="n">
        <f aca="false">+Outflows!I144+Fees!I144+'Ongoing Cash Flows'!I144+'Terminal Value'!I144</f>
        <v>8329.64077412175</v>
      </c>
      <c r="J144" s="9" t="n">
        <f aca="false">+Outflows!J144+Fees!J144+'Ongoing Cash Flows'!J144+'Terminal Value'!J144</f>
        <v>8317.20657158676</v>
      </c>
      <c r="K144" s="9" t="n">
        <f aca="false">+Outflows!K144+Fees!K144+'Ongoing Cash Flows'!K144+'Terminal Value'!K144</f>
        <v>8308.04051989768</v>
      </c>
      <c r="L144" s="9" t="n">
        <f aca="false">+Outflows!L144+Fees!L144+'Ongoing Cash Flows'!L144+'Terminal Value'!L144</f>
        <v>8309.27863670635</v>
      </c>
      <c r="M144" s="9" t="n">
        <f aca="false">+Outflows!M144+Fees!M144+'Ongoing Cash Flows'!M144+'Terminal Value'!M144</f>
        <v>8281.26188559485</v>
      </c>
      <c r="N144" s="9" t="n">
        <f aca="false">+Outflows!N144+Fees!N144+'Ongoing Cash Flows'!N144+'Terminal Value'!N144</f>
        <v>8263.62590417444</v>
      </c>
      <c r="O144" s="9" t="n">
        <f aca="false">+Outflows!O144+Fees!O144+'Ongoing Cash Flows'!O144+'Terminal Value'!O144</f>
        <v>7937.49156846299</v>
      </c>
      <c r="P144" s="9" t="n">
        <f aca="false">+Outflows!P144+Fees!P144+'Ongoing Cash Flows'!P144+'Terminal Value'!P144</f>
        <v>7829.64341864862</v>
      </c>
      <c r="Q144" s="9" t="n">
        <f aca="false">+Outflows!Q144+Fees!Q144+'Ongoing Cash Flows'!Q144+'Terminal Value'!Q144</f>
        <v>7801.07652363539</v>
      </c>
      <c r="R144" s="9" t="n">
        <f aca="false">+Outflows!R144+Fees!R144+'Ongoing Cash Flows'!R144+'Terminal Value'!R144</f>
        <v>1074.14719197737</v>
      </c>
      <c r="S144" s="9" t="n">
        <f aca="false">+Outflows!S144+Fees!S144+'Ongoing Cash Flows'!S144+'Terminal Value'!S144</f>
        <v>0</v>
      </c>
      <c r="T144" s="9" t="n">
        <f aca="false">+Outflows!T144+Fees!T144+'Ongoing Cash Flows'!T144+'Terminal Value'!T144</f>
        <v>0</v>
      </c>
      <c r="U144" s="9" t="n">
        <f aca="false">+Outflows!U144+Fees!U144+'Ongoing Cash Flows'!U144+'Terminal Value'!U144</f>
        <v>0</v>
      </c>
      <c r="V144" s="9" t="n">
        <f aca="false">+Outflows!V144+Fees!V144+'Ongoing Cash Flows'!V144+'Terminal Value'!V144</f>
        <v>0</v>
      </c>
      <c r="W144" s="9" t="n">
        <f aca="false">+Outflows!W144+Fees!W144+'Ongoing Cash Flows'!W144+'Terminal Value'!W144</f>
        <v>0</v>
      </c>
      <c r="X144" s="9" t="n">
        <f aca="false">+Outflows!X144+Fees!X144+'Ongoing Cash Flows'!X144+'Terminal Value'!X144</f>
        <v>0</v>
      </c>
      <c r="Y144" s="9" t="n">
        <f aca="false">+Outflows!Y144+Fees!Y144+'Ongoing Cash Flows'!Y144+'Terminal Value'!Y144</f>
        <v>0</v>
      </c>
      <c r="Z144" s="9" t="n">
        <f aca="false">+Outflows!Z144+Fees!Z144+'Ongoing Cash Flows'!Z144+'Terminal Value'!Z144</f>
        <v>0</v>
      </c>
      <c r="AA144" s="9" t="n">
        <f aca="false">+Outflows!AA144+Fees!AA144+'Ongoing Cash Flows'!AA144+'Terminal Value'!AA144</f>
        <v>0</v>
      </c>
      <c r="AB144" s="9" t="n">
        <f aca="false">+Outflows!AB144+Fees!AB144+'Ongoing Cash Flows'!AB144+'Terminal Value'!AB144</f>
        <v>0</v>
      </c>
      <c r="AC144" s="9" t="n">
        <f aca="false">+Outflows!AC144+Fees!AC144+'Ongoing Cash Flows'!AC144+'Terminal Value'!AC144</f>
        <v>0</v>
      </c>
      <c r="AD144" s="9" t="n">
        <f aca="false">+Outflows!AD144+Fees!AD144+'Ongoing Cash Flows'!AD144+'Terminal Value'!AD144</f>
        <v>0</v>
      </c>
      <c r="AE144" s="9" t="n">
        <f aca="false">+Outflows!AE144+Fees!AE144+'Ongoing Cash Flows'!AE144+'Terminal Value'!AE144</f>
        <v>0</v>
      </c>
      <c r="AF144" s="9" t="n">
        <f aca="false">+Outflows!AF144+Fees!AF144+'Ongoing Cash Flows'!AF144+'Terminal Value'!AF144</f>
        <v>0</v>
      </c>
      <c r="AG144" s="9" t="n">
        <f aca="false">+Outflows!AG144+Fees!AG144+'Ongoing Cash Flows'!AG144+'Terminal Value'!AG144</f>
        <v>0</v>
      </c>
      <c r="AH144" s="9" t="n">
        <f aca="false">+Outflows!AH144+Fees!AH144+'Ongoing Cash Flows'!AH144+'Terminal Value'!AH144</f>
        <v>0</v>
      </c>
      <c r="AI144" s="9" t="n">
        <f aca="false">+Outflows!AI144+Fees!AI144+'Ongoing Cash Flows'!AI144+'Terminal Value'!AI144</f>
        <v>0</v>
      </c>
      <c r="AJ144" s="9" t="n">
        <f aca="false">+Outflows!AJ144+Fees!AJ144+'Ongoing Cash Flows'!AJ144+'Terminal Value'!AJ144</f>
        <v>0</v>
      </c>
      <c r="AK144" s="9"/>
      <c r="AL144" s="1"/>
      <c r="AM144" s="32"/>
      <c r="AN144" s="33" t="n">
        <f aca="false">IF(ISERROR(XIRR(B144:AJ144,IRRDates)),-1,XIRR(B144:AJ144,IRRDates))</f>
        <v>0.0586493447159655</v>
      </c>
      <c r="AO144" s="9" t="n">
        <f aca="false">SUMPRODUCT(B144:AJ144,PVRf)</f>
        <v>0</v>
      </c>
      <c r="AP144" s="9" t="n">
        <f aca="false">MIN(0,AO144-$AO$1004)^2</f>
        <v>0</v>
      </c>
      <c r="AQ144" s="9" t="n">
        <f aca="false">MAX(0,AO144-$AO$1004)^2</f>
        <v>0</v>
      </c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20"/>
      <c r="CM144" s="20"/>
      <c r="CN144" s="20"/>
      <c r="CO144" s="20"/>
      <c r="CP144" s="20"/>
    </row>
    <row r="145" customFormat="false" ht="11.25" hidden="false" customHeight="false" outlineLevel="0" collapsed="false">
      <c r="A145" s="1" t="n">
        <v>143</v>
      </c>
      <c r="B145" s="9" t="n">
        <f aca="false">+Outflows!B145+Fees!B145+'Ongoing Cash Flows'!B145+'Terminal Value'!B145</f>
        <v>-100600.641244976</v>
      </c>
      <c r="C145" s="9" t="n">
        <f aca="false">+Outflows!C145+Fees!C145+'Ongoing Cash Flows'!C145+'Terminal Value'!C145</f>
        <v>14274.0799096471</v>
      </c>
      <c r="D145" s="9" t="n">
        <f aca="false">+Outflows!D145+Fees!D145+'Ongoing Cash Flows'!D145+'Terminal Value'!D145</f>
        <v>12350.1246646538</v>
      </c>
      <c r="E145" s="9" t="n">
        <f aca="false">+Outflows!E145+Fees!E145+'Ongoing Cash Flows'!E145+'Terminal Value'!E145</f>
        <v>10382.4839657749</v>
      </c>
      <c r="F145" s="9" t="n">
        <f aca="false">+Outflows!F145+Fees!F145+'Ongoing Cash Flows'!F145+'Terminal Value'!F145</f>
        <v>9929.19133870669</v>
      </c>
      <c r="G145" s="9" t="n">
        <f aca="false">+Outflows!G145+Fees!G145+'Ongoing Cash Flows'!G145+'Terminal Value'!G145</f>
        <v>9469.13086315069</v>
      </c>
      <c r="H145" s="9" t="n">
        <f aca="false">+Outflows!H145+Fees!H145+'Ongoing Cash Flows'!H145+'Terminal Value'!H145</f>
        <v>8648.26204705283</v>
      </c>
      <c r="I145" s="9" t="n">
        <f aca="false">+Outflows!I145+Fees!I145+'Ongoing Cash Flows'!I145+'Terminal Value'!I145</f>
        <v>8489.04461981377</v>
      </c>
      <c r="J145" s="9" t="n">
        <f aca="false">+Outflows!J145+Fees!J145+'Ongoing Cash Flows'!J145+'Terminal Value'!J145</f>
        <v>8476.61041727878</v>
      </c>
      <c r="K145" s="9" t="n">
        <f aca="false">+Outflows!K145+Fees!K145+'Ongoing Cash Flows'!K145+'Terminal Value'!K145</f>
        <v>8467.71454159934</v>
      </c>
      <c r="L145" s="9" t="n">
        <f aca="false">+Outflows!L145+Fees!L145+'Ongoing Cash Flows'!L145+'Terminal Value'!L145</f>
        <v>8468.68248239837</v>
      </c>
      <c r="M145" s="9" t="n">
        <f aca="false">+Outflows!M145+Fees!M145+'Ongoing Cash Flows'!M145+'Terminal Value'!M145</f>
        <v>8440.93590729652</v>
      </c>
      <c r="N145" s="9" t="n">
        <f aca="false">+Outflows!N145+Fees!N145+'Ongoing Cash Flows'!N145+'Terminal Value'!N145</f>
        <v>8423.02974986646</v>
      </c>
      <c r="O145" s="9" t="n">
        <f aca="false">+Outflows!O145+Fees!O145+'Ongoing Cash Flows'!O145+'Terminal Value'!O145</f>
        <v>8097.16559016466</v>
      </c>
      <c r="P145" s="9" t="n">
        <f aca="false">+Outflows!P145+Fees!P145+'Ongoing Cash Flows'!P145+'Terminal Value'!P145</f>
        <v>7989.04726434064</v>
      </c>
      <c r="Q145" s="9" t="n">
        <f aca="false">+Outflows!Q145+Fees!Q145+'Ongoing Cash Flows'!Q145+'Terminal Value'!Q145</f>
        <v>7960.75054533706</v>
      </c>
      <c r="R145" s="9" t="n">
        <f aca="false">+Outflows!R145+Fees!R145+'Ongoing Cash Flows'!R145+'Terminal Value'!R145</f>
        <v>1153.84911482338</v>
      </c>
      <c r="S145" s="9" t="n">
        <f aca="false">+Outflows!S145+Fees!S145+'Ongoing Cash Flows'!S145+'Terminal Value'!S145</f>
        <v>0</v>
      </c>
      <c r="T145" s="9" t="n">
        <f aca="false">+Outflows!T145+Fees!T145+'Ongoing Cash Flows'!T145+'Terminal Value'!T145</f>
        <v>0</v>
      </c>
      <c r="U145" s="9" t="n">
        <f aca="false">+Outflows!U145+Fees!U145+'Ongoing Cash Flows'!U145+'Terminal Value'!U145</f>
        <v>0</v>
      </c>
      <c r="V145" s="9" t="n">
        <f aca="false">+Outflows!V145+Fees!V145+'Ongoing Cash Flows'!V145+'Terminal Value'!V145</f>
        <v>0</v>
      </c>
      <c r="W145" s="9" t="n">
        <f aca="false">+Outflows!W145+Fees!W145+'Ongoing Cash Flows'!W145+'Terminal Value'!W145</f>
        <v>0</v>
      </c>
      <c r="X145" s="9" t="n">
        <f aca="false">+Outflows!X145+Fees!X145+'Ongoing Cash Flows'!X145+'Terminal Value'!X145</f>
        <v>0</v>
      </c>
      <c r="Y145" s="9" t="n">
        <f aca="false">+Outflows!Y145+Fees!Y145+'Ongoing Cash Flows'!Y145+'Terminal Value'!Y145</f>
        <v>0</v>
      </c>
      <c r="Z145" s="9" t="n">
        <f aca="false">+Outflows!Z145+Fees!Z145+'Ongoing Cash Flows'!Z145+'Terminal Value'!Z145</f>
        <v>0</v>
      </c>
      <c r="AA145" s="9" t="n">
        <f aca="false">+Outflows!AA145+Fees!AA145+'Ongoing Cash Flows'!AA145+'Terminal Value'!AA145</f>
        <v>0</v>
      </c>
      <c r="AB145" s="9" t="n">
        <f aca="false">+Outflows!AB145+Fees!AB145+'Ongoing Cash Flows'!AB145+'Terminal Value'!AB145</f>
        <v>0</v>
      </c>
      <c r="AC145" s="9" t="n">
        <f aca="false">+Outflows!AC145+Fees!AC145+'Ongoing Cash Flows'!AC145+'Terminal Value'!AC145</f>
        <v>0</v>
      </c>
      <c r="AD145" s="9" t="n">
        <f aca="false">+Outflows!AD145+Fees!AD145+'Ongoing Cash Flows'!AD145+'Terminal Value'!AD145</f>
        <v>0</v>
      </c>
      <c r="AE145" s="9" t="n">
        <f aca="false">+Outflows!AE145+Fees!AE145+'Ongoing Cash Flows'!AE145+'Terminal Value'!AE145</f>
        <v>0</v>
      </c>
      <c r="AF145" s="9" t="n">
        <f aca="false">+Outflows!AF145+Fees!AF145+'Ongoing Cash Flows'!AF145+'Terminal Value'!AF145</f>
        <v>0</v>
      </c>
      <c r="AG145" s="9" t="n">
        <f aca="false">+Outflows!AG145+Fees!AG145+'Ongoing Cash Flows'!AG145+'Terminal Value'!AG145</f>
        <v>0</v>
      </c>
      <c r="AH145" s="9" t="n">
        <f aca="false">+Outflows!AH145+Fees!AH145+'Ongoing Cash Flows'!AH145+'Terminal Value'!AH145</f>
        <v>0</v>
      </c>
      <c r="AI145" s="9" t="n">
        <f aca="false">+Outflows!AI145+Fees!AI145+'Ongoing Cash Flows'!AI145+'Terminal Value'!AI145</f>
        <v>0</v>
      </c>
      <c r="AJ145" s="9" t="n">
        <f aca="false">+Outflows!AJ145+Fees!AJ145+'Ongoing Cash Flows'!AJ145+'Terminal Value'!AJ145</f>
        <v>0</v>
      </c>
      <c r="AK145" s="9"/>
      <c r="AL145" s="1"/>
      <c r="AM145" s="32"/>
      <c r="AN145" s="33" t="n">
        <f aca="false">IF(ISERROR(XIRR(B145:AJ145,IRRDates)),-1,XIRR(B145:AJ145,IRRDates))</f>
        <v>0.0498754425295265</v>
      </c>
      <c r="AO145" s="9" t="n">
        <f aca="false">SUMPRODUCT(B145:AJ145,PVRf)</f>
        <v>0</v>
      </c>
      <c r="AP145" s="9" t="n">
        <f aca="false">MIN(0,AO145-$AO$1004)^2</f>
        <v>0</v>
      </c>
      <c r="AQ145" s="9" t="n">
        <f aca="false">MAX(0,AO145-$AO$1004)^2</f>
        <v>0</v>
      </c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20"/>
      <c r="CM145" s="20"/>
      <c r="CN145" s="20"/>
      <c r="CO145" s="20"/>
      <c r="CP145" s="20"/>
    </row>
    <row r="146" customFormat="false" ht="11.25" hidden="false" customHeight="false" outlineLevel="0" collapsed="false">
      <c r="A146" s="1" t="n">
        <v>144</v>
      </c>
      <c r="B146" s="9" t="n">
        <f aca="false">+Outflows!B146+Fees!B146+'Ongoing Cash Flows'!B146+'Terminal Value'!B146</f>
        <v>-98116.6938354153</v>
      </c>
      <c r="C146" s="9" t="n">
        <f aca="false">+Outflows!C146+Fees!C146+'Ongoing Cash Flows'!C146+'Terminal Value'!C146</f>
        <v>14224.1945970325</v>
      </c>
      <c r="D146" s="9" t="n">
        <f aca="false">+Outflows!D146+Fees!D146+'Ongoing Cash Flows'!D146+'Terminal Value'!D146</f>
        <v>12357.7874581395</v>
      </c>
      <c r="E146" s="9" t="n">
        <f aca="false">+Outflows!E146+Fees!E146+'Ongoing Cash Flows'!E146+'Terminal Value'!E146</f>
        <v>10254.422789303</v>
      </c>
      <c r="F146" s="9" t="n">
        <f aca="false">+Outflows!F146+Fees!F146+'Ongoing Cash Flows'!F146+'Terminal Value'!F146</f>
        <v>9830.97776310651</v>
      </c>
      <c r="G146" s="9" t="n">
        <f aca="false">+Outflows!G146+Fees!G146+'Ongoing Cash Flows'!G146+'Terminal Value'!G146</f>
        <v>9651.76642179057</v>
      </c>
      <c r="H146" s="9" t="n">
        <f aca="false">+Outflows!H146+Fees!H146+'Ongoing Cash Flows'!H146+'Terminal Value'!H146</f>
        <v>8588.09527675106</v>
      </c>
      <c r="I146" s="9" t="n">
        <f aca="false">+Outflows!I146+Fees!I146+'Ongoing Cash Flows'!I146+'Terminal Value'!I146</f>
        <v>8432.06485339637</v>
      </c>
      <c r="J146" s="9" t="n">
        <f aca="false">+Outflows!J146+Fees!J146+'Ongoing Cash Flows'!J146+'Terminal Value'!J146</f>
        <v>8419.63065086138</v>
      </c>
      <c r="K146" s="9" t="n">
        <f aca="false">+Outflows!K146+Fees!K146+'Ongoing Cash Flows'!K146+'Terminal Value'!K146</f>
        <v>8410.63819930666</v>
      </c>
      <c r="L146" s="9" t="n">
        <f aca="false">+Outflows!L146+Fees!L146+'Ongoing Cash Flows'!L146+'Terminal Value'!L146</f>
        <v>8411.70271598097</v>
      </c>
      <c r="M146" s="9" t="n">
        <f aca="false">+Outflows!M146+Fees!M146+'Ongoing Cash Flows'!M146+'Terminal Value'!M146</f>
        <v>8383.85956500384</v>
      </c>
      <c r="N146" s="9" t="n">
        <f aca="false">+Outflows!N146+Fees!N146+'Ongoing Cash Flows'!N146+'Terminal Value'!N146</f>
        <v>8366.04998344906</v>
      </c>
      <c r="O146" s="9" t="n">
        <f aca="false">+Outflows!O146+Fees!O146+'Ongoing Cash Flows'!O146+'Terminal Value'!O146</f>
        <v>8040.08924787197</v>
      </c>
      <c r="P146" s="9" t="n">
        <f aca="false">+Outflows!P146+Fees!P146+'Ongoing Cash Flows'!P146+'Terminal Value'!P146</f>
        <v>7932.06749792324</v>
      </c>
      <c r="Q146" s="9" t="n">
        <f aca="false">+Outflows!Q146+Fees!Q146+'Ongoing Cash Flows'!Q146+'Terminal Value'!Q146</f>
        <v>7903.67420304438</v>
      </c>
      <c r="R146" s="9" t="n">
        <f aca="false">+Outflows!R146+Fees!R146+'Ongoing Cash Flows'!R146+'Terminal Value'!R146</f>
        <v>1125.35923161468</v>
      </c>
      <c r="S146" s="9" t="n">
        <f aca="false">+Outflows!S146+Fees!S146+'Ongoing Cash Flows'!S146+'Terminal Value'!S146</f>
        <v>0</v>
      </c>
      <c r="T146" s="9" t="n">
        <f aca="false">+Outflows!T146+Fees!T146+'Ongoing Cash Flows'!T146+'Terminal Value'!T146</f>
        <v>0</v>
      </c>
      <c r="U146" s="9" t="n">
        <f aca="false">+Outflows!U146+Fees!U146+'Ongoing Cash Flows'!U146+'Terminal Value'!U146</f>
        <v>0</v>
      </c>
      <c r="V146" s="9" t="n">
        <f aca="false">+Outflows!V146+Fees!V146+'Ongoing Cash Flows'!V146+'Terminal Value'!V146</f>
        <v>0</v>
      </c>
      <c r="W146" s="9" t="n">
        <f aca="false">+Outflows!W146+Fees!W146+'Ongoing Cash Flows'!W146+'Terminal Value'!W146</f>
        <v>0</v>
      </c>
      <c r="X146" s="9" t="n">
        <f aca="false">+Outflows!X146+Fees!X146+'Ongoing Cash Flows'!X146+'Terminal Value'!X146</f>
        <v>0</v>
      </c>
      <c r="Y146" s="9" t="n">
        <f aca="false">+Outflows!Y146+Fees!Y146+'Ongoing Cash Flows'!Y146+'Terminal Value'!Y146</f>
        <v>0</v>
      </c>
      <c r="Z146" s="9" t="n">
        <f aca="false">+Outflows!Z146+Fees!Z146+'Ongoing Cash Flows'!Z146+'Terminal Value'!Z146</f>
        <v>0</v>
      </c>
      <c r="AA146" s="9" t="n">
        <f aca="false">+Outflows!AA146+Fees!AA146+'Ongoing Cash Flows'!AA146+'Terminal Value'!AA146</f>
        <v>0</v>
      </c>
      <c r="AB146" s="9" t="n">
        <f aca="false">+Outflows!AB146+Fees!AB146+'Ongoing Cash Flows'!AB146+'Terminal Value'!AB146</f>
        <v>0</v>
      </c>
      <c r="AC146" s="9" t="n">
        <f aca="false">+Outflows!AC146+Fees!AC146+'Ongoing Cash Flows'!AC146+'Terminal Value'!AC146</f>
        <v>0</v>
      </c>
      <c r="AD146" s="9" t="n">
        <f aca="false">+Outflows!AD146+Fees!AD146+'Ongoing Cash Flows'!AD146+'Terminal Value'!AD146</f>
        <v>0</v>
      </c>
      <c r="AE146" s="9" t="n">
        <f aca="false">+Outflows!AE146+Fees!AE146+'Ongoing Cash Flows'!AE146+'Terminal Value'!AE146</f>
        <v>0</v>
      </c>
      <c r="AF146" s="9" t="n">
        <f aca="false">+Outflows!AF146+Fees!AF146+'Ongoing Cash Flows'!AF146+'Terminal Value'!AF146</f>
        <v>0</v>
      </c>
      <c r="AG146" s="9" t="n">
        <f aca="false">+Outflows!AG146+Fees!AG146+'Ongoing Cash Flows'!AG146+'Terminal Value'!AG146</f>
        <v>0</v>
      </c>
      <c r="AH146" s="9" t="n">
        <f aca="false">+Outflows!AH146+Fees!AH146+'Ongoing Cash Flows'!AH146+'Terminal Value'!AH146</f>
        <v>0</v>
      </c>
      <c r="AI146" s="9" t="n">
        <f aca="false">+Outflows!AI146+Fees!AI146+'Ongoing Cash Flows'!AI146+'Terminal Value'!AI146</f>
        <v>0</v>
      </c>
      <c r="AJ146" s="9" t="n">
        <f aca="false">+Outflows!AJ146+Fees!AJ146+'Ongoing Cash Flows'!AJ146+'Terminal Value'!AJ146</f>
        <v>0</v>
      </c>
      <c r="AK146" s="9"/>
      <c r="AL146" s="1"/>
      <c r="AM146" s="32"/>
      <c r="AN146" s="33" t="n">
        <f aca="false">IF(ISERROR(XIRR(B146:AJ146,IRRDates)),-1,XIRR(B146:AJ146,IRRDates))</f>
        <v>0.0532330394003212</v>
      </c>
      <c r="AO146" s="9" t="n">
        <f aca="false">SUMPRODUCT(B146:AJ146,PVRf)</f>
        <v>0</v>
      </c>
      <c r="AP146" s="9" t="n">
        <f aca="false">MIN(0,AO146-$AO$1004)^2</f>
        <v>0</v>
      </c>
      <c r="AQ146" s="9" t="n">
        <f aca="false">MAX(0,AO146-$AO$1004)^2</f>
        <v>0</v>
      </c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20"/>
      <c r="CM146" s="20"/>
      <c r="CN146" s="20"/>
      <c r="CO146" s="20"/>
      <c r="CP146" s="20"/>
    </row>
    <row r="147" customFormat="false" ht="11.25" hidden="false" customHeight="false" outlineLevel="0" collapsed="false">
      <c r="A147" s="1" t="n">
        <v>145</v>
      </c>
      <c r="B147" s="9" t="n">
        <f aca="false">+Outflows!B147+Fees!B147+'Ongoing Cash Flows'!B147+'Terminal Value'!B147</f>
        <v>-102198.561170855</v>
      </c>
      <c r="C147" s="9" t="n">
        <f aca="false">+Outflows!C147+Fees!C147+'Ongoing Cash Flows'!C147+'Terminal Value'!C147</f>
        <v>14311.9178075505</v>
      </c>
      <c r="D147" s="9" t="n">
        <f aca="false">+Outflows!D147+Fees!D147+'Ongoing Cash Flows'!D147+'Terminal Value'!D147</f>
        <v>12453.0660912186</v>
      </c>
      <c r="E147" s="9" t="n">
        <f aca="false">+Outflows!E147+Fees!E147+'Ongoing Cash Flows'!E147+'Terminal Value'!E147</f>
        <v>10493.269782409</v>
      </c>
      <c r="F147" s="9" t="n">
        <f aca="false">+Outflows!F147+Fees!F147+'Ongoing Cash Flows'!F147+'Terminal Value'!F147</f>
        <v>9891.65565700006</v>
      </c>
      <c r="G147" s="9" t="n">
        <f aca="false">+Outflows!G147+Fees!G147+'Ongoing Cash Flows'!G147+'Terminal Value'!G147</f>
        <v>9629.22414716481</v>
      </c>
      <c r="H147" s="9" t="n">
        <f aca="false">+Outflows!H147+Fees!H147+'Ongoing Cash Flows'!H147+'Terminal Value'!H147</f>
        <v>8686.96724699824</v>
      </c>
      <c r="I147" s="9" t="n">
        <f aca="false">+Outflows!I147+Fees!I147+'Ongoing Cash Flows'!I147+'Terminal Value'!I147</f>
        <v>8525.69962457748</v>
      </c>
      <c r="J147" s="9" t="n">
        <f aca="false">+Outflows!J147+Fees!J147+'Ongoing Cash Flows'!J147+'Terminal Value'!J147</f>
        <v>8513.26542204249</v>
      </c>
      <c r="K147" s="9" t="n">
        <f aca="false">+Outflows!K147+Fees!K147+'Ongoing Cash Flows'!K147+'Terminal Value'!K147</f>
        <v>8504.43167348978</v>
      </c>
      <c r="L147" s="9" t="n">
        <f aca="false">+Outflows!L147+Fees!L147+'Ongoing Cash Flows'!L147+'Terminal Value'!L147</f>
        <v>8505.33748716208</v>
      </c>
      <c r="M147" s="9" t="n">
        <f aca="false">+Outflows!M147+Fees!M147+'Ongoing Cash Flows'!M147+'Terminal Value'!M147</f>
        <v>8477.65303918695</v>
      </c>
      <c r="N147" s="9" t="n">
        <f aca="false">+Outflows!N147+Fees!N147+'Ongoing Cash Flows'!N147+'Terminal Value'!N147</f>
        <v>8459.68475463018</v>
      </c>
      <c r="O147" s="9" t="n">
        <f aca="false">+Outflows!O147+Fees!O147+'Ongoing Cash Flows'!O147+'Terminal Value'!O147</f>
        <v>8133.88272205509</v>
      </c>
      <c r="P147" s="9" t="n">
        <f aca="false">+Outflows!P147+Fees!P147+'Ongoing Cash Flows'!P147+'Terminal Value'!P147</f>
        <v>8025.70226910436</v>
      </c>
      <c r="Q147" s="9" t="n">
        <f aca="false">+Outflows!Q147+Fees!Q147+'Ongoing Cash Flows'!Q147+'Terminal Value'!Q147</f>
        <v>7997.46767722749</v>
      </c>
      <c r="R147" s="9" t="n">
        <f aca="false">+Outflows!R147+Fees!R147+'Ongoing Cash Flows'!R147+'Terminal Value'!R147</f>
        <v>1172.17661720524</v>
      </c>
      <c r="S147" s="9" t="n">
        <f aca="false">+Outflows!S147+Fees!S147+'Ongoing Cash Flows'!S147+'Terminal Value'!S147</f>
        <v>0</v>
      </c>
      <c r="T147" s="9" t="n">
        <f aca="false">+Outflows!T147+Fees!T147+'Ongoing Cash Flows'!T147+'Terminal Value'!T147</f>
        <v>0</v>
      </c>
      <c r="U147" s="9" t="n">
        <f aca="false">+Outflows!U147+Fees!U147+'Ongoing Cash Flows'!U147+'Terminal Value'!U147</f>
        <v>0</v>
      </c>
      <c r="V147" s="9" t="n">
        <f aca="false">+Outflows!V147+Fees!V147+'Ongoing Cash Flows'!V147+'Terminal Value'!V147</f>
        <v>0</v>
      </c>
      <c r="W147" s="9" t="n">
        <f aca="false">+Outflows!W147+Fees!W147+'Ongoing Cash Flows'!W147+'Terminal Value'!W147</f>
        <v>0</v>
      </c>
      <c r="X147" s="9" t="n">
        <f aca="false">+Outflows!X147+Fees!X147+'Ongoing Cash Flows'!X147+'Terminal Value'!X147</f>
        <v>0</v>
      </c>
      <c r="Y147" s="9" t="n">
        <f aca="false">+Outflows!Y147+Fees!Y147+'Ongoing Cash Flows'!Y147+'Terminal Value'!Y147</f>
        <v>0</v>
      </c>
      <c r="Z147" s="9" t="n">
        <f aca="false">+Outflows!Z147+Fees!Z147+'Ongoing Cash Flows'!Z147+'Terminal Value'!Z147</f>
        <v>0</v>
      </c>
      <c r="AA147" s="9" t="n">
        <f aca="false">+Outflows!AA147+Fees!AA147+'Ongoing Cash Flows'!AA147+'Terminal Value'!AA147</f>
        <v>0</v>
      </c>
      <c r="AB147" s="9" t="n">
        <f aca="false">+Outflows!AB147+Fees!AB147+'Ongoing Cash Flows'!AB147+'Terminal Value'!AB147</f>
        <v>0</v>
      </c>
      <c r="AC147" s="9" t="n">
        <f aca="false">+Outflows!AC147+Fees!AC147+'Ongoing Cash Flows'!AC147+'Terminal Value'!AC147</f>
        <v>0</v>
      </c>
      <c r="AD147" s="9" t="n">
        <f aca="false">+Outflows!AD147+Fees!AD147+'Ongoing Cash Flows'!AD147+'Terminal Value'!AD147</f>
        <v>0</v>
      </c>
      <c r="AE147" s="9" t="n">
        <f aca="false">+Outflows!AE147+Fees!AE147+'Ongoing Cash Flows'!AE147+'Terminal Value'!AE147</f>
        <v>0</v>
      </c>
      <c r="AF147" s="9" t="n">
        <f aca="false">+Outflows!AF147+Fees!AF147+'Ongoing Cash Flows'!AF147+'Terminal Value'!AF147</f>
        <v>0</v>
      </c>
      <c r="AG147" s="9" t="n">
        <f aca="false">+Outflows!AG147+Fees!AG147+'Ongoing Cash Flows'!AG147+'Terminal Value'!AG147</f>
        <v>0</v>
      </c>
      <c r="AH147" s="9" t="n">
        <f aca="false">+Outflows!AH147+Fees!AH147+'Ongoing Cash Flows'!AH147+'Terminal Value'!AH147</f>
        <v>0</v>
      </c>
      <c r="AI147" s="9" t="n">
        <f aca="false">+Outflows!AI147+Fees!AI147+'Ongoing Cash Flows'!AI147+'Terminal Value'!AI147</f>
        <v>0</v>
      </c>
      <c r="AJ147" s="9" t="n">
        <f aca="false">+Outflows!AJ147+Fees!AJ147+'Ongoing Cash Flows'!AJ147+'Terminal Value'!AJ147</f>
        <v>0</v>
      </c>
      <c r="AK147" s="9"/>
      <c r="AL147" s="1"/>
      <c r="AM147" s="32"/>
      <c r="AN147" s="33" t="n">
        <f aca="false">IF(ISERROR(XIRR(B147:AJ147,IRRDates)),-1,XIRR(B147:AJ147,IRRDates))</f>
        <v>0.0482094126355894</v>
      </c>
      <c r="AO147" s="9" t="n">
        <f aca="false">SUMPRODUCT(B147:AJ147,PVRf)</f>
        <v>0</v>
      </c>
      <c r="AP147" s="9" t="n">
        <f aca="false">MIN(0,AO147-$AO$1004)^2</f>
        <v>0</v>
      </c>
      <c r="AQ147" s="9" t="n">
        <f aca="false">MAX(0,AO147-$AO$1004)^2</f>
        <v>0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20"/>
      <c r="CM147" s="20"/>
      <c r="CN147" s="20"/>
      <c r="CO147" s="20"/>
      <c r="CP147" s="20"/>
    </row>
    <row r="148" customFormat="false" ht="11.25" hidden="false" customHeight="false" outlineLevel="0" collapsed="false">
      <c r="A148" s="1" t="n">
        <v>146</v>
      </c>
      <c r="B148" s="9" t="n">
        <f aca="false">+Outflows!B148+Fees!B148+'Ongoing Cash Flows'!B148+'Terminal Value'!B148</f>
        <v>-91714.57951606</v>
      </c>
      <c r="C148" s="9" t="n">
        <f aca="false">+Outflows!C148+Fees!C148+'Ongoing Cash Flows'!C148+'Terminal Value'!C148</f>
        <v>14111.3817530999</v>
      </c>
      <c r="D148" s="9" t="n">
        <f aca="false">+Outflows!D148+Fees!D148+'Ongoing Cash Flows'!D148+'Terminal Value'!D148</f>
        <v>11950.9400767759</v>
      </c>
      <c r="E148" s="9" t="n">
        <f aca="false">+Outflows!E148+Fees!E148+'Ongoing Cash Flows'!E148+'Terminal Value'!E148</f>
        <v>9950.17801304922</v>
      </c>
      <c r="F148" s="9" t="n">
        <f aca="false">+Outflows!F148+Fees!F148+'Ongoing Cash Flows'!F148+'Terminal Value'!F148</f>
        <v>9692.25973263627</v>
      </c>
      <c r="G148" s="9" t="n">
        <f aca="false">+Outflows!G148+Fees!G148+'Ongoing Cash Flows'!G148+'Terminal Value'!G148</f>
        <v>9394.45641556278</v>
      </c>
      <c r="H148" s="9" t="n">
        <f aca="false">+Outflows!H148+Fees!H148+'Ongoing Cash Flows'!H148+'Terminal Value'!H148</f>
        <v>8433.02172720021</v>
      </c>
      <c r="I148" s="9" t="n">
        <f aca="false">+Outflows!I148+Fees!I148+'Ongoing Cash Flows'!I148+'Terminal Value'!I148</f>
        <v>8285.20547260181</v>
      </c>
      <c r="J148" s="9" t="n">
        <f aca="false">+Outflows!J148+Fees!J148+'Ongoing Cash Flows'!J148+'Terminal Value'!J148</f>
        <v>8272.77127006682</v>
      </c>
      <c r="K148" s="9" t="n">
        <f aca="false">+Outflows!K148+Fees!K148+'Ongoing Cash Flows'!K148+'Terminal Value'!K148</f>
        <v>8263.52990430737</v>
      </c>
      <c r="L148" s="9" t="n">
        <f aca="false">+Outflows!L148+Fees!L148+'Ongoing Cash Flows'!L148+'Terminal Value'!L148</f>
        <v>8264.84333518641</v>
      </c>
      <c r="M148" s="9" t="n">
        <f aca="false">+Outflows!M148+Fees!M148+'Ongoing Cash Flows'!M148+'Terminal Value'!M148</f>
        <v>8236.75127000454</v>
      </c>
      <c r="N148" s="9" t="n">
        <f aca="false">+Outflows!N148+Fees!N148+'Ongoing Cash Flows'!N148+'Terminal Value'!N148</f>
        <v>8219.19060265451</v>
      </c>
      <c r="O148" s="9" t="n">
        <f aca="false">+Outflows!O148+Fees!O148+'Ongoing Cash Flows'!O148+'Terminal Value'!O148</f>
        <v>7892.98095287268</v>
      </c>
      <c r="P148" s="9" t="n">
        <f aca="false">+Outflows!P148+Fees!P148+'Ongoing Cash Flows'!P148+'Terminal Value'!P148</f>
        <v>7785.20811712868</v>
      </c>
      <c r="Q148" s="9" t="n">
        <f aca="false">+Outflows!Q148+Fees!Q148+'Ongoing Cash Flows'!Q148+'Terminal Value'!Q148</f>
        <v>7756.56590804509</v>
      </c>
      <c r="R148" s="9" t="n">
        <f aca="false">+Outflows!R148+Fees!R148+'Ongoing Cash Flows'!R148+'Terminal Value'!R148</f>
        <v>1051.9295412174</v>
      </c>
      <c r="S148" s="9" t="n">
        <f aca="false">+Outflows!S148+Fees!S148+'Ongoing Cash Flows'!S148+'Terminal Value'!S148</f>
        <v>0</v>
      </c>
      <c r="T148" s="9" t="n">
        <f aca="false">+Outflows!T148+Fees!T148+'Ongoing Cash Flows'!T148+'Terminal Value'!T148</f>
        <v>0</v>
      </c>
      <c r="U148" s="9" t="n">
        <f aca="false">+Outflows!U148+Fees!U148+'Ongoing Cash Flows'!U148+'Terminal Value'!U148</f>
        <v>0</v>
      </c>
      <c r="V148" s="9" t="n">
        <f aca="false">+Outflows!V148+Fees!V148+'Ongoing Cash Flows'!V148+'Terminal Value'!V148</f>
        <v>0</v>
      </c>
      <c r="W148" s="9" t="n">
        <f aca="false">+Outflows!W148+Fees!W148+'Ongoing Cash Flows'!W148+'Terminal Value'!W148</f>
        <v>0</v>
      </c>
      <c r="X148" s="9" t="n">
        <f aca="false">+Outflows!X148+Fees!X148+'Ongoing Cash Flows'!X148+'Terminal Value'!X148</f>
        <v>0</v>
      </c>
      <c r="Y148" s="9" t="n">
        <f aca="false">+Outflows!Y148+Fees!Y148+'Ongoing Cash Flows'!Y148+'Terminal Value'!Y148</f>
        <v>0</v>
      </c>
      <c r="Z148" s="9" t="n">
        <f aca="false">+Outflows!Z148+Fees!Z148+'Ongoing Cash Flows'!Z148+'Terminal Value'!Z148</f>
        <v>0</v>
      </c>
      <c r="AA148" s="9" t="n">
        <f aca="false">+Outflows!AA148+Fees!AA148+'Ongoing Cash Flows'!AA148+'Terminal Value'!AA148</f>
        <v>0</v>
      </c>
      <c r="AB148" s="9" t="n">
        <f aca="false">+Outflows!AB148+Fees!AB148+'Ongoing Cash Flows'!AB148+'Terminal Value'!AB148</f>
        <v>0</v>
      </c>
      <c r="AC148" s="9" t="n">
        <f aca="false">+Outflows!AC148+Fees!AC148+'Ongoing Cash Flows'!AC148+'Terminal Value'!AC148</f>
        <v>0</v>
      </c>
      <c r="AD148" s="9" t="n">
        <f aca="false">+Outflows!AD148+Fees!AD148+'Ongoing Cash Flows'!AD148+'Terminal Value'!AD148</f>
        <v>0</v>
      </c>
      <c r="AE148" s="9" t="n">
        <f aca="false">+Outflows!AE148+Fees!AE148+'Ongoing Cash Flows'!AE148+'Terminal Value'!AE148</f>
        <v>0</v>
      </c>
      <c r="AF148" s="9" t="n">
        <f aca="false">+Outflows!AF148+Fees!AF148+'Ongoing Cash Flows'!AF148+'Terminal Value'!AF148</f>
        <v>0</v>
      </c>
      <c r="AG148" s="9" t="n">
        <f aca="false">+Outflows!AG148+Fees!AG148+'Ongoing Cash Flows'!AG148+'Terminal Value'!AG148</f>
        <v>0</v>
      </c>
      <c r="AH148" s="9" t="n">
        <f aca="false">+Outflows!AH148+Fees!AH148+'Ongoing Cash Flows'!AH148+'Terminal Value'!AH148</f>
        <v>0</v>
      </c>
      <c r="AI148" s="9" t="n">
        <f aca="false">+Outflows!AI148+Fees!AI148+'Ongoing Cash Flows'!AI148+'Terminal Value'!AI148</f>
        <v>0</v>
      </c>
      <c r="AJ148" s="9" t="n">
        <f aca="false">+Outflows!AJ148+Fees!AJ148+'Ongoing Cash Flows'!AJ148+'Terminal Value'!AJ148</f>
        <v>0</v>
      </c>
      <c r="AK148" s="9"/>
      <c r="AL148" s="1"/>
      <c r="AM148" s="32"/>
      <c r="AN148" s="33" t="n">
        <f aca="false">IF(ISERROR(XIRR(B148:AJ148,IRRDates)),-1,XIRR(B148:AJ148,IRRDates))</f>
        <v>0.0611603584000959</v>
      </c>
      <c r="AO148" s="9" t="n">
        <f aca="false">SUMPRODUCT(B148:AJ148,PVRf)</f>
        <v>0</v>
      </c>
      <c r="AP148" s="9" t="n">
        <f aca="false">MIN(0,AO148-$AO$1004)^2</f>
        <v>0</v>
      </c>
      <c r="AQ148" s="9" t="n">
        <f aca="false">MAX(0,AO148-$AO$1004)^2</f>
        <v>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20"/>
      <c r="CM148" s="20"/>
      <c r="CN148" s="20"/>
      <c r="CO148" s="20"/>
      <c r="CP148" s="20"/>
    </row>
    <row r="149" customFormat="false" ht="11.25" hidden="false" customHeight="false" outlineLevel="0" collapsed="false">
      <c r="A149" s="1" t="n">
        <v>147</v>
      </c>
      <c r="B149" s="9" t="n">
        <f aca="false">+Outflows!B149+Fees!B149+'Ongoing Cash Flows'!B149+'Terminal Value'!B149</f>
        <v>-103204.763938498</v>
      </c>
      <c r="C149" s="9" t="n">
        <f aca="false">+Outflows!C149+Fees!C149+'Ongoing Cash Flows'!C149+'Terminal Value'!C149</f>
        <v>14374.5575171939</v>
      </c>
      <c r="D149" s="9" t="n">
        <f aca="false">+Outflows!D149+Fees!D149+'Ongoing Cash Flows'!D149+'Terminal Value'!D149</f>
        <v>12528.5509925342</v>
      </c>
      <c r="E149" s="9" t="n">
        <f aca="false">+Outflows!E149+Fees!E149+'Ongoing Cash Flows'!E149+'Terminal Value'!E149</f>
        <v>10493.8595050649</v>
      </c>
      <c r="F149" s="9" t="n">
        <f aca="false">+Outflows!F149+Fees!F149+'Ongoing Cash Flows'!F149+'Terminal Value'!F149</f>
        <v>10092.641172361</v>
      </c>
      <c r="G149" s="9" t="n">
        <f aca="false">+Outflows!G149+Fees!G149+'Ongoing Cash Flows'!G149+'Terminal Value'!G149</f>
        <v>9657.85978572363</v>
      </c>
      <c r="H149" s="9" t="n">
        <f aca="false">+Outflows!H149+Fees!H149+'Ongoing Cash Flows'!H149+'Terminal Value'!H149</f>
        <v>8711.33973192476</v>
      </c>
      <c r="I149" s="9" t="n">
        <f aca="false">+Outflows!I149+Fees!I149+'Ongoing Cash Flows'!I149+'Terminal Value'!I149</f>
        <v>8548.78111110501</v>
      </c>
      <c r="J149" s="9" t="n">
        <f aca="false">+Outflows!J149+Fees!J149+'Ongoing Cash Flows'!J149+'Terminal Value'!J149</f>
        <v>8536.34690857001</v>
      </c>
      <c r="K149" s="9" t="n">
        <f aca="false">+Outflows!K149+Fees!K149+'Ongoing Cash Flows'!K149+'Terminal Value'!K149</f>
        <v>8527.5522811809</v>
      </c>
      <c r="L149" s="9" t="n">
        <f aca="false">+Outflows!L149+Fees!L149+'Ongoing Cash Flows'!L149+'Terminal Value'!L149</f>
        <v>8528.4189736896</v>
      </c>
      <c r="M149" s="9" t="n">
        <f aca="false">+Outflows!M149+Fees!M149+'Ongoing Cash Flows'!M149+'Terminal Value'!M149</f>
        <v>8500.77364687808</v>
      </c>
      <c r="N149" s="9" t="n">
        <f aca="false">+Outflows!N149+Fees!N149+'Ongoing Cash Flows'!N149+'Terminal Value'!N149</f>
        <v>8482.7662411577</v>
      </c>
      <c r="O149" s="9" t="n">
        <f aca="false">+Outflows!O149+Fees!O149+'Ongoing Cash Flows'!O149+'Terminal Value'!O149</f>
        <v>8157.00332974622</v>
      </c>
      <c r="P149" s="9" t="n">
        <f aca="false">+Outflows!P149+Fees!P149+'Ongoing Cash Flows'!P149+'Terminal Value'!P149</f>
        <v>8048.78375563188</v>
      </c>
      <c r="Q149" s="9" t="n">
        <f aca="false">+Outflows!Q149+Fees!Q149+'Ongoing Cash Flows'!Q149+'Terminal Value'!Q149</f>
        <v>8020.58828491862</v>
      </c>
      <c r="R149" s="9" t="n">
        <f aca="false">+Outflows!R149+Fees!R149+'Ongoing Cash Flows'!R149+'Terminal Value'!R149</f>
        <v>1183.717360469</v>
      </c>
      <c r="S149" s="9" t="n">
        <f aca="false">+Outflows!S149+Fees!S149+'Ongoing Cash Flows'!S149+'Terminal Value'!S149</f>
        <v>0</v>
      </c>
      <c r="T149" s="9" t="n">
        <f aca="false">+Outflows!T149+Fees!T149+'Ongoing Cash Flows'!T149+'Terminal Value'!T149</f>
        <v>0</v>
      </c>
      <c r="U149" s="9" t="n">
        <f aca="false">+Outflows!U149+Fees!U149+'Ongoing Cash Flows'!U149+'Terminal Value'!U149</f>
        <v>0</v>
      </c>
      <c r="V149" s="9" t="n">
        <f aca="false">+Outflows!V149+Fees!V149+'Ongoing Cash Flows'!V149+'Terminal Value'!V149</f>
        <v>0</v>
      </c>
      <c r="W149" s="9" t="n">
        <f aca="false">+Outflows!W149+Fees!W149+'Ongoing Cash Flows'!W149+'Terminal Value'!W149</f>
        <v>0</v>
      </c>
      <c r="X149" s="9" t="n">
        <f aca="false">+Outflows!X149+Fees!X149+'Ongoing Cash Flows'!X149+'Terminal Value'!X149</f>
        <v>0</v>
      </c>
      <c r="Y149" s="9" t="n">
        <f aca="false">+Outflows!Y149+Fees!Y149+'Ongoing Cash Flows'!Y149+'Terminal Value'!Y149</f>
        <v>0</v>
      </c>
      <c r="Z149" s="9" t="n">
        <f aca="false">+Outflows!Z149+Fees!Z149+'Ongoing Cash Flows'!Z149+'Terminal Value'!Z149</f>
        <v>0</v>
      </c>
      <c r="AA149" s="9" t="n">
        <f aca="false">+Outflows!AA149+Fees!AA149+'Ongoing Cash Flows'!AA149+'Terminal Value'!AA149</f>
        <v>0</v>
      </c>
      <c r="AB149" s="9" t="n">
        <f aca="false">+Outflows!AB149+Fees!AB149+'Ongoing Cash Flows'!AB149+'Terminal Value'!AB149</f>
        <v>0</v>
      </c>
      <c r="AC149" s="9" t="n">
        <f aca="false">+Outflows!AC149+Fees!AC149+'Ongoing Cash Flows'!AC149+'Terminal Value'!AC149</f>
        <v>0</v>
      </c>
      <c r="AD149" s="9" t="n">
        <f aca="false">+Outflows!AD149+Fees!AD149+'Ongoing Cash Flows'!AD149+'Terminal Value'!AD149</f>
        <v>0</v>
      </c>
      <c r="AE149" s="9" t="n">
        <f aca="false">+Outflows!AE149+Fees!AE149+'Ongoing Cash Flows'!AE149+'Terminal Value'!AE149</f>
        <v>0</v>
      </c>
      <c r="AF149" s="9" t="n">
        <f aca="false">+Outflows!AF149+Fees!AF149+'Ongoing Cash Flows'!AF149+'Terminal Value'!AF149</f>
        <v>0</v>
      </c>
      <c r="AG149" s="9" t="n">
        <f aca="false">+Outflows!AG149+Fees!AG149+'Ongoing Cash Flows'!AG149+'Terminal Value'!AG149</f>
        <v>0</v>
      </c>
      <c r="AH149" s="9" t="n">
        <f aca="false">+Outflows!AH149+Fees!AH149+'Ongoing Cash Flows'!AH149+'Terminal Value'!AH149</f>
        <v>0</v>
      </c>
      <c r="AI149" s="9" t="n">
        <f aca="false">+Outflows!AI149+Fees!AI149+'Ongoing Cash Flows'!AI149+'Terminal Value'!AI149</f>
        <v>0</v>
      </c>
      <c r="AJ149" s="9" t="n">
        <f aca="false">+Outflows!AJ149+Fees!AJ149+'Ongoing Cash Flows'!AJ149+'Terminal Value'!AJ149</f>
        <v>0</v>
      </c>
      <c r="AK149" s="9"/>
      <c r="AL149" s="1"/>
      <c r="AM149" s="32"/>
      <c r="AN149" s="33" t="n">
        <f aca="false">IF(ISERROR(XIRR(B149:AJ149,IRRDates)),-1,XIRR(B149:AJ149,IRRDates))</f>
        <v>0.0473638691202684</v>
      </c>
      <c r="AO149" s="9" t="n">
        <f aca="false">SUMPRODUCT(B149:AJ149,PVRf)</f>
        <v>0</v>
      </c>
      <c r="AP149" s="9" t="n">
        <f aca="false">MIN(0,AO149-$AO$1004)^2</f>
        <v>0</v>
      </c>
      <c r="AQ149" s="9" t="n">
        <f aca="false">MAX(0,AO149-$AO$1004)^2</f>
        <v>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20"/>
      <c r="CM149" s="20"/>
      <c r="CN149" s="20"/>
      <c r="CO149" s="20"/>
      <c r="CP149" s="20"/>
    </row>
    <row r="150" customFormat="false" ht="11.25" hidden="false" customHeight="false" outlineLevel="0" collapsed="false">
      <c r="A150" s="1" t="n">
        <v>148</v>
      </c>
      <c r="B150" s="9" t="n">
        <f aca="false">+Outflows!B150+Fees!B150+'Ongoing Cash Flows'!B150+'Terminal Value'!B150</f>
        <v>-98063.8274639863</v>
      </c>
      <c r="C150" s="9" t="n">
        <f aca="false">+Outflows!C150+Fees!C150+'Ongoing Cash Flows'!C150+'Terminal Value'!C150</f>
        <v>14289.81253437</v>
      </c>
      <c r="D150" s="9" t="n">
        <f aca="false">+Outflows!D150+Fees!D150+'Ongoing Cash Flows'!D150+'Terminal Value'!D150</f>
        <v>12263.815000236</v>
      </c>
      <c r="E150" s="9" t="n">
        <f aca="false">+Outflows!E150+Fees!E150+'Ongoing Cash Flows'!E150+'Terminal Value'!E150</f>
        <v>10213.7851745798</v>
      </c>
      <c r="F150" s="9" t="n">
        <f aca="false">+Outflows!F150+Fees!F150+'Ongoing Cash Flows'!F150+'Terminal Value'!F150</f>
        <v>9932.77832539017</v>
      </c>
      <c r="G150" s="9" t="n">
        <f aca="false">+Outflows!G150+Fees!G150+'Ongoing Cash Flows'!G150+'Terminal Value'!G150</f>
        <v>9520.41110010316</v>
      </c>
      <c r="H150" s="9" t="n">
        <f aca="false">+Outflows!H150+Fees!H150+'Ongoing Cash Flows'!H150+'Terminal Value'!H150</f>
        <v>8586.81473481438</v>
      </c>
      <c r="I150" s="9" t="n">
        <f aca="false">+Outflows!I150+Fees!I150+'Ongoing Cash Flows'!I150+'Terminal Value'!I150</f>
        <v>8430.85214112888</v>
      </c>
      <c r="J150" s="9" t="n">
        <f aca="false">+Outflows!J150+Fees!J150+'Ongoing Cash Flows'!J150+'Terminal Value'!J150</f>
        <v>8418.41793859389</v>
      </c>
      <c r="K150" s="9" t="n">
        <f aca="false">+Outflows!K150+Fees!K150+'Ongoing Cash Flows'!K150+'Terminal Value'!K150</f>
        <v>8409.42343159465</v>
      </c>
      <c r="L150" s="9" t="n">
        <f aca="false">+Outflows!L150+Fees!L150+'Ongoing Cash Flows'!L150+'Terminal Value'!L150</f>
        <v>8410.49000371348</v>
      </c>
      <c r="M150" s="9" t="n">
        <f aca="false">+Outflows!M150+Fees!M150+'Ongoing Cash Flows'!M150+'Terminal Value'!M150</f>
        <v>8382.64479729183</v>
      </c>
      <c r="N150" s="9" t="n">
        <f aca="false">+Outflows!N150+Fees!N150+'Ongoing Cash Flows'!N150+'Terminal Value'!N150</f>
        <v>8364.83727118158</v>
      </c>
      <c r="O150" s="9" t="n">
        <f aca="false">+Outflows!O150+Fees!O150+'Ongoing Cash Flows'!O150+'Terminal Value'!O150</f>
        <v>8038.87448015997</v>
      </c>
      <c r="P150" s="9" t="n">
        <f aca="false">+Outflows!P150+Fees!P150+'Ongoing Cash Flows'!P150+'Terminal Value'!P150</f>
        <v>7930.85478565575</v>
      </c>
      <c r="Q150" s="9" t="n">
        <f aca="false">+Outflows!Q150+Fees!Q150+'Ongoing Cash Flows'!Q150+'Terminal Value'!Q150</f>
        <v>7902.45943533237</v>
      </c>
      <c r="R150" s="9" t="n">
        <f aca="false">+Outflows!R150+Fees!R150+'Ongoing Cash Flows'!R150+'Terminal Value'!R150</f>
        <v>1124.75287548094</v>
      </c>
      <c r="S150" s="9" t="n">
        <f aca="false">+Outflows!S150+Fees!S150+'Ongoing Cash Flows'!S150+'Terminal Value'!S150</f>
        <v>0</v>
      </c>
      <c r="T150" s="9" t="n">
        <f aca="false">+Outflows!T150+Fees!T150+'Ongoing Cash Flows'!T150+'Terminal Value'!T150</f>
        <v>0</v>
      </c>
      <c r="U150" s="9" t="n">
        <f aca="false">+Outflows!U150+Fees!U150+'Ongoing Cash Flows'!U150+'Terminal Value'!U150</f>
        <v>0</v>
      </c>
      <c r="V150" s="9" t="n">
        <f aca="false">+Outflows!V150+Fees!V150+'Ongoing Cash Flows'!V150+'Terminal Value'!V150</f>
        <v>0</v>
      </c>
      <c r="W150" s="9" t="n">
        <f aca="false">+Outflows!W150+Fees!W150+'Ongoing Cash Flows'!W150+'Terminal Value'!W150</f>
        <v>0</v>
      </c>
      <c r="X150" s="9" t="n">
        <f aca="false">+Outflows!X150+Fees!X150+'Ongoing Cash Flows'!X150+'Terminal Value'!X150</f>
        <v>0</v>
      </c>
      <c r="Y150" s="9" t="n">
        <f aca="false">+Outflows!Y150+Fees!Y150+'Ongoing Cash Flows'!Y150+'Terminal Value'!Y150</f>
        <v>0</v>
      </c>
      <c r="Z150" s="9" t="n">
        <f aca="false">+Outflows!Z150+Fees!Z150+'Ongoing Cash Flows'!Z150+'Terminal Value'!Z150</f>
        <v>0</v>
      </c>
      <c r="AA150" s="9" t="n">
        <f aca="false">+Outflows!AA150+Fees!AA150+'Ongoing Cash Flows'!AA150+'Terminal Value'!AA150</f>
        <v>0</v>
      </c>
      <c r="AB150" s="9" t="n">
        <f aca="false">+Outflows!AB150+Fees!AB150+'Ongoing Cash Flows'!AB150+'Terminal Value'!AB150</f>
        <v>0</v>
      </c>
      <c r="AC150" s="9" t="n">
        <f aca="false">+Outflows!AC150+Fees!AC150+'Ongoing Cash Flows'!AC150+'Terminal Value'!AC150</f>
        <v>0</v>
      </c>
      <c r="AD150" s="9" t="n">
        <f aca="false">+Outflows!AD150+Fees!AD150+'Ongoing Cash Flows'!AD150+'Terminal Value'!AD150</f>
        <v>0</v>
      </c>
      <c r="AE150" s="9" t="n">
        <f aca="false">+Outflows!AE150+Fees!AE150+'Ongoing Cash Flows'!AE150+'Terminal Value'!AE150</f>
        <v>0</v>
      </c>
      <c r="AF150" s="9" t="n">
        <f aca="false">+Outflows!AF150+Fees!AF150+'Ongoing Cash Flows'!AF150+'Terminal Value'!AF150</f>
        <v>0</v>
      </c>
      <c r="AG150" s="9" t="n">
        <f aca="false">+Outflows!AG150+Fees!AG150+'Ongoing Cash Flows'!AG150+'Terminal Value'!AG150</f>
        <v>0</v>
      </c>
      <c r="AH150" s="9" t="n">
        <f aca="false">+Outflows!AH150+Fees!AH150+'Ongoing Cash Flows'!AH150+'Terminal Value'!AH150</f>
        <v>0</v>
      </c>
      <c r="AI150" s="9" t="n">
        <f aca="false">+Outflows!AI150+Fees!AI150+'Ongoing Cash Flows'!AI150+'Terminal Value'!AI150</f>
        <v>0</v>
      </c>
      <c r="AJ150" s="9" t="n">
        <f aca="false">+Outflows!AJ150+Fees!AJ150+'Ongoing Cash Flows'!AJ150+'Terminal Value'!AJ150</f>
        <v>0</v>
      </c>
      <c r="AK150" s="9"/>
      <c r="AL150" s="1"/>
      <c r="AM150" s="32"/>
      <c r="AN150" s="33" t="n">
        <f aca="false">IF(ISERROR(XIRR(B150:AJ150,IRRDates)),-1,XIRR(B150:AJ150,IRRDates))</f>
        <v>0.0531820718431427</v>
      </c>
      <c r="AO150" s="9" t="n">
        <f aca="false">SUMPRODUCT(B150:AJ150,PVRf)</f>
        <v>0</v>
      </c>
      <c r="AP150" s="9" t="n">
        <f aca="false">MIN(0,AO150-$AO$1004)^2</f>
        <v>0</v>
      </c>
      <c r="AQ150" s="9" t="n">
        <f aca="false">MAX(0,AO150-$AO$1004)^2</f>
        <v>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20"/>
      <c r="CM150" s="20"/>
      <c r="CN150" s="20"/>
      <c r="CO150" s="20"/>
      <c r="CP150" s="20"/>
    </row>
    <row r="151" customFormat="false" ht="11.25" hidden="false" customHeight="false" outlineLevel="0" collapsed="false">
      <c r="A151" s="1" t="n">
        <v>149</v>
      </c>
      <c r="B151" s="9" t="n">
        <f aca="false">+Outflows!B151+Fees!B151+'Ongoing Cash Flows'!B151+'Terminal Value'!B151</f>
        <v>-89404.4991735483</v>
      </c>
      <c r="C151" s="9" t="n">
        <f aca="false">+Outflows!C151+Fees!C151+'Ongoing Cash Flows'!C151+'Terminal Value'!C151</f>
        <v>14034.2918424621</v>
      </c>
      <c r="D151" s="9" t="n">
        <f aca="false">+Outflows!D151+Fees!D151+'Ongoing Cash Flows'!D151+'Terminal Value'!D151</f>
        <v>11931.6947853911</v>
      </c>
      <c r="E151" s="9" t="n">
        <f aca="false">+Outflows!E151+Fees!E151+'Ongoing Cash Flows'!E151+'Terminal Value'!E151</f>
        <v>10199.5894968074</v>
      </c>
      <c r="F151" s="9" t="n">
        <f aca="false">+Outflows!F151+Fees!F151+'Ongoing Cash Flows'!F151+'Terminal Value'!F151</f>
        <v>9535.63987033171</v>
      </c>
      <c r="G151" s="9" t="n">
        <f aca="false">+Outflows!G151+Fees!G151+'Ongoing Cash Flows'!G151+'Terminal Value'!G151</f>
        <v>9265.19967160641</v>
      </c>
      <c r="H151" s="9" t="n">
        <f aca="false">+Outflows!H151+Fees!H151+'Ongoing Cash Flows'!H151+'Terminal Value'!H151</f>
        <v>8377.06640672461</v>
      </c>
      <c r="I151" s="9" t="n">
        <f aca="false">+Outflows!I151+Fees!I151+'Ongoing Cash Flows'!I151+'Terminal Value'!I151</f>
        <v>8232.21407760887</v>
      </c>
      <c r="J151" s="9" t="n">
        <f aca="false">+Outflows!J151+Fees!J151+'Ongoing Cash Flows'!J151+'Terminal Value'!J151</f>
        <v>8219.77987507388</v>
      </c>
      <c r="K151" s="9" t="n">
        <f aca="false">+Outflows!K151+Fees!K151+'Ongoing Cash Flows'!K151+'Terminal Value'!K151</f>
        <v>8210.44869339071</v>
      </c>
      <c r="L151" s="9" t="n">
        <f aca="false">+Outflows!L151+Fees!L151+'Ongoing Cash Flows'!L151+'Terminal Value'!L151</f>
        <v>8211.85194019347</v>
      </c>
      <c r="M151" s="9" t="n">
        <f aca="false">+Outflows!M151+Fees!M151+'Ongoing Cash Flows'!M151+'Terminal Value'!M151</f>
        <v>8183.67005908788</v>
      </c>
      <c r="N151" s="9" t="n">
        <f aca="false">+Outflows!N151+Fees!N151+'Ongoing Cash Flows'!N151+'Terminal Value'!N151</f>
        <v>8166.19920766156</v>
      </c>
      <c r="O151" s="9" t="n">
        <f aca="false">+Outflows!O151+Fees!O151+'Ongoing Cash Flows'!O151+'Terminal Value'!O151</f>
        <v>7839.89974195602</v>
      </c>
      <c r="P151" s="9" t="n">
        <f aca="false">+Outflows!P151+Fees!P151+'Ongoing Cash Flows'!P151+'Terminal Value'!P151</f>
        <v>7732.21672213574</v>
      </c>
      <c r="Q151" s="9" t="n">
        <f aca="false">+Outflows!Q151+Fees!Q151+'Ongoing Cash Flows'!Q151+'Terminal Value'!Q151</f>
        <v>7703.48469712843</v>
      </c>
      <c r="R151" s="9" t="n">
        <f aca="false">+Outflows!R151+Fees!R151+'Ongoing Cash Flows'!R151+'Terminal Value'!R151</f>
        <v>1025.43384372093</v>
      </c>
      <c r="S151" s="9" t="n">
        <f aca="false">+Outflows!S151+Fees!S151+'Ongoing Cash Flows'!S151+'Terminal Value'!S151</f>
        <v>0</v>
      </c>
      <c r="T151" s="9" t="n">
        <f aca="false">+Outflows!T151+Fees!T151+'Ongoing Cash Flows'!T151+'Terminal Value'!T151</f>
        <v>0</v>
      </c>
      <c r="U151" s="9" t="n">
        <f aca="false">+Outflows!U151+Fees!U151+'Ongoing Cash Flows'!U151+'Terminal Value'!U151</f>
        <v>0</v>
      </c>
      <c r="V151" s="9" t="n">
        <f aca="false">+Outflows!V151+Fees!V151+'Ongoing Cash Flows'!V151+'Terminal Value'!V151</f>
        <v>0</v>
      </c>
      <c r="W151" s="9" t="n">
        <f aca="false">+Outflows!W151+Fees!W151+'Ongoing Cash Flows'!W151+'Terminal Value'!W151</f>
        <v>0</v>
      </c>
      <c r="X151" s="9" t="n">
        <f aca="false">+Outflows!X151+Fees!X151+'Ongoing Cash Flows'!X151+'Terminal Value'!X151</f>
        <v>0</v>
      </c>
      <c r="Y151" s="9" t="n">
        <f aca="false">+Outflows!Y151+Fees!Y151+'Ongoing Cash Flows'!Y151+'Terminal Value'!Y151</f>
        <v>0</v>
      </c>
      <c r="Z151" s="9" t="n">
        <f aca="false">+Outflows!Z151+Fees!Z151+'Ongoing Cash Flows'!Z151+'Terminal Value'!Z151</f>
        <v>0</v>
      </c>
      <c r="AA151" s="9" t="n">
        <f aca="false">+Outflows!AA151+Fees!AA151+'Ongoing Cash Flows'!AA151+'Terminal Value'!AA151</f>
        <v>0</v>
      </c>
      <c r="AB151" s="9" t="n">
        <f aca="false">+Outflows!AB151+Fees!AB151+'Ongoing Cash Flows'!AB151+'Terminal Value'!AB151</f>
        <v>0</v>
      </c>
      <c r="AC151" s="9" t="n">
        <f aca="false">+Outflows!AC151+Fees!AC151+'Ongoing Cash Flows'!AC151+'Terminal Value'!AC151</f>
        <v>0</v>
      </c>
      <c r="AD151" s="9" t="n">
        <f aca="false">+Outflows!AD151+Fees!AD151+'Ongoing Cash Flows'!AD151+'Terminal Value'!AD151</f>
        <v>0</v>
      </c>
      <c r="AE151" s="9" t="n">
        <f aca="false">+Outflows!AE151+Fees!AE151+'Ongoing Cash Flows'!AE151+'Terminal Value'!AE151</f>
        <v>0</v>
      </c>
      <c r="AF151" s="9" t="n">
        <f aca="false">+Outflows!AF151+Fees!AF151+'Ongoing Cash Flows'!AF151+'Terminal Value'!AF151</f>
        <v>0</v>
      </c>
      <c r="AG151" s="9" t="n">
        <f aca="false">+Outflows!AG151+Fees!AG151+'Ongoing Cash Flows'!AG151+'Terminal Value'!AG151</f>
        <v>0</v>
      </c>
      <c r="AH151" s="9" t="n">
        <f aca="false">+Outflows!AH151+Fees!AH151+'Ongoing Cash Flows'!AH151+'Terminal Value'!AH151</f>
        <v>0</v>
      </c>
      <c r="AI151" s="9" t="n">
        <f aca="false">+Outflows!AI151+Fees!AI151+'Ongoing Cash Flows'!AI151+'Terminal Value'!AI151</f>
        <v>0</v>
      </c>
      <c r="AJ151" s="9" t="n">
        <f aca="false">+Outflows!AJ151+Fees!AJ151+'Ongoing Cash Flows'!AJ151+'Terminal Value'!AJ151</f>
        <v>0</v>
      </c>
      <c r="AK151" s="9"/>
      <c r="AL151" s="1"/>
      <c r="AM151" s="32"/>
      <c r="AN151" s="33" t="n">
        <f aca="false">IF(ISERROR(XIRR(B151:AJ151,IRRDates)),-1,XIRR(B151:AJ151,IRRDates))</f>
        <v>0.0647729618143304</v>
      </c>
      <c r="AO151" s="9" t="n">
        <f aca="false">SUMPRODUCT(B151:AJ151,PVRf)</f>
        <v>0</v>
      </c>
      <c r="AP151" s="9" t="n">
        <f aca="false">MIN(0,AO151-$AO$1004)^2</f>
        <v>0</v>
      </c>
      <c r="AQ151" s="9" t="n">
        <f aca="false">MAX(0,AO151-$AO$1004)^2</f>
        <v>0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20"/>
      <c r="CM151" s="20"/>
      <c r="CN151" s="20"/>
      <c r="CO151" s="20"/>
      <c r="CP151" s="20"/>
    </row>
    <row r="152" customFormat="false" ht="11.25" hidden="false" customHeight="false" outlineLevel="0" collapsed="false">
      <c r="A152" s="1" t="n">
        <v>150</v>
      </c>
      <c r="B152" s="9" t="n">
        <f aca="false">+Outflows!B152+Fees!B152+'Ongoing Cash Flows'!B152+'Terminal Value'!B152</f>
        <v>-94393.0275132754</v>
      </c>
      <c r="C152" s="9" t="n">
        <f aca="false">+Outflows!C152+Fees!C152+'Ongoing Cash Flows'!C152+'Terminal Value'!C152</f>
        <v>14137.8438711628</v>
      </c>
      <c r="D152" s="9" t="n">
        <f aca="false">+Outflows!D152+Fees!D152+'Ongoing Cash Flows'!D152+'Terminal Value'!D152</f>
        <v>12160.2878929496</v>
      </c>
      <c r="E152" s="9" t="n">
        <f aca="false">+Outflows!E152+Fees!E152+'Ongoing Cash Flows'!E152+'Terminal Value'!E152</f>
        <v>10126.6741897779</v>
      </c>
      <c r="F152" s="9" t="n">
        <f aca="false">+Outflows!F152+Fees!F152+'Ongoing Cash Flows'!F152+'Terminal Value'!F152</f>
        <v>9691.48968012674</v>
      </c>
      <c r="G152" s="9" t="n">
        <f aca="false">+Outflows!G152+Fees!G152+'Ongoing Cash Flows'!G152+'Terminal Value'!G152</f>
        <v>9335.97820419144</v>
      </c>
      <c r="H152" s="9" t="n">
        <f aca="false">+Outflows!H152+Fees!H152+'Ongoing Cash Flows'!H152+'Terminal Value'!H152</f>
        <v>8497.89973741628</v>
      </c>
      <c r="I152" s="9" t="n">
        <f aca="false">+Outflows!I152+Fees!I152+'Ongoing Cash Flows'!I152+'Terminal Value'!I152</f>
        <v>8346.64692689954</v>
      </c>
      <c r="J152" s="9" t="n">
        <f aca="false">+Outflows!J152+Fees!J152+'Ongoing Cash Flows'!J152+'Terminal Value'!J152</f>
        <v>8334.21272436455</v>
      </c>
      <c r="K152" s="9" t="n">
        <f aca="false">+Outflows!K152+Fees!K152+'Ongoing Cash Flows'!K152+'Terminal Value'!K152</f>
        <v>8325.07549666322</v>
      </c>
      <c r="L152" s="9" t="n">
        <f aca="false">+Outflows!L152+Fees!L152+'Ongoing Cash Flows'!L152+'Terminal Value'!L152</f>
        <v>8326.28478948414</v>
      </c>
      <c r="M152" s="9" t="n">
        <f aca="false">+Outflows!M152+Fees!M152+'Ongoing Cash Flows'!M152+'Terminal Value'!M152</f>
        <v>8298.2968623604</v>
      </c>
      <c r="N152" s="9" t="n">
        <f aca="false">+Outflows!N152+Fees!N152+'Ongoing Cash Flows'!N152+'Terminal Value'!N152</f>
        <v>8280.63205695223</v>
      </c>
      <c r="O152" s="9" t="n">
        <f aca="false">+Outflows!O152+Fees!O152+'Ongoing Cash Flows'!O152+'Terminal Value'!O152</f>
        <v>7954.52654522854</v>
      </c>
      <c r="P152" s="9" t="n">
        <f aca="false">+Outflows!P152+Fees!P152+'Ongoing Cash Flows'!P152+'Terminal Value'!P152</f>
        <v>7846.64957142641</v>
      </c>
      <c r="Q152" s="9" t="n">
        <f aca="false">+Outflows!Q152+Fees!Q152+'Ongoing Cash Flows'!Q152+'Terminal Value'!Q152</f>
        <v>7818.11150040094</v>
      </c>
      <c r="R152" s="9" t="n">
        <f aca="false">+Outflows!R152+Fees!R152+'Ongoing Cash Flows'!R152+'Terminal Value'!R152</f>
        <v>1082.65026836626</v>
      </c>
      <c r="S152" s="9" t="n">
        <f aca="false">+Outflows!S152+Fees!S152+'Ongoing Cash Flows'!S152+'Terminal Value'!S152</f>
        <v>0</v>
      </c>
      <c r="T152" s="9" t="n">
        <f aca="false">+Outflows!T152+Fees!T152+'Ongoing Cash Flows'!T152+'Terminal Value'!T152</f>
        <v>0</v>
      </c>
      <c r="U152" s="9" t="n">
        <f aca="false">+Outflows!U152+Fees!U152+'Ongoing Cash Flows'!U152+'Terminal Value'!U152</f>
        <v>0</v>
      </c>
      <c r="V152" s="9" t="n">
        <f aca="false">+Outflows!V152+Fees!V152+'Ongoing Cash Flows'!V152+'Terminal Value'!V152</f>
        <v>0</v>
      </c>
      <c r="W152" s="9" t="n">
        <f aca="false">+Outflows!W152+Fees!W152+'Ongoing Cash Flows'!W152+'Terminal Value'!W152</f>
        <v>0</v>
      </c>
      <c r="X152" s="9" t="n">
        <f aca="false">+Outflows!X152+Fees!X152+'Ongoing Cash Flows'!X152+'Terminal Value'!X152</f>
        <v>0</v>
      </c>
      <c r="Y152" s="9" t="n">
        <f aca="false">+Outflows!Y152+Fees!Y152+'Ongoing Cash Flows'!Y152+'Terminal Value'!Y152</f>
        <v>0</v>
      </c>
      <c r="Z152" s="9" t="n">
        <f aca="false">+Outflows!Z152+Fees!Z152+'Ongoing Cash Flows'!Z152+'Terminal Value'!Z152</f>
        <v>0</v>
      </c>
      <c r="AA152" s="9" t="n">
        <f aca="false">+Outflows!AA152+Fees!AA152+'Ongoing Cash Flows'!AA152+'Terminal Value'!AA152</f>
        <v>0</v>
      </c>
      <c r="AB152" s="9" t="n">
        <f aca="false">+Outflows!AB152+Fees!AB152+'Ongoing Cash Flows'!AB152+'Terminal Value'!AB152</f>
        <v>0</v>
      </c>
      <c r="AC152" s="9" t="n">
        <f aca="false">+Outflows!AC152+Fees!AC152+'Ongoing Cash Flows'!AC152+'Terminal Value'!AC152</f>
        <v>0</v>
      </c>
      <c r="AD152" s="9" t="n">
        <f aca="false">+Outflows!AD152+Fees!AD152+'Ongoing Cash Flows'!AD152+'Terminal Value'!AD152</f>
        <v>0</v>
      </c>
      <c r="AE152" s="9" t="n">
        <f aca="false">+Outflows!AE152+Fees!AE152+'Ongoing Cash Flows'!AE152+'Terminal Value'!AE152</f>
        <v>0</v>
      </c>
      <c r="AF152" s="9" t="n">
        <f aca="false">+Outflows!AF152+Fees!AF152+'Ongoing Cash Flows'!AF152+'Terminal Value'!AF152</f>
        <v>0</v>
      </c>
      <c r="AG152" s="9" t="n">
        <f aca="false">+Outflows!AG152+Fees!AG152+'Ongoing Cash Flows'!AG152+'Terminal Value'!AG152</f>
        <v>0</v>
      </c>
      <c r="AH152" s="9" t="n">
        <f aca="false">+Outflows!AH152+Fees!AH152+'Ongoing Cash Flows'!AH152+'Terminal Value'!AH152</f>
        <v>0</v>
      </c>
      <c r="AI152" s="9" t="n">
        <f aca="false">+Outflows!AI152+Fees!AI152+'Ongoing Cash Flows'!AI152+'Terminal Value'!AI152</f>
        <v>0</v>
      </c>
      <c r="AJ152" s="9" t="n">
        <f aca="false">+Outflows!AJ152+Fees!AJ152+'Ongoing Cash Flows'!AJ152+'Terminal Value'!AJ152</f>
        <v>0</v>
      </c>
      <c r="AK152" s="9"/>
      <c r="AL152" s="1"/>
      <c r="AM152" s="32"/>
      <c r="AN152" s="33" t="n">
        <f aca="false">IF(ISERROR(XIRR(B152:AJ152,IRRDates)),-1,XIRR(B152:AJ152,IRRDates))</f>
        <v>0.0575258913063697</v>
      </c>
      <c r="AO152" s="9" t="n">
        <f aca="false">SUMPRODUCT(B152:AJ152,PVRf)</f>
        <v>0</v>
      </c>
      <c r="AP152" s="9" t="n">
        <f aca="false">MIN(0,AO152-$AO$1004)^2</f>
        <v>0</v>
      </c>
      <c r="AQ152" s="9" t="n">
        <f aca="false">MAX(0,AO152-$AO$1004)^2</f>
        <v>0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20"/>
      <c r="CM152" s="20"/>
      <c r="CN152" s="20"/>
      <c r="CO152" s="20"/>
      <c r="CP152" s="20"/>
    </row>
    <row r="153" customFormat="false" ht="11.25" hidden="false" customHeight="false" outlineLevel="0" collapsed="false">
      <c r="A153" s="1" t="n">
        <v>151</v>
      </c>
      <c r="B153" s="9" t="n">
        <f aca="false">+Outflows!B153+Fees!B153+'Ongoing Cash Flows'!B153+'Terminal Value'!B153</f>
        <v>-90011.9750717617</v>
      </c>
      <c r="C153" s="9" t="n">
        <f aca="false">+Outflows!C153+Fees!C153+'Ongoing Cash Flows'!C153+'Terminal Value'!C153</f>
        <v>14012.5762765164</v>
      </c>
      <c r="D153" s="9" t="n">
        <f aca="false">+Outflows!D153+Fees!D153+'Ongoing Cash Flows'!D153+'Terminal Value'!D153</f>
        <v>11932.0222524618</v>
      </c>
      <c r="E153" s="9" t="n">
        <f aca="false">+Outflows!E153+Fees!E153+'Ongoing Cash Flows'!E153+'Terminal Value'!E153</f>
        <v>9911.14146294299</v>
      </c>
      <c r="F153" s="9" t="n">
        <f aca="false">+Outflows!F153+Fees!F153+'Ongoing Cash Flows'!F153+'Terminal Value'!F153</f>
        <v>9672.29133362643</v>
      </c>
      <c r="G153" s="9" t="n">
        <f aca="false">+Outflows!G153+Fees!G153+'Ongoing Cash Flows'!G153+'Terminal Value'!G153</f>
        <v>9301.37957565693</v>
      </c>
      <c r="H153" s="9" t="n">
        <f aca="false">+Outflows!H153+Fees!H153+'Ongoing Cash Flows'!H153+'Terminal Value'!H153</f>
        <v>8391.78083372535</v>
      </c>
      <c r="I153" s="9" t="n">
        <f aca="false">+Outflows!I153+Fees!I153+'Ongoing Cash Flows'!I153+'Terminal Value'!I153</f>
        <v>8246.14908873317</v>
      </c>
      <c r="J153" s="9" t="n">
        <f aca="false">+Outflows!J153+Fees!J153+'Ongoing Cash Flows'!J153+'Terminal Value'!J153</f>
        <v>8233.71488619818</v>
      </c>
      <c r="K153" s="9" t="n">
        <f aca="false">+Outflows!K153+Fees!K153+'Ongoing Cash Flows'!K153+'Terminal Value'!K153</f>
        <v>8224.40732317793</v>
      </c>
      <c r="L153" s="9" t="n">
        <f aca="false">+Outflows!L153+Fees!L153+'Ongoing Cash Flows'!L153+'Terminal Value'!L153</f>
        <v>8225.78695131777</v>
      </c>
      <c r="M153" s="9" t="n">
        <f aca="false">+Outflows!M153+Fees!M153+'Ongoing Cash Flows'!M153+'Terminal Value'!M153</f>
        <v>8197.6286888751</v>
      </c>
      <c r="N153" s="9" t="n">
        <f aca="false">+Outflows!N153+Fees!N153+'Ongoing Cash Flows'!N153+'Terminal Value'!N153</f>
        <v>8180.13421878586</v>
      </c>
      <c r="O153" s="9" t="n">
        <f aca="false">+Outflows!O153+Fees!O153+'Ongoing Cash Flows'!O153+'Terminal Value'!O153</f>
        <v>7853.85837174324</v>
      </c>
      <c r="P153" s="9" t="n">
        <f aca="false">+Outflows!P153+Fees!P153+'Ongoing Cash Flows'!P153+'Terminal Value'!P153</f>
        <v>7746.15173326004</v>
      </c>
      <c r="Q153" s="9" t="n">
        <f aca="false">+Outflows!Q153+Fees!Q153+'Ongoing Cash Flows'!Q153+'Terminal Value'!Q153</f>
        <v>7717.44332691565</v>
      </c>
      <c r="R153" s="9" t="n">
        <f aca="false">+Outflows!R153+Fees!R153+'Ongoing Cash Flows'!R153+'Terminal Value'!R153</f>
        <v>1032.40134928308</v>
      </c>
      <c r="S153" s="9" t="n">
        <f aca="false">+Outflows!S153+Fees!S153+'Ongoing Cash Flows'!S153+'Terminal Value'!S153</f>
        <v>0</v>
      </c>
      <c r="T153" s="9" t="n">
        <f aca="false">+Outflows!T153+Fees!T153+'Ongoing Cash Flows'!T153+'Terminal Value'!T153</f>
        <v>0</v>
      </c>
      <c r="U153" s="9" t="n">
        <f aca="false">+Outflows!U153+Fees!U153+'Ongoing Cash Flows'!U153+'Terminal Value'!U153</f>
        <v>0</v>
      </c>
      <c r="V153" s="9" t="n">
        <f aca="false">+Outflows!V153+Fees!V153+'Ongoing Cash Flows'!V153+'Terminal Value'!V153</f>
        <v>0</v>
      </c>
      <c r="W153" s="9" t="n">
        <f aca="false">+Outflows!W153+Fees!W153+'Ongoing Cash Flows'!W153+'Terminal Value'!W153</f>
        <v>0</v>
      </c>
      <c r="X153" s="9" t="n">
        <f aca="false">+Outflows!X153+Fees!X153+'Ongoing Cash Flows'!X153+'Terminal Value'!X153</f>
        <v>0</v>
      </c>
      <c r="Y153" s="9" t="n">
        <f aca="false">+Outflows!Y153+Fees!Y153+'Ongoing Cash Flows'!Y153+'Terminal Value'!Y153</f>
        <v>0</v>
      </c>
      <c r="Z153" s="9" t="n">
        <f aca="false">+Outflows!Z153+Fees!Z153+'Ongoing Cash Flows'!Z153+'Terminal Value'!Z153</f>
        <v>0</v>
      </c>
      <c r="AA153" s="9" t="n">
        <f aca="false">+Outflows!AA153+Fees!AA153+'Ongoing Cash Flows'!AA153+'Terminal Value'!AA153</f>
        <v>0</v>
      </c>
      <c r="AB153" s="9" t="n">
        <f aca="false">+Outflows!AB153+Fees!AB153+'Ongoing Cash Flows'!AB153+'Terminal Value'!AB153</f>
        <v>0</v>
      </c>
      <c r="AC153" s="9" t="n">
        <f aca="false">+Outflows!AC153+Fees!AC153+'Ongoing Cash Flows'!AC153+'Terminal Value'!AC153</f>
        <v>0</v>
      </c>
      <c r="AD153" s="9" t="n">
        <f aca="false">+Outflows!AD153+Fees!AD153+'Ongoing Cash Flows'!AD153+'Terminal Value'!AD153</f>
        <v>0</v>
      </c>
      <c r="AE153" s="9" t="n">
        <f aca="false">+Outflows!AE153+Fees!AE153+'Ongoing Cash Flows'!AE153+'Terminal Value'!AE153</f>
        <v>0</v>
      </c>
      <c r="AF153" s="9" t="n">
        <f aca="false">+Outflows!AF153+Fees!AF153+'Ongoing Cash Flows'!AF153+'Terminal Value'!AF153</f>
        <v>0</v>
      </c>
      <c r="AG153" s="9" t="n">
        <f aca="false">+Outflows!AG153+Fees!AG153+'Ongoing Cash Flows'!AG153+'Terminal Value'!AG153</f>
        <v>0</v>
      </c>
      <c r="AH153" s="9" t="n">
        <f aca="false">+Outflows!AH153+Fees!AH153+'Ongoing Cash Flows'!AH153+'Terminal Value'!AH153</f>
        <v>0</v>
      </c>
      <c r="AI153" s="9" t="n">
        <f aca="false">+Outflows!AI153+Fees!AI153+'Ongoing Cash Flows'!AI153+'Terminal Value'!AI153</f>
        <v>0</v>
      </c>
      <c r="AJ153" s="9" t="n">
        <f aca="false">+Outflows!AJ153+Fees!AJ153+'Ongoing Cash Flows'!AJ153+'Terminal Value'!AJ153</f>
        <v>0</v>
      </c>
      <c r="AK153" s="9"/>
      <c r="AL153" s="1"/>
      <c r="AM153" s="32"/>
      <c r="AN153" s="33" t="n">
        <f aca="false">IF(ISERROR(XIRR(B153:AJ153,IRRDates)),-1,XIRR(B153:AJ153,IRRDates))</f>
        <v>0.063516010061573</v>
      </c>
      <c r="AO153" s="9" t="n">
        <f aca="false">SUMPRODUCT(B153:AJ153,PVRf)</f>
        <v>0</v>
      </c>
      <c r="AP153" s="9" t="n">
        <f aca="false">MIN(0,AO153-$AO$1004)^2</f>
        <v>0</v>
      </c>
      <c r="AQ153" s="9" t="n">
        <f aca="false">MAX(0,AO153-$AO$1004)^2</f>
        <v>0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20"/>
      <c r="CM153" s="20"/>
      <c r="CN153" s="20"/>
      <c r="CO153" s="20"/>
      <c r="CP153" s="20"/>
    </row>
    <row r="154" customFormat="false" ht="11.25" hidden="false" customHeight="false" outlineLevel="0" collapsed="false">
      <c r="A154" s="1" t="n">
        <v>152</v>
      </c>
      <c r="B154" s="9" t="n">
        <f aca="false">+Outflows!B154+Fees!B154+'Ongoing Cash Flows'!B154+'Terminal Value'!B154</f>
        <v>-102620.886072144</v>
      </c>
      <c r="C154" s="9" t="n">
        <f aca="false">+Outflows!C154+Fees!C154+'Ongoing Cash Flows'!C154+'Terminal Value'!C154</f>
        <v>14352.8266950727</v>
      </c>
      <c r="D154" s="9" t="n">
        <f aca="false">+Outflows!D154+Fees!D154+'Ongoing Cash Flows'!D154+'Terminal Value'!D154</f>
        <v>12482.821910587</v>
      </c>
      <c r="E154" s="9" t="n">
        <f aca="false">+Outflows!E154+Fees!E154+'Ongoing Cash Flows'!E154+'Terminal Value'!E154</f>
        <v>10446.8032628069</v>
      </c>
      <c r="F154" s="9" t="n">
        <f aca="false">+Outflows!F154+Fees!F154+'Ongoing Cash Flows'!F154+'Terminal Value'!F154</f>
        <v>9938.99755702461</v>
      </c>
      <c r="G154" s="9" t="n">
        <f aca="false">+Outflows!G154+Fees!G154+'Ongoing Cash Flows'!G154+'Terminal Value'!G154</f>
        <v>9636.85502921847</v>
      </c>
      <c r="H154" s="9" t="n">
        <f aca="false">+Outflows!H154+Fees!H154+'Ongoing Cash Flows'!H154+'Terminal Value'!H154</f>
        <v>8697.19690211525</v>
      </c>
      <c r="I154" s="9" t="n">
        <f aca="false">+Outflows!I154+Fees!I154+'Ongoing Cash Flows'!I154+'Terminal Value'!I154</f>
        <v>8535.38741995314</v>
      </c>
      <c r="J154" s="9" t="n">
        <f aca="false">+Outflows!J154+Fees!J154+'Ongoing Cash Flows'!J154+'Terminal Value'!J154</f>
        <v>8522.95321741815</v>
      </c>
      <c r="K154" s="9" t="n">
        <f aca="false">+Outflows!K154+Fees!K154+'Ongoing Cash Flows'!K154+'Terminal Value'!K154</f>
        <v>8514.1358888576</v>
      </c>
      <c r="L154" s="9" t="n">
        <f aca="false">+Outflows!L154+Fees!L154+'Ongoing Cash Flows'!L154+'Terminal Value'!L154</f>
        <v>8515.02528253774</v>
      </c>
      <c r="M154" s="9" t="n">
        <f aca="false">+Outflows!M154+Fees!M154+'Ongoing Cash Flows'!M154+'Terminal Value'!M154</f>
        <v>8487.35725455478</v>
      </c>
      <c r="N154" s="9" t="n">
        <f aca="false">+Outflows!N154+Fees!N154+'Ongoing Cash Flows'!N154+'Terminal Value'!N154</f>
        <v>8469.37255000584</v>
      </c>
      <c r="O154" s="9" t="n">
        <f aca="false">+Outflows!O154+Fees!O154+'Ongoing Cash Flows'!O154+'Terminal Value'!O154</f>
        <v>8143.58693742291</v>
      </c>
      <c r="P154" s="9" t="n">
        <f aca="false">+Outflows!P154+Fees!P154+'Ongoing Cash Flows'!P154+'Terminal Value'!P154</f>
        <v>8035.39006448001</v>
      </c>
      <c r="Q154" s="9" t="n">
        <f aca="false">+Outflows!Q154+Fees!Q154+'Ongoing Cash Flows'!Q154+'Terminal Value'!Q154</f>
        <v>8007.17189259532</v>
      </c>
      <c r="R154" s="9" t="n">
        <f aca="false">+Outflows!R154+Fees!R154+'Ongoing Cash Flows'!R154+'Terminal Value'!R154</f>
        <v>1177.02051489307</v>
      </c>
      <c r="S154" s="9" t="n">
        <f aca="false">+Outflows!S154+Fees!S154+'Ongoing Cash Flows'!S154+'Terminal Value'!S154</f>
        <v>0</v>
      </c>
      <c r="T154" s="9" t="n">
        <f aca="false">+Outflows!T154+Fees!T154+'Ongoing Cash Flows'!T154+'Terminal Value'!T154</f>
        <v>0</v>
      </c>
      <c r="U154" s="9" t="n">
        <f aca="false">+Outflows!U154+Fees!U154+'Ongoing Cash Flows'!U154+'Terminal Value'!U154</f>
        <v>0</v>
      </c>
      <c r="V154" s="9" t="n">
        <f aca="false">+Outflows!V154+Fees!V154+'Ongoing Cash Flows'!V154+'Terminal Value'!V154</f>
        <v>0</v>
      </c>
      <c r="W154" s="9" t="n">
        <f aca="false">+Outflows!W154+Fees!W154+'Ongoing Cash Flows'!W154+'Terminal Value'!W154</f>
        <v>0</v>
      </c>
      <c r="X154" s="9" t="n">
        <f aca="false">+Outflows!X154+Fees!X154+'Ongoing Cash Flows'!X154+'Terminal Value'!X154</f>
        <v>0</v>
      </c>
      <c r="Y154" s="9" t="n">
        <f aca="false">+Outflows!Y154+Fees!Y154+'Ongoing Cash Flows'!Y154+'Terminal Value'!Y154</f>
        <v>0</v>
      </c>
      <c r="Z154" s="9" t="n">
        <f aca="false">+Outflows!Z154+Fees!Z154+'Ongoing Cash Flows'!Z154+'Terminal Value'!Z154</f>
        <v>0</v>
      </c>
      <c r="AA154" s="9" t="n">
        <f aca="false">+Outflows!AA154+Fees!AA154+'Ongoing Cash Flows'!AA154+'Terminal Value'!AA154</f>
        <v>0</v>
      </c>
      <c r="AB154" s="9" t="n">
        <f aca="false">+Outflows!AB154+Fees!AB154+'Ongoing Cash Flows'!AB154+'Terminal Value'!AB154</f>
        <v>0</v>
      </c>
      <c r="AC154" s="9" t="n">
        <f aca="false">+Outflows!AC154+Fees!AC154+'Ongoing Cash Flows'!AC154+'Terminal Value'!AC154</f>
        <v>0</v>
      </c>
      <c r="AD154" s="9" t="n">
        <f aca="false">+Outflows!AD154+Fees!AD154+'Ongoing Cash Flows'!AD154+'Terminal Value'!AD154</f>
        <v>0</v>
      </c>
      <c r="AE154" s="9" t="n">
        <f aca="false">+Outflows!AE154+Fees!AE154+'Ongoing Cash Flows'!AE154+'Terminal Value'!AE154</f>
        <v>0</v>
      </c>
      <c r="AF154" s="9" t="n">
        <f aca="false">+Outflows!AF154+Fees!AF154+'Ongoing Cash Flows'!AF154+'Terminal Value'!AF154</f>
        <v>0</v>
      </c>
      <c r="AG154" s="9" t="n">
        <f aca="false">+Outflows!AG154+Fees!AG154+'Ongoing Cash Flows'!AG154+'Terminal Value'!AG154</f>
        <v>0</v>
      </c>
      <c r="AH154" s="9" t="n">
        <f aca="false">+Outflows!AH154+Fees!AH154+'Ongoing Cash Flows'!AH154+'Terminal Value'!AH154</f>
        <v>0</v>
      </c>
      <c r="AI154" s="9" t="n">
        <f aca="false">+Outflows!AI154+Fees!AI154+'Ongoing Cash Flows'!AI154+'Terminal Value'!AI154</f>
        <v>0</v>
      </c>
      <c r="AJ154" s="9" t="n">
        <f aca="false">+Outflows!AJ154+Fees!AJ154+'Ongoing Cash Flows'!AJ154+'Terminal Value'!AJ154</f>
        <v>0</v>
      </c>
      <c r="AK154" s="9"/>
      <c r="AL154" s="1"/>
      <c r="AM154" s="32"/>
      <c r="AN154" s="33" t="n">
        <f aca="false">IF(ISERROR(XIRR(B154:AJ154,IRRDates)),-1,XIRR(B154:AJ154,IRRDates))</f>
        <v>0.0477545599503126</v>
      </c>
      <c r="AO154" s="9" t="n">
        <f aca="false">SUMPRODUCT(B154:AJ154,PVRf)</f>
        <v>0</v>
      </c>
      <c r="AP154" s="9" t="n">
        <f aca="false">MIN(0,AO154-$AO$1004)^2</f>
        <v>0</v>
      </c>
      <c r="AQ154" s="9" t="n">
        <f aca="false">MAX(0,AO154-$AO$1004)^2</f>
        <v>0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20"/>
      <c r="CM154" s="20"/>
      <c r="CN154" s="20"/>
      <c r="CO154" s="20"/>
      <c r="CP154" s="20"/>
    </row>
    <row r="155" customFormat="false" ht="11.25" hidden="false" customHeight="false" outlineLevel="0" collapsed="false">
      <c r="A155" s="1" t="n">
        <v>153</v>
      </c>
      <c r="B155" s="9" t="n">
        <f aca="false">+Outflows!B155+Fees!B155+'Ongoing Cash Flows'!B155+'Terminal Value'!B155</f>
        <v>-97404.3530540841</v>
      </c>
      <c r="C155" s="9" t="n">
        <f aca="false">+Outflows!C155+Fees!C155+'Ongoing Cash Flows'!C155+'Terminal Value'!C155</f>
        <v>14251.0700674293</v>
      </c>
      <c r="D155" s="9" t="n">
        <f aca="false">+Outflows!D155+Fees!D155+'Ongoing Cash Flows'!D155+'Terminal Value'!D155</f>
        <v>12232.3677602159</v>
      </c>
      <c r="E155" s="9" t="n">
        <f aca="false">+Outflows!E155+Fees!E155+'Ongoing Cash Flows'!E155+'Terminal Value'!E155</f>
        <v>10210.7286844031</v>
      </c>
      <c r="F155" s="9" t="n">
        <f aca="false">+Outflows!F155+Fees!F155+'Ongoing Cash Flows'!F155+'Terminal Value'!F155</f>
        <v>9862.30352084258</v>
      </c>
      <c r="G155" s="9" t="n">
        <f aca="false">+Outflows!G155+Fees!G155+'Ongoing Cash Flows'!G155+'Terminal Value'!G155</f>
        <v>9560.97234558413</v>
      </c>
      <c r="H155" s="9" t="n">
        <f aca="false">+Outflows!H155+Fees!H155+'Ongoing Cash Flows'!H155+'Terminal Value'!H155</f>
        <v>8570.84078738387</v>
      </c>
      <c r="I155" s="9" t="n">
        <f aca="false">+Outflows!I155+Fees!I155+'Ongoing Cash Flows'!I155+'Terminal Value'!I155</f>
        <v>8415.72432574525</v>
      </c>
      <c r="J155" s="9" t="n">
        <f aca="false">+Outflows!J155+Fees!J155+'Ongoing Cash Flows'!J155+'Terminal Value'!J155</f>
        <v>8403.29012321026</v>
      </c>
      <c r="K155" s="9" t="n">
        <f aca="false">+Outflows!K155+Fees!K155+'Ongoing Cash Flows'!K155+'Terminal Value'!K155</f>
        <v>8394.26997584597</v>
      </c>
      <c r="L155" s="9" t="n">
        <f aca="false">+Outflows!L155+Fees!L155+'Ongoing Cash Flows'!L155+'Terminal Value'!L155</f>
        <v>8395.36218832986</v>
      </c>
      <c r="M155" s="9" t="n">
        <f aca="false">+Outflows!M155+Fees!M155+'Ongoing Cash Flows'!M155+'Terminal Value'!M155</f>
        <v>8367.49134154315</v>
      </c>
      <c r="N155" s="9" t="n">
        <f aca="false">+Outflows!N155+Fees!N155+'Ongoing Cash Flows'!N155+'Terminal Value'!N155</f>
        <v>8349.70945579795</v>
      </c>
      <c r="O155" s="9" t="n">
        <f aca="false">+Outflows!O155+Fees!O155+'Ongoing Cash Flows'!O155+'Terminal Value'!O155</f>
        <v>8023.72102441128</v>
      </c>
      <c r="P155" s="9" t="n">
        <f aca="false">+Outflows!P155+Fees!P155+'Ongoing Cash Flows'!P155+'Terminal Value'!P155</f>
        <v>7915.72697027213</v>
      </c>
      <c r="Q155" s="9" t="n">
        <f aca="false">+Outflows!Q155+Fees!Q155+'Ongoing Cash Flows'!Q155+'Terminal Value'!Q155</f>
        <v>7887.30597958369</v>
      </c>
      <c r="R155" s="9" t="n">
        <f aca="false">+Outflows!R155+Fees!R155+'Ongoing Cash Flows'!R155+'Terminal Value'!R155</f>
        <v>1117.18896778912</v>
      </c>
      <c r="S155" s="9" t="n">
        <f aca="false">+Outflows!S155+Fees!S155+'Ongoing Cash Flows'!S155+'Terminal Value'!S155</f>
        <v>0</v>
      </c>
      <c r="T155" s="9" t="n">
        <f aca="false">+Outflows!T155+Fees!T155+'Ongoing Cash Flows'!T155+'Terminal Value'!T155</f>
        <v>0</v>
      </c>
      <c r="U155" s="9" t="n">
        <f aca="false">+Outflows!U155+Fees!U155+'Ongoing Cash Flows'!U155+'Terminal Value'!U155</f>
        <v>0</v>
      </c>
      <c r="V155" s="9" t="n">
        <f aca="false">+Outflows!V155+Fees!V155+'Ongoing Cash Flows'!V155+'Terminal Value'!V155</f>
        <v>0</v>
      </c>
      <c r="W155" s="9" t="n">
        <f aca="false">+Outflows!W155+Fees!W155+'Ongoing Cash Flows'!W155+'Terminal Value'!W155</f>
        <v>0</v>
      </c>
      <c r="X155" s="9" t="n">
        <f aca="false">+Outflows!X155+Fees!X155+'Ongoing Cash Flows'!X155+'Terminal Value'!X155</f>
        <v>0</v>
      </c>
      <c r="Y155" s="9" t="n">
        <f aca="false">+Outflows!Y155+Fees!Y155+'Ongoing Cash Flows'!Y155+'Terminal Value'!Y155</f>
        <v>0</v>
      </c>
      <c r="Z155" s="9" t="n">
        <f aca="false">+Outflows!Z155+Fees!Z155+'Ongoing Cash Flows'!Z155+'Terminal Value'!Z155</f>
        <v>0</v>
      </c>
      <c r="AA155" s="9" t="n">
        <f aca="false">+Outflows!AA155+Fees!AA155+'Ongoing Cash Flows'!AA155+'Terminal Value'!AA155</f>
        <v>0</v>
      </c>
      <c r="AB155" s="9" t="n">
        <f aca="false">+Outflows!AB155+Fees!AB155+'Ongoing Cash Flows'!AB155+'Terminal Value'!AB155</f>
        <v>0</v>
      </c>
      <c r="AC155" s="9" t="n">
        <f aca="false">+Outflows!AC155+Fees!AC155+'Ongoing Cash Flows'!AC155+'Terminal Value'!AC155</f>
        <v>0</v>
      </c>
      <c r="AD155" s="9" t="n">
        <f aca="false">+Outflows!AD155+Fees!AD155+'Ongoing Cash Flows'!AD155+'Terminal Value'!AD155</f>
        <v>0</v>
      </c>
      <c r="AE155" s="9" t="n">
        <f aca="false">+Outflows!AE155+Fees!AE155+'Ongoing Cash Flows'!AE155+'Terminal Value'!AE155</f>
        <v>0</v>
      </c>
      <c r="AF155" s="9" t="n">
        <f aca="false">+Outflows!AF155+Fees!AF155+'Ongoing Cash Flows'!AF155+'Terminal Value'!AF155</f>
        <v>0</v>
      </c>
      <c r="AG155" s="9" t="n">
        <f aca="false">+Outflows!AG155+Fees!AG155+'Ongoing Cash Flows'!AG155+'Terminal Value'!AG155</f>
        <v>0</v>
      </c>
      <c r="AH155" s="9" t="n">
        <f aca="false">+Outflows!AH155+Fees!AH155+'Ongoing Cash Flows'!AH155+'Terminal Value'!AH155</f>
        <v>0</v>
      </c>
      <c r="AI155" s="9" t="n">
        <f aca="false">+Outflows!AI155+Fees!AI155+'Ongoing Cash Flows'!AI155+'Terminal Value'!AI155</f>
        <v>0</v>
      </c>
      <c r="AJ155" s="9" t="n">
        <f aca="false">+Outflows!AJ155+Fees!AJ155+'Ongoing Cash Flows'!AJ155+'Terminal Value'!AJ155</f>
        <v>0</v>
      </c>
      <c r="AK155" s="9"/>
      <c r="AL155" s="1"/>
      <c r="AM155" s="32"/>
      <c r="AN155" s="33" t="n">
        <f aca="false">IF(ISERROR(XIRR(B155:AJ155,IRRDates)),-1,XIRR(B155:AJ155,IRRDates))</f>
        <v>0.0539805620505253</v>
      </c>
      <c r="AO155" s="9" t="n">
        <f aca="false">SUMPRODUCT(B155:AJ155,PVRf)</f>
        <v>0</v>
      </c>
      <c r="AP155" s="9" t="n">
        <f aca="false">MIN(0,AO155-$AO$1004)^2</f>
        <v>0</v>
      </c>
      <c r="AQ155" s="9" t="n">
        <f aca="false">MAX(0,AO155-$AO$1004)^2</f>
        <v>0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20"/>
      <c r="CM155" s="20"/>
      <c r="CN155" s="20"/>
      <c r="CO155" s="20"/>
      <c r="CP155" s="20"/>
    </row>
    <row r="156" customFormat="false" ht="11.25" hidden="false" customHeight="false" outlineLevel="0" collapsed="false">
      <c r="A156" s="1" t="n">
        <v>154</v>
      </c>
      <c r="B156" s="9" t="n">
        <f aca="false">+Outflows!B156+Fees!B156+'Ongoing Cash Flows'!B156+'Terminal Value'!B156</f>
        <v>-87972.041374404</v>
      </c>
      <c r="C156" s="9" t="n">
        <f aca="false">+Outflows!C156+Fees!C156+'Ongoing Cash Flows'!C156+'Terminal Value'!C156</f>
        <v>14123.6561781429</v>
      </c>
      <c r="D156" s="9" t="n">
        <f aca="false">+Outflows!D156+Fees!D156+'Ongoing Cash Flows'!D156+'Terminal Value'!D156</f>
        <v>11907.7623962914</v>
      </c>
      <c r="E156" s="9" t="n">
        <f aca="false">+Outflows!E156+Fees!E156+'Ongoing Cash Flows'!E156+'Terminal Value'!E156</f>
        <v>9967.53914287943</v>
      </c>
      <c r="F156" s="9" t="n">
        <f aca="false">+Outflows!F156+Fees!F156+'Ongoing Cash Flows'!F156+'Terminal Value'!F156</f>
        <v>9589.77645800912</v>
      </c>
      <c r="G156" s="9" t="n">
        <f aca="false">+Outflows!G156+Fees!G156+'Ongoing Cash Flows'!G156+'Terminal Value'!G156</f>
        <v>9167.61679407302</v>
      </c>
      <c r="H156" s="9" t="n">
        <f aca="false">+Outflows!H156+Fees!H156+'Ongoing Cash Flows'!H156+'Terminal Value'!H156</f>
        <v>8342.36907012386</v>
      </c>
      <c r="I156" s="9" t="n">
        <f aca="false">+Outflows!I156+Fees!I156+'Ongoing Cash Flows'!I156+'Terminal Value'!I156</f>
        <v>8199.35464166274</v>
      </c>
      <c r="J156" s="9" t="n">
        <f aca="false">+Outflows!J156+Fees!J156+'Ongoing Cash Flows'!J156+'Terminal Value'!J156</f>
        <v>8186.92043912775</v>
      </c>
      <c r="K156" s="9" t="n">
        <f aca="false">+Outflows!K156+Fees!K156+'Ongoing Cash Flows'!K156+'Terminal Value'!K156</f>
        <v>8177.53356348535</v>
      </c>
      <c r="L156" s="9" t="n">
        <f aca="false">+Outflows!L156+Fees!L156+'Ongoing Cash Flows'!L156+'Terminal Value'!L156</f>
        <v>8178.99250424734</v>
      </c>
      <c r="M156" s="9" t="n">
        <f aca="false">+Outflows!M156+Fees!M156+'Ongoing Cash Flows'!M156+'Terminal Value'!M156</f>
        <v>8150.75492918252</v>
      </c>
      <c r="N156" s="9" t="n">
        <f aca="false">+Outflows!N156+Fees!N156+'Ongoing Cash Flows'!N156+'Terminal Value'!N156</f>
        <v>8133.33977171543</v>
      </c>
      <c r="O156" s="9" t="n">
        <f aca="false">+Outflows!O156+Fees!O156+'Ongoing Cash Flows'!O156+'Terminal Value'!O156</f>
        <v>7806.98461205066</v>
      </c>
      <c r="P156" s="9" t="n">
        <f aca="false">+Outflows!P156+Fees!P156+'Ongoing Cash Flows'!P156+'Terminal Value'!P156</f>
        <v>7699.35728618961</v>
      </c>
      <c r="Q156" s="9" t="n">
        <f aca="false">+Outflows!Q156+Fees!Q156+'Ongoing Cash Flows'!Q156+'Terminal Value'!Q156</f>
        <v>7670.56956722306</v>
      </c>
      <c r="R156" s="9" t="n">
        <f aca="false">+Outflows!R156+Fees!R156+'Ongoing Cash Flows'!R156+'Terminal Value'!R156</f>
        <v>1009.00412574786</v>
      </c>
      <c r="S156" s="9" t="n">
        <f aca="false">+Outflows!S156+Fees!S156+'Ongoing Cash Flows'!S156+'Terminal Value'!S156</f>
        <v>0</v>
      </c>
      <c r="T156" s="9" t="n">
        <f aca="false">+Outflows!T156+Fees!T156+'Ongoing Cash Flows'!T156+'Terminal Value'!T156</f>
        <v>0</v>
      </c>
      <c r="U156" s="9" t="n">
        <f aca="false">+Outflows!U156+Fees!U156+'Ongoing Cash Flows'!U156+'Terminal Value'!U156</f>
        <v>0</v>
      </c>
      <c r="V156" s="9" t="n">
        <f aca="false">+Outflows!V156+Fees!V156+'Ongoing Cash Flows'!V156+'Terminal Value'!V156</f>
        <v>0</v>
      </c>
      <c r="W156" s="9" t="n">
        <f aca="false">+Outflows!W156+Fees!W156+'Ongoing Cash Flows'!W156+'Terminal Value'!W156</f>
        <v>0</v>
      </c>
      <c r="X156" s="9" t="n">
        <f aca="false">+Outflows!X156+Fees!X156+'Ongoing Cash Flows'!X156+'Terminal Value'!X156</f>
        <v>0</v>
      </c>
      <c r="Y156" s="9" t="n">
        <f aca="false">+Outflows!Y156+Fees!Y156+'Ongoing Cash Flows'!Y156+'Terminal Value'!Y156</f>
        <v>0</v>
      </c>
      <c r="Z156" s="9" t="n">
        <f aca="false">+Outflows!Z156+Fees!Z156+'Ongoing Cash Flows'!Z156+'Terminal Value'!Z156</f>
        <v>0</v>
      </c>
      <c r="AA156" s="9" t="n">
        <f aca="false">+Outflows!AA156+Fees!AA156+'Ongoing Cash Flows'!AA156+'Terminal Value'!AA156</f>
        <v>0</v>
      </c>
      <c r="AB156" s="9" t="n">
        <f aca="false">+Outflows!AB156+Fees!AB156+'Ongoing Cash Flows'!AB156+'Terminal Value'!AB156</f>
        <v>0</v>
      </c>
      <c r="AC156" s="9" t="n">
        <f aca="false">+Outflows!AC156+Fees!AC156+'Ongoing Cash Flows'!AC156+'Terminal Value'!AC156</f>
        <v>0</v>
      </c>
      <c r="AD156" s="9" t="n">
        <f aca="false">+Outflows!AD156+Fees!AD156+'Ongoing Cash Flows'!AD156+'Terminal Value'!AD156</f>
        <v>0</v>
      </c>
      <c r="AE156" s="9" t="n">
        <f aca="false">+Outflows!AE156+Fees!AE156+'Ongoing Cash Flows'!AE156+'Terminal Value'!AE156</f>
        <v>0</v>
      </c>
      <c r="AF156" s="9" t="n">
        <f aca="false">+Outflows!AF156+Fees!AF156+'Ongoing Cash Flows'!AF156+'Terminal Value'!AF156</f>
        <v>0</v>
      </c>
      <c r="AG156" s="9" t="n">
        <f aca="false">+Outflows!AG156+Fees!AG156+'Ongoing Cash Flows'!AG156+'Terminal Value'!AG156</f>
        <v>0</v>
      </c>
      <c r="AH156" s="9" t="n">
        <f aca="false">+Outflows!AH156+Fees!AH156+'Ongoing Cash Flows'!AH156+'Terminal Value'!AH156</f>
        <v>0</v>
      </c>
      <c r="AI156" s="9" t="n">
        <f aca="false">+Outflows!AI156+Fees!AI156+'Ongoing Cash Flows'!AI156+'Terminal Value'!AI156</f>
        <v>0</v>
      </c>
      <c r="AJ156" s="9" t="n">
        <f aca="false">+Outflows!AJ156+Fees!AJ156+'Ongoing Cash Flows'!AJ156+'Terminal Value'!AJ156</f>
        <v>0</v>
      </c>
      <c r="AK156" s="9"/>
      <c r="AL156" s="1"/>
      <c r="AM156" s="32"/>
      <c r="AN156" s="33" t="n">
        <f aca="false">IF(ISERROR(XIRR(B156:AJ156,IRRDates)),-1,XIRR(B156:AJ156,IRRDates))</f>
        <v>0.0669106678563833</v>
      </c>
      <c r="AO156" s="9" t="n">
        <f aca="false">SUMPRODUCT(B156:AJ156,PVRf)</f>
        <v>0</v>
      </c>
      <c r="AP156" s="9" t="n">
        <f aca="false">MIN(0,AO156-$AO$1004)^2</f>
        <v>0</v>
      </c>
      <c r="AQ156" s="9" t="n">
        <f aca="false">MAX(0,AO156-$AO$1004)^2</f>
        <v>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20"/>
      <c r="CM156" s="20"/>
      <c r="CN156" s="20"/>
      <c r="CO156" s="20"/>
      <c r="CP156" s="20"/>
    </row>
    <row r="157" customFormat="false" ht="11.25" hidden="false" customHeight="false" outlineLevel="0" collapsed="false">
      <c r="A157" s="1" t="n">
        <v>155</v>
      </c>
      <c r="B157" s="9" t="n">
        <f aca="false">+Outflows!B157+Fees!B157+'Ongoing Cash Flows'!B157+'Terminal Value'!B157</f>
        <v>-89337.8649987271</v>
      </c>
      <c r="C157" s="9" t="n">
        <f aca="false">+Outflows!C157+Fees!C157+'Ongoing Cash Flows'!C157+'Terminal Value'!C157</f>
        <v>14106.1246429029</v>
      </c>
      <c r="D157" s="9" t="n">
        <f aca="false">+Outflows!D157+Fees!D157+'Ongoing Cash Flows'!D157+'Terminal Value'!D157</f>
        <v>12073.8441831116</v>
      </c>
      <c r="E157" s="9" t="n">
        <f aca="false">+Outflows!E157+Fees!E157+'Ongoing Cash Flows'!E157+'Terminal Value'!E157</f>
        <v>9940.69289516752</v>
      </c>
      <c r="F157" s="9" t="n">
        <f aca="false">+Outflows!F157+Fees!F157+'Ongoing Cash Flows'!F157+'Terminal Value'!F157</f>
        <v>9594.46630093869</v>
      </c>
      <c r="G157" s="9" t="n">
        <f aca="false">+Outflows!G157+Fees!G157+'Ongoing Cash Flows'!G157+'Terminal Value'!G157</f>
        <v>9371.11161201933</v>
      </c>
      <c r="H157" s="9" t="n">
        <f aca="false">+Outflows!H157+Fees!H157+'Ongoing Cash Flows'!H157+'Terminal Value'!H157</f>
        <v>8375.45237774988</v>
      </c>
      <c r="I157" s="9" t="n">
        <f aca="false">+Outflows!I157+Fees!I157+'Ongoing Cash Flows'!I157+'Terminal Value'!I157</f>
        <v>8230.68554294581</v>
      </c>
      <c r="J157" s="9" t="n">
        <f aca="false">+Outflows!J157+Fees!J157+'Ongoing Cash Flows'!J157+'Terminal Value'!J157</f>
        <v>8218.25134041082</v>
      </c>
      <c r="K157" s="9" t="n">
        <f aca="false">+Outflows!K157+Fees!K157+'Ongoing Cash Flows'!K157+'Terminal Value'!K157</f>
        <v>8208.91756799093</v>
      </c>
      <c r="L157" s="9" t="n">
        <f aca="false">+Outflows!L157+Fees!L157+'Ongoing Cash Flows'!L157+'Terminal Value'!L157</f>
        <v>8210.32340553041</v>
      </c>
      <c r="M157" s="9" t="n">
        <f aca="false">+Outflows!M157+Fees!M157+'Ongoing Cash Flows'!M157+'Terminal Value'!M157</f>
        <v>8182.13893368811</v>
      </c>
      <c r="N157" s="9" t="n">
        <f aca="false">+Outflows!N157+Fees!N157+'Ongoing Cash Flows'!N157+'Terminal Value'!N157</f>
        <v>8164.6706729985</v>
      </c>
      <c r="O157" s="9" t="n">
        <f aca="false">+Outflows!O157+Fees!O157+'Ongoing Cash Flows'!O157+'Terminal Value'!O157</f>
        <v>7838.36861655624</v>
      </c>
      <c r="P157" s="9" t="n">
        <f aca="false">+Outflows!P157+Fees!P157+'Ongoing Cash Flows'!P157+'Terminal Value'!P157</f>
        <v>7730.68818747268</v>
      </c>
      <c r="Q157" s="9" t="n">
        <f aca="false">+Outflows!Q157+Fees!Q157+'Ongoing Cash Flows'!Q157+'Terminal Value'!Q157</f>
        <v>7701.95357172865</v>
      </c>
      <c r="R157" s="9" t="n">
        <f aca="false">+Outflows!R157+Fees!R157+'Ongoing Cash Flows'!R157+'Terminal Value'!R157</f>
        <v>1024.6695763894</v>
      </c>
      <c r="S157" s="9" t="n">
        <f aca="false">+Outflows!S157+Fees!S157+'Ongoing Cash Flows'!S157+'Terminal Value'!S157</f>
        <v>0</v>
      </c>
      <c r="T157" s="9" t="n">
        <f aca="false">+Outflows!T157+Fees!T157+'Ongoing Cash Flows'!T157+'Terminal Value'!T157</f>
        <v>0</v>
      </c>
      <c r="U157" s="9" t="n">
        <f aca="false">+Outflows!U157+Fees!U157+'Ongoing Cash Flows'!U157+'Terminal Value'!U157</f>
        <v>0</v>
      </c>
      <c r="V157" s="9" t="n">
        <f aca="false">+Outflows!V157+Fees!V157+'Ongoing Cash Flows'!V157+'Terminal Value'!V157</f>
        <v>0</v>
      </c>
      <c r="W157" s="9" t="n">
        <f aca="false">+Outflows!W157+Fees!W157+'Ongoing Cash Flows'!W157+'Terminal Value'!W157</f>
        <v>0</v>
      </c>
      <c r="X157" s="9" t="n">
        <f aca="false">+Outflows!X157+Fees!X157+'Ongoing Cash Flows'!X157+'Terminal Value'!X157</f>
        <v>0</v>
      </c>
      <c r="Y157" s="9" t="n">
        <f aca="false">+Outflows!Y157+Fees!Y157+'Ongoing Cash Flows'!Y157+'Terminal Value'!Y157</f>
        <v>0</v>
      </c>
      <c r="Z157" s="9" t="n">
        <f aca="false">+Outflows!Z157+Fees!Z157+'Ongoing Cash Flows'!Z157+'Terminal Value'!Z157</f>
        <v>0</v>
      </c>
      <c r="AA157" s="9" t="n">
        <f aca="false">+Outflows!AA157+Fees!AA157+'Ongoing Cash Flows'!AA157+'Terminal Value'!AA157</f>
        <v>0</v>
      </c>
      <c r="AB157" s="9" t="n">
        <f aca="false">+Outflows!AB157+Fees!AB157+'Ongoing Cash Flows'!AB157+'Terminal Value'!AB157</f>
        <v>0</v>
      </c>
      <c r="AC157" s="9" t="n">
        <f aca="false">+Outflows!AC157+Fees!AC157+'Ongoing Cash Flows'!AC157+'Terminal Value'!AC157</f>
        <v>0</v>
      </c>
      <c r="AD157" s="9" t="n">
        <f aca="false">+Outflows!AD157+Fees!AD157+'Ongoing Cash Flows'!AD157+'Terminal Value'!AD157</f>
        <v>0</v>
      </c>
      <c r="AE157" s="9" t="n">
        <f aca="false">+Outflows!AE157+Fees!AE157+'Ongoing Cash Flows'!AE157+'Terminal Value'!AE157</f>
        <v>0</v>
      </c>
      <c r="AF157" s="9" t="n">
        <f aca="false">+Outflows!AF157+Fees!AF157+'Ongoing Cash Flows'!AF157+'Terminal Value'!AF157</f>
        <v>0</v>
      </c>
      <c r="AG157" s="9" t="n">
        <f aca="false">+Outflows!AG157+Fees!AG157+'Ongoing Cash Flows'!AG157+'Terminal Value'!AG157</f>
        <v>0</v>
      </c>
      <c r="AH157" s="9" t="n">
        <f aca="false">+Outflows!AH157+Fees!AH157+'Ongoing Cash Flows'!AH157+'Terminal Value'!AH157</f>
        <v>0</v>
      </c>
      <c r="AI157" s="9" t="n">
        <f aca="false">+Outflows!AI157+Fees!AI157+'Ongoing Cash Flows'!AI157+'Terminal Value'!AI157</f>
        <v>0</v>
      </c>
      <c r="AJ157" s="9" t="n">
        <f aca="false">+Outflows!AJ157+Fees!AJ157+'Ongoing Cash Flows'!AJ157+'Terminal Value'!AJ157</f>
        <v>0</v>
      </c>
      <c r="AK157" s="9"/>
      <c r="AL157" s="1"/>
      <c r="AM157" s="32"/>
      <c r="AN157" s="33" t="n">
        <f aca="false">IF(ISERROR(XIRR(B157:AJ157,IRRDates)),-1,XIRR(B157:AJ157,IRRDates))</f>
        <v>0.0650810080245135</v>
      </c>
      <c r="AO157" s="9" t="n">
        <f aca="false">SUMPRODUCT(B157:AJ157,PVRf)</f>
        <v>0</v>
      </c>
      <c r="AP157" s="9" t="n">
        <f aca="false">MIN(0,AO157-$AO$1004)^2</f>
        <v>0</v>
      </c>
      <c r="AQ157" s="9" t="n">
        <f aca="false">MAX(0,AO157-$AO$1004)^2</f>
        <v>0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20"/>
      <c r="CM157" s="20"/>
      <c r="CN157" s="20"/>
      <c r="CO157" s="20"/>
      <c r="CP157" s="20"/>
    </row>
    <row r="158" customFormat="false" ht="11.25" hidden="false" customHeight="false" outlineLevel="0" collapsed="false">
      <c r="A158" s="1" t="n">
        <v>156</v>
      </c>
      <c r="B158" s="9" t="n">
        <f aca="false">+Outflows!B158+Fees!B158+'Ongoing Cash Flows'!B158+'Terminal Value'!B158</f>
        <v>-91769.7226834436</v>
      </c>
      <c r="C158" s="9" t="n">
        <f aca="false">+Outflows!C158+Fees!C158+'Ongoing Cash Flows'!C158+'Terminal Value'!C158</f>
        <v>14119.4912824168</v>
      </c>
      <c r="D158" s="9" t="n">
        <f aca="false">+Outflows!D158+Fees!D158+'Ongoing Cash Flows'!D158+'Terminal Value'!D158</f>
        <v>12012.5261316339</v>
      </c>
      <c r="E158" s="9" t="n">
        <f aca="false">+Outflows!E158+Fees!E158+'Ongoing Cash Flows'!E158+'Terminal Value'!E158</f>
        <v>10008.0654397607</v>
      </c>
      <c r="F158" s="9" t="n">
        <f aca="false">+Outflows!F158+Fees!F158+'Ongoing Cash Flows'!F158+'Terminal Value'!F158</f>
        <v>9683.04093409399</v>
      </c>
      <c r="G158" s="9" t="n">
        <f aca="false">+Outflows!G158+Fees!G158+'Ongoing Cash Flows'!G158+'Terminal Value'!G158</f>
        <v>9325.37926171802</v>
      </c>
      <c r="H158" s="9" t="n">
        <f aca="false">+Outflows!H158+Fees!H158+'Ongoing Cash Flows'!H158+'Terminal Value'!H158</f>
        <v>8434.35741823493</v>
      </c>
      <c r="I158" s="9" t="n">
        <f aca="false">+Outflows!I158+Fees!I158+'Ongoing Cash Flows'!I158+'Terminal Value'!I158</f>
        <v>8286.47041274706</v>
      </c>
      <c r="J158" s="9" t="n">
        <f aca="false">+Outflows!J158+Fees!J158+'Ongoing Cash Flows'!J158+'Terminal Value'!J158</f>
        <v>8274.03621021207</v>
      </c>
      <c r="K158" s="9" t="n">
        <f aca="false">+Outflows!K158+Fees!K158+'Ongoing Cash Flows'!K158+'Terminal Value'!K158</f>
        <v>8264.79698841896</v>
      </c>
      <c r="L158" s="9" t="n">
        <f aca="false">+Outflows!L158+Fees!L158+'Ongoing Cash Flows'!L158+'Terminal Value'!L158</f>
        <v>8266.10827533166</v>
      </c>
      <c r="M158" s="9" t="n">
        <f aca="false">+Outflows!M158+Fees!M158+'Ongoing Cash Flows'!M158+'Terminal Value'!M158</f>
        <v>8238.01835411614</v>
      </c>
      <c r="N158" s="9" t="n">
        <f aca="false">+Outflows!N158+Fees!N158+'Ongoing Cash Flows'!N158+'Terminal Value'!N158</f>
        <v>8220.45554279975</v>
      </c>
      <c r="O158" s="9" t="n">
        <f aca="false">+Outflows!O158+Fees!O158+'Ongoing Cash Flows'!O158+'Terminal Value'!O158</f>
        <v>7894.24803698428</v>
      </c>
      <c r="P158" s="9" t="n">
        <f aca="false">+Outflows!P158+Fees!P158+'Ongoing Cash Flows'!P158+'Terminal Value'!P158</f>
        <v>7786.47305727393</v>
      </c>
      <c r="Q158" s="9" t="n">
        <f aca="false">+Outflows!Q158+Fees!Q158+'Ongoing Cash Flows'!Q158+'Terminal Value'!Q158</f>
        <v>7757.83299215668</v>
      </c>
      <c r="R158" s="9" t="n">
        <f aca="false">+Outflows!R158+Fees!R158+'Ongoing Cash Flows'!R158+'Terminal Value'!R158</f>
        <v>1052.56201129002</v>
      </c>
      <c r="S158" s="9" t="n">
        <f aca="false">+Outflows!S158+Fees!S158+'Ongoing Cash Flows'!S158+'Terminal Value'!S158</f>
        <v>0</v>
      </c>
      <c r="T158" s="9" t="n">
        <f aca="false">+Outflows!T158+Fees!T158+'Ongoing Cash Flows'!T158+'Terminal Value'!T158</f>
        <v>0</v>
      </c>
      <c r="U158" s="9" t="n">
        <f aca="false">+Outflows!U158+Fees!U158+'Ongoing Cash Flows'!U158+'Terminal Value'!U158</f>
        <v>0</v>
      </c>
      <c r="V158" s="9" t="n">
        <f aca="false">+Outflows!V158+Fees!V158+'Ongoing Cash Flows'!V158+'Terminal Value'!V158</f>
        <v>0</v>
      </c>
      <c r="W158" s="9" t="n">
        <f aca="false">+Outflows!W158+Fees!W158+'Ongoing Cash Flows'!W158+'Terminal Value'!W158</f>
        <v>0</v>
      </c>
      <c r="X158" s="9" t="n">
        <f aca="false">+Outflows!X158+Fees!X158+'Ongoing Cash Flows'!X158+'Terminal Value'!X158</f>
        <v>0</v>
      </c>
      <c r="Y158" s="9" t="n">
        <f aca="false">+Outflows!Y158+Fees!Y158+'Ongoing Cash Flows'!Y158+'Terminal Value'!Y158</f>
        <v>0</v>
      </c>
      <c r="Z158" s="9" t="n">
        <f aca="false">+Outflows!Z158+Fees!Z158+'Ongoing Cash Flows'!Z158+'Terminal Value'!Z158</f>
        <v>0</v>
      </c>
      <c r="AA158" s="9" t="n">
        <f aca="false">+Outflows!AA158+Fees!AA158+'Ongoing Cash Flows'!AA158+'Terminal Value'!AA158</f>
        <v>0</v>
      </c>
      <c r="AB158" s="9" t="n">
        <f aca="false">+Outflows!AB158+Fees!AB158+'Ongoing Cash Flows'!AB158+'Terminal Value'!AB158</f>
        <v>0</v>
      </c>
      <c r="AC158" s="9" t="n">
        <f aca="false">+Outflows!AC158+Fees!AC158+'Ongoing Cash Flows'!AC158+'Terminal Value'!AC158</f>
        <v>0</v>
      </c>
      <c r="AD158" s="9" t="n">
        <f aca="false">+Outflows!AD158+Fees!AD158+'Ongoing Cash Flows'!AD158+'Terminal Value'!AD158</f>
        <v>0</v>
      </c>
      <c r="AE158" s="9" t="n">
        <f aca="false">+Outflows!AE158+Fees!AE158+'Ongoing Cash Flows'!AE158+'Terminal Value'!AE158</f>
        <v>0</v>
      </c>
      <c r="AF158" s="9" t="n">
        <f aca="false">+Outflows!AF158+Fees!AF158+'Ongoing Cash Flows'!AF158+'Terminal Value'!AF158</f>
        <v>0</v>
      </c>
      <c r="AG158" s="9" t="n">
        <f aca="false">+Outflows!AG158+Fees!AG158+'Ongoing Cash Flows'!AG158+'Terminal Value'!AG158</f>
        <v>0</v>
      </c>
      <c r="AH158" s="9" t="n">
        <f aca="false">+Outflows!AH158+Fees!AH158+'Ongoing Cash Flows'!AH158+'Terminal Value'!AH158</f>
        <v>0</v>
      </c>
      <c r="AI158" s="9" t="n">
        <f aca="false">+Outflows!AI158+Fees!AI158+'Ongoing Cash Flows'!AI158+'Terminal Value'!AI158</f>
        <v>0</v>
      </c>
      <c r="AJ158" s="9" t="n">
        <f aca="false">+Outflows!AJ158+Fees!AJ158+'Ongoing Cash Flows'!AJ158+'Terminal Value'!AJ158</f>
        <v>0</v>
      </c>
      <c r="AK158" s="9"/>
      <c r="AL158" s="1"/>
      <c r="AM158" s="32"/>
      <c r="AN158" s="33" t="n">
        <f aca="false">IF(ISERROR(XIRR(B158:AJ158,IRRDates)),-1,XIRR(B158:AJ158,IRRDates))</f>
        <v>0.0611681165904714</v>
      </c>
      <c r="AO158" s="9" t="n">
        <f aca="false">SUMPRODUCT(B158:AJ158,PVRf)</f>
        <v>0</v>
      </c>
      <c r="AP158" s="9" t="n">
        <f aca="false">MIN(0,AO158-$AO$1004)^2</f>
        <v>0</v>
      </c>
      <c r="AQ158" s="9" t="n">
        <f aca="false">MAX(0,AO158-$AO$1004)^2</f>
        <v>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20"/>
      <c r="CM158" s="20"/>
      <c r="CN158" s="20"/>
      <c r="CO158" s="20"/>
      <c r="CP158" s="20"/>
    </row>
    <row r="159" customFormat="false" ht="11.25" hidden="false" customHeight="false" outlineLevel="0" collapsed="false">
      <c r="A159" s="1" t="n">
        <v>157</v>
      </c>
      <c r="B159" s="9" t="n">
        <f aca="false">+Outflows!B159+Fees!B159+'Ongoing Cash Flows'!B159+'Terminal Value'!B159</f>
        <v>-98573.968899061</v>
      </c>
      <c r="C159" s="9" t="n">
        <f aca="false">+Outflows!C159+Fees!C159+'Ongoing Cash Flows'!C159+'Terminal Value'!C159</f>
        <v>14266.9945812627</v>
      </c>
      <c r="D159" s="9" t="n">
        <f aca="false">+Outflows!D159+Fees!D159+'Ongoing Cash Flows'!D159+'Terminal Value'!D159</f>
        <v>12252.4793860302</v>
      </c>
      <c r="E159" s="9" t="n">
        <f aca="false">+Outflows!E159+Fees!E159+'Ongoing Cash Flows'!E159+'Terminal Value'!E159</f>
        <v>10348.0124055686</v>
      </c>
      <c r="F159" s="9" t="n">
        <f aca="false">+Outflows!F159+Fees!F159+'Ongoing Cash Flows'!F159+'Terminal Value'!F159</f>
        <v>9957.84901520083</v>
      </c>
      <c r="G159" s="9" t="n">
        <f aca="false">+Outflows!G159+Fees!G159+'Ongoing Cash Flows'!G159+'Terminal Value'!G159</f>
        <v>9518.57303935421</v>
      </c>
      <c r="H159" s="9" t="n">
        <f aca="false">+Outflows!H159+Fees!H159+'Ongoing Cash Flows'!H159+'Terminal Value'!H159</f>
        <v>8599.17150308871</v>
      </c>
      <c r="I159" s="9" t="n">
        <f aca="false">+Outflows!I159+Fees!I159+'Ongoing Cash Flows'!I159+'Terminal Value'!I159</f>
        <v>8442.55437753635</v>
      </c>
      <c r="J159" s="9" t="n">
        <f aca="false">+Outflows!J159+Fees!J159+'Ongoing Cash Flows'!J159+'Terminal Value'!J159</f>
        <v>8430.12017500136</v>
      </c>
      <c r="K159" s="9" t="n">
        <f aca="false">+Outflows!K159+Fees!K159+'Ongoing Cash Flows'!K159+'Terminal Value'!K159</f>
        <v>8421.14550230112</v>
      </c>
      <c r="L159" s="9" t="n">
        <f aca="false">+Outflows!L159+Fees!L159+'Ongoing Cash Flows'!L159+'Terminal Value'!L159</f>
        <v>8422.19224012095</v>
      </c>
      <c r="M159" s="9" t="n">
        <f aca="false">+Outflows!M159+Fees!M159+'Ongoing Cash Flows'!M159+'Terminal Value'!M159</f>
        <v>8394.36686799829</v>
      </c>
      <c r="N159" s="9" t="n">
        <f aca="false">+Outflows!N159+Fees!N159+'Ongoing Cash Flows'!N159+'Terminal Value'!N159</f>
        <v>8376.53950758904</v>
      </c>
      <c r="O159" s="9" t="n">
        <f aca="false">+Outflows!O159+Fees!O159+'Ongoing Cash Flows'!O159+'Terminal Value'!O159</f>
        <v>8050.59655086643</v>
      </c>
      <c r="P159" s="9" t="n">
        <f aca="false">+Outflows!P159+Fees!P159+'Ongoing Cash Flows'!P159+'Terminal Value'!P159</f>
        <v>7942.55702206322</v>
      </c>
      <c r="Q159" s="9" t="n">
        <f aca="false">+Outflows!Q159+Fees!Q159+'Ongoing Cash Flows'!Q159+'Terminal Value'!Q159</f>
        <v>7914.18150603883</v>
      </c>
      <c r="R159" s="9" t="n">
        <f aca="false">+Outflows!R159+Fees!R159+'Ongoing Cash Flows'!R159+'Terminal Value'!R159</f>
        <v>1130.60399368467</v>
      </c>
      <c r="S159" s="9" t="n">
        <f aca="false">+Outflows!S159+Fees!S159+'Ongoing Cash Flows'!S159+'Terminal Value'!S159</f>
        <v>0</v>
      </c>
      <c r="T159" s="9" t="n">
        <f aca="false">+Outflows!T159+Fees!T159+'Ongoing Cash Flows'!T159+'Terminal Value'!T159</f>
        <v>0</v>
      </c>
      <c r="U159" s="9" t="n">
        <f aca="false">+Outflows!U159+Fees!U159+'Ongoing Cash Flows'!U159+'Terminal Value'!U159</f>
        <v>0</v>
      </c>
      <c r="V159" s="9" t="n">
        <f aca="false">+Outflows!V159+Fees!V159+'Ongoing Cash Flows'!V159+'Terminal Value'!V159</f>
        <v>0</v>
      </c>
      <c r="W159" s="9" t="n">
        <f aca="false">+Outflows!W159+Fees!W159+'Ongoing Cash Flows'!W159+'Terminal Value'!W159</f>
        <v>0</v>
      </c>
      <c r="X159" s="9" t="n">
        <f aca="false">+Outflows!X159+Fees!X159+'Ongoing Cash Flows'!X159+'Terminal Value'!X159</f>
        <v>0</v>
      </c>
      <c r="Y159" s="9" t="n">
        <f aca="false">+Outflows!Y159+Fees!Y159+'Ongoing Cash Flows'!Y159+'Terminal Value'!Y159</f>
        <v>0</v>
      </c>
      <c r="Z159" s="9" t="n">
        <f aca="false">+Outflows!Z159+Fees!Z159+'Ongoing Cash Flows'!Z159+'Terminal Value'!Z159</f>
        <v>0</v>
      </c>
      <c r="AA159" s="9" t="n">
        <f aca="false">+Outflows!AA159+Fees!AA159+'Ongoing Cash Flows'!AA159+'Terminal Value'!AA159</f>
        <v>0</v>
      </c>
      <c r="AB159" s="9" t="n">
        <f aca="false">+Outflows!AB159+Fees!AB159+'Ongoing Cash Flows'!AB159+'Terminal Value'!AB159</f>
        <v>0</v>
      </c>
      <c r="AC159" s="9" t="n">
        <f aca="false">+Outflows!AC159+Fees!AC159+'Ongoing Cash Flows'!AC159+'Terminal Value'!AC159</f>
        <v>0</v>
      </c>
      <c r="AD159" s="9" t="n">
        <f aca="false">+Outflows!AD159+Fees!AD159+'Ongoing Cash Flows'!AD159+'Terminal Value'!AD159</f>
        <v>0</v>
      </c>
      <c r="AE159" s="9" t="n">
        <f aca="false">+Outflows!AE159+Fees!AE159+'Ongoing Cash Flows'!AE159+'Terminal Value'!AE159</f>
        <v>0</v>
      </c>
      <c r="AF159" s="9" t="n">
        <f aca="false">+Outflows!AF159+Fees!AF159+'Ongoing Cash Flows'!AF159+'Terminal Value'!AF159</f>
        <v>0</v>
      </c>
      <c r="AG159" s="9" t="n">
        <f aca="false">+Outflows!AG159+Fees!AG159+'Ongoing Cash Flows'!AG159+'Terminal Value'!AG159</f>
        <v>0</v>
      </c>
      <c r="AH159" s="9" t="n">
        <f aca="false">+Outflows!AH159+Fees!AH159+'Ongoing Cash Flows'!AH159+'Terminal Value'!AH159</f>
        <v>0</v>
      </c>
      <c r="AI159" s="9" t="n">
        <f aca="false">+Outflows!AI159+Fees!AI159+'Ongoing Cash Flows'!AI159+'Terminal Value'!AI159</f>
        <v>0</v>
      </c>
      <c r="AJ159" s="9" t="n">
        <f aca="false">+Outflows!AJ159+Fees!AJ159+'Ongoing Cash Flows'!AJ159+'Terminal Value'!AJ159</f>
        <v>0</v>
      </c>
      <c r="AK159" s="9"/>
      <c r="AL159" s="1"/>
      <c r="AM159" s="32"/>
      <c r="AN159" s="33" t="n">
        <f aca="false">IF(ISERROR(XIRR(B159:AJ159,IRRDates)),-1,XIRR(B159:AJ159,IRRDates))</f>
        <v>0.0526199081999449</v>
      </c>
      <c r="AO159" s="9" t="n">
        <f aca="false">SUMPRODUCT(B159:AJ159,PVRf)</f>
        <v>0</v>
      </c>
      <c r="AP159" s="9" t="n">
        <f aca="false">MIN(0,AO159-$AO$1004)^2</f>
        <v>0</v>
      </c>
      <c r="AQ159" s="9" t="n">
        <f aca="false">MAX(0,AO159-$AO$1004)^2</f>
        <v>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20"/>
      <c r="CM159" s="20"/>
      <c r="CN159" s="20"/>
      <c r="CO159" s="20"/>
      <c r="CP159" s="20"/>
    </row>
    <row r="160" customFormat="false" ht="11.25" hidden="false" customHeight="false" outlineLevel="0" collapsed="false">
      <c r="A160" s="1" t="n">
        <v>158</v>
      </c>
      <c r="B160" s="9" t="n">
        <f aca="false">+Outflows!B160+Fees!B160+'Ongoing Cash Flows'!B160+'Terminal Value'!B160</f>
        <v>-87840.5902220032</v>
      </c>
      <c r="C160" s="9" t="n">
        <f aca="false">+Outflows!C160+Fees!C160+'Ongoing Cash Flows'!C160+'Terminal Value'!C160</f>
        <v>14143.8651919728</v>
      </c>
      <c r="D160" s="9" t="n">
        <f aca="false">+Outflows!D160+Fees!D160+'Ongoing Cash Flows'!D160+'Terminal Value'!D160</f>
        <v>11917.778190987</v>
      </c>
      <c r="E160" s="9" t="n">
        <f aca="false">+Outflows!E160+Fees!E160+'Ongoing Cash Flows'!E160+'Terminal Value'!E160</f>
        <v>9826.74061208747</v>
      </c>
      <c r="F160" s="9" t="n">
        <f aca="false">+Outflows!F160+Fees!F160+'Ongoing Cash Flows'!F160+'Terminal Value'!F160</f>
        <v>9470.00917537591</v>
      </c>
      <c r="G160" s="9" t="n">
        <f aca="false">+Outflows!G160+Fees!G160+'Ongoing Cash Flows'!G160+'Terminal Value'!G160</f>
        <v>9229.12782051985</v>
      </c>
      <c r="H160" s="9" t="n">
        <f aca="false">+Outflows!H160+Fees!H160+'Ongoing Cash Flows'!H160+'Terminal Value'!H160</f>
        <v>8339.18502876213</v>
      </c>
      <c r="I160" s="9" t="n">
        <f aca="false">+Outflows!I160+Fees!I160+'Ongoing Cash Flows'!I160+'Terminal Value'!I160</f>
        <v>8196.33925738759</v>
      </c>
      <c r="J160" s="9" t="n">
        <f aca="false">+Outflows!J160+Fees!J160+'Ongoing Cash Flows'!J160+'Terminal Value'!J160</f>
        <v>8183.9050548526</v>
      </c>
      <c r="K160" s="9" t="n">
        <f aca="false">+Outflows!K160+Fees!K160+'Ongoing Cash Flows'!K160+'Terminal Value'!K160</f>
        <v>8174.51306838939</v>
      </c>
      <c r="L160" s="9" t="n">
        <f aca="false">+Outflows!L160+Fees!L160+'Ongoing Cash Flows'!L160+'Terminal Value'!L160</f>
        <v>8175.97711997219</v>
      </c>
      <c r="M160" s="9" t="n">
        <f aca="false">+Outflows!M160+Fees!M160+'Ongoing Cash Flows'!M160+'Terminal Value'!M160</f>
        <v>8147.73443408657</v>
      </c>
      <c r="N160" s="9" t="n">
        <f aca="false">+Outflows!N160+Fees!N160+'Ongoing Cash Flows'!N160+'Terminal Value'!N160</f>
        <v>8130.32438744028</v>
      </c>
      <c r="O160" s="9" t="n">
        <f aca="false">+Outflows!O160+Fees!O160+'Ongoing Cash Flows'!O160+'Terminal Value'!O160</f>
        <v>7803.9641169547</v>
      </c>
      <c r="P160" s="9" t="n">
        <f aca="false">+Outflows!P160+Fees!P160+'Ongoing Cash Flows'!P160+'Terminal Value'!P160</f>
        <v>7696.34190191446</v>
      </c>
      <c r="Q160" s="9" t="n">
        <f aca="false">+Outflows!Q160+Fees!Q160+'Ongoing Cash Flows'!Q160+'Terminal Value'!Q160</f>
        <v>7667.54907212711</v>
      </c>
      <c r="R160" s="9" t="n">
        <f aca="false">+Outflows!R160+Fees!R160+'Ongoing Cash Flows'!R160+'Terminal Value'!R160</f>
        <v>1007.49643361029</v>
      </c>
      <c r="S160" s="9" t="n">
        <f aca="false">+Outflows!S160+Fees!S160+'Ongoing Cash Flows'!S160+'Terminal Value'!S160</f>
        <v>0</v>
      </c>
      <c r="T160" s="9" t="n">
        <f aca="false">+Outflows!T160+Fees!T160+'Ongoing Cash Flows'!T160+'Terminal Value'!T160</f>
        <v>0</v>
      </c>
      <c r="U160" s="9" t="n">
        <f aca="false">+Outflows!U160+Fees!U160+'Ongoing Cash Flows'!U160+'Terminal Value'!U160</f>
        <v>0</v>
      </c>
      <c r="V160" s="9" t="n">
        <f aca="false">+Outflows!V160+Fees!V160+'Ongoing Cash Flows'!V160+'Terminal Value'!V160</f>
        <v>0</v>
      </c>
      <c r="W160" s="9" t="n">
        <f aca="false">+Outflows!W160+Fees!W160+'Ongoing Cash Flows'!W160+'Terminal Value'!W160</f>
        <v>0</v>
      </c>
      <c r="X160" s="9" t="n">
        <f aca="false">+Outflows!X160+Fees!X160+'Ongoing Cash Flows'!X160+'Terminal Value'!X160</f>
        <v>0</v>
      </c>
      <c r="Y160" s="9" t="n">
        <f aca="false">+Outflows!Y160+Fees!Y160+'Ongoing Cash Flows'!Y160+'Terminal Value'!Y160</f>
        <v>0</v>
      </c>
      <c r="Z160" s="9" t="n">
        <f aca="false">+Outflows!Z160+Fees!Z160+'Ongoing Cash Flows'!Z160+'Terminal Value'!Z160</f>
        <v>0</v>
      </c>
      <c r="AA160" s="9" t="n">
        <f aca="false">+Outflows!AA160+Fees!AA160+'Ongoing Cash Flows'!AA160+'Terminal Value'!AA160</f>
        <v>0</v>
      </c>
      <c r="AB160" s="9" t="n">
        <f aca="false">+Outflows!AB160+Fees!AB160+'Ongoing Cash Flows'!AB160+'Terminal Value'!AB160</f>
        <v>0</v>
      </c>
      <c r="AC160" s="9" t="n">
        <f aca="false">+Outflows!AC160+Fees!AC160+'Ongoing Cash Flows'!AC160+'Terminal Value'!AC160</f>
        <v>0</v>
      </c>
      <c r="AD160" s="9" t="n">
        <f aca="false">+Outflows!AD160+Fees!AD160+'Ongoing Cash Flows'!AD160+'Terminal Value'!AD160</f>
        <v>0</v>
      </c>
      <c r="AE160" s="9" t="n">
        <f aca="false">+Outflows!AE160+Fees!AE160+'Ongoing Cash Flows'!AE160+'Terminal Value'!AE160</f>
        <v>0</v>
      </c>
      <c r="AF160" s="9" t="n">
        <f aca="false">+Outflows!AF160+Fees!AF160+'Ongoing Cash Flows'!AF160+'Terminal Value'!AF160</f>
        <v>0</v>
      </c>
      <c r="AG160" s="9" t="n">
        <f aca="false">+Outflows!AG160+Fees!AG160+'Ongoing Cash Flows'!AG160+'Terminal Value'!AG160</f>
        <v>0</v>
      </c>
      <c r="AH160" s="9" t="n">
        <f aca="false">+Outflows!AH160+Fees!AH160+'Ongoing Cash Flows'!AH160+'Terminal Value'!AH160</f>
        <v>0</v>
      </c>
      <c r="AI160" s="9" t="n">
        <f aca="false">+Outflows!AI160+Fees!AI160+'Ongoing Cash Flows'!AI160+'Terminal Value'!AI160</f>
        <v>0</v>
      </c>
      <c r="AJ160" s="9" t="n">
        <f aca="false">+Outflows!AJ160+Fees!AJ160+'Ongoing Cash Flows'!AJ160+'Terminal Value'!AJ160</f>
        <v>0</v>
      </c>
      <c r="AK160" s="9"/>
      <c r="AL160" s="1"/>
      <c r="AM160" s="32"/>
      <c r="AN160" s="33" t="n">
        <f aca="false">IF(ISERROR(XIRR(B160:AJ160,IRRDates)),-1,XIRR(B160:AJ160,IRRDates))</f>
        <v>0.0668694725831647</v>
      </c>
      <c r="AO160" s="9" t="n">
        <f aca="false">SUMPRODUCT(B160:AJ160,PVRf)</f>
        <v>0</v>
      </c>
      <c r="AP160" s="9" t="n">
        <f aca="false">MIN(0,AO160-$AO$1004)^2</f>
        <v>0</v>
      </c>
      <c r="AQ160" s="9" t="n">
        <f aca="false">MAX(0,AO160-$AO$1004)^2</f>
        <v>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20"/>
      <c r="CM160" s="20"/>
      <c r="CN160" s="20"/>
      <c r="CO160" s="20"/>
      <c r="CP160" s="20"/>
    </row>
    <row r="161" customFormat="false" ht="11.25" hidden="false" customHeight="false" outlineLevel="0" collapsed="false">
      <c r="A161" s="1" t="n">
        <v>159</v>
      </c>
      <c r="B161" s="9" t="n">
        <f aca="false">+Outflows!B161+Fees!B161+'Ongoing Cash Flows'!B161+'Terminal Value'!B161</f>
        <v>-103727.354467151</v>
      </c>
      <c r="C161" s="9" t="n">
        <f aca="false">+Outflows!C161+Fees!C161+'Ongoing Cash Flows'!C161+'Terminal Value'!C161</f>
        <v>14385.5366645828</v>
      </c>
      <c r="D161" s="9" t="n">
        <f aca="false">+Outflows!D161+Fees!D161+'Ongoing Cash Flows'!D161+'Terminal Value'!D161</f>
        <v>12552.27760893</v>
      </c>
      <c r="E161" s="9" t="n">
        <f aca="false">+Outflows!E161+Fees!E161+'Ongoing Cash Flows'!E161+'Terminal Value'!E161</f>
        <v>10508.2058698121</v>
      </c>
      <c r="F161" s="9" t="n">
        <f aca="false">+Outflows!F161+Fees!F161+'Ongoing Cash Flows'!F161+'Terminal Value'!F161</f>
        <v>9996.1185049414</v>
      </c>
      <c r="G161" s="9" t="n">
        <f aca="false">+Outflows!G161+Fees!G161+'Ongoing Cash Flows'!G161+'Terminal Value'!G161</f>
        <v>9715.0529698341</v>
      </c>
      <c r="H161" s="9" t="n">
        <f aca="false">+Outflows!H161+Fees!H161+'Ongoing Cash Flows'!H161+'Terminal Value'!H161</f>
        <v>8723.99804513153</v>
      </c>
      <c r="I161" s="9" t="n">
        <f aca="false">+Outflows!I161+Fees!I161+'Ongoing Cash Flows'!I161+'Terminal Value'!I161</f>
        <v>8560.76891975989</v>
      </c>
      <c r="J161" s="9" t="n">
        <f aca="false">+Outflows!J161+Fees!J161+'Ongoing Cash Flows'!J161+'Terminal Value'!J161</f>
        <v>8548.3347172249</v>
      </c>
      <c r="K161" s="9" t="n">
        <f aca="false">+Outflows!K161+Fees!K161+'Ongoing Cash Flows'!K161+'Terminal Value'!K161</f>
        <v>8539.56040815554</v>
      </c>
      <c r="L161" s="9" t="n">
        <f aca="false">+Outflows!L161+Fees!L161+'Ongoing Cash Flows'!L161+'Terminal Value'!L161</f>
        <v>8540.40678234449</v>
      </c>
      <c r="M161" s="9" t="n">
        <f aca="false">+Outflows!M161+Fees!M161+'Ongoing Cash Flows'!M161+'Terminal Value'!M161</f>
        <v>8512.78177385272</v>
      </c>
      <c r="N161" s="9" t="n">
        <f aca="false">+Outflows!N161+Fees!N161+'Ongoing Cash Flows'!N161+'Terminal Value'!N161</f>
        <v>8494.75404981258</v>
      </c>
      <c r="O161" s="9" t="n">
        <f aca="false">+Outflows!O161+Fees!O161+'Ongoing Cash Flows'!O161+'Terminal Value'!O161</f>
        <v>8169.01145672086</v>
      </c>
      <c r="P161" s="9" t="n">
        <f aca="false">+Outflows!P161+Fees!P161+'Ongoing Cash Flows'!P161+'Terminal Value'!P161</f>
        <v>8060.77156428676</v>
      </c>
      <c r="Q161" s="9" t="n">
        <f aca="false">+Outflows!Q161+Fees!Q161+'Ongoing Cash Flows'!Q161+'Terminal Value'!Q161</f>
        <v>8032.59641189326</v>
      </c>
      <c r="R161" s="9" t="n">
        <f aca="false">+Outflows!R161+Fees!R161+'Ongoing Cash Flows'!R161+'Terminal Value'!R161</f>
        <v>1189.71126479644</v>
      </c>
      <c r="S161" s="9" t="n">
        <f aca="false">+Outflows!S161+Fees!S161+'Ongoing Cash Flows'!S161+'Terminal Value'!S161</f>
        <v>0</v>
      </c>
      <c r="T161" s="9" t="n">
        <f aca="false">+Outflows!T161+Fees!T161+'Ongoing Cash Flows'!T161+'Terminal Value'!T161</f>
        <v>0</v>
      </c>
      <c r="U161" s="9" t="n">
        <f aca="false">+Outflows!U161+Fees!U161+'Ongoing Cash Flows'!U161+'Terminal Value'!U161</f>
        <v>0</v>
      </c>
      <c r="V161" s="9" t="n">
        <f aca="false">+Outflows!V161+Fees!V161+'Ongoing Cash Flows'!V161+'Terminal Value'!V161</f>
        <v>0</v>
      </c>
      <c r="W161" s="9" t="n">
        <f aca="false">+Outflows!W161+Fees!W161+'Ongoing Cash Flows'!W161+'Terminal Value'!W161</f>
        <v>0</v>
      </c>
      <c r="X161" s="9" t="n">
        <f aca="false">+Outflows!X161+Fees!X161+'Ongoing Cash Flows'!X161+'Terminal Value'!X161</f>
        <v>0</v>
      </c>
      <c r="Y161" s="9" t="n">
        <f aca="false">+Outflows!Y161+Fees!Y161+'Ongoing Cash Flows'!Y161+'Terminal Value'!Y161</f>
        <v>0</v>
      </c>
      <c r="Z161" s="9" t="n">
        <f aca="false">+Outflows!Z161+Fees!Z161+'Ongoing Cash Flows'!Z161+'Terminal Value'!Z161</f>
        <v>0</v>
      </c>
      <c r="AA161" s="9" t="n">
        <f aca="false">+Outflows!AA161+Fees!AA161+'Ongoing Cash Flows'!AA161+'Terminal Value'!AA161</f>
        <v>0</v>
      </c>
      <c r="AB161" s="9" t="n">
        <f aca="false">+Outflows!AB161+Fees!AB161+'Ongoing Cash Flows'!AB161+'Terminal Value'!AB161</f>
        <v>0</v>
      </c>
      <c r="AC161" s="9" t="n">
        <f aca="false">+Outflows!AC161+Fees!AC161+'Ongoing Cash Flows'!AC161+'Terminal Value'!AC161</f>
        <v>0</v>
      </c>
      <c r="AD161" s="9" t="n">
        <f aca="false">+Outflows!AD161+Fees!AD161+'Ongoing Cash Flows'!AD161+'Terminal Value'!AD161</f>
        <v>0</v>
      </c>
      <c r="AE161" s="9" t="n">
        <f aca="false">+Outflows!AE161+Fees!AE161+'Ongoing Cash Flows'!AE161+'Terminal Value'!AE161</f>
        <v>0</v>
      </c>
      <c r="AF161" s="9" t="n">
        <f aca="false">+Outflows!AF161+Fees!AF161+'Ongoing Cash Flows'!AF161+'Terminal Value'!AF161</f>
        <v>0</v>
      </c>
      <c r="AG161" s="9" t="n">
        <f aca="false">+Outflows!AG161+Fees!AG161+'Ongoing Cash Flows'!AG161+'Terminal Value'!AG161</f>
        <v>0</v>
      </c>
      <c r="AH161" s="9" t="n">
        <f aca="false">+Outflows!AH161+Fees!AH161+'Ongoing Cash Flows'!AH161+'Terminal Value'!AH161</f>
        <v>0</v>
      </c>
      <c r="AI161" s="9" t="n">
        <f aca="false">+Outflows!AI161+Fees!AI161+'Ongoing Cash Flows'!AI161+'Terminal Value'!AI161</f>
        <v>0</v>
      </c>
      <c r="AJ161" s="9" t="n">
        <f aca="false">+Outflows!AJ161+Fees!AJ161+'Ongoing Cash Flows'!AJ161+'Terminal Value'!AJ161</f>
        <v>0</v>
      </c>
      <c r="AK161" s="9"/>
      <c r="AL161" s="1"/>
      <c r="AM161" s="32"/>
      <c r="AN161" s="33" t="n">
        <f aca="false">IF(ISERROR(XIRR(B161:AJ161,IRRDates)),-1,XIRR(B161:AJ161,IRRDates))</f>
        <v>0.0466881515149432</v>
      </c>
      <c r="AO161" s="9" t="n">
        <f aca="false">SUMPRODUCT(B161:AJ161,PVRf)</f>
        <v>0</v>
      </c>
      <c r="AP161" s="9" t="n">
        <f aca="false">MIN(0,AO161-$AO$1004)^2</f>
        <v>0</v>
      </c>
      <c r="AQ161" s="9" t="n">
        <f aca="false">MAX(0,AO161-$AO$1004)^2</f>
        <v>0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20"/>
      <c r="CM161" s="20"/>
      <c r="CN161" s="20"/>
      <c r="CO161" s="20"/>
      <c r="CP161" s="20"/>
    </row>
    <row r="162" customFormat="false" ht="11.25" hidden="false" customHeight="false" outlineLevel="0" collapsed="false">
      <c r="A162" s="1" t="n">
        <v>160</v>
      </c>
      <c r="B162" s="9" t="n">
        <f aca="false">+Outflows!B162+Fees!B162+'Ongoing Cash Flows'!B162+'Terminal Value'!B162</f>
        <v>-87360.1134671737</v>
      </c>
      <c r="C162" s="9" t="n">
        <f aca="false">+Outflows!C162+Fees!C162+'Ongoing Cash Flows'!C162+'Terminal Value'!C162</f>
        <v>14061.1772577164</v>
      </c>
      <c r="D162" s="9" t="n">
        <f aca="false">+Outflows!D162+Fees!D162+'Ongoing Cash Flows'!D162+'Terminal Value'!D162</f>
        <v>11855.298942384</v>
      </c>
      <c r="E162" s="9" t="n">
        <f aca="false">+Outflows!E162+Fees!E162+'Ongoing Cash Flows'!E162+'Terminal Value'!E162</f>
        <v>9856.77462549623</v>
      </c>
      <c r="F162" s="9" t="n">
        <f aca="false">+Outflows!F162+Fees!F162+'Ongoing Cash Flows'!F162+'Terminal Value'!F162</f>
        <v>9581.97356051533</v>
      </c>
      <c r="G162" s="9" t="n">
        <f aca="false">+Outflows!G162+Fees!G162+'Ongoing Cash Flows'!G162+'Terminal Value'!G162</f>
        <v>9224.67525972505</v>
      </c>
      <c r="H162" s="9" t="n">
        <f aca="false">+Outflows!H162+Fees!H162+'Ongoing Cash Flows'!H162+'Terminal Value'!H162</f>
        <v>8327.54680549223</v>
      </c>
      <c r="I162" s="9" t="n">
        <f aca="false">+Outflows!I162+Fees!I162+'Ongoing Cash Flows'!I162+'Terminal Value'!I162</f>
        <v>8185.3175050132</v>
      </c>
      <c r="J162" s="9" t="n">
        <f aca="false">+Outflows!J162+Fees!J162+'Ongoing Cash Flows'!J162+'Terminal Value'!J162</f>
        <v>8172.88330247821</v>
      </c>
      <c r="K162" s="9" t="n">
        <f aca="false">+Outflows!K162+Fees!K162+'Ongoing Cash Flows'!K162+'Terminal Value'!K162</f>
        <v>8163.47263507878</v>
      </c>
      <c r="L162" s="9" t="n">
        <f aca="false">+Outflows!L162+Fees!L162+'Ongoing Cash Flows'!L162+'Terminal Value'!L162</f>
        <v>8164.9553675978</v>
      </c>
      <c r="M162" s="9" t="n">
        <f aca="false">+Outflows!M162+Fees!M162+'Ongoing Cash Flows'!M162+'Terminal Value'!M162</f>
        <v>8136.69400077595</v>
      </c>
      <c r="N162" s="9" t="n">
        <f aca="false">+Outflows!N162+Fees!N162+'Ongoing Cash Flows'!N162+'Terminal Value'!N162</f>
        <v>8119.30263506589</v>
      </c>
      <c r="O162" s="9" t="n">
        <f aca="false">+Outflows!O162+Fees!O162+'Ongoing Cash Flows'!O162+'Terminal Value'!O162</f>
        <v>7792.92368364409</v>
      </c>
      <c r="P162" s="9" t="n">
        <f aca="false">+Outflows!P162+Fees!P162+'Ongoing Cash Flows'!P162+'Terminal Value'!P162</f>
        <v>7685.32014954007</v>
      </c>
      <c r="Q162" s="9" t="n">
        <f aca="false">+Outflows!Q162+Fees!Q162+'Ongoing Cash Flows'!Q162+'Terminal Value'!Q162</f>
        <v>7656.50863881649</v>
      </c>
      <c r="R162" s="9" t="n">
        <f aca="false">+Outflows!R162+Fees!R162+'Ongoing Cash Flows'!R162+'Terminal Value'!R162</f>
        <v>1001.9855574231</v>
      </c>
      <c r="S162" s="9" t="n">
        <f aca="false">+Outflows!S162+Fees!S162+'Ongoing Cash Flows'!S162+'Terminal Value'!S162</f>
        <v>0</v>
      </c>
      <c r="T162" s="9" t="n">
        <f aca="false">+Outflows!T162+Fees!T162+'Ongoing Cash Flows'!T162+'Terminal Value'!T162</f>
        <v>0</v>
      </c>
      <c r="U162" s="9" t="n">
        <f aca="false">+Outflows!U162+Fees!U162+'Ongoing Cash Flows'!U162+'Terminal Value'!U162</f>
        <v>0</v>
      </c>
      <c r="V162" s="9" t="n">
        <f aca="false">+Outflows!V162+Fees!V162+'Ongoing Cash Flows'!V162+'Terminal Value'!V162</f>
        <v>0</v>
      </c>
      <c r="W162" s="9" t="n">
        <f aca="false">+Outflows!W162+Fees!W162+'Ongoing Cash Flows'!W162+'Terminal Value'!W162</f>
        <v>0</v>
      </c>
      <c r="X162" s="9" t="n">
        <f aca="false">+Outflows!X162+Fees!X162+'Ongoing Cash Flows'!X162+'Terminal Value'!X162</f>
        <v>0</v>
      </c>
      <c r="Y162" s="9" t="n">
        <f aca="false">+Outflows!Y162+Fees!Y162+'Ongoing Cash Flows'!Y162+'Terminal Value'!Y162</f>
        <v>0</v>
      </c>
      <c r="Z162" s="9" t="n">
        <f aca="false">+Outflows!Z162+Fees!Z162+'Ongoing Cash Flows'!Z162+'Terminal Value'!Z162</f>
        <v>0</v>
      </c>
      <c r="AA162" s="9" t="n">
        <f aca="false">+Outflows!AA162+Fees!AA162+'Ongoing Cash Flows'!AA162+'Terminal Value'!AA162</f>
        <v>0</v>
      </c>
      <c r="AB162" s="9" t="n">
        <f aca="false">+Outflows!AB162+Fees!AB162+'Ongoing Cash Flows'!AB162+'Terminal Value'!AB162</f>
        <v>0</v>
      </c>
      <c r="AC162" s="9" t="n">
        <f aca="false">+Outflows!AC162+Fees!AC162+'Ongoing Cash Flows'!AC162+'Terminal Value'!AC162</f>
        <v>0</v>
      </c>
      <c r="AD162" s="9" t="n">
        <f aca="false">+Outflows!AD162+Fees!AD162+'Ongoing Cash Flows'!AD162+'Terminal Value'!AD162</f>
        <v>0</v>
      </c>
      <c r="AE162" s="9" t="n">
        <f aca="false">+Outflows!AE162+Fees!AE162+'Ongoing Cash Flows'!AE162+'Terminal Value'!AE162</f>
        <v>0</v>
      </c>
      <c r="AF162" s="9" t="n">
        <f aca="false">+Outflows!AF162+Fees!AF162+'Ongoing Cash Flows'!AF162+'Terminal Value'!AF162</f>
        <v>0</v>
      </c>
      <c r="AG162" s="9" t="n">
        <f aca="false">+Outflows!AG162+Fees!AG162+'Ongoing Cash Flows'!AG162+'Terminal Value'!AG162</f>
        <v>0</v>
      </c>
      <c r="AH162" s="9" t="n">
        <f aca="false">+Outflows!AH162+Fees!AH162+'Ongoing Cash Flows'!AH162+'Terminal Value'!AH162</f>
        <v>0</v>
      </c>
      <c r="AI162" s="9" t="n">
        <f aca="false">+Outflows!AI162+Fees!AI162+'Ongoing Cash Flows'!AI162+'Terminal Value'!AI162</f>
        <v>0</v>
      </c>
      <c r="AJ162" s="9" t="n">
        <f aca="false">+Outflows!AJ162+Fees!AJ162+'Ongoing Cash Flows'!AJ162+'Terminal Value'!AJ162</f>
        <v>0</v>
      </c>
      <c r="AK162" s="9"/>
      <c r="AL162" s="1"/>
      <c r="AM162" s="32"/>
      <c r="AN162" s="33" t="n">
        <f aca="false">IF(ISERROR(XIRR(B162:AJ162,IRRDates)),-1,XIRR(B162:AJ162,IRRDates))</f>
        <v>0.0676569707885867</v>
      </c>
      <c r="AO162" s="9" t="n">
        <f aca="false">SUMPRODUCT(B162:AJ162,PVRf)</f>
        <v>0</v>
      </c>
      <c r="AP162" s="9" t="n">
        <f aca="false">MIN(0,AO162-$AO$1004)^2</f>
        <v>0</v>
      </c>
      <c r="AQ162" s="9" t="n">
        <f aca="false">MAX(0,AO162-$AO$1004)^2</f>
        <v>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20"/>
      <c r="CM162" s="20"/>
      <c r="CN162" s="20"/>
      <c r="CO162" s="20"/>
      <c r="CP162" s="20"/>
    </row>
    <row r="163" customFormat="false" ht="11.25" hidden="false" customHeight="false" outlineLevel="0" collapsed="false">
      <c r="A163" s="1" t="n">
        <v>161</v>
      </c>
      <c r="B163" s="9" t="n">
        <f aca="false">+Outflows!B163+Fees!B163+'Ongoing Cash Flows'!B163+'Terminal Value'!B163</f>
        <v>-91193.215047984</v>
      </c>
      <c r="C163" s="9" t="n">
        <f aca="false">+Outflows!C163+Fees!C163+'Ongoing Cash Flows'!C163+'Terminal Value'!C163</f>
        <v>14020.1658874879</v>
      </c>
      <c r="D163" s="9" t="n">
        <f aca="false">+Outflows!D163+Fees!D163+'Ongoing Cash Flows'!D163+'Terminal Value'!D163</f>
        <v>11990.9531794283</v>
      </c>
      <c r="E163" s="9" t="n">
        <f aca="false">+Outflows!E163+Fees!E163+'Ongoing Cash Flows'!E163+'Terminal Value'!E163</f>
        <v>10044.9817677185</v>
      </c>
      <c r="F163" s="9" t="n">
        <f aca="false">+Outflows!F163+Fees!F163+'Ongoing Cash Flows'!F163+'Terminal Value'!F163</f>
        <v>9643.27548866611</v>
      </c>
      <c r="G163" s="9" t="n">
        <f aca="false">+Outflows!G163+Fees!G163+'Ongoing Cash Flows'!G163+'Terminal Value'!G163</f>
        <v>9336.46972464792</v>
      </c>
      <c r="H163" s="9" t="n">
        <f aca="false">+Outflows!H163+Fees!H163+'Ongoing Cash Flows'!H163+'Terminal Value'!H163</f>
        <v>8420.393111927</v>
      </c>
      <c r="I163" s="9" t="n">
        <f aca="false">+Outflows!I163+Fees!I163+'Ongoing Cash Flows'!I163+'Terminal Value'!I163</f>
        <v>8273.24578879572</v>
      </c>
      <c r="J163" s="9" t="n">
        <f aca="false">+Outflows!J163+Fees!J163+'Ongoing Cash Flows'!J163+'Terminal Value'!J163</f>
        <v>8260.81158626073</v>
      </c>
      <c r="K163" s="9" t="n">
        <f aca="false">+Outflows!K163+Fees!K163+'Ongoing Cash Flows'!K163+'Terminal Value'!K163</f>
        <v>8251.54994985076</v>
      </c>
      <c r="L163" s="9" t="n">
        <f aca="false">+Outflows!L163+Fees!L163+'Ongoing Cash Flows'!L163+'Terminal Value'!L163</f>
        <v>8252.88365138033</v>
      </c>
      <c r="M163" s="9" t="n">
        <f aca="false">+Outflows!M163+Fees!M163+'Ongoing Cash Flows'!M163+'Terminal Value'!M163</f>
        <v>8224.77131554794</v>
      </c>
      <c r="N163" s="9" t="n">
        <f aca="false">+Outflows!N163+Fees!N163+'Ongoing Cash Flows'!N163+'Terminal Value'!N163</f>
        <v>8207.23091884842</v>
      </c>
      <c r="O163" s="9" t="n">
        <f aca="false">+Outflows!O163+Fees!O163+'Ongoing Cash Flows'!O163+'Terminal Value'!O163</f>
        <v>7881.00099841608</v>
      </c>
      <c r="P163" s="9" t="n">
        <f aca="false">+Outflows!P163+Fees!P163+'Ongoing Cash Flows'!P163+'Terminal Value'!P163</f>
        <v>7773.2484333226</v>
      </c>
      <c r="Q163" s="9" t="n">
        <f aca="false">+Outflows!Q163+Fees!Q163+'Ongoing Cash Flows'!Q163+'Terminal Value'!Q163</f>
        <v>7744.58595358848</v>
      </c>
      <c r="R163" s="9" t="n">
        <f aca="false">+Outflows!R163+Fees!R163+'Ongoing Cash Flows'!R163+'Terminal Value'!R163</f>
        <v>1045.94969931436</v>
      </c>
      <c r="S163" s="9" t="n">
        <f aca="false">+Outflows!S163+Fees!S163+'Ongoing Cash Flows'!S163+'Terminal Value'!S163</f>
        <v>0</v>
      </c>
      <c r="T163" s="9" t="n">
        <f aca="false">+Outflows!T163+Fees!T163+'Ongoing Cash Flows'!T163+'Terminal Value'!T163</f>
        <v>0</v>
      </c>
      <c r="U163" s="9" t="n">
        <f aca="false">+Outflows!U163+Fees!U163+'Ongoing Cash Flows'!U163+'Terminal Value'!U163</f>
        <v>0</v>
      </c>
      <c r="V163" s="9" t="n">
        <f aca="false">+Outflows!V163+Fees!V163+'Ongoing Cash Flows'!V163+'Terminal Value'!V163</f>
        <v>0</v>
      </c>
      <c r="W163" s="9" t="n">
        <f aca="false">+Outflows!W163+Fees!W163+'Ongoing Cash Flows'!W163+'Terminal Value'!W163</f>
        <v>0</v>
      </c>
      <c r="X163" s="9" t="n">
        <f aca="false">+Outflows!X163+Fees!X163+'Ongoing Cash Flows'!X163+'Terminal Value'!X163</f>
        <v>0</v>
      </c>
      <c r="Y163" s="9" t="n">
        <f aca="false">+Outflows!Y163+Fees!Y163+'Ongoing Cash Flows'!Y163+'Terminal Value'!Y163</f>
        <v>0</v>
      </c>
      <c r="Z163" s="9" t="n">
        <f aca="false">+Outflows!Z163+Fees!Z163+'Ongoing Cash Flows'!Z163+'Terminal Value'!Z163</f>
        <v>0</v>
      </c>
      <c r="AA163" s="9" t="n">
        <f aca="false">+Outflows!AA163+Fees!AA163+'Ongoing Cash Flows'!AA163+'Terminal Value'!AA163</f>
        <v>0</v>
      </c>
      <c r="AB163" s="9" t="n">
        <f aca="false">+Outflows!AB163+Fees!AB163+'Ongoing Cash Flows'!AB163+'Terminal Value'!AB163</f>
        <v>0</v>
      </c>
      <c r="AC163" s="9" t="n">
        <f aca="false">+Outflows!AC163+Fees!AC163+'Ongoing Cash Flows'!AC163+'Terminal Value'!AC163</f>
        <v>0</v>
      </c>
      <c r="AD163" s="9" t="n">
        <f aca="false">+Outflows!AD163+Fees!AD163+'Ongoing Cash Flows'!AD163+'Terminal Value'!AD163</f>
        <v>0</v>
      </c>
      <c r="AE163" s="9" t="n">
        <f aca="false">+Outflows!AE163+Fees!AE163+'Ongoing Cash Flows'!AE163+'Terminal Value'!AE163</f>
        <v>0</v>
      </c>
      <c r="AF163" s="9" t="n">
        <f aca="false">+Outflows!AF163+Fees!AF163+'Ongoing Cash Flows'!AF163+'Terminal Value'!AF163</f>
        <v>0</v>
      </c>
      <c r="AG163" s="9" t="n">
        <f aca="false">+Outflows!AG163+Fees!AG163+'Ongoing Cash Flows'!AG163+'Terminal Value'!AG163</f>
        <v>0</v>
      </c>
      <c r="AH163" s="9" t="n">
        <f aca="false">+Outflows!AH163+Fees!AH163+'Ongoing Cash Flows'!AH163+'Terminal Value'!AH163</f>
        <v>0</v>
      </c>
      <c r="AI163" s="9" t="n">
        <f aca="false">+Outflows!AI163+Fees!AI163+'Ongoing Cash Flows'!AI163+'Terminal Value'!AI163</f>
        <v>0</v>
      </c>
      <c r="AJ163" s="9" t="n">
        <f aca="false">+Outflows!AJ163+Fees!AJ163+'Ongoing Cash Flows'!AJ163+'Terminal Value'!AJ163</f>
        <v>0</v>
      </c>
      <c r="AK163" s="9"/>
      <c r="AL163" s="1"/>
      <c r="AM163" s="32"/>
      <c r="AN163" s="33" t="n">
        <f aca="false">IF(ISERROR(XIRR(B163:AJ163,IRRDates)),-1,XIRR(B163:AJ163,IRRDates))</f>
        <v>0.0619048734553184</v>
      </c>
      <c r="AO163" s="9" t="n">
        <f aca="false">SUMPRODUCT(B163:AJ163,PVRf)</f>
        <v>0</v>
      </c>
      <c r="AP163" s="9" t="n">
        <f aca="false">MIN(0,AO163-$AO$1004)^2</f>
        <v>0</v>
      </c>
      <c r="AQ163" s="9" t="n">
        <f aca="false">MAX(0,AO163-$AO$1004)^2</f>
        <v>0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20"/>
      <c r="CM163" s="20"/>
      <c r="CN163" s="20"/>
      <c r="CO163" s="20"/>
      <c r="CP163" s="20"/>
    </row>
    <row r="164" customFormat="false" ht="11.25" hidden="false" customHeight="false" outlineLevel="0" collapsed="false">
      <c r="A164" s="1" t="n">
        <v>162</v>
      </c>
      <c r="B164" s="9" t="n">
        <f aca="false">+Outflows!B164+Fees!B164+'Ongoing Cash Flows'!B164+'Terminal Value'!B164</f>
        <v>-98114.6098002673</v>
      </c>
      <c r="C164" s="9" t="n">
        <f aca="false">+Outflows!C164+Fees!C164+'Ongoing Cash Flows'!C164+'Terminal Value'!C164</f>
        <v>14302.9542667677</v>
      </c>
      <c r="D164" s="9" t="n">
        <f aca="false">+Outflows!D164+Fees!D164+'Ongoing Cash Flows'!D164+'Terminal Value'!D164</f>
        <v>12260.4989785635</v>
      </c>
      <c r="E164" s="9" t="n">
        <f aca="false">+Outflows!E164+Fees!E164+'Ongoing Cash Flows'!E164+'Terminal Value'!E164</f>
        <v>10305.1130145532</v>
      </c>
      <c r="F164" s="9" t="n">
        <f aca="false">+Outflows!F164+Fees!F164+'Ongoing Cash Flows'!F164+'Terminal Value'!F164</f>
        <v>9746.30769294202</v>
      </c>
      <c r="G164" s="9" t="n">
        <f aca="false">+Outflows!G164+Fees!G164+'Ongoing Cash Flows'!G164+'Terminal Value'!G164</f>
        <v>9539.72074675727</v>
      </c>
      <c r="H164" s="9" t="n">
        <f aca="false">+Outflows!H164+Fees!H164+'Ongoing Cash Flows'!H164+'Terminal Value'!H164</f>
        <v>8588.04479675154</v>
      </c>
      <c r="I164" s="9" t="n">
        <f aca="false">+Outflows!I164+Fees!I164+'Ongoing Cash Flows'!I164+'Terminal Value'!I164</f>
        <v>8432.0170472973</v>
      </c>
      <c r="J164" s="9" t="n">
        <f aca="false">+Outflows!J164+Fees!J164+'Ongoing Cash Flows'!J164+'Terminal Value'!J164</f>
        <v>8419.58284476231</v>
      </c>
      <c r="K164" s="9" t="n">
        <f aca="false">+Outflows!K164+Fees!K164+'Ongoing Cash Flows'!K164+'Terminal Value'!K164</f>
        <v>8410.59031218031</v>
      </c>
      <c r="L164" s="9" t="n">
        <f aca="false">+Outflows!L164+Fees!L164+'Ongoing Cash Flows'!L164+'Terminal Value'!L164</f>
        <v>8411.6549098819</v>
      </c>
      <c r="M164" s="9" t="n">
        <f aca="false">+Outflows!M164+Fees!M164+'Ongoing Cash Flows'!M164+'Terminal Value'!M164</f>
        <v>8383.81167787748</v>
      </c>
      <c r="N164" s="9" t="n">
        <f aca="false">+Outflows!N164+Fees!N164+'Ongoing Cash Flows'!N164+'Terminal Value'!N164</f>
        <v>8366.00217734999</v>
      </c>
      <c r="O164" s="9" t="n">
        <f aca="false">+Outflows!O164+Fees!O164+'Ongoing Cash Flows'!O164+'Terminal Value'!O164</f>
        <v>8040.04136074562</v>
      </c>
      <c r="P164" s="9" t="n">
        <f aca="false">+Outflows!P164+Fees!P164+'Ongoing Cash Flows'!P164+'Terminal Value'!P164</f>
        <v>7932.01969182417</v>
      </c>
      <c r="Q164" s="9" t="n">
        <f aca="false">+Outflows!Q164+Fees!Q164+'Ongoing Cash Flows'!Q164+'Terminal Value'!Q164</f>
        <v>7903.62631591802</v>
      </c>
      <c r="R164" s="9" t="n">
        <f aca="false">+Outflows!R164+Fees!R164+'Ongoing Cash Flows'!R164+'Terminal Value'!R164</f>
        <v>1125.33532856515</v>
      </c>
      <c r="S164" s="9" t="n">
        <f aca="false">+Outflows!S164+Fees!S164+'Ongoing Cash Flows'!S164+'Terminal Value'!S164</f>
        <v>0</v>
      </c>
      <c r="T164" s="9" t="n">
        <f aca="false">+Outflows!T164+Fees!T164+'Ongoing Cash Flows'!T164+'Terminal Value'!T164</f>
        <v>0</v>
      </c>
      <c r="U164" s="9" t="n">
        <f aca="false">+Outflows!U164+Fees!U164+'Ongoing Cash Flows'!U164+'Terminal Value'!U164</f>
        <v>0</v>
      </c>
      <c r="V164" s="9" t="n">
        <f aca="false">+Outflows!V164+Fees!V164+'Ongoing Cash Flows'!V164+'Terminal Value'!V164</f>
        <v>0</v>
      </c>
      <c r="W164" s="9" t="n">
        <f aca="false">+Outflows!W164+Fees!W164+'Ongoing Cash Flows'!W164+'Terminal Value'!W164</f>
        <v>0</v>
      </c>
      <c r="X164" s="9" t="n">
        <f aca="false">+Outflows!X164+Fees!X164+'Ongoing Cash Flows'!X164+'Terminal Value'!X164</f>
        <v>0</v>
      </c>
      <c r="Y164" s="9" t="n">
        <f aca="false">+Outflows!Y164+Fees!Y164+'Ongoing Cash Flows'!Y164+'Terminal Value'!Y164</f>
        <v>0</v>
      </c>
      <c r="Z164" s="9" t="n">
        <f aca="false">+Outflows!Z164+Fees!Z164+'Ongoing Cash Flows'!Z164+'Terminal Value'!Z164</f>
        <v>0</v>
      </c>
      <c r="AA164" s="9" t="n">
        <f aca="false">+Outflows!AA164+Fees!AA164+'Ongoing Cash Flows'!AA164+'Terminal Value'!AA164</f>
        <v>0</v>
      </c>
      <c r="AB164" s="9" t="n">
        <f aca="false">+Outflows!AB164+Fees!AB164+'Ongoing Cash Flows'!AB164+'Terminal Value'!AB164</f>
        <v>0</v>
      </c>
      <c r="AC164" s="9" t="n">
        <f aca="false">+Outflows!AC164+Fees!AC164+'Ongoing Cash Flows'!AC164+'Terminal Value'!AC164</f>
        <v>0</v>
      </c>
      <c r="AD164" s="9" t="n">
        <f aca="false">+Outflows!AD164+Fees!AD164+'Ongoing Cash Flows'!AD164+'Terminal Value'!AD164</f>
        <v>0</v>
      </c>
      <c r="AE164" s="9" t="n">
        <f aca="false">+Outflows!AE164+Fees!AE164+'Ongoing Cash Flows'!AE164+'Terminal Value'!AE164</f>
        <v>0</v>
      </c>
      <c r="AF164" s="9" t="n">
        <f aca="false">+Outflows!AF164+Fees!AF164+'Ongoing Cash Flows'!AF164+'Terminal Value'!AF164</f>
        <v>0</v>
      </c>
      <c r="AG164" s="9" t="n">
        <f aca="false">+Outflows!AG164+Fees!AG164+'Ongoing Cash Flows'!AG164+'Terminal Value'!AG164</f>
        <v>0</v>
      </c>
      <c r="AH164" s="9" t="n">
        <f aca="false">+Outflows!AH164+Fees!AH164+'Ongoing Cash Flows'!AH164+'Terminal Value'!AH164</f>
        <v>0</v>
      </c>
      <c r="AI164" s="9" t="n">
        <f aca="false">+Outflows!AI164+Fees!AI164+'Ongoing Cash Flows'!AI164+'Terminal Value'!AI164</f>
        <v>0</v>
      </c>
      <c r="AJ164" s="9" t="n">
        <f aca="false">+Outflows!AJ164+Fees!AJ164+'Ongoing Cash Flows'!AJ164+'Terminal Value'!AJ164</f>
        <v>0</v>
      </c>
      <c r="AK164" s="9"/>
      <c r="AL164" s="1"/>
      <c r="AM164" s="32"/>
      <c r="AN164" s="33" t="n">
        <f aca="false">IF(ISERROR(XIRR(B164:AJ164,IRRDates)),-1,XIRR(B164:AJ164,IRRDates))</f>
        <v>0.0530266696119774</v>
      </c>
      <c r="AO164" s="9" t="n">
        <f aca="false">SUMPRODUCT(B164:AJ164,PVRf)</f>
        <v>0</v>
      </c>
      <c r="AP164" s="9" t="n">
        <f aca="false">MIN(0,AO164-$AO$1004)^2</f>
        <v>0</v>
      </c>
      <c r="AQ164" s="9" t="n">
        <f aca="false">MAX(0,AO164-$AO$1004)^2</f>
        <v>0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20"/>
      <c r="CM164" s="20"/>
      <c r="CN164" s="20"/>
      <c r="CO164" s="20"/>
      <c r="CP164" s="20"/>
    </row>
    <row r="165" customFormat="false" ht="11.25" hidden="false" customHeight="false" outlineLevel="0" collapsed="false">
      <c r="A165" s="1" t="n">
        <v>163</v>
      </c>
      <c r="B165" s="9" t="n">
        <f aca="false">+Outflows!B165+Fees!B165+'Ongoing Cash Flows'!B165+'Terminal Value'!B165</f>
        <v>-92386.7841213414</v>
      </c>
      <c r="C165" s="9" t="n">
        <f aca="false">+Outflows!C165+Fees!C165+'Ongoing Cash Flows'!C165+'Terminal Value'!C165</f>
        <v>14131.5563237746</v>
      </c>
      <c r="D165" s="9" t="n">
        <f aca="false">+Outflows!D165+Fees!D165+'Ongoing Cash Flows'!D165+'Terminal Value'!D165</f>
        <v>12012.919925425</v>
      </c>
      <c r="E165" s="9" t="n">
        <f aca="false">+Outflows!E165+Fees!E165+'Ongoing Cash Flows'!E165+'Terminal Value'!E165</f>
        <v>10128.4337802172</v>
      </c>
      <c r="F165" s="9" t="n">
        <f aca="false">+Outflows!F165+Fees!F165+'Ongoing Cash Flows'!F165+'Terminal Value'!F165</f>
        <v>9701.77931084073</v>
      </c>
      <c r="G165" s="9" t="n">
        <f aca="false">+Outflows!G165+Fees!G165+'Ongoing Cash Flows'!G165+'Terminal Value'!G165</f>
        <v>9421.74574360723</v>
      </c>
      <c r="H165" s="9" t="n">
        <f aca="false">+Outflows!H165+Fees!H165+'Ongoing Cash Flows'!H165+'Terminal Value'!H165</f>
        <v>8449.30402847844</v>
      </c>
      <c r="I165" s="9" t="n">
        <f aca="false">+Outflows!I165+Fees!I165+'Ongoing Cash Flows'!I165+'Terminal Value'!I165</f>
        <v>8300.62530848328</v>
      </c>
      <c r="J165" s="9" t="n">
        <f aca="false">+Outflows!J165+Fees!J165+'Ongoing Cash Flows'!J165+'Terminal Value'!J165</f>
        <v>8288.1911059483</v>
      </c>
      <c r="K165" s="9" t="n">
        <f aca="false">+Outflows!K165+Fees!K165+'Ongoing Cash Flows'!K165+'Terminal Value'!K165</f>
        <v>8278.97587550389</v>
      </c>
      <c r="L165" s="9" t="n">
        <f aca="false">+Outflows!L165+Fees!L165+'Ongoing Cash Flows'!L165+'Terminal Value'!L165</f>
        <v>8280.26317106789</v>
      </c>
      <c r="M165" s="9" t="n">
        <f aca="false">+Outflows!M165+Fees!M165+'Ongoing Cash Flows'!M165+'Terminal Value'!M165</f>
        <v>8252.19724120107</v>
      </c>
      <c r="N165" s="9" t="n">
        <f aca="false">+Outflows!N165+Fees!N165+'Ongoing Cash Flows'!N165+'Terminal Value'!N165</f>
        <v>8234.61043853598</v>
      </c>
      <c r="O165" s="9" t="n">
        <f aca="false">+Outflows!O165+Fees!O165+'Ongoing Cash Flows'!O165+'Terminal Value'!O165</f>
        <v>7908.42692406921</v>
      </c>
      <c r="P165" s="9" t="n">
        <f aca="false">+Outflows!P165+Fees!P165+'Ongoing Cash Flows'!P165+'Terminal Value'!P165</f>
        <v>7800.62795301016</v>
      </c>
      <c r="Q165" s="9" t="n">
        <f aca="false">+Outflows!Q165+Fees!Q165+'Ongoing Cash Flows'!Q165+'Terminal Value'!Q165</f>
        <v>7772.01187924161</v>
      </c>
      <c r="R165" s="9" t="n">
        <f aca="false">+Outflows!R165+Fees!R165+'Ongoing Cash Flows'!R165+'Terminal Value'!R165</f>
        <v>1059.63945915814</v>
      </c>
      <c r="S165" s="9" t="n">
        <f aca="false">+Outflows!S165+Fees!S165+'Ongoing Cash Flows'!S165+'Terminal Value'!S165</f>
        <v>0</v>
      </c>
      <c r="T165" s="9" t="n">
        <f aca="false">+Outflows!T165+Fees!T165+'Ongoing Cash Flows'!T165+'Terminal Value'!T165</f>
        <v>0</v>
      </c>
      <c r="U165" s="9" t="n">
        <f aca="false">+Outflows!U165+Fees!U165+'Ongoing Cash Flows'!U165+'Terminal Value'!U165</f>
        <v>0</v>
      </c>
      <c r="V165" s="9" t="n">
        <f aca="false">+Outflows!V165+Fees!V165+'Ongoing Cash Flows'!V165+'Terminal Value'!V165</f>
        <v>0</v>
      </c>
      <c r="W165" s="9" t="n">
        <f aca="false">+Outflows!W165+Fees!W165+'Ongoing Cash Flows'!W165+'Terminal Value'!W165</f>
        <v>0</v>
      </c>
      <c r="X165" s="9" t="n">
        <f aca="false">+Outflows!X165+Fees!X165+'Ongoing Cash Flows'!X165+'Terminal Value'!X165</f>
        <v>0</v>
      </c>
      <c r="Y165" s="9" t="n">
        <f aca="false">+Outflows!Y165+Fees!Y165+'Ongoing Cash Flows'!Y165+'Terminal Value'!Y165</f>
        <v>0</v>
      </c>
      <c r="Z165" s="9" t="n">
        <f aca="false">+Outflows!Z165+Fees!Z165+'Ongoing Cash Flows'!Z165+'Terminal Value'!Z165</f>
        <v>0</v>
      </c>
      <c r="AA165" s="9" t="n">
        <f aca="false">+Outflows!AA165+Fees!AA165+'Ongoing Cash Flows'!AA165+'Terminal Value'!AA165</f>
        <v>0</v>
      </c>
      <c r="AB165" s="9" t="n">
        <f aca="false">+Outflows!AB165+Fees!AB165+'Ongoing Cash Flows'!AB165+'Terminal Value'!AB165</f>
        <v>0</v>
      </c>
      <c r="AC165" s="9" t="n">
        <f aca="false">+Outflows!AC165+Fees!AC165+'Ongoing Cash Flows'!AC165+'Terminal Value'!AC165</f>
        <v>0</v>
      </c>
      <c r="AD165" s="9" t="n">
        <f aca="false">+Outflows!AD165+Fees!AD165+'Ongoing Cash Flows'!AD165+'Terminal Value'!AD165</f>
        <v>0</v>
      </c>
      <c r="AE165" s="9" t="n">
        <f aca="false">+Outflows!AE165+Fees!AE165+'Ongoing Cash Flows'!AE165+'Terminal Value'!AE165</f>
        <v>0</v>
      </c>
      <c r="AF165" s="9" t="n">
        <f aca="false">+Outflows!AF165+Fees!AF165+'Ongoing Cash Flows'!AF165+'Terminal Value'!AF165</f>
        <v>0</v>
      </c>
      <c r="AG165" s="9" t="n">
        <f aca="false">+Outflows!AG165+Fees!AG165+'Ongoing Cash Flows'!AG165+'Terminal Value'!AG165</f>
        <v>0</v>
      </c>
      <c r="AH165" s="9" t="n">
        <f aca="false">+Outflows!AH165+Fees!AH165+'Ongoing Cash Flows'!AH165+'Terminal Value'!AH165</f>
        <v>0</v>
      </c>
      <c r="AI165" s="9" t="n">
        <f aca="false">+Outflows!AI165+Fees!AI165+'Ongoing Cash Flows'!AI165+'Terminal Value'!AI165</f>
        <v>0</v>
      </c>
      <c r="AJ165" s="9" t="n">
        <f aca="false">+Outflows!AJ165+Fees!AJ165+'Ongoing Cash Flows'!AJ165+'Terminal Value'!AJ165</f>
        <v>0</v>
      </c>
      <c r="AK165" s="9"/>
      <c r="AL165" s="1"/>
      <c r="AM165" s="32"/>
      <c r="AN165" s="33" t="n">
        <f aca="false">IF(ISERROR(XIRR(B165:AJ165,IRRDates)),-1,XIRR(B165:AJ165,IRRDates))</f>
        <v>0.0605468974314973</v>
      </c>
      <c r="AO165" s="9" t="n">
        <f aca="false">SUMPRODUCT(B165:AJ165,PVRf)</f>
        <v>0</v>
      </c>
      <c r="AP165" s="9" t="n">
        <f aca="false">MIN(0,AO165-$AO$1004)^2</f>
        <v>0</v>
      </c>
      <c r="AQ165" s="9" t="n">
        <f aca="false">MAX(0,AO165-$AO$1004)^2</f>
        <v>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20"/>
      <c r="CM165" s="20"/>
      <c r="CN165" s="20"/>
      <c r="CO165" s="20"/>
      <c r="CP165" s="20"/>
    </row>
    <row r="166" customFormat="false" ht="11.25" hidden="false" customHeight="false" outlineLevel="0" collapsed="false">
      <c r="A166" s="1" t="n">
        <v>164</v>
      </c>
      <c r="B166" s="9" t="n">
        <f aca="false">+Outflows!B166+Fees!B166+'Ongoing Cash Flows'!B166+'Terminal Value'!B166</f>
        <v>-102387.540309824</v>
      </c>
      <c r="C166" s="9" t="n">
        <f aca="false">+Outflows!C166+Fees!C166+'Ongoing Cash Flows'!C166+'Terminal Value'!C166</f>
        <v>14343.4648615249</v>
      </c>
      <c r="D166" s="9" t="n">
        <f aca="false">+Outflows!D166+Fees!D166+'Ongoing Cash Flows'!D166+'Terminal Value'!D166</f>
        <v>12448.2942588575</v>
      </c>
      <c r="E166" s="9" t="n">
        <f aca="false">+Outflows!E166+Fees!E166+'Ongoing Cash Flows'!E166+'Terminal Value'!E166</f>
        <v>10392.1502430186</v>
      </c>
      <c r="F166" s="9" t="n">
        <f aca="false">+Outflows!F166+Fees!F166+'Ongoing Cash Flows'!F166+'Terminal Value'!F166</f>
        <v>9991.79420971688</v>
      </c>
      <c r="G166" s="9" t="n">
        <f aca="false">+Outflows!G166+Fees!G166+'Ongoing Cash Flows'!G166+'Terminal Value'!G166</f>
        <v>9633.24700321875</v>
      </c>
      <c r="H166" s="9" t="n">
        <f aca="false">+Outflows!H166+Fees!H166+'Ongoing Cash Flows'!H166+'Terminal Value'!H166</f>
        <v>8691.54474505734</v>
      </c>
      <c r="I166" s="9" t="n">
        <f aca="false">+Outflows!I166+Fees!I166+'Ongoing Cash Flows'!I166+'Terminal Value'!I166</f>
        <v>8530.03465484212</v>
      </c>
      <c r="J166" s="9" t="n">
        <f aca="false">+Outflows!J166+Fees!J166+'Ongoing Cash Flows'!J166+'Terminal Value'!J166</f>
        <v>8517.60045230713</v>
      </c>
      <c r="K166" s="9" t="n">
        <f aca="false">+Outflows!K166+Fees!K166+'Ongoing Cash Flows'!K166+'Terminal Value'!K166</f>
        <v>8508.77405126334</v>
      </c>
      <c r="L166" s="9" t="n">
        <f aca="false">+Outflows!L166+Fees!L166+'Ongoing Cash Flows'!L166+'Terminal Value'!L166</f>
        <v>8509.67251742672</v>
      </c>
      <c r="M166" s="9" t="n">
        <f aca="false">+Outflows!M166+Fees!M166+'Ongoing Cash Flows'!M166+'Terminal Value'!M166</f>
        <v>8481.99541696051</v>
      </c>
      <c r="N166" s="9" t="n">
        <f aca="false">+Outflows!N166+Fees!N166+'Ongoing Cash Flows'!N166+'Terminal Value'!N166</f>
        <v>8464.01978489481</v>
      </c>
      <c r="O166" s="9" t="n">
        <f aca="false">+Outflows!O166+Fees!O166+'Ongoing Cash Flows'!O166+'Terminal Value'!O166</f>
        <v>8138.22509982865</v>
      </c>
      <c r="P166" s="9" t="n">
        <f aca="false">+Outflows!P166+Fees!P166+'Ongoing Cash Flows'!P166+'Terminal Value'!P166</f>
        <v>8030.03729936899</v>
      </c>
      <c r="Q166" s="9" t="n">
        <f aca="false">+Outflows!Q166+Fees!Q166+'Ongoing Cash Flows'!Q166+'Terminal Value'!Q166</f>
        <v>8001.81005500106</v>
      </c>
      <c r="R166" s="9" t="n">
        <f aca="false">+Outflows!R166+Fees!R166+'Ongoing Cash Flows'!R166+'Terminal Value'!R166</f>
        <v>1174.34413233756</v>
      </c>
      <c r="S166" s="9" t="n">
        <f aca="false">+Outflows!S166+Fees!S166+'Ongoing Cash Flows'!S166+'Terminal Value'!S166</f>
        <v>0</v>
      </c>
      <c r="T166" s="9" t="n">
        <f aca="false">+Outflows!T166+Fees!T166+'Ongoing Cash Flows'!T166+'Terminal Value'!T166</f>
        <v>0</v>
      </c>
      <c r="U166" s="9" t="n">
        <f aca="false">+Outflows!U166+Fees!U166+'Ongoing Cash Flows'!U166+'Terminal Value'!U166</f>
        <v>0</v>
      </c>
      <c r="V166" s="9" t="n">
        <f aca="false">+Outflows!V166+Fees!V166+'Ongoing Cash Flows'!V166+'Terminal Value'!V166</f>
        <v>0</v>
      </c>
      <c r="W166" s="9" t="n">
        <f aca="false">+Outflows!W166+Fees!W166+'Ongoing Cash Flows'!W166+'Terminal Value'!W166</f>
        <v>0</v>
      </c>
      <c r="X166" s="9" t="n">
        <f aca="false">+Outflows!X166+Fees!X166+'Ongoing Cash Flows'!X166+'Terminal Value'!X166</f>
        <v>0</v>
      </c>
      <c r="Y166" s="9" t="n">
        <f aca="false">+Outflows!Y166+Fees!Y166+'Ongoing Cash Flows'!Y166+'Terminal Value'!Y166</f>
        <v>0</v>
      </c>
      <c r="Z166" s="9" t="n">
        <f aca="false">+Outflows!Z166+Fees!Z166+'Ongoing Cash Flows'!Z166+'Terminal Value'!Z166</f>
        <v>0</v>
      </c>
      <c r="AA166" s="9" t="n">
        <f aca="false">+Outflows!AA166+Fees!AA166+'Ongoing Cash Flows'!AA166+'Terminal Value'!AA166</f>
        <v>0</v>
      </c>
      <c r="AB166" s="9" t="n">
        <f aca="false">+Outflows!AB166+Fees!AB166+'Ongoing Cash Flows'!AB166+'Terminal Value'!AB166</f>
        <v>0</v>
      </c>
      <c r="AC166" s="9" t="n">
        <f aca="false">+Outflows!AC166+Fees!AC166+'Ongoing Cash Flows'!AC166+'Terminal Value'!AC166</f>
        <v>0</v>
      </c>
      <c r="AD166" s="9" t="n">
        <f aca="false">+Outflows!AD166+Fees!AD166+'Ongoing Cash Flows'!AD166+'Terminal Value'!AD166</f>
        <v>0</v>
      </c>
      <c r="AE166" s="9" t="n">
        <f aca="false">+Outflows!AE166+Fees!AE166+'Ongoing Cash Flows'!AE166+'Terminal Value'!AE166</f>
        <v>0</v>
      </c>
      <c r="AF166" s="9" t="n">
        <f aca="false">+Outflows!AF166+Fees!AF166+'Ongoing Cash Flows'!AF166+'Terminal Value'!AF166</f>
        <v>0</v>
      </c>
      <c r="AG166" s="9" t="n">
        <f aca="false">+Outflows!AG166+Fees!AG166+'Ongoing Cash Flows'!AG166+'Terminal Value'!AG166</f>
        <v>0</v>
      </c>
      <c r="AH166" s="9" t="n">
        <f aca="false">+Outflows!AH166+Fees!AH166+'Ongoing Cash Flows'!AH166+'Terminal Value'!AH166</f>
        <v>0</v>
      </c>
      <c r="AI166" s="9" t="n">
        <f aca="false">+Outflows!AI166+Fees!AI166+'Ongoing Cash Flows'!AI166+'Terminal Value'!AI166</f>
        <v>0</v>
      </c>
      <c r="AJ166" s="9" t="n">
        <f aca="false">+Outflows!AJ166+Fees!AJ166+'Ongoing Cash Flows'!AJ166+'Terminal Value'!AJ166</f>
        <v>0</v>
      </c>
      <c r="AK166" s="9"/>
      <c r="AL166" s="1"/>
      <c r="AM166" s="32"/>
      <c r="AN166" s="33" t="n">
        <f aca="false">IF(ISERROR(XIRR(B166:AJ166,IRRDates)),-1,XIRR(B166:AJ166,IRRDates))</f>
        <v>0.047993384265344</v>
      </c>
      <c r="AO166" s="9" t="n">
        <f aca="false">SUMPRODUCT(B166:AJ166,PVRf)</f>
        <v>0</v>
      </c>
      <c r="AP166" s="9" t="n">
        <f aca="false">MIN(0,AO166-$AO$1004)^2</f>
        <v>0</v>
      </c>
      <c r="AQ166" s="9" t="n">
        <f aca="false">MAX(0,AO166-$AO$1004)^2</f>
        <v>0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20"/>
      <c r="CM166" s="20"/>
      <c r="CN166" s="20"/>
      <c r="CO166" s="20"/>
      <c r="CP166" s="20"/>
    </row>
    <row r="167" customFormat="false" ht="11.25" hidden="false" customHeight="false" outlineLevel="0" collapsed="false">
      <c r="A167" s="1" t="n">
        <v>165</v>
      </c>
      <c r="B167" s="9" t="n">
        <f aca="false">+Outflows!B167+Fees!B167+'Ongoing Cash Flows'!B167+'Terminal Value'!B167</f>
        <v>-90521.7918556658</v>
      </c>
      <c r="C167" s="9" t="n">
        <f aca="false">+Outflows!C167+Fees!C167+'Ongoing Cash Flows'!C167+'Terminal Value'!C167</f>
        <v>14061.5651600452</v>
      </c>
      <c r="D167" s="9" t="n">
        <f aca="false">+Outflows!D167+Fees!D167+'Ongoing Cash Flows'!D167+'Terminal Value'!D167</f>
        <v>12024.7725960161</v>
      </c>
      <c r="E167" s="9" t="n">
        <f aca="false">+Outflows!E167+Fees!E167+'Ongoing Cash Flows'!E167+'Terminal Value'!E167</f>
        <v>10060.3899657959</v>
      </c>
      <c r="F167" s="9" t="n">
        <f aca="false">+Outflows!F167+Fees!F167+'Ongoing Cash Flows'!F167+'Terminal Value'!F167</f>
        <v>9707.94257548526</v>
      </c>
      <c r="G167" s="9" t="n">
        <f aca="false">+Outflows!G167+Fees!G167+'Ongoing Cash Flows'!G167+'Terminal Value'!G167</f>
        <v>9335.97977518434</v>
      </c>
      <c r="H167" s="9" t="n">
        <f aca="false">+Outflows!H167+Fees!H167+'Ongoing Cash Flows'!H167+'Terminal Value'!H167</f>
        <v>8404.1297382211</v>
      </c>
      <c r="I167" s="9" t="n">
        <f aca="false">+Outflows!I167+Fees!I167+'Ongoing Cash Flows'!I167+'Terminal Value'!I167</f>
        <v>8257.8438779025</v>
      </c>
      <c r="J167" s="9" t="n">
        <f aca="false">+Outflows!J167+Fees!J167+'Ongoing Cash Flows'!J167+'Terminal Value'!J167</f>
        <v>8245.40967536751</v>
      </c>
      <c r="K167" s="9" t="n">
        <f aca="false">+Outflows!K167+Fees!K167+'Ongoing Cash Flows'!K167+'Terminal Value'!K167</f>
        <v>8236.12193402382</v>
      </c>
      <c r="L167" s="9" t="n">
        <f aca="false">+Outflows!L167+Fees!L167+'Ongoing Cash Flows'!L167+'Terminal Value'!L167</f>
        <v>8237.4817404871</v>
      </c>
      <c r="M167" s="9" t="n">
        <f aca="false">+Outflows!M167+Fees!M167+'Ongoing Cash Flows'!M167+'Terminal Value'!M167</f>
        <v>8209.34329972099</v>
      </c>
      <c r="N167" s="9" t="n">
        <f aca="false">+Outflows!N167+Fees!N167+'Ongoing Cash Flows'!N167+'Terminal Value'!N167</f>
        <v>8191.82900795519</v>
      </c>
      <c r="O167" s="9" t="n">
        <f aca="false">+Outflows!O167+Fees!O167+'Ongoing Cash Flows'!O167+'Terminal Value'!O167</f>
        <v>7865.57298258913</v>
      </c>
      <c r="P167" s="9" t="n">
        <f aca="false">+Outflows!P167+Fees!P167+'Ongoing Cash Flows'!P167+'Terminal Value'!P167</f>
        <v>7757.84652242937</v>
      </c>
      <c r="Q167" s="9" t="n">
        <f aca="false">+Outflows!Q167+Fees!Q167+'Ongoing Cash Flows'!Q167+'Terminal Value'!Q167</f>
        <v>7729.15793776153</v>
      </c>
      <c r="R167" s="9" t="n">
        <f aca="false">+Outflows!R167+Fees!R167+'Ongoing Cash Flows'!R167+'Terminal Value'!R167</f>
        <v>1038.24874386774</v>
      </c>
      <c r="S167" s="9" t="n">
        <f aca="false">+Outflows!S167+Fees!S167+'Ongoing Cash Flows'!S167+'Terminal Value'!S167</f>
        <v>0</v>
      </c>
      <c r="T167" s="9" t="n">
        <f aca="false">+Outflows!T167+Fees!T167+'Ongoing Cash Flows'!T167+'Terminal Value'!T167</f>
        <v>0</v>
      </c>
      <c r="U167" s="9" t="n">
        <f aca="false">+Outflows!U167+Fees!U167+'Ongoing Cash Flows'!U167+'Terminal Value'!U167</f>
        <v>0</v>
      </c>
      <c r="V167" s="9" t="n">
        <f aca="false">+Outflows!V167+Fees!V167+'Ongoing Cash Flows'!V167+'Terminal Value'!V167</f>
        <v>0</v>
      </c>
      <c r="W167" s="9" t="n">
        <f aca="false">+Outflows!W167+Fees!W167+'Ongoing Cash Flows'!W167+'Terminal Value'!W167</f>
        <v>0</v>
      </c>
      <c r="X167" s="9" t="n">
        <f aca="false">+Outflows!X167+Fees!X167+'Ongoing Cash Flows'!X167+'Terminal Value'!X167</f>
        <v>0</v>
      </c>
      <c r="Y167" s="9" t="n">
        <f aca="false">+Outflows!Y167+Fees!Y167+'Ongoing Cash Flows'!Y167+'Terminal Value'!Y167</f>
        <v>0</v>
      </c>
      <c r="Z167" s="9" t="n">
        <f aca="false">+Outflows!Z167+Fees!Z167+'Ongoing Cash Flows'!Z167+'Terminal Value'!Z167</f>
        <v>0</v>
      </c>
      <c r="AA167" s="9" t="n">
        <f aca="false">+Outflows!AA167+Fees!AA167+'Ongoing Cash Flows'!AA167+'Terminal Value'!AA167</f>
        <v>0</v>
      </c>
      <c r="AB167" s="9" t="n">
        <f aca="false">+Outflows!AB167+Fees!AB167+'Ongoing Cash Flows'!AB167+'Terminal Value'!AB167</f>
        <v>0</v>
      </c>
      <c r="AC167" s="9" t="n">
        <f aca="false">+Outflows!AC167+Fees!AC167+'Ongoing Cash Flows'!AC167+'Terminal Value'!AC167</f>
        <v>0</v>
      </c>
      <c r="AD167" s="9" t="n">
        <f aca="false">+Outflows!AD167+Fees!AD167+'Ongoing Cash Flows'!AD167+'Terminal Value'!AD167</f>
        <v>0</v>
      </c>
      <c r="AE167" s="9" t="n">
        <f aca="false">+Outflows!AE167+Fees!AE167+'Ongoing Cash Flows'!AE167+'Terminal Value'!AE167</f>
        <v>0</v>
      </c>
      <c r="AF167" s="9" t="n">
        <f aca="false">+Outflows!AF167+Fees!AF167+'Ongoing Cash Flows'!AF167+'Terminal Value'!AF167</f>
        <v>0</v>
      </c>
      <c r="AG167" s="9" t="n">
        <f aca="false">+Outflows!AG167+Fees!AG167+'Ongoing Cash Flows'!AG167+'Terminal Value'!AG167</f>
        <v>0</v>
      </c>
      <c r="AH167" s="9" t="n">
        <f aca="false">+Outflows!AH167+Fees!AH167+'Ongoing Cash Flows'!AH167+'Terminal Value'!AH167</f>
        <v>0</v>
      </c>
      <c r="AI167" s="9" t="n">
        <f aca="false">+Outflows!AI167+Fees!AI167+'Ongoing Cash Flows'!AI167+'Terminal Value'!AI167</f>
        <v>0</v>
      </c>
      <c r="AJ167" s="9" t="n">
        <f aca="false">+Outflows!AJ167+Fees!AJ167+'Ongoing Cash Flows'!AJ167+'Terminal Value'!AJ167</f>
        <v>0</v>
      </c>
      <c r="AK167" s="9"/>
      <c r="AL167" s="1"/>
      <c r="AM167" s="32"/>
      <c r="AN167" s="33" t="n">
        <f aca="false">IF(ISERROR(XIRR(B167:AJ167,IRRDates)),-1,XIRR(B167:AJ167,IRRDates))</f>
        <v>0.0632518054187505</v>
      </c>
      <c r="AO167" s="9" t="n">
        <f aca="false">SUMPRODUCT(B167:AJ167,PVRf)</f>
        <v>0</v>
      </c>
      <c r="AP167" s="9" t="n">
        <f aca="false">MIN(0,AO167-$AO$1004)^2</f>
        <v>0</v>
      </c>
      <c r="AQ167" s="9" t="n">
        <f aca="false">MAX(0,AO167-$AO$1004)^2</f>
        <v>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20"/>
      <c r="CM167" s="20"/>
      <c r="CN167" s="20"/>
      <c r="CO167" s="20"/>
      <c r="CP167" s="20"/>
    </row>
    <row r="168" customFormat="false" ht="11.25" hidden="false" customHeight="false" outlineLevel="0" collapsed="false">
      <c r="A168" s="1" t="n">
        <v>166</v>
      </c>
      <c r="B168" s="9" t="n">
        <f aca="false">+Outflows!B168+Fees!B168+'Ongoing Cash Flows'!B168+'Terminal Value'!B168</f>
        <v>-102247.848591091</v>
      </c>
      <c r="C168" s="9" t="n">
        <f aca="false">+Outflows!C168+Fees!C168+'Ongoing Cash Flows'!C168+'Terminal Value'!C168</f>
        <v>14269.7387269296</v>
      </c>
      <c r="D168" s="9" t="n">
        <f aca="false">+Outflows!D168+Fees!D168+'Ongoing Cash Flows'!D168+'Terminal Value'!D168</f>
        <v>12452.5829468963</v>
      </c>
      <c r="E168" s="9" t="n">
        <f aca="false">+Outflows!E168+Fees!E168+'Ongoing Cash Flows'!E168+'Terminal Value'!E168</f>
        <v>10428.2476042473</v>
      </c>
      <c r="F168" s="9" t="n">
        <f aca="false">+Outflows!F168+Fees!F168+'Ongoing Cash Flows'!F168+'Terminal Value'!F168</f>
        <v>9974.86525630434</v>
      </c>
      <c r="G168" s="9" t="n">
        <f aca="false">+Outflows!G168+Fees!G168+'Ongoing Cash Flows'!G168+'Terminal Value'!G168</f>
        <v>9672.56257776651</v>
      </c>
      <c r="H168" s="9" t="n">
        <f aca="false">+Outflows!H168+Fees!H168+'Ongoing Cash Flows'!H168+'Terminal Value'!H168</f>
        <v>8688.16109872019</v>
      </c>
      <c r="I168" s="9" t="n">
        <f aca="false">+Outflows!I168+Fees!I168+'Ongoing Cash Flows'!I168+'Terminal Value'!I168</f>
        <v>8526.83023856776</v>
      </c>
      <c r="J168" s="9" t="n">
        <f aca="false">+Outflows!J168+Fees!J168+'Ongoing Cash Flows'!J168+'Terminal Value'!J168</f>
        <v>8514.39603603278</v>
      </c>
      <c r="K168" s="9" t="n">
        <f aca="false">+Outflows!K168+Fees!K168+'Ongoing Cash Flows'!K168+'Terminal Value'!K168</f>
        <v>8505.56420377496</v>
      </c>
      <c r="L168" s="9" t="n">
        <f aca="false">+Outflows!L168+Fees!L168+'Ongoing Cash Flows'!L168+'Terminal Value'!L168</f>
        <v>8506.46810115236</v>
      </c>
      <c r="M168" s="9" t="n">
        <f aca="false">+Outflows!M168+Fees!M168+'Ongoing Cash Flows'!M168+'Terminal Value'!M168</f>
        <v>8478.78556947214</v>
      </c>
      <c r="N168" s="9" t="n">
        <f aca="false">+Outflows!N168+Fees!N168+'Ongoing Cash Flows'!N168+'Terminal Value'!N168</f>
        <v>8460.81536862046</v>
      </c>
      <c r="O168" s="9" t="n">
        <f aca="false">+Outflows!O168+Fees!O168+'Ongoing Cash Flows'!O168+'Terminal Value'!O168</f>
        <v>8135.01525234027</v>
      </c>
      <c r="P168" s="9" t="n">
        <f aca="false">+Outflows!P168+Fees!P168+'Ongoing Cash Flows'!P168+'Terminal Value'!P168</f>
        <v>8026.83288309464</v>
      </c>
      <c r="Q168" s="9" t="n">
        <f aca="false">+Outflows!Q168+Fees!Q168+'Ongoing Cash Flows'!Q168+'Terminal Value'!Q168</f>
        <v>7998.60020751268</v>
      </c>
      <c r="R168" s="9" t="n">
        <f aca="false">+Outflows!R168+Fees!R168+'Ongoing Cash Flows'!R168+'Terminal Value'!R168</f>
        <v>1172.74192420038</v>
      </c>
      <c r="S168" s="9" t="n">
        <f aca="false">+Outflows!S168+Fees!S168+'Ongoing Cash Flows'!S168+'Terminal Value'!S168</f>
        <v>0</v>
      </c>
      <c r="T168" s="9" t="n">
        <f aca="false">+Outflows!T168+Fees!T168+'Ongoing Cash Flows'!T168+'Terminal Value'!T168</f>
        <v>0</v>
      </c>
      <c r="U168" s="9" t="n">
        <f aca="false">+Outflows!U168+Fees!U168+'Ongoing Cash Flows'!U168+'Terminal Value'!U168</f>
        <v>0</v>
      </c>
      <c r="V168" s="9" t="n">
        <f aca="false">+Outflows!V168+Fees!V168+'Ongoing Cash Flows'!V168+'Terminal Value'!V168</f>
        <v>0</v>
      </c>
      <c r="W168" s="9" t="n">
        <f aca="false">+Outflows!W168+Fees!W168+'Ongoing Cash Flows'!W168+'Terminal Value'!W168</f>
        <v>0</v>
      </c>
      <c r="X168" s="9" t="n">
        <f aca="false">+Outflows!X168+Fees!X168+'Ongoing Cash Flows'!X168+'Terminal Value'!X168</f>
        <v>0</v>
      </c>
      <c r="Y168" s="9" t="n">
        <f aca="false">+Outflows!Y168+Fees!Y168+'Ongoing Cash Flows'!Y168+'Terminal Value'!Y168</f>
        <v>0</v>
      </c>
      <c r="Z168" s="9" t="n">
        <f aca="false">+Outflows!Z168+Fees!Z168+'Ongoing Cash Flows'!Z168+'Terminal Value'!Z168</f>
        <v>0</v>
      </c>
      <c r="AA168" s="9" t="n">
        <f aca="false">+Outflows!AA168+Fees!AA168+'Ongoing Cash Flows'!AA168+'Terminal Value'!AA168</f>
        <v>0</v>
      </c>
      <c r="AB168" s="9" t="n">
        <f aca="false">+Outflows!AB168+Fees!AB168+'Ongoing Cash Flows'!AB168+'Terminal Value'!AB168</f>
        <v>0</v>
      </c>
      <c r="AC168" s="9" t="n">
        <f aca="false">+Outflows!AC168+Fees!AC168+'Ongoing Cash Flows'!AC168+'Terminal Value'!AC168</f>
        <v>0</v>
      </c>
      <c r="AD168" s="9" t="n">
        <f aca="false">+Outflows!AD168+Fees!AD168+'Ongoing Cash Flows'!AD168+'Terminal Value'!AD168</f>
        <v>0</v>
      </c>
      <c r="AE168" s="9" t="n">
        <f aca="false">+Outflows!AE168+Fees!AE168+'Ongoing Cash Flows'!AE168+'Terminal Value'!AE168</f>
        <v>0</v>
      </c>
      <c r="AF168" s="9" t="n">
        <f aca="false">+Outflows!AF168+Fees!AF168+'Ongoing Cash Flows'!AF168+'Terminal Value'!AF168</f>
        <v>0</v>
      </c>
      <c r="AG168" s="9" t="n">
        <f aca="false">+Outflows!AG168+Fees!AG168+'Ongoing Cash Flows'!AG168+'Terminal Value'!AG168</f>
        <v>0</v>
      </c>
      <c r="AH168" s="9" t="n">
        <f aca="false">+Outflows!AH168+Fees!AH168+'Ongoing Cash Flows'!AH168+'Terminal Value'!AH168</f>
        <v>0</v>
      </c>
      <c r="AI168" s="9" t="n">
        <f aca="false">+Outflows!AI168+Fees!AI168+'Ongoing Cash Flows'!AI168+'Terminal Value'!AI168</f>
        <v>0</v>
      </c>
      <c r="AJ168" s="9" t="n">
        <f aca="false">+Outflows!AJ168+Fees!AJ168+'Ongoing Cash Flows'!AJ168+'Terminal Value'!AJ168</f>
        <v>0</v>
      </c>
      <c r="AK168" s="9"/>
      <c r="AL168" s="1"/>
      <c r="AM168" s="32"/>
      <c r="AN168" s="33" t="n">
        <f aca="false">IF(ISERROR(XIRR(B168:AJ168,IRRDates)),-1,XIRR(B168:AJ168,IRRDates))</f>
        <v>0.0481526257193988</v>
      </c>
      <c r="AO168" s="9" t="n">
        <f aca="false">SUMPRODUCT(B168:AJ168,PVRf)</f>
        <v>0</v>
      </c>
      <c r="AP168" s="9" t="n">
        <f aca="false">MIN(0,AO168-$AO$1004)^2</f>
        <v>0</v>
      </c>
      <c r="AQ168" s="9" t="n">
        <f aca="false">MAX(0,AO168-$AO$1004)^2</f>
        <v>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20"/>
      <c r="CM168" s="20"/>
      <c r="CN168" s="20"/>
      <c r="CO168" s="20"/>
      <c r="CP168" s="20"/>
    </row>
    <row r="169" customFormat="false" ht="11.25" hidden="false" customHeight="false" outlineLevel="0" collapsed="false">
      <c r="A169" s="1" t="n">
        <v>167</v>
      </c>
      <c r="B169" s="9" t="n">
        <f aca="false">+Outflows!B169+Fees!B169+'Ongoing Cash Flows'!B169+'Terminal Value'!B169</f>
        <v>-87412.0766935647</v>
      </c>
      <c r="C169" s="9" t="n">
        <f aca="false">+Outflows!C169+Fees!C169+'Ongoing Cash Flows'!C169+'Terminal Value'!C169</f>
        <v>13968.6819390777</v>
      </c>
      <c r="D169" s="9" t="n">
        <f aca="false">+Outflows!D169+Fees!D169+'Ongoing Cash Flows'!D169+'Terminal Value'!D169</f>
        <v>11947.225249509</v>
      </c>
      <c r="E169" s="9" t="n">
        <f aca="false">+Outflows!E169+Fees!E169+'Ongoing Cash Flows'!E169+'Terminal Value'!E169</f>
        <v>9911.57552931379</v>
      </c>
      <c r="F169" s="9" t="n">
        <f aca="false">+Outflows!F169+Fees!F169+'Ongoing Cash Flows'!F169+'Terminal Value'!F169</f>
        <v>9478.73753062673</v>
      </c>
      <c r="G169" s="9" t="n">
        <f aca="false">+Outflows!G169+Fees!G169+'Ongoing Cash Flows'!G169+'Terminal Value'!G169</f>
        <v>9279.88809877319</v>
      </c>
      <c r="H169" s="9" t="n">
        <f aca="false">+Outflows!H169+Fees!H169+'Ongoing Cash Flows'!H169+'Terminal Value'!H169</f>
        <v>8328.80547123305</v>
      </c>
      <c r="I169" s="9" t="n">
        <f aca="false">+Outflows!I169+Fees!I169+'Ongoing Cash Flows'!I169+'Terminal Value'!I169</f>
        <v>8186.50949985603</v>
      </c>
      <c r="J169" s="9" t="n">
        <f aca="false">+Outflows!J169+Fees!J169+'Ongoing Cash Flows'!J169+'Terminal Value'!J169</f>
        <v>8174.07529732104</v>
      </c>
      <c r="K169" s="9" t="n">
        <f aca="false">+Outflows!K169+Fees!K169+'Ongoing Cash Flows'!K169+'Terminal Value'!K169</f>
        <v>8164.66665025185</v>
      </c>
      <c r="L169" s="9" t="n">
        <f aca="false">+Outflows!L169+Fees!L169+'Ongoing Cash Flows'!L169+'Terminal Value'!L169</f>
        <v>8166.14736244063</v>
      </c>
      <c r="M169" s="9" t="n">
        <f aca="false">+Outflows!M169+Fees!M169+'Ongoing Cash Flows'!M169+'Terminal Value'!M169</f>
        <v>8137.88801594902</v>
      </c>
      <c r="N169" s="9" t="n">
        <f aca="false">+Outflows!N169+Fees!N169+'Ongoing Cash Flows'!N169+'Terminal Value'!N169</f>
        <v>8120.49462990872</v>
      </c>
      <c r="O169" s="9" t="n">
        <f aca="false">+Outflows!O169+Fees!O169+'Ongoing Cash Flows'!O169+'Terminal Value'!O169</f>
        <v>7794.11769881716</v>
      </c>
      <c r="P169" s="9" t="n">
        <f aca="false">+Outflows!P169+Fees!P169+'Ongoing Cash Flows'!P169+'Terminal Value'!P169</f>
        <v>7686.5121443829</v>
      </c>
      <c r="Q169" s="9" t="n">
        <f aca="false">+Outflows!Q169+Fees!Q169+'Ongoing Cash Flows'!Q169+'Terminal Value'!Q169</f>
        <v>7657.70265398956</v>
      </c>
      <c r="R169" s="9" t="n">
        <f aca="false">+Outflows!R169+Fees!R169+'Ongoing Cash Flows'!R169+'Terminal Value'!R169</f>
        <v>1002.58155484451</v>
      </c>
      <c r="S169" s="9" t="n">
        <f aca="false">+Outflows!S169+Fees!S169+'Ongoing Cash Flows'!S169+'Terminal Value'!S169</f>
        <v>0</v>
      </c>
      <c r="T169" s="9" t="n">
        <f aca="false">+Outflows!T169+Fees!T169+'Ongoing Cash Flows'!T169+'Terminal Value'!T169</f>
        <v>0</v>
      </c>
      <c r="U169" s="9" t="n">
        <f aca="false">+Outflows!U169+Fees!U169+'Ongoing Cash Flows'!U169+'Terminal Value'!U169</f>
        <v>0</v>
      </c>
      <c r="V169" s="9" t="n">
        <f aca="false">+Outflows!V169+Fees!V169+'Ongoing Cash Flows'!V169+'Terminal Value'!V169</f>
        <v>0</v>
      </c>
      <c r="W169" s="9" t="n">
        <f aca="false">+Outflows!W169+Fees!W169+'Ongoing Cash Flows'!W169+'Terminal Value'!W169</f>
        <v>0</v>
      </c>
      <c r="X169" s="9" t="n">
        <f aca="false">+Outflows!X169+Fees!X169+'Ongoing Cash Flows'!X169+'Terminal Value'!X169</f>
        <v>0</v>
      </c>
      <c r="Y169" s="9" t="n">
        <f aca="false">+Outflows!Y169+Fees!Y169+'Ongoing Cash Flows'!Y169+'Terminal Value'!Y169</f>
        <v>0</v>
      </c>
      <c r="Z169" s="9" t="n">
        <f aca="false">+Outflows!Z169+Fees!Z169+'Ongoing Cash Flows'!Z169+'Terminal Value'!Z169</f>
        <v>0</v>
      </c>
      <c r="AA169" s="9" t="n">
        <f aca="false">+Outflows!AA169+Fees!AA169+'Ongoing Cash Flows'!AA169+'Terminal Value'!AA169</f>
        <v>0</v>
      </c>
      <c r="AB169" s="9" t="n">
        <f aca="false">+Outflows!AB169+Fees!AB169+'Ongoing Cash Flows'!AB169+'Terminal Value'!AB169</f>
        <v>0</v>
      </c>
      <c r="AC169" s="9" t="n">
        <f aca="false">+Outflows!AC169+Fees!AC169+'Ongoing Cash Flows'!AC169+'Terminal Value'!AC169</f>
        <v>0</v>
      </c>
      <c r="AD169" s="9" t="n">
        <f aca="false">+Outflows!AD169+Fees!AD169+'Ongoing Cash Flows'!AD169+'Terminal Value'!AD169</f>
        <v>0</v>
      </c>
      <c r="AE169" s="9" t="n">
        <f aca="false">+Outflows!AE169+Fees!AE169+'Ongoing Cash Flows'!AE169+'Terminal Value'!AE169</f>
        <v>0</v>
      </c>
      <c r="AF169" s="9" t="n">
        <f aca="false">+Outflows!AF169+Fees!AF169+'Ongoing Cash Flows'!AF169+'Terminal Value'!AF169</f>
        <v>0</v>
      </c>
      <c r="AG169" s="9" t="n">
        <f aca="false">+Outflows!AG169+Fees!AG169+'Ongoing Cash Flows'!AG169+'Terminal Value'!AG169</f>
        <v>0</v>
      </c>
      <c r="AH169" s="9" t="n">
        <f aca="false">+Outflows!AH169+Fees!AH169+'Ongoing Cash Flows'!AH169+'Terminal Value'!AH169</f>
        <v>0</v>
      </c>
      <c r="AI169" s="9" t="n">
        <f aca="false">+Outflows!AI169+Fees!AI169+'Ongoing Cash Flows'!AI169+'Terminal Value'!AI169</f>
        <v>0</v>
      </c>
      <c r="AJ169" s="9" t="n">
        <f aca="false">+Outflows!AJ169+Fees!AJ169+'Ongoing Cash Flows'!AJ169+'Terminal Value'!AJ169</f>
        <v>0</v>
      </c>
      <c r="AK169" s="9"/>
      <c r="AL169" s="1"/>
      <c r="AM169" s="32"/>
      <c r="AN169" s="33" t="n">
        <f aca="false">IF(ISERROR(XIRR(B169:AJ169,IRRDates)),-1,XIRR(B169:AJ169,IRRDates))</f>
        <v>0.067564934065691</v>
      </c>
      <c r="AO169" s="9" t="n">
        <f aca="false">SUMPRODUCT(B169:AJ169,PVRf)</f>
        <v>0</v>
      </c>
      <c r="AP169" s="9" t="n">
        <f aca="false">MIN(0,AO169-$AO$1004)^2</f>
        <v>0</v>
      </c>
      <c r="AQ169" s="9" t="n">
        <f aca="false">MAX(0,AO169-$AO$1004)^2</f>
        <v>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20"/>
      <c r="CM169" s="20"/>
      <c r="CN169" s="20"/>
      <c r="CO169" s="20"/>
      <c r="CP169" s="20"/>
    </row>
    <row r="170" customFormat="false" ht="11.25" hidden="false" customHeight="false" outlineLevel="0" collapsed="false">
      <c r="A170" s="1" t="n">
        <v>168</v>
      </c>
      <c r="B170" s="9" t="n">
        <f aca="false">+Outflows!B170+Fees!B170+'Ongoing Cash Flows'!B170+'Terminal Value'!B170</f>
        <v>-92716.3129536138</v>
      </c>
      <c r="C170" s="9" t="n">
        <f aca="false">+Outflows!C170+Fees!C170+'Ongoing Cash Flows'!C170+'Terminal Value'!C170</f>
        <v>14095.0808475244</v>
      </c>
      <c r="D170" s="9" t="n">
        <f aca="false">+Outflows!D170+Fees!D170+'Ongoing Cash Flows'!D170+'Terminal Value'!D170</f>
        <v>12136.8226158595</v>
      </c>
      <c r="E170" s="9" t="n">
        <f aca="false">+Outflows!E170+Fees!E170+'Ongoing Cash Flows'!E170+'Terminal Value'!E170</f>
        <v>10027.1181899399</v>
      </c>
      <c r="F170" s="9" t="n">
        <f aca="false">+Outflows!F170+Fees!F170+'Ongoing Cash Flows'!F170+'Terminal Value'!F170</f>
        <v>9541.19460621572</v>
      </c>
      <c r="G170" s="9" t="n">
        <f aca="false">+Outflows!G170+Fees!G170+'Ongoing Cash Flows'!G170+'Terminal Value'!G170</f>
        <v>9327.32270530145</v>
      </c>
      <c r="H170" s="9" t="n">
        <f aca="false">+Outflows!H170+Fees!H170+'Ongoing Cash Flows'!H170+'Terminal Value'!H170</f>
        <v>8457.28595494066</v>
      </c>
      <c r="I170" s="9" t="n">
        <f aca="false">+Outflows!I170+Fees!I170+'Ongoing Cash Flows'!I170+'Terminal Value'!I170</f>
        <v>8308.18443627255</v>
      </c>
      <c r="J170" s="9" t="n">
        <f aca="false">+Outflows!J170+Fees!J170+'Ongoing Cash Flows'!J170+'Terminal Value'!J170</f>
        <v>8295.75023373756</v>
      </c>
      <c r="K170" s="9" t="n">
        <f aca="false">+Outflows!K170+Fees!K170+'Ongoing Cash Flows'!K170+'Terminal Value'!K170</f>
        <v>8286.54781537416</v>
      </c>
      <c r="L170" s="9" t="n">
        <f aca="false">+Outflows!L170+Fees!L170+'Ongoing Cash Flows'!L170+'Terminal Value'!L170</f>
        <v>8287.82229885715</v>
      </c>
      <c r="M170" s="9" t="n">
        <f aca="false">+Outflows!M170+Fees!M170+'Ongoing Cash Flows'!M170+'Terminal Value'!M170</f>
        <v>8259.76918107133</v>
      </c>
      <c r="N170" s="9" t="n">
        <f aca="false">+Outflows!N170+Fees!N170+'Ongoing Cash Flows'!N170+'Terminal Value'!N170</f>
        <v>8242.16956632524</v>
      </c>
      <c r="O170" s="9" t="n">
        <f aca="false">+Outflows!O170+Fees!O170+'Ongoing Cash Flows'!O170+'Terminal Value'!O170</f>
        <v>7915.99886393947</v>
      </c>
      <c r="P170" s="9" t="n">
        <f aca="false">+Outflows!P170+Fees!P170+'Ongoing Cash Flows'!P170+'Terminal Value'!P170</f>
        <v>7808.18708079942</v>
      </c>
      <c r="Q170" s="9" t="n">
        <f aca="false">+Outflows!Q170+Fees!Q170+'Ongoing Cash Flows'!Q170+'Terminal Value'!Q170</f>
        <v>7779.58381911187</v>
      </c>
      <c r="R170" s="9" t="n">
        <f aca="false">+Outflows!R170+Fees!R170+'Ongoing Cash Flows'!R170+'Terminal Value'!R170</f>
        <v>1063.41902305277</v>
      </c>
      <c r="S170" s="9" t="n">
        <f aca="false">+Outflows!S170+Fees!S170+'Ongoing Cash Flows'!S170+'Terminal Value'!S170</f>
        <v>0</v>
      </c>
      <c r="T170" s="9" t="n">
        <f aca="false">+Outflows!T170+Fees!T170+'Ongoing Cash Flows'!T170+'Terminal Value'!T170</f>
        <v>0</v>
      </c>
      <c r="U170" s="9" t="n">
        <f aca="false">+Outflows!U170+Fees!U170+'Ongoing Cash Flows'!U170+'Terminal Value'!U170</f>
        <v>0</v>
      </c>
      <c r="V170" s="9" t="n">
        <f aca="false">+Outflows!V170+Fees!V170+'Ongoing Cash Flows'!V170+'Terminal Value'!V170</f>
        <v>0</v>
      </c>
      <c r="W170" s="9" t="n">
        <f aca="false">+Outflows!W170+Fees!W170+'Ongoing Cash Flows'!W170+'Terminal Value'!W170</f>
        <v>0</v>
      </c>
      <c r="X170" s="9" t="n">
        <f aca="false">+Outflows!X170+Fees!X170+'Ongoing Cash Flows'!X170+'Terminal Value'!X170</f>
        <v>0</v>
      </c>
      <c r="Y170" s="9" t="n">
        <f aca="false">+Outflows!Y170+Fees!Y170+'Ongoing Cash Flows'!Y170+'Terminal Value'!Y170</f>
        <v>0</v>
      </c>
      <c r="Z170" s="9" t="n">
        <f aca="false">+Outflows!Z170+Fees!Z170+'Ongoing Cash Flows'!Z170+'Terminal Value'!Z170</f>
        <v>0</v>
      </c>
      <c r="AA170" s="9" t="n">
        <f aca="false">+Outflows!AA170+Fees!AA170+'Ongoing Cash Flows'!AA170+'Terminal Value'!AA170</f>
        <v>0</v>
      </c>
      <c r="AB170" s="9" t="n">
        <f aca="false">+Outflows!AB170+Fees!AB170+'Ongoing Cash Flows'!AB170+'Terminal Value'!AB170</f>
        <v>0</v>
      </c>
      <c r="AC170" s="9" t="n">
        <f aca="false">+Outflows!AC170+Fees!AC170+'Ongoing Cash Flows'!AC170+'Terminal Value'!AC170</f>
        <v>0</v>
      </c>
      <c r="AD170" s="9" t="n">
        <f aca="false">+Outflows!AD170+Fees!AD170+'Ongoing Cash Flows'!AD170+'Terminal Value'!AD170</f>
        <v>0</v>
      </c>
      <c r="AE170" s="9" t="n">
        <f aca="false">+Outflows!AE170+Fees!AE170+'Ongoing Cash Flows'!AE170+'Terminal Value'!AE170</f>
        <v>0</v>
      </c>
      <c r="AF170" s="9" t="n">
        <f aca="false">+Outflows!AF170+Fees!AF170+'Ongoing Cash Flows'!AF170+'Terminal Value'!AF170</f>
        <v>0</v>
      </c>
      <c r="AG170" s="9" t="n">
        <f aca="false">+Outflows!AG170+Fees!AG170+'Ongoing Cash Flows'!AG170+'Terminal Value'!AG170</f>
        <v>0</v>
      </c>
      <c r="AH170" s="9" t="n">
        <f aca="false">+Outflows!AH170+Fees!AH170+'Ongoing Cash Flows'!AH170+'Terminal Value'!AH170</f>
        <v>0</v>
      </c>
      <c r="AI170" s="9" t="n">
        <f aca="false">+Outflows!AI170+Fees!AI170+'Ongoing Cash Flows'!AI170+'Terminal Value'!AI170</f>
        <v>0</v>
      </c>
      <c r="AJ170" s="9" t="n">
        <f aca="false">+Outflows!AJ170+Fees!AJ170+'Ongoing Cash Flows'!AJ170+'Terminal Value'!AJ170</f>
        <v>0</v>
      </c>
      <c r="AK170" s="9"/>
      <c r="AL170" s="1"/>
      <c r="AM170" s="32"/>
      <c r="AN170" s="33" t="n">
        <f aca="false">IF(ISERROR(XIRR(B170:AJ170,IRRDates)),-1,XIRR(B170:AJ170,IRRDates))</f>
        <v>0.0596468200925141</v>
      </c>
      <c r="AO170" s="9" t="n">
        <f aca="false">SUMPRODUCT(B170:AJ170,PVRf)</f>
        <v>0</v>
      </c>
      <c r="AP170" s="9" t="n">
        <f aca="false">MIN(0,AO170-$AO$1004)^2</f>
        <v>0</v>
      </c>
      <c r="AQ170" s="9" t="n">
        <f aca="false">MAX(0,AO170-$AO$1004)^2</f>
        <v>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20"/>
      <c r="CM170" s="20"/>
      <c r="CN170" s="20"/>
      <c r="CO170" s="20"/>
      <c r="CP170" s="20"/>
    </row>
    <row r="171" customFormat="false" ht="11.25" hidden="false" customHeight="false" outlineLevel="0" collapsed="false">
      <c r="A171" s="1" t="n">
        <v>169</v>
      </c>
      <c r="B171" s="9" t="n">
        <f aca="false">+Outflows!B171+Fees!B171+'Ongoing Cash Flows'!B171+'Terminal Value'!B171</f>
        <v>-93222.5554117386</v>
      </c>
      <c r="C171" s="9" t="n">
        <f aca="false">+Outflows!C171+Fees!C171+'Ongoing Cash Flows'!C171+'Terminal Value'!C171</f>
        <v>14214.5722810365</v>
      </c>
      <c r="D171" s="9" t="n">
        <f aca="false">+Outflows!D171+Fees!D171+'Ongoing Cash Flows'!D171+'Terminal Value'!D171</f>
        <v>12096.662627351</v>
      </c>
      <c r="E171" s="9" t="n">
        <f aca="false">+Outflows!E171+Fees!E171+'Ongoing Cash Flows'!E171+'Terminal Value'!E171</f>
        <v>10060.5433133252</v>
      </c>
      <c r="F171" s="9" t="n">
        <f aca="false">+Outflows!F171+Fees!F171+'Ongoing Cash Flows'!F171+'Terminal Value'!F171</f>
        <v>9669.8257449925</v>
      </c>
      <c r="G171" s="9" t="n">
        <f aca="false">+Outflows!G171+Fees!G171+'Ongoing Cash Flows'!G171+'Terminal Value'!G171</f>
        <v>9449.7487557845</v>
      </c>
      <c r="H171" s="9" t="n">
        <f aca="false">+Outflows!H171+Fees!H171+'Ongoing Cash Flows'!H171+'Terminal Value'!H171</f>
        <v>8469.54828125955</v>
      </c>
      <c r="I171" s="9" t="n">
        <f aca="false">+Outflows!I171+Fees!I171+'Ongoing Cash Flows'!I171+'Terminal Value'!I171</f>
        <v>8319.79723326796</v>
      </c>
      <c r="J171" s="9" t="n">
        <f aca="false">+Outflows!J171+Fees!J171+'Ongoing Cash Flows'!J171+'Terminal Value'!J171</f>
        <v>8307.36303073297</v>
      </c>
      <c r="K171" s="9" t="n">
        <f aca="false">+Outflows!K171+Fees!K171+'Ongoing Cash Flows'!K171+'Terminal Value'!K171</f>
        <v>8298.18029507634</v>
      </c>
      <c r="L171" s="9" t="n">
        <f aca="false">+Outflows!L171+Fees!L171+'Ongoing Cash Flows'!L171+'Terminal Value'!L171</f>
        <v>8299.43509585257</v>
      </c>
      <c r="M171" s="9" t="n">
        <f aca="false">+Outflows!M171+Fees!M171+'Ongoing Cash Flows'!M171+'Terminal Value'!M171</f>
        <v>8271.40166077352</v>
      </c>
      <c r="N171" s="9" t="n">
        <f aca="false">+Outflows!N171+Fees!N171+'Ongoing Cash Flows'!N171+'Terminal Value'!N171</f>
        <v>8253.78236332066</v>
      </c>
      <c r="O171" s="9" t="n">
        <f aca="false">+Outflows!O171+Fees!O171+'Ongoing Cash Flows'!O171+'Terminal Value'!O171</f>
        <v>7927.63134364166</v>
      </c>
      <c r="P171" s="9" t="n">
        <f aca="false">+Outflows!P171+Fees!P171+'Ongoing Cash Flows'!P171+'Terminal Value'!P171</f>
        <v>7819.79987779484</v>
      </c>
      <c r="Q171" s="9" t="n">
        <f aca="false">+Outflows!Q171+Fees!Q171+'Ongoing Cash Flows'!Q171+'Terminal Value'!Q171</f>
        <v>7791.21629881406</v>
      </c>
      <c r="R171" s="9" t="n">
        <f aca="false">+Outflows!R171+Fees!R171+'Ongoing Cash Flows'!R171+'Terminal Value'!R171</f>
        <v>1069.22542155048</v>
      </c>
      <c r="S171" s="9" t="n">
        <f aca="false">+Outflows!S171+Fees!S171+'Ongoing Cash Flows'!S171+'Terminal Value'!S171</f>
        <v>0</v>
      </c>
      <c r="T171" s="9" t="n">
        <f aca="false">+Outflows!T171+Fees!T171+'Ongoing Cash Flows'!T171+'Terminal Value'!T171</f>
        <v>0</v>
      </c>
      <c r="U171" s="9" t="n">
        <f aca="false">+Outflows!U171+Fees!U171+'Ongoing Cash Flows'!U171+'Terminal Value'!U171</f>
        <v>0</v>
      </c>
      <c r="V171" s="9" t="n">
        <f aca="false">+Outflows!V171+Fees!V171+'Ongoing Cash Flows'!V171+'Terminal Value'!V171</f>
        <v>0</v>
      </c>
      <c r="W171" s="9" t="n">
        <f aca="false">+Outflows!W171+Fees!W171+'Ongoing Cash Flows'!W171+'Terminal Value'!W171</f>
        <v>0</v>
      </c>
      <c r="X171" s="9" t="n">
        <f aca="false">+Outflows!X171+Fees!X171+'Ongoing Cash Flows'!X171+'Terminal Value'!X171</f>
        <v>0</v>
      </c>
      <c r="Y171" s="9" t="n">
        <f aca="false">+Outflows!Y171+Fees!Y171+'Ongoing Cash Flows'!Y171+'Terminal Value'!Y171</f>
        <v>0</v>
      </c>
      <c r="Z171" s="9" t="n">
        <f aca="false">+Outflows!Z171+Fees!Z171+'Ongoing Cash Flows'!Z171+'Terminal Value'!Z171</f>
        <v>0</v>
      </c>
      <c r="AA171" s="9" t="n">
        <f aca="false">+Outflows!AA171+Fees!AA171+'Ongoing Cash Flows'!AA171+'Terminal Value'!AA171</f>
        <v>0</v>
      </c>
      <c r="AB171" s="9" t="n">
        <f aca="false">+Outflows!AB171+Fees!AB171+'Ongoing Cash Flows'!AB171+'Terminal Value'!AB171</f>
        <v>0</v>
      </c>
      <c r="AC171" s="9" t="n">
        <f aca="false">+Outflows!AC171+Fees!AC171+'Ongoing Cash Flows'!AC171+'Terminal Value'!AC171</f>
        <v>0</v>
      </c>
      <c r="AD171" s="9" t="n">
        <f aca="false">+Outflows!AD171+Fees!AD171+'Ongoing Cash Flows'!AD171+'Terminal Value'!AD171</f>
        <v>0</v>
      </c>
      <c r="AE171" s="9" t="n">
        <f aca="false">+Outflows!AE171+Fees!AE171+'Ongoing Cash Flows'!AE171+'Terminal Value'!AE171</f>
        <v>0</v>
      </c>
      <c r="AF171" s="9" t="n">
        <f aca="false">+Outflows!AF171+Fees!AF171+'Ongoing Cash Flows'!AF171+'Terminal Value'!AF171</f>
        <v>0</v>
      </c>
      <c r="AG171" s="9" t="n">
        <f aca="false">+Outflows!AG171+Fees!AG171+'Ongoing Cash Flows'!AG171+'Terminal Value'!AG171</f>
        <v>0</v>
      </c>
      <c r="AH171" s="9" t="n">
        <f aca="false">+Outflows!AH171+Fees!AH171+'Ongoing Cash Flows'!AH171+'Terminal Value'!AH171</f>
        <v>0</v>
      </c>
      <c r="AI171" s="9" t="n">
        <f aca="false">+Outflows!AI171+Fees!AI171+'Ongoing Cash Flows'!AI171+'Terminal Value'!AI171</f>
        <v>0</v>
      </c>
      <c r="AJ171" s="9" t="n">
        <f aca="false">+Outflows!AJ171+Fees!AJ171+'Ongoing Cash Flows'!AJ171+'Terminal Value'!AJ171</f>
        <v>0</v>
      </c>
      <c r="AK171" s="9"/>
      <c r="AL171" s="1"/>
      <c r="AM171" s="32"/>
      <c r="AN171" s="33" t="n">
        <f aca="false">IF(ISERROR(XIRR(B171:AJ171,IRRDates)),-1,XIRR(B171:AJ171,IRRDates))</f>
        <v>0.0593920762594033</v>
      </c>
      <c r="AO171" s="9" t="n">
        <f aca="false">SUMPRODUCT(B171:AJ171,PVRf)</f>
        <v>0</v>
      </c>
      <c r="AP171" s="9" t="n">
        <f aca="false">MIN(0,AO171-$AO$1004)^2</f>
        <v>0</v>
      </c>
      <c r="AQ171" s="9" t="n">
        <f aca="false">MAX(0,AO171-$AO$1004)^2</f>
        <v>0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20"/>
      <c r="CM171" s="20"/>
      <c r="CN171" s="20"/>
      <c r="CO171" s="20"/>
      <c r="CP171" s="20"/>
    </row>
    <row r="172" customFormat="false" ht="11.25" hidden="false" customHeight="false" outlineLevel="0" collapsed="false">
      <c r="A172" s="1" t="n">
        <v>170</v>
      </c>
      <c r="B172" s="9" t="n">
        <f aca="false">+Outflows!B172+Fees!B172+'Ongoing Cash Flows'!B172+'Terminal Value'!B172</f>
        <v>-89746.1051544762</v>
      </c>
      <c r="C172" s="9" t="n">
        <f aca="false">+Outflows!C172+Fees!C172+'Ongoing Cash Flows'!C172+'Terminal Value'!C172</f>
        <v>14148.3924332618</v>
      </c>
      <c r="D172" s="9" t="n">
        <f aca="false">+Outflows!D172+Fees!D172+'Ongoing Cash Flows'!D172+'Terminal Value'!D172</f>
        <v>12042.1794342772</v>
      </c>
      <c r="E172" s="9" t="n">
        <f aca="false">+Outflows!E172+Fees!E172+'Ongoing Cash Flows'!E172+'Terminal Value'!E172</f>
        <v>10087.5716865211</v>
      </c>
      <c r="F172" s="9" t="n">
        <f aca="false">+Outflows!F172+Fees!F172+'Ongoing Cash Flows'!F172+'Terminal Value'!F172</f>
        <v>9666.93614604299</v>
      </c>
      <c r="G172" s="9" t="n">
        <f aca="false">+Outflows!G172+Fees!G172+'Ongoing Cash Flows'!G172+'Terminal Value'!G172</f>
        <v>9233.91341698451</v>
      </c>
      <c r="H172" s="9" t="n">
        <f aca="false">+Outflows!H172+Fees!H172+'Ongoing Cash Flows'!H172+'Terminal Value'!H172</f>
        <v>8385.34086878008</v>
      </c>
      <c r="I172" s="9" t="n">
        <f aca="false">+Outflows!I172+Fees!I172+'Ongoing Cash Flows'!I172+'Terminal Value'!I172</f>
        <v>8240.05024552657</v>
      </c>
      <c r="J172" s="9" t="n">
        <f aca="false">+Outflows!J172+Fees!J172+'Ongoing Cash Flows'!J172+'Terminal Value'!J172</f>
        <v>8227.61604299158</v>
      </c>
      <c r="K172" s="9" t="n">
        <f aca="false">+Outflows!K172+Fees!K172+'Ongoing Cash Flows'!K172+'Terminal Value'!K172</f>
        <v>8218.29814294895</v>
      </c>
      <c r="L172" s="9" t="n">
        <f aca="false">+Outflows!L172+Fees!L172+'Ongoing Cash Flows'!L172+'Terminal Value'!L172</f>
        <v>8219.68810811117</v>
      </c>
      <c r="M172" s="9" t="n">
        <f aca="false">+Outflows!M172+Fees!M172+'Ongoing Cash Flows'!M172+'Terminal Value'!M172</f>
        <v>8191.51950864612</v>
      </c>
      <c r="N172" s="9" t="n">
        <f aca="false">+Outflows!N172+Fees!N172+'Ongoing Cash Flows'!N172+'Terminal Value'!N172</f>
        <v>8174.03537557926</v>
      </c>
      <c r="O172" s="9" t="n">
        <f aca="false">+Outflows!O172+Fees!O172+'Ongoing Cash Flows'!O172+'Terminal Value'!O172</f>
        <v>7847.74919151426</v>
      </c>
      <c r="P172" s="9" t="n">
        <f aca="false">+Outflows!P172+Fees!P172+'Ongoing Cash Flows'!P172+'Terminal Value'!P172</f>
        <v>7740.05289005344</v>
      </c>
      <c r="Q172" s="9" t="n">
        <f aca="false">+Outflows!Q172+Fees!Q172+'Ongoing Cash Flows'!Q172+'Terminal Value'!Q172</f>
        <v>7711.33414668666</v>
      </c>
      <c r="R172" s="9" t="n">
        <f aca="false">+Outflows!R172+Fees!R172+'Ongoing Cash Flows'!R172+'Terminal Value'!R172</f>
        <v>1029.35192767978</v>
      </c>
      <c r="S172" s="9" t="n">
        <f aca="false">+Outflows!S172+Fees!S172+'Ongoing Cash Flows'!S172+'Terminal Value'!S172</f>
        <v>0</v>
      </c>
      <c r="T172" s="9" t="n">
        <f aca="false">+Outflows!T172+Fees!T172+'Ongoing Cash Flows'!T172+'Terminal Value'!T172</f>
        <v>0</v>
      </c>
      <c r="U172" s="9" t="n">
        <f aca="false">+Outflows!U172+Fees!U172+'Ongoing Cash Flows'!U172+'Terminal Value'!U172</f>
        <v>0</v>
      </c>
      <c r="V172" s="9" t="n">
        <f aca="false">+Outflows!V172+Fees!V172+'Ongoing Cash Flows'!V172+'Terminal Value'!V172</f>
        <v>0</v>
      </c>
      <c r="W172" s="9" t="n">
        <f aca="false">+Outflows!W172+Fees!W172+'Ongoing Cash Flows'!W172+'Terminal Value'!W172</f>
        <v>0</v>
      </c>
      <c r="X172" s="9" t="n">
        <f aca="false">+Outflows!X172+Fees!X172+'Ongoing Cash Flows'!X172+'Terminal Value'!X172</f>
        <v>0</v>
      </c>
      <c r="Y172" s="9" t="n">
        <f aca="false">+Outflows!Y172+Fees!Y172+'Ongoing Cash Flows'!Y172+'Terminal Value'!Y172</f>
        <v>0</v>
      </c>
      <c r="Z172" s="9" t="n">
        <f aca="false">+Outflows!Z172+Fees!Z172+'Ongoing Cash Flows'!Z172+'Terminal Value'!Z172</f>
        <v>0</v>
      </c>
      <c r="AA172" s="9" t="n">
        <f aca="false">+Outflows!AA172+Fees!AA172+'Ongoing Cash Flows'!AA172+'Terminal Value'!AA172</f>
        <v>0</v>
      </c>
      <c r="AB172" s="9" t="n">
        <f aca="false">+Outflows!AB172+Fees!AB172+'Ongoing Cash Flows'!AB172+'Terminal Value'!AB172</f>
        <v>0</v>
      </c>
      <c r="AC172" s="9" t="n">
        <f aca="false">+Outflows!AC172+Fees!AC172+'Ongoing Cash Flows'!AC172+'Terminal Value'!AC172</f>
        <v>0</v>
      </c>
      <c r="AD172" s="9" t="n">
        <f aca="false">+Outflows!AD172+Fees!AD172+'Ongoing Cash Flows'!AD172+'Terminal Value'!AD172</f>
        <v>0</v>
      </c>
      <c r="AE172" s="9" t="n">
        <f aca="false">+Outflows!AE172+Fees!AE172+'Ongoing Cash Flows'!AE172+'Terminal Value'!AE172</f>
        <v>0</v>
      </c>
      <c r="AF172" s="9" t="n">
        <f aca="false">+Outflows!AF172+Fees!AF172+'Ongoing Cash Flows'!AF172+'Terminal Value'!AF172</f>
        <v>0</v>
      </c>
      <c r="AG172" s="9" t="n">
        <f aca="false">+Outflows!AG172+Fees!AG172+'Ongoing Cash Flows'!AG172+'Terminal Value'!AG172</f>
        <v>0</v>
      </c>
      <c r="AH172" s="9" t="n">
        <f aca="false">+Outflows!AH172+Fees!AH172+'Ongoing Cash Flows'!AH172+'Terminal Value'!AH172</f>
        <v>0</v>
      </c>
      <c r="AI172" s="9" t="n">
        <f aca="false">+Outflows!AI172+Fees!AI172+'Ongoing Cash Flows'!AI172+'Terminal Value'!AI172</f>
        <v>0</v>
      </c>
      <c r="AJ172" s="9" t="n">
        <f aca="false">+Outflows!AJ172+Fees!AJ172+'Ongoing Cash Flows'!AJ172+'Terminal Value'!AJ172</f>
        <v>0</v>
      </c>
      <c r="AK172" s="9"/>
      <c r="AL172" s="1"/>
      <c r="AM172" s="32"/>
      <c r="AN172" s="33" t="n">
        <f aca="false">IF(ISERROR(XIRR(B172:AJ172,IRRDates)),-1,XIRR(B172:AJ172,IRRDates))</f>
        <v>0.0645663064987112</v>
      </c>
      <c r="AO172" s="9" t="n">
        <f aca="false">SUMPRODUCT(B172:AJ172,PVRf)</f>
        <v>0</v>
      </c>
      <c r="AP172" s="9" t="n">
        <f aca="false">MIN(0,AO172-$AO$1004)^2</f>
        <v>0</v>
      </c>
      <c r="AQ172" s="9" t="n">
        <f aca="false">MAX(0,AO172-$AO$1004)^2</f>
        <v>0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20"/>
      <c r="CM172" s="20"/>
      <c r="CN172" s="20"/>
      <c r="CO172" s="20"/>
      <c r="CP172" s="20"/>
    </row>
    <row r="173" customFormat="false" ht="11.25" hidden="false" customHeight="false" outlineLevel="0" collapsed="false">
      <c r="A173" s="1" t="n">
        <v>171</v>
      </c>
      <c r="B173" s="9" t="n">
        <f aca="false">+Outflows!B173+Fees!B173+'Ongoing Cash Flows'!B173+'Terminal Value'!B173</f>
        <v>-94471.6458439136</v>
      </c>
      <c r="C173" s="9" t="n">
        <f aca="false">+Outflows!C173+Fees!C173+'Ongoing Cash Flows'!C173+'Terminal Value'!C173</f>
        <v>14142.2624918283</v>
      </c>
      <c r="D173" s="9" t="n">
        <f aca="false">+Outflows!D173+Fees!D173+'Ongoing Cash Flows'!D173+'Terminal Value'!D173</f>
        <v>12214.3625080222</v>
      </c>
      <c r="E173" s="9" t="n">
        <f aca="false">+Outflows!E173+Fees!E173+'Ongoing Cash Flows'!E173+'Terminal Value'!E173</f>
        <v>10107.4278077893</v>
      </c>
      <c r="F173" s="9" t="n">
        <f aca="false">+Outflows!F173+Fees!F173+'Ongoing Cash Flows'!F173+'Terminal Value'!F173</f>
        <v>9774.42575706104</v>
      </c>
      <c r="G173" s="9" t="n">
        <f aca="false">+Outflows!G173+Fees!G173+'Ongoing Cash Flows'!G173+'Terminal Value'!G173</f>
        <v>9475.01677060684</v>
      </c>
      <c r="H173" s="9" t="n">
        <f aca="false">+Outflows!H173+Fees!H173+'Ongoing Cash Flows'!H173+'Terminal Value'!H173</f>
        <v>8499.80404948939</v>
      </c>
      <c r="I173" s="9" t="n">
        <f aca="false">+Outflows!I173+Fees!I173+'Ongoing Cash Flows'!I173+'Terminal Value'!I173</f>
        <v>8348.45036850971</v>
      </c>
      <c r="J173" s="9" t="n">
        <f aca="false">+Outflows!J173+Fees!J173+'Ongoing Cash Flows'!J173+'Terminal Value'!J173</f>
        <v>8336.01616597472</v>
      </c>
      <c r="K173" s="9" t="n">
        <f aca="false">+Outflows!K173+Fees!K173+'Ongoing Cash Flows'!K173+'Terminal Value'!K173</f>
        <v>8326.88199495409</v>
      </c>
      <c r="L173" s="9" t="n">
        <f aca="false">+Outflows!L173+Fees!L173+'Ongoing Cash Flows'!L173+'Terminal Value'!L173</f>
        <v>8328.08823109431</v>
      </c>
      <c r="M173" s="9" t="n">
        <f aca="false">+Outflows!M173+Fees!M173+'Ongoing Cash Flows'!M173+'Terminal Value'!M173</f>
        <v>8300.10336065127</v>
      </c>
      <c r="N173" s="9" t="n">
        <f aca="false">+Outflows!N173+Fees!N173+'Ongoing Cash Flows'!N173+'Terminal Value'!N173</f>
        <v>8282.43549856241</v>
      </c>
      <c r="O173" s="9" t="n">
        <f aca="false">+Outflows!O173+Fees!O173+'Ongoing Cash Flows'!O173+'Terminal Value'!O173</f>
        <v>7956.33304351941</v>
      </c>
      <c r="P173" s="9" t="n">
        <f aca="false">+Outflows!P173+Fees!P173+'Ongoing Cash Flows'!P173+'Terminal Value'!P173</f>
        <v>7848.45301303658</v>
      </c>
      <c r="Q173" s="9" t="n">
        <f aca="false">+Outflows!Q173+Fees!Q173+'Ongoing Cash Flows'!Q173+'Terminal Value'!Q173</f>
        <v>7819.91799869181</v>
      </c>
      <c r="R173" s="9" t="n">
        <f aca="false">+Outflows!R173+Fees!R173+'Ongoing Cash Flows'!R173+'Terminal Value'!R173</f>
        <v>1083.55198917135</v>
      </c>
      <c r="S173" s="9" t="n">
        <f aca="false">+Outflows!S173+Fees!S173+'Ongoing Cash Flows'!S173+'Terminal Value'!S173</f>
        <v>0</v>
      </c>
      <c r="T173" s="9" t="n">
        <f aca="false">+Outflows!T173+Fees!T173+'Ongoing Cash Flows'!T173+'Terminal Value'!T173</f>
        <v>0</v>
      </c>
      <c r="U173" s="9" t="n">
        <f aca="false">+Outflows!U173+Fees!U173+'Ongoing Cash Flows'!U173+'Terminal Value'!U173</f>
        <v>0</v>
      </c>
      <c r="V173" s="9" t="n">
        <f aca="false">+Outflows!V173+Fees!V173+'Ongoing Cash Flows'!V173+'Terminal Value'!V173</f>
        <v>0</v>
      </c>
      <c r="W173" s="9" t="n">
        <f aca="false">+Outflows!W173+Fees!W173+'Ongoing Cash Flows'!W173+'Terminal Value'!W173</f>
        <v>0</v>
      </c>
      <c r="X173" s="9" t="n">
        <f aca="false">+Outflows!X173+Fees!X173+'Ongoing Cash Flows'!X173+'Terminal Value'!X173</f>
        <v>0</v>
      </c>
      <c r="Y173" s="9" t="n">
        <f aca="false">+Outflows!Y173+Fees!Y173+'Ongoing Cash Flows'!Y173+'Terminal Value'!Y173</f>
        <v>0</v>
      </c>
      <c r="Z173" s="9" t="n">
        <f aca="false">+Outflows!Z173+Fees!Z173+'Ongoing Cash Flows'!Z173+'Terminal Value'!Z173</f>
        <v>0</v>
      </c>
      <c r="AA173" s="9" t="n">
        <f aca="false">+Outflows!AA173+Fees!AA173+'Ongoing Cash Flows'!AA173+'Terminal Value'!AA173</f>
        <v>0</v>
      </c>
      <c r="AB173" s="9" t="n">
        <f aca="false">+Outflows!AB173+Fees!AB173+'Ongoing Cash Flows'!AB173+'Terminal Value'!AB173</f>
        <v>0</v>
      </c>
      <c r="AC173" s="9" t="n">
        <f aca="false">+Outflows!AC173+Fees!AC173+'Ongoing Cash Flows'!AC173+'Terminal Value'!AC173</f>
        <v>0</v>
      </c>
      <c r="AD173" s="9" t="n">
        <f aca="false">+Outflows!AD173+Fees!AD173+'Ongoing Cash Flows'!AD173+'Terminal Value'!AD173</f>
        <v>0</v>
      </c>
      <c r="AE173" s="9" t="n">
        <f aca="false">+Outflows!AE173+Fees!AE173+'Ongoing Cash Flows'!AE173+'Terminal Value'!AE173</f>
        <v>0</v>
      </c>
      <c r="AF173" s="9" t="n">
        <f aca="false">+Outflows!AF173+Fees!AF173+'Ongoing Cash Flows'!AF173+'Terminal Value'!AF173</f>
        <v>0</v>
      </c>
      <c r="AG173" s="9" t="n">
        <f aca="false">+Outflows!AG173+Fees!AG173+'Ongoing Cash Flows'!AG173+'Terminal Value'!AG173</f>
        <v>0</v>
      </c>
      <c r="AH173" s="9" t="n">
        <f aca="false">+Outflows!AH173+Fees!AH173+'Ongoing Cash Flows'!AH173+'Terminal Value'!AH173</f>
        <v>0</v>
      </c>
      <c r="AI173" s="9" t="n">
        <f aca="false">+Outflows!AI173+Fees!AI173+'Ongoing Cash Flows'!AI173+'Terminal Value'!AI173</f>
        <v>0</v>
      </c>
      <c r="AJ173" s="9" t="n">
        <f aca="false">+Outflows!AJ173+Fees!AJ173+'Ongoing Cash Flows'!AJ173+'Terminal Value'!AJ173</f>
        <v>0</v>
      </c>
      <c r="AK173" s="9"/>
      <c r="AL173" s="1"/>
      <c r="AM173" s="32"/>
      <c r="AN173" s="33" t="n">
        <f aca="false">IF(ISERROR(XIRR(B173:AJ173,IRRDates)),-1,XIRR(B173:AJ173,IRRDates))</f>
        <v>0.0577732131176125</v>
      </c>
      <c r="AO173" s="9" t="n">
        <f aca="false">SUMPRODUCT(B173:AJ173,PVRf)</f>
        <v>0</v>
      </c>
      <c r="AP173" s="9" t="n">
        <f aca="false">MIN(0,AO173-$AO$1004)^2</f>
        <v>0</v>
      </c>
      <c r="AQ173" s="9" t="n">
        <f aca="false">MAX(0,AO173-$AO$1004)^2</f>
        <v>0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20"/>
      <c r="CM173" s="20"/>
      <c r="CN173" s="20"/>
      <c r="CO173" s="20"/>
      <c r="CP173" s="20"/>
    </row>
    <row r="174" customFormat="false" ht="11.25" hidden="false" customHeight="false" outlineLevel="0" collapsed="false">
      <c r="A174" s="1" t="n">
        <v>172</v>
      </c>
      <c r="B174" s="9" t="n">
        <f aca="false">+Outflows!B174+Fees!B174+'Ongoing Cash Flows'!B174+'Terminal Value'!B174</f>
        <v>-87590.3135694239</v>
      </c>
      <c r="C174" s="9" t="n">
        <f aca="false">+Outflows!C174+Fees!C174+'Ongoing Cash Flows'!C174+'Terminal Value'!C174</f>
        <v>14096.5142289612</v>
      </c>
      <c r="D174" s="9" t="n">
        <f aca="false">+Outflows!D174+Fees!D174+'Ongoing Cash Flows'!D174+'Terminal Value'!D174</f>
        <v>11916.3356396124</v>
      </c>
      <c r="E174" s="9" t="n">
        <f aca="false">+Outflows!E174+Fees!E174+'Ongoing Cash Flows'!E174+'Terminal Value'!E174</f>
        <v>9898.16838192621</v>
      </c>
      <c r="F174" s="9" t="n">
        <f aca="false">+Outflows!F174+Fees!F174+'Ongoing Cash Flows'!F174+'Terminal Value'!F174</f>
        <v>9622.6610843467</v>
      </c>
      <c r="G174" s="9" t="n">
        <f aca="false">+Outflows!G174+Fees!G174+'Ongoing Cash Flows'!G174+'Terminal Value'!G174</f>
        <v>9166.82667039182</v>
      </c>
      <c r="H174" s="9" t="n">
        <f aca="false">+Outflows!H174+Fees!H174+'Ongoing Cash Flows'!H174+'Terminal Value'!H174</f>
        <v>8333.12276761696</v>
      </c>
      <c r="I174" s="9" t="n">
        <f aca="false">+Outflows!I174+Fees!I174+'Ongoing Cash Flows'!I174+'Terminal Value'!I174</f>
        <v>8190.59811119874</v>
      </c>
      <c r="J174" s="9" t="n">
        <f aca="false">+Outflows!J174+Fees!J174+'Ongoing Cash Flows'!J174+'Terminal Value'!J174</f>
        <v>8178.16390866375</v>
      </c>
      <c r="K174" s="9" t="n">
        <f aca="false">+Outflows!K174+Fees!K174+'Ongoing Cash Flows'!K174+'Terminal Value'!K174</f>
        <v>8168.76219144429</v>
      </c>
      <c r="L174" s="9" t="n">
        <f aca="false">+Outflows!L174+Fees!L174+'Ongoing Cash Flows'!L174+'Terminal Value'!L174</f>
        <v>8170.23597378334</v>
      </c>
      <c r="M174" s="9" t="n">
        <f aca="false">+Outflows!M174+Fees!M174+'Ongoing Cash Flows'!M174+'Terminal Value'!M174</f>
        <v>8141.98355714147</v>
      </c>
      <c r="N174" s="9" t="n">
        <f aca="false">+Outflows!N174+Fees!N174+'Ongoing Cash Flows'!N174+'Terminal Value'!N174</f>
        <v>8124.58324125143</v>
      </c>
      <c r="O174" s="9" t="n">
        <f aca="false">+Outflows!O174+Fees!O174+'Ongoing Cash Flows'!O174+'Terminal Value'!O174</f>
        <v>7798.2132400096</v>
      </c>
      <c r="P174" s="9" t="n">
        <f aca="false">+Outflows!P174+Fees!P174+'Ongoing Cash Flows'!P174+'Terminal Value'!P174</f>
        <v>7690.60075572561</v>
      </c>
      <c r="Q174" s="9" t="n">
        <f aca="false">+Outflows!Q174+Fees!Q174+'Ongoing Cash Flows'!Q174+'Terminal Value'!Q174</f>
        <v>7661.79819518201</v>
      </c>
      <c r="R174" s="9" t="n">
        <f aca="false">+Outflows!R174+Fees!R174+'Ongoing Cash Flows'!R174+'Terminal Value'!R174</f>
        <v>1004.62586051586</v>
      </c>
      <c r="S174" s="9" t="n">
        <f aca="false">+Outflows!S174+Fees!S174+'Ongoing Cash Flows'!S174+'Terminal Value'!S174</f>
        <v>0</v>
      </c>
      <c r="T174" s="9" t="n">
        <f aca="false">+Outflows!T174+Fees!T174+'Ongoing Cash Flows'!T174+'Terminal Value'!T174</f>
        <v>0</v>
      </c>
      <c r="U174" s="9" t="n">
        <f aca="false">+Outflows!U174+Fees!U174+'Ongoing Cash Flows'!U174+'Terminal Value'!U174</f>
        <v>0</v>
      </c>
      <c r="V174" s="9" t="n">
        <f aca="false">+Outflows!V174+Fees!V174+'Ongoing Cash Flows'!V174+'Terminal Value'!V174</f>
        <v>0</v>
      </c>
      <c r="W174" s="9" t="n">
        <f aca="false">+Outflows!W174+Fees!W174+'Ongoing Cash Flows'!W174+'Terminal Value'!W174</f>
        <v>0</v>
      </c>
      <c r="X174" s="9" t="n">
        <f aca="false">+Outflows!X174+Fees!X174+'Ongoing Cash Flows'!X174+'Terminal Value'!X174</f>
        <v>0</v>
      </c>
      <c r="Y174" s="9" t="n">
        <f aca="false">+Outflows!Y174+Fees!Y174+'Ongoing Cash Flows'!Y174+'Terminal Value'!Y174</f>
        <v>0</v>
      </c>
      <c r="Z174" s="9" t="n">
        <f aca="false">+Outflows!Z174+Fees!Z174+'Ongoing Cash Flows'!Z174+'Terminal Value'!Z174</f>
        <v>0</v>
      </c>
      <c r="AA174" s="9" t="n">
        <f aca="false">+Outflows!AA174+Fees!AA174+'Ongoing Cash Flows'!AA174+'Terminal Value'!AA174</f>
        <v>0</v>
      </c>
      <c r="AB174" s="9" t="n">
        <f aca="false">+Outflows!AB174+Fees!AB174+'Ongoing Cash Flows'!AB174+'Terminal Value'!AB174</f>
        <v>0</v>
      </c>
      <c r="AC174" s="9" t="n">
        <f aca="false">+Outflows!AC174+Fees!AC174+'Ongoing Cash Flows'!AC174+'Terminal Value'!AC174</f>
        <v>0</v>
      </c>
      <c r="AD174" s="9" t="n">
        <f aca="false">+Outflows!AD174+Fees!AD174+'Ongoing Cash Flows'!AD174+'Terminal Value'!AD174</f>
        <v>0</v>
      </c>
      <c r="AE174" s="9" t="n">
        <f aca="false">+Outflows!AE174+Fees!AE174+'Ongoing Cash Flows'!AE174+'Terminal Value'!AE174</f>
        <v>0</v>
      </c>
      <c r="AF174" s="9" t="n">
        <f aca="false">+Outflows!AF174+Fees!AF174+'Ongoing Cash Flows'!AF174+'Terminal Value'!AF174</f>
        <v>0</v>
      </c>
      <c r="AG174" s="9" t="n">
        <f aca="false">+Outflows!AG174+Fees!AG174+'Ongoing Cash Flows'!AG174+'Terminal Value'!AG174</f>
        <v>0</v>
      </c>
      <c r="AH174" s="9" t="n">
        <f aca="false">+Outflows!AH174+Fees!AH174+'Ongoing Cash Flows'!AH174+'Terminal Value'!AH174</f>
        <v>0</v>
      </c>
      <c r="AI174" s="9" t="n">
        <f aca="false">+Outflows!AI174+Fees!AI174+'Ongoing Cash Flows'!AI174+'Terminal Value'!AI174</f>
        <v>0</v>
      </c>
      <c r="AJ174" s="9" t="n">
        <f aca="false">+Outflows!AJ174+Fees!AJ174+'Ongoing Cash Flows'!AJ174+'Terminal Value'!AJ174</f>
        <v>0</v>
      </c>
      <c r="AK174" s="9"/>
      <c r="AL174" s="1"/>
      <c r="AM174" s="32"/>
      <c r="AN174" s="33" t="n">
        <f aca="false">IF(ISERROR(XIRR(B174:AJ174,IRRDates)),-1,XIRR(B174:AJ174,IRRDates))</f>
        <v>0.067474432569381</v>
      </c>
      <c r="AO174" s="9" t="n">
        <f aca="false">SUMPRODUCT(B174:AJ174,PVRf)</f>
        <v>0</v>
      </c>
      <c r="AP174" s="9" t="n">
        <f aca="false">MIN(0,AO174-$AO$1004)^2</f>
        <v>0</v>
      </c>
      <c r="AQ174" s="9" t="n">
        <f aca="false">MAX(0,AO174-$AO$1004)^2</f>
        <v>0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20"/>
      <c r="CM174" s="20"/>
      <c r="CN174" s="20"/>
      <c r="CO174" s="20"/>
      <c r="CP174" s="20"/>
    </row>
    <row r="175" customFormat="false" ht="11.25" hidden="false" customHeight="false" outlineLevel="0" collapsed="false">
      <c r="A175" s="1" t="n">
        <v>173</v>
      </c>
      <c r="B175" s="9" t="n">
        <f aca="false">+Outflows!B175+Fees!B175+'Ongoing Cash Flows'!B175+'Terminal Value'!B175</f>
        <v>-89640.3483770882</v>
      </c>
      <c r="C175" s="9" t="n">
        <f aca="false">+Outflows!C175+Fees!C175+'Ongoing Cash Flows'!C175+'Terminal Value'!C175</f>
        <v>14104.0926201197</v>
      </c>
      <c r="D175" s="9" t="n">
        <f aca="false">+Outflows!D175+Fees!D175+'Ongoing Cash Flows'!D175+'Terminal Value'!D175</f>
        <v>11936.2199404325</v>
      </c>
      <c r="E175" s="9" t="n">
        <f aca="false">+Outflows!E175+Fees!E175+'Ongoing Cash Flows'!E175+'Terminal Value'!E175</f>
        <v>9893.74721313903</v>
      </c>
      <c r="F175" s="9" t="n">
        <f aca="false">+Outflows!F175+Fees!F175+'Ongoing Cash Flows'!F175+'Terminal Value'!F175</f>
        <v>9611.67057087892</v>
      </c>
      <c r="G175" s="9" t="n">
        <f aca="false">+Outflows!G175+Fees!G175+'Ongoing Cash Flows'!G175+'Terminal Value'!G175</f>
        <v>9352.99722707504</v>
      </c>
      <c r="H175" s="9" t="n">
        <f aca="false">+Outflows!H175+Fees!H175+'Ongoing Cash Flows'!H175+'Terminal Value'!H175</f>
        <v>8382.77920273656</v>
      </c>
      <c r="I175" s="9" t="n">
        <f aca="false">+Outflows!I175+Fees!I175+'Ongoing Cash Flows'!I175+'Terminal Value'!I175</f>
        <v>8237.62426965871</v>
      </c>
      <c r="J175" s="9" t="n">
        <f aca="false">+Outflows!J175+Fees!J175+'Ongoing Cash Flows'!J175+'Terminal Value'!J175</f>
        <v>8225.19006712372</v>
      </c>
      <c r="K175" s="9" t="n">
        <f aca="false">+Outflows!K175+Fees!K175+'Ongoing Cash Flows'!K175+'Terminal Value'!K175</f>
        <v>8215.86805525758</v>
      </c>
      <c r="L175" s="9" t="n">
        <f aca="false">+Outflows!L175+Fees!L175+'Ongoing Cash Flows'!L175+'Terminal Value'!L175</f>
        <v>8217.26213224331</v>
      </c>
      <c r="M175" s="9" t="n">
        <f aca="false">+Outflows!M175+Fees!M175+'Ongoing Cash Flows'!M175+'Terminal Value'!M175</f>
        <v>8189.08942095476</v>
      </c>
      <c r="N175" s="9" t="n">
        <f aca="false">+Outflows!N175+Fees!N175+'Ongoing Cash Flows'!N175+'Terminal Value'!N175</f>
        <v>8171.60939971141</v>
      </c>
      <c r="O175" s="9" t="n">
        <f aca="false">+Outflows!O175+Fees!O175+'Ongoing Cash Flows'!O175+'Terminal Value'!O175</f>
        <v>7845.3191038229</v>
      </c>
      <c r="P175" s="9" t="n">
        <f aca="false">+Outflows!P175+Fees!P175+'Ongoing Cash Flows'!P175+'Terminal Value'!P175</f>
        <v>7737.62691418558</v>
      </c>
      <c r="Q175" s="9" t="n">
        <f aca="false">+Outflows!Q175+Fees!Q175+'Ongoing Cash Flows'!Q175+'Terminal Value'!Q175</f>
        <v>7708.9040589953</v>
      </c>
      <c r="R175" s="9" t="n">
        <f aca="false">+Outflows!R175+Fees!R175+'Ongoing Cash Flows'!R175+'Terminal Value'!R175</f>
        <v>1028.13893974585</v>
      </c>
      <c r="S175" s="9" t="n">
        <f aca="false">+Outflows!S175+Fees!S175+'Ongoing Cash Flows'!S175+'Terminal Value'!S175</f>
        <v>0</v>
      </c>
      <c r="T175" s="9" t="n">
        <f aca="false">+Outflows!T175+Fees!T175+'Ongoing Cash Flows'!T175+'Terminal Value'!T175</f>
        <v>0</v>
      </c>
      <c r="U175" s="9" t="n">
        <f aca="false">+Outflows!U175+Fees!U175+'Ongoing Cash Flows'!U175+'Terminal Value'!U175</f>
        <v>0</v>
      </c>
      <c r="V175" s="9" t="n">
        <f aca="false">+Outflows!V175+Fees!V175+'Ongoing Cash Flows'!V175+'Terminal Value'!V175</f>
        <v>0</v>
      </c>
      <c r="W175" s="9" t="n">
        <f aca="false">+Outflows!W175+Fees!W175+'Ongoing Cash Flows'!W175+'Terminal Value'!W175</f>
        <v>0</v>
      </c>
      <c r="X175" s="9" t="n">
        <f aca="false">+Outflows!X175+Fees!X175+'Ongoing Cash Flows'!X175+'Terminal Value'!X175</f>
        <v>0</v>
      </c>
      <c r="Y175" s="9" t="n">
        <f aca="false">+Outflows!Y175+Fees!Y175+'Ongoing Cash Flows'!Y175+'Terminal Value'!Y175</f>
        <v>0</v>
      </c>
      <c r="Z175" s="9" t="n">
        <f aca="false">+Outflows!Z175+Fees!Z175+'Ongoing Cash Flows'!Z175+'Terminal Value'!Z175</f>
        <v>0</v>
      </c>
      <c r="AA175" s="9" t="n">
        <f aca="false">+Outflows!AA175+Fees!AA175+'Ongoing Cash Flows'!AA175+'Terminal Value'!AA175</f>
        <v>0</v>
      </c>
      <c r="AB175" s="9" t="n">
        <f aca="false">+Outflows!AB175+Fees!AB175+'Ongoing Cash Flows'!AB175+'Terminal Value'!AB175</f>
        <v>0</v>
      </c>
      <c r="AC175" s="9" t="n">
        <f aca="false">+Outflows!AC175+Fees!AC175+'Ongoing Cash Flows'!AC175+'Terminal Value'!AC175</f>
        <v>0</v>
      </c>
      <c r="AD175" s="9" t="n">
        <f aca="false">+Outflows!AD175+Fees!AD175+'Ongoing Cash Flows'!AD175+'Terminal Value'!AD175</f>
        <v>0</v>
      </c>
      <c r="AE175" s="9" t="n">
        <f aca="false">+Outflows!AE175+Fees!AE175+'Ongoing Cash Flows'!AE175+'Terminal Value'!AE175</f>
        <v>0</v>
      </c>
      <c r="AF175" s="9" t="n">
        <f aca="false">+Outflows!AF175+Fees!AF175+'Ongoing Cash Flows'!AF175+'Terminal Value'!AF175</f>
        <v>0</v>
      </c>
      <c r="AG175" s="9" t="n">
        <f aca="false">+Outflows!AG175+Fees!AG175+'Ongoing Cash Flows'!AG175+'Terminal Value'!AG175</f>
        <v>0</v>
      </c>
      <c r="AH175" s="9" t="n">
        <f aca="false">+Outflows!AH175+Fees!AH175+'Ongoing Cash Flows'!AH175+'Terminal Value'!AH175</f>
        <v>0</v>
      </c>
      <c r="AI175" s="9" t="n">
        <f aca="false">+Outflows!AI175+Fees!AI175+'Ongoing Cash Flows'!AI175+'Terminal Value'!AI175</f>
        <v>0</v>
      </c>
      <c r="AJ175" s="9" t="n">
        <f aca="false">+Outflows!AJ175+Fees!AJ175+'Ongoing Cash Flows'!AJ175+'Terminal Value'!AJ175</f>
        <v>0</v>
      </c>
      <c r="AK175" s="9"/>
      <c r="AL175" s="1"/>
      <c r="AM175" s="32"/>
      <c r="AN175" s="33" t="n">
        <f aca="false">IF(ISERROR(XIRR(B175:AJ175,IRRDates)),-1,XIRR(B175:AJ175,IRRDates))</f>
        <v>0.064260838841543</v>
      </c>
      <c r="AO175" s="9" t="n">
        <f aca="false">SUMPRODUCT(B175:AJ175,PVRf)</f>
        <v>0</v>
      </c>
      <c r="AP175" s="9" t="n">
        <f aca="false">MIN(0,AO175-$AO$1004)^2</f>
        <v>0</v>
      </c>
      <c r="AQ175" s="9" t="n">
        <f aca="false">MAX(0,AO175-$AO$1004)^2</f>
        <v>0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20"/>
      <c r="CM175" s="20"/>
      <c r="CN175" s="20"/>
      <c r="CO175" s="20"/>
      <c r="CP175" s="20"/>
    </row>
    <row r="176" customFormat="false" ht="11.25" hidden="false" customHeight="false" outlineLevel="0" collapsed="false">
      <c r="A176" s="1" t="n">
        <v>174</v>
      </c>
      <c r="B176" s="9" t="n">
        <f aca="false">+Outflows!B176+Fees!B176+'Ongoing Cash Flows'!B176+'Terminal Value'!B176</f>
        <v>-99485.4232855073</v>
      </c>
      <c r="C176" s="9" t="n">
        <f aca="false">+Outflows!C176+Fees!C176+'Ongoing Cash Flows'!C176+'Terminal Value'!C176</f>
        <v>14302.4616244651</v>
      </c>
      <c r="D176" s="9" t="n">
        <f aca="false">+Outflows!D176+Fees!D176+'Ongoing Cash Flows'!D176+'Terminal Value'!D176</f>
        <v>12331.3713504483</v>
      </c>
      <c r="E176" s="9" t="n">
        <f aca="false">+Outflows!E176+Fees!E176+'Ongoing Cash Flows'!E176+'Terminal Value'!E176</f>
        <v>10231.658417444</v>
      </c>
      <c r="F176" s="9" t="n">
        <f aca="false">+Outflows!F176+Fees!F176+'Ongoing Cash Flows'!F176+'Terminal Value'!F176</f>
        <v>9956.25195483098</v>
      </c>
      <c r="G176" s="9" t="n">
        <f aca="false">+Outflows!G176+Fees!G176+'Ongoing Cash Flows'!G176+'Terminal Value'!G176</f>
        <v>9513.00741604904</v>
      </c>
      <c r="H176" s="9" t="n">
        <f aca="false">+Outflows!H176+Fees!H176+'Ongoing Cash Flows'!H176+'Terminal Value'!H176</f>
        <v>8621.24896998626</v>
      </c>
      <c r="I176" s="9" t="n">
        <f aca="false">+Outflows!I176+Fees!I176+'Ongoing Cash Flows'!I176+'Terminal Value'!I176</f>
        <v>8463.46241199792</v>
      </c>
      <c r="J176" s="9" t="n">
        <f aca="false">+Outflows!J176+Fees!J176+'Ongoing Cash Flows'!J176+'Terminal Value'!J176</f>
        <v>8451.02820946293</v>
      </c>
      <c r="K176" s="9" t="n">
        <f aca="false">+Outflows!K176+Fees!K176+'Ongoing Cash Flows'!K176+'Terminal Value'!K176</f>
        <v>8442.08897410923</v>
      </c>
      <c r="L176" s="9" t="n">
        <f aca="false">+Outflows!L176+Fees!L176+'Ongoing Cash Flows'!L176+'Terminal Value'!L176</f>
        <v>8443.10027458252</v>
      </c>
      <c r="M176" s="9" t="n">
        <f aca="false">+Outflows!M176+Fees!M176+'Ongoing Cash Flows'!M176+'Terminal Value'!M176</f>
        <v>8415.31033980641</v>
      </c>
      <c r="N176" s="9" t="n">
        <f aca="false">+Outflows!N176+Fees!N176+'Ongoing Cash Flows'!N176+'Terminal Value'!N176</f>
        <v>8397.44754205061</v>
      </c>
      <c r="O176" s="9" t="n">
        <f aca="false">+Outflows!O176+Fees!O176+'Ongoing Cash Flows'!O176+'Terminal Value'!O176</f>
        <v>8071.54002267454</v>
      </c>
      <c r="P176" s="9" t="n">
        <f aca="false">+Outflows!P176+Fees!P176+'Ongoing Cash Flows'!P176+'Terminal Value'!P176</f>
        <v>7963.46505652479</v>
      </c>
      <c r="Q176" s="9" t="n">
        <f aca="false">+Outflows!Q176+Fees!Q176+'Ongoing Cash Flows'!Q176+'Terminal Value'!Q176</f>
        <v>7935.12497784695</v>
      </c>
      <c r="R176" s="9" t="n">
        <f aca="false">+Outflows!R176+Fees!R176+'Ongoing Cash Flows'!R176+'Terminal Value'!R176</f>
        <v>1141.05801091545</v>
      </c>
      <c r="S176" s="9" t="n">
        <f aca="false">+Outflows!S176+Fees!S176+'Ongoing Cash Flows'!S176+'Terminal Value'!S176</f>
        <v>0</v>
      </c>
      <c r="T176" s="9" t="n">
        <f aca="false">+Outflows!T176+Fees!T176+'Ongoing Cash Flows'!T176+'Terminal Value'!T176</f>
        <v>0</v>
      </c>
      <c r="U176" s="9" t="n">
        <f aca="false">+Outflows!U176+Fees!U176+'Ongoing Cash Flows'!U176+'Terminal Value'!U176</f>
        <v>0</v>
      </c>
      <c r="V176" s="9" t="n">
        <f aca="false">+Outflows!V176+Fees!V176+'Ongoing Cash Flows'!V176+'Terminal Value'!V176</f>
        <v>0</v>
      </c>
      <c r="W176" s="9" t="n">
        <f aca="false">+Outflows!W176+Fees!W176+'Ongoing Cash Flows'!W176+'Terminal Value'!W176</f>
        <v>0</v>
      </c>
      <c r="X176" s="9" t="n">
        <f aca="false">+Outflows!X176+Fees!X176+'Ongoing Cash Flows'!X176+'Terminal Value'!X176</f>
        <v>0</v>
      </c>
      <c r="Y176" s="9" t="n">
        <f aca="false">+Outflows!Y176+Fees!Y176+'Ongoing Cash Flows'!Y176+'Terminal Value'!Y176</f>
        <v>0</v>
      </c>
      <c r="Z176" s="9" t="n">
        <f aca="false">+Outflows!Z176+Fees!Z176+'Ongoing Cash Flows'!Z176+'Terminal Value'!Z176</f>
        <v>0</v>
      </c>
      <c r="AA176" s="9" t="n">
        <f aca="false">+Outflows!AA176+Fees!AA176+'Ongoing Cash Flows'!AA176+'Terminal Value'!AA176</f>
        <v>0</v>
      </c>
      <c r="AB176" s="9" t="n">
        <f aca="false">+Outflows!AB176+Fees!AB176+'Ongoing Cash Flows'!AB176+'Terminal Value'!AB176</f>
        <v>0</v>
      </c>
      <c r="AC176" s="9" t="n">
        <f aca="false">+Outflows!AC176+Fees!AC176+'Ongoing Cash Flows'!AC176+'Terminal Value'!AC176</f>
        <v>0</v>
      </c>
      <c r="AD176" s="9" t="n">
        <f aca="false">+Outflows!AD176+Fees!AD176+'Ongoing Cash Flows'!AD176+'Terminal Value'!AD176</f>
        <v>0</v>
      </c>
      <c r="AE176" s="9" t="n">
        <f aca="false">+Outflows!AE176+Fees!AE176+'Ongoing Cash Flows'!AE176+'Terminal Value'!AE176</f>
        <v>0</v>
      </c>
      <c r="AF176" s="9" t="n">
        <f aca="false">+Outflows!AF176+Fees!AF176+'Ongoing Cash Flows'!AF176+'Terminal Value'!AF176</f>
        <v>0</v>
      </c>
      <c r="AG176" s="9" t="n">
        <f aca="false">+Outflows!AG176+Fees!AG176+'Ongoing Cash Flows'!AG176+'Terminal Value'!AG176</f>
        <v>0</v>
      </c>
      <c r="AH176" s="9" t="n">
        <f aca="false">+Outflows!AH176+Fees!AH176+'Ongoing Cash Flows'!AH176+'Terminal Value'!AH176</f>
        <v>0</v>
      </c>
      <c r="AI176" s="9" t="n">
        <f aca="false">+Outflows!AI176+Fees!AI176+'Ongoing Cash Flows'!AI176+'Terminal Value'!AI176</f>
        <v>0</v>
      </c>
      <c r="AJ176" s="9" t="n">
        <f aca="false">+Outflows!AJ176+Fees!AJ176+'Ongoing Cash Flows'!AJ176+'Terminal Value'!AJ176</f>
        <v>0</v>
      </c>
      <c r="AK176" s="9"/>
      <c r="AL176" s="1"/>
      <c r="AM176" s="32"/>
      <c r="AN176" s="33" t="n">
        <f aca="false">IF(ISERROR(XIRR(B176:AJ176,IRRDates)),-1,XIRR(B176:AJ176,IRRDates))</f>
        <v>0.0513258407367411</v>
      </c>
      <c r="AO176" s="9" t="n">
        <f aca="false">SUMPRODUCT(B176:AJ176,PVRf)</f>
        <v>0</v>
      </c>
      <c r="AP176" s="9" t="n">
        <f aca="false">MIN(0,AO176-$AO$1004)^2</f>
        <v>0</v>
      </c>
      <c r="AQ176" s="9" t="n">
        <f aca="false">MAX(0,AO176-$AO$1004)^2</f>
        <v>0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20"/>
      <c r="CM176" s="20"/>
      <c r="CN176" s="20"/>
      <c r="CO176" s="20"/>
      <c r="CP176" s="20"/>
    </row>
    <row r="177" customFormat="false" ht="11.25" hidden="false" customHeight="false" outlineLevel="0" collapsed="false">
      <c r="A177" s="1" t="n">
        <v>175</v>
      </c>
      <c r="B177" s="9" t="n">
        <f aca="false">+Outflows!B177+Fees!B177+'Ongoing Cash Flows'!B177+'Terminal Value'!B177</f>
        <v>-90448.2995404994</v>
      </c>
      <c r="C177" s="9" t="n">
        <f aca="false">+Outflows!C177+Fees!C177+'Ongoing Cash Flows'!C177+'Terminal Value'!C177</f>
        <v>14068.2781111718</v>
      </c>
      <c r="D177" s="9" t="n">
        <f aca="false">+Outflows!D177+Fees!D177+'Ongoing Cash Flows'!D177+'Terminal Value'!D177</f>
        <v>11981.1596469569</v>
      </c>
      <c r="E177" s="9" t="n">
        <f aca="false">+Outflows!E177+Fees!E177+'Ongoing Cash Flows'!E177+'Terminal Value'!E177</f>
        <v>10073.3582984799</v>
      </c>
      <c r="F177" s="9" t="n">
        <f aca="false">+Outflows!F177+Fees!F177+'Ongoing Cash Flows'!F177+'Terminal Value'!F177</f>
        <v>9516.40671310669</v>
      </c>
      <c r="G177" s="9" t="n">
        <f aca="false">+Outflows!G177+Fees!G177+'Ongoing Cash Flows'!G177+'Terminal Value'!G177</f>
        <v>9105.95266967985</v>
      </c>
      <c r="H177" s="9" t="n">
        <f aca="false">+Outflows!H177+Fees!H177+'Ongoing Cash Flows'!H177+'Terminal Value'!H177</f>
        <v>8402.34958972498</v>
      </c>
      <c r="I177" s="9" t="n">
        <f aca="false">+Outflows!I177+Fees!I177+'Ongoing Cash Flows'!I177+'Terminal Value'!I177</f>
        <v>8256.15802298643</v>
      </c>
      <c r="J177" s="9" t="n">
        <f aca="false">+Outflows!J177+Fees!J177+'Ongoing Cash Flows'!J177+'Terminal Value'!J177</f>
        <v>8243.72382045144</v>
      </c>
      <c r="K177" s="9" t="n">
        <f aca="false">+Outflows!K177+Fees!K177+'Ongoing Cash Flows'!K177+'Terminal Value'!K177</f>
        <v>8234.43322172654</v>
      </c>
      <c r="L177" s="9" t="n">
        <f aca="false">+Outflows!L177+Fees!L177+'Ongoing Cash Flows'!L177+'Terminal Value'!L177</f>
        <v>8235.79588557103</v>
      </c>
      <c r="M177" s="9" t="n">
        <f aca="false">+Outflows!M177+Fees!M177+'Ongoing Cash Flows'!M177+'Terminal Value'!M177</f>
        <v>8207.65458742371</v>
      </c>
      <c r="N177" s="9" t="n">
        <f aca="false">+Outflows!N177+Fees!N177+'Ongoing Cash Flows'!N177+'Terminal Value'!N177</f>
        <v>8190.14315303913</v>
      </c>
      <c r="O177" s="9" t="n">
        <f aca="false">+Outflows!O177+Fees!O177+'Ongoing Cash Flows'!O177+'Terminal Value'!O177</f>
        <v>7863.88427029185</v>
      </c>
      <c r="P177" s="9" t="n">
        <f aca="false">+Outflows!P177+Fees!P177+'Ongoing Cash Flows'!P177+'Terminal Value'!P177</f>
        <v>7756.1606675133</v>
      </c>
      <c r="Q177" s="9" t="n">
        <f aca="false">+Outflows!Q177+Fees!Q177+'Ongoing Cash Flows'!Q177+'Terminal Value'!Q177</f>
        <v>7727.46922546426</v>
      </c>
      <c r="R177" s="9" t="n">
        <f aca="false">+Outflows!R177+Fees!R177+'Ongoing Cash Flows'!R177+'Terminal Value'!R177</f>
        <v>1037.40581640971</v>
      </c>
      <c r="S177" s="9" t="n">
        <f aca="false">+Outflows!S177+Fees!S177+'Ongoing Cash Flows'!S177+'Terminal Value'!S177</f>
        <v>0</v>
      </c>
      <c r="T177" s="9" t="n">
        <f aca="false">+Outflows!T177+Fees!T177+'Ongoing Cash Flows'!T177+'Terminal Value'!T177</f>
        <v>0</v>
      </c>
      <c r="U177" s="9" t="n">
        <f aca="false">+Outflows!U177+Fees!U177+'Ongoing Cash Flows'!U177+'Terminal Value'!U177</f>
        <v>0</v>
      </c>
      <c r="V177" s="9" t="n">
        <f aca="false">+Outflows!V177+Fees!V177+'Ongoing Cash Flows'!V177+'Terminal Value'!V177</f>
        <v>0</v>
      </c>
      <c r="W177" s="9" t="n">
        <f aca="false">+Outflows!W177+Fees!W177+'Ongoing Cash Flows'!W177+'Terminal Value'!W177</f>
        <v>0</v>
      </c>
      <c r="X177" s="9" t="n">
        <f aca="false">+Outflows!X177+Fees!X177+'Ongoing Cash Flows'!X177+'Terminal Value'!X177</f>
        <v>0</v>
      </c>
      <c r="Y177" s="9" t="n">
        <f aca="false">+Outflows!Y177+Fees!Y177+'Ongoing Cash Flows'!Y177+'Terminal Value'!Y177</f>
        <v>0</v>
      </c>
      <c r="Z177" s="9" t="n">
        <f aca="false">+Outflows!Z177+Fees!Z177+'Ongoing Cash Flows'!Z177+'Terminal Value'!Z177</f>
        <v>0</v>
      </c>
      <c r="AA177" s="9" t="n">
        <f aca="false">+Outflows!AA177+Fees!AA177+'Ongoing Cash Flows'!AA177+'Terminal Value'!AA177</f>
        <v>0</v>
      </c>
      <c r="AB177" s="9" t="n">
        <f aca="false">+Outflows!AB177+Fees!AB177+'Ongoing Cash Flows'!AB177+'Terminal Value'!AB177</f>
        <v>0</v>
      </c>
      <c r="AC177" s="9" t="n">
        <f aca="false">+Outflows!AC177+Fees!AC177+'Ongoing Cash Flows'!AC177+'Terminal Value'!AC177</f>
        <v>0</v>
      </c>
      <c r="AD177" s="9" t="n">
        <f aca="false">+Outflows!AD177+Fees!AD177+'Ongoing Cash Flows'!AD177+'Terminal Value'!AD177</f>
        <v>0</v>
      </c>
      <c r="AE177" s="9" t="n">
        <f aca="false">+Outflows!AE177+Fees!AE177+'Ongoing Cash Flows'!AE177+'Terminal Value'!AE177</f>
        <v>0</v>
      </c>
      <c r="AF177" s="9" t="n">
        <f aca="false">+Outflows!AF177+Fees!AF177+'Ongoing Cash Flows'!AF177+'Terminal Value'!AF177</f>
        <v>0</v>
      </c>
      <c r="AG177" s="9" t="n">
        <f aca="false">+Outflows!AG177+Fees!AG177+'Ongoing Cash Flows'!AG177+'Terminal Value'!AG177</f>
        <v>0</v>
      </c>
      <c r="AH177" s="9" t="n">
        <f aca="false">+Outflows!AH177+Fees!AH177+'Ongoing Cash Flows'!AH177+'Terminal Value'!AH177</f>
        <v>0</v>
      </c>
      <c r="AI177" s="9" t="n">
        <f aca="false">+Outflows!AI177+Fees!AI177+'Ongoing Cash Flows'!AI177+'Terminal Value'!AI177</f>
        <v>0</v>
      </c>
      <c r="AJ177" s="9" t="n">
        <f aca="false">+Outflows!AJ177+Fees!AJ177+'Ongoing Cash Flows'!AJ177+'Terminal Value'!AJ177</f>
        <v>0</v>
      </c>
      <c r="AK177" s="9"/>
      <c r="AL177" s="1"/>
      <c r="AM177" s="32"/>
      <c r="AN177" s="33" t="n">
        <f aca="false">IF(ISERROR(XIRR(B177:AJ177,IRRDates)),-1,XIRR(B177:AJ177,IRRDates))</f>
        <v>0.0627289514701083</v>
      </c>
      <c r="AO177" s="9" t="n">
        <f aca="false">SUMPRODUCT(B177:AJ177,PVRf)</f>
        <v>0</v>
      </c>
      <c r="AP177" s="9" t="n">
        <f aca="false">MIN(0,AO177-$AO$1004)^2</f>
        <v>0</v>
      </c>
      <c r="AQ177" s="9" t="n">
        <f aca="false">MAX(0,AO177-$AO$1004)^2</f>
        <v>0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20"/>
      <c r="CM177" s="20"/>
      <c r="CN177" s="20"/>
      <c r="CO177" s="20"/>
      <c r="CP177" s="20"/>
    </row>
    <row r="178" customFormat="false" ht="11.25" hidden="false" customHeight="false" outlineLevel="0" collapsed="false">
      <c r="A178" s="1" t="n">
        <v>176</v>
      </c>
      <c r="B178" s="9" t="n">
        <f aca="false">+Outflows!B178+Fees!B178+'Ongoing Cash Flows'!B178+'Terminal Value'!B178</f>
        <v>-103262.470316255</v>
      </c>
      <c r="C178" s="9" t="n">
        <f aca="false">+Outflows!C178+Fees!C178+'Ongoing Cash Flows'!C178+'Terminal Value'!C178</f>
        <v>14295.5871942093</v>
      </c>
      <c r="D178" s="9" t="n">
        <f aca="false">+Outflows!D178+Fees!D178+'Ongoing Cash Flows'!D178+'Terminal Value'!D178</f>
        <v>12472.2491545697</v>
      </c>
      <c r="E178" s="9" t="n">
        <f aca="false">+Outflows!E178+Fees!E178+'Ongoing Cash Flows'!E178+'Terminal Value'!E178</f>
        <v>10476.8239091039</v>
      </c>
      <c r="F178" s="9" t="n">
        <f aca="false">+Outflows!F178+Fees!F178+'Ongoing Cash Flows'!F178+'Terminal Value'!F178</f>
        <v>9939.97826033899</v>
      </c>
      <c r="G178" s="9" t="n">
        <f aca="false">+Outflows!G178+Fees!G178+'Ongoing Cash Flows'!G178+'Terminal Value'!G178</f>
        <v>9608.59609466247</v>
      </c>
      <c r="H178" s="9" t="n">
        <f aca="false">+Outflows!H178+Fees!H178+'Ongoing Cash Flows'!H178+'Terminal Value'!H178</f>
        <v>8712.73750965632</v>
      </c>
      <c r="I178" s="9" t="n">
        <f aca="false">+Outflows!I178+Fees!I178+'Ongoing Cash Flows'!I178+'Terminal Value'!I178</f>
        <v>8550.10484924564</v>
      </c>
      <c r="J178" s="9" t="n">
        <f aca="false">+Outflows!J178+Fees!J178+'Ongoing Cash Flows'!J178+'Terminal Value'!J178</f>
        <v>8537.67064671065</v>
      </c>
      <c r="K178" s="9" t="n">
        <f aca="false">+Outflows!K178+Fees!K178+'Ongoing Cash Flows'!K178+'Terminal Value'!K178</f>
        <v>8528.87826294551</v>
      </c>
      <c r="L178" s="9" t="n">
        <f aca="false">+Outflows!L178+Fees!L178+'Ongoing Cash Flows'!L178+'Terminal Value'!L178</f>
        <v>8529.74271183024</v>
      </c>
      <c r="M178" s="9" t="n">
        <f aca="false">+Outflows!M178+Fees!M178+'Ongoing Cash Flows'!M178+'Terminal Value'!M178</f>
        <v>8502.09962864269</v>
      </c>
      <c r="N178" s="9" t="n">
        <f aca="false">+Outflows!N178+Fees!N178+'Ongoing Cash Flows'!N178+'Terminal Value'!N178</f>
        <v>8484.08997929833</v>
      </c>
      <c r="O178" s="9" t="n">
        <f aca="false">+Outflows!O178+Fees!O178+'Ongoing Cash Flows'!O178+'Terminal Value'!O178</f>
        <v>8158.32931151082</v>
      </c>
      <c r="P178" s="9" t="n">
        <f aca="false">+Outflows!P178+Fees!P178+'Ongoing Cash Flows'!P178+'Terminal Value'!P178</f>
        <v>8050.10749377251</v>
      </c>
      <c r="Q178" s="9" t="n">
        <f aca="false">+Outflows!Q178+Fees!Q178+'Ongoing Cash Flows'!Q178+'Terminal Value'!Q178</f>
        <v>8021.91426668323</v>
      </c>
      <c r="R178" s="9" t="n">
        <f aca="false">+Outflows!R178+Fees!R178+'Ongoing Cash Flows'!R178+'Terminal Value'!R178</f>
        <v>1184.37922953932</v>
      </c>
      <c r="S178" s="9" t="n">
        <f aca="false">+Outflows!S178+Fees!S178+'Ongoing Cash Flows'!S178+'Terminal Value'!S178</f>
        <v>0</v>
      </c>
      <c r="T178" s="9" t="n">
        <f aca="false">+Outflows!T178+Fees!T178+'Ongoing Cash Flows'!T178+'Terminal Value'!T178</f>
        <v>0</v>
      </c>
      <c r="U178" s="9" t="n">
        <f aca="false">+Outflows!U178+Fees!U178+'Ongoing Cash Flows'!U178+'Terminal Value'!U178</f>
        <v>0</v>
      </c>
      <c r="V178" s="9" t="n">
        <f aca="false">+Outflows!V178+Fees!V178+'Ongoing Cash Flows'!V178+'Terminal Value'!V178</f>
        <v>0</v>
      </c>
      <c r="W178" s="9" t="n">
        <f aca="false">+Outflows!W178+Fees!W178+'Ongoing Cash Flows'!W178+'Terminal Value'!W178</f>
        <v>0</v>
      </c>
      <c r="X178" s="9" t="n">
        <f aca="false">+Outflows!X178+Fees!X178+'Ongoing Cash Flows'!X178+'Terminal Value'!X178</f>
        <v>0</v>
      </c>
      <c r="Y178" s="9" t="n">
        <f aca="false">+Outflows!Y178+Fees!Y178+'Ongoing Cash Flows'!Y178+'Terminal Value'!Y178</f>
        <v>0</v>
      </c>
      <c r="Z178" s="9" t="n">
        <f aca="false">+Outflows!Z178+Fees!Z178+'Ongoing Cash Flows'!Z178+'Terminal Value'!Z178</f>
        <v>0</v>
      </c>
      <c r="AA178" s="9" t="n">
        <f aca="false">+Outflows!AA178+Fees!AA178+'Ongoing Cash Flows'!AA178+'Terminal Value'!AA178</f>
        <v>0</v>
      </c>
      <c r="AB178" s="9" t="n">
        <f aca="false">+Outflows!AB178+Fees!AB178+'Ongoing Cash Flows'!AB178+'Terminal Value'!AB178</f>
        <v>0</v>
      </c>
      <c r="AC178" s="9" t="n">
        <f aca="false">+Outflows!AC178+Fees!AC178+'Ongoing Cash Flows'!AC178+'Terminal Value'!AC178</f>
        <v>0</v>
      </c>
      <c r="AD178" s="9" t="n">
        <f aca="false">+Outflows!AD178+Fees!AD178+'Ongoing Cash Flows'!AD178+'Terminal Value'!AD178</f>
        <v>0</v>
      </c>
      <c r="AE178" s="9" t="n">
        <f aca="false">+Outflows!AE178+Fees!AE178+'Ongoing Cash Flows'!AE178+'Terminal Value'!AE178</f>
        <v>0</v>
      </c>
      <c r="AF178" s="9" t="n">
        <f aca="false">+Outflows!AF178+Fees!AF178+'Ongoing Cash Flows'!AF178+'Terminal Value'!AF178</f>
        <v>0</v>
      </c>
      <c r="AG178" s="9" t="n">
        <f aca="false">+Outflows!AG178+Fees!AG178+'Ongoing Cash Flows'!AG178+'Terminal Value'!AG178</f>
        <v>0</v>
      </c>
      <c r="AH178" s="9" t="n">
        <f aca="false">+Outflows!AH178+Fees!AH178+'Ongoing Cash Flows'!AH178+'Terminal Value'!AH178</f>
        <v>0</v>
      </c>
      <c r="AI178" s="9" t="n">
        <f aca="false">+Outflows!AI178+Fees!AI178+'Ongoing Cash Flows'!AI178+'Terminal Value'!AI178</f>
        <v>0</v>
      </c>
      <c r="AJ178" s="9" t="n">
        <f aca="false">+Outflows!AJ178+Fees!AJ178+'Ongoing Cash Flows'!AJ178+'Terminal Value'!AJ178</f>
        <v>0</v>
      </c>
      <c r="AK178" s="9"/>
      <c r="AL178" s="1"/>
      <c r="AM178" s="32"/>
      <c r="AN178" s="33" t="n">
        <f aca="false">IF(ISERROR(XIRR(B178:AJ178,IRRDates)),-1,XIRR(B178:AJ178,IRRDates))</f>
        <v>0.0468083182116598</v>
      </c>
      <c r="AO178" s="9" t="n">
        <f aca="false">SUMPRODUCT(B178:AJ178,PVRf)</f>
        <v>0</v>
      </c>
      <c r="AP178" s="9" t="n">
        <f aca="false">MIN(0,AO178-$AO$1004)^2</f>
        <v>0</v>
      </c>
      <c r="AQ178" s="9" t="n">
        <f aca="false">MAX(0,AO178-$AO$1004)^2</f>
        <v>0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20"/>
      <c r="CM178" s="20"/>
      <c r="CN178" s="20"/>
      <c r="CO178" s="20"/>
      <c r="CP178" s="20"/>
    </row>
    <row r="179" customFormat="false" ht="11.25" hidden="false" customHeight="false" outlineLevel="0" collapsed="false">
      <c r="A179" s="1" t="n">
        <v>177</v>
      </c>
      <c r="B179" s="9" t="n">
        <f aca="false">+Outflows!B179+Fees!B179+'Ongoing Cash Flows'!B179+'Terminal Value'!B179</f>
        <v>-102940.361061432</v>
      </c>
      <c r="C179" s="9" t="n">
        <f aca="false">+Outflows!C179+Fees!C179+'Ongoing Cash Flows'!C179+'Terminal Value'!C179</f>
        <v>14363.2044735319</v>
      </c>
      <c r="D179" s="9" t="n">
        <f aca="false">+Outflows!D179+Fees!D179+'Ongoing Cash Flows'!D179+'Terminal Value'!D179</f>
        <v>12494.9443897752</v>
      </c>
      <c r="E179" s="9" t="n">
        <f aca="false">+Outflows!E179+Fees!E179+'Ongoing Cash Flows'!E179+'Terminal Value'!E179</f>
        <v>10490.9887964596</v>
      </c>
      <c r="F179" s="9" t="n">
        <f aca="false">+Outflows!F179+Fees!F179+'Ongoing Cash Flows'!F179+'Terminal Value'!F179</f>
        <v>9962.35314848239</v>
      </c>
      <c r="G179" s="9" t="n">
        <f aca="false">+Outflows!G179+Fees!G179+'Ongoing Cash Flows'!G179+'Terminal Value'!G179</f>
        <v>9507.50692972515</v>
      </c>
      <c r="H179" s="9" t="n">
        <f aca="false">+Outflows!H179+Fees!H179+'Ongoing Cash Flows'!H179+'Terminal Value'!H179</f>
        <v>8704.93530197977</v>
      </c>
      <c r="I179" s="9" t="n">
        <f aca="false">+Outflows!I179+Fees!I179+'Ongoing Cash Flows'!I179+'Terminal Value'!I179</f>
        <v>8542.7159206274</v>
      </c>
      <c r="J179" s="9" t="n">
        <f aca="false">+Outflows!J179+Fees!J179+'Ongoing Cash Flows'!J179+'Terminal Value'!J179</f>
        <v>8530.28171809241</v>
      </c>
      <c r="K179" s="9" t="n">
        <f aca="false">+Outflows!K179+Fees!K179+'Ongoing Cash Flows'!K179+'Terminal Value'!K179</f>
        <v>8521.47681071944</v>
      </c>
      <c r="L179" s="9" t="n">
        <f aca="false">+Outflows!L179+Fees!L179+'Ongoing Cash Flows'!L179+'Terminal Value'!L179</f>
        <v>8522.353783212</v>
      </c>
      <c r="M179" s="9" t="n">
        <f aca="false">+Outflows!M179+Fees!M179+'Ongoing Cash Flows'!M179+'Terminal Value'!M179</f>
        <v>8494.69817641662</v>
      </c>
      <c r="N179" s="9" t="n">
        <f aca="false">+Outflows!N179+Fees!N179+'Ongoing Cash Flows'!N179+'Terminal Value'!N179</f>
        <v>8476.70105068009</v>
      </c>
      <c r="O179" s="9" t="n">
        <f aca="false">+Outflows!O179+Fees!O179+'Ongoing Cash Flows'!O179+'Terminal Value'!O179</f>
        <v>8150.92785928476</v>
      </c>
      <c r="P179" s="9" t="n">
        <f aca="false">+Outflows!P179+Fees!P179+'Ongoing Cash Flows'!P179+'Terminal Value'!P179</f>
        <v>8042.71856515427</v>
      </c>
      <c r="Q179" s="9" t="n">
        <f aca="false">+Outflows!Q179+Fees!Q179+'Ongoing Cash Flows'!Q179+'Terminal Value'!Q179</f>
        <v>8014.51281445716</v>
      </c>
      <c r="R179" s="9" t="n">
        <f aca="false">+Outflows!R179+Fees!R179+'Ongoing Cash Flows'!R179+'Terminal Value'!R179</f>
        <v>1180.6847652302</v>
      </c>
      <c r="S179" s="9" t="n">
        <f aca="false">+Outflows!S179+Fees!S179+'Ongoing Cash Flows'!S179+'Terminal Value'!S179</f>
        <v>0</v>
      </c>
      <c r="T179" s="9" t="n">
        <f aca="false">+Outflows!T179+Fees!T179+'Ongoing Cash Flows'!T179+'Terminal Value'!T179</f>
        <v>0</v>
      </c>
      <c r="U179" s="9" t="n">
        <f aca="false">+Outflows!U179+Fees!U179+'Ongoing Cash Flows'!U179+'Terminal Value'!U179</f>
        <v>0</v>
      </c>
      <c r="V179" s="9" t="n">
        <f aca="false">+Outflows!V179+Fees!V179+'Ongoing Cash Flows'!V179+'Terminal Value'!V179</f>
        <v>0</v>
      </c>
      <c r="W179" s="9" t="n">
        <f aca="false">+Outflows!W179+Fees!W179+'Ongoing Cash Flows'!W179+'Terminal Value'!W179</f>
        <v>0</v>
      </c>
      <c r="X179" s="9" t="n">
        <f aca="false">+Outflows!X179+Fees!X179+'Ongoing Cash Flows'!X179+'Terminal Value'!X179</f>
        <v>0</v>
      </c>
      <c r="Y179" s="9" t="n">
        <f aca="false">+Outflows!Y179+Fees!Y179+'Ongoing Cash Flows'!Y179+'Terminal Value'!Y179</f>
        <v>0</v>
      </c>
      <c r="Z179" s="9" t="n">
        <f aca="false">+Outflows!Z179+Fees!Z179+'Ongoing Cash Flows'!Z179+'Terminal Value'!Z179</f>
        <v>0</v>
      </c>
      <c r="AA179" s="9" t="n">
        <f aca="false">+Outflows!AA179+Fees!AA179+'Ongoing Cash Flows'!AA179+'Terminal Value'!AA179</f>
        <v>0</v>
      </c>
      <c r="AB179" s="9" t="n">
        <f aca="false">+Outflows!AB179+Fees!AB179+'Ongoing Cash Flows'!AB179+'Terminal Value'!AB179</f>
        <v>0</v>
      </c>
      <c r="AC179" s="9" t="n">
        <f aca="false">+Outflows!AC179+Fees!AC179+'Ongoing Cash Flows'!AC179+'Terminal Value'!AC179</f>
        <v>0</v>
      </c>
      <c r="AD179" s="9" t="n">
        <f aca="false">+Outflows!AD179+Fees!AD179+'Ongoing Cash Flows'!AD179+'Terminal Value'!AD179</f>
        <v>0</v>
      </c>
      <c r="AE179" s="9" t="n">
        <f aca="false">+Outflows!AE179+Fees!AE179+'Ongoing Cash Flows'!AE179+'Terminal Value'!AE179</f>
        <v>0</v>
      </c>
      <c r="AF179" s="9" t="n">
        <f aca="false">+Outflows!AF179+Fees!AF179+'Ongoing Cash Flows'!AF179+'Terminal Value'!AF179</f>
        <v>0</v>
      </c>
      <c r="AG179" s="9" t="n">
        <f aca="false">+Outflows!AG179+Fees!AG179+'Ongoing Cash Flows'!AG179+'Terminal Value'!AG179</f>
        <v>0</v>
      </c>
      <c r="AH179" s="9" t="n">
        <f aca="false">+Outflows!AH179+Fees!AH179+'Ongoing Cash Flows'!AH179+'Terminal Value'!AH179</f>
        <v>0</v>
      </c>
      <c r="AI179" s="9" t="n">
        <f aca="false">+Outflows!AI179+Fees!AI179+'Ongoing Cash Flows'!AI179+'Terminal Value'!AI179</f>
        <v>0</v>
      </c>
      <c r="AJ179" s="9" t="n">
        <f aca="false">+Outflows!AJ179+Fees!AJ179+'Ongoing Cash Flows'!AJ179+'Terminal Value'!AJ179</f>
        <v>0</v>
      </c>
      <c r="AK179" s="9"/>
      <c r="AL179" s="1"/>
      <c r="AM179" s="32"/>
      <c r="AN179" s="33" t="n">
        <f aca="false">IF(ISERROR(XIRR(B179:AJ179,IRRDates)),-1,XIRR(B179:AJ179,IRRDates))</f>
        <v>0.0472912416648717</v>
      </c>
      <c r="AO179" s="9" t="n">
        <f aca="false">SUMPRODUCT(B179:AJ179,PVRf)</f>
        <v>0</v>
      </c>
      <c r="AP179" s="9" t="n">
        <f aca="false">MIN(0,AO179-$AO$1004)^2</f>
        <v>0</v>
      </c>
      <c r="AQ179" s="9" t="n">
        <f aca="false">MAX(0,AO179-$AO$1004)^2</f>
        <v>0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20"/>
      <c r="CM179" s="20"/>
      <c r="CN179" s="20"/>
      <c r="CO179" s="20"/>
      <c r="CP179" s="20"/>
    </row>
    <row r="180" customFormat="false" ht="11.25" hidden="false" customHeight="false" outlineLevel="0" collapsed="false">
      <c r="A180" s="1" t="n">
        <v>178</v>
      </c>
      <c r="B180" s="9" t="n">
        <f aca="false">+Outflows!B180+Fees!B180+'Ongoing Cash Flows'!B180+'Terminal Value'!B180</f>
        <v>-87852.2158598119</v>
      </c>
      <c r="C180" s="9" t="n">
        <f aca="false">+Outflows!C180+Fees!C180+'Ongoing Cash Flows'!C180+'Terminal Value'!C180</f>
        <v>14065.9694095589</v>
      </c>
      <c r="D180" s="9" t="n">
        <f aca="false">+Outflows!D180+Fees!D180+'Ongoing Cash Flows'!D180+'Terminal Value'!D180</f>
        <v>11909.9134315433</v>
      </c>
      <c r="E180" s="9" t="n">
        <f aca="false">+Outflows!E180+Fees!E180+'Ongoing Cash Flows'!E180+'Terminal Value'!E180</f>
        <v>9989.87873998901</v>
      </c>
      <c r="F180" s="9" t="n">
        <f aca="false">+Outflows!F180+Fees!F180+'Ongoing Cash Flows'!F180+'Terminal Value'!F180</f>
        <v>9470.81768614998</v>
      </c>
      <c r="G180" s="9" t="n">
        <f aca="false">+Outflows!G180+Fees!G180+'Ongoing Cash Flows'!G180+'Terminal Value'!G180</f>
        <v>9183.15712319376</v>
      </c>
      <c r="H180" s="9" t="n">
        <f aca="false">+Outflows!H180+Fees!H180+'Ongoing Cash Flows'!H180+'Terminal Value'!H180</f>
        <v>8339.46662775128</v>
      </c>
      <c r="I180" s="9" t="n">
        <f aca="false">+Outflows!I180+Fees!I180+'Ongoing Cash Flows'!I180+'Terminal Value'!I180</f>
        <v>8196.60594021841</v>
      </c>
      <c r="J180" s="9" t="n">
        <f aca="false">+Outflows!J180+Fees!J180+'Ongoing Cash Flows'!J180+'Terminal Value'!J180</f>
        <v>8184.17173768342</v>
      </c>
      <c r="K180" s="9" t="n">
        <f aca="false">+Outflows!K180+Fees!K180+'Ongoing Cash Flows'!K180+'Terminal Value'!K180</f>
        <v>8174.78020322501</v>
      </c>
      <c r="L180" s="9" t="n">
        <f aca="false">+Outflows!L180+Fees!L180+'Ongoing Cash Flows'!L180+'Terminal Value'!L180</f>
        <v>8176.24380280301</v>
      </c>
      <c r="M180" s="9" t="n">
        <f aca="false">+Outflows!M180+Fees!M180+'Ongoing Cash Flows'!M180+'Terminal Value'!M180</f>
        <v>8148.00156892218</v>
      </c>
      <c r="N180" s="9" t="n">
        <f aca="false">+Outflows!N180+Fees!N180+'Ongoing Cash Flows'!N180+'Terminal Value'!N180</f>
        <v>8130.5910702711</v>
      </c>
      <c r="O180" s="9" t="n">
        <f aca="false">+Outflows!O180+Fees!O180+'Ongoing Cash Flows'!O180+'Terminal Value'!O180</f>
        <v>7804.23125179032</v>
      </c>
      <c r="P180" s="9" t="n">
        <f aca="false">+Outflows!P180+Fees!P180+'Ongoing Cash Flows'!P180+'Terminal Value'!P180</f>
        <v>7696.60858474528</v>
      </c>
      <c r="Q180" s="9" t="n">
        <f aca="false">+Outflows!Q180+Fees!Q180+'Ongoing Cash Flows'!Q180+'Terminal Value'!Q180</f>
        <v>7667.81620696272</v>
      </c>
      <c r="R180" s="9" t="n">
        <f aca="false">+Outflows!R180+Fees!R180+'Ongoing Cash Flows'!R180+'Terminal Value'!R180</f>
        <v>1007.6297750257</v>
      </c>
      <c r="S180" s="9" t="n">
        <f aca="false">+Outflows!S180+Fees!S180+'Ongoing Cash Flows'!S180+'Terminal Value'!S180</f>
        <v>0</v>
      </c>
      <c r="T180" s="9" t="n">
        <f aca="false">+Outflows!T180+Fees!T180+'Ongoing Cash Flows'!T180+'Terminal Value'!T180</f>
        <v>0</v>
      </c>
      <c r="U180" s="9" t="n">
        <f aca="false">+Outflows!U180+Fees!U180+'Ongoing Cash Flows'!U180+'Terminal Value'!U180</f>
        <v>0</v>
      </c>
      <c r="V180" s="9" t="n">
        <f aca="false">+Outflows!V180+Fees!V180+'Ongoing Cash Flows'!V180+'Terminal Value'!V180</f>
        <v>0</v>
      </c>
      <c r="W180" s="9" t="n">
        <f aca="false">+Outflows!W180+Fees!W180+'Ongoing Cash Flows'!W180+'Terminal Value'!W180</f>
        <v>0</v>
      </c>
      <c r="X180" s="9" t="n">
        <f aca="false">+Outflows!X180+Fees!X180+'Ongoing Cash Flows'!X180+'Terminal Value'!X180</f>
        <v>0</v>
      </c>
      <c r="Y180" s="9" t="n">
        <f aca="false">+Outflows!Y180+Fees!Y180+'Ongoing Cash Flows'!Y180+'Terminal Value'!Y180</f>
        <v>0</v>
      </c>
      <c r="Z180" s="9" t="n">
        <f aca="false">+Outflows!Z180+Fees!Z180+'Ongoing Cash Flows'!Z180+'Terminal Value'!Z180</f>
        <v>0</v>
      </c>
      <c r="AA180" s="9" t="n">
        <f aca="false">+Outflows!AA180+Fees!AA180+'Ongoing Cash Flows'!AA180+'Terminal Value'!AA180</f>
        <v>0</v>
      </c>
      <c r="AB180" s="9" t="n">
        <f aca="false">+Outflows!AB180+Fees!AB180+'Ongoing Cash Flows'!AB180+'Terminal Value'!AB180</f>
        <v>0</v>
      </c>
      <c r="AC180" s="9" t="n">
        <f aca="false">+Outflows!AC180+Fees!AC180+'Ongoing Cash Flows'!AC180+'Terminal Value'!AC180</f>
        <v>0</v>
      </c>
      <c r="AD180" s="9" t="n">
        <f aca="false">+Outflows!AD180+Fees!AD180+'Ongoing Cash Flows'!AD180+'Terminal Value'!AD180</f>
        <v>0</v>
      </c>
      <c r="AE180" s="9" t="n">
        <f aca="false">+Outflows!AE180+Fees!AE180+'Ongoing Cash Flows'!AE180+'Terminal Value'!AE180</f>
        <v>0</v>
      </c>
      <c r="AF180" s="9" t="n">
        <f aca="false">+Outflows!AF180+Fees!AF180+'Ongoing Cash Flows'!AF180+'Terminal Value'!AF180</f>
        <v>0</v>
      </c>
      <c r="AG180" s="9" t="n">
        <f aca="false">+Outflows!AG180+Fees!AG180+'Ongoing Cash Flows'!AG180+'Terminal Value'!AG180</f>
        <v>0</v>
      </c>
      <c r="AH180" s="9" t="n">
        <f aca="false">+Outflows!AH180+Fees!AH180+'Ongoing Cash Flows'!AH180+'Terminal Value'!AH180</f>
        <v>0</v>
      </c>
      <c r="AI180" s="9" t="n">
        <f aca="false">+Outflows!AI180+Fees!AI180+'Ongoing Cash Flows'!AI180+'Terminal Value'!AI180</f>
        <v>0</v>
      </c>
      <c r="AJ180" s="9" t="n">
        <f aca="false">+Outflows!AJ180+Fees!AJ180+'Ongoing Cash Flows'!AJ180+'Terminal Value'!AJ180</f>
        <v>0</v>
      </c>
      <c r="AK180" s="9"/>
      <c r="AL180" s="1"/>
      <c r="AM180" s="32"/>
      <c r="AN180" s="33" t="n">
        <f aca="false">IF(ISERROR(XIRR(B180:AJ180,IRRDates)),-1,XIRR(B180:AJ180,IRRDates))</f>
        <v>0.0668923401071083</v>
      </c>
      <c r="AO180" s="9" t="n">
        <f aca="false">SUMPRODUCT(B180:AJ180,PVRf)</f>
        <v>0</v>
      </c>
      <c r="AP180" s="9" t="n">
        <f aca="false">MIN(0,AO180-$AO$1004)^2</f>
        <v>0</v>
      </c>
      <c r="AQ180" s="9" t="n">
        <f aca="false">MAX(0,AO180-$AO$1004)^2</f>
        <v>0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20"/>
      <c r="CM180" s="20"/>
      <c r="CN180" s="20"/>
      <c r="CO180" s="20"/>
      <c r="CP180" s="20"/>
    </row>
    <row r="181" customFormat="false" ht="11.25" hidden="false" customHeight="false" outlineLevel="0" collapsed="false">
      <c r="A181" s="1" t="n">
        <v>179</v>
      </c>
      <c r="B181" s="9" t="n">
        <f aca="false">+Outflows!B181+Fees!B181+'Ongoing Cash Flows'!B181+'Terminal Value'!B181</f>
        <v>-101348.778480761</v>
      </c>
      <c r="C181" s="9" t="n">
        <f aca="false">+Outflows!C181+Fees!C181+'Ongoing Cash Flows'!C181+'Terminal Value'!C181</f>
        <v>14336.2237401848</v>
      </c>
      <c r="D181" s="9" t="n">
        <f aca="false">+Outflows!D181+Fees!D181+'Ongoing Cash Flows'!D181+'Terminal Value'!D181</f>
        <v>12449.261794329</v>
      </c>
      <c r="E181" s="9" t="n">
        <f aca="false">+Outflows!E181+Fees!E181+'Ongoing Cash Flows'!E181+'Terminal Value'!E181</f>
        <v>10441.8443945697</v>
      </c>
      <c r="F181" s="9" t="n">
        <f aca="false">+Outflows!F181+Fees!F181+'Ongoing Cash Flows'!F181+'Terminal Value'!F181</f>
        <v>9930.16257236049</v>
      </c>
      <c r="G181" s="9" t="n">
        <f aca="false">+Outflows!G181+Fees!G181+'Ongoing Cash Flows'!G181+'Terminal Value'!G181</f>
        <v>9623.54869755304</v>
      </c>
      <c r="H181" s="9" t="n">
        <f aca="false">+Outflows!H181+Fees!H181+'Ongoing Cash Flows'!H181+'Terminal Value'!H181</f>
        <v>8666.38360673095</v>
      </c>
      <c r="I181" s="9" t="n">
        <f aca="false">+Outflows!I181+Fees!I181+'Ongoing Cash Flows'!I181+'Terminal Value'!I181</f>
        <v>8506.20628949288</v>
      </c>
      <c r="J181" s="9" t="n">
        <f aca="false">+Outflows!J181+Fees!J181+'Ongoing Cash Flows'!J181+'Terminal Value'!J181</f>
        <v>8493.7720869579</v>
      </c>
      <c r="K181" s="9" t="n">
        <f aca="false">+Outflows!K181+Fees!K181+'Ongoing Cash Flows'!K181+'Terminal Value'!K181</f>
        <v>8484.90529885419</v>
      </c>
      <c r="L181" s="9" t="n">
        <f aca="false">+Outflows!L181+Fees!L181+'Ongoing Cash Flows'!L181+'Terminal Value'!L181</f>
        <v>8485.84415207749</v>
      </c>
      <c r="M181" s="9" t="n">
        <f aca="false">+Outflows!M181+Fees!M181+'Ongoing Cash Flows'!M181+'Terminal Value'!M181</f>
        <v>8458.12666455136</v>
      </c>
      <c r="N181" s="9" t="n">
        <f aca="false">+Outflows!N181+Fees!N181+'Ongoing Cash Flows'!N181+'Terminal Value'!N181</f>
        <v>8440.19141954558</v>
      </c>
      <c r="O181" s="9" t="n">
        <f aca="false">+Outflows!O181+Fees!O181+'Ongoing Cash Flows'!O181+'Terminal Value'!O181</f>
        <v>8114.3563474195</v>
      </c>
      <c r="P181" s="9" t="n">
        <f aca="false">+Outflows!P181+Fees!P181+'Ongoing Cash Flows'!P181+'Terminal Value'!P181</f>
        <v>8006.20893401976</v>
      </c>
      <c r="Q181" s="9" t="n">
        <f aca="false">+Outflows!Q181+Fees!Q181+'Ongoing Cash Flows'!Q181+'Terminal Value'!Q181</f>
        <v>7977.94130259191</v>
      </c>
      <c r="R181" s="9" t="n">
        <f aca="false">+Outflows!R181+Fees!R181+'Ongoing Cash Flows'!R181+'Terminal Value'!R181</f>
        <v>1162.42994966294</v>
      </c>
      <c r="S181" s="9" t="n">
        <f aca="false">+Outflows!S181+Fees!S181+'Ongoing Cash Flows'!S181+'Terminal Value'!S181</f>
        <v>0</v>
      </c>
      <c r="T181" s="9" t="n">
        <f aca="false">+Outflows!T181+Fees!T181+'Ongoing Cash Flows'!T181+'Terminal Value'!T181</f>
        <v>0</v>
      </c>
      <c r="U181" s="9" t="n">
        <f aca="false">+Outflows!U181+Fees!U181+'Ongoing Cash Flows'!U181+'Terminal Value'!U181</f>
        <v>0</v>
      </c>
      <c r="V181" s="9" t="n">
        <f aca="false">+Outflows!V181+Fees!V181+'Ongoing Cash Flows'!V181+'Terminal Value'!V181</f>
        <v>0</v>
      </c>
      <c r="W181" s="9" t="n">
        <f aca="false">+Outflows!W181+Fees!W181+'Ongoing Cash Flows'!W181+'Terminal Value'!W181</f>
        <v>0</v>
      </c>
      <c r="X181" s="9" t="n">
        <f aca="false">+Outflows!X181+Fees!X181+'Ongoing Cash Flows'!X181+'Terminal Value'!X181</f>
        <v>0</v>
      </c>
      <c r="Y181" s="9" t="n">
        <f aca="false">+Outflows!Y181+Fees!Y181+'Ongoing Cash Flows'!Y181+'Terminal Value'!Y181</f>
        <v>0</v>
      </c>
      <c r="Z181" s="9" t="n">
        <f aca="false">+Outflows!Z181+Fees!Z181+'Ongoing Cash Flows'!Z181+'Terminal Value'!Z181</f>
        <v>0</v>
      </c>
      <c r="AA181" s="9" t="n">
        <f aca="false">+Outflows!AA181+Fees!AA181+'Ongoing Cash Flows'!AA181+'Terminal Value'!AA181</f>
        <v>0</v>
      </c>
      <c r="AB181" s="9" t="n">
        <f aca="false">+Outflows!AB181+Fees!AB181+'Ongoing Cash Flows'!AB181+'Terminal Value'!AB181</f>
        <v>0</v>
      </c>
      <c r="AC181" s="9" t="n">
        <f aca="false">+Outflows!AC181+Fees!AC181+'Ongoing Cash Flows'!AC181+'Terminal Value'!AC181</f>
        <v>0</v>
      </c>
      <c r="AD181" s="9" t="n">
        <f aca="false">+Outflows!AD181+Fees!AD181+'Ongoing Cash Flows'!AD181+'Terminal Value'!AD181</f>
        <v>0</v>
      </c>
      <c r="AE181" s="9" t="n">
        <f aca="false">+Outflows!AE181+Fees!AE181+'Ongoing Cash Flows'!AE181+'Terminal Value'!AE181</f>
        <v>0</v>
      </c>
      <c r="AF181" s="9" t="n">
        <f aca="false">+Outflows!AF181+Fees!AF181+'Ongoing Cash Flows'!AF181+'Terminal Value'!AF181</f>
        <v>0</v>
      </c>
      <c r="AG181" s="9" t="n">
        <f aca="false">+Outflows!AG181+Fees!AG181+'Ongoing Cash Flows'!AG181+'Terminal Value'!AG181</f>
        <v>0</v>
      </c>
      <c r="AH181" s="9" t="n">
        <f aca="false">+Outflows!AH181+Fees!AH181+'Ongoing Cash Flows'!AH181+'Terminal Value'!AH181</f>
        <v>0</v>
      </c>
      <c r="AI181" s="9" t="n">
        <f aca="false">+Outflows!AI181+Fees!AI181+'Ongoing Cash Flows'!AI181+'Terminal Value'!AI181</f>
        <v>0</v>
      </c>
      <c r="AJ181" s="9" t="n">
        <f aca="false">+Outflows!AJ181+Fees!AJ181+'Ongoing Cash Flows'!AJ181+'Terminal Value'!AJ181</f>
        <v>0</v>
      </c>
      <c r="AK181" s="9"/>
      <c r="AL181" s="1"/>
      <c r="AM181" s="32"/>
      <c r="AN181" s="33" t="n">
        <f aca="false">IF(ISERROR(XIRR(B181:AJ181,IRRDates)),-1,XIRR(B181:AJ181,IRRDates))</f>
        <v>0.049366302050437</v>
      </c>
      <c r="AO181" s="9" t="n">
        <f aca="false">SUMPRODUCT(B181:AJ181,PVRf)</f>
        <v>0</v>
      </c>
      <c r="AP181" s="9" t="n">
        <f aca="false">MIN(0,AO181-$AO$1004)^2</f>
        <v>0</v>
      </c>
      <c r="AQ181" s="9" t="n">
        <f aca="false">MAX(0,AO181-$AO$1004)^2</f>
        <v>0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20"/>
      <c r="CM181" s="20"/>
      <c r="CN181" s="20"/>
      <c r="CO181" s="20"/>
      <c r="CP181" s="20"/>
    </row>
    <row r="182" customFormat="false" ht="11.25" hidden="false" customHeight="false" outlineLevel="0" collapsed="false">
      <c r="A182" s="1" t="n">
        <v>180</v>
      </c>
      <c r="B182" s="9" t="n">
        <f aca="false">+Outflows!B182+Fees!B182+'Ongoing Cash Flows'!B182+'Terminal Value'!B182</f>
        <v>-93694.710043182</v>
      </c>
      <c r="C182" s="9" t="n">
        <f aca="false">+Outflows!C182+Fees!C182+'Ongoing Cash Flows'!C182+'Terminal Value'!C182</f>
        <v>14233.0576349357</v>
      </c>
      <c r="D182" s="9" t="n">
        <f aca="false">+Outflows!D182+Fees!D182+'Ongoing Cash Flows'!D182+'Terminal Value'!D182</f>
        <v>12154.9766842105</v>
      </c>
      <c r="E182" s="9" t="n">
        <f aca="false">+Outflows!E182+Fees!E182+'Ongoing Cash Flows'!E182+'Terminal Value'!E182</f>
        <v>10159.5471282664</v>
      </c>
      <c r="F182" s="9" t="n">
        <f aca="false">+Outflows!F182+Fees!F182+'Ongoing Cash Flows'!F182+'Terminal Value'!F182</f>
        <v>9723.98030313632</v>
      </c>
      <c r="G182" s="9" t="n">
        <f aca="false">+Outflows!G182+Fees!G182+'Ongoing Cash Flows'!G182+'Terminal Value'!G182</f>
        <v>9322.79848740632</v>
      </c>
      <c r="H182" s="9" t="n">
        <f aca="false">+Outflows!H182+Fees!H182+'Ongoing Cash Flows'!H182+'Terminal Value'!H182</f>
        <v>8480.98492405948</v>
      </c>
      <c r="I182" s="9" t="n">
        <f aca="false">+Outflows!I182+Fees!I182+'Ongoing Cash Flows'!I182+'Terminal Value'!I182</f>
        <v>8330.62808278957</v>
      </c>
      <c r="J182" s="9" t="n">
        <f aca="false">+Outflows!J182+Fees!J182+'Ongoing Cash Flows'!J182+'Terminal Value'!J182</f>
        <v>8318.19388025458</v>
      </c>
      <c r="K182" s="9" t="n">
        <f aca="false">+Outflows!K182+Fees!K182+'Ongoing Cash Flows'!K182+'Terminal Value'!K182</f>
        <v>8309.02950197002</v>
      </c>
      <c r="L182" s="9" t="n">
        <f aca="false">+Outflows!L182+Fees!L182+'Ongoing Cash Flows'!L182+'Terminal Value'!L182</f>
        <v>8310.26594537417</v>
      </c>
      <c r="M182" s="9" t="n">
        <f aca="false">+Outflows!M182+Fees!M182+'Ongoing Cash Flows'!M182+'Terminal Value'!M182</f>
        <v>8282.2508676672</v>
      </c>
      <c r="N182" s="9" t="n">
        <f aca="false">+Outflows!N182+Fees!N182+'Ongoing Cash Flows'!N182+'Terminal Value'!N182</f>
        <v>8264.61321284226</v>
      </c>
      <c r="O182" s="9" t="n">
        <f aca="false">+Outflows!O182+Fees!O182+'Ongoing Cash Flows'!O182+'Terminal Value'!O182</f>
        <v>7938.48055053533</v>
      </c>
      <c r="P182" s="9" t="n">
        <f aca="false">+Outflows!P182+Fees!P182+'Ongoing Cash Flows'!P182+'Terminal Value'!P182</f>
        <v>7830.63072731644</v>
      </c>
      <c r="Q182" s="9" t="n">
        <f aca="false">+Outflows!Q182+Fees!Q182+'Ongoing Cash Flows'!Q182+'Terminal Value'!Q182</f>
        <v>7802.06550570774</v>
      </c>
      <c r="R182" s="9" t="n">
        <f aca="false">+Outflows!R182+Fees!R182+'Ongoing Cash Flows'!R182+'Terminal Value'!R182</f>
        <v>1074.64084631128</v>
      </c>
      <c r="S182" s="9" t="n">
        <f aca="false">+Outflows!S182+Fees!S182+'Ongoing Cash Flows'!S182+'Terminal Value'!S182</f>
        <v>0</v>
      </c>
      <c r="T182" s="9" t="n">
        <f aca="false">+Outflows!T182+Fees!T182+'Ongoing Cash Flows'!T182+'Terminal Value'!T182</f>
        <v>0</v>
      </c>
      <c r="U182" s="9" t="n">
        <f aca="false">+Outflows!U182+Fees!U182+'Ongoing Cash Flows'!U182+'Terminal Value'!U182</f>
        <v>0</v>
      </c>
      <c r="V182" s="9" t="n">
        <f aca="false">+Outflows!V182+Fees!V182+'Ongoing Cash Flows'!V182+'Terminal Value'!V182</f>
        <v>0</v>
      </c>
      <c r="W182" s="9" t="n">
        <f aca="false">+Outflows!W182+Fees!W182+'Ongoing Cash Flows'!W182+'Terminal Value'!W182</f>
        <v>0</v>
      </c>
      <c r="X182" s="9" t="n">
        <f aca="false">+Outflows!X182+Fees!X182+'Ongoing Cash Flows'!X182+'Terminal Value'!X182</f>
        <v>0</v>
      </c>
      <c r="Y182" s="9" t="n">
        <f aca="false">+Outflows!Y182+Fees!Y182+'Ongoing Cash Flows'!Y182+'Terminal Value'!Y182</f>
        <v>0</v>
      </c>
      <c r="Z182" s="9" t="n">
        <f aca="false">+Outflows!Z182+Fees!Z182+'Ongoing Cash Flows'!Z182+'Terminal Value'!Z182</f>
        <v>0</v>
      </c>
      <c r="AA182" s="9" t="n">
        <f aca="false">+Outflows!AA182+Fees!AA182+'Ongoing Cash Flows'!AA182+'Terminal Value'!AA182</f>
        <v>0</v>
      </c>
      <c r="AB182" s="9" t="n">
        <f aca="false">+Outflows!AB182+Fees!AB182+'Ongoing Cash Flows'!AB182+'Terminal Value'!AB182</f>
        <v>0</v>
      </c>
      <c r="AC182" s="9" t="n">
        <f aca="false">+Outflows!AC182+Fees!AC182+'Ongoing Cash Flows'!AC182+'Terminal Value'!AC182</f>
        <v>0</v>
      </c>
      <c r="AD182" s="9" t="n">
        <f aca="false">+Outflows!AD182+Fees!AD182+'Ongoing Cash Flows'!AD182+'Terminal Value'!AD182</f>
        <v>0</v>
      </c>
      <c r="AE182" s="9" t="n">
        <f aca="false">+Outflows!AE182+Fees!AE182+'Ongoing Cash Flows'!AE182+'Terminal Value'!AE182</f>
        <v>0</v>
      </c>
      <c r="AF182" s="9" t="n">
        <f aca="false">+Outflows!AF182+Fees!AF182+'Ongoing Cash Flows'!AF182+'Terminal Value'!AF182</f>
        <v>0</v>
      </c>
      <c r="AG182" s="9" t="n">
        <f aca="false">+Outflows!AG182+Fees!AG182+'Ongoing Cash Flows'!AG182+'Terminal Value'!AG182</f>
        <v>0</v>
      </c>
      <c r="AH182" s="9" t="n">
        <f aca="false">+Outflows!AH182+Fees!AH182+'Ongoing Cash Flows'!AH182+'Terminal Value'!AH182</f>
        <v>0</v>
      </c>
      <c r="AI182" s="9" t="n">
        <f aca="false">+Outflows!AI182+Fees!AI182+'Ongoing Cash Flows'!AI182+'Terminal Value'!AI182</f>
        <v>0</v>
      </c>
      <c r="AJ182" s="9" t="n">
        <f aca="false">+Outflows!AJ182+Fees!AJ182+'Ongoing Cash Flows'!AJ182+'Terminal Value'!AJ182</f>
        <v>0</v>
      </c>
      <c r="AK182" s="9"/>
      <c r="AL182" s="1"/>
      <c r="AM182" s="32"/>
      <c r="AN182" s="33" t="n">
        <f aca="false">IF(ISERROR(XIRR(B182:AJ182,IRRDates)),-1,XIRR(B182:AJ182,IRRDates))</f>
        <v>0.0588351236467652</v>
      </c>
      <c r="AO182" s="9" t="n">
        <f aca="false">SUMPRODUCT(B182:AJ182,PVRf)</f>
        <v>0</v>
      </c>
      <c r="AP182" s="9" t="n">
        <f aca="false">MIN(0,AO182-$AO$1004)^2</f>
        <v>0</v>
      </c>
      <c r="AQ182" s="9" t="n">
        <f aca="false">MAX(0,AO182-$AO$1004)^2</f>
        <v>0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20"/>
      <c r="CM182" s="20"/>
      <c r="CN182" s="20"/>
      <c r="CO182" s="20"/>
      <c r="CP182" s="20"/>
    </row>
    <row r="183" customFormat="false" ht="11.25" hidden="false" customHeight="false" outlineLevel="0" collapsed="false">
      <c r="A183" s="1" t="n">
        <v>181</v>
      </c>
      <c r="B183" s="9" t="n">
        <f aca="false">+Outflows!B183+Fees!B183+'Ongoing Cash Flows'!B183+'Terminal Value'!B183</f>
        <v>-93420.1571057179</v>
      </c>
      <c r="C183" s="9" t="n">
        <f aca="false">+Outflows!C183+Fees!C183+'Ongoing Cash Flows'!C183+'Terminal Value'!C183</f>
        <v>14243.3168415552</v>
      </c>
      <c r="D183" s="9" t="n">
        <f aca="false">+Outflows!D183+Fees!D183+'Ongoing Cash Flows'!D183+'Terminal Value'!D183</f>
        <v>12070.3767809196</v>
      </c>
      <c r="E183" s="9" t="n">
        <f aca="false">+Outflows!E183+Fees!E183+'Ongoing Cash Flows'!E183+'Terminal Value'!E183</f>
        <v>10125.2418763354</v>
      </c>
      <c r="F183" s="9" t="n">
        <f aca="false">+Outflows!F183+Fees!F183+'Ongoing Cash Flows'!F183+'Terminal Value'!F183</f>
        <v>9689.40306402176</v>
      </c>
      <c r="G183" s="9" t="n">
        <f aca="false">+Outflows!G183+Fees!G183+'Ongoing Cash Flows'!G183+'Terminal Value'!G183</f>
        <v>9367.80720983485</v>
      </c>
      <c r="H183" s="9" t="n">
        <f aca="false">+Outflows!H183+Fees!H183+'Ongoing Cash Flows'!H183+'Terminal Value'!H183</f>
        <v>8474.33463691552</v>
      </c>
      <c r="I183" s="9" t="n">
        <f aca="false">+Outflows!I183+Fees!I183+'Ongoing Cash Flows'!I183+'Terminal Value'!I183</f>
        <v>8324.33005804649</v>
      </c>
      <c r="J183" s="9" t="n">
        <f aca="false">+Outflows!J183+Fees!J183+'Ongoing Cash Flows'!J183+'Terminal Value'!J183</f>
        <v>8311.8958555115</v>
      </c>
      <c r="K183" s="9" t="n">
        <f aca="false">+Outflows!K183+Fees!K183+'Ongoing Cash Flows'!K183+'Terminal Value'!K183</f>
        <v>8302.72080260873</v>
      </c>
      <c r="L183" s="9" t="n">
        <f aca="false">+Outflows!L183+Fees!L183+'Ongoing Cash Flows'!L183+'Terminal Value'!L183</f>
        <v>8303.96792063109</v>
      </c>
      <c r="M183" s="9" t="n">
        <f aca="false">+Outflows!M183+Fees!M183+'Ongoing Cash Flows'!M183+'Terminal Value'!M183</f>
        <v>8275.94216830591</v>
      </c>
      <c r="N183" s="9" t="n">
        <f aca="false">+Outflows!N183+Fees!N183+'Ongoing Cash Flows'!N183+'Terminal Value'!N183</f>
        <v>8258.31518809919</v>
      </c>
      <c r="O183" s="9" t="n">
        <f aca="false">+Outflows!O183+Fees!O183+'Ongoing Cash Flows'!O183+'Terminal Value'!O183</f>
        <v>7932.17185117405</v>
      </c>
      <c r="P183" s="9" t="n">
        <f aca="false">+Outflows!P183+Fees!P183+'Ongoing Cash Flows'!P183+'Terminal Value'!P183</f>
        <v>7824.33270257337</v>
      </c>
      <c r="Q183" s="9" t="n">
        <f aca="false">+Outflows!Q183+Fees!Q183+'Ongoing Cash Flows'!Q183+'Terminal Value'!Q183</f>
        <v>7795.75680634645</v>
      </c>
      <c r="R183" s="9" t="n">
        <f aca="false">+Outflows!R183+Fees!R183+'Ongoing Cash Flows'!R183+'Terminal Value'!R183</f>
        <v>1071.49183393974</v>
      </c>
      <c r="S183" s="9" t="n">
        <f aca="false">+Outflows!S183+Fees!S183+'Ongoing Cash Flows'!S183+'Terminal Value'!S183</f>
        <v>0</v>
      </c>
      <c r="T183" s="9" t="n">
        <f aca="false">+Outflows!T183+Fees!T183+'Ongoing Cash Flows'!T183+'Terminal Value'!T183</f>
        <v>0</v>
      </c>
      <c r="U183" s="9" t="n">
        <f aca="false">+Outflows!U183+Fees!U183+'Ongoing Cash Flows'!U183+'Terminal Value'!U183</f>
        <v>0</v>
      </c>
      <c r="V183" s="9" t="n">
        <f aca="false">+Outflows!V183+Fees!V183+'Ongoing Cash Flows'!V183+'Terminal Value'!V183</f>
        <v>0</v>
      </c>
      <c r="W183" s="9" t="n">
        <f aca="false">+Outflows!W183+Fees!W183+'Ongoing Cash Flows'!W183+'Terminal Value'!W183</f>
        <v>0</v>
      </c>
      <c r="X183" s="9" t="n">
        <f aca="false">+Outflows!X183+Fees!X183+'Ongoing Cash Flows'!X183+'Terminal Value'!X183</f>
        <v>0</v>
      </c>
      <c r="Y183" s="9" t="n">
        <f aca="false">+Outflows!Y183+Fees!Y183+'Ongoing Cash Flows'!Y183+'Terminal Value'!Y183</f>
        <v>0</v>
      </c>
      <c r="Z183" s="9" t="n">
        <f aca="false">+Outflows!Z183+Fees!Z183+'Ongoing Cash Flows'!Z183+'Terminal Value'!Z183</f>
        <v>0</v>
      </c>
      <c r="AA183" s="9" t="n">
        <f aca="false">+Outflows!AA183+Fees!AA183+'Ongoing Cash Flows'!AA183+'Terminal Value'!AA183</f>
        <v>0</v>
      </c>
      <c r="AB183" s="9" t="n">
        <f aca="false">+Outflows!AB183+Fees!AB183+'Ongoing Cash Flows'!AB183+'Terminal Value'!AB183</f>
        <v>0</v>
      </c>
      <c r="AC183" s="9" t="n">
        <f aca="false">+Outflows!AC183+Fees!AC183+'Ongoing Cash Flows'!AC183+'Terminal Value'!AC183</f>
        <v>0</v>
      </c>
      <c r="AD183" s="9" t="n">
        <f aca="false">+Outflows!AD183+Fees!AD183+'Ongoing Cash Flows'!AD183+'Terminal Value'!AD183</f>
        <v>0</v>
      </c>
      <c r="AE183" s="9" t="n">
        <f aca="false">+Outflows!AE183+Fees!AE183+'Ongoing Cash Flows'!AE183+'Terminal Value'!AE183</f>
        <v>0</v>
      </c>
      <c r="AF183" s="9" t="n">
        <f aca="false">+Outflows!AF183+Fees!AF183+'Ongoing Cash Flows'!AF183+'Terminal Value'!AF183</f>
        <v>0</v>
      </c>
      <c r="AG183" s="9" t="n">
        <f aca="false">+Outflows!AG183+Fees!AG183+'Ongoing Cash Flows'!AG183+'Terminal Value'!AG183</f>
        <v>0</v>
      </c>
      <c r="AH183" s="9" t="n">
        <f aca="false">+Outflows!AH183+Fees!AH183+'Ongoing Cash Flows'!AH183+'Terminal Value'!AH183</f>
        <v>0</v>
      </c>
      <c r="AI183" s="9" t="n">
        <f aca="false">+Outflows!AI183+Fees!AI183+'Ongoing Cash Flows'!AI183+'Terminal Value'!AI183</f>
        <v>0</v>
      </c>
      <c r="AJ183" s="9" t="n">
        <f aca="false">+Outflows!AJ183+Fees!AJ183+'Ongoing Cash Flows'!AJ183+'Terminal Value'!AJ183</f>
        <v>0</v>
      </c>
      <c r="AK183" s="9"/>
      <c r="AL183" s="1"/>
      <c r="AM183" s="32"/>
      <c r="AN183" s="33" t="n">
        <f aca="false">IF(ISERROR(XIRR(B183:AJ183,IRRDates)),-1,XIRR(B183:AJ183,IRRDates))</f>
        <v>0.0591046505171417</v>
      </c>
      <c r="AO183" s="9" t="n">
        <f aca="false">SUMPRODUCT(B183:AJ183,PVRf)</f>
        <v>0</v>
      </c>
      <c r="AP183" s="9" t="n">
        <f aca="false">MIN(0,AO183-$AO$1004)^2</f>
        <v>0</v>
      </c>
      <c r="AQ183" s="9" t="n">
        <f aca="false">MAX(0,AO183-$AO$1004)^2</f>
        <v>0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20"/>
      <c r="CM183" s="20"/>
      <c r="CN183" s="20"/>
      <c r="CO183" s="20"/>
      <c r="CP183" s="20"/>
    </row>
    <row r="184" customFormat="false" ht="11.25" hidden="false" customHeight="false" outlineLevel="0" collapsed="false">
      <c r="A184" s="1" t="n">
        <v>182</v>
      </c>
      <c r="B184" s="9" t="n">
        <f aca="false">+Outflows!B184+Fees!B184+'Ongoing Cash Flows'!B184+'Terminal Value'!B184</f>
        <v>-99565.4932999916</v>
      </c>
      <c r="C184" s="9" t="n">
        <f aca="false">+Outflows!C184+Fees!C184+'Ongoing Cash Flows'!C184+'Terminal Value'!C184</f>
        <v>14275.1588919334</v>
      </c>
      <c r="D184" s="9" t="n">
        <f aca="false">+Outflows!D184+Fees!D184+'Ongoing Cash Flows'!D184+'Terminal Value'!D184</f>
        <v>12387.2717104106</v>
      </c>
      <c r="E184" s="9" t="n">
        <f aca="false">+Outflows!E184+Fees!E184+'Ongoing Cash Flows'!E184+'Terminal Value'!E184</f>
        <v>10320.2342645002</v>
      </c>
      <c r="F184" s="9" t="n">
        <f aca="false">+Outflows!F184+Fees!F184+'Ongoing Cash Flows'!F184+'Terminal Value'!F184</f>
        <v>9968.10114201892</v>
      </c>
      <c r="G184" s="9" t="n">
        <f aca="false">+Outflows!G184+Fees!G184+'Ongoing Cash Flows'!G184+'Terminal Value'!G184</f>
        <v>9610.68492316171</v>
      </c>
      <c r="H184" s="9" t="n">
        <f aca="false">+Outflows!H184+Fees!H184+'Ongoing Cash Flows'!H184+'Terminal Value'!H184</f>
        <v>8623.1884450939</v>
      </c>
      <c r="I184" s="9" t="n">
        <f aca="false">+Outflows!I184+Fees!I184+'Ongoing Cash Flows'!I184+'Terminal Value'!I184</f>
        <v>8465.29915407418</v>
      </c>
      <c r="J184" s="9" t="n">
        <f aca="false">+Outflows!J184+Fees!J184+'Ongoing Cash Flows'!J184+'Terminal Value'!J184</f>
        <v>8452.86495153919</v>
      </c>
      <c r="K184" s="9" t="n">
        <f aca="false">+Outflows!K184+Fees!K184+'Ongoing Cash Flows'!K184+'Terminal Value'!K184</f>
        <v>8443.92882930765</v>
      </c>
      <c r="L184" s="9" t="n">
        <f aca="false">+Outflows!L184+Fees!L184+'Ongoing Cash Flows'!L184+'Terminal Value'!L184</f>
        <v>8444.93701665878</v>
      </c>
      <c r="M184" s="9" t="n">
        <f aca="false">+Outflows!M184+Fees!M184+'Ongoing Cash Flows'!M184+'Terminal Value'!M184</f>
        <v>8417.15019500483</v>
      </c>
      <c r="N184" s="9" t="n">
        <f aca="false">+Outflows!N184+Fees!N184+'Ongoing Cash Flows'!N184+'Terminal Value'!N184</f>
        <v>8399.28428412687</v>
      </c>
      <c r="O184" s="9" t="n">
        <f aca="false">+Outflows!O184+Fees!O184+'Ongoing Cash Flows'!O184+'Terminal Value'!O184</f>
        <v>8073.37987787297</v>
      </c>
      <c r="P184" s="9" t="n">
        <f aca="false">+Outflows!P184+Fees!P184+'Ongoing Cash Flows'!P184+'Terminal Value'!P184</f>
        <v>7965.30179860105</v>
      </c>
      <c r="Q184" s="9" t="n">
        <f aca="false">+Outflows!Q184+Fees!Q184+'Ongoing Cash Flows'!Q184+'Terminal Value'!Q184</f>
        <v>7936.96483304537</v>
      </c>
      <c r="R184" s="9" t="n">
        <f aca="false">+Outflows!R184+Fees!R184+'Ongoing Cash Flows'!R184+'Terminal Value'!R184</f>
        <v>1141.97638195358</v>
      </c>
      <c r="S184" s="9" t="n">
        <f aca="false">+Outflows!S184+Fees!S184+'Ongoing Cash Flows'!S184+'Terminal Value'!S184</f>
        <v>0</v>
      </c>
      <c r="T184" s="9" t="n">
        <f aca="false">+Outflows!T184+Fees!T184+'Ongoing Cash Flows'!T184+'Terminal Value'!T184</f>
        <v>0</v>
      </c>
      <c r="U184" s="9" t="n">
        <f aca="false">+Outflows!U184+Fees!U184+'Ongoing Cash Flows'!U184+'Terminal Value'!U184</f>
        <v>0</v>
      </c>
      <c r="V184" s="9" t="n">
        <f aca="false">+Outflows!V184+Fees!V184+'Ongoing Cash Flows'!V184+'Terminal Value'!V184</f>
        <v>0</v>
      </c>
      <c r="W184" s="9" t="n">
        <f aca="false">+Outflows!W184+Fees!W184+'Ongoing Cash Flows'!W184+'Terminal Value'!W184</f>
        <v>0</v>
      </c>
      <c r="X184" s="9" t="n">
        <f aca="false">+Outflows!X184+Fees!X184+'Ongoing Cash Flows'!X184+'Terminal Value'!X184</f>
        <v>0</v>
      </c>
      <c r="Y184" s="9" t="n">
        <f aca="false">+Outflows!Y184+Fees!Y184+'Ongoing Cash Flows'!Y184+'Terminal Value'!Y184</f>
        <v>0</v>
      </c>
      <c r="Z184" s="9" t="n">
        <f aca="false">+Outflows!Z184+Fees!Z184+'Ongoing Cash Flows'!Z184+'Terminal Value'!Z184</f>
        <v>0</v>
      </c>
      <c r="AA184" s="9" t="n">
        <f aca="false">+Outflows!AA184+Fees!AA184+'Ongoing Cash Flows'!AA184+'Terminal Value'!AA184</f>
        <v>0</v>
      </c>
      <c r="AB184" s="9" t="n">
        <f aca="false">+Outflows!AB184+Fees!AB184+'Ongoing Cash Flows'!AB184+'Terminal Value'!AB184</f>
        <v>0</v>
      </c>
      <c r="AC184" s="9" t="n">
        <f aca="false">+Outflows!AC184+Fees!AC184+'Ongoing Cash Flows'!AC184+'Terminal Value'!AC184</f>
        <v>0</v>
      </c>
      <c r="AD184" s="9" t="n">
        <f aca="false">+Outflows!AD184+Fees!AD184+'Ongoing Cash Flows'!AD184+'Terminal Value'!AD184</f>
        <v>0</v>
      </c>
      <c r="AE184" s="9" t="n">
        <f aca="false">+Outflows!AE184+Fees!AE184+'Ongoing Cash Flows'!AE184+'Terminal Value'!AE184</f>
        <v>0</v>
      </c>
      <c r="AF184" s="9" t="n">
        <f aca="false">+Outflows!AF184+Fees!AF184+'Ongoing Cash Flows'!AF184+'Terminal Value'!AF184</f>
        <v>0</v>
      </c>
      <c r="AG184" s="9" t="n">
        <f aca="false">+Outflows!AG184+Fees!AG184+'Ongoing Cash Flows'!AG184+'Terminal Value'!AG184</f>
        <v>0</v>
      </c>
      <c r="AH184" s="9" t="n">
        <f aca="false">+Outflows!AH184+Fees!AH184+'Ongoing Cash Flows'!AH184+'Terminal Value'!AH184</f>
        <v>0</v>
      </c>
      <c r="AI184" s="9" t="n">
        <f aca="false">+Outflows!AI184+Fees!AI184+'Ongoing Cash Flows'!AI184+'Terminal Value'!AI184</f>
        <v>0</v>
      </c>
      <c r="AJ184" s="9" t="n">
        <f aca="false">+Outflows!AJ184+Fees!AJ184+'Ongoing Cash Flows'!AJ184+'Terminal Value'!AJ184</f>
        <v>0</v>
      </c>
      <c r="AK184" s="9"/>
      <c r="AL184" s="1"/>
      <c r="AM184" s="32"/>
      <c r="AN184" s="33" t="n">
        <f aca="false">IF(ISERROR(XIRR(B184:AJ184,IRRDates)),-1,XIRR(B184:AJ184,IRRDates))</f>
        <v>0.0515194441912107</v>
      </c>
      <c r="AO184" s="9" t="n">
        <f aca="false">SUMPRODUCT(B184:AJ184,PVRf)</f>
        <v>0</v>
      </c>
      <c r="AP184" s="9" t="n">
        <f aca="false">MIN(0,AO184-$AO$1004)^2</f>
        <v>0</v>
      </c>
      <c r="AQ184" s="9" t="n">
        <f aca="false">MAX(0,AO184-$AO$1004)^2</f>
        <v>0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20"/>
      <c r="CM184" s="20"/>
      <c r="CN184" s="20"/>
      <c r="CO184" s="20"/>
      <c r="CP184" s="20"/>
    </row>
    <row r="185" customFormat="false" ht="11.25" hidden="false" customHeight="false" outlineLevel="0" collapsed="false">
      <c r="A185" s="1" t="n">
        <v>183</v>
      </c>
      <c r="B185" s="9" t="n">
        <f aca="false">+Outflows!B185+Fees!B185+'Ongoing Cash Flows'!B185+'Terminal Value'!B185</f>
        <v>-94363.1424607072</v>
      </c>
      <c r="C185" s="9" t="n">
        <f aca="false">+Outflows!C185+Fees!C185+'Ongoing Cash Flows'!C185+'Terminal Value'!C185</f>
        <v>14185.9601693833</v>
      </c>
      <c r="D185" s="9" t="n">
        <f aca="false">+Outflows!D185+Fees!D185+'Ongoing Cash Flows'!D185+'Terminal Value'!D185</f>
        <v>12141.7216741239</v>
      </c>
      <c r="E185" s="9" t="n">
        <f aca="false">+Outflows!E185+Fees!E185+'Ongoing Cash Flows'!E185+'Terminal Value'!E185</f>
        <v>10098.9336475939</v>
      </c>
      <c r="F185" s="9" t="n">
        <f aca="false">+Outflows!F185+Fees!F185+'Ongoing Cash Flows'!F185+'Terminal Value'!F185</f>
        <v>9751.29990027643</v>
      </c>
      <c r="G185" s="9" t="n">
        <f aca="false">+Outflows!G185+Fees!G185+'Ongoing Cash Flows'!G185+'Terminal Value'!G185</f>
        <v>9445.22209476105</v>
      </c>
      <c r="H185" s="9" t="n">
        <f aca="false">+Outflows!H185+Fees!H185+'Ongoing Cash Flows'!H185+'Terminal Value'!H185</f>
        <v>8497.17585450056</v>
      </c>
      <c r="I185" s="9" t="n">
        <f aca="false">+Outflows!I185+Fees!I185+'Ongoing Cash Flows'!I185+'Terminal Value'!I185</f>
        <v>8345.96138770166</v>
      </c>
      <c r="J185" s="9" t="n">
        <f aca="false">+Outflows!J185+Fees!J185+'Ongoing Cash Flows'!J185+'Terminal Value'!J185</f>
        <v>8333.52718516667</v>
      </c>
      <c r="K185" s="9" t="n">
        <f aca="false">+Outflows!K185+Fees!K185+'Ongoing Cash Flows'!K185+'Terminal Value'!K185</f>
        <v>8324.38879553451</v>
      </c>
      <c r="L185" s="9" t="n">
        <f aca="false">+Outflows!L185+Fees!L185+'Ongoing Cash Flows'!L185+'Terminal Value'!L185</f>
        <v>8325.59925028626</v>
      </c>
      <c r="M185" s="9" t="n">
        <f aca="false">+Outflows!M185+Fees!M185+'Ongoing Cash Flows'!M185+'Terminal Value'!M185</f>
        <v>8297.61016123168</v>
      </c>
      <c r="N185" s="9" t="n">
        <f aca="false">+Outflows!N185+Fees!N185+'Ongoing Cash Flows'!N185+'Terminal Value'!N185</f>
        <v>8279.94651775436</v>
      </c>
      <c r="O185" s="9" t="n">
        <f aca="false">+Outflows!O185+Fees!O185+'Ongoing Cash Flows'!O185+'Terminal Value'!O185</f>
        <v>7953.83984409982</v>
      </c>
      <c r="P185" s="9" t="n">
        <f aca="false">+Outflows!P185+Fees!P185+'Ongoing Cash Flows'!P185+'Terminal Value'!P185</f>
        <v>7845.96403222854</v>
      </c>
      <c r="Q185" s="9" t="n">
        <f aca="false">+Outflows!Q185+Fees!Q185+'Ongoing Cash Flows'!Q185+'Terminal Value'!Q185</f>
        <v>7817.42479927222</v>
      </c>
      <c r="R185" s="9" t="n">
        <f aca="false">+Outflows!R185+Fees!R185+'Ongoing Cash Flows'!R185+'Terminal Value'!R185</f>
        <v>1082.30749876733</v>
      </c>
      <c r="S185" s="9" t="n">
        <f aca="false">+Outflows!S185+Fees!S185+'Ongoing Cash Flows'!S185+'Terminal Value'!S185</f>
        <v>0</v>
      </c>
      <c r="T185" s="9" t="n">
        <f aca="false">+Outflows!T185+Fees!T185+'Ongoing Cash Flows'!T185+'Terminal Value'!T185</f>
        <v>0</v>
      </c>
      <c r="U185" s="9" t="n">
        <f aca="false">+Outflows!U185+Fees!U185+'Ongoing Cash Flows'!U185+'Terminal Value'!U185</f>
        <v>0</v>
      </c>
      <c r="V185" s="9" t="n">
        <f aca="false">+Outflows!V185+Fees!V185+'Ongoing Cash Flows'!V185+'Terminal Value'!V185</f>
        <v>0</v>
      </c>
      <c r="W185" s="9" t="n">
        <f aca="false">+Outflows!W185+Fees!W185+'Ongoing Cash Flows'!W185+'Terminal Value'!W185</f>
        <v>0</v>
      </c>
      <c r="X185" s="9" t="n">
        <f aca="false">+Outflows!X185+Fees!X185+'Ongoing Cash Flows'!X185+'Terminal Value'!X185</f>
        <v>0</v>
      </c>
      <c r="Y185" s="9" t="n">
        <f aca="false">+Outflows!Y185+Fees!Y185+'Ongoing Cash Flows'!Y185+'Terminal Value'!Y185</f>
        <v>0</v>
      </c>
      <c r="Z185" s="9" t="n">
        <f aca="false">+Outflows!Z185+Fees!Z185+'Ongoing Cash Flows'!Z185+'Terminal Value'!Z185</f>
        <v>0</v>
      </c>
      <c r="AA185" s="9" t="n">
        <f aca="false">+Outflows!AA185+Fees!AA185+'Ongoing Cash Flows'!AA185+'Terminal Value'!AA185</f>
        <v>0</v>
      </c>
      <c r="AB185" s="9" t="n">
        <f aca="false">+Outflows!AB185+Fees!AB185+'Ongoing Cash Flows'!AB185+'Terminal Value'!AB185</f>
        <v>0</v>
      </c>
      <c r="AC185" s="9" t="n">
        <f aca="false">+Outflows!AC185+Fees!AC185+'Ongoing Cash Flows'!AC185+'Terminal Value'!AC185</f>
        <v>0</v>
      </c>
      <c r="AD185" s="9" t="n">
        <f aca="false">+Outflows!AD185+Fees!AD185+'Ongoing Cash Flows'!AD185+'Terminal Value'!AD185</f>
        <v>0</v>
      </c>
      <c r="AE185" s="9" t="n">
        <f aca="false">+Outflows!AE185+Fees!AE185+'Ongoing Cash Flows'!AE185+'Terminal Value'!AE185</f>
        <v>0</v>
      </c>
      <c r="AF185" s="9" t="n">
        <f aca="false">+Outflows!AF185+Fees!AF185+'Ongoing Cash Flows'!AF185+'Terminal Value'!AF185</f>
        <v>0</v>
      </c>
      <c r="AG185" s="9" t="n">
        <f aca="false">+Outflows!AG185+Fees!AG185+'Ongoing Cash Flows'!AG185+'Terminal Value'!AG185</f>
        <v>0</v>
      </c>
      <c r="AH185" s="9" t="n">
        <f aca="false">+Outflows!AH185+Fees!AH185+'Ongoing Cash Flows'!AH185+'Terminal Value'!AH185</f>
        <v>0</v>
      </c>
      <c r="AI185" s="9" t="n">
        <f aca="false">+Outflows!AI185+Fees!AI185+'Ongoing Cash Flows'!AI185+'Terminal Value'!AI185</f>
        <v>0</v>
      </c>
      <c r="AJ185" s="9" t="n">
        <f aca="false">+Outflows!AJ185+Fees!AJ185+'Ongoing Cash Flows'!AJ185+'Terminal Value'!AJ185</f>
        <v>0</v>
      </c>
      <c r="AK185" s="9"/>
      <c r="AL185" s="1"/>
      <c r="AM185" s="32"/>
      <c r="AN185" s="33" t="n">
        <f aca="false">IF(ISERROR(XIRR(B185:AJ185,IRRDates)),-1,XIRR(B185:AJ185,IRRDates))</f>
        <v>0.0578125663864165</v>
      </c>
      <c r="AO185" s="9" t="n">
        <f aca="false">SUMPRODUCT(B185:AJ185,PVRf)</f>
        <v>0</v>
      </c>
      <c r="AP185" s="9" t="n">
        <f aca="false">MIN(0,AO185-$AO$1004)^2</f>
        <v>0</v>
      </c>
      <c r="AQ185" s="9" t="n">
        <f aca="false">MAX(0,AO185-$AO$1004)^2</f>
        <v>0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20"/>
      <c r="CM185" s="20"/>
      <c r="CN185" s="20"/>
      <c r="CO185" s="20"/>
      <c r="CP185" s="20"/>
    </row>
    <row r="186" customFormat="false" ht="11.25" hidden="false" customHeight="false" outlineLevel="0" collapsed="false">
      <c r="A186" s="1" t="n">
        <v>184</v>
      </c>
      <c r="B186" s="9" t="n">
        <f aca="false">+Outflows!B186+Fees!B186+'Ongoing Cash Flows'!B186+'Terminal Value'!B186</f>
        <v>-94615.415247956</v>
      </c>
      <c r="C186" s="9" t="n">
        <f aca="false">+Outflows!C186+Fees!C186+'Ongoing Cash Flows'!C186+'Terminal Value'!C186</f>
        <v>14158.5977527491</v>
      </c>
      <c r="D186" s="9" t="n">
        <f aca="false">+Outflows!D186+Fees!D186+'Ongoing Cash Flows'!D186+'Terminal Value'!D186</f>
        <v>12193.7739739055</v>
      </c>
      <c r="E186" s="9" t="n">
        <f aca="false">+Outflows!E186+Fees!E186+'Ongoing Cash Flows'!E186+'Terminal Value'!E186</f>
        <v>10199.3217113251</v>
      </c>
      <c r="F186" s="9" t="n">
        <f aca="false">+Outflows!F186+Fees!F186+'Ongoing Cash Flows'!F186+'Terminal Value'!F186</f>
        <v>9712.31964189773</v>
      </c>
      <c r="G186" s="9" t="n">
        <f aca="false">+Outflows!G186+Fees!G186+'Ongoing Cash Flows'!G186+'Terminal Value'!G186</f>
        <v>9507.24334685291</v>
      </c>
      <c r="H186" s="9" t="n">
        <f aca="false">+Outflows!H186+Fees!H186+'Ongoing Cash Flows'!H186+'Terminal Value'!H186</f>
        <v>8503.28646649877</v>
      </c>
      <c r="I186" s="9" t="n">
        <f aca="false">+Outflows!I186+Fees!I186+'Ongoing Cash Flows'!I186+'Terminal Value'!I186</f>
        <v>8351.74832362292</v>
      </c>
      <c r="J186" s="9" t="n">
        <f aca="false">+Outflows!J186+Fees!J186+'Ongoing Cash Flows'!J186+'Terminal Value'!J186</f>
        <v>8339.31412108793</v>
      </c>
      <c r="K186" s="9" t="n">
        <f aca="false">+Outflows!K186+Fees!K186+'Ongoing Cash Flows'!K186+'Terminal Value'!K186</f>
        <v>8330.18553982173</v>
      </c>
      <c r="L186" s="9" t="n">
        <f aca="false">+Outflows!L186+Fees!L186+'Ongoing Cash Flows'!L186+'Terminal Value'!L186</f>
        <v>8331.38618620752</v>
      </c>
      <c r="M186" s="9" t="n">
        <f aca="false">+Outflows!M186+Fees!M186+'Ongoing Cash Flows'!M186+'Terminal Value'!M186</f>
        <v>8303.40690551891</v>
      </c>
      <c r="N186" s="9" t="n">
        <f aca="false">+Outflows!N186+Fees!N186+'Ongoing Cash Flows'!N186+'Terminal Value'!N186</f>
        <v>8285.73345367562</v>
      </c>
      <c r="O186" s="9" t="n">
        <f aca="false">+Outflows!O186+Fees!O186+'Ongoing Cash Flows'!O186+'Terminal Value'!O186</f>
        <v>7959.63658838705</v>
      </c>
      <c r="P186" s="9" t="n">
        <f aca="false">+Outflows!P186+Fees!P186+'Ongoing Cash Flows'!P186+'Terminal Value'!P186</f>
        <v>7851.75096814979</v>
      </c>
      <c r="Q186" s="9" t="n">
        <f aca="false">+Outflows!Q186+Fees!Q186+'Ongoing Cash Flows'!Q186+'Terminal Value'!Q186</f>
        <v>7823.22154355945</v>
      </c>
      <c r="R186" s="9" t="n">
        <f aca="false">+Outflows!R186+Fees!R186+'Ongoing Cash Flows'!R186+'Terminal Value'!R186</f>
        <v>1085.20096672796</v>
      </c>
      <c r="S186" s="9" t="n">
        <f aca="false">+Outflows!S186+Fees!S186+'Ongoing Cash Flows'!S186+'Terminal Value'!S186</f>
        <v>0</v>
      </c>
      <c r="T186" s="9" t="n">
        <f aca="false">+Outflows!T186+Fees!T186+'Ongoing Cash Flows'!T186+'Terminal Value'!T186</f>
        <v>0</v>
      </c>
      <c r="U186" s="9" t="n">
        <f aca="false">+Outflows!U186+Fees!U186+'Ongoing Cash Flows'!U186+'Terminal Value'!U186</f>
        <v>0</v>
      </c>
      <c r="V186" s="9" t="n">
        <f aca="false">+Outflows!V186+Fees!V186+'Ongoing Cash Flows'!V186+'Terminal Value'!V186</f>
        <v>0</v>
      </c>
      <c r="W186" s="9" t="n">
        <f aca="false">+Outflows!W186+Fees!W186+'Ongoing Cash Flows'!W186+'Terminal Value'!W186</f>
        <v>0</v>
      </c>
      <c r="X186" s="9" t="n">
        <f aca="false">+Outflows!X186+Fees!X186+'Ongoing Cash Flows'!X186+'Terminal Value'!X186</f>
        <v>0</v>
      </c>
      <c r="Y186" s="9" t="n">
        <f aca="false">+Outflows!Y186+Fees!Y186+'Ongoing Cash Flows'!Y186+'Terminal Value'!Y186</f>
        <v>0</v>
      </c>
      <c r="Z186" s="9" t="n">
        <f aca="false">+Outflows!Z186+Fees!Z186+'Ongoing Cash Flows'!Z186+'Terminal Value'!Z186</f>
        <v>0</v>
      </c>
      <c r="AA186" s="9" t="n">
        <f aca="false">+Outflows!AA186+Fees!AA186+'Ongoing Cash Flows'!AA186+'Terminal Value'!AA186</f>
        <v>0</v>
      </c>
      <c r="AB186" s="9" t="n">
        <f aca="false">+Outflows!AB186+Fees!AB186+'Ongoing Cash Flows'!AB186+'Terminal Value'!AB186</f>
        <v>0</v>
      </c>
      <c r="AC186" s="9" t="n">
        <f aca="false">+Outflows!AC186+Fees!AC186+'Ongoing Cash Flows'!AC186+'Terminal Value'!AC186</f>
        <v>0</v>
      </c>
      <c r="AD186" s="9" t="n">
        <f aca="false">+Outflows!AD186+Fees!AD186+'Ongoing Cash Flows'!AD186+'Terminal Value'!AD186</f>
        <v>0</v>
      </c>
      <c r="AE186" s="9" t="n">
        <f aca="false">+Outflows!AE186+Fees!AE186+'Ongoing Cash Flows'!AE186+'Terminal Value'!AE186</f>
        <v>0</v>
      </c>
      <c r="AF186" s="9" t="n">
        <f aca="false">+Outflows!AF186+Fees!AF186+'Ongoing Cash Flows'!AF186+'Terminal Value'!AF186</f>
        <v>0</v>
      </c>
      <c r="AG186" s="9" t="n">
        <f aca="false">+Outflows!AG186+Fees!AG186+'Ongoing Cash Flows'!AG186+'Terminal Value'!AG186</f>
        <v>0</v>
      </c>
      <c r="AH186" s="9" t="n">
        <f aca="false">+Outflows!AH186+Fees!AH186+'Ongoing Cash Flows'!AH186+'Terminal Value'!AH186</f>
        <v>0</v>
      </c>
      <c r="AI186" s="9" t="n">
        <f aca="false">+Outflows!AI186+Fees!AI186+'Ongoing Cash Flows'!AI186+'Terminal Value'!AI186</f>
        <v>0</v>
      </c>
      <c r="AJ186" s="9" t="n">
        <f aca="false">+Outflows!AJ186+Fees!AJ186+'Ongoing Cash Flows'!AJ186+'Terminal Value'!AJ186</f>
        <v>0</v>
      </c>
      <c r="AK186" s="9"/>
      <c r="AL186" s="1"/>
      <c r="AM186" s="32"/>
      <c r="AN186" s="33" t="n">
        <f aca="false">IF(ISERROR(XIRR(B186:AJ186,IRRDates)),-1,XIRR(B186:AJ186,IRRDates))</f>
        <v>0.0576403171832371</v>
      </c>
      <c r="AO186" s="9" t="n">
        <f aca="false">SUMPRODUCT(B186:AJ186,PVRf)</f>
        <v>0</v>
      </c>
      <c r="AP186" s="9" t="n">
        <f aca="false">MIN(0,AO186-$AO$1004)^2</f>
        <v>0</v>
      </c>
      <c r="AQ186" s="9" t="n">
        <f aca="false">MAX(0,AO186-$AO$1004)^2</f>
        <v>0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20"/>
      <c r="CM186" s="20"/>
      <c r="CN186" s="20"/>
      <c r="CO186" s="20"/>
      <c r="CP186" s="20"/>
    </row>
    <row r="187" customFormat="false" ht="11.25" hidden="false" customHeight="false" outlineLevel="0" collapsed="false">
      <c r="A187" s="1" t="n">
        <v>185</v>
      </c>
      <c r="B187" s="9" t="n">
        <f aca="false">+Outflows!B187+Fees!B187+'Ongoing Cash Flows'!B187+'Terminal Value'!B187</f>
        <v>-85558.8423349051</v>
      </c>
      <c r="C187" s="9" t="n">
        <f aca="false">+Outflows!C187+Fees!C187+'Ongoing Cash Flows'!C187+'Terminal Value'!C187</f>
        <v>14030.8706984345</v>
      </c>
      <c r="D187" s="9" t="n">
        <f aca="false">+Outflows!D187+Fees!D187+'Ongoing Cash Flows'!D187+'Terminal Value'!D187</f>
        <v>11834.6561071214</v>
      </c>
      <c r="E187" s="9" t="n">
        <f aca="false">+Outflows!E187+Fees!E187+'Ongoing Cash Flows'!E187+'Terminal Value'!E187</f>
        <v>9905.10053757821</v>
      </c>
      <c r="F187" s="9" t="n">
        <f aca="false">+Outflows!F187+Fees!F187+'Ongoing Cash Flows'!F187+'Terminal Value'!F187</f>
        <v>9527.94632940451</v>
      </c>
      <c r="G187" s="9" t="n">
        <f aca="false">+Outflows!G187+Fees!G187+'Ongoing Cash Flows'!G187+'Terminal Value'!G187</f>
        <v>9241.6581312506</v>
      </c>
      <c r="H187" s="9" t="n">
        <f aca="false">+Outflows!H187+Fees!H187+'Ongoing Cash Flows'!H187+'Terminal Value'!H187</f>
        <v>8283.91598382135</v>
      </c>
      <c r="I187" s="9" t="n">
        <f aca="false">+Outflows!I187+Fees!I187+'Ongoing Cash Flows'!I187+'Terminal Value'!I187</f>
        <v>8143.99778625586</v>
      </c>
      <c r="J187" s="9" t="n">
        <f aca="false">+Outflows!J187+Fees!J187+'Ongoing Cash Flows'!J187+'Terminal Value'!J187</f>
        <v>8131.56358372087</v>
      </c>
      <c r="K187" s="9" t="n">
        <f aca="false">+Outflows!K187+Fees!K187+'Ongoing Cash Flows'!K187+'Terminal Value'!K187</f>
        <v>8122.08288289982</v>
      </c>
      <c r="L187" s="9" t="n">
        <f aca="false">+Outflows!L187+Fees!L187+'Ongoing Cash Flows'!L187+'Terminal Value'!L187</f>
        <v>8123.63564884046</v>
      </c>
      <c r="M187" s="9" t="n">
        <f aca="false">+Outflows!M187+Fees!M187+'Ongoing Cash Flows'!M187+'Terminal Value'!M187</f>
        <v>8095.30424859699</v>
      </c>
      <c r="N187" s="9" t="n">
        <f aca="false">+Outflows!N187+Fees!N187+'Ongoing Cash Flows'!N187+'Terminal Value'!N187</f>
        <v>8077.98291630856</v>
      </c>
      <c r="O187" s="9" t="n">
        <f aca="false">+Outflows!O187+Fees!O187+'Ongoing Cash Flows'!O187+'Terminal Value'!O187</f>
        <v>7751.53393146513</v>
      </c>
      <c r="P187" s="9" t="n">
        <f aca="false">+Outflows!P187+Fees!P187+'Ongoing Cash Flows'!P187+'Terminal Value'!P187</f>
        <v>7644.00043078274</v>
      </c>
      <c r="Q187" s="9" t="n">
        <f aca="false">+Outflows!Q187+Fees!Q187+'Ongoing Cash Flows'!Q187+'Terminal Value'!Q187</f>
        <v>7615.11888663753</v>
      </c>
      <c r="R187" s="9" t="n">
        <f aca="false">+Outflows!R187+Fees!R187+'Ongoing Cash Flows'!R187+'Terminal Value'!R187</f>
        <v>981.325698044427</v>
      </c>
      <c r="S187" s="9" t="n">
        <f aca="false">+Outflows!S187+Fees!S187+'Ongoing Cash Flows'!S187+'Terminal Value'!S187</f>
        <v>0</v>
      </c>
      <c r="T187" s="9" t="n">
        <f aca="false">+Outflows!T187+Fees!T187+'Ongoing Cash Flows'!T187+'Terminal Value'!T187</f>
        <v>0</v>
      </c>
      <c r="U187" s="9" t="n">
        <f aca="false">+Outflows!U187+Fees!U187+'Ongoing Cash Flows'!U187+'Terminal Value'!U187</f>
        <v>0</v>
      </c>
      <c r="V187" s="9" t="n">
        <f aca="false">+Outflows!V187+Fees!V187+'Ongoing Cash Flows'!V187+'Terminal Value'!V187</f>
        <v>0</v>
      </c>
      <c r="W187" s="9" t="n">
        <f aca="false">+Outflows!W187+Fees!W187+'Ongoing Cash Flows'!W187+'Terminal Value'!W187</f>
        <v>0</v>
      </c>
      <c r="X187" s="9" t="n">
        <f aca="false">+Outflows!X187+Fees!X187+'Ongoing Cash Flows'!X187+'Terminal Value'!X187</f>
        <v>0</v>
      </c>
      <c r="Y187" s="9" t="n">
        <f aca="false">+Outflows!Y187+Fees!Y187+'Ongoing Cash Flows'!Y187+'Terminal Value'!Y187</f>
        <v>0</v>
      </c>
      <c r="Z187" s="9" t="n">
        <f aca="false">+Outflows!Z187+Fees!Z187+'Ongoing Cash Flows'!Z187+'Terminal Value'!Z187</f>
        <v>0</v>
      </c>
      <c r="AA187" s="9" t="n">
        <f aca="false">+Outflows!AA187+Fees!AA187+'Ongoing Cash Flows'!AA187+'Terminal Value'!AA187</f>
        <v>0</v>
      </c>
      <c r="AB187" s="9" t="n">
        <f aca="false">+Outflows!AB187+Fees!AB187+'Ongoing Cash Flows'!AB187+'Terminal Value'!AB187</f>
        <v>0</v>
      </c>
      <c r="AC187" s="9" t="n">
        <f aca="false">+Outflows!AC187+Fees!AC187+'Ongoing Cash Flows'!AC187+'Terminal Value'!AC187</f>
        <v>0</v>
      </c>
      <c r="AD187" s="9" t="n">
        <f aca="false">+Outflows!AD187+Fees!AD187+'Ongoing Cash Flows'!AD187+'Terminal Value'!AD187</f>
        <v>0</v>
      </c>
      <c r="AE187" s="9" t="n">
        <f aca="false">+Outflows!AE187+Fees!AE187+'Ongoing Cash Flows'!AE187+'Terminal Value'!AE187</f>
        <v>0</v>
      </c>
      <c r="AF187" s="9" t="n">
        <f aca="false">+Outflows!AF187+Fees!AF187+'Ongoing Cash Flows'!AF187+'Terminal Value'!AF187</f>
        <v>0</v>
      </c>
      <c r="AG187" s="9" t="n">
        <f aca="false">+Outflows!AG187+Fees!AG187+'Ongoing Cash Flows'!AG187+'Terminal Value'!AG187</f>
        <v>0</v>
      </c>
      <c r="AH187" s="9" t="n">
        <f aca="false">+Outflows!AH187+Fees!AH187+'Ongoing Cash Flows'!AH187+'Terminal Value'!AH187</f>
        <v>0</v>
      </c>
      <c r="AI187" s="9" t="n">
        <f aca="false">+Outflows!AI187+Fees!AI187+'Ongoing Cash Flows'!AI187+'Terminal Value'!AI187</f>
        <v>0</v>
      </c>
      <c r="AJ187" s="9" t="n">
        <f aca="false">+Outflows!AJ187+Fees!AJ187+'Ongoing Cash Flows'!AJ187+'Terminal Value'!AJ187</f>
        <v>0</v>
      </c>
      <c r="AK187" s="9"/>
      <c r="AL187" s="1"/>
      <c r="AM187" s="32"/>
      <c r="AN187" s="33" t="n">
        <f aca="false">IF(ISERROR(XIRR(B187:AJ187,IRRDates)),-1,XIRR(B187:AJ187,IRRDates))</f>
        <v>0.0707935574297375</v>
      </c>
      <c r="AO187" s="9" t="n">
        <f aca="false">SUMPRODUCT(B187:AJ187,PVRf)</f>
        <v>0</v>
      </c>
      <c r="AP187" s="9" t="n">
        <f aca="false">MIN(0,AO187-$AO$1004)^2</f>
        <v>0</v>
      </c>
      <c r="AQ187" s="9" t="n">
        <f aca="false">MAX(0,AO187-$AO$1004)^2</f>
        <v>0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20"/>
      <c r="CM187" s="20"/>
      <c r="CN187" s="20"/>
      <c r="CO187" s="20"/>
      <c r="CP187" s="20"/>
    </row>
    <row r="188" customFormat="false" ht="11.25" hidden="false" customHeight="false" outlineLevel="0" collapsed="false">
      <c r="A188" s="1" t="n">
        <v>186</v>
      </c>
      <c r="B188" s="9" t="n">
        <f aca="false">+Outflows!B188+Fees!B188+'Ongoing Cash Flows'!B188+'Terminal Value'!B188</f>
        <v>-87289.4639488074</v>
      </c>
      <c r="C188" s="9" t="n">
        <f aca="false">+Outflows!C188+Fees!C188+'Ongoing Cash Flows'!C188+'Terminal Value'!C188</f>
        <v>14051.165438292</v>
      </c>
      <c r="D188" s="9" t="n">
        <f aca="false">+Outflows!D188+Fees!D188+'Ongoing Cash Flows'!D188+'Terminal Value'!D188</f>
        <v>11909.7119631129</v>
      </c>
      <c r="E188" s="9" t="n">
        <f aca="false">+Outflows!E188+Fees!E188+'Ongoing Cash Flows'!E188+'Terminal Value'!E188</f>
        <v>9874.77687154897</v>
      </c>
      <c r="F188" s="9" t="n">
        <f aca="false">+Outflows!F188+Fees!F188+'Ongoing Cash Flows'!F188+'Terminal Value'!F188</f>
        <v>9545.19097644985</v>
      </c>
      <c r="G188" s="9" t="n">
        <f aca="false">+Outflows!G188+Fees!G188+'Ongoing Cash Flows'!G188+'Terminal Value'!G188</f>
        <v>9231.89399756584</v>
      </c>
      <c r="H188" s="9" t="n">
        <f aca="false">+Outflows!H188+Fees!H188+'Ongoing Cash Flows'!H188+'Terminal Value'!H188</f>
        <v>8325.83551590248</v>
      </c>
      <c r="I188" s="9" t="n">
        <f aca="false">+Outflows!I188+Fees!I188+'Ongoing Cash Flows'!I188+'Terminal Value'!I188</f>
        <v>8183.69686158149</v>
      </c>
      <c r="J188" s="9" t="n">
        <f aca="false">+Outflows!J188+Fees!J188+'Ongoing Cash Flows'!J188+'Terminal Value'!J188</f>
        <v>8171.2626590465</v>
      </c>
      <c r="K188" s="9" t="n">
        <f aca="false">+Outflows!K188+Fees!K188+'Ongoing Cash Flows'!K188+'Terminal Value'!K188</f>
        <v>8161.84924479379</v>
      </c>
      <c r="L188" s="9" t="n">
        <f aca="false">+Outflows!L188+Fees!L188+'Ongoing Cash Flows'!L188+'Terminal Value'!L188</f>
        <v>8163.33472416609</v>
      </c>
      <c r="M188" s="9" t="n">
        <f aca="false">+Outflows!M188+Fees!M188+'Ongoing Cash Flows'!M188+'Terminal Value'!M188</f>
        <v>8135.07061049097</v>
      </c>
      <c r="N188" s="9" t="n">
        <f aca="false">+Outflows!N188+Fees!N188+'Ongoing Cash Flows'!N188+'Terminal Value'!N188</f>
        <v>8117.68199163419</v>
      </c>
      <c r="O188" s="9" t="n">
        <f aca="false">+Outflows!O188+Fees!O188+'Ongoing Cash Flows'!O188+'Terminal Value'!O188</f>
        <v>7791.30029335911</v>
      </c>
      <c r="P188" s="9" t="n">
        <f aca="false">+Outflows!P188+Fees!P188+'Ongoing Cash Flows'!P188+'Terminal Value'!P188</f>
        <v>7683.69950610837</v>
      </c>
      <c r="Q188" s="9" t="n">
        <f aca="false">+Outflows!Q188+Fees!Q188+'Ongoing Cash Flows'!Q188+'Terminal Value'!Q188</f>
        <v>7654.88524853151</v>
      </c>
      <c r="R188" s="9" t="n">
        <f aca="false">+Outflows!R188+Fees!R188+'Ongoing Cash Flows'!R188+'Terminal Value'!R188</f>
        <v>1001.17523570724</v>
      </c>
      <c r="S188" s="9" t="n">
        <f aca="false">+Outflows!S188+Fees!S188+'Ongoing Cash Flows'!S188+'Terminal Value'!S188</f>
        <v>0</v>
      </c>
      <c r="T188" s="9" t="n">
        <f aca="false">+Outflows!T188+Fees!T188+'Ongoing Cash Flows'!T188+'Terminal Value'!T188</f>
        <v>0</v>
      </c>
      <c r="U188" s="9" t="n">
        <f aca="false">+Outflows!U188+Fees!U188+'Ongoing Cash Flows'!U188+'Terminal Value'!U188</f>
        <v>0</v>
      </c>
      <c r="V188" s="9" t="n">
        <f aca="false">+Outflows!V188+Fees!V188+'Ongoing Cash Flows'!V188+'Terminal Value'!V188</f>
        <v>0</v>
      </c>
      <c r="W188" s="9" t="n">
        <f aca="false">+Outflows!W188+Fees!W188+'Ongoing Cash Flows'!W188+'Terminal Value'!W188</f>
        <v>0</v>
      </c>
      <c r="X188" s="9" t="n">
        <f aca="false">+Outflows!X188+Fees!X188+'Ongoing Cash Flows'!X188+'Terminal Value'!X188</f>
        <v>0</v>
      </c>
      <c r="Y188" s="9" t="n">
        <f aca="false">+Outflows!Y188+Fees!Y188+'Ongoing Cash Flows'!Y188+'Terminal Value'!Y188</f>
        <v>0</v>
      </c>
      <c r="Z188" s="9" t="n">
        <f aca="false">+Outflows!Z188+Fees!Z188+'Ongoing Cash Flows'!Z188+'Terminal Value'!Z188</f>
        <v>0</v>
      </c>
      <c r="AA188" s="9" t="n">
        <f aca="false">+Outflows!AA188+Fees!AA188+'Ongoing Cash Flows'!AA188+'Terminal Value'!AA188</f>
        <v>0</v>
      </c>
      <c r="AB188" s="9" t="n">
        <f aca="false">+Outflows!AB188+Fees!AB188+'Ongoing Cash Flows'!AB188+'Terminal Value'!AB188</f>
        <v>0</v>
      </c>
      <c r="AC188" s="9" t="n">
        <f aca="false">+Outflows!AC188+Fees!AC188+'Ongoing Cash Flows'!AC188+'Terminal Value'!AC188</f>
        <v>0</v>
      </c>
      <c r="AD188" s="9" t="n">
        <f aca="false">+Outflows!AD188+Fees!AD188+'Ongoing Cash Flows'!AD188+'Terminal Value'!AD188</f>
        <v>0</v>
      </c>
      <c r="AE188" s="9" t="n">
        <f aca="false">+Outflows!AE188+Fees!AE188+'Ongoing Cash Flows'!AE188+'Terminal Value'!AE188</f>
        <v>0</v>
      </c>
      <c r="AF188" s="9" t="n">
        <f aca="false">+Outflows!AF188+Fees!AF188+'Ongoing Cash Flows'!AF188+'Terminal Value'!AF188</f>
        <v>0</v>
      </c>
      <c r="AG188" s="9" t="n">
        <f aca="false">+Outflows!AG188+Fees!AG188+'Ongoing Cash Flows'!AG188+'Terminal Value'!AG188</f>
        <v>0</v>
      </c>
      <c r="AH188" s="9" t="n">
        <f aca="false">+Outflows!AH188+Fees!AH188+'Ongoing Cash Flows'!AH188+'Terminal Value'!AH188</f>
        <v>0</v>
      </c>
      <c r="AI188" s="9" t="n">
        <f aca="false">+Outflows!AI188+Fees!AI188+'Ongoing Cash Flows'!AI188+'Terminal Value'!AI188</f>
        <v>0</v>
      </c>
      <c r="AJ188" s="9" t="n">
        <f aca="false">+Outflows!AJ188+Fees!AJ188+'Ongoing Cash Flows'!AJ188+'Terminal Value'!AJ188</f>
        <v>0</v>
      </c>
      <c r="AK188" s="9"/>
      <c r="AL188" s="1"/>
      <c r="AM188" s="32"/>
      <c r="AN188" s="33" t="n">
        <f aca="false">IF(ISERROR(XIRR(B188:AJ188,IRRDates)),-1,XIRR(B188:AJ188,IRRDates))</f>
        <v>0.0678405081576754</v>
      </c>
      <c r="AO188" s="9" t="n">
        <f aca="false">SUMPRODUCT(B188:AJ188,PVRf)</f>
        <v>0</v>
      </c>
      <c r="AP188" s="9" t="n">
        <f aca="false">MIN(0,AO188-$AO$1004)^2</f>
        <v>0</v>
      </c>
      <c r="AQ188" s="9" t="n">
        <f aca="false">MAX(0,AO188-$AO$1004)^2</f>
        <v>0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20"/>
      <c r="CM188" s="20"/>
      <c r="CN188" s="20"/>
      <c r="CO188" s="20"/>
      <c r="CP188" s="20"/>
    </row>
    <row r="189" customFormat="false" ht="11.25" hidden="false" customHeight="false" outlineLevel="0" collapsed="false">
      <c r="A189" s="1" t="n">
        <v>187</v>
      </c>
      <c r="B189" s="9" t="n">
        <f aca="false">+Outflows!B189+Fees!B189+'Ongoing Cash Flows'!B189+'Terminal Value'!B189</f>
        <v>-100883.257511735</v>
      </c>
      <c r="C189" s="9" t="n">
        <f aca="false">+Outflows!C189+Fees!C189+'Ongoing Cash Flows'!C189+'Terminal Value'!C189</f>
        <v>14259.3083124635</v>
      </c>
      <c r="D189" s="9" t="n">
        <f aca="false">+Outflows!D189+Fees!D189+'Ongoing Cash Flows'!D189+'Terminal Value'!D189</f>
        <v>12384.4668710748</v>
      </c>
      <c r="E189" s="9" t="n">
        <f aca="false">+Outflows!E189+Fees!E189+'Ongoing Cash Flows'!E189+'Terminal Value'!E189</f>
        <v>10401.7250629104</v>
      </c>
      <c r="F189" s="9" t="n">
        <f aca="false">+Outflows!F189+Fees!F189+'Ongoing Cash Flows'!F189+'Terminal Value'!F189</f>
        <v>9981.95775931135</v>
      </c>
      <c r="G189" s="9" t="n">
        <f aca="false">+Outflows!G189+Fees!G189+'Ongoing Cash Flows'!G189+'Terminal Value'!G189</f>
        <v>9558.33571443419</v>
      </c>
      <c r="H189" s="9" t="n">
        <f aca="false">+Outflows!H189+Fees!H189+'Ongoing Cash Flows'!H189+'Terminal Value'!H189</f>
        <v>8655.10764609416</v>
      </c>
      <c r="I189" s="9" t="n">
        <f aca="false">+Outflows!I189+Fees!I189+'Ongoing Cash Flows'!I189+'Terminal Value'!I189</f>
        <v>8495.52761088019</v>
      </c>
      <c r="J189" s="9" t="n">
        <f aca="false">+Outflows!J189+Fees!J189+'Ongoing Cash Flows'!J189+'Terminal Value'!J189</f>
        <v>8483.0934083452</v>
      </c>
      <c r="K189" s="9" t="n">
        <f aca="false">+Outflows!K189+Fees!K189+'Ongoing Cash Flows'!K189+'Terminal Value'!K189</f>
        <v>8474.20852078622</v>
      </c>
      <c r="L189" s="9" t="n">
        <f aca="false">+Outflows!L189+Fees!L189+'Ongoing Cash Flows'!L189+'Terminal Value'!L189</f>
        <v>8475.16547346479</v>
      </c>
      <c r="M189" s="9" t="n">
        <f aca="false">+Outflows!M189+Fees!M189+'Ongoing Cash Flows'!M189+'Terminal Value'!M189</f>
        <v>8447.4298864834</v>
      </c>
      <c r="N189" s="9" t="n">
        <f aca="false">+Outflows!N189+Fees!N189+'Ongoing Cash Flows'!N189+'Terminal Value'!N189</f>
        <v>8429.51274093289</v>
      </c>
      <c r="O189" s="9" t="n">
        <f aca="false">+Outflows!O189+Fees!O189+'Ongoing Cash Flows'!O189+'Terminal Value'!O189</f>
        <v>8103.65956935153</v>
      </c>
      <c r="P189" s="9" t="n">
        <f aca="false">+Outflows!P189+Fees!P189+'Ongoing Cash Flows'!P189+'Terminal Value'!P189</f>
        <v>7995.53025540706</v>
      </c>
      <c r="Q189" s="9" t="n">
        <f aca="false">+Outflows!Q189+Fees!Q189+'Ongoing Cash Flows'!Q189+'Terminal Value'!Q189</f>
        <v>7967.24452452394</v>
      </c>
      <c r="R189" s="9" t="n">
        <f aca="false">+Outflows!R189+Fees!R189+'Ongoing Cash Flows'!R189+'Terminal Value'!R189</f>
        <v>1157.09061035659</v>
      </c>
      <c r="S189" s="9" t="n">
        <f aca="false">+Outflows!S189+Fees!S189+'Ongoing Cash Flows'!S189+'Terminal Value'!S189</f>
        <v>0</v>
      </c>
      <c r="T189" s="9" t="n">
        <f aca="false">+Outflows!T189+Fees!T189+'Ongoing Cash Flows'!T189+'Terminal Value'!T189</f>
        <v>0</v>
      </c>
      <c r="U189" s="9" t="n">
        <f aca="false">+Outflows!U189+Fees!U189+'Ongoing Cash Flows'!U189+'Terminal Value'!U189</f>
        <v>0</v>
      </c>
      <c r="V189" s="9" t="n">
        <f aca="false">+Outflows!V189+Fees!V189+'Ongoing Cash Flows'!V189+'Terminal Value'!V189</f>
        <v>0</v>
      </c>
      <c r="W189" s="9" t="n">
        <f aca="false">+Outflows!W189+Fees!W189+'Ongoing Cash Flows'!W189+'Terminal Value'!W189</f>
        <v>0</v>
      </c>
      <c r="X189" s="9" t="n">
        <f aca="false">+Outflows!X189+Fees!X189+'Ongoing Cash Flows'!X189+'Terminal Value'!X189</f>
        <v>0</v>
      </c>
      <c r="Y189" s="9" t="n">
        <f aca="false">+Outflows!Y189+Fees!Y189+'Ongoing Cash Flows'!Y189+'Terminal Value'!Y189</f>
        <v>0</v>
      </c>
      <c r="Z189" s="9" t="n">
        <f aca="false">+Outflows!Z189+Fees!Z189+'Ongoing Cash Flows'!Z189+'Terminal Value'!Z189</f>
        <v>0</v>
      </c>
      <c r="AA189" s="9" t="n">
        <f aca="false">+Outflows!AA189+Fees!AA189+'Ongoing Cash Flows'!AA189+'Terminal Value'!AA189</f>
        <v>0</v>
      </c>
      <c r="AB189" s="9" t="n">
        <f aca="false">+Outflows!AB189+Fees!AB189+'Ongoing Cash Flows'!AB189+'Terminal Value'!AB189</f>
        <v>0</v>
      </c>
      <c r="AC189" s="9" t="n">
        <f aca="false">+Outflows!AC189+Fees!AC189+'Ongoing Cash Flows'!AC189+'Terminal Value'!AC189</f>
        <v>0</v>
      </c>
      <c r="AD189" s="9" t="n">
        <f aca="false">+Outflows!AD189+Fees!AD189+'Ongoing Cash Flows'!AD189+'Terminal Value'!AD189</f>
        <v>0</v>
      </c>
      <c r="AE189" s="9" t="n">
        <f aca="false">+Outflows!AE189+Fees!AE189+'Ongoing Cash Flows'!AE189+'Terminal Value'!AE189</f>
        <v>0</v>
      </c>
      <c r="AF189" s="9" t="n">
        <f aca="false">+Outflows!AF189+Fees!AF189+'Ongoing Cash Flows'!AF189+'Terminal Value'!AF189</f>
        <v>0</v>
      </c>
      <c r="AG189" s="9" t="n">
        <f aca="false">+Outflows!AG189+Fees!AG189+'Ongoing Cash Flows'!AG189+'Terminal Value'!AG189</f>
        <v>0</v>
      </c>
      <c r="AH189" s="9" t="n">
        <f aca="false">+Outflows!AH189+Fees!AH189+'Ongoing Cash Flows'!AH189+'Terminal Value'!AH189</f>
        <v>0</v>
      </c>
      <c r="AI189" s="9" t="n">
        <f aca="false">+Outflows!AI189+Fees!AI189+'Ongoing Cash Flows'!AI189+'Terminal Value'!AI189</f>
        <v>0</v>
      </c>
      <c r="AJ189" s="9" t="n">
        <f aca="false">+Outflows!AJ189+Fees!AJ189+'Ongoing Cash Flows'!AJ189+'Terminal Value'!AJ189</f>
        <v>0</v>
      </c>
      <c r="AK189" s="9"/>
      <c r="AL189" s="1"/>
      <c r="AM189" s="32"/>
      <c r="AN189" s="33" t="n">
        <f aca="false">IF(ISERROR(XIRR(B189:AJ189,IRRDates)),-1,XIRR(B189:AJ189,IRRDates))</f>
        <v>0.0497232332430381</v>
      </c>
      <c r="AO189" s="9" t="n">
        <f aca="false">SUMPRODUCT(B189:AJ189,PVRf)</f>
        <v>0</v>
      </c>
      <c r="AP189" s="9" t="n">
        <f aca="false">MIN(0,AO189-$AO$1004)^2</f>
        <v>0</v>
      </c>
      <c r="AQ189" s="9" t="n">
        <f aca="false">MAX(0,AO189-$AO$1004)^2</f>
        <v>0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20"/>
      <c r="CM189" s="20"/>
      <c r="CN189" s="20"/>
      <c r="CO189" s="20"/>
      <c r="CP189" s="20"/>
    </row>
    <row r="190" customFormat="false" ht="11.25" hidden="false" customHeight="false" outlineLevel="0" collapsed="false">
      <c r="A190" s="1" t="n">
        <v>188</v>
      </c>
      <c r="B190" s="9" t="n">
        <f aca="false">+Outflows!B190+Fees!B190+'Ongoing Cash Flows'!B190+'Terminal Value'!B190</f>
        <v>-86781.1013068264</v>
      </c>
      <c r="C190" s="9" t="n">
        <f aca="false">+Outflows!C190+Fees!C190+'Ongoing Cash Flows'!C190+'Terminal Value'!C190</f>
        <v>13972.2605610211</v>
      </c>
      <c r="D190" s="9" t="n">
        <f aca="false">+Outflows!D190+Fees!D190+'Ongoing Cash Flows'!D190+'Terminal Value'!D190</f>
        <v>11906.3038859103</v>
      </c>
      <c r="E190" s="9" t="n">
        <f aca="false">+Outflows!E190+Fees!E190+'Ongoing Cash Flows'!E190+'Terminal Value'!E190</f>
        <v>9880.48447372997</v>
      </c>
      <c r="F190" s="9" t="n">
        <f aca="false">+Outflows!F190+Fees!F190+'Ongoing Cash Flows'!F190+'Terminal Value'!F190</f>
        <v>9618.12286259094</v>
      </c>
      <c r="G190" s="9" t="n">
        <f aca="false">+Outflows!G190+Fees!G190+'Ongoing Cash Flows'!G190+'Terminal Value'!G190</f>
        <v>9250.25763703994</v>
      </c>
      <c r="H190" s="9" t="n">
        <f aca="false">+Outflows!H190+Fees!H190+'Ongoing Cash Flows'!H190+'Terminal Value'!H190</f>
        <v>8313.52183398138</v>
      </c>
      <c r="I190" s="9" t="n">
        <f aca="false">+Outflows!I190+Fees!I190+'Ongoing Cash Flows'!I190+'Terminal Value'!I190</f>
        <v>8172.03542926456</v>
      </c>
      <c r="J190" s="9" t="n">
        <f aca="false">+Outflows!J190+Fees!J190+'Ongoing Cash Flows'!J190+'Terminal Value'!J190</f>
        <v>8159.60122672957</v>
      </c>
      <c r="K190" s="9" t="n">
        <f aca="false">+Outflows!K190+Fees!K190+'Ongoing Cash Flows'!K190+'Terminal Value'!K190</f>
        <v>8150.16804733734</v>
      </c>
      <c r="L190" s="9" t="n">
        <f aca="false">+Outflows!L190+Fees!L190+'Ongoing Cash Flows'!L190+'Terminal Value'!L190</f>
        <v>8151.67329184916</v>
      </c>
      <c r="M190" s="9" t="n">
        <f aca="false">+Outflows!M190+Fees!M190+'Ongoing Cash Flows'!M190+'Terminal Value'!M190</f>
        <v>8123.38941303452</v>
      </c>
      <c r="N190" s="9" t="n">
        <f aca="false">+Outflows!N190+Fees!N190+'Ongoing Cash Flows'!N190+'Terminal Value'!N190</f>
        <v>8106.02055931725</v>
      </c>
      <c r="O190" s="9" t="n">
        <f aca="false">+Outflows!O190+Fees!O190+'Ongoing Cash Flows'!O190+'Terminal Value'!O190</f>
        <v>7779.61909590266</v>
      </c>
      <c r="P190" s="9" t="n">
        <f aca="false">+Outflows!P190+Fees!P190+'Ongoing Cash Flows'!P190+'Terminal Value'!P190</f>
        <v>7672.03807379143</v>
      </c>
      <c r="Q190" s="9" t="n">
        <f aca="false">+Outflows!Q190+Fees!Q190+'Ongoing Cash Flows'!Q190+'Terminal Value'!Q190</f>
        <v>7643.20405107506</v>
      </c>
      <c r="R190" s="9" t="n">
        <f aca="false">+Outflows!R190+Fees!R190+'Ongoing Cash Flows'!R190+'Terminal Value'!R190</f>
        <v>995.344519548776</v>
      </c>
      <c r="S190" s="9" t="n">
        <f aca="false">+Outflows!S190+Fees!S190+'Ongoing Cash Flows'!S190+'Terminal Value'!S190</f>
        <v>0</v>
      </c>
      <c r="T190" s="9" t="n">
        <f aca="false">+Outflows!T190+Fees!T190+'Ongoing Cash Flows'!T190+'Terminal Value'!T190</f>
        <v>0</v>
      </c>
      <c r="U190" s="9" t="n">
        <f aca="false">+Outflows!U190+Fees!U190+'Ongoing Cash Flows'!U190+'Terminal Value'!U190</f>
        <v>0</v>
      </c>
      <c r="V190" s="9" t="n">
        <f aca="false">+Outflows!V190+Fees!V190+'Ongoing Cash Flows'!V190+'Terminal Value'!V190</f>
        <v>0</v>
      </c>
      <c r="W190" s="9" t="n">
        <f aca="false">+Outflows!W190+Fees!W190+'Ongoing Cash Flows'!W190+'Terminal Value'!W190</f>
        <v>0</v>
      </c>
      <c r="X190" s="9" t="n">
        <f aca="false">+Outflows!X190+Fees!X190+'Ongoing Cash Flows'!X190+'Terminal Value'!X190</f>
        <v>0</v>
      </c>
      <c r="Y190" s="9" t="n">
        <f aca="false">+Outflows!Y190+Fees!Y190+'Ongoing Cash Flows'!Y190+'Terminal Value'!Y190</f>
        <v>0</v>
      </c>
      <c r="Z190" s="9" t="n">
        <f aca="false">+Outflows!Z190+Fees!Z190+'Ongoing Cash Flows'!Z190+'Terminal Value'!Z190</f>
        <v>0</v>
      </c>
      <c r="AA190" s="9" t="n">
        <f aca="false">+Outflows!AA190+Fees!AA190+'Ongoing Cash Flows'!AA190+'Terminal Value'!AA190</f>
        <v>0</v>
      </c>
      <c r="AB190" s="9" t="n">
        <f aca="false">+Outflows!AB190+Fees!AB190+'Ongoing Cash Flows'!AB190+'Terminal Value'!AB190</f>
        <v>0</v>
      </c>
      <c r="AC190" s="9" t="n">
        <f aca="false">+Outflows!AC190+Fees!AC190+'Ongoing Cash Flows'!AC190+'Terminal Value'!AC190</f>
        <v>0</v>
      </c>
      <c r="AD190" s="9" t="n">
        <f aca="false">+Outflows!AD190+Fees!AD190+'Ongoing Cash Flows'!AD190+'Terminal Value'!AD190</f>
        <v>0</v>
      </c>
      <c r="AE190" s="9" t="n">
        <f aca="false">+Outflows!AE190+Fees!AE190+'Ongoing Cash Flows'!AE190+'Terminal Value'!AE190</f>
        <v>0</v>
      </c>
      <c r="AF190" s="9" t="n">
        <f aca="false">+Outflows!AF190+Fees!AF190+'Ongoing Cash Flows'!AF190+'Terminal Value'!AF190</f>
        <v>0</v>
      </c>
      <c r="AG190" s="9" t="n">
        <f aca="false">+Outflows!AG190+Fees!AG190+'Ongoing Cash Flows'!AG190+'Terminal Value'!AG190</f>
        <v>0</v>
      </c>
      <c r="AH190" s="9" t="n">
        <f aca="false">+Outflows!AH190+Fees!AH190+'Ongoing Cash Flows'!AH190+'Terminal Value'!AH190</f>
        <v>0</v>
      </c>
      <c r="AI190" s="9" t="n">
        <f aca="false">+Outflows!AI190+Fees!AI190+'Ongoing Cash Flows'!AI190+'Terminal Value'!AI190</f>
        <v>0</v>
      </c>
      <c r="AJ190" s="9" t="n">
        <f aca="false">+Outflows!AJ190+Fees!AJ190+'Ongoing Cash Flows'!AJ190+'Terminal Value'!AJ190</f>
        <v>0</v>
      </c>
      <c r="AK190" s="9"/>
      <c r="AL190" s="1"/>
      <c r="AM190" s="32"/>
      <c r="AN190" s="33" t="n">
        <f aca="false">IF(ISERROR(XIRR(B190:AJ190,IRRDates)),-1,XIRR(B190:AJ190,IRRDates))</f>
        <v>0.0687298070502727</v>
      </c>
      <c r="AO190" s="9" t="n">
        <f aca="false">SUMPRODUCT(B190:AJ190,PVRf)</f>
        <v>0</v>
      </c>
      <c r="AP190" s="9" t="n">
        <f aca="false">MIN(0,AO190-$AO$1004)^2</f>
        <v>0</v>
      </c>
      <c r="AQ190" s="9" t="n">
        <f aca="false">MAX(0,AO190-$AO$1004)^2</f>
        <v>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20"/>
      <c r="CM190" s="20"/>
      <c r="CN190" s="20"/>
      <c r="CO190" s="20"/>
      <c r="CP190" s="20"/>
    </row>
    <row r="191" customFormat="false" ht="11.25" hidden="false" customHeight="false" outlineLevel="0" collapsed="false">
      <c r="A191" s="1" t="n">
        <v>189</v>
      </c>
      <c r="B191" s="9" t="n">
        <f aca="false">+Outflows!B191+Fees!B191+'Ongoing Cash Flows'!B191+'Terminal Value'!B191</f>
        <v>-98031.8438833076</v>
      </c>
      <c r="C191" s="9" t="n">
        <f aca="false">+Outflows!C191+Fees!C191+'Ongoing Cash Flows'!C191+'Terminal Value'!C191</f>
        <v>14177.8142850488</v>
      </c>
      <c r="D191" s="9" t="n">
        <f aca="false">+Outflows!D191+Fees!D191+'Ongoing Cash Flows'!D191+'Terminal Value'!D191</f>
        <v>12336.5542503327</v>
      </c>
      <c r="E191" s="9" t="n">
        <f aca="false">+Outflows!E191+Fees!E191+'Ongoing Cash Flows'!E191+'Terminal Value'!E191</f>
        <v>10243.3809305622</v>
      </c>
      <c r="F191" s="9" t="n">
        <f aca="false">+Outflows!F191+Fees!F191+'Ongoing Cash Flows'!F191+'Terminal Value'!F191</f>
        <v>9912.95859135201</v>
      </c>
      <c r="G191" s="9" t="n">
        <f aca="false">+Outflows!G191+Fees!G191+'Ongoing Cash Flows'!G191+'Terminal Value'!G191</f>
        <v>9439.77662930842</v>
      </c>
      <c r="H191" s="9" t="n">
        <f aca="false">+Outflows!H191+Fees!H191+'Ongoing Cash Flows'!H191+'Terminal Value'!H191</f>
        <v>8586.04002084712</v>
      </c>
      <c r="I191" s="9" t="n">
        <f aca="false">+Outflows!I191+Fees!I191+'Ongoing Cash Flows'!I191+'Terminal Value'!I191</f>
        <v>8430.11846337498</v>
      </c>
      <c r="J191" s="9" t="n">
        <f aca="false">+Outflows!J191+Fees!J191+'Ongoing Cash Flows'!J191+'Terminal Value'!J191</f>
        <v>8417.68426083999</v>
      </c>
      <c r="K191" s="9" t="n">
        <f aca="false">+Outflows!K191+Fees!K191+'Ongoing Cash Flows'!K191+'Terminal Value'!K191</f>
        <v>8408.68851031913</v>
      </c>
      <c r="L191" s="9" t="n">
        <f aca="false">+Outflows!L191+Fees!L191+'Ongoing Cash Flows'!L191+'Terminal Value'!L191</f>
        <v>8409.75632595958</v>
      </c>
      <c r="M191" s="9" t="n">
        <f aca="false">+Outflows!M191+Fees!M191+'Ongoing Cash Flows'!M191+'Terminal Value'!M191</f>
        <v>8381.90987601631</v>
      </c>
      <c r="N191" s="9" t="n">
        <f aca="false">+Outflows!N191+Fees!N191+'Ongoing Cash Flows'!N191+'Terminal Value'!N191</f>
        <v>8364.10359342767</v>
      </c>
      <c r="O191" s="9" t="n">
        <f aca="false">+Outflows!O191+Fees!O191+'Ongoing Cash Flows'!O191+'Terminal Value'!O191</f>
        <v>8038.13955888445</v>
      </c>
      <c r="P191" s="9" t="n">
        <f aca="false">+Outflows!P191+Fees!P191+'Ongoing Cash Flows'!P191+'Terminal Value'!P191</f>
        <v>7930.12110790185</v>
      </c>
      <c r="Q191" s="9" t="n">
        <f aca="false">+Outflows!Q191+Fees!Q191+'Ongoing Cash Flows'!Q191+'Terminal Value'!Q191</f>
        <v>7901.72451405685</v>
      </c>
      <c r="R191" s="9" t="n">
        <f aca="false">+Outflows!R191+Fees!R191+'Ongoing Cash Flows'!R191+'Terminal Value'!R191</f>
        <v>1124.38603660398</v>
      </c>
      <c r="S191" s="9" t="n">
        <f aca="false">+Outflows!S191+Fees!S191+'Ongoing Cash Flows'!S191+'Terminal Value'!S191</f>
        <v>0</v>
      </c>
      <c r="T191" s="9" t="n">
        <f aca="false">+Outflows!T191+Fees!T191+'Ongoing Cash Flows'!T191+'Terminal Value'!T191</f>
        <v>0</v>
      </c>
      <c r="U191" s="9" t="n">
        <f aca="false">+Outflows!U191+Fees!U191+'Ongoing Cash Flows'!U191+'Terminal Value'!U191</f>
        <v>0</v>
      </c>
      <c r="V191" s="9" t="n">
        <f aca="false">+Outflows!V191+Fees!V191+'Ongoing Cash Flows'!V191+'Terminal Value'!V191</f>
        <v>0</v>
      </c>
      <c r="W191" s="9" t="n">
        <f aca="false">+Outflows!W191+Fees!W191+'Ongoing Cash Flows'!W191+'Terminal Value'!W191</f>
        <v>0</v>
      </c>
      <c r="X191" s="9" t="n">
        <f aca="false">+Outflows!X191+Fees!X191+'Ongoing Cash Flows'!X191+'Terminal Value'!X191</f>
        <v>0</v>
      </c>
      <c r="Y191" s="9" t="n">
        <f aca="false">+Outflows!Y191+Fees!Y191+'Ongoing Cash Flows'!Y191+'Terminal Value'!Y191</f>
        <v>0</v>
      </c>
      <c r="Z191" s="9" t="n">
        <f aca="false">+Outflows!Z191+Fees!Z191+'Ongoing Cash Flows'!Z191+'Terminal Value'!Z191</f>
        <v>0</v>
      </c>
      <c r="AA191" s="9" t="n">
        <f aca="false">+Outflows!AA191+Fees!AA191+'Ongoing Cash Flows'!AA191+'Terminal Value'!AA191</f>
        <v>0</v>
      </c>
      <c r="AB191" s="9" t="n">
        <f aca="false">+Outflows!AB191+Fees!AB191+'Ongoing Cash Flows'!AB191+'Terminal Value'!AB191</f>
        <v>0</v>
      </c>
      <c r="AC191" s="9" t="n">
        <f aca="false">+Outflows!AC191+Fees!AC191+'Ongoing Cash Flows'!AC191+'Terminal Value'!AC191</f>
        <v>0</v>
      </c>
      <c r="AD191" s="9" t="n">
        <f aca="false">+Outflows!AD191+Fees!AD191+'Ongoing Cash Flows'!AD191+'Terminal Value'!AD191</f>
        <v>0</v>
      </c>
      <c r="AE191" s="9" t="n">
        <f aca="false">+Outflows!AE191+Fees!AE191+'Ongoing Cash Flows'!AE191+'Terminal Value'!AE191</f>
        <v>0</v>
      </c>
      <c r="AF191" s="9" t="n">
        <f aca="false">+Outflows!AF191+Fees!AF191+'Ongoing Cash Flows'!AF191+'Terminal Value'!AF191</f>
        <v>0</v>
      </c>
      <c r="AG191" s="9" t="n">
        <f aca="false">+Outflows!AG191+Fees!AG191+'Ongoing Cash Flows'!AG191+'Terminal Value'!AG191</f>
        <v>0</v>
      </c>
      <c r="AH191" s="9" t="n">
        <f aca="false">+Outflows!AH191+Fees!AH191+'Ongoing Cash Flows'!AH191+'Terminal Value'!AH191</f>
        <v>0</v>
      </c>
      <c r="AI191" s="9" t="n">
        <f aca="false">+Outflows!AI191+Fees!AI191+'Ongoing Cash Flows'!AI191+'Terminal Value'!AI191</f>
        <v>0</v>
      </c>
      <c r="AJ191" s="9" t="n">
        <f aca="false">+Outflows!AJ191+Fees!AJ191+'Ongoing Cash Flows'!AJ191+'Terminal Value'!AJ191</f>
        <v>0</v>
      </c>
      <c r="AK191" s="9"/>
      <c r="AL191" s="1"/>
      <c r="AM191" s="32"/>
      <c r="AN191" s="33" t="n">
        <f aca="false">IF(ISERROR(XIRR(B191:AJ191,IRRDates)),-1,XIRR(B191:AJ191,IRRDates))</f>
        <v>0.0530708241688945</v>
      </c>
      <c r="AO191" s="9" t="n">
        <f aca="false">SUMPRODUCT(B191:AJ191,PVRf)</f>
        <v>0</v>
      </c>
      <c r="AP191" s="9" t="n">
        <f aca="false">MIN(0,AO191-$AO$1004)^2</f>
        <v>0</v>
      </c>
      <c r="AQ191" s="9" t="n">
        <f aca="false">MAX(0,AO191-$AO$1004)^2</f>
        <v>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20"/>
      <c r="CM191" s="20"/>
      <c r="CN191" s="20"/>
      <c r="CO191" s="20"/>
      <c r="CP191" s="20"/>
    </row>
    <row r="192" customFormat="false" ht="11.25" hidden="false" customHeight="false" outlineLevel="0" collapsed="false">
      <c r="A192" s="1" t="n">
        <v>190</v>
      </c>
      <c r="B192" s="9" t="n">
        <f aca="false">+Outflows!B192+Fees!B192+'Ongoing Cash Flows'!B192+'Terminal Value'!B192</f>
        <v>-87503.4306995959</v>
      </c>
      <c r="C192" s="9" t="n">
        <f aca="false">+Outflows!C192+Fees!C192+'Ongoing Cash Flows'!C192+'Terminal Value'!C192</f>
        <v>14045.4587955849</v>
      </c>
      <c r="D192" s="9" t="n">
        <f aca="false">+Outflows!D192+Fees!D192+'Ongoing Cash Flows'!D192+'Terminal Value'!D192</f>
        <v>11890.4098132758</v>
      </c>
      <c r="E192" s="9" t="n">
        <f aca="false">+Outflows!E192+Fees!E192+'Ongoing Cash Flows'!E192+'Terminal Value'!E192</f>
        <v>10003.1719625698</v>
      </c>
      <c r="F192" s="9" t="n">
        <f aca="false">+Outflows!F192+Fees!F192+'Ongoing Cash Flows'!F192+'Terminal Value'!F192</f>
        <v>9536.77110468957</v>
      </c>
      <c r="G192" s="9" t="n">
        <f aca="false">+Outflows!G192+Fees!G192+'Ongoing Cash Flows'!G192+'Terminal Value'!G192</f>
        <v>9238.10820112184</v>
      </c>
      <c r="H192" s="9" t="n">
        <f aca="false">+Outflows!H192+Fees!H192+'Ongoing Cash Flows'!H192+'Terminal Value'!H192</f>
        <v>8331.0182698921</v>
      </c>
      <c r="I192" s="9" t="n">
        <f aca="false">+Outflows!I192+Fees!I192+'Ongoing Cash Flows'!I192+'Terminal Value'!I192</f>
        <v>8188.60508767118</v>
      </c>
      <c r="J192" s="9" t="n">
        <f aca="false">+Outflows!J192+Fees!J192+'Ongoing Cash Flows'!J192+'Terminal Value'!J192</f>
        <v>8176.17088513619</v>
      </c>
      <c r="K192" s="9" t="n">
        <f aca="false">+Outflows!K192+Fees!K192+'Ongoing Cash Flows'!K192+'Terminal Value'!K192</f>
        <v>8166.76578991075</v>
      </c>
      <c r="L192" s="9" t="n">
        <f aca="false">+Outflows!L192+Fees!L192+'Ongoing Cash Flows'!L192+'Terminal Value'!L192</f>
        <v>8168.24295025578</v>
      </c>
      <c r="M192" s="9" t="n">
        <f aca="false">+Outflows!M192+Fees!M192+'Ongoing Cash Flows'!M192+'Terminal Value'!M192</f>
        <v>8139.98715560793</v>
      </c>
      <c r="N192" s="9" t="n">
        <f aca="false">+Outflows!N192+Fees!N192+'Ongoing Cash Flows'!N192+'Terminal Value'!N192</f>
        <v>8122.59021772387</v>
      </c>
      <c r="O192" s="9" t="n">
        <f aca="false">+Outflows!O192+Fees!O192+'Ongoing Cash Flows'!O192+'Terminal Value'!O192</f>
        <v>7796.21683847607</v>
      </c>
      <c r="P192" s="9" t="n">
        <f aca="false">+Outflows!P192+Fees!P192+'Ongoing Cash Flows'!P192+'Terminal Value'!P192</f>
        <v>7688.60773219805</v>
      </c>
      <c r="Q192" s="9" t="n">
        <f aca="false">+Outflows!Q192+Fees!Q192+'Ongoing Cash Flows'!Q192+'Terminal Value'!Q192</f>
        <v>7659.80179364847</v>
      </c>
      <c r="R192" s="9" t="n">
        <f aca="false">+Outflows!R192+Fees!R192+'Ongoing Cash Flows'!R192+'Terminal Value'!R192</f>
        <v>1003.62934875209</v>
      </c>
      <c r="S192" s="9" t="n">
        <f aca="false">+Outflows!S192+Fees!S192+'Ongoing Cash Flows'!S192+'Terminal Value'!S192</f>
        <v>0</v>
      </c>
      <c r="T192" s="9" t="n">
        <f aca="false">+Outflows!T192+Fees!T192+'Ongoing Cash Flows'!T192+'Terminal Value'!T192</f>
        <v>0</v>
      </c>
      <c r="U192" s="9" t="n">
        <f aca="false">+Outflows!U192+Fees!U192+'Ongoing Cash Flows'!U192+'Terminal Value'!U192</f>
        <v>0</v>
      </c>
      <c r="V192" s="9" t="n">
        <f aca="false">+Outflows!V192+Fees!V192+'Ongoing Cash Flows'!V192+'Terminal Value'!V192</f>
        <v>0</v>
      </c>
      <c r="W192" s="9" t="n">
        <f aca="false">+Outflows!W192+Fees!W192+'Ongoing Cash Flows'!W192+'Terminal Value'!W192</f>
        <v>0</v>
      </c>
      <c r="X192" s="9" t="n">
        <f aca="false">+Outflows!X192+Fees!X192+'Ongoing Cash Flows'!X192+'Terminal Value'!X192</f>
        <v>0</v>
      </c>
      <c r="Y192" s="9" t="n">
        <f aca="false">+Outflows!Y192+Fees!Y192+'Ongoing Cash Flows'!Y192+'Terminal Value'!Y192</f>
        <v>0</v>
      </c>
      <c r="Z192" s="9" t="n">
        <f aca="false">+Outflows!Z192+Fees!Z192+'Ongoing Cash Flows'!Z192+'Terminal Value'!Z192</f>
        <v>0</v>
      </c>
      <c r="AA192" s="9" t="n">
        <f aca="false">+Outflows!AA192+Fees!AA192+'Ongoing Cash Flows'!AA192+'Terminal Value'!AA192</f>
        <v>0</v>
      </c>
      <c r="AB192" s="9" t="n">
        <f aca="false">+Outflows!AB192+Fees!AB192+'Ongoing Cash Flows'!AB192+'Terminal Value'!AB192</f>
        <v>0</v>
      </c>
      <c r="AC192" s="9" t="n">
        <f aca="false">+Outflows!AC192+Fees!AC192+'Ongoing Cash Flows'!AC192+'Terminal Value'!AC192</f>
        <v>0</v>
      </c>
      <c r="AD192" s="9" t="n">
        <f aca="false">+Outflows!AD192+Fees!AD192+'Ongoing Cash Flows'!AD192+'Terminal Value'!AD192</f>
        <v>0</v>
      </c>
      <c r="AE192" s="9" t="n">
        <f aca="false">+Outflows!AE192+Fees!AE192+'Ongoing Cash Flows'!AE192+'Terminal Value'!AE192</f>
        <v>0</v>
      </c>
      <c r="AF192" s="9" t="n">
        <f aca="false">+Outflows!AF192+Fees!AF192+'Ongoing Cash Flows'!AF192+'Terminal Value'!AF192</f>
        <v>0</v>
      </c>
      <c r="AG192" s="9" t="n">
        <f aca="false">+Outflows!AG192+Fees!AG192+'Ongoing Cash Flows'!AG192+'Terminal Value'!AG192</f>
        <v>0</v>
      </c>
      <c r="AH192" s="9" t="n">
        <f aca="false">+Outflows!AH192+Fees!AH192+'Ongoing Cash Flows'!AH192+'Terminal Value'!AH192</f>
        <v>0</v>
      </c>
      <c r="AI192" s="9" t="n">
        <f aca="false">+Outflows!AI192+Fees!AI192+'Ongoing Cash Flows'!AI192+'Terminal Value'!AI192</f>
        <v>0</v>
      </c>
      <c r="AJ192" s="9" t="n">
        <f aca="false">+Outflows!AJ192+Fees!AJ192+'Ongoing Cash Flows'!AJ192+'Terminal Value'!AJ192</f>
        <v>0</v>
      </c>
      <c r="AK192" s="9"/>
      <c r="AL192" s="1"/>
      <c r="AM192" s="32"/>
      <c r="AN192" s="33" t="n">
        <f aca="false">IF(ISERROR(XIRR(B192:AJ192,IRRDates)),-1,XIRR(B192:AJ192,IRRDates))</f>
        <v>0.0676280284018725</v>
      </c>
      <c r="AO192" s="9" t="n">
        <f aca="false">SUMPRODUCT(B192:AJ192,PVRf)</f>
        <v>0</v>
      </c>
      <c r="AP192" s="9" t="n">
        <f aca="false">MIN(0,AO192-$AO$1004)^2</f>
        <v>0</v>
      </c>
      <c r="AQ192" s="9" t="n">
        <f aca="false">MAX(0,AO192-$AO$1004)^2</f>
        <v>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20"/>
      <c r="CM192" s="20"/>
      <c r="CN192" s="20"/>
      <c r="CO192" s="20"/>
      <c r="CP192" s="20"/>
    </row>
    <row r="193" customFormat="false" ht="11.25" hidden="false" customHeight="false" outlineLevel="0" collapsed="false">
      <c r="A193" s="1" t="n">
        <v>191</v>
      </c>
      <c r="B193" s="9" t="n">
        <f aca="false">+Outflows!B193+Fees!B193+'Ongoing Cash Flows'!B193+'Terminal Value'!B193</f>
        <v>-94449.8454151628</v>
      </c>
      <c r="C193" s="9" t="n">
        <f aca="false">+Outflows!C193+Fees!C193+'Ongoing Cash Flows'!C193+'Terminal Value'!C193</f>
        <v>14187.066849348</v>
      </c>
      <c r="D193" s="9" t="n">
        <f aca="false">+Outflows!D193+Fees!D193+'Ongoing Cash Flows'!D193+'Terminal Value'!D193</f>
        <v>12170.8110553593</v>
      </c>
      <c r="E193" s="9" t="n">
        <f aca="false">+Outflows!E193+Fees!E193+'Ongoing Cash Flows'!E193+'Terminal Value'!E193</f>
        <v>10055.7754665289</v>
      </c>
      <c r="F193" s="9" t="n">
        <f aca="false">+Outflows!F193+Fees!F193+'Ongoing Cash Flows'!F193+'Terminal Value'!F193</f>
        <v>9770.43160726864</v>
      </c>
      <c r="G193" s="9" t="n">
        <f aca="false">+Outflows!G193+Fees!G193+'Ongoing Cash Flows'!G193+'Terminal Value'!G193</f>
        <v>9390.54246729227</v>
      </c>
      <c r="H193" s="9" t="n">
        <f aca="false">+Outflows!H193+Fees!H193+'Ongoing Cash Flows'!H193+'Terminal Value'!H193</f>
        <v>8499.27599427209</v>
      </c>
      <c r="I193" s="9" t="n">
        <f aca="false">+Outflows!I193+Fees!I193+'Ongoing Cash Flows'!I193+'Terminal Value'!I193</f>
        <v>8347.95028411451</v>
      </c>
      <c r="J193" s="9" t="n">
        <f aca="false">+Outflows!J193+Fees!J193+'Ongoing Cash Flows'!J193+'Terminal Value'!J193</f>
        <v>8335.51608157952</v>
      </c>
      <c r="K193" s="9" t="n">
        <f aca="false">+Outflows!K193+Fees!K193+'Ongoing Cash Flows'!K193+'Terminal Value'!K193</f>
        <v>8326.38106295822</v>
      </c>
      <c r="L193" s="9" t="n">
        <f aca="false">+Outflows!L193+Fees!L193+'Ongoing Cash Flows'!L193+'Terminal Value'!L193</f>
        <v>8327.58814669911</v>
      </c>
      <c r="M193" s="9" t="n">
        <f aca="false">+Outflows!M193+Fees!M193+'Ongoing Cash Flows'!M193+'Terminal Value'!M193</f>
        <v>8299.6024286554</v>
      </c>
      <c r="N193" s="9" t="n">
        <f aca="false">+Outflows!N193+Fees!N193+'Ongoing Cash Flows'!N193+'Terminal Value'!N193</f>
        <v>8281.93541416721</v>
      </c>
      <c r="O193" s="9" t="n">
        <f aca="false">+Outflows!O193+Fees!O193+'Ongoing Cash Flows'!O193+'Terminal Value'!O193</f>
        <v>7955.83211152354</v>
      </c>
      <c r="P193" s="9" t="n">
        <f aca="false">+Outflows!P193+Fees!P193+'Ongoing Cash Flows'!P193+'Terminal Value'!P193</f>
        <v>7847.95292864138</v>
      </c>
      <c r="Q193" s="9" t="n">
        <f aca="false">+Outflows!Q193+Fees!Q193+'Ongoing Cash Flows'!Q193+'Terminal Value'!Q193</f>
        <v>7819.41706669594</v>
      </c>
      <c r="R193" s="9" t="n">
        <f aca="false">+Outflows!R193+Fees!R193+'Ongoing Cash Flows'!R193+'Terminal Value'!R193</f>
        <v>1083.30194697375</v>
      </c>
      <c r="S193" s="9" t="n">
        <f aca="false">+Outflows!S193+Fees!S193+'Ongoing Cash Flows'!S193+'Terminal Value'!S193</f>
        <v>0</v>
      </c>
      <c r="T193" s="9" t="n">
        <f aca="false">+Outflows!T193+Fees!T193+'Ongoing Cash Flows'!T193+'Terminal Value'!T193</f>
        <v>0</v>
      </c>
      <c r="U193" s="9" t="n">
        <f aca="false">+Outflows!U193+Fees!U193+'Ongoing Cash Flows'!U193+'Terminal Value'!U193</f>
        <v>0</v>
      </c>
      <c r="V193" s="9" t="n">
        <f aca="false">+Outflows!V193+Fees!V193+'Ongoing Cash Flows'!V193+'Terminal Value'!V193</f>
        <v>0</v>
      </c>
      <c r="W193" s="9" t="n">
        <f aca="false">+Outflows!W193+Fees!W193+'Ongoing Cash Flows'!W193+'Terminal Value'!W193</f>
        <v>0</v>
      </c>
      <c r="X193" s="9" t="n">
        <f aca="false">+Outflows!X193+Fees!X193+'Ongoing Cash Flows'!X193+'Terminal Value'!X193</f>
        <v>0</v>
      </c>
      <c r="Y193" s="9" t="n">
        <f aca="false">+Outflows!Y193+Fees!Y193+'Ongoing Cash Flows'!Y193+'Terminal Value'!Y193</f>
        <v>0</v>
      </c>
      <c r="Z193" s="9" t="n">
        <f aca="false">+Outflows!Z193+Fees!Z193+'Ongoing Cash Flows'!Z193+'Terminal Value'!Z193</f>
        <v>0</v>
      </c>
      <c r="AA193" s="9" t="n">
        <f aca="false">+Outflows!AA193+Fees!AA193+'Ongoing Cash Flows'!AA193+'Terminal Value'!AA193</f>
        <v>0</v>
      </c>
      <c r="AB193" s="9" t="n">
        <f aca="false">+Outflows!AB193+Fees!AB193+'Ongoing Cash Flows'!AB193+'Terminal Value'!AB193</f>
        <v>0</v>
      </c>
      <c r="AC193" s="9" t="n">
        <f aca="false">+Outflows!AC193+Fees!AC193+'Ongoing Cash Flows'!AC193+'Terminal Value'!AC193</f>
        <v>0</v>
      </c>
      <c r="AD193" s="9" t="n">
        <f aca="false">+Outflows!AD193+Fees!AD193+'Ongoing Cash Flows'!AD193+'Terminal Value'!AD193</f>
        <v>0</v>
      </c>
      <c r="AE193" s="9" t="n">
        <f aca="false">+Outflows!AE193+Fees!AE193+'Ongoing Cash Flows'!AE193+'Terminal Value'!AE193</f>
        <v>0</v>
      </c>
      <c r="AF193" s="9" t="n">
        <f aca="false">+Outflows!AF193+Fees!AF193+'Ongoing Cash Flows'!AF193+'Terminal Value'!AF193</f>
        <v>0</v>
      </c>
      <c r="AG193" s="9" t="n">
        <f aca="false">+Outflows!AG193+Fees!AG193+'Ongoing Cash Flows'!AG193+'Terminal Value'!AG193</f>
        <v>0</v>
      </c>
      <c r="AH193" s="9" t="n">
        <f aca="false">+Outflows!AH193+Fees!AH193+'Ongoing Cash Flows'!AH193+'Terminal Value'!AH193</f>
        <v>0</v>
      </c>
      <c r="AI193" s="9" t="n">
        <f aca="false">+Outflows!AI193+Fees!AI193+'Ongoing Cash Flows'!AI193+'Terminal Value'!AI193</f>
        <v>0</v>
      </c>
      <c r="AJ193" s="9" t="n">
        <f aca="false">+Outflows!AJ193+Fees!AJ193+'Ongoing Cash Flows'!AJ193+'Terminal Value'!AJ193</f>
        <v>0</v>
      </c>
      <c r="AK193" s="9"/>
      <c r="AL193" s="1"/>
      <c r="AM193" s="32"/>
      <c r="AN193" s="33" t="n">
        <f aca="false">IF(ISERROR(XIRR(B193:AJ193,IRRDates)),-1,XIRR(B193:AJ193,IRRDates))</f>
        <v>0.0576166067640025</v>
      </c>
      <c r="AO193" s="9" t="n">
        <f aca="false">SUMPRODUCT(B193:AJ193,PVRf)</f>
        <v>0</v>
      </c>
      <c r="AP193" s="9" t="n">
        <f aca="false">MIN(0,AO193-$AO$1004)^2</f>
        <v>0</v>
      </c>
      <c r="AQ193" s="9" t="n">
        <f aca="false">MAX(0,AO193-$AO$1004)^2</f>
        <v>0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20"/>
      <c r="CM193" s="20"/>
      <c r="CN193" s="20"/>
      <c r="CO193" s="20"/>
      <c r="CP193" s="20"/>
    </row>
    <row r="194" customFormat="false" ht="11.25" hidden="false" customHeight="false" outlineLevel="0" collapsed="false">
      <c r="A194" s="1" t="n">
        <v>192</v>
      </c>
      <c r="B194" s="9" t="n">
        <f aca="false">+Outflows!B194+Fees!B194+'Ongoing Cash Flows'!B194+'Terminal Value'!B194</f>
        <v>-94519.6180872711</v>
      </c>
      <c r="C194" s="9" t="n">
        <f aca="false">+Outflows!C194+Fees!C194+'Ongoing Cash Flows'!C194+'Terminal Value'!C194</f>
        <v>14161.3461289171</v>
      </c>
      <c r="D194" s="9" t="n">
        <f aca="false">+Outflows!D194+Fees!D194+'Ongoing Cash Flows'!D194+'Terminal Value'!D194</f>
        <v>12210.5081591693</v>
      </c>
      <c r="E194" s="9" t="n">
        <f aca="false">+Outflows!E194+Fees!E194+'Ongoing Cash Flows'!E194+'Terminal Value'!E194</f>
        <v>10194.2725431801</v>
      </c>
      <c r="F194" s="9" t="n">
        <f aca="false">+Outflows!F194+Fees!F194+'Ongoing Cash Flows'!F194+'Terminal Value'!F194</f>
        <v>9653.94377400186</v>
      </c>
      <c r="G194" s="9" t="n">
        <f aca="false">+Outflows!G194+Fees!G194+'Ongoing Cash Flows'!G194+'Terminal Value'!G194</f>
        <v>9354.03230134273</v>
      </c>
      <c r="H194" s="9" t="n">
        <f aca="false">+Outflows!H194+Fees!H194+'Ongoing Cash Flows'!H194+'Terminal Value'!H194</f>
        <v>8500.96604468134</v>
      </c>
      <c r="I194" s="9" t="n">
        <f aca="false">+Outflows!I194+Fees!I194+'Ongoing Cash Flows'!I194+'Terminal Value'!I194</f>
        <v>8349.55081339454</v>
      </c>
      <c r="J194" s="9" t="n">
        <f aca="false">+Outflows!J194+Fees!J194+'Ongoing Cash Flows'!J194+'Terminal Value'!J194</f>
        <v>8337.11661085955</v>
      </c>
      <c r="K194" s="9" t="n">
        <f aca="false">+Outflows!K194+Fees!K194+'Ongoing Cash Flows'!K194+'Terminal Value'!K194</f>
        <v>8327.98430499974</v>
      </c>
      <c r="L194" s="9" t="n">
        <f aca="false">+Outflows!L194+Fees!L194+'Ongoing Cash Flows'!L194+'Terminal Value'!L194</f>
        <v>8329.18867597914</v>
      </c>
      <c r="M194" s="9" t="n">
        <f aca="false">+Outflows!M194+Fees!M194+'Ongoing Cash Flows'!M194+'Terminal Value'!M194</f>
        <v>8301.20567069692</v>
      </c>
      <c r="N194" s="9" t="n">
        <f aca="false">+Outflows!N194+Fees!N194+'Ongoing Cash Flows'!N194+'Terminal Value'!N194</f>
        <v>8283.53594344723</v>
      </c>
      <c r="O194" s="9" t="n">
        <f aca="false">+Outflows!O194+Fees!O194+'Ongoing Cash Flows'!O194+'Terminal Value'!O194</f>
        <v>7957.43535356506</v>
      </c>
      <c r="P194" s="9" t="n">
        <f aca="false">+Outflows!P194+Fees!P194+'Ongoing Cash Flows'!P194+'Terminal Value'!P194</f>
        <v>7849.55345792141</v>
      </c>
      <c r="Q194" s="9" t="n">
        <f aca="false">+Outflows!Q194+Fees!Q194+'Ongoing Cash Flows'!Q194+'Terminal Value'!Q194</f>
        <v>7821.02030873746</v>
      </c>
      <c r="R194" s="9" t="n">
        <f aca="false">+Outflows!R194+Fees!R194+'Ongoing Cash Flows'!R194+'Terminal Value'!R194</f>
        <v>1084.10221161376</v>
      </c>
      <c r="S194" s="9" t="n">
        <f aca="false">+Outflows!S194+Fees!S194+'Ongoing Cash Flows'!S194+'Terminal Value'!S194</f>
        <v>0</v>
      </c>
      <c r="T194" s="9" t="n">
        <f aca="false">+Outflows!T194+Fees!T194+'Ongoing Cash Flows'!T194+'Terminal Value'!T194</f>
        <v>0</v>
      </c>
      <c r="U194" s="9" t="n">
        <f aca="false">+Outflows!U194+Fees!U194+'Ongoing Cash Flows'!U194+'Terminal Value'!U194</f>
        <v>0</v>
      </c>
      <c r="V194" s="9" t="n">
        <f aca="false">+Outflows!V194+Fees!V194+'Ongoing Cash Flows'!V194+'Terminal Value'!V194</f>
        <v>0</v>
      </c>
      <c r="W194" s="9" t="n">
        <f aca="false">+Outflows!W194+Fees!W194+'Ongoing Cash Flows'!W194+'Terminal Value'!W194</f>
        <v>0</v>
      </c>
      <c r="X194" s="9" t="n">
        <f aca="false">+Outflows!X194+Fees!X194+'Ongoing Cash Flows'!X194+'Terminal Value'!X194</f>
        <v>0</v>
      </c>
      <c r="Y194" s="9" t="n">
        <f aca="false">+Outflows!Y194+Fees!Y194+'Ongoing Cash Flows'!Y194+'Terminal Value'!Y194</f>
        <v>0</v>
      </c>
      <c r="Z194" s="9" t="n">
        <f aca="false">+Outflows!Z194+Fees!Z194+'Ongoing Cash Flows'!Z194+'Terminal Value'!Z194</f>
        <v>0</v>
      </c>
      <c r="AA194" s="9" t="n">
        <f aca="false">+Outflows!AA194+Fees!AA194+'Ongoing Cash Flows'!AA194+'Terminal Value'!AA194</f>
        <v>0</v>
      </c>
      <c r="AB194" s="9" t="n">
        <f aca="false">+Outflows!AB194+Fees!AB194+'Ongoing Cash Flows'!AB194+'Terminal Value'!AB194</f>
        <v>0</v>
      </c>
      <c r="AC194" s="9" t="n">
        <f aca="false">+Outflows!AC194+Fees!AC194+'Ongoing Cash Flows'!AC194+'Terminal Value'!AC194</f>
        <v>0</v>
      </c>
      <c r="AD194" s="9" t="n">
        <f aca="false">+Outflows!AD194+Fees!AD194+'Ongoing Cash Flows'!AD194+'Terminal Value'!AD194</f>
        <v>0</v>
      </c>
      <c r="AE194" s="9" t="n">
        <f aca="false">+Outflows!AE194+Fees!AE194+'Ongoing Cash Flows'!AE194+'Terminal Value'!AE194</f>
        <v>0</v>
      </c>
      <c r="AF194" s="9" t="n">
        <f aca="false">+Outflows!AF194+Fees!AF194+'Ongoing Cash Flows'!AF194+'Terminal Value'!AF194</f>
        <v>0</v>
      </c>
      <c r="AG194" s="9" t="n">
        <f aca="false">+Outflows!AG194+Fees!AG194+'Ongoing Cash Flows'!AG194+'Terminal Value'!AG194</f>
        <v>0</v>
      </c>
      <c r="AH194" s="9" t="n">
        <f aca="false">+Outflows!AH194+Fees!AH194+'Ongoing Cash Flows'!AH194+'Terminal Value'!AH194</f>
        <v>0</v>
      </c>
      <c r="AI194" s="9" t="n">
        <f aca="false">+Outflows!AI194+Fees!AI194+'Ongoing Cash Flows'!AI194+'Terminal Value'!AI194</f>
        <v>0</v>
      </c>
      <c r="AJ194" s="9" t="n">
        <f aca="false">+Outflows!AJ194+Fees!AJ194+'Ongoing Cash Flows'!AJ194+'Terminal Value'!AJ194</f>
        <v>0</v>
      </c>
      <c r="AK194" s="9"/>
      <c r="AL194" s="1"/>
      <c r="AM194" s="32"/>
      <c r="AN194" s="33" t="n">
        <f aca="false">IF(ISERROR(XIRR(B194:AJ194,IRRDates)),-1,XIRR(B194:AJ194,IRRDates))</f>
        <v>0.0575230126228417</v>
      </c>
      <c r="AO194" s="9" t="n">
        <f aca="false">SUMPRODUCT(B194:AJ194,PVRf)</f>
        <v>0</v>
      </c>
      <c r="AP194" s="9" t="n">
        <f aca="false">MIN(0,AO194-$AO$1004)^2</f>
        <v>0</v>
      </c>
      <c r="AQ194" s="9" t="n">
        <f aca="false">MAX(0,AO194-$AO$1004)^2</f>
        <v>0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20"/>
      <c r="CM194" s="20"/>
      <c r="CN194" s="20"/>
      <c r="CO194" s="20"/>
      <c r="CP194" s="20"/>
    </row>
    <row r="195" customFormat="false" ht="11.25" hidden="false" customHeight="false" outlineLevel="0" collapsed="false">
      <c r="A195" s="1" t="n">
        <v>193</v>
      </c>
      <c r="B195" s="9" t="n">
        <f aca="false">+Outflows!B195+Fees!B195+'Ongoing Cash Flows'!B195+'Terminal Value'!B195</f>
        <v>-101041.937495871</v>
      </c>
      <c r="C195" s="9" t="n">
        <f aca="false">+Outflows!C195+Fees!C195+'Ongoing Cash Flows'!C195+'Terminal Value'!C195</f>
        <v>14347.683797268</v>
      </c>
      <c r="D195" s="9" t="n">
        <f aca="false">+Outflows!D195+Fees!D195+'Ongoing Cash Flows'!D195+'Terminal Value'!D195</f>
        <v>12379.2383754439</v>
      </c>
      <c r="E195" s="9" t="n">
        <f aca="false">+Outflows!E195+Fees!E195+'Ongoing Cash Flows'!E195+'Terminal Value'!E195</f>
        <v>10350.328653772</v>
      </c>
      <c r="F195" s="9" t="n">
        <f aca="false">+Outflows!F195+Fees!F195+'Ongoing Cash Flows'!F195+'Terminal Value'!F195</f>
        <v>9850.5131283779</v>
      </c>
      <c r="G195" s="9" t="n">
        <f aca="false">+Outflows!G195+Fees!G195+'Ongoing Cash Flows'!G195+'Terminal Value'!G195</f>
        <v>9577.93191386775</v>
      </c>
      <c r="H195" s="9" t="n">
        <f aca="false">+Outflows!H195+Fees!H195+'Ongoing Cash Flows'!H195+'Terminal Value'!H195</f>
        <v>8658.95123075311</v>
      </c>
      <c r="I195" s="9" t="n">
        <f aca="false">+Outflows!I195+Fees!I195+'Ongoing Cash Flows'!I195+'Terminal Value'!I195</f>
        <v>8499.1676027723</v>
      </c>
      <c r="J195" s="9" t="n">
        <f aca="false">+Outflows!J195+Fees!J195+'Ongoing Cash Flows'!J195+'Terminal Value'!J195</f>
        <v>8486.73340023731</v>
      </c>
      <c r="K195" s="9" t="n">
        <f aca="false">+Outflows!K195+Fees!K195+'Ongoing Cash Flows'!K195+'Terminal Value'!K195</f>
        <v>8477.85468215611</v>
      </c>
      <c r="L195" s="9" t="n">
        <f aca="false">+Outflows!L195+Fees!L195+'Ongoing Cash Flows'!L195+'Terminal Value'!L195</f>
        <v>8478.8054653569</v>
      </c>
      <c r="M195" s="9" t="n">
        <f aca="false">+Outflows!M195+Fees!M195+'Ongoing Cash Flows'!M195+'Terminal Value'!M195</f>
        <v>8451.07604785329</v>
      </c>
      <c r="N195" s="9" t="n">
        <f aca="false">+Outflows!N195+Fees!N195+'Ongoing Cash Flows'!N195+'Terminal Value'!N195</f>
        <v>8433.152732825</v>
      </c>
      <c r="O195" s="9" t="n">
        <f aca="false">+Outflows!O195+Fees!O195+'Ongoing Cash Flows'!O195+'Terminal Value'!O195</f>
        <v>8107.30573072143</v>
      </c>
      <c r="P195" s="9" t="n">
        <f aca="false">+Outflows!P195+Fees!P195+'Ongoing Cash Flows'!P195+'Terminal Value'!P195</f>
        <v>7999.17024729918</v>
      </c>
      <c r="Q195" s="9" t="n">
        <f aca="false">+Outflows!Q195+Fees!Q195+'Ongoing Cash Flows'!Q195+'Terminal Value'!Q195</f>
        <v>7970.89068589383</v>
      </c>
      <c r="R195" s="9" t="n">
        <f aca="false">+Outflows!R195+Fees!R195+'Ongoing Cash Flows'!R195+'Terminal Value'!R195</f>
        <v>1158.91060630265</v>
      </c>
      <c r="S195" s="9" t="n">
        <f aca="false">+Outflows!S195+Fees!S195+'Ongoing Cash Flows'!S195+'Terminal Value'!S195</f>
        <v>0</v>
      </c>
      <c r="T195" s="9" t="n">
        <f aca="false">+Outflows!T195+Fees!T195+'Ongoing Cash Flows'!T195+'Terminal Value'!T195</f>
        <v>0</v>
      </c>
      <c r="U195" s="9" t="n">
        <f aca="false">+Outflows!U195+Fees!U195+'Ongoing Cash Flows'!U195+'Terminal Value'!U195</f>
        <v>0</v>
      </c>
      <c r="V195" s="9" t="n">
        <f aca="false">+Outflows!V195+Fees!V195+'Ongoing Cash Flows'!V195+'Terminal Value'!V195</f>
        <v>0</v>
      </c>
      <c r="W195" s="9" t="n">
        <f aca="false">+Outflows!W195+Fees!W195+'Ongoing Cash Flows'!W195+'Terminal Value'!W195</f>
        <v>0</v>
      </c>
      <c r="X195" s="9" t="n">
        <f aca="false">+Outflows!X195+Fees!X195+'Ongoing Cash Flows'!X195+'Terminal Value'!X195</f>
        <v>0</v>
      </c>
      <c r="Y195" s="9" t="n">
        <f aca="false">+Outflows!Y195+Fees!Y195+'Ongoing Cash Flows'!Y195+'Terminal Value'!Y195</f>
        <v>0</v>
      </c>
      <c r="Z195" s="9" t="n">
        <f aca="false">+Outflows!Z195+Fees!Z195+'Ongoing Cash Flows'!Z195+'Terminal Value'!Z195</f>
        <v>0</v>
      </c>
      <c r="AA195" s="9" t="n">
        <f aca="false">+Outflows!AA195+Fees!AA195+'Ongoing Cash Flows'!AA195+'Terminal Value'!AA195</f>
        <v>0</v>
      </c>
      <c r="AB195" s="9" t="n">
        <f aca="false">+Outflows!AB195+Fees!AB195+'Ongoing Cash Flows'!AB195+'Terminal Value'!AB195</f>
        <v>0</v>
      </c>
      <c r="AC195" s="9" t="n">
        <f aca="false">+Outflows!AC195+Fees!AC195+'Ongoing Cash Flows'!AC195+'Terminal Value'!AC195</f>
        <v>0</v>
      </c>
      <c r="AD195" s="9" t="n">
        <f aca="false">+Outflows!AD195+Fees!AD195+'Ongoing Cash Flows'!AD195+'Terminal Value'!AD195</f>
        <v>0</v>
      </c>
      <c r="AE195" s="9" t="n">
        <f aca="false">+Outflows!AE195+Fees!AE195+'Ongoing Cash Flows'!AE195+'Terminal Value'!AE195</f>
        <v>0</v>
      </c>
      <c r="AF195" s="9" t="n">
        <f aca="false">+Outflows!AF195+Fees!AF195+'Ongoing Cash Flows'!AF195+'Terminal Value'!AF195</f>
        <v>0</v>
      </c>
      <c r="AG195" s="9" t="n">
        <f aca="false">+Outflows!AG195+Fees!AG195+'Ongoing Cash Flows'!AG195+'Terminal Value'!AG195</f>
        <v>0</v>
      </c>
      <c r="AH195" s="9" t="n">
        <f aca="false">+Outflows!AH195+Fees!AH195+'Ongoing Cash Flows'!AH195+'Terminal Value'!AH195</f>
        <v>0</v>
      </c>
      <c r="AI195" s="9" t="n">
        <f aca="false">+Outflows!AI195+Fees!AI195+'Ongoing Cash Flows'!AI195+'Terminal Value'!AI195</f>
        <v>0</v>
      </c>
      <c r="AJ195" s="9" t="n">
        <f aca="false">+Outflows!AJ195+Fees!AJ195+'Ongoing Cash Flows'!AJ195+'Terminal Value'!AJ195</f>
        <v>0</v>
      </c>
      <c r="AK195" s="9"/>
      <c r="AL195" s="1"/>
      <c r="AM195" s="32"/>
      <c r="AN195" s="33" t="n">
        <f aca="false">IF(ISERROR(XIRR(B195:AJ195,IRRDates)),-1,XIRR(B195:AJ195,IRRDates))</f>
        <v>0.0494123299361669</v>
      </c>
      <c r="AO195" s="9" t="n">
        <f aca="false">SUMPRODUCT(B195:AJ195,PVRf)</f>
        <v>0</v>
      </c>
      <c r="AP195" s="9" t="n">
        <f aca="false">MIN(0,AO195-$AO$1004)^2</f>
        <v>0</v>
      </c>
      <c r="AQ195" s="9" t="n">
        <f aca="false">MAX(0,AO195-$AO$1004)^2</f>
        <v>0</v>
      </c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20"/>
      <c r="CM195" s="20"/>
      <c r="CN195" s="20"/>
      <c r="CO195" s="20"/>
      <c r="CP195" s="20"/>
    </row>
    <row r="196" customFormat="false" ht="11.25" hidden="false" customHeight="false" outlineLevel="0" collapsed="false">
      <c r="A196" s="1" t="n">
        <v>194</v>
      </c>
      <c r="B196" s="9" t="n">
        <f aca="false">+Outflows!B196+Fees!B196+'Ongoing Cash Flows'!B196+'Terminal Value'!B196</f>
        <v>-89688.2659348418</v>
      </c>
      <c r="C196" s="9" t="n">
        <f aca="false">+Outflows!C196+Fees!C196+'Ongoing Cash Flows'!C196+'Terminal Value'!C196</f>
        <v>14083.5019216958</v>
      </c>
      <c r="D196" s="9" t="n">
        <f aca="false">+Outflows!D196+Fees!D196+'Ongoing Cash Flows'!D196+'Terminal Value'!D196</f>
        <v>11960.3951757526</v>
      </c>
      <c r="E196" s="9" t="n">
        <f aca="false">+Outflows!E196+Fees!E196+'Ongoing Cash Flows'!E196+'Terminal Value'!E196</f>
        <v>10024.8169366506</v>
      </c>
      <c r="F196" s="9" t="n">
        <f aca="false">+Outflows!F196+Fees!F196+'Ongoing Cash Flows'!F196+'Terminal Value'!F196</f>
        <v>9584.40509498892</v>
      </c>
      <c r="G196" s="9" t="n">
        <f aca="false">+Outflows!G196+Fees!G196+'Ongoing Cash Flows'!G196+'Terminal Value'!G196</f>
        <v>9283.90459954419</v>
      </c>
      <c r="H196" s="9" t="n">
        <f aca="false">+Outflows!H196+Fees!H196+'Ongoing Cash Flows'!H196+'Terminal Value'!H196</f>
        <v>8383.93987332068</v>
      </c>
      <c r="I196" s="9" t="n">
        <f aca="false">+Outflows!I196+Fees!I196+'Ongoing Cash Flows'!I196+'Terminal Value'!I196</f>
        <v>8238.72346009953</v>
      </c>
      <c r="J196" s="9" t="n">
        <f aca="false">+Outflows!J196+Fees!J196+'Ongoing Cash Flows'!J196+'Terminal Value'!J196</f>
        <v>8226.28925756454</v>
      </c>
      <c r="K196" s="9" t="n">
        <f aca="false">+Outflows!K196+Fees!K196+'Ongoing Cash Flows'!K196+'Terminal Value'!K196</f>
        <v>8216.96910873305</v>
      </c>
      <c r="L196" s="9" t="n">
        <f aca="false">+Outflows!L196+Fees!L196+'Ongoing Cash Flows'!L196+'Terminal Value'!L196</f>
        <v>8218.36132268413</v>
      </c>
      <c r="M196" s="9" t="n">
        <f aca="false">+Outflows!M196+Fees!M196+'Ongoing Cash Flows'!M196+'Terminal Value'!M196</f>
        <v>8190.19047443023</v>
      </c>
      <c r="N196" s="9" t="n">
        <f aca="false">+Outflows!N196+Fees!N196+'Ongoing Cash Flows'!N196+'Terminal Value'!N196</f>
        <v>8172.70859015223</v>
      </c>
      <c r="O196" s="9" t="n">
        <f aca="false">+Outflows!O196+Fees!O196+'Ongoing Cash Flows'!O196+'Terminal Value'!O196</f>
        <v>7846.42015729837</v>
      </c>
      <c r="P196" s="9" t="n">
        <f aca="false">+Outflows!P196+Fees!P196+'Ongoing Cash Flows'!P196+'Terminal Value'!P196</f>
        <v>7738.72610462641</v>
      </c>
      <c r="Q196" s="9" t="n">
        <f aca="false">+Outflows!Q196+Fees!Q196+'Ongoing Cash Flows'!Q196+'Terminal Value'!Q196</f>
        <v>7710.00511247077</v>
      </c>
      <c r="R196" s="9" t="n">
        <f aca="false">+Outflows!R196+Fees!R196+'Ongoing Cash Flows'!R196+'Terminal Value'!R196</f>
        <v>1028.68853496626</v>
      </c>
      <c r="S196" s="9" t="n">
        <f aca="false">+Outflows!S196+Fees!S196+'Ongoing Cash Flows'!S196+'Terminal Value'!S196</f>
        <v>0</v>
      </c>
      <c r="T196" s="9" t="n">
        <f aca="false">+Outflows!T196+Fees!T196+'Ongoing Cash Flows'!T196+'Terminal Value'!T196</f>
        <v>0</v>
      </c>
      <c r="U196" s="9" t="n">
        <f aca="false">+Outflows!U196+Fees!U196+'Ongoing Cash Flows'!U196+'Terminal Value'!U196</f>
        <v>0</v>
      </c>
      <c r="V196" s="9" t="n">
        <f aca="false">+Outflows!V196+Fees!V196+'Ongoing Cash Flows'!V196+'Terminal Value'!V196</f>
        <v>0</v>
      </c>
      <c r="W196" s="9" t="n">
        <f aca="false">+Outflows!W196+Fees!W196+'Ongoing Cash Flows'!W196+'Terminal Value'!W196</f>
        <v>0</v>
      </c>
      <c r="X196" s="9" t="n">
        <f aca="false">+Outflows!X196+Fees!X196+'Ongoing Cash Flows'!X196+'Terminal Value'!X196</f>
        <v>0</v>
      </c>
      <c r="Y196" s="9" t="n">
        <f aca="false">+Outflows!Y196+Fees!Y196+'Ongoing Cash Flows'!Y196+'Terminal Value'!Y196</f>
        <v>0</v>
      </c>
      <c r="Z196" s="9" t="n">
        <f aca="false">+Outflows!Z196+Fees!Z196+'Ongoing Cash Flows'!Z196+'Terminal Value'!Z196</f>
        <v>0</v>
      </c>
      <c r="AA196" s="9" t="n">
        <f aca="false">+Outflows!AA196+Fees!AA196+'Ongoing Cash Flows'!AA196+'Terminal Value'!AA196</f>
        <v>0</v>
      </c>
      <c r="AB196" s="9" t="n">
        <f aca="false">+Outflows!AB196+Fees!AB196+'Ongoing Cash Flows'!AB196+'Terminal Value'!AB196</f>
        <v>0</v>
      </c>
      <c r="AC196" s="9" t="n">
        <f aca="false">+Outflows!AC196+Fees!AC196+'Ongoing Cash Flows'!AC196+'Terminal Value'!AC196</f>
        <v>0</v>
      </c>
      <c r="AD196" s="9" t="n">
        <f aca="false">+Outflows!AD196+Fees!AD196+'Ongoing Cash Flows'!AD196+'Terminal Value'!AD196</f>
        <v>0</v>
      </c>
      <c r="AE196" s="9" t="n">
        <f aca="false">+Outflows!AE196+Fees!AE196+'Ongoing Cash Flows'!AE196+'Terminal Value'!AE196</f>
        <v>0</v>
      </c>
      <c r="AF196" s="9" t="n">
        <f aca="false">+Outflows!AF196+Fees!AF196+'Ongoing Cash Flows'!AF196+'Terminal Value'!AF196</f>
        <v>0</v>
      </c>
      <c r="AG196" s="9" t="n">
        <f aca="false">+Outflows!AG196+Fees!AG196+'Ongoing Cash Flows'!AG196+'Terminal Value'!AG196</f>
        <v>0</v>
      </c>
      <c r="AH196" s="9" t="n">
        <f aca="false">+Outflows!AH196+Fees!AH196+'Ongoing Cash Flows'!AH196+'Terminal Value'!AH196</f>
        <v>0</v>
      </c>
      <c r="AI196" s="9" t="n">
        <f aca="false">+Outflows!AI196+Fees!AI196+'Ongoing Cash Flows'!AI196+'Terminal Value'!AI196</f>
        <v>0</v>
      </c>
      <c r="AJ196" s="9" t="n">
        <f aca="false">+Outflows!AJ196+Fees!AJ196+'Ongoing Cash Flows'!AJ196+'Terminal Value'!AJ196</f>
        <v>0</v>
      </c>
      <c r="AK196" s="9"/>
      <c r="AL196" s="1"/>
      <c r="AM196" s="32"/>
      <c r="AN196" s="33" t="n">
        <f aca="false">IF(ISERROR(XIRR(B196:AJ196,IRRDates)),-1,XIRR(B196:AJ196,IRRDates))</f>
        <v>0.0642550870195814</v>
      </c>
      <c r="AO196" s="9" t="n">
        <f aca="false">SUMPRODUCT(B196:AJ196,PVRf)</f>
        <v>0</v>
      </c>
      <c r="AP196" s="9" t="n">
        <f aca="false">MIN(0,AO196-$AO$1004)^2</f>
        <v>0</v>
      </c>
      <c r="AQ196" s="9" t="n">
        <f aca="false">MAX(0,AO196-$AO$1004)^2</f>
        <v>0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20"/>
      <c r="CM196" s="20"/>
      <c r="CN196" s="20"/>
      <c r="CO196" s="20"/>
      <c r="CP196" s="20"/>
    </row>
    <row r="197" customFormat="false" ht="11.25" hidden="false" customHeight="false" outlineLevel="0" collapsed="false">
      <c r="A197" s="1" t="n">
        <v>195</v>
      </c>
      <c r="B197" s="9" t="n">
        <f aca="false">+Outflows!B197+Fees!B197+'Ongoing Cash Flows'!B197+'Terminal Value'!B197</f>
        <v>-95301.6343277328</v>
      </c>
      <c r="C197" s="9" t="n">
        <f aca="false">+Outflows!C197+Fees!C197+'Ongoing Cash Flows'!C197+'Terminal Value'!C197</f>
        <v>14212.8676929744</v>
      </c>
      <c r="D197" s="9" t="n">
        <f aca="false">+Outflows!D197+Fees!D197+'Ongoing Cash Flows'!D197+'Terminal Value'!D197</f>
        <v>12195.3847150282</v>
      </c>
      <c r="E197" s="9" t="n">
        <f aca="false">+Outflows!E197+Fees!E197+'Ongoing Cash Flows'!E197+'Terminal Value'!E197</f>
        <v>10230.9521361621</v>
      </c>
      <c r="F197" s="9" t="n">
        <f aca="false">+Outflows!F197+Fees!F197+'Ongoing Cash Flows'!F197+'Terminal Value'!F197</f>
        <v>9833.61018076134</v>
      </c>
      <c r="G197" s="9" t="n">
        <f aca="false">+Outflows!G197+Fees!G197+'Ongoing Cash Flows'!G197+'Terminal Value'!G197</f>
        <v>9432.08056481941</v>
      </c>
      <c r="H197" s="9" t="n">
        <f aca="false">+Outflows!H197+Fees!H197+'Ongoing Cash Flows'!H197+'Terminal Value'!H197</f>
        <v>8519.9082297417</v>
      </c>
      <c r="I197" s="9" t="n">
        <f aca="false">+Outflows!I197+Fees!I197+'Ongoing Cash Flows'!I197+'Terminal Value'!I197</f>
        <v>8367.48964033774</v>
      </c>
      <c r="J197" s="9" t="n">
        <f aca="false">+Outflows!J197+Fees!J197+'Ongoing Cash Flows'!J197+'Terminal Value'!J197</f>
        <v>8355.05543780275</v>
      </c>
      <c r="K197" s="9" t="n">
        <f aca="false">+Outflows!K197+Fees!K197+'Ongoing Cash Flows'!K197+'Terminal Value'!K197</f>
        <v>8345.95353673437</v>
      </c>
      <c r="L197" s="9" t="n">
        <f aca="false">+Outflows!L197+Fees!L197+'Ongoing Cash Flows'!L197+'Terminal Value'!L197</f>
        <v>8347.12750292234</v>
      </c>
      <c r="M197" s="9" t="n">
        <f aca="false">+Outflows!M197+Fees!M197+'Ongoing Cash Flows'!M197+'Terminal Value'!M197</f>
        <v>8319.17490243155</v>
      </c>
      <c r="N197" s="9" t="n">
        <f aca="false">+Outflows!N197+Fees!N197+'Ongoing Cash Flows'!N197+'Terminal Value'!N197</f>
        <v>8301.47477039043</v>
      </c>
      <c r="O197" s="9" t="n">
        <f aca="false">+Outflows!O197+Fees!O197+'Ongoing Cash Flows'!O197+'Terminal Value'!O197</f>
        <v>7975.40458529968</v>
      </c>
      <c r="P197" s="9" t="n">
        <f aca="false">+Outflows!P197+Fees!P197+'Ongoing Cash Flows'!P197+'Terminal Value'!P197</f>
        <v>7867.49228486461</v>
      </c>
      <c r="Q197" s="9" t="n">
        <f aca="false">+Outflows!Q197+Fees!Q197+'Ongoing Cash Flows'!Q197+'Terminal Value'!Q197</f>
        <v>7838.98954047209</v>
      </c>
      <c r="R197" s="9" t="n">
        <f aca="false">+Outflows!R197+Fees!R197+'Ongoing Cash Flows'!R197+'Terminal Value'!R197</f>
        <v>1093.07162508536</v>
      </c>
      <c r="S197" s="9" t="n">
        <f aca="false">+Outflows!S197+Fees!S197+'Ongoing Cash Flows'!S197+'Terminal Value'!S197</f>
        <v>0</v>
      </c>
      <c r="T197" s="9" t="n">
        <f aca="false">+Outflows!T197+Fees!T197+'Ongoing Cash Flows'!T197+'Terminal Value'!T197</f>
        <v>0</v>
      </c>
      <c r="U197" s="9" t="n">
        <f aca="false">+Outflows!U197+Fees!U197+'Ongoing Cash Flows'!U197+'Terminal Value'!U197</f>
        <v>0</v>
      </c>
      <c r="V197" s="9" t="n">
        <f aca="false">+Outflows!V197+Fees!V197+'Ongoing Cash Flows'!V197+'Terminal Value'!V197</f>
        <v>0</v>
      </c>
      <c r="W197" s="9" t="n">
        <f aca="false">+Outflows!W197+Fees!W197+'Ongoing Cash Flows'!W197+'Terminal Value'!W197</f>
        <v>0</v>
      </c>
      <c r="X197" s="9" t="n">
        <f aca="false">+Outflows!X197+Fees!X197+'Ongoing Cash Flows'!X197+'Terminal Value'!X197</f>
        <v>0</v>
      </c>
      <c r="Y197" s="9" t="n">
        <f aca="false">+Outflows!Y197+Fees!Y197+'Ongoing Cash Flows'!Y197+'Terminal Value'!Y197</f>
        <v>0</v>
      </c>
      <c r="Z197" s="9" t="n">
        <f aca="false">+Outflows!Z197+Fees!Z197+'Ongoing Cash Flows'!Z197+'Terminal Value'!Z197</f>
        <v>0</v>
      </c>
      <c r="AA197" s="9" t="n">
        <f aca="false">+Outflows!AA197+Fees!AA197+'Ongoing Cash Flows'!AA197+'Terminal Value'!AA197</f>
        <v>0</v>
      </c>
      <c r="AB197" s="9" t="n">
        <f aca="false">+Outflows!AB197+Fees!AB197+'Ongoing Cash Flows'!AB197+'Terminal Value'!AB197</f>
        <v>0</v>
      </c>
      <c r="AC197" s="9" t="n">
        <f aca="false">+Outflows!AC197+Fees!AC197+'Ongoing Cash Flows'!AC197+'Terminal Value'!AC197</f>
        <v>0</v>
      </c>
      <c r="AD197" s="9" t="n">
        <f aca="false">+Outflows!AD197+Fees!AD197+'Ongoing Cash Flows'!AD197+'Terminal Value'!AD197</f>
        <v>0</v>
      </c>
      <c r="AE197" s="9" t="n">
        <f aca="false">+Outflows!AE197+Fees!AE197+'Ongoing Cash Flows'!AE197+'Terminal Value'!AE197</f>
        <v>0</v>
      </c>
      <c r="AF197" s="9" t="n">
        <f aca="false">+Outflows!AF197+Fees!AF197+'Ongoing Cash Flows'!AF197+'Terminal Value'!AF197</f>
        <v>0</v>
      </c>
      <c r="AG197" s="9" t="n">
        <f aca="false">+Outflows!AG197+Fees!AG197+'Ongoing Cash Flows'!AG197+'Terminal Value'!AG197</f>
        <v>0</v>
      </c>
      <c r="AH197" s="9" t="n">
        <f aca="false">+Outflows!AH197+Fees!AH197+'Ongoing Cash Flows'!AH197+'Terminal Value'!AH197</f>
        <v>0</v>
      </c>
      <c r="AI197" s="9" t="n">
        <f aca="false">+Outflows!AI197+Fees!AI197+'Ongoing Cash Flows'!AI197+'Terminal Value'!AI197</f>
        <v>0</v>
      </c>
      <c r="AJ197" s="9" t="n">
        <f aca="false">+Outflows!AJ197+Fees!AJ197+'Ongoing Cash Flows'!AJ197+'Terminal Value'!AJ197</f>
        <v>0</v>
      </c>
      <c r="AK197" s="9"/>
      <c r="AL197" s="1"/>
      <c r="AM197" s="32"/>
      <c r="AN197" s="33" t="n">
        <f aca="false">IF(ISERROR(XIRR(B197:AJ197,IRRDates)),-1,XIRR(B197:AJ197,IRRDates))</f>
        <v>0.0568059644556353</v>
      </c>
      <c r="AO197" s="9" t="n">
        <f aca="false">SUMPRODUCT(B197:AJ197,PVRf)</f>
        <v>0</v>
      </c>
      <c r="AP197" s="9" t="n">
        <f aca="false">MIN(0,AO197-$AO$1004)^2</f>
        <v>0</v>
      </c>
      <c r="AQ197" s="9" t="n">
        <f aca="false">MAX(0,AO197-$AO$1004)^2</f>
        <v>0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20"/>
      <c r="CM197" s="20"/>
      <c r="CN197" s="20"/>
      <c r="CO197" s="20"/>
      <c r="CP197" s="20"/>
    </row>
    <row r="198" customFormat="false" ht="11.25" hidden="false" customHeight="false" outlineLevel="0" collapsed="false">
      <c r="A198" s="1" t="n">
        <v>196</v>
      </c>
      <c r="B198" s="9" t="n">
        <f aca="false">+Outflows!B198+Fees!B198+'Ongoing Cash Flows'!B198+'Terminal Value'!B198</f>
        <v>-100260.542056393</v>
      </c>
      <c r="C198" s="9" t="n">
        <f aca="false">+Outflows!C198+Fees!C198+'Ongoing Cash Flows'!C198+'Terminal Value'!C198</f>
        <v>14219.5075596933</v>
      </c>
      <c r="D198" s="9" t="n">
        <f aca="false">+Outflows!D198+Fees!D198+'Ongoing Cash Flows'!D198+'Terminal Value'!D198</f>
        <v>12315.4763326641</v>
      </c>
      <c r="E198" s="9" t="n">
        <f aca="false">+Outflows!E198+Fees!E198+'Ongoing Cash Flows'!E198+'Terminal Value'!E198</f>
        <v>10237.3210542594</v>
      </c>
      <c r="F198" s="9" t="n">
        <f aca="false">+Outflows!F198+Fees!F198+'Ongoing Cash Flows'!F198+'Terminal Value'!F198</f>
        <v>9864.05299912842</v>
      </c>
      <c r="G198" s="9" t="n">
        <f aca="false">+Outflows!G198+Fees!G198+'Ongoing Cash Flows'!G198+'Terminal Value'!G198</f>
        <v>9613.8264448725</v>
      </c>
      <c r="H198" s="9" t="n">
        <f aca="false">+Outflows!H198+Fees!H198+'Ongoing Cash Flows'!H198+'Terminal Value'!H198</f>
        <v>8640.02408288316</v>
      </c>
      <c r="I198" s="9" t="n">
        <f aca="false">+Outflows!I198+Fees!I198+'Ongoing Cash Flows'!I198+'Terminal Value'!I198</f>
        <v>8481.24301650702</v>
      </c>
      <c r="J198" s="9" t="n">
        <f aca="false">+Outflows!J198+Fees!J198+'Ongoing Cash Flows'!J198+'Terminal Value'!J198</f>
        <v>8468.80881397203</v>
      </c>
      <c r="K198" s="9" t="n">
        <f aca="false">+Outflows!K198+Fees!K198+'Ongoing Cash Flows'!K198+'Terminal Value'!K198</f>
        <v>8459.89971523615</v>
      </c>
      <c r="L198" s="9" t="n">
        <f aca="false">+Outflows!L198+Fees!L198+'Ongoing Cash Flows'!L198+'Terminal Value'!L198</f>
        <v>8460.88087909162</v>
      </c>
      <c r="M198" s="9" t="n">
        <f aca="false">+Outflows!M198+Fees!M198+'Ongoing Cash Flows'!M198+'Terminal Value'!M198</f>
        <v>8433.12108093332</v>
      </c>
      <c r="N198" s="9" t="n">
        <f aca="false">+Outflows!N198+Fees!N198+'Ongoing Cash Flows'!N198+'Terminal Value'!N198</f>
        <v>8415.22814655972</v>
      </c>
      <c r="O198" s="9" t="n">
        <f aca="false">+Outflows!O198+Fees!O198+'Ongoing Cash Flows'!O198+'Terminal Value'!O198</f>
        <v>8089.35076380146</v>
      </c>
      <c r="P198" s="9" t="n">
        <f aca="false">+Outflows!P198+Fees!P198+'Ongoing Cash Flows'!P198+'Terminal Value'!P198</f>
        <v>7981.24566103389</v>
      </c>
      <c r="Q198" s="9" t="n">
        <f aca="false">+Outflows!Q198+Fees!Q198+'Ongoing Cash Flows'!Q198+'Terminal Value'!Q198</f>
        <v>7952.93571897386</v>
      </c>
      <c r="R198" s="9" t="n">
        <f aca="false">+Outflows!R198+Fees!R198+'Ongoing Cash Flows'!R198+'Terminal Value'!R198</f>
        <v>1149.94831317001</v>
      </c>
      <c r="S198" s="9" t="n">
        <f aca="false">+Outflows!S198+Fees!S198+'Ongoing Cash Flows'!S198+'Terminal Value'!S198</f>
        <v>0</v>
      </c>
      <c r="T198" s="9" t="n">
        <f aca="false">+Outflows!T198+Fees!T198+'Ongoing Cash Flows'!T198+'Terminal Value'!T198</f>
        <v>0</v>
      </c>
      <c r="U198" s="9" t="n">
        <f aca="false">+Outflows!U198+Fees!U198+'Ongoing Cash Flows'!U198+'Terminal Value'!U198</f>
        <v>0</v>
      </c>
      <c r="V198" s="9" t="n">
        <f aca="false">+Outflows!V198+Fees!V198+'Ongoing Cash Flows'!V198+'Terminal Value'!V198</f>
        <v>0</v>
      </c>
      <c r="W198" s="9" t="n">
        <f aca="false">+Outflows!W198+Fees!W198+'Ongoing Cash Flows'!W198+'Terminal Value'!W198</f>
        <v>0</v>
      </c>
      <c r="X198" s="9" t="n">
        <f aca="false">+Outflows!X198+Fees!X198+'Ongoing Cash Flows'!X198+'Terminal Value'!X198</f>
        <v>0</v>
      </c>
      <c r="Y198" s="9" t="n">
        <f aca="false">+Outflows!Y198+Fees!Y198+'Ongoing Cash Flows'!Y198+'Terminal Value'!Y198</f>
        <v>0</v>
      </c>
      <c r="Z198" s="9" t="n">
        <f aca="false">+Outflows!Z198+Fees!Z198+'Ongoing Cash Flows'!Z198+'Terminal Value'!Z198</f>
        <v>0</v>
      </c>
      <c r="AA198" s="9" t="n">
        <f aca="false">+Outflows!AA198+Fees!AA198+'Ongoing Cash Flows'!AA198+'Terminal Value'!AA198</f>
        <v>0</v>
      </c>
      <c r="AB198" s="9" t="n">
        <f aca="false">+Outflows!AB198+Fees!AB198+'Ongoing Cash Flows'!AB198+'Terminal Value'!AB198</f>
        <v>0</v>
      </c>
      <c r="AC198" s="9" t="n">
        <f aca="false">+Outflows!AC198+Fees!AC198+'Ongoing Cash Flows'!AC198+'Terminal Value'!AC198</f>
        <v>0</v>
      </c>
      <c r="AD198" s="9" t="n">
        <f aca="false">+Outflows!AD198+Fees!AD198+'Ongoing Cash Flows'!AD198+'Terminal Value'!AD198</f>
        <v>0</v>
      </c>
      <c r="AE198" s="9" t="n">
        <f aca="false">+Outflows!AE198+Fees!AE198+'Ongoing Cash Flows'!AE198+'Terminal Value'!AE198</f>
        <v>0</v>
      </c>
      <c r="AF198" s="9" t="n">
        <f aca="false">+Outflows!AF198+Fees!AF198+'Ongoing Cash Flows'!AF198+'Terminal Value'!AF198</f>
        <v>0</v>
      </c>
      <c r="AG198" s="9" t="n">
        <f aca="false">+Outflows!AG198+Fees!AG198+'Ongoing Cash Flows'!AG198+'Terminal Value'!AG198</f>
        <v>0</v>
      </c>
      <c r="AH198" s="9" t="n">
        <f aca="false">+Outflows!AH198+Fees!AH198+'Ongoing Cash Flows'!AH198+'Terminal Value'!AH198</f>
        <v>0</v>
      </c>
      <c r="AI198" s="9" t="n">
        <f aca="false">+Outflows!AI198+Fees!AI198+'Ongoing Cash Flows'!AI198+'Terminal Value'!AI198</f>
        <v>0</v>
      </c>
      <c r="AJ198" s="9" t="n">
        <f aca="false">+Outflows!AJ198+Fees!AJ198+'Ongoing Cash Flows'!AJ198+'Terminal Value'!AJ198</f>
        <v>0</v>
      </c>
      <c r="AK198" s="9"/>
      <c r="AL198" s="1"/>
      <c r="AM198" s="32"/>
      <c r="AN198" s="33" t="n">
        <f aca="false">IF(ISERROR(XIRR(B198:AJ198,IRRDates)),-1,XIRR(B198:AJ198,IRRDates))</f>
        <v>0.050104652377268</v>
      </c>
      <c r="AO198" s="9" t="n">
        <f aca="false">SUMPRODUCT(B198:AJ198,PVRf)</f>
        <v>0</v>
      </c>
      <c r="AP198" s="9" t="n">
        <f aca="false">MIN(0,AO198-$AO$1004)^2</f>
        <v>0</v>
      </c>
      <c r="AQ198" s="9" t="n">
        <f aca="false">MAX(0,AO198-$AO$1004)^2</f>
        <v>0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20"/>
      <c r="CM198" s="20"/>
      <c r="CN198" s="20"/>
      <c r="CO198" s="20"/>
      <c r="CP198" s="20"/>
    </row>
    <row r="199" customFormat="false" ht="11.25" hidden="false" customHeight="false" outlineLevel="0" collapsed="false">
      <c r="A199" s="1" t="n">
        <v>197</v>
      </c>
      <c r="B199" s="9" t="n">
        <f aca="false">+Outflows!B199+Fees!B199+'Ongoing Cash Flows'!B199+'Terminal Value'!B199</f>
        <v>-86590.6505815176</v>
      </c>
      <c r="C199" s="9" t="n">
        <f aca="false">+Outflows!C199+Fees!C199+'Ongoing Cash Flows'!C199+'Terminal Value'!C199</f>
        <v>14024.5692125594</v>
      </c>
      <c r="D199" s="9" t="n">
        <f aca="false">+Outflows!D199+Fees!D199+'Ongoing Cash Flows'!D199+'Terminal Value'!D199</f>
        <v>11951.7831272384</v>
      </c>
      <c r="E199" s="9" t="n">
        <f aca="false">+Outflows!E199+Fees!E199+'Ongoing Cash Flows'!E199+'Terminal Value'!E199</f>
        <v>9929.16807495173</v>
      </c>
      <c r="F199" s="9" t="n">
        <f aca="false">+Outflows!F199+Fees!F199+'Ongoing Cash Flows'!F199+'Terminal Value'!F199</f>
        <v>9473.9829222038</v>
      </c>
      <c r="G199" s="9" t="n">
        <f aca="false">+Outflows!G199+Fees!G199+'Ongoing Cash Flows'!G199+'Terminal Value'!G199</f>
        <v>9332.35625911792</v>
      </c>
      <c r="H199" s="9" t="n">
        <f aca="false">+Outflows!H199+Fees!H199+'Ongoing Cash Flows'!H199+'Terminal Value'!H199</f>
        <v>8308.90869080477</v>
      </c>
      <c r="I199" s="9" t="n">
        <f aca="false">+Outflows!I199+Fees!I199+'Ongoing Cash Flows'!I199+'Terminal Value'!I199</f>
        <v>8167.66664198656</v>
      </c>
      <c r="J199" s="9" t="n">
        <f aca="false">+Outflows!J199+Fees!J199+'Ongoing Cash Flows'!J199+'Terminal Value'!J199</f>
        <v>8155.23243945157</v>
      </c>
      <c r="K199" s="9" t="n">
        <f aca="false">+Outflows!K199+Fees!K199+'Ongoing Cash Flows'!K199+'Terminal Value'!K199</f>
        <v>8145.79185533514</v>
      </c>
      <c r="L199" s="9" t="n">
        <f aca="false">+Outflows!L199+Fees!L199+'Ongoing Cash Flows'!L199+'Terminal Value'!L199</f>
        <v>8147.30450457116</v>
      </c>
      <c r="M199" s="9" t="n">
        <f aca="false">+Outflows!M199+Fees!M199+'Ongoing Cash Flows'!M199+'Terminal Value'!M199</f>
        <v>8119.01322103231</v>
      </c>
      <c r="N199" s="9" t="n">
        <f aca="false">+Outflows!N199+Fees!N199+'Ongoing Cash Flows'!N199+'Terminal Value'!N199</f>
        <v>8101.65177203925</v>
      </c>
      <c r="O199" s="9" t="n">
        <f aca="false">+Outflows!O199+Fees!O199+'Ongoing Cash Flows'!O199+'Terminal Value'!O199</f>
        <v>7775.24290390045</v>
      </c>
      <c r="P199" s="9" t="n">
        <f aca="false">+Outflows!P199+Fees!P199+'Ongoing Cash Flows'!P199+'Terminal Value'!P199</f>
        <v>7667.66928651343</v>
      </c>
      <c r="Q199" s="9" t="n">
        <f aca="false">+Outflows!Q199+Fees!Q199+'Ongoing Cash Flows'!Q199+'Terminal Value'!Q199</f>
        <v>7638.82785907286</v>
      </c>
      <c r="R199" s="9" t="n">
        <f aca="false">+Outflows!R199+Fees!R199+'Ongoing Cash Flows'!R199+'Terminal Value'!R199</f>
        <v>993.160125909774</v>
      </c>
      <c r="S199" s="9" t="n">
        <f aca="false">+Outflows!S199+Fees!S199+'Ongoing Cash Flows'!S199+'Terminal Value'!S199</f>
        <v>0</v>
      </c>
      <c r="T199" s="9" t="n">
        <f aca="false">+Outflows!T199+Fees!T199+'Ongoing Cash Flows'!T199+'Terminal Value'!T199</f>
        <v>0</v>
      </c>
      <c r="U199" s="9" t="n">
        <f aca="false">+Outflows!U199+Fees!U199+'Ongoing Cash Flows'!U199+'Terminal Value'!U199</f>
        <v>0</v>
      </c>
      <c r="V199" s="9" t="n">
        <f aca="false">+Outflows!V199+Fees!V199+'Ongoing Cash Flows'!V199+'Terminal Value'!V199</f>
        <v>0</v>
      </c>
      <c r="W199" s="9" t="n">
        <f aca="false">+Outflows!W199+Fees!W199+'Ongoing Cash Flows'!W199+'Terminal Value'!W199</f>
        <v>0</v>
      </c>
      <c r="X199" s="9" t="n">
        <f aca="false">+Outflows!X199+Fees!X199+'Ongoing Cash Flows'!X199+'Terminal Value'!X199</f>
        <v>0</v>
      </c>
      <c r="Y199" s="9" t="n">
        <f aca="false">+Outflows!Y199+Fees!Y199+'Ongoing Cash Flows'!Y199+'Terminal Value'!Y199</f>
        <v>0</v>
      </c>
      <c r="Z199" s="9" t="n">
        <f aca="false">+Outflows!Z199+Fees!Z199+'Ongoing Cash Flows'!Z199+'Terminal Value'!Z199</f>
        <v>0</v>
      </c>
      <c r="AA199" s="9" t="n">
        <f aca="false">+Outflows!AA199+Fees!AA199+'Ongoing Cash Flows'!AA199+'Terminal Value'!AA199</f>
        <v>0</v>
      </c>
      <c r="AB199" s="9" t="n">
        <f aca="false">+Outflows!AB199+Fees!AB199+'Ongoing Cash Flows'!AB199+'Terminal Value'!AB199</f>
        <v>0</v>
      </c>
      <c r="AC199" s="9" t="n">
        <f aca="false">+Outflows!AC199+Fees!AC199+'Ongoing Cash Flows'!AC199+'Terminal Value'!AC199</f>
        <v>0</v>
      </c>
      <c r="AD199" s="9" t="n">
        <f aca="false">+Outflows!AD199+Fees!AD199+'Ongoing Cash Flows'!AD199+'Terminal Value'!AD199</f>
        <v>0</v>
      </c>
      <c r="AE199" s="9" t="n">
        <f aca="false">+Outflows!AE199+Fees!AE199+'Ongoing Cash Flows'!AE199+'Terminal Value'!AE199</f>
        <v>0</v>
      </c>
      <c r="AF199" s="9" t="n">
        <f aca="false">+Outflows!AF199+Fees!AF199+'Ongoing Cash Flows'!AF199+'Terminal Value'!AF199</f>
        <v>0</v>
      </c>
      <c r="AG199" s="9" t="n">
        <f aca="false">+Outflows!AG199+Fees!AG199+'Ongoing Cash Flows'!AG199+'Terminal Value'!AG199</f>
        <v>0</v>
      </c>
      <c r="AH199" s="9" t="n">
        <f aca="false">+Outflows!AH199+Fees!AH199+'Ongoing Cash Flows'!AH199+'Terminal Value'!AH199</f>
        <v>0</v>
      </c>
      <c r="AI199" s="9" t="n">
        <f aca="false">+Outflows!AI199+Fees!AI199+'Ongoing Cash Flows'!AI199+'Terminal Value'!AI199</f>
        <v>0</v>
      </c>
      <c r="AJ199" s="9" t="n">
        <f aca="false">+Outflows!AJ199+Fees!AJ199+'Ongoing Cash Flows'!AJ199+'Terminal Value'!AJ199</f>
        <v>0</v>
      </c>
      <c r="AK199" s="9"/>
      <c r="AL199" s="1"/>
      <c r="AM199" s="32"/>
      <c r="AN199" s="33" t="n">
        <f aca="false">IF(ISERROR(XIRR(B199:AJ199,IRRDates)),-1,XIRR(B199:AJ199,IRRDates))</f>
        <v>0.0692233752640419</v>
      </c>
      <c r="AO199" s="9" t="n">
        <f aca="false">SUMPRODUCT(B199:AJ199,PVRf)</f>
        <v>0</v>
      </c>
      <c r="AP199" s="9" t="n">
        <f aca="false">MIN(0,AO199-$AO$1004)^2</f>
        <v>0</v>
      </c>
      <c r="AQ199" s="9" t="n">
        <f aca="false">MAX(0,AO199-$AO$1004)^2</f>
        <v>0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20"/>
      <c r="CM199" s="20"/>
      <c r="CN199" s="20"/>
      <c r="CO199" s="20"/>
      <c r="CP199" s="20"/>
    </row>
    <row r="200" customFormat="false" ht="11.25" hidden="false" customHeight="false" outlineLevel="0" collapsed="false">
      <c r="A200" s="1" t="n">
        <v>198</v>
      </c>
      <c r="B200" s="9" t="n">
        <f aca="false">+Outflows!B200+Fees!B200+'Ongoing Cash Flows'!B200+'Terminal Value'!B200</f>
        <v>-103148.274590749</v>
      </c>
      <c r="C200" s="9" t="n">
        <f aca="false">+Outflows!C200+Fees!C200+'Ongoing Cash Flows'!C200+'Terminal Value'!C200</f>
        <v>14357.4142261874</v>
      </c>
      <c r="D200" s="9" t="n">
        <f aca="false">+Outflows!D200+Fees!D200+'Ongoing Cash Flows'!D200+'Terminal Value'!D200</f>
        <v>12527.0875260804</v>
      </c>
      <c r="E200" s="9" t="n">
        <f aca="false">+Outflows!E200+Fees!E200+'Ongoing Cash Flows'!E200+'Terminal Value'!E200</f>
        <v>10386.6812936791</v>
      </c>
      <c r="F200" s="9" t="n">
        <f aca="false">+Outflows!F200+Fees!F200+'Ongoing Cash Flows'!F200+'Terminal Value'!F200</f>
        <v>10035.946616337</v>
      </c>
      <c r="G200" s="9" t="n">
        <f aca="false">+Outflows!G200+Fees!G200+'Ongoing Cash Flows'!G200+'Terminal Value'!G200</f>
        <v>9861.92268215218</v>
      </c>
      <c r="H200" s="9" t="n">
        <f aca="false">+Outflows!H200+Fees!H200+'Ongoing Cash Flows'!H200+'Terminal Value'!H200</f>
        <v>8709.97143338615</v>
      </c>
      <c r="I200" s="9" t="n">
        <f aca="false">+Outflows!I200+Fees!I200+'Ongoing Cash Flows'!I200+'Terminal Value'!I200</f>
        <v>8547.48529065913</v>
      </c>
      <c r="J200" s="9" t="n">
        <f aca="false">+Outflows!J200+Fees!J200+'Ongoing Cash Flows'!J200+'Terminal Value'!J200</f>
        <v>8535.05108812414</v>
      </c>
      <c r="K200" s="9" t="n">
        <f aca="false">+Outflows!K200+Fees!K200+'Ongoing Cash Flows'!K200+'Terminal Value'!K200</f>
        <v>8526.25426442919</v>
      </c>
      <c r="L200" s="9" t="n">
        <f aca="false">+Outflows!L200+Fees!L200+'Ongoing Cash Flows'!L200+'Terminal Value'!L200</f>
        <v>8527.12315324373</v>
      </c>
      <c r="M200" s="9" t="n">
        <f aca="false">+Outflows!M200+Fees!M200+'Ongoing Cash Flows'!M200+'Terminal Value'!M200</f>
        <v>8499.47563012637</v>
      </c>
      <c r="N200" s="9" t="n">
        <f aca="false">+Outflows!N200+Fees!N200+'Ongoing Cash Flows'!N200+'Terminal Value'!N200</f>
        <v>8481.47042071182</v>
      </c>
      <c r="O200" s="9" t="n">
        <f aca="false">+Outflows!O200+Fees!O200+'Ongoing Cash Flows'!O200+'Terminal Value'!O200</f>
        <v>8155.7053129945</v>
      </c>
      <c r="P200" s="9" t="n">
        <f aca="false">+Outflows!P200+Fees!P200+'Ongoing Cash Flows'!P200+'Terminal Value'!P200</f>
        <v>8047.487935186</v>
      </c>
      <c r="Q200" s="9" t="n">
        <f aca="false">+Outflows!Q200+Fees!Q200+'Ongoing Cash Flows'!Q200+'Terminal Value'!Q200</f>
        <v>8019.29026816691</v>
      </c>
      <c r="R200" s="9" t="n">
        <f aca="false">+Outflows!R200+Fees!R200+'Ongoing Cash Flows'!R200+'Terminal Value'!R200</f>
        <v>1183.06945024606</v>
      </c>
      <c r="S200" s="9" t="n">
        <f aca="false">+Outflows!S200+Fees!S200+'Ongoing Cash Flows'!S200+'Terminal Value'!S200</f>
        <v>0</v>
      </c>
      <c r="T200" s="9" t="n">
        <f aca="false">+Outflows!T200+Fees!T200+'Ongoing Cash Flows'!T200+'Terminal Value'!T200</f>
        <v>0</v>
      </c>
      <c r="U200" s="9" t="n">
        <f aca="false">+Outflows!U200+Fees!U200+'Ongoing Cash Flows'!U200+'Terminal Value'!U200</f>
        <v>0</v>
      </c>
      <c r="V200" s="9" t="n">
        <f aca="false">+Outflows!V200+Fees!V200+'Ongoing Cash Flows'!V200+'Terminal Value'!V200</f>
        <v>0</v>
      </c>
      <c r="W200" s="9" t="n">
        <f aca="false">+Outflows!W200+Fees!W200+'Ongoing Cash Flows'!W200+'Terminal Value'!W200</f>
        <v>0</v>
      </c>
      <c r="X200" s="9" t="n">
        <f aca="false">+Outflows!X200+Fees!X200+'Ongoing Cash Flows'!X200+'Terminal Value'!X200</f>
        <v>0</v>
      </c>
      <c r="Y200" s="9" t="n">
        <f aca="false">+Outflows!Y200+Fees!Y200+'Ongoing Cash Flows'!Y200+'Terminal Value'!Y200</f>
        <v>0</v>
      </c>
      <c r="Z200" s="9" t="n">
        <f aca="false">+Outflows!Z200+Fees!Z200+'Ongoing Cash Flows'!Z200+'Terminal Value'!Z200</f>
        <v>0</v>
      </c>
      <c r="AA200" s="9" t="n">
        <f aca="false">+Outflows!AA200+Fees!AA200+'Ongoing Cash Flows'!AA200+'Terminal Value'!AA200</f>
        <v>0</v>
      </c>
      <c r="AB200" s="9" t="n">
        <f aca="false">+Outflows!AB200+Fees!AB200+'Ongoing Cash Flows'!AB200+'Terminal Value'!AB200</f>
        <v>0</v>
      </c>
      <c r="AC200" s="9" t="n">
        <f aca="false">+Outflows!AC200+Fees!AC200+'Ongoing Cash Flows'!AC200+'Terminal Value'!AC200</f>
        <v>0</v>
      </c>
      <c r="AD200" s="9" t="n">
        <f aca="false">+Outflows!AD200+Fees!AD200+'Ongoing Cash Flows'!AD200+'Terminal Value'!AD200</f>
        <v>0</v>
      </c>
      <c r="AE200" s="9" t="n">
        <f aca="false">+Outflows!AE200+Fees!AE200+'Ongoing Cash Flows'!AE200+'Terminal Value'!AE200</f>
        <v>0</v>
      </c>
      <c r="AF200" s="9" t="n">
        <f aca="false">+Outflows!AF200+Fees!AF200+'Ongoing Cash Flows'!AF200+'Terminal Value'!AF200</f>
        <v>0</v>
      </c>
      <c r="AG200" s="9" t="n">
        <f aca="false">+Outflows!AG200+Fees!AG200+'Ongoing Cash Flows'!AG200+'Terminal Value'!AG200</f>
        <v>0</v>
      </c>
      <c r="AH200" s="9" t="n">
        <f aca="false">+Outflows!AH200+Fees!AH200+'Ongoing Cash Flows'!AH200+'Terminal Value'!AH200</f>
        <v>0</v>
      </c>
      <c r="AI200" s="9" t="n">
        <f aca="false">+Outflows!AI200+Fees!AI200+'Ongoing Cash Flows'!AI200+'Terminal Value'!AI200</f>
        <v>0</v>
      </c>
      <c r="AJ200" s="9" t="n">
        <f aca="false">+Outflows!AJ200+Fees!AJ200+'Ongoing Cash Flows'!AJ200+'Terminal Value'!AJ200</f>
        <v>0</v>
      </c>
      <c r="AK200" s="9"/>
      <c r="AL200" s="1"/>
      <c r="AM200" s="32"/>
      <c r="AN200" s="33" t="n">
        <f aca="false">IF(ISERROR(XIRR(B200:AJ200,IRRDates)),-1,XIRR(B200:AJ200,IRRDates))</f>
        <v>0.0474448355585333</v>
      </c>
      <c r="AO200" s="9" t="n">
        <f aca="false">SUMPRODUCT(B200:AJ200,PVRf)</f>
        <v>0</v>
      </c>
      <c r="AP200" s="9" t="n">
        <f aca="false">MIN(0,AO200-$AO$1004)^2</f>
        <v>0</v>
      </c>
      <c r="AQ200" s="9" t="n">
        <f aca="false">MAX(0,AO200-$AO$1004)^2</f>
        <v>0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20"/>
      <c r="CM200" s="20"/>
      <c r="CN200" s="20"/>
      <c r="CO200" s="20"/>
      <c r="CP200" s="20"/>
    </row>
    <row r="201" customFormat="false" ht="11.25" hidden="false" customHeight="false" outlineLevel="0" collapsed="false">
      <c r="A201" s="1" t="n">
        <v>199</v>
      </c>
      <c r="B201" s="9" t="n">
        <f aca="false">+Outflows!B201+Fees!B201+'Ongoing Cash Flows'!B201+'Terminal Value'!B201</f>
        <v>-90806.3666282531</v>
      </c>
      <c r="C201" s="9" t="n">
        <f aca="false">+Outflows!C201+Fees!C201+'Ongoing Cash Flows'!C201+'Terminal Value'!C201</f>
        <v>14119.0974098094</v>
      </c>
      <c r="D201" s="9" t="n">
        <f aca="false">+Outflows!D201+Fees!D201+'Ongoing Cash Flows'!D201+'Terminal Value'!D201</f>
        <v>12050.495993575</v>
      </c>
      <c r="E201" s="9" t="n">
        <f aca="false">+Outflows!E201+Fees!E201+'Ongoing Cash Flows'!E201+'Terminal Value'!E201</f>
        <v>10013.6639907587</v>
      </c>
      <c r="F201" s="9" t="n">
        <f aca="false">+Outflows!F201+Fees!F201+'Ongoing Cash Flows'!F201+'Terminal Value'!F201</f>
        <v>9624.06321337102</v>
      </c>
      <c r="G201" s="9" t="n">
        <f aca="false">+Outflows!G201+Fees!G201+'Ongoing Cash Flows'!G201+'Terminal Value'!G201</f>
        <v>9336.43104425095</v>
      </c>
      <c r="H201" s="9" t="n">
        <f aca="false">+Outflows!H201+Fees!H201+'Ongoing Cash Flows'!H201+'Terminal Value'!H201</f>
        <v>8411.02277666065</v>
      </c>
      <c r="I201" s="9" t="n">
        <f aca="false">+Outflows!I201+Fees!I201+'Ongoing Cash Flows'!I201+'Terminal Value'!I201</f>
        <v>8264.37179552583</v>
      </c>
      <c r="J201" s="9" t="n">
        <f aca="false">+Outflows!J201+Fees!J201+'Ongoing Cash Flows'!J201+'Terminal Value'!J201</f>
        <v>8251.93759299084</v>
      </c>
      <c r="K201" s="9" t="n">
        <f aca="false">+Outflows!K201+Fees!K201+'Ongoing Cash Flows'!K201+'Terminal Value'!K201</f>
        <v>8242.66091591431</v>
      </c>
      <c r="L201" s="9" t="n">
        <f aca="false">+Outflows!L201+Fees!L201+'Ongoing Cash Flows'!L201+'Terminal Value'!L201</f>
        <v>8244.00965811043</v>
      </c>
      <c r="M201" s="9" t="n">
        <f aca="false">+Outflows!M201+Fees!M201+'Ongoing Cash Flows'!M201+'Terminal Value'!M201</f>
        <v>8215.88228161149</v>
      </c>
      <c r="N201" s="9" t="n">
        <f aca="false">+Outflows!N201+Fees!N201+'Ongoing Cash Flows'!N201+'Terminal Value'!N201</f>
        <v>8198.35692557853</v>
      </c>
      <c r="O201" s="9" t="n">
        <f aca="false">+Outflows!O201+Fees!O201+'Ongoing Cash Flows'!O201+'Terminal Value'!O201</f>
        <v>7872.11196447962</v>
      </c>
      <c r="P201" s="9" t="n">
        <f aca="false">+Outflows!P201+Fees!P201+'Ongoing Cash Flows'!P201+'Terminal Value'!P201</f>
        <v>7764.3744400527</v>
      </c>
      <c r="Q201" s="9" t="n">
        <f aca="false">+Outflows!Q201+Fees!Q201+'Ongoing Cash Flows'!Q201+'Terminal Value'!Q201</f>
        <v>7735.69691965203</v>
      </c>
      <c r="R201" s="9" t="n">
        <f aca="false">+Outflows!R201+Fees!R201+'Ongoing Cash Flows'!R201+'Terminal Value'!R201</f>
        <v>1041.51270267941</v>
      </c>
      <c r="S201" s="9" t="n">
        <f aca="false">+Outflows!S201+Fees!S201+'Ongoing Cash Flows'!S201+'Terminal Value'!S201</f>
        <v>0</v>
      </c>
      <c r="T201" s="9" t="n">
        <f aca="false">+Outflows!T201+Fees!T201+'Ongoing Cash Flows'!T201+'Terminal Value'!T201</f>
        <v>0</v>
      </c>
      <c r="U201" s="9" t="n">
        <f aca="false">+Outflows!U201+Fees!U201+'Ongoing Cash Flows'!U201+'Terminal Value'!U201</f>
        <v>0</v>
      </c>
      <c r="V201" s="9" t="n">
        <f aca="false">+Outflows!V201+Fees!V201+'Ongoing Cash Flows'!V201+'Terminal Value'!V201</f>
        <v>0</v>
      </c>
      <c r="W201" s="9" t="n">
        <f aca="false">+Outflows!W201+Fees!W201+'Ongoing Cash Flows'!W201+'Terminal Value'!W201</f>
        <v>0</v>
      </c>
      <c r="X201" s="9" t="n">
        <f aca="false">+Outflows!X201+Fees!X201+'Ongoing Cash Flows'!X201+'Terminal Value'!X201</f>
        <v>0</v>
      </c>
      <c r="Y201" s="9" t="n">
        <f aca="false">+Outflows!Y201+Fees!Y201+'Ongoing Cash Flows'!Y201+'Terminal Value'!Y201</f>
        <v>0</v>
      </c>
      <c r="Z201" s="9" t="n">
        <f aca="false">+Outflows!Z201+Fees!Z201+'Ongoing Cash Flows'!Z201+'Terminal Value'!Z201</f>
        <v>0</v>
      </c>
      <c r="AA201" s="9" t="n">
        <f aca="false">+Outflows!AA201+Fees!AA201+'Ongoing Cash Flows'!AA201+'Terminal Value'!AA201</f>
        <v>0</v>
      </c>
      <c r="AB201" s="9" t="n">
        <f aca="false">+Outflows!AB201+Fees!AB201+'Ongoing Cash Flows'!AB201+'Terminal Value'!AB201</f>
        <v>0</v>
      </c>
      <c r="AC201" s="9" t="n">
        <f aca="false">+Outflows!AC201+Fees!AC201+'Ongoing Cash Flows'!AC201+'Terminal Value'!AC201</f>
        <v>0</v>
      </c>
      <c r="AD201" s="9" t="n">
        <f aca="false">+Outflows!AD201+Fees!AD201+'Ongoing Cash Flows'!AD201+'Terminal Value'!AD201</f>
        <v>0</v>
      </c>
      <c r="AE201" s="9" t="n">
        <f aca="false">+Outflows!AE201+Fees!AE201+'Ongoing Cash Flows'!AE201+'Terminal Value'!AE201</f>
        <v>0</v>
      </c>
      <c r="AF201" s="9" t="n">
        <f aca="false">+Outflows!AF201+Fees!AF201+'Ongoing Cash Flows'!AF201+'Terminal Value'!AF201</f>
        <v>0</v>
      </c>
      <c r="AG201" s="9" t="n">
        <f aca="false">+Outflows!AG201+Fees!AG201+'Ongoing Cash Flows'!AG201+'Terminal Value'!AG201</f>
        <v>0</v>
      </c>
      <c r="AH201" s="9" t="n">
        <f aca="false">+Outflows!AH201+Fees!AH201+'Ongoing Cash Flows'!AH201+'Terminal Value'!AH201</f>
        <v>0</v>
      </c>
      <c r="AI201" s="9" t="n">
        <f aca="false">+Outflows!AI201+Fees!AI201+'Ongoing Cash Flows'!AI201+'Terminal Value'!AI201</f>
        <v>0</v>
      </c>
      <c r="AJ201" s="9" t="n">
        <f aca="false">+Outflows!AJ201+Fees!AJ201+'Ongoing Cash Flows'!AJ201+'Terminal Value'!AJ201</f>
        <v>0</v>
      </c>
      <c r="AK201" s="9"/>
      <c r="AL201" s="1"/>
      <c r="AM201" s="32"/>
      <c r="AN201" s="33" t="n">
        <f aca="false">IF(ISERROR(XIRR(B201:AJ201,IRRDates)),-1,XIRR(B201:AJ201,IRRDates))</f>
        <v>0.0627321440925822</v>
      </c>
      <c r="AO201" s="9" t="n">
        <f aca="false">SUMPRODUCT(B201:AJ201,PVRf)</f>
        <v>0</v>
      </c>
      <c r="AP201" s="9" t="n">
        <f aca="false">MIN(0,AO201-$AO$1004)^2</f>
        <v>0</v>
      </c>
      <c r="AQ201" s="9" t="n">
        <f aca="false">MAX(0,AO201-$AO$1004)^2</f>
        <v>0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20"/>
      <c r="CM201" s="20"/>
      <c r="CN201" s="20"/>
      <c r="CO201" s="20"/>
      <c r="CP201" s="20"/>
    </row>
    <row r="202" customFormat="false" ht="11.25" hidden="false" customHeight="false" outlineLevel="0" collapsed="false">
      <c r="A202" s="1" t="n">
        <v>200</v>
      </c>
      <c r="B202" s="9" t="n">
        <f aca="false">+Outflows!B202+Fees!B202+'Ongoing Cash Flows'!B202+'Terminal Value'!B202</f>
        <v>-102671.303097667</v>
      </c>
      <c r="C202" s="9" t="n">
        <f aca="false">+Outflows!C202+Fees!C202+'Ongoing Cash Flows'!C202+'Terminal Value'!C202</f>
        <v>14339.3188035824</v>
      </c>
      <c r="D202" s="9" t="n">
        <f aca="false">+Outflows!D202+Fees!D202+'Ongoing Cash Flows'!D202+'Terminal Value'!D202</f>
        <v>12487.1098992374</v>
      </c>
      <c r="E202" s="9" t="n">
        <f aca="false">+Outflows!E202+Fees!E202+'Ongoing Cash Flows'!E202+'Terminal Value'!E202</f>
        <v>10439.3150351027</v>
      </c>
      <c r="F202" s="9" t="n">
        <f aca="false">+Outflows!F202+Fees!F202+'Ongoing Cash Flows'!F202+'Terminal Value'!F202</f>
        <v>10065.8773393399</v>
      </c>
      <c r="G202" s="9" t="n">
        <f aca="false">+Outflows!G202+Fees!G202+'Ongoing Cash Flows'!G202+'Terminal Value'!G202</f>
        <v>9752.37430306129</v>
      </c>
      <c r="H202" s="9" t="n">
        <f aca="false">+Outflows!H202+Fees!H202+'Ongoing Cash Flows'!H202+'Terminal Value'!H202</f>
        <v>8698.41811540755</v>
      </c>
      <c r="I202" s="9" t="n">
        <f aca="false">+Outflows!I202+Fees!I202+'Ongoing Cash Flows'!I202+'Terminal Value'!I202</f>
        <v>8536.54394618501</v>
      </c>
      <c r="J202" s="9" t="n">
        <f aca="false">+Outflows!J202+Fees!J202+'Ongoing Cash Flows'!J202+'Terminal Value'!J202</f>
        <v>8524.10974365002</v>
      </c>
      <c r="K202" s="9" t="n">
        <f aca="false">+Outflows!K202+Fees!K202+'Ongoing Cash Flows'!K202+'Terminal Value'!K202</f>
        <v>8515.29437530342</v>
      </c>
      <c r="L202" s="9" t="n">
        <f aca="false">+Outflows!L202+Fees!L202+'Ongoing Cash Flows'!L202+'Terminal Value'!L202</f>
        <v>8516.18180876961</v>
      </c>
      <c r="M202" s="9" t="n">
        <f aca="false">+Outflows!M202+Fees!M202+'Ongoing Cash Flows'!M202+'Terminal Value'!M202</f>
        <v>8488.51574100059</v>
      </c>
      <c r="N202" s="9" t="n">
        <f aca="false">+Outflows!N202+Fees!N202+'Ongoing Cash Flows'!N202+'Terminal Value'!N202</f>
        <v>8470.5290762377</v>
      </c>
      <c r="O202" s="9" t="n">
        <f aca="false">+Outflows!O202+Fees!O202+'Ongoing Cash Flows'!O202+'Terminal Value'!O202</f>
        <v>8144.74542386873</v>
      </c>
      <c r="P202" s="9" t="n">
        <f aca="false">+Outflows!P202+Fees!P202+'Ongoing Cash Flows'!P202+'Terminal Value'!P202</f>
        <v>8036.54659071188</v>
      </c>
      <c r="Q202" s="9" t="n">
        <f aca="false">+Outflows!Q202+Fees!Q202+'Ongoing Cash Flows'!Q202+'Terminal Value'!Q202</f>
        <v>8008.33037904114</v>
      </c>
      <c r="R202" s="9" t="n">
        <f aca="false">+Outflows!R202+Fees!R202+'Ongoing Cash Flows'!R202+'Terminal Value'!R202</f>
        <v>1177.598778009</v>
      </c>
      <c r="S202" s="9" t="n">
        <f aca="false">+Outflows!S202+Fees!S202+'Ongoing Cash Flows'!S202+'Terminal Value'!S202</f>
        <v>0</v>
      </c>
      <c r="T202" s="9" t="n">
        <f aca="false">+Outflows!T202+Fees!T202+'Ongoing Cash Flows'!T202+'Terminal Value'!T202</f>
        <v>0</v>
      </c>
      <c r="U202" s="9" t="n">
        <f aca="false">+Outflows!U202+Fees!U202+'Ongoing Cash Flows'!U202+'Terminal Value'!U202</f>
        <v>0</v>
      </c>
      <c r="V202" s="9" t="n">
        <f aca="false">+Outflows!V202+Fees!V202+'Ongoing Cash Flows'!V202+'Terminal Value'!V202</f>
        <v>0</v>
      </c>
      <c r="W202" s="9" t="n">
        <f aca="false">+Outflows!W202+Fees!W202+'Ongoing Cash Flows'!W202+'Terminal Value'!W202</f>
        <v>0</v>
      </c>
      <c r="X202" s="9" t="n">
        <f aca="false">+Outflows!X202+Fees!X202+'Ongoing Cash Flows'!X202+'Terminal Value'!X202</f>
        <v>0</v>
      </c>
      <c r="Y202" s="9" t="n">
        <f aca="false">+Outflows!Y202+Fees!Y202+'Ongoing Cash Flows'!Y202+'Terminal Value'!Y202</f>
        <v>0</v>
      </c>
      <c r="Z202" s="9" t="n">
        <f aca="false">+Outflows!Z202+Fees!Z202+'Ongoing Cash Flows'!Z202+'Terminal Value'!Z202</f>
        <v>0</v>
      </c>
      <c r="AA202" s="9" t="n">
        <f aca="false">+Outflows!AA202+Fees!AA202+'Ongoing Cash Flows'!AA202+'Terminal Value'!AA202</f>
        <v>0</v>
      </c>
      <c r="AB202" s="9" t="n">
        <f aca="false">+Outflows!AB202+Fees!AB202+'Ongoing Cash Flows'!AB202+'Terminal Value'!AB202</f>
        <v>0</v>
      </c>
      <c r="AC202" s="9" t="n">
        <f aca="false">+Outflows!AC202+Fees!AC202+'Ongoing Cash Flows'!AC202+'Terminal Value'!AC202</f>
        <v>0</v>
      </c>
      <c r="AD202" s="9" t="n">
        <f aca="false">+Outflows!AD202+Fees!AD202+'Ongoing Cash Flows'!AD202+'Terminal Value'!AD202</f>
        <v>0</v>
      </c>
      <c r="AE202" s="9" t="n">
        <f aca="false">+Outflows!AE202+Fees!AE202+'Ongoing Cash Flows'!AE202+'Terminal Value'!AE202</f>
        <v>0</v>
      </c>
      <c r="AF202" s="9" t="n">
        <f aca="false">+Outflows!AF202+Fees!AF202+'Ongoing Cash Flows'!AF202+'Terminal Value'!AF202</f>
        <v>0</v>
      </c>
      <c r="AG202" s="9" t="n">
        <f aca="false">+Outflows!AG202+Fees!AG202+'Ongoing Cash Flows'!AG202+'Terminal Value'!AG202</f>
        <v>0</v>
      </c>
      <c r="AH202" s="9" t="n">
        <f aca="false">+Outflows!AH202+Fees!AH202+'Ongoing Cash Flows'!AH202+'Terminal Value'!AH202</f>
        <v>0</v>
      </c>
      <c r="AI202" s="9" t="n">
        <f aca="false">+Outflows!AI202+Fees!AI202+'Ongoing Cash Flows'!AI202+'Terminal Value'!AI202</f>
        <v>0</v>
      </c>
      <c r="AJ202" s="9" t="n">
        <f aca="false">+Outflows!AJ202+Fees!AJ202+'Ongoing Cash Flows'!AJ202+'Terminal Value'!AJ202</f>
        <v>0</v>
      </c>
      <c r="AK202" s="9"/>
      <c r="AL202" s="1"/>
      <c r="AM202" s="32"/>
      <c r="AN202" s="33" t="n">
        <f aca="false">IF(ISERROR(XIRR(B202:AJ202,IRRDates)),-1,XIRR(B202:AJ202,IRRDates))</f>
        <v>0.0479716888504748</v>
      </c>
      <c r="AO202" s="9" t="n">
        <f aca="false">SUMPRODUCT(B202:AJ202,PVRf)</f>
        <v>0</v>
      </c>
      <c r="AP202" s="9" t="n">
        <f aca="false">MIN(0,AO202-$AO$1004)^2</f>
        <v>0</v>
      </c>
      <c r="AQ202" s="9" t="n">
        <f aca="false">MAX(0,AO202-$AO$1004)^2</f>
        <v>0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20"/>
      <c r="CM202" s="20"/>
      <c r="CN202" s="20"/>
      <c r="CO202" s="20"/>
      <c r="CP202" s="20"/>
    </row>
    <row r="203" customFormat="false" ht="11.25" hidden="false" customHeight="false" outlineLevel="0" collapsed="false">
      <c r="A203" s="1" t="n">
        <v>201</v>
      </c>
      <c r="B203" s="9" t="n">
        <f aca="false">+Outflows!B203+Fees!B203+'Ongoing Cash Flows'!B203+'Terminal Value'!B203</f>
        <v>-99781.9616154032</v>
      </c>
      <c r="C203" s="9" t="n">
        <f aca="false">+Outflows!C203+Fees!C203+'Ongoing Cash Flows'!C203+'Terminal Value'!C203</f>
        <v>14252.0209007377</v>
      </c>
      <c r="D203" s="9" t="n">
        <f aca="false">+Outflows!D203+Fees!D203+'Ongoing Cash Flows'!D203+'Terminal Value'!D203</f>
        <v>12399.3730150931</v>
      </c>
      <c r="E203" s="9" t="n">
        <f aca="false">+Outflows!E203+Fees!E203+'Ongoing Cash Flows'!E203+'Terminal Value'!E203</f>
        <v>10309.4254910125</v>
      </c>
      <c r="F203" s="9" t="n">
        <f aca="false">+Outflows!F203+Fees!F203+'Ongoing Cash Flows'!F203+'Terminal Value'!F203</f>
        <v>9828.26341644802</v>
      </c>
      <c r="G203" s="9" t="n">
        <f aca="false">+Outflows!G203+Fees!G203+'Ongoing Cash Flows'!G203+'Terminal Value'!G203</f>
        <v>9538.11637861309</v>
      </c>
      <c r="H203" s="9" t="n">
        <f aca="false">+Outflows!H203+Fees!H203+'Ongoing Cash Flows'!H203+'Terminal Value'!H203</f>
        <v>8628.4317925822</v>
      </c>
      <c r="I203" s="9" t="n">
        <f aca="false">+Outflows!I203+Fees!I203+'Ongoing Cash Flows'!I203+'Terminal Value'!I203</f>
        <v>8470.26476405507</v>
      </c>
      <c r="J203" s="9" t="n">
        <f aca="false">+Outflows!J203+Fees!J203+'Ongoing Cash Flows'!J203+'Terminal Value'!J203</f>
        <v>8457.83056152008</v>
      </c>
      <c r="K203" s="9" t="n">
        <f aca="false">+Outflows!K203+Fees!K203+'Ongoing Cash Flows'!K203+'Terminal Value'!K203</f>
        <v>8448.90285557664</v>
      </c>
      <c r="L203" s="9" t="n">
        <f aca="false">+Outflows!L203+Fees!L203+'Ongoing Cash Flows'!L203+'Terminal Value'!L203</f>
        <v>8449.90262663967</v>
      </c>
      <c r="M203" s="9" t="n">
        <f aca="false">+Outflows!M203+Fees!M203+'Ongoing Cash Flows'!M203+'Terminal Value'!M203</f>
        <v>8422.12422127382</v>
      </c>
      <c r="N203" s="9" t="n">
        <f aca="false">+Outflows!N203+Fees!N203+'Ongoing Cash Flows'!N203+'Terminal Value'!N203</f>
        <v>8404.24989410776</v>
      </c>
      <c r="O203" s="9" t="n">
        <f aca="false">+Outflows!O203+Fees!O203+'Ongoing Cash Flows'!O203+'Terminal Value'!O203</f>
        <v>8078.35390414196</v>
      </c>
      <c r="P203" s="9" t="n">
        <f aca="false">+Outflows!P203+Fees!P203+'Ongoing Cash Flows'!P203+'Terminal Value'!P203</f>
        <v>7970.26740858194</v>
      </c>
      <c r="Q203" s="9" t="n">
        <f aca="false">+Outflows!Q203+Fees!Q203+'Ongoing Cash Flows'!Q203+'Terminal Value'!Q203</f>
        <v>7941.93885931436</v>
      </c>
      <c r="R203" s="9" t="n">
        <f aca="false">+Outflows!R203+Fees!R203+'Ongoing Cash Flows'!R203+'Terminal Value'!R203</f>
        <v>1144.45918694403</v>
      </c>
      <c r="S203" s="9" t="n">
        <f aca="false">+Outflows!S203+Fees!S203+'Ongoing Cash Flows'!S203+'Terminal Value'!S203</f>
        <v>0</v>
      </c>
      <c r="T203" s="9" t="n">
        <f aca="false">+Outflows!T203+Fees!T203+'Ongoing Cash Flows'!T203+'Terminal Value'!T203</f>
        <v>0</v>
      </c>
      <c r="U203" s="9" t="n">
        <f aca="false">+Outflows!U203+Fees!U203+'Ongoing Cash Flows'!U203+'Terminal Value'!U203</f>
        <v>0</v>
      </c>
      <c r="V203" s="9" t="n">
        <f aca="false">+Outflows!V203+Fees!V203+'Ongoing Cash Flows'!V203+'Terminal Value'!V203</f>
        <v>0</v>
      </c>
      <c r="W203" s="9" t="n">
        <f aca="false">+Outflows!W203+Fees!W203+'Ongoing Cash Flows'!W203+'Terminal Value'!W203</f>
        <v>0</v>
      </c>
      <c r="X203" s="9" t="n">
        <f aca="false">+Outflows!X203+Fees!X203+'Ongoing Cash Flows'!X203+'Terminal Value'!X203</f>
        <v>0</v>
      </c>
      <c r="Y203" s="9" t="n">
        <f aca="false">+Outflows!Y203+Fees!Y203+'Ongoing Cash Flows'!Y203+'Terminal Value'!Y203</f>
        <v>0</v>
      </c>
      <c r="Z203" s="9" t="n">
        <f aca="false">+Outflows!Z203+Fees!Z203+'Ongoing Cash Flows'!Z203+'Terminal Value'!Z203</f>
        <v>0</v>
      </c>
      <c r="AA203" s="9" t="n">
        <f aca="false">+Outflows!AA203+Fees!AA203+'Ongoing Cash Flows'!AA203+'Terminal Value'!AA203</f>
        <v>0</v>
      </c>
      <c r="AB203" s="9" t="n">
        <f aca="false">+Outflows!AB203+Fees!AB203+'Ongoing Cash Flows'!AB203+'Terminal Value'!AB203</f>
        <v>0</v>
      </c>
      <c r="AC203" s="9" t="n">
        <f aca="false">+Outflows!AC203+Fees!AC203+'Ongoing Cash Flows'!AC203+'Terminal Value'!AC203</f>
        <v>0</v>
      </c>
      <c r="AD203" s="9" t="n">
        <f aca="false">+Outflows!AD203+Fees!AD203+'Ongoing Cash Flows'!AD203+'Terminal Value'!AD203</f>
        <v>0</v>
      </c>
      <c r="AE203" s="9" t="n">
        <f aca="false">+Outflows!AE203+Fees!AE203+'Ongoing Cash Flows'!AE203+'Terminal Value'!AE203</f>
        <v>0</v>
      </c>
      <c r="AF203" s="9" t="n">
        <f aca="false">+Outflows!AF203+Fees!AF203+'Ongoing Cash Flows'!AF203+'Terminal Value'!AF203</f>
        <v>0</v>
      </c>
      <c r="AG203" s="9" t="n">
        <f aca="false">+Outflows!AG203+Fees!AG203+'Ongoing Cash Flows'!AG203+'Terminal Value'!AG203</f>
        <v>0</v>
      </c>
      <c r="AH203" s="9" t="n">
        <f aca="false">+Outflows!AH203+Fees!AH203+'Ongoing Cash Flows'!AH203+'Terminal Value'!AH203</f>
        <v>0</v>
      </c>
      <c r="AI203" s="9" t="n">
        <f aca="false">+Outflows!AI203+Fees!AI203+'Ongoing Cash Flows'!AI203+'Terminal Value'!AI203</f>
        <v>0</v>
      </c>
      <c r="AJ203" s="9" t="n">
        <f aca="false">+Outflows!AJ203+Fees!AJ203+'Ongoing Cash Flows'!AJ203+'Terminal Value'!AJ203</f>
        <v>0</v>
      </c>
      <c r="AK203" s="9"/>
      <c r="AL203" s="1"/>
      <c r="AM203" s="32"/>
      <c r="AN203" s="33" t="n">
        <f aca="false">IF(ISERROR(XIRR(B203:AJ203,IRRDates)),-1,XIRR(B203:AJ203,IRRDates))</f>
        <v>0.0509019651594774</v>
      </c>
      <c r="AO203" s="9" t="n">
        <f aca="false">SUMPRODUCT(B203:AJ203,PVRf)</f>
        <v>0</v>
      </c>
      <c r="AP203" s="9" t="n">
        <f aca="false">MIN(0,AO203-$AO$1004)^2</f>
        <v>0</v>
      </c>
      <c r="AQ203" s="9" t="n">
        <f aca="false">MAX(0,AO203-$AO$1004)^2</f>
        <v>0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20"/>
      <c r="CM203" s="20"/>
      <c r="CN203" s="20"/>
      <c r="CO203" s="20"/>
      <c r="CP203" s="20"/>
    </row>
    <row r="204" customFormat="false" ht="11.25" hidden="false" customHeight="false" outlineLevel="0" collapsed="false">
      <c r="A204" s="1" t="n">
        <v>202</v>
      </c>
      <c r="B204" s="9" t="n">
        <f aca="false">+Outflows!B204+Fees!B204+'Ongoing Cash Flows'!B204+'Terminal Value'!B204</f>
        <v>-94349.3440943441</v>
      </c>
      <c r="C204" s="9" t="n">
        <f aca="false">+Outflows!C204+Fees!C204+'Ongoing Cash Flows'!C204+'Terminal Value'!C204</f>
        <v>14124.4005985539</v>
      </c>
      <c r="D204" s="9" t="n">
        <f aca="false">+Outflows!D204+Fees!D204+'Ongoing Cash Flows'!D204+'Terminal Value'!D204</f>
        <v>12113.9950756551</v>
      </c>
      <c r="E204" s="9" t="n">
        <f aca="false">+Outflows!E204+Fees!E204+'Ongoing Cash Flows'!E204+'Terminal Value'!E204</f>
        <v>10151.7367107539</v>
      </c>
      <c r="F204" s="9" t="n">
        <f aca="false">+Outflows!F204+Fees!F204+'Ongoing Cash Flows'!F204+'Terminal Value'!F204</f>
        <v>9651.00602869643</v>
      </c>
      <c r="G204" s="9" t="n">
        <f aca="false">+Outflows!G204+Fees!G204+'Ongoing Cash Flows'!G204+'Terminal Value'!G204</f>
        <v>9467.79107152422</v>
      </c>
      <c r="H204" s="9" t="n">
        <f aca="false">+Outflows!H204+Fees!H204+'Ongoing Cash Flows'!H204+'Terminal Value'!H204</f>
        <v>8496.8416271589</v>
      </c>
      <c r="I204" s="9" t="n">
        <f aca="false">+Outflows!I204+Fees!I204+'Ongoing Cash Flows'!I204+'Terminal Value'!I204</f>
        <v>8345.64486421599</v>
      </c>
      <c r="J204" s="9" t="n">
        <f aca="false">+Outflows!J204+Fees!J204+'Ongoing Cash Flows'!J204+'Terminal Value'!J204</f>
        <v>8333.210661681</v>
      </c>
      <c r="K204" s="9" t="n">
        <f aca="false">+Outflows!K204+Fees!K204+'Ongoing Cash Flows'!K204+'Terminal Value'!K204</f>
        <v>8324.07173556835</v>
      </c>
      <c r="L204" s="9" t="n">
        <f aca="false">+Outflows!L204+Fees!L204+'Ongoing Cash Flows'!L204+'Terminal Value'!L204</f>
        <v>8325.28272680059</v>
      </c>
      <c r="M204" s="9" t="n">
        <f aca="false">+Outflows!M204+Fees!M204+'Ongoing Cash Flows'!M204+'Terminal Value'!M204</f>
        <v>8297.29310126552</v>
      </c>
      <c r="N204" s="9" t="n">
        <f aca="false">+Outflows!N204+Fees!N204+'Ongoing Cash Flows'!N204+'Terminal Value'!N204</f>
        <v>8279.62999426868</v>
      </c>
      <c r="O204" s="9" t="n">
        <f aca="false">+Outflows!O204+Fees!O204+'Ongoing Cash Flows'!O204+'Terminal Value'!O204</f>
        <v>7953.52278413366</v>
      </c>
      <c r="P204" s="9" t="n">
        <f aca="false">+Outflows!P204+Fees!P204+'Ongoing Cash Flows'!P204+'Terminal Value'!P204</f>
        <v>7845.64750874286</v>
      </c>
      <c r="Q204" s="9" t="n">
        <f aca="false">+Outflows!Q204+Fees!Q204+'Ongoing Cash Flows'!Q204+'Terminal Value'!Q204</f>
        <v>7817.10773930606</v>
      </c>
      <c r="R204" s="9" t="n">
        <f aca="false">+Outflows!R204+Fees!R204+'Ongoing Cash Flows'!R204+'Terminal Value'!R204</f>
        <v>1082.14923702449</v>
      </c>
      <c r="S204" s="9" t="n">
        <f aca="false">+Outflows!S204+Fees!S204+'Ongoing Cash Flows'!S204+'Terminal Value'!S204</f>
        <v>0</v>
      </c>
      <c r="T204" s="9" t="n">
        <f aca="false">+Outflows!T204+Fees!T204+'Ongoing Cash Flows'!T204+'Terminal Value'!T204</f>
        <v>0</v>
      </c>
      <c r="U204" s="9" t="n">
        <f aca="false">+Outflows!U204+Fees!U204+'Ongoing Cash Flows'!U204+'Terminal Value'!U204</f>
        <v>0</v>
      </c>
      <c r="V204" s="9" t="n">
        <f aca="false">+Outflows!V204+Fees!V204+'Ongoing Cash Flows'!V204+'Terminal Value'!V204</f>
        <v>0</v>
      </c>
      <c r="W204" s="9" t="n">
        <f aca="false">+Outflows!W204+Fees!W204+'Ongoing Cash Flows'!W204+'Terminal Value'!W204</f>
        <v>0</v>
      </c>
      <c r="X204" s="9" t="n">
        <f aca="false">+Outflows!X204+Fees!X204+'Ongoing Cash Flows'!X204+'Terminal Value'!X204</f>
        <v>0</v>
      </c>
      <c r="Y204" s="9" t="n">
        <f aca="false">+Outflows!Y204+Fees!Y204+'Ongoing Cash Flows'!Y204+'Terminal Value'!Y204</f>
        <v>0</v>
      </c>
      <c r="Z204" s="9" t="n">
        <f aca="false">+Outflows!Z204+Fees!Z204+'Ongoing Cash Flows'!Z204+'Terminal Value'!Z204</f>
        <v>0</v>
      </c>
      <c r="AA204" s="9" t="n">
        <f aca="false">+Outflows!AA204+Fees!AA204+'Ongoing Cash Flows'!AA204+'Terminal Value'!AA204</f>
        <v>0</v>
      </c>
      <c r="AB204" s="9" t="n">
        <f aca="false">+Outflows!AB204+Fees!AB204+'Ongoing Cash Flows'!AB204+'Terminal Value'!AB204</f>
        <v>0</v>
      </c>
      <c r="AC204" s="9" t="n">
        <f aca="false">+Outflows!AC204+Fees!AC204+'Ongoing Cash Flows'!AC204+'Terminal Value'!AC204</f>
        <v>0</v>
      </c>
      <c r="AD204" s="9" t="n">
        <f aca="false">+Outflows!AD204+Fees!AD204+'Ongoing Cash Flows'!AD204+'Terminal Value'!AD204</f>
        <v>0</v>
      </c>
      <c r="AE204" s="9" t="n">
        <f aca="false">+Outflows!AE204+Fees!AE204+'Ongoing Cash Flows'!AE204+'Terminal Value'!AE204</f>
        <v>0</v>
      </c>
      <c r="AF204" s="9" t="n">
        <f aca="false">+Outflows!AF204+Fees!AF204+'Ongoing Cash Flows'!AF204+'Terminal Value'!AF204</f>
        <v>0</v>
      </c>
      <c r="AG204" s="9" t="n">
        <f aca="false">+Outflows!AG204+Fees!AG204+'Ongoing Cash Flows'!AG204+'Terminal Value'!AG204</f>
        <v>0</v>
      </c>
      <c r="AH204" s="9" t="n">
        <f aca="false">+Outflows!AH204+Fees!AH204+'Ongoing Cash Flows'!AH204+'Terminal Value'!AH204</f>
        <v>0</v>
      </c>
      <c r="AI204" s="9" t="n">
        <f aca="false">+Outflows!AI204+Fees!AI204+'Ongoing Cash Flows'!AI204+'Terminal Value'!AI204</f>
        <v>0</v>
      </c>
      <c r="AJ204" s="9" t="n">
        <f aca="false">+Outflows!AJ204+Fees!AJ204+'Ongoing Cash Flows'!AJ204+'Terminal Value'!AJ204</f>
        <v>0</v>
      </c>
      <c r="AK204" s="9"/>
      <c r="AL204" s="1"/>
      <c r="AM204" s="32"/>
      <c r="AN204" s="33" t="n">
        <f aca="false">IF(ISERROR(XIRR(B204:AJ204,IRRDates)),-1,XIRR(B204:AJ204,IRRDates))</f>
        <v>0.0576537772761892</v>
      </c>
      <c r="AO204" s="9" t="n">
        <f aca="false">SUMPRODUCT(B204:AJ204,PVRf)</f>
        <v>0</v>
      </c>
      <c r="AP204" s="9" t="n">
        <f aca="false">MIN(0,AO204-$AO$1004)^2</f>
        <v>0</v>
      </c>
      <c r="AQ204" s="9" t="n">
        <f aca="false">MAX(0,AO204-$AO$1004)^2</f>
        <v>0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20"/>
      <c r="CM204" s="20"/>
      <c r="CN204" s="20"/>
      <c r="CO204" s="20"/>
      <c r="CP204" s="20"/>
    </row>
    <row r="205" customFormat="false" ht="11.25" hidden="false" customHeight="false" outlineLevel="0" collapsed="false">
      <c r="A205" s="1" t="n">
        <v>203</v>
      </c>
      <c r="B205" s="9" t="n">
        <f aca="false">+Outflows!B205+Fees!B205+'Ongoing Cash Flows'!B205+'Terminal Value'!B205</f>
        <v>-89708.2756501475</v>
      </c>
      <c r="C205" s="9" t="n">
        <f aca="false">+Outflows!C205+Fees!C205+'Ongoing Cash Flows'!C205+'Terminal Value'!C205</f>
        <v>14110.9053630563</v>
      </c>
      <c r="D205" s="9" t="n">
        <f aca="false">+Outflows!D205+Fees!D205+'Ongoing Cash Flows'!D205+'Terminal Value'!D205</f>
        <v>12074.3923260255</v>
      </c>
      <c r="E205" s="9" t="n">
        <f aca="false">+Outflows!E205+Fees!E205+'Ongoing Cash Flows'!E205+'Terminal Value'!E205</f>
        <v>10052.9218629342</v>
      </c>
      <c r="F205" s="9" t="n">
        <f aca="false">+Outflows!F205+Fees!F205+'Ongoing Cash Flows'!F205+'Terminal Value'!F205</f>
        <v>9642.48311212937</v>
      </c>
      <c r="G205" s="9" t="n">
        <f aca="false">+Outflows!G205+Fees!G205+'Ongoing Cash Flows'!G205+'Terminal Value'!G205</f>
        <v>9316.73234100857</v>
      </c>
      <c r="H205" s="9" t="n">
        <f aca="false">+Outflows!H205+Fees!H205+'Ongoing Cash Flows'!H205+'Terminal Value'!H205</f>
        <v>8384.42455344715</v>
      </c>
      <c r="I205" s="9" t="n">
        <f aca="false">+Outflows!I205+Fees!I205+'Ongoing Cash Flows'!I205+'Terminal Value'!I205</f>
        <v>8239.18246696087</v>
      </c>
      <c r="J205" s="9" t="n">
        <f aca="false">+Outflows!J205+Fees!J205+'Ongoing Cash Flows'!J205+'Terminal Value'!J205</f>
        <v>8226.74826442588</v>
      </c>
      <c r="K205" s="9" t="n">
        <f aca="false">+Outflows!K205+Fees!K205+'Ongoing Cash Flows'!K205+'Terminal Value'!K205</f>
        <v>8217.42889357212</v>
      </c>
      <c r="L205" s="9" t="n">
        <f aca="false">+Outflows!L205+Fees!L205+'Ongoing Cash Flows'!L205+'Terminal Value'!L205</f>
        <v>8218.82032954547</v>
      </c>
      <c r="M205" s="9" t="n">
        <f aca="false">+Outflows!M205+Fees!M205+'Ongoing Cash Flows'!M205+'Terminal Value'!M205</f>
        <v>8190.6502592693</v>
      </c>
      <c r="N205" s="9" t="n">
        <f aca="false">+Outflows!N205+Fees!N205+'Ongoing Cash Flows'!N205+'Terminal Value'!N205</f>
        <v>8173.16759701357</v>
      </c>
      <c r="O205" s="9" t="n">
        <f aca="false">+Outflows!O205+Fees!O205+'Ongoing Cash Flows'!O205+'Terminal Value'!O205</f>
        <v>7846.87994213744</v>
      </c>
      <c r="P205" s="9" t="n">
        <f aca="false">+Outflows!P205+Fees!P205+'Ongoing Cash Flows'!P205+'Terminal Value'!P205</f>
        <v>7739.18511148774</v>
      </c>
      <c r="Q205" s="9" t="n">
        <f aca="false">+Outflows!Q205+Fees!Q205+'Ongoing Cash Flows'!Q205+'Terminal Value'!Q205</f>
        <v>7710.46489730984</v>
      </c>
      <c r="R205" s="9" t="n">
        <f aca="false">+Outflows!R205+Fees!R205+'Ongoing Cash Flows'!R205+'Terminal Value'!R205</f>
        <v>1028.91803839693</v>
      </c>
      <c r="S205" s="9" t="n">
        <f aca="false">+Outflows!S205+Fees!S205+'Ongoing Cash Flows'!S205+'Terminal Value'!S205</f>
        <v>0</v>
      </c>
      <c r="T205" s="9" t="n">
        <f aca="false">+Outflows!T205+Fees!T205+'Ongoing Cash Flows'!T205+'Terminal Value'!T205</f>
        <v>0</v>
      </c>
      <c r="U205" s="9" t="n">
        <f aca="false">+Outflows!U205+Fees!U205+'Ongoing Cash Flows'!U205+'Terminal Value'!U205</f>
        <v>0</v>
      </c>
      <c r="V205" s="9" t="n">
        <f aca="false">+Outflows!V205+Fees!V205+'Ongoing Cash Flows'!V205+'Terminal Value'!V205</f>
        <v>0</v>
      </c>
      <c r="W205" s="9" t="n">
        <f aca="false">+Outflows!W205+Fees!W205+'Ongoing Cash Flows'!W205+'Terminal Value'!W205</f>
        <v>0</v>
      </c>
      <c r="X205" s="9" t="n">
        <f aca="false">+Outflows!X205+Fees!X205+'Ongoing Cash Flows'!X205+'Terminal Value'!X205</f>
        <v>0</v>
      </c>
      <c r="Y205" s="9" t="n">
        <f aca="false">+Outflows!Y205+Fees!Y205+'Ongoing Cash Flows'!Y205+'Terminal Value'!Y205</f>
        <v>0</v>
      </c>
      <c r="Z205" s="9" t="n">
        <f aca="false">+Outflows!Z205+Fees!Z205+'Ongoing Cash Flows'!Z205+'Terminal Value'!Z205</f>
        <v>0</v>
      </c>
      <c r="AA205" s="9" t="n">
        <f aca="false">+Outflows!AA205+Fees!AA205+'Ongoing Cash Flows'!AA205+'Terminal Value'!AA205</f>
        <v>0</v>
      </c>
      <c r="AB205" s="9" t="n">
        <f aca="false">+Outflows!AB205+Fees!AB205+'Ongoing Cash Flows'!AB205+'Terminal Value'!AB205</f>
        <v>0</v>
      </c>
      <c r="AC205" s="9" t="n">
        <f aca="false">+Outflows!AC205+Fees!AC205+'Ongoing Cash Flows'!AC205+'Terminal Value'!AC205</f>
        <v>0</v>
      </c>
      <c r="AD205" s="9" t="n">
        <f aca="false">+Outflows!AD205+Fees!AD205+'Ongoing Cash Flows'!AD205+'Terminal Value'!AD205</f>
        <v>0</v>
      </c>
      <c r="AE205" s="9" t="n">
        <f aca="false">+Outflows!AE205+Fees!AE205+'Ongoing Cash Flows'!AE205+'Terminal Value'!AE205</f>
        <v>0</v>
      </c>
      <c r="AF205" s="9" t="n">
        <f aca="false">+Outflows!AF205+Fees!AF205+'Ongoing Cash Flows'!AF205+'Terminal Value'!AF205</f>
        <v>0</v>
      </c>
      <c r="AG205" s="9" t="n">
        <f aca="false">+Outflows!AG205+Fees!AG205+'Ongoing Cash Flows'!AG205+'Terminal Value'!AG205</f>
        <v>0</v>
      </c>
      <c r="AH205" s="9" t="n">
        <f aca="false">+Outflows!AH205+Fees!AH205+'Ongoing Cash Flows'!AH205+'Terminal Value'!AH205</f>
        <v>0</v>
      </c>
      <c r="AI205" s="9" t="n">
        <f aca="false">+Outflows!AI205+Fees!AI205+'Ongoing Cash Flows'!AI205+'Terminal Value'!AI205</f>
        <v>0</v>
      </c>
      <c r="AJ205" s="9" t="n">
        <f aca="false">+Outflows!AJ205+Fees!AJ205+'Ongoing Cash Flows'!AJ205+'Terminal Value'!AJ205</f>
        <v>0</v>
      </c>
      <c r="AK205" s="9"/>
      <c r="AL205" s="1"/>
      <c r="AM205" s="32"/>
      <c r="AN205" s="33" t="n">
        <f aca="false">IF(ISERROR(XIRR(B205:AJ205,IRRDates)),-1,XIRR(B205:AJ205,IRRDates))</f>
        <v>0.0646413215304133</v>
      </c>
      <c r="AO205" s="9" t="n">
        <f aca="false">SUMPRODUCT(B205:AJ205,PVRf)</f>
        <v>0</v>
      </c>
      <c r="AP205" s="9" t="n">
        <f aca="false">MIN(0,AO205-$AO$1004)^2</f>
        <v>0</v>
      </c>
      <c r="AQ205" s="9" t="n">
        <f aca="false">MAX(0,AO205-$AO$1004)^2</f>
        <v>0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20"/>
      <c r="CM205" s="20"/>
      <c r="CN205" s="20"/>
      <c r="CO205" s="20"/>
      <c r="CP205" s="20"/>
    </row>
    <row r="206" customFormat="false" ht="11.25" hidden="false" customHeight="false" outlineLevel="0" collapsed="false">
      <c r="A206" s="1" t="n">
        <v>204</v>
      </c>
      <c r="B206" s="9" t="n">
        <f aca="false">+Outflows!B206+Fees!B206+'Ongoing Cash Flows'!B206+'Terminal Value'!B206</f>
        <v>-92734.3893605817</v>
      </c>
      <c r="C206" s="9" t="n">
        <f aca="false">+Outflows!C206+Fees!C206+'Ongoing Cash Flows'!C206+'Terminal Value'!C206</f>
        <v>14158.2210236368</v>
      </c>
      <c r="D206" s="9" t="n">
        <f aca="false">+Outflows!D206+Fees!D206+'Ongoing Cash Flows'!D206+'Terminal Value'!D206</f>
        <v>12113.9860250571</v>
      </c>
      <c r="E206" s="9" t="n">
        <f aca="false">+Outflows!E206+Fees!E206+'Ongoing Cash Flows'!E206+'Terminal Value'!E206</f>
        <v>10104.8060187474</v>
      </c>
      <c r="F206" s="9" t="n">
        <f aca="false">+Outflows!F206+Fees!F206+'Ongoing Cash Flows'!F206+'Terminal Value'!F206</f>
        <v>9631.11975297373</v>
      </c>
      <c r="G206" s="9" t="n">
        <f aca="false">+Outflows!G206+Fees!G206+'Ongoing Cash Flows'!G206+'Terminal Value'!G206</f>
        <v>9397.1720681844</v>
      </c>
      <c r="H206" s="9" t="n">
        <f aca="false">+Outflows!H206+Fees!H206+'Ongoing Cash Flows'!H206+'Terminal Value'!H206</f>
        <v>8457.72380600857</v>
      </c>
      <c r="I206" s="9" t="n">
        <f aca="false">+Outflows!I206+Fees!I206+'Ongoing Cash Flows'!I206+'Terminal Value'!I206</f>
        <v>8308.59909458727</v>
      </c>
      <c r="J206" s="9" t="n">
        <f aca="false">+Outflows!J206+Fees!J206+'Ongoing Cash Flows'!J206+'Terminal Value'!J206</f>
        <v>8296.16489205228</v>
      </c>
      <c r="K206" s="9" t="n">
        <f aca="false">+Outflows!K206+Fees!K206+'Ongoing Cash Flows'!K206+'Terminal Value'!K206</f>
        <v>8286.96317649958</v>
      </c>
      <c r="L206" s="9" t="n">
        <f aca="false">+Outflows!L206+Fees!L206+'Ongoing Cash Flows'!L206+'Terminal Value'!L206</f>
        <v>8288.23695717187</v>
      </c>
      <c r="M206" s="9" t="n">
        <f aca="false">+Outflows!M206+Fees!M206+'Ongoing Cash Flows'!M206+'Terminal Value'!M206</f>
        <v>8260.18454219675</v>
      </c>
      <c r="N206" s="9" t="n">
        <f aca="false">+Outflows!N206+Fees!N206+'Ongoing Cash Flows'!N206+'Terminal Value'!N206</f>
        <v>8242.58422463996</v>
      </c>
      <c r="O206" s="9" t="n">
        <f aca="false">+Outflows!O206+Fees!O206+'Ongoing Cash Flows'!O206+'Terminal Value'!O206</f>
        <v>7916.41422506489</v>
      </c>
      <c r="P206" s="9" t="n">
        <f aca="false">+Outflows!P206+Fees!P206+'Ongoing Cash Flows'!P206+'Terminal Value'!P206</f>
        <v>7808.60173911414</v>
      </c>
      <c r="Q206" s="9" t="n">
        <f aca="false">+Outflows!Q206+Fees!Q206+'Ongoing Cash Flows'!Q206+'Terminal Value'!Q206</f>
        <v>7779.99918023729</v>
      </c>
      <c r="R206" s="9" t="n">
        <f aca="false">+Outflows!R206+Fees!R206+'Ongoing Cash Flows'!R206+'Terminal Value'!R206</f>
        <v>1063.62635221013</v>
      </c>
      <c r="S206" s="9" t="n">
        <f aca="false">+Outflows!S206+Fees!S206+'Ongoing Cash Flows'!S206+'Terminal Value'!S206</f>
        <v>0</v>
      </c>
      <c r="T206" s="9" t="n">
        <f aca="false">+Outflows!T206+Fees!T206+'Ongoing Cash Flows'!T206+'Terminal Value'!T206</f>
        <v>0</v>
      </c>
      <c r="U206" s="9" t="n">
        <f aca="false">+Outflows!U206+Fees!U206+'Ongoing Cash Flows'!U206+'Terminal Value'!U206</f>
        <v>0</v>
      </c>
      <c r="V206" s="9" t="n">
        <f aca="false">+Outflows!V206+Fees!V206+'Ongoing Cash Flows'!V206+'Terminal Value'!V206</f>
        <v>0</v>
      </c>
      <c r="W206" s="9" t="n">
        <f aca="false">+Outflows!W206+Fees!W206+'Ongoing Cash Flows'!W206+'Terminal Value'!W206</f>
        <v>0</v>
      </c>
      <c r="X206" s="9" t="n">
        <f aca="false">+Outflows!X206+Fees!X206+'Ongoing Cash Flows'!X206+'Terminal Value'!X206</f>
        <v>0</v>
      </c>
      <c r="Y206" s="9" t="n">
        <f aca="false">+Outflows!Y206+Fees!Y206+'Ongoing Cash Flows'!Y206+'Terminal Value'!Y206</f>
        <v>0</v>
      </c>
      <c r="Z206" s="9" t="n">
        <f aca="false">+Outflows!Z206+Fees!Z206+'Ongoing Cash Flows'!Z206+'Terminal Value'!Z206</f>
        <v>0</v>
      </c>
      <c r="AA206" s="9" t="n">
        <f aca="false">+Outflows!AA206+Fees!AA206+'Ongoing Cash Flows'!AA206+'Terminal Value'!AA206</f>
        <v>0</v>
      </c>
      <c r="AB206" s="9" t="n">
        <f aca="false">+Outflows!AB206+Fees!AB206+'Ongoing Cash Flows'!AB206+'Terminal Value'!AB206</f>
        <v>0</v>
      </c>
      <c r="AC206" s="9" t="n">
        <f aca="false">+Outflows!AC206+Fees!AC206+'Ongoing Cash Flows'!AC206+'Terminal Value'!AC206</f>
        <v>0</v>
      </c>
      <c r="AD206" s="9" t="n">
        <f aca="false">+Outflows!AD206+Fees!AD206+'Ongoing Cash Flows'!AD206+'Terminal Value'!AD206</f>
        <v>0</v>
      </c>
      <c r="AE206" s="9" t="n">
        <f aca="false">+Outflows!AE206+Fees!AE206+'Ongoing Cash Flows'!AE206+'Terminal Value'!AE206</f>
        <v>0</v>
      </c>
      <c r="AF206" s="9" t="n">
        <f aca="false">+Outflows!AF206+Fees!AF206+'Ongoing Cash Flows'!AF206+'Terminal Value'!AF206</f>
        <v>0</v>
      </c>
      <c r="AG206" s="9" t="n">
        <f aca="false">+Outflows!AG206+Fees!AG206+'Ongoing Cash Flows'!AG206+'Terminal Value'!AG206</f>
        <v>0</v>
      </c>
      <c r="AH206" s="9" t="n">
        <f aca="false">+Outflows!AH206+Fees!AH206+'Ongoing Cash Flows'!AH206+'Terminal Value'!AH206</f>
        <v>0</v>
      </c>
      <c r="AI206" s="9" t="n">
        <f aca="false">+Outflows!AI206+Fees!AI206+'Ongoing Cash Flows'!AI206+'Terminal Value'!AI206</f>
        <v>0</v>
      </c>
      <c r="AJ206" s="9" t="n">
        <f aca="false">+Outflows!AJ206+Fees!AJ206+'Ongoing Cash Flows'!AJ206+'Terminal Value'!AJ206</f>
        <v>0</v>
      </c>
      <c r="AK206" s="9"/>
      <c r="AL206" s="1"/>
      <c r="AM206" s="32"/>
      <c r="AN206" s="33" t="n">
        <f aca="false">IF(ISERROR(XIRR(B206:AJ206,IRRDates)),-1,XIRR(B206:AJ206,IRRDates))</f>
        <v>0.0600333015237058</v>
      </c>
      <c r="AO206" s="9" t="n">
        <f aca="false">SUMPRODUCT(B206:AJ206,PVRf)</f>
        <v>0</v>
      </c>
      <c r="AP206" s="9" t="n">
        <f aca="false">MIN(0,AO206-$AO$1004)^2</f>
        <v>0</v>
      </c>
      <c r="AQ206" s="9" t="n">
        <f aca="false">MAX(0,AO206-$AO$1004)^2</f>
        <v>0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20"/>
      <c r="CM206" s="20"/>
      <c r="CN206" s="20"/>
      <c r="CO206" s="20"/>
      <c r="CP206" s="20"/>
    </row>
    <row r="207" customFormat="false" ht="11.25" hidden="false" customHeight="false" outlineLevel="0" collapsed="false">
      <c r="A207" s="1" t="n">
        <v>205</v>
      </c>
      <c r="B207" s="9" t="n">
        <f aca="false">+Outflows!B207+Fees!B207+'Ongoing Cash Flows'!B207+'Terminal Value'!B207</f>
        <v>-91236.2213151791</v>
      </c>
      <c r="C207" s="9" t="n">
        <f aca="false">+Outflows!C207+Fees!C207+'Ongoing Cash Flows'!C207+'Terminal Value'!C207</f>
        <v>14058.4893354012</v>
      </c>
      <c r="D207" s="9" t="n">
        <f aca="false">+Outflows!D207+Fees!D207+'Ongoing Cash Flows'!D207+'Terminal Value'!D207</f>
        <v>12011.24257942</v>
      </c>
      <c r="E207" s="9" t="n">
        <f aca="false">+Outflows!E207+Fees!E207+'Ongoing Cash Flows'!E207+'Terminal Value'!E207</f>
        <v>10010.8006975593</v>
      </c>
      <c r="F207" s="9" t="n">
        <f aca="false">+Outflows!F207+Fees!F207+'Ongoing Cash Flows'!F207+'Terminal Value'!F207</f>
        <v>9684.44670207124</v>
      </c>
      <c r="G207" s="9" t="n">
        <f aca="false">+Outflows!G207+Fees!G207+'Ongoing Cash Flows'!G207+'Terminal Value'!G207</f>
        <v>9287.08486970299</v>
      </c>
      <c r="H207" s="9" t="n">
        <f aca="false">+Outflows!H207+Fees!H207+'Ongoing Cash Flows'!H207+'Terminal Value'!H207</f>
        <v>8421.4348200525</v>
      </c>
      <c r="I207" s="9" t="n">
        <f aca="false">+Outflows!I207+Fees!I207+'Ongoing Cash Flows'!I207+'Terminal Value'!I207</f>
        <v>8274.23231816017</v>
      </c>
      <c r="J207" s="9" t="n">
        <f aca="false">+Outflows!J207+Fees!J207+'Ongoing Cash Flows'!J207+'Terminal Value'!J207</f>
        <v>8261.79811562518</v>
      </c>
      <c r="K207" s="9" t="n">
        <f aca="false">+Outflows!K207+Fees!K207+'Ongoing Cash Flows'!K207+'Terminal Value'!K207</f>
        <v>8252.53815129887</v>
      </c>
      <c r="L207" s="9" t="n">
        <f aca="false">+Outflows!L207+Fees!L207+'Ongoing Cash Flows'!L207+'Terminal Value'!L207</f>
        <v>8253.87018074477</v>
      </c>
      <c r="M207" s="9" t="n">
        <f aca="false">+Outflows!M207+Fees!M207+'Ongoing Cash Flows'!M207+'Terminal Value'!M207</f>
        <v>8225.75951699605</v>
      </c>
      <c r="N207" s="9" t="n">
        <f aca="false">+Outflows!N207+Fees!N207+'Ongoing Cash Flows'!N207+'Terminal Value'!N207</f>
        <v>8208.21744821286</v>
      </c>
      <c r="O207" s="9" t="n">
        <f aca="false">+Outflows!O207+Fees!O207+'Ongoing Cash Flows'!O207+'Terminal Value'!O207</f>
        <v>7881.98919986419</v>
      </c>
      <c r="P207" s="9" t="n">
        <f aca="false">+Outflows!P207+Fees!P207+'Ongoing Cash Flows'!P207+'Terminal Value'!P207</f>
        <v>7774.23496268704</v>
      </c>
      <c r="Q207" s="9" t="n">
        <f aca="false">+Outflows!Q207+Fees!Q207+'Ongoing Cash Flows'!Q207+'Terminal Value'!Q207</f>
        <v>7745.57415503659</v>
      </c>
      <c r="R207" s="9" t="n">
        <f aca="false">+Outflows!R207+Fees!R207+'Ongoing Cash Flows'!R207+'Terminal Value'!R207</f>
        <v>1046.44296399658</v>
      </c>
      <c r="S207" s="9" t="n">
        <f aca="false">+Outflows!S207+Fees!S207+'Ongoing Cash Flows'!S207+'Terminal Value'!S207</f>
        <v>0</v>
      </c>
      <c r="T207" s="9" t="n">
        <f aca="false">+Outflows!T207+Fees!T207+'Ongoing Cash Flows'!T207+'Terminal Value'!T207</f>
        <v>0</v>
      </c>
      <c r="U207" s="9" t="n">
        <f aca="false">+Outflows!U207+Fees!U207+'Ongoing Cash Flows'!U207+'Terminal Value'!U207</f>
        <v>0</v>
      </c>
      <c r="V207" s="9" t="n">
        <f aca="false">+Outflows!V207+Fees!V207+'Ongoing Cash Flows'!V207+'Terminal Value'!V207</f>
        <v>0</v>
      </c>
      <c r="W207" s="9" t="n">
        <f aca="false">+Outflows!W207+Fees!W207+'Ongoing Cash Flows'!W207+'Terminal Value'!W207</f>
        <v>0</v>
      </c>
      <c r="X207" s="9" t="n">
        <f aca="false">+Outflows!X207+Fees!X207+'Ongoing Cash Flows'!X207+'Terminal Value'!X207</f>
        <v>0</v>
      </c>
      <c r="Y207" s="9" t="n">
        <f aca="false">+Outflows!Y207+Fees!Y207+'Ongoing Cash Flows'!Y207+'Terminal Value'!Y207</f>
        <v>0</v>
      </c>
      <c r="Z207" s="9" t="n">
        <f aca="false">+Outflows!Z207+Fees!Z207+'Ongoing Cash Flows'!Z207+'Terminal Value'!Z207</f>
        <v>0</v>
      </c>
      <c r="AA207" s="9" t="n">
        <f aca="false">+Outflows!AA207+Fees!AA207+'Ongoing Cash Flows'!AA207+'Terminal Value'!AA207</f>
        <v>0</v>
      </c>
      <c r="AB207" s="9" t="n">
        <f aca="false">+Outflows!AB207+Fees!AB207+'Ongoing Cash Flows'!AB207+'Terminal Value'!AB207</f>
        <v>0</v>
      </c>
      <c r="AC207" s="9" t="n">
        <f aca="false">+Outflows!AC207+Fees!AC207+'Ongoing Cash Flows'!AC207+'Terminal Value'!AC207</f>
        <v>0</v>
      </c>
      <c r="AD207" s="9" t="n">
        <f aca="false">+Outflows!AD207+Fees!AD207+'Ongoing Cash Flows'!AD207+'Terminal Value'!AD207</f>
        <v>0</v>
      </c>
      <c r="AE207" s="9" t="n">
        <f aca="false">+Outflows!AE207+Fees!AE207+'Ongoing Cash Flows'!AE207+'Terminal Value'!AE207</f>
        <v>0</v>
      </c>
      <c r="AF207" s="9" t="n">
        <f aca="false">+Outflows!AF207+Fees!AF207+'Ongoing Cash Flows'!AF207+'Terminal Value'!AF207</f>
        <v>0</v>
      </c>
      <c r="AG207" s="9" t="n">
        <f aca="false">+Outflows!AG207+Fees!AG207+'Ongoing Cash Flows'!AG207+'Terminal Value'!AG207</f>
        <v>0</v>
      </c>
      <c r="AH207" s="9" t="n">
        <f aca="false">+Outflows!AH207+Fees!AH207+'Ongoing Cash Flows'!AH207+'Terminal Value'!AH207</f>
        <v>0</v>
      </c>
      <c r="AI207" s="9" t="n">
        <f aca="false">+Outflows!AI207+Fees!AI207+'Ongoing Cash Flows'!AI207+'Terminal Value'!AI207</f>
        <v>0</v>
      </c>
      <c r="AJ207" s="9" t="n">
        <f aca="false">+Outflows!AJ207+Fees!AJ207+'Ongoing Cash Flows'!AJ207+'Terminal Value'!AJ207</f>
        <v>0</v>
      </c>
      <c r="AK207" s="9"/>
      <c r="AL207" s="1"/>
      <c r="AM207" s="32"/>
      <c r="AN207" s="33" t="n">
        <f aca="false">IF(ISERROR(XIRR(B207:AJ207,IRRDates)),-1,XIRR(B207:AJ207,IRRDates))</f>
        <v>0.0618748459649338</v>
      </c>
      <c r="AO207" s="9" t="n">
        <f aca="false">SUMPRODUCT(B207:AJ207,PVRf)</f>
        <v>0</v>
      </c>
      <c r="AP207" s="9" t="n">
        <f aca="false">MIN(0,AO207-$AO$1004)^2</f>
        <v>0</v>
      </c>
      <c r="AQ207" s="9" t="n">
        <f aca="false">MAX(0,AO207-$AO$1004)^2</f>
        <v>0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20"/>
      <c r="CM207" s="20"/>
      <c r="CN207" s="20"/>
      <c r="CO207" s="20"/>
      <c r="CP207" s="20"/>
    </row>
    <row r="208" customFormat="false" ht="11.25" hidden="false" customHeight="false" outlineLevel="0" collapsed="false">
      <c r="A208" s="1" t="n">
        <v>206</v>
      </c>
      <c r="B208" s="9" t="n">
        <f aca="false">+Outflows!B208+Fees!B208+'Ongoing Cash Flows'!B208+'Terminal Value'!B208</f>
        <v>-91610.6766837233</v>
      </c>
      <c r="C208" s="9" t="n">
        <f aca="false">+Outflows!C208+Fees!C208+'Ongoing Cash Flows'!C208+'Terminal Value'!C208</f>
        <v>14047.7267443069</v>
      </c>
      <c r="D208" s="9" t="n">
        <f aca="false">+Outflows!D208+Fees!D208+'Ongoing Cash Flows'!D208+'Terminal Value'!D208</f>
        <v>11959.1510007728</v>
      </c>
      <c r="E208" s="9" t="n">
        <f aca="false">+Outflows!E208+Fees!E208+'Ongoing Cash Flows'!E208+'Terminal Value'!E208</f>
        <v>9965.12687362836</v>
      </c>
      <c r="F208" s="9" t="n">
        <f aca="false">+Outflows!F208+Fees!F208+'Ongoing Cash Flows'!F208+'Terminal Value'!F208</f>
        <v>9642.89634898759</v>
      </c>
      <c r="G208" s="9" t="n">
        <f aca="false">+Outflows!G208+Fees!G208+'Ongoing Cash Flows'!G208+'Terminal Value'!G208</f>
        <v>9378.03744270007</v>
      </c>
      <c r="H208" s="9" t="n">
        <f aca="false">+Outflows!H208+Fees!H208+'Ongoing Cash Flows'!H208+'Terminal Value'!H208</f>
        <v>8430.50496785867</v>
      </c>
      <c r="I208" s="9" t="n">
        <f aca="false">+Outflows!I208+Fees!I208+'Ongoing Cash Flows'!I208+'Terminal Value'!I208</f>
        <v>8282.82202475028</v>
      </c>
      <c r="J208" s="9" t="n">
        <f aca="false">+Outflows!J208+Fees!J208+'Ongoing Cash Flows'!J208+'Terminal Value'!J208</f>
        <v>8270.38782221529</v>
      </c>
      <c r="K208" s="9" t="n">
        <f aca="false">+Outflows!K208+Fees!K208+'Ongoing Cash Flows'!K208+'Terminal Value'!K208</f>
        <v>8261.14241671371</v>
      </c>
      <c r="L208" s="9" t="n">
        <f aca="false">+Outflows!L208+Fees!L208+'Ongoing Cash Flows'!L208+'Terminal Value'!L208</f>
        <v>8262.45988733488</v>
      </c>
      <c r="M208" s="9" t="n">
        <f aca="false">+Outflows!M208+Fees!M208+'Ongoing Cash Flows'!M208+'Terminal Value'!M208</f>
        <v>8234.36378241089</v>
      </c>
      <c r="N208" s="9" t="n">
        <f aca="false">+Outflows!N208+Fees!N208+'Ongoing Cash Flows'!N208+'Terminal Value'!N208</f>
        <v>8216.80715480297</v>
      </c>
      <c r="O208" s="9" t="n">
        <f aca="false">+Outflows!O208+Fees!O208+'Ongoing Cash Flows'!O208+'Terminal Value'!O208</f>
        <v>7890.59346527902</v>
      </c>
      <c r="P208" s="9" t="n">
        <f aca="false">+Outflows!P208+Fees!P208+'Ongoing Cash Flows'!P208+'Terminal Value'!P208</f>
        <v>7782.82466927715</v>
      </c>
      <c r="Q208" s="9" t="n">
        <f aca="false">+Outflows!Q208+Fees!Q208+'Ongoing Cash Flows'!Q208+'Terminal Value'!Q208</f>
        <v>7754.17842045143</v>
      </c>
      <c r="R208" s="9" t="n">
        <f aca="false">+Outflows!R208+Fees!R208+'Ongoing Cash Flows'!R208+'Terminal Value'!R208</f>
        <v>1050.73781729163</v>
      </c>
      <c r="S208" s="9" t="n">
        <f aca="false">+Outflows!S208+Fees!S208+'Ongoing Cash Flows'!S208+'Terminal Value'!S208</f>
        <v>0</v>
      </c>
      <c r="T208" s="9" t="n">
        <f aca="false">+Outflows!T208+Fees!T208+'Ongoing Cash Flows'!T208+'Terminal Value'!T208</f>
        <v>0</v>
      </c>
      <c r="U208" s="9" t="n">
        <f aca="false">+Outflows!U208+Fees!U208+'Ongoing Cash Flows'!U208+'Terminal Value'!U208</f>
        <v>0</v>
      </c>
      <c r="V208" s="9" t="n">
        <f aca="false">+Outflows!V208+Fees!V208+'Ongoing Cash Flows'!V208+'Terminal Value'!V208</f>
        <v>0</v>
      </c>
      <c r="W208" s="9" t="n">
        <f aca="false">+Outflows!W208+Fees!W208+'Ongoing Cash Flows'!W208+'Terminal Value'!W208</f>
        <v>0</v>
      </c>
      <c r="X208" s="9" t="n">
        <f aca="false">+Outflows!X208+Fees!X208+'Ongoing Cash Flows'!X208+'Terminal Value'!X208</f>
        <v>0</v>
      </c>
      <c r="Y208" s="9" t="n">
        <f aca="false">+Outflows!Y208+Fees!Y208+'Ongoing Cash Flows'!Y208+'Terminal Value'!Y208</f>
        <v>0</v>
      </c>
      <c r="Z208" s="9" t="n">
        <f aca="false">+Outflows!Z208+Fees!Z208+'Ongoing Cash Flows'!Z208+'Terminal Value'!Z208</f>
        <v>0</v>
      </c>
      <c r="AA208" s="9" t="n">
        <f aca="false">+Outflows!AA208+Fees!AA208+'Ongoing Cash Flows'!AA208+'Terminal Value'!AA208</f>
        <v>0</v>
      </c>
      <c r="AB208" s="9" t="n">
        <f aca="false">+Outflows!AB208+Fees!AB208+'Ongoing Cash Flows'!AB208+'Terminal Value'!AB208</f>
        <v>0</v>
      </c>
      <c r="AC208" s="9" t="n">
        <f aca="false">+Outflows!AC208+Fees!AC208+'Ongoing Cash Flows'!AC208+'Terminal Value'!AC208</f>
        <v>0</v>
      </c>
      <c r="AD208" s="9" t="n">
        <f aca="false">+Outflows!AD208+Fees!AD208+'Ongoing Cash Flows'!AD208+'Terminal Value'!AD208</f>
        <v>0</v>
      </c>
      <c r="AE208" s="9" t="n">
        <f aca="false">+Outflows!AE208+Fees!AE208+'Ongoing Cash Flows'!AE208+'Terminal Value'!AE208</f>
        <v>0</v>
      </c>
      <c r="AF208" s="9" t="n">
        <f aca="false">+Outflows!AF208+Fees!AF208+'Ongoing Cash Flows'!AF208+'Terminal Value'!AF208</f>
        <v>0</v>
      </c>
      <c r="AG208" s="9" t="n">
        <f aca="false">+Outflows!AG208+Fees!AG208+'Ongoing Cash Flows'!AG208+'Terminal Value'!AG208</f>
        <v>0</v>
      </c>
      <c r="AH208" s="9" t="n">
        <f aca="false">+Outflows!AH208+Fees!AH208+'Ongoing Cash Flows'!AH208+'Terminal Value'!AH208</f>
        <v>0</v>
      </c>
      <c r="AI208" s="9" t="n">
        <f aca="false">+Outflows!AI208+Fees!AI208+'Ongoing Cash Flows'!AI208+'Terminal Value'!AI208</f>
        <v>0</v>
      </c>
      <c r="AJ208" s="9" t="n">
        <f aca="false">+Outflows!AJ208+Fees!AJ208+'Ongoing Cash Flows'!AJ208+'Terminal Value'!AJ208</f>
        <v>0</v>
      </c>
      <c r="AK208" s="9"/>
      <c r="AL208" s="1"/>
      <c r="AM208" s="32"/>
      <c r="AN208" s="33" t="n">
        <f aca="false">IF(ISERROR(XIRR(B208:AJ208,IRRDates)),-1,XIRR(B208:AJ208,IRRDates))</f>
        <v>0.0611586371627553</v>
      </c>
      <c r="AO208" s="9" t="n">
        <f aca="false">SUMPRODUCT(B208:AJ208,PVRf)</f>
        <v>0</v>
      </c>
      <c r="AP208" s="9" t="n">
        <f aca="false">MIN(0,AO208-$AO$1004)^2</f>
        <v>0</v>
      </c>
      <c r="AQ208" s="9" t="n">
        <f aca="false">MAX(0,AO208-$AO$1004)^2</f>
        <v>0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20"/>
      <c r="CM208" s="20"/>
      <c r="CN208" s="20"/>
      <c r="CO208" s="20"/>
      <c r="CP208" s="20"/>
    </row>
    <row r="209" customFormat="false" ht="11.25" hidden="false" customHeight="false" outlineLevel="0" collapsed="false">
      <c r="A209" s="1" t="n">
        <v>207</v>
      </c>
      <c r="B209" s="9" t="n">
        <f aca="false">+Outflows!B209+Fees!B209+'Ongoing Cash Flows'!B209+'Terminal Value'!B209</f>
        <v>-86033.8350143907</v>
      </c>
      <c r="C209" s="9" t="n">
        <f aca="false">+Outflows!C209+Fees!C209+'Ongoing Cash Flows'!C209+'Terminal Value'!C209</f>
        <v>14020.8704640457</v>
      </c>
      <c r="D209" s="9" t="n">
        <f aca="false">+Outflows!D209+Fees!D209+'Ongoing Cash Flows'!D209+'Terminal Value'!D209</f>
        <v>11802.8838764526</v>
      </c>
      <c r="E209" s="9" t="n">
        <f aca="false">+Outflows!E209+Fees!E209+'Ongoing Cash Flows'!E209+'Terminal Value'!E209</f>
        <v>9864.14594509808</v>
      </c>
      <c r="F209" s="9" t="n">
        <f aca="false">+Outflows!F209+Fees!F209+'Ongoing Cash Flows'!F209+'Terminal Value'!F209</f>
        <v>9416.04531571852</v>
      </c>
      <c r="G209" s="9" t="n">
        <f aca="false">+Outflows!G209+Fees!G209+'Ongoing Cash Flows'!G209+'Terminal Value'!G209</f>
        <v>9216.00366174882</v>
      </c>
      <c r="H209" s="9" t="n">
        <f aca="false">+Outflows!H209+Fees!H209+'Ongoing Cash Flows'!H209+'Terminal Value'!H209</f>
        <v>8295.42137050209</v>
      </c>
      <c r="I209" s="9" t="n">
        <f aca="false">+Outflows!I209+Fees!I209+'Ongoing Cash Flows'!I209+'Terminal Value'!I209</f>
        <v>8154.89373832912</v>
      </c>
      <c r="J209" s="9" t="n">
        <f aca="false">+Outflows!J209+Fees!J209+'Ongoing Cash Flows'!J209+'Terminal Value'!J209</f>
        <v>8142.45953579413</v>
      </c>
      <c r="K209" s="9" t="n">
        <f aca="false">+Outflows!K209+Fees!K209+'Ongoing Cash Flows'!K209+'Terminal Value'!K209</f>
        <v>8132.99730268845</v>
      </c>
      <c r="L209" s="9" t="n">
        <f aca="false">+Outflows!L209+Fees!L209+'Ongoing Cash Flows'!L209+'Terminal Value'!L209</f>
        <v>8134.53160091372</v>
      </c>
      <c r="M209" s="9" t="n">
        <f aca="false">+Outflows!M209+Fees!M209+'Ongoing Cash Flows'!M209+'Terminal Value'!M209</f>
        <v>8106.21866838563</v>
      </c>
      <c r="N209" s="9" t="n">
        <f aca="false">+Outflows!N209+Fees!N209+'Ongoing Cash Flows'!N209+'Terminal Value'!N209</f>
        <v>8088.87886838181</v>
      </c>
      <c r="O209" s="9" t="n">
        <f aca="false">+Outflows!O209+Fees!O209+'Ongoing Cash Flows'!O209+'Terminal Value'!O209</f>
        <v>7762.44835125376</v>
      </c>
      <c r="P209" s="9" t="n">
        <f aca="false">+Outflows!P209+Fees!P209+'Ongoing Cash Flows'!P209+'Terminal Value'!P209</f>
        <v>7654.89638285599</v>
      </c>
      <c r="Q209" s="9" t="n">
        <f aca="false">+Outflows!Q209+Fees!Q209+'Ongoing Cash Flows'!Q209+'Terminal Value'!Q209</f>
        <v>7626.03330642617</v>
      </c>
      <c r="R209" s="9" t="n">
        <f aca="false">+Outflows!R209+Fees!R209+'Ongoing Cash Flows'!R209+'Terminal Value'!R209</f>
        <v>986.773674081055</v>
      </c>
      <c r="S209" s="9" t="n">
        <f aca="false">+Outflows!S209+Fees!S209+'Ongoing Cash Flows'!S209+'Terminal Value'!S209</f>
        <v>0</v>
      </c>
      <c r="T209" s="9" t="n">
        <f aca="false">+Outflows!T209+Fees!T209+'Ongoing Cash Flows'!T209+'Terminal Value'!T209</f>
        <v>0</v>
      </c>
      <c r="U209" s="9" t="n">
        <f aca="false">+Outflows!U209+Fees!U209+'Ongoing Cash Flows'!U209+'Terminal Value'!U209</f>
        <v>0</v>
      </c>
      <c r="V209" s="9" t="n">
        <f aca="false">+Outflows!V209+Fees!V209+'Ongoing Cash Flows'!V209+'Terminal Value'!V209</f>
        <v>0</v>
      </c>
      <c r="W209" s="9" t="n">
        <f aca="false">+Outflows!W209+Fees!W209+'Ongoing Cash Flows'!W209+'Terminal Value'!W209</f>
        <v>0</v>
      </c>
      <c r="X209" s="9" t="n">
        <f aca="false">+Outflows!X209+Fees!X209+'Ongoing Cash Flows'!X209+'Terminal Value'!X209</f>
        <v>0</v>
      </c>
      <c r="Y209" s="9" t="n">
        <f aca="false">+Outflows!Y209+Fees!Y209+'Ongoing Cash Flows'!Y209+'Terminal Value'!Y209</f>
        <v>0</v>
      </c>
      <c r="Z209" s="9" t="n">
        <f aca="false">+Outflows!Z209+Fees!Z209+'Ongoing Cash Flows'!Z209+'Terminal Value'!Z209</f>
        <v>0</v>
      </c>
      <c r="AA209" s="9" t="n">
        <f aca="false">+Outflows!AA209+Fees!AA209+'Ongoing Cash Flows'!AA209+'Terminal Value'!AA209</f>
        <v>0</v>
      </c>
      <c r="AB209" s="9" t="n">
        <f aca="false">+Outflows!AB209+Fees!AB209+'Ongoing Cash Flows'!AB209+'Terminal Value'!AB209</f>
        <v>0</v>
      </c>
      <c r="AC209" s="9" t="n">
        <f aca="false">+Outflows!AC209+Fees!AC209+'Ongoing Cash Flows'!AC209+'Terminal Value'!AC209</f>
        <v>0</v>
      </c>
      <c r="AD209" s="9" t="n">
        <f aca="false">+Outflows!AD209+Fees!AD209+'Ongoing Cash Flows'!AD209+'Terminal Value'!AD209</f>
        <v>0</v>
      </c>
      <c r="AE209" s="9" t="n">
        <f aca="false">+Outflows!AE209+Fees!AE209+'Ongoing Cash Flows'!AE209+'Terminal Value'!AE209</f>
        <v>0</v>
      </c>
      <c r="AF209" s="9" t="n">
        <f aca="false">+Outflows!AF209+Fees!AF209+'Ongoing Cash Flows'!AF209+'Terminal Value'!AF209</f>
        <v>0</v>
      </c>
      <c r="AG209" s="9" t="n">
        <f aca="false">+Outflows!AG209+Fees!AG209+'Ongoing Cash Flows'!AG209+'Terminal Value'!AG209</f>
        <v>0</v>
      </c>
      <c r="AH209" s="9" t="n">
        <f aca="false">+Outflows!AH209+Fees!AH209+'Ongoing Cash Flows'!AH209+'Terminal Value'!AH209</f>
        <v>0</v>
      </c>
      <c r="AI209" s="9" t="n">
        <f aca="false">+Outflows!AI209+Fees!AI209+'Ongoing Cash Flows'!AI209+'Terminal Value'!AI209</f>
        <v>0</v>
      </c>
      <c r="AJ209" s="9" t="n">
        <f aca="false">+Outflows!AJ209+Fees!AJ209+'Ongoing Cash Flows'!AJ209+'Terminal Value'!AJ209</f>
        <v>0</v>
      </c>
      <c r="AK209" s="9"/>
      <c r="AL209" s="1"/>
      <c r="AM209" s="32"/>
      <c r="AN209" s="33" t="n">
        <f aca="false">IF(ISERROR(XIRR(B209:AJ209,IRRDates)),-1,XIRR(B209:AJ209,IRRDates))</f>
        <v>0.069579899554956</v>
      </c>
      <c r="AO209" s="9" t="n">
        <f aca="false">SUMPRODUCT(B209:AJ209,PVRf)</f>
        <v>0</v>
      </c>
      <c r="AP209" s="9" t="n">
        <f aca="false">MIN(0,AO209-$AO$1004)^2</f>
        <v>0</v>
      </c>
      <c r="AQ209" s="9" t="n">
        <f aca="false">MAX(0,AO209-$AO$1004)^2</f>
        <v>0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20"/>
      <c r="CM209" s="20"/>
      <c r="CN209" s="20"/>
      <c r="CO209" s="20"/>
      <c r="CP209" s="20"/>
    </row>
    <row r="210" customFormat="false" ht="11.25" hidden="false" customHeight="false" outlineLevel="0" collapsed="false">
      <c r="A210" s="1" t="n">
        <v>208</v>
      </c>
      <c r="B210" s="9" t="n">
        <f aca="false">+Outflows!B210+Fees!B210+'Ongoing Cash Flows'!B210+'Terminal Value'!B210</f>
        <v>-102691.670758311</v>
      </c>
      <c r="C210" s="9" t="n">
        <f aca="false">+Outflows!C210+Fees!C210+'Ongoing Cash Flows'!C210+'Terminal Value'!C210</f>
        <v>14362.3935217735</v>
      </c>
      <c r="D210" s="9" t="n">
        <f aca="false">+Outflows!D210+Fees!D210+'Ongoing Cash Flows'!D210+'Terminal Value'!D210</f>
        <v>12503.1502491269</v>
      </c>
      <c r="E210" s="9" t="n">
        <f aca="false">+Outflows!E210+Fees!E210+'Ongoing Cash Flows'!E210+'Terminal Value'!E210</f>
        <v>10414.7807315546</v>
      </c>
      <c r="F210" s="9" t="n">
        <f aca="false">+Outflows!F210+Fees!F210+'Ongoing Cash Flows'!F210+'Terminal Value'!F210</f>
        <v>10037.8475491045</v>
      </c>
      <c r="G210" s="9" t="n">
        <f aca="false">+Outflows!G210+Fees!G210+'Ongoing Cash Flows'!G210+'Terminal Value'!G210</f>
        <v>9764.91139046486</v>
      </c>
      <c r="H210" s="9" t="n">
        <f aca="false">+Outflows!H210+Fees!H210+'Ongoing Cash Flows'!H210+'Terminal Value'!H210</f>
        <v>8698.9114657719</v>
      </c>
      <c r="I210" s="9" t="n">
        <f aca="false">+Outflows!I210+Fees!I210+'Ongoing Cash Flows'!I210+'Terminal Value'!I210</f>
        <v>8537.01116402605</v>
      </c>
      <c r="J210" s="9" t="n">
        <f aca="false">+Outflows!J210+Fees!J210+'Ongoing Cash Flows'!J210+'Terminal Value'!J210</f>
        <v>8524.57696149106</v>
      </c>
      <c r="K210" s="9" t="n">
        <f aca="false">+Outflows!K210+Fees!K210+'Ongoing Cash Flows'!K210+'Terminal Value'!K210</f>
        <v>8515.7623850391</v>
      </c>
      <c r="L210" s="9" t="n">
        <f aca="false">+Outflows!L210+Fees!L210+'Ongoing Cash Flows'!L210+'Terminal Value'!L210</f>
        <v>8516.64902661065</v>
      </c>
      <c r="M210" s="9" t="n">
        <f aca="false">+Outflows!M210+Fees!M210+'Ongoing Cash Flows'!M210+'Terminal Value'!M210</f>
        <v>8488.98375073628</v>
      </c>
      <c r="N210" s="9" t="n">
        <f aca="false">+Outflows!N210+Fees!N210+'Ongoing Cash Flows'!N210+'Terminal Value'!N210</f>
        <v>8470.99629407874</v>
      </c>
      <c r="O210" s="9" t="n">
        <f aca="false">+Outflows!O210+Fees!O210+'Ongoing Cash Flows'!O210+'Terminal Value'!O210</f>
        <v>8145.21343360442</v>
      </c>
      <c r="P210" s="9" t="n">
        <f aca="false">+Outflows!P210+Fees!P210+'Ongoing Cash Flows'!P210+'Terminal Value'!P210</f>
        <v>8037.01380855292</v>
      </c>
      <c r="Q210" s="9" t="n">
        <f aca="false">+Outflows!Q210+Fees!Q210+'Ongoing Cash Flows'!Q210+'Terminal Value'!Q210</f>
        <v>8008.79838877682</v>
      </c>
      <c r="R210" s="9" t="n">
        <f aca="false">+Outflows!R210+Fees!R210+'Ongoing Cash Flows'!R210+'Terminal Value'!R210</f>
        <v>1177.83238692952</v>
      </c>
      <c r="S210" s="9" t="n">
        <f aca="false">+Outflows!S210+Fees!S210+'Ongoing Cash Flows'!S210+'Terminal Value'!S210</f>
        <v>0</v>
      </c>
      <c r="T210" s="9" t="n">
        <f aca="false">+Outflows!T210+Fees!T210+'Ongoing Cash Flows'!T210+'Terminal Value'!T210</f>
        <v>0</v>
      </c>
      <c r="U210" s="9" t="n">
        <f aca="false">+Outflows!U210+Fees!U210+'Ongoing Cash Flows'!U210+'Terminal Value'!U210</f>
        <v>0</v>
      </c>
      <c r="V210" s="9" t="n">
        <f aca="false">+Outflows!V210+Fees!V210+'Ongoing Cash Flows'!V210+'Terminal Value'!V210</f>
        <v>0</v>
      </c>
      <c r="W210" s="9" t="n">
        <f aca="false">+Outflows!W210+Fees!W210+'Ongoing Cash Flows'!W210+'Terminal Value'!W210</f>
        <v>0</v>
      </c>
      <c r="X210" s="9" t="n">
        <f aca="false">+Outflows!X210+Fees!X210+'Ongoing Cash Flows'!X210+'Terminal Value'!X210</f>
        <v>0</v>
      </c>
      <c r="Y210" s="9" t="n">
        <f aca="false">+Outflows!Y210+Fees!Y210+'Ongoing Cash Flows'!Y210+'Terminal Value'!Y210</f>
        <v>0</v>
      </c>
      <c r="Z210" s="9" t="n">
        <f aca="false">+Outflows!Z210+Fees!Z210+'Ongoing Cash Flows'!Z210+'Terminal Value'!Z210</f>
        <v>0</v>
      </c>
      <c r="AA210" s="9" t="n">
        <f aca="false">+Outflows!AA210+Fees!AA210+'Ongoing Cash Flows'!AA210+'Terminal Value'!AA210</f>
        <v>0</v>
      </c>
      <c r="AB210" s="9" t="n">
        <f aca="false">+Outflows!AB210+Fees!AB210+'Ongoing Cash Flows'!AB210+'Terminal Value'!AB210</f>
        <v>0</v>
      </c>
      <c r="AC210" s="9" t="n">
        <f aca="false">+Outflows!AC210+Fees!AC210+'Ongoing Cash Flows'!AC210+'Terminal Value'!AC210</f>
        <v>0</v>
      </c>
      <c r="AD210" s="9" t="n">
        <f aca="false">+Outflows!AD210+Fees!AD210+'Ongoing Cash Flows'!AD210+'Terminal Value'!AD210</f>
        <v>0</v>
      </c>
      <c r="AE210" s="9" t="n">
        <f aca="false">+Outflows!AE210+Fees!AE210+'Ongoing Cash Flows'!AE210+'Terminal Value'!AE210</f>
        <v>0</v>
      </c>
      <c r="AF210" s="9" t="n">
        <f aca="false">+Outflows!AF210+Fees!AF210+'Ongoing Cash Flows'!AF210+'Terminal Value'!AF210</f>
        <v>0</v>
      </c>
      <c r="AG210" s="9" t="n">
        <f aca="false">+Outflows!AG210+Fees!AG210+'Ongoing Cash Flows'!AG210+'Terminal Value'!AG210</f>
        <v>0</v>
      </c>
      <c r="AH210" s="9" t="n">
        <f aca="false">+Outflows!AH210+Fees!AH210+'Ongoing Cash Flows'!AH210+'Terminal Value'!AH210</f>
        <v>0</v>
      </c>
      <c r="AI210" s="9" t="n">
        <f aca="false">+Outflows!AI210+Fees!AI210+'Ongoing Cash Flows'!AI210+'Terminal Value'!AI210</f>
        <v>0</v>
      </c>
      <c r="AJ210" s="9" t="n">
        <f aca="false">+Outflows!AJ210+Fees!AJ210+'Ongoing Cash Flows'!AJ210+'Terminal Value'!AJ210</f>
        <v>0</v>
      </c>
      <c r="AK210" s="9"/>
      <c r="AL210" s="1"/>
      <c r="AM210" s="32"/>
      <c r="AN210" s="33" t="n">
        <f aca="false">IF(ISERROR(XIRR(B210:AJ210,IRRDates)),-1,XIRR(B210:AJ210,IRRDates))</f>
        <v>0.0479475422516378</v>
      </c>
      <c r="AO210" s="9" t="n">
        <f aca="false">SUMPRODUCT(B210:AJ210,PVRf)</f>
        <v>0</v>
      </c>
      <c r="AP210" s="9" t="n">
        <f aca="false">MIN(0,AO210-$AO$1004)^2</f>
        <v>0</v>
      </c>
      <c r="AQ210" s="9" t="n">
        <f aca="false">MAX(0,AO210-$AO$1004)^2</f>
        <v>0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20"/>
      <c r="CM210" s="20"/>
      <c r="CN210" s="20"/>
      <c r="CO210" s="20"/>
      <c r="CP210" s="20"/>
    </row>
    <row r="211" customFormat="false" ht="11.25" hidden="false" customHeight="false" outlineLevel="0" collapsed="false">
      <c r="A211" s="1" t="n">
        <v>209</v>
      </c>
      <c r="B211" s="9" t="n">
        <f aca="false">+Outflows!B211+Fees!B211+'Ongoing Cash Flows'!B211+'Terminal Value'!B211</f>
        <v>-99982.0496938387</v>
      </c>
      <c r="C211" s="9" t="n">
        <f aca="false">+Outflows!C211+Fees!C211+'Ongoing Cash Flows'!C211+'Terminal Value'!C211</f>
        <v>14324.0340677602</v>
      </c>
      <c r="D211" s="9" t="n">
        <f aca="false">+Outflows!D211+Fees!D211+'Ongoing Cash Flows'!D211+'Terminal Value'!D211</f>
        <v>12337.4467330563</v>
      </c>
      <c r="E211" s="9" t="n">
        <f aca="false">+Outflows!E211+Fees!E211+'Ongoing Cash Flows'!E211+'Terminal Value'!E211</f>
        <v>10260.1585066529</v>
      </c>
      <c r="F211" s="9" t="n">
        <f aca="false">+Outflows!F211+Fees!F211+'Ongoing Cash Flows'!F211+'Terminal Value'!F211</f>
        <v>9960.58327438403</v>
      </c>
      <c r="G211" s="9" t="n">
        <f aca="false">+Outflows!G211+Fees!G211+'Ongoing Cash Flows'!G211+'Terminal Value'!G211</f>
        <v>9590.51806400418</v>
      </c>
      <c r="H211" s="9" t="n">
        <f aca="false">+Outflows!H211+Fees!H211+'Ongoing Cash Flows'!H211+'Terminal Value'!H211</f>
        <v>8633.2783740392</v>
      </c>
      <c r="I211" s="9" t="n">
        <f aca="false">+Outflows!I211+Fees!I211+'Ongoing Cash Flows'!I211+'Terminal Value'!I211</f>
        <v>8474.85462450391</v>
      </c>
      <c r="J211" s="9" t="n">
        <f aca="false">+Outflows!J211+Fees!J211+'Ongoing Cash Flows'!J211+'Terminal Value'!J211</f>
        <v>8462.42042196892</v>
      </c>
      <c r="K211" s="9" t="n">
        <f aca="false">+Outflows!K211+Fees!K211+'Ongoing Cash Flows'!K211+'Terminal Value'!K211</f>
        <v>8453.50049544998</v>
      </c>
      <c r="L211" s="9" t="n">
        <f aca="false">+Outflows!L211+Fees!L211+'Ongoing Cash Flows'!L211+'Terminal Value'!L211</f>
        <v>8454.49248708852</v>
      </c>
      <c r="M211" s="9" t="n">
        <f aca="false">+Outflows!M211+Fees!M211+'Ongoing Cash Flows'!M211+'Terminal Value'!M211</f>
        <v>8426.72186114716</v>
      </c>
      <c r="N211" s="9" t="n">
        <f aca="false">+Outflows!N211+Fees!N211+'Ongoing Cash Flows'!N211+'Terminal Value'!N211</f>
        <v>8408.83975455661</v>
      </c>
      <c r="O211" s="9" t="n">
        <f aca="false">+Outflows!O211+Fees!O211+'Ongoing Cash Flows'!O211+'Terminal Value'!O211</f>
        <v>8082.9515440153</v>
      </c>
      <c r="P211" s="9" t="n">
        <f aca="false">+Outflows!P211+Fees!P211+'Ongoing Cash Flows'!P211+'Terminal Value'!P211</f>
        <v>7974.85726903079</v>
      </c>
      <c r="Q211" s="9" t="n">
        <f aca="false">+Outflows!Q211+Fees!Q211+'Ongoing Cash Flows'!Q211+'Terminal Value'!Q211</f>
        <v>7946.5364991877</v>
      </c>
      <c r="R211" s="9" t="n">
        <f aca="false">+Outflows!R211+Fees!R211+'Ongoing Cash Flows'!R211+'Terminal Value'!R211</f>
        <v>1146.75411716845</v>
      </c>
      <c r="S211" s="9" t="n">
        <f aca="false">+Outflows!S211+Fees!S211+'Ongoing Cash Flows'!S211+'Terminal Value'!S211</f>
        <v>0</v>
      </c>
      <c r="T211" s="9" t="n">
        <f aca="false">+Outflows!T211+Fees!T211+'Ongoing Cash Flows'!T211+'Terminal Value'!T211</f>
        <v>0</v>
      </c>
      <c r="U211" s="9" t="n">
        <f aca="false">+Outflows!U211+Fees!U211+'Ongoing Cash Flows'!U211+'Terminal Value'!U211</f>
        <v>0</v>
      </c>
      <c r="V211" s="9" t="n">
        <f aca="false">+Outflows!V211+Fees!V211+'Ongoing Cash Flows'!V211+'Terminal Value'!V211</f>
        <v>0</v>
      </c>
      <c r="W211" s="9" t="n">
        <f aca="false">+Outflows!W211+Fees!W211+'Ongoing Cash Flows'!W211+'Terminal Value'!W211</f>
        <v>0</v>
      </c>
      <c r="X211" s="9" t="n">
        <f aca="false">+Outflows!X211+Fees!X211+'Ongoing Cash Flows'!X211+'Terminal Value'!X211</f>
        <v>0</v>
      </c>
      <c r="Y211" s="9" t="n">
        <f aca="false">+Outflows!Y211+Fees!Y211+'Ongoing Cash Flows'!Y211+'Terminal Value'!Y211</f>
        <v>0</v>
      </c>
      <c r="Z211" s="9" t="n">
        <f aca="false">+Outflows!Z211+Fees!Z211+'Ongoing Cash Flows'!Z211+'Terminal Value'!Z211</f>
        <v>0</v>
      </c>
      <c r="AA211" s="9" t="n">
        <f aca="false">+Outflows!AA211+Fees!AA211+'Ongoing Cash Flows'!AA211+'Terminal Value'!AA211</f>
        <v>0</v>
      </c>
      <c r="AB211" s="9" t="n">
        <f aca="false">+Outflows!AB211+Fees!AB211+'Ongoing Cash Flows'!AB211+'Terminal Value'!AB211</f>
        <v>0</v>
      </c>
      <c r="AC211" s="9" t="n">
        <f aca="false">+Outflows!AC211+Fees!AC211+'Ongoing Cash Flows'!AC211+'Terminal Value'!AC211</f>
        <v>0</v>
      </c>
      <c r="AD211" s="9" t="n">
        <f aca="false">+Outflows!AD211+Fees!AD211+'Ongoing Cash Flows'!AD211+'Terminal Value'!AD211</f>
        <v>0</v>
      </c>
      <c r="AE211" s="9" t="n">
        <f aca="false">+Outflows!AE211+Fees!AE211+'Ongoing Cash Flows'!AE211+'Terminal Value'!AE211</f>
        <v>0</v>
      </c>
      <c r="AF211" s="9" t="n">
        <f aca="false">+Outflows!AF211+Fees!AF211+'Ongoing Cash Flows'!AF211+'Terminal Value'!AF211</f>
        <v>0</v>
      </c>
      <c r="AG211" s="9" t="n">
        <f aca="false">+Outflows!AG211+Fees!AG211+'Ongoing Cash Flows'!AG211+'Terminal Value'!AG211</f>
        <v>0</v>
      </c>
      <c r="AH211" s="9" t="n">
        <f aca="false">+Outflows!AH211+Fees!AH211+'Ongoing Cash Flows'!AH211+'Terminal Value'!AH211</f>
        <v>0</v>
      </c>
      <c r="AI211" s="9" t="n">
        <f aca="false">+Outflows!AI211+Fees!AI211+'Ongoing Cash Flows'!AI211+'Terminal Value'!AI211</f>
        <v>0</v>
      </c>
      <c r="AJ211" s="9" t="n">
        <f aca="false">+Outflows!AJ211+Fees!AJ211+'Ongoing Cash Flows'!AJ211+'Terminal Value'!AJ211</f>
        <v>0</v>
      </c>
      <c r="AK211" s="9"/>
      <c r="AL211" s="1"/>
      <c r="AM211" s="32"/>
      <c r="AN211" s="33" t="n">
        <f aca="false">IF(ISERROR(XIRR(B211:AJ211,IRRDates)),-1,XIRR(B211:AJ211,IRRDates))</f>
        <v>0.0508171906808781</v>
      </c>
      <c r="AO211" s="9" t="n">
        <f aca="false">SUMPRODUCT(B211:AJ211,PVRf)</f>
        <v>0</v>
      </c>
      <c r="AP211" s="9" t="n">
        <f aca="false">MIN(0,AO211-$AO$1004)^2</f>
        <v>0</v>
      </c>
      <c r="AQ211" s="9" t="n">
        <f aca="false">MAX(0,AO211-$AO$1004)^2</f>
        <v>0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20"/>
      <c r="CM211" s="20"/>
      <c r="CN211" s="20"/>
      <c r="CO211" s="20"/>
      <c r="CP211" s="20"/>
    </row>
    <row r="212" customFormat="false" ht="11.25" hidden="false" customHeight="false" outlineLevel="0" collapsed="false">
      <c r="A212" s="1" t="n">
        <v>210</v>
      </c>
      <c r="B212" s="9" t="n">
        <f aca="false">+Outflows!B212+Fees!B212+'Ongoing Cash Flows'!B212+'Terminal Value'!B212</f>
        <v>-100305.531295652</v>
      </c>
      <c r="C212" s="9" t="n">
        <f aca="false">+Outflows!C212+Fees!C212+'Ongoing Cash Flows'!C212+'Terminal Value'!C212</f>
        <v>14230.2403716109</v>
      </c>
      <c r="D212" s="9" t="n">
        <f aca="false">+Outflows!D212+Fees!D212+'Ongoing Cash Flows'!D212+'Terminal Value'!D212</f>
        <v>12358.954945884</v>
      </c>
      <c r="E212" s="9" t="n">
        <f aca="false">+Outflows!E212+Fees!E212+'Ongoing Cash Flows'!E212+'Terminal Value'!E212</f>
        <v>10174.525343568</v>
      </c>
      <c r="F212" s="9" t="n">
        <f aca="false">+Outflows!F212+Fees!F212+'Ongoing Cash Flows'!F212+'Terminal Value'!F212</f>
        <v>9746.16256887379</v>
      </c>
      <c r="G212" s="9" t="n">
        <f aca="false">+Outflows!G212+Fees!G212+'Ongoing Cash Flows'!G212+'Terminal Value'!G212</f>
        <v>9573.38671319006</v>
      </c>
      <c r="H212" s="9" t="n">
        <f aca="false">+Outflows!H212+Fees!H212+'Ongoing Cash Flows'!H212+'Terminal Value'!H212</f>
        <v>8641.11382303392</v>
      </c>
      <c r="I212" s="9" t="n">
        <f aca="false">+Outflows!I212+Fees!I212+'Ongoing Cash Flows'!I212+'Terminal Value'!I212</f>
        <v>8482.27503366424</v>
      </c>
      <c r="J212" s="9" t="n">
        <f aca="false">+Outflows!J212+Fees!J212+'Ongoing Cash Flows'!J212+'Terminal Value'!J212</f>
        <v>8469.84083112925</v>
      </c>
      <c r="K212" s="9" t="n">
        <f aca="false">+Outflows!K212+Fees!K212+'Ongoing Cash Flows'!K212+'Terminal Value'!K212</f>
        <v>8460.93348157498</v>
      </c>
      <c r="L212" s="9" t="n">
        <f aca="false">+Outflows!L212+Fees!L212+'Ongoing Cash Flows'!L212+'Terminal Value'!L212</f>
        <v>8461.91289624884</v>
      </c>
      <c r="M212" s="9" t="n">
        <f aca="false">+Outflows!M212+Fees!M212+'Ongoing Cash Flows'!M212+'Terminal Value'!M212</f>
        <v>8434.15484727216</v>
      </c>
      <c r="N212" s="9" t="n">
        <f aca="false">+Outflows!N212+Fees!N212+'Ongoing Cash Flows'!N212+'Terminal Value'!N212</f>
        <v>8416.26016371693</v>
      </c>
      <c r="O212" s="9" t="n">
        <f aca="false">+Outflows!O212+Fees!O212+'Ongoing Cash Flows'!O212+'Terminal Value'!O212</f>
        <v>8090.3845301403</v>
      </c>
      <c r="P212" s="9" t="n">
        <f aca="false">+Outflows!P212+Fees!P212+'Ongoing Cash Flows'!P212+'Terminal Value'!P212</f>
        <v>7982.27767819111</v>
      </c>
      <c r="Q212" s="9" t="n">
        <f aca="false">+Outflows!Q212+Fees!Q212+'Ongoing Cash Flows'!Q212+'Terminal Value'!Q212</f>
        <v>7953.9694853127</v>
      </c>
      <c r="R212" s="9" t="n">
        <f aca="false">+Outflows!R212+Fees!R212+'Ongoing Cash Flows'!R212+'Terminal Value'!R212</f>
        <v>1150.46432174861</v>
      </c>
      <c r="S212" s="9" t="n">
        <f aca="false">+Outflows!S212+Fees!S212+'Ongoing Cash Flows'!S212+'Terminal Value'!S212</f>
        <v>0</v>
      </c>
      <c r="T212" s="9" t="n">
        <f aca="false">+Outflows!T212+Fees!T212+'Ongoing Cash Flows'!T212+'Terminal Value'!T212</f>
        <v>0</v>
      </c>
      <c r="U212" s="9" t="n">
        <f aca="false">+Outflows!U212+Fees!U212+'Ongoing Cash Flows'!U212+'Terminal Value'!U212</f>
        <v>0</v>
      </c>
      <c r="V212" s="9" t="n">
        <f aca="false">+Outflows!V212+Fees!V212+'Ongoing Cash Flows'!V212+'Terminal Value'!V212</f>
        <v>0</v>
      </c>
      <c r="W212" s="9" t="n">
        <f aca="false">+Outflows!W212+Fees!W212+'Ongoing Cash Flows'!W212+'Terminal Value'!W212</f>
        <v>0</v>
      </c>
      <c r="X212" s="9" t="n">
        <f aca="false">+Outflows!X212+Fees!X212+'Ongoing Cash Flows'!X212+'Terminal Value'!X212</f>
        <v>0</v>
      </c>
      <c r="Y212" s="9" t="n">
        <f aca="false">+Outflows!Y212+Fees!Y212+'Ongoing Cash Flows'!Y212+'Terminal Value'!Y212</f>
        <v>0</v>
      </c>
      <c r="Z212" s="9" t="n">
        <f aca="false">+Outflows!Z212+Fees!Z212+'Ongoing Cash Flows'!Z212+'Terminal Value'!Z212</f>
        <v>0</v>
      </c>
      <c r="AA212" s="9" t="n">
        <f aca="false">+Outflows!AA212+Fees!AA212+'Ongoing Cash Flows'!AA212+'Terminal Value'!AA212</f>
        <v>0</v>
      </c>
      <c r="AB212" s="9" t="n">
        <f aca="false">+Outflows!AB212+Fees!AB212+'Ongoing Cash Flows'!AB212+'Terminal Value'!AB212</f>
        <v>0</v>
      </c>
      <c r="AC212" s="9" t="n">
        <f aca="false">+Outflows!AC212+Fees!AC212+'Ongoing Cash Flows'!AC212+'Terminal Value'!AC212</f>
        <v>0</v>
      </c>
      <c r="AD212" s="9" t="n">
        <f aca="false">+Outflows!AD212+Fees!AD212+'Ongoing Cash Flows'!AD212+'Terminal Value'!AD212</f>
        <v>0</v>
      </c>
      <c r="AE212" s="9" t="n">
        <f aca="false">+Outflows!AE212+Fees!AE212+'Ongoing Cash Flows'!AE212+'Terminal Value'!AE212</f>
        <v>0</v>
      </c>
      <c r="AF212" s="9" t="n">
        <f aca="false">+Outflows!AF212+Fees!AF212+'Ongoing Cash Flows'!AF212+'Terminal Value'!AF212</f>
        <v>0</v>
      </c>
      <c r="AG212" s="9" t="n">
        <f aca="false">+Outflows!AG212+Fees!AG212+'Ongoing Cash Flows'!AG212+'Terminal Value'!AG212</f>
        <v>0</v>
      </c>
      <c r="AH212" s="9" t="n">
        <f aca="false">+Outflows!AH212+Fees!AH212+'Ongoing Cash Flows'!AH212+'Terminal Value'!AH212</f>
        <v>0</v>
      </c>
      <c r="AI212" s="9" t="n">
        <f aca="false">+Outflows!AI212+Fees!AI212+'Ongoing Cash Flows'!AI212+'Terminal Value'!AI212</f>
        <v>0</v>
      </c>
      <c r="AJ212" s="9" t="n">
        <f aca="false">+Outflows!AJ212+Fees!AJ212+'Ongoing Cash Flows'!AJ212+'Terminal Value'!AJ212</f>
        <v>0</v>
      </c>
      <c r="AK212" s="9"/>
      <c r="AL212" s="1"/>
      <c r="AM212" s="32"/>
      <c r="AN212" s="33" t="n">
        <f aca="false">IF(ISERROR(XIRR(B212:AJ212,IRRDates)),-1,XIRR(B212:AJ212,IRRDates))</f>
        <v>0.0498268151556743</v>
      </c>
      <c r="AO212" s="9" t="n">
        <f aca="false">SUMPRODUCT(B212:AJ212,PVRf)</f>
        <v>0</v>
      </c>
      <c r="AP212" s="9" t="n">
        <f aca="false">MIN(0,AO212-$AO$1004)^2</f>
        <v>0</v>
      </c>
      <c r="AQ212" s="9" t="n">
        <f aca="false">MAX(0,AO212-$AO$1004)^2</f>
        <v>0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20"/>
      <c r="CM212" s="20"/>
      <c r="CN212" s="20"/>
      <c r="CO212" s="20"/>
      <c r="CP212" s="20"/>
    </row>
    <row r="213" customFormat="false" ht="11.25" hidden="false" customHeight="false" outlineLevel="0" collapsed="false">
      <c r="A213" s="1" t="n">
        <v>211</v>
      </c>
      <c r="B213" s="9" t="n">
        <f aca="false">+Outflows!B213+Fees!B213+'Ongoing Cash Flows'!B213+'Terminal Value'!B213</f>
        <v>-96394.7457794169</v>
      </c>
      <c r="C213" s="9" t="n">
        <f aca="false">+Outflows!C213+Fees!C213+'Ongoing Cash Flows'!C213+'Terminal Value'!C213</f>
        <v>14261.190172901</v>
      </c>
      <c r="D213" s="9" t="n">
        <f aca="false">+Outflows!D213+Fees!D213+'Ongoing Cash Flows'!D213+'Terminal Value'!D213</f>
        <v>12223.2899226736</v>
      </c>
      <c r="E213" s="9" t="n">
        <f aca="false">+Outflows!E213+Fees!E213+'Ongoing Cash Flows'!E213+'Terminal Value'!E213</f>
        <v>10170.5819605427</v>
      </c>
      <c r="F213" s="9" t="n">
        <f aca="false">+Outflows!F213+Fees!F213+'Ongoing Cash Flows'!F213+'Terminal Value'!F213</f>
        <v>9895.59877363684</v>
      </c>
      <c r="G213" s="9" t="n">
        <f aca="false">+Outflows!G213+Fees!G213+'Ongoing Cash Flows'!G213+'Terminal Value'!G213</f>
        <v>9460.54868348146</v>
      </c>
      <c r="H213" s="9" t="n">
        <f aca="false">+Outflows!H213+Fees!H213+'Ongoing Cash Flows'!H213+'Terminal Value'!H213</f>
        <v>8546.38583767114</v>
      </c>
      <c r="I213" s="9" t="n">
        <f aca="false">+Outflows!I213+Fees!I213+'Ongoing Cash Flows'!I213+'Terminal Value'!I213</f>
        <v>8392.56474255021</v>
      </c>
      <c r="J213" s="9" t="n">
        <f aca="false">+Outflows!J213+Fees!J213+'Ongoing Cash Flows'!J213+'Terminal Value'!J213</f>
        <v>8380.13054001522</v>
      </c>
      <c r="K213" s="9" t="n">
        <f aca="false">+Outflows!K213+Fees!K213+'Ongoing Cash Flows'!K213+'Terminal Value'!K213</f>
        <v>8371.07113912008</v>
      </c>
      <c r="L213" s="9" t="n">
        <f aca="false">+Outflows!L213+Fees!L213+'Ongoing Cash Flows'!L213+'Terminal Value'!L213</f>
        <v>8372.20260513481</v>
      </c>
      <c r="M213" s="9" t="n">
        <f aca="false">+Outflows!M213+Fees!M213+'Ongoing Cash Flows'!M213+'Terminal Value'!M213</f>
        <v>8344.29250481726</v>
      </c>
      <c r="N213" s="9" t="n">
        <f aca="false">+Outflows!N213+Fees!N213+'Ongoing Cash Flows'!N213+'Terminal Value'!N213</f>
        <v>8326.5498726029</v>
      </c>
      <c r="O213" s="9" t="n">
        <f aca="false">+Outflows!O213+Fees!O213+'Ongoing Cash Flows'!O213+'Terminal Value'!O213</f>
        <v>8000.5221876854</v>
      </c>
      <c r="P213" s="9" t="n">
        <f aca="false">+Outflows!P213+Fees!P213+'Ongoing Cash Flows'!P213+'Terminal Value'!P213</f>
        <v>7892.56738707708</v>
      </c>
      <c r="Q213" s="9" t="n">
        <f aca="false">+Outflows!Q213+Fees!Q213+'Ongoing Cash Flows'!Q213+'Terminal Value'!Q213</f>
        <v>7864.1071428578</v>
      </c>
      <c r="R213" s="9" t="n">
        <f aca="false">+Outflows!R213+Fees!R213+'Ongoing Cash Flows'!R213+'Terminal Value'!R213</f>
        <v>1105.6091761916</v>
      </c>
      <c r="S213" s="9" t="n">
        <f aca="false">+Outflows!S213+Fees!S213+'Ongoing Cash Flows'!S213+'Terminal Value'!S213</f>
        <v>0</v>
      </c>
      <c r="T213" s="9" t="n">
        <f aca="false">+Outflows!T213+Fees!T213+'Ongoing Cash Flows'!T213+'Terminal Value'!T213</f>
        <v>0</v>
      </c>
      <c r="U213" s="9" t="n">
        <f aca="false">+Outflows!U213+Fees!U213+'Ongoing Cash Flows'!U213+'Terminal Value'!U213</f>
        <v>0</v>
      </c>
      <c r="V213" s="9" t="n">
        <f aca="false">+Outflows!V213+Fees!V213+'Ongoing Cash Flows'!V213+'Terminal Value'!V213</f>
        <v>0</v>
      </c>
      <c r="W213" s="9" t="n">
        <f aca="false">+Outflows!W213+Fees!W213+'Ongoing Cash Flows'!W213+'Terminal Value'!W213</f>
        <v>0</v>
      </c>
      <c r="X213" s="9" t="n">
        <f aca="false">+Outflows!X213+Fees!X213+'Ongoing Cash Flows'!X213+'Terminal Value'!X213</f>
        <v>0</v>
      </c>
      <c r="Y213" s="9" t="n">
        <f aca="false">+Outflows!Y213+Fees!Y213+'Ongoing Cash Flows'!Y213+'Terminal Value'!Y213</f>
        <v>0</v>
      </c>
      <c r="Z213" s="9" t="n">
        <f aca="false">+Outflows!Z213+Fees!Z213+'Ongoing Cash Flows'!Z213+'Terminal Value'!Z213</f>
        <v>0</v>
      </c>
      <c r="AA213" s="9" t="n">
        <f aca="false">+Outflows!AA213+Fees!AA213+'Ongoing Cash Flows'!AA213+'Terminal Value'!AA213</f>
        <v>0</v>
      </c>
      <c r="AB213" s="9" t="n">
        <f aca="false">+Outflows!AB213+Fees!AB213+'Ongoing Cash Flows'!AB213+'Terminal Value'!AB213</f>
        <v>0</v>
      </c>
      <c r="AC213" s="9" t="n">
        <f aca="false">+Outflows!AC213+Fees!AC213+'Ongoing Cash Flows'!AC213+'Terminal Value'!AC213</f>
        <v>0</v>
      </c>
      <c r="AD213" s="9" t="n">
        <f aca="false">+Outflows!AD213+Fees!AD213+'Ongoing Cash Flows'!AD213+'Terminal Value'!AD213</f>
        <v>0</v>
      </c>
      <c r="AE213" s="9" t="n">
        <f aca="false">+Outflows!AE213+Fees!AE213+'Ongoing Cash Flows'!AE213+'Terminal Value'!AE213</f>
        <v>0</v>
      </c>
      <c r="AF213" s="9" t="n">
        <f aca="false">+Outflows!AF213+Fees!AF213+'Ongoing Cash Flows'!AF213+'Terminal Value'!AF213</f>
        <v>0</v>
      </c>
      <c r="AG213" s="9" t="n">
        <f aca="false">+Outflows!AG213+Fees!AG213+'Ongoing Cash Flows'!AG213+'Terminal Value'!AG213</f>
        <v>0</v>
      </c>
      <c r="AH213" s="9" t="n">
        <f aca="false">+Outflows!AH213+Fees!AH213+'Ongoing Cash Flows'!AH213+'Terminal Value'!AH213</f>
        <v>0</v>
      </c>
      <c r="AI213" s="9" t="n">
        <f aca="false">+Outflows!AI213+Fees!AI213+'Ongoing Cash Flows'!AI213+'Terminal Value'!AI213</f>
        <v>0</v>
      </c>
      <c r="AJ213" s="9" t="n">
        <f aca="false">+Outflows!AJ213+Fees!AJ213+'Ongoing Cash Flows'!AJ213+'Terminal Value'!AJ213</f>
        <v>0</v>
      </c>
      <c r="AK213" s="9"/>
      <c r="AL213" s="1"/>
      <c r="AM213" s="32"/>
      <c r="AN213" s="33" t="n">
        <f aca="false">IF(ISERROR(XIRR(B213:AJ213,IRRDates)),-1,XIRR(B213:AJ213,IRRDates))</f>
        <v>0.0553247697692311</v>
      </c>
      <c r="AO213" s="9" t="n">
        <f aca="false">SUMPRODUCT(B213:AJ213,PVRf)</f>
        <v>0</v>
      </c>
      <c r="AP213" s="9" t="n">
        <f aca="false">MIN(0,AO213-$AO$1004)^2</f>
        <v>0</v>
      </c>
      <c r="AQ213" s="9" t="n">
        <f aca="false">MAX(0,AO213-$AO$1004)^2</f>
        <v>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20"/>
      <c r="CM213" s="20"/>
      <c r="CN213" s="20"/>
      <c r="CO213" s="20"/>
      <c r="CP213" s="20"/>
    </row>
    <row r="214" customFormat="false" ht="11.25" hidden="false" customHeight="false" outlineLevel="0" collapsed="false">
      <c r="A214" s="1" t="n">
        <v>212</v>
      </c>
      <c r="B214" s="9" t="n">
        <f aca="false">+Outflows!B214+Fees!B214+'Ongoing Cash Flows'!B214+'Terminal Value'!B214</f>
        <v>-86842.65567626</v>
      </c>
      <c r="C214" s="9" t="n">
        <f aca="false">+Outflows!C214+Fees!C214+'Ongoing Cash Flows'!C214+'Terminal Value'!C214</f>
        <v>13999.805477668</v>
      </c>
      <c r="D214" s="9" t="n">
        <f aca="false">+Outflows!D214+Fees!D214+'Ongoing Cash Flows'!D214+'Terminal Value'!D214</f>
        <v>11856.1622572336</v>
      </c>
      <c r="E214" s="9" t="n">
        <f aca="false">+Outflows!E214+Fees!E214+'Ongoing Cash Flows'!E214+'Terminal Value'!E214</f>
        <v>9800.24497788262</v>
      </c>
      <c r="F214" s="9" t="n">
        <f aca="false">+Outflows!F214+Fees!F214+'Ongoing Cash Flows'!F214+'Terminal Value'!F214</f>
        <v>9557.88592873608</v>
      </c>
      <c r="G214" s="9" t="n">
        <f aca="false">+Outflows!G214+Fees!G214+'Ongoing Cash Flows'!G214+'Terminal Value'!G214</f>
        <v>9123.29096165536</v>
      </c>
      <c r="H214" s="9" t="n">
        <f aca="false">+Outflows!H214+Fees!H214+'Ongoing Cash Flows'!H214+'Terminal Value'!H214</f>
        <v>8315.01281869085</v>
      </c>
      <c r="I214" s="9" t="n">
        <f aca="false">+Outflows!I214+Fees!I214+'Ongoing Cash Flows'!I214+'Terminal Value'!I214</f>
        <v>8173.44743725587</v>
      </c>
      <c r="J214" s="9" t="n">
        <f aca="false">+Outflows!J214+Fees!J214+'Ongoing Cash Flows'!J214+'Terminal Value'!J214</f>
        <v>8161.01323472088</v>
      </c>
      <c r="K214" s="9" t="n">
        <f aca="false">+Outflows!K214+Fees!K214+'Ongoing Cash Flows'!K214+'Terminal Value'!K214</f>
        <v>8151.58244856254</v>
      </c>
      <c r="L214" s="9" t="n">
        <f aca="false">+Outflows!L214+Fees!L214+'Ongoing Cash Flows'!L214+'Terminal Value'!L214</f>
        <v>8153.08529984047</v>
      </c>
      <c r="M214" s="9" t="n">
        <f aca="false">+Outflows!M214+Fees!M214+'Ongoing Cash Flows'!M214+'Terminal Value'!M214</f>
        <v>8124.80381425971</v>
      </c>
      <c r="N214" s="9" t="n">
        <f aca="false">+Outflows!N214+Fees!N214+'Ongoing Cash Flows'!N214+'Terminal Value'!N214</f>
        <v>8107.43256730857</v>
      </c>
      <c r="O214" s="9" t="n">
        <f aca="false">+Outflows!O214+Fees!O214+'Ongoing Cash Flows'!O214+'Terminal Value'!O214</f>
        <v>7781.03349712785</v>
      </c>
      <c r="P214" s="9" t="n">
        <f aca="false">+Outflows!P214+Fees!P214+'Ongoing Cash Flows'!P214+'Terminal Value'!P214</f>
        <v>7673.45008178274</v>
      </c>
      <c r="Q214" s="9" t="n">
        <f aca="false">+Outflows!Q214+Fees!Q214+'Ongoing Cash Flows'!Q214+'Terminal Value'!Q214</f>
        <v>7644.61845230025</v>
      </c>
      <c r="R214" s="9" t="n">
        <f aca="false">+Outflows!R214+Fees!R214+'Ongoing Cash Flows'!R214+'Terminal Value'!R214</f>
        <v>996.050523544431</v>
      </c>
      <c r="S214" s="9" t="n">
        <f aca="false">+Outflows!S214+Fees!S214+'Ongoing Cash Flows'!S214+'Terminal Value'!S214</f>
        <v>0</v>
      </c>
      <c r="T214" s="9" t="n">
        <f aca="false">+Outflows!T214+Fees!T214+'Ongoing Cash Flows'!T214+'Terminal Value'!T214</f>
        <v>0</v>
      </c>
      <c r="U214" s="9" t="n">
        <f aca="false">+Outflows!U214+Fees!U214+'Ongoing Cash Flows'!U214+'Terminal Value'!U214</f>
        <v>0</v>
      </c>
      <c r="V214" s="9" t="n">
        <f aca="false">+Outflows!V214+Fees!V214+'Ongoing Cash Flows'!V214+'Terminal Value'!V214</f>
        <v>0</v>
      </c>
      <c r="W214" s="9" t="n">
        <f aca="false">+Outflows!W214+Fees!W214+'Ongoing Cash Flows'!W214+'Terminal Value'!W214</f>
        <v>0</v>
      </c>
      <c r="X214" s="9" t="n">
        <f aca="false">+Outflows!X214+Fees!X214+'Ongoing Cash Flows'!X214+'Terminal Value'!X214</f>
        <v>0</v>
      </c>
      <c r="Y214" s="9" t="n">
        <f aca="false">+Outflows!Y214+Fees!Y214+'Ongoing Cash Flows'!Y214+'Terminal Value'!Y214</f>
        <v>0</v>
      </c>
      <c r="Z214" s="9" t="n">
        <f aca="false">+Outflows!Z214+Fees!Z214+'Ongoing Cash Flows'!Z214+'Terminal Value'!Z214</f>
        <v>0</v>
      </c>
      <c r="AA214" s="9" t="n">
        <f aca="false">+Outflows!AA214+Fees!AA214+'Ongoing Cash Flows'!AA214+'Terminal Value'!AA214</f>
        <v>0</v>
      </c>
      <c r="AB214" s="9" t="n">
        <f aca="false">+Outflows!AB214+Fees!AB214+'Ongoing Cash Flows'!AB214+'Terminal Value'!AB214</f>
        <v>0</v>
      </c>
      <c r="AC214" s="9" t="n">
        <f aca="false">+Outflows!AC214+Fees!AC214+'Ongoing Cash Flows'!AC214+'Terminal Value'!AC214</f>
        <v>0</v>
      </c>
      <c r="AD214" s="9" t="n">
        <f aca="false">+Outflows!AD214+Fees!AD214+'Ongoing Cash Flows'!AD214+'Terminal Value'!AD214</f>
        <v>0</v>
      </c>
      <c r="AE214" s="9" t="n">
        <f aca="false">+Outflows!AE214+Fees!AE214+'Ongoing Cash Flows'!AE214+'Terminal Value'!AE214</f>
        <v>0</v>
      </c>
      <c r="AF214" s="9" t="n">
        <f aca="false">+Outflows!AF214+Fees!AF214+'Ongoing Cash Flows'!AF214+'Terminal Value'!AF214</f>
        <v>0</v>
      </c>
      <c r="AG214" s="9" t="n">
        <f aca="false">+Outflows!AG214+Fees!AG214+'Ongoing Cash Flows'!AG214+'Terminal Value'!AG214</f>
        <v>0</v>
      </c>
      <c r="AH214" s="9" t="n">
        <f aca="false">+Outflows!AH214+Fees!AH214+'Ongoing Cash Flows'!AH214+'Terminal Value'!AH214</f>
        <v>0</v>
      </c>
      <c r="AI214" s="9" t="n">
        <f aca="false">+Outflows!AI214+Fees!AI214+'Ongoing Cash Flows'!AI214+'Terminal Value'!AI214</f>
        <v>0</v>
      </c>
      <c r="AJ214" s="9" t="n">
        <f aca="false">+Outflows!AJ214+Fees!AJ214+'Ongoing Cash Flows'!AJ214+'Terminal Value'!AJ214</f>
        <v>0</v>
      </c>
      <c r="AK214" s="9"/>
      <c r="AL214" s="1"/>
      <c r="AM214" s="32"/>
      <c r="AN214" s="33" t="n">
        <f aca="false">IF(ISERROR(XIRR(B214:AJ214,IRRDates)),-1,XIRR(B214:AJ214,IRRDates))</f>
        <v>0.0681762159644288</v>
      </c>
      <c r="AO214" s="9" t="n">
        <f aca="false">SUMPRODUCT(B214:AJ214,PVRf)</f>
        <v>0</v>
      </c>
      <c r="AP214" s="9" t="n">
        <f aca="false">MIN(0,AO214-$AO$1004)^2</f>
        <v>0</v>
      </c>
      <c r="AQ214" s="9" t="n">
        <f aca="false">MAX(0,AO214-$AO$1004)^2</f>
        <v>0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20"/>
      <c r="CM214" s="20"/>
      <c r="CN214" s="20"/>
      <c r="CO214" s="20"/>
      <c r="CP214" s="20"/>
    </row>
    <row r="215" customFormat="false" ht="11.25" hidden="false" customHeight="false" outlineLevel="0" collapsed="false">
      <c r="A215" s="1" t="n">
        <v>213</v>
      </c>
      <c r="B215" s="9" t="n">
        <f aca="false">+Outflows!B215+Fees!B215+'Ongoing Cash Flows'!B215+'Terminal Value'!B215</f>
        <v>-92549.4203142121</v>
      </c>
      <c r="C215" s="9" t="n">
        <f aca="false">+Outflows!C215+Fees!C215+'Ongoing Cash Flows'!C215+'Terminal Value'!C215</f>
        <v>14077.9529368596</v>
      </c>
      <c r="D215" s="9" t="n">
        <f aca="false">+Outflows!D215+Fees!D215+'Ongoing Cash Flows'!D215+'Terminal Value'!D215</f>
        <v>11985.736230362</v>
      </c>
      <c r="E215" s="9" t="n">
        <f aca="false">+Outflows!E215+Fees!E215+'Ongoing Cash Flows'!E215+'Terminal Value'!E215</f>
        <v>9991.36424830155</v>
      </c>
      <c r="F215" s="9" t="n">
        <f aca="false">+Outflows!F215+Fees!F215+'Ongoing Cash Flows'!F215+'Terminal Value'!F215</f>
        <v>9766.11449894392</v>
      </c>
      <c r="G215" s="9" t="n">
        <f aca="false">+Outflows!G215+Fees!G215+'Ongoing Cash Flows'!G215+'Terminal Value'!G215</f>
        <v>9417.67940500179</v>
      </c>
      <c r="H215" s="9" t="n">
        <f aca="false">+Outflows!H215+Fees!H215+'Ongoing Cash Flows'!H215+'Terminal Value'!H215</f>
        <v>8453.24344137484</v>
      </c>
      <c r="I215" s="9" t="n">
        <f aca="false">+Outflows!I215+Fees!I215+'Ongoing Cash Flows'!I215+'Terminal Value'!I215</f>
        <v>8304.35605263878</v>
      </c>
      <c r="J215" s="9" t="n">
        <f aca="false">+Outflows!J215+Fees!J215+'Ongoing Cash Flows'!J215+'Terminal Value'!J215</f>
        <v>8291.92185010379</v>
      </c>
      <c r="K215" s="9" t="n">
        <f aca="false">+Outflows!K215+Fees!K215+'Ongoing Cash Flows'!K215+'Terminal Value'!K215</f>
        <v>8282.71294295457</v>
      </c>
      <c r="L215" s="9" t="n">
        <f aca="false">+Outflows!L215+Fees!L215+'Ongoing Cash Flows'!L215+'Terminal Value'!L215</f>
        <v>8283.99391522338</v>
      </c>
      <c r="M215" s="9" t="n">
        <f aca="false">+Outflows!M215+Fees!M215+'Ongoing Cash Flows'!M215+'Terminal Value'!M215</f>
        <v>8255.93430865175</v>
      </c>
      <c r="N215" s="9" t="n">
        <f aca="false">+Outflows!N215+Fees!N215+'Ongoing Cash Flows'!N215+'Terminal Value'!N215</f>
        <v>8238.34118269147</v>
      </c>
      <c r="O215" s="9" t="n">
        <f aca="false">+Outflows!O215+Fees!O215+'Ongoing Cash Flows'!O215+'Terminal Value'!O215</f>
        <v>7912.16399151988</v>
      </c>
      <c r="P215" s="9" t="n">
        <f aca="false">+Outflows!P215+Fees!P215+'Ongoing Cash Flows'!P215+'Terminal Value'!P215</f>
        <v>7804.35869716565</v>
      </c>
      <c r="Q215" s="9" t="n">
        <f aca="false">+Outflows!Q215+Fees!Q215+'Ongoing Cash Flows'!Q215+'Terminal Value'!Q215</f>
        <v>7775.74894669229</v>
      </c>
      <c r="R215" s="9" t="n">
        <f aca="false">+Outflows!R215+Fees!R215+'Ongoing Cash Flows'!R215+'Terminal Value'!R215</f>
        <v>1061.50483123589</v>
      </c>
      <c r="S215" s="9" t="n">
        <f aca="false">+Outflows!S215+Fees!S215+'Ongoing Cash Flows'!S215+'Terminal Value'!S215</f>
        <v>0</v>
      </c>
      <c r="T215" s="9" t="n">
        <f aca="false">+Outflows!T215+Fees!T215+'Ongoing Cash Flows'!T215+'Terminal Value'!T215</f>
        <v>0</v>
      </c>
      <c r="U215" s="9" t="n">
        <f aca="false">+Outflows!U215+Fees!U215+'Ongoing Cash Flows'!U215+'Terminal Value'!U215</f>
        <v>0</v>
      </c>
      <c r="V215" s="9" t="n">
        <f aca="false">+Outflows!V215+Fees!V215+'Ongoing Cash Flows'!V215+'Terminal Value'!V215</f>
        <v>0</v>
      </c>
      <c r="W215" s="9" t="n">
        <f aca="false">+Outflows!W215+Fees!W215+'Ongoing Cash Flows'!W215+'Terminal Value'!W215</f>
        <v>0</v>
      </c>
      <c r="X215" s="9" t="n">
        <f aca="false">+Outflows!X215+Fees!X215+'Ongoing Cash Flows'!X215+'Terminal Value'!X215</f>
        <v>0</v>
      </c>
      <c r="Y215" s="9" t="n">
        <f aca="false">+Outflows!Y215+Fees!Y215+'Ongoing Cash Flows'!Y215+'Terminal Value'!Y215</f>
        <v>0</v>
      </c>
      <c r="Z215" s="9" t="n">
        <f aca="false">+Outflows!Z215+Fees!Z215+'Ongoing Cash Flows'!Z215+'Terminal Value'!Z215</f>
        <v>0</v>
      </c>
      <c r="AA215" s="9" t="n">
        <f aca="false">+Outflows!AA215+Fees!AA215+'Ongoing Cash Flows'!AA215+'Terminal Value'!AA215</f>
        <v>0</v>
      </c>
      <c r="AB215" s="9" t="n">
        <f aca="false">+Outflows!AB215+Fees!AB215+'Ongoing Cash Flows'!AB215+'Terminal Value'!AB215</f>
        <v>0</v>
      </c>
      <c r="AC215" s="9" t="n">
        <f aca="false">+Outflows!AC215+Fees!AC215+'Ongoing Cash Flows'!AC215+'Terminal Value'!AC215</f>
        <v>0</v>
      </c>
      <c r="AD215" s="9" t="n">
        <f aca="false">+Outflows!AD215+Fees!AD215+'Ongoing Cash Flows'!AD215+'Terminal Value'!AD215</f>
        <v>0</v>
      </c>
      <c r="AE215" s="9" t="n">
        <f aca="false">+Outflows!AE215+Fees!AE215+'Ongoing Cash Flows'!AE215+'Terminal Value'!AE215</f>
        <v>0</v>
      </c>
      <c r="AF215" s="9" t="n">
        <f aca="false">+Outflows!AF215+Fees!AF215+'Ongoing Cash Flows'!AF215+'Terminal Value'!AF215</f>
        <v>0</v>
      </c>
      <c r="AG215" s="9" t="n">
        <f aca="false">+Outflows!AG215+Fees!AG215+'Ongoing Cash Flows'!AG215+'Terminal Value'!AG215</f>
        <v>0</v>
      </c>
      <c r="AH215" s="9" t="n">
        <f aca="false">+Outflows!AH215+Fees!AH215+'Ongoing Cash Flows'!AH215+'Terminal Value'!AH215</f>
        <v>0</v>
      </c>
      <c r="AI215" s="9" t="n">
        <f aca="false">+Outflows!AI215+Fees!AI215+'Ongoing Cash Flows'!AI215+'Terminal Value'!AI215</f>
        <v>0</v>
      </c>
      <c r="AJ215" s="9" t="n">
        <f aca="false">+Outflows!AJ215+Fees!AJ215+'Ongoing Cash Flows'!AJ215+'Terminal Value'!AJ215</f>
        <v>0</v>
      </c>
      <c r="AK215" s="9"/>
      <c r="AL215" s="1"/>
      <c r="AM215" s="32"/>
      <c r="AN215" s="33" t="n">
        <f aca="false">IF(ISERROR(XIRR(B215:AJ215,IRRDates)),-1,XIRR(B215:AJ215,IRRDates))</f>
        <v>0.0600292698825307</v>
      </c>
      <c r="AO215" s="9" t="n">
        <f aca="false">SUMPRODUCT(B215:AJ215,PVRf)</f>
        <v>0</v>
      </c>
      <c r="AP215" s="9" t="n">
        <f aca="false">MIN(0,AO215-$AO$1004)^2</f>
        <v>0</v>
      </c>
      <c r="AQ215" s="9" t="n">
        <f aca="false">MAX(0,AO215-$AO$1004)^2</f>
        <v>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20"/>
      <c r="CM215" s="20"/>
      <c r="CN215" s="20"/>
      <c r="CO215" s="20"/>
      <c r="CP215" s="20"/>
    </row>
    <row r="216" customFormat="false" ht="11.25" hidden="false" customHeight="false" outlineLevel="0" collapsed="false">
      <c r="A216" s="1" t="n">
        <v>214</v>
      </c>
      <c r="B216" s="9" t="n">
        <f aca="false">+Outflows!B216+Fees!B216+'Ongoing Cash Flows'!B216+'Terminal Value'!B216</f>
        <v>-103695.766152291</v>
      </c>
      <c r="C216" s="9" t="n">
        <f aca="false">+Outflows!C216+Fees!C216+'Ongoing Cash Flows'!C216+'Terminal Value'!C216</f>
        <v>14365.9517209625</v>
      </c>
      <c r="D216" s="9" t="n">
        <f aca="false">+Outflows!D216+Fees!D216+'Ongoing Cash Flows'!D216+'Terminal Value'!D216</f>
        <v>12502.3331056843</v>
      </c>
      <c r="E216" s="9" t="n">
        <f aca="false">+Outflows!E216+Fees!E216+'Ongoing Cash Flows'!E216+'Terminal Value'!E216</f>
        <v>10479.4819371204</v>
      </c>
      <c r="F216" s="9" t="n">
        <f aca="false">+Outflows!F216+Fees!F216+'Ongoing Cash Flows'!F216+'Terminal Value'!F216</f>
        <v>10029.8529741146</v>
      </c>
      <c r="G216" s="9" t="n">
        <f aca="false">+Outflows!G216+Fees!G216+'Ongoing Cash Flows'!G216+'Terminal Value'!G216</f>
        <v>9702.13969080203</v>
      </c>
      <c r="H216" s="9" t="n">
        <f aca="false">+Outflows!H216+Fees!H216+'Ongoing Cash Flows'!H216+'Terminal Value'!H216</f>
        <v>8723.23290538777</v>
      </c>
      <c r="I216" s="9" t="n">
        <f aca="false">+Outflows!I216+Fees!I216+'Ongoing Cash Flows'!I216+'Terminal Value'!I216</f>
        <v>8560.04430908763</v>
      </c>
      <c r="J216" s="9" t="n">
        <f aca="false">+Outflows!J216+Fees!J216+'Ongoing Cash Flows'!J216+'Terminal Value'!J216</f>
        <v>8547.61010655264</v>
      </c>
      <c r="K216" s="9" t="n">
        <f aca="false">+Outflows!K216+Fees!K216+'Ongoing Cash Flows'!K216+'Terminal Value'!K216</f>
        <v>8538.8345693296</v>
      </c>
      <c r="L216" s="9" t="n">
        <f aca="false">+Outflows!L216+Fees!L216+'Ongoing Cash Flows'!L216+'Terminal Value'!L216</f>
        <v>8539.68217167223</v>
      </c>
      <c r="M216" s="9" t="n">
        <f aca="false">+Outflows!M216+Fees!M216+'Ongoing Cash Flows'!M216+'Terminal Value'!M216</f>
        <v>8512.05593502678</v>
      </c>
      <c r="N216" s="9" t="n">
        <f aca="false">+Outflows!N216+Fees!N216+'Ongoing Cash Flows'!N216+'Terminal Value'!N216</f>
        <v>8494.02943914033</v>
      </c>
      <c r="O216" s="9" t="n">
        <f aca="false">+Outflows!O216+Fees!O216+'Ongoing Cash Flows'!O216+'Terminal Value'!O216</f>
        <v>8168.28561789492</v>
      </c>
      <c r="P216" s="9" t="n">
        <f aca="false">+Outflows!P216+Fees!P216+'Ongoing Cash Flows'!P216+'Terminal Value'!P216</f>
        <v>8060.0469536145</v>
      </c>
      <c r="Q216" s="9" t="n">
        <f aca="false">+Outflows!Q216+Fees!Q216+'Ongoing Cash Flows'!Q216+'Terminal Value'!Q216</f>
        <v>8031.87057306732</v>
      </c>
      <c r="R216" s="9" t="n">
        <f aca="false">+Outflows!R216+Fees!R216+'Ongoing Cash Flows'!R216+'Terminal Value'!R216</f>
        <v>1189.34895946031</v>
      </c>
      <c r="S216" s="9" t="n">
        <f aca="false">+Outflows!S216+Fees!S216+'Ongoing Cash Flows'!S216+'Terminal Value'!S216</f>
        <v>0</v>
      </c>
      <c r="T216" s="9" t="n">
        <f aca="false">+Outflows!T216+Fees!T216+'Ongoing Cash Flows'!T216+'Terminal Value'!T216</f>
        <v>0</v>
      </c>
      <c r="U216" s="9" t="n">
        <f aca="false">+Outflows!U216+Fees!U216+'Ongoing Cash Flows'!U216+'Terminal Value'!U216</f>
        <v>0</v>
      </c>
      <c r="V216" s="9" t="n">
        <f aca="false">+Outflows!V216+Fees!V216+'Ongoing Cash Flows'!V216+'Terminal Value'!V216</f>
        <v>0</v>
      </c>
      <c r="W216" s="9" t="n">
        <f aca="false">+Outflows!W216+Fees!W216+'Ongoing Cash Flows'!W216+'Terminal Value'!W216</f>
        <v>0</v>
      </c>
      <c r="X216" s="9" t="n">
        <f aca="false">+Outflows!X216+Fees!X216+'Ongoing Cash Flows'!X216+'Terminal Value'!X216</f>
        <v>0</v>
      </c>
      <c r="Y216" s="9" t="n">
        <f aca="false">+Outflows!Y216+Fees!Y216+'Ongoing Cash Flows'!Y216+'Terminal Value'!Y216</f>
        <v>0</v>
      </c>
      <c r="Z216" s="9" t="n">
        <f aca="false">+Outflows!Z216+Fees!Z216+'Ongoing Cash Flows'!Z216+'Terminal Value'!Z216</f>
        <v>0</v>
      </c>
      <c r="AA216" s="9" t="n">
        <f aca="false">+Outflows!AA216+Fees!AA216+'Ongoing Cash Flows'!AA216+'Terminal Value'!AA216</f>
        <v>0</v>
      </c>
      <c r="AB216" s="9" t="n">
        <f aca="false">+Outflows!AB216+Fees!AB216+'Ongoing Cash Flows'!AB216+'Terminal Value'!AB216</f>
        <v>0</v>
      </c>
      <c r="AC216" s="9" t="n">
        <f aca="false">+Outflows!AC216+Fees!AC216+'Ongoing Cash Flows'!AC216+'Terminal Value'!AC216</f>
        <v>0</v>
      </c>
      <c r="AD216" s="9" t="n">
        <f aca="false">+Outflows!AD216+Fees!AD216+'Ongoing Cash Flows'!AD216+'Terminal Value'!AD216</f>
        <v>0</v>
      </c>
      <c r="AE216" s="9" t="n">
        <f aca="false">+Outflows!AE216+Fees!AE216+'Ongoing Cash Flows'!AE216+'Terminal Value'!AE216</f>
        <v>0</v>
      </c>
      <c r="AF216" s="9" t="n">
        <f aca="false">+Outflows!AF216+Fees!AF216+'Ongoing Cash Flows'!AF216+'Terminal Value'!AF216</f>
        <v>0</v>
      </c>
      <c r="AG216" s="9" t="n">
        <f aca="false">+Outflows!AG216+Fees!AG216+'Ongoing Cash Flows'!AG216+'Terminal Value'!AG216</f>
        <v>0</v>
      </c>
      <c r="AH216" s="9" t="n">
        <f aca="false">+Outflows!AH216+Fees!AH216+'Ongoing Cash Flows'!AH216+'Terminal Value'!AH216</f>
        <v>0</v>
      </c>
      <c r="AI216" s="9" t="n">
        <f aca="false">+Outflows!AI216+Fees!AI216+'Ongoing Cash Flows'!AI216+'Terminal Value'!AI216</f>
        <v>0</v>
      </c>
      <c r="AJ216" s="9" t="n">
        <f aca="false">+Outflows!AJ216+Fees!AJ216+'Ongoing Cash Flows'!AJ216+'Terminal Value'!AJ216</f>
        <v>0</v>
      </c>
      <c r="AK216" s="9"/>
      <c r="AL216" s="1"/>
      <c r="AM216" s="32"/>
      <c r="AN216" s="33" t="n">
        <f aca="false">IF(ISERROR(XIRR(B216:AJ216,IRRDates)),-1,XIRR(B216:AJ216,IRRDates))</f>
        <v>0.0466190250412746</v>
      </c>
      <c r="AO216" s="9" t="n">
        <f aca="false">SUMPRODUCT(B216:AJ216,PVRf)</f>
        <v>0</v>
      </c>
      <c r="AP216" s="9" t="n">
        <f aca="false">MIN(0,AO216-$AO$1004)^2</f>
        <v>0</v>
      </c>
      <c r="AQ216" s="9" t="n">
        <f aca="false">MAX(0,AO216-$AO$1004)^2</f>
        <v>0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20"/>
      <c r="CM216" s="20"/>
      <c r="CN216" s="20"/>
      <c r="CO216" s="20"/>
      <c r="CP216" s="20"/>
    </row>
    <row r="217" customFormat="false" ht="11.25" hidden="false" customHeight="false" outlineLevel="0" collapsed="false">
      <c r="A217" s="1" t="n">
        <v>215</v>
      </c>
      <c r="B217" s="9" t="n">
        <f aca="false">+Outflows!B217+Fees!B217+'Ongoing Cash Flows'!B217+'Terminal Value'!B217</f>
        <v>-98805.1208145102</v>
      </c>
      <c r="C217" s="9" t="n">
        <f aca="false">+Outflows!C217+Fees!C217+'Ongoing Cash Flows'!C217+'Terminal Value'!C217</f>
        <v>14287.7731161004</v>
      </c>
      <c r="D217" s="9" t="n">
        <f aca="false">+Outflows!D217+Fees!D217+'Ongoing Cash Flows'!D217+'Terminal Value'!D217</f>
        <v>12292.2459453596</v>
      </c>
      <c r="E217" s="9" t="n">
        <f aca="false">+Outflows!E217+Fees!E217+'Ongoing Cash Flows'!E217+'Terminal Value'!E217</f>
        <v>10299.7238185653</v>
      </c>
      <c r="F217" s="9" t="n">
        <f aca="false">+Outflows!F217+Fees!F217+'Ongoing Cash Flows'!F217+'Terminal Value'!F217</f>
        <v>9908.53771769971</v>
      </c>
      <c r="G217" s="9" t="n">
        <f aca="false">+Outflows!G217+Fees!G217+'Ongoing Cash Flows'!G217+'Terminal Value'!G217</f>
        <v>9569.70061672313</v>
      </c>
      <c r="H217" s="9" t="n">
        <f aca="false">+Outflows!H217+Fees!H217+'Ongoing Cash Flows'!H217+'Terminal Value'!H217</f>
        <v>8604.77052026118</v>
      </c>
      <c r="I217" s="9" t="n">
        <f aca="false">+Outflows!I217+Fees!I217+'Ongoing Cash Flows'!I217+'Terminal Value'!I217</f>
        <v>8447.85681755522</v>
      </c>
      <c r="J217" s="9" t="n">
        <f aca="false">+Outflows!J217+Fees!J217+'Ongoing Cash Flows'!J217+'Terminal Value'!J217</f>
        <v>8435.42261502023</v>
      </c>
      <c r="K217" s="9" t="n">
        <f aca="false">+Outflows!K217+Fees!K217+'Ongoing Cash Flows'!K217+'Terminal Value'!K217</f>
        <v>8426.45692950646</v>
      </c>
      <c r="L217" s="9" t="n">
        <f aca="false">+Outflows!L217+Fees!L217+'Ongoing Cash Flows'!L217+'Terminal Value'!L217</f>
        <v>8427.49468013982</v>
      </c>
      <c r="M217" s="9" t="n">
        <f aca="false">+Outflows!M217+Fees!M217+'Ongoing Cash Flows'!M217+'Terminal Value'!M217</f>
        <v>8399.67829520364</v>
      </c>
      <c r="N217" s="9" t="n">
        <f aca="false">+Outflows!N217+Fees!N217+'Ongoing Cash Flows'!N217+'Terminal Value'!N217</f>
        <v>8381.84194760791</v>
      </c>
      <c r="O217" s="9" t="n">
        <f aca="false">+Outflows!O217+Fees!O217+'Ongoing Cash Flows'!O217+'Terminal Value'!O217</f>
        <v>8055.90797807178</v>
      </c>
      <c r="P217" s="9" t="n">
        <f aca="false">+Outflows!P217+Fees!P217+'Ongoing Cash Flows'!P217+'Terminal Value'!P217</f>
        <v>7947.85946208209</v>
      </c>
      <c r="Q217" s="9" t="n">
        <f aca="false">+Outflows!Q217+Fees!Q217+'Ongoing Cash Flows'!Q217+'Terminal Value'!Q217</f>
        <v>7919.49293324418</v>
      </c>
      <c r="R217" s="9" t="n">
        <f aca="false">+Outflows!R217+Fees!R217+'Ongoing Cash Flows'!R217+'Terminal Value'!R217</f>
        <v>1133.25521369411</v>
      </c>
      <c r="S217" s="9" t="n">
        <f aca="false">+Outflows!S217+Fees!S217+'Ongoing Cash Flows'!S217+'Terminal Value'!S217</f>
        <v>0</v>
      </c>
      <c r="T217" s="9" t="n">
        <f aca="false">+Outflows!T217+Fees!T217+'Ongoing Cash Flows'!T217+'Terminal Value'!T217</f>
        <v>0</v>
      </c>
      <c r="U217" s="9" t="n">
        <f aca="false">+Outflows!U217+Fees!U217+'Ongoing Cash Flows'!U217+'Terminal Value'!U217</f>
        <v>0</v>
      </c>
      <c r="V217" s="9" t="n">
        <f aca="false">+Outflows!V217+Fees!V217+'Ongoing Cash Flows'!V217+'Terminal Value'!V217</f>
        <v>0</v>
      </c>
      <c r="W217" s="9" t="n">
        <f aca="false">+Outflows!W217+Fees!W217+'Ongoing Cash Flows'!W217+'Terminal Value'!W217</f>
        <v>0</v>
      </c>
      <c r="X217" s="9" t="n">
        <f aca="false">+Outflows!X217+Fees!X217+'Ongoing Cash Flows'!X217+'Terminal Value'!X217</f>
        <v>0</v>
      </c>
      <c r="Y217" s="9" t="n">
        <f aca="false">+Outflows!Y217+Fees!Y217+'Ongoing Cash Flows'!Y217+'Terminal Value'!Y217</f>
        <v>0</v>
      </c>
      <c r="Z217" s="9" t="n">
        <f aca="false">+Outflows!Z217+Fees!Z217+'Ongoing Cash Flows'!Z217+'Terminal Value'!Z217</f>
        <v>0</v>
      </c>
      <c r="AA217" s="9" t="n">
        <f aca="false">+Outflows!AA217+Fees!AA217+'Ongoing Cash Flows'!AA217+'Terminal Value'!AA217</f>
        <v>0</v>
      </c>
      <c r="AB217" s="9" t="n">
        <f aca="false">+Outflows!AB217+Fees!AB217+'Ongoing Cash Flows'!AB217+'Terminal Value'!AB217</f>
        <v>0</v>
      </c>
      <c r="AC217" s="9" t="n">
        <f aca="false">+Outflows!AC217+Fees!AC217+'Ongoing Cash Flows'!AC217+'Terminal Value'!AC217</f>
        <v>0</v>
      </c>
      <c r="AD217" s="9" t="n">
        <f aca="false">+Outflows!AD217+Fees!AD217+'Ongoing Cash Flows'!AD217+'Terminal Value'!AD217</f>
        <v>0</v>
      </c>
      <c r="AE217" s="9" t="n">
        <f aca="false">+Outflows!AE217+Fees!AE217+'Ongoing Cash Flows'!AE217+'Terminal Value'!AE217</f>
        <v>0</v>
      </c>
      <c r="AF217" s="9" t="n">
        <f aca="false">+Outflows!AF217+Fees!AF217+'Ongoing Cash Flows'!AF217+'Terminal Value'!AF217</f>
        <v>0</v>
      </c>
      <c r="AG217" s="9" t="n">
        <f aca="false">+Outflows!AG217+Fees!AG217+'Ongoing Cash Flows'!AG217+'Terminal Value'!AG217</f>
        <v>0</v>
      </c>
      <c r="AH217" s="9" t="n">
        <f aca="false">+Outflows!AH217+Fees!AH217+'Ongoing Cash Flows'!AH217+'Terminal Value'!AH217</f>
        <v>0</v>
      </c>
      <c r="AI217" s="9" t="n">
        <f aca="false">+Outflows!AI217+Fees!AI217+'Ongoing Cash Flows'!AI217+'Terminal Value'!AI217</f>
        <v>0</v>
      </c>
      <c r="AJ217" s="9" t="n">
        <f aca="false">+Outflows!AJ217+Fees!AJ217+'Ongoing Cash Flows'!AJ217+'Terminal Value'!AJ217</f>
        <v>0</v>
      </c>
      <c r="AK217" s="9"/>
      <c r="AL217" s="1"/>
      <c r="AM217" s="32"/>
      <c r="AN217" s="33" t="n">
        <f aca="false">IF(ISERROR(XIRR(B217:AJ217,IRRDates)),-1,XIRR(B217:AJ217,IRRDates))</f>
        <v>0.0523125414663786</v>
      </c>
      <c r="AO217" s="9" t="n">
        <f aca="false">SUMPRODUCT(B217:AJ217,PVRf)</f>
        <v>0</v>
      </c>
      <c r="AP217" s="9" t="n">
        <f aca="false">MIN(0,AO217-$AO$1004)^2</f>
        <v>0</v>
      </c>
      <c r="AQ217" s="9" t="n">
        <f aca="false">MAX(0,AO217-$AO$1004)^2</f>
        <v>0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20"/>
      <c r="CM217" s="20"/>
      <c r="CN217" s="20"/>
      <c r="CO217" s="20"/>
      <c r="CP217" s="20"/>
    </row>
    <row r="218" customFormat="false" ht="11.25" hidden="false" customHeight="false" outlineLevel="0" collapsed="false">
      <c r="A218" s="1" t="n">
        <v>216</v>
      </c>
      <c r="B218" s="9" t="n">
        <f aca="false">+Outflows!B218+Fees!B218+'Ongoing Cash Flows'!B218+'Terminal Value'!B218</f>
        <v>-97444.5228767137</v>
      </c>
      <c r="C218" s="9" t="n">
        <f aca="false">+Outflows!C218+Fees!C218+'Ongoing Cash Flows'!C218+'Terminal Value'!C218</f>
        <v>14208.3346163736</v>
      </c>
      <c r="D218" s="9" t="n">
        <f aca="false">+Outflows!D218+Fees!D218+'Ongoing Cash Flows'!D218+'Terminal Value'!D218</f>
        <v>12352.858424241</v>
      </c>
      <c r="E218" s="9" t="n">
        <f aca="false">+Outflows!E218+Fees!E218+'Ongoing Cash Flows'!E218+'Terminal Value'!E218</f>
        <v>10103.9319708225</v>
      </c>
      <c r="F218" s="9" t="n">
        <f aca="false">+Outflows!F218+Fees!F218+'Ongoing Cash Flows'!F218+'Terminal Value'!F218</f>
        <v>9657.30061881146</v>
      </c>
      <c r="G218" s="9" t="n">
        <f aca="false">+Outflows!G218+Fees!G218+'Ongoing Cash Flows'!G218+'Terminal Value'!G218</f>
        <v>9584.49334884571</v>
      </c>
      <c r="H218" s="9" t="n">
        <f aca="false">+Outflows!H218+Fees!H218+'Ongoing Cash Flows'!H218+'Terminal Value'!H218</f>
        <v>8571.81379046836</v>
      </c>
      <c r="I218" s="9" t="n">
        <f aca="false">+Outflows!I218+Fees!I218+'Ongoing Cash Flows'!I218+'Terminal Value'!I218</f>
        <v>8416.64578934052</v>
      </c>
      <c r="J218" s="9" t="n">
        <f aca="false">+Outflows!J218+Fees!J218+'Ongoing Cash Flows'!J218+'Terminal Value'!J218</f>
        <v>8404.21158680553</v>
      </c>
      <c r="K218" s="9" t="n">
        <f aca="false">+Outflows!K218+Fees!K218+'Ongoing Cash Flows'!K218+'Terminal Value'!K218</f>
        <v>8395.19300124394</v>
      </c>
      <c r="L218" s="9" t="n">
        <f aca="false">+Outflows!L218+Fees!L218+'Ongoing Cash Flows'!L218+'Terminal Value'!L218</f>
        <v>8396.28365192512</v>
      </c>
      <c r="M218" s="9" t="n">
        <f aca="false">+Outflows!M218+Fees!M218+'Ongoing Cash Flows'!M218+'Terminal Value'!M218</f>
        <v>8368.41436694111</v>
      </c>
      <c r="N218" s="9" t="n">
        <f aca="false">+Outflows!N218+Fees!N218+'Ongoing Cash Flows'!N218+'Terminal Value'!N218</f>
        <v>8350.63091939321</v>
      </c>
      <c r="O218" s="9" t="n">
        <f aca="false">+Outflows!O218+Fees!O218+'Ongoing Cash Flows'!O218+'Terminal Value'!O218</f>
        <v>8024.64404980925</v>
      </c>
      <c r="P218" s="9" t="n">
        <f aca="false">+Outflows!P218+Fees!P218+'Ongoing Cash Flows'!P218+'Terminal Value'!P218</f>
        <v>7916.64843386739</v>
      </c>
      <c r="Q218" s="9" t="n">
        <f aca="false">+Outflows!Q218+Fees!Q218+'Ongoing Cash Flows'!Q218+'Terminal Value'!Q218</f>
        <v>7888.22900498166</v>
      </c>
      <c r="R218" s="9" t="n">
        <f aca="false">+Outflows!R218+Fees!R218+'Ongoing Cash Flows'!R218+'Terminal Value'!R218</f>
        <v>1117.64969958675</v>
      </c>
      <c r="S218" s="9" t="n">
        <f aca="false">+Outflows!S218+Fees!S218+'Ongoing Cash Flows'!S218+'Terminal Value'!S218</f>
        <v>0</v>
      </c>
      <c r="T218" s="9" t="n">
        <f aca="false">+Outflows!T218+Fees!T218+'Ongoing Cash Flows'!T218+'Terminal Value'!T218</f>
        <v>0</v>
      </c>
      <c r="U218" s="9" t="n">
        <f aca="false">+Outflows!U218+Fees!U218+'Ongoing Cash Flows'!U218+'Terminal Value'!U218</f>
        <v>0</v>
      </c>
      <c r="V218" s="9" t="n">
        <f aca="false">+Outflows!V218+Fees!V218+'Ongoing Cash Flows'!V218+'Terminal Value'!V218</f>
        <v>0</v>
      </c>
      <c r="W218" s="9" t="n">
        <f aca="false">+Outflows!W218+Fees!W218+'Ongoing Cash Flows'!W218+'Terminal Value'!W218</f>
        <v>0</v>
      </c>
      <c r="X218" s="9" t="n">
        <f aca="false">+Outflows!X218+Fees!X218+'Ongoing Cash Flows'!X218+'Terminal Value'!X218</f>
        <v>0</v>
      </c>
      <c r="Y218" s="9" t="n">
        <f aca="false">+Outflows!Y218+Fees!Y218+'Ongoing Cash Flows'!Y218+'Terminal Value'!Y218</f>
        <v>0</v>
      </c>
      <c r="Z218" s="9" t="n">
        <f aca="false">+Outflows!Z218+Fees!Z218+'Ongoing Cash Flows'!Z218+'Terminal Value'!Z218</f>
        <v>0</v>
      </c>
      <c r="AA218" s="9" t="n">
        <f aca="false">+Outflows!AA218+Fees!AA218+'Ongoing Cash Flows'!AA218+'Terminal Value'!AA218</f>
        <v>0</v>
      </c>
      <c r="AB218" s="9" t="n">
        <f aca="false">+Outflows!AB218+Fees!AB218+'Ongoing Cash Flows'!AB218+'Terminal Value'!AB218</f>
        <v>0</v>
      </c>
      <c r="AC218" s="9" t="n">
        <f aca="false">+Outflows!AC218+Fees!AC218+'Ongoing Cash Flows'!AC218+'Terminal Value'!AC218</f>
        <v>0</v>
      </c>
      <c r="AD218" s="9" t="n">
        <f aca="false">+Outflows!AD218+Fees!AD218+'Ongoing Cash Flows'!AD218+'Terminal Value'!AD218</f>
        <v>0</v>
      </c>
      <c r="AE218" s="9" t="n">
        <f aca="false">+Outflows!AE218+Fees!AE218+'Ongoing Cash Flows'!AE218+'Terminal Value'!AE218</f>
        <v>0</v>
      </c>
      <c r="AF218" s="9" t="n">
        <f aca="false">+Outflows!AF218+Fees!AF218+'Ongoing Cash Flows'!AF218+'Terminal Value'!AF218</f>
        <v>0</v>
      </c>
      <c r="AG218" s="9" t="n">
        <f aca="false">+Outflows!AG218+Fees!AG218+'Ongoing Cash Flows'!AG218+'Terminal Value'!AG218</f>
        <v>0</v>
      </c>
      <c r="AH218" s="9" t="n">
        <f aca="false">+Outflows!AH218+Fees!AH218+'Ongoing Cash Flows'!AH218+'Terminal Value'!AH218</f>
        <v>0</v>
      </c>
      <c r="AI218" s="9" t="n">
        <f aca="false">+Outflows!AI218+Fees!AI218+'Ongoing Cash Flows'!AI218+'Terminal Value'!AI218</f>
        <v>0</v>
      </c>
      <c r="AJ218" s="9" t="n">
        <f aca="false">+Outflows!AJ218+Fees!AJ218+'Ongoing Cash Flows'!AJ218+'Terminal Value'!AJ218</f>
        <v>0</v>
      </c>
      <c r="AK218" s="9"/>
      <c r="AL218" s="1"/>
      <c r="AM218" s="32"/>
      <c r="AN218" s="33" t="n">
        <f aca="false">IF(ISERROR(XIRR(B218:AJ218,IRRDates)),-1,XIRR(B218:AJ218,IRRDates))</f>
        <v>0.053631917321898</v>
      </c>
      <c r="AO218" s="9" t="n">
        <f aca="false">SUMPRODUCT(B218:AJ218,PVRf)</f>
        <v>0</v>
      </c>
      <c r="AP218" s="9" t="n">
        <f aca="false">MIN(0,AO218-$AO$1004)^2</f>
        <v>0</v>
      </c>
      <c r="AQ218" s="9" t="n">
        <f aca="false">MAX(0,AO218-$AO$1004)^2</f>
        <v>0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20"/>
      <c r="CM218" s="20"/>
      <c r="CN218" s="20"/>
      <c r="CO218" s="20"/>
      <c r="CP218" s="20"/>
    </row>
    <row r="219" customFormat="false" ht="11.25" hidden="false" customHeight="false" outlineLevel="0" collapsed="false">
      <c r="A219" s="1" t="n">
        <v>217</v>
      </c>
      <c r="B219" s="9" t="n">
        <f aca="false">+Outflows!B219+Fees!B219+'Ongoing Cash Flows'!B219+'Terminal Value'!B219</f>
        <v>-102618.042156435</v>
      </c>
      <c r="C219" s="9" t="n">
        <f aca="false">+Outflows!C219+Fees!C219+'Ongoing Cash Flows'!C219+'Terminal Value'!C219</f>
        <v>14361.806772136</v>
      </c>
      <c r="D219" s="9" t="n">
        <f aca="false">+Outflows!D219+Fees!D219+'Ongoing Cash Flows'!D219+'Terminal Value'!D219</f>
        <v>12464.275046008</v>
      </c>
      <c r="E219" s="9" t="n">
        <f aca="false">+Outflows!E219+Fees!E219+'Ongoing Cash Flows'!E219+'Terminal Value'!E219</f>
        <v>10297.5263451549</v>
      </c>
      <c r="F219" s="9" t="n">
        <f aca="false">+Outflows!F219+Fees!F219+'Ongoing Cash Flows'!F219+'Terminal Value'!F219</f>
        <v>9942.73807840007</v>
      </c>
      <c r="G219" s="9" t="n">
        <f aca="false">+Outflows!G219+Fees!G219+'Ongoing Cash Flows'!G219+'Terminal Value'!G219</f>
        <v>9644.79068102505</v>
      </c>
      <c r="H219" s="9" t="n">
        <f aca="false">+Outflows!H219+Fees!H219+'Ongoing Cash Flows'!H219+'Terminal Value'!H219</f>
        <v>8697.12801610639</v>
      </c>
      <c r="I219" s="9" t="n">
        <f aca="false">+Outflows!I219+Fees!I219+'Ongoing Cash Flows'!I219+'Terminal Value'!I219</f>
        <v>8535.32218280189</v>
      </c>
      <c r="J219" s="9" t="n">
        <f aca="false">+Outflows!J219+Fees!J219+'Ongoing Cash Flows'!J219+'Terminal Value'!J219</f>
        <v>8522.8879802669</v>
      </c>
      <c r="K219" s="9" t="n">
        <f aca="false">+Outflows!K219+Fees!K219+'Ongoing Cash Flows'!K219+'Terminal Value'!K219</f>
        <v>8514.07054113491</v>
      </c>
      <c r="L219" s="9" t="n">
        <f aca="false">+Outflows!L219+Fees!L219+'Ongoing Cash Flows'!L219+'Terminal Value'!L219</f>
        <v>8514.9600453865</v>
      </c>
      <c r="M219" s="9" t="n">
        <f aca="false">+Outflows!M219+Fees!M219+'Ongoing Cash Flows'!M219+'Terminal Value'!M219</f>
        <v>8487.29190683208</v>
      </c>
      <c r="N219" s="9" t="n">
        <f aca="false">+Outflows!N219+Fees!N219+'Ongoing Cash Flows'!N219+'Terminal Value'!N219</f>
        <v>8469.30731285459</v>
      </c>
      <c r="O219" s="9" t="n">
        <f aca="false">+Outflows!O219+Fees!O219+'Ongoing Cash Flows'!O219+'Terminal Value'!O219</f>
        <v>8143.52158970022</v>
      </c>
      <c r="P219" s="9" t="n">
        <f aca="false">+Outflows!P219+Fees!P219+'Ongoing Cash Flows'!P219+'Terminal Value'!P219</f>
        <v>8035.32482732877</v>
      </c>
      <c r="Q219" s="9" t="n">
        <f aca="false">+Outflows!Q219+Fees!Q219+'Ongoing Cash Flows'!Q219+'Terminal Value'!Q219</f>
        <v>8007.10654487263</v>
      </c>
      <c r="R219" s="9" t="n">
        <f aca="false">+Outflows!R219+Fees!R219+'Ongoing Cash Flows'!R219+'Terminal Value'!R219</f>
        <v>1176.98789631744</v>
      </c>
      <c r="S219" s="9" t="n">
        <f aca="false">+Outflows!S219+Fees!S219+'Ongoing Cash Flows'!S219+'Terminal Value'!S219</f>
        <v>0</v>
      </c>
      <c r="T219" s="9" t="n">
        <f aca="false">+Outflows!T219+Fees!T219+'Ongoing Cash Flows'!T219+'Terminal Value'!T219</f>
        <v>0</v>
      </c>
      <c r="U219" s="9" t="n">
        <f aca="false">+Outflows!U219+Fees!U219+'Ongoing Cash Flows'!U219+'Terminal Value'!U219</f>
        <v>0</v>
      </c>
      <c r="V219" s="9" t="n">
        <f aca="false">+Outflows!V219+Fees!V219+'Ongoing Cash Flows'!V219+'Terminal Value'!V219</f>
        <v>0</v>
      </c>
      <c r="W219" s="9" t="n">
        <f aca="false">+Outflows!W219+Fees!W219+'Ongoing Cash Flows'!W219+'Terminal Value'!W219</f>
        <v>0</v>
      </c>
      <c r="X219" s="9" t="n">
        <f aca="false">+Outflows!X219+Fees!X219+'Ongoing Cash Flows'!X219+'Terminal Value'!X219</f>
        <v>0</v>
      </c>
      <c r="Y219" s="9" t="n">
        <f aca="false">+Outflows!Y219+Fees!Y219+'Ongoing Cash Flows'!Y219+'Terminal Value'!Y219</f>
        <v>0</v>
      </c>
      <c r="Z219" s="9" t="n">
        <f aca="false">+Outflows!Z219+Fees!Z219+'Ongoing Cash Flows'!Z219+'Terminal Value'!Z219</f>
        <v>0</v>
      </c>
      <c r="AA219" s="9" t="n">
        <f aca="false">+Outflows!AA219+Fees!AA219+'Ongoing Cash Flows'!AA219+'Terminal Value'!AA219</f>
        <v>0</v>
      </c>
      <c r="AB219" s="9" t="n">
        <f aca="false">+Outflows!AB219+Fees!AB219+'Ongoing Cash Flows'!AB219+'Terminal Value'!AB219</f>
        <v>0</v>
      </c>
      <c r="AC219" s="9" t="n">
        <f aca="false">+Outflows!AC219+Fees!AC219+'Ongoing Cash Flows'!AC219+'Terminal Value'!AC219</f>
        <v>0</v>
      </c>
      <c r="AD219" s="9" t="n">
        <f aca="false">+Outflows!AD219+Fees!AD219+'Ongoing Cash Flows'!AD219+'Terminal Value'!AD219</f>
        <v>0</v>
      </c>
      <c r="AE219" s="9" t="n">
        <f aca="false">+Outflows!AE219+Fees!AE219+'Ongoing Cash Flows'!AE219+'Terminal Value'!AE219</f>
        <v>0</v>
      </c>
      <c r="AF219" s="9" t="n">
        <f aca="false">+Outflows!AF219+Fees!AF219+'Ongoing Cash Flows'!AF219+'Terminal Value'!AF219</f>
        <v>0</v>
      </c>
      <c r="AG219" s="9" t="n">
        <f aca="false">+Outflows!AG219+Fees!AG219+'Ongoing Cash Flows'!AG219+'Terminal Value'!AG219</f>
        <v>0</v>
      </c>
      <c r="AH219" s="9" t="n">
        <f aca="false">+Outflows!AH219+Fees!AH219+'Ongoing Cash Flows'!AH219+'Terminal Value'!AH219</f>
        <v>0</v>
      </c>
      <c r="AI219" s="9" t="n">
        <f aca="false">+Outflows!AI219+Fees!AI219+'Ongoing Cash Flows'!AI219+'Terminal Value'!AI219</f>
        <v>0</v>
      </c>
      <c r="AJ219" s="9" t="n">
        <f aca="false">+Outflows!AJ219+Fees!AJ219+'Ongoing Cash Flows'!AJ219+'Terminal Value'!AJ219</f>
        <v>0</v>
      </c>
      <c r="AK219" s="9"/>
      <c r="AL219" s="1"/>
      <c r="AM219" s="32"/>
      <c r="AN219" s="33" t="n">
        <f aca="false">IF(ISERROR(XIRR(B219:AJ219,IRRDates)),-1,XIRR(B219:AJ219,IRRDates))</f>
        <v>0.0475563353274291</v>
      </c>
      <c r="AO219" s="9" t="n">
        <f aca="false">SUMPRODUCT(B219:AJ219,PVRf)</f>
        <v>0</v>
      </c>
      <c r="AP219" s="9" t="n">
        <f aca="false">MIN(0,AO219-$AO$1004)^2</f>
        <v>0</v>
      </c>
      <c r="AQ219" s="9" t="n">
        <f aca="false">MAX(0,AO219-$AO$1004)^2</f>
        <v>0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20"/>
      <c r="CM219" s="20"/>
      <c r="CN219" s="20"/>
      <c r="CO219" s="20"/>
      <c r="CP219" s="20"/>
    </row>
    <row r="220" customFormat="false" ht="11.25" hidden="false" customHeight="false" outlineLevel="0" collapsed="false">
      <c r="A220" s="1" t="n">
        <v>218</v>
      </c>
      <c r="B220" s="9" t="n">
        <f aca="false">+Outflows!B220+Fees!B220+'Ongoing Cash Flows'!B220+'Terminal Value'!B220</f>
        <v>-97989.2506258978</v>
      </c>
      <c r="C220" s="9" t="n">
        <f aca="false">+Outflows!C220+Fees!C220+'Ongoing Cash Flows'!C220+'Terminal Value'!C220</f>
        <v>14295.7454965583</v>
      </c>
      <c r="D220" s="9" t="n">
        <f aca="false">+Outflows!D220+Fees!D220+'Ongoing Cash Flows'!D220+'Terminal Value'!D220</f>
        <v>12280.3840421744</v>
      </c>
      <c r="E220" s="9" t="n">
        <f aca="false">+Outflows!E220+Fees!E220+'Ongoing Cash Flows'!E220+'Terminal Value'!E220</f>
        <v>10375.2856251099</v>
      </c>
      <c r="F220" s="9" t="n">
        <f aca="false">+Outflows!F220+Fees!F220+'Ongoing Cash Flows'!F220+'Terminal Value'!F220</f>
        <v>9824.28800830287</v>
      </c>
      <c r="G220" s="9" t="n">
        <f aca="false">+Outflows!G220+Fees!G220+'Ongoing Cash Flows'!G220+'Terminal Value'!G220</f>
        <v>9521.89616426507</v>
      </c>
      <c r="H220" s="9" t="n">
        <f aca="false">+Outflows!H220+Fees!H220+'Ongoing Cash Flows'!H220+'Terminal Value'!H220</f>
        <v>8585.00831674376</v>
      </c>
      <c r="I220" s="9" t="n">
        <f aca="false">+Outflows!I220+Fees!I220+'Ongoing Cash Flows'!I220+'Terminal Value'!I220</f>
        <v>8429.1414081246</v>
      </c>
      <c r="J220" s="9" t="n">
        <f aca="false">+Outflows!J220+Fees!J220+'Ongoing Cash Flows'!J220+'Terminal Value'!J220</f>
        <v>8416.70720558961</v>
      </c>
      <c r="K220" s="9" t="n">
        <f aca="false">+Outflows!K220+Fees!K220+'Ongoing Cash Flows'!K220+'Terminal Value'!K220</f>
        <v>8407.70979904291</v>
      </c>
      <c r="L220" s="9" t="n">
        <f aca="false">+Outflows!L220+Fees!L220+'Ongoing Cash Flows'!L220+'Terminal Value'!L220</f>
        <v>8408.77927070921</v>
      </c>
      <c r="M220" s="9" t="n">
        <f aca="false">+Outflows!M220+Fees!M220+'Ongoing Cash Flows'!M220+'Terminal Value'!M220</f>
        <v>8380.93116474009</v>
      </c>
      <c r="N220" s="9" t="n">
        <f aca="false">+Outflows!N220+Fees!N220+'Ongoing Cash Flows'!N220+'Terminal Value'!N220</f>
        <v>8363.1265381773</v>
      </c>
      <c r="O220" s="9" t="n">
        <f aca="false">+Outflows!O220+Fees!O220+'Ongoing Cash Flows'!O220+'Terminal Value'!O220</f>
        <v>8037.16084760822</v>
      </c>
      <c r="P220" s="9" t="n">
        <f aca="false">+Outflows!P220+Fees!P220+'Ongoing Cash Flows'!P220+'Terminal Value'!P220</f>
        <v>7929.14405265148</v>
      </c>
      <c r="Q220" s="9" t="n">
        <f aca="false">+Outflows!Q220+Fees!Q220+'Ongoing Cash Flows'!Q220+'Terminal Value'!Q220</f>
        <v>7900.74580278063</v>
      </c>
      <c r="R220" s="9" t="n">
        <f aca="false">+Outflows!R220+Fees!R220+'Ongoing Cash Flows'!R220+'Terminal Value'!R220</f>
        <v>1123.8975089788</v>
      </c>
      <c r="S220" s="9" t="n">
        <f aca="false">+Outflows!S220+Fees!S220+'Ongoing Cash Flows'!S220+'Terminal Value'!S220</f>
        <v>0</v>
      </c>
      <c r="T220" s="9" t="n">
        <f aca="false">+Outflows!T220+Fees!T220+'Ongoing Cash Flows'!T220+'Terminal Value'!T220</f>
        <v>0</v>
      </c>
      <c r="U220" s="9" t="n">
        <f aca="false">+Outflows!U220+Fees!U220+'Ongoing Cash Flows'!U220+'Terminal Value'!U220</f>
        <v>0</v>
      </c>
      <c r="V220" s="9" t="n">
        <f aca="false">+Outflows!V220+Fees!V220+'Ongoing Cash Flows'!V220+'Terminal Value'!V220</f>
        <v>0</v>
      </c>
      <c r="W220" s="9" t="n">
        <f aca="false">+Outflows!W220+Fees!W220+'Ongoing Cash Flows'!W220+'Terminal Value'!W220</f>
        <v>0</v>
      </c>
      <c r="X220" s="9" t="n">
        <f aca="false">+Outflows!X220+Fees!X220+'Ongoing Cash Flows'!X220+'Terminal Value'!X220</f>
        <v>0</v>
      </c>
      <c r="Y220" s="9" t="n">
        <f aca="false">+Outflows!Y220+Fees!Y220+'Ongoing Cash Flows'!Y220+'Terminal Value'!Y220</f>
        <v>0</v>
      </c>
      <c r="Z220" s="9" t="n">
        <f aca="false">+Outflows!Z220+Fees!Z220+'Ongoing Cash Flows'!Z220+'Terminal Value'!Z220</f>
        <v>0</v>
      </c>
      <c r="AA220" s="9" t="n">
        <f aca="false">+Outflows!AA220+Fees!AA220+'Ongoing Cash Flows'!AA220+'Terminal Value'!AA220</f>
        <v>0</v>
      </c>
      <c r="AB220" s="9" t="n">
        <f aca="false">+Outflows!AB220+Fees!AB220+'Ongoing Cash Flows'!AB220+'Terminal Value'!AB220</f>
        <v>0</v>
      </c>
      <c r="AC220" s="9" t="n">
        <f aca="false">+Outflows!AC220+Fees!AC220+'Ongoing Cash Flows'!AC220+'Terminal Value'!AC220</f>
        <v>0</v>
      </c>
      <c r="AD220" s="9" t="n">
        <f aca="false">+Outflows!AD220+Fees!AD220+'Ongoing Cash Flows'!AD220+'Terminal Value'!AD220</f>
        <v>0</v>
      </c>
      <c r="AE220" s="9" t="n">
        <f aca="false">+Outflows!AE220+Fees!AE220+'Ongoing Cash Flows'!AE220+'Terminal Value'!AE220</f>
        <v>0</v>
      </c>
      <c r="AF220" s="9" t="n">
        <f aca="false">+Outflows!AF220+Fees!AF220+'Ongoing Cash Flows'!AF220+'Terminal Value'!AF220</f>
        <v>0</v>
      </c>
      <c r="AG220" s="9" t="n">
        <f aca="false">+Outflows!AG220+Fees!AG220+'Ongoing Cash Flows'!AG220+'Terminal Value'!AG220</f>
        <v>0</v>
      </c>
      <c r="AH220" s="9" t="n">
        <f aca="false">+Outflows!AH220+Fees!AH220+'Ongoing Cash Flows'!AH220+'Terminal Value'!AH220</f>
        <v>0</v>
      </c>
      <c r="AI220" s="9" t="n">
        <f aca="false">+Outflows!AI220+Fees!AI220+'Ongoing Cash Flows'!AI220+'Terminal Value'!AI220</f>
        <v>0</v>
      </c>
      <c r="AJ220" s="9" t="n">
        <f aca="false">+Outflows!AJ220+Fees!AJ220+'Ongoing Cash Flows'!AJ220+'Terminal Value'!AJ220</f>
        <v>0</v>
      </c>
      <c r="AK220" s="9"/>
      <c r="AL220" s="1"/>
      <c r="AM220" s="32"/>
      <c r="AN220" s="33" t="n">
        <f aca="false">IF(ISERROR(XIRR(B220:AJ220,IRRDates)),-1,XIRR(B220:AJ220,IRRDates))</f>
        <v>0.053410370603784</v>
      </c>
      <c r="AO220" s="9" t="n">
        <f aca="false">SUMPRODUCT(B220:AJ220,PVRf)</f>
        <v>0</v>
      </c>
      <c r="AP220" s="9" t="n">
        <f aca="false">MIN(0,AO220-$AO$1004)^2</f>
        <v>0</v>
      </c>
      <c r="AQ220" s="9" t="n">
        <f aca="false">MAX(0,AO220-$AO$1004)^2</f>
        <v>0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20"/>
      <c r="CM220" s="20"/>
      <c r="CN220" s="20"/>
      <c r="CO220" s="20"/>
      <c r="CP220" s="20"/>
    </row>
    <row r="221" customFormat="false" ht="11.25" hidden="false" customHeight="false" outlineLevel="0" collapsed="false">
      <c r="A221" s="1" t="n">
        <v>219</v>
      </c>
      <c r="B221" s="9" t="n">
        <f aca="false">+Outflows!B221+Fees!B221+'Ongoing Cash Flows'!B221+'Terminal Value'!B221</f>
        <v>-85530.6400342242</v>
      </c>
      <c r="C221" s="9" t="n">
        <f aca="false">+Outflows!C221+Fees!C221+'Ongoing Cash Flows'!C221+'Terminal Value'!C221</f>
        <v>14054.7053471383</v>
      </c>
      <c r="D221" s="9" t="n">
        <f aca="false">+Outflows!D221+Fees!D221+'Ongoing Cash Flows'!D221+'Terminal Value'!D221</f>
        <v>11822.0744766993</v>
      </c>
      <c r="E221" s="9" t="n">
        <f aca="false">+Outflows!E221+Fees!E221+'Ongoing Cash Flows'!E221+'Terminal Value'!E221</f>
        <v>9948.11291337443</v>
      </c>
      <c r="F221" s="9" t="n">
        <f aca="false">+Outflows!F221+Fees!F221+'Ongoing Cash Flows'!F221+'Terminal Value'!F221</f>
        <v>9492.8509442382</v>
      </c>
      <c r="G221" s="9" t="n">
        <f aca="false">+Outflows!G221+Fees!G221+'Ongoing Cash Flows'!G221+'Terminal Value'!G221</f>
        <v>9299.00863173642</v>
      </c>
      <c r="H221" s="9" t="n">
        <f aca="false">+Outflows!H221+Fees!H221+'Ongoing Cash Flows'!H221+'Terminal Value'!H221</f>
        <v>8283.2328609257</v>
      </c>
      <c r="I221" s="9" t="n">
        <f aca="false">+Outflows!I221+Fees!I221+'Ongoing Cash Flows'!I221+'Terminal Value'!I221</f>
        <v>8143.35084804009</v>
      </c>
      <c r="J221" s="9" t="n">
        <f aca="false">+Outflows!J221+Fees!J221+'Ongoing Cash Flows'!J221+'Terminal Value'!J221</f>
        <v>8130.91664550509</v>
      </c>
      <c r="K221" s="9" t="n">
        <f aca="false">+Outflows!K221+Fees!K221+'Ongoing Cash Flows'!K221+'Terminal Value'!K221</f>
        <v>8121.43484817859</v>
      </c>
      <c r="L221" s="9" t="n">
        <f aca="false">+Outflows!L221+Fees!L221+'Ongoing Cash Flows'!L221+'Terminal Value'!L221</f>
        <v>8122.98871062469</v>
      </c>
      <c r="M221" s="9" t="n">
        <f aca="false">+Outflows!M221+Fees!M221+'Ongoing Cash Flows'!M221+'Terminal Value'!M221</f>
        <v>8094.65621387576</v>
      </c>
      <c r="N221" s="9" t="n">
        <f aca="false">+Outflows!N221+Fees!N221+'Ongoing Cash Flows'!N221+'Terminal Value'!N221</f>
        <v>8077.33597809278</v>
      </c>
      <c r="O221" s="9" t="n">
        <f aca="false">+Outflows!O221+Fees!O221+'Ongoing Cash Flows'!O221+'Terminal Value'!O221</f>
        <v>7750.8858967439</v>
      </c>
      <c r="P221" s="9" t="n">
        <f aca="false">+Outflows!P221+Fees!P221+'Ongoing Cash Flows'!P221+'Terminal Value'!P221</f>
        <v>7643.35349256696</v>
      </c>
      <c r="Q221" s="9" t="n">
        <f aca="false">+Outflows!Q221+Fees!Q221+'Ongoing Cash Flows'!Q221+'Terminal Value'!Q221</f>
        <v>7614.4708519163</v>
      </c>
      <c r="R221" s="9" t="n">
        <f aca="false">+Outflows!R221+Fees!R221+'Ongoing Cash Flows'!R221+'Terminal Value'!R221</f>
        <v>981.002228936538</v>
      </c>
      <c r="S221" s="9" t="n">
        <f aca="false">+Outflows!S221+Fees!S221+'Ongoing Cash Flows'!S221+'Terminal Value'!S221</f>
        <v>0</v>
      </c>
      <c r="T221" s="9" t="n">
        <f aca="false">+Outflows!T221+Fees!T221+'Ongoing Cash Flows'!T221+'Terminal Value'!T221</f>
        <v>0</v>
      </c>
      <c r="U221" s="9" t="n">
        <f aca="false">+Outflows!U221+Fees!U221+'Ongoing Cash Flows'!U221+'Terminal Value'!U221</f>
        <v>0</v>
      </c>
      <c r="V221" s="9" t="n">
        <f aca="false">+Outflows!V221+Fees!V221+'Ongoing Cash Flows'!V221+'Terminal Value'!V221</f>
        <v>0</v>
      </c>
      <c r="W221" s="9" t="n">
        <f aca="false">+Outflows!W221+Fees!W221+'Ongoing Cash Flows'!W221+'Terminal Value'!W221</f>
        <v>0</v>
      </c>
      <c r="X221" s="9" t="n">
        <f aca="false">+Outflows!X221+Fees!X221+'Ongoing Cash Flows'!X221+'Terminal Value'!X221</f>
        <v>0</v>
      </c>
      <c r="Y221" s="9" t="n">
        <f aca="false">+Outflows!Y221+Fees!Y221+'Ongoing Cash Flows'!Y221+'Terminal Value'!Y221</f>
        <v>0</v>
      </c>
      <c r="Z221" s="9" t="n">
        <f aca="false">+Outflows!Z221+Fees!Z221+'Ongoing Cash Flows'!Z221+'Terminal Value'!Z221</f>
        <v>0</v>
      </c>
      <c r="AA221" s="9" t="n">
        <f aca="false">+Outflows!AA221+Fees!AA221+'Ongoing Cash Flows'!AA221+'Terminal Value'!AA221</f>
        <v>0</v>
      </c>
      <c r="AB221" s="9" t="n">
        <f aca="false">+Outflows!AB221+Fees!AB221+'Ongoing Cash Flows'!AB221+'Terminal Value'!AB221</f>
        <v>0</v>
      </c>
      <c r="AC221" s="9" t="n">
        <f aca="false">+Outflows!AC221+Fees!AC221+'Ongoing Cash Flows'!AC221+'Terminal Value'!AC221</f>
        <v>0</v>
      </c>
      <c r="AD221" s="9" t="n">
        <f aca="false">+Outflows!AD221+Fees!AD221+'Ongoing Cash Flows'!AD221+'Terminal Value'!AD221</f>
        <v>0</v>
      </c>
      <c r="AE221" s="9" t="n">
        <f aca="false">+Outflows!AE221+Fees!AE221+'Ongoing Cash Flows'!AE221+'Terminal Value'!AE221</f>
        <v>0</v>
      </c>
      <c r="AF221" s="9" t="n">
        <f aca="false">+Outflows!AF221+Fees!AF221+'Ongoing Cash Flows'!AF221+'Terminal Value'!AF221</f>
        <v>0</v>
      </c>
      <c r="AG221" s="9" t="n">
        <f aca="false">+Outflows!AG221+Fees!AG221+'Ongoing Cash Flows'!AG221+'Terminal Value'!AG221</f>
        <v>0</v>
      </c>
      <c r="AH221" s="9" t="n">
        <f aca="false">+Outflows!AH221+Fees!AH221+'Ongoing Cash Flows'!AH221+'Terminal Value'!AH221</f>
        <v>0</v>
      </c>
      <c r="AI221" s="9" t="n">
        <f aca="false">+Outflows!AI221+Fees!AI221+'Ongoing Cash Flows'!AI221+'Terminal Value'!AI221</f>
        <v>0</v>
      </c>
      <c r="AJ221" s="9" t="n">
        <f aca="false">+Outflows!AJ221+Fees!AJ221+'Ongoing Cash Flows'!AJ221+'Terminal Value'!AJ221</f>
        <v>0</v>
      </c>
      <c r="AK221" s="9"/>
      <c r="AL221" s="1"/>
      <c r="AM221" s="32"/>
      <c r="AN221" s="33" t="n">
        <f aca="false">IF(ISERROR(XIRR(B221:AJ221,IRRDates)),-1,XIRR(B221:AJ221,IRRDates))</f>
        <v>0.0709692332986295</v>
      </c>
      <c r="AO221" s="9" t="n">
        <f aca="false">SUMPRODUCT(B221:AJ221,PVRf)</f>
        <v>0</v>
      </c>
      <c r="AP221" s="9" t="n">
        <f aca="false">MIN(0,AO221-$AO$1004)^2</f>
        <v>0</v>
      </c>
      <c r="AQ221" s="9" t="n">
        <f aca="false">MAX(0,AO221-$AO$1004)^2</f>
        <v>0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20"/>
      <c r="CM221" s="20"/>
      <c r="CN221" s="20"/>
      <c r="CO221" s="20"/>
      <c r="CP221" s="20"/>
    </row>
    <row r="222" customFormat="false" ht="11.25" hidden="false" customHeight="false" outlineLevel="0" collapsed="false">
      <c r="A222" s="1" t="n">
        <v>220</v>
      </c>
      <c r="B222" s="9" t="n">
        <f aca="false">+Outflows!B222+Fees!B222+'Ongoing Cash Flows'!B222+'Terminal Value'!B222</f>
        <v>-102468.587863617</v>
      </c>
      <c r="C222" s="9" t="n">
        <f aca="false">+Outflows!C222+Fees!C222+'Ongoing Cash Flows'!C222+'Terminal Value'!C222</f>
        <v>14266.9960460865</v>
      </c>
      <c r="D222" s="9" t="n">
        <f aca="false">+Outflows!D222+Fees!D222+'Ongoing Cash Flows'!D222+'Terminal Value'!D222</f>
        <v>12493.6856184274</v>
      </c>
      <c r="E222" s="9" t="n">
        <f aca="false">+Outflows!E222+Fees!E222+'Ongoing Cash Flows'!E222+'Terminal Value'!E222</f>
        <v>10497.4508299271</v>
      </c>
      <c r="F222" s="9" t="n">
        <f aca="false">+Outflows!F222+Fees!F222+'Ongoing Cash Flows'!F222+'Terminal Value'!F222</f>
        <v>10013.2851170675</v>
      </c>
      <c r="G222" s="9" t="n">
        <f aca="false">+Outflows!G222+Fees!G222+'Ongoing Cash Flows'!G222+'Terminal Value'!G222</f>
        <v>9663.06704428273</v>
      </c>
      <c r="H222" s="9" t="n">
        <f aca="false">+Outflows!H222+Fees!H222+'Ongoing Cash Flows'!H222+'Terminal Value'!H222</f>
        <v>8693.50789835673</v>
      </c>
      <c r="I222" s="9" t="n">
        <f aca="false">+Outflows!I222+Fees!I222+'Ongoing Cash Flows'!I222+'Terminal Value'!I222</f>
        <v>8531.89382088809</v>
      </c>
      <c r="J222" s="9" t="n">
        <f aca="false">+Outflows!J222+Fees!J222+'Ongoing Cash Flows'!J222+'Terminal Value'!J222</f>
        <v>8519.4596183531</v>
      </c>
      <c r="K222" s="9" t="n">
        <f aca="false">+Outflows!K222+Fees!K222+'Ongoing Cash Flows'!K222+'Terminal Value'!K222</f>
        <v>8510.6363684382</v>
      </c>
      <c r="L222" s="9" t="n">
        <f aca="false">+Outflows!L222+Fees!L222+'Ongoing Cash Flows'!L222+'Terminal Value'!L222</f>
        <v>8511.53168347269</v>
      </c>
      <c r="M222" s="9" t="n">
        <f aca="false">+Outflows!M222+Fees!M222+'Ongoing Cash Flows'!M222+'Terminal Value'!M222</f>
        <v>8483.85773413538</v>
      </c>
      <c r="N222" s="9" t="n">
        <f aca="false">+Outflows!N222+Fees!N222+'Ongoing Cash Flows'!N222+'Terminal Value'!N222</f>
        <v>8465.87895094078</v>
      </c>
      <c r="O222" s="9" t="n">
        <f aca="false">+Outflows!O222+Fees!O222+'Ongoing Cash Flows'!O222+'Terminal Value'!O222</f>
        <v>8140.08741700351</v>
      </c>
      <c r="P222" s="9" t="n">
        <f aca="false">+Outflows!P222+Fees!P222+'Ongoing Cash Flows'!P222+'Terminal Value'!P222</f>
        <v>8031.89646541496</v>
      </c>
      <c r="Q222" s="9" t="n">
        <f aca="false">+Outflows!Q222+Fees!Q222+'Ongoing Cash Flows'!Q222+'Terminal Value'!Q222</f>
        <v>8003.67237217592</v>
      </c>
      <c r="R222" s="9" t="n">
        <f aca="false">+Outflows!R222+Fees!R222+'Ongoing Cash Flows'!R222+'Terminal Value'!R222</f>
        <v>1175.27371536054</v>
      </c>
      <c r="S222" s="9" t="n">
        <f aca="false">+Outflows!S222+Fees!S222+'Ongoing Cash Flows'!S222+'Terminal Value'!S222</f>
        <v>0</v>
      </c>
      <c r="T222" s="9" t="n">
        <f aca="false">+Outflows!T222+Fees!T222+'Ongoing Cash Flows'!T222+'Terminal Value'!T222</f>
        <v>0</v>
      </c>
      <c r="U222" s="9" t="n">
        <f aca="false">+Outflows!U222+Fees!U222+'Ongoing Cash Flows'!U222+'Terminal Value'!U222</f>
        <v>0</v>
      </c>
      <c r="V222" s="9" t="n">
        <f aca="false">+Outflows!V222+Fees!V222+'Ongoing Cash Flows'!V222+'Terminal Value'!V222</f>
        <v>0</v>
      </c>
      <c r="W222" s="9" t="n">
        <f aca="false">+Outflows!W222+Fees!W222+'Ongoing Cash Flows'!W222+'Terminal Value'!W222</f>
        <v>0</v>
      </c>
      <c r="X222" s="9" t="n">
        <f aca="false">+Outflows!X222+Fees!X222+'Ongoing Cash Flows'!X222+'Terminal Value'!X222</f>
        <v>0</v>
      </c>
      <c r="Y222" s="9" t="n">
        <f aca="false">+Outflows!Y222+Fees!Y222+'Ongoing Cash Flows'!Y222+'Terminal Value'!Y222</f>
        <v>0</v>
      </c>
      <c r="Z222" s="9" t="n">
        <f aca="false">+Outflows!Z222+Fees!Z222+'Ongoing Cash Flows'!Z222+'Terminal Value'!Z222</f>
        <v>0</v>
      </c>
      <c r="AA222" s="9" t="n">
        <f aca="false">+Outflows!AA222+Fees!AA222+'Ongoing Cash Flows'!AA222+'Terminal Value'!AA222</f>
        <v>0</v>
      </c>
      <c r="AB222" s="9" t="n">
        <f aca="false">+Outflows!AB222+Fees!AB222+'Ongoing Cash Flows'!AB222+'Terminal Value'!AB222</f>
        <v>0</v>
      </c>
      <c r="AC222" s="9" t="n">
        <f aca="false">+Outflows!AC222+Fees!AC222+'Ongoing Cash Flows'!AC222+'Terminal Value'!AC222</f>
        <v>0</v>
      </c>
      <c r="AD222" s="9" t="n">
        <f aca="false">+Outflows!AD222+Fees!AD222+'Ongoing Cash Flows'!AD222+'Terminal Value'!AD222</f>
        <v>0</v>
      </c>
      <c r="AE222" s="9" t="n">
        <f aca="false">+Outflows!AE222+Fees!AE222+'Ongoing Cash Flows'!AE222+'Terminal Value'!AE222</f>
        <v>0</v>
      </c>
      <c r="AF222" s="9" t="n">
        <f aca="false">+Outflows!AF222+Fees!AF222+'Ongoing Cash Flows'!AF222+'Terminal Value'!AF222</f>
        <v>0</v>
      </c>
      <c r="AG222" s="9" t="n">
        <f aca="false">+Outflows!AG222+Fees!AG222+'Ongoing Cash Flows'!AG222+'Terminal Value'!AG222</f>
        <v>0</v>
      </c>
      <c r="AH222" s="9" t="n">
        <f aca="false">+Outflows!AH222+Fees!AH222+'Ongoing Cash Flows'!AH222+'Terminal Value'!AH222</f>
        <v>0</v>
      </c>
      <c r="AI222" s="9" t="n">
        <f aca="false">+Outflows!AI222+Fees!AI222+'Ongoing Cash Flows'!AI222+'Terminal Value'!AI222</f>
        <v>0</v>
      </c>
      <c r="AJ222" s="9" t="n">
        <f aca="false">+Outflows!AJ222+Fees!AJ222+'Ongoing Cash Flows'!AJ222+'Terminal Value'!AJ222</f>
        <v>0</v>
      </c>
      <c r="AK222" s="9"/>
      <c r="AL222" s="1"/>
      <c r="AM222" s="32"/>
      <c r="AN222" s="33" t="n">
        <f aca="false">IF(ISERROR(XIRR(B222:AJ222,IRRDates)),-1,XIRR(B222:AJ222,IRRDates))</f>
        <v>0.0480440274572207</v>
      </c>
      <c r="AO222" s="9" t="n">
        <f aca="false">SUMPRODUCT(B222:AJ222,PVRf)</f>
        <v>0</v>
      </c>
      <c r="AP222" s="9" t="n">
        <f aca="false">MIN(0,AO222-$AO$1004)^2</f>
        <v>0</v>
      </c>
      <c r="AQ222" s="9" t="n">
        <f aca="false">MAX(0,AO222-$AO$1004)^2</f>
        <v>0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20"/>
      <c r="CM222" s="20"/>
      <c r="CN222" s="20"/>
      <c r="CO222" s="20"/>
      <c r="CP222" s="20"/>
    </row>
    <row r="223" customFormat="false" ht="11.25" hidden="false" customHeight="false" outlineLevel="0" collapsed="false">
      <c r="A223" s="1" t="n">
        <v>221</v>
      </c>
      <c r="B223" s="9" t="n">
        <f aca="false">+Outflows!B223+Fees!B223+'Ongoing Cash Flows'!B223+'Terminal Value'!B223</f>
        <v>-91969.0322563187</v>
      </c>
      <c r="C223" s="9" t="n">
        <f aca="false">+Outflows!C223+Fees!C223+'Ongoing Cash Flows'!C223+'Terminal Value'!C223</f>
        <v>14153.2764061609</v>
      </c>
      <c r="D223" s="9" t="n">
        <f aca="false">+Outflows!D223+Fees!D223+'Ongoing Cash Flows'!D223+'Terminal Value'!D223</f>
        <v>12086.4388948693</v>
      </c>
      <c r="E223" s="9" t="n">
        <f aca="false">+Outflows!E223+Fees!E223+'Ongoing Cash Flows'!E223+'Terminal Value'!E223</f>
        <v>10053.9165268285</v>
      </c>
      <c r="F223" s="9" t="n">
        <f aca="false">+Outflows!F223+Fees!F223+'Ongoing Cash Flows'!F223+'Terminal Value'!F223</f>
        <v>9603.8322076562</v>
      </c>
      <c r="G223" s="9" t="n">
        <f aca="false">+Outflows!G223+Fees!G223+'Ongoing Cash Flows'!G223+'Terminal Value'!G223</f>
        <v>9397.39926901277</v>
      </c>
      <c r="H223" s="9" t="n">
        <f aca="false">+Outflows!H223+Fees!H223+'Ongoing Cash Flows'!H223+'Terminal Value'!H223</f>
        <v>8439.18514254341</v>
      </c>
      <c r="I223" s="9" t="n">
        <f aca="false">+Outflows!I223+Fees!I223+'Ongoing Cash Flows'!I223+'Terminal Value'!I223</f>
        <v>8291.04241490116</v>
      </c>
      <c r="J223" s="9" t="n">
        <f aca="false">+Outflows!J223+Fees!J223+'Ongoing Cash Flows'!J223+'Terminal Value'!J223</f>
        <v>8278.60821236617</v>
      </c>
      <c r="K223" s="9" t="n">
        <f aca="false">+Outflows!K223+Fees!K223+'Ongoing Cash Flows'!K223+'Terminal Value'!K223</f>
        <v>8269.37673972925</v>
      </c>
      <c r="L223" s="9" t="n">
        <f aca="false">+Outflows!L223+Fees!L223+'Ongoing Cash Flows'!L223+'Terminal Value'!L223</f>
        <v>8270.68027748576</v>
      </c>
      <c r="M223" s="9" t="n">
        <f aca="false">+Outflows!M223+Fees!M223+'Ongoing Cash Flows'!M223+'Terminal Value'!M223</f>
        <v>8242.59810542643</v>
      </c>
      <c r="N223" s="9" t="n">
        <f aca="false">+Outflows!N223+Fees!N223+'Ongoing Cash Flows'!N223+'Terminal Value'!N223</f>
        <v>8225.02754495385</v>
      </c>
      <c r="O223" s="9" t="n">
        <f aca="false">+Outflows!O223+Fees!O223+'Ongoing Cash Flows'!O223+'Terminal Value'!O223</f>
        <v>7898.82778829457</v>
      </c>
      <c r="P223" s="9" t="n">
        <f aca="false">+Outflows!P223+Fees!P223+'Ongoing Cash Flows'!P223+'Terminal Value'!P223</f>
        <v>7791.04505942803</v>
      </c>
      <c r="Q223" s="9" t="n">
        <f aca="false">+Outflows!Q223+Fees!Q223+'Ongoing Cash Flows'!Q223+'Terminal Value'!Q223</f>
        <v>7762.41274346697</v>
      </c>
      <c r="R223" s="9" t="n">
        <f aca="false">+Outflows!R223+Fees!R223+'Ongoing Cash Flows'!R223+'Terminal Value'!R223</f>
        <v>1054.84801236707</v>
      </c>
      <c r="S223" s="9" t="n">
        <f aca="false">+Outflows!S223+Fees!S223+'Ongoing Cash Flows'!S223+'Terminal Value'!S223</f>
        <v>0</v>
      </c>
      <c r="T223" s="9" t="n">
        <f aca="false">+Outflows!T223+Fees!T223+'Ongoing Cash Flows'!T223+'Terminal Value'!T223</f>
        <v>0</v>
      </c>
      <c r="U223" s="9" t="n">
        <f aca="false">+Outflows!U223+Fees!U223+'Ongoing Cash Flows'!U223+'Terminal Value'!U223</f>
        <v>0</v>
      </c>
      <c r="V223" s="9" t="n">
        <f aca="false">+Outflows!V223+Fees!V223+'Ongoing Cash Flows'!V223+'Terminal Value'!V223</f>
        <v>0</v>
      </c>
      <c r="W223" s="9" t="n">
        <f aca="false">+Outflows!W223+Fees!W223+'Ongoing Cash Flows'!W223+'Terminal Value'!W223</f>
        <v>0</v>
      </c>
      <c r="X223" s="9" t="n">
        <f aca="false">+Outflows!X223+Fees!X223+'Ongoing Cash Flows'!X223+'Terminal Value'!X223</f>
        <v>0</v>
      </c>
      <c r="Y223" s="9" t="n">
        <f aca="false">+Outflows!Y223+Fees!Y223+'Ongoing Cash Flows'!Y223+'Terminal Value'!Y223</f>
        <v>0</v>
      </c>
      <c r="Z223" s="9" t="n">
        <f aca="false">+Outflows!Z223+Fees!Z223+'Ongoing Cash Flows'!Z223+'Terminal Value'!Z223</f>
        <v>0</v>
      </c>
      <c r="AA223" s="9" t="n">
        <f aca="false">+Outflows!AA223+Fees!AA223+'Ongoing Cash Flows'!AA223+'Terminal Value'!AA223</f>
        <v>0</v>
      </c>
      <c r="AB223" s="9" t="n">
        <f aca="false">+Outflows!AB223+Fees!AB223+'Ongoing Cash Flows'!AB223+'Terminal Value'!AB223</f>
        <v>0</v>
      </c>
      <c r="AC223" s="9" t="n">
        <f aca="false">+Outflows!AC223+Fees!AC223+'Ongoing Cash Flows'!AC223+'Terminal Value'!AC223</f>
        <v>0</v>
      </c>
      <c r="AD223" s="9" t="n">
        <f aca="false">+Outflows!AD223+Fees!AD223+'Ongoing Cash Flows'!AD223+'Terminal Value'!AD223</f>
        <v>0</v>
      </c>
      <c r="AE223" s="9" t="n">
        <f aca="false">+Outflows!AE223+Fees!AE223+'Ongoing Cash Flows'!AE223+'Terminal Value'!AE223</f>
        <v>0</v>
      </c>
      <c r="AF223" s="9" t="n">
        <f aca="false">+Outflows!AF223+Fees!AF223+'Ongoing Cash Flows'!AF223+'Terminal Value'!AF223</f>
        <v>0</v>
      </c>
      <c r="AG223" s="9" t="n">
        <f aca="false">+Outflows!AG223+Fees!AG223+'Ongoing Cash Flows'!AG223+'Terminal Value'!AG223</f>
        <v>0</v>
      </c>
      <c r="AH223" s="9" t="n">
        <f aca="false">+Outflows!AH223+Fees!AH223+'Ongoing Cash Flows'!AH223+'Terminal Value'!AH223</f>
        <v>0</v>
      </c>
      <c r="AI223" s="9" t="n">
        <f aca="false">+Outflows!AI223+Fees!AI223+'Ongoing Cash Flows'!AI223+'Terminal Value'!AI223</f>
        <v>0</v>
      </c>
      <c r="AJ223" s="9" t="n">
        <f aca="false">+Outflows!AJ223+Fees!AJ223+'Ongoing Cash Flows'!AJ223+'Terminal Value'!AJ223</f>
        <v>0</v>
      </c>
      <c r="AK223" s="9"/>
      <c r="AL223" s="1"/>
      <c r="AM223" s="32"/>
      <c r="AN223" s="33" t="n">
        <f aca="false">IF(ISERROR(XIRR(B223:AJ223,IRRDates)),-1,XIRR(B223:AJ223,IRRDates))</f>
        <v>0.0610822981065429</v>
      </c>
      <c r="AO223" s="9" t="n">
        <f aca="false">SUMPRODUCT(B223:AJ223,PVRf)</f>
        <v>0</v>
      </c>
      <c r="AP223" s="9" t="n">
        <f aca="false">MIN(0,AO223-$AO$1004)^2</f>
        <v>0</v>
      </c>
      <c r="AQ223" s="9" t="n">
        <f aca="false">MAX(0,AO223-$AO$1004)^2</f>
        <v>0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20"/>
      <c r="CM223" s="20"/>
      <c r="CN223" s="20"/>
      <c r="CO223" s="20"/>
      <c r="CP223" s="20"/>
    </row>
    <row r="224" customFormat="false" ht="11.25" hidden="false" customHeight="false" outlineLevel="0" collapsed="false">
      <c r="A224" s="1" t="n">
        <v>222</v>
      </c>
      <c r="B224" s="9" t="n">
        <f aca="false">+Outflows!B224+Fees!B224+'Ongoing Cash Flows'!B224+'Terminal Value'!B224</f>
        <v>-86981.9552039737</v>
      </c>
      <c r="C224" s="9" t="n">
        <f aca="false">+Outflows!C224+Fees!C224+'Ongoing Cash Flows'!C224+'Terminal Value'!C224</f>
        <v>14070.1125246445</v>
      </c>
      <c r="D224" s="9" t="n">
        <f aca="false">+Outflows!D224+Fees!D224+'Ongoing Cash Flows'!D224+'Terminal Value'!D224</f>
        <v>11937.182523065</v>
      </c>
      <c r="E224" s="9" t="n">
        <f aca="false">+Outflows!E224+Fees!E224+'Ongoing Cash Flows'!E224+'Terminal Value'!E224</f>
        <v>9880.37507644521</v>
      </c>
      <c r="F224" s="9" t="n">
        <f aca="false">+Outflows!F224+Fees!F224+'Ongoing Cash Flows'!F224+'Terminal Value'!F224</f>
        <v>9422.26924698311</v>
      </c>
      <c r="G224" s="9" t="n">
        <f aca="false">+Outflows!G224+Fees!G224+'Ongoing Cash Flows'!G224+'Terminal Value'!G224</f>
        <v>9346.8556755886</v>
      </c>
      <c r="H224" s="9" t="n">
        <f aca="false">+Outflows!H224+Fees!H224+'Ongoing Cash Flows'!H224+'Terminal Value'!H224</f>
        <v>8318.38696528301</v>
      </c>
      <c r="I224" s="9" t="n">
        <f aca="false">+Outflows!I224+Fees!I224+'Ongoing Cash Flows'!I224+'Terminal Value'!I224</f>
        <v>8176.642856982</v>
      </c>
      <c r="J224" s="9" t="n">
        <f aca="false">+Outflows!J224+Fees!J224+'Ongoing Cash Flows'!J224+'Terminal Value'!J224</f>
        <v>8164.20865444701</v>
      </c>
      <c r="K224" s="9" t="n">
        <f aca="false">+Outflows!K224+Fees!K224+'Ongoing Cash Flows'!K224+'Terminal Value'!K224</f>
        <v>8154.7832842543</v>
      </c>
      <c r="L224" s="9" t="n">
        <f aca="false">+Outflows!L224+Fees!L224+'Ongoing Cash Flows'!L224+'Terminal Value'!L224</f>
        <v>8156.2807195666</v>
      </c>
      <c r="M224" s="9" t="n">
        <f aca="false">+Outflows!M224+Fees!M224+'Ongoing Cash Flows'!M224+'Terminal Value'!M224</f>
        <v>8128.00464995148</v>
      </c>
      <c r="N224" s="9" t="n">
        <f aca="false">+Outflows!N224+Fees!N224+'Ongoing Cash Flows'!N224+'Terminal Value'!N224</f>
        <v>8110.6279870347</v>
      </c>
      <c r="O224" s="9" t="n">
        <f aca="false">+Outflows!O224+Fees!O224+'Ongoing Cash Flows'!O224+'Terminal Value'!O224</f>
        <v>7784.23433281962</v>
      </c>
      <c r="P224" s="9" t="n">
        <f aca="false">+Outflows!P224+Fees!P224+'Ongoing Cash Flows'!P224+'Terminal Value'!P224</f>
        <v>7676.64550150887</v>
      </c>
      <c r="Q224" s="9" t="n">
        <f aca="false">+Outflows!Q224+Fees!Q224+'Ongoing Cash Flows'!Q224+'Terminal Value'!Q224</f>
        <v>7647.81928799202</v>
      </c>
      <c r="R224" s="9" t="n">
        <f aca="false">+Outflows!R224+Fees!R224+'Ongoing Cash Flows'!R224+'Terminal Value'!R224</f>
        <v>997.648233407496</v>
      </c>
      <c r="S224" s="9" t="n">
        <f aca="false">+Outflows!S224+Fees!S224+'Ongoing Cash Flows'!S224+'Terminal Value'!S224</f>
        <v>0</v>
      </c>
      <c r="T224" s="9" t="n">
        <f aca="false">+Outflows!T224+Fees!T224+'Ongoing Cash Flows'!T224+'Terminal Value'!T224</f>
        <v>0</v>
      </c>
      <c r="U224" s="9" t="n">
        <f aca="false">+Outflows!U224+Fees!U224+'Ongoing Cash Flows'!U224+'Terminal Value'!U224</f>
        <v>0</v>
      </c>
      <c r="V224" s="9" t="n">
        <f aca="false">+Outflows!V224+Fees!V224+'Ongoing Cash Flows'!V224+'Terminal Value'!V224</f>
        <v>0</v>
      </c>
      <c r="W224" s="9" t="n">
        <f aca="false">+Outflows!W224+Fees!W224+'Ongoing Cash Flows'!W224+'Terminal Value'!W224</f>
        <v>0</v>
      </c>
      <c r="X224" s="9" t="n">
        <f aca="false">+Outflows!X224+Fees!X224+'Ongoing Cash Flows'!X224+'Terminal Value'!X224</f>
        <v>0</v>
      </c>
      <c r="Y224" s="9" t="n">
        <f aca="false">+Outflows!Y224+Fees!Y224+'Ongoing Cash Flows'!Y224+'Terminal Value'!Y224</f>
        <v>0</v>
      </c>
      <c r="Z224" s="9" t="n">
        <f aca="false">+Outflows!Z224+Fees!Z224+'Ongoing Cash Flows'!Z224+'Terminal Value'!Z224</f>
        <v>0</v>
      </c>
      <c r="AA224" s="9" t="n">
        <f aca="false">+Outflows!AA224+Fees!AA224+'Ongoing Cash Flows'!AA224+'Terminal Value'!AA224</f>
        <v>0</v>
      </c>
      <c r="AB224" s="9" t="n">
        <f aca="false">+Outflows!AB224+Fees!AB224+'Ongoing Cash Flows'!AB224+'Terminal Value'!AB224</f>
        <v>0</v>
      </c>
      <c r="AC224" s="9" t="n">
        <f aca="false">+Outflows!AC224+Fees!AC224+'Ongoing Cash Flows'!AC224+'Terminal Value'!AC224</f>
        <v>0</v>
      </c>
      <c r="AD224" s="9" t="n">
        <f aca="false">+Outflows!AD224+Fees!AD224+'Ongoing Cash Flows'!AD224+'Terminal Value'!AD224</f>
        <v>0</v>
      </c>
      <c r="AE224" s="9" t="n">
        <f aca="false">+Outflows!AE224+Fees!AE224+'Ongoing Cash Flows'!AE224+'Terminal Value'!AE224</f>
        <v>0</v>
      </c>
      <c r="AF224" s="9" t="n">
        <f aca="false">+Outflows!AF224+Fees!AF224+'Ongoing Cash Flows'!AF224+'Terminal Value'!AF224</f>
        <v>0</v>
      </c>
      <c r="AG224" s="9" t="n">
        <f aca="false">+Outflows!AG224+Fees!AG224+'Ongoing Cash Flows'!AG224+'Terminal Value'!AG224</f>
        <v>0</v>
      </c>
      <c r="AH224" s="9" t="n">
        <f aca="false">+Outflows!AH224+Fees!AH224+'Ongoing Cash Flows'!AH224+'Terminal Value'!AH224</f>
        <v>0</v>
      </c>
      <c r="AI224" s="9" t="n">
        <f aca="false">+Outflows!AI224+Fees!AI224+'Ongoing Cash Flows'!AI224+'Terminal Value'!AI224</f>
        <v>0</v>
      </c>
      <c r="AJ224" s="9" t="n">
        <f aca="false">+Outflows!AJ224+Fees!AJ224+'Ongoing Cash Flows'!AJ224+'Terminal Value'!AJ224</f>
        <v>0</v>
      </c>
      <c r="AK224" s="9"/>
      <c r="AL224" s="1"/>
      <c r="AM224" s="32"/>
      <c r="AN224" s="33" t="n">
        <f aca="false">IF(ISERROR(XIRR(B224:AJ224,IRRDates)),-1,XIRR(B224:AJ224,IRRDates))</f>
        <v>0.0684505615297421</v>
      </c>
      <c r="AO224" s="9" t="n">
        <f aca="false">SUMPRODUCT(B224:AJ224,PVRf)</f>
        <v>0</v>
      </c>
      <c r="AP224" s="9" t="n">
        <f aca="false">MIN(0,AO224-$AO$1004)^2</f>
        <v>0</v>
      </c>
      <c r="AQ224" s="9" t="n">
        <f aca="false">MAX(0,AO224-$AO$1004)^2</f>
        <v>0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20"/>
      <c r="CM224" s="20"/>
      <c r="CN224" s="20"/>
      <c r="CO224" s="20"/>
      <c r="CP224" s="20"/>
    </row>
    <row r="225" customFormat="false" ht="11.25" hidden="false" customHeight="false" outlineLevel="0" collapsed="false">
      <c r="A225" s="1" t="n">
        <v>223</v>
      </c>
      <c r="B225" s="9" t="n">
        <f aca="false">+Outflows!B225+Fees!B225+'Ongoing Cash Flows'!B225+'Terminal Value'!B225</f>
        <v>-87191.1829322256</v>
      </c>
      <c r="C225" s="9" t="n">
        <f aca="false">+Outflows!C225+Fees!C225+'Ongoing Cash Flows'!C225+'Terminal Value'!C225</f>
        <v>13982.242383553</v>
      </c>
      <c r="D225" s="9" t="n">
        <f aca="false">+Outflows!D225+Fees!D225+'Ongoing Cash Flows'!D225+'Terminal Value'!D225</f>
        <v>11928.4951498363</v>
      </c>
      <c r="E225" s="9" t="n">
        <f aca="false">+Outflows!E225+Fees!E225+'Ongoing Cash Flows'!E225+'Terminal Value'!E225</f>
        <v>9894.39788505014</v>
      </c>
      <c r="F225" s="9" t="n">
        <f aca="false">+Outflows!F225+Fees!F225+'Ongoing Cash Flows'!F225+'Terminal Value'!F225</f>
        <v>9468.53108326702</v>
      </c>
      <c r="G225" s="9" t="n">
        <f aca="false">+Outflows!G225+Fees!G225+'Ongoing Cash Flows'!G225+'Terminal Value'!G225</f>
        <v>9136.53651886033</v>
      </c>
      <c r="H225" s="9" t="n">
        <f aca="false">+Outflows!H225+Fees!H225+'Ongoing Cash Flows'!H225+'Terminal Value'!H225</f>
        <v>8323.45492953139</v>
      </c>
      <c r="I225" s="9" t="n">
        <f aca="false">+Outflows!I225+Fees!I225+'Ongoing Cash Flows'!I225+'Terminal Value'!I225</f>
        <v>8181.44237368592</v>
      </c>
      <c r="J225" s="9" t="n">
        <f aca="false">+Outflows!J225+Fees!J225+'Ongoing Cash Flows'!J225+'Terminal Value'!J225</f>
        <v>8169.00817115093</v>
      </c>
      <c r="K225" s="9" t="n">
        <f aca="false">+Outflows!K225+Fees!K225+'Ongoing Cash Flows'!K225+'Terminal Value'!K225</f>
        <v>8159.59093573229</v>
      </c>
      <c r="L225" s="9" t="n">
        <f aca="false">+Outflows!L225+Fees!L225+'Ongoing Cash Flows'!L225+'Terminal Value'!L225</f>
        <v>8161.08023627052</v>
      </c>
      <c r="M225" s="9" t="n">
        <f aca="false">+Outflows!M225+Fees!M225+'Ongoing Cash Flows'!M225+'Terminal Value'!M225</f>
        <v>8132.81230142947</v>
      </c>
      <c r="N225" s="9" t="n">
        <f aca="false">+Outflows!N225+Fees!N225+'Ongoing Cash Flows'!N225+'Terminal Value'!N225</f>
        <v>8115.42750373861</v>
      </c>
      <c r="O225" s="9" t="n">
        <f aca="false">+Outflows!O225+Fees!O225+'Ongoing Cash Flows'!O225+'Terminal Value'!O225</f>
        <v>7789.04198429761</v>
      </c>
      <c r="P225" s="9" t="n">
        <f aca="false">+Outflows!P225+Fees!P225+'Ongoing Cash Flows'!P225+'Terminal Value'!P225</f>
        <v>7681.44501821279</v>
      </c>
      <c r="Q225" s="9" t="n">
        <f aca="false">+Outflows!Q225+Fees!Q225+'Ongoing Cash Flows'!Q225+'Terminal Value'!Q225</f>
        <v>7652.62693947001</v>
      </c>
      <c r="R225" s="9" t="n">
        <f aca="false">+Outflows!R225+Fees!R225+'Ongoing Cash Flows'!R225+'Terminal Value'!R225</f>
        <v>1000.04799175945</v>
      </c>
      <c r="S225" s="9" t="n">
        <f aca="false">+Outflows!S225+Fees!S225+'Ongoing Cash Flows'!S225+'Terminal Value'!S225</f>
        <v>0</v>
      </c>
      <c r="T225" s="9" t="n">
        <f aca="false">+Outflows!T225+Fees!T225+'Ongoing Cash Flows'!T225+'Terminal Value'!T225</f>
        <v>0</v>
      </c>
      <c r="U225" s="9" t="n">
        <f aca="false">+Outflows!U225+Fees!U225+'Ongoing Cash Flows'!U225+'Terminal Value'!U225</f>
        <v>0</v>
      </c>
      <c r="V225" s="9" t="n">
        <f aca="false">+Outflows!V225+Fees!V225+'Ongoing Cash Flows'!V225+'Terminal Value'!V225</f>
        <v>0</v>
      </c>
      <c r="W225" s="9" t="n">
        <f aca="false">+Outflows!W225+Fees!W225+'Ongoing Cash Flows'!W225+'Terminal Value'!W225</f>
        <v>0</v>
      </c>
      <c r="X225" s="9" t="n">
        <f aca="false">+Outflows!X225+Fees!X225+'Ongoing Cash Flows'!X225+'Terminal Value'!X225</f>
        <v>0</v>
      </c>
      <c r="Y225" s="9" t="n">
        <f aca="false">+Outflows!Y225+Fees!Y225+'Ongoing Cash Flows'!Y225+'Terminal Value'!Y225</f>
        <v>0</v>
      </c>
      <c r="Z225" s="9" t="n">
        <f aca="false">+Outflows!Z225+Fees!Z225+'Ongoing Cash Flows'!Z225+'Terminal Value'!Z225</f>
        <v>0</v>
      </c>
      <c r="AA225" s="9" t="n">
        <f aca="false">+Outflows!AA225+Fees!AA225+'Ongoing Cash Flows'!AA225+'Terminal Value'!AA225</f>
        <v>0</v>
      </c>
      <c r="AB225" s="9" t="n">
        <f aca="false">+Outflows!AB225+Fees!AB225+'Ongoing Cash Flows'!AB225+'Terminal Value'!AB225</f>
        <v>0</v>
      </c>
      <c r="AC225" s="9" t="n">
        <f aca="false">+Outflows!AC225+Fees!AC225+'Ongoing Cash Flows'!AC225+'Terminal Value'!AC225</f>
        <v>0</v>
      </c>
      <c r="AD225" s="9" t="n">
        <f aca="false">+Outflows!AD225+Fees!AD225+'Ongoing Cash Flows'!AD225+'Terminal Value'!AD225</f>
        <v>0</v>
      </c>
      <c r="AE225" s="9" t="n">
        <f aca="false">+Outflows!AE225+Fees!AE225+'Ongoing Cash Flows'!AE225+'Terminal Value'!AE225</f>
        <v>0</v>
      </c>
      <c r="AF225" s="9" t="n">
        <f aca="false">+Outflows!AF225+Fees!AF225+'Ongoing Cash Flows'!AF225+'Terminal Value'!AF225</f>
        <v>0</v>
      </c>
      <c r="AG225" s="9" t="n">
        <f aca="false">+Outflows!AG225+Fees!AG225+'Ongoing Cash Flows'!AG225+'Terminal Value'!AG225</f>
        <v>0</v>
      </c>
      <c r="AH225" s="9" t="n">
        <f aca="false">+Outflows!AH225+Fees!AH225+'Ongoing Cash Flows'!AH225+'Terminal Value'!AH225</f>
        <v>0</v>
      </c>
      <c r="AI225" s="9" t="n">
        <f aca="false">+Outflows!AI225+Fees!AI225+'Ongoing Cash Flows'!AI225+'Terminal Value'!AI225</f>
        <v>0</v>
      </c>
      <c r="AJ225" s="9" t="n">
        <f aca="false">+Outflows!AJ225+Fees!AJ225+'Ongoing Cash Flows'!AJ225+'Terminal Value'!AJ225</f>
        <v>0</v>
      </c>
      <c r="AK225" s="9"/>
      <c r="AL225" s="1"/>
      <c r="AM225" s="32"/>
      <c r="AN225" s="33" t="n">
        <f aca="false">IF(ISERROR(XIRR(B225:AJ225,IRRDates)),-1,XIRR(B225:AJ225,IRRDates))</f>
        <v>0.067694144885245</v>
      </c>
      <c r="AO225" s="9" t="n">
        <f aca="false">SUMPRODUCT(B225:AJ225,PVRf)</f>
        <v>0</v>
      </c>
      <c r="AP225" s="9" t="n">
        <f aca="false">MIN(0,AO225-$AO$1004)^2</f>
        <v>0</v>
      </c>
      <c r="AQ225" s="9" t="n">
        <f aca="false">MAX(0,AO225-$AO$1004)^2</f>
        <v>0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20"/>
      <c r="CM225" s="20"/>
      <c r="CN225" s="20"/>
      <c r="CO225" s="20"/>
      <c r="CP225" s="20"/>
    </row>
    <row r="226" customFormat="false" ht="11.25" hidden="false" customHeight="false" outlineLevel="0" collapsed="false">
      <c r="A226" s="1" t="n">
        <v>224</v>
      </c>
      <c r="B226" s="9" t="n">
        <f aca="false">+Outflows!B226+Fees!B226+'Ongoing Cash Flows'!B226+'Terminal Value'!B226</f>
        <v>-85573.8169835852</v>
      </c>
      <c r="C226" s="9" t="n">
        <f aca="false">+Outflows!C226+Fees!C226+'Ongoing Cash Flows'!C226+'Terminal Value'!C226</f>
        <v>13945.3097715891</v>
      </c>
      <c r="D226" s="9" t="n">
        <f aca="false">+Outflows!D226+Fees!D226+'Ongoing Cash Flows'!D226+'Terminal Value'!D226</f>
        <v>11812.1321073465</v>
      </c>
      <c r="E226" s="9" t="n">
        <f aca="false">+Outflows!E226+Fees!E226+'Ongoing Cash Flows'!E226+'Terminal Value'!E226</f>
        <v>9875.78660781464</v>
      </c>
      <c r="F226" s="9" t="n">
        <f aca="false">+Outflows!F226+Fees!F226+'Ongoing Cash Flows'!F226+'Terminal Value'!F226</f>
        <v>9499.68598212995</v>
      </c>
      <c r="G226" s="9" t="n">
        <f aca="false">+Outflows!G226+Fees!G226+'Ongoing Cash Flows'!G226+'Terminal Value'!G226</f>
        <v>9277.76508868741</v>
      </c>
      <c r="H226" s="9" t="n">
        <f aca="false">+Outflows!H226+Fees!H226+'Ongoing Cash Flows'!H226+'Terminal Value'!H226</f>
        <v>8284.27870335559</v>
      </c>
      <c r="I226" s="9" t="n">
        <f aca="false">+Outflows!I226+Fees!I226+'Ongoing Cash Flows'!I226+'Terminal Value'!I226</f>
        <v>8144.34129271687</v>
      </c>
      <c r="J226" s="9" t="n">
        <f aca="false">+Outflows!J226+Fees!J226+'Ongoing Cash Flows'!J226+'Terminal Value'!J226</f>
        <v>8131.90709018188</v>
      </c>
      <c r="K226" s="9" t="n">
        <f aca="false">+Outflows!K226+Fees!K226+'Ongoing Cash Flows'!K226+'Terminal Value'!K226</f>
        <v>8122.42697157516</v>
      </c>
      <c r="L226" s="9" t="n">
        <f aca="false">+Outflows!L226+Fees!L226+'Ongoing Cash Flows'!L226+'Terminal Value'!L226</f>
        <v>8123.97915530147</v>
      </c>
      <c r="M226" s="9" t="n">
        <f aca="false">+Outflows!M226+Fees!M226+'Ongoing Cash Flows'!M226+'Terminal Value'!M226</f>
        <v>8095.64833727234</v>
      </c>
      <c r="N226" s="9" t="n">
        <f aca="false">+Outflows!N226+Fees!N226+'Ongoing Cash Flows'!N226+'Terminal Value'!N226</f>
        <v>8078.32642276956</v>
      </c>
      <c r="O226" s="9" t="n">
        <f aca="false">+Outflows!O226+Fees!O226+'Ongoing Cash Flows'!O226+'Terminal Value'!O226</f>
        <v>7751.87802014047</v>
      </c>
      <c r="P226" s="9" t="n">
        <f aca="false">+Outflows!P226+Fees!P226+'Ongoing Cash Flows'!P226+'Terminal Value'!P226</f>
        <v>7644.34393724374</v>
      </c>
      <c r="Q226" s="9" t="n">
        <f aca="false">+Outflows!Q226+Fees!Q226+'Ongoing Cash Flows'!Q226+'Terminal Value'!Q226</f>
        <v>7615.46297531288</v>
      </c>
      <c r="R226" s="9" t="n">
        <f aca="false">+Outflows!R226+Fees!R226+'Ongoing Cash Flows'!R226+'Terminal Value'!R226</f>
        <v>981.497451274928</v>
      </c>
      <c r="S226" s="9" t="n">
        <f aca="false">+Outflows!S226+Fees!S226+'Ongoing Cash Flows'!S226+'Terminal Value'!S226</f>
        <v>0</v>
      </c>
      <c r="T226" s="9" t="n">
        <f aca="false">+Outflows!T226+Fees!T226+'Ongoing Cash Flows'!T226+'Terminal Value'!T226</f>
        <v>0</v>
      </c>
      <c r="U226" s="9" t="n">
        <f aca="false">+Outflows!U226+Fees!U226+'Ongoing Cash Flows'!U226+'Terminal Value'!U226</f>
        <v>0</v>
      </c>
      <c r="V226" s="9" t="n">
        <f aca="false">+Outflows!V226+Fees!V226+'Ongoing Cash Flows'!V226+'Terminal Value'!V226</f>
        <v>0</v>
      </c>
      <c r="W226" s="9" t="n">
        <f aca="false">+Outflows!W226+Fees!W226+'Ongoing Cash Flows'!W226+'Terminal Value'!W226</f>
        <v>0</v>
      </c>
      <c r="X226" s="9" t="n">
        <f aca="false">+Outflows!X226+Fees!X226+'Ongoing Cash Flows'!X226+'Terminal Value'!X226</f>
        <v>0</v>
      </c>
      <c r="Y226" s="9" t="n">
        <f aca="false">+Outflows!Y226+Fees!Y226+'Ongoing Cash Flows'!Y226+'Terminal Value'!Y226</f>
        <v>0</v>
      </c>
      <c r="Z226" s="9" t="n">
        <f aca="false">+Outflows!Z226+Fees!Z226+'Ongoing Cash Flows'!Z226+'Terminal Value'!Z226</f>
        <v>0</v>
      </c>
      <c r="AA226" s="9" t="n">
        <f aca="false">+Outflows!AA226+Fees!AA226+'Ongoing Cash Flows'!AA226+'Terminal Value'!AA226</f>
        <v>0</v>
      </c>
      <c r="AB226" s="9" t="n">
        <f aca="false">+Outflows!AB226+Fees!AB226+'Ongoing Cash Flows'!AB226+'Terminal Value'!AB226</f>
        <v>0</v>
      </c>
      <c r="AC226" s="9" t="n">
        <f aca="false">+Outflows!AC226+Fees!AC226+'Ongoing Cash Flows'!AC226+'Terminal Value'!AC226</f>
        <v>0</v>
      </c>
      <c r="AD226" s="9" t="n">
        <f aca="false">+Outflows!AD226+Fees!AD226+'Ongoing Cash Flows'!AD226+'Terminal Value'!AD226</f>
        <v>0</v>
      </c>
      <c r="AE226" s="9" t="n">
        <f aca="false">+Outflows!AE226+Fees!AE226+'Ongoing Cash Flows'!AE226+'Terminal Value'!AE226</f>
        <v>0</v>
      </c>
      <c r="AF226" s="9" t="n">
        <f aca="false">+Outflows!AF226+Fees!AF226+'Ongoing Cash Flows'!AF226+'Terminal Value'!AF226</f>
        <v>0</v>
      </c>
      <c r="AG226" s="9" t="n">
        <f aca="false">+Outflows!AG226+Fees!AG226+'Ongoing Cash Flows'!AG226+'Terminal Value'!AG226</f>
        <v>0</v>
      </c>
      <c r="AH226" s="9" t="n">
        <f aca="false">+Outflows!AH226+Fees!AH226+'Ongoing Cash Flows'!AH226+'Terminal Value'!AH226</f>
        <v>0</v>
      </c>
      <c r="AI226" s="9" t="n">
        <f aca="false">+Outflows!AI226+Fees!AI226+'Ongoing Cash Flows'!AI226+'Terminal Value'!AI226</f>
        <v>0</v>
      </c>
      <c r="AJ226" s="9" t="n">
        <f aca="false">+Outflows!AJ226+Fees!AJ226+'Ongoing Cash Flows'!AJ226+'Terminal Value'!AJ226</f>
        <v>0</v>
      </c>
      <c r="AK226" s="9"/>
      <c r="AL226" s="1"/>
      <c r="AM226" s="32"/>
      <c r="AN226" s="33" t="n">
        <f aca="false">IF(ISERROR(XIRR(B226:AJ226,IRRDates)),-1,XIRR(B226:AJ226,IRRDates))</f>
        <v>0.0705208815882645</v>
      </c>
      <c r="AO226" s="9" t="n">
        <f aca="false">SUMPRODUCT(B226:AJ226,PVRf)</f>
        <v>0</v>
      </c>
      <c r="AP226" s="9" t="n">
        <f aca="false">MIN(0,AO226-$AO$1004)^2</f>
        <v>0</v>
      </c>
      <c r="AQ226" s="9" t="n">
        <f aca="false">MAX(0,AO226-$AO$1004)^2</f>
        <v>0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20"/>
      <c r="CM226" s="20"/>
      <c r="CN226" s="20"/>
      <c r="CO226" s="20"/>
      <c r="CP226" s="20"/>
    </row>
    <row r="227" customFormat="false" ht="11.25" hidden="false" customHeight="false" outlineLevel="0" collapsed="false">
      <c r="A227" s="1" t="n">
        <v>225</v>
      </c>
      <c r="B227" s="9" t="n">
        <f aca="false">+Outflows!B227+Fees!B227+'Ongoing Cash Flows'!B227+'Terminal Value'!B227</f>
        <v>-102628.549712844</v>
      </c>
      <c r="C227" s="9" t="n">
        <f aca="false">+Outflows!C227+Fees!C227+'Ongoing Cash Flows'!C227+'Terminal Value'!C227</f>
        <v>14333.1772337656</v>
      </c>
      <c r="D227" s="9" t="n">
        <f aca="false">+Outflows!D227+Fees!D227+'Ongoing Cash Flows'!D227+'Terminal Value'!D227</f>
        <v>12465.533983659</v>
      </c>
      <c r="E227" s="9" t="n">
        <f aca="false">+Outflows!E227+Fees!E227+'Ongoing Cash Flows'!E227+'Terminal Value'!E227</f>
        <v>10316.5658064821</v>
      </c>
      <c r="F227" s="9" t="n">
        <f aca="false">+Outflows!F227+Fees!F227+'Ongoing Cash Flows'!F227+'Terminal Value'!F227</f>
        <v>9966.32279796956</v>
      </c>
      <c r="G227" s="9" t="n">
        <f aca="false">+Outflows!G227+Fees!G227+'Ongoing Cash Flows'!G227+'Terminal Value'!G227</f>
        <v>9603.13520720483</v>
      </c>
      <c r="H227" s="9" t="n">
        <f aca="false">+Outflows!H227+Fees!H227+'Ongoing Cash Flows'!H227+'Terminal Value'!H227</f>
        <v>8697.38253265957</v>
      </c>
      <c r="I227" s="9" t="n">
        <f aca="false">+Outflows!I227+Fees!I227+'Ongoing Cash Flows'!I227+'Terminal Value'!I227</f>
        <v>8535.56321773989</v>
      </c>
      <c r="J227" s="9" t="n">
        <f aca="false">+Outflows!J227+Fees!J227+'Ongoing Cash Flows'!J227+'Terminal Value'!J227</f>
        <v>8523.1290152049</v>
      </c>
      <c r="K227" s="9" t="n">
        <f aca="false">+Outflows!K227+Fees!K227+'Ongoing Cash Flows'!K227+'Terminal Value'!K227</f>
        <v>8514.3119846067</v>
      </c>
      <c r="L227" s="9" t="n">
        <f aca="false">+Outflows!L227+Fees!L227+'Ongoing Cash Flows'!L227+'Terminal Value'!L227</f>
        <v>8515.20108032449</v>
      </c>
      <c r="M227" s="9" t="n">
        <f aca="false">+Outflows!M227+Fees!M227+'Ongoing Cash Flows'!M227+'Terminal Value'!M227</f>
        <v>8487.53335030388</v>
      </c>
      <c r="N227" s="9" t="n">
        <f aca="false">+Outflows!N227+Fees!N227+'Ongoing Cash Flows'!N227+'Terminal Value'!N227</f>
        <v>8469.54834779259</v>
      </c>
      <c r="O227" s="9" t="n">
        <f aca="false">+Outflows!O227+Fees!O227+'Ongoing Cash Flows'!O227+'Terminal Value'!O227</f>
        <v>8143.76303317201</v>
      </c>
      <c r="P227" s="9" t="n">
        <f aca="false">+Outflows!P227+Fees!P227+'Ongoing Cash Flows'!P227+'Terminal Value'!P227</f>
        <v>8035.56586226676</v>
      </c>
      <c r="Q227" s="9" t="n">
        <f aca="false">+Outflows!Q227+Fees!Q227+'Ongoing Cash Flows'!Q227+'Terminal Value'!Q227</f>
        <v>8007.34798834441</v>
      </c>
      <c r="R227" s="9" t="n">
        <f aca="false">+Outflows!R227+Fees!R227+'Ongoing Cash Flows'!R227+'Terminal Value'!R227</f>
        <v>1177.10841378644</v>
      </c>
      <c r="S227" s="9" t="n">
        <f aca="false">+Outflows!S227+Fees!S227+'Ongoing Cash Flows'!S227+'Terminal Value'!S227</f>
        <v>0</v>
      </c>
      <c r="T227" s="9" t="n">
        <f aca="false">+Outflows!T227+Fees!T227+'Ongoing Cash Flows'!T227+'Terminal Value'!T227</f>
        <v>0</v>
      </c>
      <c r="U227" s="9" t="n">
        <f aca="false">+Outflows!U227+Fees!U227+'Ongoing Cash Flows'!U227+'Terminal Value'!U227</f>
        <v>0</v>
      </c>
      <c r="V227" s="9" t="n">
        <f aca="false">+Outflows!V227+Fees!V227+'Ongoing Cash Flows'!V227+'Terminal Value'!V227</f>
        <v>0</v>
      </c>
      <c r="W227" s="9" t="n">
        <f aca="false">+Outflows!W227+Fees!W227+'Ongoing Cash Flows'!W227+'Terminal Value'!W227</f>
        <v>0</v>
      </c>
      <c r="X227" s="9" t="n">
        <f aca="false">+Outflows!X227+Fees!X227+'Ongoing Cash Flows'!X227+'Terminal Value'!X227</f>
        <v>0</v>
      </c>
      <c r="Y227" s="9" t="n">
        <f aca="false">+Outflows!Y227+Fees!Y227+'Ongoing Cash Flows'!Y227+'Terminal Value'!Y227</f>
        <v>0</v>
      </c>
      <c r="Z227" s="9" t="n">
        <f aca="false">+Outflows!Z227+Fees!Z227+'Ongoing Cash Flows'!Z227+'Terminal Value'!Z227</f>
        <v>0</v>
      </c>
      <c r="AA227" s="9" t="n">
        <f aca="false">+Outflows!AA227+Fees!AA227+'Ongoing Cash Flows'!AA227+'Terminal Value'!AA227</f>
        <v>0</v>
      </c>
      <c r="AB227" s="9" t="n">
        <f aca="false">+Outflows!AB227+Fees!AB227+'Ongoing Cash Flows'!AB227+'Terminal Value'!AB227</f>
        <v>0</v>
      </c>
      <c r="AC227" s="9" t="n">
        <f aca="false">+Outflows!AC227+Fees!AC227+'Ongoing Cash Flows'!AC227+'Terminal Value'!AC227</f>
        <v>0</v>
      </c>
      <c r="AD227" s="9" t="n">
        <f aca="false">+Outflows!AD227+Fees!AD227+'Ongoing Cash Flows'!AD227+'Terminal Value'!AD227</f>
        <v>0</v>
      </c>
      <c r="AE227" s="9" t="n">
        <f aca="false">+Outflows!AE227+Fees!AE227+'Ongoing Cash Flows'!AE227+'Terminal Value'!AE227</f>
        <v>0</v>
      </c>
      <c r="AF227" s="9" t="n">
        <f aca="false">+Outflows!AF227+Fees!AF227+'Ongoing Cash Flows'!AF227+'Terminal Value'!AF227</f>
        <v>0</v>
      </c>
      <c r="AG227" s="9" t="n">
        <f aca="false">+Outflows!AG227+Fees!AG227+'Ongoing Cash Flows'!AG227+'Terminal Value'!AG227</f>
        <v>0</v>
      </c>
      <c r="AH227" s="9" t="n">
        <f aca="false">+Outflows!AH227+Fees!AH227+'Ongoing Cash Flows'!AH227+'Terminal Value'!AH227</f>
        <v>0</v>
      </c>
      <c r="AI227" s="9" t="n">
        <f aca="false">+Outflows!AI227+Fees!AI227+'Ongoing Cash Flows'!AI227+'Terminal Value'!AI227</f>
        <v>0</v>
      </c>
      <c r="AJ227" s="9" t="n">
        <f aca="false">+Outflows!AJ227+Fees!AJ227+'Ongoing Cash Flows'!AJ227+'Terminal Value'!AJ227</f>
        <v>0</v>
      </c>
      <c r="AK227" s="9"/>
      <c r="AL227" s="1"/>
      <c r="AM227" s="32"/>
      <c r="AN227" s="33" t="n">
        <f aca="false">IF(ISERROR(XIRR(B227:AJ227,IRRDates)),-1,XIRR(B227:AJ227,IRRDates))</f>
        <v>0.0475061569926298</v>
      </c>
      <c r="AO227" s="9" t="n">
        <f aca="false">SUMPRODUCT(B227:AJ227,PVRf)</f>
        <v>0</v>
      </c>
      <c r="AP227" s="9" t="n">
        <f aca="false">MIN(0,AO227-$AO$1004)^2</f>
        <v>0</v>
      </c>
      <c r="AQ227" s="9" t="n">
        <f aca="false">MAX(0,AO227-$AO$1004)^2</f>
        <v>0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20"/>
      <c r="CM227" s="20"/>
      <c r="CN227" s="20"/>
      <c r="CO227" s="20"/>
      <c r="CP227" s="20"/>
    </row>
    <row r="228" customFormat="false" ht="11.25" hidden="false" customHeight="false" outlineLevel="0" collapsed="false">
      <c r="A228" s="1" t="n">
        <v>226</v>
      </c>
      <c r="B228" s="9" t="n">
        <f aca="false">+Outflows!B228+Fees!B228+'Ongoing Cash Flows'!B228+'Terminal Value'!B228</f>
        <v>-85551.3844502212</v>
      </c>
      <c r="C228" s="9" t="n">
        <f aca="false">+Outflows!C228+Fees!C228+'Ongoing Cash Flows'!C228+'Terminal Value'!C228</f>
        <v>13952.4054187948</v>
      </c>
      <c r="D228" s="9" t="n">
        <f aca="false">+Outflows!D228+Fees!D228+'Ongoing Cash Flows'!D228+'Terminal Value'!D228</f>
        <v>11856.1573715774</v>
      </c>
      <c r="E228" s="9" t="n">
        <f aca="false">+Outflows!E228+Fees!E228+'Ongoing Cash Flows'!E228+'Terminal Value'!E228</f>
        <v>9842.35137899875</v>
      </c>
      <c r="F228" s="9" t="n">
        <f aca="false">+Outflows!F228+Fees!F228+'Ongoing Cash Flows'!F228+'Terminal Value'!F228</f>
        <v>9481.33578993082</v>
      </c>
      <c r="G228" s="9" t="n">
        <f aca="false">+Outflows!G228+Fees!G228+'Ongoing Cash Flows'!G228+'Terminal Value'!G228</f>
        <v>9074.0756895237</v>
      </c>
      <c r="H228" s="9" t="n">
        <f aca="false">+Outflows!H228+Fees!H228+'Ongoing Cash Flows'!H228+'Terminal Value'!H228</f>
        <v>8283.73533714864</v>
      </c>
      <c r="I228" s="9" t="n">
        <f aca="false">+Outflows!I228+Fees!I228+'Ongoing Cash Flows'!I228+'Terminal Value'!I228</f>
        <v>8143.82670834752</v>
      </c>
      <c r="J228" s="9" t="n">
        <f aca="false">+Outflows!J228+Fees!J228+'Ongoing Cash Flows'!J228+'Terminal Value'!J228</f>
        <v>8131.39250581253</v>
      </c>
      <c r="K228" s="9" t="n">
        <f aca="false">+Outflows!K228+Fees!K228+'Ongoing Cash Flows'!K228+'Terminal Value'!K228</f>
        <v>8121.91151502892</v>
      </c>
      <c r="L228" s="9" t="n">
        <f aca="false">+Outflows!L228+Fees!L228+'Ongoing Cash Flows'!L228+'Terminal Value'!L228</f>
        <v>8123.46457093212</v>
      </c>
      <c r="M228" s="9" t="n">
        <f aca="false">+Outflows!M228+Fees!M228+'Ongoing Cash Flows'!M228+'Terminal Value'!M228</f>
        <v>8095.1328807261</v>
      </c>
      <c r="N228" s="9" t="n">
        <f aca="false">+Outflows!N228+Fees!N228+'Ongoing Cash Flows'!N228+'Terminal Value'!N228</f>
        <v>8077.81183840022</v>
      </c>
      <c r="O228" s="9" t="n">
        <f aca="false">+Outflows!O228+Fees!O228+'Ongoing Cash Flows'!O228+'Terminal Value'!O228</f>
        <v>7751.36256359423</v>
      </c>
      <c r="P228" s="9" t="n">
        <f aca="false">+Outflows!P228+Fees!P228+'Ongoing Cash Flows'!P228+'Terminal Value'!P228</f>
        <v>7643.82935287439</v>
      </c>
      <c r="Q228" s="9" t="n">
        <f aca="false">+Outflows!Q228+Fees!Q228+'Ongoing Cash Flows'!Q228+'Terminal Value'!Q228</f>
        <v>7614.94751876664</v>
      </c>
      <c r="R228" s="9" t="n">
        <f aca="false">+Outflows!R228+Fees!R228+'Ongoing Cash Flows'!R228+'Terminal Value'!R228</f>
        <v>981.240159090257</v>
      </c>
      <c r="S228" s="9" t="n">
        <f aca="false">+Outflows!S228+Fees!S228+'Ongoing Cash Flows'!S228+'Terminal Value'!S228</f>
        <v>0</v>
      </c>
      <c r="T228" s="9" t="n">
        <f aca="false">+Outflows!T228+Fees!T228+'Ongoing Cash Flows'!T228+'Terminal Value'!T228</f>
        <v>0</v>
      </c>
      <c r="U228" s="9" t="n">
        <f aca="false">+Outflows!U228+Fees!U228+'Ongoing Cash Flows'!U228+'Terminal Value'!U228</f>
        <v>0</v>
      </c>
      <c r="V228" s="9" t="n">
        <f aca="false">+Outflows!V228+Fees!V228+'Ongoing Cash Flows'!V228+'Terminal Value'!V228</f>
        <v>0</v>
      </c>
      <c r="W228" s="9" t="n">
        <f aca="false">+Outflows!W228+Fees!W228+'Ongoing Cash Flows'!W228+'Terminal Value'!W228</f>
        <v>0</v>
      </c>
      <c r="X228" s="9" t="n">
        <f aca="false">+Outflows!X228+Fees!X228+'Ongoing Cash Flows'!X228+'Terminal Value'!X228</f>
        <v>0</v>
      </c>
      <c r="Y228" s="9" t="n">
        <f aca="false">+Outflows!Y228+Fees!Y228+'Ongoing Cash Flows'!Y228+'Terminal Value'!Y228</f>
        <v>0</v>
      </c>
      <c r="Z228" s="9" t="n">
        <f aca="false">+Outflows!Z228+Fees!Z228+'Ongoing Cash Flows'!Z228+'Terminal Value'!Z228</f>
        <v>0</v>
      </c>
      <c r="AA228" s="9" t="n">
        <f aca="false">+Outflows!AA228+Fees!AA228+'Ongoing Cash Flows'!AA228+'Terminal Value'!AA228</f>
        <v>0</v>
      </c>
      <c r="AB228" s="9" t="n">
        <f aca="false">+Outflows!AB228+Fees!AB228+'Ongoing Cash Flows'!AB228+'Terminal Value'!AB228</f>
        <v>0</v>
      </c>
      <c r="AC228" s="9" t="n">
        <f aca="false">+Outflows!AC228+Fees!AC228+'Ongoing Cash Flows'!AC228+'Terminal Value'!AC228</f>
        <v>0</v>
      </c>
      <c r="AD228" s="9" t="n">
        <f aca="false">+Outflows!AD228+Fees!AD228+'Ongoing Cash Flows'!AD228+'Terminal Value'!AD228</f>
        <v>0</v>
      </c>
      <c r="AE228" s="9" t="n">
        <f aca="false">+Outflows!AE228+Fees!AE228+'Ongoing Cash Flows'!AE228+'Terminal Value'!AE228</f>
        <v>0</v>
      </c>
      <c r="AF228" s="9" t="n">
        <f aca="false">+Outflows!AF228+Fees!AF228+'Ongoing Cash Flows'!AF228+'Terminal Value'!AF228</f>
        <v>0</v>
      </c>
      <c r="AG228" s="9" t="n">
        <f aca="false">+Outflows!AG228+Fees!AG228+'Ongoing Cash Flows'!AG228+'Terminal Value'!AG228</f>
        <v>0</v>
      </c>
      <c r="AH228" s="9" t="n">
        <f aca="false">+Outflows!AH228+Fees!AH228+'Ongoing Cash Flows'!AH228+'Terminal Value'!AH228</f>
        <v>0</v>
      </c>
      <c r="AI228" s="9" t="n">
        <f aca="false">+Outflows!AI228+Fees!AI228+'Ongoing Cash Flows'!AI228+'Terminal Value'!AI228</f>
        <v>0</v>
      </c>
      <c r="AJ228" s="9" t="n">
        <f aca="false">+Outflows!AJ228+Fees!AJ228+'Ongoing Cash Flows'!AJ228+'Terminal Value'!AJ228</f>
        <v>0</v>
      </c>
      <c r="AK228" s="9"/>
      <c r="AL228" s="1"/>
      <c r="AM228" s="32"/>
      <c r="AN228" s="33" t="n">
        <f aca="false">IF(ISERROR(XIRR(B228:AJ228,IRRDates)),-1,XIRR(B228:AJ228,IRRDates))</f>
        <v>0.0702714768194968</v>
      </c>
      <c r="AO228" s="9" t="n">
        <f aca="false">SUMPRODUCT(B228:AJ228,PVRf)</f>
        <v>0</v>
      </c>
      <c r="AP228" s="9" t="n">
        <f aca="false">MIN(0,AO228-$AO$1004)^2</f>
        <v>0</v>
      </c>
      <c r="AQ228" s="9" t="n">
        <f aca="false">MAX(0,AO228-$AO$1004)^2</f>
        <v>0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20"/>
      <c r="CM228" s="20"/>
      <c r="CN228" s="20"/>
      <c r="CO228" s="20"/>
      <c r="CP228" s="20"/>
    </row>
    <row r="229" customFormat="false" ht="11.25" hidden="false" customHeight="false" outlineLevel="0" collapsed="false">
      <c r="A229" s="1" t="n">
        <v>227</v>
      </c>
      <c r="B229" s="9" t="n">
        <f aca="false">+Outflows!B229+Fees!B229+'Ongoing Cash Flows'!B229+'Terminal Value'!B229</f>
        <v>-100010.922679487</v>
      </c>
      <c r="C229" s="9" t="n">
        <f aca="false">+Outflows!C229+Fees!C229+'Ongoing Cash Flows'!C229+'Terminal Value'!C229</f>
        <v>14263.7050317854</v>
      </c>
      <c r="D229" s="9" t="n">
        <f aca="false">+Outflows!D229+Fees!D229+'Ongoing Cash Flows'!D229+'Terminal Value'!D229</f>
        <v>12390.3711624063</v>
      </c>
      <c r="E229" s="9" t="n">
        <f aca="false">+Outflows!E229+Fees!E229+'Ongoing Cash Flows'!E229+'Terminal Value'!E229</f>
        <v>10356.5388200497</v>
      </c>
      <c r="F229" s="9" t="n">
        <f aca="false">+Outflows!F229+Fees!F229+'Ongoing Cash Flows'!F229+'Terminal Value'!F229</f>
        <v>9945.96104920353</v>
      </c>
      <c r="G229" s="9" t="n">
        <f aca="false">+Outflows!G229+Fees!G229+'Ongoing Cash Flows'!G229+'Terminal Value'!G229</f>
        <v>9635.29954449012</v>
      </c>
      <c r="H229" s="9" t="n">
        <f aca="false">+Outflows!H229+Fees!H229+'Ongoing Cash Flows'!H229+'Terminal Value'!H229</f>
        <v>8633.9777424271</v>
      </c>
      <c r="I229" s="9" t="n">
        <f aca="false">+Outflows!I229+Fees!I229+'Ongoing Cash Flows'!I229+'Terminal Value'!I229</f>
        <v>8475.5169476963</v>
      </c>
      <c r="J229" s="9" t="n">
        <f aca="false">+Outflows!J229+Fees!J229+'Ongoing Cash Flows'!J229+'Terminal Value'!J229</f>
        <v>8463.08274516131</v>
      </c>
      <c r="K229" s="9" t="n">
        <f aca="false">+Outflows!K229+Fees!K229+'Ongoing Cash Flows'!K229+'Terminal Value'!K229</f>
        <v>8454.16394122405</v>
      </c>
      <c r="L229" s="9" t="n">
        <f aca="false">+Outflows!L229+Fees!L229+'Ongoing Cash Flows'!L229+'Terminal Value'!L229</f>
        <v>8455.1548102809</v>
      </c>
      <c r="M229" s="9" t="n">
        <f aca="false">+Outflows!M229+Fees!M229+'Ongoing Cash Flows'!M229+'Terminal Value'!M229</f>
        <v>8427.38530692123</v>
      </c>
      <c r="N229" s="9" t="n">
        <f aca="false">+Outflows!N229+Fees!N229+'Ongoing Cash Flows'!N229+'Terminal Value'!N229</f>
        <v>8409.50207774899</v>
      </c>
      <c r="O229" s="9" t="n">
        <f aca="false">+Outflows!O229+Fees!O229+'Ongoing Cash Flows'!O229+'Terminal Value'!O229</f>
        <v>8083.61498978936</v>
      </c>
      <c r="P229" s="9" t="n">
        <f aca="false">+Outflows!P229+Fees!P229+'Ongoing Cash Flows'!P229+'Terminal Value'!P229</f>
        <v>7975.51959222317</v>
      </c>
      <c r="Q229" s="9" t="n">
        <f aca="false">+Outflows!Q229+Fees!Q229+'Ongoing Cash Flows'!Q229+'Terminal Value'!Q229</f>
        <v>7947.19994496177</v>
      </c>
      <c r="R229" s="9" t="n">
        <f aca="false">+Outflows!R229+Fees!R229+'Ongoing Cash Flows'!R229+'Terminal Value'!R229</f>
        <v>1147.08527876465</v>
      </c>
      <c r="S229" s="9" t="n">
        <f aca="false">+Outflows!S229+Fees!S229+'Ongoing Cash Flows'!S229+'Terminal Value'!S229</f>
        <v>0</v>
      </c>
      <c r="T229" s="9" t="n">
        <f aca="false">+Outflows!T229+Fees!T229+'Ongoing Cash Flows'!T229+'Terminal Value'!T229</f>
        <v>0</v>
      </c>
      <c r="U229" s="9" t="n">
        <f aca="false">+Outflows!U229+Fees!U229+'Ongoing Cash Flows'!U229+'Terminal Value'!U229</f>
        <v>0</v>
      </c>
      <c r="V229" s="9" t="n">
        <f aca="false">+Outflows!V229+Fees!V229+'Ongoing Cash Flows'!V229+'Terminal Value'!V229</f>
        <v>0</v>
      </c>
      <c r="W229" s="9" t="n">
        <f aca="false">+Outflows!W229+Fees!W229+'Ongoing Cash Flows'!W229+'Terminal Value'!W229</f>
        <v>0</v>
      </c>
      <c r="X229" s="9" t="n">
        <f aca="false">+Outflows!X229+Fees!X229+'Ongoing Cash Flows'!X229+'Terminal Value'!X229</f>
        <v>0</v>
      </c>
      <c r="Y229" s="9" t="n">
        <f aca="false">+Outflows!Y229+Fees!Y229+'Ongoing Cash Flows'!Y229+'Terminal Value'!Y229</f>
        <v>0</v>
      </c>
      <c r="Z229" s="9" t="n">
        <f aca="false">+Outflows!Z229+Fees!Z229+'Ongoing Cash Flows'!Z229+'Terminal Value'!Z229</f>
        <v>0</v>
      </c>
      <c r="AA229" s="9" t="n">
        <f aca="false">+Outflows!AA229+Fees!AA229+'Ongoing Cash Flows'!AA229+'Terminal Value'!AA229</f>
        <v>0</v>
      </c>
      <c r="AB229" s="9" t="n">
        <f aca="false">+Outflows!AB229+Fees!AB229+'Ongoing Cash Flows'!AB229+'Terminal Value'!AB229</f>
        <v>0</v>
      </c>
      <c r="AC229" s="9" t="n">
        <f aca="false">+Outflows!AC229+Fees!AC229+'Ongoing Cash Flows'!AC229+'Terminal Value'!AC229</f>
        <v>0</v>
      </c>
      <c r="AD229" s="9" t="n">
        <f aca="false">+Outflows!AD229+Fees!AD229+'Ongoing Cash Flows'!AD229+'Terminal Value'!AD229</f>
        <v>0</v>
      </c>
      <c r="AE229" s="9" t="n">
        <f aca="false">+Outflows!AE229+Fees!AE229+'Ongoing Cash Flows'!AE229+'Terminal Value'!AE229</f>
        <v>0</v>
      </c>
      <c r="AF229" s="9" t="n">
        <f aca="false">+Outflows!AF229+Fees!AF229+'Ongoing Cash Flows'!AF229+'Terminal Value'!AF229</f>
        <v>0</v>
      </c>
      <c r="AG229" s="9" t="n">
        <f aca="false">+Outflows!AG229+Fees!AG229+'Ongoing Cash Flows'!AG229+'Terminal Value'!AG229</f>
        <v>0</v>
      </c>
      <c r="AH229" s="9" t="n">
        <f aca="false">+Outflows!AH229+Fees!AH229+'Ongoing Cash Flows'!AH229+'Terminal Value'!AH229</f>
        <v>0</v>
      </c>
      <c r="AI229" s="9" t="n">
        <f aca="false">+Outflows!AI229+Fees!AI229+'Ongoing Cash Flows'!AI229+'Terminal Value'!AI229</f>
        <v>0</v>
      </c>
      <c r="AJ229" s="9" t="n">
        <f aca="false">+Outflows!AJ229+Fees!AJ229+'Ongoing Cash Flows'!AJ229+'Terminal Value'!AJ229</f>
        <v>0</v>
      </c>
      <c r="AK229" s="9"/>
      <c r="AL229" s="1"/>
      <c r="AM229" s="32"/>
      <c r="AN229" s="33" t="n">
        <f aca="false">IF(ISERROR(XIRR(B229:AJ229,IRRDates)),-1,XIRR(B229:AJ229,IRRDates))</f>
        <v>0.050934272365847</v>
      </c>
      <c r="AO229" s="9" t="n">
        <f aca="false">SUMPRODUCT(B229:AJ229,PVRf)</f>
        <v>0</v>
      </c>
      <c r="AP229" s="9" t="n">
        <f aca="false">MIN(0,AO229-$AO$1004)^2</f>
        <v>0</v>
      </c>
      <c r="AQ229" s="9" t="n">
        <f aca="false">MAX(0,AO229-$AO$1004)^2</f>
        <v>0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20"/>
      <c r="CM229" s="20"/>
      <c r="CN229" s="20"/>
      <c r="CO229" s="20"/>
      <c r="CP229" s="20"/>
    </row>
    <row r="230" customFormat="false" ht="11.25" hidden="false" customHeight="false" outlineLevel="0" collapsed="false">
      <c r="A230" s="1" t="n">
        <v>228</v>
      </c>
      <c r="B230" s="9" t="n">
        <f aca="false">+Outflows!B230+Fees!B230+'Ongoing Cash Flows'!B230+'Terminal Value'!B230</f>
        <v>-93000.7097931489</v>
      </c>
      <c r="C230" s="9" t="n">
        <f aca="false">+Outflows!C230+Fees!C230+'Ongoing Cash Flows'!C230+'Terminal Value'!C230</f>
        <v>14063.9758484967</v>
      </c>
      <c r="D230" s="9" t="n">
        <f aca="false">+Outflows!D230+Fees!D230+'Ongoing Cash Flows'!D230+'Terminal Value'!D230</f>
        <v>12053.8680038903</v>
      </c>
      <c r="E230" s="9" t="n">
        <f aca="false">+Outflows!E230+Fees!E230+'Ongoing Cash Flows'!E230+'Terminal Value'!E230</f>
        <v>10047.0985277992</v>
      </c>
      <c r="F230" s="9" t="n">
        <f aca="false">+Outflows!F230+Fees!F230+'Ongoing Cash Flows'!F230+'Terminal Value'!F230</f>
        <v>9633.25709180108</v>
      </c>
      <c r="G230" s="9" t="n">
        <f aca="false">+Outflows!G230+Fees!G230+'Ongoing Cash Flows'!G230+'Terminal Value'!G230</f>
        <v>9356.42253328594</v>
      </c>
      <c r="H230" s="9" t="n">
        <f aca="false">+Outflows!H230+Fees!H230+'Ongoing Cash Flows'!H230+'Terminal Value'!H230</f>
        <v>8464.17468344312</v>
      </c>
      <c r="I230" s="9" t="n">
        <f aca="false">+Outflows!I230+Fees!I230+'Ongoing Cash Flows'!I230+'Terminal Value'!I230</f>
        <v>8314.70827225401</v>
      </c>
      <c r="J230" s="9" t="n">
        <f aca="false">+Outflows!J230+Fees!J230+'Ongoing Cash Flows'!J230+'Terminal Value'!J230</f>
        <v>8302.27406971902</v>
      </c>
      <c r="K230" s="9" t="n">
        <f aca="false">+Outflows!K230+Fees!K230+'Ongoing Cash Flows'!K230+'Terminal Value'!K230</f>
        <v>8293.08270870474</v>
      </c>
      <c r="L230" s="9" t="n">
        <f aca="false">+Outflows!L230+Fees!L230+'Ongoing Cash Flows'!L230+'Terminal Value'!L230</f>
        <v>8294.34613483861</v>
      </c>
      <c r="M230" s="9" t="n">
        <f aca="false">+Outflows!M230+Fees!M230+'Ongoing Cash Flows'!M230+'Terminal Value'!M230</f>
        <v>8266.30407440192</v>
      </c>
      <c r="N230" s="9" t="n">
        <f aca="false">+Outflows!N230+Fees!N230+'Ongoing Cash Flows'!N230+'Terminal Value'!N230</f>
        <v>8248.6934023067</v>
      </c>
      <c r="O230" s="9" t="n">
        <f aca="false">+Outflows!O230+Fees!O230+'Ongoing Cash Flows'!O230+'Terminal Value'!O230</f>
        <v>7922.53375727005</v>
      </c>
      <c r="P230" s="9" t="n">
        <f aca="false">+Outflows!P230+Fees!P230+'Ongoing Cash Flows'!P230+'Terminal Value'!P230</f>
        <v>7814.71091678088</v>
      </c>
      <c r="Q230" s="9" t="n">
        <f aca="false">+Outflows!Q230+Fees!Q230+'Ongoing Cash Flows'!Q230+'Terminal Value'!Q230</f>
        <v>7786.11871244246</v>
      </c>
      <c r="R230" s="9" t="n">
        <f aca="false">+Outflows!R230+Fees!R230+'Ongoing Cash Flows'!R230+'Terminal Value'!R230</f>
        <v>1066.6809410435</v>
      </c>
      <c r="S230" s="9" t="n">
        <f aca="false">+Outflows!S230+Fees!S230+'Ongoing Cash Flows'!S230+'Terminal Value'!S230</f>
        <v>0</v>
      </c>
      <c r="T230" s="9" t="n">
        <f aca="false">+Outflows!T230+Fees!T230+'Ongoing Cash Flows'!T230+'Terminal Value'!T230</f>
        <v>0</v>
      </c>
      <c r="U230" s="9" t="n">
        <f aca="false">+Outflows!U230+Fees!U230+'Ongoing Cash Flows'!U230+'Terminal Value'!U230</f>
        <v>0</v>
      </c>
      <c r="V230" s="9" t="n">
        <f aca="false">+Outflows!V230+Fees!V230+'Ongoing Cash Flows'!V230+'Terminal Value'!V230</f>
        <v>0</v>
      </c>
      <c r="W230" s="9" t="n">
        <f aca="false">+Outflows!W230+Fees!W230+'Ongoing Cash Flows'!W230+'Terminal Value'!W230</f>
        <v>0</v>
      </c>
      <c r="X230" s="9" t="n">
        <f aca="false">+Outflows!X230+Fees!X230+'Ongoing Cash Flows'!X230+'Terminal Value'!X230</f>
        <v>0</v>
      </c>
      <c r="Y230" s="9" t="n">
        <f aca="false">+Outflows!Y230+Fees!Y230+'Ongoing Cash Flows'!Y230+'Terminal Value'!Y230</f>
        <v>0</v>
      </c>
      <c r="Z230" s="9" t="n">
        <f aca="false">+Outflows!Z230+Fees!Z230+'Ongoing Cash Flows'!Z230+'Terminal Value'!Z230</f>
        <v>0</v>
      </c>
      <c r="AA230" s="9" t="n">
        <f aca="false">+Outflows!AA230+Fees!AA230+'Ongoing Cash Flows'!AA230+'Terminal Value'!AA230</f>
        <v>0</v>
      </c>
      <c r="AB230" s="9" t="n">
        <f aca="false">+Outflows!AB230+Fees!AB230+'Ongoing Cash Flows'!AB230+'Terminal Value'!AB230</f>
        <v>0</v>
      </c>
      <c r="AC230" s="9" t="n">
        <f aca="false">+Outflows!AC230+Fees!AC230+'Ongoing Cash Flows'!AC230+'Terminal Value'!AC230</f>
        <v>0</v>
      </c>
      <c r="AD230" s="9" t="n">
        <f aca="false">+Outflows!AD230+Fees!AD230+'Ongoing Cash Flows'!AD230+'Terminal Value'!AD230</f>
        <v>0</v>
      </c>
      <c r="AE230" s="9" t="n">
        <f aca="false">+Outflows!AE230+Fees!AE230+'Ongoing Cash Flows'!AE230+'Terminal Value'!AE230</f>
        <v>0</v>
      </c>
      <c r="AF230" s="9" t="n">
        <f aca="false">+Outflows!AF230+Fees!AF230+'Ongoing Cash Flows'!AF230+'Terminal Value'!AF230</f>
        <v>0</v>
      </c>
      <c r="AG230" s="9" t="n">
        <f aca="false">+Outflows!AG230+Fees!AG230+'Ongoing Cash Flows'!AG230+'Terminal Value'!AG230</f>
        <v>0</v>
      </c>
      <c r="AH230" s="9" t="n">
        <f aca="false">+Outflows!AH230+Fees!AH230+'Ongoing Cash Flows'!AH230+'Terminal Value'!AH230</f>
        <v>0</v>
      </c>
      <c r="AI230" s="9" t="n">
        <f aca="false">+Outflows!AI230+Fees!AI230+'Ongoing Cash Flows'!AI230+'Terminal Value'!AI230</f>
        <v>0</v>
      </c>
      <c r="AJ230" s="9" t="n">
        <f aca="false">+Outflows!AJ230+Fees!AJ230+'Ongoing Cash Flows'!AJ230+'Terminal Value'!AJ230</f>
        <v>0</v>
      </c>
      <c r="AK230" s="9"/>
      <c r="AL230" s="1"/>
      <c r="AM230" s="32"/>
      <c r="AN230" s="33" t="n">
        <f aca="false">IF(ISERROR(XIRR(B230:AJ230,IRRDates)),-1,XIRR(B230:AJ230,IRRDates))</f>
        <v>0.0592145550135029</v>
      </c>
      <c r="AO230" s="9" t="n">
        <f aca="false">SUMPRODUCT(B230:AJ230,PVRf)</f>
        <v>0</v>
      </c>
      <c r="AP230" s="9" t="n">
        <f aca="false">MIN(0,AO230-$AO$1004)^2</f>
        <v>0</v>
      </c>
      <c r="AQ230" s="9" t="n">
        <f aca="false">MAX(0,AO230-$AO$1004)^2</f>
        <v>0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20"/>
      <c r="CM230" s="20"/>
      <c r="CN230" s="20"/>
      <c r="CO230" s="20"/>
      <c r="CP230" s="20"/>
    </row>
    <row r="231" customFormat="false" ht="11.25" hidden="false" customHeight="false" outlineLevel="0" collapsed="false">
      <c r="A231" s="1" t="n">
        <v>229</v>
      </c>
      <c r="B231" s="9" t="n">
        <f aca="false">+Outflows!B231+Fees!B231+'Ongoing Cash Flows'!B231+'Terminal Value'!B231</f>
        <v>-100866.998434163</v>
      </c>
      <c r="C231" s="9" t="n">
        <f aca="false">+Outflows!C231+Fees!C231+'Ongoing Cash Flows'!C231+'Terminal Value'!C231</f>
        <v>14317.882728786</v>
      </c>
      <c r="D231" s="9" t="n">
        <f aca="false">+Outflows!D231+Fees!D231+'Ongoing Cash Flows'!D231+'Terminal Value'!D231</f>
        <v>12451.2666911072</v>
      </c>
      <c r="E231" s="9" t="n">
        <f aca="false">+Outflows!E231+Fees!E231+'Ongoing Cash Flows'!E231+'Terminal Value'!E231</f>
        <v>10423.4333109463</v>
      </c>
      <c r="F231" s="9" t="n">
        <f aca="false">+Outflows!F231+Fees!F231+'Ongoing Cash Flows'!F231+'Terminal Value'!F231</f>
        <v>9989.61027973007</v>
      </c>
      <c r="G231" s="9" t="n">
        <f aca="false">+Outflows!G231+Fees!G231+'Ongoing Cash Flows'!G231+'Terminal Value'!G231</f>
        <v>9565.13931946688</v>
      </c>
      <c r="H231" s="9" t="n">
        <f aca="false">+Outflows!H231+Fees!H231+'Ongoing Cash Flows'!H231+'Terminal Value'!H231</f>
        <v>8654.71381481504</v>
      </c>
      <c r="I231" s="9" t="n">
        <f aca="false">+Outflows!I231+Fees!I231+'Ongoing Cash Flows'!I231+'Terminal Value'!I231</f>
        <v>8495.15464064797</v>
      </c>
      <c r="J231" s="9" t="n">
        <f aca="false">+Outflows!J231+Fees!J231+'Ongoing Cash Flows'!J231+'Terminal Value'!J231</f>
        <v>8482.72043811297</v>
      </c>
      <c r="K231" s="9" t="n">
        <f aca="false">+Outflows!K231+Fees!K231+'Ongoing Cash Flows'!K231+'Terminal Value'!K231</f>
        <v>8473.83491840106</v>
      </c>
      <c r="L231" s="9" t="n">
        <f aca="false">+Outflows!L231+Fees!L231+'Ongoing Cash Flows'!L231+'Terminal Value'!L231</f>
        <v>8474.79250323257</v>
      </c>
      <c r="M231" s="9" t="n">
        <f aca="false">+Outflows!M231+Fees!M231+'Ongoing Cash Flows'!M231+'Terminal Value'!M231</f>
        <v>8447.05628409824</v>
      </c>
      <c r="N231" s="9" t="n">
        <f aca="false">+Outflows!N231+Fees!N231+'Ongoing Cash Flows'!N231+'Terminal Value'!N231</f>
        <v>8429.13977070066</v>
      </c>
      <c r="O231" s="9" t="n">
        <f aca="false">+Outflows!O231+Fees!O231+'Ongoing Cash Flows'!O231+'Terminal Value'!O231</f>
        <v>8103.28596696637</v>
      </c>
      <c r="P231" s="9" t="n">
        <f aca="false">+Outflows!P231+Fees!P231+'Ongoing Cash Flows'!P231+'Terminal Value'!P231</f>
        <v>7995.15728517484</v>
      </c>
      <c r="Q231" s="9" t="n">
        <f aca="false">+Outflows!Q231+Fees!Q231+'Ongoing Cash Flows'!Q231+'Terminal Value'!Q231</f>
        <v>7966.87092213877</v>
      </c>
      <c r="R231" s="9" t="n">
        <f aca="false">+Outflows!R231+Fees!R231+'Ongoing Cash Flows'!R231+'Terminal Value'!R231</f>
        <v>1156.90412524048</v>
      </c>
      <c r="S231" s="9" t="n">
        <f aca="false">+Outflows!S231+Fees!S231+'Ongoing Cash Flows'!S231+'Terminal Value'!S231</f>
        <v>0</v>
      </c>
      <c r="T231" s="9" t="n">
        <f aca="false">+Outflows!T231+Fees!T231+'Ongoing Cash Flows'!T231+'Terminal Value'!T231</f>
        <v>0</v>
      </c>
      <c r="U231" s="9" t="n">
        <f aca="false">+Outflows!U231+Fees!U231+'Ongoing Cash Flows'!U231+'Terminal Value'!U231</f>
        <v>0</v>
      </c>
      <c r="V231" s="9" t="n">
        <f aca="false">+Outflows!V231+Fees!V231+'Ongoing Cash Flows'!V231+'Terminal Value'!V231</f>
        <v>0</v>
      </c>
      <c r="W231" s="9" t="n">
        <f aca="false">+Outflows!W231+Fees!W231+'Ongoing Cash Flows'!W231+'Terminal Value'!W231</f>
        <v>0</v>
      </c>
      <c r="X231" s="9" t="n">
        <f aca="false">+Outflows!X231+Fees!X231+'Ongoing Cash Flows'!X231+'Terminal Value'!X231</f>
        <v>0</v>
      </c>
      <c r="Y231" s="9" t="n">
        <f aca="false">+Outflows!Y231+Fees!Y231+'Ongoing Cash Flows'!Y231+'Terminal Value'!Y231</f>
        <v>0</v>
      </c>
      <c r="Z231" s="9" t="n">
        <f aca="false">+Outflows!Z231+Fees!Z231+'Ongoing Cash Flows'!Z231+'Terminal Value'!Z231</f>
        <v>0</v>
      </c>
      <c r="AA231" s="9" t="n">
        <f aca="false">+Outflows!AA231+Fees!AA231+'Ongoing Cash Flows'!AA231+'Terminal Value'!AA231</f>
        <v>0</v>
      </c>
      <c r="AB231" s="9" t="n">
        <f aca="false">+Outflows!AB231+Fees!AB231+'Ongoing Cash Flows'!AB231+'Terminal Value'!AB231</f>
        <v>0</v>
      </c>
      <c r="AC231" s="9" t="n">
        <f aca="false">+Outflows!AC231+Fees!AC231+'Ongoing Cash Flows'!AC231+'Terminal Value'!AC231</f>
        <v>0</v>
      </c>
      <c r="AD231" s="9" t="n">
        <f aca="false">+Outflows!AD231+Fees!AD231+'Ongoing Cash Flows'!AD231+'Terminal Value'!AD231</f>
        <v>0</v>
      </c>
      <c r="AE231" s="9" t="n">
        <f aca="false">+Outflows!AE231+Fees!AE231+'Ongoing Cash Flows'!AE231+'Terminal Value'!AE231</f>
        <v>0</v>
      </c>
      <c r="AF231" s="9" t="n">
        <f aca="false">+Outflows!AF231+Fees!AF231+'Ongoing Cash Flows'!AF231+'Terminal Value'!AF231</f>
        <v>0</v>
      </c>
      <c r="AG231" s="9" t="n">
        <f aca="false">+Outflows!AG231+Fees!AG231+'Ongoing Cash Flows'!AG231+'Terminal Value'!AG231</f>
        <v>0</v>
      </c>
      <c r="AH231" s="9" t="n">
        <f aca="false">+Outflows!AH231+Fees!AH231+'Ongoing Cash Flows'!AH231+'Terminal Value'!AH231</f>
        <v>0</v>
      </c>
      <c r="AI231" s="9" t="n">
        <f aca="false">+Outflows!AI231+Fees!AI231+'Ongoing Cash Flows'!AI231+'Terminal Value'!AI231</f>
        <v>0</v>
      </c>
      <c r="AJ231" s="9" t="n">
        <f aca="false">+Outflows!AJ231+Fees!AJ231+'Ongoing Cash Flows'!AJ231+'Terminal Value'!AJ231</f>
        <v>0</v>
      </c>
      <c r="AK231" s="9"/>
      <c r="AL231" s="1"/>
      <c r="AM231" s="32"/>
      <c r="AN231" s="33" t="n">
        <f aca="false">IF(ISERROR(XIRR(B231:AJ231,IRRDates)),-1,XIRR(B231:AJ231,IRRDates))</f>
        <v>0.0499820717984716</v>
      </c>
      <c r="AO231" s="9" t="n">
        <f aca="false">SUMPRODUCT(B231:AJ231,PVRf)</f>
        <v>0</v>
      </c>
      <c r="AP231" s="9" t="n">
        <f aca="false">MIN(0,AO231-$AO$1004)^2</f>
        <v>0</v>
      </c>
      <c r="AQ231" s="9" t="n">
        <f aca="false">MAX(0,AO231-$AO$1004)^2</f>
        <v>0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20"/>
      <c r="CM231" s="20"/>
      <c r="CN231" s="20"/>
      <c r="CO231" s="20"/>
      <c r="CP231" s="20"/>
    </row>
    <row r="232" customFormat="false" ht="11.25" hidden="false" customHeight="false" outlineLevel="0" collapsed="false">
      <c r="A232" s="1" t="n">
        <v>230</v>
      </c>
      <c r="B232" s="9" t="n">
        <f aca="false">+Outflows!B232+Fees!B232+'Ongoing Cash Flows'!B232+'Terminal Value'!B232</f>
        <v>-96615.9007664937</v>
      </c>
      <c r="C232" s="9" t="n">
        <f aca="false">+Outflows!C232+Fees!C232+'Ongoing Cash Flows'!C232+'Terminal Value'!C232</f>
        <v>14257.2148293432</v>
      </c>
      <c r="D232" s="9" t="n">
        <f aca="false">+Outflows!D232+Fees!D232+'Ongoing Cash Flows'!D232+'Terminal Value'!D232</f>
        <v>12282.3447130142</v>
      </c>
      <c r="E232" s="9" t="n">
        <f aca="false">+Outflows!E232+Fees!E232+'Ongoing Cash Flows'!E232+'Terminal Value'!E232</f>
        <v>10239.8688142211</v>
      </c>
      <c r="F232" s="9" t="n">
        <f aca="false">+Outflows!F232+Fees!F232+'Ongoing Cash Flows'!F232+'Terminal Value'!F232</f>
        <v>9872.10390093581</v>
      </c>
      <c r="G232" s="9" t="n">
        <f aca="false">+Outflows!G232+Fees!G232+'Ongoing Cash Flows'!G232+'Terminal Value'!G232</f>
        <v>9695.35735898951</v>
      </c>
      <c r="H232" s="9" t="n">
        <f aca="false">+Outflows!H232+Fees!H232+'Ongoing Cash Flows'!H232+'Terminal Value'!H232</f>
        <v>8551.74270684531</v>
      </c>
      <c r="I232" s="9" t="n">
        <f aca="false">+Outflows!I232+Fees!I232+'Ongoing Cash Flows'!I232+'Terminal Value'!I232</f>
        <v>8397.63786102976</v>
      </c>
      <c r="J232" s="9" t="n">
        <f aca="false">+Outflows!J232+Fees!J232+'Ongoing Cash Flows'!J232+'Terminal Value'!J232</f>
        <v>8385.20365849477</v>
      </c>
      <c r="K232" s="9" t="n">
        <f aca="false">+Outflows!K232+Fees!K232+'Ongoing Cash Flows'!K232+'Terminal Value'!K232</f>
        <v>8376.15285610553</v>
      </c>
      <c r="L232" s="9" t="n">
        <f aca="false">+Outflows!L232+Fees!L232+'Ongoing Cash Flows'!L232+'Terminal Value'!L232</f>
        <v>8377.27572361436</v>
      </c>
      <c r="M232" s="9" t="n">
        <f aca="false">+Outflows!M232+Fees!M232+'Ongoing Cash Flows'!M232+'Terminal Value'!M232</f>
        <v>8349.37422180271</v>
      </c>
      <c r="N232" s="9" t="n">
        <f aca="false">+Outflows!N232+Fees!N232+'Ongoing Cash Flows'!N232+'Terminal Value'!N232</f>
        <v>8331.62299108246</v>
      </c>
      <c r="O232" s="9" t="n">
        <f aca="false">+Outflows!O232+Fees!O232+'Ongoing Cash Flows'!O232+'Terminal Value'!O232</f>
        <v>8005.60390467085</v>
      </c>
      <c r="P232" s="9" t="n">
        <f aca="false">+Outflows!P232+Fees!P232+'Ongoing Cash Flows'!P232+'Terminal Value'!P232</f>
        <v>7897.64050555663</v>
      </c>
      <c r="Q232" s="9" t="n">
        <f aca="false">+Outflows!Q232+Fees!Q232+'Ongoing Cash Flows'!Q232+'Terminal Value'!Q232</f>
        <v>7869.18885984325</v>
      </c>
      <c r="R232" s="9" t="n">
        <f aca="false">+Outflows!R232+Fees!R232+'Ongoing Cash Flows'!R232+'Terminal Value'!R232</f>
        <v>1108.14573543138</v>
      </c>
      <c r="S232" s="9" t="n">
        <f aca="false">+Outflows!S232+Fees!S232+'Ongoing Cash Flows'!S232+'Terminal Value'!S232</f>
        <v>0</v>
      </c>
      <c r="T232" s="9" t="n">
        <f aca="false">+Outflows!T232+Fees!T232+'Ongoing Cash Flows'!T232+'Terminal Value'!T232</f>
        <v>0</v>
      </c>
      <c r="U232" s="9" t="n">
        <f aca="false">+Outflows!U232+Fees!U232+'Ongoing Cash Flows'!U232+'Terminal Value'!U232</f>
        <v>0</v>
      </c>
      <c r="V232" s="9" t="n">
        <f aca="false">+Outflows!V232+Fees!V232+'Ongoing Cash Flows'!V232+'Terminal Value'!V232</f>
        <v>0</v>
      </c>
      <c r="W232" s="9" t="n">
        <f aca="false">+Outflows!W232+Fees!W232+'Ongoing Cash Flows'!W232+'Terminal Value'!W232</f>
        <v>0</v>
      </c>
      <c r="X232" s="9" t="n">
        <f aca="false">+Outflows!X232+Fees!X232+'Ongoing Cash Flows'!X232+'Terminal Value'!X232</f>
        <v>0</v>
      </c>
      <c r="Y232" s="9" t="n">
        <f aca="false">+Outflows!Y232+Fees!Y232+'Ongoing Cash Flows'!Y232+'Terminal Value'!Y232</f>
        <v>0</v>
      </c>
      <c r="Z232" s="9" t="n">
        <f aca="false">+Outflows!Z232+Fees!Z232+'Ongoing Cash Flows'!Z232+'Terminal Value'!Z232</f>
        <v>0</v>
      </c>
      <c r="AA232" s="9" t="n">
        <f aca="false">+Outflows!AA232+Fees!AA232+'Ongoing Cash Flows'!AA232+'Terminal Value'!AA232</f>
        <v>0</v>
      </c>
      <c r="AB232" s="9" t="n">
        <f aca="false">+Outflows!AB232+Fees!AB232+'Ongoing Cash Flows'!AB232+'Terminal Value'!AB232</f>
        <v>0</v>
      </c>
      <c r="AC232" s="9" t="n">
        <f aca="false">+Outflows!AC232+Fees!AC232+'Ongoing Cash Flows'!AC232+'Terminal Value'!AC232</f>
        <v>0</v>
      </c>
      <c r="AD232" s="9" t="n">
        <f aca="false">+Outflows!AD232+Fees!AD232+'Ongoing Cash Flows'!AD232+'Terminal Value'!AD232</f>
        <v>0</v>
      </c>
      <c r="AE232" s="9" t="n">
        <f aca="false">+Outflows!AE232+Fees!AE232+'Ongoing Cash Flows'!AE232+'Terminal Value'!AE232</f>
        <v>0</v>
      </c>
      <c r="AF232" s="9" t="n">
        <f aca="false">+Outflows!AF232+Fees!AF232+'Ongoing Cash Flows'!AF232+'Terminal Value'!AF232</f>
        <v>0</v>
      </c>
      <c r="AG232" s="9" t="n">
        <f aca="false">+Outflows!AG232+Fees!AG232+'Ongoing Cash Flows'!AG232+'Terminal Value'!AG232</f>
        <v>0</v>
      </c>
      <c r="AH232" s="9" t="n">
        <f aca="false">+Outflows!AH232+Fees!AH232+'Ongoing Cash Flows'!AH232+'Terminal Value'!AH232</f>
        <v>0</v>
      </c>
      <c r="AI232" s="9" t="n">
        <f aca="false">+Outflows!AI232+Fees!AI232+'Ongoing Cash Flows'!AI232+'Terminal Value'!AI232</f>
        <v>0</v>
      </c>
      <c r="AJ232" s="9" t="n">
        <f aca="false">+Outflows!AJ232+Fees!AJ232+'Ongoing Cash Flows'!AJ232+'Terminal Value'!AJ232</f>
        <v>0</v>
      </c>
      <c r="AK232" s="9"/>
      <c r="AL232" s="1"/>
      <c r="AM232" s="32"/>
      <c r="AN232" s="33" t="n">
        <f aca="false">IF(ISERROR(XIRR(B232:AJ232,IRRDates)),-1,XIRR(B232:AJ232,IRRDates))</f>
        <v>0.0554587159781917</v>
      </c>
      <c r="AO232" s="9" t="n">
        <f aca="false">SUMPRODUCT(B232:AJ232,PVRf)</f>
        <v>0</v>
      </c>
      <c r="AP232" s="9" t="n">
        <f aca="false">MIN(0,AO232-$AO$1004)^2</f>
        <v>0</v>
      </c>
      <c r="AQ232" s="9" t="n">
        <f aca="false">MAX(0,AO232-$AO$1004)^2</f>
        <v>0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20"/>
      <c r="CM232" s="20"/>
      <c r="CN232" s="20"/>
      <c r="CO232" s="20"/>
      <c r="CP232" s="20"/>
    </row>
    <row r="233" customFormat="false" ht="11.25" hidden="false" customHeight="false" outlineLevel="0" collapsed="false">
      <c r="A233" s="1" t="n">
        <v>231</v>
      </c>
      <c r="B233" s="9" t="n">
        <f aca="false">+Outflows!B233+Fees!B233+'Ongoing Cash Flows'!B233+'Terminal Value'!B233</f>
        <v>-96031.9637388978</v>
      </c>
      <c r="C233" s="9" t="n">
        <f aca="false">+Outflows!C233+Fees!C233+'Ongoing Cash Flows'!C233+'Terminal Value'!C233</f>
        <v>14180.9521765357</v>
      </c>
      <c r="D233" s="9" t="n">
        <f aca="false">+Outflows!D233+Fees!D233+'Ongoing Cash Flows'!D233+'Terminal Value'!D233</f>
        <v>12217.2688310284</v>
      </c>
      <c r="E233" s="9" t="n">
        <f aca="false">+Outflows!E233+Fees!E233+'Ongoing Cash Flows'!E233+'Terminal Value'!E233</f>
        <v>10219.8992628104</v>
      </c>
      <c r="F233" s="9" t="n">
        <f aca="false">+Outflows!F233+Fees!F233+'Ongoing Cash Flows'!F233+'Terminal Value'!F233</f>
        <v>9763.7838949981</v>
      </c>
      <c r="G233" s="9" t="n">
        <f aca="false">+Outflows!G233+Fees!G233+'Ongoing Cash Flows'!G233+'Terminal Value'!G233</f>
        <v>9398.25734814174</v>
      </c>
      <c r="H233" s="9" t="n">
        <f aca="false">+Outflows!H233+Fees!H233+'Ongoing Cash Flows'!H233+'Terminal Value'!H233</f>
        <v>8537.598444018</v>
      </c>
      <c r="I233" s="9" t="n">
        <f aca="false">+Outflows!I233+Fees!I233+'Ongoing Cash Flows'!I233+'Terminal Value'!I233</f>
        <v>8384.24281276633</v>
      </c>
      <c r="J233" s="9" t="n">
        <f aca="false">+Outflows!J233+Fees!J233+'Ongoing Cash Flows'!J233+'Terminal Value'!J233</f>
        <v>8371.80861023134</v>
      </c>
      <c r="K233" s="9" t="n">
        <f aca="false">+Outflows!K233+Fees!K233+'Ongoing Cash Flows'!K233+'Terminal Value'!K233</f>
        <v>8362.73510437047</v>
      </c>
      <c r="L233" s="9" t="n">
        <f aca="false">+Outflows!L233+Fees!L233+'Ongoing Cash Flows'!L233+'Terminal Value'!L233</f>
        <v>8363.88067535093</v>
      </c>
      <c r="M233" s="9" t="n">
        <f aca="false">+Outflows!M233+Fees!M233+'Ongoing Cash Flows'!M233+'Terminal Value'!M233</f>
        <v>8335.95647006765</v>
      </c>
      <c r="N233" s="9" t="n">
        <f aca="false">+Outflows!N233+Fees!N233+'Ongoing Cash Flows'!N233+'Terminal Value'!N233</f>
        <v>8318.22794281903</v>
      </c>
      <c r="O233" s="9" t="n">
        <f aca="false">+Outflows!O233+Fees!O233+'Ongoing Cash Flows'!O233+'Terminal Value'!O233</f>
        <v>7992.18615293579</v>
      </c>
      <c r="P233" s="9" t="n">
        <f aca="false">+Outflows!P233+Fees!P233+'Ongoing Cash Flows'!P233+'Terminal Value'!P233</f>
        <v>7884.24545729321</v>
      </c>
      <c r="Q233" s="9" t="n">
        <f aca="false">+Outflows!Q233+Fees!Q233+'Ongoing Cash Flows'!Q233+'Terminal Value'!Q233</f>
        <v>7855.77110810819</v>
      </c>
      <c r="R233" s="9" t="n">
        <f aca="false">+Outflows!R233+Fees!R233+'Ongoing Cash Flows'!R233+'Terminal Value'!R233</f>
        <v>1101.44821129966</v>
      </c>
      <c r="S233" s="9" t="n">
        <f aca="false">+Outflows!S233+Fees!S233+'Ongoing Cash Flows'!S233+'Terminal Value'!S233</f>
        <v>0</v>
      </c>
      <c r="T233" s="9" t="n">
        <f aca="false">+Outflows!T233+Fees!T233+'Ongoing Cash Flows'!T233+'Terminal Value'!T233</f>
        <v>0</v>
      </c>
      <c r="U233" s="9" t="n">
        <f aca="false">+Outflows!U233+Fees!U233+'Ongoing Cash Flows'!U233+'Terminal Value'!U233</f>
        <v>0</v>
      </c>
      <c r="V233" s="9" t="n">
        <f aca="false">+Outflows!V233+Fees!V233+'Ongoing Cash Flows'!V233+'Terminal Value'!V233</f>
        <v>0</v>
      </c>
      <c r="W233" s="9" t="n">
        <f aca="false">+Outflows!W233+Fees!W233+'Ongoing Cash Flows'!W233+'Terminal Value'!W233</f>
        <v>0</v>
      </c>
      <c r="X233" s="9" t="n">
        <f aca="false">+Outflows!X233+Fees!X233+'Ongoing Cash Flows'!X233+'Terminal Value'!X233</f>
        <v>0</v>
      </c>
      <c r="Y233" s="9" t="n">
        <f aca="false">+Outflows!Y233+Fees!Y233+'Ongoing Cash Flows'!Y233+'Terminal Value'!Y233</f>
        <v>0</v>
      </c>
      <c r="Z233" s="9" t="n">
        <f aca="false">+Outflows!Z233+Fees!Z233+'Ongoing Cash Flows'!Z233+'Terminal Value'!Z233</f>
        <v>0</v>
      </c>
      <c r="AA233" s="9" t="n">
        <f aca="false">+Outflows!AA233+Fees!AA233+'Ongoing Cash Flows'!AA233+'Terminal Value'!AA233</f>
        <v>0</v>
      </c>
      <c r="AB233" s="9" t="n">
        <f aca="false">+Outflows!AB233+Fees!AB233+'Ongoing Cash Flows'!AB233+'Terminal Value'!AB233</f>
        <v>0</v>
      </c>
      <c r="AC233" s="9" t="n">
        <f aca="false">+Outflows!AC233+Fees!AC233+'Ongoing Cash Flows'!AC233+'Terminal Value'!AC233</f>
        <v>0</v>
      </c>
      <c r="AD233" s="9" t="n">
        <f aca="false">+Outflows!AD233+Fees!AD233+'Ongoing Cash Flows'!AD233+'Terminal Value'!AD233</f>
        <v>0</v>
      </c>
      <c r="AE233" s="9" t="n">
        <f aca="false">+Outflows!AE233+Fees!AE233+'Ongoing Cash Flows'!AE233+'Terminal Value'!AE233</f>
        <v>0</v>
      </c>
      <c r="AF233" s="9" t="n">
        <f aca="false">+Outflows!AF233+Fees!AF233+'Ongoing Cash Flows'!AF233+'Terminal Value'!AF233</f>
        <v>0</v>
      </c>
      <c r="AG233" s="9" t="n">
        <f aca="false">+Outflows!AG233+Fees!AG233+'Ongoing Cash Flows'!AG233+'Terminal Value'!AG233</f>
        <v>0</v>
      </c>
      <c r="AH233" s="9" t="n">
        <f aca="false">+Outflows!AH233+Fees!AH233+'Ongoing Cash Flows'!AH233+'Terminal Value'!AH233</f>
        <v>0</v>
      </c>
      <c r="AI233" s="9" t="n">
        <f aca="false">+Outflows!AI233+Fees!AI233+'Ongoing Cash Flows'!AI233+'Terminal Value'!AI233</f>
        <v>0</v>
      </c>
      <c r="AJ233" s="9" t="n">
        <f aca="false">+Outflows!AJ233+Fees!AJ233+'Ongoing Cash Flows'!AJ233+'Terminal Value'!AJ233</f>
        <v>0</v>
      </c>
      <c r="AK233" s="9"/>
      <c r="AL233" s="1"/>
      <c r="AM233" s="32"/>
      <c r="AN233" s="33" t="n">
        <f aca="false">IF(ISERROR(XIRR(B233:AJ233,IRRDates)),-1,XIRR(B233:AJ233,IRRDates))</f>
        <v>0.055531175293982</v>
      </c>
      <c r="AO233" s="9" t="n">
        <f aca="false">SUMPRODUCT(B233:AJ233,PVRf)</f>
        <v>0</v>
      </c>
      <c r="AP233" s="9" t="n">
        <f aca="false">MIN(0,AO233-$AO$1004)^2</f>
        <v>0</v>
      </c>
      <c r="AQ233" s="9" t="n">
        <f aca="false">MAX(0,AO233-$AO$1004)^2</f>
        <v>0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20"/>
      <c r="CM233" s="20"/>
      <c r="CN233" s="20"/>
      <c r="CO233" s="20"/>
      <c r="CP233" s="20"/>
    </row>
    <row r="234" customFormat="false" ht="11.25" hidden="false" customHeight="false" outlineLevel="0" collapsed="false">
      <c r="A234" s="1" t="n">
        <v>232</v>
      </c>
      <c r="B234" s="9" t="n">
        <f aca="false">+Outflows!B234+Fees!B234+'Ongoing Cash Flows'!B234+'Terminal Value'!B234</f>
        <v>-93837.892213528</v>
      </c>
      <c r="C234" s="9" t="n">
        <f aca="false">+Outflows!C234+Fees!C234+'Ongoing Cash Flows'!C234+'Terminal Value'!C234</f>
        <v>14148.1768256358</v>
      </c>
      <c r="D234" s="9" t="n">
        <f aca="false">+Outflows!D234+Fees!D234+'Ongoing Cash Flows'!D234+'Terminal Value'!D234</f>
        <v>12125.5795473809</v>
      </c>
      <c r="E234" s="9" t="n">
        <f aca="false">+Outflows!E234+Fees!E234+'Ongoing Cash Flows'!E234+'Terminal Value'!E234</f>
        <v>10133.8514146583</v>
      </c>
      <c r="F234" s="9" t="n">
        <f aca="false">+Outflows!F234+Fees!F234+'Ongoing Cash Flows'!F234+'Terminal Value'!F234</f>
        <v>9764.99879223634</v>
      </c>
      <c r="G234" s="9" t="n">
        <f aca="false">+Outflows!G234+Fees!G234+'Ongoing Cash Flows'!G234+'Terminal Value'!G234</f>
        <v>9364.05738319964</v>
      </c>
      <c r="H234" s="9" t="n">
        <f aca="false">+Outflows!H234+Fees!H234+'Ongoing Cash Flows'!H234+'Terminal Value'!H234</f>
        <v>8484.45311695332</v>
      </c>
      <c r="I234" s="9" t="n">
        <f aca="false">+Outflows!I234+Fees!I234+'Ongoing Cash Flows'!I234+'Terminal Value'!I234</f>
        <v>8333.91256723157</v>
      </c>
      <c r="J234" s="9" t="n">
        <f aca="false">+Outflows!J234+Fees!J234+'Ongoing Cash Flows'!J234+'Terminal Value'!J234</f>
        <v>8321.47836469658</v>
      </c>
      <c r="K234" s="9" t="n">
        <f aca="false">+Outflows!K234+Fees!K234+'Ongoing Cash Flows'!K234+'Terminal Value'!K234</f>
        <v>8312.3195533348</v>
      </c>
      <c r="L234" s="9" t="n">
        <f aca="false">+Outflows!L234+Fees!L234+'Ongoing Cash Flows'!L234+'Terminal Value'!L234</f>
        <v>8313.55042981617</v>
      </c>
      <c r="M234" s="9" t="n">
        <f aca="false">+Outflows!M234+Fees!M234+'Ongoing Cash Flows'!M234+'Terminal Value'!M234</f>
        <v>8285.54091903198</v>
      </c>
      <c r="N234" s="9" t="n">
        <f aca="false">+Outflows!N234+Fees!N234+'Ongoing Cash Flows'!N234+'Terminal Value'!N234</f>
        <v>8267.89769728427</v>
      </c>
      <c r="O234" s="9" t="n">
        <f aca="false">+Outflows!O234+Fees!O234+'Ongoing Cash Flows'!O234+'Terminal Value'!O234</f>
        <v>7941.77060190012</v>
      </c>
      <c r="P234" s="9" t="n">
        <f aca="false">+Outflows!P234+Fees!P234+'Ongoing Cash Flows'!P234+'Terminal Value'!P234</f>
        <v>7833.91521175844</v>
      </c>
      <c r="Q234" s="9" t="n">
        <f aca="false">+Outflows!Q234+Fees!Q234+'Ongoing Cash Flows'!Q234+'Terminal Value'!Q234</f>
        <v>7805.35555707252</v>
      </c>
      <c r="R234" s="9" t="n">
        <f aca="false">+Outflows!R234+Fees!R234+'Ongoing Cash Flows'!R234+'Terminal Value'!R234</f>
        <v>1076.28308853228</v>
      </c>
      <c r="S234" s="9" t="n">
        <f aca="false">+Outflows!S234+Fees!S234+'Ongoing Cash Flows'!S234+'Terminal Value'!S234</f>
        <v>0</v>
      </c>
      <c r="T234" s="9" t="n">
        <f aca="false">+Outflows!T234+Fees!T234+'Ongoing Cash Flows'!T234+'Terminal Value'!T234</f>
        <v>0</v>
      </c>
      <c r="U234" s="9" t="n">
        <f aca="false">+Outflows!U234+Fees!U234+'Ongoing Cash Flows'!U234+'Terminal Value'!U234</f>
        <v>0</v>
      </c>
      <c r="V234" s="9" t="n">
        <f aca="false">+Outflows!V234+Fees!V234+'Ongoing Cash Flows'!V234+'Terminal Value'!V234</f>
        <v>0</v>
      </c>
      <c r="W234" s="9" t="n">
        <f aca="false">+Outflows!W234+Fees!W234+'Ongoing Cash Flows'!W234+'Terminal Value'!W234</f>
        <v>0</v>
      </c>
      <c r="X234" s="9" t="n">
        <f aca="false">+Outflows!X234+Fees!X234+'Ongoing Cash Flows'!X234+'Terminal Value'!X234</f>
        <v>0</v>
      </c>
      <c r="Y234" s="9" t="n">
        <f aca="false">+Outflows!Y234+Fees!Y234+'Ongoing Cash Flows'!Y234+'Terminal Value'!Y234</f>
        <v>0</v>
      </c>
      <c r="Z234" s="9" t="n">
        <f aca="false">+Outflows!Z234+Fees!Z234+'Ongoing Cash Flows'!Z234+'Terminal Value'!Z234</f>
        <v>0</v>
      </c>
      <c r="AA234" s="9" t="n">
        <f aca="false">+Outflows!AA234+Fees!AA234+'Ongoing Cash Flows'!AA234+'Terminal Value'!AA234</f>
        <v>0</v>
      </c>
      <c r="AB234" s="9" t="n">
        <f aca="false">+Outflows!AB234+Fees!AB234+'Ongoing Cash Flows'!AB234+'Terminal Value'!AB234</f>
        <v>0</v>
      </c>
      <c r="AC234" s="9" t="n">
        <f aca="false">+Outflows!AC234+Fees!AC234+'Ongoing Cash Flows'!AC234+'Terminal Value'!AC234</f>
        <v>0</v>
      </c>
      <c r="AD234" s="9" t="n">
        <f aca="false">+Outflows!AD234+Fees!AD234+'Ongoing Cash Flows'!AD234+'Terminal Value'!AD234</f>
        <v>0</v>
      </c>
      <c r="AE234" s="9" t="n">
        <f aca="false">+Outflows!AE234+Fees!AE234+'Ongoing Cash Flows'!AE234+'Terminal Value'!AE234</f>
        <v>0</v>
      </c>
      <c r="AF234" s="9" t="n">
        <f aca="false">+Outflows!AF234+Fees!AF234+'Ongoing Cash Flows'!AF234+'Terminal Value'!AF234</f>
        <v>0</v>
      </c>
      <c r="AG234" s="9" t="n">
        <f aca="false">+Outflows!AG234+Fees!AG234+'Ongoing Cash Flows'!AG234+'Terminal Value'!AG234</f>
        <v>0</v>
      </c>
      <c r="AH234" s="9" t="n">
        <f aca="false">+Outflows!AH234+Fees!AH234+'Ongoing Cash Flows'!AH234+'Terminal Value'!AH234</f>
        <v>0</v>
      </c>
      <c r="AI234" s="9" t="n">
        <f aca="false">+Outflows!AI234+Fees!AI234+'Ongoing Cash Flows'!AI234+'Terminal Value'!AI234</f>
        <v>0</v>
      </c>
      <c r="AJ234" s="9" t="n">
        <f aca="false">+Outflows!AJ234+Fees!AJ234+'Ongoing Cash Flows'!AJ234+'Terminal Value'!AJ234</f>
        <v>0</v>
      </c>
      <c r="AK234" s="9"/>
      <c r="AL234" s="1"/>
      <c r="AM234" s="32"/>
      <c r="AN234" s="33" t="n">
        <f aca="false">IF(ISERROR(XIRR(B234:AJ234,IRRDates)),-1,XIRR(B234:AJ234,IRRDates))</f>
        <v>0.0584970949935096</v>
      </c>
      <c r="AO234" s="9" t="n">
        <f aca="false">SUMPRODUCT(B234:AJ234,PVRf)</f>
        <v>0</v>
      </c>
      <c r="AP234" s="9" t="n">
        <f aca="false">MIN(0,AO234-$AO$1004)^2</f>
        <v>0</v>
      </c>
      <c r="AQ234" s="9" t="n">
        <f aca="false">MAX(0,AO234-$AO$1004)^2</f>
        <v>0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20"/>
      <c r="CM234" s="20"/>
      <c r="CN234" s="20"/>
      <c r="CO234" s="20"/>
      <c r="CP234" s="20"/>
    </row>
    <row r="235" customFormat="false" ht="11.25" hidden="false" customHeight="false" outlineLevel="0" collapsed="false">
      <c r="A235" s="1" t="n">
        <v>233</v>
      </c>
      <c r="B235" s="9" t="n">
        <f aca="false">+Outflows!B235+Fees!B235+'Ongoing Cash Flows'!B235+'Terminal Value'!B235</f>
        <v>-100862.592943591</v>
      </c>
      <c r="C235" s="9" t="n">
        <f aca="false">+Outflows!C235+Fees!C235+'Ongoing Cash Flows'!C235+'Terminal Value'!C235</f>
        <v>14299.7710475522</v>
      </c>
      <c r="D235" s="9" t="n">
        <f aca="false">+Outflows!D235+Fees!D235+'Ongoing Cash Flows'!D235+'Terminal Value'!D235</f>
        <v>12413.3993436045</v>
      </c>
      <c r="E235" s="9" t="n">
        <f aca="false">+Outflows!E235+Fees!E235+'Ongoing Cash Flows'!E235+'Terminal Value'!E235</f>
        <v>10372.2891908908</v>
      </c>
      <c r="F235" s="9" t="n">
        <f aca="false">+Outflows!F235+Fees!F235+'Ongoing Cash Flows'!F235+'Terminal Value'!F235</f>
        <v>9966.50670659176</v>
      </c>
      <c r="G235" s="9" t="n">
        <f aca="false">+Outflows!G235+Fees!G235+'Ongoing Cash Flows'!G235+'Terminal Value'!G235</f>
        <v>9531.2861304847</v>
      </c>
      <c r="H235" s="9" t="n">
        <f aca="false">+Outflows!H235+Fees!H235+'Ongoing Cash Flows'!H235+'Terminal Value'!H235</f>
        <v>8654.60710396509</v>
      </c>
      <c r="I235" s="9" t="n">
        <f aca="false">+Outflows!I235+Fees!I235+'Ongoing Cash Flows'!I235+'Terminal Value'!I235</f>
        <v>8495.05358221864</v>
      </c>
      <c r="J235" s="9" t="n">
        <f aca="false">+Outflows!J235+Fees!J235+'Ongoing Cash Flows'!J235+'Terminal Value'!J235</f>
        <v>8482.61937968365</v>
      </c>
      <c r="K235" s="9" t="n">
        <f aca="false">+Outflows!K235+Fees!K235+'Ongoing Cash Flows'!K235+'Terminal Value'!K235</f>
        <v>8473.73368868626</v>
      </c>
      <c r="L235" s="9" t="n">
        <f aca="false">+Outflows!L235+Fees!L235+'Ongoing Cash Flows'!L235+'Terminal Value'!L235</f>
        <v>8474.69144480324</v>
      </c>
      <c r="M235" s="9" t="n">
        <f aca="false">+Outflows!M235+Fees!M235+'Ongoing Cash Flows'!M235+'Terminal Value'!M235</f>
        <v>8446.95505438343</v>
      </c>
      <c r="N235" s="9" t="n">
        <f aca="false">+Outflows!N235+Fees!N235+'Ongoing Cash Flows'!N235+'Terminal Value'!N235</f>
        <v>8429.03871227133</v>
      </c>
      <c r="O235" s="9" t="n">
        <f aca="false">+Outflows!O235+Fees!O235+'Ongoing Cash Flows'!O235+'Terminal Value'!O235</f>
        <v>8103.18473725157</v>
      </c>
      <c r="P235" s="9" t="n">
        <f aca="false">+Outflows!P235+Fees!P235+'Ongoing Cash Flows'!P235+'Terminal Value'!P235</f>
        <v>7995.05622674551</v>
      </c>
      <c r="Q235" s="9" t="n">
        <f aca="false">+Outflows!Q235+Fees!Q235+'Ongoing Cash Flows'!Q235+'Terminal Value'!Q235</f>
        <v>7966.76969242398</v>
      </c>
      <c r="R235" s="9" t="n">
        <f aca="false">+Outflows!R235+Fees!R235+'Ongoing Cash Flows'!R235+'Terminal Value'!R235</f>
        <v>1156.85359602582</v>
      </c>
      <c r="S235" s="9" t="n">
        <f aca="false">+Outflows!S235+Fees!S235+'Ongoing Cash Flows'!S235+'Terminal Value'!S235</f>
        <v>0</v>
      </c>
      <c r="T235" s="9" t="n">
        <f aca="false">+Outflows!T235+Fees!T235+'Ongoing Cash Flows'!T235+'Terminal Value'!T235</f>
        <v>0</v>
      </c>
      <c r="U235" s="9" t="n">
        <f aca="false">+Outflows!U235+Fees!U235+'Ongoing Cash Flows'!U235+'Terminal Value'!U235</f>
        <v>0</v>
      </c>
      <c r="V235" s="9" t="n">
        <f aca="false">+Outflows!V235+Fees!V235+'Ongoing Cash Flows'!V235+'Terminal Value'!V235</f>
        <v>0</v>
      </c>
      <c r="W235" s="9" t="n">
        <f aca="false">+Outflows!W235+Fees!W235+'Ongoing Cash Flows'!W235+'Terminal Value'!W235</f>
        <v>0</v>
      </c>
      <c r="X235" s="9" t="n">
        <f aca="false">+Outflows!X235+Fees!X235+'Ongoing Cash Flows'!X235+'Terminal Value'!X235</f>
        <v>0</v>
      </c>
      <c r="Y235" s="9" t="n">
        <f aca="false">+Outflows!Y235+Fees!Y235+'Ongoing Cash Flows'!Y235+'Terminal Value'!Y235</f>
        <v>0</v>
      </c>
      <c r="Z235" s="9" t="n">
        <f aca="false">+Outflows!Z235+Fees!Z235+'Ongoing Cash Flows'!Z235+'Terminal Value'!Z235</f>
        <v>0</v>
      </c>
      <c r="AA235" s="9" t="n">
        <f aca="false">+Outflows!AA235+Fees!AA235+'Ongoing Cash Flows'!AA235+'Terminal Value'!AA235</f>
        <v>0</v>
      </c>
      <c r="AB235" s="9" t="n">
        <f aca="false">+Outflows!AB235+Fees!AB235+'Ongoing Cash Flows'!AB235+'Terminal Value'!AB235</f>
        <v>0</v>
      </c>
      <c r="AC235" s="9" t="n">
        <f aca="false">+Outflows!AC235+Fees!AC235+'Ongoing Cash Flows'!AC235+'Terminal Value'!AC235</f>
        <v>0</v>
      </c>
      <c r="AD235" s="9" t="n">
        <f aca="false">+Outflows!AD235+Fees!AD235+'Ongoing Cash Flows'!AD235+'Terminal Value'!AD235</f>
        <v>0</v>
      </c>
      <c r="AE235" s="9" t="n">
        <f aca="false">+Outflows!AE235+Fees!AE235+'Ongoing Cash Flows'!AE235+'Terminal Value'!AE235</f>
        <v>0</v>
      </c>
      <c r="AF235" s="9" t="n">
        <f aca="false">+Outflows!AF235+Fees!AF235+'Ongoing Cash Flows'!AF235+'Terminal Value'!AF235</f>
        <v>0</v>
      </c>
      <c r="AG235" s="9" t="n">
        <f aca="false">+Outflows!AG235+Fees!AG235+'Ongoing Cash Flows'!AG235+'Terminal Value'!AG235</f>
        <v>0</v>
      </c>
      <c r="AH235" s="9" t="n">
        <f aca="false">+Outflows!AH235+Fees!AH235+'Ongoing Cash Flows'!AH235+'Terminal Value'!AH235</f>
        <v>0</v>
      </c>
      <c r="AI235" s="9" t="n">
        <f aca="false">+Outflows!AI235+Fees!AI235+'Ongoing Cash Flows'!AI235+'Terminal Value'!AI235</f>
        <v>0</v>
      </c>
      <c r="AJ235" s="9" t="n">
        <f aca="false">+Outflows!AJ235+Fees!AJ235+'Ongoing Cash Flows'!AJ235+'Terminal Value'!AJ235</f>
        <v>0</v>
      </c>
      <c r="AK235" s="9"/>
      <c r="AL235" s="1"/>
      <c r="AM235" s="32"/>
      <c r="AN235" s="33" t="n">
        <f aca="false">IF(ISERROR(XIRR(B235:AJ235,IRRDates)),-1,XIRR(B235:AJ235,IRRDates))</f>
        <v>0.0497603755762071</v>
      </c>
      <c r="AO235" s="9" t="n">
        <f aca="false">SUMPRODUCT(B235:AJ235,PVRf)</f>
        <v>0</v>
      </c>
      <c r="AP235" s="9" t="n">
        <f aca="false">MIN(0,AO235-$AO$1004)^2</f>
        <v>0</v>
      </c>
      <c r="AQ235" s="9" t="n">
        <f aca="false">MAX(0,AO235-$AO$1004)^2</f>
        <v>0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20"/>
      <c r="CM235" s="20"/>
      <c r="CN235" s="20"/>
      <c r="CO235" s="20"/>
      <c r="CP235" s="20"/>
    </row>
    <row r="236" customFormat="false" ht="11.25" hidden="false" customHeight="false" outlineLevel="0" collapsed="false">
      <c r="A236" s="1" t="n">
        <v>234</v>
      </c>
      <c r="B236" s="9" t="n">
        <f aca="false">+Outflows!B236+Fees!B236+'Ongoing Cash Flows'!B236+'Terminal Value'!B236</f>
        <v>-88392.9699646556</v>
      </c>
      <c r="C236" s="9" t="n">
        <f aca="false">+Outflows!C236+Fees!C236+'Ongoing Cash Flows'!C236+'Terminal Value'!C236</f>
        <v>14123.0534489248</v>
      </c>
      <c r="D236" s="9" t="n">
        <f aca="false">+Outflows!D236+Fees!D236+'Ongoing Cash Flows'!D236+'Terminal Value'!D236</f>
        <v>11955.8796779055</v>
      </c>
      <c r="E236" s="9" t="n">
        <f aca="false">+Outflows!E236+Fees!E236+'Ongoing Cash Flows'!E236+'Terminal Value'!E236</f>
        <v>9956.68668879817</v>
      </c>
      <c r="F236" s="9" t="n">
        <f aca="false">+Outflows!F236+Fees!F236+'Ongoing Cash Flows'!F236+'Terminal Value'!F236</f>
        <v>9565.17136595775</v>
      </c>
      <c r="G236" s="9" t="n">
        <f aca="false">+Outflows!G236+Fees!G236+'Ongoing Cash Flows'!G236+'Terminal Value'!G236</f>
        <v>9295.8639410488</v>
      </c>
      <c r="H236" s="9" t="n">
        <f aca="false">+Outflows!H236+Fees!H236+'Ongoing Cash Flows'!H236+'Terminal Value'!H236</f>
        <v>8352.5649034598</v>
      </c>
      <c r="I236" s="9" t="n">
        <f aca="false">+Outflows!I236+Fees!I236+'Ongoing Cash Flows'!I236+'Terminal Value'!I236</f>
        <v>8209.01040678024</v>
      </c>
      <c r="J236" s="9" t="n">
        <f aca="false">+Outflows!J236+Fees!J236+'Ongoing Cash Flows'!J236+'Terminal Value'!J236</f>
        <v>8196.57620424525</v>
      </c>
      <c r="K236" s="9" t="n">
        <f aca="false">+Outflows!K236+Fees!K236+'Ongoing Cash Flows'!K236+'Terminal Value'!K236</f>
        <v>8187.20569430643</v>
      </c>
      <c r="L236" s="9" t="n">
        <f aca="false">+Outflows!L236+Fees!L236+'Ongoing Cash Flows'!L236+'Terminal Value'!L236</f>
        <v>8188.64826936484</v>
      </c>
      <c r="M236" s="9" t="n">
        <f aca="false">+Outflows!M236+Fees!M236+'Ongoing Cash Flows'!M236+'Terminal Value'!M236</f>
        <v>8160.42706000361</v>
      </c>
      <c r="N236" s="9" t="n">
        <f aca="false">+Outflows!N236+Fees!N236+'Ongoing Cash Flows'!N236+'Terminal Value'!N236</f>
        <v>8142.99553683293</v>
      </c>
      <c r="O236" s="9" t="n">
        <f aca="false">+Outflows!O236+Fees!O236+'Ongoing Cash Flows'!O236+'Terminal Value'!O236</f>
        <v>7816.65674287175</v>
      </c>
      <c r="P236" s="9" t="n">
        <f aca="false">+Outflows!P236+Fees!P236+'Ongoing Cash Flows'!P236+'Terminal Value'!P236</f>
        <v>7709.01305130711</v>
      </c>
      <c r="Q236" s="9" t="n">
        <f aca="false">+Outflows!Q236+Fees!Q236+'Ongoing Cash Flows'!Q236+'Terminal Value'!Q236</f>
        <v>7680.24169804415</v>
      </c>
      <c r="R236" s="9" t="n">
        <f aca="false">+Outflows!R236+Fees!R236+'Ongoing Cash Flows'!R236+'Terminal Value'!R236</f>
        <v>1013.83200830661</v>
      </c>
      <c r="S236" s="9" t="n">
        <f aca="false">+Outflows!S236+Fees!S236+'Ongoing Cash Flows'!S236+'Terminal Value'!S236</f>
        <v>0</v>
      </c>
      <c r="T236" s="9" t="n">
        <f aca="false">+Outflows!T236+Fees!T236+'Ongoing Cash Flows'!T236+'Terminal Value'!T236</f>
        <v>0</v>
      </c>
      <c r="U236" s="9" t="n">
        <f aca="false">+Outflows!U236+Fees!U236+'Ongoing Cash Flows'!U236+'Terminal Value'!U236</f>
        <v>0</v>
      </c>
      <c r="V236" s="9" t="n">
        <f aca="false">+Outflows!V236+Fees!V236+'Ongoing Cash Flows'!V236+'Terminal Value'!V236</f>
        <v>0</v>
      </c>
      <c r="W236" s="9" t="n">
        <f aca="false">+Outflows!W236+Fees!W236+'Ongoing Cash Flows'!W236+'Terminal Value'!W236</f>
        <v>0</v>
      </c>
      <c r="X236" s="9" t="n">
        <f aca="false">+Outflows!X236+Fees!X236+'Ongoing Cash Flows'!X236+'Terminal Value'!X236</f>
        <v>0</v>
      </c>
      <c r="Y236" s="9" t="n">
        <f aca="false">+Outflows!Y236+Fees!Y236+'Ongoing Cash Flows'!Y236+'Terminal Value'!Y236</f>
        <v>0</v>
      </c>
      <c r="Z236" s="9" t="n">
        <f aca="false">+Outflows!Z236+Fees!Z236+'Ongoing Cash Flows'!Z236+'Terminal Value'!Z236</f>
        <v>0</v>
      </c>
      <c r="AA236" s="9" t="n">
        <f aca="false">+Outflows!AA236+Fees!AA236+'Ongoing Cash Flows'!AA236+'Terminal Value'!AA236</f>
        <v>0</v>
      </c>
      <c r="AB236" s="9" t="n">
        <f aca="false">+Outflows!AB236+Fees!AB236+'Ongoing Cash Flows'!AB236+'Terminal Value'!AB236</f>
        <v>0</v>
      </c>
      <c r="AC236" s="9" t="n">
        <f aca="false">+Outflows!AC236+Fees!AC236+'Ongoing Cash Flows'!AC236+'Terminal Value'!AC236</f>
        <v>0</v>
      </c>
      <c r="AD236" s="9" t="n">
        <f aca="false">+Outflows!AD236+Fees!AD236+'Ongoing Cash Flows'!AD236+'Terminal Value'!AD236</f>
        <v>0</v>
      </c>
      <c r="AE236" s="9" t="n">
        <f aca="false">+Outflows!AE236+Fees!AE236+'Ongoing Cash Flows'!AE236+'Terminal Value'!AE236</f>
        <v>0</v>
      </c>
      <c r="AF236" s="9" t="n">
        <f aca="false">+Outflows!AF236+Fees!AF236+'Ongoing Cash Flows'!AF236+'Terminal Value'!AF236</f>
        <v>0</v>
      </c>
      <c r="AG236" s="9" t="n">
        <f aca="false">+Outflows!AG236+Fees!AG236+'Ongoing Cash Flows'!AG236+'Terminal Value'!AG236</f>
        <v>0</v>
      </c>
      <c r="AH236" s="9" t="n">
        <f aca="false">+Outflows!AH236+Fees!AH236+'Ongoing Cash Flows'!AH236+'Terminal Value'!AH236</f>
        <v>0</v>
      </c>
      <c r="AI236" s="9" t="n">
        <f aca="false">+Outflows!AI236+Fees!AI236+'Ongoing Cash Flows'!AI236+'Terminal Value'!AI236</f>
        <v>0</v>
      </c>
      <c r="AJ236" s="9" t="n">
        <f aca="false">+Outflows!AJ236+Fees!AJ236+'Ongoing Cash Flows'!AJ236+'Terminal Value'!AJ236</f>
        <v>0</v>
      </c>
      <c r="AK236" s="9"/>
      <c r="AL236" s="1"/>
      <c r="AM236" s="32"/>
      <c r="AN236" s="33" t="n">
        <f aca="false">IF(ISERROR(XIRR(B236:AJ236,IRRDates)),-1,XIRR(B236:AJ236,IRRDates))</f>
        <v>0.0663945110956149</v>
      </c>
      <c r="AO236" s="9" t="n">
        <f aca="false">SUMPRODUCT(B236:AJ236,PVRf)</f>
        <v>0</v>
      </c>
      <c r="AP236" s="9" t="n">
        <f aca="false">MIN(0,AO236-$AO$1004)^2</f>
        <v>0</v>
      </c>
      <c r="AQ236" s="9" t="n">
        <f aca="false">MAX(0,AO236-$AO$1004)^2</f>
        <v>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20"/>
      <c r="CM236" s="20"/>
      <c r="CN236" s="20"/>
      <c r="CO236" s="20"/>
      <c r="CP236" s="20"/>
    </row>
    <row r="237" customFormat="false" ht="11.25" hidden="false" customHeight="false" outlineLevel="0" collapsed="false">
      <c r="A237" s="1" t="n">
        <v>235</v>
      </c>
      <c r="B237" s="9" t="n">
        <f aca="false">+Outflows!B237+Fees!B237+'Ongoing Cash Flows'!B237+'Terminal Value'!B237</f>
        <v>-99709.8580520274</v>
      </c>
      <c r="C237" s="9" t="n">
        <f aca="false">+Outflows!C237+Fees!C237+'Ongoing Cash Flows'!C237+'Terminal Value'!C237</f>
        <v>14299.0988263722</v>
      </c>
      <c r="D237" s="9" t="n">
        <f aca="false">+Outflows!D237+Fees!D237+'Ongoing Cash Flows'!D237+'Terminal Value'!D237</f>
        <v>12339.1381994202</v>
      </c>
      <c r="E237" s="9" t="n">
        <f aca="false">+Outflows!E237+Fees!E237+'Ongoing Cash Flows'!E237+'Terminal Value'!E237</f>
        <v>10340.7787472152</v>
      </c>
      <c r="F237" s="9" t="n">
        <f aca="false">+Outflows!F237+Fees!F237+'Ongoing Cash Flows'!F237+'Terminal Value'!F237</f>
        <v>9873.60198993805</v>
      </c>
      <c r="G237" s="9" t="n">
        <f aca="false">+Outflows!G237+Fees!G237+'Ongoing Cash Flows'!G237+'Terminal Value'!G237</f>
        <v>9589.67620250702</v>
      </c>
      <c r="H237" s="9" t="n">
        <f aca="false">+Outflows!H237+Fees!H237+'Ongoing Cash Flows'!H237+'Terminal Value'!H237</f>
        <v>8626.68528276526</v>
      </c>
      <c r="I237" s="9" t="n">
        <f aca="false">+Outflows!I237+Fees!I237+'Ongoing Cash Flows'!I237+'Terminal Value'!I237</f>
        <v>8468.61076599408</v>
      </c>
      <c r="J237" s="9" t="n">
        <f aca="false">+Outflows!J237+Fees!J237+'Ongoing Cash Flows'!J237+'Terminal Value'!J237</f>
        <v>8456.17656345909</v>
      </c>
      <c r="K237" s="9" t="n">
        <f aca="false">+Outflows!K237+Fees!K237+'Ongoing Cash Flows'!K237+'Terminal Value'!K237</f>
        <v>8447.24605412911</v>
      </c>
      <c r="L237" s="9" t="n">
        <f aca="false">+Outflows!L237+Fees!L237+'Ongoing Cash Flows'!L237+'Terminal Value'!L237</f>
        <v>8448.24862857868</v>
      </c>
      <c r="M237" s="9" t="n">
        <f aca="false">+Outflows!M237+Fees!M237+'Ongoing Cash Flows'!M237+'Terminal Value'!M237</f>
        <v>8420.46741982629</v>
      </c>
      <c r="N237" s="9" t="n">
        <f aca="false">+Outflows!N237+Fees!N237+'Ongoing Cash Flows'!N237+'Terminal Value'!N237</f>
        <v>8402.59589604677</v>
      </c>
      <c r="O237" s="9" t="n">
        <f aca="false">+Outflows!O237+Fees!O237+'Ongoing Cash Flows'!O237+'Terminal Value'!O237</f>
        <v>8076.69710269442</v>
      </c>
      <c r="P237" s="9" t="n">
        <f aca="false">+Outflows!P237+Fees!P237+'Ongoing Cash Flows'!P237+'Terminal Value'!P237</f>
        <v>7968.61341052095</v>
      </c>
      <c r="Q237" s="9" t="n">
        <f aca="false">+Outflows!Q237+Fees!Q237+'Ongoing Cash Flows'!Q237+'Terminal Value'!Q237</f>
        <v>7940.28205786683</v>
      </c>
      <c r="R237" s="9" t="n">
        <f aca="false">+Outflows!R237+Fees!R237+'Ongoing Cash Flows'!R237+'Terminal Value'!R237</f>
        <v>1143.63218791353</v>
      </c>
      <c r="S237" s="9" t="n">
        <f aca="false">+Outflows!S237+Fees!S237+'Ongoing Cash Flows'!S237+'Terminal Value'!S237</f>
        <v>0</v>
      </c>
      <c r="T237" s="9" t="n">
        <f aca="false">+Outflows!T237+Fees!T237+'Ongoing Cash Flows'!T237+'Terminal Value'!T237</f>
        <v>0</v>
      </c>
      <c r="U237" s="9" t="n">
        <f aca="false">+Outflows!U237+Fees!U237+'Ongoing Cash Flows'!U237+'Terminal Value'!U237</f>
        <v>0</v>
      </c>
      <c r="V237" s="9" t="n">
        <f aca="false">+Outflows!V237+Fees!V237+'Ongoing Cash Flows'!V237+'Terminal Value'!V237</f>
        <v>0</v>
      </c>
      <c r="W237" s="9" t="n">
        <f aca="false">+Outflows!W237+Fees!W237+'Ongoing Cash Flows'!W237+'Terminal Value'!W237</f>
        <v>0</v>
      </c>
      <c r="X237" s="9" t="n">
        <f aca="false">+Outflows!X237+Fees!X237+'Ongoing Cash Flows'!X237+'Terminal Value'!X237</f>
        <v>0</v>
      </c>
      <c r="Y237" s="9" t="n">
        <f aca="false">+Outflows!Y237+Fees!Y237+'Ongoing Cash Flows'!Y237+'Terminal Value'!Y237</f>
        <v>0</v>
      </c>
      <c r="Z237" s="9" t="n">
        <f aca="false">+Outflows!Z237+Fees!Z237+'Ongoing Cash Flows'!Z237+'Terminal Value'!Z237</f>
        <v>0</v>
      </c>
      <c r="AA237" s="9" t="n">
        <f aca="false">+Outflows!AA237+Fees!AA237+'Ongoing Cash Flows'!AA237+'Terminal Value'!AA237</f>
        <v>0</v>
      </c>
      <c r="AB237" s="9" t="n">
        <f aca="false">+Outflows!AB237+Fees!AB237+'Ongoing Cash Flows'!AB237+'Terminal Value'!AB237</f>
        <v>0</v>
      </c>
      <c r="AC237" s="9" t="n">
        <f aca="false">+Outflows!AC237+Fees!AC237+'Ongoing Cash Flows'!AC237+'Terminal Value'!AC237</f>
        <v>0</v>
      </c>
      <c r="AD237" s="9" t="n">
        <f aca="false">+Outflows!AD237+Fees!AD237+'Ongoing Cash Flows'!AD237+'Terminal Value'!AD237</f>
        <v>0</v>
      </c>
      <c r="AE237" s="9" t="n">
        <f aca="false">+Outflows!AE237+Fees!AE237+'Ongoing Cash Flows'!AE237+'Terminal Value'!AE237</f>
        <v>0</v>
      </c>
      <c r="AF237" s="9" t="n">
        <f aca="false">+Outflows!AF237+Fees!AF237+'Ongoing Cash Flows'!AF237+'Terminal Value'!AF237</f>
        <v>0</v>
      </c>
      <c r="AG237" s="9" t="n">
        <f aca="false">+Outflows!AG237+Fees!AG237+'Ongoing Cash Flows'!AG237+'Terminal Value'!AG237</f>
        <v>0</v>
      </c>
      <c r="AH237" s="9" t="n">
        <f aca="false">+Outflows!AH237+Fees!AH237+'Ongoing Cash Flows'!AH237+'Terminal Value'!AH237</f>
        <v>0</v>
      </c>
      <c r="AI237" s="9" t="n">
        <f aca="false">+Outflows!AI237+Fees!AI237+'Ongoing Cash Flows'!AI237+'Terminal Value'!AI237</f>
        <v>0</v>
      </c>
      <c r="AJ237" s="9" t="n">
        <f aca="false">+Outflows!AJ237+Fees!AJ237+'Ongoing Cash Flows'!AJ237+'Terminal Value'!AJ237</f>
        <v>0</v>
      </c>
      <c r="AK237" s="9"/>
      <c r="AL237" s="1"/>
      <c r="AM237" s="32"/>
      <c r="AN237" s="33" t="n">
        <f aca="false">IF(ISERROR(XIRR(B237:AJ237,IRRDates)),-1,XIRR(B237:AJ237,IRRDates))</f>
        <v>0.0511577718748459</v>
      </c>
      <c r="AO237" s="9" t="n">
        <f aca="false">SUMPRODUCT(B237:AJ237,PVRf)</f>
        <v>0</v>
      </c>
      <c r="AP237" s="9" t="n">
        <f aca="false">MIN(0,AO237-$AO$1004)^2</f>
        <v>0</v>
      </c>
      <c r="AQ237" s="9" t="n">
        <f aca="false">MAX(0,AO237-$AO$1004)^2</f>
        <v>0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20"/>
      <c r="CM237" s="20"/>
      <c r="CN237" s="20"/>
      <c r="CO237" s="20"/>
      <c r="CP237" s="20"/>
    </row>
    <row r="238" customFormat="false" ht="11.25" hidden="false" customHeight="false" outlineLevel="0" collapsed="false">
      <c r="A238" s="1" t="n">
        <v>236</v>
      </c>
      <c r="B238" s="9" t="n">
        <f aca="false">+Outflows!B238+Fees!B238+'Ongoing Cash Flows'!B238+'Terminal Value'!B238</f>
        <v>-89040.9995948249</v>
      </c>
      <c r="C238" s="9" t="n">
        <f aca="false">+Outflows!C238+Fees!C238+'Ongoing Cash Flows'!C238+'Terminal Value'!C238</f>
        <v>14010.1583317713</v>
      </c>
      <c r="D238" s="9" t="n">
        <f aca="false">+Outflows!D238+Fees!D238+'Ongoing Cash Flows'!D238+'Terminal Value'!D238</f>
        <v>11957.0208413874</v>
      </c>
      <c r="E238" s="9" t="n">
        <f aca="false">+Outflows!E238+Fees!E238+'Ongoing Cash Flows'!E238+'Terminal Value'!E238</f>
        <v>9888.54659413786</v>
      </c>
      <c r="F238" s="9" t="n">
        <f aca="false">+Outflows!F238+Fees!F238+'Ongoing Cash Flows'!F238+'Terminal Value'!F238</f>
        <v>9581.04222475316</v>
      </c>
      <c r="G238" s="9" t="n">
        <f aca="false">+Outflows!G238+Fees!G238+'Ongoing Cash Flows'!G238+'Terminal Value'!G238</f>
        <v>9339.08310682887</v>
      </c>
      <c r="H238" s="9" t="n">
        <f aca="false">+Outflows!H238+Fees!H238+'Ongoing Cash Flows'!H238+'Terminal Value'!H238</f>
        <v>8368.26163268887</v>
      </c>
      <c r="I238" s="9" t="n">
        <f aca="false">+Outflows!I238+Fees!I238+'Ongoing Cash Flows'!I238+'Terminal Value'!I238</f>
        <v>8223.87568807262</v>
      </c>
      <c r="J238" s="9" t="n">
        <f aca="false">+Outflows!J238+Fees!J238+'Ongoing Cash Flows'!J238+'Terminal Value'!J238</f>
        <v>8211.44148553763</v>
      </c>
      <c r="K238" s="9" t="n">
        <f aca="false">+Outflows!K238+Fees!K238+'Ongoing Cash Flows'!K238+'Terminal Value'!K238</f>
        <v>8202.09617099083</v>
      </c>
      <c r="L238" s="9" t="n">
        <f aca="false">+Outflows!L238+Fees!L238+'Ongoing Cash Flows'!L238+'Terminal Value'!L238</f>
        <v>8203.51355065722</v>
      </c>
      <c r="M238" s="9" t="n">
        <f aca="false">+Outflows!M238+Fees!M238+'Ongoing Cash Flows'!M238+'Terminal Value'!M238</f>
        <v>8175.31753668801</v>
      </c>
      <c r="N238" s="9" t="n">
        <f aca="false">+Outflows!N238+Fees!N238+'Ongoing Cash Flows'!N238+'Terminal Value'!N238</f>
        <v>8157.86081812531</v>
      </c>
      <c r="O238" s="9" t="n">
        <f aca="false">+Outflows!O238+Fees!O238+'Ongoing Cash Flows'!O238+'Terminal Value'!O238</f>
        <v>7831.54721955615</v>
      </c>
      <c r="P238" s="9" t="n">
        <f aca="false">+Outflows!P238+Fees!P238+'Ongoing Cash Flows'!P238+'Terminal Value'!P238</f>
        <v>7723.87833259949</v>
      </c>
      <c r="Q238" s="9" t="n">
        <f aca="false">+Outflows!Q238+Fees!Q238+'Ongoing Cash Flows'!Q238+'Terminal Value'!Q238</f>
        <v>7695.13217472855</v>
      </c>
      <c r="R238" s="9" t="n">
        <f aca="false">+Outflows!R238+Fees!R238+'Ongoing Cash Flows'!R238+'Terminal Value'!R238</f>
        <v>1021.2646489528</v>
      </c>
      <c r="S238" s="9" t="n">
        <f aca="false">+Outflows!S238+Fees!S238+'Ongoing Cash Flows'!S238+'Terminal Value'!S238</f>
        <v>0</v>
      </c>
      <c r="T238" s="9" t="n">
        <f aca="false">+Outflows!T238+Fees!T238+'Ongoing Cash Flows'!T238+'Terminal Value'!T238</f>
        <v>0</v>
      </c>
      <c r="U238" s="9" t="n">
        <f aca="false">+Outflows!U238+Fees!U238+'Ongoing Cash Flows'!U238+'Terminal Value'!U238</f>
        <v>0</v>
      </c>
      <c r="V238" s="9" t="n">
        <f aca="false">+Outflows!V238+Fees!V238+'Ongoing Cash Flows'!V238+'Terminal Value'!V238</f>
        <v>0</v>
      </c>
      <c r="W238" s="9" t="n">
        <f aca="false">+Outflows!W238+Fees!W238+'Ongoing Cash Flows'!W238+'Terminal Value'!W238</f>
        <v>0</v>
      </c>
      <c r="X238" s="9" t="n">
        <f aca="false">+Outflows!X238+Fees!X238+'Ongoing Cash Flows'!X238+'Terminal Value'!X238</f>
        <v>0</v>
      </c>
      <c r="Y238" s="9" t="n">
        <f aca="false">+Outflows!Y238+Fees!Y238+'Ongoing Cash Flows'!Y238+'Terminal Value'!Y238</f>
        <v>0</v>
      </c>
      <c r="Z238" s="9" t="n">
        <f aca="false">+Outflows!Z238+Fees!Z238+'Ongoing Cash Flows'!Z238+'Terminal Value'!Z238</f>
        <v>0</v>
      </c>
      <c r="AA238" s="9" t="n">
        <f aca="false">+Outflows!AA238+Fees!AA238+'Ongoing Cash Flows'!AA238+'Terminal Value'!AA238</f>
        <v>0</v>
      </c>
      <c r="AB238" s="9" t="n">
        <f aca="false">+Outflows!AB238+Fees!AB238+'Ongoing Cash Flows'!AB238+'Terminal Value'!AB238</f>
        <v>0</v>
      </c>
      <c r="AC238" s="9" t="n">
        <f aca="false">+Outflows!AC238+Fees!AC238+'Ongoing Cash Flows'!AC238+'Terminal Value'!AC238</f>
        <v>0</v>
      </c>
      <c r="AD238" s="9" t="n">
        <f aca="false">+Outflows!AD238+Fees!AD238+'Ongoing Cash Flows'!AD238+'Terminal Value'!AD238</f>
        <v>0</v>
      </c>
      <c r="AE238" s="9" t="n">
        <f aca="false">+Outflows!AE238+Fees!AE238+'Ongoing Cash Flows'!AE238+'Terminal Value'!AE238</f>
        <v>0</v>
      </c>
      <c r="AF238" s="9" t="n">
        <f aca="false">+Outflows!AF238+Fees!AF238+'Ongoing Cash Flows'!AF238+'Terminal Value'!AF238</f>
        <v>0</v>
      </c>
      <c r="AG238" s="9" t="n">
        <f aca="false">+Outflows!AG238+Fees!AG238+'Ongoing Cash Flows'!AG238+'Terminal Value'!AG238</f>
        <v>0</v>
      </c>
      <c r="AH238" s="9" t="n">
        <f aca="false">+Outflows!AH238+Fees!AH238+'Ongoing Cash Flows'!AH238+'Terminal Value'!AH238</f>
        <v>0</v>
      </c>
      <c r="AI238" s="9" t="n">
        <f aca="false">+Outflows!AI238+Fees!AI238+'Ongoing Cash Flows'!AI238+'Terminal Value'!AI238</f>
        <v>0</v>
      </c>
      <c r="AJ238" s="9" t="n">
        <f aca="false">+Outflows!AJ238+Fees!AJ238+'Ongoing Cash Flows'!AJ238+'Terminal Value'!AJ238</f>
        <v>0</v>
      </c>
      <c r="AK238" s="9"/>
      <c r="AL238" s="1"/>
      <c r="AM238" s="32"/>
      <c r="AN238" s="33" t="n">
        <f aca="false">IF(ISERROR(XIRR(B238:AJ238,IRRDates)),-1,XIRR(B238:AJ238,IRRDates))</f>
        <v>0.0650609746928885</v>
      </c>
      <c r="AO238" s="9" t="n">
        <f aca="false">SUMPRODUCT(B238:AJ238,PVRf)</f>
        <v>0</v>
      </c>
      <c r="AP238" s="9" t="n">
        <f aca="false">MIN(0,AO238-$AO$1004)^2</f>
        <v>0</v>
      </c>
      <c r="AQ238" s="9" t="n">
        <f aca="false">MAX(0,AO238-$AO$1004)^2</f>
        <v>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20"/>
      <c r="CM238" s="20"/>
      <c r="CN238" s="20"/>
      <c r="CO238" s="20"/>
      <c r="CP238" s="20"/>
    </row>
    <row r="239" customFormat="false" ht="11.25" hidden="false" customHeight="false" outlineLevel="0" collapsed="false">
      <c r="A239" s="1" t="n">
        <v>237</v>
      </c>
      <c r="B239" s="9" t="n">
        <f aca="false">+Outflows!B239+Fees!B239+'Ongoing Cash Flows'!B239+'Terminal Value'!B239</f>
        <v>-87679.3283760638</v>
      </c>
      <c r="C239" s="9" t="n">
        <f aca="false">+Outflows!C239+Fees!C239+'Ongoing Cash Flows'!C239+'Terminal Value'!C239</f>
        <v>14107.2060426187</v>
      </c>
      <c r="D239" s="9" t="n">
        <f aca="false">+Outflows!D239+Fees!D239+'Ongoing Cash Flows'!D239+'Terminal Value'!D239</f>
        <v>11866.7584577436</v>
      </c>
      <c r="E239" s="9" t="n">
        <f aca="false">+Outflows!E239+Fees!E239+'Ongoing Cash Flows'!E239+'Terminal Value'!E239</f>
        <v>9884.60410255554</v>
      </c>
      <c r="F239" s="9" t="n">
        <f aca="false">+Outflows!F239+Fees!F239+'Ongoing Cash Flows'!F239+'Terminal Value'!F239</f>
        <v>9339.47475878575</v>
      </c>
      <c r="G239" s="9" t="n">
        <f aca="false">+Outflows!G239+Fees!G239+'Ongoing Cash Flows'!G239+'Terminal Value'!G239</f>
        <v>9131.79394022117</v>
      </c>
      <c r="H239" s="9" t="n">
        <f aca="false">+Outflows!H239+Fees!H239+'Ongoing Cash Flows'!H239+'Terminal Value'!H239</f>
        <v>8335.27890562694</v>
      </c>
      <c r="I239" s="9" t="n">
        <f aca="false">+Outflows!I239+Fees!I239+'Ongoing Cash Flows'!I239+'Terminal Value'!I239</f>
        <v>8192.64003965121</v>
      </c>
      <c r="J239" s="9" t="n">
        <f aca="false">+Outflows!J239+Fees!J239+'Ongoing Cash Flows'!J239+'Terminal Value'!J239</f>
        <v>8180.20583711622</v>
      </c>
      <c r="K239" s="9" t="n">
        <f aca="false">+Outflows!K239+Fees!K239+'Ongoing Cash Flows'!K239+'Terminal Value'!K239</f>
        <v>8170.80758079244</v>
      </c>
      <c r="L239" s="9" t="n">
        <f aca="false">+Outflows!L239+Fees!L239+'Ongoing Cash Flows'!L239+'Terminal Value'!L239</f>
        <v>8172.27790223581</v>
      </c>
      <c r="M239" s="9" t="n">
        <f aca="false">+Outflows!M239+Fees!M239+'Ongoing Cash Flows'!M239+'Terminal Value'!M239</f>
        <v>8144.02894648962</v>
      </c>
      <c r="N239" s="9" t="n">
        <f aca="false">+Outflows!N239+Fees!N239+'Ongoing Cash Flows'!N239+'Terminal Value'!N239</f>
        <v>8126.6251697039</v>
      </c>
      <c r="O239" s="9" t="n">
        <f aca="false">+Outflows!O239+Fees!O239+'Ongoing Cash Flows'!O239+'Terminal Value'!O239</f>
        <v>7800.25862935776</v>
      </c>
      <c r="P239" s="9" t="n">
        <f aca="false">+Outflows!P239+Fees!P239+'Ongoing Cash Flows'!P239+'Terminal Value'!P239</f>
        <v>7692.64268417808</v>
      </c>
      <c r="Q239" s="9" t="n">
        <f aca="false">+Outflows!Q239+Fees!Q239+'Ongoing Cash Flows'!Q239+'Terminal Value'!Q239</f>
        <v>7663.84358453016</v>
      </c>
      <c r="R239" s="9" t="n">
        <f aca="false">+Outflows!R239+Fees!R239+'Ongoing Cash Flows'!R239+'Terminal Value'!R239</f>
        <v>1005.6468247421</v>
      </c>
      <c r="S239" s="9" t="n">
        <f aca="false">+Outflows!S239+Fees!S239+'Ongoing Cash Flows'!S239+'Terminal Value'!S239</f>
        <v>0</v>
      </c>
      <c r="T239" s="9" t="n">
        <f aca="false">+Outflows!T239+Fees!T239+'Ongoing Cash Flows'!T239+'Terminal Value'!T239</f>
        <v>0</v>
      </c>
      <c r="U239" s="9" t="n">
        <f aca="false">+Outflows!U239+Fees!U239+'Ongoing Cash Flows'!U239+'Terminal Value'!U239</f>
        <v>0</v>
      </c>
      <c r="V239" s="9" t="n">
        <f aca="false">+Outflows!V239+Fees!V239+'Ongoing Cash Flows'!V239+'Terminal Value'!V239</f>
        <v>0</v>
      </c>
      <c r="W239" s="9" t="n">
        <f aca="false">+Outflows!W239+Fees!W239+'Ongoing Cash Flows'!W239+'Terminal Value'!W239</f>
        <v>0</v>
      </c>
      <c r="X239" s="9" t="n">
        <f aca="false">+Outflows!X239+Fees!X239+'Ongoing Cash Flows'!X239+'Terminal Value'!X239</f>
        <v>0</v>
      </c>
      <c r="Y239" s="9" t="n">
        <f aca="false">+Outflows!Y239+Fees!Y239+'Ongoing Cash Flows'!Y239+'Terminal Value'!Y239</f>
        <v>0</v>
      </c>
      <c r="Z239" s="9" t="n">
        <f aca="false">+Outflows!Z239+Fees!Z239+'Ongoing Cash Flows'!Z239+'Terminal Value'!Z239</f>
        <v>0</v>
      </c>
      <c r="AA239" s="9" t="n">
        <f aca="false">+Outflows!AA239+Fees!AA239+'Ongoing Cash Flows'!AA239+'Terminal Value'!AA239</f>
        <v>0</v>
      </c>
      <c r="AB239" s="9" t="n">
        <f aca="false">+Outflows!AB239+Fees!AB239+'Ongoing Cash Flows'!AB239+'Terminal Value'!AB239</f>
        <v>0</v>
      </c>
      <c r="AC239" s="9" t="n">
        <f aca="false">+Outflows!AC239+Fees!AC239+'Ongoing Cash Flows'!AC239+'Terminal Value'!AC239</f>
        <v>0</v>
      </c>
      <c r="AD239" s="9" t="n">
        <f aca="false">+Outflows!AD239+Fees!AD239+'Ongoing Cash Flows'!AD239+'Terminal Value'!AD239</f>
        <v>0</v>
      </c>
      <c r="AE239" s="9" t="n">
        <f aca="false">+Outflows!AE239+Fees!AE239+'Ongoing Cash Flows'!AE239+'Terminal Value'!AE239</f>
        <v>0</v>
      </c>
      <c r="AF239" s="9" t="n">
        <f aca="false">+Outflows!AF239+Fees!AF239+'Ongoing Cash Flows'!AF239+'Terminal Value'!AF239</f>
        <v>0</v>
      </c>
      <c r="AG239" s="9" t="n">
        <f aca="false">+Outflows!AG239+Fees!AG239+'Ongoing Cash Flows'!AG239+'Terminal Value'!AG239</f>
        <v>0</v>
      </c>
      <c r="AH239" s="9" t="n">
        <f aca="false">+Outflows!AH239+Fees!AH239+'Ongoing Cash Flows'!AH239+'Terminal Value'!AH239</f>
        <v>0</v>
      </c>
      <c r="AI239" s="9" t="n">
        <f aca="false">+Outflows!AI239+Fees!AI239+'Ongoing Cash Flows'!AI239+'Terminal Value'!AI239</f>
        <v>0</v>
      </c>
      <c r="AJ239" s="9" t="n">
        <f aca="false">+Outflows!AJ239+Fees!AJ239+'Ongoing Cash Flows'!AJ239+'Terminal Value'!AJ239</f>
        <v>0</v>
      </c>
      <c r="AK239" s="9"/>
      <c r="AL239" s="1"/>
      <c r="AM239" s="32"/>
      <c r="AN239" s="33" t="n">
        <f aca="false">IF(ISERROR(XIRR(B239:AJ239,IRRDates)),-1,XIRR(B239:AJ239,IRRDates))</f>
        <v>0.0667482219533829</v>
      </c>
      <c r="AO239" s="9" t="n">
        <f aca="false">SUMPRODUCT(B239:AJ239,PVRf)</f>
        <v>0</v>
      </c>
      <c r="AP239" s="9" t="n">
        <f aca="false">MIN(0,AO239-$AO$1004)^2</f>
        <v>0</v>
      </c>
      <c r="AQ239" s="9" t="n">
        <f aca="false">MAX(0,AO239-$AO$1004)^2</f>
        <v>0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20"/>
      <c r="CM239" s="20"/>
      <c r="CN239" s="20"/>
      <c r="CO239" s="20"/>
      <c r="CP239" s="20"/>
    </row>
    <row r="240" customFormat="false" ht="11.25" hidden="false" customHeight="false" outlineLevel="0" collapsed="false">
      <c r="A240" s="1" t="n">
        <v>238</v>
      </c>
      <c r="B240" s="9" t="n">
        <f aca="false">+Outflows!B240+Fees!B240+'Ongoing Cash Flows'!B240+'Terminal Value'!B240</f>
        <v>-98043.7546227983</v>
      </c>
      <c r="C240" s="9" t="n">
        <f aca="false">+Outflows!C240+Fees!C240+'Ongoing Cash Flows'!C240+'Terminal Value'!C240</f>
        <v>14263.5087157925</v>
      </c>
      <c r="D240" s="9" t="n">
        <f aca="false">+Outflows!D240+Fees!D240+'Ongoing Cash Flows'!D240+'Terminal Value'!D240</f>
        <v>12304.1689997893</v>
      </c>
      <c r="E240" s="9" t="n">
        <f aca="false">+Outflows!E240+Fees!E240+'Ongoing Cash Flows'!E240+'Terminal Value'!E240</f>
        <v>10275.5899073597</v>
      </c>
      <c r="F240" s="9" t="n">
        <f aca="false">+Outflows!F240+Fees!F240+'Ongoing Cash Flows'!F240+'Terminal Value'!F240</f>
        <v>9874.519232814</v>
      </c>
      <c r="G240" s="9" t="n">
        <f aca="false">+Outflows!G240+Fees!G240+'Ongoing Cash Flows'!G240+'Terminal Value'!G240</f>
        <v>9627.55160275942</v>
      </c>
      <c r="H240" s="9" t="n">
        <f aca="false">+Outflows!H240+Fees!H240+'Ongoing Cash Flows'!H240+'Terminal Value'!H240</f>
        <v>8586.32852563765</v>
      </c>
      <c r="I240" s="9" t="n">
        <f aca="false">+Outflows!I240+Fees!I240+'Ongoing Cash Flows'!I240+'Terminal Value'!I240</f>
        <v>8430.3916862103</v>
      </c>
      <c r="J240" s="9" t="n">
        <f aca="false">+Outflows!J240+Fees!J240+'Ongoing Cash Flows'!J240+'Terminal Value'!J240</f>
        <v>8417.95748367531</v>
      </c>
      <c r="K240" s="9" t="n">
        <f aca="false">+Outflows!K240+Fees!K240+'Ongoing Cash Flows'!K240+'Terminal Value'!K240</f>
        <v>8408.96219624401</v>
      </c>
      <c r="L240" s="9" t="n">
        <f aca="false">+Outflows!L240+Fees!L240+'Ongoing Cash Flows'!L240+'Terminal Value'!L240</f>
        <v>8410.0295487949</v>
      </c>
      <c r="M240" s="9" t="n">
        <f aca="false">+Outflows!M240+Fees!M240+'Ongoing Cash Flows'!M240+'Terminal Value'!M240</f>
        <v>8382.18356194119</v>
      </c>
      <c r="N240" s="9" t="n">
        <f aca="false">+Outflows!N240+Fees!N240+'Ongoing Cash Flows'!N240+'Terminal Value'!N240</f>
        <v>8364.376816263</v>
      </c>
      <c r="O240" s="9" t="n">
        <f aca="false">+Outflows!O240+Fees!O240+'Ongoing Cash Flows'!O240+'Terminal Value'!O240</f>
        <v>8038.41324480932</v>
      </c>
      <c r="P240" s="9" t="n">
        <f aca="false">+Outflows!P240+Fees!P240+'Ongoing Cash Flows'!P240+'Terminal Value'!P240</f>
        <v>7930.39433073718</v>
      </c>
      <c r="Q240" s="9" t="n">
        <f aca="false">+Outflows!Q240+Fees!Q240+'Ongoing Cash Flows'!Q240+'Terminal Value'!Q240</f>
        <v>7901.99819998173</v>
      </c>
      <c r="R240" s="9" t="n">
        <f aca="false">+Outflows!R240+Fees!R240+'Ongoing Cash Flows'!R240+'Terminal Value'!R240</f>
        <v>1124.52264802165</v>
      </c>
      <c r="S240" s="9" t="n">
        <f aca="false">+Outflows!S240+Fees!S240+'Ongoing Cash Flows'!S240+'Terminal Value'!S240</f>
        <v>0</v>
      </c>
      <c r="T240" s="9" t="n">
        <f aca="false">+Outflows!T240+Fees!T240+'Ongoing Cash Flows'!T240+'Terminal Value'!T240</f>
        <v>0</v>
      </c>
      <c r="U240" s="9" t="n">
        <f aca="false">+Outflows!U240+Fees!U240+'Ongoing Cash Flows'!U240+'Terminal Value'!U240</f>
        <v>0</v>
      </c>
      <c r="V240" s="9" t="n">
        <f aca="false">+Outflows!V240+Fees!V240+'Ongoing Cash Flows'!V240+'Terminal Value'!V240</f>
        <v>0</v>
      </c>
      <c r="W240" s="9" t="n">
        <f aca="false">+Outflows!W240+Fees!W240+'Ongoing Cash Flows'!W240+'Terminal Value'!W240</f>
        <v>0</v>
      </c>
      <c r="X240" s="9" t="n">
        <f aca="false">+Outflows!X240+Fees!X240+'Ongoing Cash Flows'!X240+'Terminal Value'!X240</f>
        <v>0</v>
      </c>
      <c r="Y240" s="9" t="n">
        <f aca="false">+Outflows!Y240+Fees!Y240+'Ongoing Cash Flows'!Y240+'Terminal Value'!Y240</f>
        <v>0</v>
      </c>
      <c r="Z240" s="9" t="n">
        <f aca="false">+Outflows!Z240+Fees!Z240+'Ongoing Cash Flows'!Z240+'Terminal Value'!Z240</f>
        <v>0</v>
      </c>
      <c r="AA240" s="9" t="n">
        <f aca="false">+Outflows!AA240+Fees!AA240+'Ongoing Cash Flows'!AA240+'Terminal Value'!AA240</f>
        <v>0</v>
      </c>
      <c r="AB240" s="9" t="n">
        <f aca="false">+Outflows!AB240+Fees!AB240+'Ongoing Cash Flows'!AB240+'Terminal Value'!AB240</f>
        <v>0</v>
      </c>
      <c r="AC240" s="9" t="n">
        <f aca="false">+Outflows!AC240+Fees!AC240+'Ongoing Cash Flows'!AC240+'Terminal Value'!AC240</f>
        <v>0</v>
      </c>
      <c r="AD240" s="9" t="n">
        <f aca="false">+Outflows!AD240+Fees!AD240+'Ongoing Cash Flows'!AD240+'Terminal Value'!AD240</f>
        <v>0</v>
      </c>
      <c r="AE240" s="9" t="n">
        <f aca="false">+Outflows!AE240+Fees!AE240+'Ongoing Cash Flows'!AE240+'Terminal Value'!AE240</f>
        <v>0</v>
      </c>
      <c r="AF240" s="9" t="n">
        <f aca="false">+Outflows!AF240+Fees!AF240+'Ongoing Cash Flows'!AF240+'Terminal Value'!AF240</f>
        <v>0</v>
      </c>
      <c r="AG240" s="9" t="n">
        <f aca="false">+Outflows!AG240+Fees!AG240+'Ongoing Cash Flows'!AG240+'Terminal Value'!AG240</f>
        <v>0</v>
      </c>
      <c r="AH240" s="9" t="n">
        <f aca="false">+Outflows!AH240+Fees!AH240+'Ongoing Cash Flows'!AH240+'Terminal Value'!AH240</f>
        <v>0</v>
      </c>
      <c r="AI240" s="9" t="n">
        <f aca="false">+Outflows!AI240+Fees!AI240+'Ongoing Cash Flows'!AI240+'Terminal Value'!AI240</f>
        <v>0</v>
      </c>
      <c r="AJ240" s="9" t="n">
        <f aca="false">+Outflows!AJ240+Fees!AJ240+'Ongoing Cash Flows'!AJ240+'Terminal Value'!AJ240</f>
        <v>0</v>
      </c>
      <c r="AK240" s="9"/>
      <c r="AL240" s="1"/>
      <c r="AM240" s="32"/>
      <c r="AN240" s="33" t="n">
        <f aca="false">IF(ISERROR(XIRR(B240:AJ240,IRRDates)),-1,XIRR(B240:AJ240,IRRDates))</f>
        <v>0.0533783059079861</v>
      </c>
      <c r="AO240" s="9" t="n">
        <f aca="false">SUMPRODUCT(B240:AJ240,PVRf)</f>
        <v>0</v>
      </c>
      <c r="AP240" s="9" t="n">
        <f aca="false">MIN(0,AO240-$AO$1004)^2</f>
        <v>0</v>
      </c>
      <c r="AQ240" s="9" t="n">
        <f aca="false">MAX(0,AO240-$AO$1004)^2</f>
        <v>0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20"/>
      <c r="CM240" s="20"/>
      <c r="CN240" s="20"/>
      <c r="CO240" s="20"/>
      <c r="CP240" s="20"/>
    </row>
    <row r="241" customFormat="false" ht="11.25" hidden="false" customHeight="false" outlineLevel="0" collapsed="false">
      <c r="A241" s="1" t="n">
        <v>239</v>
      </c>
      <c r="B241" s="9" t="n">
        <f aca="false">+Outflows!B241+Fees!B241+'Ongoing Cash Flows'!B241+'Terminal Value'!B241</f>
        <v>-91154.1475891574</v>
      </c>
      <c r="C241" s="9" t="n">
        <f aca="false">+Outflows!C241+Fees!C241+'Ongoing Cash Flows'!C241+'Terminal Value'!C241</f>
        <v>14158.0690735479</v>
      </c>
      <c r="D241" s="9" t="n">
        <f aca="false">+Outflows!D241+Fees!D241+'Ongoing Cash Flows'!D241+'Terminal Value'!D241</f>
        <v>12098.4371120852</v>
      </c>
      <c r="E241" s="9" t="n">
        <f aca="false">+Outflows!E241+Fees!E241+'Ongoing Cash Flows'!E241+'Terminal Value'!E241</f>
        <v>10022.0650815022</v>
      </c>
      <c r="F241" s="9" t="n">
        <f aca="false">+Outflows!F241+Fees!F241+'Ongoing Cash Flows'!F241+'Terminal Value'!F241</f>
        <v>9658.46363188926</v>
      </c>
      <c r="G241" s="9" t="n">
        <f aca="false">+Outflows!G241+Fees!G241+'Ongoing Cash Flows'!G241+'Terminal Value'!G241</f>
        <v>9290.78688351242</v>
      </c>
      <c r="H241" s="9" t="n">
        <f aca="false">+Outflows!H241+Fees!H241+'Ongoing Cash Flows'!H241+'Terminal Value'!H241</f>
        <v>8419.44681056311</v>
      </c>
      <c r="I241" s="9" t="n">
        <f aca="false">+Outflows!I241+Fees!I241+'Ongoing Cash Flows'!I241+'Terminal Value'!I241</f>
        <v>8272.34961254421</v>
      </c>
      <c r="J241" s="9" t="n">
        <f aca="false">+Outflows!J241+Fees!J241+'Ongoing Cash Flows'!J241+'Terminal Value'!J241</f>
        <v>8259.91541000922</v>
      </c>
      <c r="K241" s="9" t="n">
        <f aca="false">+Outflows!K241+Fees!K241+'Ongoing Cash Flows'!K241+'Terminal Value'!K241</f>
        <v>8250.65225465645</v>
      </c>
      <c r="L241" s="9" t="n">
        <f aca="false">+Outflows!L241+Fees!L241+'Ongoing Cash Flows'!L241+'Terminal Value'!L241</f>
        <v>8251.98747512881</v>
      </c>
      <c r="M241" s="9" t="n">
        <f aca="false">+Outflows!M241+Fees!M241+'Ongoing Cash Flows'!M241+'Terminal Value'!M241</f>
        <v>8223.87362035363</v>
      </c>
      <c r="N241" s="9" t="n">
        <f aca="false">+Outflows!N241+Fees!N241+'Ongoing Cash Flows'!N241+'Terminal Value'!N241</f>
        <v>8206.3347425969</v>
      </c>
      <c r="O241" s="9" t="n">
        <f aca="false">+Outflows!O241+Fees!O241+'Ongoing Cash Flows'!O241+'Terminal Value'!O241</f>
        <v>7880.10330322176</v>
      </c>
      <c r="P241" s="9" t="n">
        <f aca="false">+Outflows!P241+Fees!P241+'Ongoing Cash Flows'!P241+'Terminal Value'!P241</f>
        <v>7772.35225707108</v>
      </c>
      <c r="Q241" s="9" t="n">
        <f aca="false">+Outflows!Q241+Fees!Q241+'Ongoing Cash Flows'!Q241+'Terminal Value'!Q241</f>
        <v>7743.68825839416</v>
      </c>
      <c r="R241" s="9" t="n">
        <f aca="false">+Outflows!R241+Fees!R241+'Ongoing Cash Flows'!R241+'Terminal Value'!R241</f>
        <v>1045.5016111886</v>
      </c>
      <c r="S241" s="9" t="n">
        <f aca="false">+Outflows!S241+Fees!S241+'Ongoing Cash Flows'!S241+'Terminal Value'!S241</f>
        <v>0</v>
      </c>
      <c r="T241" s="9" t="n">
        <f aca="false">+Outflows!T241+Fees!T241+'Ongoing Cash Flows'!T241+'Terminal Value'!T241</f>
        <v>0</v>
      </c>
      <c r="U241" s="9" t="n">
        <f aca="false">+Outflows!U241+Fees!U241+'Ongoing Cash Flows'!U241+'Terminal Value'!U241</f>
        <v>0</v>
      </c>
      <c r="V241" s="9" t="n">
        <f aca="false">+Outflows!V241+Fees!V241+'Ongoing Cash Flows'!V241+'Terminal Value'!V241</f>
        <v>0</v>
      </c>
      <c r="W241" s="9" t="n">
        <f aca="false">+Outflows!W241+Fees!W241+'Ongoing Cash Flows'!W241+'Terminal Value'!W241</f>
        <v>0</v>
      </c>
      <c r="X241" s="9" t="n">
        <f aca="false">+Outflows!X241+Fees!X241+'Ongoing Cash Flows'!X241+'Terminal Value'!X241</f>
        <v>0</v>
      </c>
      <c r="Y241" s="9" t="n">
        <f aca="false">+Outflows!Y241+Fees!Y241+'Ongoing Cash Flows'!Y241+'Terminal Value'!Y241</f>
        <v>0</v>
      </c>
      <c r="Z241" s="9" t="n">
        <f aca="false">+Outflows!Z241+Fees!Z241+'Ongoing Cash Flows'!Z241+'Terminal Value'!Z241</f>
        <v>0</v>
      </c>
      <c r="AA241" s="9" t="n">
        <f aca="false">+Outflows!AA241+Fees!AA241+'Ongoing Cash Flows'!AA241+'Terminal Value'!AA241</f>
        <v>0</v>
      </c>
      <c r="AB241" s="9" t="n">
        <f aca="false">+Outflows!AB241+Fees!AB241+'Ongoing Cash Flows'!AB241+'Terminal Value'!AB241</f>
        <v>0</v>
      </c>
      <c r="AC241" s="9" t="n">
        <f aca="false">+Outflows!AC241+Fees!AC241+'Ongoing Cash Flows'!AC241+'Terminal Value'!AC241</f>
        <v>0</v>
      </c>
      <c r="AD241" s="9" t="n">
        <f aca="false">+Outflows!AD241+Fees!AD241+'Ongoing Cash Flows'!AD241+'Terminal Value'!AD241</f>
        <v>0</v>
      </c>
      <c r="AE241" s="9" t="n">
        <f aca="false">+Outflows!AE241+Fees!AE241+'Ongoing Cash Flows'!AE241+'Terminal Value'!AE241</f>
        <v>0</v>
      </c>
      <c r="AF241" s="9" t="n">
        <f aca="false">+Outflows!AF241+Fees!AF241+'Ongoing Cash Flows'!AF241+'Terminal Value'!AF241</f>
        <v>0</v>
      </c>
      <c r="AG241" s="9" t="n">
        <f aca="false">+Outflows!AG241+Fees!AG241+'Ongoing Cash Flows'!AG241+'Terminal Value'!AG241</f>
        <v>0</v>
      </c>
      <c r="AH241" s="9" t="n">
        <f aca="false">+Outflows!AH241+Fees!AH241+'Ongoing Cash Flows'!AH241+'Terminal Value'!AH241</f>
        <v>0</v>
      </c>
      <c r="AI241" s="9" t="n">
        <f aca="false">+Outflows!AI241+Fees!AI241+'Ongoing Cash Flows'!AI241+'Terminal Value'!AI241</f>
        <v>0</v>
      </c>
      <c r="AJ241" s="9" t="n">
        <f aca="false">+Outflows!AJ241+Fees!AJ241+'Ongoing Cash Flows'!AJ241+'Terminal Value'!AJ241</f>
        <v>0</v>
      </c>
      <c r="AK241" s="9"/>
      <c r="AL241" s="1"/>
      <c r="AM241" s="32"/>
      <c r="AN241" s="33" t="n">
        <f aca="false">IF(ISERROR(XIRR(B241:AJ241,IRRDates)),-1,XIRR(B241:AJ241,IRRDates))</f>
        <v>0.0623124261331122</v>
      </c>
      <c r="AO241" s="9" t="n">
        <f aca="false">SUMPRODUCT(B241:AJ241,PVRf)</f>
        <v>0</v>
      </c>
      <c r="AP241" s="9" t="n">
        <f aca="false">MIN(0,AO241-$AO$1004)^2</f>
        <v>0</v>
      </c>
      <c r="AQ241" s="9" t="n">
        <f aca="false">MAX(0,AO241-$AO$1004)^2</f>
        <v>0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20"/>
      <c r="CM241" s="20"/>
      <c r="CN241" s="20"/>
      <c r="CO241" s="20"/>
      <c r="CP241" s="20"/>
    </row>
    <row r="242" customFormat="false" ht="11.25" hidden="false" customHeight="false" outlineLevel="0" collapsed="false">
      <c r="A242" s="1" t="n">
        <v>240</v>
      </c>
      <c r="B242" s="9" t="n">
        <f aca="false">+Outflows!B242+Fees!B242+'Ongoing Cash Flows'!B242+'Terminal Value'!B242</f>
        <v>-86371.3767281135</v>
      </c>
      <c r="C242" s="9" t="n">
        <f aca="false">+Outflows!C242+Fees!C242+'Ongoing Cash Flows'!C242+'Terminal Value'!C242</f>
        <v>14007.6715249654</v>
      </c>
      <c r="D242" s="9" t="n">
        <f aca="false">+Outflows!D242+Fees!D242+'Ongoing Cash Flows'!D242+'Terminal Value'!D242</f>
        <v>11880.4388031176</v>
      </c>
      <c r="E242" s="9" t="n">
        <f aca="false">+Outflows!E242+Fees!E242+'Ongoing Cash Flows'!E242+'Terminal Value'!E242</f>
        <v>9910.52468086506</v>
      </c>
      <c r="F242" s="9" t="n">
        <f aca="false">+Outflows!F242+Fees!F242+'Ongoing Cash Flows'!F242+'Terminal Value'!F242</f>
        <v>9487.42989697448</v>
      </c>
      <c r="G242" s="9" t="n">
        <f aca="false">+Outflows!G242+Fees!G242+'Ongoing Cash Flows'!G242+'Terminal Value'!G242</f>
        <v>9196.30023316566</v>
      </c>
      <c r="H242" s="9" t="n">
        <f aca="false">+Outflows!H242+Fees!H242+'Ongoing Cash Flows'!H242+'Terminal Value'!H242</f>
        <v>8303.59738690189</v>
      </c>
      <c r="I242" s="9" t="n">
        <f aca="false">+Outflows!I242+Fees!I242+'Ongoing Cash Flows'!I242+'Terminal Value'!I242</f>
        <v>8162.63667520855</v>
      </c>
      <c r="J242" s="9" t="n">
        <f aca="false">+Outflows!J242+Fees!J242+'Ongoing Cash Flows'!J242+'Terminal Value'!J242</f>
        <v>8150.20247267356</v>
      </c>
      <c r="K242" s="9" t="n">
        <f aca="false">+Outflows!K242+Fees!K242+'Ongoing Cash Flows'!K242+'Terminal Value'!K242</f>
        <v>8140.75336318971</v>
      </c>
      <c r="L242" s="9" t="n">
        <f aca="false">+Outflows!L242+Fees!L242+'Ongoing Cash Flows'!L242+'Terminal Value'!L242</f>
        <v>8142.27453779315</v>
      </c>
      <c r="M242" s="9" t="n">
        <f aca="false">+Outflows!M242+Fees!M242+'Ongoing Cash Flows'!M242+'Terminal Value'!M242</f>
        <v>8113.97472888689</v>
      </c>
      <c r="N242" s="9" t="n">
        <f aca="false">+Outflows!N242+Fees!N242+'Ongoing Cash Flows'!N242+'Terminal Value'!N242</f>
        <v>8096.62180526124</v>
      </c>
      <c r="O242" s="9" t="n">
        <f aca="false">+Outflows!O242+Fees!O242+'Ongoing Cash Flows'!O242+'Terminal Value'!O242</f>
        <v>7770.20441175502</v>
      </c>
      <c r="P242" s="9" t="n">
        <f aca="false">+Outflows!P242+Fees!P242+'Ongoing Cash Flows'!P242+'Terminal Value'!P242</f>
        <v>7662.63931973542</v>
      </c>
      <c r="Q242" s="9" t="n">
        <f aca="false">+Outflows!Q242+Fees!Q242+'Ongoing Cash Flows'!Q242+'Terminal Value'!Q242</f>
        <v>7633.78936692743</v>
      </c>
      <c r="R242" s="9" t="n">
        <f aca="false">+Outflows!R242+Fees!R242+'Ongoing Cash Flows'!R242+'Terminal Value'!R242</f>
        <v>990.64514252077</v>
      </c>
      <c r="S242" s="9" t="n">
        <f aca="false">+Outflows!S242+Fees!S242+'Ongoing Cash Flows'!S242+'Terminal Value'!S242</f>
        <v>0</v>
      </c>
      <c r="T242" s="9" t="n">
        <f aca="false">+Outflows!T242+Fees!T242+'Ongoing Cash Flows'!T242+'Terminal Value'!T242</f>
        <v>0</v>
      </c>
      <c r="U242" s="9" t="n">
        <f aca="false">+Outflows!U242+Fees!U242+'Ongoing Cash Flows'!U242+'Terminal Value'!U242</f>
        <v>0</v>
      </c>
      <c r="V242" s="9" t="n">
        <f aca="false">+Outflows!V242+Fees!V242+'Ongoing Cash Flows'!V242+'Terminal Value'!V242</f>
        <v>0</v>
      </c>
      <c r="W242" s="9" t="n">
        <f aca="false">+Outflows!W242+Fees!W242+'Ongoing Cash Flows'!W242+'Terminal Value'!W242</f>
        <v>0</v>
      </c>
      <c r="X242" s="9" t="n">
        <f aca="false">+Outflows!X242+Fees!X242+'Ongoing Cash Flows'!X242+'Terminal Value'!X242</f>
        <v>0</v>
      </c>
      <c r="Y242" s="9" t="n">
        <f aca="false">+Outflows!Y242+Fees!Y242+'Ongoing Cash Flows'!Y242+'Terminal Value'!Y242</f>
        <v>0</v>
      </c>
      <c r="Z242" s="9" t="n">
        <f aca="false">+Outflows!Z242+Fees!Z242+'Ongoing Cash Flows'!Z242+'Terminal Value'!Z242</f>
        <v>0</v>
      </c>
      <c r="AA242" s="9" t="n">
        <f aca="false">+Outflows!AA242+Fees!AA242+'Ongoing Cash Flows'!AA242+'Terminal Value'!AA242</f>
        <v>0</v>
      </c>
      <c r="AB242" s="9" t="n">
        <f aca="false">+Outflows!AB242+Fees!AB242+'Ongoing Cash Flows'!AB242+'Terminal Value'!AB242</f>
        <v>0</v>
      </c>
      <c r="AC242" s="9" t="n">
        <f aca="false">+Outflows!AC242+Fees!AC242+'Ongoing Cash Flows'!AC242+'Terminal Value'!AC242</f>
        <v>0</v>
      </c>
      <c r="AD242" s="9" t="n">
        <f aca="false">+Outflows!AD242+Fees!AD242+'Ongoing Cash Flows'!AD242+'Terminal Value'!AD242</f>
        <v>0</v>
      </c>
      <c r="AE242" s="9" t="n">
        <f aca="false">+Outflows!AE242+Fees!AE242+'Ongoing Cash Flows'!AE242+'Terminal Value'!AE242</f>
        <v>0</v>
      </c>
      <c r="AF242" s="9" t="n">
        <f aca="false">+Outflows!AF242+Fees!AF242+'Ongoing Cash Flows'!AF242+'Terminal Value'!AF242</f>
        <v>0</v>
      </c>
      <c r="AG242" s="9" t="n">
        <f aca="false">+Outflows!AG242+Fees!AG242+'Ongoing Cash Flows'!AG242+'Terminal Value'!AG242</f>
        <v>0</v>
      </c>
      <c r="AH242" s="9" t="n">
        <f aca="false">+Outflows!AH242+Fees!AH242+'Ongoing Cash Flows'!AH242+'Terminal Value'!AH242</f>
        <v>0</v>
      </c>
      <c r="AI242" s="9" t="n">
        <f aca="false">+Outflows!AI242+Fees!AI242+'Ongoing Cash Flows'!AI242+'Terminal Value'!AI242</f>
        <v>0</v>
      </c>
      <c r="AJ242" s="9" t="n">
        <f aca="false">+Outflows!AJ242+Fees!AJ242+'Ongoing Cash Flows'!AJ242+'Terminal Value'!AJ242</f>
        <v>0</v>
      </c>
      <c r="AK242" s="9"/>
      <c r="AL242" s="1"/>
      <c r="AM242" s="32"/>
      <c r="AN242" s="33" t="n">
        <f aca="false">IF(ISERROR(XIRR(B242:AJ242,IRRDates)),-1,XIRR(B242:AJ242,IRRDates))</f>
        <v>0.069248415039258</v>
      </c>
      <c r="AO242" s="9" t="n">
        <f aca="false">SUMPRODUCT(B242:AJ242,PVRf)</f>
        <v>0</v>
      </c>
      <c r="AP242" s="9" t="n">
        <f aca="false">MIN(0,AO242-$AO$1004)^2</f>
        <v>0</v>
      </c>
      <c r="AQ242" s="9" t="n">
        <f aca="false">MAX(0,AO242-$AO$1004)^2</f>
        <v>0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20"/>
      <c r="CM242" s="20"/>
      <c r="CN242" s="20"/>
      <c r="CO242" s="20"/>
      <c r="CP242" s="20"/>
    </row>
    <row r="243" customFormat="false" ht="11.25" hidden="false" customHeight="false" outlineLevel="0" collapsed="false">
      <c r="A243" s="1" t="n">
        <v>241</v>
      </c>
      <c r="B243" s="9" t="n">
        <f aca="false">+Outflows!B243+Fees!B243+'Ongoing Cash Flows'!B243+'Terminal Value'!B243</f>
        <v>-88116.1581426003</v>
      </c>
      <c r="C243" s="9" t="n">
        <f aca="false">+Outflows!C243+Fees!C243+'Ongoing Cash Flows'!C243+'Terminal Value'!C243</f>
        <v>14012.1282067249</v>
      </c>
      <c r="D243" s="9" t="n">
        <f aca="false">+Outflows!D243+Fees!D243+'Ongoing Cash Flows'!D243+'Terminal Value'!D243</f>
        <v>11972.7942021161</v>
      </c>
      <c r="E243" s="9" t="n">
        <f aca="false">+Outflows!E243+Fees!E243+'Ongoing Cash Flows'!E243+'Terminal Value'!E243</f>
        <v>9994.73743879157</v>
      </c>
      <c r="F243" s="9" t="n">
        <f aca="false">+Outflows!F243+Fees!F243+'Ongoing Cash Flows'!F243+'Terminal Value'!F243</f>
        <v>9615.60669200493</v>
      </c>
      <c r="G243" s="9" t="n">
        <f aca="false">+Outflows!G243+Fees!G243+'Ongoing Cash Flows'!G243+'Terminal Value'!G243</f>
        <v>9259.77029590062</v>
      </c>
      <c r="H243" s="9" t="n">
        <f aca="false">+Outflows!H243+Fees!H243+'Ongoing Cash Flows'!H243+'Terminal Value'!H243</f>
        <v>8345.85990107114</v>
      </c>
      <c r="I243" s="9" t="n">
        <f aca="false">+Outflows!I243+Fees!I243+'Ongoing Cash Flows'!I243+'Terminal Value'!I243</f>
        <v>8202.66056503175</v>
      </c>
      <c r="J243" s="9" t="n">
        <f aca="false">+Outflows!J243+Fees!J243+'Ongoing Cash Flows'!J243+'Terminal Value'!J243</f>
        <v>8190.22636249676</v>
      </c>
      <c r="K243" s="9" t="n">
        <f aca="false">+Outflows!K243+Fees!K243+'Ongoing Cash Flows'!K243+'Terminal Value'!K243</f>
        <v>8180.8450901143</v>
      </c>
      <c r="L243" s="9" t="n">
        <f aca="false">+Outflows!L243+Fees!L243+'Ongoing Cash Flows'!L243+'Terminal Value'!L243</f>
        <v>8182.29842761635</v>
      </c>
      <c r="M243" s="9" t="n">
        <f aca="false">+Outflows!M243+Fees!M243+'Ongoing Cash Flows'!M243+'Terminal Value'!M243</f>
        <v>8154.06645581148</v>
      </c>
      <c r="N243" s="9" t="n">
        <f aca="false">+Outflows!N243+Fees!N243+'Ongoing Cash Flows'!N243+'Terminal Value'!N243</f>
        <v>8136.64569508444</v>
      </c>
      <c r="O243" s="9" t="n">
        <f aca="false">+Outflows!O243+Fees!O243+'Ongoing Cash Flows'!O243+'Terminal Value'!O243</f>
        <v>7810.29613867962</v>
      </c>
      <c r="P243" s="9" t="n">
        <f aca="false">+Outflows!P243+Fees!P243+'Ongoing Cash Flows'!P243+'Terminal Value'!P243</f>
        <v>7702.66320955862</v>
      </c>
      <c r="Q243" s="9" t="n">
        <f aca="false">+Outflows!Q243+Fees!Q243+'Ongoing Cash Flows'!Q243+'Terminal Value'!Q243</f>
        <v>7673.88109385202</v>
      </c>
      <c r="R243" s="9" t="n">
        <f aca="false">+Outflows!R243+Fees!R243+'Ongoing Cash Flows'!R243+'Terminal Value'!R243</f>
        <v>1010.65708743237</v>
      </c>
      <c r="S243" s="9" t="n">
        <f aca="false">+Outflows!S243+Fees!S243+'Ongoing Cash Flows'!S243+'Terminal Value'!S243</f>
        <v>0</v>
      </c>
      <c r="T243" s="9" t="n">
        <f aca="false">+Outflows!T243+Fees!T243+'Ongoing Cash Flows'!T243+'Terminal Value'!T243</f>
        <v>0</v>
      </c>
      <c r="U243" s="9" t="n">
        <f aca="false">+Outflows!U243+Fees!U243+'Ongoing Cash Flows'!U243+'Terminal Value'!U243</f>
        <v>0</v>
      </c>
      <c r="V243" s="9" t="n">
        <f aca="false">+Outflows!V243+Fees!V243+'Ongoing Cash Flows'!V243+'Terminal Value'!V243</f>
        <v>0</v>
      </c>
      <c r="W243" s="9" t="n">
        <f aca="false">+Outflows!W243+Fees!W243+'Ongoing Cash Flows'!W243+'Terminal Value'!W243</f>
        <v>0</v>
      </c>
      <c r="X243" s="9" t="n">
        <f aca="false">+Outflows!X243+Fees!X243+'Ongoing Cash Flows'!X243+'Terminal Value'!X243</f>
        <v>0</v>
      </c>
      <c r="Y243" s="9" t="n">
        <f aca="false">+Outflows!Y243+Fees!Y243+'Ongoing Cash Flows'!Y243+'Terminal Value'!Y243</f>
        <v>0</v>
      </c>
      <c r="Z243" s="9" t="n">
        <f aca="false">+Outflows!Z243+Fees!Z243+'Ongoing Cash Flows'!Z243+'Terminal Value'!Z243</f>
        <v>0</v>
      </c>
      <c r="AA243" s="9" t="n">
        <f aca="false">+Outflows!AA243+Fees!AA243+'Ongoing Cash Flows'!AA243+'Terminal Value'!AA243</f>
        <v>0</v>
      </c>
      <c r="AB243" s="9" t="n">
        <f aca="false">+Outflows!AB243+Fees!AB243+'Ongoing Cash Flows'!AB243+'Terminal Value'!AB243</f>
        <v>0</v>
      </c>
      <c r="AC243" s="9" t="n">
        <f aca="false">+Outflows!AC243+Fees!AC243+'Ongoing Cash Flows'!AC243+'Terminal Value'!AC243</f>
        <v>0</v>
      </c>
      <c r="AD243" s="9" t="n">
        <f aca="false">+Outflows!AD243+Fees!AD243+'Ongoing Cash Flows'!AD243+'Terminal Value'!AD243</f>
        <v>0</v>
      </c>
      <c r="AE243" s="9" t="n">
        <f aca="false">+Outflows!AE243+Fees!AE243+'Ongoing Cash Flows'!AE243+'Terminal Value'!AE243</f>
        <v>0</v>
      </c>
      <c r="AF243" s="9" t="n">
        <f aca="false">+Outflows!AF243+Fees!AF243+'Ongoing Cash Flows'!AF243+'Terminal Value'!AF243</f>
        <v>0</v>
      </c>
      <c r="AG243" s="9" t="n">
        <f aca="false">+Outflows!AG243+Fees!AG243+'Ongoing Cash Flows'!AG243+'Terminal Value'!AG243</f>
        <v>0</v>
      </c>
      <c r="AH243" s="9" t="n">
        <f aca="false">+Outflows!AH243+Fees!AH243+'Ongoing Cash Flows'!AH243+'Terminal Value'!AH243</f>
        <v>0</v>
      </c>
      <c r="AI243" s="9" t="n">
        <f aca="false">+Outflows!AI243+Fees!AI243+'Ongoing Cash Flows'!AI243+'Terminal Value'!AI243</f>
        <v>0</v>
      </c>
      <c r="AJ243" s="9" t="n">
        <f aca="false">+Outflows!AJ243+Fees!AJ243+'Ongoing Cash Flows'!AJ243+'Terminal Value'!AJ243</f>
        <v>0</v>
      </c>
      <c r="AK243" s="9"/>
      <c r="AL243" s="1"/>
      <c r="AM243" s="32"/>
      <c r="AN243" s="33" t="n">
        <f aca="false">IF(ISERROR(XIRR(B243:AJ243,IRRDates)),-1,XIRR(B243:AJ243,IRRDates))</f>
        <v>0.0667829565345735</v>
      </c>
      <c r="AO243" s="9" t="n">
        <f aca="false">SUMPRODUCT(B243:AJ243,PVRf)</f>
        <v>0</v>
      </c>
      <c r="AP243" s="9" t="n">
        <f aca="false">MIN(0,AO243-$AO$1004)^2</f>
        <v>0</v>
      </c>
      <c r="AQ243" s="9" t="n">
        <f aca="false">MAX(0,AO243-$AO$1004)^2</f>
        <v>0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20"/>
      <c r="CM243" s="20"/>
      <c r="CN243" s="20"/>
      <c r="CO243" s="20"/>
      <c r="CP243" s="20"/>
    </row>
    <row r="244" customFormat="false" ht="11.25" hidden="false" customHeight="false" outlineLevel="0" collapsed="false">
      <c r="A244" s="1" t="n">
        <v>242</v>
      </c>
      <c r="B244" s="9" t="n">
        <f aca="false">+Outflows!B244+Fees!B244+'Ongoing Cash Flows'!B244+'Terminal Value'!B244</f>
        <v>-96495.0706649362</v>
      </c>
      <c r="C244" s="9" t="n">
        <f aca="false">+Outflows!C244+Fees!C244+'Ongoing Cash Flows'!C244+'Terminal Value'!C244</f>
        <v>14232.7833102954</v>
      </c>
      <c r="D244" s="9" t="n">
        <f aca="false">+Outflows!D244+Fees!D244+'Ongoing Cash Flows'!D244+'Terminal Value'!D244</f>
        <v>12254.2313884896</v>
      </c>
      <c r="E244" s="9" t="n">
        <f aca="false">+Outflows!E244+Fees!E244+'Ongoing Cash Flows'!E244+'Terminal Value'!E244</f>
        <v>10245.7732362738</v>
      </c>
      <c r="F244" s="9" t="n">
        <f aca="false">+Outflows!F244+Fees!F244+'Ongoing Cash Flows'!F244+'Terminal Value'!F244</f>
        <v>9810.67413756056</v>
      </c>
      <c r="G244" s="9" t="n">
        <f aca="false">+Outflows!G244+Fees!G244+'Ongoing Cash Flows'!G244+'Terminal Value'!G244</f>
        <v>9507.2816037958</v>
      </c>
      <c r="H244" s="9" t="n">
        <f aca="false">+Outflows!H244+Fees!H244+'Ongoing Cash Flows'!H244+'Terminal Value'!H244</f>
        <v>8548.81593112616</v>
      </c>
      <c r="I244" s="9" t="n">
        <f aca="false">+Outflows!I244+Fees!I244+'Ongoing Cash Flows'!I244+'Terminal Value'!I244</f>
        <v>8394.86611516411</v>
      </c>
      <c r="J244" s="9" t="n">
        <f aca="false">+Outflows!J244+Fees!J244+'Ongoing Cash Flows'!J244+'Terminal Value'!J244</f>
        <v>8382.43191262913</v>
      </c>
      <c r="K244" s="9" t="n">
        <f aca="false">+Outflows!K244+Fees!K244+'Ongoing Cash Flows'!K244+'Terminal Value'!K244</f>
        <v>8373.37641236554</v>
      </c>
      <c r="L244" s="9" t="n">
        <f aca="false">+Outflows!L244+Fees!L244+'Ongoing Cash Flows'!L244+'Terminal Value'!L244</f>
        <v>8374.50397774872</v>
      </c>
      <c r="M244" s="9" t="n">
        <f aca="false">+Outflows!M244+Fees!M244+'Ongoing Cash Flows'!M244+'Terminal Value'!M244</f>
        <v>8346.59777806271</v>
      </c>
      <c r="N244" s="9" t="n">
        <f aca="false">+Outflows!N244+Fees!N244+'Ongoing Cash Flows'!N244+'Terminal Value'!N244</f>
        <v>8328.85124521681</v>
      </c>
      <c r="O244" s="9" t="n">
        <f aca="false">+Outflows!O244+Fees!O244+'Ongoing Cash Flows'!O244+'Terminal Value'!O244</f>
        <v>8002.82746093085</v>
      </c>
      <c r="P244" s="9" t="n">
        <f aca="false">+Outflows!P244+Fees!P244+'Ongoing Cash Flows'!P244+'Terminal Value'!P244</f>
        <v>7894.86875969099</v>
      </c>
      <c r="Q244" s="9" t="n">
        <f aca="false">+Outflows!Q244+Fees!Q244+'Ongoing Cash Flows'!Q244+'Terminal Value'!Q244</f>
        <v>7866.41241610326</v>
      </c>
      <c r="R244" s="9" t="n">
        <f aca="false">+Outflows!R244+Fees!R244+'Ongoing Cash Flows'!R244+'Terminal Value'!R244</f>
        <v>1106.75986249855</v>
      </c>
      <c r="S244" s="9" t="n">
        <f aca="false">+Outflows!S244+Fees!S244+'Ongoing Cash Flows'!S244+'Terminal Value'!S244</f>
        <v>0</v>
      </c>
      <c r="T244" s="9" t="n">
        <f aca="false">+Outflows!T244+Fees!T244+'Ongoing Cash Flows'!T244+'Terminal Value'!T244</f>
        <v>0</v>
      </c>
      <c r="U244" s="9" t="n">
        <f aca="false">+Outflows!U244+Fees!U244+'Ongoing Cash Flows'!U244+'Terminal Value'!U244</f>
        <v>0</v>
      </c>
      <c r="V244" s="9" t="n">
        <f aca="false">+Outflows!V244+Fees!V244+'Ongoing Cash Flows'!V244+'Terminal Value'!V244</f>
        <v>0</v>
      </c>
      <c r="W244" s="9" t="n">
        <f aca="false">+Outflows!W244+Fees!W244+'Ongoing Cash Flows'!W244+'Terminal Value'!W244</f>
        <v>0</v>
      </c>
      <c r="X244" s="9" t="n">
        <f aca="false">+Outflows!X244+Fees!X244+'Ongoing Cash Flows'!X244+'Terminal Value'!X244</f>
        <v>0</v>
      </c>
      <c r="Y244" s="9" t="n">
        <f aca="false">+Outflows!Y244+Fees!Y244+'Ongoing Cash Flows'!Y244+'Terminal Value'!Y244</f>
        <v>0</v>
      </c>
      <c r="Z244" s="9" t="n">
        <f aca="false">+Outflows!Z244+Fees!Z244+'Ongoing Cash Flows'!Z244+'Terminal Value'!Z244</f>
        <v>0</v>
      </c>
      <c r="AA244" s="9" t="n">
        <f aca="false">+Outflows!AA244+Fees!AA244+'Ongoing Cash Flows'!AA244+'Terminal Value'!AA244</f>
        <v>0</v>
      </c>
      <c r="AB244" s="9" t="n">
        <f aca="false">+Outflows!AB244+Fees!AB244+'Ongoing Cash Flows'!AB244+'Terminal Value'!AB244</f>
        <v>0</v>
      </c>
      <c r="AC244" s="9" t="n">
        <f aca="false">+Outflows!AC244+Fees!AC244+'Ongoing Cash Flows'!AC244+'Terminal Value'!AC244</f>
        <v>0</v>
      </c>
      <c r="AD244" s="9" t="n">
        <f aca="false">+Outflows!AD244+Fees!AD244+'Ongoing Cash Flows'!AD244+'Terminal Value'!AD244</f>
        <v>0</v>
      </c>
      <c r="AE244" s="9" t="n">
        <f aca="false">+Outflows!AE244+Fees!AE244+'Ongoing Cash Flows'!AE244+'Terminal Value'!AE244</f>
        <v>0</v>
      </c>
      <c r="AF244" s="9" t="n">
        <f aca="false">+Outflows!AF244+Fees!AF244+'Ongoing Cash Flows'!AF244+'Terminal Value'!AF244</f>
        <v>0</v>
      </c>
      <c r="AG244" s="9" t="n">
        <f aca="false">+Outflows!AG244+Fees!AG244+'Ongoing Cash Flows'!AG244+'Terminal Value'!AG244</f>
        <v>0</v>
      </c>
      <c r="AH244" s="9" t="n">
        <f aca="false">+Outflows!AH244+Fees!AH244+'Ongoing Cash Flows'!AH244+'Terminal Value'!AH244</f>
        <v>0</v>
      </c>
      <c r="AI244" s="9" t="n">
        <f aca="false">+Outflows!AI244+Fees!AI244+'Ongoing Cash Flows'!AI244+'Terminal Value'!AI244</f>
        <v>0</v>
      </c>
      <c r="AJ244" s="9" t="n">
        <f aca="false">+Outflows!AJ244+Fees!AJ244+'Ongoing Cash Flows'!AJ244+'Terminal Value'!AJ244</f>
        <v>0</v>
      </c>
      <c r="AK244" s="9"/>
      <c r="AL244" s="1"/>
      <c r="AM244" s="32"/>
      <c r="AN244" s="33" t="n">
        <f aca="false">IF(ISERROR(XIRR(B244:AJ244,IRRDates)),-1,XIRR(B244:AJ244,IRRDates))</f>
        <v>0.0552310880076012</v>
      </c>
      <c r="AO244" s="9" t="n">
        <f aca="false">SUMPRODUCT(B244:AJ244,PVRf)</f>
        <v>0</v>
      </c>
      <c r="AP244" s="9" t="n">
        <f aca="false">MIN(0,AO244-$AO$1004)^2</f>
        <v>0</v>
      </c>
      <c r="AQ244" s="9" t="n">
        <f aca="false">MAX(0,AO244-$AO$1004)^2</f>
        <v>0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20"/>
      <c r="CM244" s="20"/>
      <c r="CN244" s="20"/>
      <c r="CO244" s="20"/>
      <c r="CP244" s="20"/>
    </row>
    <row r="245" customFormat="false" ht="11.25" hidden="false" customHeight="false" outlineLevel="0" collapsed="false">
      <c r="A245" s="1" t="n">
        <v>243</v>
      </c>
      <c r="B245" s="9" t="n">
        <f aca="false">+Outflows!B245+Fees!B245+'Ongoing Cash Flows'!B245+'Terminal Value'!B245</f>
        <v>-104001.434097058</v>
      </c>
      <c r="C245" s="9" t="n">
        <f aca="false">+Outflows!C245+Fees!C245+'Ongoing Cash Flows'!C245+'Terminal Value'!C245</f>
        <v>14420.1838745833</v>
      </c>
      <c r="D245" s="9" t="n">
        <f aca="false">+Outflows!D245+Fees!D245+'Ongoing Cash Flows'!D245+'Terminal Value'!D245</f>
        <v>12528.4417529988</v>
      </c>
      <c r="E245" s="9" t="n">
        <f aca="false">+Outflows!E245+Fees!E245+'Ongoing Cash Flows'!E245+'Terminal Value'!E245</f>
        <v>10340.6851509771</v>
      </c>
      <c r="F245" s="9" t="n">
        <f aca="false">+Outflows!F245+Fees!F245+'Ongoing Cash Flows'!F245+'Terminal Value'!F245</f>
        <v>10008.1973581063</v>
      </c>
      <c r="G245" s="9" t="n">
        <f aca="false">+Outflows!G245+Fees!G245+'Ongoing Cash Flows'!G245+'Terminal Value'!G245</f>
        <v>9632.51068686064</v>
      </c>
      <c r="H245" s="9" t="n">
        <f aca="false">+Outflows!H245+Fees!H245+'Ongoing Cash Flows'!H245+'Terminal Value'!H245</f>
        <v>8730.63686770624</v>
      </c>
      <c r="I245" s="9" t="n">
        <f aca="false">+Outflows!I245+Fees!I245+'Ongoing Cash Flows'!I245+'Terminal Value'!I245</f>
        <v>8567.05608720624</v>
      </c>
      <c r="J245" s="9" t="n">
        <f aca="false">+Outflows!J245+Fees!J245+'Ongoing Cash Flows'!J245+'Terminal Value'!J245</f>
        <v>8554.62188467125</v>
      </c>
      <c r="K245" s="9" t="n">
        <f aca="false">+Outflows!K245+Fees!K245+'Ongoing Cash Flows'!K245+'Terminal Value'!K245</f>
        <v>8545.8582318179</v>
      </c>
      <c r="L245" s="9" t="n">
        <f aca="false">+Outflows!L245+Fees!L245+'Ongoing Cash Flows'!L245+'Terminal Value'!L245</f>
        <v>8546.69394979084</v>
      </c>
      <c r="M245" s="9" t="n">
        <f aca="false">+Outflows!M245+Fees!M245+'Ongoing Cash Flows'!M245+'Terminal Value'!M245</f>
        <v>8519.07959751508</v>
      </c>
      <c r="N245" s="9" t="n">
        <f aca="false">+Outflows!N245+Fees!N245+'Ongoing Cash Flows'!N245+'Terminal Value'!N245</f>
        <v>8501.04121725893</v>
      </c>
      <c r="O245" s="9" t="n">
        <f aca="false">+Outflows!O245+Fees!O245+'Ongoing Cash Flows'!O245+'Terminal Value'!O245</f>
        <v>8175.30928038322</v>
      </c>
      <c r="P245" s="9" t="n">
        <f aca="false">+Outflows!P245+Fees!P245+'Ongoing Cash Flows'!P245+'Terminal Value'!P245</f>
        <v>8067.05873173311</v>
      </c>
      <c r="Q245" s="9" t="n">
        <f aca="false">+Outflows!Q245+Fees!Q245+'Ongoing Cash Flows'!Q245+'Terminal Value'!Q245</f>
        <v>8038.89423555562</v>
      </c>
      <c r="R245" s="9" t="n">
        <f aca="false">+Outflows!R245+Fees!R245+'Ongoing Cash Flows'!R245+'Terminal Value'!R245</f>
        <v>1192.85484851961</v>
      </c>
      <c r="S245" s="9" t="n">
        <f aca="false">+Outflows!S245+Fees!S245+'Ongoing Cash Flows'!S245+'Terminal Value'!S245</f>
        <v>0</v>
      </c>
      <c r="T245" s="9" t="n">
        <f aca="false">+Outflows!T245+Fees!T245+'Ongoing Cash Flows'!T245+'Terminal Value'!T245</f>
        <v>0</v>
      </c>
      <c r="U245" s="9" t="n">
        <f aca="false">+Outflows!U245+Fees!U245+'Ongoing Cash Flows'!U245+'Terminal Value'!U245</f>
        <v>0</v>
      </c>
      <c r="V245" s="9" t="n">
        <f aca="false">+Outflows!V245+Fees!V245+'Ongoing Cash Flows'!V245+'Terminal Value'!V245</f>
        <v>0</v>
      </c>
      <c r="W245" s="9" t="n">
        <f aca="false">+Outflows!W245+Fees!W245+'Ongoing Cash Flows'!W245+'Terminal Value'!W245</f>
        <v>0</v>
      </c>
      <c r="X245" s="9" t="n">
        <f aca="false">+Outflows!X245+Fees!X245+'Ongoing Cash Flows'!X245+'Terminal Value'!X245</f>
        <v>0</v>
      </c>
      <c r="Y245" s="9" t="n">
        <f aca="false">+Outflows!Y245+Fees!Y245+'Ongoing Cash Flows'!Y245+'Terminal Value'!Y245</f>
        <v>0</v>
      </c>
      <c r="Z245" s="9" t="n">
        <f aca="false">+Outflows!Z245+Fees!Z245+'Ongoing Cash Flows'!Z245+'Terminal Value'!Z245</f>
        <v>0</v>
      </c>
      <c r="AA245" s="9" t="n">
        <f aca="false">+Outflows!AA245+Fees!AA245+'Ongoing Cash Flows'!AA245+'Terminal Value'!AA245</f>
        <v>0</v>
      </c>
      <c r="AB245" s="9" t="n">
        <f aca="false">+Outflows!AB245+Fees!AB245+'Ongoing Cash Flows'!AB245+'Terminal Value'!AB245</f>
        <v>0</v>
      </c>
      <c r="AC245" s="9" t="n">
        <f aca="false">+Outflows!AC245+Fees!AC245+'Ongoing Cash Flows'!AC245+'Terminal Value'!AC245</f>
        <v>0</v>
      </c>
      <c r="AD245" s="9" t="n">
        <f aca="false">+Outflows!AD245+Fees!AD245+'Ongoing Cash Flows'!AD245+'Terminal Value'!AD245</f>
        <v>0</v>
      </c>
      <c r="AE245" s="9" t="n">
        <f aca="false">+Outflows!AE245+Fees!AE245+'Ongoing Cash Flows'!AE245+'Terminal Value'!AE245</f>
        <v>0</v>
      </c>
      <c r="AF245" s="9" t="n">
        <f aca="false">+Outflows!AF245+Fees!AF245+'Ongoing Cash Flows'!AF245+'Terminal Value'!AF245</f>
        <v>0</v>
      </c>
      <c r="AG245" s="9" t="n">
        <f aca="false">+Outflows!AG245+Fees!AG245+'Ongoing Cash Flows'!AG245+'Terminal Value'!AG245</f>
        <v>0</v>
      </c>
      <c r="AH245" s="9" t="n">
        <f aca="false">+Outflows!AH245+Fees!AH245+'Ongoing Cash Flows'!AH245+'Terminal Value'!AH245</f>
        <v>0</v>
      </c>
      <c r="AI245" s="9" t="n">
        <f aca="false">+Outflows!AI245+Fees!AI245+'Ongoing Cash Flows'!AI245+'Terminal Value'!AI245</f>
        <v>0</v>
      </c>
      <c r="AJ245" s="9" t="n">
        <f aca="false">+Outflows!AJ245+Fees!AJ245+'Ongoing Cash Flows'!AJ245+'Terminal Value'!AJ245</f>
        <v>0</v>
      </c>
      <c r="AK245" s="9"/>
      <c r="AL245" s="1"/>
      <c r="AM245" s="32"/>
      <c r="AN245" s="33" t="n">
        <f aca="false">IF(ISERROR(XIRR(B245:AJ245,IRRDates)),-1,XIRR(B245:AJ245,IRRDates))</f>
        <v>0.0460346102690568</v>
      </c>
      <c r="AO245" s="9" t="n">
        <f aca="false">SUMPRODUCT(B245:AJ245,PVRf)</f>
        <v>0</v>
      </c>
      <c r="AP245" s="9" t="n">
        <f aca="false">MIN(0,AO245-$AO$1004)^2</f>
        <v>0</v>
      </c>
      <c r="AQ245" s="9" t="n">
        <f aca="false">MAX(0,AO245-$AO$1004)^2</f>
        <v>0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20"/>
      <c r="CM245" s="20"/>
      <c r="CN245" s="20"/>
      <c r="CO245" s="20"/>
      <c r="CP245" s="20"/>
    </row>
    <row r="246" customFormat="false" ht="11.25" hidden="false" customHeight="false" outlineLevel="0" collapsed="false">
      <c r="A246" s="1" t="n">
        <v>244</v>
      </c>
      <c r="B246" s="9" t="n">
        <f aca="false">+Outflows!B246+Fees!B246+'Ongoing Cash Flows'!B246+'Terminal Value'!B246</f>
        <v>-91374.3992990416</v>
      </c>
      <c r="C246" s="9" t="n">
        <f aca="false">+Outflows!C246+Fees!C246+'Ongoing Cash Flows'!C246+'Terminal Value'!C246</f>
        <v>14157.4858069593</v>
      </c>
      <c r="D246" s="9" t="n">
        <f aca="false">+Outflows!D246+Fees!D246+'Ongoing Cash Flows'!D246+'Terminal Value'!D246</f>
        <v>12043.0136136259</v>
      </c>
      <c r="E246" s="9" t="n">
        <f aca="false">+Outflows!E246+Fees!E246+'Ongoing Cash Flows'!E246+'Terminal Value'!E246</f>
        <v>9990.25248703765</v>
      </c>
      <c r="F246" s="9" t="n">
        <f aca="false">+Outflows!F246+Fees!F246+'Ongoing Cash Flows'!F246+'Terminal Value'!F246</f>
        <v>9668.21571423489</v>
      </c>
      <c r="G246" s="9" t="n">
        <f aca="false">+Outflows!G246+Fees!G246+'Ongoing Cash Flows'!G246+'Terminal Value'!G246</f>
        <v>9329.38661067016</v>
      </c>
      <c r="H246" s="9" t="n">
        <f aca="false">+Outflows!H246+Fees!H246+'Ongoing Cash Flows'!H246+'Terminal Value'!H246</f>
        <v>8424.78180034033</v>
      </c>
      <c r="I246" s="9" t="n">
        <f aca="false">+Outflows!I246+Fees!I246+'Ongoing Cash Flows'!I246+'Terminal Value'!I246</f>
        <v>8277.40201056758</v>
      </c>
      <c r="J246" s="9" t="n">
        <f aca="false">+Outflows!J246+Fees!J246+'Ongoing Cash Flows'!J246+'Terminal Value'!J246</f>
        <v>8264.96780803259</v>
      </c>
      <c r="K246" s="9" t="n">
        <f aca="false">+Outflows!K246+Fees!K246+'Ongoing Cash Flows'!K246+'Terminal Value'!K246</f>
        <v>8255.7132160663</v>
      </c>
      <c r="L246" s="9" t="n">
        <f aca="false">+Outflows!L246+Fees!L246+'Ongoing Cash Flows'!L246+'Terminal Value'!L246</f>
        <v>8257.03987315218</v>
      </c>
      <c r="M246" s="9" t="n">
        <f aca="false">+Outflows!M246+Fees!M246+'Ongoing Cash Flows'!M246+'Terminal Value'!M246</f>
        <v>8228.93458176348</v>
      </c>
      <c r="N246" s="9" t="n">
        <f aca="false">+Outflows!N246+Fees!N246+'Ongoing Cash Flows'!N246+'Terminal Value'!N246</f>
        <v>8211.38714062028</v>
      </c>
      <c r="O246" s="9" t="n">
        <f aca="false">+Outflows!O246+Fees!O246+'Ongoing Cash Flows'!O246+'Terminal Value'!O246</f>
        <v>7885.16426463162</v>
      </c>
      <c r="P246" s="9" t="n">
        <f aca="false">+Outflows!P246+Fees!P246+'Ongoing Cash Flows'!P246+'Terminal Value'!P246</f>
        <v>7777.40465509446</v>
      </c>
      <c r="Q246" s="9" t="n">
        <f aca="false">+Outflows!Q246+Fees!Q246+'Ongoing Cash Flows'!Q246+'Terminal Value'!Q246</f>
        <v>7748.74921980402</v>
      </c>
      <c r="R246" s="9" t="n">
        <f aca="false">+Outflows!R246+Fees!R246+'Ongoing Cash Flows'!R246+'Terminal Value'!R246</f>
        <v>1048.02781020029</v>
      </c>
      <c r="S246" s="9" t="n">
        <f aca="false">+Outflows!S246+Fees!S246+'Ongoing Cash Flows'!S246+'Terminal Value'!S246</f>
        <v>0</v>
      </c>
      <c r="T246" s="9" t="n">
        <f aca="false">+Outflows!T246+Fees!T246+'Ongoing Cash Flows'!T246+'Terminal Value'!T246</f>
        <v>0</v>
      </c>
      <c r="U246" s="9" t="n">
        <f aca="false">+Outflows!U246+Fees!U246+'Ongoing Cash Flows'!U246+'Terminal Value'!U246</f>
        <v>0</v>
      </c>
      <c r="V246" s="9" t="n">
        <f aca="false">+Outflows!V246+Fees!V246+'Ongoing Cash Flows'!V246+'Terminal Value'!V246</f>
        <v>0</v>
      </c>
      <c r="W246" s="9" t="n">
        <f aca="false">+Outflows!W246+Fees!W246+'Ongoing Cash Flows'!W246+'Terminal Value'!W246</f>
        <v>0</v>
      </c>
      <c r="X246" s="9" t="n">
        <f aca="false">+Outflows!X246+Fees!X246+'Ongoing Cash Flows'!X246+'Terminal Value'!X246</f>
        <v>0</v>
      </c>
      <c r="Y246" s="9" t="n">
        <f aca="false">+Outflows!Y246+Fees!Y246+'Ongoing Cash Flows'!Y246+'Terminal Value'!Y246</f>
        <v>0</v>
      </c>
      <c r="Z246" s="9" t="n">
        <f aca="false">+Outflows!Z246+Fees!Z246+'Ongoing Cash Flows'!Z246+'Terminal Value'!Z246</f>
        <v>0</v>
      </c>
      <c r="AA246" s="9" t="n">
        <f aca="false">+Outflows!AA246+Fees!AA246+'Ongoing Cash Flows'!AA246+'Terminal Value'!AA246</f>
        <v>0</v>
      </c>
      <c r="AB246" s="9" t="n">
        <f aca="false">+Outflows!AB246+Fees!AB246+'Ongoing Cash Flows'!AB246+'Terminal Value'!AB246</f>
        <v>0</v>
      </c>
      <c r="AC246" s="9" t="n">
        <f aca="false">+Outflows!AC246+Fees!AC246+'Ongoing Cash Flows'!AC246+'Terminal Value'!AC246</f>
        <v>0</v>
      </c>
      <c r="AD246" s="9" t="n">
        <f aca="false">+Outflows!AD246+Fees!AD246+'Ongoing Cash Flows'!AD246+'Terminal Value'!AD246</f>
        <v>0</v>
      </c>
      <c r="AE246" s="9" t="n">
        <f aca="false">+Outflows!AE246+Fees!AE246+'Ongoing Cash Flows'!AE246+'Terminal Value'!AE246</f>
        <v>0</v>
      </c>
      <c r="AF246" s="9" t="n">
        <f aca="false">+Outflows!AF246+Fees!AF246+'Ongoing Cash Flows'!AF246+'Terminal Value'!AF246</f>
        <v>0</v>
      </c>
      <c r="AG246" s="9" t="n">
        <f aca="false">+Outflows!AG246+Fees!AG246+'Ongoing Cash Flows'!AG246+'Terminal Value'!AG246</f>
        <v>0</v>
      </c>
      <c r="AH246" s="9" t="n">
        <f aca="false">+Outflows!AH246+Fees!AH246+'Ongoing Cash Flows'!AH246+'Terminal Value'!AH246</f>
        <v>0</v>
      </c>
      <c r="AI246" s="9" t="n">
        <f aca="false">+Outflows!AI246+Fees!AI246+'Ongoing Cash Flows'!AI246+'Terminal Value'!AI246</f>
        <v>0</v>
      </c>
      <c r="AJ246" s="9" t="n">
        <f aca="false">+Outflows!AJ246+Fees!AJ246+'Ongoing Cash Flows'!AJ246+'Terminal Value'!AJ246</f>
        <v>0</v>
      </c>
      <c r="AK246" s="9"/>
      <c r="AL246" s="1"/>
      <c r="AM246" s="32"/>
      <c r="AN246" s="33" t="n">
        <f aca="false">IF(ISERROR(XIRR(B246:AJ246,IRRDates)),-1,XIRR(B246:AJ246,IRRDates))</f>
        <v>0.061879477790016</v>
      </c>
      <c r="AO246" s="9" t="n">
        <f aca="false">SUMPRODUCT(B246:AJ246,PVRf)</f>
        <v>0</v>
      </c>
      <c r="AP246" s="9" t="n">
        <f aca="false">MIN(0,AO246-$AO$1004)^2</f>
        <v>0</v>
      </c>
      <c r="AQ246" s="9" t="n">
        <f aca="false">MAX(0,AO246-$AO$1004)^2</f>
        <v>0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20"/>
      <c r="CM246" s="20"/>
      <c r="CN246" s="20"/>
      <c r="CO246" s="20"/>
      <c r="CP246" s="20"/>
    </row>
    <row r="247" customFormat="false" ht="11.25" hidden="false" customHeight="false" outlineLevel="0" collapsed="false">
      <c r="A247" s="1" t="n">
        <v>245</v>
      </c>
      <c r="B247" s="9" t="n">
        <f aca="false">+Outflows!B247+Fees!B247+'Ongoing Cash Flows'!B247+'Terminal Value'!B247</f>
        <v>-91306.9039955581</v>
      </c>
      <c r="C247" s="9" t="n">
        <f aca="false">+Outflows!C247+Fees!C247+'Ongoing Cash Flows'!C247+'Terminal Value'!C247</f>
        <v>14150.4388079437</v>
      </c>
      <c r="D247" s="9" t="n">
        <f aca="false">+Outflows!D247+Fees!D247+'Ongoing Cash Flows'!D247+'Terminal Value'!D247</f>
        <v>12028.1943921612</v>
      </c>
      <c r="E247" s="9" t="n">
        <f aca="false">+Outflows!E247+Fees!E247+'Ongoing Cash Flows'!E247+'Terminal Value'!E247</f>
        <v>10007.5636906956</v>
      </c>
      <c r="F247" s="9" t="n">
        <f aca="false">+Outflows!F247+Fees!F247+'Ongoing Cash Flows'!F247+'Terminal Value'!F247</f>
        <v>9568.87343861102</v>
      </c>
      <c r="G247" s="9" t="n">
        <f aca="false">+Outflows!G247+Fees!G247+'Ongoing Cash Flows'!G247+'Terminal Value'!G247</f>
        <v>9394.69097758134</v>
      </c>
      <c r="H247" s="9" t="n">
        <f aca="false">+Outflows!H247+Fees!H247+'Ongoing Cash Flows'!H247+'Terminal Value'!H247</f>
        <v>8423.14691290048</v>
      </c>
      <c r="I247" s="9" t="n">
        <f aca="false">+Outflows!I247+Fees!I247+'Ongoing Cash Flows'!I247+'Terminal Value'!I247</f>
        <v>8275.85372230192</v>
      </c>
      <c r="J247" s="9" t="n">
        <f aca="false">+Outflows!J247+Fees!J247+'Ongoing Cash Flows'!J247+'Terminal Value'!J247</f>
        <v>8263.41951976693</v>
      </c>
      <c r="K247" s="9" t="n">
        <f aca="false">+Outflows!K247+Fees!K247+'Ongoing Cash Flows'!K247+'Terminal Value'!K247</f>
        <v>8254.16230358323</v>
      </c>
      <c r="L247" s="9" t="n">
        <f aca="false">+Outflows!L247+Fees!L247+'Ongoing Cash Flows'!L247+'Terminal Value'!L247</f>
        <v>8255.49158488652</v>
      </c>
      <c r="M247" s="9" t="n">
        <f aca="false">+Outflows!M247+Fees!M247+'Ongoing Cash Flows'!M247+'Terminal Value'!M247</f>
        <v>8227.38366928041</v>
      </c>
      <c r="N247" s="9" t="n">
        <f aca="false">+Outflows!N247+Fees!N247+'Ongoing Cash Flows'!N247+'Terminal Value'!N247</f>
        <v>8209.83885235461</v>
      </c>
      <c r="O247" s="9" t="n">
        <f aca="false">+Outflows!O247+Fees!O247+'Ongoing Cash Flows'!O247+'Terminal Value'!O247</f>
        <v>7883.61335214855</v>
      </c>
      <c r="P247" s="9" t="n">
        <f aca="false">+Outflows!P247+Fees!P247+'Ongoing Cash Flows'!P247+'Terminal Value'!P247</f>
        <v>7775.85636682879</v>
      </c>
      <c r="Q247" s="9" t="n">
        <f aca="false">+Outflows!Q247+Fees!Q247+'Ongoing Cash Flows'!Q247+'Terminal Value'!Q247</f>
        <v>7747.19830732095</v>
      </c>
      <c r="R247" s="9" t="n">
        <f aca="false">+Outflows!R247+Fees!R247+'Ongoing Cash Flows'!R247+'Terminal Value'!R247</f>
        <v>1047.25366606745</v>
      </c>
      <c r="S247" s="9" t="n">
        <f aca="false">+Outflows!S247+Fees!S247+'Ongoing Cash Flows'!S247+'Terminal Value'!S247</f>
        <v>0</v>
      </c>
      <c r="T247" s="9" t="n">
        <f aca="false">+Outflows!T247+Fees!T247+'Ongoing Cash Flows'!T247+'Terminal Value'!T247</f>
        <v>0</v>
      </c>
      <c r="U247" s="9" t="n">
        <f aca="false">+Outflows!U247+Fees!U247+'Ongoing Cash Flows'!U247+'Terminal Value'!U247</f>
        <v>0</v>
      </c>
      <c r="V247" s="9" t="n">
        <f aca="false">+Outflows!V247+Fees!V247+'Ongoing Cash Flows'!V247+'Terminal Value'!V247</f>
        <v>0</v>
      </c>
      <c r="W247" s="9" t="n">
        <f aca="false">+Outflows!W247+Fees!W247+'Ongoing Cash Flows'!W247+'Terminal Value'!W247</f>
        <v>0</v>
      </c>
      <c r="X247" s="9" t="n">
        <f aca="false">+Outflows!X247+Fees!X247+'Ongoing Cash Flows'!X247+'Terminal Value'!X247</f>
        <v>0</v>
      </c>
      <c r="Y247" s="9" t="n">
        <f aca="false">+Outflows!Y247+Fees!Y247+'Ongoing Cash Flows'!Y247+'Terminal Value'!Y247</f>
        <v>0</v>
      </c>
      <c r="Z247" s="9" t="n">
        <f aca="false">+Outflows!Z247+Fees!Z247+'Ongoing Cash Flows'!Z247+'Terminal Value'!Z247</f>
        <v>0</v>
      </c>
      <c r="AA247" s="9" t="n">
        <f aca="false">+Outflows!AA247+Fees!AA247+'Ongoing Cash Flows'!AA247+'Terminal Value'!AA247</f>
        <v>0</v>
      </c>
      <c r="AB247" s="9" t="n">
        <f aca="false">+Outflows!AB247+Fees!AB247+'Ongoing Cash Flows'!AB247+'Terminal Value'!AB247</f>
        <v>0</v>
      </c>
      <c r="AC247" s="9" t="n">
        <f aca="false">+Outflows!AC247+Fees!AC247+'Ongoing Cash Flows'!AC247+'Terminal Value'!AC247</f>
        <v>0</v>
      </c>
      <c r="AD247" s="9" t="n">
        <f aca="false">+Outflows!AD247+Fees!AD247+'Ongoing Cash Flows'!AD247+'Terminal Value'!AD247</f>
        <v>0</v>
      </c>
      <c r="AE247" s="9" t="n">
        <f aca="false">+Outflows!AE247+Fees!AE247+'Ongoing Cash Flows'!AE247+'Terminal Value'!AE247</f>
        <v>0</v>
      </c>
      <c r="AF247" s="9" t="n">
        <f aca="false">+Outflows!AF247+Fees!AF247+'Ongoing Cash Flows'!AF247+'Terminal Value'!AF247</f>
        <v>0</v>
      </c>
      <c r="AG247" s="9" t="n">
        <f aca="false">+Outflows!AG247+Fees!AG247+'Ongoing Cash Flows'!AG247+'Terminal Value'!AG247</f>
        <v>0</v>
      </c>
      <c r="AH247" s="9" t="n">
        <f aca="false">+Outflows!AH247+Fees!AH247+'Ongoing Cash Flows'!AH247+'Terminal Value'!AH247</f>
        <v>0</v>
      </c>
      <c r="AI247" s="9" t="n">
        <f aca="false">+Outflows!AI247+Fees!AI247+'Ongoing Cash Flows'!AI247+'Terminal Value'!AI247</f>
        <v>0</v>
      </c>
      <c r="AJ247" s="9" t="n">
        <f aca="false">+Outflows!AJ247+Fees!AJ247+'Ongoing Cash Flows'!AJ247+'Terminal Value'!AJ247</f>
        <v>0</v>
      </c>
      <c r="AK247" s="9"/>
      <c r="AL247" s="1"/>
      <c r="AM247" s="32"/>
      <c r="AN247" s="33" t="n">
        <f aca="false">IF(ISERROR(XIRR(B247:AJ247,IRRDates)),-1,XIRR(B247:AJ247,IRRDates))</f>
        <v>0.0619236371561629</v>
      </c>
      <c r="AO247" s="9" t="n">
        <f aca="false">SUMPRODUCT(B247:AJ247,PVRf)</f>
        <v>0</v>
      </c>
      <c r="AP247" s="9" t="n">
        <f aca="false">MIN(0,AO247-$AO$1004)^2</f>
        <v>0</v>
      </c>
      <c r="AQ247" s="9" t="n">
        <f aca="false">MAX(0,AO247-$AO$1004)^2</f>
        <v>0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20"/>
      <c r="CM247" s="20"/>
      <c r="CN247" s="20"/>
      <c r="CO247" s="20"/>
      <c r="CP247" s="20"/>
    </row>
    <row r="248" customFormat="false" ht="11.25" hidden="false" customHeight="false" outlineLevel="0" collapsed="false">
      <c r="A248" s="1" t="n">
        <v>246</v>
      </c>
      <c r="B248" s="9" t="n">
        <f aca="false">+Outflows!B248+Fees!B248+'Ongoing Cash Flows'!B248+'Terminal Value'!B248</f>
        <v>-91709.2127676351</v>
      </c>
      <c r="C248" s="9" t="n">
        <f aca="false">+Outflows!C248+Fees!C248+'Ongoing Cash Flows'!C248+'Terminal Value'!C248</f>
        <v>14154.6437453893</v>
      </c>
      <c r="D248" s="9" t="n">
        <f aca="false">+Outflows!D248+Fees!D248+'Ongoing Cash Flows'!D248+'Terminal Value'!D248</f>
        <v>11978.9155482403</v>
      </c>
      <c r="E248" s="9" t="n">
        <f aca="false">+Outflows!E248+Fees!E248+'Ongoing Cash Flows'!E248+'Terminal Value'!E248</f>
        <v>9957.87598826807</v>
      </c>
      <c r="F248" s="9" t="n">
        <f aca="false">+Outflows!F248+Fees!F248+'Ongoing Cash Flows'!F248+'Terminal Value'!F248</f>
        <v>9698.56904023755</v>
      </c>
      <c r="G248" s="9" t="n">
        <f aca="false">+Outflows!G248+Fees!G248+'Ongoing Cash Flows'!G248+'Terminal Value'!G248</f>
        <v>9374.8089536401</v>
      </c>
      <c r="H248" s="9" t="n">
        <f aca="false">+Outflows!H248+Fees!H248+'Ongoing Cash Flows'!H248+'Terminal Value'!H248</f>
        <v>8432.89173253184</v>
      </c>
      <c r="I248" s="9" t="n">
        <f aca="false">+Outflows!I248+Fees!I248+'Ongoing Cash Flows'!I248+'Terminal Value'!I248</f>
        <v>8285.08236368634</v>
      </c>
      <c r="J248" s="9" t="n">
        <f aca="false">+Outflows!J248+Fees!J248+'Ongoing Cash Flows'!J248+'Terminal Value'!J248</f>
        <v>8272.64816115136</v>
      </c>
      <c r="K248" s="9" t="n">
        <f aca="false">+Outflows!K248+Fees!K248+'Ongoing Cash Flows'!K248+'Terminal Value'!K248</f>
        <v>8263.40658673272</v>
      </c>
      <c r="L248" s="9" t="n">
        <f aca="false">+Outflows!L248+Fees!L248+'Ongoing Cash Flows'!L248+'Terminal Value'!L248</f>
        <v>8264.72022627095</v>
      </c>
      <c r="M248" s="9" t="n">
        <f aca="false">+Outflows!M248+Fees!M248+'Ongoing Cash Flows'!M248+'Terminal Value'!M248</f>
        <v>8236.6279524299</v>
      </c>
      <c r="N248" s="9" t="n">
        <f aca="false">+Outflows!N248+Fees!N248+'Ongoing Cash Flows'!N248+'Terminal Value'!N248</f>
        <v>8219.06749373904</v>
      </c>
      <c r="O248" s="9" t="n">
        <f aca="false">+Outflows!O248+Fees!O248+'Ongoing Cash Flows'!O248+'Terminal Value'!O248</f>
        <v>7892.85763529804</v>
      </c>
      <c r="P248" s="9" t="n">
        <f aca="false">+Outflows!P248+Fees!P248+'Ongoing Cash Flows'!P248+'Terminal Value'!P248</f>
        <v>7785.08500821322</v>
      </c>
      <c r="Q248" s="9" t="n">
        <f aca="false">+Outflows!Q248+Fees!Q248+'Ongoing Cash Flows'!Q248+'Terminal Value'!Q248</f>
        <v>7756.44259047044</v>
      </c>
      <c r="R248" s="9" t="n">
        <f aca="false">+Outflows!R248+Fees!R248+'Ongoing Cash Flows'!R248+'Terminal Value'!R248</f>
        <v>1051.86798675967</v>
      </c>
      <c r="S248" s="9" t="n">
        <f aca="false">+Outflows!S248+Fees!S248+'Ongoing Cash Flows'!S248+'Terminal Value'!S248</f>
        <v>0</v>
      </c>
      <c r="T248" s="9" t="n">
        <f aca="false">+Outflows!T248+Fees!T248+'Ongoing Cash Flows'!T248+'Terminal Value'!T248</f>
        <v>0</v>
      </c>
      <c r="U248" s="9" t="n">
        <f aca="false">+Outflows!U248+Fees!U248+'Ongoing Cash Flows'!U248+'Terminal Value'!U248</f>
        <v>0</v>
      </c>
      <c r="V248" s="9" t="n">
        <f aca="false">+Outflows!V248+Fees!V248+'Ongoing Cash Flows'!V248+'Terminal Value'!V248</f>
        <v>0</v>
      </c>
      <c r="W248" s="9" t="n">
        <f aca="false">+Outflows!W248+Fees!W248+'Ongoing Cash Flows'!W248+'Terminal Value'!W248</f>
        <v>0</v>
      </c>
      <c r="X248" s="9" t="n">
        <f aca="false">+Outflows!X248+Fees!X248+'Ongoing Cash Flows'!X248+'Terminal Value'!X248</f>
        <v>0</v>
      </c>
      <c r="Y248" s="9" t="n">
        <f aca="false">+Outflows!Y248+Fees!Y248+'Ongoing Cash Flows'!Y248+'Terminal Value'!Y248</f>
        <v>0</v>
      </c>
      <c r="Z248" s="9" t="n">
        <f aca="false">+Outflows!Z248+Fees!Z248+'Ongoing Cash Flows'!Z248+'Terminal Value'!Z248</f>
        <v>0</v>
      </c>
      <c r="AA248" s="9" t="n">
        <f aca="false">+Outflows!AA248+Fees!AA248+'Ongoing Cash Flows'!AA248+'Terminal Value'!AA248</f>
        <v>0</v>
      </c>
      <c r="AB248" s="9" t="n">
        <f aca="false">+Outflows!AB248+Fees!AB248+'Ongoing Cash Flows'!AB248+'Terminal Value'!AB248</f>
        <v>0</v>
      </c>
      <c r="AC248" s="9" t="n">
        <f aca="false">+Outflows!AC248+Fees!AC248+'Ongoing Cash Flows'!AC248+'Terminal Value'!AC248</f>
        <v>0</v>
      </c>
      <c r="AD248" s="9" t="n">
        <f aca="false">+Outflows!AD248+Fees!AD248+'Ongoing Cash Flows'!AD248+'Terminal Value'!AD248</f>
        <v>0</v>
      </c>
      <c r="AE248" s="9" t="n">
        <f aca="false">+Outflows!AE248+Fees!AE248+'Ongoing Cash Flows'!AE248+'Terminal Value'!AE248</f>
        <v>0</v>
      </c>
      <c r="AF248" s="9" t="n">
        <f aca="false">+Outflows!AF248+Fees!AF248+'Ongoing Cash Flows'!AF248+'Terminal Value'!AF248</f>
        <v>0</v>
      </c>
      <c r="AG248" s="9" t="n">
        <f aca="false">+Outflows!AG248+Fees!AG248+'Ongoing Cash Flows'!AG248+'Terminal Value'!AG248</f>
        <v>0</v>
      </c>
      <c r="AH248" s="9" t="n">
        <f aca="false">+Outflows!AH248+Fees!AH248+'Ongoing Cash Flows'!AH248+'Terminal Value'!AH248</f>
        <v>0</v>
      </c>
      <c r="AI248" s="9" t="n">
        <f aca="false">+Outflows!AI248+Fees!AI248+'Ongoing Cash Flows'!AI248+'Terminal Value'!AI248</f>
        <v>0</v>
      </c>
      <c r="AJ248" s="9" t="n">
        <f aca="false">+Outflows!AJ248+Fees!AJ248+'Ongoing Cash Flows'!AJ248+'Terminal Value'!AJ248</f>
        <v>0</v>
      </c>
      <c r="AK248" s="9"/>
      <c r="AL248" s="1"/>
      <c r="AM248" s="32"/>
      <c r="AN248" s="33" t="n">
        <f aca="false">IF(ISERROR(XIRR(B248:AJ248,IRRDates)),-1,XIRR(B248:AJ248,IRRDates))</f>
        <v>0.0612844579239951</v>
      </c>
      <c r="AO248" s="9" t="n">
        <f aca="false">SUMPRODUCT(B248:AJ248,PVRf)</f>
        <v>0</v>
      </c>
      <c r="AP248" s="9" t="n">
        <f aca="false">MIN(0,AO248-$AO$1004)^2</f>
        <v>0</v>
      </c>
      <c r="AQ248" s="9" t="n">
        <f aca="false">MAX(0,AO248-$AO$1004)^2</f>
        <v>0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20"/>
      <c r="CM248" s="20"/>
      <c r="CN248" s="20"/>
      <c r="CO248" s="20"/>
      <c r="CP248" s="20"/>
    </row>
    <row r="249" customFormat="false" ht="11.25" hidden="false" customHeight="false" outlineLevel="0" collapsed="false">
      <c r="A249" s="1" t="n">
        <v>247</v>
      </c>
      <c r="B249" s="9" t="n">
        <f aca="false">+Outflows!B249+Fees!B249+'Ongoing Cash Flows'!B249+'Terminal Value'!B249</f>
        <v>-92188.1614355967</v>
      </c>
      <c r="C249" s="9" t="n">
        <f aca="false">+Outflows!C249+Fees!C249+'Ongoing Cash Flows'!C249+'Terminal Value'!C249</f>
        <v>14066.1961042665</v>
      </c>
      <c r="D249" s="9" t="n">
        <f aca="false">+Outflows!D249+Fees!D249+'Ongoing Cash Flows'!D249+'Terminal Value'!D249</f>
        <v>12092.0581070136</v>
      </c>
      <c r="E249" s="9" t="n">
        <f aca="false">+Outflows!E249+Fees!E249+'Ongoing Cash Flows'!E249+'Terminal Value'!E249</f>
        <v>10068.6642797913</v>
      </c>
      <c r="F249" s="9" t="n">
        <f aca="false">+Outflows!F249+Fees!F249+'Ongoing Cash Flows'!F249+'Terminal Value'!F249</f>
        <v>9636.06993748721</v>
      </c>
      <c r="G249" s="9" t="n">
        <f aca="false">+Outflows!G249+Fees!G249+'Ongoing Cash Flows'!G249+'Terminal Value'!G249</f>
        <v>9380.60046767682</v>
      </c>
      <c r="H249" s="9" t="n">
        <f aca="false">+Outflows!H249+Fees!H249+'Ongoing Cash Flows'!H249+'Terminal Value'!H249</f>
        <v>8444.49294211488</v>
      </c>
      <c r="I249" s="9" t="n">
        <f aca="false">+Outflows!I249+Fees!I249+'Ongoing Cash Flows'!I249+'Terminal Value'!I249</f>
        <v>8296.06906297045</v>
      </c>
      <c r="J249" s="9" t="n">
        <f aca="false">+Outflows!J249+Fees!J249+'Ongoing Cash Flows'!J249+'Terminal Value'!J249</f>
        <v>8283.63486043546</v>
      </c>
      <c r="K249" s="9" t="n">
        <f aca="false">+Outflows!K249+Fees!K249+'Ongoing Cash Flows'!K249+'Terminal Value'!K249</f>
        <v>8274.41190754104</v>
      </c>
      <c r="L249" s="9" t="n">
        <f aca="false">+Outflows!L249+Fees!L249+'Ongoing Cash Flows'!L249+'Terminal Value'!L249</f>
        <v>8275.70692555505</v>
      </c>
      <c r="M249" s="9" t="n">
        <f aca="false">+Outflows!M249+Fees!M249+'Ongoing Cash Flows'!M249+'Terminal Value'!M249</f>
        <v>8247.63327323821</v>
      </c>
      <c r="N249" s="9" t="n">
        <f aca="false">+Outflows!N249+Fees!N249+'Ongoing Cash Flows'!N249+'Terminal Value'!N249</f>
        <v>8230.05419302314</v>
      </c>
      <c r="O249" s="9" t="n">
        <f aca="false">+Outflows!O249+Fees!O249+'Ongoing Cash Flows'!O249+'Terminal Value'!O249</f>
        <v>7903.86295610635</v>
      </c>
      <c r="P249" s="9" t="n">
        <f aca="false">+Outflows!P249+Fees!P249+'Ongoing Cash Flows'!P249+'Terminal Value'!P249</f>
        <v>7796.07170749732</v>
      </c>
      <c r="Q249" s="9" t="n">
        <f aca="false">+Outflows!Q249+Fees!Q249+'Ongoing Cash Flows'!Q249+'Terminal Value'!Q249</f>
        <v>7767.44791127875</v>
      </c>
      <c r="R249" s="9" t="n">
        <f aca="false">+Outflows!R249+Fees!R249+'Ongoing Cash Flows'!R249+'Terminal Value'!R249</f>
        <v>1057.36133640172</v>
      </c>
      <c r="S249" s="9" t="n">
        <f aca="false">+Outflows!S249+Fees!S249+'Ongoing Cash Flows'!S249+'Terminal Value'!S249</f>
        <v>0</v>
      </c>
      <c r="T249" s="9" t="n">
        <f aca="false">+Outflows!T249+Fees!T249+'Ongoing Cash Flows'!T249+'Terminal Value'!T249</f>
        <v>0</v>
      </c>
      <c r="U249" s="9" t="n">
        <f aca="false">+Outflows!U249+Fees!U249+'Ongoing Cash Flows'!U249+'Terminal Value'!U249</f>
        <v>0</v>
      </c>
      <c r="V249" s="9" t="n">
        <f aca="false">+Outflows!V249+Fees!V249+'Ongoing Cash Flows'!V249+'Terminal Value'!V249</f>
        <v>0</v>
      </c>
      <c r="W249" s="9" t="n">
        <f aca="false">+Outflows!W249+Fees!W249+'Ongoing Cash Flows'!W249+'Terminal Value'!W249</f>
        <v>0</v>
      </c>
      <c r="X249" s="9" t="n">
        <f aca="false">+Outflows!X249+Fees!X249+'Ongoing Cash Flows'!X249+'Terminal Value'!X249</f>
        <v>0</v>
      </c>
      <c r="Y249" s="9" t="n">
        <f aca="false">+Outflows!Y249+Fees!Y249+'Ongoing Cash Flows'!Y249+'Terminal Value'!Y249</f>
        <v>0</v>
      </c>
      <c r="Z249" s="9" t="n">
        <f aca="false">+Outflows!Z249+Fees!Z249+'Ongoing Cash Flows'!Z249+'Terminal Value'!Z249</f>
        <v>0</v>
      </c>
      <c r="AA249" s="9" t="n">
        <f aca="false">+Outflows!AA249+Fees!AA249+'Ongoing Cash Flows'!AA249+'Terminal Value'!AA249</f>
        <v>0</v>
      </c>
      <c r="AB249" s="9" t="n">
        <f aca="false">+Outflows!AB249+Fees!AB249+'Ongoing Cash Flows'!AB249+'Terminal Value'!AB249</f>
        <v>0</v>
      </c>
      <c r="AC249" s="9" t="n">
        <f aca="false">+Outflows!AC249+Fees!AC249+'Ongoing Cash Flows'!AC249+'Terminal Value'!AC249</f>
        <v>0</v>
      </c>
      <c r="AD249" s="9" t="n">
        <f aca="false">+Outflows!AD249+Fees!AD249+'Ongoing Cash Flows'!AD249+'Terminal Value'!AD249</f>
        <v>0</v>
      </c>
      <c r="AE249" s="9" t="n">
        <f aca="false">+Outflows!AE249+Fees!AE249+'Ongoing Cash Flows'!AE249+'Terminal Value'!AE249</f>
        <v>0</v>
      </c>
      <c r="AF249" s="9" t="n">
        <f aca="false">+Outflows!AF249+Fees!AF249+'Ongoing Cash Flows'!AF249+'Terminal Value'!AF249</f>
        <v>0</v>
      </c>
      <c r="AG249" s="9" t="n">
        <f aca="false">+Outflows!AG249+Fees!AG249+'Ongoing Cash Flows'!AG249+'Terminal Value'!AG249</f>
        <v>0</v>
      </c>
      <c r="AH249" s="9" t="n">
        <f aca="false">+Outflows!AH249+Fees!AH249+'Ongoing Cash Flows'!AH249+'Terminal Value'!AH249</f>
        <v>0</v>
      </c>
      <c r="AI249" s="9" t="n">
        <f aca="false">+Outflows!AI249+Fees!AI249+'Ongoing Cash Flows'!AI249+'Terminal Value'!AI249</f>
        <v>0</v>
      </c>
      <c r="AJ249" s="9" t="n">
        <f aca="false">+Outflows!AJ249+Fees!AJ249+'Ongoing Cash Flows'!AJ249+'Terminal Value'!AJ249</f>
        <v>0</v>
      </c>
      <c r="AK249" s="9"/>
      <c r="AL249" s="1"/>
      <c r="AM249" s="32"/>
      <c r="AN249" s="33" t="n">
        <f aca="false">IF(ISERROR(XIRR(B249:AJ249,IRRDates)),-1,XIRR(B249:AJ249,IRRDates))</f>
        <v>0.0606362013908052</v>
      </c>
      <c r="AO249" s="9" t="n">
        <f aca="false">SUMPRODUCT(B249:AJ249,PVRf)</f>
        <v>0</v>
      </c>
      <c r="AP249" s="9" t="n">
        <f aca="false">MIN(0,AO249-$AO$1004)^2</f>
        <v>0</v>
      </c>
      <c r="AQ249" s="9" t="n">
        <f aca="false">MAX(0,AO249-$AO$1004)^2</f>
        <v>0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20"/>
      <c r="CM249" s="20"/>
      <c r="CN249" s="20"/>
      <c r="CO249" s="20"/>
      <c r="CP249" s="20"/>
    </row>
    <row r="250" customFormat="false" ht="11.25" hidden="false" customHeight="false" outlineLevel="0" collapsed="false">
      <c r="A250" s="1" t="n">
        <v>248</v>
      </c>
      <c r="B250" s="9" t="n">
        <f aca="false">+Outflows!B250+Fees!B250+'Ongoing Cash Flows'!B250+'Terminal Value'!B250</f>
        <v>-93539.5933366938</v>
      </c>
      <c r="C250" s="9" t="n">
        <f aca="false">+Outflows!C250+Fees!C250+'Ongoing Cash Flows'!C250+'Terminal Value'!C250</f>
        <v>14225.4941594474</v>
      </c>
      <c r="D250" s="9" t="n">
        <f aca="false">+Outflows!D250+Fees!D250+'Ongoing Cash Flows'!D250+'Terminal Value'!D250</f>
        <v>12058.3715216235</v>
      </c>
      <c r="E250" s="9" t="n">
        <f aca="false">+Outflows!E250+Fees!E250+'Ongoing Cash Flows'!E250+'Terminal Value'!E250</f>
        <v>10021.7099357828</v>
      </c>
      <c r="F250" s="9" t="n">
        <f aca="false">+Outflows!F250+Fees!F250+'Ongoing Cash Flows'!F250+'Terminal Value'!F250</f>
        <v>9698.06298919366</v>
      </c>
      <c r="G250" s="9" t="n">
        <f aca="false">+Outflows!G250+Fees!G250+'Ongoing Cash Flows'!G250+'Terminal Value'!G250</f>
        <v>9354.52374044728</v>
      </c>
      <c r="H250" s="9" t="n">
        <f aca="false">+Outflows!H250+Fees!H250+'Ongoing Cash Flows'!H250+'Terminal Value'!H250</f>
        <v>8477.22764996691</v>
      </c>
      <c r="I250" s="9" t="n">
        <f aca="false">+Outflows!I250+Fees!I250+'Ongoing Cash Flows'!I250+'Terminal Value'!I250</f>
        <v>8327.06982963609</v>
      </c>
      <c r="J250" s="9" t="n">
        <f aca="false">+Outflows!J250+Fees!J250+'Ongoing Cash Flows'!J250+'Terminal Value'!J250</f>
        <v>8314.63562710111</v>
      </c>
      <c r="K250" s="9" t="n">
        <f aca="false">+Outflows!K250+Fees!K250+'Ongoing Cash Flows'!K250+'Terminal Value'!K250</f>
        <v>8305.465217879</v>
      </c>
      <c r="L250" s="9" t="n">
        <f aca="false">+Outflows!L250+Fees!L250+'Ongoing Cash Flows'!L250+'Terminal Value'!L250</f>
        <v>8306.70769222069</v>
      </c>
      <c r="M250" s="9" t="n">
        <f aca="false">+Outflows!M250+Fees!M250+'Ongoing Cash Flows'!M250+'Terminal Value'!M250</f>
        <v>8278.68658357617</v>
      </c>
      <c r="N250" s="9" t="n">
        <f aca="false">+Outflows!N250+Fees!N250+'Ongoing Cash Flows'!N250+'Terminal Value'!N250</f>
        <v>8261.05495968879</v>
      </c>
      <c r="O250" s="9" t="n">
        <f aca="false">+Outflows!O250+Fees!O250+'Ongoing Cash Flows'!O250+'Terminal Value'!O250</f>
        <v>7934.91626644431</v>
      </c>
      <c r="P250" s="9" t="n">
        <f aca="false">+Outflows!P250+Fees!P250+'Ongoing Cash Flows'!P250+'Terminal Value'!P250</f>
        <v>7827.07247416297</v>
      </c>
      <c r="Q250" s="9" t="n">
        <f aca="false">+Outflows!Q250+Fees!Q250+'Ongoing Cash Flows'!Q250+'Terminal Value'!Q250</f>
        <v>7798.50122161671</v>
      </c>
      <c r="R250" s="9" t="n">
        <f aca="false">+Outflows!R250+Fees!R250+'Ongoing Cash Flows'!R250+'Terminal Value'!R250</f>
        <v>1072.86171973454</v>
      </c>
      <c r="S250" s="9" t="n">
        <f aca="false">+Outflows!S250+Fees!S250+'Ongoing Cash Flows'!S250+'Terminal Value'!S250</f>
        <v>0</v>
      </c>
      <c r="T250" s="9" t="n">
        <f aca="false">+Outflows!T250+Fees!T250+'Ongoing Cash Flows'!T250+'Terminal Value'!T250</f>
        <v>0</v>
      </c>
      <c r="U250" s="9" t="n">
        <f aca="false">+Outflows!U250+Fees!U250+'Ongoing Cash Flows'!U250+'Terminal Value'!U250</f>
        <v>0</v>
      </c>
      <c r="V250" s="9" t="n">
        <f aca="false">+Outflows!V250+Fees!V250+'Ongoing Cash Flows'!V250+'Terminal Value'!V250</f>
        <v>0</v>
      </c>
      <c r="W250" s="9" t="n">
        <f aca="false">+Outflows!W250+Fees!W250+'Ongoing Cash Flows'!W250+'Terminal Value'!W250</f>
        <v>0</v>
      </c>
      <c r="X250" s="9" t="n">
        <f aca="false">+Outflows!X250+Fees!X250+'Ongoing Cash Flows'!X250+'Terminal Value'!X250</f>
        <v>0</v>
      </c>
      <c r="Y250" s="9" t="n">
        <f aca="false">+Outflows!Y250+Fees!Y250+'Ongoing Cash Flows'!Y250+'Terminal Value'!Y250</f>
        <v>0</v>
      </c>
      <c r="Z250" s="9" t="n">
        <f aca="false">+Outflows!Z250+Fees!Z250+'Ongoing Cash Flows'!Z250+'Terminal Value'!Z250</f>
        <v>0</v>
      </c>
      <c r="AA250" s="9" t="n">
        <f aca="false">+Outflows!AA250+Fees!AA250+'Ongoing Cash Flows'!AA250+'Terminal Value'!AA250</f>
        <v>0</v>
      </c>
      <c r="AB250" s="9" t="n">
        <f aca="false">+Outflows!AB250+Fees!AB250+'Ongoing Cash Flows'!AB250+'Terminal Value'!AB250</f>
        <v>0</v>
      </c>
      <c r="AC250" s="9" t="n">
        <f aca="false">+Outflows!AC250+Fees!AC250+'Ongoing Cash Flows'!AC250+'Terminal Value'!AC250</f>
        <v>0</v>
      </c>
      <c r="AD250" s="9" t="n">
        <f aca="false">+Outflows!AD250+Fees!AD250+'Ongoing Cash Flows'!AD250+'Terminal Value'!AD250</f>
        <v>0</v>
      </c>
      <c r="AE250" s="9" t="n">
        <f aca="false">+Outflows!AE250+Fees!AE250+'Ongoing Cash Flows'!AE250+'Terminal Value'!AE250</f>
        <v>0</v>
      </c>
      <c r="AF250" s="9" t="n">
        <f aca="false">+Outflows!AF250+Fees!AF250+'Ongoing Cash Flows'!AF250+'Terminal Value'!AF250</f>
        <v>0</v>
      </c>
      <c r="AG250" s="9" t="n">
        <f aca="false">+Outflows!AG250+Fees!AG250+'Ongoing Cash Flows'!AG250+'Terminal Value'!AG250</f>
        <v>0</v>
      </c>
      <c r="AH250" s="9" t="n">
        <f aca="false">+Outflows!AH250+Fees!AH250+'Ongoing Cash Flows'!AH250+'Terminal Value'!AH250</f>
        <v>0</v>
      </c>
      <c r="AI250" s="9" t="n">
        <f aca="false">+Outflows!AI250+Fees!AI250+'Ongoing Cash Flows'!AI250+'Terminal Value'!AI250</f>
        <v>0</v>
      </c>
      <c r="AJ250" s="9" t="n">
        <f aca="false">+Outflows!AJ250+Fees!AJ250+'Ongoing Cash Flows'!AJ250+'Terminal Value'!AJ250</f>
        <v>0</v>
      </c>
      <c r="AK250" s="9"/>
      <c r="AL250" s="1"/>
      <c r="AM250" s="32"/>
      <c r="AN250" s="33" t="n">
        <f aca="false">IF(ISERROR(XIRR(B250:AJ250,IRRDates)),-1,XIRR(B250:AJ250,IRRDates))</f>
        <v>0.0587062147781867</v>
      </c>
      <c r="AO250" s="9" t="n">
        <f aca="false">SUMPRODUCT(B250:AJ250,PVRf)</f>
        <v>0</v>
      </c>
      <c r="AP250" s="9" t="n">
        <f aca="false">MIN(0,AO250-$AO$1004)^2</f>
        <v>0</v>
      </c>
      <c r="AQ250" s="9" t="n">
        <f aca="false">MAX(0,AO250-$AO$1004)^2</f>
        <v>0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20"/>
      <c r="CM250" s="20"/>
      <c r="CN250" s="20"/>
      <c r="CO250" s="20"/>
      <c r="CP250" s="20"/>
    </row>
    <row r="251" customFormat="false" ht="11.25" hidden="false" customHeight="false" outlineLevel="0" collapsed="false">
      <c r="A251" s="1" t="n">
        <v>249</v>
      </c>
      <c r="B251" s="9" t="n">
        <f aca="false">+Outflows!B251+Fees!B251+'Ongoing Cash Flows'!B251+'Terminal Value'!B251</f>
        <v>-89576.9062838689</v>
      </c>
      <c r="C251" s="9" t="n">
        <f aca="false">+Outflows!C251+Fees!C251+'Ongoing Cash Flows'!C251+'Terminal Value'!C251</f>
        <v>14050.911182687</v>
      </c>
      <c r="D251" s="9" t="n">
        <f aca="false">+Outflows!D251+Fees!D251+'Ongoing Cash Flows'!D251+'Terminal Value'!D251</f>
        <v>11990.0410573643</v>
      </c>
      <c r="E251" s="9" t="n">
        <f aca="false">+Outflows!E251+Fees!E251+'Ongoing Cash Flows'!E251+'Terminal Value'!E251</f>
        <v>10002.7885576033</v>
      </c>
      <c r="F251" s="9" t="n">
        <f aca="false">+Outflows!F251+Fees!F251+'Ongoing Cash Flows'!F251+'Terminal Value'!F251</f>
        <v>9595.94714499654</v>
      </c>
      <c r="G251" s="9" t="n">
        <f aca="false">+Outflows!G251+Fees!G251+'Ongoing Cash Flows'!G251+'Terminal Value'!G251</f>
        <v>9278.70880684934</v>
      </c>
      <c r="H251" s="9" t="n">
        <f aca="false">+Outflows!H251+Fees!H251+'Ongoing Cash Flows'!H251+'Terminal Value'!H251</f>
        <v>8381.2424931285</v>
      </c>
      <c r="I251" s="9" t="n">
        <f aca="false">+Outflows!I251+Fees!I251+'Ongoing Cash Flows'!I251+'Terminal Value'!I251</f>
        <v>8236.16895879394</v>
      </c>
      <c r="J251" s="9" t="n">
        <f aca="false">+Outflows!J251+Fees!J251+'Ongoing Cash Flows'!J251+'Terminal Value'!J251</f>
        <v>8223.73475625895</v>
      </c>
      <c r="K251" s="9" t="n">
        <f aca="false">+Outflows!K251+Fees!K251+'Ongoing Cash Flows'!K251+'Terminal Value'!K251</f>
        <v>8214.41027776422</v>
      </c>
      <c r="L251" s="9" t="n">
        <f aca="false">+Outflows!L251+Fees!L251+'Ongoing Cash Flows'!L251+'Terminal Value'!L251</f>
        <v>8215.80682137854</v>
      </c>
      <c r="M251" s="9" t="n">
        <f aca="false">+Outflows!M251+Fees!M251+'Ongoing Cash Flows'!M251+'Terminal Value'!M251</f>
        <v>8187.6316434614</v>
      </c>
      <c r="N251" s="9" t="n">
        <f aca="false">+Outflows!N251+Fees!N251+'Ongoing Cash Flows'!N251+'Terminal Value'!N251</f>
        <v>8170.15408884663</v>
      </c>
      <c r="O251" s="9" t="n">
        <f aca="false">+Outflows!O251+Fees!O251+'Ongoing Cash Flows'!O251+'Terminal Value'!O251</f>
        <v>7843.86132632954</v>
      </c>
      <c r="P251" s="9" t="n">
        <f aca="false">+Outflows!P251+Fees!P251+'Ongoing Cash Flows'!P251+'Terminal Value'!P251</f>
        <v>7736.17160332081</v>
      </c>
      <c r="Q251" s="9" t="n">
        <f aca="false">+Outflows!Q251+Fees!Q251+'Ongoing Cash Flows'!Q251+'Terminal Value'!Q251</f>
        <v>7707.44628150194</v>
      </c>
      <c r="R251" s="9" t="n">
        <f aca="false">+Outflows!R251+Fees!R251+'Ongoing Cash Flows'!R251+'Terminal Value'!R251</f>
        <v>1027.41128431346</v>
      </c>
      <c r="S251" s="9" t="n">
        <f aca="false">+Outflows!S251+Fees!S251+'Ongoing Cash Flows'!S251+'Terminal Value'!S251</f>
        <v>0</v>
      </c>
      <c r="T251" s="9" t="n">
        <f aca="false">+Outflows!T251+Fees!T251+'Ongoing Cash Flows'!T251+'Terminal Value'!T251</f>
        <v>0</v>
      </c>
      <c r="U251" s="9" t="n">
        <f aca="false">+Outflows!U251+Fees!U251+'Ongoing Cash Flows'!U251+'Terminal Value'!U251</f>
        <v>0</v>
      </c>
      <c r="V251" s="9" t="n">
        <f aca="false">+Outflows!V251+Fees!V251+'Ongoing Cash Flows'!V251+'Terminal Value'!V251</f>
        <v>0</v>
      </c>
      <c r="W251" s="9" t="n">
        <f aca="false">+Outflows!W251+Fees!W251+'Ongoing Cash Flows'!W251+'Terminal Value'!W251</f>
        <v>0</v>
      </c>
      <c r="X251" s="9" t="n">
        <f aca="false">+Outflows!X251+Fees!X251+'Ongoing Cash Flows'!X251+'Terminal Value'!X251</f>
        <v>0</v>
      </c>
      <c r="Y251" s="9" t="n">
        <f aca="false">+Outflows!Y251+Fees!Y251+'Ongoing Cash Flows'!Y251+'Terminal Value'!Y251</f>
        <v>0</v>
      </c>
      <c r="Z251" s="9" t="n">
        <f aca="false">+Outflows!Z251+Fees!Z251+'Ongoing Cash Flows'!Z251+'Terminal Value'!Z251</f>
        <v>0</v>
      </c>
      <c r="AA251" s="9" t="n">
        <f aca="false">+Outflows!AA251+Fees!AA251+'Ongoing Cash Flows'!AA251+'Terminal Value'!AA251</f>
        <v>0</v>
      </c>
      <c r="AB251" s="9" t="n">
        <f aca="false">+Outflows!AB251+Fees!AB251+'Ongoing Cash Flows'!AB251+'Terminal Value'!AB251</f>
        <v>0</v>
      </c>
      <c r="AC251" s="9" t="n">
        <f aca="false">+Outflows!AC251+Fees!AC251+'Ongoing Cash Flows'!AC251+'Terminal Value'!AC251</f>
        <v>0</v>
      </c>
      <c r="AD251" s="9" t="n">
        <f aca="false">+Outflows!AD251+Fees!AD251+'Ongoing Cash Flows'!AD251+'Terminal Value'!AD251</f>
        <v>0</v>
      </c>
      <c r="AE251" s="9" t="n">
        <f aca="false">+Outflows!AE251+Fees!AE251+'Ongoing Cash Flows'!AE251+'Terminal Value'!AE251</f>
        <v>0</v>
      </c>
      <c r="AF251" s="9" t="n">
        <f aca="false">+Outflows!AF251+Fees!AF251+'Ongoing Cash Flows'!AF251+'Terminal Value'!AF251</f>
        <v>0</v>
      </c>
      <c r="AG251" s="9" t="n">
        <f aca="false">+Outflows!AG251+Fees!AG251+'Ongoing Cash Flows'!AG251+'Terminal Value'!AG251</f>
        <v>0</v>
      </c>
      <c r="AH251" s="9" t="n">
        <f aca="false">+Outflows!AH251+Fees!AH251+'Ongoing Cash Flows'!AH251+'Terminal Value'!AH251</f>
        <v>0</v>
      </c>
      <c r="AI251" s="9" t="n">
        <f aca="false">+Outflows!AI251+Fees!AI251+'Ongoing Cash Flows'!AI251+'Terminal Value'!AI251</f>
        <v>0</v>
      </c>
      <c r="AJ251" s="9" t="n">
        <f aca="false">+Outflows!AJ251+Fees!AJ251+'Ongoing Cash Flows'!AJ251+'Terminal Value'!AJ251</f>
        <v>0</v>
      </c>
      <c r="AK251" s="9"/>
      <c r="AL251" s="1"/>
      <c r="AM251" s="32"/>
      <c r="AN251" s="33" t="n">
        <f aca="false">IF(ISERROR(XIRR(B251:AJ251,IRRDates)),-1,XIRR(B251:AJ251,IRRDates))</f>
        <v>0.0644079990796575</v>
      </c>
      <c r="AO251" s="9" t="n">
        <f aca="false">SUMPRODUCT(B251:AJ251,PVRf)</f>
        <v>0</v>
      </c>
      <c r="AP251" s="9" t="n">
        <f aca="false">MIN(0,AO251-$AO$1004)^2</f>
        <v>0</v>
      </c>
      <c r="AQ251" s="9" t="n">
        <f aca="false">MAX(0,AO251-$AO$1004)^2</f>
        <v>0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20"/>
      <c r="CM251" s="20"/>
      <c r="CN251" s="20"/>
      <c r="CO251" s="20"/>
      <c r="CP251" s="20"/>
    </row>
    <row r="252" customFormat="false" ht="11.25" hidden="false" customHeight="false" outlineLevel="0" collapsed="false">
      <c r="A252" s="1" t="n">
        <v>250</v>
      </c>
      <c r="B252" s="9" t="n">
        <f aca="false">+Outflows!B252+Fees!B252+'Ongoing Cash Flows'!B252+'Terminal Value'!B252</f>
        <v>-102848.253941158</v>
      </c>
      <c r="C252" s="9" t="n">
        <f aca="false">+Outflows!C252+Fees!C252+'Ongoing Cash Flows'!C252+'Terminal Value'!C252</f>
        <v>14312.0154600794</v>
      </c>
      <c r="D252" s="9" t="n">
        <f aca="false">+Outflows!D252+Fees!D252+'Ongoing Cash Flows'!D252+'Terminal Value'!D252</f>
        <v>12551.6149457751</v>
      </c>
      <c r="E252" s="9" t="n">
        <f aca="false">+Outflows!E252+Fees!E252+'Ongoing Cash Flows'!E252+'Terminal Value'!E252</f>
        <v>10367.0282993802</v>
      </c>
      <c r="F252" s="9" t="n">
        <f aca="false">+Outflows!F252+Fees!F252+'Ongoing Cash Flows'!F252+'Terminal Value'!F252</f>
        <v>9979.35289569866</v>
      </c>
      <c r="G252" s="9" t="n">
        <f aca="false">+Outflows!G252+Fees!G252+'Ongoing Cash Flows'!G252+'Terminal Value'!G252</f>
        <v>9643.23456738895</v>
      </c>
      <c r="H252" s="9" t="n">
        <f aca="false">+Outflows!H252+Fees!H252+'Ongoing Cash Flows'!H252+'Terminal Value'!H252</f>
        <v>8702.70426120679</v>
      </c>
      <c r="I252" s="9" t="n">
        <f aca="false">+Outflows!I252+Fees!I252+'Ongoing Cash Flows'!I252+'Terminal Value'!I252</f>
        <v>8540.60305697402</v>
      </c>
      <c r="J252" s="9" t="n">
        <f aca="false">+Outflows!J252+Fees!J252+'Ongoing Cash Flows'!J252+'Terminal Value'!J252</f>
        <v>8528.16885443903</v>
      </c>
      <c r="K252" s="9" t="n">
        <f aca="false">+Outflows!K252+Fees!K252+'Ongoing Cash Flows'!K252+'Terminal Value'!K252</f>
        <v>8519.36036594122</v>
      </c>
      <c r="L252" s="9" t="n">
        <f aca="false">+Outflows!L252+Fees!L252+'Ongoing Cash Flows'!L252+'Terminal Value'!L252</f>
        <v>8520.24091955862</v>
      </c>
      <c r="M252" s="9" t="n">
        <f aca="false">+Outflows!M252+Fees!M252+'Ongoing Cash Flows'!M252+'Terminal Value'!M252</f>
        <v>8492.5817316384</v>
      </c>
      <c r="N252" s="9" t="n">
        <f aca="false">+Outflows!N252+Fees!N252+'Ongoing Cash Flows'!N252+'Terminal Value'!N252</f>
        <v>8474.58818702671</v>
      </c>
      <c r="O252" s="9" t="n">
        <f aca="false">+Outflows!O252+Fees!O252+'Ongoing Cash Flows'!O252+'Terminal Value'!O252</f>
        <v>8148.81141450654</v>
      </c>
      <c r="P252" s="9" t="n">
        <f aca="false">+Outflows!P252+Fees!P252+'Ongoing Cash Flows'!P252+'Terminal Value'!P252</f>
        <v>8040.60570150089</v>
      </c>
      <c r="Q252" s="9" t="n">
        <f aca="false">+Outflows!Q252+Fees!Q252+'Ongoing Cash Flows'!Q252+'Terminal Value'!Q252</f>
        <v>8012.39636967894</v>
      </c>
      <c r="R252" s="9" t="n">
        <f aca="false">+Outflows!R252+Fees!R252+'Ongoing Cash Flows'!R252+'Terminal Value'!R252</f>
        <v>1179.62833340351</v>
      </c>
      <c r="S252" s="9" t="n">
        <f aca="false">+Outflows!S252+Fees!S252+'Ongoing Cash Flows'!S252+'Terminal Value'!S252</f>
        <v>0</v>
      </c>
      <c r="T252" s="9" t="n">
        <f aca="false">+Outflows!T252+Fees!T252+'Ongoing Cash Flows'!T252+'Terminal Value'!T252</f>
        <v>0</v>
      </c>
      <c r="U252" s="9" t="n">
        <f aca="false">+Outflows!U252+Fees!U252+'Ongoing Cash Flows'!U252+'Terminal Value'!U252</f>
        <v>0</v>
      </c>
      <c r="V252" s="9" t="n">
        <f aca="false">+Outflows!V252+Fees!V252+'Ongoing Cash Flows'!V252+'Terminal Value'!V252</f>
        <v>0</v>
      </c>
      <c r="W252" s="9" t="n">
        <f aca="false">+Outflows!W252+Fees!W252+'Ongoing Cash Flows'!W252+'Terminal Value'!W252</f>
        <v>0</v>
      </c>
      <c r="X252" s="9" t="n">
        <f aca="false">+Outflows!X252+Fees!X252+'Ongoing Cash Flows'!X252+'Terminal Value'!X252</f>
        <v>0</v>
      </c>
      <c r="Y252" s="9" t="n">
        <f aca="false">+Outflows!Y252+Fees!Y252+'Ongoing Cash Flows'!Y252+'Terminal Value'!Y252</f>
        <v>0</v>
      </c>
      <c r="Z252" s="9" t="n">
        <f aca="false">+Outflows!Z252+Fees!Z252+'Ongoing Cash Flows'!Z252+'Terminal Value'!Z252</f>
        <v>0</v>
      </c>
      <c r="AA252" s="9" t="n">
        <f aca="false">+Outflows!AA252+Fees!AA252+'Ongoing Cash Flows'!AA252+'Terminal Value'!AA252</f>
        <v>0</v>
      </c>
      <c r="AB252" s="9" t="n">
        <f aca="false">+Outflows!AB252+Fees!AB252+'Ongoing Cash Flows'!AB252+'Terminal Value'!AB252</f>
        <v>0</v>
      </c>
      <c r="AC252" s="9" t="n">
        <f aca="false">+Outflows!AC252+Fees!AC252+'Ongoing Cash Flows'!AC252+'Terminal Value'!AC252</f>
        <v>0</v>
      </c>
      <c r="AD252" s="9" t="n">
        <f aca="false">+Outflows!AD252+Fees!AD252+'Ongoing Cash Flows'!AD252+'Terminal Value'!AD252</f>
        <v>0</v>
      </c>
      <c r="AE252" s="9" t="n">
        <f aca="false">+Outflows!AE252+Fees!AE252+'Ongoing Cash Flows'!AE252+'Terminal Value'!AE252</f>
        <v>0</v>
      </c>
      <c r="AF252" s="9" t="n">
        <f aca="false">+Outflows!AF252+Fees!AF252+'Ongoing Cash Flows'!AF252+'Terminal Value'!AF252</f>
        <v>0</v>
      </c>
      <c r="AG252" s="9" t="n">
        <f aca="false">+Outflows!AG252+Fees!AG252+'Ongoing Cash Flows'!AG252+'Terminal Value'!AG252</f>
        <v>0</v>
      </c>
      <c r="AH252" s="9" t="n">
        <f aca="false">+Outflows!AH252+Fees!AH252+'Ongoing Cash Flows'!AH252+'Terminal Value'!AH252</f>
        <v>0</v>
      </c>
      <c r="AI252" s="9" t="n">
        <f aca="false">+Outflows!AI252+Fees!AI252+'Ongoing Cash Flows'!AI252+'Terminal Value'!AI252</f>
        <v>0</v>
      </c>
      <c r="AJ252" s="9" t="n">
        <f aca="false">+Outflows!AJ252+Fees!AJ252+'Ongoing Cash Flows'!AJ252+'Terminal Value'!AJ252</f>
        <v>0</v>
      </c>
      <c r="AK252" s="9"/>
      <c r="AL252" s="1"/>
      <c r="AM252" s="32"/>
      <c r="AN252" s="33" t="n">
        <f aca="false">IF(ISERROR(XIRR(B252:AJ252,IRRDates)),-1,XIRR(B252:AJ252,IRRDates))</f>
        <v>0.0474399492900831</v>
      </c>
      <c r="AO252" s="9" t="n">
        <f aca="false">SUMPRODUCT(B252:AJ252,PVRf)</f>
        <v>0</v>
      </c>
      <c r="AP252" s="9" t="n">
        <f aca="false">MIN(0,AO252-$AO$1004)^2</f>
        <v>0</v>
      </c>
      <c r="AQ252" s="9" t="n">
        <f aca="false">MAX(0,AO252-$AO$1004)^2</f>
        <v>0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20"/>
      <c r="CM252" s="20"/>
      <c r="CN252" s="20"/>
      <c r="CO252" s="20"/>
      <c r="CP252" s="20"/>
    </row>
    <row r="253" customFormat="false" ht="11.25" hidden="false" customHeight="false" outlineLevel="0" collapsed="false">
      <c r="A253" s="1" t="n">
        <v>251</v>
      </c>
      <c r="B253" s="9" t="n">
        <f aca="false">+Outflows!B253+Fees!B253+'Ongoing Cash Flows'!B253+'Terminal Value'!B253</f>
        <v>-93916.7368986908</v>
      </c>
      <c r="C253" s="9" t="n">
        <f aca="false">+Outflows!C253+Fees!C253+'Ongoing Cash Flows'!C253+'Terminal Value'!C253</f>
        <v>14149.5319418356</v>
      </c>
      <c r="D253" s="9" t="n">
        <f aca="false">+Outflows!D253+Fees!D253+'Ongoing Cash Flows'!D253+'Terminal Value'!D253</f>
        <v>12108.888221149</v>
      </c>
      <c r="E253" s="9" t="n">
        <f aca="false">+Outflows!E253+Fees!E253+'Ongoing Cash Flows'!E253+'Terminal Value'!E253</f>
        <v>10135.747685596</v>
      </c>
      <c r="F253" s="9" t="n">
        <f aca="false">+Outflows!F253+Fees!F253+'Ongoing Cash Flows'!F253+'Terminal Value'!F253</f>
        <v>9726.19484258863</v>
      </c>
      <c r="G253" s="9" t="n">
        <f aca="false">+Outflows!G253+Fees!G253+'Ongoing Cash Flows'!G253+'Terminal Value'!G253</f>
        <v>9439.73535663988</v>
      </c>
      <c r="H253" s="9" t="n">
        <f aca="false">+Outflows!H253+Fees!H253+'Ongoing Cash Flows'!H253+'Terminal Value'!H253</f>
        <v>8486.36291184006</v>
      </c>
      <c r="I253" s="9" t="n">
        <f aca="false">+Outflows!I253+Fees!I253+'Ongoing Cash Flows'!I253+'Terminal Value'!I253</f>
        <v>8335.72120123346</v>
      </c>
      <c r="J253" s="9" t="n">
        <f aca="false">+Outflows!J253+Fees!J253+'Ongoing Cash Flows'!J253+'Terminal Value'!J253</f>
        <v>8323.28699869847</v>
      </c>
      <c r="K253" s="9" t="n">
        <f aca="false">+Outflows!K253+Fees!K253+'Ongoing Cash Flows'!K253+'Terminal Value'!K253</f>
        <v>8314.13125281805</v>
      </c>
      <c r="L253" s="9" t="n">
        <f aca="false">+Outflows!L253+Fees!L253+'Ongoing Cash Flows'!L253+'Terminal Value'!L253</f>
        <v>8315.35906381806</v>
      </c>
      <c r="M253" s="9" t="n">
        <f aca="false">+Outflows!M253+Fees!M253+'Ongoing Cash Flows'!M253+'Terminal Value'!M253</f>
        <v>8287.35261851523</v>
      </c>
      <c r="N253" s="9" t="n">
        <f aca="false">+Outflows!N253+Fees!N253+'Ongoing Cash Flows'!N253+'Terminal Value'!N253</f>
        <v>8269.70633128615</v>
      </c>
      <c r="O253" s="9" t="n">
        <f aca="false">+Outflows!O253+Fees!O253+'Ongoing Cash Flows'!O253+'Terminal Value'!O253</f>
        <v>7943.58230138336</v>
      </c>
      <c r="P253" s="9" t="n">
        <f aca="false">+Outflows!P253+Fees!P253+'Ongoing Cash Flows'!P253+'Terminal Value'!P253</f>
        <v>7835.72384576033</v>
      </c>
      <c r="Q253" s="9" t="n">
        <f aca="false">+Outflows!Q253+Fees!Q253+'Ongoing Cash Flows'!Q253+'Terminal Value'!Q253</f>
        <v>7807.16725655577</v>
      </c>
      <c r="R253" s="9" t="n">
        <f aca="false">+Outflows!R253+Fees!R253+'Ongoing Cash Flows'!R253+'Terminal Value'!R253</f>
        <v>1077.18740553322</v>
      </c>
      <c r="S253" s="9" t="n">
        <f aca="false">+Outflows!S253+Fees!S253+'Ongoing Cash Flows'!S253+'Terminal Value'!S253</f>
        <v>0</v>
      </c>
      <c r="T253" s="9" t="n">
        <f aca="false">+Outflows!T253+Fees!T253+'Ongoing Cash Flows'!T253+'Terminal Value'!T253</f>
        <v>0</v>
      </c>
      <c r="U253" s="9" t="n">
        <f aca="false">+Outflows!U253+Fees!U253+'Ongoing Cash Flows'!U253+'Terminal Value'!U253</f>
        <v>0</v>
      </c>
      <c r="V253" s="9" t="n">
        <f aca="false">+Outflows!V253+Fees!V253+'Ongoing Cash Flows'!V253+'Terminal Value'!V253</f>
        <v>0</v>
      </c>
      <c r="W253" s="9" t="n">
        <f aca="false">+Outflows!W253+Fees!W253+'Ongoing Cash Flows'!W253+'Terminal Value'!W253</f>
        <v>0</v>
      </c>
      <c r="X253" s="9" t="n">
        <f aca="false">+Outflows!X253+Fees!X253+'Ongoing Cash Flows'!X253+'Terminal Value'!X253</f>
        <v>0</v>
      </c>
      <c r="Y253" s="9" t="n">
        <f aca="false">+Outflows!Y253+Fees!Y253+'Ongoing Cash Flows'!Y253+'Terminal Value'!Y253</f>
        <v>0</v>
      </c>
      <c r="Z253" s="9" t="n">
        <f aca="false">+Outflows!Z253+Fees!Z253+'Ongoing Cash Flows'!Z253+'Terminal Value'!Z253</f>
        <v>0</v>
      </c>
      <c r="AA253" s="9" t="n">
        <f aca="false">+Outflows!AA253+Fees!AA253+'Ongoing Cash Flows'!AA253+'Terminal Value'!AA253</f>
        <v>0</v>
      </c>
      <c r="AB253" s="9" t="n">
        <f aca="false">+Outflows!AB253+Fees!AB253+'Ongoing Cash Flows'!AB253+'Terminal Value'!AB253</f>
        <v>0</v>
      </c>
      <c r="AC253" s="9" t="n">
        <f aca="false">+Outflows!AC253+Fees!AC253+'Ongoing Cash Flows'!AC253+'Terminal Value'!AC253</f>
        <v>0</v>
      </c>
      <c r="AD253" s="9" t="n">
        <f aca="false">+Outflows!AD253+Fees!AD253+'Ongoing Cash Flows'!AD253+'Terminal Value'!AD253</f>
        <v>0</v>
      </c>
      <c r="AE253" s="9" t="n">
        <f aca="false">+Outflows!AE253+Fees!AE253+'Ongoing Cash Flows'!AE253+'Terminal Value'!AE253</f>
        <v>0</v>
      </c>
      <c r="AF253" s="9" t="n">
        <f aca="false">+Outflows!AF253+Fees!AF253+'Ongoing Cash Flows'!AF253+'Terminal Value'!AF253</f>
        <v>0</v>
      </c>
      <c r="AG253" s="9" t="n">
        <f aca="false">+Outflows!AG253+Fees!AG253+'Ongoing Cash Flows'!AG253+'Terminal Value'!AG253</f>
        <v>0</v>
      </c>
      <c r="AH253" s="9" t="n">
        <f aca="false">+Outflows!AH253+Fees!AH253+'Ongoing Cash Flows'!AH253+'Terminal Value'!AH253</f>
        <v>0</v>
      </c>
      <c r="AI253" s="9" t="n">
        <f aca="false">+Outflows!AI253+Fees!AI253+'Ongoing Cash Flows'!AI253+'Terminal Value'!AI253</f>
        <v>0</v>
      </c>
      <c r="AJ253" s="9" t="n">
        <f aca="false">+Outflows!AJ253+Fees!AJ253+'Ongoing Cash Flows'!AJ253+'Terminal Value'!AJ253</f>
        <v>0</v>
      </c>
      <c r="AK253" s="9"/>
      <c r="AL253" s="1"/>
      <c r="AM253" s="32"/>
      <c r="AN253" s="33" t="n">
        <f aca="false">IF(ISERROR(XIRR(B253:AJ253,IRRDates)),-1,XIRR(B253:AJ253,IRRDates))</f>
        <v>0.0583999884278505</v>
      </c>
      <c r="AO253" s="9" t="n">
        <f aca="false">SUMPRODUCT(B253:AJ253,PVRf)</f>
        <v>0</v>
      </c>
      <c r="AP253" s="9" t="n">
        <f aca="false">MIN(0,AO253-$AO$1004)^2</f>
        <v>0</v>
      </c>
      <c r="AQ253" s="9" t="n">
        <f aca="false">MAX(0,AO253-$AO$1004)^2</f>
        <v>0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20"/>
      <c r="CM253" s="20"/>
      <c r="CN253" s="20"/>
      <c r="CO253" s="20"/>
      <c r="CP253" s="20"/>
    </row>
    <row r="254" customFormat="false" ht="11.25" hidden="false" customHeight="false" outlineLevel="0" collapsed="false">
      <c r="A254" s="1" t="n">
        <v>252</v>
      </c>
      <c r="B254" s="9" t="n">
        <f aca="false">+Outflows!B254+Fees!B254+'Ongoing Cash Flows'!B254+'Terminal Value'!B254</f>
        <v>-96475.2232443799</v>
      </c>
      <c r="C254" s="9" t="n">
        <f aca="false">+Outflows!C254+Fees!C254+'Ongoing Cash Flows'!C254+'Terminal Value'!C254</f>
        <v>14279.3912078422</v>
      </c>
      <c r="D254" s="9" t="n">
        <f aca="false">+Outflows!D254+Fees!D254+'Ongoing Cash Flows'!D254+'Terminal Value'!D254</f>
        <v>12280.1906291941</v>
      </c>
      <c r="E254" s="9" t="n">
        <f aca="false">+Outflows!E254+Fees!E254+'Ongoing Cash Flows'!E254+'Terminal Value'!E254</f>
        <v>10223.3967942383</v>
      </c>
      <c r="F254" s="9" t="n">
        <f aca="false">+Outflows!F254+Fees!F254+'Ongoing Cash Flows'!F254+'Terminal Value'!F254</f>
        <v>9778.32801674273</v>
      </c>
      <c r="G254" s="9" t="n">
        <f aca="false">+Outflows!G254+Fees!G254+'Ongoing Cash Flows'!G254+'Terminal Value'!G254</f>
        <v>9461.71635448659</v>
      </c>
      <c r="H254" s="9" t="n">
        <f aca="false">+Outflows!H254+Fees!H254+'Ongoing Cash Flows'!H254+'Terminal Value'!H254</f>
        <v>8548.33518214206</v>
      </c>
      <c r="I254" s="9" t="n">
        <f aca="false">+Outflows!I254+Fees!I254+'Ongoing Cash Flows'!I254+'Terminal Value'!I254</f>
        <v>8394.41083121449</v>
      </c>
      <c r="J254" s="9" t="n">
        <f aca="false">+Outflows!J254+Fees!J254+'Ongoing Cash Flows'!J254+'Terminal Value'!J254</f>
        <v>8381.9766286795</v>
      </c>
      <c r="K254" s="9" t="n">
        <f aca="false">+Outflows!K254+Fees!K254+'Ongoing Cash Flows'!K254+'Terminal Value'!K254</f>
        <v>8372.9203567482</v>
      </c>
      <c r="L254" s="9" t="n">
        <f aca="false">+Outflows!L254+Fees!L254+'Ongoing Cash Flows'!L254+'Terminal Value'!L254</f>
        <v>8374.04869379909</v>
      </c>
      <c r="M254" s="9" t="n">
        <f aca="false">+Outflows!M254+Fees!M254+'Ongoing Cash Flows'!M254+'Terminal Value'!M254</f>
        <v>8346.14172244538</v>
      </c>
      <c r="N254" s="9" t="n">
        <f aca="false">+Outflows!N254+Fees!N254+'Ongoing Cash Flows'!N254+'Terminal Value'!N254</f>
        <v>8328.39596126718</v>
      </c>
      <c r="O254" s="9" t="n">
        <f aca="false">+Outflows!O254+Fees!O254+'Ongoing Cash Flows'!O254+'Terminal Value'!O254</f>
        <v>8002.37140531351</v>
      </c>
      <c r="P254" s="9" t="n">
        <f aca="false">+Outflows!P254+Fees!P254+'Ongoing Cash Flows'!P254+'Terminal Value'!P254</f>
        <v>7894.41347574136</v>
      </c>
      <c r="Q254" s="9" t="n">
        <f aca="false">+Outflows!Q254+Fees!Q254+'Ongoing Cash Flows'!Q254+'Terminal Value'!Q254</f>
        <v>7865.95636048592</v>
      </c>
      <c r="R254" s="9" t="n">
        <f aca="false">+Outflows!R254+Fees!R254+'Ongoing Cash Flows'!R254+'Terminal Value'!R254</f>
        <v>1106.53222052374</v>
      </c>
      <c r="S254" s="9" t="n">
        <f aca="false">+Outflows!S254+Fees!S254+'Ongoing Cash Flows'!S254+'Terminal Value'!S254</f>
        <v>0</v>
      </c>
      <c r="T254" s="9" t="n">
        <f aca="false">+Outflows!T254+Fees!T254+'Ongoing Cash Flows'!T254+'Terminal Value'!T254</f>
        <v>0</v>
      </c>
      <c r="U254" s="9" t="n">
        <f aca="false">+Outflows!U254+Fees!U254+'Ongoing Cash Flows'!U254+'Terminal Value'!U254</f>
        <v>0</v>
      </c>
      <c r="V254" s="9" t="n">
        <f aca="false">+Outflows!V254+Fees!V254+'Ongoing Cash Flows'!V254+'Terminal Value'!V254</f>
        <v>0</v>
      </c>
      <c r="W254" s="9" t="n">
        <f aca="false">+Outflows!W254+Fees!W254+'Ongoing Cash Flows'!W254+'Terminal Value'!W254</f>
        <v>0</v>
      </c>
      <c r="X254" s="9" t="n">
        <f aca="false">+Outflows!X254+Fees!X254+'Ongoing Cash Flows'!X254+'Terminal Value'!X254</f>
        <v>0</v>
      </c>
      <c r="Y254" s="9" t="n">
        <f aca="false">+Outflows!Y254+Fees!Y254+'Ongoing Cash Flows'!Y254+'Terminal Value'!Y254</f>
        <v>0</v>
      </c>
      <c r="Z254" s="9" t="n">
        <f aca="false">+Outflows!Z254+Fees!Z254+'Ongoing Cash Flows'!Z254+'Terminal Value'!Z254</f>
        <v>0</v>
      </c>
      <c r="AA254" s="9" t="n">
        <f aca="false">+Outflows!AA254+Fees!AA254+'Ongoing Cash Flows'!AA254+'Terminal Value'!AA254</f>
        <v>0</v>
      </c>
      <c r="AB254" s="9" t="n">
        <f aca="false">+Outflows!AB254+Fees!AB254+'Ongoing Cash Flows'!AB254+'Terminal Value'!AB254</f>
        <v>0</v>
      </c>
      <c r="AC254" s="9" t="n">
        <f aca="false">+Outflows!AC254+Fees!AC254+'Ongoing Cash Flows'!AC254+'Terminal Value'!AC254</f>
        <v>0</v>
      </c>
      <c r="AD254" s="9" t="n">
        <f aca="false">+Outflows!AD254+Fees!AD254+'Ongoing Cash Flows'!AD254+'Terminal Value'!AD254</f>
        <v>0</v>
      </c>
      <c r="AE254" s="9" t="n">
        <f aca="false">+Outflows!AE254+Fees!AE254+'Ongoing Cash Flows'!AE254+'Terminal Value'!AE254</f>
        <v>0</v>
      </c>
      <c r="AF254" s="9" t="n">
        <f aca="false">+Outflows!AF254+Fees!AF254+'Ongoing Cash Flows'!AF254+'Terminal Value'!AF254</f>
        <v>0</v>
      </c>
      <c r="AG254" s="9" t="n">
        <f aca="false">+Outflows!AG254+Fees!AG254+'Ongoing Cash Flows'!AG254+'Terminal Value'!AG254</f>
        <v>0</v>
      </c>
      <c r="AH254" s="9" t="n">
        <f aca="false">+Outflows!AH254+Fees!AH254+'Ongoing Cash Flows'!AH254+'Terminal Value'!AH254</f>
        <v>0</v>
      </c>
      <c r="AI254" s="9" t="n">
        <f aca="false">+Outflows!AI254+Fees!AI254+'Ongoing Cash Flows'!AI254+'Terminal Value'!AI254</f>
        <v>0</v>
      </c>
      <c r="AJ254" s="9" t="n">
        <f aca="false">+Outflows!AJ254+Fees!AJ254+'Ongoing Cash Flows'!AJ254+'Terminal Value'!AJ254</f>
        <v>0</v>
      </c>
      <c r="AK254" s="9"/>
      <c r="AL254" s="1"/>
      <c r="AM254" s="32"/>
      <c r="AN254" s="33" t="n">
        <f aca="false">IF(ISERROR(XIRR(B254:AJ254,IRRDates)),-1,XIRR(B254:AJ254,IRRDates))</f>
        <v>0.0552390812301653</v>
      </c>
      <c r="AO254" s="9" t="n">
        <f aca="false">SUMPRODUCT(B254:AJ254,PVRf)</f>
        <v>0</v>
      </c>
      <c r="AP254" s="9" t="n">
        <f aca="false">MIN(0,AO254-$AO$1004)^2</f>
        <v>0</v>
      </c>
      <c r="AQ254" s="9" t="n">
        <f aca="false">MAX(0,AO254-$AO$1004)^2</f>
        <v>0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20"/>
      <c r="CM254" s="20"/>
      <c r="CN254" s="20"/>
      <c r="CO254" s="20"/>
      <c r="CP254" s="20"/>
    </row>
    <row r="255" customFormat="false" ht="11.25" hidden="false" customHeight="false" outlineLevel="0" collapsed="false">
      <c r="A255" s="1" t="n">
        <v>253</v>
      </c>
      <c r="B255" s="9" t="n">
        <f aca="false">+Outflows!B255+Fees!B255+'Ongoing Cash Flows'!B255+'Terminal Value'!B255</f>
        <v>-90832.2947936935</v>
      </c>
      <c r="C255" s="9" t="n">
        <f aca="false">+Outflows!C255+Fees!C255+'Ongoing Cash Flows'!C255+'Terminal Value'!C255</f>
        <v>14089.6550578379</v>
      </c>
      <c r="D255" s="9" t="n">
        <f aca="false">+Outflows!D255+Fees!D255+'Ongoing Cash Flows'!D255+'Terminal Value'!D255</f>
        <v>11976.5946325825</v>
      </c>
      <c r="E255" s="9" t="n">
        <f aca="false">+Outflows!E255+Fees!E255+'Ongoing Cash Flows'!E255+'Terminal Value'!E255</f>
        <v>10007.7569187986</v>
      </c>
      <c r="F255" s="9" t="n">
        <f aca="false">+Outflows!F255+Fees!F255+'Ongoing Cash Flows'!F255+'Terminal Value'!F255</f>
        <v>9494.4255748293</v>
      </c>
      <c r="G255" s="9" t="n">
        <f aca="false">+Outflows!G255+Fees!G255+'Ongoing Cash Flows'!G255+'Terminal Value'!G255</f>
        <v>9411.28823650223</v>
      </c>
      <c r="H255" s="9" t="n">
        <f aca="false">+Outflows!H255+Fees!H255+'Ongoing Cash Flows'!H255+'Terminal Value'!H255</f>
        <v>8411.65081490671</v>
      </c>
      <c r="I255" s="9" t="n">
        <f aca="false">+Outflows!I255+Fees!I255+'Ongoing Cash Flows'!I255+'Terminal Value'!I255</f>
        <v>8264.9665668985</v>
      </c>
      <c r="J255" s="9" t="n">
        <f aca="false">+Outflows!J255+Fees!J255+'Ongoing Cash Flows'!J255+'Terminal Value'!J255</f>
        <v>8252.53236436351</v>
      </c>
      <c r="K255" s="9" t="n">
        <f aca="false">+Outflows!K255+Fees!K255+'Ongoing Cash Flows'!K255+'Terminal Value'!K255</f>
        <v>8243.25669537405</v>
      </c>
      <c r="L255" s="9" t="n">
        <f aca="false">+Outflows!L255+Fees!L255+'Ongoing Cash Flows'!L255+'Terminal Value'!L255</f>
        <v>8244.6044294831</v>
      </c>
      <c r="M255" s="9" t="n">
        <f aca="false">+Outflows!M255+Fees!M255+'Ongoing Cash Flows'!M255+'Terminal Value'!M255</f>
        <v>8216.47806107123</v>
      </c>
      <c r="N255" s="9" t="n">
        <f aca="false">+Outflows!N255+Fees!N255+'Ongoing Cash Flows'!N255+'Terminal Value'!N255</f>
        <v>8198.9516969512</v>
      </c>
      <c r="O255" s="9" t="n">
        <f aca="false">+Outflows!O255+Fees!O255+'Ongoing Cash Flows'!O255+'Terminal Value'!O255</f>
        <v>7872.70774393937</v>
      </c>
      <c r="P255" s="9" t="n">
        <f aca="false">+Outflows!P255+Fees!P255+'Ongoing Cash Flows'!P255+'Terminal Value'!P255</f>
        <v>7764.96921142538</v>
      </c>
      <c r="Q255" s="9" t="n">
        <f aca="false">+Outflows!Q255+Fees!Q255+'Ongoing Cash Flows'!Q255+'Terminal Value'!Q255</f>
        <v>7736.29269911177</v>
      </c>
      <c r="R255" s="9" t="n">
        <f aca="false">+Outflows!R255+Fees!R255+'Ongoing Cash Flows'!R255+'Terminal Value'!R255</f>
        <v>1041.81008836575</v>
      </c>
      <c r="S255" s="9" t="n">
        <f aca="false">+Outflows!S255+Fees!S255+'Ongoing Cash Flows'!S255+'Terminal Value'!S255</f>
        <v>0</v>
      </c>
      <c r="T255" s="9" t="n">
        <f aca="false">+Outflows!T255+Fees!T255+'Ongoing Cash Flows'!T255+'Terminal Value'!T255</f>
        <v>0</v>
      </c>
      <c r="U255" s="9" t="n">
        <f aca="false">+Outflows!U255+Fees!U255+'Ongoing Cash Flows'!U255+'Terminal Value'!U255</f>
        <v>0</v>
      </c>
      <c r="V255" s="9" t="n">
        <f aca="false">+Outflows!V255+Fees!V255+'Ongoing Cash Flows'!V255+'Terminal Value'!V255</f>
        <v>0</v>
      </c>
      <c r="W255" s="9" t="n">
        <f aca="false">+Outflows!W255+Fees!W255+'Ongoing Cash Flows'!W255+'Terminal Value'!W255</f>
        <v>0</v>
      </c>
      <c r="X255" s="9" t="n">
        <f aca="false">+Outflows!X255+Fees!X255+'Ongoing Cash Flows'!X255+'Terminal Value'!X255</f>
        <v>0</v>
      </c>
      <c r="Y255" s="9" t="n">
        <f aca="false">+Outflows!Y255+Fees!Y255+'Ongoing Cash Flows'!Y255+'Terminal Value'!Y255</f>
        <v>0</v>
      </c>
      <c r="Z255" s="9" t="n">
        <f aca="false">+Outflows!Z255+Fees!Z255+'Ongoing Cash Flows'!Z255+'Terminal Value'!Z255</f>
        <v>0</v>
      </c>
      <c r="AA255" s="9" t="n">
        <f aca="false">+Outflows!AA255+Fees!AA255+'Ongoing Cash Flows'!AA255+'Terminal Value'!AA255</f>
        <v>0</v>
      </c>
      <c r="AB255" s="9" t="n">
        <f aca="false">+Outflows!AB255+Fees!AB255+'Ongoing Cash Flows'!AB255+'Terminal Value'!AB255</f>
        <v>0</v>
      </c>
      <c r="AC255" s="9" t="n">
        <f aca="false">+Outflows!AC255+Fees!AC255+'Ongoing Cash Flows'!AC255+'Terminal Value'!AC255</f>
        <v>0</v>
      </c>
      <c r="AD255" s="9" t="n">
        <f aca="false">+Outflows!AD255+Fees!AD255+'Ongoing Cash Flows'!AD255+'Terminal Value'!AD255</f>
        <v>0</v>
      </c>
      <c r="AE255" s="9" t="n">
        <f aca="false">+Outflows!AE255+Fees!AE255+'Ongoing Cash Flows'!AE255+'Terminal Value'!AE255</f>
        <v>0</v>
      </c>
      <c r="AF255" s="9" t="n">
        <f aca="false">+Outflows!AF255+Fees!AF255+'Ongoing Cash Flows'!AF255+'Terminal Value'!AF255</f>
        <v>0</v>
      </c>
      <c r="AG255" s="9" t="n">
        <f aca="false">+Outflows!AG255+Fees!AG255+'Ongoing Cash Flows'!AG255+'Terminal Value'!AG255</f>
        <v>0</v>
      </c>
      <c r="AH255" s="9" t="n">
        <f aca="false">+Outflows!AH255+Fees!AH255+'Ongoing Cash Flows'!AH255+'Terminal Value'!AH255</f>
        <v>0</v>
      </c>
      <c r="AI255" s="9" t="n">
        <f aca="false">+Outflows!AI255+Fees!AI255+'Ongoing Cash Flows'!AI255+'Terminal Value'!AI255</f>
        <v>0</v>
      </c>
      <c r="AJ255" s="9" t="n">
        <f aca="false">+Outflows!AJ255+Fees!AJ255+'Ongoing Cash Flows'!AJ255+'Terminal Value'!AJ255</f>
        <v>0</v>
      </c>
      <c r="AK255" s="9"/>
      <c r="AL255" s="1"/>
      <c r="AM255" s="32"/>
      <c r="AN255" s="33" t="n">
        <f aca="false">IF(ISERROR(XIRR(B255:AJ255,IRRDates)),-1,XIRR(B255:AJ255,IRRDates))</f>
        <v>0.0624182216573746</v>
      </c>
      <c r="AO255" s="9" t="n">
        <f aca="false">SUMPRODUCT(B255:AJ255,PVRf)</f>
        <v>0</v>
      </c>
      <c r="AP255" s="9" t="n">
        <f aca="false">MIN(0,AO255-$AO$1004)^2</f>
        <v>0</v>
      </c>
      <c r="AQ255" s="9" t="n">
        <f aca="false">MAX(0,AO255-$AO$1004)^2</f>
        <v>0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20"/>
      <c r="CM255" s="20"/>
      <c r="CN255" s="20"/>
      <c r="CO255" s="20"/>
      <c r="CP255" s="20"/>
    </row>
    <row r="256" customFormat="false" ht="11.25" hidden="false" customHeight="false" outlineLevel="0" collapsed="false">
      <c r="A256" s="1" t="n">
        <v>254</v>
      </c>
      <c r="B256" s="9" t="n">
        <f aca="false">+Outflows!B256+Fees!B256+'Ongoing Cash Flows'!B256+'Terminal Value'!B256</f>
        <v>-94081.897774442</v>
      </c>
      <c r="C256" s="9" t="n">
        <f aca="false">+Outflows!C256+Fees!C256+'Ongoing Cash Flows'!C256+'Terminal Value'!C256</f>
        <v>14142.9072322832</v>
      </c>
      <c r="D256" s="9" t="n">
        <f aca="false">+Outflows!D256+Fees!D256+'Ongoing Cash Flows'!D256+'Terminal Value'!D256</f>
        <v>12231.067000813</v>
      </c>
      <c r="E256" s="9" t="n">
        <f aca="false">+Outflows!E256+Fees!E256+'Ongoing Cash Flows'!E256+'Terminal Value'!E256</f>
        <v>10070.4411246675</v>
      </c>
      <c r="F256" s="9" t="n">
        <f aca="false">+Outflows!F256+Fees!F256+'Ongoing Cash Flows'!F256+'Terminal Value'!F256</f>
        <v>9510.50638444075</v>
      </c>
      <c r="G256" s="9" t="n">
        <f aca="false">+Outflows!G256+Fees!G256+'Ongoing Cash Flows'!G256+'Terminal Value'!G256</f>
        <v>9332.29678116168</v>
      </c>
      <c r="H256" s="9" t="n">
        <f aca="false">+Outflows!H256+Fees!H256+'Ongoing Cash Flows'!H256+'Terminal Value'!H256</f>
        <v>8490.36347821112</v>
      </c>
      <c r="I256" s="9" t="n">
        <f aca="false">+Outflows!I256+Fees!I256+'Ongoing Cash Flows'!I256+'Terminal Value'!I256</f>
        <v>8339.50985959449</v>
      </c>
      <c r="J256" s="9" t="n">
        <f aca="false">+Outflows!J256+Fees!J256+'Ongoing Cash Flows'!J256+'Terminal Value'!J256</f>
        <v>8327.0756570595</v>
      </c>
      <c r="K256" s="9" t="n">
        <f aca="false">+Outflows!K256+Fees!K256+'Ongoing Cash Flows'!K256+'Terminal Value'!K256</f>
        <v>8317.92633263393</v>
      </c>
      <c r="L256" s="9" t="n">
        <f aca="false">+Outflows!L256+Fees!L256+'Ongoing Cash Flows'!L256+'Terminal Value'!L256</f>
        <v>8319.14772217909</v>
      </c>
      <c r="M256" s="9" t="n">
        <f aca="false">+Outflows!M256+Fees!M256+'Ongoing Cash Flows'!M256+'Terminal Value'!M256</f>
        <v>8291.14769833111</v>
      </c>
      <c r="N256" s="9" t="n">
        <f aca="false">+Outflows!N256+Fees!N256+'Ongoing Cash Flows'!N256+'Terminal Value'!N256</f>
        <v>8273.49498964718</v>
      </c>
      <c r="O256" s="9" t="n">
        <f aca="false">+Outflows!O256+Fees!O256+'Ongoing Cash Flows'!O256+'Terminal Value'!O256</f>
        <v>7947.37738119925</v>
      </c>
      <c r="P256" s="9" t="n">
        <f aca="false">+Outflows!P256+Fees!P256+'Ongoing Cash Flows'!P256+'Terminal Value'!P256</f>
        <v>7839.51250412136</v>
      </c>
      <c r="Q256" s="9" t="n">
        <f aca="false">+Outflows!Q256+Fees!Q256+'Ongoing Cash Flows'!Q256+'Terminal Value'!Q256</f>
        <v>7810.96233637165</v>
      </c>
      <c r="R256" s="9" t="n">
        <f aca="false">+Outflows!R256+Fees!R256+'Ongoing Cash Flows'!R256+'Terminal Value'!R256</f>
        <v>1079.08173471374</v>
      </c>
      <c r="S256" s="9" t="n">
        <f aca="false">+Outflows!S256+Fees!S256+'Ongoing Cash Flows'!S256+'Terminal Value'!S256</f>
        <v>0</v>
      </c>
      <c r="T256" s="9" t="n">
        <f aca="false">+Outflows!T256+Fees!T256+'Ongoing Cash Flows'!T256+'Terminal Value'!T256</f>
        <v>0</v>
      </c>
      <c r="U256" s="9" t="n">
        <f aca="false">+Outflows!U256+Fees!U256+'Ongoing Cash Flows'!U256+'Terminal Value'!U256</f>
        <v>0</v>
      </c>
      <c r="V256" s="9" t="n">
        <f aca="false">+Outflows!V256+Fees!V256+'Ongoing Cash Flows'!V256+'Terminal Value'!V256</f>
        <v>0</v>
      </c>
      <c r="W256" s="9" t="n">
        <f aca="false">+Outflows!W256+Fees!W256+'Ongoing Cash Flows'!W256+'Terminal Value'!W256</f>
        <v>0</v>
      </c>
      <c r="X256" s="9" t="n">
        <f aca="false">+Outflows!X256+Fees!X256+'Ongoing Cash Flows'!X256+'Terminal Value'!X256</f>
        <v>0</v>
      </c>
      <c r="Y256" s="9" t="n">
        <f aca="false">+Outflows!Y256+Fees!Y256+'Ongoing Cash Flows'!Y256+'Terminal Value'!Y256</f>
        <v>0</v>
      </c>
      <c r="Z256" s="9" t="n">
        <f aca="false">+Outflows!Z256+Fees!Z256+'Ongoing Cash Flows'!Z256+'Terminal Value'!Z256</f>
        <v>0</v>
      </c>
      <c r="AA256" s="9" t="n">
        <f aca="false">+Outflows!AA256+Fees!AA256+'Ongoing Cash Flows'!AA256+'Terminal Value'!AA256</f>
        <v>0</v>
      </c>
      <c r="AB256" s="9" t="n">
        <f aca="false">+Outflows!AB256+Fees!AB256+'Ongoing Cash Flows'!AB256+'Terminal Value'!AB256</f>
        <v>0</v>
      </c>
      <c r="AC256" s="9" t="n">
        <f aca="false">+Outflows!AC256+Fees!AC256+'Ongoing Cash Flows'!AC256+'Terminal Value'!AC256</f>
        <v>0</v>
      </c>
      <c r="AD256" s="9" t="n">
        <f aca="false">+Outflows!AD256+Fees!AD256+'Ongoing Cash Flows'!AD256+'Terminal Value'!AD256</f>
        <v>0</v>
      </c>
      <c r="AE256" s="9" t="n">
        <f aca="false">+Outflows!AE256+Fees!AE256+'Ongoing Cash Flows'!AE256+'Terminal Value'!AE256</f>
        <v>0</v>
      </c>
      <c r="AF256" s="9" t="n">
        <f aca="false">+Outflows!AF256+Fees!AF256+'Ongoing Cash Flows'!AF256+'Terminal Value'!AF256</f>
        <v>0</v>
      </c>
      <c r="AG256" s="9" t="n">
        <f aca="false">+Outflows!AG256+Fees!AG256+'Ongoing Cash Flows'!AG256+'Terminal Value'!AG256</f>
        <v>0</v>
      </c>
      <c r="AH256" s="9" t="n">
        <f aca="false">+Outflows!AH256+Fees!AH256+'Ongoing Cash Flows'!AH256+'Terminal Value'!AH256</f>
        <v>0</v>
      </c>
      <c r="AI256" s="9" t="n">
        <f aca="false">+Outflows!AI256+Fees!AI256+'Ongoing Cash Flows'!AI256+'Terminal Value'!AI256</f>
        <v>0</v>
      </c>
      <c r="AJ256" s="9" t="n">
        <f aca="false">+Outflows!AJ256+Fees!AJ256+'Ongoing Cash Flows'!AJ256+'Terminal Value'!AJ256</f>
        <v>0</v>
      </c>
      <c r="AK256" s="9"/>
      <c r="AL256" s="1"/>
      <c r="AM256" s="32"/>
      <c r="AN256" s="33" t="n">
        <f aca="false">IF(ISERROR(XIRR(B256:AJ256,IRRDates)),-1,XIRR(B256:AJ256,IRRDates))</f>
        <v>0.0577787124420884</v>
      </c>
      <c r="AO256" s="9" t="n">
        <f aca="false">SUMPRODUCT(B256:AJ256,PVRf)</f>
        <v>0</v>
      </c>
      <c r="AP256" s="9" t="n">
        <f aca="false">MIN(0,AO256-$AO$1004)^2</f>
        <v>0</v>
      </c>
      <c r="AQ256" s="9" t="n">
        <f aca="false">MAX(0,AO256-$AO$1004)^2</f>
        <v>0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20"/>
      <c r="CM256" s="20"/>
      <c r="CN256" s="20"/>
      <c r="CO256" s="20"/>
      <c r="CP256" s="20"/>
    </row>
    <row r="257" customFormat="false" ht="11.25" hidden="false" customHeight="false" outlineLevel="0" collapsed="false">
      <c r="A257" s="1" t="n">
        <v>255</v>
      </c>
      <c r="B257" s="9" t="n">
        <f aca="false">+Outflows!B257+Fees!B257+'Ongoing Cash Flows'!B257+'Terminal Value'!B257</f>
        <v>-98642.3645282827</v>
      </c>
      <c r="C257" s="9" t="n">
        <f aca="false">+Outflows!C257+Fees!C257+'Ongoing Cash Flows'!C257+'Terminal Value'!C257</f>
        <v>14267.1380429688</v>
      </c>
      <c r="D257" s="9" t="n">
        <f aca="false">+Outflows!D257+Fees!D257+'Ongoing Cash Flows'!D257+'Terminal Value'!D257</f>
        <v>12328.064627775</v>
      </c>
      <c r="E257" s="9" t="n">
        <f aca="false">+Outflows!E257+Fees!E257+'Ongoing Cash Flows'!E257+'Terminal Value'!E257</f>
        <v>10313.6061877463</v>
      </c>
      <c r="F257" s="9" t="n">
        <f aca="false">+Outflows!F257+Fees!F257+'Ongoing Cash Flows'!F257+'Terminal Value'!F257</f>
        <v>9817.24436596439</v>
      </c>
      <c r="G257" s="9" t="n">
        <f aca="false">+Outflows!G257+Fees!G257+'Ongoing Cash Flows'!G257+'Terminal Value'!G257</f>
        <v>9567.00387766408</v>
      </c>
      <c r="H257" s="9" t="n">
        <f aca="false">+Outflows!H257+Fees!H257+'Ongoing Cash Flows'!H257+'Terminal Value'!H257</f>
        <v>8600.82819843467</v>
      </c>
      <c r="I257" s="9" t="n">
        <f aca="false">+Outflows!I257+Fees!I257+'Ongoing Cash Flows'!I257+'Terminal Value'!I257</f>
        <v>8444.12331855419</v>
      </c>
      <c r="J257" s="9" t="n">
        <f aca="false">+Outflows!J257+Fees!J257+'Ongoing Cash Flows'!J257+'Terminal Value'!J257</f>
        <v>8431.6891160192</v>
      </c>
      <c r="K257" s="9" t="n">
        <f aca="false">+Outflows!K257+Fees!K257+'Ongoing Cash Flows'!K257+'Terminal Value'!K257</f>
        <v>8422.71710254102</v>
      </c>
      <c r="L257" s="9" t="n">
        <f aca="false">+Outflows!L257+Fees!L257+'Ongoing Cash Flows'!L257+'Terminal Value'!L257</f>
        <v>8423.76118113879</v>
      </c>
      <c r="M257" s="9" t="n">
        <f aca="false">+Outflows!M257+Fees!M257+'Ongoing Cash Flows'!M257+'Terminal Value'!M257</f>
        <v>8395.9384682382</v>
      </c>
      <c r="N257" s="9" t="n">
        <f aca="false">+Outflows!N257+Fees!N257+'Ongoing Cash Flows'!N257+'Terminal Value'!N257</f>
        <v>8378.10844860689</v>
      </c>
      <c r="O257" s="9" t="n">
        <f aca="false">+Outflows!O257+Fees!O257+'Ongoing Cash Flows'!O257+'Terminal Value'!O257</f>
        <v>8052.16815110634</v>
      </c>
      <c r="P257" s="9" t="n">
        <f aca="false">+Outflows!P257+Fees!P257+'Ongoing Cash Flows'!P257+'Terminal Value'!P257</f>
        <v>7944.12596308107</v>
      </c>
      <c r="Q257" s="9" t="n">
        <f aca="false">+Outflows!Q257+Fees!Q257+'Ongoing Cash Flows'!Q257+'Terminal Value'!Q257</f>
        <v>7915.75310627874</v>
      </c>
      <c r="R257" s="9" t="n">
        <f aca="false">+Outflows!R257+Fees!R257+'Ongoing Cash Flows'!R257+'Terminal Value'!R257</f>
        <v>1131.38846419359</v>
      </c>
      <c r="S257" s="9" t="n">
        <f aca="false">+Outflows!S257+Fees!S257+'Ongoing Cash Flows'!S257+'Terminal Value'!S257</f>
        <v>0</v>
      </c>
      <c r="T257" s="9" t="n">
        <f aca="false">+Outflows!T257+Fees!T257+'Ongoing Cash Flows'!T257+'Terminal Value'!T257</f>
        <v>0</v>
      </c>
      <c r="U257" s="9" t="n">
        <f aca="false">+Outflows!U257+Fees!U257+'Ongoing Cash Flows'!U257+'Terminal Value'!U257</f>
        <v>0</v>
      </c>
      <c r="V257" s="9" t="n">
        <f aca="false">+Outflows!V257+Fees!V257+'Ongoing Cash Flows'!V257+'Terminal Value'!V257</f>
        <v>0</v>
      </c>
      <c r="W257" s="9" t="n">
        <f aca="false">+Outflows!W257+Fees!W257+'Ongoing Cash Flows'!W257+'Terminal Value'!W257</f>
        <v>0</v>
      </c>
      <c r="X257" s="9" t="n">
        <f aca="false">+Outflows!X257+Fees!X257+'Ongoing Cash Flows'!X257+'Terminal Value'!X257</f>
        <v>0</v>
      </c>
      <c r="Y257" s="9" t="n">
        <f aca="false">+Outflows!Y257+Fees!Y257+'Ongoing Cash Flows'!Y257+'Terminal Value'!Y257</f>
        <v>0</v>
      </c>
      <c r="Z257" s="9" t="n">
        <f aca="false">+Outflows!Z257+Fees!Z257+'Ongoing Cash Flows'!Z257+'Terminal Value'!Z257</f>
        <v>0</v>
      </c>
      <c r="AA257" s="9" t="n">
        <f aca="false">+Outflows!AA257+Fees!AA257+'Ongoing Cash Flows'!AA257+'Terminal Value'!AA257</f>
        <v>0</v>
      </c>
      <c r="AB257" s="9" t="n">
        <f aca="false">+Outflows!AB257+Fees!AB257+'Ongoing Cash Flows'!AB257+'Terminal Value'!AB257</f>
        <v>0</v>
      </c>
      <c r="AC257" s="9" t="n">
        <f aca="false">+Outflows!AC257+Fees!AC257+'Ongoing Cash Flows'!AC257+'Terminal Value'!AC257</f>
        <v>0</v>
      </c>
      <c r="AD257" s="9" t="n">
        <f aca="false">+Outflows!AD257+Fees!AD257+'Ongoing Cash Flows'!AD257+'Terminal Value'!AD257</f>
        <v>0</v>
      </c>
      <c r="AE257" s="9" t="n">
        <f aca="false">+Outflows!AE257+Fees!AE257+'Ongoing Cash Flows'!AE257+'Terminal Value'!AE257</f>
        <v>0</v>
      </c>
      <c r="AF257" s="9" t="n">
        <f aca="false">+Outflows!AF257+Fees!AF257+'Ongoing Cash Flows'!AF257+'Terminal Value'!AF257</f>
        <v>0</v>
      </c>
      <c r="AG257" s="9" t="n">
        <f aca="false">+Outflows!AG257+Fees!AG257+'Ongoing Cash Flows'!AG257+'Terminal Value'!AG257</f>
        <v>0</v>
      </c>
      <c r="AH257" s="9" t="n">
        <f aca="false">+Outflows!AH257+Fees!AH257+'Ongoing Cash Flows'!AH257+'Terminal Value'!AH257</f>
        <v>0</v>
      </c>
      <c r="AI257" s="9" t="n">
        <f aca="false">+Outflows!AI257+Fees!AI257+'Ongoing Cash Flows'!AI257+'Terminal Value'!AI257</f>
        <v>0</v>
      </c>
      <c r="AJ257" s="9" t="n">
        <f aca="false">+Outflows!AJ257+Fees!AJ257+'Ongoing Cash Flows'!AJ257+'Terminal Value'!AJ257</f>
        <v>0</v>
      </c>
      <c r="AK257" s="9"/>
      <c r="AL257" s="1"/>
      <c r="AM257" s="32"/>
      <c r="AN257" s="33" t="n">
        <f aca="false">IF(ISERROR(XIRR(B257:AJ257,IRRDates)),-1,XIRR(B257:AJ257,IRRDates))</f>
        <v>0.052458517031298</v>
      </c>
      <c r="AO257" s="9" t="n">
        <f aca="false">SUMPRODUCT(B257:AJ257,PVRf)</f>
        <v>0</v>
      </c>
      <c r="AP257" s="9" t="n">
        <f aca="false">MIN(0,AO257-$AO$1004)^2</f>
        <v>0</v>
      </c>
      <c r="AQ257" s="9" t="n">
        <f aca="false">MAX(0,AO257-$AO$1004)^2</f>
        <v>0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20"/>
      <c r="CM257" s="20"/>
      <c r="CN257" s="20"/>
      <c r="CO257" s="20"/>
      <c r="CP257" s="20"/>
    </row>
    <row r="258" customFormat="false" ht="11.25" hidden="false" customHeight="false" outlineLevel="0" collapsed="false">
      <c r="A258" s="1" t="n">
        <v>256</v>
      </c>
      <c r="B258" s="9" t="n">
        <f aca="false">+Outflows!B258+Fees!B258+'Ongoing Cash Flows'!B258+'Terminal Value'!B258</f>
        <v>-91732.2046324388</v>
      </c>
      <c r="C258" s="9" t="n">
        <f aca="false">+Outflows!C258+Fees!C258+'Ongoing Cash Flows'!C258+'Terminal Value'!C258</f>
        <v>14127.2661929245</v>
      </c>
      <c r="D258" s="9" t="n">
        <f aca="false">+Outflows!D258+Fees!D258+'Ongoing Cash Flows'!D258+'Terminal Value'!D258</f>
        <v>12016.3018937868</v>
      </c>
      <c r="E258" s="9" t="n">
        <f aca="false">+Outflows!E258+Fees!E258+'Ongoing Cash Flows'!E258+'Terminal Value'!E258</f>
        <v>10006.4644369614</v>
      </c>
      <c r="F258" s="9" t="n">
        <f aca="false">+Outflows!F258+Fees!F258+'Ongoing Cash Flows'!F258+'Terminal Value'!F258</f>
        <v>9692.32218103859</v>
      </c>
      <c r="G258" s="9" t="n">
        <f aca="false">+Outflows!G258+Fees!G258+'Ongoing Cash Flows'!G258+'Terminal Value'!G258</f>
        <v>9343.05279471013</v>
      </c>
      <c r="H258" s="9" t="n">
        <f aca="false">+Outflows!H258+Fees!H258+'Ongoing Cash Flows'!H258+'Terminal Value'!H258</f>
        <v>8433.44864699916</v>
      </c>
      <c r="I258" s="9" t="n">
        <f aca="false">+Outflows!I258+Fees!I258+'Ongoing Cash Flows'!I258+'Terminal Value'!I258</f>
        <v>8285.60977867145</v>
      </c>
      <c r="J258" s="9" t="n">
        <f aca="false">+Outflows!J258+Fees!J258+'Ongoing Cash Flows'!J258+'Terminal Value'!J258</f>
        <v>8273.17557613646</v>
      </c>
      <c r="K258" s="9" t="n">
        <f aca="false">+Outflows!K258+Fees!K258+'Ongoing Cash Flows'!K258+'Terminal Value'!K258</f>
        <v>8263.93489564153</v>
      </c>
      <c r="L258" s="9" t="n">
        <f aca="false">+Outflows!L258+Fees!L258+'Ongoing Cash Flows'!L258+'Terminal Value'!L258</f>
        <v>8265.24764125605</v>
      </c>
      <c r="M258" s="9" t="n">
        <f aca="false">+Outflows!M258+Fees!M258+'Ongoing Cash Flows'!M258+'Terminal Value'!M258</f>
        <v>8237.15626133871</v>
      </c>
      <c r="N258" s="9" t="n">
        <f aca="false">+Outflows!N258+Fees!N258+'Ongoing Cash Flows'!N258+'Terminal Value'!N258</f>
        <v>8219.59490872414</v>
      </c>
      <c r="O258" s="9" t="n">
        <f aca="false">+Outflows!O258+Fees!O258+'Ongoing Cash Flows'!O258+'Terminal Value'!O258</f>
        <v>7893.38594420684</v>
      </c>
      <c r="P258" s="9" t="n">
        <f aca="false">+Outflows!P258+Fees!P258+'Ongoing Cash Flows'!P258+'Terminal Value'!P258</f>
        <v>7785.61242319832</v>
      </c>
      <c r="Q258" s="9" t="n">
        <f aca="false">+Outflows!Q258+Fees!Q258+'Ongoing Cash Flows'!Q258+'Terminal Value'!Q258</f>
        <v>7756.97089937925</v>
      </c>
      <c r="R258" s="9" t="n">
        <f aca="false">+Outflows!R258+Fees!R258+'Ongoing Cash Flows'!R258+'Terminal Value'!R258</f>
        <v>1052.13169425222</v>
      </c>
      <c r="S258" s="9" t="n">
        <f aca="false">+Outflows!S258+Fees!S258+'Ongoing Cash Flows'!S258+'Terminal Value'!S258</f>
        <v>0</v>
      </c>
      <c r="T258" s="9" t="n">
        <f aca="false">+Outflows!T258+Fees!T258+'Ongoing Cash Flows'!T258+'Terminal Value'!T258</f>
        <v>0</v>
      </c>
      <c r="U258" s="9" t="n">
        <f aca="false">+Outflows!U258+Fees!U258+'Ongoing Cash Flows'!U258+'Terminal Value'!U258</f>
        <v>0</v>
      </c>
      <c r="V258" s="9" t="n">
        <f aca="false">+Outflows!V258+Fees!V258+'Ongoing Cash Flows'!V258+'Terminal Value'!V258</f>
        <v>0</v>
      </c>
      <c r="W258" s="9" t="n">
        <f aca="false">+Outflows!W258+Fees!W258+'Ongoing Cash Flows'!W258+'Terminal Value'!W258</f>
        <v>0</v>
      </c>
      <c r="X258" s="9" t="n">
        <f aca="false">+Outflows!X258+Fees!X258+'Ongoing Cash Flows'!X258+'Terminal Value'!X258</f>
        <v>0</v>
      </c>
      <c r="Y258" s="9" t="n">
        <f aca="false">+Outflows!Y258+Fees!Y258+'Ongoing Cash Flows'!Y258+'Terminal Value'!Y258</f>
        <v>0</v>
      </c>
      <c r="Z258" s="9" t="n">
        <f aca="false">+Outflows!Z258+Fees!Z258+'Ongoing Cash Flows'!Z258+'Terminal Value'!Z258</f>
        <v>0</v>
      </c>
      <c r="AA258" s="9" t="n">
        <f aca="false">+Outflows!AA258+Fees!AA258+'Ongoing Cash Flows'!AA258+'Terminal Value'!AA258</f>
        <v>0</v>
      </c>
      <c r="AB258" s="9" t="n">
        <f aca="false">+Outflows!AB258+Fees!AB258+'Ongoing Cash Flows'!AB258+'Terminal Value'!AB258</f>
        <v>0</v>
      </c>
      <c r="AC258" s="9" t="n">
        <f aca="false">+Outflows!AC258+Fees!AC258+'Ongoing Cash Flows'!AC258+'Terminal Value'!AC258</f>
        <v>0</v>
      </c>
      <c r="AD258" s="9" t="n">
        <f aca="false">+Outflows!AD258+Fees!AD258+'Ongoing Cash Flows'!AD258+'Terminal Value'!AD258</f>
        <v>0</v>
      </c>
      <c r="AE258" s="9" t="n">
        <f aca="false">+Outflows!AE258+Fees!AE258+'Ongoing Cash Flows'!AE258+'Terminal Value'!AE258</f>
        <v>0</v>
      </c>
      <c r="AF258" s="9" t="n">
        <f aca="false">+Outflows!AF258+Fees!AF258+'Ongoing Cash Flows'!AF258+'Terminal Value'!AF258</f>
        <v>0</v>
      </c>
      <c r="AG258" s="9" t="n">
        <f aca="false">+Outflows!AG258+Fees!AG258+'Ongoing Cash Flows'!AG258+'Terminal Value'!AG258</f>
        <v>0</v>
      </c>
      <c r="AH258" s="9" t="n">
        <f aca="false">+Outflows!AH258+Fees!AH258+'Ongoing Cash Flows'!AH258+'Terminal Value'!AH258</f>
        <v>0</v>
      </c>
      <c r="AI258" s="9" t="n">
        <f aca="false">+Outflows!AI258+Fees!AI258+'Ongoing Cash Flows'!AI258+'Terminal Value'!AI258</f>
        <v>0</v>
      </c>
      <c r="AJ258" s="9" t="n">
        <f aca="false">+Outflows!AJ258+Fees!AJ258+'Ongoing Cash Flows'!AJ258+'Terminal Value'!AJ258</f>
        <v>0</v>
      </c>
      <c r="AK258" s="9"/>
      <c r="AL258" s="1"/>
      <c r="AM258" s="32"/>
      <c r="AN258" s="33" t="n">
        <f aca="false">IF(ISERROR(XIRR(B258:AJ258,IRRDates)),-1,XIRR(B258:AJ258,IRRDates))</f>
        <v>0.0612835749572239</v>
      </c>
      <c r="AO258" s="9" t="n">
        <f aca="false">SUMPRODUCT(B258:AJ258,PVRf)</f>
        <v>0</v>
      </c>
      <c r="AP258" s="9" t="n">
        <f aca="false">MIN(0,AO258-$AO$1004)^2</f>
        <v>0</v>
      </c>
      <c r="AQ258" s="9" t="n">
        <f aca="false">MAX(0,AO258-$AO$1004)^2</f>
        <v>0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20"/>
      <c r="CM258" s="20"/>
      <c r="CN258" s="20"/>
      <c r="CO258" s="20"/>
      <c r="CP258" s="20"/>
    </row>
    <row r="259" customFormat="false" ht="11.25" hidden="false" customHeight="false" outlineLevel="0" collapsed="false">
      <c r="A259" s="1" t="n">
        <v>257</v>
      </c>
      <c r="B259" s="9" t="n">
        <f aca="false">+Outflows!B259+Fees!B259+'Ongoing Cash Flows'!B259+'Terminal Value'!B259</f>
        <v>-100466.102395545</v>
      </c>
      <c r="C259" s="9" t="n">
        <f aca="false">+Outflows!C259+Fees!C259+'Ongoing Cash Flows'!C259+'Terminal Value'!C259</f>
        <v>14256.3484175418</v>
      </c>
      <c r="D259" s="9" t="n">
        <f aca="false">+Outflows!D259+Fees!D259+'Ongoing Cash Flows'!D259+'Terminal Value'!D259</f>
        <v>12398.7653271703</v>
      </c>
      <c r="E259" s="9" t="n">
        <f aca="false">+Outflows!E259+Fees!E259+'Ongoing Cash Flows'!E259+'Terminal Value'!E259</f>
        <v>10313.7700788859</v>
      </c>
      <c r="F259" s="9" t="n">
        <f aca="false">+Outflows!F259+Fees!F259+'Ongoing Cash Flows'!F259+'Terminal Value'!F259</f>
        <v>9888.54851749643</v>
      </c>
      <c r="G259" s="9" t="n">
        <f aca="false">+Outflows!G259+Fees!G259+'Ongoing Cash Flows'!G259+'Terminal Value'!G259</f>
        <v>9577.71214882586</v>
      </c>
      <c r="H259" s="9" t="n">
        <f aca="false">+Outflows!H259+Fees!H259+'Ongoing Cash Flows'!H259+'Terminal Value'!H259</f>
        <v>8645.00321475258</v>
      </c>
      <c r="I259" s="9" t="n">
        <f aca="false">+Outflows!I259+Fees!I259+'Ongoing Cash Flows'!I259+'Terminal Value'!I259</f>
        <v>8485.95840623889</v>
      </c>
      <c r="J259" s="9" t="n">
        <f aca="false">+Outflows!J259+Fees!J259+'Ongoing Cash Flows'!J259+'Terminal Value'!J259</f>
        <v>8473.5242037039</v>
      </c>
      <c r="K259" s="9" t="n">
        <f aca="false">+Outflows!K259+Fees!K259+'Ongoing Cash Flows'!K259+'Terminal Value'!K259</f>
        <v>8464.623097154</v>
      </c>
      <c r="L259" s="9" t="n">
        <f aca="false">+Outflows!L259+Fees!L259+'Ongoing Cash Flows'!L259+'Terminal Value'!L259</f>
        <v>8465.59626882349</v>
      </c>
      <c r="M259" s="9" t="n">
        <f aca="false">+Outflows!M259+Fees!M259+'Ongoing Cash Flows'!M259+'Terminal Value'!M259</f>
        <v>8437.84446285118</v>
      </c>
      <c r="N259" s="9" t="n">
        <f aca="false">+Outflows!N259+Fees!N259+'Ongoing Cash Flows'!N259+'Terminal Value'!N259</f>
        <v>8419.94353629158</v>
      </c>
      <c r="O259" s="9" t="n">
        <f aca="false">+Outflows!O259+Fees!O259+'Ongoing Cash Flows'!O259+'Terminal Value'!O259</f>
        <v>8094.07414571931</v>
      </c>
      <c r="P259" s="9" t="n">
        <f aca="false">+Outflows!P259+Fees!P259+'Ongoing Cash Flows'!P259+'Terminal Value'!P259</f>
        <v>7985.96105076576</v>
      </c>
      <c r="Q259" s="9" t="n">
        <f aca="false">+Outflows!Q259+Fees!Q259+'Ongoing Cash Flows'!Q259+'Terminal Value'!Q259</f>
        <v>7957.65910089172</v>
      </c>
      <c r="R259" s="9" t="n">
        <f aca="false">+Outflows!R259+Fees!R259+'Ongoing Cash Flows'!R259+'Terminal Value'!R259</f>
        <v>1152.30600803594</v>
      </c>
      <c r="S259" s="9" t="n">
        <f aca="false">+Outflows!S259+Fees!S259+'Ongoing Cash Flows'!S259+'Terminal Value'!S259</f>
        <v>0</v>
      </c>
      <c r="T259" s="9" t="n">
        <f aca="false">+Outflows!T259+Fees!T259+'Ongoing Cash Flows'!T259+'Terminal Value'!T259</f>
        <v>0</v>
      </c>
      <c r="U259" s="9" t="n">
        <f aca="false">+Outflows!U259+Fees!U259+'Ongoing Cash Flows'!U259+'Terminal Value'!U259</f>
        <v>0</v>
      </c>
      <c r="V259" s="9" t="n">
        <f aca="false">+Outflows!V259+Fees!V259+'Ongoing Cash Flows'!V259+'Terminal Value'!V259</f>
        <v>0</v>
      </c>
      <c r="W259" s="9" t="n">
        <f aca="false">+Outflows!W259+Fees!W259+'Ongoing Cash Flows'!W259+'Terminal Value'!W259</f>
        <v>0</v>
      </c>
      <c r="X259" s="9" t="n">
        <f aca="false">+Outflows!X259+Fees!X259+'Ongoing Cash Flows'!X259+'Terminal Value'!X259</f>
        <v>0</v>
      </c>
      <c r="Y259" s="9" t="n">
        <f aca="false">+Outflows!Y259+Fees!Y259+'Ongoing Cash Flows'!Y259+'Terminal Value'!Y259</f>
        <v>0</v>
      </c>
      <c r="Z259" s="9" t="n">
        <f aca="false">+Outflows!Z259+Fees!Z259+'Ongoing Cash Flows'!Z259+'Terminal Value'!Z259</f>
        <v>0</v>
      </c>
      <c r="AA259" s="9" t="n">
        <f aca="false">+Outflows!AA259+Fees!AA259+'Ongoing Cash Flows'!AA259+'Terminal Value'!AA259</f>
        <v>0</v>
      </c>
      <c r="AB259" s="9" t="n">
        <f aca="false">+Outflows!AB259+Fees!AB259+'Ongoing Cash Flows'!AB259+'Terminal Value'!AB259</f>
        <v>0</v>
      </c>
      <c r="AC259" s="9" t="n">
        <f aca="false">+Outflows!AC259+Fees!AC259+'Ongoing Cash Flows'!AC259+'Terminal Value'!AC259</f>
        <v>0</v>
      </c>
      <c r="AD259" s="9" t="n">
        <f aca="false">+Outflows!AD259+Fees!AD259+'Ongoing Cash Flows'!AD259+'Terminal Value'!AD259</f>
        <v>0</v>
      </c>
      <c r="AE259" s="9" t="n">
        <f aca="false">+Outflows!AE259+Fees!AE259+'Ongoing Cash Flows'!AE259+'Terminal Value'!AE259</f>
        <v>0</v>
      </c>
      <c r="AF259" s="9" t="n">
        <f aca="false">+Outflows!AF259+Fees!AF259+'Ongoing Cash Flows'!AF259+'Terminal Value'!AF259</f>
        <v>0</v>
      </c>
      <c r="AG259" s="9" t="n">
        <f aca="false">+Outflows!AG259+Fees!AG259+'Ongoing Cash Flows'!AG259+'Terminal Value'!AG259</f>
        <v>0</v>
      </c>
      <c r="AH259" s="9" t="n">
        <f aca="false">+Outflows!AH259+Fees!AH259+'Ongoing Cash Flows'!AH259+'Terminal Value'!AH259</f>
        <v>0</v>
      </c>
      <c r="AI259" s="9" t="n">
        <f aca="false">+Outflows!AI259+Fees!AI259+'Ongoing Cash Flows'!AI259+'Terminal Value'!AI259</f>
        <v>0</v>
      </c>
      <c r="AJ259" s="9" t="n">
        <f aca="false">+Outflows!AJ259+Fees!AJ259+'Ongoing Cash Flows'!AJ259+'Terminal Value'!AJ259</f>
        <v>0</v>
      </c>
      <c r="AK259" s="9"/>
      <c r="AL259" s="1"/>
      <c r="AM259" s="32"/>
      <c r="AN259" s="33" t="n">
        <f aca="false">IF(ISERROR(XIRR(B259:AJ259,IRRDates)),-1,XIRR(B259:AJ259,IRRDates))</f>
        <v>0.0500928416649165</v>
      </c>
      <c r="AO259" s="9" t="n">
        <f aca="false">SUMPRODUCT(B259:AJ259,PVRf)</f>
        <v>0</v>
      </c>
      <c r="AP259" s="9" t="n">
        <f aca="false">MIN(0,AO259-$AO$1004)^2</f>
        <v>0</v>
      </c>
      <c r="AQ259" s="9" t="n">
        <f aca="false">MAX(0,AO259-$AO$1004)^2</f>
        <v>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20"/>
      <c r="CM259" s="20"/>
      <c r="CN259" s="20"/>
      <c r="CO259" s="20"/>
      <c r="CP259" s="20"/>
    </row>
    <row r="260" customFormat="false" ht="11.25" hidden="false" customHeight="false" outlineLevel="0" collapsed="false">
      <c r="A260" s="1" t="n">
        <v>258</v>
      </c>
      <c r="B260" s="9" t="n">
        <f aca="false">+Outflows!B260+Fees!B260+'Ongoing Cash Flows'!B260+'Terminal Value'!B260</f>
        <v>-100159.612801121</v>
      </c>
      <c r="C260" s="9" t="n">
        <f aca="false">+Outflows!C260+Fees!C260+'Ongoing Cash Flows'!C260+'Terminal Value'!C260</f>
        <v>14227.8444088351</v>
      </c>
      <c r="D260" s="9" t="n">
        <f aca="false">+Outflows!D260+Fees!D260+'Ongoing Cash Flows'!D260+'Terminal Value'!D260</f>
        <v>12356.7277983812</v>
      </c>
      <c r="E260" s="9" t="n">
        <f aca="false">+Outflows!E260+Fees!E260+'Ongoing Cash Flows'!E260+'Terminal Value'!E260</f>
        <v>10557.5855786135</v>
      </c>
      <c r="F260" s="9" t="n">
        <f aca="false">+Outflows!F260+Fees!F260+'Ongoing Cash Flows'!F260+'Terminal Value'!F260</f>
        <v>10008.0605643098</v>
      </c>
      <c r="G260" s="9" t="n">
        <f aca="false">+Outflows!G260+Fees!G260+'Ongoing Cash Flows'!G260+'Terminal Value'!G260</f>
        <v>9603.81820224606</v>
      </c>
      <c r="H260" s="9" t="n">
        <f aca="false">+Outflows!H260+Fees!H260+'Ongoing Cash Flows'!H260+'Terminal Value'!H260</f>
        <v>8637.57935023895</v>
      </c>
      <c r="I260" s="9" t="n">
        <f aca="false">+Outflows!I260+Fees!I260+'Ongoing Cash Flows'!I260+'Terminal Value'!I260</f>
        <v>8478.92778013449</v>
      </c>
      <c r="J260" s="9" t="n">
        <f aca="false">+Outflows!J260+Fees!J260+'Ongoing Cash Flows'!J260+'Terminal Value'!J260</f>
        <v>8466.4935775995</v>
      </c>
      <c r="K260" s="9" t="n">
        <f aca="false">+Outflows!K260+Fees!K260+'Ongoing Cash Flows'!K260+'Terminal Value'!K260</f>
        <v>8457.58055473417</v>
      </c>
      <c r="L260" s="9" t="n">
        <f aca="false">+Outflows!L260+Fees!L260+'Ongoing Cash Flows'!L260+'Terminal Value'!L260</f>
        <v>8458.56564271909</v>
      </c>
      <c r="M260" s="9" t="n">
        <f aca="false">+Outflows!M260+Fees!M260+'Ongoing Cash Flows'!M260+'Terminal Value'!M260</f>
        <v>8430.80192043135</v>
      </c>
      <c r="N260" s="9" t="n">
        <f aca="false">+Outflows!N260+Fees!N260+'Ongoing Cash Flows'!N260+'Terminal Value'!N260</f>
        <v>8412.91291018719</v>
      </c>
      <c r="O260" s="9" t="n">
        <f aca="false">+Outflows!O260+Fees!O260+'Ongoing Cash Flows'!O260+'Terminal Value'!O260</f>
        <v>8087.03160329949</v>
      </c>
      <c r="P260" s="9" t="n">
        <f aca="false">+Outflows!P260+Fees!P260+'Ongoing Cash Flows'!P260+'Terminal Value'!P260</f>
        <v>7978.93042466137</v>
      </c>
      <c r="Q260" s="9" t="n">
        <f aca="false">+Outflows!Q260+Fees!Q260+'Ongoing Cash Flows'!Q260+'Terminal Value'!Q260</f>
        <v>7950.61655847189</v>
      </c>
      <c r="R260" s="9" t="n">
        <f aca="false">+Outflows!R260+Fees!R260+'Ongoing Cash Flows'!R260+'Terminal Value'!R260</f>
        <v>1148.79069498374</v>
      </c>
      <c r="S260" s="9" t="n">
        <f aca="false">+Outflows!S260+Fees!S260+'Ongoing Cash Flows'!S260+'Terminal Value'!S260</f>
        <v>0</v>
      </c>
      <c r="T260" s="9" t="n">
        <f aca="false">+Outflows!T260+Fees!T260+'Ongoing Cash Flows'!T260+'Terminal Value'!T260</f>
        <v>0</v>
      </c>
      <c r="U260" s="9" t="n">
        <f aca="false">+Outflows!U260+Fees!U260+'Ongoing Cash Flows'!U260+'Terminal Value'!U260</f>
        <v>0</v>
      </c>
      <c r="V260" s="9" t="n">
        <f aca="false">+Outflows!V260+Fees!V260+'Ongoing Cash Flows'!V260+'Terminal Value'!V260</f>
        <v>0</v>
      </c>
      <c r="W260" s="9" t="n">
        <f aca="false">+Outflows!W260+Fees!W260+'Ongoing Cash Flows'!W260+'Terminal Value'!W260</f>
        <v>0</v>
      </c>
      <c r="X260" s="9" t="n">
        <f aca="false">+Outflows!X260+Fees!X260+'Ongoing Cash Flows'!X260+'Terminal Value'!X260</f>
        <v>0</v>
      </c>
      <c r="Y260" s="9" t="n">
        <f aca="false">+Outflows!Y260+Fees!Y260+'Ongoing Cash Flows'!Y260+'Terminal Value'!Y260</f>
        <v>0</v>
      </c>
      <c r="Z260" s="9" t="n">
        <f aca="false">+Outflows!Z260+Fees!Z260+'Ongoing Cash Flows'!Z260+'Terminal Value'!Z260</f>
        <v>0</v>
      </c>
      <c r="AA260" s="9" t="n">
        <f aca="false">+Outflows!AA260+Fees!AA260+'Ongoing Cash Flows'!AA260+'Terminal Value'!AA260</f>
        <v>0</v>
      </c>
      <c r="AB260" s="9" t="n">
        <f aca="false">+Outflows!AB260+Fees!AB260+'Ongoing Cash Flows'!AB260+'Terminal Value'!AB260</f>
        <v>0</v>
      </c>
      <c r="AC260" s="9" t="n">
        <f aca="false">+Outflows!AC260+Fees!AC260+'Ongoing Cash Flows'!AC260+'Terminal Value'!AC260</f>
        <v>0</v>
      </c>
      <c r="AD260" s="9" t="n">
        <f aca="false">+Outflows!AD260+Fees!AD260+'Ongoing Cash Flows'!AD260+'Terminal Value'!AD260</f>
        <v>0</v>
      </c>
      <c r="AE260" s="9" t="n">
        <f aca="false">+Outflows!AE260+Fees!AE260+'Ongoing Cash Flows'!AE260+'Terminal Value'!AE260</f>
        <v>0</v>
      </c>
      <c r="AF260" s="9" t="n">
        <f aca="false">+Outflows!AF260+Fees!AF260+'Ongoing Cash Flows'!AF260+'Terminal Value'!AF260</f>
        <v>0</v>
      </c>
      <c r="AG260" s="9" t="n">
        <f aca="false">+Outflows!AG260+Fees!AG260+'Ongoing Cash Flows'!AG260+'Terminal Value'!AG260</f>
        <v>0</v>
      </c>
      <c r="AH260" s="9" t="n">
        <f aca="false">+Outflows!AH260+Fees!AH260+'Ongoing Cash Flows'!AH260+'Terminal Value'!AH260</f>
        <v>0</v>
      </c>
      <c r="AI260" s="9" t="n">
        <f aca="false">+Outflows!AI260+Fees!AI260+'Ongoing Cash Flows'!AI260+'Terminal Value'!AI260</f>
        <v>0</v>
      </c>
      <c r="AJ260" s="9" t="n">
        <f aca="false">+Outflows!AJ260+Fees!AJ260+'Ongoing Cash Flows'!AJ260+'Terminal Value'!AJ260</f>
        <v>0</v>
      </c>
      <c r="AK260" s="9"/>
      <c r="AL260" s="1"/>
      <c r="AM260" s="32"/>
      <c r="AN260" s="33" t="n">
        <f aca="false">IF(ISERROR(XIRR(B260:AJ260,IRRDates)),-1,XIRR(B260:AJ260,IRRDates))</f>
        <v>0.0509467104282474</v>
      </c>
      <c r="AO260" s="9" t="n">
        <f aca="false">SUMPRODUCT(B260:AJ260,PVRf)</f>
        <v>0</v>
      </c>
      <c r="AP260" s="9" t="n">
        <f aca="false">MIN(0,AO260-$AO$1004)^2</f>
        <v>0</v>
      </c>
      <c r="AQ260" s="9" t="n">
        <f aca="false">MAX(0,AO260-$AO$1004)^2</f>
        <v>0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20"/>
      <c r="CM260" s="20"/>
      <c r="CN260" s="20"/>
      <c r="CO260" s="20"/>
      <c r="CP260" s="20"/>
    </row>
    <row r="261" customFormat="false" ht="11.25" hidden="false" customHeight="false" outlineLevel="0" collapsed="false">
      <c r="A261" s="1" t="n">
        <v>259</v>
      </c>
      <c r="B261" s="9" t="n">
        <f aca="false">+Outflows!B261+Fees!B261+'Ongoing Cash Flows'!B261+'Terminal Value'!B261</f>
        <v>-103702.486208623</v>
      </c>
      <c r="C261" s="9" t="n">
        <f aca="false">+Outflows!C261+Fees!C261+'Ongoing Cash Flows'!C261+'Terminal Value'!C261</f>
        <v>14289.9285424202</v>
      </c>
      <c r="D261" s="9" t="n">
        <f aca="false">+Outflows!D261+Fees!D261+'Ongoing Cash Flows'!D261+'Terminal Value'!D261</f>
        <v>12544.0240297615</v>
      </c>
      <c r="E261" s="9" t="n">
        <f aca="false">+Outflows!E261+Fees!E261+'Ongoing Cash Flows'!E261+'Terminal Value'!E261</f>
        <v>10540.4896701475</v>
      </c>
      <c r="F261" s="9" t="n">
        <f aca="false">+Outflows!F261+Fees!F261+'Ongoing Cash Flows'!F261+'Terminal Value'!F261</f>
        <v>9988.90428896476</v>
      </c>
      <c r="G261" s="9" t="n">
        <f aca="false">+Outflows!G261+Fees!G261+'Ongoing Cash Flows'!G261+'Terminal Value'!G261</f>
        <v>9686.29554674932</v>
      </c>
      <c r="H261" s="9" t="n">
        <f aca="false">+Outflows!H261+Fees!H261+'Ongoing Cash Flows'!H261+'Terminal Value'!H261</f>
        <v>8723.39568020506</v>
      </c>
      <c r="I261" s="9" t="n">
        <f aca="false">+Outflows!I261+Fees!I261+'Ongoing Cash Flows'!I261+'Terminal Value'!I261</f>
        <v>8560.19846180384</v>
      </c>
      <c r="J261" s="9" t="n">
        <f aca="false">+Outflows!J261+Fees!J261+'Ongoing Cash Flows'!J261+'Terminal Value'!J261</f>
        <v>8547.76425926885</v>
      </c>
      <c r="K261" s="9" t="n">
        <f aca="false">+Outflows!K261+Fees!K261+'Ongoing Cash Flows'!K261+'Terminal Value'!K261</f>
        <v>8538.98898332161</v>
      </c>
      <c r="L261" s="9" t="n">
        <f aca="false">+Outflows!L261+Fees!L261+'Ongoing Cash Flows'!L261+'Terminal Value'!L261</f>
        <v>8539.83632438845</v>
      </c>
      <c r="M261" s="9" t="n">
        <f aca="false">+Outflows!M261+Fees!M261+'Ongoing Cash Flows'!M261+'Terminal Value'!M261</f>
        <v>8512.21034901878</v>
      </c>
      <c r="N261" s="9" t="n">
        <f aca="false">+Outflows!N261+Fees!N261+'Ongoing Cash Flows'!N261+'Terminal Value'!N261</f>
        <v>8494.18359185654</v>
      </c>
      <c r="O261" s="9" t="n">
        <f aca="false">+Outflows!O261+Fees!O261+'Ongoing Cash Flows'!O261+'Terminal Value'!O261</f>
        <v>8168.44003188692</v>
      </c>
      <c r="P261" s="9" t="n">
        <f aca="false">+Outflows!P261+Fees!P261+'Ongoing Cash Flows'!P261+'Terminal Value'!P261</f>
        <v>8060.20110633072</v>
      </c>
      <c r="Q261" s="9" t="n">
        <f aca="false">+Outflows!Q261+Fees!Q261+'Ongoing Cash Flows'!Q261+'Terminal Value'!Q261</f>
        <v>8032.02498705932</v>
      </c>
      <c r="R261" s="9" t="n">
        <f aca="false">+Outflows!R261+Fees!R261+'Ongoing Cash Flows'!R261+'Terminal Value'!R261</f>
        <v>1189.42603581842</v>
      </c>
      <c r="S261" s="9" t="n">
        <f aca="false">+Outflows!S261+Fees!S261+'Ongoing Cash Flows'!S261+'Terminal Value'!S261</f>
        <v>0</v>
      </c>
      <c r="T261" s="9" t="n">
        <f aca="false">+Outflows!T261+Fees!T261+'Ongoing Cash Flows'!T261+'Terminal Value'!T261</f>
        <v>0</v>
      </c>
      <c r="U261" s="9" t="n">
        <f aca="false">+Outflows!U261+Fees!U261+'Ongoing Cash Flows'!U261+'Terminal Value'!U261</f>
        <v>0</v>
      </c>
      <c r="V261" s="9" t="n">
        <f aca="false">+Outflows!V261+Fees!V261+'Ongoing Cash Flows'!V261+'Terminal Value'!V261</f>
        <v>0</v>
      </c>
      <c r="W261" s="9" t="n">
        <f aca="false">+Outflows!W261+Fees!W261+'Ongoing Cash Flows'!W261+'Terminal Value'!W261</f>
        <v>0</v>
      </c>
      <c r="X261" s="9" t="n">
        <f aca="false">+Outflows!X261+Fees!X261+'Ongoing Cash Flows'!X261+'Terminal Value'!X261</f>
        <v>0</v>
      </c>
      <c r="Y261" s="9" t="n">
        <f aca="false">+Outflows!Y261+Fees!Y261+'Ongoing Cash Flows'!Y261+'Terminal Value'!Y261</f>
        <v>0</v>
      </c>
      <c r="Z261" s="9" t="n">
        <f aca="false">+Outflows!Z261+Fees!Z261+'Ongoing Cash Flows'!Z261+'Terminal Value'!Z261</f>
        <v>0</v>
      </c>
      <c r="AA261" s="9" t="n">
        <f aca="false">+Outflows!AA261+Fees!AA261+'Ongoing Cash Flows'!AA261+'Terminal Value'!AA261</f>
        <v>0</v>
      </c>
      <c r="AB261" s="9" t="n">
        <f aca="false">+Outflows!AB261+Fees!AB261+'Ongoing Cash Flows'!AB261+'Terminal Value'!AB261</f>
        <v>0</v>
      </c>
      <c r="AC261" s="9" t="n">
        <f aca="false">+Outflows!AC261+Fees!AC261+'Ongoing Cash Flows'!AC261+'Terminal Value'!AC261</f>
        <v>0</v>
      </c>
      <c r="AD261" s="9" t="n">
        <f aca="false">+Outflows!AD261+Fees!AD261+'Ongoing Cash Flows'!AD261+'Terminal Value'!AD261</f>
        <v>0</v>
      </c>
      <c r="AE261" s="9" t="n">
        <f aca="false">+Outflows!AE261+Fees!AE261+'Ongoing Cash Flows'!AE261+'Terminal Value'!AE261</f>
        <v>0</v>
      </c>
      <c r="AF261" s="9" t="n">
        <f aca="false">+Outflows!AF261+Fees!AF261+'Ongoing Cash Flows'!AF261+'Terminal Value'!AF261</f>
        <v>0</v>
      </c>
      <c r="AG261" s="9" t="n">
        <f aca="false">+Outflows!AG261+Fees!AG261+'Ongoing Cash Flows'!AG261+'Terminal Value'!AG261</f>
        <v>0</v>
      </c>
      <c r="AH261" s="9" t="n">
        <f aca="false">+Outflows!AH261+Fees!AH261+'Ongoing Cash Flows'!AH261+'Terminal Value'!AH261</f>
        <v>0</v>
      </c>
      <c r="AI261" s="9" t="n">
        <f aca="false">+Outflows!AI261+Fees!AI261+'Ongoing Cash Flows'!AI261+'Terminal Value'!AI261</f>
        <v>0</v>
      </c>
      <c r="AJ261" s="9" t="n">
        <f aca="false">+Outflows!AJ261+Fees!AJ261+'Ongoing Cash Flows'!AJ261+'Terminal Value'!AJ261</f>
        <v>0</v>
      </c>
      <c r="AK261" s="9"/>
      <c r="AL261" s="1"/>
      <c r="AM261" s="32"/>
      <c r="AN261" s="33" t="n">
        <f aca="false">IF(ISERROR(XIRR(B261:AJ261,IRRDates)),-1,XIRR(B261:AJ261,IRRDates))</f>
        <v>0.0465666994223657</v>
      </c>
      <c r="AO261" s="9" t="n">
        <f aca="false">SUMPRODUCT(B261:AJ261,PVRf)</f>
        <v>0</v>
      </c>
      <c r="AP261" s="9" t="n">
        <f aca="false">MIN(0,AO261-$AO$1004)^2</f>
        <v>0</v>
      </c>
      <c r="AQ261" s="9" t="n">
        <f aca="false">MAX(0,AO261-$AO$1004)^2</f>
        <v>0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20"/>
      <c r="CM261" s="20"/>
      <c r="CN261" s="20"/>
      <c r="CO261" s="20"/>
      <c r="CP261" s="20"/>
    </row>
    <row r="262" customFormat="false" ht="11.25" hidden="false" customHeight="false" outlineLevel="0" collapsed="false">
      <c r="A262" s="1" t="n">
        <v>260</v>
      </c>
      <c r="B262" s="9" t="n">
        <f aca="false">+Outflows!B262+Fees!B262+'Ongoing Cash Flows'!B262+'Terminal Value'!B262</f>
        <v>-85753.4598970662</v>
      </c>
      <c r="C262" s="9" t="n">
        <f aca="false">+Outflows!C262+Fees!C262+'Ongoing Cash Flows'!C262+'Terminal Value'!C262</f>
        <v>13958.0846246501</v>
      </c>
      <c r="D262" s="9" t="n">
        <f aca="false">+Outflows!D262+Fees!D262+'Ongoing Cash Flows'!D262+'Terminal Value'!D262</f>
        <v>11847.6242546094</v>
      </c>
      <c r="E262" s="9" t="n">
        <f aca="false">+Outflows!E262+Fees!E262+'Ongoing Cash Flows'!E262+'Terminal Value'!E262</f>
        <v>9887.18673936627</v>
      </c>
      <c r="F262" s="9" t="n">
        <f aca="false">+Outflows!F262+Fees!F262+'Ongoing Cash Flows'!F262+'Terminal Value'!F262</f>
        <v>9447.54056999072</v>
      </c>
      <c r="G262" s="9" t="n">
        <f aca="false">+Outflows!G262+Fees!G262+'Ongoing Cash Flows'!G262+'Terminal Value'!G262</f>
        <v>9154.30175017048</v>
      </c>
      <c r="H262" s="9" t="n">
        <f aca="false">+Outflows!H262+Fees!H262+'Ongoing Cash Flows'!H262+'Terminal Value'!H262</f>
        <v>8288.63005712023</v>
      </c>
      <c r="I262" s="9" t="n">
        <f aca="false">+Outflows!I262+Fees!I262+'Ongoing Cash Flows'!I262+'Terminal Value'!I262</f>
        <v>8148.46215743779</v>
      </c>
      <c r="J262" s="9" t="n">
        <f aca="false">+Outflows!J262+Fees!J262+'Ongoing Cash Flows'!J262+'Terminal Value'!J262</f>
        <v>8136.0279549028</v>
      </c>
      <c r="K262" s="9" t="n">
        <f aca="false">+Outflows!K262+Fees!K262+'Ongoing Cash Flows'!K262+'Terminal Value'!K262</f>
        <v>8126.55482081256</v>
      </c>
      <c r="L262" s="9" t="n">
        <f aca="false">+Outflows!L262+Fees!L262+'Ongoing Cash Flows'!L262+'Terminal Value'!L262</f>
        <v>8128.10002002239</v>
      </c>
      <c r="M262" s="9" t="n">
        <f aca="false">+Outflows!M262+Fees!M262+'Ongoing Cash Flows'!M262+'Terminal Value'!M262</f>
        <v>8099.77618650974</v>
      </c>
      <c r="N262" s="9" t="n">
        <f aca="false">+Outflows!N262+Fees!N262+'Ongoing Cash Flows'!N262+'Terminal Value'!N262</f>
        <v>8082.44728749048</v>
      </c>
      <c r="O262" s="9" t="n">
        <f aca="false">+Outflows!O262+Fees!O262+'Ongoing Cash Flows'!O262+'Terminal Value'!O262</f>
        <v>7756.00586937787</v>
      </c>
      <c r="P262" s="9" t="n">
        <f aca="false">+Outflows!P262+Fees!P262+'Ongoing Cash Flows'!P262+'Terminal Value'!P262</f>
        <v>7648.46480196466</v>
      </c>
      <c r="Q262" s="9" t="n">
        <f aca="false">+Outflows!Q262+Fees!Q262+'Ongoing Cash Flows'!Q262+'Terminal Value'!Q262</f>
        <v>7619.59082455028</v>
      </c>
      <c r="R262" s="9" t="n">
        <f aca="false">+Outflows!R262+Fees!R262+'Ongoing Cash Flows'!R262+'Terminal Value'!R262</f>
        <v>983.557883635391</v>
      </c>
      <c r="S262" s="9" t="n">
        <f aca="false">+Outflows!S262+Fees!S262+'Ongoing Cash Flows'!S262+'Terminal Value'!S262</f>
        <v>0</v>
      </c>
      <c r="T262" s="9" t="n">
        <f aca="false">+Outflows!T262+Fees!T262+'Ongoing Cash Flows'!T262+'Terminal Value'!T262</f>
        <v>0</v>
      </c>
      <c r="U262" s="9" t="n">
        <f aca="false">+Outflows!U262+Fees!U262+'Ongoing Cash Flows'!U262+'Terminal Value'!U262</f>
        <v>0</v>
      </c>
      <c r="V262" s="9" t="n">
        <f aca="false">+Outflows!V262+Fees!V262+'Ongoing Cash Flows'!V262+'Terminal Value'!V262</f>
        <v>0</v>
      </c>
      <c r="W262" s="9" t="n">
        <f aca="false">+Outflows!W262+Fees!W262+'Ongoing Cash Flows'!W262+'Terminal Value'!W262</f>
        <v>0</v>
      </c>
      <c r="X262" s="9" t="n">
        <f aca="false">+Outflows!X262+Fees!X262+'Ongoing Cash Flows'!X262+'Terminal Value'!X262</f>
        <v>0</v>
      </c>
      <c r="Y262" s="9" t="n">
        <f aca="false">+Outflows!Y262+Fees!Y262+'Ongoing Cash Flows'!Y262+'Terminal Value'!Y262</f>
        <v>0</v>
      </c>
      <c r="Z262" s="9" t="n">
        <f aca="false">+Outflows!Z262+Fees!Z262+'Ongoing Cash Flows'!Z262+'Terminal Value'!Z262</f>
        <v>0</v>
      </c>
      <c r="AA262" s="9" t="n">
        <f aca="false">+Outflows!AA262+Fees!AA262+'Ongoing Cash Flows'!AA262+'Terminal Value'!AA262</f>
        <v>0</v>
      </c>
      <c r="AB262" s="9" t="n">
        <f aca="false">+Outflows!AB262+Fees!AB262+'Ongoing Cash Flows'!AB262+'Terminal Value'!AB262</f>
        <v>0</v>
      </c>
      <c r="AC262" s="9" t="n">
        <f aca="false">+Outflows!AC262+Fees!AC262+'Ongoing Cash Flows'!AC262+'Terminal Value'!AC262</f>
        <v>0</v>
      </c>
      <c r="AD262" s="9" t="n">
        <f aca="false">+Outflows!AD262+Fees!AD262+'Ongoing Cash Flows'!AD262+'Terminal Value'!AD262</f>
        <v>0</v>
      </c>
      <c r="AE262" s="9" t="n">
        <f aca="false">+Outflows!AE262+Fees!AE262+'Ongoing Cash Flows'!AE262+'Terminal Value'!AE262</f>
        <v>0</v>
      </c>
      <c r="AF262" s="9" t="n">
        <f aca="false">+Outflows!AF262+Fees!AF262+'Ongoing Cash Flows'!AF262+'Terminal Value'!AF262</f>
        <v>0</v>
      </c>
      <c r="AG262" s="9" t="n">
        <f aca="false">+Outflows!AG262+Fees!AG262+'Ongoing Cash Flows'!AG262+'Terminal Value'!AG262</f>
        <v>0</v>
      </c>
      <c r="AH262" s="9" t="n">
        <f aca="false">+Outflows!AH262+Fees!AH262+'Ongoing Cash Flows'!AH262+'Terminal Value'!AH262</f>
        <v>0</v>
      </c>
      <c r="AI262" s="9" t="n">
        <f aca="false">+Outflows!AI262+Fees!AI262+'Ongoing Cash Flows'!AI262+'Terminal Value'!AI262</f>
        <v>0</v>
      </c>
      <c r="AJ262" s="9" t="n">
        <f aca="false">+Outflows!AJ262+Fees!AJ262+'Ongoing Cash Flows'!AJ262+'Terminal Value'!AJ262</f>
        <v>0</v>
      </c>
      <c r="AK262" s="9"/>
      <c r="AL262" s="1"/>
      <c r="AM262" s="32"/>
      <c r="AN262" s="33" t="n">
        <f aca="false">IF(ISERROR(XIRR(B262:AJ262,IRRDates)),-1,XIRR(B262:AJ262,IRRDates))</f>
        <v>0.0700415194410868</v>
      </c>
      <c r="AO262" s="9" t="n">
        <f aca="false">SUMPRODUCT(B262:AJ262,PVRf)</f>
        <v>0</v>
      </c>
      <c r="AP262" s="9" t="n">
        <f aca="false">MIN(0,AO262-$AO$1004)^2</f>
        <v>0</v>
      </c>
      <c r="AQ262" s="9" t="n">
        <f aca="false">MAX(0,AO262-$AO$1004)^2</f>
        <v>0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20"/>
      <c r="CM262" s="20"/>
      <c r="CN262" s="20"/>
      <c r="CO262" s="20"/>
      <c r="CP262" s="20"/>
    </row>
    <row r="263" customFormat="false" ht="11.25" hidden="false" customHeight="false" outlineLevel="0" collapsed="false">
      <c r="A263" s="1" t="n">
        <v>261</v>
      </c>
      <c r="B263" s="9" t="n">
        <f aca="false">+Outflows!B263+Fees!B263+'Ongoing Cash Flows'!B263+'Terminal Value'!B263</f>
        <v>-92764.6232838671</v>
      </c>
      <c r="C263" s="9" t="n">
        <f aca="false">+Outflows!C263+Fees!C263+'Ongoing Cash Flows'!C263+'Terminal Value'!C263</f>
        <v>14209.6732103772</v>
      </c>
      <c r="D263" s="9" t="n">
        <f aca="false">+Outflows!D263+Fees!D263+'Ongoing Cash Flows'!D263+'Terminal Value'!D263</f>
        <v>12062.8002730462</v>
      </c>
      <c r="E263" s="9" t="n">
        <f aca="false">+Outflows!E263+Fees!E263+'Ongoing Cash Flows'!E263+'Terminal Value'!E263</f>
        <v>10134.7578163487</v>
      </c>
      <c r="F263" s="9" t="n">
        <f aca="false">+Outflows!F263+Fees!F263+'Ongoing Cash Flows'!F263+'Terminal Value'!F263</f>
        <v>9619.20004229757</v>
      </c>
      <c r="G263" s="9" t="n">
        <f aca="false">+Outflows!G263+Fees!G263+'Ongoing Cash Flows'!G263+'Terminal Value'!G263</f>
        <v>9321.91201140034</v>
      </c>
      <c r="H263" s="9" t="n">
        <f aca="false">+Outflows!H263+Fees!H263+'Ongoing Cash Flows'!H263+'Terminal Value'!H263</f>
        <v>8458.45613935453</v>
      </c>
      <c r="I263" s="9" t="n">
        <f aca="false">+Outflows!I263+Fees!I263+'Ongoing Cash Flows'!I263+'Terminal Value'!I263</f>
        <v>8309.29263660029</v>
      </c>
      <c r="J263" s="9" t="n">
        <f aca="false">+Outflows!J263+Fees!J263+'Ongoing Cash Flows'!J263+'Terminal Value'!J263</f>
        <v>8296.8584340653</v>
      </c>
      <c r="K263" s="9" t="n">
        <f aca="false">+Outflows!K263+Fees!K263+'Ongoing Cash Flows'!K263+'Terminal Value'!K263</f>
        <v>8287.65789400754</v>
      </c>
      <c r="L263" s="9" t="n">
        <f aca="false">+Outflows!L263+Fees!L263+'Ongoing Cash Flows'!L263+'Terminal Value'!L263</f>
        <v>8288.93049918489</v>
      </c>
      <c r="M263" s="9" t="n">
        <f aca="false">+Outflows!M263+Fees!M263+'Ongoing Cash Flows'!M263+'Terminal Value'!M263</f>
        <v>8260.87925970472</v>
      </c>
      <c r="N263" s="9" t="n">
        <f aca="false">+Outflows!N263+Fees!N263+'Ongoing Cash Flows'!N263+'Terminal Value'!N263</f>
        <v>8243.27776665299</v>
      </c>
      <c r="O263" s="9" t="n">
        <f aca="false">+Outflows!O263+Fees!O263+'Ongoing Cash Flows'!O263+'Terminal Value'!O263</f>
        <v>7917.10894257286</v>
      </c>
      <c r="P263" s="9" t="n">
        <f aca="false">+Outflows!P263+Fees!P263+'Ongoing Cash Flows'!P263+'Terminal Value'!P263</f>
        <v>7809.29528112717</v>
      </c>
      <c r="Q263" s="9" t="n">
        <f aca="false">+Outflows!Q263+Fees!Q263+'Ongoing Cash Flows'!Q263+'Terminal Value'!Q263</f>
        <v>7780.69389774526</v>
      </c>
      <c r="R263" s="9" t="n">
        <f aca="false">+Outflows!R263+Fees!R263+'Ongoing Cash Flows'!R263+'Terminal Value'!R263</f>
        <v>1063.97312321664</v>
      </c>
      <c r="S263" s="9" t="n">
        <f aca="false">+Outflows!S263+Fees!S263+'Ongoing Cash Flows'!S263+'Terminal Value'!S263</f>
        <v>0</v>
      </c>
      <c r="T263" s="9" t="n">
        <f aca="false">+Outflows!T263+Fees!T263+'Ongoing Cash Flows'!T263+'Terminal Value'!T263</f>
        <v>0</v>
      </c>
      <c r="U263" s="9" t="n">
        <f aca="false">+Outflows!U263+Fees!U263+'Ongoing Cash Flows'!U263+'Terminal Value'!U263</f>
        <v>0</v>
      </c>
      <c r="V263" s="9" t="n">
        <f aca="false">+Outflows!V263+Fees!V263+'Ongoing Cash Flows'!V263+'Terminal Value'!V263</f>
        <v>0</v>
      </c>
      <c r="W263" s="9" t="n">
        <f aca="false">+Outflows!W263+Fees!W263+'Ongoing Cash Flows'!W263+'Terminal Value'!W263</f>
        <v>0</v>
      </c>
      <c r="X263" s="9" t="n">
        <f aca="false">+Outflows!X263+Fees!X263+'Ongoing Cash Flows'!X263+'Terminal Value'!X263</f>
        <v>0</v>
      </c>
      <c r="Y263" s="9" t="n">
        <f aca="false">+Outflows!Y263+Fees!Y263+'Ongoing Cash Flows'!Y263+'Terminal Value'!Y263</f>
        <v>0</v>
      </c>
      <c r="Z263" s="9" t="n">
        <f aca="false">+Outflows!Z263+Fees!Z263+'Ongoing Cash Flows'!Z263+'Terminal Value'!Z263</f>
        <v>0</v>
      </c>
      <c r="AA263" s="9" t="n">
        <f aca="false">+Outflows!AA263+Fees!AA263+'Ongoing Cash Flows'!AA263+'Terminal Value'!AA263</f>
        <v>0</v>
      </c>
      <c r="AB263" s="9" t="n">
        <f aca="false">+Outflows!AB263+Fees!AB263+'Ongoing Cash Flows'!AB263+'Terminal Value'!AB263</f>
        <v>0</v>
      </c>
      <c r="AC263" s="9" t="n">
        <f aca="false">+Outflows!AC263+Fees!AC263+'Ongoing Cash Flows'!AC263+'Terminal Value'!AC263</f>
        <v>0</v>
      </c>
      <c r="AD263" s="9" t="n">
        <f aca="false">+Outflows!AD263+Fees!AD263+'Ongoing Cash Flows'!AD263+'Terminal Value'!AD263</f>
        <v>0</v>
      </c>
      <c r="AE263" s="9" t="n">
        <f aca="false">+Outflows!AE263+Fees!AE263+'Ongoing Cash Flows'!AE263+'Terminal Value'!AE263</f>
        <v>0</v>
      </c>
      <c r="AF263" s="9" t="n">
        <f aca="false">+Outflows!AF263+Fees!AF263+'Ongoing Cash Flows'!AF263+'Terminal Value'!AF263</f>
        <v>0</v>
      </c>
      <c r="AG263" s="9" t="n">
        <f aca="false">+Outflows!AG263+Fees!AG263+'Ongoing Cash Flows'!AG263+'Terminal Value'!AG263</f>
        <v>0</v>
      </c>
      <c r="AH263" s="9" t="n">
        <f aca="false">+Outflows!AH263+Fees!AH263+'Ongoing Cash Flows'!AH263+'Terminal Value'!AH263</f>
        <v>0</v>
      </c>
      <c r="AI263" s="9" t="n">
        <f aca="false">+Outflows!AI263+Fees!AI263+'Ongoing Cash Flows'!AI263+'Terminal Value'!AI263</f>
        <v>0</v>
      </c>
      <c r="AJ263" s="9" t="n">
        <f aca="false">+Outflows!AJ263+Fees!AJ263+'Ongoing Cash Flows'!AJ263+'Terminal Value'!AJ263</f>
        <v>0</v>
      </c>
      <c r="AK263" s="9"/>
      <c r="AL263" s="1"/>
      <c r="AM263" s="32"/>
      <c r="AN263" s="33" t="n">
        <f aca="false">IF(ISERROR(XIRR(B263:AJ263,IRRDates)),-1,XIRR(B263:AJ263,IRRDates))</f>
        <v>0.0599170628349078</v>
      </c>
      <c r="AO263" s="9" t="n">
        <f aca="false">SUMPRODUCT(B263:AJ263,PVRf)</f>
        <v>0</v>
      </c>
      <c r="AP263" s="9" t="n">
        <f aca="false">MIN(0,AO263-$AO$1004)^2</f>
        <v>0</v>
      </c>
      <c r="AQ263" s="9" t="n">
        <f aca="false">MAX(0,AO263-$AO$1004)^2</f>
        <v>0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20"/>
      <c r="CM263" s="20"/>
      <c r="CN263" s="20"/>
      <c r="CO263" s="20"/>
      <c r="CP263" s="20"/>
    </row>
    <row r="264" customFormat="false" ht="11.25" hidden="false" customHeight="false" outlineLevel="0" collapsed="false">
      <c r="A264" s="1" t="n">
        <v>262</v>
      </c>
      <c r="B264" s="9" t="n">
        <f aca="false">+Outflows!B264+Fees!B264+'Ongoing Cash Flows'!B264+'Terminal Value'!B264</f>
        <v>-90804.9265035358</v>
      </c>
      <c r="C264" s="9" t="n">
        <f aca="false">+Outflows!C264+Fees!C264+'Ongoing Cash Flows'!C264+'Terminal Value'!C264</f>
        <v>14016.430247083</v>
      </c>
      <c r="D264" s="9" t="n">
        <f aca="false">+Outflows!D264+Fees!D264+'Ongoing Cash Flows'!D264+'Terminal Value'!D264</f>
        <v>11921.511403316</v>
      </c>
      <c r="E264" s="9" t="n">
        <f aca="false">+Outflows!E264+Fees!E264+'Ongoing Cash Flows'!E264+'Terminal Value'!E264</f>
        <v>10051.6183589358</v>
      </c>
      <c r="F264" s="9" t="n">
        <f aca="false">+Outflows!F264+Fees!F264+'Ongoing Cash Flows'!F264+'Terminal Value'!F264</f>
        <v>9631.2104468946</v>
      </c>
      <c r="G264" s="9" t="n">
        <f aca="false">+Outflows!G264+Fees!G264+'Ongoing Cash Flows'!G264+'Terminal Value'!G264</f>
        <v>9277.43320522639</v>
      </c>
      <c r="H264" s="9" t="n">
        <f aca="false">+Outflows!H264+Fees!H264+'Ongoing Cash Flows'!H264+'Terminal Value'!H264</f>
        <v>8410.98789361412</v>
      </c>
      <c r="I264" s="9" t="n">
        <f aca="false">+Outflows!I264+Fees!I264+'Ongoing Cash Flows'!I264+'Terminal Value'!I264</f>
        <v>8264.33876021692</v>
      </c>
      <c r="J264" s="9" t="n">
        <f aca="false">+Outflows!J264+Fees!J264+'Ongoing Cash Flows'!J264+'Terminal Value'!J264</f>
        <v>8251.90455768193</v>
      </c>
      <c r="K264" s="9" t="n">
        <f aca="false">+Outflows!K264+Fees!K264+'Ongoing Cash Flows'!K264+'Terminal Value'!K264</f>
        <v>8242.62782461335</v>
      </c>
      <c r="L264" s="9" t="n">
        <f aca="false">+Outflows!L264+Fees!L264+'Ongoing Cash Flows'!L264+'Terminal Value'!L264</f>
        <v>8243.97662280152</v>
      </c>
      <c r="M264" s="9" t="n">
        <f aca="false">+Outflows!M264+Fees!M264+'Ongoing Cash Flows'!M264+'Terminal Value'!M264</f>
        <v>8215.84919031052</v>
      </c>
      <c r="N264" s="9" t="n">
        <f aca="false">+Outflows!N264+Fees!N264+'Ongoing Cash Flows'!N264+'Terminal Value'!N264</f>
        <v>8198.32389026961</v>
      </c>
      <c r="O264" s="9" t="n">
        <f aca="false">+Outflows!O264+Fees!O264+'Ongoing Cash Flows'!O264+'Terminal Value'!O264</f>
        <v>7872.07887317866</v>
      </c>
      <c r="P264" s="9" t="n">
        <f aca="false">+Outflows!P264+Fees!P264+'Ongoing Cash Flows'!P264+'Terminal Value'!P264</f>
        <v>7764.34140474379</v>
      </c>
      <c r="Q264" s="9" t="n">
        <f aca="false">+Outflows!Q264+Fees!Q264+'Ongoing Cash Flows'!Q264+'Terminal Value'!Q264</f>
        <v>7735.66382835106</v>
      </c>
      <c r="R264" s="9" t="n">
        <f aca="false">+Outflows!R264+Fees!R264+'Ongoing Cash Flows'!R264+'Terminal Value'!R264</f>
        <v>1041.49618502495</v>
      </c>
      <c r="S264" s="9" t="n">
        <f aca="false">+Outflows!S264+Fees!S264+'Ongoing Cash Flows'!S264+'Terminal Value'!S264</f>
        <v>0</v>
      </c>
      <c r="T264" s="9" t="n">
        <f aca="false">+Outflows!T264+Fees!T264+'Ongoing Cash Flows'!T264+'Terminal Value'!T264</f>
        <v>0</v>
      </c>
      <c r="U264" s="9" t="n">
        <f aca="false">+Outflows!U264+Fees!U264+'Ongoing Cash Flows'!U264+'Terminal Value'!U264</f>
        <v>0</v>
      </c>
      <c r="V264" s="9" t="n">
        <f aca="false">+Outflows!V264+Fees!V264+'Ongoing Cash Flows'!V264+'Terminal Value'!V264</f>
        <v>0</v>
      </c>
      <c r="W264" s="9" t="n">
        <f aca="false">+Outflows!W264+Fees!W264+'Ongoing Cash Flows'!W264+'Terminal Value'!W264</f>
        <v>0</v>
      </c>
      <c r="X264" s="9" t="n">
        <f aca="false">+Outflows!X264+Fees!X264+'Ongoing Cash Flows'!X264+'Terminal Value'!X264</f>
        <v>0</v>
      </c>
      <c r="Y264" s="9" t="n">
        <f aca="false">+Outflows!Y264+Fees!Y264+'Ongoing Cash Flows'!Y264+'Terminal Value'!Y264</f>
        <v>0</v>
      </c>
      <c r="Z264" s="9" t="n">
        <f aca="false">+Outflows!Z264+Fees!Z264+'Ongoing Cash Flows'!Z264+'Terminal Value'!Z264</f>
        <v>0</v>
      </c>
      <c r="AA264" s="9" t="n">
        <f aca="false">+Outflows!AA264+Fees!AA264+'Ongoing Cash Flows'!AA264+'Terminal Value'!AA264</f>
        <v>0</v>
      </c>
      <c r="AB264" s="9" t="n">
        <f aca="false">+Outflows!AB264+Fees!AB264+'Ongoing Cash Flows'!AB264+'Terminal Value'!AB264</f>
        <v>0</v>
      </c>
      <c r="AC264" s="9" t="n">
        <f aca="false">+Outflows!AC264+Fees!AC264+'Ongoing Cash Flows'!AC264+'Terminal Value'!AC264</f>
        <v>0</v>
      </c>
      <c r="AD264" s="9" t="n">
        <f aca="false">+Outflows!AD264+Fees!AD264+'Ongoing Cash Flows'!AD264+'Terminal Value'!AD264</f>
        <v>0</v>
      </c>
      <c r="AE264" s="9" t="n">
        <f aca="false">+Outflows!AE264+Fees!AE264+'Ongoing Cash Flows'!AE264+'Terminal Value'!AE264</f>
        <v>0</v>
      </c>
      <c r="AF264" s="9" t="n">
        <f aca="false">+Outflows!AF264+Fees!AF264+'Ongoing Cash Flows'!AF264+'Terminal Value'!AF264</f>
        <v>0</v>
      </c>
      <c r="AG264" s="9" t="n">
        <f aca="false">+Outflows!AG264+Fees!AG264+'Ongoing Cash Flows'!AG264+'Terminal Value'!AG264</f>
        <v>0</v>
      </c>
      <c r="AH264" s="9" t="n">
        <f aca="false">+Outflows!AH264+Fees!AH264+'Ongoing Cash Flows'!AH264+'Terminal Value'!AH264</f>
        <v>0</v>
      </c>
      <c r="AI264" s="9" t="n">
        <f aca="false">+Outflows!AI264+Fees!AI264+'Ongoing Cash Flows'!AI264+'Terminal Value'!AI264</f>
        <v>0</v>
      </c>
      <c r="AJ264" s="9" t="n">
        <f aca="false">+Outflows!AJ264+Fees!AJ264+'Ongoing Cash Flows'!AJ264+'Terminal Value'!AJ264</f>
        <v>0</v>
      </c>
      <c r="AK264" s="9"/>
      <c r="AL264" s="1"/>
      <c r="AM264" s="32"/>
      <c r="AN264" s="33" t="n">
        <f aca="false">IF(ISERROR(XIRR(B264:AJ264,IRRDates)),-1,XIRR(B264:AJ264,IRRDates))</f>
        <v>0.0623266241819021</v>
      </c>
      <c r="AO264" s="9" t="n">
        <f aca="false">SUMPRODUCT(B264:AJ264,PVRf)</f>
        <v>0</v>
      </c>
      <c r="AP264" s="9" t="n">
        <f aca="false">MIN(0,AO264-$AO$1004)^2</f>
        <v>0</v>
      </c>
      <c r="AQ264" s="9" t="n">
        <f aca="false">MAX(0,AO264-$AO$1004)^2</f>
        <v>0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20"/>
      <c r="CM264" s="20"/>
      <c r="CN264" s="20"/>
      <c r="CO264" s="20"/>
      <c r="CP264" s="20"/>
    </row>
    <row r="265" customFormat="false" ht="11.25" hidden="false" customHeight="false" outlineLevel="0" collapsed="false">
      <c r="A265" s="1" t="n">
        <v>263</v>
      </c>
      <c r="B265" s="9" t="n">
        <f aca="false">+Outflows!B265+Fees!B265+'Ongoing Cash Flows'!B265+'Terminal Value'!B265</f>
        <v>-87432.9288068101</v>
      </c>
      <c r="C265" s="9" t="n">
        <f aca="false">+Outflows!C265+Fees!C265+'Ongoing Cash Flows'!C265+'Terminal Value'!C265</f>
        <v>14083.3577558814</v>
      </c>
      <c r="D265" s="9" t="n">
        <f aca="false">+Outflows!D265+Fees!D265+'Ongoing Cash Flows'!D265+'Terminal Value'!D265</f>
        <v>11905.0691258227</v>
      </c>
      <c r="E265" s="9" t="n">
        <f aca="false">+Outflows!E265+Fees!E265+'Ongoing Cash Flows'!E265+'Terminal Value'!E265</f>
        <v>9831.51347697509</v>
      </c>
      <c r="F265" s="9" t="n">
        <f aca="false">+Outflows!F265+Fees!F265+'Ongoing Cash Flows'!F265+'Terminal Value'!F265</f>
        <v>9659.98806428531</v>
      </c>
      <c r="G265" s="9" t="n">
        <f aca="false">+Outflows!G265+Fees!G265+'Ongoing Cash Flows'!G265+'Terminal Value'!G265</f>
        <v>9287.84400463702</v>
      </c>
      <c r="H265" s="9" t="n">
        <f aca="false">+Outflows!H265+Fees!H265+'Ongoing Cash Flows'!H265+'Terminal Value'!H265</f>
        <v>8329.31055612459</v>
      </c>
      <c r="I265" s="9" t="n">
        <f aca="false">+Outflows!I265+Fees!I265+'Ongoing Cash Flows'!I265+'Terminal Value'!I265</f>
        <v>8186.98783065219</v>
      </c>
      <c r="J265" s="9" t="n">
        <f aca="false">+Outflows!J265+Fees!J265+'Ongoing Cash Flows'!J265+'Terminal Value'!J265</f>
        <v>8174.5536281172</v>
      </c>
      <c r="K265" s="9" t="n">
        <f aca="false">+Outflows!K265+Fees!K265+'Ongoing Cash Flows'!K265+'Terminal Value'!K265</f>
        <v>8165.14579177817</v>
      </c>
      <c r="L265" s="9" t="n">
        <f aca="false">+Outflows!L265+Fees!L265+'Ongoing Cash Flows'!L265+'Terminal Value'!L265</f>
        <v>8166.62569323679</v>
      </c>
      <c r="M265" s="9" t="n">
        <f aca="false">+Outflows!M265+Fees!M265+'Ongoing Cash Flows'!M265+'Terminal Value'!M265</f>
        <v>8138.36715747535</v>
      </c>
      <c r="N265" s="9" t="n">
        <f aca="false">+Outflows!N265+Fees!N265+'Ongoing Cash Flows'!N265+'Terminal Value'!N265</f>
        <v>8120.97296070488</v>
      </c>
      <c r="O265" s="9" t="n">
        <f aca="false">+Outflows!O265+Fees!O265+'Ongoing Cash Flows'!O265+'Terminal Value'!O265</f>
        <v>7794.59684034348</v>
      </c>
      <c r="P265" s="9" t="n">
        <f aca="false">+Outflows!P265+Fees!P265+'Ongoing Cash Flows'!P265+'Terminal Value'!P265</f>
        <v>7686.99047517906</v>
      </c>
      <c r="Q265" s="9" t="n">
        <f aca="false">+Outflows!Q265+Fees!Q265+'Ongoing Cash Flows'!Q265+'Terminal Value'!Q265</f>
        <v>7658.18179551589</v>
      </c>
      <c r="R265" s="9" t="n">
        <f aca="false">+Outflows!R265+Fees!R265+'Ongoing Cash Flows'!R265+'Terminal Value'!R265</f>
        <v>1002.82072024259</v>
      </c>
      <c r="S265" s="9" t="n">
        <f aca="false">+Outflows!S265+Fees!S265+'Ongoing Cash Flows'!S265+'Terminal Value'!S265</f>
        <v>0</v>
      </c>
      <c r="T265" s="9" t="n">
        <f aca="false">+Outflows!T265+Fees!T265+'Ongoing Cash Flows'!T265+'Terminal Value'!T265</f>
        <v>0</v>
      </c>
      <c r="U265" s="9" t="n">
        <f aca="false">+Outflows!U265+Fees!U265+'Ongoing Cash Flows'!U265+'Terminal Value'!U265</f>
        <v>0</v>
      </c>
      <c r="V265" s="9" t="n">
        <f aca="false">+Outflows!V265+Fees!V265+'Ongoing Cash Flows'!V265+'Terminal Value'!V265</f>
        <v>0</v>
      </c>
      <c r="W265" s="9" t="n">
        <f aca="false">+Outflows!W265+Fees!W265+'Ongoing Cash Flows'!W265+'Terminal Value'!W265</f>
        <v>0</v>
      </c>
      <c r="X265" s="9" t="n">
        <f aca="false">+Outflows!X265+Fees!X265+'Ongoing Cash Flows'!X265+'Terminal Value'!X265</f>
        <v>0</v>
      </c>
      <c r="Y265" s="9" t="n">
        <f aca="false">+Outflows!Y265+Fees!Y265+'Ongoing Cash Flows'!Y265+'Terminal Value'!Y265</f>
        <v>0</v>
      </c>
      <c r="Z265" s="9" t="n">
        <f aca="false">+Outflows!Z265+Fees!Z265+'Ongoing Cash Flows'!Z265+'Terminal Value'!Z265</f>
        <v>0</v>
      </c>
      <c r="AA265" s="9" t="n">
        <f aca="false">+Outflows!AA265+Fees!AA265+'Ongoing Cash Flows'!AA265+'Terminal Value'!AA265</f>
        <v>0</v>
      </c>
      <c r="AB265" s="9" t="n">
        <f aca="false">+Outflows!AB265+Fees!AB265+'Ongoing Cash Flows'!AB265+'Terminal Value'!AB265</f>
        <v>0</v>
      </c>
      <c r="AC265" s="9" t="n">
        <f aca="false">+Outflows!AC265+Fees!AC265+'Ongoing Cash Flows'!AC265+'Terminal Value'!AC265</f>
        <v>0</v>
      </c>
      <c r="AD265" s="9" t="n">
        <f aca="false">+Outflows!AD265+Fees!AD265+'Ongoing Cash Flows'!AD265+'Terminal Value'!AD265</f>
        <v>0</v>
      </c>
      <c r="AE265" s="9" t="n">
        <f aca="false">+Outflows!AE265+Fees!AE265+'Ongoing Cash Flows'!AE265+'Terminal Value'!AE265</f>
        <v>0</v>
      </c>
      <c r="AF265" s="9" t="n">
        <f aca="false">+Outflows!AF265+Fees!AF265+'Ongoing Cash Flows'!AF265+'Terminal Value'!AF265</f>
        <v>0</v>
      </c>
      <c r="AG265" s="9" t="n">
        <f aca="false">+Outflows!AG265+Fees!AG265+'Ongoing Cash Flows'!AG265+'Terminal Value'!AG265</f>
        <v>0</v>
      </c>
      <c r="AH265" s="9" t="n">
        <f aca="false">+Outflows!AH265+Fees!AH265+'Ongoing Cash Flows'!AH265+'Terminal Value'!AH265</f>
        <v>0</v>
      </c>
      <c r="AI265" s="9" t="n">
        <f aca="false">+Outflows!AI265+Fees!AI265+'Ongoing Cash Flows'!AI265+'Terminal Value'!AI265</f>
        <v>0</v>
      </c>
      <c r="AJ265" s="9" t="n">
        <f aca="false">+Outflows!AJ265+Fees!AJ265+'Ongoing Cash Flows'!AJ265+'Terminal Value'!AJ265</f>
        <v>0</v>
      </c>
      <c r="AK265" s="9"/>
      <c r="AL265" s="1"/>
      <c r="AM265" s="32"/>
      <c r="AN265" s="33" t="n">
        <f aca="false">IF(ISERROR(XIRR(B265:AJ265,IRRDates)),-1,XIRR(B265:AJ265,IRRDates))</f>
        <v>0.0678268869357656</v>
      </c>
      <c r="AO265" s="9" t="n">
        <f aca="false">SUMPRODUCT(B265:AJ265,PVRf)</f>
        <v>0</v>
      </c>
      <c r="AP265" s="9" t="n">
        <f aca="false">MIN(0,AO265-$AO$1004)^2</f>
        <v>0</v>
      </c>
      <c r="AQ265" s="9" t="n">
        <f aca="false">MAX(0,AO265-$AO$1004)^2</f>
        <v>0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20"/>
      <c r="CM265" s="20"/>
      <c r="CN265" s="20"/>
      <c r="CO265" s="20"/>
      <c r="CP265" s="20"/>
    </row>
    <row r="266" customFormat="false" ht="11.25" hidden="false" customHeight="false" outlineLevel="0" collapsed="false">
      <c r="A266" s="1" t="n">
        <v>264</v>
      </c>
      <c r="B266" s="9" t="n">
        <f aca="false">+Outflows!B266+Fees!B266+'Ongoing Cash Flows'!B266+'Terminal Value'!B266</f>
        <v>-86821.7493179262</v>
      </c>
      <c r="C266" s="9" t="n">
        <f aca="false">+Outflows!C266+Fees!C266+'Ongoing Cash Flows'!C266+'Terminal Value'!C266</f>
        <v>14000.5385292632</v>
      </c>
      <c r="D266" s="9" t="n">
        <f aca="false">+Outflows!D266+Fees!D266+'Ongoing Cash Flows'!D266+'Terminal Value'!D266</f>
        <v>11784.6607795421</v>
      </c>
      <c r="E266" s="9" t="n">
        <f aca="false">+Outflows!E266+Fees!E266+'Ongoing Cash Flows'!E266+'Terminal Value'!E266</f>
        <v>9887.00123194538</v>
      </c>
      <c r="F266" s="9" t="n">
        <f aca="false">+Outflows!F266+Fees!F266+'Ongoing Cash Flows'!F266+'Terminal Value'!F266</f>
        <v>9499.28669165772</v>
      </c>
      <c r="G266" s="9" t="n">
        <f aca="false">+Outflows!G266+Fees!G266+'Ongoing Cash Flows'!G266+'Terminal Value'!G266</f>
        <v>9289.32367108343</v>
      </c>
      <c r="H266" s="9" t="n">
        <f aca="false">+Outflows!H266+Fees!H266+'Ongoing Cash Flows'!H266+'Terminal Value'!H266</f>
        <v>8314.50641986176</v>
      </c>
      <c r="I266" s="9" t="n">
        <f aca="false">+Outflows!I266+Fees!I266+'Ongoing Cash Flows'!I266+'Terminal Value'!I266</f>
        <v>8172.96786212078</v>
      </c>
      <c r="J266" s="9" t="n">
        <f aca="false">+Outflows!J266+Fees!J266+'Ongoing Cash Flows'!J266+'Terminal Value'!J266</f>
        <v>8160.53365958579</v>
      </c>
      <c r="K266" s="9" t="n">
        <f aca="false">+Outflows!K266+Fees!K266+'Ongoing Cash Flows'!K266+'Terminal Value'!K266</f>
        <v>8151.10206058824</v>
      </c>
      <c r="L266" s="9" t="n">
        <f aca="false">+Outflows!L266+Fees!L266+'Ongoing Cash Flows'!L266+'Terminal Value'!L266</f>
        <v>8152.60572470538</v>
      </c>
      <c r="M266" s="9" t="n">
        <f aca="false">+Outflows!M266+Fees!M266+'Ongoing Cash Flows'!M266+'Terminal Value'!M266</f>
        <v>8124.32342628541</v>
      </c>
      <c r="N266" s="9" t="n">
        <f aca="false">+Outflows!N266+Fees!N266+'Ongoing Cash Flows'!N266+'Terminal Value'!N266</f>
        <v>8106.95299217348</v>
      </c>
      <c r="O266" s="9" t="n">
        <f aca="false">+Outflows!O266+Fees!O266+'Ongoing Cash Flows'!O266+'Terminal Value'!O266</f>
        <v>7780.55310915355</v>
      </c>
      <c r="P266" s="9" t="n">
        <f aca="false">+Outflows!P266+Fees!P266+'Ongoing Cash Flows'!P266+'Terminal Value'!P266</f>
        <v>7672.97050664765</v>
      </c>
      <c r="Q266" s="9" t="n">
        <f aca="false">+Outflows!Q266+Fees!Q266+'Ongoing Cash Flows'!Q266+'Terminal Value'!Q266</f>
        <v>7644.13806432595</v>
      </c>
      <c r="R266" s="9" t="n">
        <f aca="false">+Outflows!R266+Fees!R266+'Ongoing Cash Flows'!R266+'Terminal Value'!R266</f>
        <v>995.810735976887</v>
      </c>
      <c r="S266" s="9" t="n">
        <f aca="false">+Outflows!S266+Fees!S266+'Ongoing Cash Flows'!S266+'Terminal Value'!S266</f>
        <v>0</v>
      </c>
      <c r="T266" s="9" t="n">
        <f aca="false">+Outflows!T266+Fees!T266+'Ongoing Cash Flows'!T266+'Terminal Value'!T266</f>
        <v>0</v>
      </c>
      <c r="U266" s="9" t="n">
        <f aca="false">+Outflows!U266+Fees!U266+'Ongoing Cash Flows'!U266+'Terminal Value'!U266</f>
        <v>0</v>
      </c>
      <c r="V266" s="9" t="n">
        <f aca="false">+Outflows!V266+Fees!V266+'Ongoing Cash Flows'!V266+'Terminal Value'!V266</f>
        <v>0</v>
      </c>
      <c r="W266" s="9" t="n">
        <f aca="false">+Outflows!W266+Fees!W266+'Ongoing Cash Flows'!W266+'Terminal Value'!W266</f>
        <v>0</v>
      </c>
      <c r="X266" s="9" t="n">
        <f aca="false">+Outflows!X266+Fees!X266+'Ongoing Cash Flows'!X266+'Terminal Value'!X266</f>
        <v>0</v>
      </c>
      <c r="Y266" s="9" t="n">
        <f aca="false">+Outflows!Y266+Fees!Y266+'Ongoing Cash Flows'!Y266+'Terminal Value'!Y266</f>
        <v>0</v>
      </c>
      <c r="Z266" s="9" t="n">
        <f aca="false">+Outflows!Z266+Fees!Z266+'Ongoing Cash Flows'!Z266+'Terminal Value'!Z266</f>
        <v>0</v>
      </c>
      <c r="AA266" s="9" t="n">
        <f aca="false">+Outflows!AA266+Fees!AA266+'Ongoing Cash Flows'!AA266+'Terminal Value'!AA266</f>
        <v>0</v>
      </c>
      <c r="AB266" s="9" t="n">
        <f aca="false">+Outflows!AB266+Fees!AB266+'Ongoing Cash Flows'!AB266+'Terminal Value'!AB266</f>
        <v>0</v>
      </c>
      <c r="AC266" s="9" t="n">
        <f aca="false">+Outflows!AC266+Fees!AC266+'Ongoing Cash Flows'!AC266+'Terminal Value'!AC266</f>
        <v>0</v>
      </c>
      <c r="AD266" s="9" t="n">
        <f aca="false">+Outflows!AD266+Fees!AD266+'Ongoing Cash Flows'!AD266+'Terminal Value'!AD266</f>
        <v>0</v>
      </c>
      <c r="AE266" s="9" t="n">
        <f aca="false">+Outflows!AE266+Fees!AE266+'Ongoing Cash Flows'!AE266+'Terminal Value'!AE266</f>
        <v>0</v>
      </c>
      <c r="AF266" s="9" t="n">
        <f aca="false">+Outflows!AF266+Fees!AF266+'Ongoing Cash Flows'!AF266+'Terminal Value'!AF266</f>
        <v>0</v>
      </c>
      <c r="AG266" s="9" t="n">
        <f aca="false">+Outflows!AG266+Fees!AG266+'Ongoing Cash Flows'!AG266+'Terminal Value'!AG266</f>
        <v>0</v>
      </c>
      <c r="AH266" s="9" t="n">
        <f aca="false">+Outflows!AH266+Fees!AH266+'Ongoing Cash Flows'!AH266+'Terminal Value'!AH266</f>
        <v>0</v>
      </c>
      <c r="AI266" s="9" t="n">
        <f aca="false">+Outflows!AI266+Fees!AI266+'Ongoing Cash Flows'!AI266+'Terminal Value'!AI266</f>
        <v>0</v>
      </c>
      <c r="AJ266" s="9" t="n">
        <f aca="false">+Outflows!AJ266+Fees!AJ266+'Ongoing Cash Flows'!AJ266+'Terminal Value'!AJ266</f>
        <v>0</v>
      </c>
      <c r="AK266" s="9"/>
      <c r="AL266" s="1"/>
      <c r="AM266" s="32"/>
      <c r="AN266" s="33" t="n">
        <f aca="false">IF(ISERROR(XIRR(B266:AJ266,IRRDates)),-1,XIRR(B266:AJ266,IRRDates))</f>
        <v>0.0683807727189658</v>
      </c>
      <c r="AO266" s="9" t="n">
        <f aca="false">SUMPRODUCT(B266:AJ266,PVRf)</f>
        <v>0</v>
      </c>
      <c r="AP266" s="9" t="n">
        <f aca="false">MIN(0,AO266-$AO$1004)^2</f>
        <v>0</v>
      </c>
      <c r="AQ266" s="9" t="n">
        <f aca="false">MAX(0,AO266-$AO$1004)^2</f>
        <v>0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20"/>
      <c r="CM266" s="20"/>
      <c r="CN266" s="20"/>
      <c r="CO266" s="20"/>
      <c r="CP266" s="20"/>
    </row>
    <row r="267" customFormat="false" ht="11.25" hidden="false" customHeight="false" outlineLevel="0" collapsed="false">
      <c r="A267" s="1" t="n">
        <v>265</v>
      </c>
      <c r="B267" s="9" t="n">
        <f aca="false">+Outflows!B267+Fees!B267+'Ongoing Cash Flows'!B267+'Terminal Value'!B267</f>
        <v>-96311.6499339098</v>
      </c>
      <c r="C267" s="9" t="n">
        <f aca="false">+Outflows!C267+Fees!C267+'Ongoing Cash Flows'!C267+'Terminal Value'!C267</f>
        <v>14191.3638568124</v>
      </c>
      <c r="D267" s="9" t="n">
        <f aca="false">+Outflows!D267+Fees!D267+'Ongoing Cash Flows'!D267+'Terminal Value'!D267</f>
        <v>12232.6677871744</v>
      </c>
      <c r="E267" s="9" t="n">
        <f aca="false">+Outflows!E267+Fees!E267+'Ongoing Cash Flows'!E267+'Terminal Value'!E267</f>
        <v>10121.2528347098</v>
      </c>
      <c r="F267" s="9" t="n">
        <f aca="false">+Outflows!F267+Fees!F267+'Ongoing Cash Flows'!F267+'Terminal Value'!F267</f>
        <v>9843.5629161156</v>
      </c>
      <c r="G267" s="9" t="n">
        <f aca="false">+Outflows!G267+Fees!G267+'Ongoing Cash Flows'!G267+'Terminal Value'!G267</f>
        <v>9587.05635573253</v>
      </c>
      <c r="H267" s="9" t="n">
        <f aca="false">+Outflows!H267+Fees!H267+'Ongoing Cash Flows'!H267+'Terminal Value'!H267</f>
        <v>8544.37307015826</v>
      </c>
      <c r="I267" s="9" t="n">
        <f aca="false">+Outflows!I267+Fees!I267+'Ongoing Cash Flows'!I267+'Terminal Value'!I267</f>
        <v>8390.65859033095</v>
      </c>
      <c r="J267" s="9" t="n">
        <f aca="false">+Outflows!J267+Fees!J267+'Ongoing Cash Flows'!J267+'Terminal Value'!J267</f>
        <v>8378.22438779596</v>
      </c>
      <c r="K267" s="9" t="n">
        <f aca="false">+Outflows!K267+Fees!K267+'Ongoing Cash Flows'!K267+'Terminal Value'!K267</f>
        <v>8369.16175613436</v>
      </c>
      <c r="L267" s="9" t="n">
        <f aca="false">+Outflows!L267+Fees!L267+'Ongoing Cash Flows'!L267+'Terminal Value'!L267</f>
        <v>8370.29645291555</v>
      </c>
      <c r="M267" s="9" t="n">
        <f aca="false">+Outflows!M267+Fees!M267+'Ongoing Cash Flows'!M267+'Terminal Value'!M267</f>
        <v>8342.38312183153</v>
      </c>
      <c r="N267" s="9" t="n">
        <f aca="false">+Outflows!N267+Fees!N267+'Ongoing Cash Flows'!N267+'Terminal Value'!N267</f>
        <v>8324.64372038365</v>
      </c>
      <c r="O267" s="9" t="n">
        <f aca="false">+Outflows!O267+Fees!O267+'Ongoing Cash Flows'!O267+'Terminal Value'!O267</f>
        <v>7998.61280469967</v>
      </c>
      <c r="P267" s="9" t="n">
        <f aca="false">+Outflows!P267+Fees!P267+'Ongoing Cash Flows'!P267+'Terminal Value'!P267</f>
        <v>7890.66123485783</v>
      </c>
      <c r="Q267" s="9" t="n">
        <f aca="false">+Outflows!Q267+Fees!Q267+'Ongoing Cash Flows'!Q267+'Terminal Value'!Q267</f>
        <v>7862.19775987207</v>
      </c>
      <c r="R267" s="9" t="n">
        <f aca="false">+Outflows!R267+Fees!R267+'Ongoing Cash Flows'!R267+'Terminal Value'!R267</f>
        <v>1104.65610008197</v>
      </c>
      <c r="S267" s="9" t="n">
        <f aca="false">+Outflows!S267+Fees!S267+'Ongoing Cash Flows'!S267+'Terminal Value'!S267</f>
        <v>0</v>
      </c>
      <c r="T267" s="9" t="n">
        <f aca="false">+Outflows!T267+Fees!T267+'Ongoing Cash Flows'!T267+'Terminal Value'!T267</f>
        <v>0</v>
      </c>
      <c r="U267" s="9" t="n">
        <f aca="false">+Outflows!U267+Fees!U267+'Ongoing Cash Flows'!U267+'Terminal Value'!U267</f>
        <v>0</v>
      </c>
      <c r="V267" s="9" t="n">
        <f aca="false">+Outflows!V267+Fees!V267+'Ongoing Cash Flows'!V267+'Terminal Value'!V267</f>
        <v>0</v>
      </c>
      <c r="W267" s="9" t="n">
        <f aca="false">+Outflows!W267+Fees!W267+'Ongoing Cash Flows'!W267+'Terminal Value'!W267</f>
        <v>0</v>
      </c>
      <c r="X267" s="9" t="n">
        <f aca="false">+Outflows!X267+Fees!X267+'Ongoing Cash Flows'!X267+'Terminal Value'!X267</f>
        <v>0</v>
      </c>
      <c r="Y267" s="9" t="n">
        <f aca="false">+Outflows!Y267+Fees!Y267+'Ongoing Cash Flows'!Y267+'Terminal Value'!Y267</f>
        <v>0</v>
      </c>
      <c r="Z267" s="9" t="n">
        <f aca="false">+Outflows!Z267+Fees!Z267+'Ongoing Cash Flows'!Z267+'Terminal Value'!Z267</f>
        <v>0</v>
      </c>
      <c r="AA267" s="9" t="n">
        <f aca="false">+Outflows!AA267+Fees!AA267+'Ongoing Cash Flows'!AA267+'Terminal Value'!AA267</f>
        <v>0</v>
      </c>
      <c r="AB267" s="9" t="n">
        <f aca="false">+Outflows!AB267+Fees!AB267+'Ongoing Cash Flows'!AB267+'Terminal Value'!AB267</f>
        <v>0</v>
      </c>
      <c r="AC267" s="9" t="n">
        <f aca="false">+Outflows!AC267+Fees!AC267+'Ongoing Cash Flows'!AC267+'Terminal Value'!AC267</f>
        <v>0</v>
      </c>
      <c r="AD267" s="9" t="n">
        <f aca="false">+Outflows!AD267+Fees!AD267+'Ongoing Cash Flows'!AD267+'Terminal Value'!AD267</f>
        <v>0</v>
      </c>
      <c r="AE267" s="9" t="n">
        <f aca="false">+Outflows!AE267+Fees!AE267+'Ongoing Cash Flows'!AE267+'Terminal Value'!AE267</f>
        <v>0</v>
      </c>
      <c r="AF267" s="9" t="n">
        <f aca="false">+Outflows!AF267+Fees!AF267+'Ongoing Cash Flows'!AF267+'Terminal Value'!AF267</f>
        <v>0</v>
      </c>
      <c r="AG267" s="9" t="n">
        <f aca="false">+Outflows!AG267+Fees!AG267+'Ongoing Cash Flows'!AG267+'Terminal Value'!AG267</f>
        <v>0</v>
      </c>
      <c r="AH267" s="9" t="n">
        <f aca="false">+Outflows!AH267+Fees!AH267+'Ongoing Cash Flows'!AH267+'Terminal Value'!AH267</f>
        <v>0</v>
      </c>
      <c r="AI267" s="9" t="n">
        <f aca="false">+Outflows!AI267+Fees!AI267+'Ongoing Cash Flows'!AI267+'Terminal Value'!AI267</f>
        <v>0</v>
      </c>
      <c r="AJ267" s="9" t="n">
        <f aca="false">+Outflows!AJ267+Fees!AJ267+'Ongoing Cash Flows'!AJ267+'Terminal Value'!AJ267</f>
        <v>0</v>
      </c>
      <c r="AK267" s="9"/>
      <c r="AL267" s="1"/>
      <c r="AM267" s="32"/>
      <c r="AN267" s="33" t="n">
        <f aca="false">IF(ISERROR(XIRR(B267:AJ267,IRRDates)),-1,XIRR(B267:AJ267,IRRDates))</f>
        <v>0.0553706381525824</v>
      </c>
      <c r="AO267" s="9" t="n">
        <f aca="false">SUMPRODUCT(B267:AJ267,PVRf)</f>
        <v>0</v>
      </c>
      <c r="AP267" s="9" t="n">
        <f aca="false">MIN(0,AO267-$AO$1004)^2</f>
        <v>0</v>
      </c>
      <c r="AQ267" s="9" t="n">
        <f aca="false">MAX(0,AO267-$AO$1004)^2</f>
        <v>0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20"/>
      <c r="CM267" s="20"/>
      <c r="CN267" s="20"/>
      <c r="CO267" s="20"/>
      <c r="CP267" s="20"/>
    </row>
    <row r="268" customFormat="false" ht="11.25" hidden="false" customHeight="false" outlineLevel="0" collapsed="false">
      <c r="A268" s="1" t="n">
        <v>266</v>
      </c>
      <c r="B268" s="9" t="n">
        <f aca="false">+Outflows!B268+Fees!B268+'Ongoing Cash Flows'!B268+'Terminal Value'!B268</f>
        <v>-87162.7276874998</v>
      </c>
      <c r="C268" s="9" t="n">
        <f aca="false">+Outflows!C268+Fees!C268+'Ongoing Cash Flows'!C268+'Terminal Value'!C268</f>
        <v>13990.1791721071</v>
      </c>
      <c r="D268" s="9" t="n">
        <f aca="false">+Outflows!D268+Fees!D268+'Ongoing Cash Flows'!D268+'Terminal Value'!D268</f>
        <v>11958.1707246436</v>
      </c>
      <c r="E268" s="9" t="n">
        <f aca="false">+Outflows!E268+Fees!E268+'Ongoing Cash Flows'!E268+'Terminal Value'!E268</f>
        <v>9757.43112548658</v>
      </c>
      <c r="F268" s="9" t="n">
        <f aca="false">+Outflows!F268+Fees!F268+'Ongoing Cash Flows'!F268+'Terminal Value'!F268</f>
        <v>9614.01731394773</v>
      </c>
      <c r="G268" s="9" t="n">
        <f aca="false">+Outflows!G268+Fees!G268+'Ongoing Cash Flows'!G268+'Terminal Value'!G268</f>
        <v>9348.61165988868</v>
      </c>
      <c r="H268" s="9" t="n">
        <f aca="false">+Outflows!H268+Fees!H268+'Ongoing Cash Flows'!H268+'Terminal Value'!H268</f>
        <v>8322.76567976438</v>
      </c>
      <c r="I268" s="9" t="n">
        <f aca="false">+Outflows!I268+Fees!I268+'Ongoing Cash Flows'!I268+'Terminal Value'!I268</f>
        <v>8180.78963313611</v>
      </c>
      <c r="J268" s="9" t="n">
        <f aca="false">+Outflows!J268+Fees!J268+'Ongoing Cash Flows'!J268+'Terminal Value'!J268</f>
        <v>8168.35543060112</v>
      </c>
      <c r="K268" s="9" t="n">
        <f aca="false">+Outflows!K268+Fees!K268+'Ongoing Cash Flows'!K268+'Terminal Value'!K268</f>
        <v>8158.93708884257</v>
      </c>
      <c r="L268" s="9" t="n">
        <f aca="false">+Outflows!L268+Fees!L268+'Ongoing Cash Flows'!L268+'Terminal Value'!L268</f>
        <v>8160.42749572071</v>
      </c>
      <c r="M268" s="9" t="n">
        <f aca="false">+Outflows!M268+Fees!M268+'Ongoing Cash Flows'!M268+'Terminal Value'!M268</f>
        <v>8132.15845453974</v>
      </c>
      <c r="N268" s="9" t="n">
        <f aca="false">+Outflows!N268+Fees!N268+'Ongoing Cash Flows'!N268+'Terminal Value'!N268</f>
        <v>8114.7747631888</v>
      </c>
      <c r="O268" s="9" t="n">
        <f aca="false">+Outflows!O268+Fees!O268+'Ongoing Cash Flows'!O268+'Terminal Value'!O268</f>
        <v>7788.38813740788</v>
      </c>
      <c r="P268" s="9" t="n">
        <f aca="false">+Outflows!P268+Fees!P268+'Ongoing Cash Flows'!P268+'Terminal Value'!P268</f>
        <v>7680.79227766298</v>
      </c>
      <c r="Q268" s="9" t="n">
        <f aca="false">+Outflows!Q268+Fees!Q268+'Ongoing Cash Flows'!Q268+'Terminal Value'!Q268</f>
        <v>7651.97309258028</v>
      </c>
      <c r="R268" s="9" t="n">
        <f aca="false">+Outflows!R268+Fees!R268+'Ongoing Cash Flows'!R268+'Terminal Value'!R268</f>
        <v>999.721621484548</v>
      </c>
      <c r="S268" s="9" t="n">
        <f aca="false">+Outflows!S268+Fees!S268+'Ongoing Cash Flows'!S268+'Terminal Value'!S268</f>
        <v>0</v>
      </c>
      <c r="T268" s="9" t="n">
        <f aca="false">+Outflows!T268+Fees!T268+'Ongoing Cash Flows'!T268+'Terminal Value'!T268</f>
        <v>0</v>
      </c>
      <c r="U268" s="9" t="n">
        <f aca="false">+Outflows!U268+Fees!U268+'Ongoing Cash Flows'!U268+'Terminal Value'!U268</f>
        <v>0</v>
      </c>
      <c r="V268" s="9" t="n">
        <f aca="false">+Outflows!V268+Fees!V268+'Ongoing Cash Flows'!V268+'Terminal Value'!V268</f>
        <v>0</v>
      </c>
      <c r="W268" s="9" t="n">
        <f aca="false">+Outflows!W268+Fees!W268+'Ongoing Cash Flows'!W268+'Terminal Value'!W268</f>
        <v>0</v>
      </c>
      <c r="X268" s="9" t="n">
        <f aca="false">+Outflows!X268+Fees!X268+'Ongoing Cash Flows'!X268+'Terminal Value'!X268</f>
        <v>0</v>
      </c>
      <c r="Y268" s="9" t="n">
        <f aca="false">+Outflows!Y268+Fees!Y268+'Ongoing Cash Flows'!Y268+'Terminal Value'!Y268</f>
        <v>0</v>
      </c>
      <c r="Z268" s="9" t="n">
        <f aca="false">+Outflows!Z268+Fees!Z268+'Ongoing Cash Flows'!Z268+'Terminal Value'!Z268</f>
        <v>0</v>
      </c>
      <c r="AA268" s="9" t="n">
        <f aca="false">+Outflows!AA268+Fees!AA268+'Ongoing Cash Flows'!AA268+'Terminal Value'!AA268</f>
        <v>0</v>
      </c>
      <c r="AB268" s="9" t="n">
        <f aca="false">+Outflows!AB268+Fees!AB268+'Ongoing Cash Flows'!AB268+'Terminal Value'!AB268</f>
        <v>0</v>
      </c>
      <c r="AC268" s="9" t="n">
        <f aca="false">+Outflows!AC268+Fees!AC268+'Ongoing Cash Flows'!AC268+'Terminal Value'!AC268</f>
        <v>0</v>
      </c>
      <c r="AD268" s="9" t="n">
        <f aca="false">+Outflows!AD268+Fees!AD268+'Ongoing Cash Flows'!AD268+'Terminal Value'!AD268</f>
        <v>0</v>
      </c>
      <c r="AE268" s="9" t="n">
        <f aca="false">+Outflows!AE268+Fees!AE268+'Ongoing Cash Flows'!AE268+'Terminal Value'!AE268</f>
        <v>0</v>
      </c>
      <c r="AF268" s="9" t="n">
        <f aca="false">+Outflows!AF268+Fees!AF268+'Ongoing Cash Flows'!AF268+'Terminal Value'!AF268</f>
        <v>0</v>
      </c>
      <c r="AG268" s="9" t="n">
        <f aca="false">+Outflows!AG268+Fees!AG268+'Ongoing Cash Flows'!AG268+'Terminal Value'!AG268</f>
        <v>0</v>
      </c>
      <c r="AH268" s="9" t="n">
        <f aca="false">+Outflows!AH268+Fees!AH268+'Ongoing Cash Flows'!AH268+'Terminal Value'!AH268</f>
        <v>0</v>
      </c>
      <c r="AI268" s="9" t="n">
        <f aca="false">+Outflows!AI268+Fees!AI268+'Ongoing Cash Flows'!AI268+'Terminal Value'!AI268</f>
        <v>0</v>
      </c>
      <c r="AJ268" s="9" t="n">
        <f aca="false">+Outflows!AJ268+Fees!AJ268+'Ongoing Cash Flows'!AJ268+'Terminal Value'!AJ268</f>
        <v>0</v>
      </c>
      <c r="AK268" s="9"/>
      <c r="AL268" s="1"/>
      <c r="AM268" s="32"/>
      <c r="AN268" s="33" t="n">
        <f aca="false">IF(ISERROR(XIRR(B268:AJ268,IRRDates)),-1,XIRR(B268:AJ268,IRRDates))</f>
        <v>0.0681146782109852</v>
      </c>
      <c r="AO268" s="9" t="n">
        <f aca="false">SUMPRODUCT(B268:AJ268,PVRf)</f>
        <v>0</v>
      </c>
      <c r="AP268" s="9" t="n">
        <f aca="false">MIN(0,AO268-$AO$1004)^2</f>
        <v>0</v>
      </c>
      <c r="AQ268" s="9" t="n">
        <f aca="false">MAX(0,AO268-$AO$1004)^2</f>
        <v>0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20"/>
      <c r="CM268" s="20"/>
      <c r="CN268" s="20"/>
      <c r="CO268" s="20"/>
      <c r="CP268" s="20"/>
    </row>
    <row r="269" customFormat="false" ht="11.25" hidden="false" customHeight="false" outlineLevel="0" collapsed="false">
      <c r="A269" s="1" t="n">
        <v>267</v>
      </c>
      <c r="B269" s="9" t="n">
        <f aca="false">+Outflows!B269+Fees!B269+'Ongoing Cash Flows'!B269+'Terminal Value'!B269</f>
        <v>-88243.8826653659</v>
      </c>
      <c r="C269" s="9" t="n">
        <f aca="false">+Outflows!C269+Fees!C269+'Ongoing Cash Flows'!C269+'Terminal Value'!C269</f>
        <v>14080.0230058685</v>
      </c>
      <c r="D269" s="9" t="n">
        <f aca="false">+Outflows!D269+Fees!D269+'Ongoing Cash Flows'!D269+'Terminal Value'!D269</f>
        <v>11943.4476402771</v>
      </c>
      <c r="E269" s="9" t="n">
        <f aca="false">+Outflows!E269+Fees!E269+'Ongoing Cash Flows'!E269+'Terminal Value'!E269</f>
        <v>9935.58855983785</v>
      </c>
      <c r="F269" s="9" t="n">
        <f aca="false">+Outflows!F269+Fees!F269+'Ongoing Cash Flows'!F269+'Terminal Value'!F269</f>
        <v>9623.27127308345</v>
      </c>
      <c r="G269" s="9" t="n">
        <f aca="false">+Outflows!G269+Fees!G269+'Ongoing Cash Flows'!G269+'Terminal Value'!G269</f>
        <v>9252.73049057522</v>
      </c>
      <c r="H269" s="9" t="n">
        <f aca="false">+Outflows!H269+Fees!H269+'Ongoing Cash Flows'!H269+'Terminal Value'!H269</f>
        <v>8348.95367511545</v>
      </c>
      <c r="I269" s="9" t="n">
        <f aca="false">+Outflows!I269+Fees!I269+'Ongoing Cash Flows'!I269+'Terminal Value'!I269</f>
        <v>8205.59046340437</v>
      </c>
      <c r="J269" s="9" t="n">
        <f aca="false">+Outflows!J269+Fees!J269+'Ongoing Cash Flows'!J269+'Terminal Value'!J269</f>
        <v>8193.15626086938</v>
      </c>
      <c r="K269" s="9" t="n">
        <f aca="false">+Outflows!K269+Fees!K269+'Ongoing Cash Flows'!K269+'Terminal Value'!K269</f>
        <v>8183.77995441637</v>
      </c>
      <c r="L269" s="9" t="n">
        <f aca="false">+Outflows!L269+Fees!L269+'Ongoing Cash Flows'!L269+'Terminal Value'!L269</f>
        <v>8185.22832598897</v>
      </c>
      <c r="M269" s="9" t="n">
        <f aca="false">+Outflows!M269+Fees!M269+'Ongoing Cash Flows'!M269+'Terminal Value'!M269</f>
        <v>8157.00132011355</v>
      </c>
      <c r="N269" s="9" t="n">
        <f aca="false">+Outflows!N269+Fees!N269+'Ongoing Cash Flows'!N269+'Terminal Value'!N269</f>
        <v>8139.57559345706</v>
      </c>
      <c r="O269" s="9" t="n">
        <f aca="false">+Outflows!O269+Fees!O269+'Ongoing Cash Flows'!O269+'Terminal Value'!O269</f>
        <v>7813.23100298168</v>
      </c>
      <c r="P269" s="9" t="n">
        <f aca="false">+Outflows!P269+Fees!P269+'Ongoing Cash Flows'!P269+'Terminal Value'!P269</f>
        <v>7705.59310793124</v>
      </c>
      <c r="Q269" s="9" t="n">
        <f aca="false">+Outflows!Q269+Fees!Q269+'Ongoing Cash Flows'!Q269+'Terminal Value'!Q269</f>
        <v>7676.81595815409</v>
      </c>
      <c r="R269" s="9" t="n">
        <f aca="false">+Outflows!R269+Fees!R269+'Ongoing Cash Flows'!R269+'Terminal Value'!R269</f>
        <v>1012.12203661868</v>
      </c>
      <c r="S269" s="9" t="n">
        <f aca="false">+Outflows!S269+Fees!S269+'Ongoing Cash Flows'!S269+'Terminal Value'!S269</f>
        <v>0</v>
      </c>
      <c r="T269" s="9" t="n">
        <f aca="false">+Outflows!T269+Fees!T269+'Ongoing Cash Flows'!T269+'Terminal Value'!T269</f>
        <v>0</v>
      </c>
      <c r="U269" s="9" t="n">
        <f aca="false">+Outflows!U269+Fees!U269+'Ongoing Cash Flows'!U269+'Terminal Value'!U269</f>
        <v>0</v>
      </c>
      <c r="V269" s="9" t="n">
        <f aca="false">+Outflows!V269+Fees!V269+'Ongoing Cash Flows'!V269+'Terminal Value'!V269</f>
        <v>0</v>
      </c>
      <c r="W269" s="9" t="n">
        <f aca="false">+Outflows!W269+Fees!W269+'Ongoing Cash Flows'!W269+'Terminal Value'!W269</f>
        <v>0</v>
      </c>
      <c r="X269" s="9" t="n">
        <f aca="false">+Outflows!X269+Fees!X269+'Ongoing Cash Flows'!X269+'Terminal Value'!X269</f>
        <v>0</v>
      </c>
      <c r="Y269" s="9" t="n">
        <f aca="false">+Outflows!Y269+Fees!Y269+'Ongoing Cash Flows'!Y269+'Terminal Value'!Y269</f>
        <v>0</v>
      </c>
      <c r="Z269" s="9" t="n">
        <f aca="false">+Outflows!Z269+Fees!Z269+'Ongoing Cash Flows'!Z269+'Terminal Value'!Z269</f>
        <v>0</v>
      </c>
      <c r="AA269" s="9" t="n">
        <f aca="false">+Outflows!AA269+Fees!AA269+'Ongoing Cash Flows'!AA269+'Terminal Value'!AA269</f>
        <v>0</v>
      </c>
      <c r="AB269" s="9" t="n">
        <f aca="false">+Outflows!AB269+Fees!AB269+'Ongoing Cash Flows'!AB269+'Terminal Value'!AB269</f>
        <v>0</v>
      </c>
      <c r="AC269" s="9" t="n">
        <f aca="false">+Outflows!AC269+Fees!AC269+'Ongoing Cash Flows'!AC269+'Terminal Value'!AC269</f>
        <v>0</v>
      </c>
      <c r="AD269" s="9" t="n">
        <f aca="false">+Outflows!AD269+Fees!AD269+'Ongoing Cash Flows'!AD269+'Terminal Value'!AD269</f>
        <v>0</v>
      </c>
      <c r="AE269" s="9" t="n">
        <f aca="false">+Outflows!AE269+Fees!AE269+'Ongoing Cash Flows'!AE269+'Terminal Value'!AE269</f>
        <v>0</v>
      </c>
      <c r="AF269" s="9" t="n">
        <f aca="false">+Outflows!AF269+Fees!AF269+'Ongoing Cash Flows'!AF269+'Terminal Value'!AF269</f>
        <v>0</v>
      </c>
      <c r="AG269" s="9" t="n">
        <f aca="false">+Outflows!AG269+Fees!AG269+'Ongoing Cash Flows'!AG269+'Terminal Value'!AG269</f>
        <v>0</v>
      </c>
      <c r="AH269" s="9" t="n">
        <f aca="false">+Outflows!AH269+Fees!AH269+'Ongoing Cash Flows'!AH269+'Terminal Value'!AH269</f>
        <v>0</v>
      </c>
      <c r="AI269" s="9" t="n">
        <f aca="false">+Outflows!AI269+Fees!AI269+'Ongoing Cash Flows'!AI269+'Terminal Value'!AI269</f>
        <v>0</v>
      </c>
      <c r="AJ269" s="9" t="n">
        <f aca="false">+Outflows!AJ269+Fees!AJ269+'Ongoing Cash Flows'!AJ269+'Terminal Value'!AJ269</f>
        <v>0</v>
      </c>
      <c r="AK269" s="9"/>
      <c r="AL269" s="1"/>
      <c r="AM269" s="32"/>
      <c r="AN269" s="33" t="n">
        <f aca="false">IF(ISERROR(XIRR(B269:AJ269,IRRDates)),-1,XIRR(B269:AJ269,IRRDates))</f>
        <v>0.0665429612917159</v>
      </c>
      <c r="AO269" s="9" t="n">
        <f aca="false">SUMPRODUCT(B269:AJ269,PVRf)</f>
        <v>0</v>
      </c>
      <c r="AP269" s="9" t="n">
        <f aca="false">MIN(0,AO269-$AO$1004)^2</f>
        <v>0</v>
      </c>
      <c r="AQ269" s="9" t="n">
        <f aca="false">MAX(0,AO269-$AO$1004)^2</f>
        <v>0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20"/>
      <c r="CM269" s="20"/>
      <c r="CN269" s="20"/>
      <c r="CO269" s="20"/>
      <c r="CP269" s="20"/>
    </row>
    <row r="270" customFormat="false" ht="11.25" hidden="false" customHeight="false" outlineLevel="0" collapsed="false">
      <c r="A270" s="1" t="n">
        <v>268</v>
      </c>
      <c r="B270" s="9" t="n">
        <f aca="false">+Outflows!B270+Fees!B270+'Ongoing Cash Flows'!B270+'Terminal Value'!B270</f>
        <v>-89389.9698596867</v>
      </c>
      <c r="C270" s="9" t="n">
        <f aca="false">+Outflows!C270+Fees!C270+'Ongoing Cash Flows'!C270+'Terminal Value'!C270</f>
        <v>14114.4376538755</v>
      </c>
      <c r="D270" s="9" t="n">
        <f aca="false">+Outflows!D270+Fees!D270+'Ongoing Cash Flows'!D270+'Terminal Value'!D270</f>
        <v>12064.2654332547</v>
      </c>
      <c r="E270" s="9" t="n">
        <f aca="false">+Outflows!E270+Fees!E270+'Ongoing Cash Flows'!E270+'Terminal Value'!E270</f>
        <v>10010.5365898575</v>
      </c>
      <c r="F270" s="9" t="n">
        <f aca="false">+Outflows!F270+Fees!F270+'Ongoing Cash Flows'!F270+'Terminal Value'!F270</f>
        <v>9526.3125579995</v>
      </c>
      <c r="G270" s="9" t="n">
        <f aca="false">+Outflows!G270+Fees!G270+'Ongoing Cash Flows'!G270+'Terminal Value'!G270</f>
        <v>9329.96224212711</v>
      </c>
      <c r="H270" s="9" t="n">
        <f aca="false">+Outflows!H270+Fees!H270+'Ongoing Cash Flows'!H270+'Terminal Value'!H270</f>
        <v>8376.71447419721</v>
      </c>
      <c r="I270" s="9" t="n">
        <f aca="false">+Outflows!I270+Fees!I270+'Ongoing Cash Flows'!I270+'Terminal Value'!I270</f>
        <v>8231.88078677233</v>
      </c>
      <c r="J270" s="9" t="n">
        <f aca="false">+Outflows!J270+Fees!J270+'Ongoing Cash Flows'!J270+'Terminal Value'!J270</f>
        <v>8219.44658423734</v>
      </c>
      <c r="K270" s="9" t="n">
        <f aca="false">+Outflows!K270+Fees!K270+'Ongoing Cash Flows'!K270+'Terminal Value'!K270</f>
        <v>8210.11483765445</v>
      </c>
      <c r="L270" s="9" t="n">
        <f aca="false">+Outflows!L270+Fees!L270+'Ongoing Cash Flows'!L270+'Terminal Value'!L270</f>
        <v>8211.51864935693</v>
      </c>
      <c r="M270" s="9" t="n">
        <f aca="false">+Outflows!M270+Fees!M270+'Ongoing Cash Flows'!M270+'Terminal Value'!M270</f>
        <v>8183.33620335163</v>
      </c>
      <c r="N270" s="9" t="n">
        <f aca="false">+Outflows!N270+Fees!N270+'Ongoing Cash Flows'!N270+'Terminal Value'!N270</f>
        <v>8165.86591682503</v>
      </c>
      <c r="O270" s="9" t="n">
        <f aca="false">+Outflows!O270+Fees!O270+'Ongoing Cash Flows'!O270+'Terminal Value'!O270</f>
        <v>7839.56588621976</v>
      </c>
      <c r="P270" s="9" t="n">
        <f aca="false">+Outflows!P270+Fees!P270+'Ongoing Cash Flows'!P270+'Terminal Value'!P270</f>
        <v>7731.88343129921</v>
      </c>
      <c r="Q270" s="9" t="n">
        <f aca="false">+Outflows!Q270+Fees!Q270+'Ongoing Cash Flows'!Q270+'Terminal Value'!Q270</f>
        <v>7703.15084139217</v>
      </c>
      <c r="R270" s="9" t="n">
        <f aca="false">+Outflows!R270+Fees!R270+'Ongoing Cash Flows'!R270+'Terminal Value'!R270</f>
        <v>1025.26719830266</v>
      </c>
      <c r="S270" s="9" t="n">
        <f aca="false">+Outflows!S270+Fees!S270+'Ongoing Cash Flows'!S270+'Terminal Value'!S270</f>
        <v>0</v>
      </c>
      <c r="T270" s="9" t="n">
        <f aca="false">+Outflows!T270+Fees!T270+'Ongoing Cash Flows'!T270+'Terminal Value'!T270</f>
        <v>0</v>
      </c>
      <c r="U270" s="9" t="n">
        <f aca="false">+Outflows!U270+Fees!U270+'Ongoing Cash Flows'!U270+'Terminal Value'!U270</f>
        <v>0</v>
      </c>
      <c r="V270" s="9" t="n">
        <f aca="false">+Outflows!V270+Fees!V270+'Ongoing Cash Flows'!V270+'Terminal Value'!V270</f>
        <v>0</v>
      </c>
      <c r="W270" s="9" t="n">
        <f aca="false">+Outflows!W270+Fees!W270+'Ongoing Cash Flows'!W270+'Terminal Value'!W270</f>
        <v>0</v>
      </c>
      <c r="X270" s="9" t="n">
        <f aca="false">+Outflows!X270+Fees!X270+'Ongoing Cash Flows'!X270+'Terminal Value'!X270</f>
        <v>0</v>
      </c>
      <c r="Y270" s="9" t="n">
        <f aca="false">+Outflows!Y270+Fees!Y270+'Ongoing Cash Flows'!Y270+'Terminal Value'!Y270</f>
        <v>0</v>
      </c>
      <c r="Z270" s="9" t="n">
        <f aca="false">+Outflows!Z270+Fees!Z270+'Ongoing Cash Flows'!Z270+'Terminal Value'!Z270</f>
        <v>0</v>
      </c>
      <c r="AA270" s="9" t="n">
        <f aca="false">+Outflows!AA270+Fees!AA270+'Ongoing Cash Flows'!AA270+'Terminal Value'!AA270</f>
        <v>0</v>
      </c>
      <c r="AB270" s="9" t="n">
        <f aca="false">+Outflows!AB270+Fees!AB270+'Ongoing Cash Flows'!AB270+'Terminal Value'!AB270</f>
        <v>0</v>
      </c>
      <c r="AC270" s="9" t="n">
        <f aca="false">+Outflows!AC270+Fees!AC270+'Ongoing Cash Flows'!AC270+'Terminal Value'!AC270</f>
        <v>0</v>
      </c>
      <c r="AD270" s="9" t="n">
        <f aca="false">+Outflows!AD270+Fees!AD270+'Ongoing Cash Flows'!AD270+'Terminal Value'!AD270</f>
        <v>0</v>
      </c>
      <c r="AE270" s="9" t="n">
        <f aca="false">+Outflows!AE270+Fees!AE270+'Ongoing Cash Flows'!AE270+'Terminal Value'!AE270</f>
        <v>0</v>
      </c>
      <c r="AF270" s="9" t="n">
        <f aca="false">+Outflows!AF270+Fees!AF270+'Ongoing Cash Flows'!AF270+'Terminal Value'!AF270</f>
        <v>0</v>
      </c>
      <c r="AG270" s="9" t="n">
        <f aca="false">+Outflows!AG270+Fees!AG270+'Ongoing Cash Flows'!AG270+'Terminal Value'!AG270</f>
        <v>0</v>
      </c>
      <c r="AH270" s="9" t="n">
        <f aca="false">+Outflows!AH270+Fees!AH270+'Ongoing Cash Flows'!AH270+'Terminal Value'!AH270</f>
        <v>0</v>
      </c>
      <c r="AI270" s="9" t="n">
        <f aca="false">+Outflows!AI270+Fees!AI270+'Ongoing Cash Flows'!AI270+'Terminal Value'!AI270</f>
        <v>0</v>
      </c>
      <c r="AJ270" s="9" t="n">
        <f aca="false">+Outflows!AJ270+Fees!AJ270+'Ongoing Cash Flows'!AJ270+'Terminal Value'!AJ270</f>
        <v>0</v>
      </c>
      <c r="AK270" s="9"/>
      <c r="AL270" s="1"/>
      <c r="AM270" s="32"/>
      <c r="AN270" s="33" t="n">
        <f aca="false">IF(ISERROR(XIRR(B270:AJ270,IRRDates)),-1,XIRR(B270:AJ270,IRRDates))</f>
        <v>0.0649432415261384</v>
      </c>
      <c r="AO270" s="9" t="n">
        <f aca="false">SUMPRODUCT(B270:AJ270,PVRf)</f>
        <v>0</v>
      </c>
      <c r="AP270" s="9" t="n">
        <f aca="false">MIN(0,AO270-$AO$1004)^2</f>
        <v>0</v>
      </c>
      <c r="AQ270" s="9" t="n">
        <f aca="false">MAX(0,AO270-$AO$1004)^2</f>
        <v>0</v>
      </c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20"/>
      <c r="CM270" s="20"/>
      <c r="CN270" s="20"/>
      <c r="CO270" s="20"/>
      <c r="CP270" s="20"/>
    </row>
    <row r="271" customFormat="false" ht="11.25" hidden="false" customHeight="false" outlineLevel="0" collapsed="false">
      <c r="A271" s="1" t="n">
        <v>269</v>
      </c>
      <c r="B271" s="9" t="n">
        <f aca="false">+Outflows!B271+Fees!B271+'Ongoing Cash Flows'!B271+'Terminal Value'!B271</f>
        <v>-92684.4512724059</v>
      </c>
      <c r="C271" s="9" t="n">
        <f aca="false">+Outflows!C271+Fees!C271+'Ongoing Cash Flows'!C271+'Terminal Value'!C271</f>
        <v>14154.0537825541</v>
      </c>
      <c r="D271" s="9" t="n">
        <f aca="false">+Outflows!D271+Fees!D271+'Ongoing Cash Flows'!D271+'Terminal Value'!D271</f>
        <v>12077.6921180901</v>
      </c>
      <c r="E271" s="9" t="n">
        <f aca="false">+Outflows!E271+Fees!E271+'Ongoing Cash Flows'!E271+'Terminal Value'!E271</f>
        <v>10037.2203505892</v>
      </c>
      <c r="F271" s="9" t="n">
        <f aca="false">+Outflows!F271+Fees!F271+'Ongoing Cash Flows'!F271+'Terminal Value'!F271</f>
        <v>9592.99739882825</v>
      </c>
      <c r="G271" s="9" t="n">
        <f aca="false">+Outflows!G271+Fees!G271+'Ongoing Cash Flows'!G271+'Terminal Value'!G271</f>
        <v>9380.87758131875</v>
      </c>
      <c r="H271" s="9" t="n">
        <f aca="false">+Outflows!H271+Fees!H271+'Ongoing Cash Flows'!H271+'Terminal Value'!H271</f>
        <v>8456.51419365164</v>
      </c>
      <c r="I271" s="9" t="n">
        <f aca="false">+Outflows!I271+Fees!I271+'Ongoing Cash Flows'!I271+'Terminal Value'!I271</f>
        <v>8307.45355479498</v>
      </c>
      <c r="J271" s="9" t="n">
        <f aca="false">+Outflows!J271+Fees!J271+'Ongoing Cash Flows'!J271+'Terminal Value'!J271</f>
        <v>8295.01935225999</v>
      </c>
      <c r="K271" s="9" t="n">
        <f aca="false">+Outflows!K271+Fees!K271+'Ongoing Cash Flows'!K271+'Terminal Value'!K271</f>
        <v>8285.81569511443</v>
      </c>
      <c r="L271" s="9" t="n">
        <f aca="false">+Outflows!L271+Fees!L271+'Ongoing Cash Flows'!L271+'Terminal Value'!L271</f>
        <v>8287.09141737958</v>
      </c>
      <c r="M271" s="9" t="n">
        <f aca="false">+Outflows!M271+Fees!M271+'Ongoing Cash Flows'!M271+'Terminal Value'!M271</f>
        <v>8259.0370608116</v>
      </c>
      <c r="N271" s="9" t="n">
        <f aca="false">+Outflows!N271+Fees!N271+'Ongoing Cash Flows'!N271+'Terminal Value'!N271</f>
        <v>8241.43868484768</v>
      </c>
      <c r="O271" s="9" t="n">
        <f aca="false">+Outflows!O271+Fees!O271+'Ongoing Cash Flows'!O271+'Terminal Value'!O271</f>
        <v>7915.26674367974</v>
      </c>
      <c r="P271" s="9" t="n">
        <f aca="false">+Outflows!P271+Fees!P271+'Ongoing Cash Flows'!P271+'Terminal Value'!P271</f>
        <v>7807.45619932185</v>
      </c>
      <c r="Q271" s="9" t="n">
        <f aca="false">+Outflows!Q271+Fees!Q271+'Ongoing Cash Flows'!Q271+'Terminal Value'!Q271</f>
        <v>7778.85169885214</v>
      </c>
      <c r="R271" s="9" t="n">
        <f aca="false">+Outflows!R271+Fees!R271+'Ongoing Cash Flows'!R271+'Terminal Value'!R271</f>
        <v>1063.05358231399</v>
      </c>
      <c r="S271" s="9" t="n">
        <f aca="false">+Outflows!S271+Fees!S271+'Ongoing Cash Flows'!S271+'Terminal Value'!S271</f>
        <v>0</v>
      </c>
      <c r="T271" s="9" t="n">
        <f aca="false">+Outflows!T271+Fees!T271+'Ongoing Cash Flows'!T271+'Terminal Value'!T271</f>
        <v>0</v>
      </c>
      <c r="U271" s="9" t="n">
        <f aca="false">+Outflows!U271+Fees!U271+'Ongoing Cash Flows'!U271+'Terminal Value'!U271</f>
        <v>0</v>
      </c>
      <c r="V271" s="9" t="n">
        <f aca="false">+Outflows!V271+Fees!V271+'Ongoing Cash Flows'!V271+'Terminal Value'!V271</f>
        <v>0</v>
      </c>
      <c r="W271" s="9" t="n">
        <f aca="false">+Outflows!W271+Fees!W271+'Ongoing Cash Flows'!W271+'Terminal Value'!W271</f>
        <v>0</v>
      </c>
      <c r="X271" s="9" t="n">
        <f aca="false">+Outflows!X271+Fees!X271+'Ongoing Cash Flows'!X271+'Terminal Value'!X271</f>
        <v>0</v>
      </c>
      <c r="Y271" s="9" t="n">
        <f aca="false">+Outflows!Y271+Fees!Y271+'Ongoing Cash Flows'!Y271+'Terminal Value'!Y271</f>
        <v>0</v>
      </c>
      <c r="Z271" s="9" t="n">
        <f aca="false">+Outflows!Z271+Fees!Z271+'Ongoing Cash Flows'!Z271+'Terminal Value'!Z271</f>
        <v>0</v>
      </c>
      <c r="AA271" s="9" t="n">
        <f aca="false">+Outflows!AA271+Fees!AA271+'Ongoing Cash Flows'!AA271+'Terminal Value'!AA271</f>
        <v>0</v>
      </c>
      <c r="AB271" s="9" t="n">
        <f aca="false">+Outflows!AB271+Fees!AB271+'Ongoing Cash Flows'!AB271+'Terminal Value'!AB271</f>
        <v>0</v>
      </c>
      <c r="AC271" s="9" t="n">
        <f aca="false">+Outflows!AC271+Fees!AC271+'Ongoing Cash Flows'!AC271+'Terminal Value'!AC271</f>
        <v>0</v>
      </c>
      <c r="AD271" s="9" t="n">
        <f aca="false">+Outflows!AD271+Fees!AD271+'Ongoing Cash Flows'!AD271+'Terminal Value'!AD271</f>
        <v>0</v>
      </c>
      <c r="AE271" s="9" t="n">
        <f aca="false">+Outflows!AE271+Fees!AE271+'Ongoing Cash Flows'!AE271+'Terminal Value'!AE271</f>
        <v>0</v>
      </c>
      <c r="AF271" s="9" t="n">
        <f aca="false">+Outflows!AF271+Fees!AF271+'Ongoing Cash Flows'!AF271+'Terminal Value'!AF271</f>
        <v>0</v>
      </c>
      <c r="AG271" s="9" t="n">
        <f aca="false">+Outflows!AG271+Fees!AG271+'Ongoing Cash Flows'!AG271+'Terminal Value'!AG271</f>
        <v>0</v>
      </c>
      <c r="AH271" s="9" t="n">
        <f aca="false">+Outflows!AH271+Fees!AH271+'Ongoing Cash Flows'!AH271+'Terminal Value'!AH271</f>
        <v>0</v>
      </c>
      <c r="AI271" s="9" t="n">
        <f aca="false">+Outflows!AI271+Fees!AI271+'Ongoing Cash Flows'!AI271+'Terminal Value'!AI271</f>
        <v>0</v>
      </c>
      <c r="AJ271" s="9" t="n">
        <f aca="false">+Outflows!AJ271+Fees!AJ271+'Ongoing Cash Flows'!AJ271+'Terminal Value'!AJ271</f>
        <v>0</v>
      </c>
      <c r="AK271" s="9"/>
      <c r="AL271" s="1"/>
      <c r="AM271" s="32"/>
      <c r="AN271" s="33" t="n">
        <f aca="false">IF(ISERROR(XIRR(B271:AJ271,IRRDates)),-1,XIRR(B271:AJ271,IRRDates))</f>
        <v>0.0598656989325903</v>
      </c>
      <c r="AO271" s="9" t="n">
        <f aca="false">SUMPRODUCT(B271:AJ271,PVRf)</f>
        <v>0</v>
      </c>
      <c r="AP271" s="9" t="n">
        <f aca="false">MIN(0,AO271-$AO$1004)^2</f>
        <v>0</v>
      </c>
      <c r="AQ271" s="9" t="n">
        <f aca="false">MAX(0,AO271-$AO$1004)^2</f>
        <v>0</v>
      </c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20"/>
      <c r="CM271" s="20"/>
      <c r="CN271" s="20"/>
      <c r="CO271" s="20"/>
      <c r="CP271" s="20"/>
    </row>
    <row r="272" customFormat="false" ht="11.25" hidden="false" customHeight="false" outlineLevel="0" collapsed="false">
      <c r="A272" s="1" t="n">
        <v>270</v>
      </c>
      <c r="B272" s="9" t="n">
        <f aca="false">+Outflows!B272+Fees!B272+'Ongoing Cash Flows'!B272+'Terminal Value'!B272</f>
        <v>-91210.7152165243</v>
      </c>
      <c r="C272" s="9" t="n">
        <f aca="false">+Outflows!C272+Fees!C272+'Ongoing Cash Flows'!C272+'Terminal Value'!C272</f>
        <v>14037.072290083</v>
      </c>
      <c r="D272" s="9" t="n">
        <f aca="false">+Outflows!D272+Fees!D272+'Ongoing Cash Flows'!D272+'Terminal Value'!D272</f>
        <v>12025.6684221526</v>
      </c>
      <c r="E272" s="9" t="n">
        <f aca="false">+Outflows!E272+Fees!E272+'Ongoing Cash Flows'!E272+'Terminal Value'!E272</f>
        <v>10116.1541873344</v>
      </c>
      <c r="F272" s="9" t="n">
        <f aca="false">+Outflows!F272+Fees!F272+'Ongoing Cash Flows'!F272+'Terminal Value'!F272</f>
        <v>9643.10763724901</v>
      </c>
      <c r="G272" s="9" t="n">
        <f aca="false">+Outflows!G272+Fees!G272+'Ongoing Cash Flows'!G272+'Terminal Value'!G272</f>
        <v>9238.71710666796</v>
      </c>
      <c r="H272" s="9" t="n">
        <f aca="false">+Outflows!H272+Fees!H272+'Ongoing Cash Flows'!H272+'Terminal Value'!H272</f>
        <v>8420.81700520942</v>
      </c>
      <c r="I272" s="9" t="n">
        <f aca="false">+Outflows!I272+Fees!I272+'Ongoing Cash Flows'!I272+'Terminal Value'!I272</f>
        <v>8273.6472286619</v>
      </c>
      <c r="J272" s="9" t="n">
        <f aca="false">+Outflows!J272+Fees!J272+'Ongoing Cash Flows'!J272+'Terminal Value'!J272</f>
        <v>8261.21302612691</v>
      </c>
      <c r="K272" s="9" t="n">
        <f aca="false">+Outflows!K272+Fees!K272+'Ongoing Cash Flows'!K272+'Terminal Value'!K272</f>
        <v>8251.95207012349</v>
      </c>
      <c r="L272" s="9" t="n">
        <f aca="false">+Outflows!L272+Fees!L272+'Ongoing Cash Flows'!L272+'Terminal Value'!L272</f>
        <v>8253.2850912465</v>
      </c>
      <c r="M272" s="9" t="n">
        <f aca="false">+Outflows!M272+Fees!M272+'Ongoing Cash Flows'!M272+'Terminal Value'!M272</f>
        <v>8225.17343582067</v>
      </c>
      <c r="N272" s="9" t="n">
        <f aca="false">+Outflows!N272+Fees!N272+'Ongoing Cash Flows'!N272+'Terminal Value'!N272</f>
        <v>8207.6323587146</v>
      </c>
      <c r="O272" s="9" t="n">
        <f aca="false">+Outflows!O272+Fees!O272+'Ongoing Cash Flows'!O272+'Terminal Value'!O272</f>
        <v>7881.40311868881</v>
      </c>
      <c r="P272" s="9" t="n">
        <f aca="false">+Outflows!P272+Fees!P272+'Ongoing Cash Flows'!P272+'Terminal Value'!P272</f>
        <v>7773.64987318878</v>
      </c>
      <c r="Q272" s="9" t="n">
        <f aca="false">+Outflows!Q272+Fees!Q272+'Ongoing Cash Flows'!Q272+'Terminal Value'!Q272</f>
        <v>7744.98807386121</v>
      </c>
      <c r="R272" s="9" t="n">
        <f aca="false">+Outflows!R272+Fees!R272+'Ongoing Cash Flows'!R272+'Terminal Value'!R272</f>
        <v>1046.15041924745</v>
      </c>
      <c r="S272" s="9" t="n">
        <f aca="false">+Outflows!S272+Fees!S272+'Ongoing Cash Flows'!S272+'Terminal Value'!S272</f>
        <v>0</v>
      </c>
      <c r="T272" s="9" t="n">
        <f aca="false">+Outflows!T272+Fees!T272+'Ongoing Cash Flows'!T272+'Terminal Value'!T272</f>
        <v>0</v>
      </c>
      <c r="U272" s="9" t="n">
        <f aca="false">+Outflows!U272+Fees!U272+'Ongoing Cash Flows'!U272+'Terminal Value'!U272</f>
        <v>0</v>
      </c>
      <c r="V272" s="9" t="n">
        <f aca="false">+Outflows!V272+Fees!V272+'Ongoing Cash Flows'!V272+'Terminal Value'!V272</f>
        <v>0</v>
      </c>
      <c r="W272" s="9" t="n">
        <f aca="false">+Outflows!W272+Fees!W272+'Ongoing Cash Flows'!W272+'Terminal Value'!W272</f>
        <v>0</v>
      </c>
      <c r="X272" s="9" t="n">
        <f aca="false">+Outflows!X272+Fees!X272+'Ongoing Cash Flows'!X272+'Terminal Value'!X272</f>
        <v>0</v>
      </c>
      <c r="Y272" s="9" t="n">
        <f aca="false">+Outflows!Y272+Fees!Y272+'Ongoing Cash Flows'!Y272+'Terminal Value'!Y272</f>
        <v>0</v>
      </c>
      <c r="Z272" s="9" t="n">
        <f aca="false">+Outflows!Z272+Fees!Z272+'Ongoing Cash Flows'!Z272+'Terminal Value'!Z272</f>
        <v>0</v>
      </c>
      <c r="AA272" s="9" t="n">
        <f aca="false">+Outflows!AA272+Fees!AA272+'Ongoing Cash Flows'!AA272+'Terminal Value'!AA272</f>
        <v>0</v>
      </c>
      <c r="AB272" s="9" t="n">
        <f aca="false">+Outflows!AB272+Fees!AB272+'Ongoing Cash Flows'!AB272+'Terminal Value'!AB272</f>
        <v>0</v>
      </c>
      <c r="AC272" s="9" t="n">
        <f aca="false">+Outflows!AC272+Fees!AC272+'Ongoing Cash Flows'!AC272+'Terminal Value'!AC272</f>
        <v>0</v>
      </c>
      <c r="AD272" s="9" t="n">
        <f aca="false">+Outflows!AD272+Fees!AD272+'Ongoing Cash Flows'!AD272+'Terminal Value'!AD272</f>
        <v>0</v>
      </c>
      <c r="AE272" s="9" t="n">
        <f aca="false">+Outflows!AE272+Fees!AE272+'Ongoing Cash Flows'!AE272+'Terminal Value'!AE272</f>
        <v>0</v>
      </c>
      <c r="AF272" s="9" t="n">
        <f aca="false">+Outflows!AF272+Fees!AF272+'Ongoing Cash Flows'!AF272+'Terminal Value'!AF272</f>
        <v>0</v>
      </c>
      <c r="AG272" s="9" t="n">
        <f aca="false">+Outflows!AG272+Fees!AG272+'Ongoing Cash Flows'!AG272+'Terminal Value'!AG272</f>
        <v>0</v>
      </c>
      <c r="AH272" s="9" t="n">
        <f aca="false">+Outflows!AH272+Fees!AH272+'Ongoing Cash Flows'!AH272+'Terminal Value'!AH272</f>
        <v>0</v>
      </c>
      <c r="AI272" s="9" t="n">
        <f aca="false">+Outflows!AI272+Fees!AI272+'Ongoing Cash Flows'!AI272+'Terminal Value'!AI272</f>
        <v>0</v>
      </c>
      <c r="AJ272" s="9" t="n">
        <f aca="false">+Outflows!AJ272+Fees!AJ272+'Ongoing Cash Flows'!AJ272+'Terminal Value'!AJ272</f>
        <v>0</v>
      </c>
      <c r="AK272" s="9"/>
      <c r="AL272" s="1"/>
      <c r="AM272" s="32"/>
      <c r="AN272" s="33" t="n">
        <f aca="false">IF(ISERROR(XIRR(B272:AJ272,IRRDates)),-1,XIRR(B272:AJ272,IRRDates))</f>
        <v>0.0619391500000161</v>
      </c>
      <c r="AO272" s="9" t="n">
        <f aca="false">SUMPRODUCT(B272:AJ272,PVRf)</f>
        <v>0</v>
      </c>
      <c r="AP272" s="9" t="n">
        <f aca="false">MIN(0,AO272-$AO$1004)^2</f>
        <v>0</v>
      </c>
      <c r="AQ272" s="9" t="n">
        <f aca="false">MAX(0,AO272-$AO$1004)^2</f>
        <v>0</v>
      </c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20"/>
      <c r="CM272" s="20"/>
      <c r="CN272" s="20"/>
      <c r="CO272" s="20"/>
      <c r="CP272" s="20"/>
    </row>
    <row r="273" customFormat="false" ht="11.25" hidden="false" customHeight="false" outlineLevel="0" collapsed="false">
      <c r="A273" s="1" t="n">
        <v>271</v>
      </c>
      <c r="B273" s="9" t="n">
        <f aca="false">+Outflows!B273+Fees!B273+'Ongoing Cash Flows'!B273+'Terminal Value'!B273</f>
        <v>-101984.993694576</v>
      </c>
      <c r="C273" s="9" t="n">
        <f aca="false">+Outflows!C273+Fees!C273+'Ongoing Cash Flows'!C273+'Terminal Value'!C273</f>
        <v>14345.4810358827</v>
      </c>
      <c r="D273" s="9" t="n">
        <f aca="false">+Outflows!D273+Fees!D273+'Ongoing Cash Flows'!D273+'Terminal Value'!D273</f>
        <v>12498.7239297157</v>
      </c>
      <c r="E273" s="9" t="n">
        <f aca="false">+Outflows!E273+Fees!E273+'Ongoing Cash Flows'!E273+'Terminal Value'!E273</f>
        <v>10410.0797288012</v>
      </c>
      <c r="F273" s="9" t="n">
        <f aca="false">+Outflows!F273+Fees!F273+'Ongoing Cash Flows'!F273+'Terminal Value'!F273</f>
        <v>9976.8411873146</v>
      </c>
      <c r="G273" s="9" t="n">
        <f aca="false">+Outflows!G273+Fees!G273+'Ongoing Cash Flows'!G273+'Terminal Value'!G273</f>
        <v>9691.93202691656</v>
      </c>
      <c r="H273" s="9" t="n">
        <f aca="false">+Outflows!H273+Fees!H273+'Ongoing Cash Flows'!H273+'Terminal Value'!H273</f>
        <v>8681.79416433162</v>
      </c>
      <c r="I273" s="9" t="n">
        <f aca="false">+Outflows!I273+Fees!I273+'Ongoing Cash Flows'!I273+'Terminal Value'!I273</f>
        <v>8520.80055752563</v>
      </c>
      <c r="J273" s="9" t="n">
        <f aca="false">+Outflows!J273+Fees!J273+'Ongoing Cash Flows'!J273+'Terminal Value'!J273</f>
        <v>8508.36635499064</v>
      </c>
      <c r="K273" s="9" t="n">
        <f aca="false">+Outflows!K273+Fees!K273+'Ongoing Cash Flows'!K273+'Terminal Value'!K273</f>
        <v>8499.52430293444</v>
      </c>
      <c r="L273" s="9" t="n">
        <f aca="false">+Outflows!L273+Fees!L273+'Ongoing Cash Flows'!L273+'Terminal Value'!L273</f>
        <v>8500.43842011023</v>
      </c>
      <c r="M273" s="9" t="n">
        <f aca="false">+Outflows!M273+Fees!M273+'Ongoing Cash Flows'!M273+'Terminal Value'!M273</f>
        <v>8472.74566863162</v>
      </c>
      <c r="N273" s="9" t="n">
        <f aca="false">+Outflows!N273+Fees!N273+'Ongoing Cash Flows'!N273+'Terminal Value'!N273</f>
        <v>8454.78568757832</v>
      </c>
      <c r="O273" s="9" t="n">
        <f aca="false">+Outflows!O273+Fees!O273+'Ongoing Cash Flows'!O273+'Terminal Value'!O273</f>
        <v>8128.97535149976</v>
      </c>
      <c r="P273" s="9" t="n">
        <f aca="false">+Outflows!P273+Fees!P273+'Ongoing Cash Flows'!P273+'Terminal Value'!P273</f>
        <v>8020.8032020525</v>
      </c>
      <c r="Q273" s="9" t="n">
        <f aca="false">+Outflows!Q273+Fees!Q273+'Ongoing Cash Flows'!Q273+'Terminal Value'!Q273</f>
        <v>7992.56030667216</v>
      </c>
      <c r="R273" s="9" t="n">
        <f aca="false">+Outflows!R273+Fees!R273+'Ongoing Cash Flows'!R273+'Terminal Value'!R273</f>
        <v>1169.72708367931</v>
      </c>
      <c r="S273" s="9" t="n">
        <f aca="false">+Outflows!S273+Fees!S273+'Ongoing Cash Flows'!S273+'Terminal Value'!S273</f>
        <v>0</v>
      </c>
      <c r="T273" s="9" t="n">
        <f aca="false">+Outflows!T273+Fees!T273+'Ongoing Cash Flows'!T273+'Terminal Value'!T273</f>
        <v>0</v>
      </c>
      <c r="U273" s="9" t="n">
        <f aca="false">+Outflows!U273+Fees!U273+'Ongoing Cash Flows'!U273+'Terminal Value'!U273</f>
        <v>0</v>
      </c>
      <c r="V273" s="9" t="n">
        <f aca="false">+Outflows!V273+Fees!V273+'Ongoing Cash Flows'!V273+'Terminal Value'!V273</f>
        <v>0</v>
      </c>
      <c r="W273" s="9" t="n">
        <f aca="false">+Outflows!W273+Fees!W273+'Ongoing Cash Flows'!W273+'Terminal Value'!W273</f>
        <v>0</v>
      </c>
      <c r="X273" s="9" t="n">
        <f aca="false">+Outflows!X273+Fees!X273+'Ongoing Cash Flows'!X273+'Terminal Value'!X273</f>
        <v>0</v>
      </c>
      <c r="Y273" s="9" t="n">
        <f aca="false">+Outflows!Y273+Fees!Y273+'Ongoing Cash Flows'!Y273+'Terminal Value'!Y273</f>
        <v>0</v>
      </c>
      <c r="Z273" s="9" t="n">
        <f aca="false">+Outflows!Z273+Fees!Z273+'Ongoing Cash Flows'!Z273+'Terminal Value'!Z273</f>
        <v>0</v>
      </c>
      <c r="AA273" s="9" t="n">
        <f aca="false">+Outflows!AA273+Fees!AA273+'Ongoing Cash Flows'!AA273+'Terminal Value'!AA273</f>
        <v>0</v>
      </c>
      <c r="AB273" s="9" t="n">
        <f aca="false">+Outflows!AB273+Fees!AB273+'Ongoing Cash Flows'!AB273+'Terminal Value'!AB273</f>
        <v>0</v>
      </c>
      <c r="AC273" s="9" t="n">
        <f aca="false">+Outflows!AC273+Fees!AC273+'Ongoing Cash Flows'!AC273+'Terminal Value'!AC273</f>
        <v>0</v>
      </c>
      <c r="AD273" s="9" t="n">
        <f aca="false">+Outflows!AD273+Fees!AD273+'Ongoing Cash Flows'!AD273+'Terminal Value'!AD273</f>
        <v>0</v>
      </c>
      <c r="AE273" s="9" t="n">
        <f aca="false">+Outflows!AE273+Fees!AE273+'Ongoing Cash Flows'!AE273+'Terminal Value'!AE273</f>
        <v>0</v>
      </c>
      <c r="AF273" s="9" t="n">
        <f aca="false">+Outflows!AF273+Fees!AF273+'Ongoing Cash Flows'!AF273+'Terminal Value'!AF273</f>
        <v>0</v>
      </c>
      <c r="AG273" s="9" t="n">
        <f aca="false">+Outflows!AG273+Fees!AG273+'Ongoing Cash Flows'!AG273+'Terminal Value'!AG273</f>
        <v>0</v>
      </c>
      <c r="AH273" s="9" t="n">
        <f aca="false">+Outflows!AH273+Fees!AH273+'Ongoing Cash Flows'!AH273+'Terminal Value'!AH273</f>
        <v>0</v>
      </c>
      <c r="AI273" s="9" t="n">
        <f aca="false">+Outflows!AI273+Fees!AI273+'Ongoing Cash Flows'!AI273+'Terminal Value'!AI273</f>
        <v>0</v>
      </c>
      <c r="AJ273" s="9" t="n">
        <f aca="false">+Outflows!AJ273+Fees!AJ273+'Ongoing Cash Flows'!AJ273+'Terminal Value'!AJ273</f>
        <v>0</v>
      </c>
      <c r="AK273" s="9"/>
      <c r="AL273" s="1"/>
      <c r="AM273" s="32"/>
      <c r="AN273" s="33" t="n">
        <f aca="false">IF(ISERROR(XIRR(B273:AJ273,IRRDates)),-1,XIRR(B273:AJ273,IRRDates))</f>
        <v>0.0486898322904079</v>
      </c>
      <c r="AO273" s="9" t="n">
        <f aca="false">SUMPRODUCT(B273:AJ273,PVRf)</f>
        <v>0</v>
      </c>
      <c r="AP273" s="9" t="n">
        <f aca="false">MIN(0,AO273-$AO$1004)^2</f>
        <v>0</v>
      </c>
      <c r="AQ273" s="9" t="n">
        <f aca="false">MAX(0,AO273-$AO$1004)^2</f>
        <v>0</v>
      </c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20"/>
      <c r="CM273" s="20"/>
      <c r="CN273" s="20"/>
      <c r="CO273" s="20"/>
      <c r="CP273" s="20"/>
    </row>
    <row r="274" customFormat="false" ht="11.25" hidden="false" customHeight="false" outlineLevel="0" collapsed="false">
      <c r="A274" s="1" t="n">
        <v>272</v>
      </c>
      <c r="B274" s="9" t="n">
        <f aca="false">+Outflows!B274+Fees!B274+'Ongoing Cash Flows'!B274+'Terminal Value'!B274</f>
        <v>-102805.609945164</v>
      </c>
      <c r="C274" s="9" t="n">
        <f aca="false">+Outflows!C274+Fees!C274+'Ongoing Cash Flows'!C274+'Terminal Value'!C274</f>
        <v>14358.3290810667</v>
      </c>
      <c r="D274" s="9" t="n">
        <f aca="false">+Outflows!D274+Fees!D274+'Ongoing Cash Flows'!D274+'Terminal Value'!D274</f>
        <v>12547.2797447334</v>
      </c>
      <c r="E274" s="9" t="n">
        <f aca="false">+Outflows!E274+Fees!E274+'Ongoing Cash Flows'!E274+'Terminal Value'!E274</f>
        <v>10316.8681707446</v>
      </c>
      <c r="F274" s="9" t="n">
        <f aca="false">+Outflows!F274+Fees!F274+'Ongoing Cash Flows'!F274+'Terminal Value'!F274</f>
        <v>9967.98187113632</v>
      </c>
      <c r="G274" s="9" t="n">
        <f aca="false">+Outflows!G274+Fees!G274+'Ongoing Cash Flows'!G274+'Terminal Value'!G274</f>
        <v>9518.73782084976</v>
      </c>
      <c r="H274" s="9" t="n">
        <f aca="false">+Outflows!H274+Fees!H274+'Ongoing Cash Flows'!H274+'Terminal Value'!H274</f>
        <v>8701.67132810126</v>
      </c>
      <c r="I274" s="9" t="n">
        <f aca="false">+Outflows!I274+Fees!I274+'Ongoing Cash Flows'!I274+'Terminal Value'!I274</f>
        <v>8539.62483782111</v>
      </c>
      <c r="J274" s="9" t="n">
        <f aca="false">+Outflows!J274+Fees!J274+'Ongoing Cash Flows'!J274+'Terminal Value'!J274</f>
        <v>8527.19063528612</v>
      </c>
      <c r="K274" s="9" t="n">
        <f aca="false">+Outflows!K274+Fees!K274+'Ongoing Cash Flows'!K274+'Terminal Value'!K274</f>
        <v>8518.38048878975</v>
      </c>
      <c r="L274" s="9" t="n">
        <f aca="false">+Outflows!L274+Fees!L274+'Ongoing Cash Flows'!L274+'Terminal Value'!L274</f>
        <v>8519.26270040571</v>
      </c>
      <c r="M274" s="9" t="n">
        <f aca="false">+Outflows!M274+Fees!M274+'Ongoing Cash Flows'!M274+'Terminal Value'!M274</f>
        <v>8491.60185448693</v>
      </c>
      <c r="N274" s="9" t="n">
        <f aca="false">+Outflows!N274+Fees!N274+'Ongoing Cash Flows'!N274+'Terminal Value'!N274</f>
        <v>8473.60996787381</v>
      </c>
      <c r="O274" s="9" t="n">
        <f aca="false">+Outflows!O274+Fees!O274+'Ongoing Cash Flows'!O274+'Terminal Value'!O274</f>
        <v>8147.83153735507</v>
      </c>
      <c r="P274" s="9" t="n">
        <f aca="false">+Outflows!P274+Fees!P274+'Ongoing Cash Flows'!P274+'Terminal Value'!P274</f>
        <v>8039.62748234798</v>
      </c>
      <c r="Q274" s="9" t="n">
        <f aca="false">+Outflows!Q274+Fees!Q274+'Ongoing Cash Flows'!Q274+'Terminal Value'!Q274</f>
        <v>8011.41649252747</v>
      </c>
      <c r="R274" s="9" t="n">
        <f aca="false">+Outflows!R274+Fees!R274+'Ongoing Cash Flows'!R274+'Terminal Value'!R274</f>
        <v>1179.13922382705</v>
      </c>
      <c r="S274" s="9" t="n">
        <f aca="false">+Outflows!S274+Fees!S274+'Ongoing Cash Flows'!S274+'Terminal Value'!S274</f>
        <v>0</v>
      </c>
      <c r="T274" s="9" t="n">
        <f aca="false">+Outflows!T274+Fees!T274+'Ongoing Cash Flows'!T274+'Terminal Value'!T274</f>
        <v>0</v>
      </c>
      <c r="U274" s="9" t="n">
        <f aca="false">+Outflows!U274+Fees!U274+'Ongoing Cash Flows'!U274+'Terminal Value'!U274</f>
        <v>0</v>
      </c>
      <c r="V274" s="9" t="n">
        <f aca="false">+Outflows!V274+Fees!V274+'Ongoing Cash Flows'!V274+'Terminal Value'!V274</f>
        <v>0</v>
      </c>
      <c r="W274" s="9" t="n">
        <f aca="false">+Outflows!W274+Fees!W274+'Ongoing Cash Flows'!W274+'Terminal Value'!W274</f>
        <v>0</v>
      </c>
      <c r="X274" s="9" t="n">
        <f aca="false">+Outflows!X274+Fees!X274+'Ongoing Cash Flows'!X274+'Terminal Value'!X274</f>
        <v>0</v>
      </c>
      <c r="Y274" s="9" t="n">
        <f aca="false">+Outflows!Y274+Fees!Y274+'Ongoing Cash Flows'!Y274+'Terminal Value'!Y274</f>
        <v>0</v>
      </c>
      <c r="Z274" s="9" t="n">
        <f aca="false">+Outflows!Z274+Fees!Z274+'Ongoing Cash Flows'!Z274+'Terminal Value'!Z274</f>
        <v>0</v>
      </c>
      <c r="AA274" s="9" t="n">
        <f aca="false">+Outflows!AA274+Fees!AA274+'Ongoing Cash Flows'!AA274+'Terminal Value'!AA274</f>
        <v>0</v>
      </c>
      <c r="AB274" s="9" t="n">
        <f aca="false">+Outflows!AB274+Fees!AB274+'Ongoing Cash Flows'!AB274+'Terminal Value'!AB274</f>
        <v>0</v>
      </c>
      <c r="AC274" s="9" t="n">
        <f aca="false">+Outflows!AC274+Fees!AC274+'Ongoing Cash Flows'!AC274+'Terminal Value'!AC274</f>
        <v>0</v>
      </c>
      <c r="AD274" s="9" t="n">
        <f aca="false">+Outflows!AD274+Fees!AD274+'Ongoing Cash Flows'!AD274+'Terminal Value'!AD274</f>
        <v>0</v>
      </c>
      <c r="AE274" s="9" t="n">
        <f aca="false">+Outflows!AE274+Fees!AE274+'Ongoing Cash Flows'!AE274+'Terminal Value'!AE274</f>
        <v>0</v>
      </c>
      <c r="AF274" s="9" t="n">
        <f aca="false">+Outflows!AF274+Fees!AF274+'Ongoing Cash Flows'!AF274+'Terminal Value'!AF274</f>
        <v>0</v>
      </c>
      <c r="AG274" s="9" t="n">
        <f aca="false">+Outflows!AG274+Fees!AG274+'Ongoing Cash Flows'!AG274+'Terminal Value'!AG274</f>
        <v>0</v>
      </c>
      <c r="AH274" s="9" t="n">
        <f aca="false">+Outflows!AH274+Fees!AH274+'Ongoing Cash Flows'!AH274+'Terminal Value'!AH274</f>
        <v>0</v>
      </c>
      <c r="AI274" s="9" t="n">
        <f aca="false">+Outflows!AI274+Fees!AI274+'Ongoing Cash Flows'!AI274+'Terminal Value'!AI274</f>
        <v>0</v>
      </c>
      <c r="AJ274" s="9" t="n">
        <f aca="false">+Outflows!AJ274+Fees!AJ274+'Ongoing Cash Flows'!AJ274+'Terminal Value'!AJ274</f>
        <v>0</v>
      </c>
      <c r="AK274" s="9"/>
      <c r="AL274" s="1"/>
      <c r="AM274" s="32"/>
      <c r="AN274" s="33" t="n">
        <f aca="false">IF(ISERROR(XIRR(B274:AJ274,IRRDates)),-1,XIRR(B274:AJ274,IRRDates))</f>
        <v>0.0473221543281152</v>
      </c>
      <c r="AO274" s="9" t="n">
        <f aca="false">SUMPRODUCT(B274:AJ274,PVRf)</f>
        <v>0</v>
      </c>
      <c r="AP274" s="9" t="n">
        <f aca="false">MIN(0,AO274-$AO$1004)^2</f>
        <v>0</v>
      </c>
      <c r="AQ274" s="9" t="n">
        <f aca="false">MAX(0,AO274-$AO$1004)^2</f>
        <v>0</v>
      </c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20"/>
      <c r="CM274" s="20"/>
      <c r="CN274" s="20"/>
      <c r="CO274" s="20"/>
      <c r="CP274" s="20"/>
    </row>
    <row r="275" customFormat="false" ht="11.25" hidden="false" customHeight="false" outlineLevel="0" collapsed="false">
      <c r="A275" s="1" t="n">
        <v>273</v>
      </c>
      <c r="B275" s="9" t="n">
        <f aca="false">+Outflows!B275+Fees!B275+'Ongoing Cash Flows'!B275+'Terminal Value'!B275</f>
        <v>-98155.0997015159</v>
      </c>
      <c r="C275" s="9" t="n">
        <f aca="false">+Outflows!C275+Fees!C275+'Ongoing Cash Flows'!C275+'Terminal Value'!C275</f>
        <v>14093.3633736817</v>
      </c>
      <c r="D275" s="9" t="n">
        <f aca="false">+Outflows!D275+Fees!D275+'Ongoing Cash Flows'!D275+'Terminal Value'!D275</f>
        <v>12237.2110255044</v>
      </c>
      <c r="E275" s="9" t="n">
        <f aca="false">+Outflows!E275+Fees!E275+'Ongoing Cash Flows'!E275+'Terminal Value'!E275</f>
        <v>10329.2404145096</v>
      </c>
      <c r="F275" s="9" t="n">
        <f aca="false">+Outflows!F275+Fees!F275+'Ongoing Cash Flows'!F275+'Terminal Value'!F275</f>
        <v>9877.2798877289</v>
      </c>
      <c r="G275" s="9" t="n">
        <f aca="false">+Outflows!G275+Fees!G275+'Ongoing Cash Flows'!G275+'Terminal Value'!G275</f>
        <v>9432.88670711888</v>
      </c>
      <c r="H275" s="9" t="n">
        <f aca="false">+Outflows!H275+Fees!H275+'Ongoing Cash Flows'!H275+'Terminal Value'!H275</f>
        <v>8589.02555285716</v>
      </c>
      <c r="I275" s="9" t="n">
        <f aca="false">+Outflows!I275+Fees!I275+'Ongoing Cash Flows'!I275+'Terminal Value'!I275</f>
        <v>8432.94585324002</v>
      </c>
      <c r="J275" s="9" t="n">
        <f aca="false">+Outflows!J275+Fees!J275+'Ongoing Cash Flows'!J275+'Terminal Value'!J275</f>
        <v>8420.51165070503</v>
      </c>
      <c r="K275" s="9" t="n">
        <f aca="false">+Outflows!K275+Fees!K275+'Ongoing Cash Flows'!K275+'Terminal Value'!K275</f>
        <v>8411.52069237039</v>
      </c>
      <c r="L275" s="9" t="n">
        <f aca="false">+Outflows!L275+Fees!L275+'Ongoing Cash Flows'!L275+'Terminal Value'!L275</f>
        <v>8412.58371582462</v>
      </c>
      <c r="M275" s="9" t="n">
        <f aca="false">+Outflows!M275+Fees!M275+'Ongoing Cash Flows'!M275+'Terminal Value'!M275</f>
        <v>8384.74205806757</v>
      </c>
      <c r="N275" s="9" t="n">
        <f aca="false">+Outflows!N275+Fees!N275+'Ongoing Cash Flows'!N275+'Terminal Value'!N275</f>
        <v>8366.93098329272</v>
      </c>
      <c r="O275" s="9" t="n">
        <f aca="false">+Outflows!O275+Fees!O275+'Ongoing Cash Flows'!O275+'Terminal Value'!O275</f>
        <v>8040.9717409357</v>
      </c>
      <c r="P275" s="9" t="n">
        <f aca="false">+Outflows!P275+Fees!P275+'Ongoing Cash Flows'!P275+'Terminal Value'!P275</f>
        <v>7932.94849776689</v>
      </c>
      <c r="Q275" s="9" t="n">
        <f aca="false">+Outflows!Q275+Fees!Q275+'Ongoing Cash Flows'!Q275+'Terminal Value'!Q275</f>
        <v>7904.55669610811</v>
      </c>
      <c r="R275" s="9" t="n">
        <f aca="false">+Outflows!R275+Fees!R275+'Ongoing Cash Flows'!R275+'Terminal Value'!R275</f>
        <v>1125.79973153651</v>
      </c>
      <c r="S275" s="9" t="n">
        <f aca="false">+Outflows!S275+Fees!S275+'Ongoing Cash Flows'!S275+'Terminal Value'!S275</f>
        <v>0</v>
      </c>
      <c r="T275" s="9" t="n">
        <f aca="false">+Outflows!T275+Fees!T275+'Ongoing Cash Flows'!T275+'Terminal Value'!T275</f>
        <v>0</v>
      </c>
      <c r="U275" s="9" t="n">
        <f aca="false">+Outflows!U275+Fees!U275+'Ongoing Cash Flows'!U275+'Terminal Value'!U275</f>
        <v>0</v>
      </c>
      <c r="V275" s="9" t="n">
        <f aca="false">+Outflows!V275+Fees!V275+'Ongoing Cash Flows'!V275+'Terminal Value'!V275</f>
        <v>0</v>
      </c>
      <c r="W275" s="9" t="n">
        <f aca="false">+Outflows!W275+Fees!W275+'Ongoing Cash Flows'!W275+'Terminal Value'!W275</f>
        <v>0</v>
      </c>
      <c r="X275" s="9" t="n">
        <f aca="false">+Outflows!X275+Fees!X275+'Ongoing Cash Flows'!X275+'Terminal Value'!X275</f>
        <v>0</v>
      </c>
      <c r="Y275" s="9" t="n">
        <f aca="false">+Outflows!Y275+Fees!Y275+'Ongoing Cash Flows'!Y275+'Terminal Value'!Y275</f>
        <v>0</v>
      </c>
      <c r="Z275" s="9" t="n">
        <f aca="false">+Outflows!Z275+Fees!Z275+'Ongoing Cash Flows'!Z275+'Terminal Value'!Z275</f>
        <v>0</v>
      </c>
      <c r="AA275" s="9" t="n">
        <f aca="false">+Outflows!AA275+Fees!AA275+'Ongoing Cash Flows'!AA275+'Terminal Value'!AA275</f>
        <v>0</v>
      </c>
      <c r="AB275" s="9" t="n">
        <f aca="false">+Outflows!AB275+Fees!AB275+'Ongoing Cash Flows'!AB275+'Terminal Value'!AB275</f>
        <v>0</v>
      </c>
      <c r="AC275" s="9" t="n">
        <f aca="false">+Outflows!AC275+Fees!AC275+'Ongoing Cash Flows'!AC275+'Terminal Value'!AC275</f>
        <v>0</v>
      </c>
      <c r="AD275" s="9" t="n">
        <f aca="false">+Outflows!AD275+Fees!AD275+'Ongoing Cash Flows'!AD275+'Terminal Value'!AD275</f>
        <v>0</v>
      </c>
      <c r="AE275" s="9" t="n">
        <f aca="false">+Outflows!AE275+Fees!AE275+'Ongoing Cash Flows'!AE275+'Terminal Value'!AE275</f>
        <v>0</v>
      </c>
      <c r="AF275" s="9" t="n">
        <f aca="false">+Outflows!AF275+Fees!AF275+'Ongoing Cash Flows'!AF275+'Terminal Value'!AF275</f>
        <v>0</v>
      </c>
      <c r="AG275" s="9" t="n">
        <f aca="false">+Outflows!AG275+Fees!AG275+'Ongoing Cash Flows'!AG275+'Terminal Value'!AG275</f>
        <v>0</v>
      </c>
      <c r="AH275" s="9" t="n">
        <f aca="false">+Outflows!AH275+Fees!AH275+'Ongoing Cash Flows'!AH275+'Terminal Value'!AH275</f>
        <v>0</v>
      </c>
      <c r="AI275" s="9" t="n">
        <f aca="false">+Outflows!AI275+Fees!AI275+'Ongoing Cash Flows'!AI275+'Terminal Value'!AI275</f>
        <v>0</v>
      </c>
      <c r="AJ275" s="9" t="n">
        <f aca="false">+Outflows!AJ275+Fees!AJ275+'Ongoing Cash Flows'!AJ275+'Terminal Value'!AJ275</f>
        <v>0</v>
      </c>
      <c r="AK275" s="9"/>
      <c r="AL275" s="1"/>
      <c r="AM275" s="32"/>
      <c r="AN275" s="33" t="n">
        <f aca="false">IF(ISERROR(XIRR(B275:AJ275,IRRDates)),-1,XIRR(B275:AJ275,IRRDates))</f>
        <v>0.0526748994963819</v>
      </c>
      <c r="AO275" s="9" t="n">
        <f aca="false">SUMPRODUCT(B275:AJ275,PVRf)</f>
        <v>0</v>
      </c>
      <c r="AP275" s="9" t="n">
        <f aca="false">MIN(0,AO275-$AO$1004)^2</f>
        <v>0</v>
      </c>
      <c r="AQ275" s="9" t="n">
        <f aca="false">MAX(0,AO275-$AO$1004)^2</f>
        <v>0</v>
      </c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20"/>
      <c r="CM275" s="20"/>
      <c r="CN275" s="20"/>
      <c r="CO275" s="20"/>
      <c r="CP275" s="20"/>
    </row>
    <row r="276" customFormat="false" ht="11.25" hidden="false" customHeight="false" outlineLevel="0" collapsed="false">
      <c r="A276" s="1" t="n">
        <v>274</v>
      </c>
      <c r="B276" s="9" t="n">
        <f aca="false">+Outflows!B276+Fees!B276+'Ongoing Cash Flows'!B276+'Terminal Value'!B276</f>
        <v>-97217.9842958963</v>
      </c>
      <c r="C276" s="9" t="n">
        <f aca="false">+Outflows!C276+Fees!C276+'Ongoing Cash Flows'!C276+'Terminal Value'!C276</f>
        <v>14231.4529827399</v>
      </c>
      <c r="D276" s="9" t="n">
        <f aca="false">+Outflows!D276+Fees!D276+'Ongoing Cash Flows'!D276+'Terminal Value'!D276</f>
        <v>12338.5210301841</v>
      </c>
      <c r="E276" s="9" t="n">
        <f aca="false">+Outflows!E276+Fees!E276+'Ongoing Cash Flows'!E276+'Terminal Value'!E276</f>
        <v>10150.2070944945</v>
      </c>
      <c r="F276" s="9" t="n">
        <f aca="false">+Outflows!F276+Fees!F276+'Ongoing Cash Flows'!F276+'Terminal Value'!F276</f>
        <v>9831.05675755922</v>
      </c>
      <c r="G276" s="9" t="n">
        <f aca="false">+Outflows!G276+Fees!G276+'Ongoing Cash Flows'!G276+'Terminal Value'!G276</f>
        <v>9580.64534980439</v>
      </c>
      <c r="H276" s="9" t="n">
        <f aca="false">+Outflows!H276+Fees!H276+'Ongoing Cash Flows'!H276+'Terminal Value'!H276</f>
        <v>8566.32651859455</v>
      </c>
      <c r="I276" s="9" t="n">
        <f aca="false">+Outflows!I276+Fees!I276+'Ongoing Cash Flows'!I276+'Terminal Value'!I276</f>
        <v>8411.44917552743</v>
      </c>
      <c r="J276" s="9" t="n">
        <f aca="false">+Outflows!J276+Fees!J276+'Ongoing Cash Flows'!J276+'Terminal Value'!J276</f>
        <v>8399.01497299244</v>
      </c>
      <c r="K276" s="9" t="n">
        <f aca="false">+Outflows!K276+Fees!K276+'Ongoing Cash Flows'!K276+'Terminal Value'!K276</f>
        <v>8389.98757961083</v>
      </c>
      <c r="L276" s="9" t="n">
        <f aca="false">+Outflows!L276+Fees!L276+'Ongoing Cash Flows'!L276+'Terminal Value'!L276</f>
        <v>8391.08703811203</v>
      </c>
      <c r="M276" s="9" t="n">
        <f aca="false">+Outflows!M276+Fees!M276+'Ongoing Cash Flows'!M276+'Terminal Value'!M276</f>
        <v>8363.208945308</v>
      </c>
      <c r="N276" s="9" t="n">
        <f aca="false">+Outflows!N276+Fees!N276+'Ongoing Cash Flows'!N276+'Terminal Value'!N276</f>
        <v>8345.43430558013</v>
      </c>
      <c r="O276" s="9" t="n">
        <f aca="false">+Outflows!O276+Fees!O276+'Ongoing Cash Flows'!O276+'Terminal Value'!O276</f>
        <v>8019.43862817614</v>
      </c>
      <c r="P276" s="9" t="n">
        <f aca="false">+Outflows!P276+Fees!P276+'Ongoing Cash Flows'!P276+'Terminal Value'!P276</f>
        <v>7911.4518200543</v>
      </c>
      <c r="Q276" s="9" t="n">
        <f aca="false">+Outflows!Q276+Fees!Q276+'Ongoing Cash Flows'!Q276+'Terminal Value'!Q276</f>
        <v>7883.02358334855</v>
      </c>
      <c r="R276" s="9" t="n">
        <f aca="false">+Outflows!R276+Fees!R276+'Ongoing Cash Flows'!R276+'Terminal Value'!R276</f>
        <v>1115.05139268021</v>
      </c>
      <c r="S276" s="9" t="n">
        <f aca="false">+Outflows!S276+Fees!S276+'Ongoing Cash Flows'!S276+'Terminal Value'!S276</f>
        <v>0</v>
      </c>
      <c r="T276" s="9" t="n">
        <f aca="false">+Outflows!T276+Fees!T276+'Ongoing Cash Flows'!T276+'Terminal Value'!T276</f>
        <v>0</v>
      </c>
      <c r="U276" s="9" t="n">
        <f aca="false">+Outflows!U276+Fees!U276+'Ongoing Cash Flows'!U276+'Terminal Value'!U276</f>
        <v>0</v>
      </c>
      <c r="V276" s="9" t="n">
        <f aca="false">+Outflows!V276+Fees!V276+'Ongoing Cash Flows'!V276+'Terminal Value'!V276</f>
        <v>0</v>
      </c>
      <c r="W276" s="9" t="n">
        <f aca="false">+Outflows!W276+Fees!W276+'Ongoing Cash Flows'!W276+'Terminal Value'!W276</f>
        <v>0</v>
      </c>
      <c r="X276" s="9" t="n">
        <f aca="false">+Outflows!X276+Fees!X276+'Ongoing Cash Flows'!X276+'Terminal Value'!X276</f>
        <v>0</v>
      </c>
      <c r="Y276" s="9" t="n">
        <f aca="false">+Outflows!Y276+Fees!Y276+'Ongoing Cash Flows'!Y276+'Terminal Value'!Y276</f>
        <v>0</v>
      </c>
      <c r="Z276" s="9" t="n">
        <f aca="false">+Outflows!Z276+Fees!Z276+'Ongoing Cash Flows'!Z276+'Terminal Value'!Z276</f>
        <v>0</v>
      </c>
      <c r="AA276" s="9" t="n">
        <f aca="false">+Outflows!AA276+Fees!AA276+'Ongoing Cash Flows'!AA276+'Terminal Value'!AA276</f>
        <v>0</v>
      </c>
      <c r="AB276" s="9" t="n">
        <f aca="false">+Outflows!AB276+Fees!AB276+'Ongoing Cash Flows'!AB276+'Terminal Value'!AB276</f>
        <v>0</v>
      </c>
      <c r="AC276" s="9" t="n">
        <f aca="false">+Outflows!AC276+Fees!AC276+'Ongoing Cash Flows'!AC276+'Terminal Value'!AC276</f>
        <v>0</v>
      </c>
      <c r="AD276" s="9" t="n">
        <f aca="false">+Outflows!AD276+Fees!AD276+'Ongoing Cash Flows'!AD276+'Terminal Value'!AD276</f>
        <v>0</v>
      </c>
      <c r="AE276" s="9" t="n">
        <f aca="false">+Outflows!AE276+Fees!AE276+'Ongoing Cash Flows'!AE276+'Terminal Value'!AE276</f>
        <v>0</v>
      </c>
      <c r="AF276" s="9" t="n">
        <f aca="false">+Outflows!AF276+Fees!AF276+'Ongoing Cash Flows'!AF276+'Terminal Value'!AF276</f>
        <v>0</v>
      </c>
      <c r="AG276" s="9" t="n">
        <f aca="false">+Outflows!AG276+Fees!AG276+'Ongoing Cash Flows'!AG276+'Terminal Value'!AG276</f>
        <v>0</v>
      </c>
      <c r="AH276" s="9" t="n">
        <f aca="false">+Outflows!AH276+Fees!AH276+'Ongoing Cash Flows'!AH276+'Terminal Value'!AH276</f>
        <v>0</v>
      </c>
      <c r="AI276" s="9" t="n">
        <f aca="false">+Outflows!AI276+Fees!AI276+'Ongoing Cash Flows'!AI276+'Terminal Value'!AI276</f>
        <v>0</v>
      </c>
      <c r="AJ276" s="9" t="n">
        <f aca="false">+Outflows!AJ276+Fees!AJ276+'Ongoing Cash Flows'!AJ276+'Terminal Value'!AJ276</f>
        <v>0</v>
      </c>
      <c r="AK276" s="9"/>
      <c r="AL276" s="1"/>
      <c r="AM276" s="32"/>
      <c r="AN276" s="33" t="n">
        <f aca="false">IF(ISERROR(XIRR(B276:AJ276,IRRDates)),-1,XIRR(B276:AJ276,IRRDates))</f>
        <v>0.0542784110281967</v>
      </c>
      <c r="AO276" s="9" t="n">
        <f aca="false">SUMPRODUCT(B276:AJ276,PVRf)</f>
        <v>0</v>
      </c>
      <c r="AP276" s="9" t="n">
        <f aca="false">MIN(0,AO276-$AO$1004)^2</f>
        <v>0</v>
      </c>
      <c r="AQ276" s="9" t="n">
        <f aca="false">MAX(0,AO276-$AO$1004)^2</f>
        <v>0</v>
      </c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20"/>
      <c r="CM276" s="20"/>
      <c r="CN276" s="20"/>
      <c r="CO276" s="20"/>
      <c r="CP276" s="20"/>
    </row>
    <row r="277" customFormat="false" ht="11.25" hidden="false" customHeight="false" outlineLevel="0" collapsed="false">
      <c r="A277" s="1" t="n">
        <v>275</v>
      </c>
      <c r="B277" s="9" t="n">
        <f aca="false">+Outflows!B277+Fees!B277+'Ongoing Cash Flows'!B277+'Terminal Value'!B277</f>
        <v>-88318.6933203129</v>
      </c>
      <c r="C277" s="9" t="n">
        <f aca="false">+Outflows!C277+Fees!C277+'Ongoing Cash Flows'!C277+'Terminal Value'!C277</f>
        <v>13985.8536547644</v>
      </c>
      <c r="D277" s="9" t="n">
        <f aca="false">+Outflows!D277+Fees!D277+'Ongoing Cash Flows'!D277+'Terminal Value'!D277</f>
        <v>11934.7364751981</v>
      </c>
      <c r="E277" s="9" t="n">
        <f aca="false">+Outflows!E277+Fees!E277+'Ongoing Cash Flows'!E277+'Terminal Value'!E277</f>
        <v>10072.8334792859</v>
      </c>
      <c r="F277" s="9" t="n">
        <f aca="false">+Outflows!F277+Fees!F277+'Ongoing Cash Flows'!F277+'Terminal Value'!F277</f>
        <v>9587.31224626368</v>
      </c>
      <c r="G277" s="9" t="n">
        <f aca="false">+Outflows!G277+Fees!G277+'Ongoing Cash Flows'!G277+'Terminal Value'!G277</f>
        <v>9320.05788603282</v>
      </c>
      <c r="H277" s="9" t="n">
        <f aca="false">+Outflows!H277+Fees!H277+'Ongoing Cash Flows'!H277+'Terminal Value'!H277</f>
        <v>8350.76575675413</v>
      </c>
      <c r="I277" s="9" t="n">
        <f aca="false">+Outflows!I277+Fees!I277+'Ongoing Cash Flows'!I277+'Terminal Value'!I277</f>
        <v>8207.30655998033</v>
      </c>
      <c r="J277" s="9" t="n">
        <f aca="false">+Outflows!J277+Fees!J277+'Ongoing Cash Flows'!J277+'Terminal Value'!J277</f>
        <v>8194.87235744534</v>
      </c>
      <c r="K277" s="9" t="n">
        <f aca="false">+Outflows!K277+Fees!K277+'Ongoing Cash Flows'!K277+'Terminal Value'!K277</f>
        <v>8185.4989596306</v>
      </c>
      <c r="L277" s="9" t="n">
        <f aca="false">+Outflows!L277+Fees!L277+'Ongoing Cash Flows'!L277+'Terminal Value'!L277</f>
        <v>8186.94442256493</v>
      </c>
      <c r="M277" s="9" t="n">
        <f aca="false">+Outflows!M277+Fees!M277+'Ongoing Cash Flows'!M277+'Terminal Value'!M277</f>
        <v>8158.72032532777</v>
      </c>
      <c r="N277" s="9" t="n">
        <f aca="false">+Outflows!N277+Fees!N277+'Ongoing Cash Flows'!N277+'Terminal Value'!N277</f>
        <v>8141.29169003302</v>
      </c>
      <c r="O277" s="9" t="n">
        <f aca="false">+Outflows!O277+Fees!O277+'Ongoing Cash Flows'!O277+'Terminal Value'!O277</f>
        <v>7814.95000819591</v>
      </c>
      <c r="P277" s="9" t="n">
        <f aca="false">+Outflows!P277+Fees!P277+'Ongoing Cash Flows'!P277+'Terminal Value'!P277</f>
        <v>7707.3092045072</v>
      </c>
      <c r="Q277" s="9" t="n">
        <f aca="false">+Outflows!Q277+Fees!Q277+'Ongoing Cash Flows'!Q277+'Terminal Value'!Q277</f>
        <v>7678.53496336831</v>
      </c>
      <c r="R277" s="9" t="n">
        <f aca="false">+Outflows!R277+Fees!R277+'Ongoing Cash Flows'!R277+'Terminal Value'!R277</f>
        <v>1012.98008490666</v>
      </c>
      <c r="S277" s="9" t="n">
        <f aca="false">+Outflows!S277+Fees!S277+'Ongoing Cash Flows'!S277+'Terminal Value'!S277</f>
        <v>0</v>
      </c>
      <c r="T277" s="9" t="n">
        <f aca="false">+Outflows!T277+Fees!T277+'Ongoing Cash Flows'!T277+'Terminal Value'!T277</f>
        <v>0</v>
      </c>
      <c r="U277" s="9" t="n">
        <f aca="false">+Outflows!U277+Fees!U277+'Ongoing Cash Flows'!U277+'Terminal Value'!U277</f>
        <v>0</v>
      </c>
      <c r="V277" s="9" t="n">
        <f aca="false">+Outflows!V277+Fees!V277+'Ongoing Cash Flows'!V277+'Terminal Value'!V277</f>
        <v>0</v>
      </c>
      <c r="W277" s="9" t="n">
        <f aca="false">+Outflows!W277+Fees!W277+'Ongoing Cash Flows'!W277+'Terminal Value'!W277</f>
        <v>0</v>
      </c>
      <c r="X277" s="9" t="n">
        <f aca="false">+Outflows!X277+Fees!X277+'Ongoing Cash Flows'!X277+'Terminal Value'!X277</f>
        <v>0</v>
      </c>
      <c r="Y277" s="9" t="n">
        <f aca="false">+Outflows!Y277+Fees!Y277+'Ongoing Cash Flows'!Y277+'Terminal Value'!Y277</f>
        <v>0</v>
      </c>
      <c r="Z277" s="9" t="n">
        <f aca="false">+Outflows!Z277+Fees!Z277+'Ongoing Cash Flows'!Z277+'Terminal Value'!Z277</f>
        <v>0</v>
      </c>
      <c r="AA277" s="9" t="n">
        <f aca="false">+Outflows!AA277+Fees!AA277+'Ongoing Cash Flows'!AA277+'Terminal Value'!AA277</f>
        <v>0</v>
      </c>
      <c r="AB277" s="9" t="n">
        <f aca="false">+Outflows!AB277+Fees!AB277+'Ongoing Cash Flows'!AB277+'Terminal Value'!AB277</f>
        <v>0</v>
      </c>
      <c r="AC277" s="9" t="n">
        <f aca="false">+Outflows!AC277+Fees!AC277+'Ongoing Cash Flows'!AC277+'Terminal Value'!AC277</f>
        <v>0</v>
      </c>
      <c r="AD277" s="9" t="n">
        <f aca="false">+Outflows!AD277+Fees!AD277+'Ongoing Cash Flows'!AD277+'Terminal Value'!AD277</f>
        <v>0</v>
      </c>
      <c r="AE277" s="9" t="n">
        <f aca="false">+Outflows!AE277+Fees!AE277+'Ongoing Cash Flows'!AE277+'Terminal Value'!AE277</f>
        <v>0</v>
      </c>
      <c r="AF277" s="9" t="n">
        <f aca="false">+Outflows!AF277+Fees!AF277+'Ongoing Cash Flows'!AF277+'Terminal Value'!AF277</f>
        <v>0</v>
      </c>
      <c r="AG277" s="9" t="n">
        <f aca="false">+Outflows!AG277+Fees!AG277+'Ongoing Cash Flows'!AG277+'Terminal Value'!AG277</f>
        <v>0</v>
      </c>
      <c r="AH277" s="9" t="n">
        <f aca="false">+Outflows!AH277+Fees!AH277+'Ongoing Cash Flows'!AH277+'Terminal Value'!AH277</f>
        <v>0</v>
      </c>
      <c r="AI277" s="9" t="n">
        <f aca="false">+Outflows!AI277+Fees!AI277+'Ongoing Cash Flows'!AI277+'Terminal Value'!AI277</f>
        <v>0</v>
      </c>
      <c r="AJ277" s="9" t="n">
        <f aca="false">+Outflows!AJ277+Fees!AJ277+'Ongoing Cash Flows'!AJ277+'Terminal Value'!AJ277</f>
        <v>0</v>
      </c>
      <c r="AK277" s="9"/>
      <c r="AL277" s="1"/>
      <c r="AM277" s="32"/>
      <c r="AN277" s="33" t="n">
        <f aca="false">IF(ISERROR(XIRR(B277:AJ277,IRRDates)),-1,XIRR(B277:AJ277,IRRDates))</f>
        <v>0.0664891511096786</v>
      </c>
      <c r="AO277" s="9" t="n">
        <f aca="false">SUMPRODUCT(B277:AJ277,PVRf)</f>
        <v>0</v>
      </c>
      <c r="AP277" s="9" t="n">
        <f aca="false">MIN(0,AO277-$AO$1004)^2</f>
        <v>0</v>
      </c>
      <c r="AQ277" s="9" t="n">
        <f aca="false">MAX(0,AO277-$AO$1004)^2</f>
        <v>0</v>
      </c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20"/>
      <c r="CM277" s="20"/>
      <c r="CN277" s="20"/>
      <c r="CO277" s="20"/>
      <c r="CP277" s="20"/>
    </row>
    <row r="278" customFormat="false" ht="11.25" hidden="false" customHeight="false" outlineLevel="0" collapsed="false">
      <c r="A278" s="1" t="n">
        <v>276</v>
      </c>
      <c r="B278" s="9" t="n">
        <f aca="false">+Outflows!B278+Fees!B278+'Ongoing Cash Flows'!B278+'Terminal Value'!B278</f>
        <v>-94505.9289247198</v>
      </c>
      <c r="C278" s="9" t="n">
        <f aca="false">+Outflows!C278+Fees!C278+'Ongoing Cash Flows'!C278+'Terminal Value'!C278</f>
        <v>14238.7724610734</v>
      </c>
      <c r="D278" s="9" t="n">
        <f aca="false">+Outflows!D278+Fees!D278+'Ongoing Cash Flows'!D278+'Terminal Value'!D278</f>
        <v>12109.616868566</v>
      </c>
      <c r="E278" s="9" t="n">
        <f aca="false">+Outflows!E278+Fees!E278+'Ongoing Cash Flows'!E278+'Terminal Value'!E278</f>
        <v>10066.8006470518</v>
      </c>
      <c r="F278" s="9" t="n">
        <f aca="false">+Outflows!F278+Fees!F278+'Ongoing Cash Flows'!F278+'Terminal Value'!F278</f>
        <v>9726.51201432462</v>
      </c>
      <c r="G278" s="9" t="n">
        <f aca="false">+Outflows!G278+Fees!G278+'Ongoing Cash Flows'!G278+'Terminal Value'!G278</f>
        <v>9409.96625419858</v>
      </c>
      <c r="H278" s="9" t="n">
        <f aca="false">+Outflows!H278+Fees!H278+'Ongoing Cash Flows'!H278+'Terminal Value'!H278</f>
        <v>8500.63446250062</v>
      </c>
      <c r="I278" s="9" t="n">
        <f aca="false">+Outflows!I278+Fees!I278+'Ongoing Cash Flows'!I278+'Terminal Value'!I278</f>
        <v>8349.23679495694</v>
      </c>
      <c r="J278" s="9" t="n">
        <f aca="false">+Outflows!J278+Fees!J278+'Ongoing Cash Flows'!J278+'Terminal Value'!J278</f>
        <v>8336.80259242195</v>
      </c>
      <c r="K278" s="9" t="n">
        <f aca="false">+Outflows!K278+Fees!K278+'Ongoing Cash Flows'!K278+'Terminal Value'!K278</f>
        <v>8327.6697543275</v>
      </c>
      <c r="L278" s="9" t="n">
        <f aca="false">+Outflows!L278+Fees!L278+'Ongoing Cash Flows'!L278+'Terminal Value'!L278</f>
        <v>8328.87465754154</v>
      </c>
      <c r="M278" s="9" t="n">
        <f aca="false">+Outflows!M278+Fees!M278+'Ongoing Cash Flows'!M278+'Terminal Value'!M278</f>
        <v>8300.89112002468</v>
      </c>
      <c r="N278" s="9" t="n">
        <f aca="false">+Outflows!N278+Fees!N278+'Ongoing Cash Flows'!N278+'Terminal Value'!N278</f>
        <v>8283.22192500964</v>
      </c>
      <c r="O278" s="9" t="n">
        <f aca="false">+Outflows!O278+Fees!O278+'Ongoing Cash Flows'!O278+'Terminal Value'!O278</f>
        <v>7957.12080289282</v>
      </c>
      <c r="P278" s="9" t="n">
        <f aca="false">+Outflows!P278+Fees!P278+'Ongoing Cash Flows'!P278+'Terminal Value'!P278</f>
        <v>7849.23943948381</v>
      </c>
      <c r="Q278" s="9" t="n">
        <f aca="false">+Outflows!Q278+Fees!Q278+'Ongoing Cash Flows'!Q278+'Terminal Value'!Q278</f>
        <v>7820.70575806522</v>
      </c>
      <c r="R278" s="9" t="n">
        <f aca="false">+Outflows!R278+Fees!R278+'Ongoing Cash Flows'!R278+'Terminal Value'!R278</f>
        <v>1083.94520239497</v>
      </c>
      <c r="S278" s="9" t="n">
        <f aca="false">+Outflows!S278+Fees!S278+'Ongoing Cash Flows'!S278+'Terminal Value'!S278</f>
        <v>0</v>
      </c>
      <c r="T278" s="9" t="n">
        <f aca="false">+Outflows!T278+Fees!T278+'Ongoing Cash Flows'!T278+'Terminal Value'!T278</f>
        <v>0</v>
      </c>
      <c r="U278" s="9" t="n">
        <f aca="false">+Outflows!U278+Fees!U278+'Ongoing Cash Flows'!U278+'Terminal Value'!U278</f>
        <v>0</v>
      </c>
      <c r="V278" s="9" t="n">
        <f aca="false">+Outflows!V278+Fees!V278+'Ongoing Cash Flows'!V278+'Terminal Value'!V278</f>
        <v>0</v>
      </c>
      <c r="W278" s="9" t="n">
        <f aca="false">+Outflows!W278+Fees!W278+'Ongoing Cash Flows'!W278+'Terminal Value'!W278</f>
        <v>0</v>
      </c>
      <c r="X278" s="9" t="n">
        <f aca="false">+Outflows!X278+Fees!X278+'Ongoing Cash Flows'!X278+'Terminal Value'!X278</f>
        <v>0</v>
      </c>
      <c r="Y278" s="9" t="n">
        <f aca="false">+Outflows!Y278+Fees!Y278+'Ongoing Cash Flows'!Y278+'Terminal Value'!Y278</f>
        <v>0</v>
      </c>
      <c r="Z278" s="9" t="n">
        <f aca="false">+Outflows!Z278+Fees!Z278+'Ongoing Cash Flows'!Z278+'Terminal Value'!Z278</f>
        <v>0</v>
      </c>
      <c r="AA278" s="9" t="n">
        <f aca="false">+Outflows!AA278+Fees!AA278+'Ongoing Cash Flows'!AA278+'Terminal Value'!AA278</f>
        <v>0</v>
      </c>
      <c r="AB278" s="9" t="n">
        <f aca="false">+Outflows!AB278+Fees!AB278+'Ongoing Cash Flows'!AB278+'Terminal Value'!AB278</f>
        <v>0</v>
      </c>
      <c r="AC278" s="9" t="n">
        <f aca="false">+Outflows!AC278+Fees!AC278+'Ongoing Cash Flows'!AC278+'Terminal Value'!AC278</f>
        <v>0</v>
      </c>
      <c r="AD278" s="9" t="n">
        <f aca="false">+Outflows!AD278+Fees!AD278+'Ongoing Cash Flows'!AD278+'Terminal Value'!AD278</f>
        <v>0</v>
      </c>
      <c r="AE278" s="9" t="n">
        <f aca="false">+Outflows!AE278+Fees!AE278+'Ongoing Cash Flows'!AE278+'Terminal Value'!AE278</f>
        <v>0</v>
      </c>
      <c r="AF278" s="9" t="n">
        <f aca="false">+Outflows!AF278+Fees!AF278+'Ongoing Cash Flows'!AF278+'Terminal Value'!AF278</f>
        <v>0</v>
      </c>
      <c r="AG278" s="9" t="n">
        <f aca="false">+Outflows!AG278+Fees!AG278+'Ongoing Cash Flows'!AG278+'Terminal Value'!AG278</f>
        <v>0</v>
      </c>
      <c r="AH278" s="9" t="n">
        <f aca="false">+Outflows!AH278+Fees!AH278+'Ongoing Cash Flows'!AH278+'Terminal Value'!AH278</f>
        <v>0</v>
      </c>
      <c r="AI278" s="9" t="n">
        <f aca="false">+Outflows!AI278+Fees!AI278+'Ongoing Cash Flows'!AI278+'Terminal Value'!AI278</f>
        <v>0</v>
      </c>
      <c r="AJ278" s="9" t="n">
        <f aca="false">+Outflows!AJ278+Fees!AJ278+'Ongoing Cash Flows'!AJ278+'Terminal Value'!AJ278</f>
        <v>0</v>
      </c>
      <c r="AK278" s="9"/>
      <c r="AL278" s="1"/>
      <c r="AM278" s="32"/>
      <c r="AN278" s="33" t="n">
        <f aca="false">IF(ISERROR(XIRR(B278:AJ278,IRRDates)),-1,XIRR(B278:AJ278,IRRDates))</f>
        <v>0.0575006835446683</v>
      </c>
      <c r="AO278" s="9" t="n">
        <f aca="false">SUMPRODUCT(B278:AJ278,PVRf)</f>
        <v>0</v>
      </c>
      <c r="AP278" s="9" t="n">
        <f aca="false">MIN(0,AO278-$AO$1004)^2</f>
        <v>0</v>
      </c>
      <c r="AQ278" s="9" t="n">
        <f aca="false">MAX(0,AO278-$AO$1004)^2</f>
        <v>0</v>
      </c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20"/>
      <c r="CM278" s="20"/>
      <c r="CN278" s="20"/>
      <c r="CO278" s="20"/>
      <c r="CP278" s="20"/>
    </row>
    <row r="279" customFormat="false" ht="11.25" hidden="false" customHeight="false" outlineLevel="0" collapsed="false">
      <c r="A279" s="1" t="n">
        <v>277</v>
      </c>
      <c r="B279" s="9" t="n">
        <f aca="false">+Outflows!B279+Fees!B279+'Ongoing Cash Flows'!B279+'Terminal Value'!B279</f>
        <v>-102452.102713451</v>
      </c>
      <c r="C279" s="9" t="n">
        <f aca="false">+Outflows!C279+Fees!C279+'Ongoing Cash Flows'!C279+'Terminal Value'!C279</f>
        <v>14367.625586411</v>
      </c>
      <c r="D279" s="9" t="n">
        <f aca="false">+Outflows!D279+Fees!D279+'Ongoing Cash Flows'!D279+'Terminal Value'!D279</f>
        <v>12491.5627812126</v>
      </c>
      <c r="E279" s="9" t="n">
        <f aca="false">+Outflows!E279+Fees!E279+'Ongoing Cash Flows'!E279+'Terminal Value'!E279</f>
        <v>10387.798302289</v>
      </c>
      <c r="F279" s="9" t="n">
        <f aca="false">+Outflows!F279+Fees!F279+'Ongoing Cash Flows'!F279+'Terminal Value'!F279</f>
        <v>9944.7363828917</v>
      </c>
      <c r="G279" s="9" t="n">
        <f aca="false">+Outflows!G279+Fees!G279+'Ongoing Cash Flows'!G279+'Terminal Value'!G279</f>
        <v>9666.36295739425</v>
      </c>
      <c r="H279" s="9" t="n">
        <f aca="false">+Outflows!H279+Fees!H279+'Ongoing Cash Flows'!H279+'Terminal Value'!H279</f>
        <v>8693.10859109297</v>
      </c>
      <c r="I279" s="9" t="n">
        <f aca="false">+Outflows!I279+Fees!I279+'Ongoing Cash Flows'!I279+'Terminal Value'!I279</f>
        <v>8531.5156647314</v>
      </c>
      <c r="J279" s="9" t="n">
        <f aca="false">+Outflows!J279+Fees!J279+'Ongoing Cash Flows'!J279+'Terminal Value'!J279</f>
        <v>8519.08146219641</v>
      </c>
      <c r="K279" s="9" t="n">
        <f aca="false">+Outflows!K279+Fees!K279+'Ongoing Cash Flows'!K279+'Terminal Value'!K279</f>
        <v>8510.25757133887</v>
      </c>
      <c r="L279" s="9" t="n">
        <f aca="false">+Outflows!L279+Fees!L279+'Ongoing Cash Flows'!L279+'Terminal Value'!L279</f>
        <v>8511.153527316</v>
      </c>
      <c r="M279" s="9" t="n">
        <f aca="false">+Outflows!M279+Fees!M279+'Ongoing Cash Flows'!M279+'Terminal Value'!M279</f>
        <v>8483.47893703605</v>
      </c>
      <c r="N279" s="9" t="n">
        <f aca="false">+Outflows!N279+Fees!N279+'Ongoing Cash Flows'!N279+'Terminal Value'!N279</f>
        <v>8465.50079478409</v>
      </c>
      <c r="O279" s="9" t="n">
        <f aca="false">+Outflows!O279+Fees!O279+'Ongoing Cash Flows'!O279+'Terminal Value'!O279</f>
        <v>8139.70861990418</v>
      </c>
      <c r="P279" s="9" t="n">
        <f aca="false">+Outflows!P279+Fees!P279+'Ongoing Cash Flows'!P279+'Terminal Value'!P279</f>
        <v>8031.51830925827</v>
      </c>
      <c r="Q279" s="9" t="n">
        <f aca="false">+Outflows!Q279+Fees!Q279+'Ongoing Cash Flows'!Q279+'Terminal Value'!Q279</f>
        <v>8003.29357507659</v>
      </c>
      <c r="R279" s="9" t="n">
        <f aca="false">+Outflows!R279+Fees!R279+'Ongoing Cash Flows'!R279+'Terminal Value'!R279</f>
        <v>1175.0846372822</v>
      </c>
      <c r="S279" s="9" t="n">
        <f aca="false">+Outflows!S279+Fees!S279+'Ongoing Cash Flows'!S279+'Terminal Value'!S279</f>
        <v>0</v>
      </c>
      <c r="T279" s="9" t="n">
        <f aca="false">+Outflows!T279+Fees!T279+'Ongoing Cash Flows'!T279+'Terminal Value'!T279</f>
        <v>0</v>
      </c>
      <c r="U279" s="9" t="n">
        <f aca="false">+Outflows!U279+Fees!U279+'Ongoing Cash Flows'!U279+'Terminal Value'!U279</f>
        <v>0</v>
      </c>
      <c r="V279" s="9" t="n">
        <f aca="false">+Outflows!V279+Fees!V279+'Ongoing Cash Flows'!V279+'Terminal Value'!V279</f>
        <v>0</v>
      </c>
      <c r="W279" s="9" t="n">
        <f aca="false">+Outflows!W279+Fees!W279+'Ongoing Cash Flows'!W279+'Terminal Value'!W279</f>
        <v>0</v>
      </c>
      <c r="X279" s="9" t="n">
        <f aca="false">+Outflows!X279+Fees!X279+'Ongoing Cash Flows'!X279+'Terminal Value'!X279</f>
        <v>0</v>
      </c>
      <c r="Y279" s="9" t="n">
        <f aca="false">+Outflows!Y279+Fees!Y279+'Ongoing Cash Flows'!Y279+'Terminal Value'!Y279</f>
        <v>0</v>
      </c>
      <c r="Z279" s="9" t="n">
        <f aca="false">+Outflows!Z279+Fees!Z279+'Ongoing Cash Flows'!Z279+'Terminal Value'!Z279</f>
        <v>0</v>
      </c>
      <c r="AA279" s="9" t="n">
        <f aca="false">+Outflows!AA279+Fees!AA279+'Ongoing Cash Flows'!AA279+'Terminal Value'!AA279</f>
        <v>0</v>
      </c>
      <c r="AB279" s="9" t="n">
        <f aca="false">+Outflows!AB279+Fees!AB279+'Ongoing Cash Flows'!AB279+'Terminal Value'!AB279</f>
        <v>0</v>
      </c>
      <c r="AC279" s="9" t="n">
        <f aca="false">+Outflows!AC279+Fees!AC279+'Ongoing Cash Flows'!AC279+'Terminal Value'!AC279</f>
        <v>0</v>
      </c>
      <c r="AD279" s="9" t="n">
        <f aca="false">+Outflows!AD279+Fees!AD279+'Ongoing Cash Flows'!AD279+'Terminal Value'!AD279</f>
        <v>0</v>
      </c>
      <c r="AE279" s="9" t="n">
        <f aca="false">+Outflows!AE279+Fees!AE279+'Ongoing Cash Flows'!AE279+'Terminal Value'!AE279</f>
        <v>0</v>
      </c>
      <c r="AF279" s="9" t="n">
        <f aca="false">+Outflows!AF279+Fees!AF279+'Ongoing Cash Flows'!AF279+'Terminal Value'!AF279</f>
        <v>0</v>
      </c>
      <c r="AG279" s="9" t="n">
        <f aca="false">+Outflows!AG279+Fees!AG279+'Ongoing Cash Flows'!AG279+'Terminal Value'!AG279</f>
        <v>0</v>
      </c>
      <c r="AH279" s="9" t="n">
        <f aca="false">+Outflows!AH279+Fees!AH279+'Ongoing Cash Flows'!AH279+'Terminal Value'!AH279</f>
        <v>0</v>
      </c>
      <c r="AI279" s="9" t="n">
        <f aca="false">+Outflows!AI279+Fees!AI279+'Ongoing Cash Flows'!AI279+'Terminal Value'!AI279</f>
        <v>0</v>
      </c>
      <c r="AJ279" s="9" t="n">
        <f aca="false">+Outflows!AJ279+Fees!AJ279+'Ongoing Cash Flows'!AJ279+'Terminal Value'!AJ279</f>
        <v>0</v>
      </c>
      <c r="AK279" s="9"/>
      <c r="AL279" s="1"/>
      <c r="AM279" s="32"/>
      <c r="AN279" s="33" t="n">
        <f aca="false">IF(ISERROR(XIRR(B279:AJ279,IRRDates)),-1,XIRR(B279:AJ279,IRRDates))</f>
        <v>0.0479789588110285</v>
      </c>
      <c r="AO279" s="9" t="n">
        <f aca="false">SUMPRODUCT(B279:AJ279,PVRf)</f>
        <v>0</v>
      </c>
      <c r="AP279" s="9" t="n">
        <f aca="false">MIN(0,AO279-$AO$1004)^2</f>
        <v>0</v>
      </c>
      <c r="AQ279" s="9" t="n">
        <f aca="false">MAX(0,AO279-$AO$1004)^2</f>
        <v>0</v>
      </c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20"/>
      <c r="CM279" s="20"/>
      <c r="CN279" s="20"/>
      <c r="CO279" s="20"/>
      <c r="CP279" s="20"/>
    </row>
    <row r="280" customFormat="false" ht="11.25" hidden="false" customHeight="false" outlineLevel="0" collapsed="false">
      <c r="A280" s="1" t="n">
        <v>278</v>
      </c>
      <c r="B280" s="9" t="n">
        <f aca="false">+Outflows!B280+Fees!B280+'Ongoing Cash Flows'!B280+'Terminal Value'!B280</f>
        <v>-85637.0539022689</v>
      </c>
      <c r="C280" s="9" t="n">
        <f aca="false">+Outflows!C280+Fees!C280+'Ongoing Cash Flows'!C280+'Terminal Value'!C280</f>
        <v>14006.4731129807</v>
      </c>
      <c r="D280" s="9" t="n">
        <f aca="false">+Outflows!D280+Fees!D280+'Ongoing Cash Flows'!D280+'Terminal Value'!D280</f>
        <v>11780.9375337301</v>
      </c>
      <c r="E280" s="9" t="n">
        <f aca="false">+Outflows!E280+Fees!E280+'Ongoing Cash Flows'!E280+'Terminal Value'!E280</f>
        <v>9914.21894449533</v>
      </c>
      <c r="F280" s="9" t="n">
        <f aca="false">+Outflows!F280+Fees!F280+'Ongoing Cash Flows'!F280+'Terminal Value'!F280</f>
        <v>9479.71509767077</v>
      </c>
      <c r="G280" s="9" t="n">
        <f aca="false">+Outflows!G280+Fees!G280+'Ongoing Cash Flows'!G280+'Terminal Value'!G280</f>
        <v>9199.44919534937</v>
      </c>
      <c r="H280" s="9" t="n">
        <f aca="false">+Outflows!H280+Fees!H280+'Ongoing Cash Flows'!H280+'Terminal Value'!H280</f>
        <v>8285.81044317681</v>
      </c>
      <c r="I280" s="9" t="n">
        <f aca="false">+Outflows!I280+Fees!I280+'Ongoing Cash Flows'!I280+'Terminal Value'!I280</f>
        <v>8145.79189704194</v>
      </c>
      <c r="J280" s="9" t="n">
        <f aca="false">+Outflows!J280+Fees!J280+'Ongoing Cash Flows'!J280+'Terminal Value'!J280</f>
        <v>8133.35769450695</v>
      </c>
      <c r="K280" s="9" t="n">
        <f aca="false">+Outflows!K280+Fees!K280+'Ongoing Cash Flows'!K280+'Terminal Value'!K280</f>
        <v>8123.88003455163</v>
      </c>
      <c r="L280" s="9" t="n">
        <f aca="false">+Outflows!L280+Fees!L280+'Ongoing Cash Flows'!L280+'Terminal Value'!L280</f>
        <v>8125.42975962654</v>
      </c>
      <c r="M280" s="9" t="n">
        <f aca="false">+Outflows!M280+Fees!M280+'Ongoing Cash Flows'!M280+'Terminal Value'!M280</f>
        <v>8097.10140024881</v>
      </c>
      <c r="N280" s="9" t="n">
        <f aca="false">+Outflows!N280+Fees!N280+'Ongoing Cash Flows'!N280+'Terminal Value'!N280</f>
        <v>8079.77702709463</v>
      </c>
      <c r="O280" s="9" t="n">
        <f aca="false">+Outflows!O280+Fees!O280+'Ongoing Cash Flows'!O280+'Terminal Value'!O280</f>
        <v>7753.33108311694</v>
      </c>
      <c r="P280" s="9" t="n">
        <f aca="false">+Outflows!P280+Fees!P280+'Ongoing Cash Flows'!P280+'Terminal Value'!P280</f>
        <v>7645.79454156881</v>
      </c>
      <c r="Q280" s="9" t="n">
        <f aca="false">+Outflows!Q280+Fees!Q280+'Ongoing Cash Flows'!Q280+'Terminal Value'!Q280</f>
        <v>7616.91603828935</v>
      </c>
      <c r="R280" s="9" t="n">
        <f aca="false">+Outflows!R280+Fees!R280+'Ongoing Cash Flows'!R280+'Terminal Value'!R280</f>
        <v>982.222753437463</v>
      </c>
      <c r="S280" s="9" t="n">
        <f aca="false">+Outflows!S280+Fees!S280+'Ongoing Cash Flows'!S280+'Terminal Value'!S280</f>
        <v>0</v>
      </c>
      <c r="T280" s="9" t="n">
        <f aca="false">+Outflows!T280+Fees!T280+'Ongoing Cash Flows'!T280+'Terminal Value'!T280</f>
        <v>0</v>
      </c>
      <c r="U280" s="9" t="n">
        <f aca="false">+Outflows!U280+Fees!U280+'Ongoing Cash Flows'!U280+'Terminal Value'!U280</f>
        <v>0</v>
      </c>
      <c r="V280" s="9" t="n">
        <f aca="false">+Outflows!V280+Fees!V280+'Ongoing Cash Flows'!V280+'Terminal Value'!V280</f>
        <v>0</v>
      </c>
      <c r="W280" s="9" t="n">
        <f aca="false">+Outflows!W280+Fees!W280+'Ongoing Cash Flows'!W280+'Terminal Value'!W280</f>
        <v>0</v>
      </c>
      <c r="X280" s="9" t="n">
        <f aca="false">+Outflows!X280+Fees!X280+'Ongoing Cash Flows'!X280+'Terminal Value'!X280</f>
        <v>0</v>
      </c>
      <c r="Y280" s="9" t="n">
        <f aca="false">+Outflows!Y280+Fees!Y280+'Ongoing Cash Flows'!Y280+'Terminal Value'!Y280</f>
        <v>0</v>
      </c>
      <c r="Z280" s="9" t="n">
        <f aca="false">+Outflows!Z280+Fees!Z280+'Ongoing Cash Flows'!Z280+'Terminal Value'!Z280</f>
        <v>0</v>
      </c>
      <c r="AA280" s="9" t="n">
        <f aca="false">+Outflows!AA280+Fees!AA280+'Ongoing Cash Flows'!AA280+'Terminal Value'!AA280</f>
        <v>0</v>
      </c>
      <c r="AB280" s="9" t="n">
        <f aca="false">+Outflows!AB280+Fees!AB280+'Ongoing Cash Flows'!AB280+'Terminal Value'!AB280</f>
        <v>0</v>
      </c>
      <c r="AC280" s="9" t="n">
        <f aca="false">+Outflows!AC280+Fees!AC280+'Ongoing Cash Flows'!AC280+'Terminal Value'!AC280</f>
        <v>0</v>
      </c>
      <c r="AD280" s="9" t="n">
        <f aca="false">+Outflows!AD280+Fees!AD280+'Ongoing Cash Flows'!AD280+'Terminal Value'!AD280</f>
        <v>0</v>
      </c>
      <c r="AE280" s="9" t="n">
        <f aca="false">+Outflows!AE280+Fees!AE280+'Ongoing Cash Flows'!AE280+'Terminal Value'!AE280</f>
        <v>0</v>
      </c>
      <c r="AF280" s="9" t="n">
        <f aca="false">+Outflows!AF280+Fees!AF280+'Ongoing Cash Flows'!AF280+'Terminal Value'!AF280</f>
        <v>0</v>
      </c>
      <c r="AG280" s="9" t="n">
        <f aca="false">+Outflows!AG280+Fees!AG280+'Ongoing Cash Flows'!AG280+'Terminal Value'!AG280</f>
        <v>0</v>
      </c>
      <c r="AH280" s="9" t="n">
        <f aca="false">+Outflows!AH280+Fees!AH280+'Ongoing Cash Flows'!AH280+'Terminal Value'!AH280</f>
        <v>0</v>
      </c>
      <c r="AI280" s="9" t="n">
        <f aca="false">+Outflows!AI280+Fees!AI280+'Ongoing Cash Flows'!AI280+'Terminal Value'!AI280</f>
        <v>0</v>
      </c>
      <c r="AJ280" s="9" t="n">
        <f aca="false">+Outflows!AJ280+Fees!AJ280+'Ongoing Cash Flows'!AJ280+'Terminal Value'!AJ280</f>
        <v>0</v>
      </c>
      <c r="AK280" s="9"/>
      <c r="AL280" s="1"/>
      <c r="AM280" s="32"/>
      <c r="AN280" s="33" t="n">
        <f aca="false">IF(ISERROR(XIRR(B280:AJ280,IRRDates)),-1,XIRR(B280:AJ280,IRRDates))</f>
        <v>0.0703865395610268</v>
      </c>
      <c r="AO280" s="9" t="n">
        <f aca="false">SUMPRODUCT(B280:AJ280,PVRf)</f>
        <v>0</v>
      </c>
      <c r="AP280" s="9" t="n">
        <f aca="false">MIN(0,AO280-$AO$1004)^2</f>
        <v>0</v>
      </c>
      <c r="AQ280" s="9" t="n">
        <f aca="false">MAX(0,AO280-$AO$1004)^2</f>
        <v>0</v>
      </c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20"/>
      <c r="CM280" s="20"/>
      <c r="CN280" s="20"/>
      <c r="CO280" s="20"/>
      <c r="CP280" s="20"/>
    </row>
    <row r="281" customFormat="false" ht="11.25" hidden="false" customHeight="false" outlineLevel="0" collapsed="false">
      <c r="A281" s="1" t="n">
        <v>279</v>
      </c>
      <c r="B281" s="9" t="n">
        <f aca="false">+Outflows!B281+Fees!B281+'Ongoing Cash Flows'!B281+'Terminal Value'!B281</f>
        <v>-93986.6516635039</v>
      </c>
      <c r="C281" s="9" t="n">
        <f aca="false">+Outflows!C281+Fees!C281+'Ongoing Cash Flows'!C281+'Terminal Value'!C281</f>
        <v>14234.16515496</v>
      </c>
      <c r="D281" s="9" t="n">
        <f aca="false">+Outflows!D281+Fees!D281+'Ongoing Cash Flows'!D281+'Terminal Value'!D281</f>
        <v>12076.7186072944</v>
      </c>
      <c r="E281" s="9" t="n">
        <f aca="false">+Outflows!E281+Fees!E281+'Ongoing Cash Flows'!E281+'Terminal Value'!E281</f>
        <v>10182.1655106506</v>
      </c>
      <c r="F281" s="9" t="n">
        <f aca="false">+Outflows!F281+Fees!F281+'Ongoing Cash Flows'!F281+'Terminal Value'!F281</f>
        <v>9681.12084214442</v>
      </c>
      <c r="G281" s="9" t="n">
        <f aca="false">+Outflows!G281+Fees!G281+'Ongoing Cash Flows'!G281+'Terminal Value'!G281</f>
        <v>9444.0337229281</v>
      </c>
      <c r="H281" s="9" t="n">
        <f aca="false">+Outflows!H281+Fees!H281+'Ongoing Cash Flows'!H281+'Terminal Value'!H281</f>
        <v>8488.05640405291</v>
      </c>
      <c r="I281" s="9" t="n">
        <f aca="false">+Outflows!I281+Fees!I281+'Ongoing Cash Flows'!I281+'Terminal Value'!I281</f>
        <v>8337.32499000646</v>
      </c>
      <c r="J281" s="9" t="n">
        <f aca="false">+Outflows!J281+Fees!J281+'Ongoing Cash Flows'!J281+'Terminal Value'!J281</f>
        <v>8324.89078747147</v>
      </c>
      <c r="K281" s="9" t="n">
        <f aca="false">+Outflows!K281+Fees!K281+'Ongoing Cash Flows'!K281+'Terminal Value'!K281</f>
        <v>8315.73775987711</v>
      </c>
      <c r="L281" s="9" t="n">
        <f aca="false">+Outflows!L281+Fees!L281+'Ongoing Cash Flows'!L281+'Terminal Value'!L281</f>
        <v>8316.96285259106</v>
      </c>
      <c r="M281" s="9" t="n">
        <f aca="false">+Outflows!M281+Fees!M281+'Ongoing Cash Flows'!M281+'Terminal Value'!M281</f>
        <v>8288.95912557428</v>
      </c>
      <c r="N281" s="9" t="n">
        <f aca="false">+Outflows!N281+Fees!N281+'Ongoing Cash Flows'!N281+'Terminal Value'!N281</f>
        <v>8271.31012005915</v>
      </c>
      <c r="O281" s="9" t="n">
        <f aca="false">+Outflows!O281+Fees!O281+'Ongoing Cash Flows'!O281+'Terminal Value'!O281</f>
        <v>7945.18880844242</v>
      </c>
      <c r="P281" s="9" t="n">
        <f aca="false">+Outflows!P281+Fees!P281+'Ongoing Cash Flows'!P281+'Terminal Value'!P281</f>
        <v>7837.32763453333</v>
      </c>
      <c r="Q281" s="9" t="n">
        <f aca="false">+Outflows!Q281+Fees!Q281+'Ongoing Cash Flows'!Q281+'Terminal Value'!Q281</f>
        <v>7808.77376361482</v>
      </c>
      <c r="R281" s="9" t="n">
        <f aca="false">+Outflows!R281+Fees!R281+'Ongoing Cash Flows'!R281+'Terminal Value'!R281</f>
        <v>1077.98929991972</v>
      </c>
      <c r="S281" s="9" t="n">
        <f aca="false">+Outflows!S281+Fees!S281+'Ongoing Cash Flows'!S281+'Terminal Value'!S281</f>
        <v>0</v>
      </c>
      <c r="T281" s="9" t="n">
        <f aca="false">+Outflows!T281+Fees!T281+'Ongoing Cash Flows'!T281+'Terminal Value'!T281</f>
        <v>0</v>
      </c>
      <c r="U281" s="9" t="n">
        <f aca="false">+Outflows!U281+Fees!U281+'Ongoing Cash Flows'!U281+'Terminal Value'!U281</f>
        <v>0</v>
      </c>
      <c r="V281" s="9" t="n">
        <f aca="false">+Outflows!V281+Fees!V281+'Ongoing Cash Flows'!V281+'Terminal Value'!V281</f>
        <v>0</v>
      </c>
      <c r="W281" s="9" t="n">
        <f aca="false">+Outflows!W281+Fees!W281+'Ongoing Cash Flows'!W281+'Terminal Value'!W281</f>
        <v>0</v>
      </c>
      <c r="X281" s="9" t="n">
        <f aca="false">+Outflows!X281+Fees!X281+'Ongoing Cash Flows'!X281+'Terminal Value'!X281</f>
        <v>0</v>
      </c>
      <c r="Y281" s="9" t="n">
        <f aca="false">+Outflows!Y281+Fees!Y281+'Ongoing Cash Flows'!Y281+'Terminal Value'!Y281</f>
        <v>0</v>
      </c>
      <c r="Z281" s="9" t="n">
        <f aca="false">+Outflows!Z281+Fees!Z281+'Ongoing Cash Flows'!Z281+'Terminal Value'!Z281</f>
        <v>0</v>
      </c>
      <c r="AA281" s="9" t="n">
        <f aca="false">+Outflows!AA281+Fees!AA281+'Ongoing Cash Flows'!AA281+'Terminal Value'!AA281</f>
        <v>0</v>
      </c>
      <c r="AB281" s="9" t="n">
        <f aca="false">+Outflows!AB281+Fees!AB281+'Ongoing Cash Flows'!AB281+'Terminal Value'!AB281</f>
        <v>0</v>
      </c>
      <c r="AC281" s="9" t="n">
        <f aca="false">+Outflows!AC281+Fees!AC281+'Ongoing Cash Flows'!AC281+'Terminal Value'!AC281</f>
        <v>0</v>
      </c>
      <c r="AD281" s="9" t="n">
        <f aca="false">+Outflows!AD281+Fees!AD281+'Ongoing Cash Flows'!AD281+'Terminal Value'!AD281</f>
        <v>0</v>
      </c>
      <c r="AE281" s="9" t="n">
        <f aca="false">+Outflows!AE281+Fees!AE281+'Ongoing Cash Flows'!AE281+'Terminal Value'!AE281</f>
        <v>0</v>
      </c>
      <c r="AF281" s="9" t="n">
        <f aca="false">+Outflows!AF281+Fees!AF281+'Ongoing Cash Flows'!AF281+'Terminal Value'!AF281</f>
        <v>0</v>
      </c>
      <c r="AG281" s="9" t="n">
        <f aca="false">+Outflows!AG281+Fees!AG281+'Ongoing Cash Flows'!AG281+'Terminal Value'!AG281</f>
        <v>0</v>
      </c>
      <c r="AH281" s="9" t="n">
        <f aca="false">+Outflows!AH281+Fees!AH281+'Ongoing Cash Flows'!AH281+'Terminal Value'!AH281</f>
        <v>0</v>
      </c>
      <c r="AI281" s="9" t="n">
        <f aca="false">+Outflows!AI281+Fees!AI281+'Ongoing Cash Flows'!AI281+'Terminal Value'!AI281</f>
        <v>0</v>
      </c>
      <c r="AJ281" s="9" t="n">
        <f aca="false">+Outflows!AJ281+Fees!AJ281+'Ongoing Cash Flows'!AJ281+'Terminal Value'!AJ281</f>
        <v>0</v>
      </c>
      <c r="AK281" s="9"/>
      <c r="AL281" s="1"/>
      <c r="AM281" s="32"/>
      <c r="AN281" s="33" t="n">
        <f aca="false">IF(ISERROR(XIRR(B281:AJ281,IRRDates)),-1,XIRR(B281:AJ281,IRRDates))</f>
        <v>0.0583948876755879</v>
      </c>
      <c r="AO281" s="9" t="n">
        <f aca="false">SUMPRODUCT(B281:AJ281,PVRf)</f>
        <v>0</v>
      </c>
      <c r="AP281" s="9" t="n">
        <f aca="false">MIN(0,AO281-$AO$1004)^2</f>
        <v>0</v>
      </c>
      <c r="AQ281" s="9" t="n">
        <f aca="false">MAX(0,AO281-$AO$1004)^2</f>
        <v>0</v>
      </c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20"/>
      <c r="CM281" s="20"/>
      <c r="CN281" s="20"/>
      <c r="CO281" s="20"/>
      <c r="CP281" s="20"/>
    </row>
    <row r="282" customFormat="false" ht="11.25" hidden="false" customHeight="false" outlineLevel="0" collapsed="false">
      <c r="A282" s="1" t="n">
        <v>280</v>
      </c>
      <c r="B282" s="9" t="n">
        <f aca="false">+Outflows!B282+Fees!B282+'Ongoing Cash Flows'!B282+'Terminal Value'!B282</f>
        <v>-95069.1424519984</v>
      </c>
      <c r="C282" s="9" t="n">
        <f aca="false">+Outflows!C282+Fees!C282+'Ongoing Cash Flows'!C282+'Terminal Value'!C282</f>
        <v>14203.5682680979</v>
      </c>
      <c r="D282" s="9" t="n">
        <f aca="false">+Outflows!D282+Fees!D282+'Ongoing Cash Flows'!D282+'Terminal Value'!D282</f>
        <v>12190.3191945282</v>
      </c>
      <c r="E282" s="9" t="n">
        <f aca="false">+Outflows!E282+Fees!E282+'Ongoing Cash Flows'!E282+'Terminal Value'!E282</f>
        <v>10107.8727481733</v>
      </c>
      <c r="F282" s="9" t="n">
        <f aca="false">+Outflows!F282+Fees!F282+'Ongoing Cash Flows'!F282+'Terminal Value'!F282</f>
        <v>9763.81978775256</v>
      </c>
      <c r="G282" s="9" t="n">
        <f aca="false">+Outflows!G282+Fees!G282+'Ongoing Cash Flows'!G282+'Terminal Value'!G282</f>
        <v>9413.31307596044</v>
      </c>
      <c r="H282" s="9" t="n">
        <f aca="false">+Outflows!H282+Fees!H282+'Ongoing Cash Flows'!H282+'Terminal Value'!H282</f>
        <v>8514.27675572961</v>
      </c>
      <c r="I282" s="9" t="n">
        <f aca="false">+Outflows!I282+Fees!I282+'Ongoing Cash Flows'!I282+'Terminal Value'!I282</f>
        <v>8362.15646270189</v>
      </c>
      <c r="J282" s="9" t="n">
        <f aca="false">+Outflows!J282+Fees!J282+'Ongoing Cash Flows'!J282+'Terminal Value'!J282</f>
        <v>8349.7222601669</v>
      </c>
      <c r="K282" s="9" t="n">
        <f aca="false">+Outflows!K282+Fees!K282+'Ongoing Cash Flows'!K282+'Terminal Value'!K282</f>
        <v>8340.61131981439</v>
      </c>
      <c r="L282" s="9" t="n">
        <f aca="false">+Outflows!L282+Fees!L282+'Ongoing Cash Flows'!L282+'Terminal Value'!L282</f>
        <v>8341.79432528649</v>
      </c>
      <c r="M282" s="9" t="n">
        <f aca="false">+Outflows!M282+Fees!M282+'Ongoing Cash Flows'!M282+'Terminal Value'!M282</f>
        <v>8313.83268551157</v>
      </c>
      <c r="N282" s="9" t="n">
        <f aca="false">+Outflows!N282+Fees!N282+'Ongoing Cash Flows'!N282+'Terminal Value'!N282</f>
        <v>8296.14159275458</v>
      </c>
      <c r="O282" s="9" t="n">
        <f aca="false">+Outflows!O282+Fees!O282+'Ongoing Cash Flows'!O282+'Terminal Value'!O282</f>
        <v>7970.06236837971</v>
      </c>
      <c r="P282" s="9" t="n">
        <f aca="false">+Outflows!P282+Fees!P282+'Ongoing Cash Flows'!P282+'Terminal Value'!P282</f>
        <v>7862.15910722876</v>
      </c>
      <c r="Q282" s="9" t="n">
        <f aca="false">+Outflows!Q282+Fees!Q282+'Ongoing Cash Flows'!Q282+'Terminal Value'!Q282</f>
        <v>7833.64732355211</v>
      </c>
      <c r="R282" s="9" t="n">
        <f aca="false">+Outflows!R282+Fees!R282+'Ongoing Cash Flows'!R282+'Terminal Value'!R282</f>
        <v>1090.40503626744</v>
      </c>
      <c r="S282" s="9" t="n">
        <f aca="false">+Outflows!S282+Fees!S282+'Ongoing Cash Flows'!S282+'Terminal Value'!S282</f>
        <v>0</v>
      </c>
      <c r="T282" s="9" t="n">
        <f aca="false">+Outflows!T282+Fees!T282+'Ongoing Cash Flows'!T282+'Terminal Value'!T282</f>
        <v>0</v>
      </c>
      <c r="U282" s="9" t="n">
        <f aca="false">+Outflows!U282+Fees!U282+'Ongoing Cash Flows'!U282+'Terminal Value'!U282</f>
        <v>0</v>
      </c>
      <c r="V282" s="9" t="n">
        <f aca="false">+Outflows!V282+Fees!V282+'Ongoing Cash Flows'!V282+'Terminal Value'!V282</f>
        <v>0</v>
      </c>
      <c r="W282" s="9" t="n">
        <f aca="false">+Outflows!W282+Fees!W282+'Ongoing Cash Flows'!W282+'Terminal Value'!W282</f>
        <v>0</v>
      </c>
      <c r="X282" s="9" t="n">
        <f aca="false">+Outflows!X282+Fees!X282+'Ongoing Cash Flows'!X282+'Terminal Value'!X282</f>
        <v>0</v>
      </c>
      <c r="Y282" s="9" t="n">
        <f aca="false">+Outflows!Y282+Fees!Y282+'Ongoing Cash Flows'!Y282+'Terminal Value'!Y282</f>
        <v>0</v>
      </c>
      <c r="Z282" s="9" t="n">
        <f aca="false">+Outflows!Z282+Fees!Z282+'Ongoing Cash Flows'!Z282+'Terminal Value'!Z282</f>
        <v>0</v>
      </c>
      <c r="AA282" s="9" t="n">
        <f aca="false">+Outflows!AA282+Fees!AA282+'Ongoing Cash Flows'!AA282+'Terminal Value'!AA282</f>
        <v>0</v>
      </c>
      <c r="AB282" s="9" t="n">
        <f aca="false">+Outflows!AB282+Fees!AB282+'Ongoing Cash Flows'!AB282+'Terminal Value'!AB282</f>
        <v>0</v>
      </c>
      <c r="AC282" s="9" t="n">
        <f aca="false">+Outflows!AC282+Fees!AC282+'Ongoing Cash Flows'!AC282+'Terminal Value'!AC282</f>
        <v>0</v>
      </c>
      <c r="AD282" s="9" t="n">
        <f aca="false">+Outflows!AD282+Fees!AD282+'Ongoing Cash Flows'!AD282+'Terminal Value'!AD282</f>
        <v>0</v>
      </c>
      <c r="AE282" s="9" t="n">
        <f aca="false">+Outflows!AE282+Fees!AE282+'Ongoing Cash Flows'!AE282+'Terminal Value'!AE282</f>
        <v>0</v>
      </c>
      <c r="AF282" s="9" t="n">
        <f aca="false">+Outflows!AF282+Fees!AF282+'Ongoing Cash Flows'!AF282+'Terminal Value'!AF282</f>
        <v>0</v>
      </c>
      <c r="AG282" s="9" t="n">
        <f aca="false">+Outflows!AG282+Fees!AG282+'Ongoing Cash Flows'!AG282+'Terminal Value'!AG282</f>
        <v>0</v>
      </c>
      <c r="AH282" s="9" t="n">
        <f aca="false">+Outflows!AH282+Fees!AH282+'Ongoing Cash Flows'!AH282+'Terminal Value'!AH282</f>
        <v>0</v>
      </c>
      <c r="AI282" s="9" t="n">
        <f aca="false">+Outflows!AI282+Fees!AI282+'Ongoing Cash Flows'!AI282+'Terminal Value'!AI282</f>
        <v>0</v>
      </c>
      <c r="AJ282" s="9" t="n">
        <f aca="false">+Outflows!AJ282+Fees!AJ282+'Ongoing Cash Flows'!AJ282+'Terminal Value'!AJ282</f>
        <v>0</v>
      </c>
      <c r="AK282" s="9"/>
      <c r="AL282" s="1"/>
      <c r="AM282" s="32"/>
      <c r="AN282" s="33" t="n">
        <f aca="false">IF(ISERROR(XIRR(B282:AJ282,IRRDates)),-1,XIRR(B282:AJ282,IRRDates))</f>
        <v>0.0568290636296559</v>
      </c>
      <c r="AO282" s="9" t="n">
        <f aca="false">SUMPRODUCT(B282:AJ282,PVRf)</f>
        <v>0</v>
      </c>
      <c r="AP282" s="9" t="n">
        <f aca="false">MIN(0,AO282-$AO$1004)^2</f>
        <v>0</v>
      </c>
      <c r="AQ282" s="9" t="n">
        <f aca="false">MAX(0,AO282-$AO$1004)^2</f>
        <v>0</v>
      </c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20"/>
      <c r="CM282" s="20"/>
      <c r="CN282" s="20"/>
      <c r="CO282" s="20"/>
      <c r="CP282" s="20"/>
    </row>
    <row r="283" customFormat="false" ht="11.25" hidden="false" customHeight="false" outlineLevel="0" collapsed="false">
      <c r="A283" s="1" t="n">
        <v>281</v>
      </c>
      <c r="B283" s="9" t="n">
        <f aca="false">+Outflows!B283+Fees!B283+'Ongoing Cash Flows'!B283+'Terminal Value'!B283</f>
        <v>-85401.1842676165</v>
      </c>
      <c r="C283" s="9" t="n">
        <f aca="false">+Outflows!C283+Fees!C283+'Ongoing Cash Flows'!C283+'Terminal Value'!C283</f>
        <v>13960.7110498868</v>
      </c>
      <c r="D283" s="9" t="n">
        <f aca="false">+Outflows!D283+Fees!D283+'Ongoing Cash Flows'!D283+'Terminal Value'!D283</f>
        <v>11835.0047399722</v>
      </c>
      <c r="E283" s="9" t="n">
        <f aca="false">+Outflows!E283+Fees!E283+'Ongoing Cash Flows'!E283+'Terminal Value'!E283</f>
        <v>9968.62727767401</v>
      </c>
      <c r="F283" s="9" t="n">
        <f aca="false">+Outflows!F283+Fees!F283+'Ongoing Cash Flows'!F283+'Terminal Value'!F283</f>
        <v>9482.70988625644</v>
      </c>
      <c r="G283" s="9" t="n">
        <f aca="false">+Outflows!G283+Fees!G283+'Ongoing Cash Flows'!G283+'Terminal Value'!G283</f>
        <v>9288.7749998734</v>
      </c>
      <c r="H283" s="9" t="n">
        <f aca="false">+Outflows!H283+Fees!H283+'Ongoing Cash Flows'!H283+'Terminal Value'!H283</f>
        <v>8280.09715227755</v>
      </c>
      <c r="I283" s="9" t="n">
        <f aca="false">+Outflows!I283+Fees!I283+'Ongoing Cash Flows'!I283+'Terminal Value'!I283</f>
        <v>8140.38123631872</v>
      </c>
      <c r="J283" s="9" t="n">
        <f aca="false">+Outflows!J283+Fees!J283+'Ongoing Cash Flows'!J283+'Terminal Value'!J283</f>
        <v>8127.94703378373</v>
      </c>
      <c r="K283" s="9" t="n">
        <f aca="false">+Outflows!K283+Fees!K283+'Ongoing Cash Flows'!K283+'Terminal Value'!K283</f>
        <v>8118.46020321701</v>
      </c>
      <c r="L283" s="9" t="n">
        <f aca="false">+Outflows!L283+Fees!L283+'Ongoing Cash Flows'!L283+'Terminal Value'!L283</f>
        <v>8120.01909890332</v>
      </c>
      <c r="M283" s="9" t="n">
        <f aca="false">+Outflows!M283+Fees!M283+'Ongoing Cash Flows'!M283+'Terminal Value'!M283</f>
        <v>8091.68156891419</v>
      </c>
      <c r="N283" s="9" t="n">
        <f aca="false">+Outflows!N283+Fees!N283+'Ongoing Cash Flows'!N283+'Terminal Value'!N283</f>
        <v>8074.36636637141</v>
      </c>
      <c r="O283" s="9" t="n">
        <f aca="false">+Outflows!O283+Fees!O283+'Ongoing Cash Flows'!O283+'Terminal Value'!O283</f>
        <v>7747.91125178233</v>
      </c>
      <c r="P283" s="9" t="n">
        <f aca="false">+Outflows!P283+Fees!P283+'Ongoing Cash Flows'!P283+'Terminal Value'!P283</f>
        <v>7640.38388084559</v>
      </c>
      <c r="Q283" s="9" t="n">
        <f aca="false">+Outflows!Q283+Fees!Q283+'Ongoing Cash Flows'!Q283+'Terminal Value'!Q283</f>
        <v>7611.49620695473</v>
      </c>
      <c r="R283" s="9" t="n">
        <f aca="false">+Outflows!R283+Fees!R283+'Ongoing Cash Flows'!R283+'Terminal Value'!R283</f>
        <v>979.517423075854</v>
      </c>
      <c r="S283" s="9" t="n">
        <f aca="false">+Outflows!S283+Fees!S283+'Ongoing Cash Flows'!S283+'Terminal Value'!S283</f>
        <v>0</v>
      </c>
      <c r="T283" s="9" t="n">
        <f aca="false">+Outflows!T283+Fees!T283+'Ongoing Cash Flows'!T283+'Terminal Value'!T283</f>
        <v>0</v>
      </c>
      <c r="U283" s="9" t="n">
        <f aca="false">+Outflows!U283+Fees!U283+'Ongoing Cash Flows'!U283+'Terminal Value'!U283</f>
        <v>0</v>
      </c>
      <c r="V283" s="9" t="n">
        <f aca="false">+Outflows!V283+Fees!V283+'Ongoing Cash Flows'!V283+'Terminal Value'!V283</f>
        <v>0</v>
      </c>
      <c r="W283" s="9" t="n">
        <f aca="false">+Outflows!W283+Fees!W283+'Ongoing Cash Flows'!W283+'Terminal Value'!W283</f>
        <v>0</v>
      </c>
      <c r="X283" s="9" t="n">
        <f aca="false">+Outflows!X283+Fees!X283+'Ongoing Cash Flows'!X283+'Terminal Value'!X283</f>
        <v>0</v>
      </c>
      <c r="Y283" s="9" t="n">
        <f aca="false">+Outflows!Y283+Fees!Y283+'Ongoing Cash Flows'!Y283+'Terminal Value'!Y283</f>
        <v>0</v>
      </c>
      <c r="Z283" s="9" t="n">
        <f aca="false">+Outflows!Z283+Fees!Z283+'Ongoing Cash Flows'!Z283+'Terminal Value'!Z283</f>
        <v>0</v>
      </c>
      <c r="AA283" s="9" t="n">
        <f aca="false">+Outflows!AA283+Fees!AA283+'Ongoing Cash Flows'!AA283+'Terminal Value'!AA283</f>
        <v>0</v>
      </c>
      <c r="AB283" s="9" t="n">
        <f aca="false">+Outflows!AB283+Fees!AB283+'Ongoing Cash Flows'!AB283+'Terminal Value'!AB283</f>
        <v>0</v>
      </c>
      <c r="AC283" s="9" t="n">
        <f aca="false">+Outflows!AC283+Fees!AC283+'Ongoing Cash Flows'!AC283+'Terminal Value'!AC283</f>
        <v>0</v>
      </c>
      <c r="AD283" s="9" t="n">
        <f aca="false">+Outflows!AD283+Fees!AD283+'Ongoing Cash Flows'!AD283+'Terminal Value'!AD283</f>
        <v>0</v>
      </c>
      <c r="AE283" s="9" t="n">
        <f aca="false">+Outflows!AE283+Fees!AE283+'Ongoing Cash Flows'!AE283+'Terminal Value'!AE283</f>
        <v>0</v>
      </c>
      <c r="AF283" s="9" t="n">
        <f aca="false">+Outflows!AF283+Fees!AF283+'Ongoing Cash Flows'!AF283+'Terminal Value'!AF283</f>
        <v>0</v>
      </c>
      <c r="AG283" s="9" t="n">
        <f aca="false">+Outflows!AG283+Fees!AG283+'Ongoing Cash Flows'!AG283+'Terminal Value'!AG283</f>
        <v>0</v>
      </c>
      <c r="AH283" s="9" t="n">
        <f aca="false">+Outflows!AH283+Fees!AH283+'Ongoing Cash Flows'!AH283+'Terminal Value'!AH283</f>
        <v>0</v>
      </c>
      <c r="AI283" s="9" t="n">
        <f aca="false">+Outflows!AI283+Fees!AI283+'Ongoing Cash Flows'!AI283+'Terminal Value'!AI283</f>
        <v>0</v>
      </c>
      <c r="AJ283" s="9" t="n">
        <f aca="false">+Outflows!AJ283+Fees!AJ283+'Ongoing Cash Flows'!AJ283+'Terminal Value'!AJ283</f>
        <v>0</v>
      </c>
      <c r="AK283" s="9"/>
      <c r="AL283" s="1"/>
      <c r="AM283" s="32"/>
      <c r="AN283" s="33" t="n">
        <f aca="false">IF(ISERROR(XIRR(B283:AJ283,IRRDates)),-1,XIRR(B283:AJ283,IRRDates))</f>
        <v>0.0710504851393364</v>
      </c>
      <c r="AO283" s="9" t="n">
        <f aca="false">SUMPRODUCT(B283:AJ283,PVRf)</f>
        <v>0</v>
      </c>
      <c r="AP283" s="9" t="n">
        <f aca="false">MIN(0,AO283-$AO$1004)^2</f>
        <v>0</v>
      </c>
      <c r="AQ283" s="9" t="n">
        <f aca="false">MAX(0,AO283-$AO$1004)^2</f>
        <v>0</v>
      </c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20"/>
      <c r="CM283" s="20"/>
      <c r="CN283" s="20"/>
      <c r="CO283" s="20"/>
      <c r="CP283" s="20"/>
    </row>
    <row r="284" customFormat="false" ht="11.25" hidden="false" customHeight="false" outlineLevel="0" collapsed="false">
      <c r="A284" s="1" t="n">
        <v>282</v>
      </c>
      <c r="B284" s="9" t="n">
        <f aca="false">+Outflows!B284+Fees!B284+'Ongoing Cash Flows'!B284+'Terminal Value'!B284</f>
        <v>-87424.8836355679</v>
      </c>
      <c r="C284" s="9" t="n">
        <f aca="false">+Outflows!C284+Fees!C284+'Ongoing Cash Flows'!C284+'Terminal Value'!C284</f>
        <v>14053.9969900068</v>
      </c>
      <c r="D284" s="9" t="n">
        <f aca="false">+Outflows!D284+Fees!D284+'Ongoing Cash Flows'!D284+'Terminal Value'!D284</f>
        <v>11855.7544159438</v>
      </c>
      <c r="E284" s="9" t="n">
        <f aca="false">+Outflows!E284+Fees!E284+'Ongoing Cash Flows'!E284+'Terminal Value'!E284</f>
        <v>9745.65691016458</v>
      </c>
      <c r="F284" s="9" t="n">
        <f aca="false">+Outflows!F284+Fees!F284+'Ongoing Cash Flows'!F284+'Terminal Value'!F284</f>
        <v>9418.20112865037</v>
      </c>
      <c r="G284" s="9" t="n">
        <f aca="false">+Outflows!G284+Fees!G284+'Ongoing Cash Flows'!G284+'Terminal Value'!G284</f>
        <v>9395.33545827907</v>
      </c>
      <c r="H284" s="9" t="n">
        <f aca="false">+Outflows!H284+Fees!H284+'Ongoing Cash Flows'!H284+'Terminal Value'!H284</f>
        <v>8329.11568405591</v>
      </c>
      <c r="I284" s="9" t="n">
        <f aca="false">+Outflows!I284+Fees!I284+'Ongoing Cash Flows'!I284+'Terminal Value'!I284</f>
        <v>8186.80328086003</v>
      </c>
      <c r="J284" s="9" t="n">
        <f aca="false">+Outflows!J284+Fees!J284+'Ongoing Cash Flows'!J284+'Terminal Value'!J284</f>
        <v>8174.36907832504</v>
      </c>
      <c r="K284" s="9" t="n">
        <f aca="false">+Outflows!K284+Fees!K284+'Ongoing Cash Flows'!K284+'Terminal Value'!K284</f>
        <v>8164.96092918975</v>
      </c>
      <c r="L284" s="9" t="n">
        <f aca="false">+Outflows!L284+Fees!L284+'Ongoing Cash Flows'!L284+'Terminal Value'!L284</f>
        <v>8166.44114344463</v>
      </c>
      <c r="M284" s="9" t="n">
        <f aca="false">+Outflows!M284+Fees!M284+'Ongoing Cash Flows'!M284+'Terminal Value'!M284</f>
        <v>8138.18229488693</v>
      </c>
      <c r="N284" s="9" t="n">
        <f aca="false">+Outflows!N284+Fees!N284+'Ongoing Cash Flows'!N284+'Terminal Value'!N284</f>
        <v>8120.78841091272</v>
      </c>
      <c r="O284" s="9" t="n">
        <f aca="false">+Outflows!O284+Fees!O284+'Ongoing Cash Flows'!O284+'Terminal Value'!O284</f>
        <v>7794.41197775506</v>
      </c>
      <c r="P284" s="9" t="n">
        <f aca="false">+Outflows!P284+Fees!P284+'Ongoing Cash Flows'!P284+'Terminal Value'!P284</f>
        <v>7686.8059253869</v>
      </c>
      <c r="Q284" s="9" t="n">
        <f aca="false">+Outflows!Q284+Fees!Q284+'Ongoing Cash Flows'!Q284+'Terminal Value'!Q284</f>
        <v>7657.99693292747</v>
      </c>
      <c r="R284" s="9" t="n">
        <f aca="false">+Outflows!R284+Fees!R284+'Ongoing Cash Flows'!R284+'Terminal Value'!R284</f>
        <v>1002.72844534651</v>
      </c>
      <c r="S284" s="9" t="n">
        <f aca="false">+Outflows!S284+Fees!S284+'Ongoing Cash Flows'!S284+'Terminal Value'!S284</f>
        <v>0</v>
      </c>
      <c r="T284" s="9" t="n">
        <f aca="false">+Outflows!T284+Fees!T284+'Ongoing Cash Flows'!T284+'Terminal Value'!T284</f>
        <v>0</v>
      </c>
      <c r="U284" s="9" t="n">
        <f aca="false">+Outflows!U284+Fees!U284+'Ongoing Cash Flows'!U284+'Terminal Value'!U284</f>
        <v>0</v>
      </c>
      <c r="V284" s="9" t="n">
        <f aca="false">+Outflows!V284+Fees!V284+'Ongoing Cash Flows'!V284+'Terminal Value'!V284</f>
        <v>0</v>
      </c>
      <c r="W284" s="9" t="n">
        <f aca="false">+Outflows!W284+Fees!W284+'Ongoing Cash Flows'!W284+'Terminal Value'!W284</f>
        <v>0</v>
      </c>
      <c r="X284" s="9" t="n">
        <f aca="false">+Outflows!X284+Fees!X284+'Ongoing Cash Flows'!X284+'Terminal Value'!X284</f>
        <v>0</v>
      </c>
      <c r="Y284" s="9" t="n">
        <f aca="false">+Outflows!Y284+Fees!Y284+'Ongoing Cash Flows'!Y284+'Terminal Value'!Y284</f>
        <v>0</v>
      </c>
      <c r="Z284" s="9" t="n">
        <f aca="false">+Outflows!Z284+Fees!Z284+'Ongoing Cash Flows'!Z284+'Terminal Value'!Z284</f>
        <v>0</v>
      </c>
      <c r="AA284" s="9" t="n">
        <f aca="false">+Outflows!AA284+Fees!AA284+'Ongoing Cash Flows'!AA284+'Terminal Value'!AA284</f>
        <v>0</v>
      </c>
      <c r="AB284" s="9" t="n">
        <f aca="false">+Outflows!AB284+Fees!AB284+'Ongoing Cash Flows'!AB284+'Terminal Value'!AB284</f>
        <v>0</v>
      </c>
      <c r="AC284" s="9" t="n">
        <f aca="false">+Outflows!AC284+Fees!AC284+'Ongoing Cash Flows'!AC284+'Terminal Value'!AC284</f>
        <v>0</v>
      </c>
      <c r="AD284" s="9" t="n">
        <f aca="false">+Outflows!AD284+Fees!AD284+'Ongoing Cash Flows'!AD284+'Terminal Value'!AD284</f>
        <v>0</v>
      </c>
      <c r="AE284" s="9" t="n">
        <f aca="false">+Outflows!AE284+Fees!AE284+'Ongoing Cash Flows'!AE284+'Terminal Value'!AE284</f>
        <v>0</v>
      </c>
      <c r="AF284" s="9" t="n">
        <f aca="false">+Outflows!AF284+Fees!AF284+'Ongoing Cash Flows'!AF284+'Terminal Value'!AF284</f>
        <v>0</v>
      </c>
      <c r="AG284" s="9" t="n">
        <f aca="false">+Outflows!AG284+Fees!AG284+'Ongoing Cash Flows'!AG284+'Terminal Value'!AG284</f>
        <v>0</v>
      </c>
      <c r="AH284" s="9" t="n">
        <f aca="false">+Outflows!AH284+Fees!AH284+'Ongoing Cash Flows'!AH284+'Terminal Value'!AH284</f>
        <v>0</v>
      </c>
      <c r="AI284" s="9" t="n">
        <f aca="false">+Outflows!AI284+Fees!AI284+'Ongoing Cash Flows'!AI284+'Terminal Value'!AI284</f>
        <v>0</v>
      </c>
      <c r="AJ284" s="9" t="n">
        <f aca="false">+Outflows!AJ284+Fees!AJ284+'Ongoing Cash Flows'!AJ284+'Terminal Value'!AJ284</f>
        <v>0</v>
      </c>
      <c r="AK284" s="9"/>
      <c r="AL284" s="1"/>
      <c r="AM284" s="32"/>
      <c r="AN284" s="33" t="n">
        <f aca="false">IF(ISERROR(XIRR(B284:AJ284,IRRDates)),-1,XIRR(B284:AJ284,IRRDates))</f>
        <v>0.0673436684862271</v>
      </c>
      <c r="AO284" s="9" t="n">
        <f aca="false">SUMPRODUCT(B284:AJ284,PVRf)</f>
        <v>0</v>
      </c>
      <c r="AP284" s="9" t="n">
        <f aca="false">MIN(0,AO284-$AO$1004)^2</f>
        <v>0</v>
      </c>
      <c r="AQ284" s="9" t="n">
        <f aca="false">MAX(0,AO284-$AO$1004)^2</f>
        <v>0</v>
      </c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20"/>
      <c r="CM284" s="20"/>
      <c r="CN284" s="20"/>
      <c r="CO284" s="20"/>
      <c r="CP284" s="20"/>
    </row>
    <row r="285" customFormat="false" ht="11.25" hidden="false" customHeight="false" outlineLevel="0" collapsed="false">
      <c r="A285" s="1" t="n">
        <v>283</v>
      </c>
      <c r="B285" s="9" t="n">
        <f aca="false">+Outflows!B285+Fees!B285+'Ongoing Cash Flows'!B285+'Terminal Value'!B285</f>
        <v>-88036.7691035274</v>
      </c>
      <c r="C285" s="9" t="n">
        <f aca="false">+Outflows!C285+Fees!C285+'Ongoing Cash Flows'!C285+'Terminal Value'!C285</f>
        <v>14062.873052008</v>
      </c>
      <c r="D285" s="9" t="n">
        <f aca="false">+Outflows!D285+Fees!D285+'Ongoing Cash Flows'!D285+'Terminal Value'!D285</f>
        <v>11911.0710538585</v>
      </c>
      <c r="E285" s="9" t="n">
        <f aca="false">+Outflows!E285+Fees!E285+'Ongoing Cash Flows'!E285+'Terminal Value'!E285</f>
        <v>9901.1959195758</v>
      </c>
      <c r="F285" s="9" t="n">
        <f aca="false">+Outflows!F285+Fees!F285+'Ongoing Cash Flows'!F285+'Terminal Value'!F285</f>
        <v>9522.0775385992</v>
      </c>
      <c r="G285" s="9" t="n">
        <f aca="false">+Outflows!G285+Fees!G285+'Ongoing Cash Flows'!G285+'Terminal Value'!G285</f>
        <v>9207.49772643055</v>
      </c>
      <c r="H285" s="9" t="n">
        <f aca="false">+Outflows!H285+Fees!H285+'Ongoing Cash Flows'!H285+'Terminal Value'!H285</f>
        <v>8343.93692071334</v>
      </c>
      <c r="I285" s="9" t="n">
        <f aca="false">+Outflows!I285+Fees!I285+'Ongoing Cash Flows'!I285+'Terminal Value'!I285</f>
        <v>8200.83944398665</v>
      </c>
      <c r="J285" s="9" t="n">
        <f aca="false">+Outflows!J285+Fees!J285+'Ongoing Cash Flows'!J285+'Terminal Value'!J285</f>
        <v>8188.40524145166</v>
      </c>
      <c r="K285" s="9" t="n">
        <f aca="false">+Outflows!K285+Fees!K285+'Ongoing Cash Flows'!K285+'Terminal Value'!K285</f>
        <v>8179.02088242336</v>
      </c>
      <c r="L285" s="9" t="n">
        <f aca="false">+Outflows!L285+Fees!L285+'Ongoing Cash Flows'!L285+'Terminal Value'!L285</f>
        <v>8180.47730657125</v>
      </c>
      <c r="M285" s="9" t="n">
        <f aca="false">+Outflows!M285+Fees!M285+'Ongoing Cash Flows'!M285+'Terminal Value'!M285</f>
        <v>8152.24224812054</v>
      </c>
      <c r="N285" s="9" t="n">
        <f aca="false">+Outflows!N285+Fees!N285+'Ongoing Cash Flows'!N285+'Terminal Value'!N285</f>
        <v>8134.82457403934</v>
      </c>
      <c r="O285" s="9" t="n">
        <f aca="false">+Outflows!O285+Fees!O285+'Ongoing Cash Flows'!O285+'Terminal Value'!O285</f>
        <v>7808.47193098868</v>
      </c>
      <c r="P285" s="9" t="n">
        <f aca="false">+Outflows!P285+Fees!P285+'Ongoing Cash Flows'!P285+'Terminal Value'!P285</f>
        <v>7700.84208851352</v>
      </c>
      <c r="Q285" s="9" t="n">
        <f aca="false">+Outflows!Q285+Fees!Q285+'Ongoing Cash Flows'!Q285+'Terminal Value'!Q285</f>
        <v>7672.05688616108</v>
      </c>
      <c r="R285" s="9" t="n">
        <f aca="false">+Outflows!R285+Fees!R285+'Ongoing Cash Flows'!R285+'Terminal Value'!R285</f>
        <v>1009.74652690982</v>
      </c>
      <c r="S285" s="9" t="n">
        <f aca="false">+Outflows!S285+Fees!S285+'Ongoing Cash Flows'!S285+'Terminal Value'!S285</f>
        <v>0</v>
      </c>
      <c r="T285" s="9" t="n">
        <f aca="false">+Outflows!T285+Fees!T285+'Ongoing Cash Flows'!T285+'Terminal Value'!T285</f>
        <v>0</v>
      </c>
      <c r="U285" s="9" t="n">
        <f aca="false">+Outflows!U285+Fees!U285+'Ongoing Cash Flows'!U285+'Terminal Value'!U285</f>
        <v>0</v>
      </c>
      <c r="V285" s="9" t="n">
        <f aca="false">+Outflows!V285+Fees!V285+'Ongoing Cash Flows'!V285+'Terminal Value'!V285</f>
        <v>0</v>
      </c>
      <c r="W285" s="9" t="n">
        <f aca="false">+Outflows!W285+Fees!W285+'Ongoing Cash Flows'!W285+'Terminal Value'!W285</f>
        <v>0</v>
      </c>
      <c r="X285" s="9" t="n">
        <f aca="false">+Outflows!X285+Fees!X285+'Ongoing Cash Flows'!X285+'Terminal Value'!X285</f>
        <v>0</v>
      </c>
      <c r="Y285" s="9" t="n">
        <f aca="false">+Outflows!Y285+Fees!Y285+'Ongoing Cash Flows'!Y285+'Terminal Value'!Y285</f>
        <v>0</v>
      </c>
      <c r="Z285" s="9" t="n">
        <f aca="false">+Outflows!Z285+Fees!Z285+'Ongoing Cash Flows'!Z285+'Terminal Value'!Z285</f>
        <v>0</v>
      </c>
      <c r="AA285" s="9" t="n">
        <f aca="false">+Outflows!AA285+Fees!AA285+'Ongoing Cash Flows'!AA285+'Terminal Value'!AA285</f>
        <v>0</v>
      </c>
      <c r="AB285" s="9" t="n">
        <f aca="false">+Outflows!AB285+Fees!AB285+'Ongoing Cash Flows'!AB285+'Terminal Value'!AB285</f>
        <v>0</v>
      </c>
      <c r="AC285" s="9" t="n">
        <f aca="false">+Outflows!AC285+Fees!AC285+'Ongoing Cash Flows'!AC285+'Terminal Value'!AC285</f>
        <v>0</v>
      </c>
      <c r="AD285" s="9" t="n">
        <f aca="false">+Outflows!AD285+Fees!AD285+'Ongoing Cash Flows'!AD285+'Terminal Value'!AD285</f>
        <v>0</v>
      </c>
      <c r="AE285" s="9" t="n">
        <f aca="false">+Outflows!AE285+Fees!AE285+'Ongoing Cash Flows'!AE285+'Terminal Value'!AE285</f>
        <v>0</v>
      </c>
      <c r="AF285" s="9" t="n">
        <f aca="false">+Outflows!AF285+Fees!AF285+'Ongoing Cash Flows'!AF285+'Terminal Value'!AF285</f>
        <v>0</v>
      </c>
      <c r="AG285" s="9" t="n">
        <f aca="false">+Outflows!AG285+Fees!AG285+'Ongoing Cash Flows'!AG285+'Terminal Value'!AG285</f>
        <v>0</v>
      </c>
      <c r="AH285" s="9" t="n">
        <f aca="false">+Outflows!AH285+Fees!AH285+'Ongoing Cash Flows'!AH285+'Terminal Value'!AH285</f>
        <v>0</v>
      </c>
      <c r="AI285" s="9" t="n">
        <f aca="false">+Outflows!AI285+Fees!AI285+'Ongoing Cash Flows'!AI285+'Terminal Value'!AI285</f>
        <v>0</v>
      </c>
      <c r="AJ285" s="9" t="n">
        <f aca="false">+Outflows!AJ285+Fees!AJ285+'Ongoing Cash Flows'!AJ285+'Terminal Value'!AJ285</f>
        <v>0</v>
      </c>
      <c r="AK285" s="9"/>
      <c r="AL285" s="1"/>
      <c r="AM285" s="32"/>
      <c r="AN285" s="33" t="n">
        <f aca="false">IF(ISERROR(XIRR(B285:AJ285,IRRDates)),-1,XIRR(B285:AJ285,IRRDates))</f>
        <v>0.0665383714710887</v>
      </c>
      <c r="AO285" s="9" t="n">
        <f aca="false">SUMPRODUCT(B285:AJ285,PVRf)</f>
        <v>0</v>
      </c>
      <c r="AP285" s="9" t="n">
        <f aca="false">MIN(0,AO285-$AO$1004)^2</f>
        <v>0</v>
      </c>
      <c r="AQ285" s="9" t="n">
        <f aca="false">MAX(0,AO285-$AO$1004)^2</f>
        <v>0</v>
      </c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20"/>
      <c r="CM285" s="20"/>
      <c r="CN285" s="20"/>
      <c r="CO285" s="20"/>
      <c r="CP285" s="20"/>
    </row>
    <row r="286" customFormat="false" ht="11.25" hidden="false" customHeight="false" outlineLevel="0" collapsed="false">
      <c r="A286" s="1" t="n">
        <v>284</v>
      </c>
      <c r="B286" s="9" t="n">
        <f aca="false">+Outflows!B286+Fees!B286+'Ongoing Cash Flows'!B286+'Terminal Value'!B286</f>
        <v>-95014.6583311608</v>
      </c>
      <c r="C286" s="9" t="n">
        <f aca="false">+Outflows!C286+Fees!C286+'Ongoing Cash Flows'!C286+'Terminal Value'!C286</f>
        <v>14189.1582969703</v>
      </c>
      <c r="D286" s="9" t="n">
        <f aca="false">+Outflows!D286+Fees!D286+'Ongoing Cash Flows'!D286+'Terminal Value'!D286</f>
        <v>12194.8987857587</v>
      </c>
      <c r="E286" s="9" t="n">
        <f aca="false">+Outflows!E286+Fees!E286+'Ongoing Cash Flows'!E286+'Terminal Value'!E286</f>
        <v>10133.9793919181</v>
      </c>
      <c r="F286" s="9" t="n">
        <f aca="false">+Outflows!F286+Fees!F286+'Ongoing Cash Flows'!F286+'Terminal Value'!F286</f>
        <v>9746.08724261857</v>
      </c>
      <c r="G286" s="9" t="n">
        <f aca="false">+Outflows!G286+Fees!G286+'Ongoing Cash Flows'!G286+'Terminal Value'!G286</f>
        <v>9393.07357542722</v>
      </c>
      <c r="H286" s="9" t="n">
        <f aca="false">+Outflows!H286+Fees!H286+'Ongoing Cash Flows'!H286+'Terminal Value'!H286</f>
        <v>8512.95702827849</v>
      </c>
      <c r="I286" s="9" t="n">
        <f aca="false">+Outflows!I286+Fees!I286+'Ongoing Cash Flows'!I286+'Terminal Value'!I286</f>
        <v>8360.90664055717</v>
      </c>
      <c r="J286" s="9" t="n">
        <f aca="false">+Outflows!J286+Fees!J286+'Ongoing Cash Flows'!J286+'Terminal Value'!J286</f>
        <v>8348.47243802218</v>
      </c>
      <c r="K286" s="9" t="n">
        <f aca="false">+Outflows!K286+Fees!K286+'Ongoing Cash Flows'!K286+'Terminal Value'!K286</f>
        <v>8339.35937932706</v>
      </c>
      <c r="L286" s="9" t="n">
        <f aca="false">+Outflows!L286+Fees!L286+'Ongoing Cash Flows'!L286+'Terminal Value'!L286</f>
        <v>8340.54450314177</v>
      </c>
      <c r="M286" s="9" t="n">
        <f aca="false">+Outflows!M286+Fees!M286+'Ongoing Cash Flows'!M286+'Terminal Value'!M286</f>
        <v>8312.58074502424</v>
      </c>
      <c r="N286" s="9" t="n">
        <f aca="false">+Outflows!N286+Fees!N286+'Ongoing Cash Flows'!N286+'Terminal Value'!N286</f>
        <v>8294.89177060987</v>
      </c>
      <c r="O286" s="9" t="n">
        <f aca="false">+Outflows!O286+Fees!O286+'Ongoing Cash Flows'!O286+'Terminal Value'!O286</f>
        <v>7968.81042789237</v>
      </c>
      <c r="P286" s="9" t="n">
        <f aca="false">+Outflows!P286+Fees!P286+'Ongoing Cash Flows'!P286+'Terminal Value'!P286</f>
        <v>7860.90928508404</v>
      </c>
      <c r="Q286" s="9" t="n">
        <f aca="false">+Outflows!Q286+Fees!Q286+'Ongoing Cash Flows'!Q286+'Terminal Value'!Q286</f>
        <v>7832.39538306478</v>
      </c>
      <c r="R286" s="9" t="n">
        <f aca="false">+Outflows!R286+Fees!R286+'Ongoing Cash Flows'!R286+'Terminal Value'!R286</f>
        <v>1089.78012519508</v>
      </c>
      <c r="S286" s="9" t="n">
        <f aca="false">+Outflows!S286+Fees!S286+'Ongoing Cash Flows'!S286+'Terminal Value'!S286</f>
        <v>0</v>
      </c>
      <c r="T286" s="9" t="n">
        <f aca="false">+Outflows!T286+Fees!T286+'Ongoing Cash Flows'!T286+'Terminal Value'!T286</f>
        <v>0</v>
      </c>
      <c r="U286" s="9" t="n">
        <f aca="false">+Outflows!U286+Fees!U286+'Ongoing Cash Flows'!U286+'Terminal Value'!U286</f>
        <v>0</v>
      </c>
      <c r="V286" s="9" t="n">
        <f aca="false">+Outflows!V286+Fees!V286+'Ongoing Cash Flows'!V286+'Terminal Value'!V286</f>
        <v>0</v>
      </c>
      <c r="W286" s="9" t="n">
        <f aca="false">+Outflows!W286+Fees!W286+'Ongoing Cash Flows'!W286+'Terminal Value'!W286</f>
        <v>0</v>
      </c>
      <c r="X286" s="9" t="n">
        <f aca="false">+Outflows!X286+Fees!X286+'Ongoing Cash Flows'!X286+'Terminal Value'!X286</f>
        <v>0</v>
      </c>
      <c r="Y286" s="9" t="n">
        <f aca="false">+Outflows!Y286+Fees!Y286+'Ongoing Cash Flows'!Y286+'Terminal Value'!Y286</f>
        <v>0</v>
      </c>
      <c r="Z286" s="9" t="n">
        <f aca="false">+Outflows!Z286+Fees!Z286+'Ongoing Cash Flows'!Z286+'Terminal Value'!Z286</f>
        <v>0</v>
      </c>
      <c r="AA286" s="9" t="n">
        <f aca="false">+Outflows!AA286+Fees!AA286+'Ongoing Cash Flows'!AA286+'Terminal Value'!AA286</f>
        <v>0</v>
      </c>
      <c r="AB286" s="9" t="n">
        <f aca="false">+Outflows!AB286+Fees!AB286+'Ongoing Cash Flows'!AB286+'Terminal Value'!AB286</f>
        <v>0</v>
      </c>
      <c r="AC286" s="9" t="n">
        <f aca="false">+Outflows!AC286+Fees!AC286+'Ongoing Cash Flows'!AC286+'Terminal Value'!AC286</f>
        <v>0</v>
      </c>
      <c r="AD286" s="9" t="n">
        <f aca="false">+Outflows!AD286+Fees!AD286+'Ongoing Cash Flows'!AD286+'Terminal Value'!AD286</f>
        <v>0</v>
      </c>
      <c r="AE286" s="9" t="n">
        <f aca="false">+Outflows!AE286+Fees!AE286+'Ongoing Cash Flows'!AE286+'Terminal Value'!AE286</f>
        <v>0</v>
      </c>
      <c r="AF286" s="9" t="n">
        <f aca="false">+Outflows!AF286+Fees!AF286+'Ongoing Cash Flows'!AF286+'Terminal Value'!AF286</f>
        <v>0</v>
      </c>
      <c r="AG286" s="9" t="n">
        <f aca="false">+Outflows!AG286+Fees!AG286+'Ongoing Cash Flows'!AG286+'Terminal Value'!AG286</f>
        <v>0</v>
      </c>
      <c r="AH286" s="9" t="n">
        <f aca="false">+Outflows!AH286+Fees!AH286+'Ongoing Cash Flows'!AH286+'Terminal Value'!AH286</f>
        <v>0</v>
      </c>
      <c r="AI286" s="9" t="n">
        <f aca="false">+Outflows!AI286+Fees!AI286+'Ongoing Cash Flows'!AI286+'Terminal Value'!AI286</f>
        <v>0</v>
      </c>
      <c r="AJ286" s="9" t="n">
        <f aca="false">+Outflows!AJ286+Fees!AJ286+'Ongoing Cash Flows'!AJ286+'Terminal Value'!AJ286</f>
        <v>0</v>
      </c>
      <c r="AK286" s="9"/>
      <c r="AL286" s="1"/>
      <c r="AM286" s="32"/>
      <c r="AN286" s="33" t="n">
        <f aca="false">IF(ISERROR(XIRR(B286:AJ286,IRRDates)),-1,XIRR(B286:AJ286,IRRDates))</f>
        <v>0.0568819417503809</v>
      </c>
      <c r="AO286" s="9" t="n">
        <f aca="false">SUMPRODUCT(B286:AJ286,PVRf)</f>
        <v>0</v>
      </c>
      <c r="AP286" s="9" t="n">
        <f aca="false">MIN(0,AO286-$AO$1004)^2</f>
        <v>0</v>
      </c>
      <c r="AQ286" s="9" t="n">
        <f aca="false">MAX(0,AO286-$AO$1004)^2</f>
        <v>0</v>
      </c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20"/>
      <c r="CM286" s="20"/>
      <c r="CN286" s="20"/>
      <c r="CO286" s="20"/>
      <c r="CP286" s="20"/>
    </row>
    <row r="287" customFormat="false" ht="11.25" hidden="false" customHeight="false" outlineLevel="0" collapsed="false">
      <c r="A287" s="1" t="n">
        <v>285</v>
      </c>
      <c r="B287" s="9" t="n">
        <f aca="false">+Outflows!B287+Fees!B287+'Ongoing Cash Flows'!B287+'Terminal Value'!B287</f>
        <v>-85549.5378705904</v>
      </c>
      <c r="C287" s="9" t="n">
        <f aca="false">+Outflows!C287+Fees!C287+'Ongoing Cash Flows'!C287+'Terminal Value'!C287</f>
        <v>13983.1092611771</v>
      </c>
      <c r="D287" s="9" t="n">
        <f aca="false">+Outflows!D287+Fees!D287+'Ongoing Cash Flows'!D287+'Terminal Value'!D287</f>
        <v>11895.9774297821</v>
      </c>
      <c r="E287" s="9" t="n">
        <f aca="false">+Outflows!E287+Fees!E287+'Ongoing Cash Flows'!E287+'Terminal Value'!E287</f>
        <v>9853.80427849544</v>
      </c>
      <c r="F287" s="9" t="n">
        <f aca="false">+Outflows!F287+Fees!F287+'Ongoing Cash Flows'!F287+'Terminal Value'!F287</f>
        <v>9450.46495293791</v>
      </c>
      <c r="G287" s="9" t="n">
        <f aca="false">+Outflows!G287+Fees!G287+'Ongoing Cash Flows'!G287+'Terminal Value'!G287</f>
        <v>9168.29472843706</v>
      </c>
      <c r="H287" s="9" t="n">
        <f aca="false">+Outflows!H287+Fees!H287+'Ongoing Cash Flows'!H287+'Terminal Value'!H287</f>
        <v>8283.69060885365</v>
      </c>
      <c r="I287" s="9" t="n">
        <f aca="false">+Outflows!I287+Fees!I287+'Ongoing Cash Flows'!I287+'Terminal Value'!I287</f>
        <v>8143.78434928806</v>
      </c>
      <c r="J287" s="9" t="n">
        <f aca="false">+Outflows!J287+Fees!J287+'Ongoing Cash Flows'!J287+'Terminal Value'!J287</f>
        <v>8131.35014675307</v>
      </c>
      <c r="K287" s="9" t="n">
        <f aca="false">+Outflows!K287+Fees!K287+'Ongoing Cash Flows'!K287+'Terminal Value'!K287</f>
        <v>8121.86908417444</v>
      </c>
      <c r="L287" s="9" t="n">
        <f aca="false">+Outflows!L287+Fees!L287+'Ongoing Cash Flows'!L287+'Terminal Value'!L287</f>
        <v>8123.42221187266</v>
      </c>
      <c r="M287" s="9" t="n">
        <f aca="false">+Outflows!M287+Fees!M287+'Ongoing Cash Flows'!M287+'Terminal Value'!M287</f>
        <v>8095.09044987161</v>
      </c>
      <c r="N287" s="9" t="n">
        <f aca="false">+Outflows!N287+Fees!N287+'Ongoing Cash Flows'!N287+'Terminal Value'!N287</f>
        <v>8077.76947934075</v>
      </c>
      <c r="O287" s="9" t="n">
        <f aca="false">+Outflows!O287+Fees!O287+'Ongoing Cash Flows'!O287+'Terminal Value'!O287</f>
        <v>7751.32013273975</v>
      </c>
      <c r="P287" s="9" t="n">
        <f aca="false">+Outflows!P287+Fees!P287+'Ongoing Cash Flows'!P287+'Terminal Value'!P287</f>
        <v>7643.78699381493</v>
      </c>
      <c r="Q287" s="9" t="n">
        <f aca="false">+Outflows!Q287+Fees!Q287+'Ongoing Cash Flows'!Q287+'Terminal Value'!Q287</f>
        <v>7614.90508791215</v>
      </c>
      <c r="R287" s="9" t="n">
        <f aca="false">+Outflows!R287+Fees!R287+'Ongoing Cash Flows'!R287+'Terminal Value'!R287</f>
        <v>981.218979560523</v>
      </c>
      <c r="S287" s="9" t="n">
        <f aca="false">+Outflows!S287+Fees!S287+'Ongoing Cash Flows'!S287+'Terminal Value'!S287</f>
        <v>0</v>
      </c>
      <c r="T287" s="9" t="n">
        <f aca="false">+Outflows!T287+Fees!T287+'Ongoing Cash Flows'!T287+'Terminal Value'!T287</f>
        <v>0</v>
      </c>
      <c r="U287" s="9" t="n">
        <f aca="false">+Outflows!U287+Fees!U287+'Ongoing Cash Flows'!U287+'Terminal Value'!U287</f>
        <v>0</v>
      </c>
      <c r="V287" s="9" t="n">
        <f aca="false">+Outflows!V287+Fees!V287+'Ongoing Cash Flows'!V287+'Terminal Value'!V287</f>
        <v>0</v>
      </c>
      <c r="W287" s="9" t="n">
        <f aca="false">+Outflows!W287+Fees!W287+'Ongoing Cash Flows'!W287+'Terminal Value'!W287</f>
        <v>0</v>
      </c>
      <c r="X287" s="9" t="n">
        <f aca="false">+Outflows!X287+Fees!X287+'Ongoing Cash Flows'!X287+'Terminal Value'!X287</f>
        <v>0</v>
      </c>
      <c r="Y287" s="9" t="n">
        <f aca="false">+Outflows!Y287+Fees!Y287+'Ongoing Cash Flows'!Y287+'Terminal Value'!Y287</f>
        <v>0</v>
      </c>
      <c r="Z287" s="9" t="n">
        <f aca="false">+Outflows!Z287+Fees!Z287+'Ongoing Cash Flows'!Z287+'Terminal Value'!Z287</f>
        <v>0</v>
      </c>
      <c r="AA287" s="9" t="n">
        <f aca="false">+Outflows!AA287+Fees!AA287+'Ongoing Cash Flows'!AA287+'Terminal Value'!AA287</f>
        <v>0</v>
      </c>
      <c r="AB287" s="9" t="n">
        <f aca="false">+Outflows!AB287+Fees!AB287+'Ongoing Cash Flows'!AB287+'Terminal Value'!AB287</f>
        <v>0</v>
      </c>
      <c r="AC287" s="9" t="n">
        <f aca="false">+Outflows!AC287+Fees!AC287+'Ongoing Cash Flows'!AC287+'Terminal Value'!AC287</f>
        <v>0</v>
      </c>
      <c r="AD287" s="9" t="n">
        <f aca="false">+Outflows!AD287+Fees!AD287+'Ongoing Cash Flows'!AD287+'Terminal Value'!AD287</f>
        <v>0</v>
      </c>
      <c r="AE287" s="9" t="n">
        <f aca="false">+Outflows!AE287+Fees!AE287+'Ongoing Cash Flows'!AE287+'Terminal Value'!AE287</f>
        <v>0</v>
      </c>
      <c r="AF287" s="9" t="n">
        <f aca="false">+Outflows!AF287+Fees!AF287+'Ongoing Cash Flows'!AF287+'Terminal Value'!AF287</f>
        <v>0</v>
      </c>
      <c r="AG287" s="9" t="n">
        <f aca="false">+Outflows!AG287+Fees!AG287+'Ongoing Cash Flows'!AG287+'Terminal Value'!AG287</f>
        <v>0</v>
      </c>
      <c r="AH287" s="9" t="n">
        <f aca="false">+Outflows!AH287+Fees!AH287+'Ongoing Cash Flows'!AH287+'Terminal Value'!AH287</f>
        <v>0</v>
      </c>
      <c r="AI287" s="9" t="n">
        <f aca="false">+Outflows!AI287+Fees!AI287+'Ongoing Cash Flows'!AI287+'Terminal Value'!AI287</f>
        <v>0</v>
      </c>
      <c r="AJ287" s="9" t="n">
        <f aca="false">+Outflows!AJ287+Fees!AJ287+'Ongoing Cash Flows'!AJ287+'Terminal Value'!AJ287</f>
        <v>0</v>
      </c>
      <c r="AK287" s="9"/>
      <c r="AL287" s="1"/>
      <c r="AM287" s="32"/>
      <c r="AN287" s="33" t="n">
        <f aca="false">IF(ISERROR(XIRR(B287:AJ287,IRRDates)),-1,XIRR(B287:AJ287,IRRDates))</f>
        <v>0.0705139180140063</v>
      </c>
      <c r="AO287" s="9" t="n">
        <f aca="false">SUMPRODUCT(B287:AJ287,PVRf)</f>
        <v>0</v>
      </c>
      <c r="AP287" s="9" t="n">
        <f aca="false">MIN(0,AO287-$AO$1004)^2</f>
        <v>0</v>
      </c>
      <c r="AQ287" s="9" t="n">
        <f aca="false">MAX(0,AO287-$AO$1004)^2</f>
        <v>0</v>
      </c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20"/>
      <c r="CM287" s="20"/>
      <c r="CN287" s="20"/>
      <c r="CO287" s="20"/>
      <c r="CP287" s="20"/>
    </row>
    <row r="288" customFormat="false" ht="11.25" hidden="false" customHeight="false" outlineLevel="0" collapsed="false">
      <c r="A288" s="1" t="n">
        <v>286</v>
      </c>
      <c r="B288" s="9" t="n">
        <f aca="false">+Outflows!B288+Fees!B288+'Ongoing Cash Flows'!B288+'Terminal Value'!B288</f>
        <v>-86484.4233599233</v>
      </c>
      <c r="C288" s="9" t="n">
        <f aca="false">+Outflows!C288+Fees!C288+'Ongoing Cash Flows'!C288+'Terminal Value'!C288</f>
        <v>14153.9153490256</v>
      </c>
      <c r="D288" s="9" t="n">
        <f aca="false">+Outflows!D288+Fees!D288+'Ongoing Cash Flows'!D288+'Terminal Value'!D288</f>
        <v>11879.4973842594</v>
      </c>
      <c r="E288" s="9" t="n">
        <f aca="false">+Outflows!E288+Fees!E288+'Ongoing Cash Flows'!E288+'Terminal Value'!E288</f>
        <v>9937.12274031779</v>
      </c>
      <c r="F288" s="9" t="n">
        <f aca="false">+Outflows!F288+Fees!F288+'Ongoing Cash Flows'!F288+'Terminal Value'!F288</f>
        <v>9345.49588435316</v>
      </c>
      <c r="G288" s="9" t="n">
        <f aca="false">+Outflows!G288+Fees!G288+'Ongoing Cash Flows'!G288+'Terminal Value'!G288</f>
        <v>9262.65535615364</v>
      </c>
      <c r="H288" s="9" t="n">
        <f aca="false">+Outflows!H288+Fees!H288+'Ongoing Cash Flows'!H288+'Terminal Value'!H288</f>
        <v>8306.33562954878</v>
      </c>
      <c r="I288" s="9" t="n">
        <f aca="false">+Outflows!I288+Fees!I288+'Ongoing Cash Flows'!I288+'Terminal Value'!I288</f>
        <v>8165.22987450496</v>
      </c>
      <c r="J288" s="9" t="n">
        <f aca="false">+Outflows!J288+Fees!J288+'Ongoing Cash Flows'!J288+'Terminal Value'!J288</f>
        <v>8152.79567196997</v>
      </c>
      <c r="K288" s="9" t="n">
        <f aca="false">+Outflows!K288+Fees!K288+'Ongoing Cash Flows'!K288+'Terminal Value'!K288</f>
        <v>8143.35095773917</v>
      </c>
      <c r="L288" s="9" t="n">
        <f aca="false">+Outflows!L288+Fees!L288+'Ongoing Cash Flows'!L288+'Terminal Value'!L288</f>
        <v>8144.86773708956</v>
      </c>
      <c r="M288" s="9" t="n">
        <f aca="false">+Outflows!M288+Fees!M288+'Ongoing Cash Flows'!M288+'Terminal Value'!M288</f>
        <v>8116.57232343634</v>
      </c>
      <c r="N288" s="9" t="n">
        <f aca="false">+Outflows!N288+Fees!N288+'Ongoing Cash Flows'!N288+'Terminal Value'!N288</f>
        <v>8099.21500455765</v>
      </c>
      <c r="O288" s="9" t="n">
        <f aca="false">+Outflows!O288+Fees!O288+'Ongoing Cash Flows'!O288+'Terminal Value'!O288</f>
        <v>7772.80200630448</v>
      </c>
      <c r="P288" s="9" t="n">
        <f aca="false">+Outflows!P288+Fees!P288+'Ongoing Cash Flows'!P288+'Terminal Value'!P288</f>
        <v>7665.23251903183</v>
      </c>
      <c r="Q288" s="9" t="n">
        <f aca="false">+Outflows!Q288+Fees!Q288+'Ongoing Cash Flows'!Q288+'Terminal Value'!Q288</f>
        <v>7636.38696147688</v>
      </c>
      <c r="R288" s="9" t="n">
        <f aca="false">+Outflows!R288+Fees!R288+'Ongoing Cash Flows'!R288+'Terminal Value'!R288</f>
        <v>991.941742168976</v>
      </c>
      <c r="S288" s="9" t="n">
        <f aca="false">+Outflows!S288+Fees!S288+'Ongoing Cash Flows'!S288+'Terminal Value'!S288</f>
        <v>0</v>
      </c>
      <c r="T288" s="9" t="n">
        <f aca="false">+Outflows!T288+Fees!T288+'Ongoing Cash Flows'!T288+'Terminal Value'!T288</f>
        <v>0</v>
      </c>
      <c r="U288" s="9" t="n">
        <f aca="false">+Outflows!U288+Fees!U288+'Ongoing Cash Flows'!U288+'Terminal Value'!U288</f>
        <v>0</v>
      </c>
      <c r="V288" s="9" t="n">
        <f aca="false">+Outflows!V288+Fees!V288+'Ongoing Cash Flows'!V288+'Terminal Value'!V288</f>
        <v>0</v>
      </c>
      <c r="W288" s="9" t="n">
        <f aca="false">+Outflows!W288+Fees!W288+'Ongoing Cash Flows'!W288+'Terminal Value'!W288</f>
        <v>0</v>
      </c>
      <c r="X288" s="9" t="n">
        <f aca="false">+Outflows!X288+Fees!X288+'Ongoing Cash Flows'!X288+'Terminal Value'!X288</f>
        <v>0</v>
      </c>
      <c r="Y288" s="9" t="n">
        <f aca="false">+Outflows!Y288+Fees!Y288+'Ongoing Cash Flows'!Y288+'Terminal Value'!Y288</f>
        <v>0</v>
      </c>
      <c r="Z288" s="9" t="n">
        <f aca="false">+Outflows!Z288+Fees!Z288+'Ongoing Cash Flows'!Z288+'Terminal Value'!Z288</f>
        <v>0</v>
      </c>
      <c r="AA288" s="9" t="n">
        <f aca="false">+Outflows!AA288+Fees!AA288+'Ongoing Cash Flows'!AA288+'Terminal Value'!AA288</f>
        <v>0</v>
      </c>
      <c r="AB288" s="9" t="n">
        <f aca="false">+Outflows!AB288+Fees!AB288+'Ongoing Cash Flows'!AB288+'Terminal Value'!AB288</f>
        <v>0</v>
      </c>
      <c r="AC288" s="9" t="n">
        <f aca="false">+Outflows!AC288+Fees!AC288+'Ongoing Cash Flows'!AC288+'Terminal Value'!AC288</f>
        <v>0</v>
      </c>
      <c r="AD288" s="9" t="n">
        <f aca="false">+Outflows!AD288+Fees!AD288+'Ongoing Cash Flows'!AD288+'Terminal Value'!AD288</f>
        <v>0</v>
      </c>
      <c r="AE288" s="9" t="n">
        <f aca="false">+Outflows!AE288+Fees!AE288+'Ongoing Cash Flows'!AE288+'Terminal Value'!AE288</f>
        <v>0</v>
      </c>
      <c r="AF288" s="9" t="n">
        <f aca="false">+Outflows!AF288+Fees!AF288+'Ongoing Cash Flows'!AF288+'Terminal Value'!AF288</f>
        <v>0</v>
      </c>
      <c r="AG288" s="9" t="n">
        <f aca="false">+Outflows!AG288+Fees!AG288+'Ongoing Cash Flows'!AG288+'Terminal Value'!AG288</f>
        <v>0</v>
      </c>
      <c r="AH288" s="9" t="n">
        <f aca="false">+Outflows!AH288+Fees!AH288+'Ongoing Cash Flows'!AH288+'Terminal Value'!AH288</f>
        <v>0</v>
      </c>
      <c r="AI288" s="9" t="n">
        <f aca="false">+Outflows!AI288+Fees!AI288+'Ongoing Cash Flows'!AI288+'Terminal Value'!AI288</f>
        <v>0</v>
      </c>
      <c r="AJ288" s="9" t="n">
        <f aca="false">+Outflows!AJ288+Fees!AJ288+'Ongoing Cash Flows'!AJ288+'Terminal Value'!AJ288</f>
        <v>0</v>
      </c>
      <c r="AK288" s="9"/>
      <c r="AL288" s="1"/>
      <c r="AM288" s="32"/>
      <c r="AN288" s="33" t="n">
        <f aca="false">IF(ISERROR(XIRR(B288:AJ288,IRRDates)),-1,XIRR(B288:AJ288,IRRDates))</f>
        <v>0.0692426947269631</v>
      </c>
      <c r="AO288" s="9" t="n">
        <f aca="false">SUMPRODUCT(B288:AJ288,PVRf)</f>
        <v>0</v>
      </c>
      <c r="AP288" s="9" t="n">
        <f aca="false">MIN(0,AO288-$AO$1004)^2</f>
        <v>0</v>
      </c>
      <c r="AQ288" s="9" t="n">
        <f aca="false">MAX(0,AO288-$AO$1004)^2</f>
        <v>0</v>
      </c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20"/>
      <c r="CM288" s="20"/>
      <c r="CN288" s="20"/>
      <c r="CO288" s="20"/>
      <c r="CP288" s="20"/>
    </row>
    <row r="289" customFormat="false" ht="11.25" hidden="false" customHeight="false" outlineLevel="0" collapsed="false">
      <c r="A289" s="1" t="n">
        <v>287</v>
      </c>
      <c r="B289" s="9" t="n">
        <f aca="false">+Outflows!B289+Fees!B289+'Ongoing Cash Flows'!B289+'Terminal Value'!B289</f>
        <v>-89495.5498846041</v>
      </c>
      <c r="C289" s="9" t="n">
        <f aca="false">+Outflows!C289+Fees!C289+'Ongoing Cash Flows'!C289+'Terminal Value'!C289</f>
        <v>14086.4235996696</v>
      </c>
      <c r="D289" s="9" t="n">
        <f aca="false">+Outflows!D289+Fees!D289+'Ongoing Cash Flows'!D289+'Terminal Value'!D289</f>
        <v>11990.6550850502</v>
      </c>
      <c r="E289" s="9" t="n">
        <f aca="false">+Outflows!E289+Fees!E289+'Ongoing Cash Flows'!E289+'Terminal Value'!E289</f>
        <v>9945.47194256749</v>
      </c>
      <c r="F289" s="9" t="n">
        <f aca="false">+Outflows!F289+Fees!F289+'Ongoing Cash Flows'!F289+'Terminal Value'!F289</f>
        <v>9486.95394873388</v>
      </c>
      <c r="G289" s="9" t="n">
        <f aca="false">+Outflows!G289+Fees!G289+'Ongoing Cash Flows'!G289+'Terminal Value'!G289</f>
        <v>9231.56670715482</v>
      </c>
      <c r="H289" s="9" t="n">
        <f aca="false">+Outflows!H289+Fees!H289+'Ongoing Cash Flows'!H289+'Terminal Value'!H289</f>
        <v>8379.27185889997</v>
      </c>
      <c r="I289" s="9" t="n">
        <f aca="false">+Outflows!I289+Fees!I289+'Ongoing Cash Flows'!I289+'Terminal Value'!I289</f>
        <v>8234.30270807992</v>
      </c>
      <c r="J289" s="9" t="n">
        <f aca="false">+Outflows!J289+Fees!J289+'Ongoing Cash Flows'!J289+'Terminal Value'!J289</f>
        <v>8221.86850554493</v>
      </c>
      <c r="K289" s="9" t="n">
        <f aca="false">+Outflows!K289+Fees!K289+'Ongoing Cash Flows'!K289+'Terminal Value'!K289</f>
        <v>8212.5408639134</v>
      </c>
      <c r="L289" s="9" t="n">
        <f aca="false">+Outflows!L289+Fees!L289+'Ongoing Cash Flows'!L289+'Terminal Value'!L289</f>
        <v>8213.94057066452</v>
      </c>
      <c r="M289" s="9" t="n">
        <f aca="false">+Outflows!M289+Fees!M289+'Ongoing Cash Flows'!M289+'Terminal Value'!M289</f>
        <v>8185.76222961058</v>
      </c>
      <c r="N289" s="9" t="n">
        <f aca="false">+Outflows!N289+Fees!N289+'Ongoing Cash Flows'!N289+'Terminal Value'!N289</f>
        <v>8168.28783813261</v>
      </c>
      <c r="O289" s="9" t="n">
        <f aca="false">+Outflows!O289+Fees!O289+'Ongoing Cash Flows'!O289+'Terminal Value'!O289</f>
        <v>7841.99191247872</v>
      </c>
      <c r="P289" s="9" t="n">
        <f aca="false">+Outflows!P289+Fees!P289+'Ongoing Cash Flows'!P289+'Terminal Value'!P289</f>
        <v>7734.30535260679</v>
      </c>
      <c r="Q289" s="9" t="n">
        <f aca="false">+Outflows!Q289+Fees!Q289+'Ongoing Cash Flows'!Q289+'Terminal Value'!Q289</f>
        <v>7705.57686765112</v>
      </c>
      <c r="R289" s="9" t="n">
        <f aca="false">+Outflows!R289+Fees!R289+'Ongoing Cash Flows'!R289+'Terminal Value'!R289</f>
        <v>1026.47815895645</v>
      </c>
      <c r="S289" s="9" t="n">
        <f aca="false">+Outflows!S289+Fees!S289+'Ongoing Cash Flows'!S289+'Terminal Value'!S289</f>
        <v>0</v>
      </c>
      <c r="T289" s="9" t="n">
        <f aca="false">+Outflows!T289+Fees!T289+'Ongoing Cash Flows'!T289+'Terminal Value'!T289</f>
        <v>0</v>
      </c>
      <c r="U289" s="9" t="n">
        <f aca="false">+Outflows!U289+Fees!U289+'Ongoing Cash Flows'!U289+'Terminal Value'!U289</f>
        <v>0</v>
      </c>
      <c r="V289" s="9" t="n">
        <f aca="false">+Outflows!V289+Fees!V289+'Ongoing Cash Flows'!V289+'Terminal Value'!V289</f>
        <v>0</v>
      </c>
      <c r="W289" s="9" t="n">
        <f aca="false">+Outflows!W289+Fees!W289+'Ongoing Cash Flows'!W289+'Terminal Value'!W289</f>
        <v>0</v>
      </c>
      <c r="X289" s="9" t="n">
        <f aca="false">+Outflows!X289+Fees!X289+'Ongoing Cash Flows'!X289+'Terminal Value'!X289</f>
        <v>0</v>
      </c>
      <c r="Y289" s="9" t="n">
        <f aca="false">+Outflows!Y289+Fees!Y289+'Ongoing Cash Flows'!Y289+'Terminal Value'!Y289</f>
        <v>0</v>
      </c>
      <c r="Z289" s="9" t="n">
        <f aca="false">+Outflows!Z289+Fees!Z289+'Ongoing Cash Flows'!Z289+'Terminal Value'!Z289</f>
        <v>0</v>
      </c>
      <c r="AA289" s="9" t="n">
        <f aca="false">+Outflows!AA289+Fees!AA289+'Ongoing Cash Flows'!AA289+'Terminal Value'!AA289</f>
        <v>0</v>
      </c>
      <c r="AB289" s="9" t="n">
        <f aca="false">+Outflows!AB289+Fees!AB289+'Ongoing Cash Flows'!AB289+'Terminal Value'!AB289</f>
        <v>0</v>
      </c>
      <c r="AC289" s="9" t="n">
        <f aca="false">+Outflows!AC289+Fees!AC289+'Ongoing Cash Flows'!AC289+'Terminal Value'!AC289</f>
        <v>0</v>
      </c>
      <c r="AD289" s="9" t="n">
        <f aca="false">+Outflows!AD289+Fees!AD289+'Ongoing Cash Flows'!AD289+'Terminal Value'!AD289</f>
        <v>0</v>
      </c>
      <c r="AE289" s="9" t="n">
        <f aca="false">+Outflows!AE289+Fees!AE289+'Ongoing Cash Flows'!AE289+'Terminal Value'!AE289</f>
        <v>0</v>
      </c>
      <c r="AF289" s="9" t="n">
        <f aca="false">+Outflows!AF289+Fees!AF289+'Ongoing Cash Flows'!AF289+'Terminal Value'!AF289</f>
        <v>0</v>
      </c>
      <c r="AG289" s="9" t="n">
        <f aca="false">+Outflows!AG289+Fees!AG289+'Ongoing Cash Flows'!AG289+'Terminal Value'!AG289</f>
        <v>0</v>
      </c>
      <c r="AH289" s="9" t="n">
        <f aca="false">+Outflows!AH289+Fees!AH289+'Ongoing Cash Flows'!AH289+'Terminal Value'!AH289</f>
        <v>0</v>
      </c>
      <c r="AI289" s="9" t="n">
        <f aca="false">+Outflows!AI289+Fees!AI289+'Ongoing Cash Flows'!AI289+'Terminal Value'!AI289</f>
        <v>0</v>
      </c>
      <c r="AJ289" s="9" t="n">
        <f aca="false">+Outflows!AJ289+Fees!AJ289+'Ongoing Cash Flows'!AJ289+'Terminal Value'!AJ289</f>
        <v>0</v>
      </c>
      <c r="AK289" s="9"/>
      <c r="AL289" s="1"/>
      <c r="AM289" s="32"/>
      <c r="AN289" s="33" t="n">
        <f aca="false">IF(ISERROR(XIRR(B289:AJ289,IRRDates)),-1,XIRR(B289:AJ289,IRRDates))</f>
        <v>0.0642891141373736</v>
      </c>
      <c r="AO289" s="9" t="n">
        <f aca="false">SUMPRODUCT(B289:AJ289,PVRf)</f>
        <v>0</v>
      </c>
      <c r="AP289" s="9" t="n">
        <f aca="false">MIN(0,AO289-$AO$1004)^2</f>
        <v>0</v>
      </c>
      <c r="AQ289" s="9" t="n">
        <f aca="false">MAX(0,AO289-$AO$1004)^2</f>
        <v>0</v>
      </c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20"/>
      <c r="CM289" s="20"/>
      <c r="CN289" s="20"/>
      <c r="CO289" s="20"/>
      <c r="CP289" s="20"/>
    </row>
    <row r="290" customFormat="false" ht="11.25" hidden="false" customHeight="false" outlineLevel="0" collapsed="false">
      <c r="A290" s="1" t="n">
        <v>288</v>
      </c>
      <c r="B290" s="9" t="n">
        <f aca="false">+Outflows!B290+Fees!B290+'Ongoing Cash Flows'!B290+'Terminal Value'!B290</f>
        <v>-98708.3019572349</v>
      </c>
      <c r="C290" s="9" t="n">
        <f aca="false">+Outflows!C290+Fees!C290+'Ongoing Cash Flows'!C290+'Terminal Value'!C290</f>
        <v>14247.3139148212</v>
      </c>
      <c r="D290" s="9" t="n">
        <f aca="false">+Outflows!D290+Fees!D290+'Ongoing Cash Flows'!D290+'Terminal Value'!D290</f>
        <v>12315.7407960237</v>
      </c>
      <c r="E290" s="9" t="n">
        <f aca="false">+Outflows!E290+Fees!E290+'Ongoing Cash Flows'!E290+'Terminal Value'!E290</f>
        <v>10232.6809612896</v>
      </c>
      <c r="F290" s="9" t="n">
        <f aca="false">+Outflows!F290+Fees!F290+'Ongoing Cash Flows'!F290+'Terminal Value'!F290</f>
        <v>9728.91460770267</v>
      </c>
      <c r="G290" s="9" t="n">
        <f aca="false">+Outflows!G290+Fees!G290+'Ongoing Cash Flows'!G290+'Terminal Value'!G290</f>
        <v>9705.61619831374</v>
      </c>
      <c r="H290" s="9" t="n">
        <f aca="false">+Outflows!H290+Fees!H290+'Ongoing Cash Flows'!H290+'Terminal Value'!H290</f>
        <v>8602.42535066373</v>
      </c>
      <c r="I290" s="9" t="n">
        <f aca="false">+Outflows!I290+Fees!I290+'Ongoing Cash Flows'!I290+'Terminal Value'!I290</f>
        <v>8445.63587042441</v>
      </c>
      <c r="J290" s="9" t="n">
        <f aca="false">+Outflows!J290+Fees!J290+'Ongoing Cash Flows'!J290+'Terminal Value'!J290</f>
        <v>8433.20166788942</v>
      </c>
      <c r="K290" s="9" t="n">
        <f aca="false">+Outflows!K290+Fees!K290+'Ongoing Cash Flows'!K290+'Terminal Value'!K290</f>
        <v>8424.23221805848</v>
      </c>
      <c r="L290" s="9" t="n">
        <f aca="false">+Outflows!L290+Fees!L290+'Ongoing Cash Flows'!L290+'Terminal Value'!L290</f>
        <v>8425.27373300901</v>
      </c>
      <c r="M290" s="9" t="n">
        <f aca="false">+Outflows!M290+Fees!M290+'Ongoing Cash Flows'!M290+'Terminal Value'!M290</f>
        <v>8397.45358375566</v>
      </c>
      <c r="N290" s="9" t="n">
        <f aca="false">+Outflows!N290+Fees!N290+'Ongoing Cash Flows'!N290+'Terminal Value'!N290</f>
        <v>8379.62100047711</v>
      </c>
      <c r="O290" s="9" t="n">
        <f aca="false">+Outflows!O290+Fees!O290+'Ongoing Cash Flows'!O290+'Terminal Value'!O290</f>
        <v>8053.68326662379</v>
      </c>
      <c r="P290" s="9" t="n">
        <f aca="false">+Outflows!P290+Fees!P290+'Ongoing Cash Flows'!P290+'Terminal Value'!P290</f>
        <v>7945.63851495128</v>
      </c>
      <c r="Q290" s="9" t="n">
        <f aca="false">+Outflows!Q290+Fees!Q290+'Ongoing Cash Flows'!Q290+'Terminal Value'!Q290</f>
        <v>7917.2682217962</v>
      </c>
      <c r="R290" s="9" t="n">
        <f aca="false">+Outflows!R290+Fees!R290+'Ongoing Cash Flows'!R290+'Terminal Value'!R290</f>
        <v>1132.1447401287</v>
      </c>
      <c r="S290" s="9" t="n">
        <f aca="false">+Outflows!S290+Fees!S290+'Ongoing Cash Flows'!S290+'Terminal Value'!S290</f>
        <v>0</v>
      </c>
      <c r="T290" s="9" t="n">
        <f aca="false">+Outflows!T290+Fees!T290+'Ongoing Cash Flows'!T290+'Terminal Value'!T290</f>
        <v>0</v>
      </c>
      <c r="U290" s="9" t="n">
        <f aca="false">+Outflows!U290+Fees!U290+'Ongoing Cash Flows'!U290+'Terminal Value'!U290</f>
        <v>0</v>
      </c>
      <c r="V290" s="9" t="n">
        <f aca="false">+Outflows!V290+Fees!V290+'Ongoing Cash Flows'!V290+'Terminal Value'!V290</f>
        <v>0</v>
      </c>
      <c r="W290" s="9" t="n">
        <f aca="false">+Outflows!W290+Fees!W290+'Ongoing Cash Flows'!W290+'Terminal Value'!W290</f>
        <v>0</v>
      </c>
      <c r="X290" s="9" t="n">
        <f aca="false">+Outflows!X290+Fees!X290+'Ongoing Cash Flows'!X290+'Terminal Value'!X290</f>
        <v>0</v>
      </c>
      <c r="Y290" s="9" t="n">
        <f aca="false">+Outflows!Y290+Fees!Y290+'Ongoing Cash Flows'!Y290+'Terminal Value'!Y290</f>
        <v>0</v>
      </c>
      <c r="Z290" s="9" t="n">
        <f aca="false">+Outflows!Z290+Fees!Z290+'Ongoing Cash Flows'!Z290+'Terminal Value'!Z290</f>
        <v>0</v>
      </c>
      <c r="AA290" s="9" t="n">
        <f aca="false">+Outflows!AA290+Fees!AA290+'Ongoing Cash Flows'!AA290+'Terminal Value'!AA290</f>
        <v>0</v>
      </c>
      <c r="AB290" s="9" t="n">
        <f aca="false">+Outflows!AB290+Fees!AB290+'Ongoing Cash Flows'!AB290+'Terminal Value'!AB290</f>
        <v>0</v>
      </c>
      <c r="AC290" s="9" t="n">
        <f aca="false">+Outflows!AC290+Fees!AC290+'Ongoing Cash Flows'!AC290+'Terminal Value'!AC290</f>
        <v>0</v>
      </c>
      <c r="AD290" s="9" t="n">
        <f aca="false">+Outflows!AD290+Fees!AD290+'Ongoing Cash Flows'!AD290+'Terminal Value'!AD290</f>
        <v>0</v>
      </c>
      <c r="AE290" s="9" t="n">
        <f aca="false">+Outflows!AE290+Fees!AE290+'Ongoing Cash Flows'!AE290+'Terminal Value'!AE290</f>
        <v>0</v>
      </c>
      <c r="AF290" s="9" t="n">
        <f aca="false">+Outflows!AF290+Fees!AF290+'Ongoing Cash Flows'!AF290+'Terminal Value'!AF290</f>
        <v>0</v>
      </c>
      <c r="AG290" s="9" t="n">
        <f aca="false">+Outflows!AG290+Fees!AG290+'Ongoing Cash Flows'!AG290+'Terminal Value'!AG290</f>
        <v>0</v>
      </c>
      <c r="AH290" s="9" t="n">
        <f aca="false">+Outflows!AH290+Fees!AH290+'Ongoing Cash Flows'!AH290+'Terminal Value'!AH290</f>
        <v>0</v>
      </c>
      <c r="AI290" s="9" t="n">
        <f aca="false">+Outflows!AI290+Fees!AI290+'Ongoing Cash Flows'!AI290+'Terminal Value'!AI290</f>
        <v>0</v>
      </c>
      <c r="AJ290" s="9" t="n">
        <f aca="false">+Outflows!AJ290+Fees!AJ290+'Ongoing Cash Flows'!AJ290+'Terminal Value'!AJ290</f>
        <v>0</v>
      </c>
      <c r="AK290" s="9"/>
      <c r="AL290" s="1"/>
      <c r="AM290" s="32"/>
      <c r="AN290" s="33" t="n">
        <f aca="false">IF(ISERROR(XIRR(B290:AJ290,IRRDates)),-1,XIRR(B290:AJ290,IRRDates))</f>
        <v>0.0522580416998764</v>
      </c>
      <c r="AO290" s="9" t="n">
        <f aca="false">SUMPRODUCT(B290:AJ290,PVRf)</f>
        <v>0</v>
      </c>
      <c r="AP290" s="9" t="n">
        <f aca="false">MIN(0,AO290-$AO$1004)^2</f>
        <v>0</v>
      </c>
      <c r="AQ290" s="9" t="n">
        <f aca="false">MAX(0,AO290-$AO$1004)^2</f>
        <v>0</v>
      </c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20"/>
      <c r="CM290" s="20"/>
      <c r="CN290" s="20"/>
      <c r="CO290" s="20"/>
      <c r="CP290" s="20"/>
    </row>
    <row r="291" customFormat="false" ht="11.25" hidden="false" customHeight="false" outlineLevel="0" collapsed="false">
      <c r="A291" s="1" t="n">
        <v>289</v>
      </c>
      <c r="B291" s="9" t="n">
        <f aca="false">+Outflows!B291+Fees!B291+'Ongoing Cash Flows'!B291+'Terminal Value'!B291</f>
        <v>-90034.5530016974</v>
      </c>
      <c r="C291" s="9" t="n">
        <f aca="false">+Outflows!C291+Fees!C291+'Ongoing Cash Flows'!C291+'Terminal Value'!C291</f>
        <v>14110.8225866479</v>
      </c>
      <c r="D291" s="9" t="n">
        <f aca="false">+Outflows!D291+Fees!D291+'Ongoing Cash Flows'!D291+'Terminal Value'!D291</f>
        <v>11971.2978081916</v>
      </c>
      <c r="E291" s="9" t="n">
        <f aca="false">+Outflows!E291+Fees!E291+'Ongoing Cash Flows'!E291+'Terminal Value'!E291</f>
        <v>10007.1946805586</v>
      </c>
      <c r="F291" s="9" t="n">
        <f aca="false">+Outflows!F291+Fees!F291+'Ongoing Cash Flows'!F291+'Terminal Value'!F291</f>
        <v>9565.44619766256</v>
      </c>
      <c r="G291" s="9" t="n">
        <f aca="false">+Outflows!G291+Fees!G291+'Ongoing Cash Flows'!G291+'Terminal Value'!G291</f>
        <v>9216.01790029237</v>
      </c>
      <c r="H291" s="9" t="n">
        <f aca="false">+Outflows!H291+Fees!H291+'Ongoing Cash Flows'!H291+'Terminal Value'!H291</f>
        <v>8392.32772176295</v>
      </c>
      <c r="I291" s="9" t="n">
        <f aca="false">+Outflows!I291+Fees!I291+'Ongoing Cash Flows'!I291+'Terminal Value'!I291</f>
        <v>8246.66700838355</v>
      </c>
      <c r="J291" s="9" t="n">
        <f aca="false">+Outflows!J291+Fees!J291+'Ongoing Cash Flows'!J291+'Terminal Value'!J291</f>
        <v>8234.23280584856</v>
      </c>
      <c r="K291" s="9" t="n">
        <f aca="false">+Outflows!K291+Fees!K291+'Ongoing Cash Flows'!K291+'Terminal Value'!K291</f>
        <v>8224.92612065822</v>
      </c>
      <c r="L291" s="9" t="n">
        <f aca="false">+Outflows!L291+Fees!L291+'Ongoing Cash Flows'!L291+'Terminal Value'!L291</f>
        <v>8226.30487096815</v>
      </c>
      <c r="M291" s="9" t="n">
        <f aca="false">+Outflows!M291+Fees!M291+'Ongoing Cash Flows'!M291+'Terminal Value'!M291</f>
        <v>8198.1474863554</v>
      </c>
      <c r="N291" s="9" t="n">
        <f aca="false">+Outflows!N291+Fees!N291+'Ongoing Cash Flows'!N291+'Terminal Value'!N291</f>
        <v>8180.65213843624</v>
      </c>
      <c r="O291" s="9" t="n">
        <f aca="false">+Outflows!O291+Fees!O291+'Ongoing Cash Flows'!O291+'Terminal Value'!O291</f>
        <v>7854.37716922354</v>
      </c>
      <c r="P291" s="9" t="n">
        <f aca="false">+Outflows!P291+Fees!P291+'Ongoing Cash Flows'!P291+'Terminal Value'!P291</f>
        <v>7746.66965291042</v>
      </c>
      <c r="Q291" s="9" t="n">
        <f aca="false">+Outflows!Q291+Fees!Q291+'Ongoing Cash Flows'!Q291+'Terminal Value'!Q291</f>
        <v>7717.96212439594</v>
      </c>
      <c r="R291" s="9" t="n">
        <f aca="false">+Outflows!R291+Fees!R291+'Ongoing Cash Flows'!R291+'Terminal Value'!R291</f>
        <v>1032.66030910827</v>
      </c>
      <c r="S291" s="9" t="n">
        <f aca="false">+Outflows!S291+Fees!S291+'Ongoing Cash Flows'!S291+'Terminal Value'!S291</f>
        <v>0</v>
      </c>
      <c r="T291" s="9" t="n">
        <f aca="false">+Outflows!T291+Fees!T291+'Ongoing Cash Flows'!T291+'Terminal Value'!T291</f>
        <v>0</v>
      </c>
      <c r="U291" s="9" t="n">
        <f aca="false">+Outflows!U291+Fees!U291+'Ongoing Cash Flows'!U291+'Terminal Value'!U291</f>
        <v>0</v>
      </c>
      <c r="V291" s="9" t="n">
        <f aca="false">+Outflows!V291+Fees!V291+'Ongoing Cash Flows'!V291+'Terminal Value'!V291</f>
        <v>0</v>
      </c>
      <c r="W291" s="9" t="n">
        <f aca="false">+Outflows!W291+Fees!W291+'Ongoing Cash Flows'!W291+'Terminal Value'!W291</f>
        <v>0</v>
      </c>
      <c r="X291" s="9" t="n">
        <f aca="false">+Outflows!X291+Fees!X291+'Ongoing Cash Flows'!X291+'Terminal Value'!X291</f>
        <v>0</v>
      </c>
      <c r="Y291" s="9" t="n">
        <f aca="false">+Outflows!Y291+Fees!Y291+'Ongoing Cash Flows'!Y291+'Terminal Value'!Y291</f>
        <v>0</v>
      </c>
      <c r="Z291" s="9" t="n">
        <f aca="false">+Outflows!Z291+Fees!Z291+'Ongoing Cash Flows'!Z291+'Terminal Value'!Z291</f>
        <v>0</v>
      </c>
      <c r="AA291" s="9" t="n">
        <f aca="false">+Outflows!AA291+Fees!AA291+'Ongoing Cash Flows'!AA291+'Terminal Value'!AA291</f>
        <v>0</v>
      </c>
      <c r="AB291" s="9" t="n">
        <f aca="false">+Outflows!AB291+Fees!AB291+'Ongoing Cash Flows'!AB291+'Terminal Value'!AB291</f>
        <v>0</v>
      </c>
      <c r="AC291" s="9" t="n">
        <f aca="false">+Outflows!AC291+Fees!AC291+'Ongoing Cash Flows'!AC291+'Terminal Value'!AC291</f>
        <v>0</v>
      </c>
      <c r="AD291" s="9" t="n">
        <f aca="false">+Outflows!AD291+Fees!AD291+'Ongoing Cash Flows'!AD291+'Terminal Value'!AD291</f>
        <v>0</v>
      </c>
      <c r="AE291" s="9" t="n">
        <f aca="false">+Outflows!AE291+Fees!AE291+'Ongoing Cash Flows'!AE291+'Terminal Value'!AE291</f>
        <v>0</v>
      </c>
      <c r="AF291" s="9" t="n">
        <f aca="false">+Outflows!AF291+Fees!AF291+'Ongoing Cash Flows'!AF291+'Terminal Value'!AF291</f>
        <v>0</v>
      </c>
      <c r="AG291" s="9" t="n">
        <f aca="false">+Outflows!AG291+Fees!AG291+'Ongoing Cash Flows'!AG291+'Terminal Value'!AG291</f>
        <v>0</v>
      </c>
      <c r="AH291" s="9" t="n">
        <f aca="false">+Outflows!AH291+Fees!AH291+'Ongoing Cash Flows'!AH291+'Terminal Value'!AH291</f>
        <v>0</v>
      </c>
      <c r="AI291" s="9" t="n">
        <f aca="false">+Outflows!AI291+Fees!AI291+'Ongoing Cash Flows'!AI291+'Terminal Value'!AI291</f>
        <v>0</v>
      </c>
      <c r="AJ291" s="9" t="n">
        <f aca="false">+Outflows!AJ291+Fees!AJ291+'Ongoing Cash Flows'!AJ291+'Terminal Value'!AJ291</f>
        <v>0</v>
      </c>
      <c r="AK291" s="9"/>
      <c r="AL291" s="1"/>
      <c r="AM291" s="32"/>
      <c r="AN291" s="33" t="n">
        <f aca="false">IF(ISERROR(XIRR(B291:AJ291,IRRDates)),-1,XIRR(B291:AJ291,IRRDates))</f>
        <v>0.0635939871251699</v>
      </c>
      <c r="AO291" s="9" t="n">
        <f aca="false">SUMPRODUCT(B291:AJ291,PVRf)</f>
        <v>0</v>
      </c>
      <c r="AP291" s="9" t="n">
        <f aca="false">MIN(0,AO291-$AO$1004)^2</f>
        <v>0</v>
      </c>
      <c r="AQ291" s="9" t="n">
        <f aca="false">MAX(0,AO291-$AO$1004)^2</f>
        <v>0</v>
      </c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20"/>
      <c r="CM291" s="20"/>
      <c r="CN291" s="20"/>
      <c r="CO291" s="20"/>
      <c r="CP291" s="20"/>
    </row>
    <row r="292" customFormat="false" ht="11.25" hidden="false" customHeight="false" outlineLevel="0" collapsed="false">
      <c r="A292" s="1" t="n">
        <v>290</v>
      </c>
      <c r="B292" s="9" t="n">
        <f aca="false">+Outflows!B292+Fees!B292+'Ongoing Cash Flows'!B292+'Terminal Value'!B292</f>
        <v>-86784.7961488575</v>
      </c>
      <c r="C292" s="9" t="n">
        <f aca="false">+Outflows!C292+Fees!C292+'Ongoing Cash Flows'!C292+'Terminal Value'!C292</f>
        <v>14091.0554242213</v>
      </c>
      <c r="D292" s="9" t="n">
        <f aca="false">+Outflows!D292+Fees!D292+'Ongoing Cash Flows'!D292+'Terminal Value'!D292</f>
        <v>11818.6590122615</v>
      </c>
      <c r="E292" s="9" t="n">
        <f aca="false">+Outflows!E292+Fees!E292+'Ongoing Cash Flows'!E292+'Terminal Value'!E292</f>
        <v>9924.76059869316</v>
      </c>
      <c r="F292" s="9" t="n">
        <f aca="false">+Outflows!F292+Fees!F292+'Ongoing Cash Flows'!F292+'Terminal Value'!F292</f>
        <v>9416.77310953908</v>
      </c>
      <c r="G292" s="9" t="n">
        <f aca="false">+Outflows!G292+Fees!G292+'Ongoing Cash Flows'!G292+'Terminal Value'!G292</f>
        <v>9119.5229832199</v>
      </c>
      <c r="H292" s="9" t="n">
        <f aca="false">+Outflows!H292+Fees!H292+'Ongoing Cash Flows'!H292+'Terminal Value'!H292</f>
        <v>8313.61133133182</v>
      </c>
      <c r="I292" s="9" t="n">
        <f aca="false">+Outflows!I292+Fees!I292+'Ongoing Cash Flows'!I292+'Terminal Value'!I292</f>
        <v>8172.12018598488</v>
      </c>
      <c r="J292" s="9" t="n">
        <f aca="false">+Outflows!J292+Fees!J292+'Ongoing Cash Flows'!J292+'Terminal Value'!J292</f>
        <v>8159.68598344989</v>
      </c>
      <c r="K292" s="9" t="n">
        <f aca="false">+Outflows!K292+Fees!K292+'Ongoing Cash Flows'!K292+'Terminal Value'!K292</f>
        <v>8150.25294771312</v>
      </c>
      <c r="L292" s="9" t="n">
        <f aca="false">+Outflows!L292+Fees!L292+'Ongoing Cash Flows'!L292+'Terminal Value'!L292</f>
        <v>8151.75804856948</v>
      </c>
      <c r="M292" s="9" t="n">
        <f aca="false">+Outflows!M292+Fees!M292+'Ongoing Cash Flows'!M292+'Terminal Value'!M292</f>
        <v>8123.4743134103</v>
      </c>
      <c r="N292" s="9" t="n">
        <f aca="false">+Outflows!N292+Fees!N292+'Ongoing Cash Flows'!N292+'Terminal Value'!N292</f>
        <v>8106.10531603757</v>
      </c>
      <c r="O292" s="9" t="n">
        <f aca="false">+Outflows!O292+Fees!O292+'Ongoing Cash Flows'!O292+'Terminal Value'!O292</f>
        <v>7779.70399627843</v>
      </c>
      <c r="P292" s="9" t="n">
        <f aca="false">+Outflows!P292+Fees!P292+'Ongoing Cash Flows'!P292+'Terminal Value'!P292</f>
        <v>7672.12283051175</v>
      </c>
      <c r="Q292" s="9" t="n">
        <f aca="false">+Outflows!Q292+Fees!Q292+'Ongoing Cash Flows'!Q292+'Terminal Value'!Q292</f>
        <v>7643.28895145084</v>
      </c>
      <c r="R292" s="9" t="n">
        <f aca="false">+Outflows!R292+Fees!R292+'Ongoing Cash Flows'!R292+'Terminal Value'!R292</f>
        <v>995.386897908936</v>
      </c>
      <c r="S292" s="9" t="n">
        <f aca="false">+Outflows!S292+Fees!S292+'Ongoing Cash Flows'!S292+'Terminal Value'!S292</f>
        <v>0</v>
      </c>
      <c r="T292" s="9" t="n">
        <f aca="false">+Outflows!T292+Fees!T292+'Ongoing Cash Flows'!T292+'Terminal Value'!T292</f>
        <v>0</v>
      </c>
      <c r="U292" s="9" t="n">
        <f aca="false">+Outflows!U292+Fees!U292+'Ongoing Cash Flows'!U292+'Terminal Value'!U292</f>
        <v>0</v>
      </c>
      <c r="V292" s="9" t="n">
        <f aca="false">+Outflows!V292+Fees!V292+'Ongoing Cash Flows'!V292+'Terminal Value'!V292</f>
        <v>0</v>
      </c>
      <c r="W292" s="9" t="n">
        <f aca="false">+Outflows!W292+Fees!W292+'Ongoing Cash Flows'!W292+'Terminal Value'!W292</f>
        <v>0</v>
      </c>
      <c r="X292" s="9" t="n">
        <f aca="false">+Outflows!X292+Fees!X292+'Ongoing Cash Flows'!X292+'Terminal Value'!X292</f>
        <v>0</v>
      </c>
      <c r="Y292" s="9" t="n">
        <f aca="false">+Outflows!Y292+Fees!Y292+'Ongoing Cash Flows'!Y292+'Terminal Value'!Y292</f>
        <v>0</v>
      </c>
      <c r="Z292" s="9" t="n">
        <f aca="false">+Outflows!Z292+Fees!Z292+'Ongoing Cash Flows'!Z292+'Terminal Value'!Z292</f>
        <v>0</v>
      </c>
      <c r="AA292" s="9" t="n">
        <f aca="false">+Outflows!AA292+Fees!AA292+'Ongoing Cash Flows'!AA292+'Terminal Value'!AA292</f>
        <v>0</v>
      </c>
      <c r="AB292" s="9" t="n">
        <f aca="false">+Outflows!AB292+Fees!AB292+'Ongoing Cash Flows'!AB292+'Terminal Value'!AB292</f>
        <v>0</v>
      </c>
      <c r="AC292" s="9" t="n">
        <f aca="false">+Outflows!AC292+Fees!AC292+'Ongoing Cash Flows'!AC292+'Terminal Value'!AC292</f>
        <v>0</v>
      </c>
      <c r="AD292" s="9" t="n">
        <f aca="false">+Outflows!AD292+Fees!AD292+'Ongoing Cash Flows'!AD292+'Terminal Value'!AD292</f>
        <v>0</v>
      </c>
      <c r="AE292" s="9" t="n">
        <f aca="false">+Outflows!AE292+Fees!AE292+'Ongoing Cash Flows'!AE292+'Terminal Value'!AE292</f>
        <v>0</v>
      </c>
      <c r="AF292" s="9" t="n">
        <f aca="false">+Outflows!AF292+Fees!AF292+'Ongoing Cash Flows'!AF292+'Terminal Value'!AF292</f>
        <v>0</v>
      </c>
      <c r="AG292" s="9" t="n">
        <f aca="false">+Outflows!AG292+Fees!AG292+'Ongoing Cash Flows'!AG292+'Terminal Value'!AG292</f>
        <v>0</v>
      </c>
      <c r="AH292" s="9" t="n">
        <f aca="false">+Outflows!AH292+Fees!AH292+'Ongoing Cash Flows'!AH292+'Terminal Value'!AH292</f>
        <v>0</v>
      </c>
      <c r="AI292" s="9" t="n">
        <f aca="false">+Outflows!AI292+Fees!AI292+'Ongoing Cash Flows'!AI292+'Terminal Value'!AI292</f>
        <v>0</v>
      </c>
      <c r="AJ292" s="9" t="n">
        <f aca="false">+Outflows!AJ292+Fees!AJ292+'Ongoing Cash Flows'!AJ292+'Terminal Value'!AJ292</f>
        <v>0</v>
      </c>
      <c r="AK292" s="9"/>
      <c r="AL292" s="1"/>
      <c r="AM292" s="32"/>
      <c r="AN292" s="33" t="n">
        <f aca="false">IF(ISERROR(XIRR(B292:AJ292,IRRDates)),-1,XIRR(B292:AJ292,IRRDates))</f>
        <v>0.0683659740048958</v>
      </c>
      <c r="AO292" s="9" t="n">
        <f aca="false">SUMPRODUCT(B292:AJ292,PVRf)</f>
        <v>0</v>
      </c>
      <c r="AP292" s="9" t="n">
        <f aca="false">MIN(0,AO292-$AO$1004)^2</f>
        <v>0</v>
      </c>
      <c r="AQ292" s="9" t="n">
        <f aca="false">MAX(0,AO292-$AO$1004)^2</f>
        <v>0</v>
      </c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20"/>
      <c r="CM292" s="20"/>
      <c r="CN292" s="20"/>
      <c r="CO292" s="20"/>
      <c r="CP292" s="20"/>
    </row>
    <row r="293" customFormat="false" ht="11.25" hidden="false" customHeight="false" outlineLevel="0" collapsed="false">
      <c r="A293" s="1" t="n">
        <v>291</v>
      </c>
      <c r="B293" s="9" t="n">
        <f aca="false">+Outflows!B293+Fees!B293+'Ongoing Cash Flows'!B293+'Terminal Value'!B293</f>
        <v>-94977.9252524851</v>
      </c>
      <c r="C293" s="9" t="n">
        <f aca="false">+Outflows!C293+Fees!C293+'Ongoing Cash Flows'!C293+'Terminal Value'!C293</f>
        <v>14218.5975618212</v>
      </c>
      <c r="D293" s="9" t="n">
        <f aca="false">+Outflows!D293+Fees!D293+'Ongoing Cash Flows'!D293+'Terminal Value'!D293</f>
        <v>12237.7679832092</v>
      </c>
      <c r="E293" s="9" t="n">
        <f aca="false">+Outflows!E293+Fees!E293+'Ongoing Cash Flows'!E293+'Terminal Value'!E293</f>
        <v>10259.9769644433</v>
      </c>
      <c r="F293" s="9" t="n">
        <f aca="false">+Outflows!F293+Fees!F293+'Ongoing Cash Flows'!F293+'Terminal Value'!F293</f>
        <v>9816.9432627195</v>
      </c>
      <c r="G293" s="9" t="n">
        <f aca="false">+Outflows!G293+Fees!G293+'Ongoing Cash Flows'!G293+'Terminal Value'!G293</f>
        <v>9496.12388703519</v>
      </c>
      <c r="H293" s="9" t="n">
        <f aca="false">+Outflows!H293+Fees!H293+'Ongoing Cash Flows'!H293+'Terminal Value'!H293</f>
        <v>8512.06727083087</v>
      </c>
      <c r="I293" s="9" t="n">
        <f aca="false">+Outflows!I293+Fees!I293+'Ongoing Cash Flows'!I293+'Terminal Value'!I293</f>
        <v>8360.06401311881</v>
      </c>
      <c r="J293" s="9" t="n">
        <f aca="false">+Outflows!J293+Fees!J293+'Ongoing Cash Flows'!J293+'Terminal Value'!J293</f>
        <v>8347.62981058383</v>
      </c>
      <c r="K293" s="9" t="n">
        <f aca="false">+Outflows!K293+Fees!K293+'Ongoing Cash Flows'!K293+'Terminal Value'!K293</f>
        <v>8338.5153237066</v>
      </c>
      <c r="L293" s="9" t="n">
        <f aca="false">+Outflows!L293+Fees!L293+'Ongoing Cash Flows'!L293+'Terminal Value'!L293</f>
        <v>8339.70187570342</v>
      </c>
      <c r="M293" s="9" t="n">
        <f aca="false">+Outflows!M293+Fees!M293+'Ongoing Cash Flows'!M293+'Terminal Value'!M293</f>
        <v>8311.73668940378</v>
      </c>
      <c r="N293" s="9" t="n">
        <f aca="false">+Outflows!N293+Fees!N293+'Ongoing Cash Flows'!N293+'Terminal Value'!N293</f>
        <v>8294.04914317151</v>
      </c>
      <c r="O293" s="9" t="n">
        <f aca="false">+Outflows!O293+Fees!O293+'Ongoing Cash Flows'!O293+'Terminal Value'!O293</f>
        <v>7967.96637227192</v>
      </c>
      <c r="P293" s="9" t="n">
        <f aca="false">+Outflows!P293+Fees!P293+'Ongoing Cash Flows'!P293+'Terminal Value'!P293</f>
        <v>7860.06665764569</v>
      </c>
      <c r="Q293" s="9" t="n">
        <f aca="false">+Outflows!Q293+Fees!Q293+'Ongoing Cash Flows'!Q293+'Terminal Value'!Q293</f>
        <v>7831.55132744432</v>
      </c>
      <c r="R293" s="9" t="n">
        <f aca="false">+Outflows!R293+Fees!R293+'Ongoing Cash Flows'!R293+'Terminal Value'!R293</f>
        <v>1089.3588114759</v>
      </c>
      <c r="S293" s="9" t="n">
        <f aca="false">+Outflows!S293+Fees!S293+'Ongoing Cash Flows'!S293+'Terminal Value'!S293</f>
        <v>0</v>
      </c>
      <c r="T293" s="9" t="n">
        <f aca="false">+Outflows!T293+Fees!T293+'Ongoing Cash Flows'!T293+'Terminal Value'!T293</f>
        <v>0</v>
      </c>
      <c r="U293" s="9" t="n">
        <f aca="false">+Outflows!U293+Fees!U293+'Ongoing Cash Flows'!U293+'Terminal Value'!U293</f>
        <v>0</v>
      </c>
      <c r="V293" s="9" t="n">
        <f aca="false">+Outflows!V293+Fees!V293+'Ongoing Cash Flows'!V293+'Terminal Value'!V293</f>
        <v>0</v>
      </c>
      <c r="W293" s="9" t="n">
        <f aca="false">+Outflows!W293+Fees!W293+'Ongoing Cash Flows'!W293+'Terminal Value'!W293</f>
        <v>0</v>
      </c>
      <c r="X293" s="9" t="n">
        <f aca="false">+Outflows!X293+Fees!X293+'Ongoing Cash Flows'!X293+'Terminal Value'!X293</f>
        <v>0</v>
      </c>
      <c r="Y293" s="9" t="n">
        <f aca="false">+Outflows!Y293+Fees!Y293+'Ongoing Cash Flows'!Y293+'Terminal Value'!Y293</f>
        <v>0</v>
      </c>
      <c r="Z293" s="9" t="n">
        <f aca="false">+Outflows!Z293+Fees!Z293+'Ongoing Cash Flows'!Z293+'Terminal Value'!Z293</f>
        <v>0</v>
      </c>
      <c r="AA293" s="9" t="n">
        <f aca="false">+Outflows!AA293+Fees!AA293+'Ongoing Cash Flows'!AA293+'Terminal Value'!AA293</f>
        <v>0</v>
      </c>
      <c r="AB293" s="9" t="n">
        <f aca="false">+Outflows!AB293+Fees!AB293+'Ongoing Cash Flows'!AB293+'Terminal Value'!AB293</f>
        <v>0</v>
      </c>
      <c r="AC293" s="9" t="n">
        <f aca="false">+Outflows!AC293+Fees!AC293+'Ongoing Cash Flows'!AC293+'Terminal Value'!AC293</f>
        <v>0</v>
      </c>
      <c r="AD293" s="9" t="n">
        <f aca="false">+Outflows!AD293+Fees!AD293+'Ongoing Cash Flows'!AD293+'Terminal Value'!AD293</f>
        <v>0</v>
      </c>
      <c r="AE293" s="9" t="n">
        <f aca="false">+Outflows!AE293+Fees!AE293+'Ongoing Cash Flows'!AE293+'Terminal Value'!AE293</f>
        <v>0</v>
      </c>
      <c r="AF293" s="9" t="n">
        <f aca="false">+Outflows!AF293+Fees!AF293+'Ongoing Cash Flows'!AF293+'Terminal Value'!AF293</f>
        <v>0</v>
      </c>
      <c r="AG293" s="9" t="n">
        <f aca="false">+Outflows!AG293+Fees!AG293+'Ongoing Cash Flows'!AG293+'Terminal Value'!AG293</f>
        <v>0</v>
      </c>
      <c r="AH293" s="9" t="n">
        <f aca="false">+Outflows!AH293+Fees!AH293+'Ongoing Cash Flows'!AH293+'Terminal Value'!AH293</f>
        <v>0</v>
      </c>
      <c r="AI293" s="9" t="n">
        <f aca="false">+Outflows!AI293+Fees!AI293+'Ongoing Cash Flows'!AI293+'Terminal Value'!AI293</f>
        <v>0</v>
      </c>
      <c r="AJ293" s="9" t="n">
        <f aca="false">+Outflows!AJ293+Fees!AJ293+'Ongoing Cash Flows'!AJ293+'Terminal Value'!AJ293</f>
        <v>0</v>
      </c>
      <c r="AK293" s="9"/>
      <c r="AL293" s="1"/>
      <c r="AM293" s="32"/>
      <c r="AN293" s="33" t="n">
        <f aca="false">IF(ISERROR(XIRR(B293:AJ293,IRRDates)),-1,XIRR(B293:AJ293,IRRDates))</f>
        <v>0.0574793210837991</v>
      </c>
      <c r="AO293" s="9" t="n">
        <f aca="false">SUMPRODUCT(B293:AJ293,PVRf)</f>
        <v>0</v>
      </c>
      <c r="AP293" s="9" t="n">
        <f aca="false">MIN(0,AO293-$AO$1004)^2</f>
        <v>0</v>
      </c>
      <c r="AQ293" s="9" t="n">
        <f aca="false">MAX(0,AO293-$AO$1004)^2</f>
        <v>0</v>
      </c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20"/>
      <c r="CM293" s="20"/>
      <c r="CN293" s="20"/>
      <c r="CO293" s="20"/>
      <c r="CP293" s="20"/>
    </row>
    <row r="294" customFormat="false" ht="11.25" hidden="false" customHeight="false" outlineLevel="0" collapsed="false">
      <c r="A294" s="1" t="n">
        <v>292</v>
      </c>
      <c r="B294" s="9" t="n">
        <f aca="false">+Outflows!B294+Fees!B294+'Ongoing Cash Flows'!B294+'Terminal Value'!B294</f>
        <v>-85934.738885404</v>
      </c>
      <c r="C294" s="9" t="n">
        <f aca="false">+Outflows!C294+Fees!C294+'Ongoing Cash Flows'!C294+'Terminal Value'!C294</f>
        <v>14074.7555724854</v>
      </c>
      <c r="D294" s="9" t="n">
        <f aca="false">+Outflows!D294+Fees!D294+'Ongoing Cash Flows'!D294+'Terminal Value'!D294</f>
        <v>11843.8332493823</v>
      </c>
      <c r="E294" s="9" t="n">
        <f aca="false">+Outflows!E294+Fees!E294+'Ongoing Cash Flows'!E294+'Terminal Value'!E294</f>
        <v>9974.78320884936</v>
      </c>
      <c r="F294" s="9" t="n">
        <f aca="false">+Outflows!F294+Fees!F294+'Ongoing Cash Flows'!F294+'Terminal Value'!F294</f>
        <v>9432.7093894286</v>
      </c>
      <c r="G294" s="9" t="n">
        <f aca="false">+Outflows!G294+Fees!G294+'Ongoing Cash Flows'!G294+'Terminal Value'!G294</f>
        <v>9317.45476247722</v>
      </c>
      <c r="H294" s="9" t="n">
        <f aca="false">+Outflows!H294+Fees!H294+'Ongoing Cash Flows'!H294+'Terminal Value'!H294</f>
        <v>8293.0210402827</v>
      </c>
      <c r="I294" s="9" t="n">
        <f aca="false">+Outflows!I294+Fees!I294+'Ongoing Cash Flows'!I294+'Terminal Value'!I294</f>
        <v>8152.62055240707</v>
      </c>
      <c r="J294" s="9" t="n">
        <f aca="false">+Outflows!J294+Fees!J294+'Ongoing Cash Flows'!J294+'Terminal Value'!J294</f>
        <v>8140.18634987208</v>
      </c>
      <c r="K294" s="9" t="n">
        <f aca="false">+Outflows!K294+Fees!K294+'Ongoing Cash Flows'!K294+'Terminal Value'!K294</f>
        <v>8130.7202639089</v>
      </c>
      <c r="L294" s="9" t="n">
        <f aca="false">+Outflows!L294+Fees!L294+'Ongoing Cash Flows'!L294+'Terminal Value'!L294</f>
        <v>8132.25841499167</v>
      </c>
      <c r="M294" s="9" t="n">
        <f aca="false">+Outflows!M294+Fees!M294+'Ongoing Cash Flows'!M294+'Terminal Value'!M294</f>
        <v>8103.94162960608</v>
      </c>
      <c r="N294" s="9" t="n">
        <f aca="false">+Outflows!N294+Fees!N294+'Ongoing Cash Flows'!N294+'Terminal Value'!N294</f>
        <v>8086.60568245976</v>
      </c>
      <c r="O294" s="9" t="n">
        <f aca="false">+Outflows!O294+Fees!O294+'Ongoing Cash Flows'!O294+'Terminal Value'!O294</f>
        <v>7760.17131247422</v>
      </c>
      <c r="P294" s="9" t="n">
        <f aca="false">+Outflows!P294+Fees!P294+'Ongoing Cash Flows'!P294+'Terminal Value'!P294</f>
        <v>7652.62319693394</v>
      </c>
      <c r="Q294" s="9" t="n">
        <f aca="false">+Outflows!Q294+Fees!Q294+'Ongoing Cash Flows'!Q294+'Terminal Value'!Q294</f>
        <v>7623.75626764662</v>
      </c>
      <c r="R294" s="9" t="n">
        <f aca="false">+Outflows!R294+Fees!R294+'Ongoing Cash Flows'!R294+'Terminal Value'!R294</f>
        <v>985.637081120029</v>
      </c>
      <c r="S294" s="9" t="n">
        <f aca="false">+Outflows!S294+Fees!S294+'Ongoing Cash Flows'!S294+'Terminal Value'!S294</f>
        <v>0</v>
      </c>
      <c r="T294" s="9" t="n">
        <f aca="false">+Outflows!T294+Fees!T294+'Ongoing Cash Flows'!T294+'Terminal Value'!T294</f>
        <v>0</v>
      </c>
      <c r="U294" s="9" t="n">
        <f aca="false">+Outflows!U294+Fees!U294+'Ongoing Cash Flows'!U294+'Terminal Value'!U294</f>
        <v>0</v>
      </c>
      <c r="V294" s="9" t="n">
        <f aca="false">+Outflows!V294+Fees!V294+'Ongoing Cash Flows'!V294+'Terminal Value'!V294</f>
        <v>0</v>
      </c>
      <c r="W294" s="9" t="n">
        <f aca="false">+Outflows!W294+Fees!W294+'Ongoing Cash Flows'!W294+'Terminal Value'!W294</f>
        <v>0</v>
      </c>
      <c r="X294" s="9" t="n">
        <f aca="false">+Outflows!X294+Fees!X294+'Ongoing Cash Flows'!X294+'Terminal Value'!X294</f>
        <v>0</v>
      </c>
      <c r="Y294" s="9" t="n">
        <f aca="false">+Outflows!Y294+Fees!Y294+'Ongoing Cash Flows'!Y294+'Terminal Value'!Y294</f>
        <v>0</v>
      </c>
      <c r="Z294" s="9" t="n">
        <f aca="false">+Outflows!Z294+Fees!Z294+'Ongoing Cash Flows'!Z294+'Terminal Value'!Z294</f>
        <v>0</v>
      </c>
      <c r="AA294" s="9" t="n">
        <f aca="false">+Outflows!AA294+Fees!AA294+'Ongoing Cash Flows'!AA294+'Terminal Value'!AA294</f>
        <v>0</v>
      </c>
      <c r="AB294" s="9" t="n">
        <f aca="false">+Outflows!AB294+Fees!AB294+'Ongoing Cash Flows'!AB294+'Terminal Value'!AB294</f>
        <v>0</v>
      </c>
      <c r="AC294" s="9" t="n">
        <f aca="false">+Outflows!AC294+Fees!AC294+'Ongoing Cash Flows'!AC294+'Terminal Value'!AC294</f>
        <v>0</v>
      </c>
      <c r="AD294" s="9" t="n">
        <f aca="false">+Outflows!AD294+Fees!AD294+'Ongoing Cash Flows'!AD294+'Terminal Value'!AD294</f>
        <v>0</v>
      </c>
      <c r="AE294" s="9" t="n">
        <f aca="false">+Outflows!AE294+Fees!AE294+'Ongoing Cash Flows'!AE294+'Terminal Value'!AE294</f>
        <v>0</v>
      </c>
      <c r="AF294" s="9" t="n">
        <f aca="false">+Outflows!AF294+Fees!AF294+'Ongoing Cash Flows'!AF294+'Terminal Value'!AF294</f>
        <v>0</v>
      </c>
      <c r="AG294" s="9" t="n">
        <f aca="false">+Outflows!AG294+Fees!AG294+'Ongoing Cash Flows'!AG294+'Terminal Value'!AG294</f>
        <v>0</v>
      </c>
      <c r="AH294" s="9" t="n">
        <f aca="false">+Outflows!AH294+Fees!AH294+'Ongoing Cash Flows'!AH294+'Terminal Value'!AH294</f>
        <v>0</v>
      </c>
      <c r="AI294" s="9" t="n">
        <f aca="false">+Outflows!AI294+Fees!AI294+'Ongoing Cash Flows'!AI294+'Terminal Value'!AI294</f>
        <v>0</v>
      </c>
      <c r="AJ294" s="9" t="n">
        <f aca="false">+Outflows!AJ294+Fees!AJ294+'Ongoing Cash Flows'!AJ294+'Terminal Value'!AJ294</f>
        <v>0</v>
      </c>
      <c r="AK294" s="9"/>
      <c r="AL294" s="1"/>
      <c r="AM294" s="32"/>
      <c r="AN294" s="33" t="n">
        <f aca="false">IF(ISERROR(XIRR(B294:AJ294,IRRDates)),-1,XIRR(B294:AJ294,IRRDates))</f>
        <v>0.0702923044302095</v>
      </c>
      <c r="AO294" s="9" t="n">
        <f aca="false">SUMPRODUCT(B294:AJ294,PVRf)</f>
        <v>0</v>
      </c>
      <c r="AP294" s="9" t="n">
        <f aca="false">MIN(0,AO294-$AO$1004)^2</f>
        <v>0</v>
      </c>
      <c r="AQ294" s="9" t="n">
        <f aca="false">MAX(0,AO294-$AO$1004)^2</f>
        <v>0</v>
      </c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20"/>
      <c r="CM294" s="20"/>
      <c r="CN294" s="20"/>
      <c r="CO294" s="20"/>
      <c r="CP294" s="20"/>
    </row>
    <row r="295" customFormat="false" ht="11.25" hidden="false" customHeight="false" outlineLevel="0" collapsed="false">
      <c r="A295" s="1" t="n">
        <v>293</v>
      </c>
      <c r="B295" s="9" t="n">
        <f aca="false">+Outflows!B295+Fees!B295+'Ongoing Cash Flows'!B295+'Terminal Value'!B295</f>
        <v>-99572.8099289503</v>
      </c>
      <c r="C295" s="9" t="n">
        <f aca="false">+Outflows!C295+Fees!C295+'Ongoing Cash Flows'!C295+'Terminal Value'!C295</f>
        <v>14279.4188038041</v>
      </c>
      <c r="D295" s="9" t="n">
        <f aca="false">+Outflows!D295+Fees!D295+'Ongoing Cash Flows'!D295+'Terminal Value'!D295</f>
        <v>12314.9759257564</v>
      </c>
      <c r="E295" s="9" t="n">
        <f aca="false">+Outflows!E295+Fees!E295+'Ongoing Cash Flows'!E295+'Terminal Value'!E295</f>
        <v>10288.9722489718</v>
      </c>
      <c r="F295" s="9" t="n">
        <f aca="false">+Outflows!F295+Fees!F295+'Ongoing Cash Flows'!F295+'Terminal Value'!F295</f>
        <v>9928.79254230072</v>
      </c>
      <c r="G295" s="9" t="n">
        <f aca="false">+Outflows!G295+Fees!G295+'Ongoing Cash Flows'!G295+'Terminal Value'!G295</f>
        <v>9392.68940684178</v>
      </c>
      <c r="H295" s="9" t="n">
        <f aca="false">+Outflows!H295+Fees!H295+'Ongoing Cash Flows'!H295+'Terminal Value'!H295</f>
        <v>8623.36567023653</v>
      </c>
      <c r="I295" s="9" t="n">
        <f aca="false">+Outflows!I295+Fees!I295+'Ongoing Cash Flows'!I295+'Terminal Value'!I295</f>
        <v>8465.46699168919</v>
      </c>
      <c r="J295" s="9" t="n">
        <f aca="false">+Outflows!J295+Fees!J295+'Ongoing Cash Flows'!J295+'Terminal Value'!J295</f>
        <v>8453.0327891542</v>
      </c>
      <c r="K295" s="9" t="n">
        <f aca="false">+Outflows!K295+Fees!K295+'Ongoing Cash Flows'!K295+'Terminal Value'!K295</f>
        <v>8444.09695139319</v>
      </c>
      <c r="L295" s="9" t="n">
        <f aca="false">+Outflows!L295+Fees!L295+'Ongoing Cash Flows'!L295+'Terminal Value'!L295</f>
        <v>8445.10485427379</v>
      </c>
      <c r="M295" s="9" t="n">
        <f aca="false">+Outflows!M295+Fees!M295+'Ongoing Cash Flows'!M295+'Terminal Value'!M295</f>
        <v>8417.31831709037</v>
      </c>
      <c r="N295" s="9" t="n">
        <f aca="false">+Outflows!N295+Fees!N295+'Ongoing Cash Flows'!N295+'Terminal Value'!N295</f>
        <v>8399.45212174188</v>
      </c>
      <c r="O295" s="9" t="n">
        <f aca="false">+Outflows!O295+Fees!O295+'Ongoing Cash Flows'!O295+'Terminal Value'!O295</f>
        <v>8073.54799995851</v>
      </c>
      <c r="P295" s="9" t="n">
        <f aca="false">+Outflows!P295+Fees!P295+'Ongoing Cash Flows'!P295+'Terminal Value'!P295</f>
        <v>7965.46963621606</v>
      </c>
      <c r="Q295" s="9" t="n">
        <f aca="false">+Outflows!Q295+Fees!Q295+'Ongoing Cash Flows'!Q295+'Terminal Value'!Q295</f>
        <v>7937.13295513091</v>
      </c>
      <c r="R295" s="9" t="n">
        <f aca="false">+Outflows!R295+Fees!R295+'Ongoing Cash Flows'!R295+'Terminal Value'!R295</f>
        <v>1142.06030076109</v>
      </c>
      <c r="S295" s="9" t="n">
        <f aca="false">+Outflows!S295+Fees!S295+'Ongoing Cash Flows'!S295+'Terminal Value'!S295</f>
        <v>0</v>
      </c>
      <c r="T295" s="9" t="n">
        <f aca="false">+Outflows!T295+Fees!T295+'Ongoing Cash Flows'!T295+'Terminal Value'!T295</f>
        <v>0</v>
      </c>
      <c r="U295" s="9" t="n">
        <f aca="false">+Outflows!U295+Fees!U295+'Ongoing Cash Flows'!U295+'Terminal Value'!U295</f>
        <v>0</v>
      </c>
      <c r="V295" s="9" t="n">
        <f aca="false">+Outflows!V295+Fees!V295+'Ongoing Cash Flows'!V295+'Terminal Value'!V295</f>
        <v>0</v>
      </c>
      <c r="W295" s="9" t="n">
        <f aca="false">+Outflows!W295+Fees!W295+'Ongoing Cash Flows'!W295+'Terminal Value'!W295</f>
        <v>0</v>
      </c>
      <c r="X295" s="9" t="n">
        <f aca="false">+Outflows!X295+Fees!X295+'Ongoing Cash Flows'!X295+'Terminal Value'!X295</f>
        <v>0</v>
      </c>
      <c r="Y295" s="9" t="n">
        <f aca="false">+Outflows!Y295+Fees!Y295+'Ongoing Cash Flows'!Y295+'Terminal Value'!Y295</f>
        <v>0</v>
      </c>
      <c r="Z295" s="9" t="n">
        <f aca="false">+Outflows!Z295+Fees!Z295+'Ongoing Cash Flows'!Z295+'Terminal Value'!Z295</f>
        <v>0</v>
      </c>
      <c r="AA295" s="9" t="n">
        <f aca="false">+Outflows!AA295+Fees!AA295+'Ongoing Cash Flows'!AA295+'Terminal Value'!AA295</f>
        <v>0</v>
      </c>
      <c r="AB295" s="9" t="n">
        <f aca="false">+Outflows!AB295+Fees!AB295+'Ongoing Cash Flows'!AB295+'Terminal Value'!AB295</f>
        <v>0</v>
      </c>
      <c r="AC295" s="9" t="n">
        <f aca="false">+Outflows!AC295+Fees!AC295+'Ongoing Cash Flows'!AC295+'Terminal Value'!AC295</f>
        <v>0</v>
      </c>
      <c r="AD295" s="9" t="n">
        <f aca="false">+Outflows!AD295+Fees!AD295+'Ongoing Cash Flows'!AD295+'Terminal Value'!AD295</f>
        <v>0</v>
      </c>
      <c r="AE295" s="9" t="n">
        <f aca="false">+Outflows!AE295+Fees!AE295+'Ongoing Cash Flows'!AE295+'Terminal Value'!AE295</f>
        <v>0</v>
      </c>
      <c r="AF295" s="9" t="n">
        <f aca="false">+Outflows!AF295+Fees!AF295+'Ongoing Cash Flows'!AF295+'Terminal Value'!AF295</f>
        <v>0</v>
      </c>
      <c r="AG295" s="9" t="n">
        <f aca="false">+Outflows!AG295+Fees!AG295+'Ongoing Cash Flows'!AG295+'Terminal Value'!AG295</f>
        <v>0</v>
      </c>
      <c r="AH295" s="9" t="n">
        <f aca="false">+Outflows!AH295+Fees!AH295+'Ongoing Cash Flows'!AH295+'Terminal Value'!AH295</f>
        <v>0</v>
      </c>
      <c r="AI295" s="9" t="n">
        <f aca="false">+Outflows!AI295+Fees!AI295+'Ongoing Cash Flows'!AI295+'Terminal Value'!AI295</f>
        <v>0</v>
      </c>
      <c r="AJ295" s="9" t="n">
        <f aca="false">+Outflows!AJ295+Fees!AJ295+'Ongoing Cash Flows'!AJ295+'Terminal Value'!AJ295</f>
        <v>0</v>
      </c>
      <c r="AK295" s="9"/>
      <c r="AL295" s="1"/>
      <c r="AM295" s="32"/>
      <c r="AN295" s="33" t="n">
        <f aca="false">IF(ISERROR(XIRR(B295:AJ295,IRRDates)),-1,XIRR(B295:AJ295,IRRDates))</f>
        <v>0.0510330881898074</v>
      </c>
      <c r="AO295" s="9" t="n">
        <f aca="false">SUMPRODUCT(B295:AJ295,PVRf)</f>
        <v>0</v>
      </c>
      <c r="AP295" s="9" t="n">
        <f aca="false">MIN(0,AO295-$AO$1004)^2</f>
        <v>0</v>
      </c>
      <c r="AQ295" s="9" t="n">
        <f aca="false">MAX(0,AO295-$AO$1004)^2</f>
        <v>0</v>
      </c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20"/>
      <c r="CM295" s="20"/>
      <c r="CN295" s="20"/>
      <c r="CO295" s="20"/>
      <c r="CP295" s="20"/>
    </row>
    <row r="296" customFormat="false" ht="11.25" hidden="false" customHeight="false" outlineLevel="0" collapsed="false">
      <c r="A296" s="1" t="n">
        <v>294</v>
      </c>
      <c r="B296" s="9" t="n">
        <f aca="false">+Outflows!B296+Fees!B296+'Ongoing Cash Flows'!B296+'Terminal Value'!B296</f>
        <v>-103086.736978528</v>
      </c>
      <c r="C296" s="9" t="n">
        <f aca="false">+Outflows!C296+Fees!C296+'Ongoing Cash Flows'!C296+'Terminal Value'!C296</f>
        <v>14283.5970228181</v>
      </c>
      <c r="D296" s="9" t="n">
        <f aca="false">+Outflows!D296+Fees!D296+'Ongoing Cash Flows'!D296+'Terminal Value'!D296</f>
        <v>12479.4934885589</v>
      </c>
      <c r="E296" s="9" t="n">
        <f aca="false">+Outflows!E296+Fees!E296+'Ongoing Cash Flows'!E296+'Terminal Value'!E296</f>
        <v>10477.3866536677</v>
      </c>
      <c r="F296" s="9" t="n">
        <f aca="false">+Outflows!F296+Fees!F296+'Ongoing Cash Flows'!F296+'Terminal Value'!F296</f>
        <v>9883.08934189031</v>
      </c>
      <c r="G296" s="9" t="n">
        <f aca="false">+Outflows!G296+Fees!G296+'Ongoing Cash Flows'!G296+'Terminal Value'!G296</f>
        <v>9647.15591220609</v>
      </c>
      <c r="H296" s="9" t="n">
        <f aca="false">+Outflows!H296+Fees!H296+'Ongoing Cash Flows'!H296+'Terminal Value'!H296</f>
        <v>8708.48085457391</v>
      </c>
      <c r="I296" s="9" t="n">
        <f aca="false">+Outflows!I296+Fees!I296+'Ongoing Cash Flows'!I296+'Terminal Value'!I296</f>
        <v>8546.07366706487</v>
      </c>
      <c r="J296" s="9" t="n">
        <f aca="false">+Outflows!J296+Fees!J296+'Ongoing Cash Flows'!J296+'Terminal Value'!J296</f>
        <v>8533.63946452988</v>
      </c>
      <c r="K296" s="9" t="n">
        <f aca="false">+Outflows!K296+Fees!K296+'Ongoing Cash Flows'!K296+'Terminal Value'!K296</f>
        <v>8524.84024825256</v>
      </c>
      <c r="L296" s="9" t="n">
        <f aca="false">+Outflows!L296+Fees!L296+'Ongoing Cash Flows'!L296+'Terminal Value'!L296</f>
        <v>8525.71152964947</v>
      </c>
      <c r="M296" s="9" t="n">
        <f aca="false">+Outflows!M296+Fees!M296+'Ongoing Cash Flows'!M296+'Terminal Value'!M296</f>
        <v>8498.06161394974</v>
      </c>
      <c r="N296" s="9" t="n">
        <f aca="false">+Outflows!N296+Fees!N296+'Ongoing Cash Flows'!N296+'Terminal Value'!N296</f>
        <v>8480.05879711756</v>
      </c>
      <c r="O296" s="9" t="n">
        <f aca="false">+Outflows!O296+Fees!O296+'Ongoing Cash Flows'!O296+'Terminal Value'!O296</f>
        <v>8154.29129681788</v>
      </c>
      <c r="P296" s="9" t="n">
        <f aca="false">+Outflows!P296+Fees!P296+'Ongoing Cash Flows'!P296+'Terminal Value'!P296</f>
        <v>8046.07631159174</v>
      </c>
      <c r="Q296" s="9" t="n">
        <f aca="false">+Outflows!Q296+Fees!Q296+'Ongoing Cash Flows'!Q296+'Terminal Value'!Q296</f>
        <v>8017.87625199028</v>
      </c>
      <c r="R296" s="9" t="n">
        <f aca="false">+Outflows!R296+Fees!R296+'Ongoing Cash Flows'!R296+'Terminal Value'!R296</f>
        <v>1182.36363844893</v>
      </c>
      <c r="S296" s="9" t="n">
        <f aca="false">+Outflows!S296+Fees!S296+'Ongoing Cash Flows'!S296+'Terminal Value'!S296</f>
        <v>0</v>
      </c>
      <c r="T296" s="9" t="n">
        <f aca="false">+Outflows!T296+Fees!T296+'Ongoing Cash Flows'!T296+'Terminal Value'!T296</f>
        <v>0</v>
      </c>
      <c r="U296" s="9" t="n">
        <f aca="false">+Outflows!U296+Fees!U296+'Ongoing Cash Flows'!U296+'Terminal Value'!U296</f>
        <v>0</v>
      </c>
      <c r="V296" s="9" t="n">
        <f aca="false">+Outflows!V296+Fees!V296+'Ongoing Cash Flows'!V296+'Terminal Value'!V296</f>
        <v>0</v>
      </c>
      <c r="W296" s="9" t="n">
        <f aca="false">+Outflows!W296+Fees!W296+'Ongoing Cash Flows'!W296+'Terminal Value'!W296</f>
        <v>0</v>
      </c>
      <c r="X296" s="9" t="n">
        <f aca="false">+Outflows!X296+Fees!X296+'Ongoing Cash Flows'!X296+'Terminal Value'!X296</f>
        <v>0</v>
      </c>
      <c r="Y296" s="9" t="n">
        <f aca="false">+Outflows!Y296+Fees!Y296+'Ongoing Cash Flows'!Y296+'Terminal Value'!Y296</f>
        <v>0</v>
      </c>
      <c r="Z296" s="9" t="n">
        <f aca="false">+Outflows!Z296+Fees!Z296+'Ongoing Cash Flows'!Z296+'Terminal Value'!Z296</f>
        <v>0</v>
      </c>
      <c r="AA296" s="9" t="n">
        <f aca="false">+Outflows!AA296+Fees!AA296+'Ongoing Cash Flows'!AA296+'Terminal Value'!AA296</f>
        <v>0</v>
      </c>
      <c r="AB296" s="9" t="n">
        <f aca="false">+Outflows!AB296+Fees!AB296+'Ongoing Cash Flows'!AB296+'Terminal Value'!AB296</f>
        <v>0</v>
      </c>
      <c r="AC296" s="9" t="n">
        <f aca="false">+Outflows!AC296+Fees!AC296+'Ongoing Cash Flows'!AC296+'Terminal Value'!AC296</f>
        <v>0</v>
      </c>
      <c r="AD296" s="9" t="n">
        <f aca="false">+Outflows!AD296+Fees!AD296+'Ongoing Cash Flows'!AD296+'Terminal Value'!AD296</f>
        <v>0</v>
      </c>
      <c r="AE296" s="9" t="n">
        <f aca="false">+Outflows!AE296+Fees!AE296+'Ongoing Cash Flows'!AE296+'Terminal Value'!AE296</f>
        <v>0</v>
      </c>
      <c r="AF296" s="9" t="n">
        <f aca="false">+Outflows!AF296+Fees!AF296+'Ongoing Cash Flows'!AF296+'Terminal Value'!AF296</f>
        <v>0</v>
      </c>
      <c r="AG296" s="9" t="n">
        <f aca="false">+Outflows!AG296+Fees!AG296+'Ongoing Cash Flows'!AG296+'Terminal Value'!AG296</f>
        <v>0</v>
      </c>
      <c r="AH296" s="9" t="n">
        <f aca="false">+Outflows!AH296+Fees!AH296+'Ongoing Cash Flows'!AH296+'Terminal Value'!AH296</f>
        <v>0</v>
      </c>
      <c r="AI296" s="9" t="n">
        <f aca="false">+Outflows!AI296+Fees!AI296+'Ongoing Cash Flows'!AI296+'Terminal Value'!AI296</f>
        <v>0</v>
      </c>
      <c r="AJ296" s="9" t="n">
        <f aca="false">+Outflows!AJ296+Fees!AJ296+'Ongoing Cash Flows'!AJ296+'Terminal Value'!AJ296</f>
        <v>0</v>
      </c>
      <c r="AK296" s="9"/>
      <c r="AL296" s="1"/>
      <c r="AM296" s="32"/>
      <c r="AN296" s="33" t="n">
        <f aca="false">IF(ISERROR(XIRR(B296:AJ296,IRRDates)),-1,XIRR(B296:AJ296,IRRDates))</f>
        <v>0.0470080669338983</v>
      </c>
      <c r="AO296" s="9" t="n">
        <f aca="false">SUMPRODUCT(B296:AJ296,PVRf)</f>
        <v>0</v>
      </c>
      <c r="AP296" s="9" t="n">
        <f aca="false">MIN(0,AO296-$AO$1004)^2</f>
        <v>0</v>
      </c>
      <c r="AQ296" s="9" t="n">
        <f aca="false">MAX(0,AO296-$AO$1004)^2</f>
        <v>0</v>
      </c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20"/>
      <c r="CM296" s="20"/>
      <c r="CN296" s="20"/>
      <c r="CO296" s="20"/>
      <c r="CP296" s="20"/>
    </row>
    <row r="297" customFormat="false" ht="11.25" hidden="false" customHeight="false" outlineLevel="0" collapsed="false">
      <c r="A297" s="1" t="n">
        <v>295</v>
      </c>
      <c r="B297" s="9" t="n">
        <f aca="false">+Outflows!B297+Fees!B297+'Ongoing Cash Flows'!B297+'Terminal Value'!B297</f>
        <v>-103000.999598979</v>
      </c>
      <c r="C297" s="9" t="n">
        <f aca="false">+Outflows!C297+Fees!C297+'Ongoing Cash Flows'!C297+'Terminal Value'!C297</f>
        <v>14341.2100843625</v>
      </c>
      <c r="D297" s="9" t="n">
        <f aca="false">+Outflows!D297+Fees!D297+'Ongoing Cash Flows'!D297+'Terminal Value'!D297</f>
        <v>12520.8962894247</v>
      </c>
      <c r="E297" s="9" t="n">
        <f aca="false">+Outflows!E297+Fees!E297+'Ongoing Cash Flows'!E297+'Terminal Value'!E297</f>
        <v>10432.0046421977</v>
      </c>
      <c r="F297" s="9" t="n">
        <f aca="false">+Outflows!F297+Fees!F297+'Ongoing Cash Flows'!F297+'Terminal Value'!F297</f>
        <v>9943.11699967171</v>
      </c>
      <c r="G297" s="9" t="n">
        <f aca="false">+Outflows!G297+Fees!G297+'Ongoing Cash Flows'!G297+'Terminal Value'!G297</f>
        <v>9641.75579474604</v>
      </c>
      <c r="H297" s="9" t="n">
        <f aca="false">+Outflows!H297+Fees!H297+'Ongoing Cash Flows'!H297+'Terminal Value'!H297</f>
        <v>8706.40410318948</v>
      </c>
      <c r="I297" s="9" t="n">
        <f aca="false">+Outflows!I297+Fees!I297+'Ongoing Cash Flows'!I297+'Terminal Value'!I297</f>
        <v>8544.1069201679</v>
      </c>
      <c r="J297" s="9" t="n">
        <f aca="false">+Outflows!J297+Fees!J297+'Ongoing Cash Flows'!J297+'Terminal Value'!J297</f>
        <v>8531.67271763291</v>
      </c>
      <c r="K297" s="9" t="n">
        <f aca="false">+Outflows!K297+Fees!K297+'Ongoing Cash Flows'!K297+'Terminal Value'!K297</f>
        <v>8522.87016788628</v>
      </c>
      <c r="L297" s="9" t="n">
        <f aca="false">+Outflows!L297+Fees!L297+'Ongoing Cash Flows'!L297+'Terminal Value'!L297</f>
        <v>8523.7447827525</v>
      </c>
      <c r="M297" s="9" t="n">
        <f aca="false">+Outflows!M297+Fees!M297+'Ongoing Cash Flows'!M297+'Terminal Value'!M297</f>
        <v>8496.09153358345</v>
      </c>
      <c r="N297" s="9" t="n">
        <f aca="false">+Outflows!N297+Fees!N297+'Ongoing Cash Flows'!N297+'Terminal Value'!N297</f>
        <v>8478.09205022059</v>
      </c>
      <c r="O297" s="9" t="n">
        <f aca="false">+Outflows!O297+Fees!O297+'Ongoing Cash Flows'!O297+'Terminal Value'!O297</f>
        <v>8152.32121645159</v>
      </c>
      <c r="P297" s="9" t="n">
        <f aca="false">+Outflows!P297+Fees!P297+'Ongoing Cash Flows'!P297+'Terminal Value'!P297</f>
        <v>8044.10956469477</v>
      </c>
      <c r="Q297" s="9" t="n">
        <f aca="false">+Outflows!Q297+Fees!Q297+'Ongoing Cash Flows'!Q297+'Terminal Value'!Q297</f>
        <v>8015.906171624</v>
      </c>
      <c r="R297" s="9" t="n">
        <f aca="false">+Outflows!R297+Fees!R297+'Ongoing Cash Flows'!R297+'Terminal Value'!R297</f>
        <v>1181.38026500044</v>
      </c>
      <c r="S297" s="9" t="n">
        <f aca="false">+Outflows!S297+Fees!S297+'Ongoing Cash Flows'!S297+'Terminal Value'!S297</f>
        <v>0</v>
      </c>
      <c r="T297" s="9" t="n">
        <f aca="false">+Outflows!T297+Fees!T297+'Ongoing Cash Flows'!T297+'Terminal Value'!T297</f>
        <v>0</v>
      </c>
      <c r="U297" s="9" t="n">
        <f aca="false">+Outflows!U297+Fees!U297+'Ongoing Cash Flows'!U297+'Terminal Value'!U297</f>
        <v>0</v>
      </c>
      <c r="V297" s="9" t="n">
        <f aca="false">+Outflows!V297+Fees!V297+'Ongoing Cash Flows'!V297+'Terminal Value'!V297</f>
        <v>0</v>
      </c>
      <c r="W297" s="9" t="n">
        <f aca="false">+Outflows!W297+Fees!W297+'Ongoing Cash Flows'!W297+'Terminal Value'!W297</f>
        <v>0</v>
      </c>
      <c r="X297" s="9" t="n">
        <f aca="false">+Outflows!X297+Fees!X297+'Ongoing Cash Flows'!X297+'Terminal Value'!X297</f>
        <v>0</v>
      </c>
      <c r="Y297" s="9" t="n">
        <f aca="false">+Outflows!Y297+Fees!Y297+'Ongoing Cash Flows'!Y297+'Terminal Value'!Y297</f>
        <v>0</v>
      </c>
      <c r="Z297" s="9" t="n">
        <f aca="false">+Outflows!Z297+Fees!Z297+'Ongoing Cash Flows'!Z297+'Terminal Value'!Z297</f>
        <v>0</v>
      </c>
      <c r="AA297" s="9" t="n">
        <f aca="false">+Outflows!AA297+Fees!AA297+'Ongoing Cash Flows'!AA297+'Terminal Value'!AA297</f>
        <v>0</v>
      </c>
      <c r="AB297" s="9" t="n">
        <f aca="false">+Outflows!AB297+Fees!AB297+'Ongoing Cash Flows'!AB297+'Terminal Value'!AB297</f>
        <v>0</v>
      </c>
      <c r="AC297" s="9" t="n">
        <f aca="false">+Outflows!AC297+Fees!AC297+'Ongoing Cash Flows'!AC297+'Terminal Value'!AC297</f>
        <v>0</v>
      </c>
      <c r="AD297" s="9" t="n">
        <f aca="false">+Outflows!AD297+Fees!AD297+'Ongoing Cash Flows'!AD297+'Terminal Value'!AD297</f>
        <v>0</v>
      </c>
      <c r="AE297" s="9" t="n">
        <f aca="false">+Outflows!AE297+Fees!AE297+'Ongoing Cash Flows'!AE297+'Terminal Value'!AE297</f>
        <v>0</v>
      </c>
      <c r="AF297" s="9" t="n">
        <f aca="false">+Outflows!AF297+Fees!AF297+'Ongoing Cash Flows'!AF297+'Terminal Value'!AF297</f>
        <v>0</v>
      </c>
      <c r="AG297" s="9" t="n">
        <f aca="false">+Outflows!AG297+Fees!AG297+'Ongoing Cash Flows'!AG297+'Terminal Value'!AG297</f>
        <v>0</v>
      </c>
      <c r="AH297" s="9" t="n">
        <f aca="false">+Outflows!AH297+Fees!AH297+'Ongoing Cash Flows'!AH297+'Terminal Value'!AH297</f>
        <v>0</v>
      </c>
      <c r="AI297" s="9" t="n">
        <f aca="false">+Outflows!AI297+Fees!AI297+'Ongoing Cash Flows'!AI297+'Terminal Value'!AI297</f>
        <v>0</v>
      </c>
      <c r="AJ297" s="9" t="n">
        <f aca="false">+Outflows!AJ297+Fees!AJ297+'Ongoing Cash Flows'!AJ297+'Terminal Value'!AJ297</f>
        <v>0</v>
      </c>
      <c r="AK297" s="9"/>
      <c r="AL297" s="1"/>
      <c r="AM297" s="32"/>
      <c r="AN297" s="33" t="n">
        <f aca="false">IF(ISERROR(XIRR(B297:AJ297,IRRDates)),-1,XIRR(B297:AJ297,IRRDates))</f>
        <v>0.0472760332002015</v>
      </c>
      <c r="AO297" s="9" t="n">
        <f aca="false">SUMPRODUCT(B297:AJ297,PVRf)</f>
        <v>0</v>
      </c>
      <c r="AP297" s="9" t="n">
        <f aca="false">MIN(0,AO297-$AO$1004)^2</f>
        <v>0</v>
      </c>
      <c r="AQ297" s="9" t="n">
        <f aca="false">MAX(0,AO297-$AO$1004)^2</f>
        <v>0</v>
      </c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20"/>
      <c r="CM297" s="20"/>
      <c r="CN297" s="20"/>
      <c r="CO297" s="20"/>
      <c r="CP297" s="20"/>
    </row>
    <row r="298" customFormat="false" ht="11.25" hidden="false" customHeight="false" outlineLevel="0" collapsed="false">
      <c r="A298" s="1" t="n">
        <v>296</v>
      </c>
      <c r="B298" s="9" t="n">
        <f aca="false">+Outflows!B298+Fees!B298+'Ongoing Cash Flows'!B298+'Terminal Value'!B298</f>
        <v>-92477.0586263282</v>
      </c>
      <c r="C298" s="9" t="n">
        <f aca="false">+Outflows!C298+Fees!C298+'Ongoing Cash Flows'!C298+'Terminal Value'!C298</f>
        <v>14172.5445617153</v>
      </c>
      <c r="D298" s="9" t="n">
        <f aca="false">+Outflows!D298+Fees!D298+'Ongoing Cash Flows'!D298+'Terminal Value'!D298</f>
        <v>12106.970247259</v>
      </c>
      <c r="E298" s="9" t="n">
        <f aca="false">+Outflows!E298+Fees!E298+'Ongoing Cash Flows'!E298+'Terminal Value'!E298</f>
        <v>10039.0048806541</v>
      </c>
      <c r="F298" s="9" t="n">
        <f aca="false">+Outflows!F298+Fees!F298+'Ongoing Cash Flows'!F298+'Terminal Value'!F298</f>
        <v>9633.74436665878</v>
      </c>
      <c r="G298" s="9" t="n">
        <f aca="false">+Outflows!G298+Fees!G298+'Ongoing Cash Flows'!G298+'Terminal Value'!G298</f>
        <v>9334.07164254877</v>
      </c>
      <c r="H298" s="9" t="n">
        <f aca="false">+Outflows!H298+Fees!H298+'Ongoing Cash Flows'!H298+'Terminal Value'!H298</f>
        <v>8451.49067920411</v>
      </c>
      <c r="I298" s="9" t="n">
        <f aca="false">+Outflows!I298+Fees!I298+'Ongoing Cash Flows'!I298+'Terminal Value'!I298</f>
        <v>8302.69613340808</v>
      </c>
      <c r="J298" s="9" t="n">
        <f aca="false">+Outflows!J298+Fees!J298+'Ongoing Cash Flows'!J298+'Terminal Value'!J298</f>
        <v>8290.26193087309</v>
      </c>
      <c r="K298" s="9" t="n">
        <f aca="false">+Outflows!K298+Fees!K298+'Ongoing Cash Flows'!K298+'Terminal Value'!K298</f>
        <v>8281.05021030144</v>
      </c>
      <c r="L298" s="9" t="n">
        <f aca="false">+Outflows!L298+Fees!L298+'Ongoing Cash Flows'!L298+'Terminal Value'!L298</f>
        <v>8282.33399599268</v>
      </c>
      <c r="M298" s="9" t="n">
        <f aca="false">+Outflows!M298+Fees!M298+'Ongoing Cash Flows'!M298+'Terminal Value'!M298</f>
        <v>8254.27157599862</v>
      </c>
      <c r="N298" s="9" t="n">
        <f aca="false">+Outflows!N298+Fees!N298+'Ongoing Cash Flows'!N298+'Terminal Value'!N298</f>
        <v>8236.68126346077</v>
      </c>
      <c r="O298" s="9" t="n">
        <f aca="false">+Outflows!O298+Fees!O298+'Ongoing Cash Flows'!O298+'Terminal Value'!O298</f>
        <v>7910.50125886675</v>
      </c>
      <c r="P298" s="9" t="n">
        <f aca="false">+Outflows!P298+Fees!P298+'Ongoing Cash Flows'!P298+'Terminal Value'!P298</f>
        <v>7802.69877793495</v>
      </c>
      <c r="Q298" s="9" t="n">
        <f aca="false">+Outflows!Q298+Fees!Q298+'Ongoing Cash Flows'!Q298+'Terminal Value'!Q298</f>
        <v>7774.08621403916</v>
      </c>
      <c r="R298" s="9" t="n">
        <f aca="false">+Outflows!R298+Fees!R298+'Ongoing Cash Flows'!R298+'Terminal Value'!R298</f>
        <v>1060.67487162053</v>
      </c>
      <c r="S298" s="9" t="n">
        <f aca="false">+Outflows!S298+Fees!S298+'Ongoing Cash Flows'!S298+'Terminal Value'!S298</f>
        <v>0</v>
      </c>
      <c r="T298" s="9" t="n">
        <f aca="false">+Outflows!T298+Fees!T298+'Ongoing Cash Flows'!T298+'Terminal Value'!T298</f>
        <v>0</v>
      </c>
      <c r="U298" s="9" t="n">
        <f aca="false">+Outflows!U298+Fees!U298+'Ongoing Cash Flows'!U298+'Terminal Value'!U298</f>
        <v>0</v>
      </c>
      <c r="V298" s="9" t="n">
        <f aca="false">+Outflows!V298+Fees!V298+'Ongoing Cash Flows'!V298+'Terminal Value'!V298</f>
        <v>0</v>
      </c>
      <c r="W298" s="9" t="n">
        <f aca="false">+Outflows!W298+Fees!W298+'Ongoing Cash Flows'!W298+'Terminal Value'!W298</f>
        <v>0</v>
      </c>
      <c r="X298" s="9" t="n">
        <f aca="false">+Outflows!X298+Fees!X298+'Ongoing Cash Flows'!X298+'Terminal Value'!X298</f>
        <v>0</v>
      </c>
      <c r="Y298" s="9" t="n">
        <f aca="false">+Outflows!Y298+Fees!Y298+'Ongoing Cash Flows'!Y298+'Terminal Value'!Y298</f>
        <v>0</v>
      </c>
      <c r="Z298" s="9" t="n">
        <f aca="false">+Outflows!Z298+Fees!Z298+'Ongoing Cash Flows'!Z298+'Terminal Value'!Z298</f>
        <v>0</v>
      </c>
      <c r="AA298" s="9" t="n">
        <f aca="false">+Outflows!AA298+Fees!AA298+'Ongoing Cash Flows'!AA298+'Terminal Value'!AA298</f>
        <v>0</v>
      </c>
      <c r="AB298" s="9" t="n">
        <f aca="false">+Outflows!AB298+Fees!AB298+'Ongoing Cash Flows'!AB298+'Terminal Value'!AB298</f>
        <v>0</v>
      </c>
      <c r="AC298" s="9" t="n">
        <f aca="false">+Outflows!AC298+Fees!AC298+'Ongoing Cash Flows'!AC298+'Terminal Value'!AC298</f>
        <v>0</v>
      </c>
      <c r="AD298" s="9" t="n">
        <f aca="false">+Outflows!AD298+Fees!AD298+'Ongoing Cash Flows'!AD298+'Terminal Value'!AD298</f>
        <v>0</v>
      </c>
      <c r="AE298" s="9" t="n">
        <f aca="false">+Outflows!AE298+Fees!AE298+'Ongoing Cash Flows'!AE298+'Terminal Value'!AE298</f>
        <v>0</v>
      </c>
      <c r="AF298" s="9" t="n">
        <f aca="false">+Outflows!AF298+Fees!AF298+'Ongoing Cash Flows'!AF298+'Terminal Value'!AF298</f>
        <v>0</v>
      </c>
      <c r="AG298" s="9" t="n">
        <f aca="false">+Outflows!AG298+Fees!AG298+'Ongoing Cash Flows'!AG298+'Terminal Value'!AG298</f>
        <v>0</v>
      </c>
      <c r="AH298" s="9" t="n">
        <f aca="false">+Outflows!AH298+Fees!AH298+'Ongoing Cash Flows'!AH298+'Terminal Value'!AH298</f>
        <v>0</v>
      </c>
      <c r="AI298" s="9" t="n">
        <f aca="false">+Outflows!AI298+Fees!AI298+'Ongoing Cash Flows'!AI298+'Terminal Value'!AI298</f>
        <v>0</v>
      </c>
      <c r="AJ298" s="9" t="n">
        <f aca="false">+Outflows!AJ298+Fees!AJ298+'Ongoing Cash Flows'!AJ298+'Terminal Value'!AJ298</f>
        <v>0</v>
      </c>
      <c r="AK298" s="9"/>
      <c r="AL298" s="1"/>
      <c r="AM298" s="32"/>
      <c r="AN298" s="33" t="n">
        <f aca="false">IF(ISERROR(XIRR(B298:AJ298,IRRDates)),-1,XIRR(B298:AJ298,IRRDates))</f>
        <v>0.0602716565002316</v>
      </c>
      <c r="AO298" s="9" t="n">
        <f aca="false">SUMPRODUCT(B298:AJ298,PVRf)</f>
        <v>0</v>
      </c>
      <c r="AP298" s="9" t="n">
        <f aca="false">MIN(0,AO298-$AO$1004)^2</f>
        <v>0</v>
      </c>
      <c r="AQ298" s="9" t="n">
        <f aca="false">MAX(0,AO298-$AO$1004)^2</f>
        <v>0</v>
      </c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20"/>
      <c r="CM298" s="20"/>
      <c r="CN298" s="20"/>
      <c r="CO298" s="20"/>
      <c r="CP298" s="20"/>
    </row>
    <row r="299" customFormat="false" ht="11.25" hidden="false" customHeight="false" outlineLevel="0" collapsed="false">
      <c r="A299" s="1" t="n">
        <v>297</v>
      </c>
      <c r="B299" s="9" t="n">
        <f aca="false">+Outflows!B299+Fees!B299+'Ongoing Cash Flows'!B299+'Terminal Value'!B299</f>
        <v>-89629.9922611238</v>
      </c>
      <c r="C299" s="9" t="n">
        <f aca="false">+Outflows!C299+Fees!C299+'Ongoing Cash Flows'!C299+'Terminal Value'!C299</f>
        <v>14119.315043268</v>
      </c>
      <c r="D299" s="9" t="n">
        <f aca="false">+Outflows!D299+Fees!D299+'Ongoing Cash Flows'!D299+'Terminal Value'!D299</f>
        <v>11877.7032501811</v>
      </c>
      <c r="E299" s="9" t="n">
        <f aca="false">+Outflows!E299+Fees!E299+'Ongoing Cash Flows'!E299+'Terminal Value'!E299</f>
        <v>9938.23340234864</v>
      </c>
      <c r="F299" s="9" t="n">
        <f aca="false">+Outflows!F299+Fees!F299+'Ongoing Cash Flows'!F299+'Terminal Value'!F299</f>
        <v>9650.79155576325</v>
      </c>
      <c r="G299" s="9" t="n">
        <f aca="false">+Outflows!G299+Fees!G299+'Ongoing Cash Flows'!G299+'Terminal Value'!G299</f>
        <v>9302.05644405477</v>
      </c>
      <c r="H299" s="9" t="n">
        <f aca="false">+Outflows!H299+Fees!H299+'Ongoing Cash Flows'!H299+'Terminal Value'!H299</f>
        <v>8382.5283544102</v>
      </c>
      <c r="I299" s="9" t="n">
        <f aca="false">+Outflows!I299+Fees!I299+'Ongoing Cash Flows'!I299+'Terminal Value'!I299</f>
        <v>8237.38670864338</v>
      </c>
      <c r="J299" s="9" t="n">
        <f aca="false">+Outflows!J299+Fees!J299+'Ongoing Cash Flows'!J299+'Terminal Value'!J299</f>
        <v>8224.95250610839</v>
      </c>
      <c r="K299" s="9" t="n">
        <f aca="false">+Outflows!K299+Fees!K299+'Ongoing Cash Flows'!K299+'Terminal Value'!K299</f>
        <v>8215.63009159646</v>
      </c>
      <c r="L299" s="9" t="n">
        <f aca="false">+Outflows!L299+Fees!L299+'Ongoing Cash Flows'!L299+'Terminal Value'!L299</f>
        <v>8217.02457122798</v>
      </c>
      <c r="M299" s="9" t="n">
        <f aca="false">+Outflows!M299+Fees!M299+'Ongoing Cash Flows'!M299+'Terminal Value'!M299</f>
        <v>8188.85145729364</v>
      </c>
      <c r="N299" s="9" t="n">
        <f aca="false">+Outflows!N299+Fees!N299+'Ongoing Cash Flows'!N299+'Terminal Value'!N299</f>
        <v>8171.37183869607</v>
      </c>
      <c r="O299" s="9" t="n">
        <f aca="false">+Outflows!O299+Fees!O299+'Ongoing Cash Flows'!O299+'Terminal Value'!O299</f>
        <v>7845.08114016178</v>
      </c>
      <c r="P299" s="9" t="n">
        <f aca="false">+Outflows!P299+Fees!P299+'Ongoing Cash Flows'!P299+'Terminal Value'!P299</f>
        <v>7737.38935317025</v>
      </c>
      <c r="Q299" s="9" t="n">
        <f aca="false">+Outflows!Q299+Fees!Q299+'Ongoing Cash Flows'!Q299+'Terminal Value'!Q299</f>
        <v>7708.66609533418</v>
      </c>
      <c r="R299" s="9" t="n">
        <f aca="false">+Outflows!R299+Fees!R299+'Ongoing Cash Flows'!R299+'Terminal Value'!R299</f>
        <v>1028.02015923819</v>
      </c>
      <c r="S299" s="9" t="n">
        <f aca="false">+Outflows!S299+Fees!S299+'Ongoing Cash Flows'!S299+'Terminal Value'!S299</f>
        <v>0</v>
      </c>
      <c r="T299" s="9" t="n">
        <f aca="false">+Outflows!T299+Fees!T299+'Ongoing Cash Flows'!T299+'Terminal Value'!T299</f>
        <v>0</v>
      </c>
      <c r="U299" s="9" t="n">
        <f aca="false">+Outflows!U299+Fees!U299+'Ongoing Cash Flows'!U299+'Terminal Value'!U299</f>
        <v>0</v>
      </c>
      <c r="V299" s="9" t="n">
        <f aca="false">+Outflows!V299+Fees!V299+'Ongoing Cash Flows'!V299+'Terminal Value'!V299</f>
        <v>0</v>
      </c>
      <c r="W299" s="9" t="n">
        <f aca="false">+Outflows!W299+Fees!W299+'Ongoing Cash Flows'!W299+'Terminal Value'!W299</f>
        <v>0</v>
      </c>
      <c r="X299" s="9" t="n">
        <f aca="false">+Outflows!X299+Fees!X299+'Ongoing Cash Flows'!X299+'Terminal Value'!X299</f>
        <v>0</v>
      </c>
      <c r="Y299" s="9" t="n">
        <f aca="false">+Outflows!Y299+Fees!Y299+'Ongoing Cash Flows'!Y299+'Terminal Value'!Y299</f>
        <v>0</v>
      </c>
      <c r="Z299" s="9" t="n">
        <f aca="false">+Outflows!Z299+Fees!Z299+'Ongoing Cash Flows'!Z299+'Terminal Value'!Z299</f>
        <v>0</v>
      </c>
      <c r="AA299" s="9" t="n">
        <f aca="false">+Outflows!AA299+Fees!AA299+'Ongoing Cash Flows'!AA299+'Terminal Value'!AA299</f>
        <v>0</v>
      </c>
      <c r="AB299" s="9" t="n">
        <f aca="false">+Outflows!AB299+Fees!AB299+'Ongoing Cash Flows'!AB299+'Terminal Value'!AB299</f>
        <v>0</v>
      </c>
      <c r="AC299" s="9" t="n">
        <f aca="false">+Outflows!AC299+Fees!AC299+'Ongoing Cash Flows'!AC299+'Terminal Value'!AC299</f>
        <v>0</v>
      </c>
      <c r="AD299" s="9" t="n">
        <f aca="false">+Outflows!AD299+Fees!AD299+'Ongoing Cash Flows'!AD299+'Terminal Value'!AD299</f>
        <v>0</v>
      </c>
      <c r="AE299" s="9" t="n">
        <f aca="false">+Outflows!AE299+Fees!AE299+'Ongoing Cash Flows'!AE299+'Terminal Value'!AE299</f>
        <v>0</v>
      </c>
      <c r="AF299" s="9" t="n">
        <f aca="false">+Outflows!AF299+Fees!AF299+'Ongoing Cash Flows'!AF299+'Terminal Value'!AF299</f>
        <v>0</v>
      </c>
      <c r="AG299" s="9" t="n">
        <f aca="false">+Outflows!AG299+Fees!AG299+'Ongoing Cash Flows'!AG299+'Terminal Value'!AG299</f>
        <v>0</v>
      </c>
      <c r="AH299" s="9" t="n">
        <f aca="false">+Outflows!AH299+Fees!AH299+'Ongoing Cash Flows'!AH299+'Terminal Value'!AH299</f>
        <v>0</v>
      </c>
      <c r="AI299" s="9" t="n">
        <f aca="false">+Outflows!AI299+Fees!AI299+'Ongoing Cash Flows'!AI299+'Terminal Value'!AI299</f>
        <v>0</v>
      </c>
      <c r="AJ299" s="9" t="n">
        <f aca="false">+Outflows!AJ299+Fees!AJ299+'Ongoing Cash Flows'!AJ299+'Terminal Value'!AJ299</f>
        <v>0</v>
      </c>
      <c r="AK299" s="9"/>
      <c r="AL299" s="1"/>
      <c r="AM299" s="32"/>
      <c r="AN299" s="33" t="n">
        <f aca="false">IF(ISERROR(XIRR(B299:AJ299,IRRDates)),-1,XIRR(B299:AJ299,IRRDates))</f>
        <v>0.0642642493884317</v>
      </c>
      <c r="AO299" s="9" t="n">
        <f aca="false">SUMPRODUCT(B299:AJ299,PVRf)</f>
        <v>0</v>
      </c>
      <c r="AP299" s="9" t="n">
        <f aca="false">MIN(0,AO299-$AO$1004)^2</f>
        <v>0</v>
      </c>
      <c r="AQ299" s="9" t="n">
        <f aca="false">MAX(0,AO299-$AO$1004)^2</f>
        <v>0</v>
      </c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20"/>
      <c r="CM299" s="20"/>
      <c r="CN299" s="20"/>
      <c r="CO299" s="20"/>
      <c r="CP299" s="20"/>
    </row>
    <row r="300" customFormat="false" ht="11.25" hidden="false" customHeight="false" outlineLevel="0" collapsed="false">
      <c r="A300" s="1" t="n">
        <v>298</v>
      </c>
      <c r="B300" s="9" t="n">
        <f aca="false">+Outflows!B300+Fees!B300+'Ongoing Cash Flows'!B300+'Terminal Value'!B300</f>
        <v>-86515.270586617</v>
      </c>
      <c r="C300" s="9" t="n">
        <f aca="false">+Outflows!C300+Fees!C300+'Ongoing Cash Flows'!C300+'Terminal Value'!C300</f>
        <v>14042.4395892605</v>
      </c>
      <c r="D300" s="9" t="n">
        <f aca="false">+Outflows!D300+Fees!D300+'Ongoing Cash Flows'!D300+'Terminal Value'!D300</f>
        <v>11866.9929968484</v>
      </c>
      <c r="E300" s="9" t="n">
        <f aca="false">+Outflows!E300+Fees!E300+'Ongoing Cash Flows'!E300+'Terminal Value'!E300</f>
        <v>9923.52670744948</v>
      </c>
      <c r="F300" s="9" t="n">
        <f aca="false">+Outflows!F300+Fees!F300+'Ongoing Cash Flows'!F300+'Terminal Value'!F300</f>
        <v>9553.65259706961</v>
      </c>
      <c r="G300" s="9" t="n">
        <f aca="false">+Outflows!G300+Fees!G300+'Ongoing Cash Flows'!G300+'Terminal Value'!G300</f>
        <v>9187.50871732102</v>
      </c>
      <c r="H300" s="9" t="n">
        <f aca="false">+Outflows!H300+Fees!H300+'Ongoing Cash Flows'!H300+'Terminal Value'!H300</f>
        <v>8307.08281847709</v>
      </c>
      <c r="I300" s="9" t="n">
        <f aca="false">+Outflows!I300+Fees!I300+'Ongoing Cash Flows'!I300+'Terminal Value'!I300</f>
        <v>8165.93748520753</v>
      </c>
      <c r="J300" s="9" t="n">
        <f aca="false">+Outflows!J300+Fees!J300+'Ongoing Cash Flows'!J300+'Terminal Value'!J300</f>
        <v>8153.50328267254</v>
      </c>
      <c r="K300" s="9" t="n">
        <f aca="false">+Outflows!K300+Fees!K300+'Ongoing Cash Flows'!K300+'Terminal Value'!K300</f>
        <v>8144.05976778191</v>
      </c>
      <c r="L300" s="9" t="n">
        <f aca="false">+Outflows!L300+Fees!L300+'Ongoing Cash Flows'!L300+'Terminal Value'!L300</f>
        <v>8145.57534779213</v>
      </c>
      <c r="M300" s="9" t="n">
        <f aca="false">+Outflows!M300+Fees!M300+'Ongoing Cash Flows'!M300+'Terminal Value'!M300</f>
        <v>8117.28113347909</v>
      </c>
      <c r="N300" s="9" t="n">
        <f aca="false">+Outflows!N300+Fees!N300+'Ongoing Cash Flows'!N300+'Terminal Value'!N300</f>
        <v>8099.92261526023</v>
      </c>
      <c r="O300" s="9" t="n">
        <f aca="false">+Outflows!O300+Fees!O300+'Ongoing Cash Flows'!O300+'Terminal Value'!O300</f>
        <v>7773.51081634723</v>
      </c>
      <c r="P300" s="9" t="n">
        <f aca="false">+Outflows!P300+Fees!P300+'Ongoing Cash Flows'!P300+'Terminal Value'!P300</f>
        <v>7665.94012973441</v>
      </c>
      <c r="Q300" s="9" t="n">
        <f aca="false">+Outflows!Q300+Fees!Q300+'Ongoing Cash Flows'!Q300+'Terminal Value'!Q300</f>
        <v>7637.09577151963</v>
      </c>
      <c r="R300" s="9" t="n">
        <f aca="false">+Outflows!R300+Fees!R300+'Ongoing Cash Flows'!R300+'Terminal Value'!R300</f>
        <v>992.295547520262</v>
      </c>
      <c r="S300" s="9" t="n">
        <f aca="false">+Outflows!S300+Fees!S300+'Ongoing Cash Flows'!S300+'Terminal Value'!S300</f>
        <v>0</v>
      </c>
      <c r="T300" s="9" t="n">
        <f aca="false">+Outflows!T300+Fees!T300+'Ongoing Cash Flows'!T300+'Terminal Value'!T300</f>
        <v>0</v>
      </c>
      <c r="U300" s="9" t="n">
        <f aca="false">+Outflows!U300+Fees!U300+'Ongoing Cash Flows'!U300+'Terminal Value'!U300</f>
        <v>0</v>
      </c>
      <c r="V300" s="9" t="n">
        <f aca="false">+Outflows!V300+Fees!V300+'Ongoing Cash Flows'!V300+'Terminal Value'!V300</f>
        <v>0</v>
      </c>
      <c r="W300" s="9" t="n">
        <f aca="false">+Outflows!W300+Fees!W300+'Ongoing Cash Flows'!W300+'Terminal Value'!W300</f>
        <v>0</v>
      </c>
      <c r="X300" s="9" t="n">
        <f aca="false">+Outflows!X300+Fees!X300+'Ongoing Cash Flows'!X300+'Terminal Value'!X300</f>
        <v>0</v>
      </c>
      <c r="Y300" s="9" t="n">
        <f aca="false">+Outflows!Y300+Fees!Y300+'Ongoing Cash Flows'!Y300+'Terminal Value'!Y300</f>
        <v>0</v>
      </c>
      <c r="Z300" s="9" t="n">
        <f aca="false">+Outflows!Z300+Fees!Z300+'Ongoing Cash Flows'!Z300+'Terminal Value'!Z300</f>
        <v>0</v>
      </c>
      <c r="AA300" s="9" t="n">
        <f aca="false">+Outflows!AA300+Fees!AA300+'Ongoing Cash Flows'!AA300+'Terminal Value'!AA300</f>
        <v>0</v>
      </c>
      <c r="AB300" s="9" t="n">
        <f aca="false">+Outflows!AB300+Fees!AB300+'Ongoing Cash Flows'!AB300+'Terminal Value'!AB300</f>
        <v>0</v>
      </c>
      <c r="AC300" s="9" t="n">
        <f aca="false">+Outflows!AC300+Fees!AC300+'Ongoing Cash Flows'!AC300+'Terminal Value'!AC300</f>
        <v>0</v>
      </c>
      <c r="AD300" s="9" t="n">
        <f aca="false">+Outflows!AD300+Fees!AD300+'Ongoing Cash Flows'!AD300+'Terminal Value'!AD300</f>
        <v>0</v>
      </c>
      <c r="AE300" s="9" t="n">
        <f aca="false">+Outflows!AE300+Fees!AE300+'Ongoing Cash Flows'!AE300+'Terminal Value'!AE300</f>
        <v>0</v>
      </c>
      <c r="AF300" s="9" t="n">
        <f aca="false">+Outflows!AF300+Fees!AF300+'Ongoing Cash Flows'!AF300+'Terminal Value'!AF300</f>
        <v>0</v>
      </c>
      <c r="AG300" s="9" t="n">
        <f aca="false">+Outflows!AG300+Fees!AG300+'Ongoing Cash Flows'!AG300+'Terminal Value'!AG300</f>
        <v>0</v>
      </c>
      <c r="AH300" s="9" t="n">
        <f aca="false">+Outflows!AH300+Fees!AH300+'Ongoing Cash Flows'!AH300+'Terminal Value'!AH300</f>
        <v>0</v>
      </c>
      <c r="AI300" s="9" t="n">
        <f aca="false">+Outflows!AI300+Fees!AI300+'Ongoing Cash Flows'!AI300+'Terminal Value'!AI300</f>
        <v>0</v>
      </c>
      <c r="AJ300" s="9" t="n">
        <f aca="false">+Outflows!AJ300+Fees!AJ300+'Ongoing Cash Flows'!AJ300+'Terminal Value'!AJ300</f>
        <v>0</v>
      </c>
      <c r="AK300" s="9"/>
      <c r="AL300" s="1"/>
      <c r="AM300" s="32"/>
      <c r="AN300" s="33" t="n">
        <f aca="false">IF(ISERROR(XIRR(B300:AJ300,IRRDates)),-1,XIRR(B300:AJ300,IRRDates))</f>
        <v>0.0691455199903069</v>
      </c>
      <c r="AO300" s="9" t="n">
        <f aca="false">SUMPRODUCT(B300:AJ300,PVRf)</f>
        <v>0</v>
      </c>
      <c r="AP300" s="9" t="n">
        <f aca="false">MIN(0,AO300-$AO$1004)^2</f>
        <v>0</v>
      </c>
      <c r="AQ300" s="9" t="n">
        <f aca="false">MAX(0,AO300-$AO$1004)^2</f>
        <v>0</v>
      </c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20"/>
      <c r="CM300" s="20"/>
      <c r="CN300" s="20"/>
      <c r="CO300" s="20"/>
      <c r="CP300" s="20"/>
    </row>
    <row r="301" customFormat="false" ht="11.25" hidden="false" customHeight="false" outlineLevel="0" collapsed="false">
      <c r="A301" s="1" t="n">
        <v>299</v>
      </c>
      <c r="B301" s="9" t="n">
        <f aca="false">+Outflows!B301+Fees!B301+'Ongoing Cash Flows'!B301+'Terminal Value'!B301</f>
        <v>-87748.4948194439</v>
      </c>
      <c r="C301" s="9" t="n">
        <f aca="false">+Outflows!C301+Fees!C301+'Ongoing Cash Flows'!C301+'Terminal Value'!C301</f>
        <v>14102.6417792161</v>
      </c>
      <c r="D301" s="9" t="n">
        <f aca="false">+Outflows!D301+Fees!D301+'Ongoing Cash Flows'!D301+'Terminal Value'!D301</f>
        <v>11836.6695391793</v>
      </c>
      <c r="E301" s="9" t="n">
        <f aca="false">+Outflows!E301+Fees!E301+'Ongoing Cash Flows'!E301+'Terminal Value'!E301</f>
        <v>9901.14060716105</v>
      </c>
      <c r="F301" s="9" t="n">
        <f aca="false">+Outflows!F301+Fees!F301+'Ongoing Cash Flows'!F301+'Terminal Value'!F301</f>
        <v>9491.6197535589</v>
      </c>
      <c r="G301" s="9" t="n">
        <f aca="false">+Outflows!G301+Fees!G301+'Ongoing Cash Flows'!G301+'Terminal Value'!G301</f>
        <v>9345.83060662113</v>
      </c>
      <c r="H301" s="9" t="n">
        <f aca="false">+Outflows!H301+Fees!H301+'Ongoing Cash Flows'!H301+'Terminal Value'!H301</f>
        <v>8336.95427181844</v>
      </c>
      <c r="I301" s="9" t="n">
        <f aca="false">+Outflows!I301+Fees!I301+'Ongoing Cash Flows'!I301+'Terminal Value'!I301</f>
        <v>8194.2266625292</v>
      </c>
      <c r="J301" s="9" t="n">
        <f aca="false">+Outflows!J301+Fees!J301+'Ongoing Cash Flows'!J301+'Terminal Value'!J301</f>
        <v>8181.79245999421</v>
      </c>
      <c r="K301" s="9" t="n">
        <f aca="false">+Outflows!K301+Fees!K301+'Ongoing Cash Flows'!K301+'Terminal Value'!K301</f>
        <v>8172.39689286175</v>
      </c>
      <c r="L301" s="9" t="n">
        <f aca="false">+Outflows!L301+Fees!L301+'Ongoing Cash Flows'!L301+'Terminal Value'!L301</f>
        <v>8173.8645251138</v>
      </c>
      <c r="M301" s="9" t="n">
        <f aca="false">+Outflows!M301+Fees!M301+'Ongoing Cash Flows'!M301+'Terminal Value'!M301</f>
        <v>8145.61825855893</v>
      </c>
      <c r="N301" s="9" t="n">
        <f aca="false">+Outflows!N301+Fees!N301+'Ongoing Cash Flows'!N301+'Terminal Value'!N301</f>
        <v>8128.21179258189</v>
      </c>
      <c r="O301" s="9" t="n">
        <f aca="false">+Outflows!O301+Fees!O301+'Ongoing Cash Flows'!O301+'Terminal Value'!O301</f>
        <v>7801.84794142706</v>
      </c>
      <c r="P301" s="9" t="n">
        <f aca="false">+Outflows!P301+Fees!P301+'Ongoing Cash Flows'!P301+'Terminal Value'!P301</f>
        <v>7694.22930705607</v>
      </c>
      <c r="Q301" s="9" t="n">
        <f aca="false">+Outflows!Q301+Fees!Q301+'Ongoing Cash Flows'!Q301+'Terminal Value'!Q301</f>
        <v>7665.43289659947</v>
      </c>
      <c r="R301" s="9" t="n">
        <f aca="false">+Outflows!R301+Fees!R301+'Ongoing Cash Flows'!R301+'Terminal Value'!R301</f>
        <v>1006.44013618109</v>
      </c>
      <c r="S301" s="9" t="n">
        <f aca="false">+Outflows!S301+Fees!S301+'Ongoing Cash Flows'!S301+'Terminal Value'!S301</f>
        <v>0</v>
      </c>
      <c r="T301" s="9" t="n">
        <f aca="false">+Outflows!T301+Fees!T301+'Ongoing Cash Flows'!T301+'Terminal Value'!T301</f>
        <v>0</v>
      </c>
      <c r="U301" s="9" t="n">
        <f aca="false">+Outflows!U301+Fees!U301+'Ongoing Cash Flows'!U301+'Terminal Value'!U301</f>
        <v>0</v>
      </c>
      <c r="V301" s="9" t="n">
        <f aca="false">+Outflows!V301+Fees!V301+'Ongoing Cash Flows'!V301+'Terminal Value'!V301</f>
        <v>0</v>
      </c>
      <c r="W301" s="9" t="n">
        <f aca="false">+Outflows!W301+Fees!W301+'Ongoing Cash Flows'!W301+'Terminal Value'!W301</f>
        <v>0</v>
      </c>
      <c r="X301" s="9" t="n">
        <f aca="false">+Outflows!X301+Fees!X301+'Ongoing Cash Flows'!X301+'Terminal Value'!X301</f>
        <v>0</v>
      </c>
      <c r="Y301" s="9" t="n">
        <f aca="false">+Outflows!Y301+Fees!Y301+'Ongoing Cash Flows'!Y301+'Terminal Value'!Y301</f>
        <v>0</v>
      </c>
      <c r="Z301" s="9" t="n">
        <f aca="false">+Outflows!Z301+Fees!Z301+'Ongoing Cash Flows'!Z301+'Terminal Value'!Z301</f>
        <v>0</v>
      </c>
      <c r="AA301" s="9" t="n">
        <f aca="false">+Outflows!AA301+Fees!AA301+'Ongoing Cash Flows'!AA301+'Terminal Value'!AA301</f>
        <v>0</v>
      </c>
      <c r="AB301" s="9" t="n">
        <f aca="false">+Outflows!AB301+Fees!AB301+'Ongoing Cash Flows'!AB301+'Terminal Value'!AB301</f>
        <v>0</v>
      </c>
      <c r="AC301" s="9" t="n">
        <f aca="false">+Outflows!AC301+Fees!AC301+'Ongoing Cash Flows'!AC301+'Terminal Value'!AC301</f>
        <v>0</v>
      </c>
      <c r="AD301" s="9" t="n">
        <f aca="false">+Outflows!AD301+Fees!AD301+'Ongoing Cash Flows'!AD301+'Terminal Value'!AD301</f>
        <v>0</v>
      </c>
      <c r="AE301" s="9" t="n">
        <f aca="false">+Outflows!AE301+Fees!AE301+'Ongoing Cash Flows'!AE301+'Terminal Value'!AE301</f>
        <v>0</v>
      </c>
      <c r="AF301" s="9" t="n">
        <f aca="false">+Outflows!AF301+Fees!AF301+'Ongoing Cash Flows'!AF301+'Terminal Value'!AF301</f>
        <v>0</v>
      </c>
      <c r="AG301" s="9" t="n">
        <f aca="false">+Outflows!AG301+Fees!AG301+'Ongoing Cash Flows'!AG301+'Terminal Value'!AG301</f>
        <v>0</v>
      </c>
      <c r="AH301" s="9" t="n">
        <f aca="false">+Outflows!AH301+Fees!AH301+'Ongoing Cash Flows'!AH301+'Terminal Value'!AH301</f>
        <v>0</v>
      </c>
      <c r="AI301" s="9" t="n">
        <f aca="false">+Outflows!AI301+Fees!AI301+'Ongoing Cash Flows'!AI301+'Terminal Value'!AI301</f>
        <v>0</v>
      </c>
      <c r="AJ301" s="9" t="n">
        <f aca="false">+Outflows!AJ301+Fees!AJ301+'Ongoing Cash Flows'!AJ301+'Terminal Value'!AJ301</f>
        <v>0</v>
      </c>
      <c r="AK301" s="9"/>
      <c r="AL301" s="1"/>
      <c r="AM301" s="32"/>
      <c r="AN301" s="33" t="n">
        <f aca="false">IF(ISERROR(XIRR(B301:AJ301,IRRDates)),-1,XIRR(B301:AJ301,IRRDates))</f>
        <v>0.0671328313854257</v>
      </c>
      <c r="AO301" s="9" t="n">
        <f aca="false">SUMPRODUCT(B301:AJ301,PVRf)</f>
        <v>0</v>
      </c>
      <c r="AP301" s="9" t="n">
        <f aca="false">MIN(0,AO301-$AO$1004)^2</f>
        <v>0</v>
      </c>
      <c r="AQ301" s="9" t="n">
        <f aca="false">MAX(0,AO301-$AO$1004)^2</f>
        <v>0</v>
      </c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20"/>
      <c r="CM301" s="20"/>
      <c r="CN301" s="20"/>
      <c r="CO301" s="20"/>
      <c r="CP301" s="20"/>
    </row>
    <row r="302" customFormat="false" ht="11.25" hidden="false" customHeight="false" outlineLevel="0" collapsed="false">
      <c r="A302" s="1" t="n">
        <v>300</v>
      </c>
      <c r="B302" s="9" t="n">
        <f aca="false">+Outflows!B302+Fees!B302+'Ongoing Cash Flows'!B302+'Terminal Value'!B302</f>
        <v>-91834.8132828692</v>
      </c>
      <c r="C302" s="9" t="n">
        <f aca="false">+Outflows!C302+Fees!C302+'Ongoing Cash Flows'!C302+'Terminal Value'!C302</f>
        <v>14086.0175821193</v>
      </c>
      <c r="D302" s="9" t="n">
        <f aca="false">+Outflows!D302+Fees!D302+'Ongoing Cash Flows'!D302+'Terminal Value'!D302</f>
        <v>11981.3809457273</v>
      </c>
      <c r="E302" s="9" t="n">
        <f aca="false">+Outflows!E302+Fees!E302+'Ongoing Cash Flows'!E302+'Terminal Value'!E302</f>
        <v>10145.3902919028</v>
      </c>
      <c r="F302" s="9" t="n">
        <f aca="false">+Outflows!F302+Fees!F302+'Ongoing Cash Flows'!F302+'Terminal Value'!F302</f>
        <v>9638.65747520631</v>
      </c>
      <c r="G302" s="9" t="n">
        <f aca="false">+Outflows!G302+Fees!G302+'Ongoing Cash Flows'!G302+'Terminal Value'!G302</f>
        <v>9285.54330853486</v>
      </c>
      <c r="H302" s="9" t="n">
        <f aca="false">+Outflows!H302+Fees!H302+'Ongoing Cash Flows'!H302+'Terminal Value'!H302</f>
        <v>8435.93405835596</v>
      </c>
      <c r="I302" s="9" t="n">
        <f aca="false">+Outflows!I302+Fees!I302+'Ongoing Cash Flows'!I302+'Terminal Value'!I302</f>
        <v>8287.9635390254</v>
      </c>
      <c r="J302" s="9" t="n">
        <f aca="false">+Outflows!J302+Fees!J302+'Ongoing Cash Flows'!J302+'Terminal Value'!J302</f>
        <v>8275.52933649041</v>
      </c>
      <c r="K302" s="9" t="n">
        <f aca="false">+Outflows!K302+Fees!K302+'Ongoing Cash Flows'!K302+'Terminal Value'!K302</f>
        <v>8266.29264541981</v>
      </c>
      <c r="L302" s="9" t="n">
        <f aca="false">+Outflows!L302+Fees!L302+'Ongoing Cash Flows'!L302+'Terminal Value'!L302</f>
        <v>8267.60140161</v>
      </c>
      <c r="M302" s="9" t="n">
        <f aca="false">+Outflows!M302+Fees!M302+'Ongoing Cash Flows'!M302+'Terminal Value'!M302</f>
        <v>8239.51401111699</v>
      </c>
      <c r="N302" s="9" t="n">
        <f aca="false">+Outflows!N302+Fees!N302+'Ongoing Cash Flows'!N302+'Terminal Value'!N302</f>
        <v>8221.9486690781</v>
      </c>
      <c r="O302" s="9" t="n">
        <f aca="false">+Outflows!O302+Fees!O302+'Ongoing Cash Flows'!O302+'Terminal Value'!O302</f>
        <v>7895.74369398513</v>
      </c>
      <c r="P302" s="9" t="n">
        <f aca="false">+Outflows!P302+Fees!P302+'Ongoing Cash Flows'!P302+'Terminal Value'!P302</f>
        <v>7787.96618355228</v>
      </c>
      <c r="Q302" s="9" t="n">
        <f aca="false">+Outflows!Q302+Fees!Q302+'Ongoing Cash Flows'!Q302+'Terminal Value'!Q302</f>
        <v>7759.32864915753</v>
      </c>
      <c r="R302" s="9" t="n">
        <f aca="false">+Outflows!R302+Fees!R302+'Ongoing Cash Flows'!R302+'Terminal Value'!R302</f>
        <v>1053.3085744292</v>
      </c>
      <c r="S302" s="9" t="n">
        <f aca="false">+Outflows!S302+Fees!S302+'Ongoing Cash Flows'!S302+'Terminal Value'!S302</f>
        <v>0</v>
      </c>
      <c r="T302" s="9" t="n">
        <f aca="false">+Outflows!T302+Fees!T302+'Ongoing Cash Flows'!T302+'Terminal Value'!T302</f>
        <v>0</v>
      </c>
      <c r="U302" s="9" t="n">
        <f aca="false">+Outflows!U302+Fees!U302+'Ongoing Cash Flows'!U302+'Terminal Value'!U302</f>
        <v>0</v>
      </c>
      <c r="V302" s="9" t="n">
        <f aca="false">+Outflows!V302+Fees!V302+'Ongoing Cash Flows'!V302+'Terminal Value'!V302</f>
        <v>0</v>
      </c>
      <c r="W302" s="9" t="n">
        <f aca="false">+Outflows!W302+Fees!W302+'Ongoing Cash Flows'!W302+'Terminal Value'!W302</f>
        <v>0</v>
      </c>
      <c r="X302" s="9" t="n">
        <f aca="false">+Outflows!X302+Fees!X302+'Ongoing Cash Flows'!X302+'Terminal Value'!X302</f>
        <v>0</v>
      </c>
      <c r="Y302" s="9" t="n">
        <f aca="false">+Outflows!Y302+Fees!Y302+'Ongoing Cash Flows'!Y302+'Terminal Value'!Y302</f>
        <v>0</v>
      </c>
      <c r="Z302" s="9" t="n">
        <f aca="false">+Outflows!Z302+Fees!Z302+'Ongoing Cash Flows'!Z302+'Terminal Value'!Z302</f>
        <v>0</v>
      </c>
      <c r="AA302" s="9" t="n">
        <f aca="false">+Outflows!AA302+Fees!AA302+'Ongoing Cash Flows'!AA302+'Terminal Value'!AA302</f>
        <v>0</v>
      </c>
      <c r="AB302" s="9" t="n">
        <f aca="false">+Outflows!AB302+Fees!AB302+'Ongoing Cash Flows'!AB302+'Terminal Value'!AB302</f>
        <v>0</v>
      </c>
      <c r="AC302" s="9" t="n">
        <f aca="false">+Outflows!AC302+Fees!AC302+'Ongoing Cash Flows'!AC302+'Terminal Value'!AC302</f>
        <v>0</v>
      </c>
      <c r="AD302" s="9" t="n">
        <f aca="false">+Outflows!AD302+Fees!AD302+'Ongoing Cash Flows'!AD302+'Terminal Value'!AD302</f>
        <v>0</v>
      </c>
      <c r="AE302" s="9" t="n">
        <f aca="false">+Outflows!AE302+Fees!AE302+'Ongoing Cash Flows'!AE302+'Terminal Value'!AE302</f>
        <v>0</v>
      </c>
      <c r="AF302" s="9" t="n">
        <f aca="false">+Outflows!AF302+Fees!AF302+'Ongoing Cash Flows'!AF302+'Terminal Value'!AF302</f>
        <v>0</v>
      </c>
      <c r="AG302" s="9" t="n">
        <f aca="false">+Outflows!AG302+Fees!AG302+'Ongoing Cash Flows'!AG302+'Terminal Value'!AG302</f>
        <v>0</v>
      </c>
      <c r="AH302" s="9" t="n">
        <f aca="false">+Outflows!AH302+Fees!AH302+'Ongoing Cash Flows'!AH302+'Terminal Value'!AH302</f>
        <v>0</v>
      </c>
      <c r="AI302" s="9" t="n">
        <f aca="false">+Outflows!AI302+Fees!AI302+'Ongoing Cash Flows'!AI302+'Terminal Value'!AI302</f>
        <v>0</v>
      </c>
      <c r="AJ302" s="9" t="n">
        <f aca="false">+Outflows!AJ302+Fees!AJ302+'Ongoing Cash Flows'!AJ302+'Terminal Value'!AJ302</f>
        <v>0</v>
      </c>
      <c r="AK302" s="9"/>
      <c r="AL302" s="1"/>
      <c r="AM302" s="32"/>
      <c r="AN302" s="33" t="n">
        <f aca="false">IF(ISERROR(XIRR(B302:AJ302,IRRDates)),-1,XIRR(B302:AJ302,IRRDates))</f>
        <v>0.0610470886486288</v>
      </c>
      <c r="AO302" s="9" t="n">
        <f aca="false">SUMPRODUCT(B302:AJ302,PVRf)</f>
        <v>0</v>
      </c>
      <c r="AP302" s="9" t="n">
        <f aca="false">MIN(0,AO302-$AO$1004)^2</f>
        <v>0</v>
      </c>
      <c r="AQ302" s="9" t="n">
        <f aca="false">MAX(0,AO302-$AO$1004)^2</f>
        <v>0</v>
      </c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20"/>
      <c r="CM302" s="20"/>
      <c r="CN302" s="20"/>
      <c r="CO302" s="20"/>
      <c r="CP302" s="20"/>
    </row>
    <row r="303" customFormat="false" ht="11.25" hidden="false" customHeight="false" outlineLevel="0" collapsed="false">
      <c r="A303" s="1" t="n">
        <v>301</v>
      </c>
      <c r="B303" s="9" t="n">
        <f aca="false">+Outflows!B303+Fees!B303+'Ongoing Cash Flows'!B303+'Terminal Value'!B303</f>
        <v>-91199.0068851314</v>
      </c>
      <c r="C303" s="9" t="n">
        <f aca="false">+Outflows!C303+Fees!C303+'Ongoing Cash Flows'!C303+'Terminal Value'!C303</f>
        <v>14060.0705265879</v>
      </c>
      <c r="D303" s="9" t="n">
        <f aca="false">+Outflows!D303+Fees!D303+'Ongoing Cash Flows'!D303+'Terminal Value'!D303</f>
        <v>12066.3756741433</v>
      </c>
      <c r="E303" s="9" t="n">
        <f aca="false">+Outflows!E303+Fees!E303+'Ongoing Cash Flows'!E303+'Terminal Value'!E303</f>
        <v>9873.25084586659</v>
      </c>
      <c r="F303" s="9" t="n">
        <f aca="false">+Outflows!F303+Fees!F303+'Ongoing Cash Flows'!F303+'Terminal Value'!F303</f>
        <v>9608.50340884948</v>
      </c>
      <c r="G303" s="9" t="n">
        <f aca="false">+Outflows!G303+Fees!G303+'Ongoing Cash Flows'!G303+'Terminal Value'!G303</f>
        <v>9421.62424636863</v>
      </c>
      <c r="H303" s="9" t="n">
        <f aca="false">+Outflows!H303+Fees!H303+'Ongoing Cash Flows'!H303+'Terminal Value'!H303</f>
        <v>8420.53340319642</v>
      </c>
      <c r="I303" s="9" t="n">
        <f aca="false">+Outflows!I303+Fees!I303+'Ongoing Cash Flows'!I303+'Terminal Value'!I303</f>
        <v>8273.37864890642</v>
      </c>
      <c r="J303" s="9" t="n">
        <f aca="false">+Outflows!J303+Fees!J303+'Ongoing Cash Flows'!J303+'Terminal Value'!J303</f>
        <v>8260.94444637142</v>
      </c>
      <c r="K303" s="9" t="n">
        <f aca="false">+Outflows!K303+Fees!K303+'Ongoing Cash Flows'!K303+'Terminal Value'!K303</f>
        <v>8251.68303514808</v>
      </c>
      <c r="L303" s="9" t="n">
        <f aca="false">+Outflows!L303+Fees!L303+'Ongoing Cash Flows'!L303+'Terminal Value'!L303</f>
        <v>8253.01651149101</v>
      </c>
      <c r="M303" s="9" t="n">
        <f aca="false">+Outflows!M303+Fees!M303+'Ongoing Cash Flows'!M303+'Terminal Value'!M303</f>
        <v>8224.90440084526</v>
      </c>
      <c r="N303" s="9" t="n">
        <f aca="false">+Outflows!N303+Fees!N303+'Ongoing Cash Flows'!N303+'Terminal Value'!N303</f>
        <v>8207.36377895911</v>
      </c>
      <c r="O303" s="9" t="n">
        <f aca="false">+Outflows!O303+Fees!O303+'Ongoing Cash Flows'!O303+'Terminal Value'!O303</f>
        <v>7881.13408371339</v>
      </c>
      <c r="P303" s="9" t="n">
        <f aca="false">+Outflows!P303+Fees!P303+'Ongoing Cash Flows'!P303+'Terminal Value'!P303</f>
        <v>7773.38129343329</v>
      </c>
      <c r="Q303" s="9" t="n">
        <f aca="false">+Outflows!Q303+Fees!Q303+'Ongoing Cash Flows'!Q303+'Terminal Value'!Q303</f>
        <v>7744.7190388858</v>
      </c>
      <c r="R303" s="9" t="n">
        <f aca="false">+Outflows!R303+Fees!R303+'Ongoing Cash Flows'!R303+'Terminal Value'!R303</f>
        <v>1046.0161293697</v>
      </c>
      <c r="S303" s="9" t="n">
        <f aca="false">+Outflows!S303+Fees!S303+'Ongoing Cash Flows'!S303+'Terminal Value'!S303</f>
        <v>0</v>
      </c>
      <c r="T303" s="9" t="n">
        <f aca="false">+Outflows!T303+Fees!T303+'Ongoing Cash Flows'!T303+'Terminal Value'!T303</f>
        <v>0</v>
      </c>
      <c r="U303" s="9" t="n">
        <f aca="false">+Outflows!U303+Fees!U303+'Ongoing Cash Flows'!U303+'Terminal Value'!U303</f>
        <v>0</v>
      </c>
      <c r="V303" s="9" t="n">
        <f aca="false">+Outflows!V303+Fees!V303+'Ongoing Cash Flows'!V303+'Terminal Value'!V303</f>
        <v>0</v>
      </c>
      <c r="W303" s="9" t="n">
        <f aca="false">+Outflows!W303+Fees!W303+'Ongoing Cash Flows'!W303+'Terminal Value'!W303</f>
        <v>0</v>
      </c>
      <c r="X303" s="9" t="n">
        <f aca="false">+Outflows!X303+Fees!X303+'Ongoing Cash Flows'!X303+'Terminal Value'!X303</f>
        <v>0</v>
      </c>
      <c r="Y303" s="9" t="n">
        <f aca="false">+Outflows!Y303+Fees!Y303+'Ongoing Cash Flows'!Y303+'Terminal Value'!Y303</f>
        <v>0</v>
      </c>
      <c r="Z303" s="9" t="n">
        <f aca="false">+Outflows!Z303+Fees!Z303+'Ongoing Cash Flows'!Z303+'Terminal Value'!Z303</f>
        <v>0</v>
      </c>
      <c r="AA303" s="9" t="n">
        <f aca="false">+Outflows!AA303+Fees!AA303+'Ongoing Cash Flows'!AA303+'Terminal Value'!AA303</f>
        <v>0</v>
      </c>
      <c r="AB303" s="9" t="n">
        <f aca="false">+Outflows!AB303+Fees!AB303+'Ongoing Cash Flows'!AB303+'Terminal Value'!AB303</f>
        <v>0</v>
      </c>
      <c r="AC303" s="9" t="n">
        <f aca="false">+Outflows!AC303+Fees!AC303+'Ongoing Cash Flows'!AC303+'Terminal Value'!AC303</f>
        <v>0</v>
      </c>
      <c r="AD303" s="9" t="n">
        <f aca="false">+Outflows!AD303+Fees!AD303+'Ongoing Cash Flows'!AD303+'Terminal Value'!AD303</f>
        <v>0</v>
      </c>
      <c r="AE303" s="9" t="n">
        <f aca="false">+Outflows!AE303+Fees!AE303+'Ongoing Cash Flows'!AE303+'Terminal Value'!AE303</f>
        <v>0</v>
      </c>
      <c r="AF303" s="9" t="n">
        <f aca="false">+Outflows!AF303+Fees!AF303+'Ongoing Cash Flows'!AF303+'Terminal Value'!AF303</f>
        <v>0</v>
      </c>
      <c r="AG303" s="9" t="n">
        <f aca="false">+Outflows!AG303+Fees!AG303+'Ongoing Cash Flows'!AG303+'Terminal Value'!AG303</f>
        <v>0</v>
      </c>
      <c r="AH303" s="9" t="n">
        <f aca="false">+Outflows!AH303+Fees!AH303+'Ongoing Cash Flows'!AH303+'Terminal Value'!AH303</f>
        <v>0</v>
      </c>
      <c r="AI303" s="9" t="n">
        <f aca="false">+Outflows!AI303+Fees!AI303+'Ongoing Cash Flows'!AI303+'Terminal Value'!AI303</f>
        <v>0</v>
      </c>
      <c r="AJ303" s="9" t="n">
        <f aca="false">+Outflows!AJ303+Fees!AJ303+'Ongoing Cash Flows'!AJ303+'Terminal Value'!AJ303</f>
        <v>0</v>
      </c>
      <c r="AK303" s="9"/>
      <c r="AL303" s="1"/>
      <c r="AM303" s="32"/>
      <c r="AN303" s="33" t="n">
        <f aca="false">IF(ISERROR(XIRR(B303:AJ303,IRRDates)),-1,XIRR(B303:AJ303,IRRDates))</f>
        <v>0.0618894536088305</v>
      </c>
      <c r="AO303" s="9" t="n">
        <f aca="false">SUMPRODUCT(B303:AJ303,PVRf)</f>
        <v>0</v>
      </c>
      <c r="AP303" s="9" t="n">
        <f aca="false">MIN(0,AO303-$AO$1004)^2</f>
        <v>0</v>
      </c>
      <c r="AQ303" s="9" t="n">
        <f aca="false">MAX(0,AO303-$AO$1004)^2</f>
        <v>0</v>
      </c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20"/>
      <c r="CM303" s="20"/>
      <c r="CN303" s="20"/>
      <c r="CO303" s="20"/>
      <c r="CP303" s="20"/>
    </row>
    <row r="304" customFormat="false" ht="11.25" hidden="false" customHeight="false" outlineLevel="0" collapsed="false">
      <c r="A304" s="1" t="n">
        <v>302</v>
      </c>
      <c r="B304" s="9" t="n">
        <f aca="false">+Outflows!B304+Fees!B304+'Ongoing Cash Flows'!B304+'Terminal Value'!B304</f>
        <v>-96219.0491718794</v>
      </c>
      <c r="C304" s="9" t="n">
        <f aca="false">+Outflows!C304+Fees!C304+'Ongoing Cash Flows'!C304+'Terminal Value'!C304</f>
        <v>14244.8511992237</v>
      </c>
      <c r="D304" s="9" t="n">
        <f aca="false">+Outflows!D304+Fees!D304+'Ongoing Cash Flows'!D304+'Terminal Value'!D304</f>
        <v>12218.0973979556</v>
      </c>
      <c r="E304" s="9" t="n">
        <f aca="false">+Outflows!E304+Fees!E304+'Ongoing Cash Flows'!E304+'Terminal Value'!E304</f>
        <v>10297.7886491527</v>
      </c>
      <c r="F304" s="9" t="n">
        <f aca="false">+Outflows!F304+Fees!F304+'Ongoing Cash Flows'!F304+'Terminal Value'!F304</f>
        <v>9708.35224073806</v>
      </c>
      <c r="G304" s="9" t="n">
        <f aca="false">+Outflows!G304+Fees!G304+'Ongoing Cash Flows'!G304+'Terminal Value'!G304</f>
        <v>9475.23403507526</v>
      </c>
      <c r="H304" s="9" t="n">
        <f aca="false">+Outflows!H304+Fees!H304+'Ongoing Cash Flows'!H304+'Terminal Value'!H304</f>
        <v>8542.13007227618</v>
      </c>
      <c r="I304" s="9" t="n">
        <f aca="false">+Outflows!I304+Fees!I304+'Ongoing Cash Flows'!I304+'Terminal Value'!I304</f>
        <v>8388.53440293059</v>
      </c>
      <c r="J304" s="9" t="n">
        <f aca="false">+Outflows!J304+Fees!J304+'Ongoing Cash Flows'!J304+'Terminal Value'!J304</f>
        <v>8376.1002003956</v>
      </c>
      <c r="K304" s="9" t="n">
        <f aca="false">+Outflows!K304+Fees!K304+'Ongoing Cash Flows'!K304+'Terminal Value'!K304</f>
        <v>8367.03396841636</v>
      </c>
      <c r="L304" s="9" t="n">
        <f aca="false">+Outflows!L304+Fees!L304+'Ongoing Cash Flows'!L304+'Terminal Value'!L304</f>
        <v>8368.17226551519</v>
      </c>
      <c r="M304" s="9" t="n">
        <f aca="false">+Outflows!M304+Fees!M304+'Ongoing Cash Flows'!M304+'Terminal Value'!M304</f>
        <v>8340.25533411354</v>
      </c>
      <c r="N304" s="9" t="n">
        <f aca="false">+Outflows!N304+Fees!N304+'Ongoing Cash Flows'!N304+'Terminal Value'!N304</f>
        <v>8322.51953298328</v>
      </c>
      <c r="O304" s="9" t="n">
        <f aca="false">+Outflows!O304+Fees!O304+'Ongoing Cash Flows'!O304+'Terminal Value'!O304</f>
        <v>7996.48501698167</v>
      </c>
      <c r="P304" s="9" t="n">
        <f aca="false">+Outflows!P304+Fees!P304+'Ongoing Cash Flows'!P304+'Terminal Value'!P304</f>
        <v>7888.53704745746</v>
      </c>
      <c r="Q304" s="9" t="n">
        <f aca="false">+Outflows!Q304+Fees!Q304+'Ongoing Cash Flows'!Q304+'Terminal Value'!Q304</f>
        <v>7860.06997215408</v>
      </c>
      <c r="R304" s="9" t="n">
        <f aca="false">+Outflows!R304+Fees!R304+'Ongoing Cash Flows'!R304+'Terminal Value'!R304</f>
        <v>1103.59400638179</v>
      </c>
      <c r="S304" s="9" t="n">
        <f aca="false">+Outflows!S304+Fees!S304+'Ongoing Cash Flows'!S304+'Terminal Value'!S304</f>
        <v>0</v>
      </c>
      <c r="T304" s="9" t="n">
        <f aca="false">+Outflows!T304+Fees!T304+'Ongoing Cash Flows'!T304+'Terminal Value'!T304</f>
        <v>0</v>
      </c>
      <c r="U304" s="9" t="n">
        <f aca="false">+Outflows!U304+Fees!U304+'Ongoing Cash Flows'!U304+'Terminal Value'!U304</f>
        <v>0</v>
      </c>
      <c r="V304" s="9" t="n">
        <f aca="false">+Outflows!V304+Fees!V304+'Ongoing Cash Flows'!V304+'Terminal Value'!V304</f>
        <v>0</v>
      </c>
      <c r="W304" s="9" t="n">
        <f aca="false">+Outflows!W304+Fees!W304+'Ongoing Cash Flows'!W304+'Terminal Value'!W304</f>
        <v>0</v>
      </c>
      <c r="X304" s="9" t="n">
        <f aca="false">+Outflows!X304+Fees!X304+'Ongoing Cash Flows'!X304+'Terminal Value'!X304</f>
        <v>0</v>
      </c>
      <c r="Y304" s="9" t="n">
        <f aca="false">+Outflows!Y304+Fees!Y304+'Ongoing Cash Flows'!Y304+'Terminal Value'!Y304</f>
        <v>0</v>
      </c>
      <c r="Z304" s="9" t="n">
        <f aca="false">+Outflows!Z304+Fees!Z304+'Ongoing Cash Flows'!Z304+'Terminal Value'!Z304</f>
        <v>0</v>
      </c>
      <c r="AA304" s="9" t="n">
        <f aca="false">+Outflows!AA304+Fees!AA304+'Ongoing Cash Flows'!AA304+'Terminal Value'!AA304</f>
        <v>0</v>
      </c>
      <c r="AB304" s="9" t="n">
        <f aca="false">+Outflows!AB304+Fees!AB304+'Ongoing Cash Flows'!AB304+'Terminal Value'!AB304</f>
        <v>0</v>
      </c>
      <c r="AC304" s="9" t="n">
        <f aca="false">+Outflows!AC304+Fees!AC304+'Ongoing Cash Flows'!AC304+'Terminal Value'!AC304</f>
        <v>0</v>
      </c>
      <c r="AD304" s="9" t="n">
        <f aca="false">+Outflows!AD304+Fees!AD304+'Ongoing Cash Flows'!AD304+'Terminal Value'!AD304</f>
        <v>0</v>
      </c>
      <c r="AE304" s="9" t="n">
        <f aca="false">+Outflows!AE304+Fees!AE304+'Ongoing Cash Flows'!AE304+'Terminal Value'!AE304</f>
        <v>0</v>
      </c>
      <c r="AF304" s="9" t="n">
        <f aca="false">+Outflows!AF304+Fees!AF304+'Ongoing Cash Flows'!AF304+'Terminal Value'!AF304</f>
        <v>0</v>
      </c>
      <c r="AG304" s="9" t="n">
        <f aca="false">+Outflows!AG304+Fees!AG304+'Ongoing Cash Flows'!AG304+'Terminal Value'!AG304</f>
        <v>0</v>
      </c>
      <c r="AH304" s="9" t="n">
        <f aca="false">+Outflows!AH304+Fees!AH304+'Ongoing Cash Flows'!AH304+'Terminal Value'!AH304</f>
        <v>0</v>
      </c>
      <c r="AI304" s="9" t="n">
        <f aca="false">+Outflows!AI304+Fees!AI304+'Ongoing Cash Flows'!AI304+'Terminal Value'!AI304</f>
        <v>0</v>
      </c>
      <c r="AJ304" s="9" t="n">
        <f aca="false">+Outflows!AJ304+Fees!AJ304+'Ongoing Cash Flows'!AJ304+'Terminal Value'!AJ304</f>
        <v>0</v>
      </c>
      <c r="AK304" s="9"/>
      <c r="AL304" s="1"/>
      <c r="AM304" s="32"/>
      <c r="AN304" s="33" t="n">
        <f aca="false">IF(ISERROR(XIRR(B304:AJ304,IRRDates)),-1,XIRR(B304:AJ304,IRRDates))</f>
        <v>0.0554970158639307</v>
      </c>
      <c r="AO304" s="9" t="n">
        <f aca="false">SUMPRODUCT(B304:AJ304,PVRf)</f>
        <v>0</v>
      </c>
      <c r="AP304" s="9" t="n">
        <f aca="false">MIN(0,AO304-$AO$1004)^2</f>
        <v>0</v>
      </c>
      <c r="AQ304" s="9" t="n">
        <f aca="false">MAX(0,AO304-$AO$1004)^2</f>
        <v>0</v>
      </c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20"/>
      <c r="CM304" s="20"/>
      <c r="CN304" s="20"/>
      <c r="CO304" s="20"/>
      <c r="CP304" s="20"/>
    </row>
    <row r="305" customFormat="false" ht="11.25" hidden="false" customHeight="false" outlineLevel="0" collapsed="false">
      <c r="A305" s="1" t="n">
        <v>303</v>
      </c>
      <c r="B305" s="9" t="n">
        <f aca="false">+Outflows!B305+Fees!B305+'Ongoing Cash Flows'!B305+'Terminal Value'!B305</f>
        <v>-96862.0899631279</v>
      </c>
      <c r="C305" s="9" t="n">
        <f aca="false">+Outflows!C305+Fees!C305+'Ongoing Cash Flows'!C305+'Terminal Value'!C305</f>
        <v>14264.1576353352</v>
      </c>
      <c r="D305" s="9" t="n">
        <f aca="false">+Outflows!D305+Fees!D305+'Ongoing Cash Flows'!D305+'Terminal Value'!D305</f>
        <v>12280.2561450726</v>
      </c>
      <c r="E305" s="9" t="n">
        <f aca="false">+Outflows!E305+Fees!E305+'Ongoing Cash Flows'!E305+'Terminal Value'!E305</f>
        <v>10238.8040350385</v>
      </c>
      <c r="F305" s="9" t="n">
        <f aca="false">+Outflows!F305+Fees!F305+'Ongoing Cash Flows'!F305+'Terminal Value'!F305</f>
        <v>9779.1855224871</v>
      </c>
      <c r="G305" s="9" t="n">
        <f aca="false">+Outflows!G305+Fees!G305+'Ongoing Cash Flows'!G305+'Terminal Value'!G305</f>
        <v>9514.73061538426</v>
      </c>
      <c r="H305" s="9" t="n">
        <f aca="false">+Outflows!H305+Fees!H305+'Ongoing Cash Flows'!H305+'Terminal Value'!H305</f>
        <v>8557.70596065159</v>
      </c>
      <c r="I305" s="9" t="n">
        <f aca="false">+Outflows!I305+Fees!I305+'Ongoing Cash Flows'!I305+'Terminal Value'!I305</f>
        <v>8403.28524424919</v>
      </c>
      <c r="J305" s="9" t="n">
        <f aca="false">+Outflows!J305+Fees!J305+'Ongoing Cash Flows'!J305+'Terminal Value'!J305</f>
        <v>8390.8510417142</v>
      </c>
      <c r="K305" s="9" t="n">
        <f aca="false">+Outflows!K305+Fees!K305+'Ongoing Cash Flows'!K305+'Terminal Value'!K305</f>
        <v>8381.80981116093</v>
      </c>
      <c r="L305" s="9" t="n">
        <f aca="false">+Outflows!L305+Fees!L305+'Ongoing Cash Flows'!L305+'Terminal Value'!L305</f>
        <v>8382.92310683379</v>
      </c>
      <c r="M305" s="9" t="n">
        <f aca="false">+Outflows!M305+Fees!M305+'Ongoing Cash Flows'!M305+'Terminal Value'!M305</f>
        <v>8355.03117685811</v>
      </c>
      <c r="N305" s="9" t="n">
        <f aca="false">+Outflows!N305+Fees!N305+'Ongoing Cash Flows'!N305+'Terminal Value'!N305</f>
        <v>8337.27037430189</v>
      </c>
      <c r="O305" s="9" t="n">
        <f aca="false">+Outflows!O305+Fees!O305+'Ongoing Cash Flows'!O305+'Terminal Value'!O305</f>
        <v>8011.26085972624</v>
      </c>
      <c r="P305" s="9" t="n">
        <f aca="false">+Outflows!P305+Fees!P305+'Ongoing Cash Flows'!P305+'Terminal Value'!P305</f>
        <v>7903.28788877606</v>
      </c>
      <c r="Q305" s="9" t="n">
        <f aca="false">+Outflows!Q305+Fees!Q305+'Ongoing Cash Flows'!Q305+'Terminal Value'!Q305</f>
        <v>7874.84581489865</v>
      </c>
      <c r="R305" s="9" t="n">
        <f aca="false">+Outflows!R305+Fees!R305+'Ongoing Cash Flows'!R305+'Terminal Value'!R305</f>
        <v>1110.96942704109</v>
      </c>
      <c r="S305" s="9" t="n">
        <f aca="false">+Outflows!S305+Fees!S305+'Ongoing Cash Flows'!S305+'Terminal Value'!S305</f>
        <v>0</v>
      </c>
      <c r="T305" s="9" t="n">
        <f aca="false">+Outflows!T305+Fees!T305+'Ongoing Cash Flows'!T305+'Terminal Value'!T305</f>
        <v>0</v>
      </c>
      <c r="U305" s="9" t="n">
        <f aca="false">+Outflows!U305+Fees!U305+'Ongoing Cash Flows'!U305+'Terminal Value'!U305</f>
        <v>0</v>
      </c>
      <c r="V305" s="9" t="n">
        <f aca="false">+Outflows!V305+Fees!V305+'Ongoing Cash Flows'!V305+'Terminal Value'!V305</f>
        <v>0</v>
      </c>
      <c r="W305" s="9" t="n">
        <f aca="false">+Outflows!W305+Fees!W305+'Ongoing Cash Flows'!W305+'Terminal Value'!W305</f>
        <v>0</v>
      </c>
      <c r="X305" s="9" t="n">
        <f aca="false">+Outflows!X305+Fees!X305+'Ongoing Cash Flows'!X305+'Terminal Value'!X305</f>
        <v>0</v>
      </c>
      <c r="Y305" s="9" t="n">
        <f aca="false">+Outflows!Y305+Fees!Y305+'Ongoing Cash Flows'!Y305+'Terminal Value'!Y305</f>
        <v>0</v>
      </c>
      <c r="Z305" s="9" t="n">
        <f aca="false">+Outflows!Z305+Fees!Z305+'Ongoing Cash Flows'!Z305+'Terminal Value'!Z305</f>
        <v>0</v>
      </c>
      <c r="AA305" s="9" t="n">
        <f aca="false">+Outflows!AA305+Fees!AA305+'Ongoing Cash Flows'!AA305+'Terminal Value'!AA305</f>
        <v>0</v>
      </c>
      <c r="AB305" s="9" t="n">
        <f aca="false">+Outflows!AB305+Fees!AB305+'Ongoing Cash Flows'!AB305+'Terminal Value'!AB305</f>
        <v>0</v>
      </c>
      <c r="AC305" s="9" t="n">
        <f aca="false">+Outflows!AC305+Fees!AC305+'Ongoing Cash Flows'!AC305+'Terminal Value'!AC305</f>
        <v>0</v>
      </c>
      <c r="AD305" s="9" t="n">
        <f aca="false">+Outflows!AD305+Fees!AD305+'Ongoing Cash Flows'!AD305+'Terminal Value'!AD305</f>
        <v>0</v>
      </c>
      <c r="AE305" s="9" t="n">
        <f aca="false">+Outflows!AE305+Fees!AE305+'Ongoing Cash Flows'!AE305+'Terminal Value'!AE305</f>
        <v>0</v>
      </c>
      <c r="AF305" s="9" t="n">
        <f aca="false">+Outflows!AF305+Fees!AF305+'Ongoing Cash Flows'!AF305+'Terminal Value'!AF305</f>
        <v>0</v>
      </c>
      <c r="AG305" s="9" t="n">
        <f aca="false">+Outflows!AG305+Fees!AG305+'Ongoing Cash Flows'!AG305+'Terminal Value'!AG305</f>
        <v>0</v>
      </c>
      <c r="AH305" s="9" t="n">
        <f aca="false">+Outflows!AH305+Fees!AH305+'Ongoing Cash Flows'!AH305+'Terminal Value'!AH305</f>
        <v>0</v>
      </c>
      <c r="AI305" s="9" t="n">
        <f aca="false">+Outflows!AI305+Fees!AI305+'Ongoing Cash Flows'!AI305+'Terminal Value'!AI305</f>
        <v>0</v>
      </c>
      <c r="AJ305" s="9" t="n">
        <f aca="false">+Outflows!AJ305+Fees!AJ305+'Ongoing Cash Flows'!AJ305+'Terminal Value'!AJ305</f>
        <v>0</v>
      </c>
      <c r="AK305" s="9"/>
      <c r="AL305" s="1"/>
      <c r="AM305" s="32"/>
      <c r="AN305" s="33" t="n">
        <f aca="false">IF(ISERROR(XIRR(B305:AJ305,IRRDates)),-1,XIRR(B305:AJ305,IRRDates))</f>
        <v>0.0547357216235622</v>
      </c>
      <c r="AO305" s="9" t="n">
        <f aca="false">SUMPRODUCT(B305:AJ305,PVRf)</f>
        <v>0</v>
      </c>
      <c r="AP305" s="9" t="n">
        <f aca="false">MIN(0,AO305-$AO$1004)^2</f>
        <v>0</v>
      </c>
      <c r="AQ305" s="9" t="n">
        <f aca="false">MAX(0,AO305-$AO$1004)^2</f>
        <v>0</v>
      </c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20"/>
      <c r="CM305" s="20"/>
      <c r="CN305" s="20"/>
      <c r="CO305" s="20"/>
      <c r="CP305" s="20"/>
    </row>
    <row r="306" customFormat="false" ht="11.25" hidden="false" customHeight="false" outlineLevel="0" collapsed="false">
      <c r="A306" s="1" t="n">
        <v>304</v>
      </c>
      <c r="B306" s="9" t="n">
        <f aca="false">+Outflows!B306+Fees!B306+'Ongoing Cash Flows'!B306+'Terminal Value'!B306</f>
        <v>-102019.13531702</v>
      </c>
      <c r="C306" s="9" t="n">
        <f aca="false">+Outflows!C306+Fees!C306+'Ongoing Cash Flows'!C306+'Terminal Value'!C306</f>
        <v>14308.6701018063</v>
      </c>
      <c r="D306" s="9" t="n">
        <f aca="false">+Outflows!D306+Fees!D306+'Ongoing Cash Flows'!D306+'Terminal Value'!D306</f>
        <v>12497.7899945242</v>
      </c>
      <c r="E306" s="9" t="n">
        <f aca="false">+Outflows!E306+Fees!E306+'Ongoing Cash Flows'!E306+'Terminal Value'!E306</f>
        <v>10373.0184544661</v>
      </c>
      <c r="F306" s="9" t="n">
        <f aca="false">+Outflows!F306+Fees!F306+'Ongoing Cash Flows'!F306+'Terminal Value'!F306</f>
        <v>9961.41221742706</v>
      </c>
      <c r="G306" s="9" t="n">
        <f aca="false">+Outflows!G306+Fees!G306+'Ongoing Cash Flows'!G306+'Terminal Value'!G306</f>
        <v>9655.7404459964</v>
      </c>
      <c r="H306" s="9" t="n">
        <f aca="false">+Outflows!H306+Fees!H306+'Ongoing Cash Flows'!H306+'Terminal Value'!H306</f>
        <v>8682.62115090444</v>
      </c>
      <c r="I306" s="9" t="n">
        <f aca="false">+Outflows!I306+Fees!I306+'Ongoing Cash Flows'!I306+'Terminal Value'!I306</f>
        <v>8521.58373903119</v>
      </c>
      <c r="J306" s="9" t="n">
        <f aca="false">+Outflows!J306+Fees!J306+'Ongoing Cash Flows'!J306+'Terminal Value'!J306</f>
        <v>8509.1495364962</v>
      </c>
      <c r="K306" s="9" t="n">
        <f aca="false">+Outflows!K306+Fees!K306+'Ongoing Cash Flows'!K306+'Terminal Value'!K306</f>
        <v>8500.30881186629</v>
      </c>
      <c r="L306" s="9" t="n">
        <f aca="false">+Outflows!L306+Fees!L306+'Ongoing Cash Flows'!L306+'Terminal Value'!L306</f>
        <v>8501.22160161579</v>
      </c>
      <c r="M306" s="9" t="n">
        <f aca="false">+Outflows!M306+Fees!M306+'Ongoing Cash Flows'!M306+'Terminal Value'!M306</f>
        <v>8473.53017756346</v>
      </c>
      <c r="N306" s="9" t="n">
        <f aca="false">+Outflows!N306+Fees!N306+'Ongoing Cash Flows'!N306+'Terminal Value'!N306</f>
        <v>8455.56886908388</v>
      </c>
      <c r="O306" s="9" t="n">
        <f aca="false">+Outflows!O306+Fees!O306+'Ongoing Cash Flows'!O306+'Terminal Value'!O306</f>
        <v>8129.7598604316</v>
      </c>
      <c r="P306" s="9" t="n">
        <f aca="false">+Outflows!P306+Fees!P306+'Ongoing Cash Flows'!P306+'Terminal Value'!P306</f>
        <v>8021.58638355806</v>
      </c>
      <c r="Q306" s="9" t="n">
        <f aca="false">+Outflows!Q306+Fees!Q306+'Ongoing Cash Flows'!Q306+'Terminal Value'!Q306</f>
        <v>7993.344815604</v>
      </c>
      <c r="R306" s="9" t="n">
        <f aca="false">+Outflows!R306+Fees!R306+'Ongoing Cash Flows'!R306+'Terminal Value'!R306</f>
        <v>1170.11867443209</v>
      </c>
      <c r="S306" s="9" t="n">
        <f aca="false">+Outflows!S306+Fees!S306+'Ongoing Cash Flows'!S306+'Terminal Value'!S306</f>
        <v>0</v>
      </c>
      <c r="T306" s="9" t="n">
        <f aca="false">+Outflows!T306+Fees!T306+'Ongoing Cash Flows'!T306+'Terminal Value'!T306</f>
        <v>0</v>
      </c>
      <c r="U306" s="9" t="n">
        <f aca="false">+Outflows!U306+Fees!U306+'Ongoing Cash Flows'!U306+'Terminal Value'!U306</f>
        <v>0</v>
      </c>
      <c r="V306" s="9" t="n">
        <f aca="false">+Outflows!V306+Fees!V306+'Ongoing Cash Flows'!V306+'Terminal Value'!V306</f>
        <v>0</v>
      </c>
      <c r="W306" s="9" t="n">
        <f aca="false">+Outflows!W306+Fees!W306+'Ongoing Cash Flows'!W306+'Terminal Value'!W306</f>
        <v>0</v>
      </c>
      <c r="X306" s="9" t="n">
        <f aca="false">+Outflows!X306+Fees!X306+'Ongoing Cash Flows'!X306+'Terminal Value'!X306</f>
        <v>0</v>
      </c>
      <c r="Y306" s="9" t="n">
        <f aca="false">+Outflows!Y306+Fees!Y306+'Ongoing Cash Flows'!Y306+'Terminal Value'!Y306</f>
        <v>0</v>
      </c>
      <c r="Z306" s="9" t="n">
        <f aca="false">+Outflows!Z306+Fees!Z306+'Ongoing Cash Flows'!Z306+'Terminal Value'!Z306</f>
        <v>0</v>
      </c>
      <c r="AA306" s="9" t="n">
        <f aca="false">+Outflows!AA306+Fees!AA306+'Ongoing Cash Flows'!AA306+'Terminal Value'!AA306</f>
        <v>0</v>
      </c>
      <c r="AB306" s="9" t="n">
        <f aca="false">+Outflows!AB306+Fees!AB306+'Ongoing Cash Flows'!AB306+'Terminal Value'!AB306</f>
        <v>0</v>
      </c>
      <c r="AC306" s="9" t="n">
        <f aca="false">+Outflows!AC306+Fees!AC306+'Ongoing Cash Flows'!AC306+'Terminal Value'!AC306</f>
        <v>0</v>
      </c>
      <c r="AD306" s="9" t="n">
        <f aca="false">+Outflows!AD306+Fees!AD306+'Ongoing Cash Flows'!AD306+'Terminal Value'!AD306</f>
        <v>0</v>
      </c>
      <c r="AE306" s="9" t="n">
        <f aca="false">+Outflows!AE306+Fees!AE306+'Ongoing Cash Flows'!AE306+'Terminal Value'!AE306</f>
        <v>0</v>
      </c>
      <c r="AF306" s="9" t="n">
        <f aca="false">+Outflows!AF306+Fees!AF306+'Ongoing Cash Flows'!AF306+'Terminal Value'!AF306</f>
        <v>0</v>
      </c>
      <c r="AG306" s="9" t="n">
        <f aca="false">+Outflows!AG306+Fees!AG306+'Ongoing Cash Flows'!AG306+'Terminal Value'!AG306</f>
        <v>0</v>
      </c>
      <c r="AH306" s="9" t="n">
        <f aca="false">+Outflows!AH306+Fees!AH306+'Ongoing Cash Flows'!AH306+'Terminal Value'!AH306</f>
        <v>0</v>
      </c>
      <c r="AI306" s="9" t="n">
        <f aca="false">+Outflows!AI306+Fees!AI306+'Ongoing Cash Flows'!AI306+'Terminal Value'!AI306</f>
        <v>0</v>
      </c>
      <c r="AJ306" s="9" t="n">
        <f aca="false">+Outflows!AJ306+Fees!AJ306+'Ongoing Cash Flows'!AJ306+'Terminal Value'!AJ306</f>
        <v>0</v>
      </c>
      <c r="AK306" s="9"/>
      <c r="AL306" s="1"/>
      <c r="AM306" s="32"/>
      <c r="AN306" s="33" t="n">
        <f aca="false">IF(ISERROR(XIRR(B306:AJ306,IRRDates)),-1,XIRR(B306:AJ306,IRRDates))</f>
        <v>0.0484702241261271</v>
      </c>
      <c r="AO306" s="9" t="n">
        <f aca="false">SUMPRODUCT(B306:AJ306,PVRf)</f>
        <v>0</v>
      </c>
      <c r="AP306" s="9" t="n">
        <f aca="false">MIN(0,AO306-$AO$1004)^2</f>
        <v>0</v>
      </c>
      <c r="AQ306" s="9" t="n">
        <f aca="false">MAX(0,AO306-$AO$1004)^2</f>
        <v>0</v>
      </c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20"/>
      <c r="CM306" s="20"/>
      <c r="CN306" s="20"/>
      <c r="CO306" s="20"/>
      <c r="CP306" s="20"/>
    </row>
    <row r="307" customFormat="false" ht="11.25" hidden="false" customHeight="false" outlineLevel="0" collapsed="false">
      <c r="A307" s="1" t="n">
        <v>305</v>
      </c>
      <c r="B307" s="9" t="n">
        <f aca="false">+Outflows!B307+Fees!B307+'Ongoing Cash Flows'!B307+'Terminal Value'!B307</f>
        <v>-101228.428514753</v>
      </c>
      <c r="C307" s="9" t="n">
        <f aca="false">+Outflows!C307+Fees!C307+'Ongoing Cash Flows'!C307+'Terminal Value'!C307</f>
        <v>14279.882256657</v>
      </c>
      <c r="D307" s="9" t="n">
        <f aca="false">+Outflows!D307+Fees!D307+'Ongoing Cash Flows'!D307+'Terminal Value'!D307</f>
        <v>12442.5529603707</v>
      </c>
      <c r="E307" s="9" t="n">
        <f aca="false">+Outflows!E307+Fees!E307+'Ongoing Cash Flows'!E307+'Terminal Value'!E307</f>
        <v>10439.7849546142</v>
      </c>
      <c r="F307" s="9" t="n">
        <f aca="false">+Outflows!F307+Fees!F307+'Ongoing Cash Flows'!F307+'Terminal Value'!F307</f>
        <v>9995.45203042952</v>
      </c>
      <c r="G307" s="9" t="n">
        <f aca="false">+Outflows!G307+Fees!G307+'Ongoing Cash Flows'!G307+'Terminal Value'!G307</f>
        <v>9635.04354920357</v>
      </c>
      <c r="H307" s="9" t="n">
        <f aca="false">+Outflows!H307+Fees!H307+'Ongoing Cash Flows'!H307+'Terminal Value'!H307</f>
        <v>8663.4684609703</v>
      </c>
      <c r="I307" s="9" t="n">
        <f aca="false">+Outflows!I307+Fees!I307+'Ongoing Cash Flows'!I307+'Terminal Value'!I307</f>
        <v>8503.44555755263</v>
      </c>
      <c r="J307" s="9" t="n">
        <f aca="false">+Outflows!J307+Fees!J307+'Ongoing Cash Flows'!J307+'Terminal Value'!J307</f>
        <v>8491.01135501764</v>
      </c>
      <c r="K307" s="9" t="n">
        <f aca="false">+Outflows!K307+Fees!K307+'Ongoing Cash Flows'!K307+'Terminal Value'!K307</f>
        <v>8482.13988770725</v>
      </c>
      <c r="L307" s="9" t="n">
        <f aca="false">+Outflows!L307+Fees!L307+'Ongoing Cash Flows'!L307+'Terminal Value'!L307</f>
        <v>8483.08342013723</v>
      </c>
      <c r="M307" s="9" t="n">
        <f aca="false">+Outflows!M307+Fees!M307+'Ongoing Cash Flows'!M307+'Terminal Value'!M307</f>
        <v>8455.36125340443</v>
      </c>
      <c r="N307" s="9" t="n">
        <f aca="false">+Outflows!N307+Fees!N307+'Ongoing Cash Flows'!N307+'Terminal Value'!N307</f>
        <v>8437.43068760532</v>
      </c>
      <c r="O307" s="9" t="n">
        <f aca="false">+Outflows!O307+Fees!O307+'Ongoing Cash Flows'!O307+'Terminal Value'!O307</f>
        <v>8111.59093627256</v>
      </c>
      <c r="P307" s="9" t="n">
        <f aca="false">+Outflows!P307+Fees!P307+'Ongoing Cash Flows'!P307+'Terminal Value'!P307</f>
        <v>8003.4482020795</v>
      </c>
      <c r="Q307" s="9" t="n">
        <f aca="false">+Outflows!Q307+Fees!Q307+'Ongoing Cash Flows'!Q307+'Terminal Value'!Q307</f>
        <v>7975.17589144497</v>
      </c>
      <c r="R307" s="9" t="n">
        <f aca="false">+Outflows!R307+Fees!R307+'Ongoing Cash Flows'!R307+'Terminal Value'!R307</f>
        <v>1161.04958369281</v>
      </c>
      <c r="S307" s="9" t="n">
        <f aca="false">+Outflows!S307+Fees!S307+'Ongoing Cash Flows'!S307+'Terminal Value'!S307</f>
        <v>0</v>
      </c>
      <c r="T307" s="9" t="n">
        <f aca="false">+Outflows!T307+Fees!T307+'Ongoing Cash Flows'!T307+'Terminal Value'!T307</f>
        <v>0</v>
      </c>
      <c r="U307" s="9" t="n">
        <f aca="false">+Outflows!U307+Fees!U307+'Ongoing Cash Flows'!U307+'Terminal Value'!U307</f>
        <v>0</v>
      </c>
      <c r="V307" s="9" t="n">
        <f aca="false">+Outflows!V307+Fees!V307+'Ongoing Cash Flows'!V307+'Terminal Value'!V307</f>
        <v>0</v>
      </c>
      <c r="W307" s="9" t="n">
        <f aca="false">+Outflows!W307+Fees!W307+'Ongoing Cash Flows'!W307+'Terminal Value'!W307</f>
        <v>0</v>
      </c>
      <c r="X307" s="9" t="n">
        <f aca="false">+Outflows!X307+Fees!X307+'Ongoing Cash Flows'!X307+'Terminal Value'!X307</f>
        <v>0</v>
      </c>
      <c r="Y307" s="9" t="n">
        <f aca="false">+Outflows!Y307+Fees!Y307+'Ongoing Cash Flows'!Y307+'Terminal Value'!Y307</f>
        <v>0</v>
      </c>
      <c r="Z307" s="9" t="n">
        <f aca="false">+Outflows!Z307+Fees!Z307+'Ongoing Cash Flows'!Z307+'Terminal Value'!Z307</f>
        <v>0</v>
      </c>
      <c r="AA307" s="9" t="n">
        <f aca="false">+Outflows!AA307+Fees!AA307+'Ongoing Cash Flows'!AA307+'Terminal Value'!AA307</f>
        <v>0</v>
      </c>
      <c r="AB307" s="9" t="n">
        <f aca="false">+Outflows!AB307+Fees!AB307+'Ongoing Cash Flows'!AB307+'Terminal Value'!AB307</f>
        <v>0</v>
      </c>
      <c r="AC307" s="9" t="n">
        <f aca="false">+Outflows!AC307+Fees!AC307+'Ongoing Cash Flows'!AC307+'Terminal Value'!AC307</f>
        <v>0</v>
      </c>
      <c r="AD307" s="9" t="n">
        <f aca="false">+Outflows!AD307+Fees!AD307+'Ongoing Cash Flows'!AD307+'Terminal Value'!AD307</f>
        <v>0</v>
      </c>
      <c r="AE307" s="9" t="n">
        <f aca="false">+Outflows!AE307+Fees!AE307+'Ongoing Cash Flows'!AE307+'Terminal Value'!AE307</f>
        <v>0</v>
      </c>
      <c r="AF307" s="9" t="n">
        <f aca="false">+Outflows!AF307+Fees!AF307+'Ongoing Cash Flows'!AF307+'Terminal Value'!AF307</f>
        <v>0</v>
      </c>
      <c r="AG307" s="9" t="n">
        <f aca="false">+Outflows!AG307+Fees!AG307+'Ongoing Cash Flows'!AG307+'Terminal Value'!AG307</f>
        <v>0</v>
      </c>
      <c r="AH307" s="9" t="n">
        <f aca="false">+Outflows!AH307+Fees!AH307+'Ongoing Cash Flows'!AH307+'Terminal Value'!AH307</f>
        <v>0</v>
      </c>
      <c r="AI307" s="9" t="n">
        <f aca="false">+Outflows!AI307+Fees!AI307+'Ongoing Cash Flows'!AI307+'Terminal Value'!AI307</f>
        <v>0</v>
      </c>
      <c r="AJ307" s="9" t="n">
        <f aca="false">+Outflows!AJ307+Fees!AJ307+'Ongoing Cash Flows'!AJ307+'Terminal Value'!AJ307</f>
        <v>0</v>
      </c>
      <c r="AK307" s="9"/>
      <c r="AL307" s="1"/>
      <c r="AM307" s="32"/>
      <c r="AN307" s="33" t="n">
        <f aca="false">IF(ISERROR(XIRR(B307:AJ307,IRRDates)),-1,XIRR(B307:AJ307,IRRDates))</f>
        <v>0.0495330706457411</v>
      </c>
      <c r="AO307" s="9" t="n">
        <f aca="false">SUMPRODUCT(B307:AJ307,PVRf)</f>
        <v>0</v>
      </c>
      <c r="AP307" s="9" t="n">
        <f aca="false">MIN(0,AO307-$AO$1004)^2</f>
        <v>0</v>
      </c>
      <c r="AQ307" s="9" t="n">
        <f aca="false">MAX(0,AO307-$AO$1004)^2</f>
        <v>0</v>
      </c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20"/>
      <c r="CM307" s="20"/>
      <c r="CN307" s="20"/>
      <c r="CO307" s="20"/>
      <c r="CP307" s="20"/>
    </row>
    <row r="308" customFormat="false" ht="11.25" hidden="false" customHeight="false" outlineLevel="0" collapsed="false">
      <c r="A308" s="1" t="n">
        <v>306</v>
      </c>
      <c r="B308" s="9" t="n">
        <f aca="false">+Outflows!B308+Fees!B308+'Ongoing Cash Flows'!B308+'Terminal Value'!B308</f>
        <v>-85583.0413797885</v>
      </c>
      <c r="C308" s="9" t="n">
        <f aca="false">+Outflows!C308+Fees!C308+'Ongoing Cash Flows'!C308+'Terminal Value'!C308</f>
        <v>14032.121621836</v>
      </c>
      <c r="D308" s="9" t="n">
        <f aca="false">+Outflows!D308+Fees!D308+'Ongoing Cash Flows'!D308+'Terminal Value'!D308</f>
        <v>11851.4898851628</v>
      </c>
      <c r="E308" s="9" t="n">
        <f aca="false">+Outflows!E308+Fees!E308+'Ongoing Cash Flows'!E308+'Terminal Value'!E308</f>
        <v>9748.41758502296</v>
      </c>
      <c r="F308" s="9" t="n">
        <f aca="false">+Outflows!F308+Fees!F308+'Ongoing Cash Flows'!F308+'Terminal Value'!F308</f>
        <v>9471.90164704785</v>
      </c>
      <c r="G308" s="9" t="n">
        <f aca="false">+Outflows!G308+Fees!G308+'Ongoing Cash Flows'!G308+'Terminal Value'!G308</f>
        <v>9144.76497056298</v>
      </c>
      <c r="H308" s="9" t="n">
        <f aca="false">+Outflows!H308+Fees!H308+'Ongoing Cash Flows'!H308+'Terminal Value'!H308</f>
        <v>8284.50213889428</v>
      </c>
      <c r="I308" s="9" t="n">
        <f aca="false">+Outflows!I308+Fees!I308+'Ongoing Cash Flows'!I308+'Terminal Value'!I308</f>
        <v>8144.55289298625</v>
      </c>
      <c r="J308" s="9" t="n">
        <f aca="false">+Outflows!J308+Fees!J308+'Ongoing Cash Flows'!J308+'Terminal Value'!J308</f>
        <v>8132.11869045126</v>
      </c>
      <c r="K308" s="9" t="n">
        <f aca="false">+Outflows!K308+Fees!K308+'Ongoing Cash Flows'!K308+'Terminal Value'!K308</f>
        <v>8122.63893048907</v>
      </c>
      <c r="L308" s="9" t="n">
        <f aca="false">+Outflows!L308+Fees!L308+'Ongoing Cash Flows'!L308+'Terminal Value'!L308</f>
        <v>8124.19075557085</v>
      </c>
      <c r="M308" s="9" t="n">
        <f aca="false">+Outflows!M308+Fees!M308+'Ongoing Cash Flows'!M308+'Terminal Value'!M308</f>
        <v>8095.86029618625</v>
      </c>
      <c r="N308" s="9" t="n">
        <f aca="false">+Outflows!N308+Fees!N308+'Ongoing Cash Flows'!N308+'Terminal Value'!N308</f>
        <v>8078.53802303895</v>
      </c>
      <c r="O308" s="9" t="n">
        <f aca="false">+Outflows!O308+Fees!O308+'Ongoing Cash Flows'!O308+'Terminal Value'!O308</f>
        <v>7752.08997905438</v>
      </c>
      <c r="P308" s="9" t="n">
        <f aca="false">+Outflows!P308+Fees!P308+'Ongoing Cash Flows'!P308+'Terminal Value'!P308</f>
        <v>7644.55553751312</v>
      </c>
      <c r="Q308" s="9" t="n">
        <f aca="false">+Outflows!Q308+Fees!Q308+'Ongoing Cash Flows'!Q308+'Terminal Value'!Q308</f>
        <v>7615.67493422679</v>
      </c>
      <c r="R308" s="9" t="n">
        <f aca="false">+Outflows!R308+Fees!R308+'Ongoing Cash Flows'!R308+'Terminal Value'!R308</f>
        <v>981.603251409622</v>
      </c>
      <c r="S308" s="9" t="n">
        <f aca="false">+Outflows!S308+Fees!S308+'Ongoing Cash Flows'!S308+'Terminal Value'!S308</f>
        <v>0</v>
      </c>
      <c r="T308" s="9" t="n">
        <f aca="false">+Outflows!T308+Fees!T308+'Ongoing Cash Flows'!T308+'Terminal Value'!T308</f>
        <v>0</v>
      </c>
      <c r="U308" s="9" t="n">
        <f aca="false">+Outflows!U308+Fees!U308+'Ongoing Cash Flows'!U308+'Terminal Value'!U308</f>
        <v>0</v>
      </c>
      <c r="V308" s="9" t="n">
        <f aca="false">+Outflows!V308+Fees!V308+'Ongoing Cash Flows'!V308+'Terminal Value'!V308</f>
        <v>0</v>
      </c>
      <c r="W308" s="9" t="n">
        <f aca="false">+Outflows!W308+Fees!W308+'Ongoing Cash Flows'!W308+'Terminal Value'!W308</f>
        <v>0</v>
      </c>
      <c r="X308" s="9" t="n">
        <f aca="false">+Outflows!X308+Fees!X308+'Ongoing Cash Flows'!X308+'Terminal Value'!X308</f>
        <v>0</v>
      </c>
      <c r="Y308" s="9" t="n">
        <f aca="false">+Outflows!Y308+Fees!Y308+'Ongoing Cash Flows'!Y308+'Terminal Value'!Y308</f>
        <v>0</v>
      </c>
      <c r="Z308" s="9" t="n">
        <f aca="false">+Outflows!Z308+Fees!Z308+'Ongoing Cash Flows'!Z308+'Terminal Value'!Z308</f>
        <v>0</v>
      </c>
      <c r="AA308" s="9" t="n">
        <f aca="false">+Outflows!AA308+Fees!AA308+'Ongoing Cash Flows'!AA308+'Terminal Value'!AA308</f>
        <v>0</v>
      </c>
      <c r="AB308" s="9" t="n">
        <f aca="false">+Outflows!AB308+Fees!AB308+'Ongoing Cash Flows'!AB308+'Terminal Value'!AB308</f>
        <v>0</v>
      </c>
      <c r="AC308" s="9" t="n">
        <f aca="false">+Outflows!AC308+Fees!AC308+'Ongoing Cash Flows'!AC308+'Terminal Value'!AC308</f>
        <v>0</v>
      </c>
      <c r="AD308" s="9" t="n">
        <f aca="false">+Outflows!AD308+Fees!AD308+'Ongoing Cash Flows'!AD308+'Terminal Value'!AD308</f>
        <v>0</v>
      </c>
      <c r="AE308" s="9" t="n">
        <f aca="false">+Outflows!AE308+Fees!AE308+'Ongoing Cash Flows'!AE308+'Terminal Value'!AE308</f>
        <v>0</v>
      </c>
      <c r="AF308" s="9" t="n">
        <f aca="false">+Outflows!AF308+Fees!AF308+'Ongoing Cash Flows'!AF308+'Terminal Value'!AF308</f>
        <v>0</v>
      </c>
      <c r="AG308" s="9" t="n">
        <f aca="false">+Outflows!AG308+Fees!AG308+'Ongoing Cash Flows'!AG308+'Terminal Value'!AG308</f>
        <v>0</v>
      </c>
      <c r="AH308" s="9" t="n">
        <f aca="false">+Outflows!AH308+Fees!AH308+'Ongoing Cash Flows'!AH308+'Terminal Value'!AH308</f>
        <v>0</v>
      </c>
      <c r="AI308" s="9" t="n">
        <f aca="false">+Outflows!AI308+Fees!AI308+'Ongoing Cash Flows'!AI308+'Terminal Value'!AI308</f>
        <v>0</v>
      </c>
      <c r="AJ308" s="9" t="n">
        <f aca="false">+Outflows!AJ308+Fees!AJ308+'Ongoing Cash Flows'!AJ308+'Terminal Value'!AJ308</f>
        <v>0</v>
      </c>
      <c r="AK308" s="9"/>
      <c r="AL308" s="1"/>
      <c r="AM308" s="32"/>
      <c r="AN308" s="33" t="n">
        <f aca="false">IF(ISERROR(XIRR(B308:AJ308,IRRDates)),-1,XIRR(B308:AJ308,IRRDates))</f>
        <v>0.0702900902290457</v>
      </c>
      <c r="AO308" s="9" t="n">
        <f aca="false">SUMPRODUCT(B308:AJ308,PVRf)</f>
        <v>0</v>
      </c>
      <c r="AP308" s="9" t="n">
        <f aca="false">MIN(0,AO308-$AO$1004)^2</f>
        <v>0</v>
      </c>
      <c r="AQ308" s="9" t="n">
        <f aca="false">MAX(0,AO308-$AO$1004)^2</f>
        <v>0</v>
      </c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20"/>
      <c r="CM308" s="20"/>
      <c r="CN308" s="20"/>
      <c r="CO308" s="20"/>
      <c r="CP308" s="20"/>
    </row>
    <row r="309" customFormat="false" ht="11.25" hidden="false" customHeight="false" outlineLevel="0" collapsed="false">
      <c r="A309" s="1" t="n">
        <v>307</v>
      </c>
      <c r="B309" s="9" t="n">
        <f aca="false">+Outflows!B309+Fees!B309+'Ongoing Cash Flows'!B309+'Terminal Value'!B309</f>
        <v>-94058.7189019652</v>
      </c>
      <c r="C309" s="9" t="n">
        <f aca="false">+Outflows!C309+Fees!C309+'Ongoing Cash Flows'!C309+'Terminal Value'!C309</f>
        <v>14184.7729673688</v>
      </c>
      <c r="D309" s="9" t="n">
        <f aca="false">+Outflows!D309+Fees!D309+'Ongoing Cash Flows'!D309+'Terminal Value'!D309</f>
        <v>12205.0322910141</v>
      </c>
      <c r="E309" s="9" t="n">
        <f aca="false">+Outflows!E309+Fees!E309+'Ongoing Cash Flows'!E309+'Terminal Value'!E309</f>
        <v>10118.0271969675</v>
      </c>
      <c r="F309" s="9" t="n">
        <f aca="false">+Outflows!F309+Fees!F309+'Ongoing Cash Flows'!F309+'Terminal Value'!F309</f>
        <v>9823.7751567673</v>
      </c>
      <c r="G309" s="9" t="n">
        <f aca="false">+Outflows!G309+Fees!G309+'Ongoing Cash Flows'!G309+'Terminal Value'!G309</f>
        <v>9356.64056607394</v>
      </c>
      <c r="H309" s="9" t="n">
        <f aca="false">+Outflows!H309+Fees!H309+'Ongoing Cash Flows'!H309+'Terminal Value'!H309</f>
        <v>8489.80203399905</v>
      </c>
      <c r="I309" s="9" t="n">
        <f aca="false">+Outflows!I309+Fees!I309+'Ongoing Cash Flows'!I309+'Terminal Value'!I309</f>
        <v>8338.97815480297</v>
      </c>
      <c r="J309" s="9" t="n">
        <f aca="false">+Outflows!J309+Fees!J309+'Ongoing Cash Flows'!J309+'Terminal Value'!J309</f>
        <v>8326.54395226798</v>
      </c>
      <c r="K309" s="9" t="n">
        <f aca="false">+Outflows!K309+Fees!K309+'Ongoing Cash Flows'!K309+'Terminal Value'!K309</f>
        <v>8317.39372664785</v>
      </c>
      <c r="L309" s="9" t="n">
        <f aca="false">+Outflows!L309+Fees!L309+'Ongoing Cash Flows'!L309+'Terminal Value'!L309</f>
        <v>8318.61601738757</v>
      </c>
      <c r="M309" s="9" t="n">
        <f aca="false">+Outflows!M309+Fees!M309+'Ongoing Cash Flows'!M309+'Terminal Value'!M309</f>
        <v>8290.61509234503</v>
      </c>
      <c r="N309" s="9" t="n">
        <f aca="false">+Outflows!N309+Fees!N309+'Ongoing Cash Flows'!N309+'Terminal Value'!N309</f>
        <v>8272.96328485566</v>
      </c>
      <c r="O309" s="9" t="n">
        <f aca="false">+Outflows!O309+Fees!O309+'Ongoing Cash Flows'!O309+'Terminal Value'!O309</f>
        <v>7946.84477521316</v>
      </c>
      <c r="P309" s="9" t="n">
        <f aca="false">+Outflows!P309+Fees!P309+'Ongoing Cash Flows'!P309+'Terminal Value'!P309</f>
        <v>7838.98079932984</v>
      </c>
      <c r="Q309" s="9" t="n">
        <f aca="false">+Outflows!Q309+Fees!Q309+'Ongoing Cash Flows'!Q309+'Terminal Value'!Q309</f>
        <v>7810.42973038557</v>
      </c>
      <c r="R309" s="9" t="n">
        <f aca="false">+Outflows!R309+Fees!R309+'Ongoing Cash Flows'!R309+'Terminal Value'!R309</f>
        <v>1078.81588231798</v>
      </c>
      <c r="S309" s="9" t="n">
        <f aca="false">+Outflows!S309+Fees!S309+'Ongoing Cash Flows'!S309+'Terminal Value'!S309</f>
        <v>0</v>
      </c>
      <c r="T309" s="9" t="n">
        <f aca="false">+Outflows!T309+Fees!T309+'Ongoing Cash Flows'!T309+'Terminal Value'!T309</f>
        <v>0</v>
      </c>
      <c r="U309" s="9" t="n">
        <f aca="false">+Outflows!U309+Fees!U309+'Ongoing Cash Flows'!U309+'Terminal Value'!U309</f>
        <v>0</v>
      </c>
      <c r="V309" s="9" t="n">
        <f aca="false">+Outflows!V309+Fees!V309+'Ongoing Cash Flows'!V309+'Terminal Value'!V309</f>
        <v>0</v>
      </c>
      <c r="W309" s="9" t="n">
        <f aca="false">+Outflows!W309+Fees!W309+'Ongoing Cash Flows'!W309+'Terminal Value'!W309</f>
        <v>0</v>
      </c>
      <c r="X309" s="9" t="n">
        <f aca="false">+Outflows!X309+Fees!X309+'Ongoing Cash Flows'!X309+'Terminal Value'!X309</f>
        <v>0</v>
      </c>
      <c r="Y309" s="9" t="n">
        <f aca="false">+Outflows!Y309+Fees!Y309+'Ongoing Cash Flows'!Y309+'Terminal Value'!Y309</f>
        <v>0</v>
      </c>
      <c r="Z309" s="9" t="n">
        <f aca="false">+Outflows!Z309+Fees!Z309+'Ongoing Cash Flows'!Z309+'Terminal Value'!Z309</f>
        <v>0</v>
      </c>
      <c r="AA309" s="9" t="n">
        <f aca="false">+Outflows!AA309+Fees!AA309+'Ongoing Cash Flows'!AA309+'Terminal Value'!AA309</f>
        <v>0</v>
      </c>
      <c r="AB309" s="9" t="n">
        <f aca="false">+Outflows!AB309+Fees!AB309+'Ongoing Cash Flows'!AB309+'Terminal Value'!AB309</f>
        <v>0</v>
      </c>
      <c r="AC309" s="9" t="n">
        <f aca="false">+Outflows!AC309+Fees!AC309+'Ongoing Cash Flows'!AC309+'Terminal Value'!AC309</f>
        <v>0</v>
      </c>
      <c r="AD309" s="9" t="n">
        <f aca="false">+Outflows!AD309+Fees!AD309+'Ongoing Cash Flows'!AD309+'Terminal Value'!AD309</f>
        <v>0</v>
      </c>
      <c r="AE309" s="9" t="n">
        <f aca="false">+Outflows!AE309+Fees!AE309+'Ongoing Cash Flows'!AE309+'Terminal Value'!AE309</f>
        <v>0</v>
      </c>
      <c r="AF309" s="9" t="n">
        <f aca="false">+Outflows!AF309+Fees!AF309+'Ongoing Cash Flows'!AF309+'Terminal Value'!AF309</f>
        <v>0</v>
      </c>
      <c r="AG309" s="9" t="n">
        <f aca="false">+Outflows!AG309+Fees!AG309+'Ongoing Cash Flows'!AG309+'Terminal Value'!AG309</f>
        <v>0</v>
      </c>
      <c r="AH309" s="9" t="n">
        <f aca="false">+Outflows!AH309+Fees!AH309+'Ongoing Cash Flows'!AH309+'Terminal Value'!AH309</f>
        <v>0</v>
      </c>
      <c r="AI309" s="9" t="n">
        <f aca="false">+Outflows!AI309+Fees!AI309+'Ongoing Cash Flows'!AI309+'Terminal Value'!AI309</f>
        <v>0</v>
      </c>
      <c r="AJ309" s="9" t="n">
        <f aca="false">+Outflows!AJ309+Fees!AJ309+'Ongoing Cash Flows'!AJ309+'Terminal Value'!AJ309</f>
        <v>0</v>
      </c>
      <c r="AK309" s="9"/>
      <c r="AL309" s="1"/>
      <c r="AM309" s="32"/>
      <c r="AN309" s="33" t="n">
        <f aca="false">IF(ISERROR(XIRR(B309:AJ309,IRRDates)),-1,XIRR(B309:AJ309,IRRDates))</f>
        <v>0.0583934762236522</v>
      </c>
      <c r="AO309" s="9" t="n">
        <f aca="false">SUMPRODUCT(B309:AJ309,PVRf)</f>
        <v>0</v>
      </c>
      <c r="AP309" s="9" t="n">
        <f aca="false">MIN(0,AO309-$AO$1004)^2</f>
        <v>0</v>
      </c>
      <c r="AQ309" s="9" t="n">
        <f aca="false">MAX(0,AO309-$AO$1004)^2</f>
        <v>0</v>
      </c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20"/>
      <c r="CM309" s="20"/>
      <c r="CN309" s="20"/>
      <c r="CO309" s="20"/>
      <c r="CP309" s="20"/>
    </row>
    <row r="310" customFormat="false" ht="11.25" hidden="false" customHeight="false" outlineLevel="0" collapsed="false">
      <c r="A310" s="1" t="n">
        <v>308</v>
      </c>
      <c r="B310" s="9" t="n">
        <f aca="false">+Outflows!B310+Fees!B310+'Ongoing Cash Flows'!B310+'Terminal Value'!B310</f>
        <v>-103457.01078819</v>
      </c>
      <c r="C310" s="9" t="n">
        <f aca="false">+Outflows!C310+Fees!C310+'Ongoing Cash Flows'!C310+'Terminal Value'!C310</f>
        <v>14387.0717329063</v>
      </c>
      <c r="D310" s="9" t="n">
        <f aca="false">+Outflows!D310+Fees!D310+'Ongoing Cash Flows'!D310+'Terminal Value'!D310</f>
        <v>12547.3706301435</v>
      </c>
      <c r="E310" s="9" t="n">
        <f aca="false">+Outflows!E310+Fees!E310+'Ongoing Cash Flows'!E310+'Terminal Value'!E310</f>
        <v>10409.4083344934</v>
      </c>
      <c r="F310" s="9" t="n">
        <f aca="false">+Outflows!F310+Fees!F310+'Ongoing Cash Flows'!F310+'Terminal Value'!F310</f>
        <v>10049.3838010279</v>
      </c>
      <c r="G310" s="9" t="n">
        <f aca="false">+Outflows!G310+Fees!G310+'Ongoing Cash Flows'!G310+'Terminal Value'!G310</f>
        <v>9661.65852281186</v>
      </c>
      <c r="H310" s="9" t="n">
        <f aca="false">+Outflows!H310+Fees!H310+'Ongoing Cash Flows'!H310+'Terminal Value'!H310</f>
        <v>8717.44971565724</v>
      </c>
      <c r="I310" s="9" t="n">
        <f aca="false">+Outflows!I310+Fees!I310+'Ongoing Cash Flows'!I310+'Terminal Value'!I310</f>
        <v>8554.56745203945</v>
      </c>
      <c r="J310" s="9" t="n">
        <f aca="false">+Outflows!J310+Fees!J310+'Ongoing Cash Flows'!J310+'Terminal Value'!J310</f>
        <v>8542.13324950446</v>
      </c>
      <c r="K310" s="9" t="n">
        <f aca="false">+Outflows!K310+Fees!K310+'Ongoing Cash Flows'!K310+'Terminal Value'!K310</f>
        <v>8533.34842947287</v>
      </c>
      <c r="L310" s="9" t="n">
        <f aca="false">+Outflows!L310+Fees!L310+'Ongoing Cash Flows'!L310+'Terminal Value'!L310</f>
        <v>8534.20531462405</v>
      </c>
      <c r="M310" s="9" t="n">
        <f aca="false">+Outflows!M310+Fees!M310+'Ongoing Cash Flows'!M310+'Terminal Value'!M310</f>
        <v>8506.56979517004</v>
      </c>
      <c r="N310" s="9" t="n">
        <f aca="false">+Outflows!N310+Fees!N310+'Ongoing Cash Flows'!N310+'Terminal Value'!N310</f>
        <v>8488.55258209215</v>
      </c>
      <c r="O310" s="9" t="n">
        <f aca="false">+Outflows!O310+Fees!O310+'Ongoing Cash Flows'!O310+'Terminal Value'!O310</f>
        <v>8162.79947803818</v>
      </c>
      <c r="P310" s="9" t="n">
        <f aca="false">+Outflows!P310+Fees!P310+'Ongoing Cash Flows'!P310+'Terminal Value'!P310</f>
        <v>8054.57009656632</v>
      </c>
      <c r="Q310" s="9" t="n">
        <f aca="false">+Outflows!Q310+Fees!Q310+'Ongoing Cash Flows'!Q310+'Terminal Value'!Q310</f>
        <v>8026.38443321059</v>
      </c>
      <c r="R310" s="9" t="n">
        <f aca="false">+Outflows!R310+Fees!R310+'Ongoing Cash Flows'!R310+'Terminal Value'!R310</f>
        <v>1186.61053093622</v>
      </c>
      <c r="S310" s="9" t="n">
        <f aca="false">+Outflows!S310+Fees!S310+'Ongoing Cash Flows'!S310+'Terminal Value'!S310</f>
        <v>0</v>
      </c>
      <c r="T310" s="9" t="n">
        <f aca="false">+Outflows!T310+Fees!T310+'Ongoing Cash Flows'!T310+'Terminal Value'!T310</f>
        <v>0</v>
      </c>
      <c r="U310" s="9" t="n">
        <f aca="false">+Outflows!U310+Fees!U310+'Ongoing Cash Flows'!U310+'Terminal Value'!U310</f>
        <v>0</v>
      </c>
      <c r="V310" s="9" t="n">
        <f aca="false">+Outflows!V310+Fees!V310+'Ongoing Cash Flows'!V310+'Terminal Value'!V310</f>
        <v>0</v>
      </c>
      <c r="W310" s="9" t="n">
        <f aca="false">+Outflows!W310+Fees!W310+'Ongoing Cash Flows'!W310+'Terminal Value'!W310</f>
        <v>0</v>
      </c>
      <c r="X310" s="9" t="n">
        <f aca="false">+Outflows!X310+Fees!X310+'Ongoing Cash Flows'!X310+'Terminal Value'!X310</f>
        <v>0</v>
      </c>
      <c r="Y310" s="9" t="n">
        <f aca="false">+Outflows!Y310+Fees!Y310+'Ongoing Cash Flows'!Y310+'Terminal Value'!Y310</f>
        <v>0</v>
      </c>
      <c r="Z310" s="9" t="n">
        <f aca="false">+Outflows!Z310+Fees!Z310+'Ongoing Cash Flows'!Z310+'Terminal Value'!Z310</f>
        <v>0</v>
      </c>
      <c r="AA310" s="9" t="n">
        <f aca="false">+Outflows!AA310+Fees!AA310+'Ongoing Cash Flows'!AA310+'Terminal Value'!AA310</f>
        <v>0</v>
      </c>
      <c r="AB310" s="9" t="n">
        <f aca="false">+Outflows!AB310+Fees!AB310+'Ongoing Cash Flows'!AB310+'Terminal Value'!AB310</f>
        <v>0</v>
      </c>
      <c r="AC310" s="9" t="n">
        <f aca="false">+Outflows!AC310+Fees!AC310+'Ongoing Cash Flows'!AC310+'Terminal Value'!AC310</f>
        <v>0</v>
      </c>
      <c r="AD310" s="9" t="n">
        <f aca="false">+Outflows!AD310+Fees!AD310+'Ongoing Cash Flows'!AD310+'Terminal Value'!AD310</f>
        <v>0</v>
      </c>
      <c r="AE310" s="9" t="n">
        <f aca="false">+Outflows!AE310+Fees!AE310+'Ongoing Cash Flows'!AE310+'Terminal Value'!AE310</f>
        <v>0</v>
      </c>
      <c r="AF310" s="9" t="n">
        <f aca="false">+Outflows!AF310+Fees!AF310+'Ongoing Cash Flows'!AF310+'Terminal Value'!AF310</f>
        <v>0</v>
      </c>
      <c r="AG310" s="9" t="n">
        <f aca="false">+Outflows!AG310+Fees!AG310+'Ongoing Cash Flows'!AG310+'Terminal Value'!AG310</f>
        <v>0</v>
      </c>
      <c r="AH310" s="9" t="n">
        <f aca="false">+Outflows!AH310+Fees!AH310+'Ongoing Cash Flows'!AH310+'Terminal Value'!AH310</f>
        <v>0</v>
      </c>
      <c r="AI310" s="9" t="n">
        <f aca="false">+Outflows!AI310+Fees!AI310+'Ongoing Cash Flows'!AI310+'Terminal Value'!AI310</f>
        <v>0</v>
      </c>
      <c r="AJ310" s="9" t="n">
        <f aca="false">+Outflows!AJ310+Fees!AJ310+'Ongoing Cash Flows'!AJ310+'Terminal Value'!AJ310</f>
        <v>0</v>
      </c>
      <c r="AK310" s="9"/>
      <c r="AL310" s="1"/>
      <c r="AM310" s="32"/>
      <c r="AN310" s="33" t="n">
        <f aca="false">IF(ISERROR(XIRR(B310:AJ310,IRRDates)),-1,XIRR(B310:AJ310,IRRDates))</f>
        <v>0.0469093053253424</v>
      </c>
      <c r="AO310" s="9" t="n">
        <f aca="false">SUMPRODUCT(B310:AJ310,PVRf)</f>
        <v>0</v>
      </c>
      <c r="AP310" s="9" t="n">
        <f aca="false">MIN(0,AO310-$AO$1004)^2</f>
        <v>0</v>
      </c>
      <c r="AQ310" s="9" t="n">
        <f aca="false">MAX(0,AO310-$AO$1004)^2</f>
        <v>0</v>
      </c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20"/>
      <c r="CM310" s="20"/>
      <c r="CN310" s="20"/>
      <c r="CO310" s="20"/>
      <c r="CP310" s="20"/>
    </row>
    <row r="311" customFormat="false" ht="11.25" hidden="false" customHeight="false" outlineLevel="0" collapsed="false">
      <c r="A311" s="1" t="n">
        <v>309</v>
      </c>
      <c r="B311" s="9" t="n">
        <f aca="false">+Outflows!B311+Fees!B311+'Ongoing Cash Flows'!B311+'Terminal Value'!B311</f>
        <v>-85442.0958127557</v>
      </c>
      <c r="C311" s="9" t="n">
        <f aca="false">+Outflows!C311+Fees!C311+'Ongoing Cash Flows'!C311+'Terminal Value'!C311</f>
        <v>13996.6518149608</v>
      </c>
      <c r="D311" s="9" t="n">
        <f aca="false">+Outflows!D311+Fees!D311+'Ongoing Cash Flows'!D311+'Terminal Value'!D311</f>
        <v>11829.074547467</v>
      </c>
      <c r="E311" s="9" t="n">
        <f aca="false">+Outflows!E311+Fees!E311+'Ongoing Cash Flows'!E311+'Terminal Value'!E311</f>
        <v>9873.36978001447</v>
      </c>
      <c r="F311" s="9" t="n">
        <f aca="false">+Outflows!F311+Fees!F311+'Ongoing Cash Flows'!F311+'Terminal Value'!F311</f>
        <v>9593.84414211896</v>
      </c>
      <c r="G311" s="9" t="n">
        <f aca="false">+Outflows!G311+Fees!G311+'Ongoing Cash Flows'!G311+'Terminal Value'!G311</f>
        <v>9175.89401659575</v>
      </c>
      <c r="H311" s="9" t="n">
        <f aca="false">+Outflows!H311+Fees!H311+'Ongoing Cash Flows'!H311+'Terminal Value'!H311</f>
        <v>8281.08812154268</v>
      </c>
      <c r="I311" s="9" t="n">
        <f aca="false">+Outflows!I311+Fees!I311+'Ongoing Cash Flows'!I311+'Terminal Value'!I311</f>
        <v>8141.31971443497</v>
      </c>
      <c r="J311" s="9" t="n">
        <f aca="false">+Outflows!J311+Fees!J311+'Ongoing Cash Flows'!J311+'Terminal Value'!J311</f>
        <v>8128.88551189998</v>
      </c>
      <c r="K311" s="9" t="n">
        <f aca="false">+Outflows!K311+Fees!K311+'Ongoing Cash Flows'!K311+'Terminal Value'!K311</f>
        <v>8119.40027197415</v>
      </c>
      <c r="L311" s="9" t="n">
        <f aca="false">+Outflows!L311+Fees!L311+'Ongoing Cash Flows'!L311+'Terminal Value'!L311</f>
        <v>8120.95757701958</v>
      </c>
      <c r="M311" s="9" t="n">
        <f aca="false">+Outflows!M311+Fees!M311+'Ongoing Cash Flows'!M311+'Terminal Value'!M311</f>
        <v>8092.62163767132</v>
      </c>
      <c r="N311" s="9" t="n">
        <f aca="false">+Outflows!N311+Fees!N311+'Ongoing Cash Flows'!N311+'Terminal Value'!N311</f>
        <v>8075.30484448767</v>
      </c>
      <c r="O311" s="9" t="n">
        <f aca="false">+Outflows!O311+Fees!O311+'Ongoing Cash Flows'!O311+'Terminal Value'!O311</f>
        <v>7748.85132053946</v>
      </c>
      <c r="P311" s="9" t="n">
        <f aca="false">+Outflows!P311+Fees!P311+'Ongoing Cash Flows'!P311+'Terminal Value'!P311</f>
        <v>7641.32235896185</v>
      </c>
      <c r="Q311" s="9" t="n">
        <f aca="false">+Outflows!Q311+Fees!Q311+'Ongoing Cash Flows'!Q311+'Terminal Value'!Q311</f>
        <v>7612.43627571186</v>
      </c>
      <c r="R311" s="9" t="n">
        <f aca="false">+Outflows!R311+Fees!R311+'Ongoing Cash Flows'!R311+'Terminal Value'!R311</f>
        <v>979.986662133983</v>
      </c>
      <c r="S311" s="9" t="n">
        <f aca="false">+Outflows!S311+Fees!S311+'Ongoing Cash Flows'!S311+'Terminal Value'!S311</f>
        <v>0</v>
      </c>
      <c r="T311" s="9" t="n">
        <f aca="false">+Outflows!T311+Fees!T311+'Ongoing Cash Flows'!T311+'Terminal Value'!T311</f>
        <v>0</v>
      </c>
      <c r="U311" s="9" t="n">
        <f aca="false">+Outflows!U311+Fees!U311+'Ongoing Cash Flows'!U311+'Terminal Value'!U311</f>
        <v>0</v>
      </c>
      <c r="V311" s="9" t="n">
        <f aca="false">+Outflows!V311+Fees!V311+'Ongoing Cash Flows'!V311+'Terminal Value'!V311</f>
        <v>0</v>
      </c>
      <c r="W311" s="9" t="n">
        <f aca="false">+Outflows!W311+Fees!W311+'Ongoing Cash Flows'!W311+'Terminal Value'!W311</f>
        <v>0</v>
      </c>
      <c r="X311" s="9" t="n">
        <f aca="false">+Outflows!X311+Fees!X311+'Ongoing Cash Flows'!X311+'Terminal Value'!X311</f>
        <v>0</v>
      </c>
      <c r="Y311" s="9" t="n">
        <f aca="false">+Outflows!Y311+Fees!Y311+'Ongoing Cash Flows'!Y311+'Terminal Value'!Y311</f>
        <v>0</v>
      </c>
      <c r="Z311" s="9" t="n">
        <f aca="false">+Outflows!Z311+Fees!Z311+'Ongoing Cash Flows'!Z311+'Terminal Value'!Z311</f>
        <v>0</v>
      </c>
      <c r="AA311" s="9" t="n">
        <f aca="false">+Outflows!AA311+Fees!AA311+'Ongoing Cash Flows'!AA311+'Terminal Value'!AA311</f>
        <v>0</v>
      </c>
      <c r="AB311" s="9" t="n">
        <f aca="false">+Outflows!AB311+Fees!AB311+'Ongoing Cash Flows'!AB311+'Terminal Value'!AB311</f>
        <v>0</v>
      </c>
      <c r="AC311" s="9" t="n">
        <f aca="false">+Outflows!AC311+Fees!AC311+'Ongoing Cash Flows'!AC311+'Terminal Value'!AC311</f>
        <v>0</v>
      </c>
      <c r="AD311" s="9" t="n">
        <f aca="false">+Outflows!AD311+Fees!AD311+'Ongoing Cash Flows'!AD311+'Terminal Value'!AD311</f>
        <v>0</v>
      </c>
      <c r="AE311" s="9" t="n">
        <f aca="false">+Outflows!AE311+Fees!AE311+'Ongoing Cash Flows'!AE311+'Terminal Value'!AE311</f>
        <v>0</v>
      </c>
      <c r="AF311" s="9" t="n">
        <f aca="false">+Outflows!AF311+Fees!AF311+'Ongoing Cash Flows'!AF311+'Terminal Value'!AF311</f>
        <v>0</v>
      </c>
      <c r="AG311" s="9" t="n">
        <f aca="false">+Outflows!AG311+Fees!AG311+'Ongoing Cash Flows'!AG311+'Terminal Value'!AG311</f>
        <v>0</v>
      </c>
      <c r="AH311" s="9" t="n">
        <f aca="false">+Outflows!AH311+Fees!AH311+'Ongoing Cash Flows'!AH311+'Terminal Value'!AH311</f>
        <v>0</v>
      </c>
      <c r="AI311" s="9" t="n">
        <f aca="false">+Outflows!AI311+Fees!AI311+'Ongoing Cash Flows'!AI311+'Terminal Value'!AI311</f>
        <v>0</v>
      </c>
      <c r="AJ311" s="9" t="n">
        <f aca="false">+Outflows!AJ311+Fees!AJ311+'Ongoing Cash Flows'!AJ311+'Terminal Value'!AJ311</f>
        <v>0</v>
      </c>
      <c r="AK311" s="9"/>
      <c r="AL311" s="1"/>
      <c r="AM311" s="32"/>
      <c r="AN311" s="33" t="n">
        <f aca="false">IF(ISERROR(XIRR(B311:AJ311,IRRDates)),-1,XIRR(B311:AJ311,IRRDates))</f>
        <v>0.0708835540208327</v>
      </c>
      <c r="AO311" s="9" t="n">
        <f aca="false">SUMPRODUCT(B311:AJ311,PVRf)</f>
        <v>0</v>
      </c>
      <c r="AP311" s="9" t="n">
        <f aca="false">MIN(0,AO311-$AO$1004)^2</f>
        <v>0</v>
      </c>
      <c r="AQ311" s="9" t="n">
        <f aca="false">MAX(0,AO311-$AO$1004)^2</f>
        <v>0</v>
      </c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20"/>
      <c r="CM311" s="20"/>
      <c r="CN311" s="20"/>
      <c r="CO311" s="20"/>
      <c r="CP311" s="20"/>
    </row>
    <row r="312" customFormat="false" ht="11.25" hidden="false" customHeight="false" outlineLevel="0" collapsed="false">
      <c r="A312" s="1" t="n">
        <v>310</v>
      </c>
      <c r="B312" s="9" t="n">
        <f aca="false">+Outflows!B312+Fees!B312+'Ongoing Cash Flows'!B312+'Terminal Value'!B312</f>
        <v>-100083.898974705</v>
      </c>
      <c r="C312" s="9" t="n">
        <f aca="false">+Outflows!C312+Fees!C312+'Ongoing Cash Flows'!C312+'Terminal Value'!C312</f>
        <v>14298.2965574437</v>
      </c>
      <c r="D312" s="9" t="n">
        <f aca="false">+Outflows!D312+Fees!D312+'Ongoing Cash Flows'!D312+'Terminal Value'!D312</f>
        <v>12358.3653074093</v>
      </c>
      <c r="E312" s="9" t="n">
        <f aca="false">+Outflows!E312+Fees!E312+'Ongoing Cash Flows'!E312+'Terminal Value'!E312</f>
        <v>10345.9206358642</v>
      </c>
      <c r="F312" s="9" t="n">
        <f aca="false">+Outflows!F312+Fees!F312+'Ongoing Cash Flows'!F312+'Terminal Value'!F312</f>
        <v>10000.0752407769</v>
      </c>
      <c r="G312" s="9" t="n">
        <f aca="false">+Outflows!G312+Fees!G312+'Ongoing Cash Flows'!G312+'Terminal Value'!G312</f>
        <v>9505.06038351949</v>
      </c>
      <c r="H312" s="9" t="n">
        <f aca="false">+Outflows!H312+Fees!H312+'Ongoing Cash Flows'!H312+'Terminal Value'!H312</f>
        <v>8635.74539176419</v>
      </c>
      <c r="I312" s="9" t="n">
        <f aca="false">+Outflows!I312+Fees!I312+'Ongoing Cash Flows'!I312+'Terminal Value'!I312</f>
        <v>8477.19096552757</v>
      </c>
      <c r="J312" s="9" t="n">
        <f aca="false">+Outflows!J312+Fees!J312+'Ongoing Cash Flows'!J312+'Terminal Value'!J312</f>
        <v>8464.75676299258</v>
      </c>
      <c r="K312" s="9" t="n">
        <f aca="false">+Outflows!K312+Fees!K312+'Ongoing Cash Flows'!K312+'Terminal Value'!K312</f>
        <v>8455.84079637368</v>
      </c>
      <c r="L312" s="9" t="n">
        <f aca="false">+Outflows!L312+Fees!L312+'Ongoing Cash Flows'!L312+'Terminal Value'!L312</f>
        <v>8456.82882811217</v>
      </c>
      <c r="M312" s="9" t="n">
        <f aca="false">+Outflows!M312+Fees!M312+'Ongoing Cash Flows'!M312+'Terminal Value'!M312</f>
        <v>8429.06216207086</v>
      </c>
      <c r="N312" s="9" t="n">
        <f aca="false">+Outflows!N312+Fees!N312+'Ongoing Cash Flows'!N312+'Terminal Value'!N312</f>
        <v>8411.17609558027</v>
      </c>
      <c r="O312" s="9" t="n">
        <f aca="false">+Outflows!O312+Fees!O312+'Ongoing Cash Flows'!O312+'Terminal Value'!O312</f>
        <v>8085.29184493899</v>
      </c>
      <c r="P312" s="9" t="n">
        <f aca="false">+Outflows!P312+Fees!P312+'Ongoing Cash Flows'!P312+'Terminal Value'!P312</f>
        <v>7977.19361005444</v>
      </c>
      <c r="Q312" s="9" t="n">
        <f aca="false">+Outflows!Q312+Fees!Q312+'Ongoing Cash Flows'!Q312+'Terminal Value'!Q312</f>
        <v>7948.8768001114</v>
      </c>
      <c r="R312" s="9" t="n">
        <f aca="false">+Outflows!R312+Fees!R312+'Ongoing Cash Flows'!R312+'Terminal Value'!R312</f>
        <v>1147.92228768028</v>
      </c>
      <c r="S312" s="9" t="n">
        <f aca="false">+Outflows!S312+Fees!S312+'Ongoing Cash Flows'!S312+'Terminal Value'!S312</f>
        <v>0</v>
      </c>
      <c r="T312" s="9" t="n">
        <f aca="false">+Outflows!T312+Fees!T312+'Ongoing Cash Flows'!T312+'Terminal Value'!T312</f>
        <v>0</v>
      </c>
      <c r="U312" s="9" t="n">
        <f aca="false">+Outflows!U312+Fees!U312+'Ongoing Cash Flows'!U312+'Terminal Value'!U312</f>
        <v>0</v>
      </c>
      <c r="V312" s="9" t="n">
        <f aca="false">+Outflows!V312+Fees!V312+'Ongoing Cash Flows'!V312+'Terminal Value'!V312</f>
        <v>0</v>
      </c>
      <c r="W312" s="9" t="n">
        <f aca="false">+Outflows!W312+Fees!W312+'Ongoing Cash Flows'!W312+'Terminal Value'!W312</f>
        <v>0</v>
      </c>
      <c r="X312" s="9" t="n">
        <f aca="false">+Outflows!X312+Fees!X312+'Ongoing Cash Flows'!X312+'Terminal Value'!X312</f>
        <v>0</v>
      </c>
      <c r="Y312" s="9" t="n">
        <f aca="false">+Outflows!Y312+Fees!Y312+'Ongoing Cash Flows'!Y312+'Terminal Value'!Y312</f>
        <v>0</v>
      </c>
      <c r="Z312" s="9" t="n">
        <f aca="false">+Outflows!Z312+Fees!Z312+'Ongoing Cash Flows'!Z312+'Terminal Value'!Z312</f>
        <v>0</v>
      </c>
      <c r="AA312" s="9" t="n">
        <f aca="false">+Outflows!AA312+Fees!AA312+'Ongoing Cash Flows'!AA312+'Terminal Value'!AA312</f>
        <v>0</v>
      </c>
      <c r="AB312" s="9" t="n">
        <f aca="false">+Outflows!AB312+Fees!AB312+'Ongoing Cash Flows'!AB312+'Terminal Value'!AB312</f>
        <v>0</v>
      </c>
      <c r="AC312" s="9" t="n">
        <f aca="false">+Outflows!AC312+Fees!AC312+'Ongoing Cash Flows'!AC312+'Terminal Value'!AC312</f>
        <v>0</v>
      </c>
      <c r="AD312" s="9" t="n">
        <f aca="false">+Outflows!AD312+Fees!AD312+'Ongoing Cash Flows'!AD312+'Terminal Value'!AD312</f>
        <v>0</v>
      </c>
      <c r="AE312" s="9" t="n">
        <f aca="false">+Outflows!AE312+Fees!AE312+'Ongoing Cash Flows'!AE312+'Terminal Value'!AE312</f>
        <v>0</v>
      </c>
      <c r="AF312" s="9" t="n">
        <f aca="false">+Outflows!AF312+Fees!AF312+'Ongoing Cash Flows'!AF312+'Terminal Value'!AF312</f>
        <v>0</v>
      </c>
      <c r="AG312" s="9" t="n">
        <f aca="false">+Outflows!AG312+Fees!AG312+'Ongoing Cash Flows'!AG312+'Terminal Value'!AG312</f>
        <v>0</v>
      </c>
      <c r="AH312" s="9" t="n">
        <f aca="false">+Outflows!AH312+Fees!AH312+'Ongoing Cash Flows'!AH312+'Terminal Value'!AH312</f>
        <v>0</v>
      </c>
      <c r="AI312" s="9" t="n">
        <f aca="false">+Outflows!AI312+Fees!AI312+'Ongoing Cash Flows'!AI312+'Terminal Value'!AI312</f>
        <v>0</v>
      </c>
      <c r="AJ312" s="9" t="n">
        <f aca="false">+Outflows!AJ312+Fees!AJ312+'Ongoing Cash Flows'!AJ312+'Terminal Value'!AJ312</f>
        <v>0</v>
      </c>
      <c r="AK312" s="9"/>
      <c r="AL312" s="1"/>
      <c r="AM312" s="32"/>
      <c r="AN312" s="33" t="n">
        <f aca="false">IF(ISERROR(XIRR(B312:AJ312,IRRDates)),-1,XIRR(B312:AJ312,IRRDates))</f>
        <v>0.0507305715145454</v>
      </c>
      <c r="AO312" s="9" t="n">
        <f aca="false">SUMPRODUCT(B312:AJ312,PVRf)</f>
        <v>0</v>
      </c>
      <c r="AP312" s="9" t="n">
        <f aca="false">MIN(0,AO312-$AO$1004)^2</f>
        <v>0</v>
      </c>
      <c r="AQ312" s="9" t="n">
        <f aca="false">MAX(0,AO312-$AO$1004)^2</f>
        <v>0</v>
      </c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20"/>
      <c r="CM312" s="20"/>
      <c r="CN312" s="20"/>
      <c r="CO312" s="20"/>
      <c r="CP312" s="20"/>
    </row>
    <row r="313" customFormat="false" ht="11.25" hidden="false" customHeight="false" outlineLevel="0" collapsed="false">
      <c r="A313" s="1" t="n">
        <v>311</v>
      </c>
      <c r="B313" s="9" t="n">
        <f aca="false">+Outflows!B313+Fees!B313+'Ongoing Cash Flows'!B313+'Terminal Value'!B313</f>
        <v>-98325.8372754165</v>
      </c>
      <c r="C313" s="9" t="n">
        <f aca="false">+Outflows!C313+Fees!C313+'Ongoing Cash Flows'!C313+'Terminal Value'!C313</f>
        <v>14234.6180421563</v>
      </c>
      <c r="D313" s="9" t="n">
        <f aca="false">+Outflows!D313+Fees!D313+'Ongoing Cash Flows'!D313+'Terminal Value'!D313</f>
        <v>12348.041880997</v>
      </c>
      <c r="E313" s="9" t="n">
        <f aca="false">+Outflows!E313+Fees!E313+'Ongoing Cash Flows'!E313+'Terminal Value'!E313</f>
        <v>10349.6749000809</v>
      </c>
      <c r="F313" s="9" t="n">
        <f aca="false">+Outflows!F313+Fees!F313+'Ongoing Cash Flows'!F313+'Terminal Value'!F313</f>
        <v>9842.80921942059</v>
      </c>
      <c r="G313" s="9" t="n">
        <f aca="false">+Outflows!G313+Fees!G313+'Ongoing Cash Flows'!G313+'Terminal Value'!G313</f>
        <v>9496.47058759234</v>
      </c>
      <c r="H313" s="9" t="n">
        <f aca="false">+Outflows!H313+Fees!H313+'Ongoing Cash Flows'!H313+'Terminal Value'!H313</f>
        <v>8593.1611993492</v>
      </c>
      <c r="I313" s="9" t="n">
        <f aca="false">+Outflows!I313+Fees!I313+'Ongoing Cash Flows'!I313+'Terminal Value'!I313</f>
        <v>8436.86243659524</v>
      </c>
      <c r="J313" s="9" t="n">
        <f aca="false">+Outflows!J313+Fees!J313+'Ongoing Cash Flows'!J313+'Terminal Value'!J313</f>
        <v>8424.42823406025</v>
      </c>
      <c r="K313" s="9" t="n">
        <f aca="false">+Outflows!K313+Fees!K313+'Ongoing Cash Flows'!K313+'Terminal Value'!K313</f>
        <v>8415.44391400248</v>
      </c>
      <c r="L313" s="9" t="n">
        <f aca="false">+Outflows!L313+Fees!L313+'Ongoing Cash Flows'!L313+'Terminal Value'!L313</f>
        <v>8416.50029917984</v>
      </c>
      <c r="M313" s="9" t="n">
        <f aca="false">+Outflows!M313+Fees!M313+'Ongoing Cash Flows'!M313+'Terminal Value'!M313</f>
        <v>8388.66527969966</v>
      </c>
      <c r="N313" s="9" t="n">
        <f aca="false">+Outflows!N313+Fees!N313+'Ongoing Cash Flows'!N313+'Terminal Value'!N313</f>
        <v>8370.84756664794</v>
      </c>
      <c r="O313" s="9" t="n">
        <f aca="false">+Outflows!O313+Fees!O313+'Ongoing Cash Flows'!O313+'Terminal Value'!O313</f>
        <v>8044.8949625678</v>
      </c>
      <c r="P313" s="9" t="n">
        <f aca="false">+Outflows!P313+Fees!P313+'Ongoing Cash Flows'!P313+'Terminal Value'!P313</f>
        <v>7936.86508112212</v>
      </c>
      <c r="Q313" s="9" t="n">
        <f aca="false">+Outflows!Q313+Fees!Q313+'Ongoing Cash Flows'!Q313+'Terminal Value'!Q313</f>
        <v>7908.4799177402</v>
      </c>
      <c r="R313" s="9" t="n">
        <f aca="false">+Outflows!R313+Fees!R313+'Ongoing Cash Flows'!R313+'Terminal Value'!R313</f>
        <v>1127.75802321412</v>
      </c>
      <c r="S313" s="9" t="n">
        <f aca="false">+Outflows!S313+Fees!S313+'Ongoing Cash Flows'!S313+'Terminal Value'!S313</f>
        <v>0</v>
      </c>
      <c r="T313" s="9" t="n">
        <f aca="false">+Outflows!T313+Fees!T313+'Ongoing Cash Flows'!T313+'Terminal Value'!T313</f>
        <v>0</v>
      </c>
      <c r="U313" s="9" t="n">
        <f aca="false">+Outflows!U313+Fees!U313+'Ongoing Cash Flows'!U313+'Terminal Value'!U313</f>
        <v>0</v>
      </c>
      <c r="V313" s="9" t="n">
        <f aca="false">+Outflows!V313+Fees!V313+'Ongoing Cash Flows'!V313+'Terminal Value'!V313</f>
        <v>0</v>
      </c>
      <c r="W313" s="9" t="n">
        <f aca="false">+Outflows!W313+Fees!W313+'Ongoing Cash Flows'!W313+'Terminal Value'!W313</f>
        <v>0</v>
      </c>
      <c r="X313" s="9" t="n">
        <f aca="false">+Outflows!X313+Fees!X313+'Ongoing Cash Flows'!X313+'Terminal Value'!X313</f>
        <v>0</v>
      </c>
      <c r="Y313" s="9" t="n">
        <f aca="false">+Outflows!Y313+Fees!Y313+'Ongoing Cash Flows'!Y313+'Terminal Value'!Y313</f>
        <v>0</v>
      </c>
      <c r="Z313" s="9" t="n">
        <f aca="false">+Outflows!Z313+Fees!Z313+'Ongoing Cash Flows'!Z313+'Terminal Value'!Z313</f>
        <v>0</v>
      </c>
      <c r="AA313" s="9" t="n">
        <f aca="false">+Outflows!AA313+Fees!AA313+'Ongoing Cash Flows'!AA313+'Terminal Value'!AA313</f>
        <v>0</v>
      </c>
      <c r="AB313" s="9" t="n">
        <f aca="false">+Outflows!AB313+Fees!AB313+'Ongoing Cash Flows'!AB313+'Terminal Value'!AB313</f>
        <v>0</v>
      </c>
      <c r="AC313" s="9" t="n">
        <f aca="false">+Outflows!AC313+Fees!AC313+'Ongoing Cash Flows'!AC313+'Terminal Value'!AC313</f>
        <v>0</v>
      </c>
      <c r="AD313" s="9" t="n">
        <f aca="false">+Outflows!AD313+Fees!AD313+'Ongoing Cash Flows'!AD313+'Terminal Value'!AD313</f>
        <v>0</v>
      </c>
      <c r="AE313" s="9" t="n">
        <f aca="false">+Outflows!AE313+Fees!AE313+'Ongoing Cash Flows'!AE313+'Terminal Value'!AE313</f>
        <v>0</v>
      </c>
      <c r="AF313" s="9" t="n">
        <f aca="false">+Outflows!AF313+Fees!AF313+'Ongoing Cash Flows'!AF313+'Terminal Value'!AF313</f>
        <v>0</v>
      </c>
      <c r="AG313" s="9" t="n">
        <f aca="false">+Outflows!AG313+Fees!AG313+'Ongoing Cash Flows'!AG313+'Terminal Value'!AG313</f>
        <v>0</v>
      </c>
      <c r="AH313" s="9" t="n">
        <f aca="false">+Outflows!AH313+Fees!AH313+'Ongoing Cash Flows'!AH313+'Terminal Value'!AH313</f>
        <v>0</v>
      </c>
      <c r="AI313" s="9" t="n">
        <f aca="false">+Outflows!AI313+Fees!AI313+'Ongoing Cash Flows'!AI313+'Terminal Value'!AI313</f>
        <v>0</v>
      </c>
      <c r="AJ313" s="9" t="n">
        <f aca="false">+Outflows!AJ313+Fees!AJ313+'Ongoing Cash Flows'!AJ313+'Terminal Value'!AJ313</f>
        <v>0</v>
      </c>
      <c r="AK313" s="9"/>
      <c r="AL313" s="1"/>
      <c r="AM313" s="32"/>
      <c r="AN313" s="33" t="n">
        <f aca="false">IF(ISERROR(XIRR(B313:AJ313,IRRDates)),-1,XIRR(B313:AJ313,IRRDates))</f>
        <v>0.0528857390424019</v>
      </c>
      <c r="AO313" s="9" t="n">
        <f aca="false">SUMPRODUCT(B313:AJ313,PVRf)</f>
        <v>0</v>
      </c>
      <c r="AP313" s="9" t="n">
        <f aca="false">MIN(0,AO313-$AO$1004)^2</f>
        <v>0</v>
      </c>
      <c r="AQ313" s="9" t="n">
        <f aca="false">MAX(0,AO313-$AO$1004)^2</f>
        <v>0</v>
      </c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20"/>
      <c r="CM313" s="20"/>
      <c r="CN313" s="20"/>
      <c r="CO313" s="20"/>
      <c r="CP313" s="20"/>
    </row>
    <row r="314" customFormat="false" ht="11.25" hidden="false" customHeight="false" outlineLevel="0" collapsed="false">
      <c r="A314" s="1" t="n">
        <v>312</v>
      </c>
      <c r="B314" s="9" t="n">
        <f aca="false">+Outflows!B314+Fees!B314+'Ongoing Cash Flows'!B314+'Terminal Value'!B314</f>
        <v>-101484.520307753</v>
      </c>
      <c r="C314" s="9" t="n">
        <f aca="false">+Outflows!C314+Fees!C314+'Ongoing Cash Flows'!C314+'Terminal Value'!C314</f>
        <v>14314.9410400472</v>
      </c>
      <c r="D314" s="9" t="n">
        <f aca="false">+Outflows!D314+Fees!D314+'Ongoing Cash Flows'!D314+'Terminal Value'!D314</f>
        <v>12424.9323941539</v>
      </c>
      <c r="E314" s="9" t="n">
        <f aca="false">+Outflows!E314+Fees!E314+'Ongoing Cash Flows'!E314+'Terminal Value'!E314</f>
        <v>10321.2171179601</v>
      </c>
      <c r="F314" s="9" t="n">
        <f aca="false">+Outflows!F314+Fees!F314+'Ongoing Cash Flows'!F314+'Terminal Value'!F314</f>
        <v>9861.25366684046</v>
      </c>
      <c r="G314" s="9" t="n">
        <f aca="false">+Outflows!G314+Fees!G314+'Ongoing Cash Flows'!G314+'Terminal Value'!G314</f>
        <v>9664.57505931606</v>
      </c>
      <c r="H314" s="9" t="n">
        <f aca="false">+Outflows!H314+Fees!H314+'Ongoing Cash Flows'!H314+'Terminal Value'!H314</f>
        <v>8669.67157784239</v>
      </c>
      <c r="I314" s="9" t="n">
        <f aca="false">+Outflows!I314+Fees!I314+'Ongoing Cash Flows'!I314+'Terminal Value'!I314</f>
        <v>8509.32009841063</v>
      </c>
      <c r="J314" s="9" t="n">
        <f aca="false">+Outflows!J314+Fees!J314+'Ongoing Cash Flows'!J314+'Terminal Value'!J314</f>
        <v>8496.88589587564</v>
      </c>
      <c r="K314" s="9" t="n">
        <f aca="false">+Outflows!K314+Fees!K314+'Ongoing Cash Flows'!K314+'Terminal Value'!K314</f>
        <v>8488.02438541416</v>
      </c>
      <c r="L314" s="9" t="n">
        <f aca="false">+Outflows!L314+Fees!L314+'Ongoing Cash Flows'!L314+'Terminal Value'!L314</f>
        <v>8488.95796099523</v>
      </c>
      <c r="M314" s="9" t="n">
        <f aca="false">+Outflows!M314+Fees!M314+'Ongoing Cash Flows'!M314+'Terminal Value'!M314</f>
        <v>8461.24575111134</v>
      </c>
      <c r="N314" s="9" t="n">
        <f aca="false">+Outflows!N314+Fees!N314+'Ongoing Cash Flows'!N314+'Terminal Value'!N314</f>
        <v>8443.30522846332</v>
      </c>
      <c r="O314" s="9" t="n">
        <f aca="false">+Outflows!O314+Fees!O314+'Ongoing Cash Flows'!O314+'Terminal Value'!O314</f>
        <v>8117.47543397948</v>
      </c>
      <c r="P314" s="9" t="n">
        <f aca="false">+Outflows!P314+Fees!P314+'Ongoing Cash Flows'!P314+'Terminal Value'!P314</f>
        <v>8009.3227429375</v>
      </c>
      <c r="Q314" s="9" t="n">
        <f aca="false">+Outflows!Q314+Fees!Q314+'Ongoing Cash Flows'!Q314+'Terminal Value'!Q314</f>
        <v>7981.06038915188</v>
      </c>
      <c r="R314" s="9" t="n">
        <f aca="false">+Outflows!R314+Fees!R314+'Ongoing Cash Flows'!R314+'Terminal Value'!R314</f>
        <v>1163.98685412181</v>
      </c>
      <c r="S314" s="9" t="n">
        <f aca="false">+Outflows!S314+Fees!S314+'Ongoing Cash Flows'!S314+'Terminal Value'!S314</f>
        <v>0</v>
      </c>
      <c r="T314" s="9" t="n">
        <f aca="false">+Outflows!T314+Fees!T314+'Ongoing Cash Flows'!T314+'Terminal Value'!T314</f>
        <v>0</v>
      </c>
      <c r="U314" s="9" t="n">
        <f aca="false">+Outflows!U314+Fees!U314+'Ongoing Cash Flows'!U314+'Terminal Value'!U314</f>
        <v>0</v>
      </c>
      <c r="V314" s="9" t="n">
        <f aca="false">+Outflows!V314+Fees!V314+'Ongoing Cash Flows'!V314+'Terminal Value'!V314</f>
        <v>0</v>
      </c>
      <c r="W314" s="9" t="n">
        <f aca="false">+Outflows!W314+Fees!W314+'Ongoing Cash Flows'!W314+'Terminal Value'!W314</f>
        <v>0</v>
      </c>
      <c r="X314" s="9" t="n">
        <f aca="false">+Outflows!X314+Fees!X314+'Ongoing Cash Flows'!X314+'Terminal Value'!X314</f>
        <v>0</v>
      </c>
      <c r="Y314" s="9" t="n">
        <f aca="false">+Outflows!Y314+Fees!Y314+'Ongoing Cash Flows'!Y314+'Terminal Value'!Y314</f>
        <v>0</v>
      </c>
      <c r="Z314" s="9" t="n">
        <f aca="false">+Outflows!Z314+Fees!Z314+'Ongoing Cash Flows'!Z314+'Terminal Value'!Z314</f>
        <v>0</v>
      </c>
      <c r="AA314" s="9" t="n">
        <f aca="false">+Outflows!AA314+Fees!AA314+'Ongoing Cash Flows'!AA314+'Terminal Value'!AA314</f>
        <v>0</v>
      </c>
      <c r="AB314" s="9" t="n">
        <f aca="false">+Outflows!AB314+Fees!AB314+'Ongoing Cash Flows'!AB314+'Terminal Value'!AB314</f>
        <v>0</v>
      </c>
      <c r="AC314" s="9" t="n">
        <f aca="false">+Outflows!AC314+Fees!AC314+'Ongoing Cash Flows'!AC314+'Terminal Value'!AC314</f>
        <v>0</v>
      </c>
      <c r="AD314" s="9" t="n">
        <f aca="false">+Outflows!AD314+Fees!AD314+'Ongoing Cash Flows'!AD314+'Terminal Value'!AD314</f>
        <v>0</v>
      </c>
      <c r="AE314" s="9" t="n">
        <f aca="false">+Outflows!AE314+Fees!AE314+'Ongoing Cash Flows'!AE314+'Terminal Value'!AE314</f>
        <v>0</v>
      </c>
      <c r="AF314" s="9" t="n">
        <f aca="false">+Outflows!AF314+Fees!AF314+'Ongoing Cash Flows'!AF314+'Terminal Value'!AF314</f>
        <v>0</v>
      </c>
      <c r="AG314" s="9" t="n">
        <f aca="false">+Outflows!AG314+Fees!AG314+'Ongoing Cash Flows'!AG314+'Terminal Value'!AG314</f>
        <v>0</v>
      </c>
      <c r="AH314" s="9" t="n">
        <f aca="false">+Outflows!AH314+Fees!AH314+'Ongoing Cash Flows'!AH314+'Terminal Value'!AH314</f>
        <v>0</v>
      </c>
      <c r="AI314" s="9" t="n">
        <f aca="false">+Outflows!AI314+Fees!AI314+'Ongoing Cash Flows'!AI314+'Terminal Value'!AI314</f>
        <v>0</v>
      </c>
      <c r="AJ314" s="9" t="n">
        <f aca="false">+Outflows!AJ314+Fees!AJ314+'Ongoing Cash Flows'!AJ314+'Terminal Value'!AJ314</f>
        <v>0</v>
      </c>
      <c r="AK314" s="9"/>
      <c r="AL314" s="1"/>
      <c r="AM314" s="32"/>
      <c r="AN314" s="33" t="n">
        <f aca="false">IF(ISERROR(XIRR(B314:AJ314,IRRDates)),-1,XIRR(B314:AJ314,IRRDates))</f>
        <v>0.0489073143621098</v>
      </c>
      <c r="AO314" s="9" t="n">
        <f aca="false">SUMPRODUCT(B314:AJ314,PVRf)</f>
        <v>0</v>
      </c>
      <c r="AP314" s="9" t="n">
        <f aca="false">MIN(0,AO314-$AO$1004)^2</f>
        <v>0</v>
      </c>
      <c r="AQ314" s="9" t="n">
        <f aca="false">MAX(0,AO314-$AO$1004)^2</f>
        <v>0</v>
      </c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20"/>
      <c r="CM314" s="20"/>
      <c r="CN314" s="20"/>
      <c r="CO314" s="20"/>
      <c r="CP314" s="20"/>
    </row>
    <row r="315" customFormat="false" ht="11.25" hidden="false" customHeight="false" outlineLevel="0" collapsed="false">
      <c r="A315" s="1" t="n">
        <v>313</v>
      </c>
      <c r="B315" s="9" t="n">
        <f aca="false">+Outflows!B315+Fees!B315+'Ongoing Cash Flows'!B315+'Terminal Value'!B315</f>
        <v>-86714.359672635</v>
      </c>
      <c r="C315" s="9" t="n">
        <f aca="false">+Outflows!C315+Fees!C315+'Ongoing Cash Flows'!C315+'Terminal Value'!C315</f>
        <v>14003.7280103354</v>
      </c>
      <c r="D315" s="9" t="n">
        <f aca="false">+Outflows!D315+Fees!D315+'Ongoing Cash Flows'!D315+'Terminal Value'!D315</f>
        <v>11894.6454912383</v>
      </c>
      <c r="E315" s="9" t="n">
        <f aca="false">+Outflows!E315+Fees!E315+'Ongoing Cash Flows'!E315+'Terminal Value'!E315</f>
        <v>9817.98592748664</v>
      </c>
      <c r="F315" s="9" t="n">
        <f aca="false">+Outflows!F315+Fees!F315+'Ongoing Cash Flows'!F315+'Terminal Value'!F315</f>
        <v>9411.94566133666</v>
      </c>
      <c r="G315" s="9" t="n">
        <f aca="false">+Outflows!G315+Fees!G315+'Ongoing Cash Flows'!G315+'Terminal Value'!G315</f>
        <v>9174.77551608912</v>
      </c>
      <c r="H315" s="9" t="n">
        <f aca="false">+Outflows!H315+Fees!H315+'Ongoing Cash Flows'!H315+'Terminal Value'!H315</f>
        <v>8311.9052021</v>
      </c>
      <c r="I315" s="9" t="n">
        <f aca="false">+Outflows!I315+Fees!I315+'Ongoing Cash Flows'!I315+'Terminal Value'!I315</f>
        <v>8170.50442956952</v>
      </c>
      <c r="J315" s="9" t="n">
        <f aca="false">+Outflows!J315+Fees!J315+'Ongoing Cash Flows'!J315+'Terminal Value'!J315</f>
        <v>8158.07022703453</v>
      </c>
      <c r="K315" s="9" t="n">
        <f aca="false">+Outflows!K315+Fees!K315+'Ongoing Cash Flows'!K315+'Terminal Value'!K315</f>
        <v>8148.63445272756</v>
      </c>
      <c r="L315" s="9" t="n">
        <f aca="false">+Outflows!L315+Fees!L315+'Ongoing Cash Flows'!L315+'Terminal Value'!L315</f>
        <v>8150.14229215412</v>
      </c>
      <c r="M315" s="9" t="n">
        <f aca="false">+Outflows!M315+Fees!M315+'Ongoing Cash Flows'!M315+'Terminal Value'!M315</f>
        <v>8121.85581842474</v>
      </c>
      <c r="N315" s="9" t="n">
        <f aca="false">+Outflows!N315+Fees!N315+'Ongoing Cash Flows'!N315+'Terminal Value'!N315</f>
        <v>8104.48955962221</v>
      </c>
      <c r="O315" s="9" t="n">
        <f aca="false">+Outflows!O315+Fees!O315+'Ongoing Cash Flows'!O315+'Terminal Value'!O315</f>
        <v>7778.08550129288</v>
      </c>
      <c r="P315" s="9" t="n">
        <f aca="false">+Outflows!P315+Fees!P315+'Ongoing Cash Flows'!P315+'Terminal Value'!P315</f>
        <v>7670.50707409639</v>
      </c>
      <c r="Q315" s="9" t="n">
        <f aca="false">+Outflows!Q315+Fees!Q315+'Ongoing Cash Flows'!Q315+'Terminal Value'!Q315</f>
        <v>7641.67045646528</v>
      </c>
      <c r="R315" s="9" t="n">
        <f aca="false">+Outflows!R315+Fees!R315+'Ongoing Cash Flows'!R315+'Terminal Value'!R315</f>
        <v>994.579019701255</v>
      </c>
      <c r="S315" s="9" t="n">
        <f aca="false">+Outflows!S315+Fees!S315+'Ongoing Cash Flows'!S315+'Terminal Value'!S315</f>
        <v>0</v>
      </c>
      <c r="T315" s="9" t="n">
        <f aca="false">+Outflows!T315+Fees!T315+'Ongoing Cash Flows'!T315+'Terminal Value'!T315</f>
        <v>0</v>
      </c>
      <c r="U315" s="9" t="n">
        <f aca="false">+Outflows!U315+Fees!U315+'Ongoing Cash Flows'!U315+'Terminal Value'!U315</f>
        <v>0</v>
      </c>
      <c r="V315" s="9" t="n">
        <f aca="false">+Outflows!V315+Fees!V315+'Ongoing Cash Flows'!V315+'Terminal Value'!V315</f>
        <v>0</v>
      </c>
      <c r="W315" s="9" t="n">
        <f aca="false">+Outflows!W315+Fees!W315+'Ongoing Cash Flows'!W315+'Terminal Value'!W315</f>
        <v>0</v>
      </c>
      <c r="X315" s="9" t="n">
        <f aca="false">+Outflows!X315+Fees!X315+'Ongoing Cash Flows'!X315+'Terminal Value'!X315</f>
        <v>0</v>
      </c>
      <c r="Y315" s="9" t="n">
        <f aca="false">+Outflows!Y315+Fees!Y315+'Ongoing Cash Flows'!Y315+'Terminal Value'!Y315</f>
        <v>0</v>
      </c>
      <c r="Z315" s="9" t="n">
        <f aca="false">+Outflows!Z315+Fees!Z315+'Ongoing Cash Flows'!Z315+'Terminal Value'!Z315</f>
        <v>0</v>
      </c>
      <c r="AA315" s="9" t="n">
        <f aca="false">+Outflows!AA315+Fees!AA315+'Ongoing Cash Flows'!AA315+'Terminal Value'!AA315</f>
        <v>0</v>
      </c>
      <c r="AB315" s="9" t="n">
        <f aca="false">+Outflows!AB315+Fees!AB315+'Ongoing Cash Flows'!AB315+'Terminal Value'!AB315</f>
        <v>0</v>
      </c>
      <c r="AC315" s="9" t="n">
        <f aca="false">+Outflows!AC315+Fees!AC315+'Ongoing Cash Flows'!AC315+'Terminal Value'!AC315</f>
        <v>0</v>
      </c>
      <c r="AD315" s="9" t="n">
        <f aca="false">+Outflows!AD315+Fees!AD315+'Ongoing Cash Flows'!AD315+'Terminal Value'!AD315</f>
        <v>0</v>
      </c>
      <c r="AE315" s="9" t="n">
        <f aca="false">+Outflows!AE315+Fees!AE315+'Ongoing Cash Flows'!AE315+'Terminal Value'!AE315</f>
        <v>0</v>
      </c>
      <c r="AF315" s="9" t="n">
        <f aca="false">+Outflows!AF315+Fees!AF315+'Ongoing Cash Flows'!AF315+'Terminal Value'!AF315</f>
        <v>0</v>
      </c>
      <c r="AG315" s="9" t="n">
        <f aca="false">+Outflows!AG315+Fees!AG315+'Ongoing Cash Flows'!AG315+'Terminal Value'!AG315</f>
        <v>0</v>
      </c>
      <c r="AH315" s="9" t="n">
        <f aca="false">+Outflows!AH315+Fees!AH315+'Ongoing Cash Flows'!AH315+'Terminal Value'!AH315</f>
        <v>0</v>
      </c>
      <c r="AI315" s="9" t="n">
        <f aca="false">+Outflows!AI315+Fees!AI315+'Ongoing Cash Flows'!AI315+'Terminal Value'!AI315</f>
        <v>0</v>
      </c>
      <c r="AJ315" s="9" t="n">
        <f aca="false">+Outflows!AJ315+Fees!AJ315+'Ongoing Cash Flows'!AJ315+'Terminal Value'!AJ315</f>
        <v>0</v>
      </c>
      <c r="AK315" s="9"/>
      <c r="AL315" s="1"/>
      <c r="AM315" s="32"/>
      <c r="AN315" s="33" t="n">
        <f aca="false">IF(ISERROR(XIRR(B315:AJ315,IRRDates)),-1,XIRR(B315:AJ315,IRRDates))</f>
        <v>0.0683561999857673</v>
      </c>
      <c r="AO315" s="9" t="n">
        <f aca="false">SUMPRODUCT(B315:AJ315,PVRf)</f>
        <v>0</v>
      </c>
      <c r="AP315" s="9" t="n">
        <f aca="false">MIN(0,AO315-$AO$1004)^2</f>
        <v>0</v>
      </c>
      <c r="AQ315" s="9" t="n">
        <f aca="false">MAX(0,AO315-$AO$1004)^2</f>
        <v>0</v>
      </c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20"/>
      <c r="CM315" s="20"/>
      <c r="CN315" s="20"/>
      <c r="CO315" s="20"/>
      <c r="CP315" s="20"/>
    </row>
    <row r="316" customFormat="false" ht="11.25" hidden="false" customHeight="false" outlineLevel="0" collapsed="false">
      <c r="A316" s="1" t="n">
        <v>314</v>
      </c>
      <c r="B316" s="9" t="n">
        <f aca="false">+Outflows!B316+Fees!B316+'Ongoing Cash Flows'!B316+'Terminal Value'!B316</f>
        <v>-103822.838482933</v>
      </c>
      <c r="C316" s="9" t="n">
        <f aca="false">+Outflows!C316+Fees!C316+'Ongoing Cash Flows'!C316+'Terminal Value'!C316</f>
        <v>14352.768345446</v>
      </c>
      <c r="D316" s="9" t="n">
        <f aca="false">+Outflows!D316+Fees!D316+'Ongoing Cash Flows'!D316+'Terminal Value'!D316</f>
        <v>12535.0307027468</v>
      </c>
      <c r="E316" s="9" t="n">
        <f aca="false">+Outflows!E316+Fees!E316+'Ongoing Cash Flows'!E316+'Terminal Value'!E316</f>
        <v>10486.6667357449</v>
      </c>
      <c r="F316" s="9" t="n">
        <f aca="false">+Outflows!F316+Fees!F316+'Ongoing Cash Flows'!F316+'Terminal Value'!F316</f>
        <v>9942.30229462481</v>
      </c>
      <c r="G316" s="9" t="n">
        <f aca="false">+Outflows!G316+Fees!G316+'Ongoing Cash Flows'!G316+'Terminal Value'!G316</f>
        <v>9611.12638826412</v>
      </c>
      <c r="H316" s="9" t="n">
        <f aca="false">+Outflows!H316+Fees!H316+'Ongoing Cash Flows'!H316+'Terminal Value'!H316</f>
        <v>8726.31088187794</v>
      </c>
      <c r="I316" s="9" t="n">
        <f aca="false">+Outflows!I316+Fees!I316+'Ongoing Cash Flows'!I316+'Terminal Value'!I316</f>
        <v>8562.9592466947</v>
      </c>
      <c r="J316" s="9" t="n">
        <f aca="false">+Outflows!J316+Fees!J316+'Ongoing Cash Flows'!J316+'Terminal Value'!J316</f>
        <v>8550.52504415971</v>
      </c>
      <c r="K316" s="9" t="n">
        <f aca="false">+Outflows!K316+Fees!K316+'Ongoing Cash Flows'!K316+'Terminal Value'!K316</f>
        <v>8541.75444750888</v>
      </c>
      <c r="L316" s="9" t="n">
        <f aca="false">+Outflows!L316+Fees!L316+'Ongoing Cash Flows'!L316+'Terminal Value'!L316</f>
        <v>8542.5971092793</v>
      </c>
      <c r="M316" s="9" t="n">
        <f aca="false">+Outflows!M316+Fees!M316+'Ongoing Cash Flows'!M316+'Terminal Value'!M316</f>
        <v>8514.97581320606</v>
      </c>
      <c r="N316" s="9" t="n">
        <f aca="false">+Outflows!N316+Fees!N316+'Ongoing Cash Flows'!N316+'Terminal Value'!N316</f>
        <v>8496.94437674739</v>
      </c>
      <c r="O316" s="9" t="n">
        <f aca="false">+Outflows!O316+Fees!O316+'Ongoing Cash Flows'!O316+'Terminal Value'!O316</f>
        <v>8171.2054960742</v>
      </c>
      <c r="P316" s="9" t="n">
        <f aca="false">+Outflows!P316+Fees!P316+'Ongoing Cash Flows'!P316+'Terminal Value'!P316</f>
        <v>8062.96189122157</v>
      </c>
      <c r="Q316" s="9" t="n">
        <f aca="false">+Outflows!Q316+Fees!Q316+'Ongoing Cash Flows'!Q316+'Terminal Value'!Q316</f>
        <v>8034.7904512466</v>
      </c>
      <c r="R316" s="9" t="n">
        <f aca="false">+Outflows!R316+Fees!R316+'Ongoing Cash Flows'!R316+'Terminal Value'!R316</f>
        <v>1190.80642826384</v>
      </c>
      <c r="S316" s="9" t="n">
        <f aca="false">+Outflows!S316+Fees!S316+'Ongoing Cash Flows'!S316+'Terminal Value'!S316</f>
        <v>0</v>
      </c>
      <c r="T316" s="9" t="n">
        <f aca="false">+Outflows!T316+Fees!T316+'Ongoing Cash Flows'!T316+'Terminal Value'!T316</f>
        <v>0</v>
      </c>
      <c r="U316" s="9" t="n">
        <f aca="false">+Outflows!U316+Fees!U316+'Ongoing Cash Flows'!U316+'Terminal Value'!U316</f>
        <v>0</v>
      </c>
      <c r="V316" s="9" t="n">
        <f aca="false">+Outflows!V316+Fees!V316+'Ongoing Cash Flows'!V316+'Terminal Value'!V316</f>
        <v>0</v>
      </c>
      <c r="W316" s="9" t="n">
        <f aca="false">+Outflows!W316+Fees!W316+'Ongoing Cash Flows'!W316+'Terminal Value'!W316</f>
        <v>0</v>
      </c>
      <c r="X316" s="9" t="n">
        <f aca="false">+Outflows!X316+Fees!X316+'Ongoing Cash Flows'!X316+'Terminal Value'!X316</f>
        <v>0</v>
      </c>
      <c r="Y316" s="9" t="n">
        <f aca="false">+Outflows!Y316+Fees!Y316+'Ongoing Cash Flows'!Y316+'Terminal Value'!Y316</f>
        <v>0</v>
      </c>
      <c r="Z316" s="9" t="n">
        <f aca="false">+Outflows!Z316+Fees!Z316+'Ongoing Cash Flows'!Z316+'Terminal Value'!Z316</f>
        <v>0</v>
      </c>
      <c r="AA316" s="9" t="n">
        <f aca="false">+Outflows!AA316+Fees!AA316+'Ongoing Cash Flows'!AA316+'Terminal Value'!AA316</f>
        <v>0</v>
      </c>
      <c r="AB316" s="9" t="n">
        <f aca="false">+Outflows!AB316+Fees!AB316+'Ongoing Cash Flows'!AB316+'Terminal Value'!AB316</f>
        <v>0</v>
      </c>
      <c r="AC316" s="9" t="n">
        <f aca="false">+Outflows!AC316+Fees!AC316+'Ongoing Cash Flows'!AC316+'Terminal Value'!AC316</f>
        <v>0</v>
      </c>
      <c r="AD316" s="9" t="n">
        <f aca="false">+Outflows!AD316+Fees!AD316+'Ongoing Cash Flows'!AD316+'Terminal Value'!AD316</f>
        <v>0</v>
      </c>
      <c r="AE316" s="9" t="n">
        <f aca="false">+Outflows!AE316+Fees!AE316+'Ongoing Cash Flows'!AE316+'Terminal Value'!AE316</f>
        <v>0</v>
      </c>
      <c r="AF316" s="9" t="n">
        <f aca="false">+Outflows!AF316+Fees!AF316+'Ongoing Cash Flows'!AF316+'Terminal Value'!AF316</f>
        <v>0</v>
      </c>
      <c r="AG316" s="9" t="n">
        <f aca="false">+Outflows!AG316+Fees!AG316+'Ongoing Cash Flows'!AG316+'Terminal Value'!AG316</f>
        <v>0</v>
      </c>
      <c r="AH316" s="9" t="n">
        <f aca="false">+Outflows!AH316+Fees!AH316+'Ongoing Cash Flows'!AH316+'Terminal Value'!AH316</f>
        <v>0</v>
      </c>
      <c r="AI316" s="9" t="n">
        <f aca="false">+Outflows!AI316+Fees!AI316+'Ongoing Cash Flows'!AI316+'Terminal Value'!AI316</f>
        <v>0</v>
      </c>
      <c r="AJ316" s="9" t="n">
        <f aca="false">+Outflows!AJ316+Fees!AJ316+'Ongoing Cash Flows'!AJ316+'Terminal Value'!AJ316</f>
        <v>0</v>
      </c>
      <c r="AK316" s="9"/>
      <c r="AL316" s="1"/>
      <c r="AM316" s="32"/>
      <c r="AN316" s="33" t="n">
        <f aca="false">IF(ISERROR(XIRR(B316:AJ316,IRRDates)),-1,XIRR(B316:AJ316,IRRDates))</f>
        <v>0.0462636890681853</v>
      </c>
      <c r="AO316" s="9" t="n">
        <f aca="false">SUMPRODUCT(B316:AJ316,PVRf)</f>
        <v>0</v>
      </c>
      <c r="AP316" s="9" t="n">
        <f aca="false">MIN(0,AO316-$AO$1004)^2</f>
        <v>0</v>
      </c>
      <c r="AQ316" s="9" t="n">
        <f aca="false">MAX(0,AO316-$AO$1004)^2</f>
        <v>0</v>
      </c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20"/>
      <c r="CM316" s="20"/>
      <c r="CN316" s="20"/>
      <c r="CO316" s="20"/>
      <c r="CP316" s="20"/>
    </row>
    <row r="317" customFormat="false" ht="11.25" hidden="false" customHeight="false" outlineLevel="0" collapsed="false">
      <c r="A317" s="1" t="n">
        <v>315</v>
      </c>
      <c r="B317" s="9" t="n">
        <f aca="false">+Outflows!B317+Fees!B317+'Ongoing Cash Flows'!B317+'Terminal Value'!B317</f>
        <v>-92806.9799051187</v>
      </c>
      <c r="C317" s="9" t="n">
        <f aca="false">+Outflows!C317+Fees!C317+'Ongoing Cash Flows'!C317+'Terminal Value'!C317</f>
        <v>14177.4649032503</v>
      </c>
      <c r="D317" s="9" t="n">
        <f aca="false">+Outflows!D317+Fees!D317+'Ongoing Cash Flows'!D317+'Terminal Value'!D317</f>
        <v>12072.3500483412</v>
      </c>
      <c r="E317" s="9" t="n">
        <f aca="false">+Outflows!E317+Fees!E317+'Ongoing Cash Flows'!E317+'Terminal Value'!E317</f>
        <v>10107.1774182019</v>
      </c>
      <c r="F317" s="9" t="n">
        <f aca="false">+Outflows!F317+Fees!F317+'Ongoing Cash Flows'!F317+'Terminal Value'!F317</f>
        <v>9637.60204239164</v>
      </c>
      <c r="G317" s="9" t="n">
        <f aca="false">+Outflows!G317+Fees!G317+'Ongoing Cash Flows'!G317+'Terminal Value'!G317</f>
        <v>9428.06755464715</v>
      </c>
      <c r="H317" s="9" t="n">
        <f aca="false">+Outflows!H317+Fees!H317+'Ongoing Cash Flows'!H317+'Terminal Value'!H317</f>
        <v>8459.48211160008</v>
      </c>
      <c r="I317" s="9" t="n">
        <f aca="false">+Outflows!I317+Fees!I317+'Ongoing Cash Flows'!I317+'Terminal Value'!I317</f>
        <v>8310.26426360651</v>
      </c>
      <c r="J317" s="9" t="n">
        <f aca="false">+Outflows!J317+Fees!J317+'Ongoing Cash Flows'!J317+'Terminal Value'!J317</f>
        <v>8297.83006107152</v>
      </c>
      <c r="K317" s="9" t="n">
        <f aca="false">+Outflows!K317+Fees!K317+'Ongoing Cash Flows'!K317+'Terminal Value'!K317</f>
        <v>8288.63116783919</v>
      </c>
      <c r="L317" s="9" t="n">
        <f aca="false">+Outflows!L317+Fees!L317+'Ongoing Cash Flows'!L317+'Terminal Value'!L317</f>
        <v>8289.90212619111</v>
      </c>
      <c r="M317" s="9" t="n">
        <f aca="false">+Outflows!M317+Fees!M317+'Ongoing Cash Flows'!M317+'Terminal Value'!M317</f>
        <v>8261.85253353637</v>
      </c>
      <c r="N317" s="9" t="n">
        <f aca="false">+Outflows!N317+Fees!N317+'Ongoing Cash Flows'!N317+'Terminal Value'!N317</f>
        <v>8244.2493936592</v>
      </c>
      <c r="O317" s="9" t="n">
        <f aca="false">+Outflows!O317+Fees!O317+'Ongoing Cash Flows'!O317+'Terminal Value'!O317</f>
        <v>7918.0822164045</v>
      </c>
      <c r="P317" s="9" t="n">
        <f aca="false">+Outflows!P317+Fees!P317+'Ongoing Cash Flows'!P317+'Terminal Value'!P317</f>
        <v>7810.26690813338</v>
      </c>
      <c r="Q317" s="9" t="n">
        <f aca="false">+Outflows!Q317+Fees!Q317+'Ongoing Cash Flows'!Q317+'Terminal Value'!Q317</f>
        <v>7781.66717157691</v>
      </c>
      <c r="R317" s="9" t="n">
        <f aca="false">+Outflows!R317+Fees!R317+'Ongoing Cash Flows'!R317+'Terminal Value'!R317</f>
        <v>1064.45893671975</v>
      </c>
      <c r="S317" s="9" t="n">
        <f aca="false">+Outflows!S317+Fees!S317+'Ongoing Cash Flows'!S317+'Terminal Value'!S317</f>
        <v>0</v>
      </c>
      <c r="T317" s="9" t="n">
        <f aca="false">+Outflows!T317+Fees!T317+'Ongoing Cash Flows'!T317+'Terminal Value'!T317</f>
        <v>0</v>
      </c>
      <c r="U317" s="9" t="n">
        <f aca="false">+Outflows!U317+Fees!U317+'Ongoing Cash Flows'!U317+'Terminal Value'!U317</f>
        <v>0</v>
      </c>
      <c r="V317" s="9" t="n">
        <f aca="false">+Outflows!V317+Fees!V317+'Ongoing Cash Flows'!V317+'Terminal Value'!V317</f>
        <v>0</v>
      </c>
      <c r="W317" s="9" t="n">
        <f aca="false">+Outflows!W317+Fees!W317+'Ongoing Cash Flows'!W317+'Terminal Value'!W317</f>
        <v>0</v>
      </c>
      <c r="X317" s="9" t="n">
        <f aca="false">+Outflows!X317+Fees!X317+'Ongoing Cash Flows'!X317+'Terminal Value'!X317</f>
        <v>0</v>
      </c>
      <c r="Y317" s="9" t="n">
        <f aca="false">+Outflows!Y317+Fees!Y317+'Ongoing Cash Flows'!Y317+'Terminal Value'!Y317</f>
        <v>0</v>
      </c>
      <c r="Z317" s="9" t="n">
        <f aca="false">+Outflows!Z317+Fees!Z317+'Ongoing Cash Flows'!Z317+'Terminal Value'!Z317</f>
        <v>0</v>
      </c>
      <c r="AA317" s="9" t="n">
        <f aca="false">+Outflows!AA317+Fees!AA317+'Ongoing Cash Flows'!AA317+'Terminal Value'!AA317</f>
        <v>0</v>
      </c>
      <c r="AB317" s="9" t="n">
        <f aca="false">+Outflows!AB317+Fees!AB317+'Ongoing Cash Flows'!AB317+'Terminal Value'!AB317</f>
        <v>0</v>
      </c>
      <c r="AC317" s="9" t="n">
        <f aca="false">+Outflows!AC317+Fees!AC317+'Ongoing Cash Flows'!AC317+'Terminal Value'!AC317</f>
        <v>0</v>
      </c>
      <c r="AD317" s="9" t="n">
        <f aca="false">+Outflows!AD317+Fees!AD317+'Ongoing Cash Flows'!AD317+'Terminal Value'!AD317</f>
        <v>0</v>
      </c>
      <c r="AE317" s="9" t="n">
        <f aca="false">+Outflows!AE317+Fees!AE317+'Ongoing Cash Flows'!AE317+'Terminal Value'!AE317</f>
        <v>0</v>
      </c>
      <c r="AF317" s="9" t="n">
        <f aca="false">+Outflows!AF317+Fees!AF317+'Ongoing Cash Flows'!AF317+'Terminal Value'!AF317</f>
        <v>0</v>
      </c>
      <c r="AG317" s="9" t="n">
        <f aca="false">+Outflows!AG317+Fees!AG317+'Ongoing Cash Flows'!AG317+'Terminal Value'!AG317</f>
        <v>0</v>
      </c>
      <c r="AH317" s="9" t="n">
        <f aca="false">+Outflows!AH317+Fees!AH317+'Ongoing Cash Flows'!AH317+'Terminal Value'!AH317</f>
        <v>0</v>
      </c>
      <c r="AI317" s="9" t="n">
        <f aca="false">+Outflows!AI317+Fees!AI317+'Ongoing Cash Flows'!AI317+'Terminal Value'!AI317</f>
        <v>0</v>
      </c>
      <c r="AJ317" s="9" t="n">
        <f aca="false">+Outflows!AJ317+Fees!AJ317+'Ongoing Cash Flows'!AJ317+'Terminal Value'!AJ317</f>
        <v>0</v>
      </c>
      <c r="AK317" s="9"/>
      <c r="AL317" s="1"/>
      <c r="AM317" s="32"/>
      <c r="AN317" s="33" t="n">
        <f aca="false">IF(ISERROR(XIRR(B317:AJ317,IRRDates)),-1,XIRR(B317:AJ317,IRRDates))</f>
        <v>0.0599390834941831</v>
      </c>
      <c r="AO317" s="9" t="n">
        <f aca="false">SUMPRODUCT(B317:AJ317,PVRf)</f>
        <v>0</v>
      </c>
      <c r="AP317" s="9" t="n">
        <f aca="false">MIN(0,AO317-$AO$1004)^2</f>
        <v>0</v>
      </c>
      <c r="AQ317" s="9" t="n">
        <f aca="false">MAX(0,AO317-$AO$1004)^2</f>
        <v>0</v>
      </c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20"/>
      <c r="CM317" s="20"/>
      <c r="CN317" s="20"/>
      <c r="CO317" s="20"/>
      <c r="CP317" s="20"/>
    </row>
    <row r="318" customFormat="false" ht="11.25" hidden="false" customHeight="false" outlineLevel="0" collapsed="false">
      <c r="A318" s="1" t="n">
        <v>316</v>
      </c>
      <c r="B318" s="9" t="n">
        <f aca="false">+Outflows!B318+Fees!B318+'Ongoing Cash Flows'!B318+'Terminal Value'!B318</f>
        <v>-86197.7121925064</v>
      </c>
      <c r="C318" s="9" t="n">
        <f aca="false">+Outflows!C318+Fees!C318+'Ongoing Cash Flows'!C318+'Terminal Value'!C318</f>
        <v>14050.9672272189</v>
      </c>
      <c r="D318" s="9" t="n">
        <f aca="false">+Outflows!D318+Fees!D318+'Ongoing Cash Flows'!D318+'Terminal Value'!D318</f>
        <v>11786.7070447084</v>
      </c>
      <c r="E318" s="9" t="n">
        <f aca="false">+Outflows!E318+Fees!E318+'Ongoing Cash Flows'!E318+'Terminal Value'!E318</f>
        <v>9782.00514984618</v>
      </c>
      <c r="F318" s="9" t="n">
        <f aca="false">+Outflows!F318+Fees!F318+'Ongoing Cash Flows'!F318+'Terminal Value'!F318</f>
        <v>9443.84179654638</v>
      </c>
      <c r="G318" s="9" t="n">
        <f aca="false">+Outflows!G318+Fees!G318+'Ongoing Cash Flows'!G318+'Terminal Value'!G318</f>
        <v>9088.90912618814</v>
      </c>
      <c r="H318" s="9" t="n">
        <f aca="false">+Outflows!H318+Fees!H318+'Ongoing Cash Flows'!H318+'Terminal Value'!H318</f>
        <v>8299.39084284093</v>
      </c>
      <c r="I318" s="9" t="n">
        <f aca="false">+Outflows!I318+Fees!I318+'Ongoing Cash Flows'!I318+'Terminal Value'!I318</f>
        <v>8158.65294969335</v>
      </c>
      <c r="J318" s="9" t="n">
        <f aca="false">+Outflows!J318+Fees!J318+'Ongoing Cash Flows'!J318+'Terminal Value'!J318</f>
        <v>8146.21874715836</v>
      </c>
      <c r="K318" s="9" t="n">
        <f aca="false">+Outflows!K318+Fees!K318+'Ongoing Cash Flows'!K318+'Terminal Value'!K318</f>
        <v>8136.76288559737</v>
      </c>
      <c r="L318" s="9" t="n">
        <f aca="false">+Outflows!L318+Fees!L318+'Ongoing Cash Flows'!L318+'Terminal Value'!L318</f>
        <v>8138.29081227795</v>
      </c>
      <c r="M318" s="9" t="n">
        <f aca="false">+Outflows!M318+Fees!M318+'Ongoing Cash Flows'!M318+'Terminal Value'!M318</f>
        <v>8109.98425129454</v>
      </c>
      <c r="N318" s="9" t="n">
        <f aca="false">+Outflows!N318+Fees!N318+'Ongoing Cash Flows'!N318+'Terminal Value'!N318</f>
        <v>8092.63807974604</v>
      </c>
      <c r="O318" s="9" t="n">
        <f aca="false">+Outflows!O318+Fees!O318+'Ongoing Cash Flows'!O318+'Terminal Value'!O318</f>
        <v>7766.21393416268</v>
      </c>
      <c r="P318" s="9" t="n">
        <f aca="false">+Outflows!P318+Fees!P318+'Ongoing Cash Flows'!P318+'Terminal Value'!P318</f>
        <v>7658.65559422022</v>
      </c>
      <c r="Q318" s="9" t="n">
        <f aca="false">+Outflows!Q318+Fees!Q318+'Ongoing Cash Flows'!Q318+'Terminal Value'!Q318</f>
        <v>7629.79888933509</v>
      </c>
      <c r="R318" s="9" t="n">
        <f aca="false">+Outflows!R318+Fees!R318+'Ongoing Cash Flows'!R318+'Terminal Value'!R318</f>
        <v>988.653279763171</v>
      </c>
      <c r="S318" s="9" t="n">
        <f aca="false">+Outflows!S318+Fees!S318+'Ongoing Cash Flows'!S318+'Terminal Value'!S318</f>
        <v>0</v>
      </c>
      <c r="T318" s="9" t="n">
        <f aca="false">+Outflows!T318+Fees!T318+'Ongoing Cash Flows'!T318+'Terminal Value'!T318</f>
        <v>0</v>
      </c>
      <c r="U318" s="9" t="n">
        <f aca="false">+Outflows!U318+Fees!U318+'Ongoing Cash Flows'!U318+'Terminal Value'!U318</f>
        <v>0</v>
      </c>
      <c r="V318" s="9" t="n">
        <f aca="false">+Outflows!V318+Fees!V318+'Ongoing Cash Flows'!V318+'Terminal Value'!V318</f>
        <v>0</v>
      </c>
      <c r="W318" s="9" t="n">
        <f aca="false">+Outflows!W318+Fees!W318+'Ongoing Cash Flows'!W318+'Terminal Value'!W318</f>
        <v>0</v>
      </c>
      <c r="X318" s="9" t="n">
        <f aca="false">+Outflows!X318+Fees!X318+'Ongoing Cash Flows'!X318+'Terminal Value'!X318</f>
        <v>0</v>
      </c>
      <c r="Y318" s="9" t="n">
        <f aca="false">+Outflows!Y318+Fees!Y318+'Ongoing Cash Flows'!Y318+'Terminal Value'!Y318</f>
        <v>0</v>
      </c>
      <c r="Z318" s="9" t="n">
        <f aca="false">+Outflows!Z318+Fees!Z318+'Ongoing Cash Flows'!Z318+'Terminal Value'!Z318</f>
        <v>0</v>
      </c>
      <c r="AA318" s="9" t="n">
        <f aca="false">+Outflows!AA318+Fees!AA318+'Ongoing Cash Flows'!AA318+'Terminal Value'!AA318</f>
        <v>0</v>
      </c>
      <c r="AB318" s="9" t="n">
        <f aca="false">+Outflows!AB318+Fees!AB318+'Ongoing Cash Flows'!AB318+'Terminal Value'!AB318</f>
        <v>0</v>
      </c>
      <c r="AC318" s="9" t="n">
        <f aca="false">+Outflows!AC318+Fees!AC318+'Ongoing Cash Flows'!AC318+'Terminal Value'!AC318</f>
        <v>0</v>
      </c>
      <c r="AD318" s="9" t="n">
        <f aca="false">+Outflows!AD318+Fees!AD318+'Ongoing Cash Flows'!AD318+'Terminal Value'!AD318</f>
        <v>0</v>
      </c>
      <c r="AE318" s="9" t="n">
        <f aca="false">+Outflows!AE318+Fees!AE318+'Ongoing Cash Flows'!AE318+'Terminal Value'!AE318</f>
        <v>0</v>
      </c>
      <c r="AF318" s="9" t="n">
        <f aca="false">+Outflows!AF318+Fees!AF318+'Ongoing Cash Flows'!AF318+'Terminal Value'!AF318</f>
        <v>0</v>
      </c>
      <c r="AG318" s="9" t="n">
        <f aca="false">+Outflows!AG318+Fees!AG318+'Ongoing Cash Flows'!AG318+'Terminal Value'!AG318</f>
        <v>0</v>
      </c>
      <c r="AH318" s="9" t="n">
        <f aca="false">+Outflows!AH318+Fees!AH318+'Ongoing Cash Flows'!AH318+'Terminal Value'!AH318</f>
        <v>0</v>
      </c>
      <c r="AI318" s="9" t="n">
        <f aca="false">+Outflows!AI318+Fees!AI318+'Ongoing Cash Flows'!AI318+'Terminal Value'!AI318</f>
        <v>0</v>
      </c>
      <c r="AJ318" s="9" t="n">
        <f aca="false">+Outflows!AJ318+Fees!AJ318+'Ongoing Cash Flows'!AJ318+'Terminal Value'!AJ318</f>
        <v>0</v>
      </c>
      <c r="AK318" s="9"/>
      <c r="AL318" s="1"/>
      <c r="AM318" s="32"/>
      <c r="AN318" s="33" t="n">
        <f aca="false">IF(ISERROR(XIRR(B318:AJ318,IRRDates)),-1,XIRR(B318:AJ318,IRRDates))</f>
        <v>0.0690372294839566</v>
      </c>
      <c r="AO318" s="9" t="n">
        <f aca="false">SUMPRODUCT(B318:AJ318,PVRf)</f>
        <v>0</v>
      </c>
      <c r="AP318" s="9" t="n">
        <f aca="false">MIN(0,AO318-$AO$1004)^2</f>
        <v>0</v>
      </c>
      <c r="AQ318" s="9" t="n">
        <f aca="false">MAX(0,AO318-$AO$1004)^2</f>
        <v>0</v>
      </c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20"/>
      <c r="CM318" s="20"/>
      <c r="CN318" s="20"/>
      <c r="CO318" s="20"/>
      <c r="CP318" s="20"/>
    </row>
    <row r="319" customFormat="false" ht="11.25" hidden="false" customHeight="false" outlineLevel="0" collapsed="false">
      <c r="A319" s="1" t="n">
        <v>317</v>
      </c>
      <c r="B319" s="9" t="n">
        <f aca="false">+Outflows!B319+Fees!B319+'Ongoing Cash Flows'!B319+'Terminal Value'!B319</f>
        <v>-99882.4016164534</v>
      </c>
      <c r="C319" s="9" t="n">
        <f aca="false">+Outflows!C319+Fees!C319+'Ongoing Cash Flows'!C319+'Terminal Value'!C319</f>
        <v>14303.7355396568</v>
      </c>
      <c r="D319" s="9" t="n">
        <f aca="false">+Outflows!D319+Fees!D319+'Ongoing Cash Flows'!D319+'Terminal Value'!D319</f>
        <v>12349.3198217943</v>
      </c>
      <c r="E319" s="9" t="n">
        <f aca="false">+Outflows!E319+Fees!E319+'Ongoing Cash Flows'!E319+'Terminal Value'!E319</f>
        <v>10322.3629042999</v>
      </c>
      <c r="F319" s="9" t="n">
        <f aca="false">+Outflows!F319+Fees!F319+'Ongoing Cash Flows'!F319+'Terminal Value'!F319</f>
        <v>9877.28435968656</v>
      </c>
      <c r="G319" s="9" t="n">
        <f aca="false">+Outflows!G319+Fees!G319+'Ongoing Cash Flows'!G319+'Terminal Value'!G319</f>
        <v>9553.77874584047</v>
      </c>
      <c r="H319" s="9" t="n">
        <f aca="false">+Outflows!H319+Fees!H319+'Ongoing Cash Flows'!H319+'Terminal Value'!H319</f>
        <v>8630.86467439324</v>
      </c>
      <c r="I319" s="9" t="n">
        <f aca="false">+Outflows!I319+Fees!I319+'Ongoing Cash Flows'!I319+'Terminal Value'!I319</f>
        <v>8472.56877732716</v>
      </c>
      <c r="J319" s="9" t="n">
        <f aca="false">+Outflows!J319+Fees!J319+'Ongoing Cash Flows'!J319+'Terminal Value'!J319</f>
        <v>8460.13457479217</v>
      </c>
      <c r="K319" s="9" t="n">
        <f aca="false">+Outflows!K319+Fees!K319+'Ongoing Cash Flows'!K319+'Terminal Value'!K319</f>
        <v>8451.21077395597</v>
      </c>
      <c r="L319" s="9" t="n">
        <f aca="false">+Outflows!L319+Fees!L319+'Ongoing Cash Flows'!L319+'Terminal Value'!L319</f>
        <v>8452.20663991176</v>
      </c>
      <c r="M319" s="9" t="n">
        <f aca="false">+Outflows!M319+Fees!M319+'Ongoing Cash Flows'!M319+'Terminal Value'!M319</f>
        <v>8424.43213965315</v>
      </c>
      <c r="N319" s="9" t="n">
        <f aca="false">+Outflows!N319+Fees!N319+'Ongoing Cash Flows'!N319+'Terminal Value'!N319</f>
        <v>8406.55390737985</v>
      </c>
      <c r="O319" s="9" t="n">
        <f aca="false">+Outflows!O319+Fees!O319+'Ongoing Cash Flows'!O319+'Terminal Value'!O319</f>
        <v>8080.66182252129</v>
      </c>
      <c r="P319" s="9" t="n">
        <f aca="false">+Outflows!P319+Fees!P319+'Ongoing Cash Flows'!P319+'Terminal Value'!P319</f>
        <v>7972.57142185403</v>
      </c>
      <c r="Q319" s="9" t="n">
        <f aca="false">+Outflows!Q319+Fees!Q319+'Ongoing Cash Flows'!Q319+'Terminal Value'!Q319</f>
        <v>7944.24677769369</v>
      </c>
      <c r="R319" s="9" t="n">
        <f aca="false">+Outflows!R319+Fees!R319+'Ongoing Cash Flows'!R319+'Terminal Value'!R319</f>
        <v>1145.61119358007</v>
      </c>
      <c r="S319" s="9" t="n">
        <f aca="false">+Outflows!S319+Fees!S319+'Ongoing Cash Flows'!S319+'Terminal Value'!S319</f>
        <v>0</v>
      </c>
      <c r="T319" s="9" t="n">
        <f aca="false">+Outflows!T319+Fees!T319+'Ongoing Cash Flows'!T319+'Terminal Value'!T319</f>
        <v>0</v>
      </c>
      <c r="U319" s="9" t="n">
        <f aca="false">+Outflows!U319+Fees!U319+'Ongoing Cash Flows'!U319+'Terminal Value'!U319</f>
        <v>0</v>
      </c>
      <c r="V319" s="9" t="n">
        <f aca="false">+Outflows!V319+Fees!V319+'Ongoing Cash Flows'!V319+'Terminal Value'!V319</f>
        <v>0</v>
      </c>
      <c r="W319" s="9" t="n">
        <f aca="false">+Outflows!W319+Fees!W319+'Ongoing Cash Flows'!W319+'Terminal Value'!W319</f>
        <v>0</v>
      </c>
      <c r="X319" s="9" t="n">
        <f aca="false">+Outflows!X319+Fees!X319+'Ongoing Cash Flows'!X319+'Terminal Value'!X319</f>
        <v>0</v>
      </c>
      <c r="Y319" s="9" t="n">
        <f aca="false">+Outflows!Y319+Fees!Y319+'Ongoing Cash Flows'!Y319+'Terminal Value'!Y319</f>
        <v>0</v>
      </c>
      <c r="Z319" s="9" t="n">
        <f aca="false">+Outflows!Z319+Fees!Z319+'Ongoing Cash Flows'!Z319+'Terminal Value'!Z319</f>
        <v>0</v>
      </c>
      <c r="AA319" s="9" t="n">
        <f aca="false">+Outflows!AA319+Fees!AA319+'Ongoing Cash Flows'!AA319+'Terminal Value'!AA319</f>
        <v>0</v>
      </c>
      <c r="AB319" s="9" t="n">
        <f aca="false">+Outflows!AB319+Fees!AB319+'Ongoing Cash Flows'!AB319+'Terminal Value'!AB319</f>
        <v>0</v>
      </c>
      <c r="AC319" s="9" t="n">
        <f aca="false">+Outflows!AC319+Fees!AC319+'Ongoing Cash Flows'!AC319+'Terminal Value'!AC319</f>
        <v>0</v>
      </c>
      <c r="AD319" s="9" t="n">
        <f aca="false">+Outflows!AD319+Fees!AD319+'Ongoing Cash Flows'!AD319+'Terminal Value'!AD319</f>
        <v>0</v>
      </c>
      <c r="AE319" s="9" t="n">
        <f aca="false">+Outflows!AE319+Fees!AE319+'Ongoing Cash Flows'!AE319+'Terminal Value'!AE319</f>
        <v>0</v>
      </c>
      <c r="AF319" s="9" t="n">
        <f aca="false">+Outflows!AF319+Fees!AF319+'Ongoing Cash Flows'!AF319+'Terminal Value'!AF319</f>
        <v>0</v>
      </c>
      <c r="AG319" s="9" t="n">
        <f aca="false">+Outflows!AG319+Fees!AG319+'Ongoing Cash Flows'!AG319+'Terminal Value'!AG319</f>
        <v>0</v>
      </c>
      <c r="AH319" s="9" t="n">
        <f aca="false">+Outflows!AH319+Fees!AH319+'Ongoing Cash Flows'!AH319+'Terminal Value'!AH319</f>
        <v>0</v>
      </c>
      <c r="AI319" s="9" t="n">
        <f aca="false">+Outflows!AI319+Fees!AI319+'Ongoing Cash Flows'!AI319+'Terminal Value'!AI319</f>
        <v>0</v>
      </c>
      <c r="AJ319" s="9" t="n">
        <f aca="false">+Outflows!AJ319+Fees!AJ319+'Ongoing Cash Flows'!AJ319+'Terminal Value'!AJ319</f>
        <v>0</v>
      </c>
      <c r="AK319" s="9"/>
      <c r="AL319" s="1"/>
      <c r="AM319" s="32"/>
      <c r="AN319" s="33" t="n">
        <f aca="false">IF(ISERROR(XIRR(B319:AJ319,IRRDates)),-1,XIRR(B319:AJ319,IRRDates))</f>
        <v>0.0508716596535564</v>
      </c>
      <c r="AO319" s="9" t="n">
        <f aca="false">SUMPRODUCT(B319:AJ319,PVRf)</f>
        <v>0</v>
      </c>
      <c r="AP319" s="9" t="n">
        <f aca="false">MIN(0,AO319-$AO$1004)^2</f>
        <v>0</v>
      </c>
      <c r="AQ319" s="9" t="n">
        <f aca="false">MAX(0,AO319-$AO$1004)^2</f>
        <v>0</v>
      </c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20"/>
      <c r="CM319" s="20"/>
      <c r="CN319" s="20"/>
      <c r="CO319" s="20"/>
      <c r="CP319" s="20"/>
    </row>
    <row r="320" customFormat="false" ht="11.25" hidden="false" customHeight="false" outlineLevel="0" collapsed="false">
      <c r="A320" s="1" t="n">
        <v>318</v>
      </c>
      <c r="B320" s="9" t="n">
        <f aca="false">+Outflows!B320+Fees!B320+'Ongoing Cash Flows'!B320+'Terminal Value'!B320</f>
        <v>-85365.0939980825</v>
      </c>
      <c r="C320" s="9" t="n">
        <f aca="false">+Outflows!C320+Fees!C320+'Ongoing Cash Flows'!C320+'Terminal Value'!C320</f>
        <v>13982.1125215948</v>
      </c>
      <c r="D320" s="9" t="n">
        <f aca="false">+Outflows!D320+Fees!D320+'Ongoing Cash Flows'!D320+'Terminal Value'!D320</f>
        <v>11815.7878035423</v>
      </c>
      <c r="E320" s="9" t="n">
        <f aca="false">+Outflows!E320+Fees!E320+'Ongoing Cash Flows'!E320+'Terminal Value'!E320</f>
        <v>9828.60401023995</v>
      </c>
      <c r="F320" s="9" t="n">
        <f aca="false">+Outflows!F320+Fees!F320+'Ongoing Cash Flows'!F320+'Terminal Value'!F320</f>
        <v>9323.42922472512</v>
      </c>
      <c r="G320" s="9" t="n">
        <f aca="false">+Outflows!G320+Fees!G320+'Ongoing Cash Flows'!G320+'Terminal Value'!G320</f>
        <v>9178.89750153202</v>
      </c>
      <c r="H320" s="9" t="n">
        <f aca="false">+Outflows!H320+Fees!H320+'Ongoing Cash Flows'!H320+'Terminal Value'!H320</f>
        <v>8279.22296510723</v>
      </c>
      <c r="I320" s="9" t="n">
        <f aca="false">+Outflows!I320+Fees!I320+'Ongoing Cash Flows'!I320+'Terminal Value'!I320</f>
        <v>8139.55335440782</v>
      </c>
      <c r="J320" s="9" t="n">
        <f aca="false">+Outflows!J320+Fees!J320+'Ongoing Cash Flows'!J320+'Terminal Value'!J320</f>
        <v>8127.11915187283</v>
      </c>
      <c r="K320" s="9" t="n">
        <f aca="false">+Outflows!K320+Fees!K320+'Ongoing Cash Flows'!K320+'Terminal Value'!K320</f>
        <v>8117.63091811644</v>
      </c>
      <c r="L320" s="9" t="n">
        <f aca="false">+Outflows!L320+Fees!L320+'Ongoing Cash Flows'!L320+'Terminal Value'!L320</f>
        <v>8119.19121699242</v>
      </c>
      <c r="M320" s="9" t="n">
        <f aca="false">+Outflows!M320+Fees!M320+'Ongoing Cash Flows'!M320+'Terminal Value'!M320</f>
        <v>8090.85228381362</v>
      </c>
      <c r="N320" s="9" t="n">
        <f aca="false">+Outflows!N320+Fees!N320+'Ongoing Cash Flows'!N320+'Terminal Value'!N320</f>
        <v>8073.53848446052</v>
      </c>
      <c r="O320" s="9" t="n">
        <f aca="false">+Outflows!O320+Fees!O320+'Ongoing Cash Flows'!O320+'Terminal Value'!O320</f>
        <v>7747.08196668175</v>
      </c>
      <c r="P320" s="9" t="n">
        <f aca="false">+Outflows!P320+Fees!P320+'Ongoing Cash Flows'!P320+'Terminal Value'!P320</f>
        <v>7639.5559989347</v>
      </c>
      <c r="Q320" s="9" t="n">
        <f aca="false">+Outflows!Q320+Fees!Q320+'Ongoing Cash Flows'!Q320+'Terminal Value'!Q320</f>
        <v>7610.66692185416</v>
      </c>
      <c r="R320" s="9" t="n">
        <f aca="false">+Outflows!R320+Fees!R320+'Ongoing Cash Flows'!R320+'Terminal Value'!R320</f>
        <v>979.103482120407</v>
      </c>
      <c r="S320" s="9" t="n">
        <f aca="false">+Outflows!S320+Fees!S320+'Ongoing Cash Flows'!S320+'Terminal Value'!S320</f>
        <v>0</v>
      </c>
      <c r="T320" s="9" t="n">
        <f aca="false">+Outflows!T320+Fees!T320+'Ongoing Cash Flows'!T320+'Terminal Value'!T320</f>
        <v>0</v>
      </c>
      <c r="U320" s="9" t="n">
        <f aca="false">+Outflows!U320+Fees!U320+'Ongoing Cash Flows'!U320+'Terminal Value'!U320</f>
        <v>0</v>
      </c>
      <c r="V320" s="9" t="n">
        <f aca="false">+Outflows!V320+Fees!V320+'Ongoing Cash Flows'!V320+'Terminal Value'!V320</f>
        <v>0</v>
      </c>
      <c r="W320" s="9" t="n">
        <f aca="false">+Outflows!W320+Fees!W320+'Ongoing Cash Flows'!W320+'Terminal Value'!W320</f>
        <v>0</v>
      </c>
      <c r="X320" s="9" t="n">
        <f aca="false">+Outflows!X320+Fees!X320+'Ongoing Cash Flows'!X320+'Terminal Value'!X320</f>
        <v>0</v>
      </c>
      <c r="Y320" s="9" t="n">
        <f aca="false">+Outflows!Y320+Fees!Y320+'Ongoing Cash Flows'!Y320+'Terminal Value'!Y320</f>
        <v>0</v>
      </c>
      <c r="Z320" s="9" t="n">
        <f aca="false">+Outflows!Z320+Fees!Z320+'Ongoing Cash Flows'!Z320+'Terminal Value'!Z320</f>
        <v>0</v>
      </c>
      <c r="AA320" s="9" t="n">
        <f aca="false">+Outflows!AA320+Fees!AA320+'Ongoing Cash Flows'!AA320+'Terminal Value'!AA320</f>
        <v>0</v>
      </c>
      <c r="AB320" s="9" t="n">
        <f aca="false">+Outflows!AB320+Fees!AB320+'Ongoing Cash Flows'!AB320+'Terminal Value'!AB320</f>
        <v>0</v>
      </c>
      <c r="AC320" s="9" t="n">
        <f aca="false">+Outflows!AC320+Fees!AC320+'Ongoing Cash Flows'!AC320+'Terminal Value'!AC320</f>
        <v>0</v>
      </c>
      <c r="AD320" s="9" t="n">
        <f aca="false">+Outflows!AD320+Fees!AD320+'Ongoing Cash Flows'!AD320+'Terminal Value'!AD320</f>
        <v>0</v>
      </c>
      <c r="AE320" s="9" t="n">
        <f aca="false">+Outflows!AE320+Fees!AE320+'Ongoing Cash Flows'!AE320+'Terminal Value'!AE320</f>
        <v>0</v>
      </c>
      <c r="AF320" s="9" t="n">
        <f aca="false">+Outflows!AF320+Fees!AF320+'Ongoing Cash Flows'!AF320+'Terminal Value'!AF320</f>
        <v>0</v>
      </c>
      <c r="AG320" s="9" t="n">
        <f aca="false">+Outflows!AG320+Fees!AG320+'Ongoing Cash Flows'!AG320+'Terminal Value'!AG320</f>
        <v>0</v>
      </c>
      <c r="AH320" s="9" t="n">
        <f aca="false">+Outflows!AH320+Fees!AH320+'Ongoing Cash Flows'!AH320+'Terminal Value'!AH320</f>
        <v>0</v>
      </c>
      <c r="AI320" s="9" t="n">
        <f aca="false">+Outflows!AI320+Fees!AI320+'Ongoing Cash Flows'!AI320+'Terminal Value'!AI320</f>
        <v>0</v>
      </c>
      <c r="AJ320" s="9" t="n">
        <f aca="false">+Outflows!AJ320+Fees!AJ320+'Ongoing Cash Flows'!AJ320+'Terminal Value'!AJ320</f>
        <v>0</v>
      </c>
      <c r="AK320" s="9"/>
      <c r="AL320" s="1"/>
      <c r="AM320" s="32"/>
      <c r="AN320" s="33" t="n">
        <f aca="false">IF(ISERROR(XIRR(B320:AJ320,IRRDates)),-1,XIRR(B320:AJ320,IRRDates))</f>
        <v>0.0704766019540769</v>
      </c>
      <c r="AO320" s="9" t="n">
        <f aca="false">SUMPRODUCT(B320:AJ320,PVRf)</f>
        <v>0</v>
      </c>
      <c r="AP320" s="9" t="n">
        <f aca="false">MIN(0,AO320-$AO$1004)^2</f>
        <v>0</v>
      </c>
      <c r="AQ320" s="9" t="n">
        <f aca="false">MAX(0,AO320-$AO$1004)^2</f>
        <v>0</v>
      </c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20"/>
      <c r="CM320" s="20"/>
      <c r="CN320" s="20"/>
      <c r="CO320" s="20"/>
      <c r="CP320" s="20"/>
    </row>
    <row r="321" customFormat="false" ht="11.25" hidden="false" customHeight="false" outlineLevel="0" collapsed="false">
      <c r="A321" s="1" t="n">
        <v>319</v>
      </c>
      <c r="B321" s="9" t="n">
        <f aca="false">+Outflows!B321+Fees!B321+'Ongoing Cash Flows'!B321+'Terminal Value'!B321</f>
        <v>-89966.6648904731</v>
      </c>
      <c r="C321" s="9" t="n">
        <f aca="false">+Outflows!C321+Fees!C321+'Ongoing Cash Flows'!C321+'Terminal Value'!C321</f>
        <v>14067.1183971218</v>
      </c>
      <c r="D321" s="9" t="n">
        <f aca="false">+Outflows!D321+Fees!D321+'Ongoing Cash Flows'!D321+'Terminal Value'!D321</f>
        <v>12021.3357301963</v>
      </c>
      <c r="E321" s="9" t="n">
        <f aca="false">+Outflows!E321+Fees!E321+'Ongoing Cash Flows'!E321+'Terminal Value'!E321</f>
        <v>10029.1577564905</v>
      </c>
      <c r="F321" s="9" t="n">
        <f aca="false">+Outflows!F321+Fees!F321+'Ongoing Cash Flows'!F321+'Terminal Value'!F321</f>
        <v>9548.517525239</v>
      </c>
      <c r="G321" s="9" t="n">
        <f aca="false">+Outflows!G321+Fees!G321+'Ongoing Cash Flows'!G321+'Terminal Value'!G321</f>
        <v>9241.09636988847</v>
      </c>
      <c r="H321" s="9" t="n">
        <f aca="false">+Outflows!H321+Fees!H321+'Ongoing Cash Flows'!H321+'Terminal Value'!H321</f>
        <v>8390.68331963973</v>
      </c>
      <c r="I321" s="9" t="n">
        <f aca="false">+Outflows!I321+Fees!I321+'Ongoing Cash Flows'!I321+'Terminal Value'!I321</f>
        <v>8245.10970942255</v>
      </c>
      <c r="J321" s="9" t="n">
        <f aca="false">+Outflows!J321+Fees!J321+'Ongoing Cash Flows'!J321+'Terminal Value'!J321</f>
        <v>8232.67550688756</v>
      </c>
      <c r="K321" s="9" t="n">
        <f aca="false">+Outflows!K321+Fees!K321+'Ongoing Cash Flows'!K321+'Terminal Value'!K321</f>
        <v>8223.36618220746</v>
      </c>
      <c r="L321" s="9" t="n">
        <f aca="false">+Outflows!L321+Fees!L321+'Ongoing Cash Flows'!L321+'Terminal Value'!L321</f>
        <v>8224.74757200715</v>
      </c>
      <c r="M321" s="9" t="n">
        <f aca="false">+Outflows!M321+Fees!M321+'Ongoing Cash Flows'!M321+'Terminal Value'!M321</f>
        <v>8196.58754790464</v>
      </c>
      <c r="N321" s="9" t="n">
        <f aca="false">+Outflows!N321+Fees!N321+'Ongoing Cash Flows'!N321+'Terminal Value'!N321</f>
        <v>8179.09483947524</v>
      </c>
      <c r="O321" s="9" t="n">
        <f aca="false">+Outflows!O321+Fees!O321+'Ongoing Cash Flows'!O321+'Terminal Value'!O321</f>
        <v>7852.81723077278</v>
      </c>
      <c r="P321" s="9" t="n">
        <f aca="false">+Outflows!P321+Fees!P321+'Ongoing Cash Flows'!P321+'Terminal Value'!P321</f>
        <v>7745.11235394942</v>
      </c>
      <c r="Q321" s="9" t="n">
        <f aca="false">+Outflows!Q321+Fees!Q321+'Ongoing Cash Flows'!Q321+'Terminal Value'!Q321</f>
        <v>7716.40218594518</v>
      </c>
      <c r="R321" s="9" t="n">
        <f aca="false">+Outflows!R321+Fees!R321+'Ongoing Cash Flows'!R321+'Terminal Value'!R321</f>
        <v>1031.88165962777</v>
      </c>
      <c r="S321" s="9" t="n">
        <f aca="false">+Outflows!S321+Fees!S321+'Ongoing Cash Flows'!S321+'Terminal Value'!S321</f>
        <v>0</v>
      </c>
      <c r="T321" s="9" t="n">
        <f aca="false">+Outflows!T321+Fees!T321+'Ongoing Cash Flows'!T321+'Terminal Value'!T321</f>
        <v>0</v>
      </c>
      <c r="U321" s="9" t="n">
        <f aca="false">+Outflows!U321+Fees!U321+'Ongoing Cash Flows'!U321+'Terminal Value'!U321</f>
        <v>0</v>
      </c>
      <c r="V321" s="9" t="n">
        <f aca="false">+Outflows!V321+Fees!V321+'Ongoing Cash Flows'!V321+'Terminal Value'!V321</f>
        <v>0</v>
      </c>
      <c r="W321" s="9" t="n">
        <f aca="false">+Outflows!W321+Fees!W321+'Ongoing Cash Flows'!W321+'Terminal Value'!W321</f>
        <v>0</v>
      </c>
      <c r="X321" s="9" t="n">
        <f aca="false">+Outflows!X321+Fees!X321+'Ongoing Cash Flows'!X321+'Terminal Value'!X321</f>
        <v>0</v>
      </c>
      <c r="Y321" s="9" t="n">
        <f aca="false">+Outflows!Y321+Fees!Y321+'Ongoing Cash Flows'!Y321+'Terminal Value'!Y321</f>
        <v>0</v>
      </c>
      <c r="Z321" s="9" t="n">
        <f aca="false">+Outflows!Z321+Fees!Z321+'Ongoing Cash Flows'!Z321+'Terminal Value'!Z321</f>
        <v>0</v>
      </c>
      <c r="AA321" s="9" t="n">
        <f aca="false">+Outflows!AA321+Fees!AA321+'Ongoing Cash Flows'!AA321+'Terminal Value'!AA321</f>
        <v>0</v>
      </c>
      <c r="AB321" s="9" t="n">
        <f aca="false">+Outflows!AB321+Fees!AB321+'Ongoing Cash Flows'!AB321+'Terminal Value'!AB321</f>
        <v>0</v>
      </c>
      <c r="AC321" s="9" t="n">
        <f aca="false">+Outflows!AC321+Fees!AC321+'Ongoing Cash Flows'!AC321+'Terminal Value'!AC321</f>
        <v>0</v>
      </c>
      <c r="AD321" s="9" t="n">
        <f aca="false">+Outflows!AD321+Fees!AD321+'Ongoing Cash Flows'!AD321+'Terminal Value'!AD321</f>
        <v>0</v>
      </c>
      <c r="AE321" s="9" t="n">
        <f aca="false">+Outflows!AE321+Fees!AE321+'Ongoing Cash Flows'!AE321+'Terminal Value'!AE321</f>
        <v>0</v>
      </c>
      <c r="AF321" s="9" t="n">
        <f aca="false">+Outflows!AF321+Fees!AF321+'Ongoing Cash Flows'!AF321+'Terminal Value'!AF321</f>
        <v>0</v>
      </c>
      <c r="AG321" s="9" t="n">
        <f aca="false">+Outflows!AG321+Fees!AG321+'Ongoing Cash Flows'!AG321+'Terminal Value'!AG321</f>
        <v>0</v>
      </c>
      <c r="AH321" s="9" t="n">
        <f aca="false">+Outflows!AH321+Fees!AH321+'Ongoing Cash Flows'!AH321+'Terminal Value'!AH321</f>
        <v>0</v>
      </c>
      <c r="AI321" s="9" t="n">
        <f aca="false">+Outflows!AI321+Fees!AI321+'Ongoing Cash Flows'!AI321+'Terminal Value'!AI321</f>
        <v>0</v>
      </c>
      <c r="AJ321" s="9" t="n">
        <f aca="false">+Outflows!AJ321+Fees!AJ321+'Ongoing Cash Flows'!AJ321+'Terminal Value'!AJ321</f>
        <v>0</v>
      </c>
      <c r="AK321" s="9"/>
      <c r="AL321" s="1"/>
      <c r="AM321" s="32"/>
      <c r="AN321" s="33" t="n">
        <f aca="false">IF(ISERROR(XIRR(B321:AJ321,IRRDates)),-1,XIRR(B321:AJ321,IRRDates))</f>
        <v>0.063757427949069</v>
      </c>
      <c r="AO321" s="9" t="n">
        <f aca="false">SUMPRODUCT(B321:AJ321,PVRf)</f>
        <v>0</v>
      </c>
      <c r="AP321" s="9" t="n">
        <f aca="false">MIN(0,AO321-$AO$1004)^2</f>
        <v>0</v>
      </c>
      <c r="AQ321" s="9" t="n">
        <f aca="false">MAX(0,AO321-$AO$1004)^2</f>
        <v>0</v>
      </c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20"/>
      <c r="CM321" s="20"/>
      <c r="CN321" s="20"/>
      <c r="CO321" s="20"/>
      <c r="CP321" s="20"/>
    </row>
    <row r="322" customFormat="false" ht="11.25" hidden="false" customHeight="false" outlineLevel="0" collapsed="false">
      <c r="A322" s="1" t="n">
        <v>320</v>
      </c>
      <c r="B322" s="9" t="n">
        <f aca="false">+Outflows!B322+Fees!B322+'Ongoing Cash Flows'!B322+'Terminal Value'!B322</f>
        <v>-100025.847823027</v>
      </c>
      <c r="C322" s="9" t="n">
        <f aca="false">+Outflows!C322+Fees!C322+'Ongoing Cash Flows'!C322+'Terminal Value'!C322</f>
        <v>14203.9956913848</v>
      </c>
      <c r="D322" s="9" t="n">
        <f aca="false">+Outflows!D322+Fees!D322+'Ongoing Cash Flows'!D322+'Terminal Value'!D322</f>
        <v>12343.0632155098</v>
      </c>
      <c r="E322" s="9" t="n">
        <f aca="false">+Outflows!E322+Fees!E322+'Ongoing Cash Flows'!E322+'Terminal Value'!E322</f>
        <v>10236.815183105</v>
      </c>
      <c r="F322" s="9" t="n">
        <f aca="false">+Outflows!F322+Fees!F322+'Ongoing Cash Flows'!F322+'Terminal Value'!F322</f>
        <v>9991.69206419496</v>
      </c>
      <c r="G322" s="9" t="n">
        <f aca="false">+Outflows!G322+Fees!G322+'Ongoing Cash Flows'!G322+'Terminal Value'!G322</f>
        <v>9661.69607154541</v>
      </c>
      <c r="H322" s="9" t="n">
        <f aca="false">+Outflows!H322+Fees!H322+'Ongoing Cash Flows'!H322+'Terminal Value'!H322</f>
        <v>8634.33926283594</v>
      </c>
      <c r="I322" s="9" t="n">
        <f aca="false">+Outflows!I322+Fees!I322+'Ongoing Cash Flows'!I322+'Terminal Value'!I322</f>
        <v>8475.85931854898</v>
      </c>
      <c r="J322" s="9" t="n">
        <f aca="false">+Outflows!J322+Fees!J322+'Ongoing Cash Flows'!J322+'Terminal Value'!J322</f>
        <v>8463.42511601399</v>
      </c>
      <c r="K322" s="9" t="n">
        <f aca="false">+Outflows!K322+Fees!K322+'Ongoing Cash Flows'!K322+'Terminal Value'!K322</f>
        <v>8454.50689236631</v>
      </c>
      <c r="L322" s="9" t="n">
        <f aca="false">+Outflows!L322+Fees!L322+'Ongoing Cash Flows'!L322+'Terminal Value'!L322</f>
        <v>8455.49718113358</v>
      </c>
      <c r="M322" s="9" t="n">
        <f aca="false">+Outflows!M322+Fees!M322+'Ongoing Cash Flows'!M322+'Terminal Value'!M322</f>
        <v>8427.72825806349</v>
      </c>
      <c r="N322" s="9" t="n">
        <f aca="false">+Outflows!N322+Fees!N322+'Ongoing Cash Flows'!N322+'Terminal Value'!N322</f>
        <v>8409.84444860167</v>
      </c>
      <c r="O322" s="9" t="n">
        <f aca="false">+Outflows!O322+Fees!O322+'Ongoing Cash Flows'!O322+'Terminal Value'!O322</f>
        <v>8083.95794093162</v>
      </c>
      <c r="P322" s="9" t="n">
        <f aca="false">+Outflows!P322+Fees!P322+'Ongoing Cash Flows'!P322+'Terminal Value'!P322</f>
        <v>7975.86196307585</v>
      </c>
      <c r="Q322" s="9" t="n">
        <f aca="false">+Outflows!Q322+Fees!Q322+'Ongoing Cash Flows'!Q322+'Terminal Value'!Q322</f>
        <v>7947.54289610403</v>
      </c>
      <c r="R322" s="9" t="n">
        <f aca="false">+Outflows!R322+Fees!R322+'Ongoing Cash Flows'!R322+'Terminal Value'!R322</f>
        <v>1147.25646419098</v>
      </c>
      <c r="S322" s="9" t="n">
        <f aca="false">+Outflows!S322+Fees!S322+'Ongoing Cash Flows'!S322+'Terminal Value'!S322</f>
        <v>0</v>
      </c>
      <c r="T322" s="9" t="n">
        <f aca="false">+Outflows!T322+Fees!T322+'Ongoing Cash Flows'!T322+'Terminal Value'!T322</f>
        <v>0</v>
      </c>
      <c r="U322" s="9" t="n">
        <f aca="false">+Outflows!U322+Fees!U322+'Ongoing Cash Flows'!U322+'Terminal Value'!U322</f>
        <v>0</v>
      </c>
      <c r="V322" s="9" t="n">
        <f aca="false">+Outflows!V322+Fees!V322+'Ongoing Cash Flows'!V322+'Terminal Value'!V322</f>
        <v>0</v>
      </c>
      <c r="W322" s="9" t="n">
        <f aca="false">+Outflows!W322+Fees!W322+'Ongoing Cash Flows'!W322+'Terminal Value'!W322</f>
        <v>0</v>
      </c>
      <c r="X322" s="9" t="n">
        <f aca="false">+Outflows!X322+Fees!X322+'Ongoing Cash Flows'!X322+'Terminal Value'!X322</f>
        <v>0</v>
      </c>
      <c r="Y322" s="9" t="n">
        <f aca="false">+Outflows!Y322+Fees!Y322+'Ongoing Cash Flows'!Y322+'Terminal Value'!Y322</f>
        <v>0</v>
      </c>
      <c r="Z322" s="9" t="n">
        <f aca="false">+Outflows!Z322+Fees!Z322+'Ongoing Cash Flows'!Z322+'Terminal Value'!Z322</f>
        <v>0</v>
      </c>
      <c r="AA322" s="9" t="n">
        <f aca="false">+Outflows!AA322+Fees!AA322+'Ongoing Cash Flows'!AA322+'Terminal Value'!AA322</f>
        <v>0</v>
      </c>
      <c r="AB322" s="9" t="n">
        <f aca="false">+Outflows!AB322+Fees!AB322+'Ongoing Cash Flows'!AB322+'Terminal Value'!AB322</f>
        <v>0</v>
      </c>
      <c r="AC322" s="9" t="n">
        <f aca="false">+Outflows!AC322+Fees!AC322+'Ongoing Cash Flows'!AC322+'Terminal Value'!AC322</f>
        <v>0</v>
      </c>
      <c r="AD322" s="9" t="n">
        <f aca="false">+Outflows!AD322+Fees!AD322+'Ongoing Cash Flows'!AD322+'Terminal Value'!AD322</f>
        <v>0</v>
      </c>
      <c r="AE322" s="9" t="n">
        <f aca="false">+Outflows!AE322+Fees!AE322+'Ongoing Cash Flows'!AE322+'Terminal Value'!AE322</f>
        <v>0</v>
      </c>
      <c r="AF322" s="9" t="n">
        <f aca="false">+Outflows!AF322+Fees!AF322+'Ongoing Cash Flows'!AF322+'Terminal Value'!AF322</f>
        <v>0</v>
      </c>
      <c r="AG322" s="9" t="n">
        <f aca="false">+Outflows!AG322+Fees!AG322+'Ongoing Cash Flows'!AG322+'Terminal Value'!AG322</f>
        <v>0</v>
      </c>
      <c r="AH322" s="9" t="n">
        <f aca="false">+Outflows!AH322+Fees!AH322+'Ongoing Cash Flows'!AH322+'Terminal Value'!AH322</f>
        <v>0</v>
      </c>
      <c r="AI322" s="9" t="n">
        <f aca="false">+Outflows!AI322+Fees!AI322+'Ongoing Cash Flows'!AI322+'Terminal Value'!AI322</f>
        <v>0</v>
      </c>
      <c r="AJ322" s="9" t="n">
        <f aca="false">+Outflows!AJ322+Fees!AJ322+'Ongoing Cash Flows'!AJ322+'Terminal Value'!AJ322</f>
        <v>0</v>
      </c>
      <c r="AK322" s="9"/>
      <c r="AL322" s="1"/>
      <c r="AM322" s="32"/>
      <c r="AN322" s="33" t="n">
        <f aca="false">IF(ISERROR(XIRR(B322:AJ322,IRRDates)),-1,XIRR(B322:AJ322,IRRDates))</f>
        <v>0.0506775756132107</v>
      </c>
      <c r="AO322" s="9" t="n">
        <f aca="false">SUMPRODUCT(B322:AJ322,PVRf)</f>
        <v>0</v>
      </c>
      <c r="AP322" s="9" t="n">
        <f aca="false">MIN(0,AO322-$AO$1004)^2</f>
        <v>0</v>
      </c>
      <c r="AQ322" s="9" t="n">
        <f aca="false">MAX(0,AO322-$AO$1004)^2</f>
        <v>0</v>
      </c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20"/>
      <c r="CM322" s="20"/>
      <c r="CN322" s="20"/>
      <c r="CO322" s="20"/>
      <c r="CP322" s="20"/>
    </row>
    <row r="323" customFormat="false" ht="11.25" hidden="false" customHeight="false" outlineLevel="0" collapsed="false">
      <c r="A323" s="1" t="n">
        <v>321</v>
      </c>
      <c r="B323" s="9" t="n">
        <f aca="false">+Outflows!B323+Fees!B323+'Ongoing Cash Flows'!B323+'Terminal Value'!B323</f>
        <v>-95039.4288921447</v>
      </c>
      <c r="C323" s="9" t="n">
        <f aca="false">+Outflows!C323+Fees!C323+'Ongoing Cash Flows'!C323+'Terminal Value'!C323</f>
        <v>14195.1495738264</v>
      </c>
      <c r="D323" s="9" t="n">
        <f aca="false">+Outflows!D323+Fees!D323+'Ongoing Cash Flows'!D323+'Terminal Value'!D323</f>
        <v>12138.1114123614</v>
      </c>
      <c r="E323" s="9" t="n">
        <f aca="false">+Outflows!E323+Fees!E323+'Ongoing Cash Flows'!E323+'Terminal Value'!E323</f>
        <v>10041.2451097646</v>
      </c>
      <c r="F323" s="9" t="n">
        <f aca="false">+Outflows!F323+Fees!F323+'Ongoing Cash Flows'!F323+'Terminal Value'!F323</f>
        <v>9624.30477175789</v>
      </c>
      <c r="G323" s="9" t="n">
        <f aca="false">+Outflows!G323+Fees!G323+'Ongoing Cash Flows'!G323+'Terminal Value'!G323</f>
        <v>9506.97030486559</v>
      </c>
      <c r="H323" s="9" t="n">
        <f aca="false">+Outflows!H323+Fees!H323+'Ongoing Cash Flows'!H323+'Terminal Value'!H323</f>
        <v>8513.55702675158</v>
      </c>
      <c r="I323" s="9" t="n">
        <f aca="false">+Outflows!I323+Fees!I323+'Ongoing Cash Flows'!I323+'Terminal Value'!I323</f>
        <v>8361.47485740969</v>
      </c>
      <c r="J323" s="9" t="n">
        <f aca="false">+Outflows!J323+Fees!J323+'Ongoing Cash Flows'!J323+'Terminal Value'!J323</f>
        <v>8349.04065487471</v>
      </c>
      <c r="K323" s="9" t="n">
        <f aca="false">+Outflows!K323+Fees!K323+'Ongoing Cash Flows'!K323+'Terminal Value'!K323</f>
        <v>8339.92855925899</v>
      </c>
      <c r="L323" s="9" t="n">
        <f aca="false">+Outflows!L323+Fees!L323+'Ongoing Cash Flows'!L323+'Terminal Value'!L323</f>
        <v>8341.1127199943</v>
      </c>
      <c r="M323" s="9" t="n">
        <f aca="false">+Outflows!M323+Fees!M323+'Ongoing Cash Flows'!M323+'Terminal Value'!M323</f>
        <v>8313.14992495617</v>
      </c>
      <c r="N323" s="9" t="n">
        <f aca="false">+Outflows!N323+Fees!N323+'Ongoing Cash Flows'!N323+'Terminal Value'!N323</f>
        <v>8295.45998746239</v>
      </c>
      <c r="O323" s="9" t="n">
        <f aca="false">+Outflows!O323+Fees!O323+'Ongoing Cash Flows'!O323+'Terminal Value'!O323</f>
        <v>7969.37960782431</v>
      </c>
      <c r="P323" s="9" t="n">
        <f aca="false">+Outflows!P323+Fees!P323+'Ongoing Cash Flows'!P323+'Terminal Value'!P323</f>
        <v>7861.47750193657</v>
      </c>
      <c r="Q323" s="9" t="n">
        <f aca="false">+Outflows!Q323+Fees!Q323+'Ongoing Cash Flows'!Q323+'Terminal Value'!Q323</f>
        <v>7832.96456299671</v>
      </c>
      <c r="R323" s="9" t="n">
        <f aca="false">+Outflows!R323+Fees!R323+'Ongoing Cash Flows'!R323+'Terminal Value'!R323</f>
        <v>1090.06423362134</v>
      </c>
      <c r="S323" s="9" t="n">
        <f aca="false">+Outflows!S323+Fees!S323+'Ongoing Cash Flows'!S323+'Terminal Value'!S323</f>
        <v>0</v>
      </c>
      <c r="T323" s="9" t="n">
        <f aca="false">+Outflows!T323+Fees!T323+'Ongoing Cash Flows'!T323+'Terminal Value'!T323</f>
        <v>0</v>
      </c>
      <c r="U323" s="9" t="n">
        <f aca="false">+Outflows!U323+Fees!U323+'Ongoing Cash Flows'!U323+'Terminal Value'!U323</f>
        <v>0</v>
      </c>
      <c r="V323" s="9" t="n">
        <f aca="false">+Outflows!V323+Fees!V323+'Ongoing Cash Flows'!V323+'Terminal Value'!V323</f>
        <v>0</v>
      </c>
      <c r="W323" s="9" t="n">
        <f aca="false">+Outflows!W323+Fees!W323+'Ongoing Cash Flows'!W323+'Terminal Value'!W323</f>
        <v>0</v>
      </c>
      <c r="X323" s="9" t="n">
        <f aca="false">+Outflows!X323+Fees!X323+'Ongoing Cash Flows'!X323+'Terminal Value'!X323</f>
        <v>0</v>
      </c>
      <c r="Y323" s="9" t="n">
        <f aca="false">+Outflows!Y323+Fees!Y323+'Ongoing Cash Flows'!Y323+'Terminal Value'!Y323</f>
        <v>0</v>
      </c>
      <c r="Z323" s="9" t="n">
        <f aca="false">+Outflows!Z323+Fees!Z323+'Ongoing Cash Flows'!Z323+'Terminal Value'!Z323</f>
        <v>0</v>
      </c>
      <c r="AA323" s="9" t="n">
        <f aca="false">+Outflows!AA323+Fees!AA323+'Ongoing Cash Flows'!AA323+'Terminal Value'!AA323</f>
        <v>0</v>
      </c>
      <c r="AB323" s="9" t="n">
        <f aca="false">+Outflows!AB323+Fees!AB323+'Ongoing Cash Flows'!AB323+'Terminal Value'!AB323</f>
        <v>0</v>
      </c>
      <c r="AC323" s="9" t="n">
        <f aca="false">+Outflows!AC323+Fees!AC323+'Ongoing Cash Flows'!AC323+'Terminal Value'!AC323</f>
        <v>0</v>
      </c>
      <c r="AD323" s="9" t="n">
        <f aca="false">+Outflows!AD323+Fees!AD323+'Ongoing Cash Flows'!AD323+'Terminal Value'!AD323</f>
        <v>0</v>
      </c>
      <c r="AE323" s="9" t="n">
        <f aca="false">+Outflows!AE323+Fees!AE323+'Ongoing Cash Flows'!AE323+'Terminal Value'!AE323</f>
        <v>0</v>
      </c>
      <c r="AF323" s="9" t="n">
        <f aca="false">+Outflows!AF323+Fees!AF323+'Ongoing Cash Flows'!AF323+'Terminal Value'!AF323</f>
        <v>0</v>
      </c>
      <c r="AG323" s="9" t="n">
        <f aca="false">+Outflows!AG323+Fees!AG323+'Ongoing Cash Flows'!AG323+'Terminal Value'!AG323</f>
        <v>0</v>
      </c>
      <c r="AH323" s="9" t="n">
        <f aca="false">+Outflows!AH323+Fees!AH323+'Ongoing Cash Flows'!AH323+'Terminal Value'!AH323</f>
        <v>0</v>
      </c>
      <c r="AI323" s="9" t="n">
        <f aca="false">+Outflows!AI323+Fees!AI323+'Ongoing Cash Flows'!AI323+'Terminal Value'!AI323</f>
        <v>0</v>
      </c>
      <c r="AJ323" s="9" t="n">
        <f aca="false">+Outflows!AJ323+Fees!AJ323+'Ongoing Cash Flows'!AJ323+'Terminal Value'!AJ323</f>
        <v>0</v>
      </c>
      <c r="AK323" s="9"/>
      <c r="AL323" s="1"/>
      <c r="AM323" s="32"/>
      <c r="AN323" s="33" t="n">
        <f aca="false">IF(ISERROR(XIRR(B323:AJ323,IRRDates)),-1,XIRR(B323:AJ323,IRRDates))</f>
        <v>0.0566075203078372</v>
      </c>
      <c r="AO323" s="9" t="n">
        <f aca="false">SUMPRODUCT(B323:AJ323,PVRf)</f>
        <v>0</v>
      </c>
      <c r="AP323" s="9" t="n">
        <f aca="false">MIN(0,AO323-$AO$1004)^2</f>
        <v>0</v>
      </c>
      <c r="AQ323" s="9" t="n">
        <f aca="false">MAX(0,AO323-$AO$1004)^2</f>
        <v>0</v>
      </c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20"/>
      <c r="CM323" s="20"/>
      <c r="CN323" s="20"/>
      <c r="CO323" s="20"/>
      <c r="CP323" s="20"/>
    </row>
    <row r="324" customFormat="false" ht="11.25" hidden="false" customHeight="false" outlineLevel="0" collapsed="false">
      <c r="A324" s="1" t="n">
        <v>322</v>
      </c>
      <c r="B324" s="9" t="n">
        <f aca="false">+Outflows!B324+Fees!B324+'Ongoing Cash Flows'!B324+'Terminal Value'!B324</f>
        <v>-89110.823983462</v>
      </c>
      <c r="C324" s="9" t="n">
        <f aca="false">+Outflows!C324+Fees!C324+'Ongoing Cash Flows'!C324+'Terminal Value'!C324</f>
        <v>13960.9543110774</v>
      </c>
      <c r="D324" s="9" t="n">
        <f aca="false">+Outflows!D324+Fees!D324+'Ongoing Cash Flows'!D324+'Terminal Value'!D324</f>
        <v>11957.3571325333</v>
      </c>
      <c r="E324" s="9" t="n">
        <f aca="false">+Outflows!E324+Fees!E324+'Ongoing Cash Flows'!E324+'Terminal Value'!E324</f>
        <v>9827.35683324899</v>
      </c>
      <c r="F324" s="9" t="n">
        <f aca="false">+Outflows!F324+Fees!F324+'Ongoing Cash Flows'!F324+'Terminal Value'!F324</f>
        <v>9456.9348501456</v>
      </c>
      <c r="G324" s="9" t="n">
        <f aca="false">+Outflows!G324+Fees!G324+'Ongoing Cash Flows'!G324+'Terminal Value'!G324</f>
        <v>9278.04844705782</v>
      </c>
      <c r="H324" s="9" t="n">
        <f aca="false">+Outflows!H324+Fees!H324+'Ongoing Cash Flows'!H324+'Terminal Value'!H324</f>
        <v>8369.95293578829</v>
      </c>
      <c r="I324" s="9" t="n">
        <f aca="false">+Outflows!I324+Fees!I324+'Ongoing Cash Flows'!I324+'Terminal Value'!I324</f>
        <v>8225.47740368844</v>
      </c>
      <c r="J324" s="9" t="n">
        <f aca="false">+Outflows!J324+Fees!J324+'Ongoing Cash Flows'!J324+'Terminal Value'!J324</f>
        <v>8213.04320115345</v>
      </c>
      <c r="K324" s="9" t="n">
        <f aca="false">+Outflows!K324+Fees!K324+'Ongoing Cash Flows'!K324+'Terminal Value'!K324</f>
        <v>8203.70060137889</v>
      </c>
      <c r="L324" s="9" t="n">
        <f aca="false">+Outflows!L324+Fees!L324+'Ongoing Cash Flows'!L324+'Terminal Value'!L324</f>
        <v>8205.11526627304</v>
      </c>
      <c r="M324" s="9" t="n">
        <f aca="false">+Outflows!M324+Fees!M324+'Ongoing Cash Flows'!M324+'Terminal Value'!M324</f>
        <v>8176.92196707607</v>
      </c>
      <c r="N324" s="9" t="n">
        <f aca="false">+Outflows!N324+Fees!N324+'Ongoing Cash Flows'!N324+'Terminal Value'!N324</f>
        <v>8159.46253374113</v>
      </c>
      <c r="O324" s="9" t="n">
        <f aca="false">+Outflows!O324+Fees!O324+'Ongoing Cash Flows'!O324+'Terminal Value'!O324</f>
        <v>7833.1516499442</v>
      </c>
      <c r="P324" s="9" t="n">
        <f aca="false">+Outflows!P324+Fees!P324+'Ongoing Cash Flows'!P324+'Terminal Value'!P324</f>
        <v>7725.48004821531</v>
      </c>
      <c r="Q324" s="9" t="n">
        <f aca="false">+Outflows!Q324+Fees!Q324+'Ongoing Cash Flows'!Q324+'Terminal Value'!Q324</f>
        <v>7696.73660511661</v>
      </c>
      <c r="R324" s="9" t="n">
        <f aca="false">+Outflows!R324+Fees!R324+'Ongoing Cash Flows'!R324+'Terminal Value'!R324</f>
        <v>1022.06550676072</v>
      </c>
      <c r="S324" s="9" t="n">
        <f aca="false">+Outflows!S324+Fees!S324+'Ongoing Cash Flows'!S324+'Terminal Value'!S324</f>
        <v>0</v>
      </c>
      <c r="T324" s="9" t="n">
        <f aca="false">+Outflows!T324+Fees!T324+'Ongoing Cash Flows'!T324+'Terminal Value'!T324</f>
        <v>0</v>
      </c>
      <c r="U324" s="9" t="n">
        <f aca="false">+Outflows!U324+Fees!U324+'Ongoing Cash Flows'!U324+'Terminal Value'!U324</f>
        <v>0</v>
      </c>
      <c r="V324" s="9" t="n">
        <f aca="false">+Outflows!V324+Fees!V324+'Ongoing Cash Flows'!V324+'Terminal Value'!V324</f>
        <v>0</v>
      </c>
      <c r="W324" s="9" t="n">
        <f aca="false">+Outflows!W324+Fees!W324+'Ongoing Cash Flows'!W324+'Terminal Value'!W324</f>
        <v>0</v>
      </c>
      <c r="X324" s="9" t="n">
        <f aca="false">+Outflows!X324+Fees!X324+'Ongoing Cash Flows'!X324+'Terminal Value'!X324</f>
        <v>0</v>
      </c>
      <c r="Y324" s="9" t="n">
        <f aca="false">+Outflows!Y324+Fees!Y324+'Ongoing Cash Flows'!Y324+'Terminal Value'!Y324</f>
        <v>0</v>
      </c>
      <c r="Z324" s="9" t="n">
        <f aca="false">+Outflows!Z324+Fees!Z324+'Ongoing Cash Flows'!Z324+'Terminal Value'!Z324</f>
        <v>0</v>
      </c>
      <c r="AA324" s="9" t="n">
        <f aca="false">+Outflows!AA324+Fees!AA324+'Ongoing Cash Flows'!AA324+'Terminal Value'!AA324</f>
        <v>0</v>
      </c>
      <c r="AB324" s="9" t="n">
        <f aca="false">+Outflows!AB324+Fees!AB324+'Ongoing Cash Flows'!AB324+'Terminal Value'!AB324</f>
        <v>0</v>
      </c>
      <c r="AC324" s="9" t="n">
        <f aca="false">+Outflows!AC324+Fees!AC324+'Ongoing Cash Flows'!AC324+'Terminal Value'!AC324</f>
        <v>0</v>
      </c>
      <c r="AD324" s="9" t="n">
        <f aca="false">+Outflows!AD324+Fees!AD324+'Ongoing Cash Flows'!AD324+'Terminal Value'!AD324</f>
        <v>0</v>
      </c>
      <c r="AE324" s="9" t="n">
        <f aca="false">+Outflows!AE324+Fees!AE324+'Ongoing Cash Flows'!AE324+'Terminal Value'!AE324</f>
        <v>0</v>
      </c>
      <c r="AF324" s="9" t="n">
        <f aca="false">+Outflows!AF324+Fees!AF324+'Ongoing Cash Flows'!AF324+'Terminal Value'!AF324</f>
        <v>0</v>
      </c>
      <c r="AG324" s="9" t="n">
        <f aca="false">+Outflows!AG324+Fees!AG324+'Ongoing Cash Flows'!AG324+'Terminal Value'!AG324</f>
        <v>0</v>
      </c>
      <c r="AH324" s="9" t="n">
        <f aca="false">+Outflows!AH324+Fees!AH324+'Ongoing Cash Flows'!AH324+'Terminal Value'!AH324</f>
        <v>0</v>
      </c>
      <c r="AI324" s="9" t="n">
        <f aca="false">+Outflows!AI324+Fees!AI324+'Ongoing Cash Flows'!AI324+'Terminal Value'!AI324</f>
        <v>0</v>
      </c>
      <c r="AJ324" s="9" t="n">
        <f aca="false">+Outflows!AJ324+Fees!AJ324+'Ongoing Cash Flows'!AJ324+'Terminal Value'!AJ324</f>
        <v>0</v>
      </c>
      <c r="AK324" s="9"/>
      <c r="AL324" s="1"/>
      <c r="AM324" s="32"/>
      <c r="AN324" s="33" t="n">
        <f aca="false">IF(ISERROR(XIRR(B324:AJ324,IRRDates)),-1,XIRR(B324:AJ324,IRRDates))</f>
        <v>0.0644844493361384</v>
      </c>
      <c r="AO324" s="9" t="n">
        <f aca="false">SUMPRODUCT(B324:AJ324,PVRf)</f>
        <v>0</v>
      </c>
      <c r="AP324" s="9" t="n">
        <f aca="false">MIN(0,AO324-$AO$1004)^2</f>
        <v>0</v>
      </c>
      <c r="AQ324" s="9" t="n">
        <f aca="false">MAX(0,AO324-$AO$1004)^2</f>
        <v>0</v>
      </c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20"/>
      <c r="CM324" s="20"/>
      <c r="CN324" s="20"/>
      <c r="CO324" s="20"/>
      <c r="CP324" s="20"/>
    </row>
    <row r="325" customFormat="false" ht="11.25" hidden="false" customHeight="false" outlineLevel="0" collapsed="false">
      <c r="A325" s="1" t="n">
        <v>323</v>
      </c>
      <c r="B325" s="9" t="n">
        <f aca="false">+Outflows!B325+Fees!B325+'Ongoing Cash Flows'!B325+'Terminal Value'!B325</f>
        <v>-99672.8548756302</v>
      </c>
      <c r="C325" s="9" t="n">
        <f aca="false">+Outflows!C325+Fees!C325+'Ongoing Cash Flows'!C325+'Terminal Value'!C325</f>
        <v>14263.2140464643</v>
      </c>
      <c r="D325" s="9" t="n">
        <f aca="false">+Outflows!D325+Fees!D325+'Ongoing Cash Flows'!D325+'Terminal Value'!D325</f>
        <v>12388.5573532333</v>
      </c>
      <c r="E325" s="9" t="n">
        <f aca="false">+Outflows!E325+Fees!E325+'Ongoing Cash Flows'!E325+'Terminal Value'!E325</f>
        <v>10242.0806861242</v>
      </c>
      <c r="F325" s="9" t="n">
        <f aca="false">+Outflows!F325+Fees!F325+'Ongoing Cash Flows'!F325+'Terminal Value'!F325</f>
        <v>9851.25362645872</v>
      </c>
      <c r="G325" s="9" t="n">
        <f aca="false">+Outflows!G325+Fees!G325+'Ongoing Cash Flows'!G325+'Terminal Value'!G325</f>
        <v>9488.31977400734</v>
      </c>
      <c r="H325" s="9" t="n">
        <f aca="false">+Outflows!H325+Fees!H325+'Ongoing Cash Flows'!H325+'Terminal Value'!H325</f>
        <v>8625.7889829458</v>
      </c>
      <c r="I325" s="9" t="n">
        <f aca="false">+Outflows!I325+Fees!I325+'Ongoing Cash Flows'!I325+'Terminal Value'!I325</f>
        <v>8467.76194273007</v>
      </c>
      <c r="J325" s="9" t="n">
        <f aca="false">+Outflows!J325+Fees!J325+'Ongoing Cash Flows'!J325+'Terminal Value'!J325</f>
        <v>8455.32774019508</v>
      </c>
      <c r="K325" s="9" t="n">
        <f aca="false">+Outflows!K325+Fees!K325+'Ongoing Cash Flows'!K325+'Terminal Value'!K325</f>
        <v>8446.3957921816</v>
      </c>
      <c r="L325" s="9" t="n">
        <f aca="false">+Outflows!L325+Fees!L325+'Ongoing Cash Flows'!L325+'Terminal Value'!L325</f>
        <v>8447.39980531466</v>
      </c>
      <c r="M325" s="9" t="n">
        <f aca="false">+Outflows!M325+Fees!M325+'Ongoing Cash Flows'!M325+'Terminal Value'!M325</f>
        <v>8419.61715787878</v>
      </c>
      <c r="N325" s="9" t="n">
        <f aca="false">+Outflows!N325+Fees!N325+'Ongoing Cash Flows'!N325+'Terminal Value'!N325</f>
        <v>8401.74707278276</v>
      </c>
      <c r="O325" s="9" t="n">
        <f aca="false">+Outflows!O325+Fees!O325+'Ongoing Cash Flows'!O325+'Terminal Value'!O325</f>
        <v>8075.84684074691</v>
      </c>
      <c r="P325" s="9" t="n">
        <f aca="false">+Outflows!P325+Fees!P325+'Ongoing Cash Flows'!P325+'Terminal Value'!P325</f>
        <v>7967.76458725694</v>
      </c>
      <c r="Q325" s="9" t="n">
        <f aca="false">+Outflows!Q325+Fees!Q325+'Ongoing Cash Flows'!Q325+'Terminal Value'!Q325</f>
        <v>7939.43179591932</v>
      </c>
      <c r="R325" s="9" t="n">
        <f aca="false">+Outflows!R325+Fees!R325+'Ongoing Cash Flows'!R325+'Terminal Value'!R325</f>
        <v>1143.20777628153</v>
      </c>
      <c r="S325" s="9" t="n">
        <f aca="false">+Outflows!S325+Fees!S325+'Ongoing Cash Flows'!S325+'Terminal Value'!S325</f>
        <v>0</v>
      </c>
      <c r="T325" s="9" t="n">
        <f aca="false">+Outflows!T325+Fees!T325+'Ongoing Cash Flows'!T325+'Terminal Value'!T325</f>
        <v>0</v>
      </c>
      <c r="U325" s="9" t="n">
        <f aca="false">+Outflows!U325+Fees!U325+'Ongoing Cash Flows'!U325+'Terminal Value'!U325</f>
        <v>0</v>
      </c>
      <c r="V325" s="9" t="n">
        <f aca="false">+Outflows!V325+Fees!V325+'Ongoing Cash Flows'!V325+'Terminal Value'!V325</f>
        <v>0</v>
      </c>
      <c r="W325" s="9" t="n">
        <f aca="false">+Outflows!W325+Fees!W325+'Ongoing Cash Flows'!W325+'Terminal Value'!W325</f>
        <v>0</v>
      </c>
      <c r="X325" s="9" t="n">
        <f aca="false">+Outflows!X325+Fees!X325+'Ongoing Cash Flows'!X325+'Terminal Value'!X325</f>
        <v>0</v>
      </c>
      <c r="Y325" s="9" t="n">
        <f aca="false">+Outflows!Y325+Fees!Y325+'Ongoing Cash Flows'!Y325+'Terminal Value'!Y325</f>
        <v>0</v>
      </c>
      <c r="Z325" s="9" t="n">
        <f aca="false">+Outflows!Z325+Fees!Z325+'Ongoing Cash Flows'!Z325+'Terminal Value'!Z325</f>
        <v>0</v>
      </c>
      <c r="AA325" s="9" t="n">
        <f aca="false">+Outflows!AA325+Fees!AA325+'Ongoing Cash Flows'!AA325+'Terminal Value'!AA325</f>
        <v>0</v>
      </c>
      <c r="AB325" s="9" t="n">
        <f aca="false">+Outflows!AB325+Fees!AB325+'Ongoing Cash Flows'!AB325+'Terminal Value'!AB325</f>
        <v>0</v>
      </c>
      <c r="AC325" s="9" t="n">
        <f aca="false">+Outflows!AC325+Fees!AC325+'Ongoing Cash Flows'!AC325+'Terminal Value'!AC325</f>
        <v>0</v>
      </c>
      <c r="AD325" s="9" t="n">
        <f aca="false">+Outflows!AD325+Fees!AD325+'Ongoing Cash Flows'!AD325+'Terminal Value'!AD325</f>
        <v>0</v>
      </c>
      <c r="AE325" s="9" t="n">
        <f aca="false">+Outflows!AE325+Fees!AE325+'Ongoing Cash Flows'!AE325+'Terminal Value'!AE325</f>
        <v>0</v>
      </c>
      <c r="AF325" s="9" t="n">
        <f aca="false">+Outflows!AF325+Fees!AF325+'Ongoing Cash Flows'!AF325+'Terminal Value'!AF325</f>
        <v>0</v>
      </c>
      <c r="AG325" s="9" t="n">
        <f aca="false">+Outflows!AG325+Fees!AG325+'Ongoing Cash Flows'!AG325+'Terminal Value'!AG325</f>
        <v>0</v>
      </c>
      <c r="AH325" s="9" t="n">
        <f aca="false">+Outflows!AH325+Fees!AH325+'Ongoing Cash Flows'!AH325+'Terminal Value'!AH325</f>
        <v>0</v>
      </c>
      <c r="AI325" s="9" t="n">
        <f aca="false">+Outflows!AI325+Fees!AI325+'Ongoing Cash Flows'!AI325+'Terminal Value'!AI325</f>
        <v>0</v>
      </c>
      <c r="AJ325" s="9" t="n">
        <f aca="false">+Outflows!AJ325+Fees!AJ325+'Ongoing Cash Flows'!AJ325+'Terminal Value'!AJ325</f>
        <v>0</v>
      </c>
      <c r="AK325" s="9"/>
      <c r="AL325" s="1"/>
      <c r="AM325" s="32"/>
      <c r="AN325" s="33" t="n">
        <f aca="false">IF(ISERROR(XIRR(B325:AJ325,IRRDates)),-1,XIRR(B325:AJ325,IRRDates))</f>
        <v>0.0509285691271985</v>
      </c>
      <c r="AO325" s="9" t="n">
        <f aca="false">SUMPRODUCT(B325:AJ325,PVRf)</f>
        <v>0</v>
      </c>
      <c r="AP325" s="9" t="n">
        <f aca="false">MIN(0,AO325-$AO$1004)^2</f>
        <v>0</v>
      </c>
      <c r="AQ325" s="9" t="n">
        <f aca="false">MAX(0,AO325-$AO$1004)^2</f>
        <v>0</v>
      </c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20"/>
      <c r="CM325" s="20"/>
      <c r="CN325" s="20"/>
      <c r="CO325" s="20"/>
      <c r="CP325" s="20"/>
    </row>
    <row r="326" customFormat="false" ht="11.25" hidden="false" customHeight="false" outlineLevel="0" collapsed="false">
      <c r="A326" s="1" t="n">
        <v>324</v>
      </c>
      <c r="B326" s="9" t="n">
        <f aca="false">+Outflows!B326+Fees!B326+'Ongoing Cash Flows'!B326+'Terminal Value'!B326</f>
        <v>-91526.1479467648</v>
      </c>
      <c r="C326" s="9" t="n">
        <f aca="false">+Outflows!C326+Fees!C326+'Ongoing Cash Flows'!C326+'Terminal Value'!C326</f>
        <v>14135.1569854374</v>
      </c>
      <c r="D326" s="9" t="n">
        <f aca="false">+Outflows!D326+Fees!D326+'Ongoing Cash Flows'!D326+'Terminal Value'!D326</f>
        <v>11977.5098998677</v>
      </c>
      <c r="E326" s="9" t="n">
        <f aca="false">+Outflows!E326+Fees!E326+'Ongoing Cash Flows'!E326+'Terminal Value'!E326</f>
        <v>9897.64535673254</v>
      </c>
      <c r="F326" s="9" t="n">
        <f aca="false">+Outflows!F326+Fees!F326+'Ongoing Cash Flows'!F326+'Terminal Value'!F326</f>
        <v>9620.67888889463</v>
      </c>
      <c r="G326" s="9" t="n">
        <f aca="false">+Outflows!G326+Fees!G326+'Ongoing Cash Flows'!G326+'Terminal Value'!G326</f>
        <v>9372.992860123</v>
      </c>
      <c r="H326" s="9" t="n">
        <f aca="false">+Outflows!H326+Fees!H326+'Ongoing Cash Flows'!H326+'Terminal Value'!H326</f>
        <v>8428.45749250516</v>
      </c>
      <c r="I326" s="9" t="n">
        <f aca="false">+Outflows!I326+Fees!I326+'Ongoing Cash Flows'!I326+'Terminal Value'!I326</f>
        <v>8280.88300314744</v>
      </c>
      <c r="J326" s="9" t="n">
        <f aca="false">+Outflows!J326+Fees!J326+'Ongoing Cash Flows'!J326+'Terminal Value'!J326</f>
        <v>8268.44880061245</v>
      </c>
      <c r="K326" s="9" t="n">
        <f aca="false">+Outflows!K326+Fees!K326+'Ongoing Cash Flows'!K326+'Terminal Value'!K326</f>
        <v>8259.20010863358</v>
      </c>
      <c r="L326" s="9" t="n">
        <f aca="false">+Outflows!L326+Fees!L326+'Ongoing Cash Flows'!L326+'Terminal Value'!L326</f>
        <v>8260.52086573204</v>
      </c>
      <c r="M326" s="9" t="n">
        <f aca="false">+Outflows!M326+Fees!M326+'Ongoing Cash Flows'!M326+'Terminal Value'!M326</f>
        <v>8232.42147433076</v>
      </c>
      <c r="N326" s="9" t="n">
        <f aca="false">+Outflows!N326+Fees!N326+'Ongoing Cash Flows'!N326+'Terminal Value'!N326</f>
        <v>8214.86813320013</v>
      </c>
      <c r="O326" s="9" t="n">
        <f aca="false">+Outflows!O326+Fees!O326+'Ongoing Cash Flows'!O326+'Terminal Value'!O326</f>
        <v>7888.65115719889</v>
      </c>
      <c r="P326" s="9" t="n">
        <f aca="false">+Outflows!P326+Fees!P326+'Ongoing Cash Flows'!P326+'Terminal Value'!P326</f>
        <v>7780.88564767431</v>
      </c>
      <c r="Q326" s="9" t="n">
        <f aca="false">+Outflows!Q326+Fees!Q326+'Ongoing Cash Flows'!Q326+'Terminal Value'!Q326</f>
        <v>7752.23611237129</v>
      </c>
      <c r="R326" s="9" t="n">
        <f aca="false">+Outflows!R326+Fees!R326+'Ongoing Cash Flows'!R326+'Terminal Value'!R326</f>
        <v>1049.76830649021</v>
      </c>
      <c r="S326" s="9" t="n">
        <f aca="false">+Outflows!S326+Fees!S326+'Ongoing Cash Flows'!S326+'Terminal Value'!S326</f>
        <v>0</v>
      </c>
      <c r="T326" s="9" t="n">
        <f aca="false">+Outflows!T326+Fees!T326+'Ongoing Cash Flows'!T326+'Terminal Value'!T326</f>
        <v>0</v>
      </c>
      <c r="U326" s="9" t="n">
        <f aca="false">+Outflows!U326+Fees!U326+'Ongoing Cash Flows'!U326+'Terminal Value'!U326</f>
        <v>0</v>
      </c>
      <c r="V326" s="9" t="n">
        <f aca="false">+Outflows!V326+Fees!V326+'Ongoing Cash Flows'!V326+'Terminal Value'!V326</f>
        <v>0</v>
      </c>
      <c r="W326" s="9" t="n">
        <f aca="false">+Outflows!W326+Fees!W326+'Ongoing Cash Flows'!W326+'Terminal Value'!W326</f>
        <v>0</v>
      </c>
      <c r="X326" s="9" t="n">
        <f aca="false">+Outflows!X326+Fees!X326+'Ongoing Cash Flows'!X326+'Terminal Value'!X326</f>
        <v>0</v>
      </c>
      <c r="Y326" s="9" t="n">
        <f aca="false">+Outflows!Y326+Fees!Y326+'Ongoing Cash Flows'!Y326+'Terminal Value'!Y326</f>
        <v>0</v>
      </c>
      <c r="Z326" s="9" t="n">
        <f aca="false">+Outflows!Z326+Fees!Z326+'Ongoing Cash Flows'!Z326+'Terminal Value'!Z326</f>
        <v>0</v>
      </c>
      <c r="AA326" s="9" t="n">
        <f aca="false">+Outflows!AA326+Fees!AA326+'Ongoing Cash Flows'!AA326+'Terminal Value'!AA326</f>
        <v>0</v>
      </c>
      <c r="AB326" s="9" t="n">
        <f aca="false">+Outflows!AB326+Fees!AB326+'Ongoing Cash Flows'!AB326+'Terminal Value'!AB326</f>
        <v>0</v>
      </c>
      <c r="AC326" s="9" t="n">
        <f aca="false">+Outflows!AC326+Fees!AC326+'Ongoing Cash Flows'!AC326+'Terminal Value'!AC326</f>
        <v>0</v>
      </c>
      <c r="AD326" s="9" t="n">
        <f aca="false">+Outflows!AD326+Fees!AD326+'Ongoing Cash Flows'!AD326+'Terminal Value'!AD326</f>
        <v>0</v>
      </c>
      <c r="AE326" s="9" t="n">
        <f aca="false">+Outflows!AE326+Fees!AE326+'Ongoing Cash Flows'!AE326+'Terminal Value'!AE326</f>
        <v>0</v>
      </c>
      <c r="AF326" s="9" t="n">
        <f aca="false">+Outflows!AF326+Fees!AF326+'Ongoing Cash Flows'!AF326+'Terminal Value'!AF326</f>
        <v>0</v>
      </c>
      <c r="AG326" s="9" t="n">
        <f aca="false">+Outflows!AG326+Fees!AG326+'Ongoing Cash Flows'!AG326+'Terminal Value'!AG326</f>
        <v>0</v>
      </c>
      <c r="AH326" s="9" t="n">
        <f aca="false">+Outflows!AH326+Fees!AH326+'Ongoing Cash Flows'!AH326+'Terminal Value'!AH326</f>
        <v>0</v>
      </c>
      <c r="AI326" s="9" t="n">
        <f aca="false">+Outflows!AI326+Fees!AI326+'Ongoing Cash Flows'!AI326+'Terminal Value'!AI326</f>
        <v>0</v>
      </c>
      <c r="AJ326" s="9" t="n">
        <f aca="false">+Outflows!AJ326+Fees!AJ326+'Ongoing Cash Flows'!AJ326+'Terminal Value'!AJ326</f>
        <v>0</v>
      </c>
      <c r="AK326" s="9"/>
      <c r="AL326" s="1"/>
      <c r="AM326" s="32"/>
      <c r="AN326" s="33" t="n">
        <f aca="false">IF(ISERROR(XIRR(B326:AJ326,IRRDates)),-1,XIRR(B326:AJ326,IRRDates))</f>
        <v>0.061333652377238</v>
      </c>
      <c r="AO326" s="9" t="n">
        <f aca="false">SUMPRODUCT(B326:AJ326,PVRf)</f>
        <v>0</v>
      </c>
      <c r="AP326" s="9" t="n">
        <f aca="false">MIN(0,AO326-$AO$1004)^2</f>
        <v>0</v>
      </c>
      <c r="AQ326" s="9" t="n">
        <f aca="false">MAX(0,AO326-$AO$1004)^2</f>
        <v>0</v>
      </c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20"/>
      <c r="CM326" s="20"/>
      <c r="CN326" s="20"/>
      <c r="CO326" s="20"/>
      <c r="CP326" s="20"/>
    </row>
    <row r="327" customFormat="false" ht="11.25" hidden="false" customHeight="false" outlineLevel="0" collapsed="false">
      <c r="A327" s="1" t="n">
        <v>325</v>
      </c>
      <c r="B327" s="9" t="n">
        <f aca="false">+Outflows!B327+Fees!B327+'Ongoing Cash Flows'!B327+'Terminal Value'!B327</f>
        <v>-99385.6006317984</v>
      </c>
      <c r="C327" s="9" t="n">
        <f aca="false">+Outflows!C327+Fees!C327+'Ongoing Cash Flows'!C327+'Terminal Value'!C327</f>
        <v>14178.2245503345</v>
      </c>
      <c r="D327" s="9" t="n">
        <f aca="false">+Outflows!D327+Fees!D327+'Ongoing Cash Flows'!D327+'Terminal Value'!D327</f>
        <v>12389.3295824236</v>
      </c>
      <c r="E327" s="9" t="n">
        <f aca="false">+Outflows!E327+Fees!E327+'Ongoing Cash Flows'!E327+'Terminal Value'!E327</f>
        <v>10338.5098797985</v>
      </c>
      <c r="F327" s="9" t="n">
        <f aca="false">+Outflows!F327+Fees!F327+'Ongoing Cash Flows'!F327+'Terminal Value'!F327</f>
        <v>10009.5864139582</v>
      </c>
      <c r="G327" s="9" t="n">
        <f aca="false">+Outflows!G327+Fees!G327+'Ongoing Cash Flows'!G327+'Terminal Value'!G327</f>
        <v>9667.64260254577</v>
      </c>
      <c r="H327" s="9" t="n">
        <f aca="false">+Outflows!H327+Fees!H327+'Ongoing Cash Flows'!H327+'Terminal Value'!H327</f>
        <v>8618.83104171069</v>
      </c>
      <c r="I327" s="9" t="n">
        <f aca="false">+Outflows!I327+Fees!I327+'Ongoing Cash Flows'!I327+'Terminal Value'!I327</f>
        <v>8461.17256017996</v>
      </c>
      <c r="J327" s="9" t="n">
        <f aca="false">+Outflows!J327+Fees!J327+'Ongoing Cash Flows'!J327+'Terminal Value'!J327</f>
        <v>8448.73835764497</v>
      </c>
      <c r="K327" s="9" t="n">
        <f aca="false">+Outflows!K327+Fees!K327+'Ongoing Cash Flows'!K327+'Terminal Value'!K327</f>
        <v>8439.7952411865</v>
      </c>
      <c r="L327" s="9" t="n">
        <f aca="false">+Outflows!L327+Fees!L327+'Ongoing Cash Flows'!L327+'Terminal Value'!L327</f>
        <v>8440.81042276456</v>
      </c>
      <c r="M327" s="9" t="n">
        <f aca="false">+Outflows!M327+Fees!M327+'Ongoing Cash Flows'!M327+'Terminal Value'!M327</f>
        <v>8413.01660688367</v>
      </c>
      <c r="N327" s="9" t="n">
        <f aca="false">+Outflows!N327+Fees!N327+'Ongoing Cash Flows'!N327+'Terminal Value'!N327</f>
        <v>8395.15769023265</v>
      </c>
      <c r="O327" s="9" t="n">
        <f aca="false">+Outflows!O327+Fees!O327+'Ongoing Cash Flows'!O327+'Terminal Value'!O327</f>
        <v>8069.24628975181</v>
      </c>
      <c r="P327" s="9" t="n">
        <f aca="false">+Outflows!P327+Fees!P327+'Ongoing Cash Flows'!P327+'Terminal Value'!P327</f>
        <v>7961.17520470683</v>
      </c>
      <c r="Q327" s="9" t="n">
        <f aca="false">+Outflows!Q327+Fees!Q327+'Ongoing Cash Flows'!Q327+'Terminal Value'!Q327</f>
        <v>7932.83124492421</v>
      </c>
      <c r="R327" s="9" t="n">
        <f aca="false">+Outflows!R327+Fees!R327+'Ongoing Cash Flows'!R327+'Terminal Value'!R327</f>
        <v>1139.91308500648</v>
      </c>
      <c r="S327" s="9" t="n">
        <f aca="false">+Outflows!S327+Fees!S327+'Ongoing Cash Flows'!S327+'Terminal Value'!S327</f>
        <v>0</v>
      </c>
      <c r="T327" s="9" t="n">
        <f aca="false">+Outflows!T327+Fees!T327+'Ongoing Cash Flows'!T327+'Terminal Value'!T327</f>
        <v>0</v>
      </c>
      <c r="U327" s="9" t="n">
        <f aca="false">+Outflows!U327+Fees!U327+'Ongoing Cash Flows'!U327+'Terminal Value'!U327</f>
        <v>0</v>
      </c>
      <c r="V327" s="9" t="n">
        <f aca="false">+Outflows!V327+Fees!V327+'Ongoing Cash Flows'!V327+'Terminal Value'!V327</f>
        <v>0</v>
      </c>
      <c r="W327" s="9" t="n">
        <f aca="false">+Outflows!W327+Fees!W327+'Ongoing Cash Flows'!W327+'Terminal Value'!W327</f>
        <v>0</v>
      </c>
      <c r="X327" s="9" t="n">
        <f aca="false">+Outflows!X327+Fees!X327+'Ongoing Cash Flows'!X327+'Terminal Value'!X327</f>
        <v>0</v>
      </c>
      <c r="Y327" s="9" t="n">
        <f aca="false">+Outflows!Y327+Fees!Y327+'Ongoing Cash Flows'!Y327+'Terminal Value'!Y327</f>
        <v>0</v>
      </c>
      <c r="Z327" s="9" t="n">
        <f aca="false">+Outflows!Z327+Fees!Z327+'Ongoing Cash Flows'!Z327+'Terminal Value'!Z327</f>
        <v>0</v>
      </c>
      <c r="AA327" s="9" t="n">
        <f aca="false">+Outflows!AA327+Fees!AA327+'Ongoing Cash Flows'!AA327+'Terminal Value'!AA327</f>
        <v>0</v>
      </c>
      <c r="AB327" s="9" t="n">
        <f aca="false">+Outflows!AB327+Fees!AB327+'Ongoing Cash Flows'!AB327+'Terminal Value'!AB327</f>
        <v>0</v>
      </c>
      <c r="AC327" s="9" t="n">
        <f aca="false">+Outflows!AC327+Fees!AC327+'Ongoing Cash Flows'!AC327+'Terminal Value'!AC327</f>
        <v>0</v>
      </c>
      <c r="AD327" s="9" t="n">
        <f aca="false">+Outflows!AD327+Fees!AD327+'Ongoing Cash Flows'!AD327+'Terminal Value'!AD327</f>
        <v>0</v>
      </c>
      <c r="AE327" s="9" t="n">
        <f aca="false">+Outflows!AE327+Fees!AE327+'Ongoing Cash Flows'!AE327+'Terminal Value'!AE327</f>
        <v>0</v>
      </c>
      <c r="AF327" s="9" t="n">
        <f aca="false">+Outflows!AF327+Fees!AF327+'Ongoing Cash Flows'!AF327+'Terminal Value'!AF327</f>
        <v>0</v>
      </c>
      <c r="AG327" s="9" t="n">
        <f aca="false">+Outflows!AG327+Fees!AG327+'Ongoing Cash Flows'!AG327+'Terminal Value'!AG327</f>
        <v>0</v>
      </c>
      <c r="AH327" s="9" t="n">
        <f aca="false">+Outflows!AH327+Fees!AH327+'Ongoing Cash Flows'!AH327+'Terminal Value'!AH327</f>
        <v>0</v>
      </c>
      <c r="AI327" s="9" t="n">
        <f aca="false">+Outflows!AI327+Fees!AI327+'Ongoing Cash Flows'!AI327+'Terminal Value'!AI327</f>
        <v>0</v>
      </c>
      <c r="AJ327" s="9" t="n">
        <f aca="false">+Outflows!AJ327+Fees!AJ327+'Ongoing Cash Flows'!AJ327+'Terminal Value'!AJ327</f>
        <v>0</v>
      </c>
      <c r="AK327" s="9"/>
      <c r="AL327" s="1"/>
      <c r="AM327" s="32"/>
      <c r="AN327" s="33" t="n">
        <f aca="false">IF(ISERROR(XIRR(B327:AJ327,IRRDates)),-1,XIRR(B327:AJ327,IRRDates))</f>
        <v>0.051779038670707</v>
      </c>
      <c r="AO327" s="9" t="n">
        <f aca="false">SUMPRODUCT(B327:AJ327,PVRf)</f>
        <v>0</v>
      </c>
      <c r="AP327" s="9" t="n">
        <f aca="false">MIN(0,AO327-$AO$1004)^2</f>
        <v>0</v>
      </c>
      <c r="AQ327" s="9" t="n">
        <f aca="false">MAX(0,AO327-$AO$1004)^2</f>
        <v>0</v>
      </c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20"/>
      <c r="CM327" s="20"/>
      <c r="CN327" s="20"/>
      <c r="CO327" s="20"/>
      <c r="CP327" s="20"/>
    </row>
    <row r="328" customFormat="false" ht="11.25" hidden="false" customHeight="false" outlineLevel="0" collapsed="false">
      <c r="A328" s="1" t="n">
        <v>326</v>
      </c>
      <c r="B328" s="9" t="n">
        <f aca="false">+Outflows!B328+Fees!B328+'Ongoing Cash Flows'!B328+'Terminal Value'!B328</f>
        <v>-93341.9569300869</v>
      </c>
      <c r="C328" s="9" t="n">
        <f aca="false">+Outflows!C328+Fees!C328+'Ongoing Cash Flows'!C328+'Terminal Value'!C328</f>
        <v>14191.9968162518</v>
      </c>
      <c r="D328" s="9" t="n">
        <f aca="false">+Outflows!D328+Fees!D328+'Ongoing Cash Flows'!D328+'Terminal Value'!D328</f>
        <v>12107.2674467613</v>
      </c>
      <c r="E328" s="9" t="n">
        <f aca="false">+Outflows!E328+Fees!E328+'Ongoing Cash Flows'!E328+'Terminal Value'!E328</f>
        <v>10188.2285243136</v>
      </c>
      <c r="F328" s="9" t="n">
        <f aca="false">+Outflows!F328+Fees!F328+'Ongoing Cash Flows'!F328+'Terminal Value'!F328</f>
        <v>9576.73771668411</v>
      </c>
      <c r="G328" s="9" t="n">
        <f aca="false">+Outflows!G328+Fees!G328+'Ongoing Cash Flows'!G328+'Terminal Value'!G328</f>
        <v>9282.77449963409</v>
      </c>
      <c r="H328" s="9" t="n">
        <f aca="false">+Outflows!H328+Fees!H328+'Ongoing Cash Flows'!H328+'Terminal Value'!H328</f>
        <v>8472.44045349335</v>
      </c>
      <c r="I328" s="9" t="n">
        <f aca="false">+Outflows!I328+Fees!I328+'Ongoing Cash Flows'!I328+'Terminal Value'!I328</f>
        <v>8322.53620857766</v>
      </c>
      <c r="J328" s="9" t="n">
        <f aca="false">+Outflows!J328+Fees!J328+'Ongoing Cash Flows'!J328+'Terminal Value'!J328</f>
        <v>8310.10200604267</v>
      </c>
      <c r="K328" s="9" t="n">
        <f aca="false">+Outflows!K328+Fees!K328+'Ongoing Cash Flows'!K328+'Terminal Value'!K328</f>
        <v>8300.92391271707</v>
      </c>
      <c r="L328" s="9" t="n">
        <f aca="false">+Outflows!L328+Fees!L328+'Ongoing Cash Flows'!L328+'Terminal Value'!L328</f>
        <v>8302.17407116226</v>
      </c>
      <c r="M328" s="9" t="n">
        <f aca="false">+Outflows!M328+Fees!M328+'Ongoing Cash Flows'!M328+'Terminal Value'!M328</f>
        <v>8274.14527841425</v>
      </c>
      <c r="N328" s="9" t="n">
        <f aca="false">+Outflows!N328+Fees!N328+'Ongoing Cash Flows'!N328+'Terminal Value'!N328</f>
        <v>8256.52133863035</v>
      </c>
      <c r="O328" s="9" t="n">
        <f aca="false">+Outflows!O328+Fees!O328+'Ongoing Cash Flows'!O328+'Terminal Value'!O328</f>
        <v>7930.37496128239</v>
      </c>
      <c r="P328" s="9" t="n">
        <f aca="false">+Outflows!P328+Fees!P328+'Ongoing Cash Flows'!P328+'Terminal Value'!P328</f>
        <v>7822.53885310453</v>
      </c>
      <c r="Q328" s="9" t="n">
        <f aca="false">+Outflows!Q328+Fees!Q328+'Ongoing Cash Flows'!Q328+'Terminal Value'!Q328</f>
        <v>7793.95991645479</v>
      </c>
      <c r="R328" s="9" t="n">
        <f aca="false">+Outflows!R328+Fees!R328+'Ongoing Cash Flows'!R328+'Terminal Value'!R328</f>
        <v>1070.59490920533</v>
      </c>
      <c r="S328" s="9" t="n">
        <f aca="false">+Outflows!S328+Fees!S328+'Ongoing Cash Flows'!S328+'Terminal Value'!S328</f>
        <v>0</v>
      </c>
      <c r="T328" s="9" t="n">
        <f aca="false">+Outflows!T328+Fees!T328+'Ongoing Cash Flows'!T328+'Terminal Value'!T328</f>
        <v>0</v>
      </c>
      <c r="U328" s="9" t="n">
        <f aca="false">+Outflows!U328+Fees!U328+'Ongoing Cash Flows'!U328+'Terminal Value'!U328</f>
        <v>0</v>
      </c>
      <c r="V328" s="9" t="n">
        <f aca="false">+Outflows!V328+Fees!V328+'Ongoing Cash Flows'!V328+'Terminal Value'!V328</f>
        <v>0</v>
      </c>
      <c r="W328" s="9" t="n">
        <f aca="false">+Outflows!W328+Fees!W328+'Ongoing Cash Flows'!W328+'Terminal Value'!W328</f>
        <v>0</v>
      </c>
      <c r="X328" s="9" t="n">
        <f aca="false">+Outflows!X328+Fees!X328+'Ongoing Cash Flows'!X328+'Terminal Value'!X328</f>
        <v>0</v>
      </c>
      <c r="Y328" s="9" t="n">
        <f aca="false">+Outflows!Y328+Fees!Y328+'Ongoing Cash Flows'!Y328+'Terminal Value'!Y328</f>
        <v>0</v>
      </c>
      <c r="Z328" s="9" t="n">
        <f aca="false">+Outflows!Z328+Fees!Z328+'Ongoing Cash Flows'!Z328+'Terminal Value'!Z328</f>
        <v>0</v>
      </c>
      <c r="AA328" s="9" t="n">
        <f aca="false">+Outflows!AA328+Fees!AA328+'Ongoing Cash Flows'!AA328+'Terminal Value'!AA328</f>
        <v>0</v>
      </c>
      <c r="AB328" s="9" t="n">
        <f aca="false">+Outflows!AB328+Fees!AB328+'Ongoing Cash Flows'!AB328+'Terminal Value'!AB328</f>
        <v>0</v>
      </c>
      <c r="AC328" s="9" t="n">
        <f aca="false">+Outflows!AC328+Fees!AC328+'Ongoing Cash Flows'!AC328+'Terminal Value'!AC328</f>
        <v>0</v>
      </c>
      <c r="AD328" s="9" t="n">
        <f aca="false">+Outflows!AD328+Fees!AD328+'Ongoing Cash Flows'!AD328+'Terminal Value'!AD328</f>
        <v>0</v>
      </c>
      <c r="AE328" s="9" t="n">
        <f aca="false">+Outflows!AE328+Fees!AE328+'Ongoing Cash Flows'!AE328+'Terminal Value'!AE328</f>
        <v>0</v>
      </c>
      <c r="AF328" s="9" t="n">
        <f aca="false">+Outflows!AF328+Fees!AF328+'Ongoing Cash Flows'!AF328+'Terminal Value'!AF328</f>
        <v>0</v>
      </c>
      <c r="AG328" s="9" t="n">
        <f aca="false">+Outflows!AG328+Fees!AG328+'Ongoing Cash Flows'!AG328+'Terminal Value'!AG328</f>
        <v>0</v>
      </c>
      <c r="AH328" s="9" t="n">
        <f aca="false">+Outflows!AH328+Fees!AH328+'Ongoing Cash Flows'!AH328+'Terminal Value'!AH328</f>
        <v>0</v>
      </c>
      <c r="AI328" s="9" t="n">
        <f aca="false">+Outflows!AI328+Fees!AI328+'Ongoing Cash Flows'!AI328+'Terminal Value'!AI328</f>
        <v>0</v>
      </c>
      <c r="AJ328" s="9" t="n">
        <f aca="false">+Outflows!AJ328+Fees!AJ328+'Ongoing Cash Flows'!AJ328+'Terminal Value'!AJ328</f>
        <v>0</v>
      </c>
      <c r="AK328" s="9"/>
      <c r="AL328" s="1"/>
      <c r="AM328" s="32"/>
      <c r="AN328" s="33" t="n">
        <f aca="false">IF(ISERROR(XIRR(B328:AJ328,IRRDates)),-1,XIRR(B328:AJ328,IRRDates))</f>
        <v>0.0590179137813133</v>
      </c>
      <c r="AO328" s="9" t="n">
        <f aca="false">SUMPRODUCT(B328:AJ328,PVRf)</f>
        <v>0</v>
      </c>
      <c r="AP328" s="9" t="n">
        <f aca="false">MIN(0,AO328-$AO$1004)^2</f>
        <v>0</v>
      </c>
      <c r="AQ328" s="9" t="n">
        <f aca="false">MAX(0,AO328-$AO$1004)^2</f>
        <v>0</v>
      </c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20"/>
      <c r="CM328" s="20"/>
      <c r="CN328" s="20"/>
      <c r="CO328" s="20"/>
      <c r="CP328" s="20"/>
    </row>
    <row r="329" customFormat="false" ht="11.25" hidden="false" customHeight="false" outlineLevel="0" collapsed="false">
      <c r="A329" s="1" t="n">
        <v>327</v>
      </c>
      <c r="B329" s="9" t="n">
        <f aca="false">+Outflows!B329+Fees!B329+'Ongoing Cash Flows'!B329+'Terminal Value'!B329</f>
        <v>-90943.9197055269</v>
      </c>
      <c r="C329" s="9" t="n">
        <f aca="false">+Outflows!C329+Fees!C329+'Ongoing Cash Flows'!C329+'Terminal Value'!C329</f>
        <v>14076.7375902376</v>
      </c>
      <c r="D329" s="9" t="n">
        <f aca="false">+Outflows!D329+Fees!D329+'Ongoing Cash Flows'!D329+'Terminal Value'!D329</f>
        <v>12114.4908999817</v>
      </c>
      <c r="E329" s="9" t="n">
        <f aca="false">+Outflows!E329+Fees!E329+'Ongoing Cash Flows'!E329+'Terminal Value'!E329</f>
        <v>10038.638143383</v>
      </c>
      <c r="F329" s="9" t="n">
        <f aca="false">+Outflows!F329+Fees!F329+'Ongoing Cash Flows'!F329+'Terminal Value'!F329</f>
        <v>9576.74659110485</v>
      </c>
      <c r="G329" s="9" t="n">
        <f aca="false">+Outflows!G329+Fees!G329+'Ongoing Cash Flows'!G329+'Terminal Value'!G329</f>
        <v>9331.04197038202</v>
      </c>
      <c r="H329" s="9" t="n">
        <f aca="false">+Outflows!H329+Fees!H329+'Ongoing Cash Flows'!H329+'Terminal Value'!H329</f>
        <v>8414.35462031112</v>
      </c>
      <c r="I329" s="9" t="n">
        <f aca="false">+Outflows!I329+Fees!I329+'Ongoing Cash Flows'!I329+'Terminal Value'!I329</f>
        <v>8267.52715307603</v>
      </c>
      <c r="J329" s="9" t="n">
        <f aca="false">+Outflows!J329+Fees!J329+'Ongoing Cash Flows'!J329+'Terminal Value'!J329</f>
        <v>8255.09295054104</v>
      </c>
      <c r="K329" s="9" t="n">
        <f aca="false">+Outflows!K329+Fees!K329+'Ongoing Cash Flows'!K329+'Terminal Value'!K329</f>
        <v>8245.82162152815</v>
      </c>
      <c r="L329" s="9" t="n">
        <f aca="false">+Outflows!L329+Fees!L329+'Ongoing Cash Flows'!L329+'Terminal Value'!L329</f>
        <v>8247.16501566063</v>
      </c>
      <c r="M329" s="9" t="n">
        <f aca="false">+Outflows!M329+Fees!M329+'Ongoing Cash Flows'!M329+'Terminal Value'!M329</f>
        <v>8219.04298722533</v>
      </c>
      <c r="N329" s="9" t="n">
        <f aca="false">+Outflows!N329+Fees!N329+'Ongoing Cash Flows'!N329+'Terminal Value'!N329</f>
        <v>8201.51228312872</v>
      </c>
      <c r="O329" s="9" t="n">
        <f aca="false">+Outflows!O329+Fees!O329+'Ongoing Cash Flows'!O329+'Terminal Value'!O329</f>
        <v>7875.27267009347</v>
      </c>
      <c r="P329" s="9" t="n">
        <f aca="false">+Outflows!P329+Fees!P329+'Ongoing Cash Flows'!P329+'Terminal Value'!P329</f>
        <v>7767.5297976029</v>
      </c>
      <c r="Q329" s="9" t="n">
        <f aca="false">+Outflows!Q329+Fees!Q329+'Ongoing Cash Flows'!Q329+'Terminal Value'!Q329</f>
        <v>7738.85762526587</v>
      </c>
      <c r="R329" s="9" t="n">
        <f aca="false">+Outflows!R329+Fees!R329+'Ongoing Cash Flows'!R329+'Terminal Value'!R329</f>
        <v>1043.09038145451</v>
      </c>
      <c r="S329" s="9" t="n">
        <f aca="false">+Outflows!S329+Fees!S329+'Ongoing Cash Flows'!S329+'Terminal Value'!S329</f>
        <v>0</v>
      </c>
      <c r="T329" s="9" t="n">
        <f aca="false">+Outflows!T329+Fees!T329+'Ongoing Cash Flows'!T329+'Terminal Value'!T329</f>
        <v>0</v>
      </c>
      <c r="U329" s="9" t="n">
        <f aca="false">+Outflows!U329+Fees!U329+'Ongoing Cash Flows'!U329+'Terminal Value'!U329</f>
        <v>0</v>
      </c>
      <c r="V329" s="9" t="n">
        <f aca="false">+Outflows!V329+Fees!V329+'Ongoing Cash Flows'!V329+'Terminal Value'!V329</f>
        <v>0</v>
      </c>
      <c r="W329" s="9" t="n">
        <f aca="false">+Outflows!W329+Fees!W329+'Ongoing Cash Flows'!W329+'Terminal Value'!W329</f>
        <v>0</v>
      </c>
      <c r="X329" s="9" t="n">
        <f aca="false">+Outflows!X329+Fees!X329+'Ongoing Cash Flows'!X329+'Terminal Value'!X329</f>
        <v>0</v>
      </c>
      <c r="Y329" s="9" t="n">
        <f aca="false">+Outflows!Y329+Fees!Y329+'Ongoing Cash Flows'!Y329+'Terminal Value'!Y329</f>
        <v>0</v>
      </c>
      <c r="Z329" s="9" t="n">
        <f aca="false">+Outflows!Z329+Fees!Z329+'Ongoing Cash Flows'!Z329+'Terminal Value'!Z329</f>
        <v>0</v>
      </c>
      <c r="AA329" s="9" t="n">
        <f aca="false">+Outflows!AA329+Fees!AA329+'Ongoing Cash Flows'!AA329+'Terminal Value'!AA329</f>
        <v>0</v>
      </c>
      <c r="AB329" s="9" t="n">
        <f aca="false">+Outflows!AB329+Fees!AB329+'Ongoing Cash Flows'!AB329+'Terminal Value'!AB329</f>
        <v>0</v>
      </c>
      <c r="AC329" s="9" t="n">
        <f aca="false">+Outflows!AC329+Fees!AC329+'Ongoing Cash Flows'!AC329+'Terminal Value'!AC329</f>
        <v>0</v>
      </c>
      <c r="AD329" s="9" t="n">
        <f aca="false">+Outflows!AD329+Fees!AD329+'Ongoing Cash Flows'!AD329+'Terminal Value'!AD329</f>
        <v>0</v>
      </c>
      <c r="AE329" s="9" t="n">
        <f aca="false">+Outflows!AE329+Fees!AE329+'Ongoing Cash Flows'!AE329+'Terminal Value'!AE329</f>
        <v>0</v>
      </c>
      <c r="AF329" s="9" t="n">
        <f aca="false">+Outflows!AF329+Fees!AF329+'Ongoing Cash Flows'!AF329+'Terminal Value'!AF329</f>
        <v>0</v>
      </c>
      <c r="AG329" s="9" t="n">
        <f aca="false">+Outflows!AG329+Fees!AG329+'Ongoing Cash Flows'!AG329+'Terminal Value'!AG329</f>
        <v>0</v>
      </c>
      <c r="AH329" s="9" t="n">
        <f aca="false">+Outflows!AH329+Fees!AH329+'Ongoing Cash Flows'!AH329+'Terminal Value'!AH329</f>
        <v>0</v>
      </c>
      <c r="AI329" s="9" t="n">
        <f aca="false">+Outflows!AI329+Fees!AI329+'Ongoing Cash Flows'!AI329+'Terminal Value'!AI329</f>
        <v>0</v>
      </c>
      <c r="AJ329" s="9" t="n">
        <f aca="false">+Outflows!AJ329+Fees!AJ329+'Ongoing Cash Flows'!AJ329+'Terminal Value'!AJ329</f>
        <v>0</v>
      </c>
      <c r="AK329" s="9"/>
      <c r="AL329" s="1"/>
      <c r="AM329" s="32"/>
      <c r="AN329" s="33" t="n">
        <f aca="false">IF(ISERROR(XIRR(B329:AJ329,IRRDates)),-1,XIRR(B329:AJ329,IRRDates))</f>
        <v>0.0625003644722932</v>
      </c>
      <c r="AO329" s="9" t="n">
        <f aca="false">SUMPRODUCT(B329:AJ329,PVRf)</f>
        <v>0</v>
      </c>
      <c r="AP329" s="9" t="n">
        <f aca="false">MIN(0,AO329-$AO$1004)^2</f>
        <v>0</v>
      </c>
      <c r="AQ329" s="9" t="n">
        <f aca="false">MAX(0,AO329-$AO$1004)^2</f>
        <v>0</v>
      </c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20"/>
      <c r="CM329" s="20"/>
      <c r="CN329" s="20"/>
      <c r="CO329" s="20"/>
      <c r="CP329" s="20"/>
    </row>
    <row r="330" customFormat="false" ht="11.25" hidden="false" customHeight="false" outlineLevel="0" collapsed="false">
      <c r="A330" s="1" t="n">
        <v>328</v>
      </c>
      <c r="B330" s="9" t="n">
        <f aca="false">+Outflows!B330+Fees!B330+'Ongoing Cash Flows'!B330+'Terminal Value'!B330</f>
        <v>-100748.337316778</v>
      </c>
      <c r="C330" s="9" t="n">
        <f aca="false">+Outflows!C330+Fees!C330+'Ongoing Cash Flows'!C330+'Terminal Value'!C330</f>
        <v>14243.4073408063</v>
      </c>
      <c r="D330" s="9" t="n">
        <f aca="false">+Outflows!D330+Fees!D330+'Ongoing Cash Flows'!D330+'Terminal Value'!D330</f>
        <v>12372.5358804708</v>
      </c>
      <c r="E330" s="9" t="n">
        <f aca="false">+Outflows!E330+Fees!E330+'Ongoing Cash Flows'!E330+'Terminal Value'!E330</f>
        <v>10458.2468976825</v>
      </c>
      <c r="F330" s="9" t="n">
        <f aca="false">+Outflows!F330+Fees!F330+'Ongoing Cash Flows'!F330+'Terminal Value'!F330</f>
        <v>9990.52573750729</v>
      </c>
      <c r="G330" s="9" t="n">
        <f aca="false">+Outflows!G330+Fees!G330+'Ongoing Cash Flows'!G330+'Terminal Value'!G330</f>
        <v>9539.09870162827</v>
      </c>
      <c r="H330" s="9" t="n">
        <f aca="false">+Outflows!H330+Fees!H330+'Ongoing Cash Flows'!H330+'Terminal Value'!H330</f>
        <v>8651.83957675106</v>
      </c>
      <c r="I330" s="9" t="n">
        <f aca="false">+Outflows!I330+Fees!I330+'Ongoing Cash Flows'!I330+'Terminal Value'!I330</f>
        <v>8492.43264954404</v>
      </c>
      <c r="J330" s="9" t="n">
        <f aca="false">+Outflows!J330+Fees!J330+'Ongoing Cash Flows'!J330+'Terminal Value'!J330</f>
        <v>8479.99844700905</v>
      </c>
      <c r="K330" s="9" t="n">
        <f aca="false">+Outflows!K330+Fees!K330+'Ongoing Cash Flows'!K330+'Terminal Value'!K330</f>
        <v>8471.10831375288</v>
      </c>
      <c r="L330" s="9" t="n">
        <f aca="false">+Outflows!L330+Fees!L330+'Ongoing Cash Flows'!L330+'Terminal Value'!L330</f>
        <v>8472.07051212864</v>
      </c>
      <c r="M330" s="9" t="n">
        <f aca="false">+Outflows!M330+Fees!M330+'Ongoing Cash Flows'!M330+'Terminal Value'!M330</f>
        <v>8444.32967945006</v>
      </c>
      <c r="N330" s="9" t="n">
        <f aca="false">+Outflows!N330+Fees!N330+'Ongoing Cash Flows'!N330+'Terminal Value'!N330</f>
        <v>8426.41777959673</v>
      </c>
      <c r="O330" s="9" t="n">
        <f aca="false">+Outflows!O330+Fees!O330+'Ongoing Cash Flows'!O330+'Terminal Value'!O330</f>
        <v>8100.5593623182</v>
      </c>
      <c r="P330" s="9" t="n">
        <f aca="false">+Outflows!P330+Fees!P330+'Ongoing Cash Flows'!P330+'Terminal Value'!P330</f>
        <v>7992.43529407091</v>
      </c>
      <c r="Q330" s="9" t="n">
        <f aca="false">+Outflows!Q330+Fees!Q330+'Ongoing Cash Flows'!Q330+'Terminal Value'!Q330</f>
        <v>7964.1443174906</v>
      </c>
      <c r="R330" s="9" t="n">
        <f aca="false">+Outflows!R330+Fees!R330+'Ongoing Cash Flows'!R330+'Terminal Value'!R330</f>
        <v>1155.54312968851</v>
      </c>
      <c r="S330" s="9" t="n">
        <f aca="false">+Outflows!S330+Fees!S330+'Ongoing Cash Flows'!S330+'Terminal Value'!S330</f>
        <v>0</v>
      </c>
      <c r="T330" s="9" t="n">
        <f aca="false">+Outflows!T330+Fees!T330+'Ongoing Cash Flows'!T330+'Terminal Value'!T330</f>
        <v>0</v>
      </c>
      <c r="U330" s="9" t="n">
        <f aca="false">+Outflows!U330+Fees!U330+'Ongoing Cash Flows'!U330+'Terminal Value'!U330</f>
        <v>0</v>
      </c>
      <c r="V330" s="9" t="n">
        <f aca="false">+Outflows!V330+Fees!V330+'Ongoing Cash Flows'!V330+'Terminal Value'!V330</f>
        <v>0</v>
      </c>
      <c r="W330" s="9" t="n">
        <f aca="false">+Outflows!W330+Fees!W330+'Ongoing Cash Flows'!W330+'Terminal Value'!W330</f>
        <v>0</v>
      </c>
      <c r="X330" s="9" t="n">
        <f aca="false">+Outflows!X330+Fees!X330+'Ongoing Cash Flows'!X330+'Terminal Value'!X330</f>
        <v>0</v>
      </c>
      <c r="Y330" s="9" t="n">
        <f aca="false">+Outflows!Y330+Fees!Y330+'Ongoing Cash Flows'!Y330+'Terminal Value'!Y330</f>
        <v>0</v>
      </c>
      <c r="Z330" s="9" t="n">
        <f aca="false">+Outflows!Z330+Fees!Z330+'Ongoing Cash Flows'!Z330+'Terminal Value'!Z330</f>
        <v>0</v>
      </c>
      <c r="AA330" s="9" t="n">
        <f aca="false">+Outflows!AA330+Fees!AA330+'Ongoing Cash Flows'!AA330+'Terminal Value'!AA330</f>
        <v>0</v>
      </c>
      <c r="AB330" s="9" t="n">
        <f aca="false">+Outflows!AB330+Fees!AB330+'Ongoing Cash Flows'!AB330+'Terminal Value'!AB330</f>
        <v>0</v>
      </c>
      <c r="AC330" s="9" t="n">
        <f aca="false">+Outflows!AC330+Fees!AC330+'Ongoing Cash Flows'!AC330+'Terminal Value'!AC330</f>
        <v>0</v>
      </c>
      <c r="AD330" s="9" t="n">
        <f aca="false">+Outflows!AD330+Fees!AD330+'Ongoing Cash Flows'!AD330+'Terminal Value'!AD330</f>
        <v>0</v>
      </c>
      <c r="AE330" s="9" t="n">
        <f aca="false">+Outflows!AE330+Fees!AE330+'Ongoing Cash Flows'!AE330+'Terminal Value'!AE330</f>
        <v>0</v>
      </c>
      <c r="AF330" s="9" t="n">
        <f aca="false">+Outflows!AF330+Fees!AF330+'Ongoing Cash Flows'!AF330+'Terminal Value'!AF330</f>
        <v>0</v>
      </c>
      <c r="AG330" s="9" t="n">
        <f aca="false">+Outflows!AG330+Fees!AG330+'Ongoing Cash Flows'!AG330+'Terminal Value'!AG330</f>
        <v>0</v>
      </c>
      <c r="AH330" s="9" t="n">
        <f aca="false">+Outflows!AH330+Fees!AH330+'Ongoing Cash Flows'!AH330+'Terminal Value'!AH330</f>
        <v>0</v>
      </c>
      <c r="AI330" s="9" t="n">
        <f aca="false">+Outflows!AI330+Fees!AI330+'Ongoing Cash Flows'!AI330+'Terminal Value'!AI330</f>
        <v>0</v>
      </c>
      <c r="AJ330" s="9" t="n">
        <f aca="false">+Outflows!AJ330+Fees!AJ330+'Ongoing Cash Flows'!AJ330+'Terminal Value'!AJ330</f>
        <v>0</v>
      </c>
      <c r="AK330" s="9"/>
      <c r="AL330" s="1"/>
      <c r="AM330" s="32"/>
      <c r="AN330" s="33" t="n">
        <f aca="false">IF(ISERROR(XIRR(B330:AJ330,IRRDates)),-1,XIRR(B330:AJ330,IRRDates))</f>
        <v>0.04993292524922</v>
      </c>
      <c r="AO330" s="9" t="n">
        <f aca="false">SUMPRODUCT(B330:AJ330,PVRf)</f>
        <v>0</v>
      </c>
      <c r="AP330" s="9" t="n">
        <f aca="false">MIN(0,AO330-$AO$1004)^2</f>
        <v>0</v>
      </c>
      <c r="AQ330" s="9" t="n">
        <f aca="false">MAX(0,AO330-$AO$1004)^2</f>
        <v>0</v>
      </c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20"/>
      <c r="CM330" s="20"/>
      <c r="CN330" s="20"/>
      <c r="CO330" s="20"/>
      <c r="CP330" s="20"/>
    </row>
    <row r="331" customFormat="false" ht="11.25" hidden="false" customHeight="false" outlineLevel="0" collapsed="false">
      <c r="A331" s="1" t="n">
        <v>329</v>
      </c>
      <c r="B331" s="9" t="n">
        <f aca="false">+Outflows!B331+Fees!B331+'Ongoing Cash Flows'!B331+'Terminal Value'!B331</f>
        <v>-96457.4679292168</v>
      </c>
      <c r="C331" s="9" t="n">
        <f aca="false">+Outflows!C331+Fees!C331+'Ongoing Cash Flows'!C331+'Terminal Value'!C331</f>
        <v>14242.2977051385</v>
      </c>
      <c r="D331" s="9" t="n">
        <f aca="false">+Outflows!D331+Fees!D331+'Ongoing Cash Flows'!D331+'Terminal Value'!D331</f>
        <v>12191.6550094051</v>
      </c>
      <c r="E331" s="9" t="n">
        <f aca="false">+Outflows!E331+Fees!E331+'Ongoing Cash Flows'!E331+'Terminal Value'!E331</f>
        <v>10154.4974857532</v>
      </c>
      <c r="F331" s="9" t="n">
        <f aca="false">+Outflows!F331+Fees!F331+'Ongoing Cash Flows'!F331+'Terminal Value'!F331</f>
        <v>9669.78217576676</v>
      </c>
      <c r="G331" s="9" t="n">
        <f aca="false">+Outflows!G331+Fees!G331+'Ongoing Cash Flows'!G331+'Terminal Value'!G331</f>
        <v>9474.73165175909</v>
      </c>
      <c r="H331" s="9" t="n">
        <f aca="false">+Outflows!H331+Fees!H331+'Ongoing Cash Flows'!H331+'Terminal Value'!H331</f>
        <v>8547.90510863691</v>
      </c>
      <c r="I331" s="9" t="n">
        <f aca="false">+Outflows!I331+Fees!I331+'Ongoing Cash Flows'!I331+'Terminal Value'!I331</f>
        <v>8394.0035384889</v>
      </c>
      <c r="J331" s="9" t="n">
        <f aca="false">+Outflows!J331+Fees!J331+'Ongoing Cash Flows'!J331+'Terminal Value'!J331</f>
        <v>8381.56933595391</v>
      </c>
      <c r="K331" s="9" t="n">
        <f aca="false">+Outflows!K331+Fees!K331+'Ongoing Cash Flows'!K331+'Terminal Value'!K331</f>
        <v>8372.51237369596</v>
      </c>
      <c r="L331" s="9" t="n">
        <f aca="false">+Outflows!L331+Fees!L331+'Ongoing Cash Flows'!L331+'Terminal Value'!L331</f>
        <v>8373.6414010735</v>
      </c>
      <c r="M331" s="9" t="n">
        <f aca="false">+Outflows!M331+Fees!M331+'Ongoing Cash Flows'!M331+'Terminal Value'!M331</f>
        <v>8345.73373939313</v>
      </c>
      <c r="N331" s="9" t="n">
        <f aca="false">+Outflows!N331+Fees!N331+'Ongoing Cash Flows'!N331+'Terminal Value'!N331</f>
        <v>8327.98866854159</v>
      </c>
      <c r="O331" s="9" t="n">
        <f aca="false">+Outflows!O331+Fees!O331+'Ongoing Cash Flows'!O331+'Terminal Value'!O331</f>
        <v>8001.96342226127</v>
      </c>
      <c r="P331" s="9" t="n">
        <f aca="false">+Outflows!P331+Fees!P331+'Ongoing Cash Flows'!P331+'Terminal Value'!P331</f>
        <v>7894.00618301577</v>
      </c>
      <c r="Q331" s="9" t="n">
        <f aca="false">+Outflows!Q331+Fees!Q331+'Ongoing Cash Flows'!Q331+'Terminal Value'!Q331</f>
        <v>7865.54837743368</v>
      </c>
      <c r="R331" s="9" t="n">
        <f aca="false">+Outflows!R331+Fees!R331+'Ongoing Cash Flows'!R331+'Terminal Value'!R331</f>
        <v>1106.32857416094</v>
      </c>
      <c r="S331" s="9" t="n">
        <f aca="false">+Outflows!S331+Fees!S331+'Ongoing Cash Flows'!S331+'Terminal Value'!S331</f>
        <v>0</v>
      </c>
      <c r="T331" s="9" t="n">
        <f aca="false">+Outflows!T331+Fees!T331+'Ongoing Cash Flows'!T331+'Terminal Value'!T331</f>
        <v>0</v>
      </c>
      <c r="U331" s="9" t="n">
        <f aca="false">+Outflows!U331+Fees!U331+'Ongoing Cash Flows'!U331+'Terminal Value'!U331</f>
        <v>0</v>
      </c>
      <c r="V331" s="9" t="n">
        <f aca="false">+Outflows!V331+Fees!V331+'Ongoing Cash Flows'!V331+'Terminal Value'!V331</f>
        <v>0</v>
      </c>
      <c r="W331" s="9" t="n">
        <f aca="false">+Outflows!W331+Fees!W331+'Ongoing Cash Flows'!W331+'Terminal Value'!W331</f>
        <v>0</v>
      </c>
      <c r="X331" s="9" t="n">
        <f aca="false">+Outflows!X331+Fees!X331+'Ongoing Cash Flows'!X331+'Terminal Value'!X331</f>
        <v>0</v>
      </c>
      <c r="Y331" s="9" t="n">
        <f aca="false">+Outflows!Y331+Fees!Y331+'Ongoing Cash Flows'!Y331+'Terminal Value'!Y331</f>
        <v>0</v>
      </c>
      <c r="Z331" s="9" t="n">
        <f aca="false">+Outflows!Z331+Fees!Z331+'Ongoing Cash Flows'!Z331+'Terminal Value'!Z331</f>
        <v>0</v>
      </c>
      <c r="AA331" s="9" t="n">
        <f aca="false">+Outflows!AA331+Fees!AA331+'Ongoing Cash Flows'!AA331+'Terminal Value'!AA331</f>
        <v>0</v>
      </c>
      <c r="AB331" s="9" t="n">
        <f aca="false">+Outflows!AB331+Fees!AB331+'Ongoing Cash Flows'!AB331+'Terminal Value'!AB331</f>
        <v>0</v>
      </c>
      <c r="AC331" s="9" t="n">
        <f aca="false">+Outflows!AC331+Fees!AC331+'Ongoing Cash Flows'!AC331+'Terminal Value'!AC331</f>
        <v>0</v>
      </c>
      <c r="AD331" s="9" t="n">
        <f aca="false">+Outflows!AD331+Fees!AD331+'Ongoing Cash Flows'!AD331+'Terminal Value'!AD331</f>
        <v>0</v>
      </c>
      <c r="AE331" s="9" t="n">
        <f aca="false">+Outflows!AE331+Fees!AE331+'Ongoing Cash Flows'!AE331+'Terminal Value'!AE331</f>
        <v>0</v>
      </c>
      <c r="AF331" s="9" t="n">
        <f aca="false">+Outflows!AF331+Fees!AF331+'Ongoing Cash Flows'!AF331+'Terminal Value'!AF331</f>
        <v>0</v>
      </c>
      <c r="AG331" s="9" t="n">
        <f aca="false">+Outflows!AG331+Fees!AG331+'Ongoing Cash Flows'!AG331+'Terminal Value'!AG331</f>
        <v>0</v>
      </c>
      <c r="AH331" s="9" t="n">
        <f aca="false">+Outflows!AH331+Fees!AH331+'Ongoing Cash Flows'!AH331+'Terminal Value'!AH331</f>
        <v>0</v>
      </c>
      <c r="AI331" s="9" t="n">
        <f aca="false">+Outflows!AI331+Fees!AI331+'Ongoing Cash Flows'!AI331+'Terminal Value'!AI331</f>
        <v>0</v>
      </c>
      <c r="AJ331" s="9" t="n">
        <f aca="false">+Outflows!AJ331+Fees!AJ331+'Ongoing Cash Flows'!AJ331+'Terminal Value'!AJ331</f>
        <v>0</v>
      </c>
      <c r="AK331" s="9"/>
      <c r="AL331" s="1"/>
      <c r="AM331" s="32"/>
      <c r="AN331" s="33" t="n">
        <f aca="false">IF(ISERROR(XIRR(B331:AJ331,IRRDates)),-1,XIRR(B331:AJ331,IRRDates))</f>
        <v>0.054834107024049</v>
      </c>
      <c r="AO331" s="9" t="n">
        <f aca="false">SUMPRODUCT(B331:AJ331,PVRf)</f>
        <v>0</v>
      </c>
      <c r="AP331" s="9" t="n">
        <f aca="false">MIN(0,AO331-$AO$1004)^2</f>
        <v>0</v>
      </c>
      <c r="AQ331" s="9" t="n">
        <f aca="false">MAX(0,AO331-$AO$1004)^2</f>
        <v>0</v>
      </c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20"/>
      <c r="CM331" s="20"/>
      <c r="CN331" s="20"/>
      <c r="CO331" s="20"/>
      <c r="CP331" s="20"/>
    </row>
    <row r="332" customFormat="false" ht="11.25" hidden="false" customHeight="false" outlineLevel="0" collapsed="false">
      <c r="A332" s="1" t="n">
        <v>330</v>
      </c>
      <c r="B332" s="9" t="n">
        <f aca="false">+Outflows!B332+Fees!B332+'Ongoing Cash Flows'!B332+'Terminal Value'!B332</f>
        <v>-102089.813354365</v>
      </c>
      <c r="C332" s="9" t="n">
        <f aca="false">+Outflows!C332+Fees!C332+'Ongoing Cash Flows'!C332+'Terminal Value'!C332</f>
        <v>14309.5850173229</v>
      </c>
      <c r="D332" s="9" t="n">
        <f aca="false">+Outflows!D332+Fees!D332+'Ongoing Cash Flows'!D332+'Terminal Value'!D332</f>
        <v>12357.6230811964</v>
      </c>
      <c r="E332" s="9" t="n">
        <f aca="false">+Outflows!E332+Fees!E332+'Ongoing Cash Flows'!E332+'Terminal Value'!E332</f>
        <v>10315.4009472816</v>
      </c>
      <c r="F332" s="9" t="n">
        <f aca="false">+Outflows!F332+Fees!F332+'Ongoing Cash Flows'!F332+'Terminal Value'!F332</f>
        <v>10029.0749751142</v>
      </c>
      <c r="G332" s="9" t="n">
        <f aca="false">+Outflows!G332+Fees!G332+'Ongoing Cash Flows'!G332+'Terminal Value'!G332</f>
        <v>9741.83559057329</v>
      </c>
      <c r="H332" s="9" t="n">
        <f aca="false">+Outflows!H332+Fees!H332+'Ongoing Cash Flows'!H332+'Terminal Value'!H332</f>
        <v>8684.33313128774</v>
      </c>
      <c r="I332" s="9" t="n">
        <f aca="false">+Outflows!I332+Fees!I332+'Ongoing Cash Flows'!I332+'Terminal Value'!I332</f>
        <v>8523.20503666545</v>
      </c>
      <c r="J332" s="9" t="n">
        <f aca="false">+Outflows!J332+Fees!J332+'Ongoing Cash Flows'!J332+'Terminal Value'!J332</f>
        <v>8510.77083413046</v>
      </c>
      <c r="K332" s="9" t="n">
        <f aca="false">+Outflows!K332+Fees!K332+'Ongoing Cash Flows'!K332+'Terminal Value'!K332</f>
        <v>8501.93285746264</v>
      </c>
      <c r="L332" s="9" t="n">
        <f aca="false">+Outflows!L332+Fees!L332+'Ongoing Cash Flows'!L332+'Terminal Value'!L332</f>
        <v>8502.84289925005</v>
      </c>
      <c r="M332" s="9" t="n">
        <f aca="false">+Outflows!M332+Fees!M332+'Ongoing Cash Flows'!M332+'Terminal Value'!M332</f>
        <v>8475.15422315981</v>
      </c>
      <c r="N332" s="9" t="n">
        <f aca="false">+Outflows!N332+Fees!N332+'Ongoing Cash Flows'!N332+'Terminal Value'!N332</f>
        <v>8457.19016671814</v>
      </c>
      <c r="O332" s="9" t="n">
        <f aca="false">+Outflows!O332+Fees!O332+'Ongoing Cash Flows'!O332+'Terminal Value'!O332</f>
        <v>8131.38390602795</v>
      </c>
      <c r="P332" s="9" t="n">
        <f aca="false">+Outflows!P332+Fees!P332+'Ongoing Cash Flows'!P332+'Terminal Value'!P332</f>
        <v>8023.20768119232</v>
      </c>
      <c r="Q332" s="9" t="n">
        <f aca="false">+Outflows!Q332+Fees!Q332+'Ongoing Cash Flows'!Q332+'Terminal Value'!Q332</f>
        <v>7994.96886120035</v>
      </c>
      <c r="R332" s="9" t="n">
        <f aca="false">+Outflows!R332+Fees!R332+'Ongoing Cash Flows'!R332+'Terminal Value'!R332</f>
        <v>1170.92932324922</v>
      </c>
      <c r="S332" s="9" t="n">
        <f aca="false">+Outflows!S332+Fees!S332+'Ongoing Cash Flows'!S332+'Terminal Value'!S332</f>
        <v>0</v>
      </c>
      <c r="T332" s="9" t="n">
        <f aca="false">+Outflows!T332+Fees!T332+'Ongoing Cash Flows'!T332+'Terminal Value'!T332</f>
        <v>0</v>
      </c>
      <c r="U332" s="9" t="n">
        <f aca="false">+Outflows!U332+Fees!U332+'Ongoing Cash Flows'!U332+'Terminal Value'!U332</f>
        <v>0</v>
      </c>
      <c r="V332" s="9" t="n">
        <f aca="false">+Outflows!V332+Fees!V332+'Ongoing Cash Flows'!V332+'Terminal Value'!V332</f>
        <v>0</v>
      </c>
      <c r="W332" s="9" t="n">
        <f aca="false">+Outflows!W332+Fees!W332+'Ongoing Cash Flows'!W332+'Terminal Value'!W332</f>
        <v>0</v>
      </c>
      <c r="X332" s="9" t="n">
        <f aca="false">+Outflows!X332+Fees!X332+'Ongoing Cash Flows'!X332+'Terminal Value'!X332</f>
        <v>0</v>
      </c>
      <c r="Y332" s="9" t="n">
        <f aca="false">+Outflows!Y332+Fees!Y332+'Ongoing Cash Flows'!Y332+'Terminal Value'!Y332</f>
        <v>0</v>
      </c>
      <c r="Z332" s="9" t="n">
        <f aca="false">+Outflows!Z332+Fees!Z332+'Ongoing Cash Flows'!Z332+'Terminal Value'!Z332</f>
        <v>0</v>
      </c>
      <c r="AA332" s="9" t="n">
        <f aca="false">+Outflows!AA332+Fees!AA332+'Ongoing Cash Flows'!AA332+'Terminal Value'!AA332</f>
        <v>0</v>
      </c>
      <c r="AB332" s="9" t="n">
        <f aca="false">+Outflows!AB332+Fees!AB332+'Ongoing Cash Flows'!AB332+'Terminal Value'!AB332</f>
        <v>0</v>
      </c>
      <c r="AC332" s="9" t="n">
        <f aca="false">+Outflows!AC332+Fees!AC332+'Ongoing Cash Flows'!AC332+'Terminal Value'!AC332</f>
        <v>0</v>
      </c>
      <c r="AD332" s="9" t="n">
        <f aca="false">+Outflows!AD332+Fees!AD332+'Ongoing Cash Flows'!AD332+'Terminal Value'!AD332</f>
        <v>0</v>
      </c>
      <c r="AE332" s="9" t="n">
        <f aca="false">+Outflows!AE332+Fees!AE332+'Ongoing Cash Flows'!AE332+'Terminal Value'!AE332</f>
        <v>0</v>
      </c>
      <c r="AF332" s="9" t="n">
        <f aca="false">+Outflows!AF332+Fees!AF332+'Ongoing Cash Flows'!AF332+'Terminal Value'!AF332</f>
        <v>0</v>
      </c>
      <c r="AG332" s="9" t="n">
        <f aca="false">+Outflows!AG332+Fees!AG332+'Ongoing Cash Flows'!AG332+'Terminal Value'!AG332</f>
        <v>0</v>
      </c>
      <c r="AH332" s="9" t="n">
        <f aca="false">+Outflows!AH332+Fees!AH332+'Ongoing Cash Flows'!AH332+'Terminal Value'!AH332</f>
        <v>0</v>
      </c>
      <c r="AI332" s="9" t="n">
        <f aca="false">+Outflows!AI332+Fees!AI332+'Ongoing Cash Flows'!AI332+'Terminal Value'!AI332</f>
        <v>0</v>
      </c>
      <c r="AJ332" s="9" t="n">
        <f aca="false">+Outflows!AJ332+Fees!AJ332+'Ongoing Cash Flows'!AJ332+'Terminal Value'!AJ332</f>
        <v>0</v>
      </c>
      <c r="AK332" s="9"/>
      <c r="AL332" s="1"/>
      <c r="AM332" s="32"/>
      <c r="AN332" s="33" t="n">
        <f aca="false">IF(ISERROR(XIRR(B332:AJ332,IRRDates)),-1,XIRR(B332:AJ332,IRRDates))</f>
        <v>0.048291552018436</v>
      </c>
      <c r="AO332" s="9" t="n">
        <f aca="false">SUMPRODUCT(B332:AJ332,PVRf)</f>
        <v>0</v>
      </c>
      <c r="AP332" s="9" t="n">
        <f aca="false">MIN(0,AO332-$AO$1004)^2</f>
        <v>0</v>
      </c>
      <c r="AQ332" s="9" t="n">
        <f aca="false">MAX(0,AO332-$AO$1004)^2</f>
        <v>0</v>
      </c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20"/>
      <c r="CM332" s="20"/>
      <c r="CN332" s="20"/>
      <c r="CO332" s="20"/>
      <c r="CP332" s="20"/>
    </row>
    <row r="333" customFormat="false" ht="11.25" hidden="false" customHeight="false" outlineLevel="0" collapsed="false">
      <c r="A333" s="1" t="n">
        <v>331</v>
      </c>
      <c r="B333" s="9" t="n">
        <f aca="false">+Outflows!B333+Fees!B333+'Ongoing Cash Flows'!B333+'Terminal Value'!B333</f>
        <v>-96243.6255712172</v>
      </c>
      <c r="C333" s="9" t="n">
        <f aca="false">+Outflows!C333+Fees!C333+'Ongoing Cash Flows'!C333+'Terminal Value'!C333</f>
        <v>14246.9008981548</v>
      </c>
      <c r="D333" s="9" t="n">
        <f aca="false">+Outflows!D333+Fees!D333+'Ongoing Cash Flows'!D333+'Terminal Value'!D333</f>
        <v>12204.2274800313</v>
      </c>
      <c r="E333" s="9" t="n">
        <f aca="false">+Outflows!E333+Fees!E333+'Ongoing Cash Flows'!E333+'Terminal Value'!E333</f>
        <v>10172.2836981632</v>
      </c>
      <c r="F333" s="9" t="n">
        <f aca="false">+Outflows!F333+Fees!F333+'Ongoing Cash Flows'!F333+'Terminal Value'!F333</f>
        <v>9794.62626955515</v>
      </c>
      <c r="G333" s="9" t="n">
        <f aca="false">+Outflows!G333+Fees!G333+'Ongoing Cash Flows'!G333+'Terminal Value'!G333</f>
        <v>9503.15854803654</v>
      </c>
      <c r="H333" s="9" t="n">
        <f aca="false">+Outflows!H333+Fees!H333+'Ongoing Cash Flows'!H333+'Terminal Value'!H333</f>
        <v>8542.72536771928</v>
      </c>
      <c r="I333" s="9" t="n">
        <f aca="false">+Outflows!I333+Fees!I333+'Ongoing Cash Flows'!I333+'Terminal Value'!I333</f>
        <v>8389.09816587028</v>
      </c>
      <c r="J333" s="9" t="n">
        <f aca="false">+Outflows!J333+Fees!J333+'Ongoing Cash Flows'!J333+'Terminal Value'!J333</f>
        <v>8376.66396333529</v>
      </c>
      <c r="K333" s="9" t="n">
        <f aca="false">+Outflows!K333+Fees!K333+'Ongoing Cash Flows'!K333+'Terminal Value'!K333</f>
        <v>8367.59868688646</v>
      </c>
      <c r="L333" s="9" t="n">
        <f aca="false">+Outflows!L333+Fees!L333+'Ongoing Cash Flows'!L333+'Terminal Value'!L333</f>
        <v>8368.73602845488</v>
      </c>
      <c r="M333" s="9" t="n">
        <f aca="false">+Outflows!M333+Fees!M333+'Ongoing Cash Flows'!M333+'Terminal Value'!M333</f>
        <v>8340.82005258363</v>
      </c>
      <c r="N333" s="9" t="n">
        <f aca="false">+Outflows!N333+Fees!N333+'Ongoing Cash Flows'!N333+'Terminal Value'!N333</f>
        <v>8323.08329592297</v>
      </c>
      <c r="O333" s="9" t="n">
        <f aca="false">+Outflows!O333+Fees!O333+'Ongoing Cash Flows'!O333+'Terminal Value'!O333</f>
        <v>7997.04973545177</v>
      </c>
      <c r="P333" s="9" t="n">
        <f aca="false">+Outflows!P333+Fees!P333+'Ongoing Cash Flows'!P333+'Terminal Value'!P333</f>
        <v>7889.10081039715</v>
      </c>
      <c r="Q333" s="9" t="n">
        <f aca="false">+Outflows!Q333+Fees!Q333+'Ongoing Cash Flows'!Q333+'Terminal Value'!Q333</f>
        <v>7860.63469062417</v>
      </c>
      <c r="R333" s="9" t="n">
        <f aca="false">+Outflows!R333+Fees!R333+'Ongoing Cash Flows'!R333+'Terminal Value'!R333</f>
        <v>1103.87588785163</v>
      </c>
      <c r="S333" s="9" t="n">
        <f aca="false">+Outflows!S333+Fees!S333+'Ongoing Cash Flows'!S333+'Terminal Value'!S333</f>
        <v>0</v>
      </c>
      <c r="T333" s="9" t="n">
        <f aca="false">+Outflows!T333+Fees!T333+'Ongoing Cash Flows'!T333+'Terminal Value'!T333</f>
        <v>0</v>
      </c>
      <c r="U333" s="9" t="n">
        <f aca="false">+Outflows!U333+Fees!U333+'Ongoing Cash Flows'!U333+'Terminal Value'!U333</f>
        <v>0</v>
      </c>
      <c r="V333" s="9" t="n">
        <f aca="false">+Outflows!V333+Fees!V333+'Ongoing Cash Flows'!V333+'Terminal Value'!V333</f>
        <v>0</v>
      </c>
      <c r="W333" s="9" t="n">
        <f aca="false">+Outflows!W333+Fees!W333+'Ongoing Cash Flows'!W333+'Terminal Value'!W333</f>
        <v>0</v>
      </c>
      <c r="X333" s="9" t="n">
        <f aca="false">+Outflows!X333+Fees!X333+'Ongoing Cash Flows'!X333+'Terminal Value'!X333</f>
        <v>0</v>
      </c>
      <c r="Y333" s="9" t="n">
        <f aca="false">+Outflows!Y333+Fees!Y333+'Ongoing Cash Flows'!Y333+'Terminal Value'!Y333</f>
        <v>0</v>
      </c>
      <c r="Z333" s="9" t="n">
        <f aca="false">+Outflows!Z333+Fees!Z333+'Ongoing Cash Flows'!Z333+'Terminal Value'!Z333</f>
        <v>0</v>
      </c>
      <c r="AA333" s="9" t="n">
        <f aca="false">+Outflows!AA333+Fees!AA333+'Ongoing Cash Flows'!AA333+'Terminal Value'!AA333</f>
        <v>0</v>
      </c>
      <c r="AB333" s="9" t="n">
        <f aca="false">+Outflows!AB333+Fees!AB333+'Ongoing Cash Flows'!AB333+'Terminal Value'!AB333</f>
        <v>0</v>
      </c>
      <c r="AC333" s="9" t="n">
        <f aca="false">+Outflows!AC333+Fees!AC333+'Ongoing Cash Flows'!AC333+'Terminal Value'!AC333</f>
        <v>0</v>
      </c>
      <c r="AD333" s="9" t="n">
        <f aca="false">+Outflows!AD333+Fees!AD333+'Ongoing Cash Flows'!AD333+'Terminal Value'!AD333</f>
        <v>0</v>
      </c>
      <c r="AE333" s="9" t="n">
        <f aca="false">+Outflows!AE333+Fees!AE333+'Ongoing Cash Flows'!AE333+'Terminal Value'!AE333</f>
        <v>0</v>
      </c>
      <c r="AF333" s="9" t="n">
        <f aca="false">+Outflows!AF333+Fees!AF333+'Ongoing Cash Flows'!AF333+'Terminal Value'!AF333</f>
        <v>0</v>
      </c>
      <c r="AG333" s="9" t="n">
        <f aca="false">+Outflows!AG333+Fees!AG333+'Ongoing Cash Flows'!AG333+'Terminal Value'!AG333</f>
        <v>0</v>
      </c>
      <c r="AH333" s="9" t="n">
        <f aca="false">+Outflows!AH333+Fees!AH333+'Ongoing Cash Flows'!AH333+'Terminal Value'!AH333</f>
        <v>0</v>
      </c>
      <c r="AI333" s="9" t="n">
        <f aca="false">+Outflows!AI333+Fees!AI333+'Ongoing Cash Flows'!AI333+'Terminal Value'!AI333</f>
        <v>0</v>
      </c>
      <c r="AJ333" s="9" t="n">
        <f aca="false">+Outflows!AJ333+Fees!AJ333+'Ongoing Cash Flows'!AJ333+'Terminal Value'!AJ333</f>
        <v>0</v>
      </c>
      <c r="AK333" s="9"/>
      <c r="AL333" s="1"/>
      <c r="AM333" s="32"/>
      <c r="AN333" s="33" t="n">
        <f aca="false">IF(ISERROR(XIRR(B333:AJ333,IRRDates)),-1,XIRR(B333:AJ333,IRRDates))</f>
        <v>0.0554148696457804</v>
      </c>
      <c r="AO333" s="9" t="n">
        <f aca="false">SUMPRODUCT(B333:AJ333,PVRf)</f>
        <v>0</v>
      </c>
      <c r="AP333" s="9" t="n">
        <f aca="false">MIN(0,AO333-$AO$1004)^2</f>
        <v>0</v>
      </c>
      <c r="AQ333" s="9" t="n">
        <f aca="false">MAX(0,AO333-$AO$1004)^2</f>
        <v>0</v>
      </c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20"/>
      <c r="CM333" s="20"/>
      <c r="CN333" s="20"/>
      <c r="CO333" s="20"/>
      <c r="CP333" s="20"/>
    </row>
    <row r="334" customFormat="false" ht="11.25" hidden="false" customHeight="false" outlineLevel="0" collapsed="false">
      <c r="A334" s="1" t="n">
        <v>332</v>
      </c>
      <c r="B334" s="9" t="n">
        <f aca="false">+Outflows!B334+Fees!B334+'Ongoing Cash Flows'!B334+'Terminal Value'!B334</f>
        <v>-102742.68437408</v>
      </c>
      <c r="C334" s="9" t="n">
        <f aca="false">+Outflows!C334+Fees!C334+'Ongoing Cash Flows'!C334+'Terminal Value'!C334</f>
        <v>14361.7641338214</v>
      </c>
      <c r="D334" s="9" t="n">
        <f aca="false">+Outflows!D334+Fees!D334+'Ongoing Cash Flows'!D334+'Terminal Value'!D334</f>
        <v>12453.2976804502</v>
      </c>
      <c r="E334" s="9" t="n">
        <f aca="false">+Outflows!E334+Fees!E334+'Ongoing Cash Flows'!E334+'Terminal Value'!E334</f>
        <v>10498.2418462135</v>
      </c>
      <c r="F334" s="9" t="n">
        <f aca="false">+Outflows!F334+Fees!F334+'Ongoing Cash Flows'!F334+'Terminal Value'!F334</f>
        <v>10050.7232654714</v>
      </c>
      <c r="G334" s="9" t="n">
        <f aca="false">+Outflows!G334+Fees!G334+'Ongoing Cash Flows'!G334+'Terminal Value'!G334</f>
        <v>9665.93404068655</v>
      </c>
      <c r="H334" s="9" t="n">
        <f aca="false">+Outflows!H334+Fees!H334+'Ongoing Cash Flows'!H334+'Terminal Value'!H334</f>
        <v>8700.14712981634</v>
      </c>
      <c r="I334" s="9" t="n">
        <f aca="false">+Outflows!I334+Fees!I334+'Ongoing Cash Flows'!I334+'Terminal Value'!I334</f>
        <v>8538.18137556092</v>
      </c>
      <c r="J334" s="9" t="n">
        <f aca="false">+Outflows!J334+Fees!J334+'Ongoing Cash Flows'!J334+'Terminal Value'!J334</f>
        <v>8525.74717302592</v>
      </c>
      <c r="K334" s="9" t="n">
        <f aca="false">+Outflows!K334+Fees!K334+'Ongoing Cash Flows'!K334+'Terminal Value'!K334</f>
        <v>8516.93457998335</v>
      </c>
      <c r="L334" s="9" t="n">
        <f aca="false">+Outflows!L334+Fees!L334+'Ongoing Cash Flows'!L334+'Terminal Value'!L334</f>
        <v>8517.81923814551</v>
      </c>
      <c r="M334" s="9" t="n">
        <f aca="false">+Outflows!M334+Fees!M334+'Ongoing Cash Flows'!M334+'Terminal Value'!M334</f>
        <v>8490.15594568053</v>
      </c>
      <c r="N334" s="9" t="n">
        <f aca="false">+Outflows!N334+Fees!N334+'Ongoing Cash Flows'!N334+'Terminal Value'!N334</f>
        <v>8472.16650561361</v>
      </c>
      <c r="O334" s="9" t="n">
        <f aca="false">+Outflows!O334+Fees!O334+'Ongoing Cash Flows'!O334+'Terminal Value'!O334</f>
        <v>8146.38562854866</v>
      </c>
      <c r="P334" s="9" t="n">
        <f aca="false">+Outflows!P334+Fees!P334+'Ongoing Cash Flows'!P334+'Terminal Value'!P334</f>
        <v>8038.18402008779</v>
      </c>
      <c r="Q334" s="9" t="n">
        <f aca="false">+Outflows!Q334+Fees!Q334+'Ongoing Cash Flows'!Q334+'Terminal Value'!Q334</f>
        <v>8009.97058372107</v>
      </c>
      <c r="R334" s="9" t="n">
        <f aca="false">+Outflows!R334+Fees!R334+'Ongoing Cash Flows'!R334+'Terminal Value'!R334</f>
        <v>1178.41749269695</v>
      </c>
      <c r="S334" s="9" t="n">
        <f aca="false">+Outflows!S334+Fees!S334+'Ongoing Cash Flows'!S334+'Terminal Value'!S334</f>
        <v>0</v>
      </c>
      <c r="T334" s="9" t="n">
        <f aca="false">+Outflows!T334+Fees!T334+'Ongoing Cash Flows'!T334+'Terminal Value'!T334</f>
        <v>0</v>
      </c>
      <c r="U334" s="9" t="n">
        <f aca="false">+Outflows!U334+Fees!U334+'Ongoing Cash Flows'!U334+'Terminal Value'!U334</f>
        <v>0</v>
      </c>
      <c r="V334" s="9" t="n">
        <f aca="false">+Outflows!V334+Fees!V334+'Ongoing Cash Flows'!V334+'Terminal Value'!V334</f>
        <v>0</v>
      </c>
      <c r="W334" s="9" t="n">
        <f aca="false">+Outflows!W334+Fees!W334+'Ongoing Cash Flows'!W334+'Terminal Value'!W334</f>
        <v>0</v>
      </c>
      <c r="X334" s="9" t="n">
        <f aca="false">+Outflows!X334+Fees!X334+'Ongoing Cash Flows'!X334+'Terminal Value'!X334</f>
        <v>0</v>
      </c>
      <c r="Y334" s="9" t="n">
        <f aca="false">+Outflows!Y334+Fees!Y334+'Ongoing Cash Flows'!Y334+'Terminal Value'!Y334</f>
        <v>0</v>
      </c>
      <c r="Z334" s="9" t="n">
        <f aca="false">+Outflows!Z334+Fees!Z334+'Ongoing Cash Flows'!Z334+'Terminal Value'!Z334</f>
        <v>0</v>
      </c>
      <c r="AA334" s="9" t="n">
        <f aca="false">+Outflows!AA334+Fees!AA334+'Ongoing Cash Flows'!AA334+'Terminal Value'!AA334</f>
        <v>0</v>
      </c>
      <c r="AB334" s="9" t="n">
        <f aca="false">+Outflows!AB334+Fees!AB334+'Ongoing Cash Flows'!AB334+'Terminal Value'!AB334</f>
        <v>0</v>
      </c>
      <c r="AC334" s="9" t="n">
        <f aca="false">+Outflows!AC334+Fees!AC334+'Ongoing Cash Flows'!AC334+'Terminal Value'!AC334</f>
        <v>0</v>
      </c>
      <c r="AD334" s="9" t="n">
        <f aca="false">+Outflows!AD334+Fees!AD334+'Ongoing Cash Flows'!AD334+'Terminal Value'!AD334</f>
        <v>0</v>
      </c>
      <c r="AE334" s="9" t="n">
        <f aca="false">+Outflows!AE334+Fees!AE334+'Ongoing Cash Flows'!AE334+'Terminal Value'!AE334</f>
        <v>0</v>
      </c>
      <c r="AF334" s="9" t="n">
        <f aca="false">+Outflows!AF334+Fees!AF334+'Ongoing Cash Flows'!AF334+'Terminal Value'!AF334</f>
        <v>0</v>
      </c>
      <c r="AG334" s="9" t="n">
        <f aca="false">+Outflows!AG334+Fees!AG334+'Ongoing Cash Flows'!AG334+'Terminal Value'!AG334</f>
        <v>0</v>
      </c>
      <c r="AH334" s="9" t="n">
        <f aca="false">+Outflows!AH334+Fees!AH334+'Ongoing Cash Flows'!AH334+'Terminal Value'!AH334</f>
        <v>0</v>
      </c>
      <c r="AI334" s="9" t="n">
        <f aca="false">+Outflows!AI334+Fees!AI334+'Ongoing Cash Flows'!AI334+'Terminal Value'!AI334</f>
        <v>0</v>
      </c>
      <c r="AJ334" s="9" t="n">
        <f aca="false">+Outflows!AJ334+Fees!AJ334+'Ongoing Cash Flows'!AJ334+'Terminal Value'!AJ334</f>
        <v>0</v>
      </c>
      <c r="AK334" s="9"/>
      <c r="AL334" s="1"/>
      <c r="AM334" s="32"/>
      <c r="AN334" s="33" t="n">
        <f aca="false">IF(ISERROR(XIRR(B334:AJ334,IRRDates)),-1,XIRR(B334:AJ334,IRRDates))</f>
        <v>0.0478147142647583</v>
      </c>
      <c r="AO334" s="9" t="n">
        <f aca="false">SUMPRODUCT(B334:AJ334,PVRf)</f>
        <v>0</v>
      </c>
      <c r="AP334" s="9" t="n">
        <f aca="false">MIN(0,AO334-$AO$1004)^2</f>
        <v>0</v>
      </c>
      <c r="AQ334" s="9" t="n">
        <f aca="false">MAX(0,AO334-$AO$1004)^2</f>
        <v>0</v>
      </c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20"/>
      <c r="CM334" s="20"/>
      <c r="CN334" s="20"/>
      <c r="CO334" s="20"/>
      <c r="CP334" s="20"/>
    </row>
    <row r="335" customFormat="false" ht="11.25" hidden="false" customHeight="false" outlineLevel="0" collapsed="false">
      <c r="A335" s="1" t="n">
        <v>333</v>
      </c>
      <c r="B335" s="9" t="n">
        <f aca="false">+Outflows!B335+Fees!B335+'Ongoing Cash Flows'!B335+'Terminal Value'!B335</f>
        <v>-103532.623146247</v>
      </c>
      <c r="C335" s="9" t="n">
        <f aca="false">+Outflows!C335+Fees!C335+'Ongoing Cash Flows'!C335+'Terminal Value'!C335</f>
        <v>14360.2591898438</v>
      </c>
      <c r="D335" s="9" t="n">
        <f aca="false">+Outflows!D335+Fees!D335+'Ongoing Cash Flows'!D335+'Terminal Value'!D335</f>
        <v>12507.4234960974</v>
      </c>
      <c r="E335" s="9" t="n">
        <f aca="false">+Outflows!E335+Fees!E335+'Ongoing Cash Flows'!E335+'Terminal Value'!E335</f>
        <v>10480.4512954507</v>
      </c>
      <c r="F335" s="9" t="n">
        <f aca="false">+Outflows!F335+Fees!F335+'Ongoing Cash Flows'!F335+'Terminal Value'!F335</f>
        <v>10056.9430877379</v>
      </c>
      <c r="G335" s="9" t="n">
        <f aca="false">+Outflows!G335+Fees!G335+'Ongoing Cash Flows'!G335+'Terminal Value'!G335</f>
        <v>9751.67688237566</v>
      </c>
      <c r="H335" s="9" t="n">
        <f aca="false">+Outflows!H335+Fees!H335+'Ongoing Cash Flows'!H335+'Terminal Value'!H335</f>
        <v>8719.28121634108</v>
      </c>
      <c r="I335" s="9" t="n">
        <f aca="false">+Outflows!I335+Fees!I335+'Ongoing Cash Flows'!I335+'Terminal Value'!I335</f>
        <v>8556.30193904341</v>
      </c>
      <c r="J335" s="9" t="n">
        <f aca="false">+Outflows!J335+Fees!J335+'Ongoing Cash Flows'!J335+'Terminal Value'!J335</f>
        <v>8543.86773650842</v>
      </c>
      <c r="K335" s="9" t="n">
        <f aca="false">+Outflows!K335+Fees!K335+'Ongoing Cash Flows'!K335+'Terminal Value'!K335</f>
        <v>8535.08585628531</v>
      </c>
      <c r="L335" s="9" t="n">
        <f aca="false">+Outflows!L335+Fees!L335+'Ongoing Cash Flows'!L335+'Terminal Value'!L335</f>
        <v>8535.93980162801</v>
      </c>
      <c r="M335" s="9" t="n">
        <f aca="false">+Outflows!M335+Fees!M335+'Ongoing Cash Flows'!M335+'Terminal Value'!M335</f>
        <v>8508.30722198248</v>
      </c>
      <c r="N335" s="9" t="n">
        <f aca="false">+Outflows!N335+Fees!N335+'Ongoing Cash Flows'!N335+'Terminal Value'!N335</f>
        <v>8490.2870690961</v>
      </c>
      <c r="O335" s="9" t="n">
        <f aca="false">+Outflows!O335+Fees!O335+'Ongoing Cash Flows'!O335+'Terminal Value'!O335</f>
        <v>8164.53690485062</v>
      </c>
      <c r="P335" s="9" t="n">
        <f aca="false">+Outflows!P335+Fees!P335+'Ongoing Cash Flows'!P335+'Terminal Value'!P335</f>
        <v>8056.30458357028</v>
      </c>
      <c r="Q335" s="9" t="n">
        <f aca="false">+Outflows!Q335+Fees!Q335+'Ongoing Cash Flows'!Q335+'Terminal Value'!Q335</f>
        <v>8028.12186002302</v>
      </c>
      <c r="R335" s="9" t="n">
        <f aca="false">+Outflows!R335+Fees!R335+'Ongoing Cash Flows'!R335+'Terminal Value'!R335</f>
        <v>1187.4777744382</v>
      </c>
      <c r="S335" s="9" t="n">
        <f aca="false">+Outflows!S335+Fees!S335+'Ongoing Cash Flows'!S335+'Terminal Value'!S335</f>
        <v>0</v>
      </c>
      <c r="T335" s="9" t="n">
        <f aca="false">+Outflows!T335+Fees!T335+'Ongoing Cash Flows'!T335+'Terminal Value'!T335</f>
        <v>0</v>
      </c>
      <c r="U335" s="9" t="n">
        <f aca="false">+Outflows!U335+Fees!U335+'Ongoing Cash Flows'!U335+'Terminal Value'!U335</f>
        <v>0</v>
      </c>
      <c r="V335" s="9" t="n">
        <f aca="false">+Outflows!V335+Fees!V335+'Ongoing Cash Flows'!V335+'Terminal Value'!V335</f>
        <v>0</v>
      </c>
      <c r="W335" s="9" t="n">
        <f aca="false">+Outflows!W335+Fees!W335+'Ongoing Cash Flows'!W335+'Terminal Value'!W335</f>
        <v>0</v>
      </c>
      <c r="X335" s="9" t="n">
        <f aca="false">+Outflows!X335+Fees!X335+'Ongoing Cash Flows'!X335+'Terminal Value'!X335</f>
        <v>0</v>
      </c>
      <c r="Y335" s="9" t="n">
        <f aca="false">+Outflows!Y335+Fees!Y335+'Ongoing Cash Flows'!Y335+'Terminal Value'!Y335</f>
        <v>0</v>
      </c>
      <c r="Z335" s="9" t="n">
        <f aca="false">+Outflows!Z335+Fees!Z335+'Ongoing Cash Flows'!Z335+'Terminal Value'!Z335</f>
        <v>0</v>
      </c>
      <c r="AA335" s="9" t="n">
        <f aca="false">+Outflows!AA335+Fees!AA335+'Ongoing Cash Flows'!AA335+'Terminal Value'!AA335</f>
        <v>0</v>
      </c>
      <c r="AB335" s="9" t="n">
        <f aca="false">+Outflows!AB335+Fees!AB335+'Ongoing Cash Flows'!AB335+'Terminal Value'!AB335</f>
        <v>0</v>
      </c>
      <c r="AC335" s="9" t="n">
        <f aca="false">+Outflows!AC335+Fees!AC335+'Ongoing Cash Flows'!AC335+'Terminal Value'!AC335</f>
        <v>0</v>
      </c>
      <c r="AD335" s="9" t="n">
        <f aca="false">+Outflows!AD335+Fees!AD335+'Ongoing Cash Flows'!AD335+'Terminal Value'!AD335</f>
        <v>0</v>
      </c>
      <c r="AE335" s="9" t="n">
        <f aca="false">+Outflows!AE335+Fees!AE335+'Ongoing Cash Flows'!AE335+'Terminal Value'!AE335</f>
        <v>0</v>
      </c>
      <c r="AF335" s="9" t="n">
        <f aca="false">+Outflows!AF335+Fees!AF335+'Ongoing Cash Flows'!AF335+'Terminal Value'!AF335</f>
        <v>0</v>
      </c>
      <c r="AG335" s="9" t="n">
        <f aca="false">+Outflows!AG335+Fees!AG335+'Ongoing Cash Flows'!AG335+'Terminal Value'!AG335</f>
        <v>0</v>
      </c>
      <c r="AH335" s="9" t="n">
        <f aca="false">+Outflows!AH335+Fees!AH335+'Ongoing Cash Flows'!AH335+'Terminal Value'!AH335</f>
        <v>0</v>
      </c>
      <c r="AI335" s="9" t="n">
        <f aca="false">+Outflows!AI335+Fees!AI335+'Ongoing Cash Flows'!AI335+'Terminal Value'!AI335</f>
        <v>0</v>
      </c>
      <c r="AJ335" s="9" t="n">
        <f aca="false">+Outflows!AJ335+Fees!AJ335+'Ongoing Cash Flows'!AJ335+'Terminal Value'!AJ335</f>
        <v>0</v>
      </c>
      <c r="AK335" s="9"/>
      <c r="AL335" s="1"/>
      <c r="AM335" s="32"/>
      <c r="AN335" s="33" t="n">
        <f aca="false">IF(ISERROR(XIRR(B335:AJ335,IRRDates)),-1,XIRR(B335:AJ335,IRRDates))</f>
        <v>0.0469301115569133</v>
      </c>
      <c r="AO335" s="9" t="n">
        <f aca="false">SUMPRODUCT(B335:AJ335,PVRf)</f>
        <v>0</v>
      </c>
      <c r="AP335" s="9" t="n">
        <f aca="false">MIN(0,AO335-$AO$1004)^2</f>
        <v>0</v>
      </c>
      <c r="AQ335" s="9" t="n">
        <f aca="false">MAX(0,AO335-$AO$1004)^2</f>
        <v>0</v>
      </c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20"/>
      <c r="CM335" s="20"/>
      <c r="CN335" s="20"/>
      <c r="CO335" s="20"/>
      <c r="CP335" s="20"/>
    </row>
    <row r="336" customFormat="false" ht="11.25" hidden="false" customHeight="false" outlineLevel="0" collapsed="false">
      <c r="A336" s="1" t="n">
        <v>334</v>
      </c>
      <c r="B336" s="9" t="n">
        <f aca="false">+Outflows!B336+Fees!B336+'Ongoing Cash Flows'!B336+'Terminal Value'!B336</f>
        <v>-102088.246396402</v>
      </c>
      <c r="C336" s="9" t="n">
        <f aca="false">+Outflows!C336+Fees!C336+'Ongoing Cash Flows'!C336+'Terminal Value'!C336</f>
        <v>14367.8279093265</v>
      </c>
      <c r="D336" s="9" t="n">
        <f aca="false">+Outflows!D336+Fees!D336+'Ongoing Cash Flows'!D336+'Terminal Value'!D336</f>
        <v>12483.6522053796</v>
      </c>
      <c r="E336" s="9" t="n">
        <f aca="false">+Outflows!E336+Fees!E336+'Ongoing Cash Flows'!E336+'Terminal Value'!E336</f>
        <v>10427.3242748785</v>
      </c>
      <c r="F336" s="9" t="n">
        <f aca="false">+Outflows!F336+Fees!F336+'Ongoing Cash Flows'!F336+'Terminal Value'!F336</f>
        <v>9983.79712663814</v>
      </c>
      <c r="G336" s="9" t="n">
        <f aca="false">+Outflows!G336+Fees!G336+'Ongoing Cash Flows'!G336+'Terminal Value'!G336</f>
        <v>9624.34413056046</v>
      </c>
      <c r="H336" s="9" t="n">
        <f aca="false">+Outflows!H336+Fees!H336+'Ongoing Cash Flows'!H336+'Terminal Value'!H336</f>
        <v>8684.2951760559</v>
      </c>
      <c r="I336" s="9" t="n">
        <f aca="false">+Outflows!I336+Fees!I336+'Ongoing Cash Flows'!I336+'Terminal Value'!I336</f>
        <v>8523.16909190335</v>
      </c>
      <c r="J336" s="9" t="n">
        <f aca="false">+Outflows!J336+Fees!J336+'Ongoing Cash Flows'!J336+'Terminal Value'!J336</f>
        <v>8510.73488936837</v>
      </c>
      <c r="K336" s="9" t="n">
        <f aca="false">+Outflows!K336+Fees!K336+'Ongoing Cash Flows'!K336+'Terminal Value'!K336</f>
        <v>8501.89685177722</v>
      </c>
      <c r="L336" s="9" t="n">
        <f aca="false">+Outflows!L336+Fees!L336+'Ongoing Cash Flows'!L336+'Terminal Value'!L336</f>
        <v>8502.80695448795</v>
      </c>
      <c r="M336" s="9" t="n">
        <f aca="false">+Outflows!M336+Fees!M336+'Ongoing Cash Flows'!M336+'Terminal Value'!M336</f>
        <v>8475.1182174744</v>
      </c>
      <c r="N336" s="9" t="n">
        <f aca="false">+Outflows!N336+Fees!N336+'Ongoing Cash Flows'!N336+'Terminal Value'!N336</f>
        <v>8457.15422195605</v>
      </c>
      <c r="O336" s="9" t="n">
        <f aca="false">+Outflows!O336+Fees!O336+'Ongoing Cash Flows'!O336+'Terminal Value'!O336</f>
        <v>8131.34790034253</v>
      </c>
      <c r="P336" s="9" t="n">
        <f aca="false">+Outflows!P336+Fees!P336+'Ongoing Cash Flows'!P336+'Terminal Value'!P336</f>
        <v>8023.17173643023</v>
      </c>
      <c r="Q336" s="9" t="n">
        <f aca="false">+Outflows!Q336+Fees!Q336+'Ongoing Cash Flows'!Q336+'Terminal Value'!Q336</f>
        <v>7994.93285551494</v>
      </c>
      <c r="R336" s="9" t="n">
        <f aca="false">+Outflows!R336+Fees!R336+'Ongoing Cash Flows'!R336+'Terminal Value'!R336</f>
        <v>1170.91135086817</v>
      </c>
      <c r="S336" s="9" t="n">
        <f aca="false">+Outflows!S336+Fees!S336+'Ongoing Cash Flows'!S336+'Terminal Value'!S336</f>
        <v>0</v>
      </c>
      <c r="T336" s="9" t="n">
        <f aca="false">+Outflows!T336+Fees!T336+'Ongoing Cash Flows'!T336+'Terminal Value'!T336</f>
        <v>0</v>
      </c>
      <c r="U336" s="9" t="n">
        <f aca="false">+Outflows!U336+Fees!U336+'Ongoing Cash Flows'!U336+'Terminal Value'!U336</f>
        <v>0</v>
      </c>
      <c r="V336" s="9" t="n">
        <f aca="false">+Outflows!V336+Fees!V336+'Ongoing Cash Flows'!V336+'Terminal Value'!V336</f>
        <v>0</v>
      </c>
      <c r="W336" s="9" t="n">
        <f aca="false">+Outflows!W336+Fees!W336+'Ongoing Cash Flows'!W336+'Terminal Value'!W336</f>
        <v>0</v>
      </c>
      <c r="X336" s="9" t="n">
        <f aca="false">+Outflows!X336+Fees!X336+'Ongoing Cash Flows'!X336+'Terminal Value'!X336</f>
        <v>0</v>
      </c>
      <c r="Y336" s="9" t="n">
        <f aca="false">+Outflows!Y336+Fees!Y336+'Ongoing Cash Flows'!Y336+'Terminal Value'!Y336</f>
        <v>0</v>
      </c>
      <c r="Z336" s="9" t="n">
        <f aca="false">+Outflows!Z336+Fees!Z336+'Ongoing Cash Flows'!Z336+'Terminal Value'!Z336</f>
        <v>0</v>
      </c>
      <c r="AA336" s="9" t="n">
        <f aca="false">+Outflows!AA336+Fees!AA336+'Ongoing Cash Flows'!AA336+'Terminal Value'!AA336</f>
        <v>0</v>
      </c>
      <c r="AB336" s="9" t="n">
        <f aca="false">+Outflows!AB336+Fees!AB336+'Ongoing Cash Flows'!AB336+'Terminal Value'!AB336</f>
        <v>0</v>
      </c>
      <c r="AC336" s="9" t="n">
        <f aca="false">+Outflows!AC336+Fees!AC336+'Ongoing Cash Flows'!AC336+'Terminal Value'!AC336</f>
        <v>0</v>
      </c>
      <c r="AD336" s="9" t="n">
        <f aca="false">+Outflows!AD336+Fees!AD336+'Ongoing Cash Flows'!AD336+'Terminal Value'!AD336</f>
        <v>0</v>
      </c>
      <c r="AE336" s="9" t="n">
        <f aca="false">+Outflows!AE336+Fees!AE336+'Ongoing Cash Flows'!AE336+'Terminal Value'!AE336</f>
        <v>0</v>
      </c>
      <c r="AF336" s="9" t="n">
        <f aca="false">+Outflows!AF336+Fees!AF336+'Ongoing Cash Flows'!AF336+'Terminal Value'!AF336</f>
        <v>0</v>
      </c>
      <c r="AG336" s="9" t="n">
        <f aca="false">+Outflows!AG336+Fees!AG336+'Ongoing Cash Flows'!AG336+'Terminal Value'!AG336</f>
        <v>0</v>
      </c>
      <c r="AH336" s="9" t="n">
        <f aca="false">+Outflows!AH336+Fees!AH336+'Ongoing Cash Flows'!AH336+'Terminal Value'!AH336</f>
        <v>0</v>
      </c>
      <c r="AI336" s="9" t="n">
        <f aca="false">+Outflows!AI336+Fees!AI336+'Ongoing Cash Flows'!AI336+'Terminal Value'!AI336</f>
        <v>0</v>
      </c>
      <c r="AJ336" s="9" t="n">
        <f aca="false">+Outflows!AJ336+Fees!AJ336+'Ongoing Cash Flows'!AJ336+'Terminal Value'!AJ336</f>
        <v>0</v>
      </c>
      <c r="AK336" s="9"/>
      <c r="AL336" s="1"/>
      <c r="AM336" s="32"/>
      <c r="AN336" s="33" t="n">
        <f aca="false">IF(ISERROR(XIRR(B336:AJ336,IRRDates)),-1,XIRR(B336:AJ336,IRRDates))</f>
        <v>0.0485105831396228</v>
      </c>
      <c r="AO336" s="9" t="n">
        <f aca="false">SUMPRODUCT(B336:AJ336,PVRf)</f>
        <v>0</v>
      </c>
      <c r="AP336" s="9" t="n">
        <f aca="false">MIN(0,AO336-$AO$1004)^2</f>
        <v>0</v>
      </c>
      <c r="AQ336" s="9" t="n">
        <f aca="false">MAX(0,AO336-$AO$1004)^2</f>
        <v>0</v>
      </c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20"/>
      <c r="CM336" s="20"/>
      <c r="CN336" s="20"/>
      <c r="CO336" s="20"/>
      <c r="CP336" s="20"/>
    </row>
    <row r="337" customFormat="false" ht="11.25" hidden="false" customHeight="false" outlineLevel="0" collapsed="false">
      <c r="A337" s="1" t="n">
        <v>335</v>
      </c>
      <c r="B337" s="9" t="n">
        <f aca="false">+Outflows!B337+Fees!B337+'Ongoing Cash Flows'!B337+'Terminal Value'!B337</f>
        <v>-94390.8313581025</v>
      </c>
      <c r="C337" s="9" t="n">
        <f aca="false">+Outflows!C337+Fees!C337+'Ongoing Cash Flows'!C337+'Terminal Value'!C337</f>
        <v>14224.9806114811</v>
      </c>
      <c r="D337" s="9" t="n">
        <f aca="false">+Outflows!D337+Fees!D337+'Ongoing Cash Flows'!D337+'Terminal Value'!D337</f>
        <v>12148.477712004</v>
      </c>
      <c r="E337" s="9" t="n">
        <f aca="false">+Outflows!E337+Fees!E337+'Ongoing Cash Flows'!E337+'Terminal Value'!E337</f>
        <v>10218.6291127656</v>
      </c>
      <c r="F337" s="9" t="n">
        <f aca="false">+Outflows!F337+Fees!F337+'Ongoing Cash Flows'!F337+'Terminal Value'!F337</f>
        <v>9657.29484948711</v>
      </c>
      <c r="G337" s="9" t="n">
        <f aca="false">+Outflows!G337+Fees!G337+'Ongoing Cash Flows'!G337+'Terminal Value'!G337</f>
        <v>9364.28042865985</v>
      </c>
      <c r="H337" s="9" t="n">
        <f aca="false">+Outflows!H337+Fees!H337+'Ongoing Cash Flows'!H337+'Terminal Value'!H337</f>
        <v>8497.8465416186</v>
      </c>
      <c r="I337" s="9" t="n">
        <f aca="false">+Outflows!I337+Fees!I337+'Ongoing Cash Flows'!I337+'Terminal Value'!I337</f>
        <v>8346.59654885679</v>
      </c>
      <c r="J337" s="9" t="n">
        <f aca="false">+Outflows!J337+Fees!J337+'Ongoing Cash Flows'!J337+'Terminal Value'!J337</f>
        <v>8334.16234632181</v>
      </c>
      <c r="K337" s="9" t="n">
        <f aca="false">+Outflows!K337+Fees!K337+'Ongoing Cash Flows'!K337+'Terminal Value'!K337</f>
        <v>8325.02503323397</v>
      </c>
      <c r="L337" s="9" t="n">
        <f aca="false">+Outflows!L337+Fees!L337+'Ongoing Cash Flows'!L337+'Terminal Value'!L337</f>
        <v>8326.2344114414</v>
      </c>
      <c r="M337" s="9" t="n">
        <f aca="false">+Outflows!M337+Fees!M337+'Ongoing Cash Flows'!M337+'Terminal Value'!M337</f>
        <v>8298.24639893115</v>
      </c>
      <c r="N337" s="9" t="n">
        <f aca="false">+Outflows!N337+Fees!N337+'Ongoing Cash Flows'!N337+'Terminal Value'!N337</f>
        <v>8280.58167890949</v>
      </c>
      <c r="O337" s="9" t="n">
        <f aca="false">+Outflows!O337+Fees!O337+'Ongoing Cash Flows'!O337+'Terminal Value'!O337</f>
        <v>7954.47608179928</v>
      </c>
      <c r="P337" s="9" t="n">
        <f aca="false">+Outflows!P337+Fees!P337+'Ongoing Cash Flows'!P337+'Terminal Value'!P337</f>
        <v>7846.59919338367</v>
      </c>
      <c r="Q337" s="9" t="n">
        <f aca="false">+Outflows!Q337+Fees!Q337+'Ongoing Cash Flows'!Q337+'Terminal Value'!Q337</f>
        <v>7818.06103697169</v>
      </c>
      <c r="R337" s="9" t="n">
        <f aca="false">+Outflows!R337+Fees!R337+'Ongoing Cash Flows'!R337+'Terminal Value'!R337</f>
        <v>1082.62507934489</v>
      </c>
      <c r="S337" s="9" t="n">
        <f aca="false">+Outflows!S337+Fees!S337+'Ongoing Cash Flows'!S337+'Terminal Value'!S337</f>
        <v>0</v>
      </c>
      <c r="T337" s="9" t="n">
        <f aca="false">+Outflows!T337+Fees!T337+'Ongoing Cash Flows'!T337+'Terminal Value'!T337</f>
        <v>0</v>
      </c>
      <c r="U337" s="9" t="n">
        <f aca="false">+Outflows!U337+Fees!U337+'Ongoing Cash Flows'!U337+'Terminal Value'!U337</f>
        <v>0</v>
      </c>
      <c r="V337" s="9" t="n">
        <f aca="false">+Outflows!V337+Fees!V337+'Ongoing Cash Flows'!V337+'Terminal Value'!V337</f>
        <v>0</v>
      </c>
      <c r="W337" s="9" t="n">
        <f aca="false">+Outflows!W337+Fees!W337+'Ongoing Cash Flows'!W337+'Terminal Value'!W337</f>
        <v>0</v>
      </c>
      <c r="X337" s="9" t="n">
        <f aca="false">+Outflows!X337+Fees!X337+'Ongoing Cash Flows'!X337+'Terminal Value'!X337</f>
        <v>0</v>
      </c>
      <c r="Y337" s="9" t="n">
        <f aca="false">+Outflows!Y337+Fees!Y337+'Ongoing Cash Flows'!Y337+'Terminal Value'!Y337</f>
        <v>0</v>
      </c>
      <c r="Z337" s="9" t="n">
        <f aca="false">+Outflows!Z337+Fees!Z337+'Ongoing Cash Flows'!Z337+'Terminal Value'!Z337</f>
        <v>0</v>
      </c>
      <c r="AA337" s="9" t="n">
        <f aca="false">+Outflows!AA337+Fees!AA337+'Ongoing Cash Flows'!AA337+'Terminal Value'!AA337</f>
        <v>0</v>
      </c>
      <c r="AB337" s="9" t="n">
        <f aca="false">+Outflows!AB337+Fees!AB337+'Ongoing Cash Flows'!AB337+'Terminal Value'!AB337</f>
        <v>0</v>
      </c>
      <c r="AC337" s="9" t="n">
        <f aca="false">+Outflows!AC337+Fees!AC337+'Ongoing Cash Flows'!AC337+'Terminal Value'!AC337</f>
        <v>0</v>
      </c>
      <c r="AD337" s="9" t="n">
        <f aca="false">+Outflows!AD337+Fees!AD337+'Ongoing Cash Flows'!AD337+'Terminal Value'!AD337</f>
        <v>0</v>
      </c>
      <c r="AE337" s="9" t="n">
        <f aca="false">+Outflows!AE337+Fees!AE337+'Ongoing Cash Flows'!AE337+'Terminal Value'!AE337</f>
        <v>0</v>
      </c>
      <c r="AF337" s="9" t="n">
        <f aca="false">+Outflows!AF337+Fees!AF337+'Ongoing Cash Flows'!AF337+'Terminal Value'!AF337</f>
        <v>0</v>
      </c>
      <c r="AG337" s="9" t="n">
        <f aca="false">+Outflows!AG337+Fees!AG337+'Ongoing Cash Flows'!AG337+'Terminal Value'!AG337</f>
        <v>0</v>
      </c>
      <c r="AH337" s="9" t="n">
        <f aca="false">+Outflows!AH337+Fees!AH337+'Ongoing Cash Flows'!AH337+'Terminal Value'!AH337</f>
        <v>0</v>
      </c>
      <c r="AI337" s="9" t="n">
        <f aca="false">+Outflows!AI337+Fees!AI337+'Ongoing Cash Flows'!AI337+'Terminal Value'!AI337</f>
        <v>0</v>
      </c>
      <c r="AJ337" s="9" t="n">
        <f aca="false">+Outflows!AJ337+Fees!AJ337+'Ongoing Cash Flows'!AJ337+'Terminal Value'!AJ337</f>
        <v>0</v>
      </c>
      <c r="AK337" s="9"/>
      <c r="AL337" s="1"/>
      <c r="AM337" s="32"/>
      <c r="AN337" s="33" t="n">
        <f aca="false">IF(ISERROR(XIRR(B337:AJ337,IRRDates)),-1,XIRR(B337:AJ337,IRRDates))</f>
        <v>0.0577839682343879</v>
      </c>
      <c r="AO337" s="9" t="n">
        <f aca="false">SUMPRODUCT(B337:AJ337,PVRf)</f>
        <v>0</v>
      </c>
      <c r="AP337" s="9" t="n">
        <f aca="false">MIN(0,AO337-$AO$1004)^2</f>
        <v>0</v>
      </c>
      <c r="AQ337" s="9" t="n">
        <f aca="false">MAX(0,AO337-$AO$1004)^2</f>
        <v>0</v>
      </c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20"/>
      <c r="CM337" s="20"/>
      <c r="CN337" s="20"/>
      <c r="CO337" s="20"/>
      <c r="CP337" s="20"/>
    </row>
    <row r="338" customFormat="false" ht="11.25" hidden="false" customHeight="false" outlineLevel="0" collapsed="false">
      <c r="A338" s="1" t="n">
        <v>336</v>
      </c>
      <c r="B338" s="9" t="n">
        <f aca="false">+Outflows!B338+Fees!B338+'Ongoing Cash Flows'!B338+'Terminal Value'!B338</f>
        <v>-91316.440400135</v>
      </c>
      <c r="C338" s="9" t="n">
        <f aca="false">+Outflows!C338+Fees!C338+'Ongoing Cash Flows'!C338+'Terminal Value'!C338</f>
        <v>14173.090762056</v>
      </c>
      <c r="D338" s="9" t="n">
        <f aca="false">+Outflows!D338+Fees!D338+'Ongoing Cash Flows'!D338+'Terminal Value'!D338</f>
        <v>12116.0745836864</v>
      </c>
      <c r="E338" s="9" t="n">
        <f aca="false">+Outflows!E338+Fees!E338+'Ongoing Cash Flows'!E338+'Terminal Value'!E338</f>
        <v>10195.0979240542</v>
      </c>
      <c r="F338" s="9" t="n">
        <f aca="false">+Outflows!F338+Fees!F338+'Ongoing Cash Flows'!F338+'Terminal Value'!F338</f>
        <v>9579.3417973633</v>
      </c>
      <c r="G338" s="9" t="n">
        <f aca="false">+Outflows!G338+Fees!G338+'Ongoing Cash Flows'!G338+'Terminal Value'!G338</f>
        <v>9411.32742364912</v>
      </c>
      <c r="H338" s="9" t="n">
        <f aca="false">+Outflows!H338+Fees!H338+'Ongoing Cash Flows'!H338+'Terminal Value'!H338</f>
        <v>8423.37790598088</v>
      </c>
      <c r="I338" s="9" t="n">
        <f aca="false">+Outflows!I338+Fees!I338+'Ongoing Cash Flows'!I338+'Terminal Value'!I338</f>
        <v>8276.07247979379</v>
      </c>
      <c r="J338" s="9" t="n">
        <f aca="false">+Outflows!J338+Fees!J338+'Ongoing Cash Flows'!J338+'Terminal Value'!J338</f>
        <v>8263.6382772588</v>
      </c>
      <c r="K338" s="9" t="n">
        <f aca="false">+Outflows!K338+Fees!K338+'Ongoing Cash Flows'!K338+'Terminal Value'!K338</f>
        <v>8254.38143185051</v>
      </c>
      <c r="L338" s="9" t="n">
        <f aca="false">+Outflows!L338+Fees!L338+'Ongoing Cash Flows'!L338+'Terminal Value'!L338</f>
        <v>8255.71034237839</v>
      </c>
      <c r="M338" s="9" t="n">
        <f aca="false">+Outflows!M338+Fees!M338+'Ongoing Cash Flows'!M338+'Terminal Value'!M338</f>
        <v>8227.60279754769</v>
      </c>
      <c r="N338" s="9" t="n">
        <f aca="false">+Outflows!N338+Fees!N338+'Ongoing Cash Flows'!N338+'Terminal Value'!N338</f>
        <v>8210.05760984648</v>
      </c>
      <c r="O338" s="9" t="n">
        <f aca="false">+Outflows!O338+Fees!O338+'Ongoing Cash Flows'!O338+'Terminal Value'!O338</f>
        <v>7883.83248041583</v>
      </c>
      <c r="P338" s="9" t="n">
        <f aca="false">+Outflows!P338+Fees!P338+'Ongoing Cash Flows'!P338+'Terminal Value'!P338</f>
        <v>7776.07512432066</v>
      </c>
      <c r="Q338" s="9" t="n">
        <f aca="false">+Outflows!Q338+Fees!Q338+'Ongoing Cash Flows'!Q338+'Terminal Value'!Q338</f>
        <v>7747.41743558823</v>
      </c>
      <c r="R338" s="9" t="n">
        <f aca="false">+Outflows!R338+Fees!R338+'Ongoing Cash Flows'!R338+'Terminal Value'!R338</f>
        <v>1047.36304481339</v>
      </c>
      <c r="S338" s="9" t="n">
        <f aca="false">+Outflows!S338+Fees!S338+'Ongoing Cash Flows'!S338+'Terminal Value'!S338</f>
        <v>0</v>
      </c>
      <c r="T338" s="9" t="n">
        <f aca="false">+Outflows!T338+Fees!T338+'Ongoing Cash Flows'!T338+'Terminal Value'!T338</f>
        <v>0</v>
      </c>
      <c r="U338" s="9" t="n">
        <f aca="false">+Outflows!U338+Fees!U338+'Ongoing Cash Flows'!U338+'Terminal Value'!U338</f>
        <v>0</v>
      </c>
      <c r="V338" s="9" t="n">
        <f aca="false">+Outflows!V338+Fees!V338+'Ongoing Cash Flows'!V338+'Terminal Value'!V338</f>
        <v>0</v>
      </c>
      <c r="W338" s="9" t="n">
        <f aca="false">+Outflows!W338+Fees!W338+'Ongoing Cash Flows'!W338+'Terminal Value'!W338</f>
        <v>0</v>
      </c>
      <c r="X338" s="9" t="n">
        <f aca="false">+Outflows!X338+Fees!X338+'Ongoing Cash Flows'!X338+'Terminal Value'!X338</f>
        <v>0</v>
      </c>
      <c r="Y338" s="9" t="n">
        <f aca="false">+Outflows!Y338+Fees!Y338+'Ongoing Cash Flows'!Y338+'Terminal Value'!Y338</f>
        <v>0</v>
      </c>
      <c r="Z338" s="9" t="n">
        <f aca="false">+Outflows!Z338+Fees!Z338+'Ongoing Cash Flows'!Z338+'Terminal Value'!Z338</f>
        <v>0</v>
      </c>
      <c r="AA338" s="9" t="n">
        <f aca="false">+Outflows!AA338+Fees!AA338+'Ongoing Cash Flows'!AA338+'Terminal Value'!AA338</f>
        <v>0</v>
      </c>
      <c r="AB338" s="9" t="n">
        <f aca="false">+Outflows!AB338+Fees!AB338+'Ongoing Cash Flows'!AB338+'Terminal Value'!AB338</f>
        <v>0</v>
      </c>
      <c r="AC338" s="9" t="n">
        <f aca="false">+Outflows!AC338+Fees!AC338+'Ongoing Cash Flows'!AC338+'Terminal Value'!AC338</f>
        <v>0</v>
      </c>
      <c r="AD338" s="9" t="n">
        <f aca="false">+Outflows!AD338+Fees!AD338+'Ongoing Cash Flows'!AD338+'Terminal Value'!AD338</f>
        <v>0</v>
      </c>
      <c r="AE338" s="9" t="n">
        <f aca="false">+Outflows!AE338+Fees!AE338+'Ongoing Cash Flows'!AE338+'Terminal Value'!AE338</f>
        <v>0</v>
      </c>
      <c r="AF338" s="9" t="n">
        <f aca="false">+Outflows!AF338+Fees!AF338+'Ongoing Cash Flows'!AF338+'Terminal Value'!AF338</f>
        <v>0</v>
      </c>
      <c r="AG338" s="9" t="n">
        <f aca="false">+Outflows!AG338+Fees!AG338+'Ongoing Cash Flows'!AG338+'Terminal Value'!AG338</f>
        <v>0</v>
      </c>
      <c r="AH338" s="9" t="n">
        <f aca="false">+Outflows!AH338+Fees!AH338+'Ongoing Cash Flows'!AH338+'Terminal Value'!AH338</f>
        <v>0</v>
      </c>
      <c r="AI338" s="9" t="n">
        <f aca="false">+Outflows!AI338+Fees!AI338+'Ongoing Cash Flows'!AI338+'Terminal Value'!AI338</f>
        <v>0</v>
      </c>
      <c r="AJ338" s="9" t="n">
        <f aca="false">+Outflows!AJ338+Fees!AJ338+'Ongoing Cash Flows'!AJ338+'Terminal Value'!AJ338</f>
        <v>0</v>
      </c>
      <c r="AK338" s="9"/>
      <c r="AL338" s="1"/>
      <c r="AM338" s="32"/>
      <c r="AN338" s="33" t="n">
        <f aca="false">IF(ISERROR(XIRR(B338:AJ338,IRRDates)),-1,XIRR(B338:AJ338,IRRDates))</f>
        <v>0.0624239428645204</v>
      </c>
      <c r="AO338" s="9" t="n">
        <f aca="false">SUMPRODUCT(B338:AJ338,PVRf)</f>
        <v>0</v>
      </c>
      <c r="AP338" s="9" t="n">
        <f aca="false">MIN(0,AO338-$AO$1004)^2</f>
        <v>0</v>
      </c>
      <c r="AQ338" s="9" t="n">
        <f aca="false">MAX(0,AO338-$AO$1004)^2</f>
        <v>0</v>
      </c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20"/>
      <c r="CM338" s="20"/>
      <c r="CN338" s="20"/>
      <c r="CO338" s="20"/>
      <c r="CP338" s="20"/>
    </row>
    <row r="339" customFormat="false" ht="11.25" hidden="false" customHeight="false" outlineLevel="0" collapsed="false">
      <c r="A339" s="1" t="n">
        <v>337</v>
      </c>
      <c r="B339" s="9" t="n">
        <f aca="false">+Outflows!B339+Fees!B339+'Ongoing Cash Flows'!B339+'Terminal Value'!B339</f>
        <v>-85978.4758886502</v>
      </c>
      <c r="C339" s="9" t="n">
        <f aca="false">+Outflows!C339+Fees!C339+'Ongoing Cash Flows'!C339+'Terminal Value'!C339</f>
        <v>14031.9606166113</v>
      </c>
      <c r="D339" s="9" t="n">
        <f aca="false">+Outflows!D339+Fees!D339+'Ongoing Cash Flows'!D339+'Terminal Value'!D339</f>
        <v>11864.1486707763</v>
      </c>
      <c r="E339" s="9" t="n">
        <f aca="false">+Outflows!E339+Fees!E339+'Ongoing Cash Flows'!E339+'Terminal Value'!E339</f>
        <v>9840.55522637159</v>
      </c>
      <c r="F339" s="9" t="n">
        <f aca="false">+Outflows!F339+Fees!F339+'Ongoing Cash Flows'!F339+'Terminal Value'!F339</f>
        <v>9555.90568937988</v>
      </c>
      <c r="G339" s="9" t="n">
        <f aca="false">+Outflows!G339+Fees!G339+'Ongoing Cash Flows'!G339+'Terminal Value'!G339</f>
        <v>9315.8771269399</v>
      </c>
      <c r="H339" s="9" t="n">
        <f aca="false">+Outflows!H339+Fees!H339+'Ongoing Cash Flows'!H339+'Terminal Value'!H339</f>
        <v>8294.08044847221</v>
      </c>
      <c r="I339" s="9" t="n">
        <f aca="false">+Outflows!I339+Fees!I339+'Ongoing Cash Flows'!I339+'Terminal Value'!I339</f>
        <v>8153.62384427193</v>
      </c>
      <c r="J339" s="9" t="n">
        <f aca="false">+Outflows!J339+Fees!J339+'Ongoing Cash Flows'!J339+'Terminal Value'!J339</f>
        <v>8141.18964173694</v>
      </c>
      <c r="K339" s="9" t="n">
        <f aca="false">+Outflows!K339+Fees!K339+'Ongoing Cash Flows'!K339+'Terminal Value'!K339</f>
        <v>8131.72525626845</v>
      </c>
      <c r="L339" s="9" t="n">
        <f aca="false">+Outflows!L339+Fees!L339+'Ongoing Cash Flows'!L339+'Terminal Value'!L339</f>
        <v>8133.26170685653</v>
      </c>
      <c r="M339" s="9" t="n">
        <f aca="false">+Outflows!M339+Fees!M339+'Ongoing Cash Flows'!M339+'Terminal Value'!M339</f>
        <v>8104.94662196563</v>
      </c>
      <c r="N339" s="9" t="n">
        <f aca="false">+Outflows!N339+Fees!N339+'Ongoing Cash Flows'!N339+'Terminal Value'!N339</f>
        <v>8087.60897432463</v>
      </c>
      <c r="O339" s="9" t="n">
        <f aca="false">+Outflows!O339+Fees!O339+'Ongoing Cash Flows'!O339+'Terminal Value'!O339</f>
        <v>7761.17630483377</v>
      </c>
      <c r="P339" s="9" t="n">
        <f aca="false">+Outflows!P339+Fees!P339+'Ongoing Cash Flows'!P339+'Terminal Value'!P339</f>
        <v>7653.6264887988</v>
      </c>
      <c r="Q339" s="9" t="n">
        <f aca="false">+Outflows!Q339+Fees!Q339+'Ongoing Cash Flows'!Q339+'Terminal Value'!Q339</f>
        <v>7624.76126000617</v>
      </c>
      <c r="R339" s="9" t="n">
        <f aca="false">+Outflows!R339+Fees!R339+'Ongoing Cash Flows'!R339+'Terminal Value'!R339</f>
        <v>986.138727052462</v>
      </c>
      <c r="S339" s="9" t="n">
        <f aca="false">+Outflows!S339+Fees!S339+'Ongoing Cash Flows'!S339+'Terminal Value'!S339</f>
        <v>0</v>
      </c>
      <c r="T339" s="9" t="n">
        <f aca="false">+Outflows!T339+Fees!T339+'Ongoing Cash Flows'!T339+'Terminal Value'!T339</f>
        <v>0</v>
      </c>
      <c r="U339" s="9" t="n">
        <f aca="false">+Outflows!U339+Fees!U339+'Ongoing Cash Flows'!U339+'Terminal Value'!U339</f>
        <v>0</v>
      </c>
      <c r="V339" s="9" t="n">
        <f aca="false">+Outflows!V339+Fees!V339+'Ongoing Cash Flows'!V339+'Terminal Value'!V339</f>
        <v>0</v>
      </c>
      <c r="W339" s="9" t="n">
        <f aca="false">+Outflows!W339+Fees!W339+'Ongoing Cash Flows'!W339+'Terminal Value'!W339</f>
        <v>0</v>
      </c>
      <c r="X339" s="9" t="n">
        <f aca="false">+Outflows!X339+Fees!X339+'Ongoing Cash Flows'!X339+'Terminal Value'!X339</f>
        <v>0</v>
      </c>
      <c r="Y339" s="9" t="n">
        <f aca="false">+Outflows!Y339+Fees!Y339+'Ongoing Cash Flows'!Y339+'Terminal Value'!Y339</f>
        <v>0</v>
      </c>
      <c r="Z339" s="9" t="n">
        <f aca="false">+Outflows!Z339+Fees!Z339+'Ongoing Cash Flows'!Z339+'Terminal Value'!Z339</f>
        <v>0</v>
      </c>
      <c r="AA339" s="9" t="n">
        <f aca="false">+Outflows!AA339+Fees!AA339+'Ongoing Cash Flows'!AA339+'Terminal Value'!AA339</f>
        <v>0</v>
      </c>
      <c r="AB339" s="9" t="n">
        <f aca="false">+Outflows!AB339+Fees!AB339+'Ongoing Cash Flows'!AB339+'Terminal Value'!AB339</f>
        <v>0</v>
      </c>
      <c r="AC339" s="9" t="n">
        <f aca="false">+Outflows!AC339+Fees!AC339+'Ongoing Cash Flows'!AC339+'Terminal Value'!AC339</f>
        <v>0</v>
      </c>
      <c r="AD339" s="9" t="n">
        <f aca="false">+Outflows!AD339+Fees!AD339+'Ongoing Cash Flows'!AD339+'Terminal Value'!AD339</f>
        <v>0</v>
      </c>
      <c r="AE339" s="9" t="n">
        <f aca="false">+Outflows!AE339+Fees!AE339+'Ongoing Cash Flows'!AE339+'Terminal Value'!AE339</f>
        <v>0</v>
      </c>
      <c r="AF339" s="9" t="n">
        <f aca="false">+Outflows!AF339+Fees!AF339+'Ongoing Cash Flows'!AF339+'Terminal Value'!AF339</f>
        <v>0</v>
      </c>
      <c r="AG339" s="9" t="n">
        <f aca="false">+Outflows!AG339+Fees!AG339+'Ongoing Cash Flows'!AG339+'Terminal Value'!AG339</f>
        <v>0</v>
      </c>
      <c r="AH339" s="9" t="n">
        <f aca="false">+Outflows!AH339+Fees!AH339+'Ongoing Cash Flows'!AH339+'Terminal Value'!AH339</f>
        <v>0</v>
      </c>
      <c r="AI339" s="9" t="n">
        <f aca="false">+Outflows!AI339+Fees!AI339+'Ongoing Cash Flows'!AI339+'Terminal Value'!AI339</f>
        <v>0</v>
      </c>
      <c r="AJ339" s="9" t="n">
        <f aca="false">+Outflows!AJ339+Fees!AJ339+'Ongoing Cash Flows'!AJ339+'Terminal Value'!AJ339</f>
        <v>0</v>
      </c>
      <c r="AK339" s="9"/>
      <c r="AL339" s="1"/>
      <c r="AM339" s="32"/>
      <c r="AN339" s="33" t="n">
        <f aca="false">IF(ISERROR(XIRR(B339:AJ339,IRRDates)),-1,XIRR(B339:AJ339,IRRDates))</f>
        <v>0.0701337215449726</v>
      </c>
      <c r="AO339" s="9" t="n">
        <f aca="false">SUMPRODUCT(B339:AJ339,PVRf)</f>
        <v>0</v>
      </c>
      <c r="AP339" s="9" t="n">
        <f aca="false">MIN(0,AO339-$AO$1004)^2</f>
        <v>0</v>
      </c>
      <c r="AQ339" s="9" t="n">
        <f aca="false">MAX(0,AO339-$AO$1004)^2</f>
        <v>0</v>
      </c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20"/>
      <c r="CM339" s="20"/>
      <c r="CN339" s="20"/>
      <c r="CO339" s="20"/>
      <c r="CP339" s="20"/>
    </row>
    <row r="340" customFormat="false" ht="11.25" hidden="false" customHeight="false" outlineLevel="0" collapsed="false">
      <c r="A340" s="1" t="n">
        <v>338</v>
      </c>
      <c r="B340" s="9" t="n">
        <f aca="false">+Outflows!B340+Fees!B340+'Ongoing Cash Flows'!B340+'Terminal Value'!B340</f>
        <v>-94979.8028708435</v>
      </c>
      <c r="C340" s="9" t="n">
        <f aca="false">+Outflows!C340+Fees!C340+'Ongoing Cash Flows'!C340+'Terminal Value'!C340</f>
        <v>14095.7770895001</v>
      </c>
      <c r="D340" s="9" t="n">
        <f aca="false">+Outflows!D340+Fees!D340+'Ongoing Cash Flows'!D340+'Terminal Value'!D340</f>
        <v>12281.0026189797</v>
      </c>
      <c r="E340" s="9" t="n">
        <f aca="false">+Outflows!E340+Fees!E340+'Ongoing Cash Flows'!E340+'Terminal Value'!E340</f>
        <v>10227.9993456587</v>
      </c>
      <c r="F340" s="9" t="n">
        <f aca="false">+Outflows!F340+Fees!F340+'Ongoing Cash Flows'!F340+'Terminal Value'!F340</f>
        <v>9693.47007498926</v>
      </c>
      <c r="G340" s="9" t="n">
        <f aca="false">+Outflows!G340+Fees!G340+'Ongoing Cash Flows'!G340+'Terminal Value'!G340</f>
        <v>9448.05263534204</v>
      </c>
      <c r="H340" s="9" t="n">
        <f aca="false">+Outflows!H340+Fees!H340+'Ongoing Cash Flows'!H340+'Terminal Value'!H340</f>
        <v>8512.11275095338</v>
      </c>
      <c r="I340" s="9" t="n">
        <f aca="false">+Outflows!I340+Fees!I340+'Ongoing Cash Flows'!I340+'Terminal Value'!I340</f>
        <v>8360.10708418186</v>
      </c>
      <c r="J340" s="9" t="n">
        <f aca="false">+Outflows!J340+Fees!J340+'Ongoing Cash Flows'!J340+'Terminal Value'!J340</f>
        <v>8347.67288164687</v>
      </c>
      <c r="K340" s="9" t="n">
        <f aca="false">+Outflows!K340+Fees!K340+'Ongoing Cash Flows'!K340+'Terminal Value'!K340</f>
        <v>8338.55846777145</v>
      </c>
      <c r="L340" s="9" t="n">
        <f aca="false">+Outflows!L340+Fees!L340+'Ongoing Cash Flows'!L340+'Terminal Value'!L340</f>
        <v>8339.74494676646</v>
      </c>
      <c r="M340" s="9" t="n">
        <f aca="false">+Outflows!M340+Fees!M340+'Ongoing Cash Flows'!M340+'Terminal Value'!M340</f>
        <v>8311.77983346863</v>
      </c>
      <c r="N340" s="9" t="n">
        <f aca="false">+Outflows!N340+Fees!N340+'Ongoing Cash Flows'!N340+'Terminal Value'!N340</f>
        <v>8294.09221423456</v>
      </c>
      <c r="O340" s="9" t="n">
        <f aca="false">+Outflows!O340+Fees!O340+'Ongoing Cash Flows'!O340+'Terminal Value'!O340</f>
        <v>7968.00951633677</v>
      </c>
      <c r="P340" s="9" t="n">
        <f aca="false">+Outflows!P340+Fees!P340+'Ongoing Cash Flows'!P340+'Terminal Value'!P340</f>
        <v>7860.10972870873</v>
      </c>
      <c r="Q340" s="9" t="n">
        <f aca="false">+Outflows!Q340+Fees!Q340+'Ongoing Cash Flows'!Q340+'Terminal Value'!Q340</f>
        <v>7831.59447150917</v>
      </c>
      <c r="R340" s="9" t="n">
        <f aca="false">+Outflows!R340+Fees!R340+'Ongoing Cash Flows'!R340+'Terminal Value'!R340</f>
        <v>1089.38034700743</v>
      </c>
      <c r="S340" s="9" t="n">
        <f aca="false">+Outflows!S340+Fees!S340+'Ongoing Cash Flows'!S340+'Terminal Value'!S340</f>
        <v>0</v>
      </c>
      <c r="T340" s="9" t="n">
        <f aca="false">+Outflows!T340+Fees!T340+'Ongoing Cash Flows'!T340+'Terminal Value'!T340</f>
        <v>0</v>
      </c>
      <c r="U340" s="9" t="n">
        <f aca="false">+Outflows!U340+Fees!U340+'Ongoing Cash Flows'!U340+'Terminal Value'!U340</f>
        <v>0</v>
      </c>
      <c r="V340" s="9" t="n">
        <f aca="false">+Outflows!V340+Fees!V340+'Ongoing Cash Flows'!V340+'Terminal Value'!V340</f>
        <v>0</v>
      </c>
      <c r="W340" s="9" t="n">
        <f aca="false">+Outflows!W340+Fees!W340+'Ongoing Cash Flows'!W340+'Terminal Value'!W340</f>
        <v>0</v>
      </c>
      <c r="X340" s="9" t="n">
        <f aca="false">+Outflows!X340+Fees!X340+'Ongoing Cash Flows'!X340+'Terminal Value'!X340</f>
        <v>0</v>
      </c>
      <c r="Y340" s="9" t="n">
        <f aca="false">+Outflows!Y340+Fees!Y340+'Ongoing Cash Flows'!Y340+'Terminal Value'!Y340</f>
        <v>0</v>
      </c>
      <c r="Z340" s="9" t="n">
        <f aca="false">+Outflows!Z340+Fees!Z340+'Ongoing Cash Flows'!Z340+'Terminal Value'!Z340</f>
        <v>0</v>
      </c>
      <c r="AA340" s="9" t="n">
        <f aca="false">+Outflows!AA340+Fees!AA340+'Ongoing Cash Flows'!AA340+'Terminal Value'!AA340</f>
        <v>0</v>
      </c>
      <c r="AB340" s="9" t="n">
        <f aca="false">+Outflows!AB340+Fees!AB340+'Ongoing Cash Flows'!AB340+'Terminal Value'!AB340</f>
        <v>0</v>
      </c>
      <c r="AC340" s="9" t="n">
        <f aca="false">+Outflows!AC340+Fees!AC340+'Ongoing Cash Flows'!AC340+'Terminal Value'!AC340</f>
        <v>0</v>
      </c>
      <c r="AD340" s="9" t="n">
        <f aca="false">+Outflows!AD340+Fees!AD340+'Ongoing Cash Flows'!AD340+'Terminal Value'!AD340</f>
        <v>0</v>
      </c>
      <c r="AE340" s="9" t="n">
        <f aca="false">+Outflows!AE340+Fees!AE340+'Ongoing Cash Flows'!AE340+'Terminal Value'!AE340</f>
        <v>0</v>
      </c>
      <c r="AF340" s="9" t="n">
        <f aca="false">+Outflows!AF340+Fees!AF340+'Ongoing Cash Flows'!AF340+'Terminal Value'!AF340</f>
        <v>0</v>
      </c>
      <c r="AG340" s="9" t="n">
        <f aca="false">+Outflows!AG340+Fees!AG340+'Ongoing Cash Flows'!AG340+'Terminal Value'!AG340</f>
        <v>0</v>
      </c>
      <c r="AH340" s="9" t="n">
        <f aca="false">+Outflows!AH340+Fees!AH340+'Ongoing Cash Flows'!AH340+'Terminal Value'!AH340</f>
        <v>0</v>
      </c>
      <c r="AI340" s="9" t="n">
        <f aca="false">+Outflows!AI340+Fees!AI340+'Ongoing Cash Flows'!AI340+'Terminal Value'!AI340</f>
        <v>0</v>
      </c>
      <c r="AJ340" s="9" t="n">
        <f aca="false">+Outflows!AJ340+Fees!AJ340+'Ongoing Cash Flows'!AJ340+'Terminal Value'!AJ340</f>
        <v>0</v>
      </c>
      <c r="AK340" s="9"/>
      <c r="AL340" s="1"/>
      <c r="AM340" s="32"/>
      <c r="AN340" s="33" t="n">
        <f aca="false">IF(ISERROR(XIRR(B340:AJ340,IRRDates)),-1,XIRR(B340:AJ340,IRRDates))</f>
        <v>0.0570541641942569</v>
      </c>
      <c r="AO340" s="9" t="n">
        <f aca="false">SUMPRODUCT(B340:AJ340,PVRf)</f>
        <v>0</v>
      </c>
      <c r="AP340" s="9" t="n">
        <f aca="false">MIN(0,AO340-$AO$1004)^2</f>
        <v>0</v>
      </c>
      <c r="AQ340" s="9" t="n">
        <f aca="false">MAX(0,AO340-$AO$1004)^2</f>
        <v>0</v>
      </c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20"/>
      <c r="CM340" s="20"/>
      <c r="CN340" s="20"/>
      <c r="CO340" s="20"/>
      <c r="CP340" s="20"/>
    </row>
    <row r="341" customFormat="false" ht="11.25" hidden="false" customHeight="false" outlineLevel="0" collapsed="false">
      <c r="A341" s="1" t="n">
        <v>339</v>
      </c>
      <c r="B341" s="9" t="n">
        <f aca="false">+Outflows!B341+Fees!B341+'Ongoing Cash Flows'!B341+'Terminal Value'!B341</f>
        <v>-103729.972609817</v>
      </c>
      <c r="C341" s="9" t="n">
        <f aca="false">+Outflows!C341+Fees!C341+'Ongoing Cash Flows'!C341+'Terminal Value'!C341</f>
        <v>14360.7556351565</v>
      </c>
      <c r="D341" s="9" t="n">
        <f aca="false">+Outflows!D341+Fees!D341+'Ongoing Cash Flows'!D341+'Terminal Value'!D341</f>
        <v>12551.3082153711</v>
      </c>
      <c r="E341" s="9" t="n">
        <f aca="false">+Outflows!E341+Fees!E341+'Ongoing Cash Flows'!E341+'Terminal Value'!E341</f>
        <v>10522.950364056</v>
      </c>
      <c r="F341" s="9" t="n">
        <f aca="false">+Outflows!F341+Fees!F341+'Ongoing Cash Flows'!F341+'Terminal Value'!F341</f>
        <v>10025.9423935091</v>
      </c>
      <c r="G341" s="9" t="n">
        <f aca="false">+Outflows!G341+Fees!G341+'Ongoing Cash Flows'!G341+'Terminal Value'!G341</f>
        <v>9720.44373872739</v>
      </c>
      <c r="H341" s="9" t="n">
        <f aca="false">+Outflows!H341+Fees!H341+'Ongoing Cash Flows'!H341+'Terminal Value'!H341</f>
        <v>8724.06146241153</v>
      </c>
      <c r="I341" s="9" t="n">
        <f aca="false">+Outflows!I341+Fees!I341+'Ongoing Cash Flows'!I341+'Terminal Value'!I341</f>
        <v>8560.82897785812</v>
      </c>
      <c r="J341" s="9" t="n">
        <f aca="false">+Outflows!J341+Fees!J341+'Ongoing Cash Flows'!J341+'Terminal Value'!J341</f>
        <v>8548.39477532313</v>
      </c>
      <c r="K341" s="9" t="n">
        <f aca="false">+Outflows!K341+Fees!K341+'Ongoing Cash Flows'!K341+'Terminal Value'!K341</f>
        <v>8539.62056804717</v>
      </c>
      <c r="L341" s="9" t="n">
        <f aca="false">+Outflows!L341+Fees!L341+'Ongoing Cash Flows'!L341+'Terminal Value'!L341</f>
        <v>8540.46684044273</v>
      </c>
      <c r="M341" s="9" t="n">
        <f aca="false">+Outflows!M341+Fees!M341+'Ongoing Cash Flows'!M341+'Terminal Value'!M341</f>
        <v>8512.84193374434</v>
      </c>
      <c r="N341" s="9" t="n">
        <f aca="false">+Outflows!N341+Fees!N341+'Ongoing Cash Flows'!N341+'Terminal Value'!N341</f>
        <v>8494.81410791082</v>
      </c>
      <c r="O341" s="9" t="n">
        <f aca="false">+Outflows!O341+Fees!O341+'Ongoing Cash Flows'!O341+'Terminal Value'!O341</f>
        <v>8169.07161661248</v>
      </c>
      <c r="P341" s="9" t="n">
        <f aca="false">+Outflows!P341+Fees!P341+'Ongoing Cash Flows'!P341+'Terminal Value'!P341</f>
        <v>8060.831622385</v>
      </c>
      <c r="Q341" s="9" t="n">
        <f aca="false">+Outflows!Q341+Fees!Q341+'Ongoing Cash Flows'!Q341+'Terminal Value'!Q341</f>
        <v>8032.65657178488</v>
      </c>
      <c r="R341" s="9" t="n">
        <f aca="false">+Outflows!R341+Fees!R341+'Ongoing Cash Flows'!R341+'Terminal Value'!R341</f>
        <v>1189.74129384556</v>
      </c>
      <c r="S341" s="9" t="n">
        <f aca="false">+Outflows!S341+Fees!S341+'Ongoing Cash Flows'!S341+'Terminal Value'!S341</f>
        <v>0</v>
      </c>
      <c r="T341" s="9" t="n">
        <f aca="false">+Outflows!T341+Fees!T341+'Ongoing Cash Flows'!T341+'Terminal Value'!T341</f>
        <v>0</v>
      </c>
      <c r="U341" s="9" t="n">
        <f aca="false">+Outflows!U341+Fees!U341+'Ongoing Cash Flows'!U341+'Terminal Value'!U341</f>
        <v>0</v>
      </c>
      <c r="V341" s="9" t="n">
        <f aca="false">+Outflows!V341+Fees!V341+'Ongoing Cash Flows'!V341+'Terminal Value'!V341</f>
        <v>0</v>
      </c>
      <c r="W341" s="9" t="n">
        <f aca="false">+Outflows!W341+Fees!W341+'Ongoing Cash Flows'!W341+'Terminal Value'!W341</f>
        <v>0</v>
      </c>
      <c r="X341" s="9" t="n">
        <f aca="false">+Outflows!X341+Fees!X341+'Ongoing Cash Flows'!X341+'Terminal Value'!X341</f>
        <v>0</v>
      </c>
      <c r="Y341" s="9" t="n">
        <f aca="false">+Outflows!Y341+Fees!Y341+'Ongoing Cash Flows'!Y341+'Terminal Value'!Y341</f>
        <v>0</v>
      </c>
      <c r="Z341" s="9" t="n">
        <f aca="false">+Outflows!Z341+Fees!Z341+'Ongoing Cash Flows'!Z341+'Terminal Value'!Z341</f>
        <v>0</v>
      </c>
      <c r="AA341" s="9" t="n">
        <f aca="false">+Outflows!AA341+Fees!AA341+'Ongoing Cash Flows'!AA341+'Terminal Value'!AA341</f>
        <v>0</v>
      </c>
      <c r="AB341" s="9" t="n">
        <f aca="false">+Outflows!AB341+Fees!AB341+'Ongoing Cash Flows'!AB341+'Terminal Value'!AB341</f>
        <v>0</v>
      </c>
      <c r="AC341" s="9" t="n">
        <f aca="false">+Outflows!AC341+Fees!AC341+'Ongoing Cash Flows'!AC341+'Terminal Value'!AC341</f>
        <v>0</v>
      </c>
      <c r="AD341" s="9" t="n">
        <f aca="false">+Outflows!AD341+Fees!AD341+'Ongoing Cash Flows'!AD341+'Terminal Value'!AD341</f>
        <v>0</v>
      </c>
      <c r="AE341" s="9" t="n">
        <f aca="false">+Outflows!AE341+Fees!AE341+'Ongoing Cash Flows'!AE341+'Terminal Value'!AE341</f>
        <v>0</v>
      </c>
      <c r="AF341" s="9" t="n">
        <f aca="false">+Outflows!AF341+Fees!AF341+'Ongoing Cash Flows'!AF341+'Terminal Value'!AF341</f>
        <v>0</v>
      </c>
      <c r="AG341" s="9" t="n">
        <f aca="false">+Outflows!AG341+Fees!AG341+'Ongoing Cash Flows'!AG341+'Terminal Value'!AG341</f>
        <v>0</v>
      </c>
      <c r="AH341" s="9" t="n">
        <f aca="false">+Outflows!AH341+Fees!AH341+'Ongoing Cash Flows'!AH341+'Terminal Value'!AH341</f>
        <v>0</v>
      </c>
      <c r="AI341" s="9" t="n">
        <f aca="false">+Outflows!AI341+Fees!AI341+'Ongoing Cash Flows'!AI341+'Terminal Value'!AI341</f>
        <v>0</v>
      </c>
      <c r="AJ341" s="9" t="n">
        <f aca="false">+Outflows!AJ341+Fees!AJ341+'Ongoing Cash Flows'!AJ341+'Terminal Value'!AJ341</f>
        <v>0</v>
      </c>
      <c r="AK341" s="9"/>
      <c r="AL341" s="1"/>
      <c r="AM341" s="32"/>
      <c r="AN341" s="33" t="n">
        <f aca="false">IF(ISERROR(XIRR(B341:AJ341,IRRDates)),-1,XIRR(B341:AJ341,IRRDates))</f>
        <v>0.0467116881777083</v>
      </c>
      <c r="AO341" s="9" t="n">
        <f aca="false">SUMPRODUCT(B341:AJ341,PVRf)</f>
        <v>0</v>
      </c>
      <c r="AP341" s="9" t="n">
        <f aca="false">MIN(0,AO341-$AO$1004)^2</f>
        <v>0</v>
      </c>
      <c r="AQ341" s="9" t="n">
        <f aca="false">MAX(0,AO341-$AO$1004)^2</f>
        <v>0</v>
      </c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20"/>
      <c r="CM341" s="20"/>
      <c r="CN341" s="20"/>
      <c r="CO341" s="20"/>
      <c r="CP341" s="20"/>
    </row>
    <row r="342" customFormat="false" ht="11.25" hidden="false" customHeight="false" outlineLevel="0" collapsed="false">
      <c r="A342" s="1" t="n">
        <v>340</v>
      </c>
      <c r="B342" s="9" t="n">
        <f aca="false">+Outflows!B342+Fees!B342+'Ongoing Cash Flows'!B342+'Terminal Value'!B342</f>
        <v>-92943.7322924676</v>
      </c>
      <c r="C342" s="9" t="n">
        <f aca="false">+Outflows!C342+Fees!C342+'Ongoing Cash Flows'!C342+'Terminal Value'!C342</f>
        <v>14167.6902314461</v>
      </c>
      <c r="D342" s="9" t="n">
        <f aca="false">+Outflows!D342+Fees!D342+'Ongoing Cash Flows'!D342+'Terminal Value'!D342</f>
        <v>12093.6949678707</v>
      </c>
      <c r="E342" s="9" t="n">
        <f aca="false">+Outflows!E342+Fees!E342+'Ongoing Cash Flows'!E342+'Terminal Value'!E342</f>
        <v>10108.576799657</v>
      </c>
      <c r="F342" s="9" t="n">
        <f aca="false">+Outflows!F342+Fees!F342+'Ongoing Cash Flows'!F342+'Terminal Value'!F342</f>
        <v>9763.023468647</v>
      </c>
      <c r="G342" s="9" t="n">
        <f aca="false">+Outflows!G342+Fees!G342+'Ongoing Cash Flows'!G342+'Terminal Value'!G342</f>
        <v>9456.8140404231</v>
      </c>
      <c r="H342" s="9" t="n">
        <f aca="false">+Outflows!H342+Fees!H342+'Ongoing Cash Flows'!H342+'Terminal Value'!H342</f>
        <v>8462.79456074702</v>
      </c>
      <c r="I342" s="9" t="n">
        <f aca="false">+Outflows!I342+Fees!I342+'Ongoing Cash Flows'!I342+'Terminal Value'!I342</f>
        <v>8313.40125397038</v>
      </c>
      <c r="J342" s="9" t="n">
        <f aca="false">+Outflows!J342+Fees!J342+'Ongoing Cash Flows'!J342+'Terminal Value'!J342</f>
        <v>8300.96705143539</v>
      </c>
      <c r="K342" s="9" t="n">
        <f aca="false">+Outflows!K342+Fees!K342+'Ongoing Cash Flows'!K342+'Terminal Value'!K342</f>
        <v>8291.77347513588</v>
      </c>
      <c r="L342" s="9" t="n">
        <f aca="false">+Outflows!L342+Fees!L342+'Ongoing Cash Flows'!L342+'Terminal Value'!L342</f>
        <v>8293.03911655498</v>
      </c>
      <c r="M342" s="9" t="n">
        <f aca="false">+Outflows!M342+Fees!M342+'Ongoing Cash Flows'!M342+'Terminal Value'!M342</f>
        <v>8264.99484083306</v>
      </c>
      <c r="N342" s="9" t="n">
        <f aca="false">+Outflows!N342+Fees!N342+'Ongoing Cash Flows'!N342+'Terminal Value'!N342</f>
        <v>8247.38638402308</v>
      </c>
      <c r="O342" s="9" t="n">
        <f aca="false">+Outflows!O342+Fees!O342+'Ongoing Cash Flows'!O342+'Terminal Value'!O342</f>
        <v>7921.2245237012</v>
      </c>
      <c r="P342" s="9" t="n">
        <f aca="false">+Outflows!P342+Fees!P342+'Ongoing Cash Flows'!P342+'Terminal Value'!P342</f>
        <v>7813.40389849725</v>
      </c>
      <c r="Q342" s="9" t="n">
        <f aca="false">+Outflows!Q342+Fees!Q342+'Ongoing Cash Flows'!Q342+'Terminal Value'!Q342</f>
        <v>7784.8094788736</v>
      </c>
      <c r="R342" s="9" t="n">
        <f aca="false">+Outflows!R342+Fees!R342+'Ongoing Cash Flows'!R342+'Terminal Value'!R342</f>
        <v>1066.02743190169</v>
      </c>
      <c r="S342" s="9" t="n">
        <f aca="false">+Outflows!S342+Fees!S342+'Ongoing Cash Flows'!S342+'Terminal Value'!S342</f>
        <v>0</v>
      </c>
      <c r="T342" s="9" t="n">
        <f aca="false">+Outflows!T342+Fees!T342+'Ongoing Cash Flows'!T342+'Terminal Value'!T342</f>
        <v>0</v>
      </c>
      <c r="U342" s="9" t="n">
        <f aca="false">+Outflows!U342+Fees!U342+'Ongoing Cash Flows'!U342+'Terminal Value'!U342</f>
        <v>0</v>
      </c>
      <c r="V342" s="9" t="n">
        <f aca="false">+Outflows!V342+Fees!V342+'Ongoing Cash Flows'!V342+'Terminal Value'!V342</f>
        <v>0</v>
      </c>
      <c r="W342" s="9" t="n">
        <f aca="false">+Outflows!W342+Fees!W342+'Ongoing Cash Flows'!W342+'Terminal Value'!W342</f>
        <v>0</v>
      </c>
      <c r="X342" s="9" t="n">
        <f aca="false">+Outflows!X342+Fees!X342+'Ongoing Cash Flows'!X342+'Terminal Value'!X342</f>
        <v>0</v>
      </c>
      <c r="Y342" s="9" t="n">
        <f aca="false">+Outflows!Y342+Fees!Y342+'Ongoing Cash Flows'!Y342+'Terminal Value'!Y342</f>
        <v>0</v>
      </c>
      <c r="Z342" s="9" t="n">
        <f aca="false">+Outflows!Z342+Fees!Z342+'Ongoing Cash Flows'!Z342+'Terminal Value'!Z342</f>
        <v>0</v>
      </c>
      <c r="AA342" s="9" t="n">
        <f aca="false">+Outflows!AA342+Fees!AA342+'Ongoing Cash Flows'!AA342+'Terminal Value'!AA342</f>
        <v>0</v>
      </c>
      <c r="AB342" s="9" t="n">
        <f aca="false">+Outflows!AB342+Fees!AB342+'Ongoing Cash Flows'!AB342+'Terminal Value'!AB342</f>
        <v>0</v>
      </c>
      <c r="AC342" s="9" t="n">
        <f aca="false">+Outflows!AC342+Fees!AC342+'Ongoing Cash Flows'!AC342+'Terminal Value'!AC342</f>
        <v>0</v>
      </c>
      <c r="AD342" s="9" t="n">
        <f aca="false">+Outflows!AD342+Fees!AD342+'Ongoing Cash Flows'!AD342+'Terminal Value'!AD342</f>
        <v>0</v>
      </c>
      <c r="AE342" s="9" t="n">
        <f aca="false">+Outflows!AE342+Fees!AE342+'Ongoing Cash Flows'!AE342+'Terminal Value'!AE342</f>
        <v>0</v>
      </c>
      <c r="AF342" s="9" t="n">
        <f aca="false">+Outflows!AF342+Fees!AF342+'Ongoing Cash Flows'!AF342+'Terminal Value'!AF342</f>
        <v>0</v>
      </c>
      <c r="AG342" s="9" t="n">
        <f aca="false">+Outflows!AG342+Fees!AG342+'Ongoing Cash Flows'!AG342+'Terminal Value'!AG342</f>
        <v>0</v>
      </c>
      <c r="AH342" s="9" t="n">
        <f aca="false">+Outflows!AH342+Fees!AH342+'Ongoing Cash Flows'!AH342+'Terminal Value'!AH342</f>
        <v>0</v>
      </c>
      <c r="AI342" s="9" t="n">
        <f aca="false">+Outflows!AI342+Fees!AI342+'Ongoing Cash Flows'!AI342+'Terminal Value'!AI342</f>
        <v>0</v>
      </c>
      <c r="AJ342" s="9" t="n">
        <f aca="false">+Outflows!AJ342+Fees!AJ342+'Ongoing Cash Flows'!AJ342+'Terminal Value'!AJ342</f>
        <v>0</v>
      </c>
      <c r="AK342" s="9"/>
      <c r="AL342" s="1"/>
      <c r="AM342" s="32"/>
      <c r="AN342" s="33" t="n">
        <f aca="false">IF(ISERROR(XIRR(B342:AJ342,IRRDates)),-1,XIRR(B342:AJ342,IRRDates))</f>
        <v>0.0599627970917925</v>
      </c>
      <c r="AO342" s="9" t="n">
        <f aca="false">SUMPRODUCT(B342:AJ342,PVRf)</f>
        <v>0</v>
      </c>
      <c r="AP342" s="9" t="n">
        <f aca="false">MIN(0,AO342-$AO$1004)^2</f>
        <v>0</v>
      </c>
      <c r="AQ342" s="9" t="n">
        <f aca="false">MAX(0,AO342-$AO$1004)^2</f>
        <v>0</v>
      </c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20"/>
      <c r="CM342" s="20"/>
      <c r="CN342" s="20"/>
      <c r="CO342" s="20"/>
      <c r="CP342" s="20"/>
    </row>
    <row r="343" customFormat="false" ht="11.25" hidden="false" customHeight="false" outlineLevel="0" collapsed="false">
      <c r="A343" s="1" t="n">
        <v>341</v>
      </c>
      <c r="B343" s="9" t="n">
        <f aca="false">+Outflows!B343+Fees!B343+'Ongoing Cash Flows'!B343+'Terminal Value'!B343</f>
        <v>-96004.0326372273</v>
      </c>
      <c r="C343" s="9" t="n">
        <f aca="false">+Outflows!C343+Fees!C343+'Ongoing Cash Flows'!C343+'Terminal Value'!C343</f>
        <v>14187.3188435949</v>
      </c>
      <c r="D343" s="9" t="n">
        <f aca="false">+Outflows!D343+Fees!D343+'Ongoing Cash Flows'!D343+'Terminal Value'!D343</f>
        <v>12204.1493535748</v>
      </c>
      <c r="E343" s="9" t="n">
        <f aca="false">+Outflows!E343+Fees!E343+'Ongoing Cash Flows'!E343+'Terminal Value'!E343</f>
        <v>10208.0455664186</v>
      </c>
      <c r="F343" s="9" t="n">
        <f aca="false">+Outflows!F343+Fees!F343+'Ongoing Cash Flows'!F343+'Terminal Value'!F343</f>
        <v>9835.01382026112</v>
      </c>
      <c r="G343" s="9" t="n">
        <f aca="false">+Outflows!G343+Fees!G343+'Ongoing Cash Flows'!G343+'Terminal Value'!G343</f>
        <v>9411.38078835436</v>
      </c>
      <c r="H343" s="9" t="n">
        <f aca="false">+Outflows!H343+Fees!H343+'Ongoing Cash Flows'!H343+'Terminal Value'!H343</f>
        <v>8536.92189016987</v>
      </c>
      <c r="I343" s="9" t="n">
        <f aca="false">+Outflows!I343+Fees!I343+'Ongoing Cash Flows'!I343+'Terminal Value'!I343</f>
        <v>8383.6020956389</v>
      </c>
      <c r="J343" s="9" t="n">
        <f aca="false">+Outflows!J343+Fees!J343+'Ongoing Cash Flows'!J343+'Terminal Value'!J343</f>
        <v>8371.1678931039</v>
      </c>
      <c r="K343" s="9" t="n">
        <f aca="false">+Outflows!K343+Fees!K343+'Ongoing Cash Flows'!K343+'Terminal Value'!K343</f>
        <v>8362.0933012818</v>
      </c>
      <c r="L343" s="9" t="n">
        <f aca="false">+Outflows!L343+Fees!L343+'Ongoing Cash Flows'!L343+'Terminal Value'!L343</f>
        <v>8363.23995822349</v>
      </c>
      <c r="M343" s="9" t="n">
        <f aca="false">+Outflows!M343+Fees!M343+'Ongoing Cash Flows'!M343+'Terminal Value'!M343</f>
        <v>8335.31466697898</v>
      </c>
      <c r="N343" s="9" t="n">
        <f aca="false">+Outflows!N343+Fees!N343+'Ongoing Cash Flows'!N343+'Terminal Value'!N343</f>
        <v>8317.58722569159</v>
      </c>
      <c r="O343" s="9" t="n">
        <f aca="false">+Outflows!O343+Fees!O343+'Ongoing Cash Flows'!O343+'Terminal Value'!O343</f>
        <v>7991.54434984712</v>
      </c>
      <c r="P343" s="9" t="n">
        <f aca="false">+Outflows!P343+Fees!P343+'Ongoing Cash Flows'!P343+'Terminal Value'!P343</f>
        <v>7883.60474016577</v>
      </c>
      <c r="Q343" s="9" t="n">
        <f aca="false">+Outflows!Q343+Fees!Q343+'Ongoing Cash Flows'!Q343+'Terminal Value'!Q343</f>
        <v>7855.12930501952</v>
      </c>
      <c r="R343" s="9" t="n">
        <f aca="false">+Outflows!R343+Fees!R343+'Ongoing Cash Flows'!R343+'Terminal Value'!R343</f>
        <v>1101.12785273594</v>
      </c>
      <c r="S343" s="9" t="n">
        <f aca="false">+Outflows!S343+Fees!S343+'Ongoing Cash Flows'!S343+'Terminal Value'!S343</f>
        <v>0</v>
      </c>
      <c r="T343" s="9" t="n">
        <f aca="false">+Outflows!T343+Fees!T343+'Ongoing Cash Flows'!T343+'Terminal Value'!T343</f>
        <v>0</v>
      </c>
      <c r="U343" s="9" t="n">
        <f aca="false">+Outflows!U343+Fees!U343+'Ongoing Cash Flows'!U343+'Terminal Value'!U343</f>
        <v>0</v>
      </c>
      <c r="V343" s="9" t="n">
        <f aca="false">+Outflows!V343+Fees!V343+'Ongoing Cash Flows'!V343+'Terminal Value'!V343</f>
        <v>0</v>
      </c>
      <c r="W343" s="9" t="n">
        <f aca="false">+Outflows!W343+Fees!W343+'Ongoing Cash Flows'!W343+'Terminal Value'!W343</f>
        <v>0</v>
      </c>
      <c r="X343" s="9" t="n">
        <f aca="false">+Outflows!X343+Fees!X343+'Ongoing Cash Flows'!X343+'Terminal Value'!X343</f>
        <v>0</v>
      </c>
      <c r="Y343" s="9" t="n">
        <f aca="false">+Outflows!Y343+Fees!Y343+'Ongoing Cash Flows'!Y343+'Terminal Value'!Y343</f>
        <v>0</v>
      </c>
      <c r="Z343" s="9" t="n">
        <f aca="false">+Outflows!Z343+Fees!Z343+'Ongoing Cash Flows'!Z343+'Terminal Value'!Z343</f>
        <v>0</v>
      </c>
      <c r="AA343" s="9" t="n">
        <f aca="false">+Outflows!AA343+Fees!AA343+'Ongoing Cash Flows'!AA343+'Terminal Value'!AA343</f>
        <v>0</v>
      </c>
      <c r="AB343" s="9" t="n">
        <f aca="false">+Outflows!AB343+Fees!AB343+'Ongoing Cash Flows'!AB343+'Terminal Value'!AB343</f>
        <v>0</v>
      </c>
      <c r="AC343" s="9" t="n">
        <f aca="false">+Outflows!AC343+Fees!AC343+'Ongoing Cash Flows'!AC343+'Terminal Value'!AC343</f>
        <v>0</v>
      </c>
      <c r="AD343" s="9" t="n">
        <f aca="false">+Outflows!AD343+Fees!AD343+'Ongoing Cash Flows'!AD343+'Terminal Value'!AD343</f>
        <v>0</v>
      </c>
      <c r="AE343" s="9" t="n">
        <f aca="false">+Outflows!AE343+Fees!AE343+'Ongoing Cash Flows'!AE343+'Terminal Value'!AE343</f>
        <v>0</v>
      </c>
      <c r="AF343" s="9" t="n">
        <f aca="false">+Outflows!AF343+Fees!AF343+'Ongoing Cash Flows'!AF343+'Terminal Value'!AF343</f>
        <v>0</v>
      </c>
      <c r="AG343" s="9" t="n">
        <f aca="false">+Outflows!AG343+Fees!AG343+'Ongoing Cash Flows'!AG343+'Terminal Value'!AG343</f>
        <v>0</v>
      </c>
      <c r="AH343" s="9" t="n">
        <f aca="false">+Outflows!AH343+Fees!AH343+'Ongoing Cash Flows'!AH343+'Terminal Value'!AH343</f>
        <v>0</v>
      </c>
      <c r="AI343" s="9" t="n">
        <f aca="false">+Outflows!AI343+Fees!AI343+'Ongoing Cash Flows'!AI343+'Terminal Value'!AI343</f>
        <v>0</v>
      </c>
      <c r="AJ343" s="9" t="n">
        <f aca="false">+Outflows!AJ343+Fees!AJ343+'Ongoing Cash Flows'!AJ343+'Terminal Value'!AJ343</f>
        <v>0</v>
      </c>
      <c r="AK343" s="9"/>
      <c r="AL343" s="1"/>
      <c r="AM343" s="32"/>
      <c r="AN343" s="33" t="n">
        <f aca="false">IF(ISERROR(XIRR(B343:AJ343,IRRDates)),-1,XIRR(B343:AJ343,IRRDates))</f>
        <v>0.0556620234028184</v>
      </c>
      <c r="AO343" s="9" t="n">
        <f aca="false">SUMPRODUCT(B343:AJ343,PVRf)</f>
        <v>0</v>
      </c>
      <c r="AP343" s="9" t="n">
        <f aca="false">MIN(0,AO343-$AO$1004)^2</f>
        <v>0</v>
      </c>
      <c r="AQ343" s="9" t="n">
        <f aca="false">MAX(0,AO343-$AO$1004)^2</f>
        <v>0</v>
      </c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20"/>
      <c r="CM343" s="20"/>
      <c r="CN343" s="20"/>
      <c r="CO343" s="20"/>
      <c r="CP343" s="20"/>
    </row>
    <row r="344" customFormat="false" ht="11.25" hidden="false" customHeight="false" outlineLevel="0" collapsed="false">
      <c r="A344" s="1" t="n">
        <v>342</v>
      </c>
      <c r="B344" s="9" t="n">
        <f aca="false">+Outflows!B344+Fees!B344+'Ongoing Cash Flows'!B344+'Terminal Value'!B344</f>
        <v>-90929.4608477268</v>
      </c>
      <c r="C344" s="9" t="n">
        <f aca="false">+Outflows!C344+Fees!C344+'Ongoing Cash Flows'!C344+'Terminal Value'!C344</f>
        <v>14072.8642779132</v>
      </c>
      <c r="D344" s="9" t="n">
        <f aca="false">+Outflows!D344+Fees!D344+'Ongoing Cash Flows'!D344+'Terminal Value'!D344</f>
        <v>12130.7099175918</v>
      </c>
      <c r="E344" s="9" t="n">
        <f aca="false">+Outflows!E344+Fees!E344+'Ongoing Cash Flows'!E344+'Terminal Value'!E344</f>
        <v>10166.1325328783</v>
      </c>
      <c r="F344" s="9" t="n">
        <f aca="false">+Outflows!F344+Fees!F344+'Ongoing Cash Flows'!F344+'Terminal Value'!F344</f>
        <v>9679.83139646707</v>
      </c>
      <c r="G344" s="9" t="n">
        <f aca="false">+Outflows!G344+Fees!G344+'Ongoing Cash Flows'!G344+'Terminal Value'!G344</f>
        <v>9139.59469089635</v>
      </c>
      <c r="H344" s="9" t="n">
        <f aca="false">+Outflows!H344+Fees!H344+'Ongoing Cash Flows'!H344+'Terminal Value'!H344</f>
        <v>8414.00439438736</v>
      </c>
      <c r="I344" s="9" t="n">
        <f aca="false">+Outflows!I344+Fees!I344+'Ongoing Cash Flows'!I344+'Terminal Value'!I344</f>
        <v>8267.19547844518</v>
      </c>
      <c r="J344" s="9" t="n">
        <f aca="false">+Outflows!J344+Fees!J344+'Ongoing Cash Flows'!J344+'Terminal Value'!J344</f>
        <v>8254.76127591019</v>
      </c>
      <c r="K344" s="9" t="n">
        <f aca="false">+Outflows!K344+Fees!K344+'Ongoing Cash Flows'!K344+'Terminal Value'!K344</f>
        <v>8245.48938473691</v>
      </c>
      <c r="L344" s="9" t="n">
        <f aca="false">+Outflows!L344+Fees!L344+'Ongoing Cash Flows'!L344+'Terminal Value'!L344</f>
        <v>8246.83334102978</v>
      </c>
      <c r="M344" s="9" t="n">
        <f aca="false">+Outflows!M344+Fees!M344+'Ongoing Cash Flows'!M344+'Terminal Value'!M344</f>
        <v>8218.71075043409</v>
      </c>
      <c r="N344" s="9" t="n">
        <f aca="false">+Outflows!N344+Fees!N344+'Ongoing Cash Flows'!N344+'Terminal Value'!N344</f>
        <v>8201.18060849788</v>
      </c>
      <c r="O344" s="9" t="n">
        <f aca="false">+Outflows!O344+Fees!O344+'Ongoing Cash Flows'!O344+'Terminal Value'!O344</f>
        <v>7874.94043330223</v>
      </c>
      <c r="P344" s="9" t="n">
        <f aca="false">+Outflows!P344+Fees!P344+'Ongoing Cash Flows'!P344+'Terminal Value'!P344</f>
        <v>7767.19812297206</v>
      </c>
      <c r="Q344" s="9" t="n">
        <f aca="false">+Outflows!Q344+Fees!Q344+'Ongoing Cash Flows'!Q344+'Terminal Value'!Q344</f>
        <v>7738.52538847463</v>
      </c>
      <c r="R344" s="9" t="n">
        <f aca="false">+Outflows!R344+Fees!R344+'Ongoing Cash Flows'!R344+'Terminal Value'!R344</f>
        <v>1042.92454413909</v>
      </c>
      <c r="S344" s="9" t="n">
        <f aca="false">+Outflows!S344+Fees!S344+'Ongoing Cash Flows'!S344+'Terminal Value'!S344</f>
        <v>0</v>
      </c>
      <c r="T344" s="9" t="n">
        <f aca="false">+Outflows!T344+Fees!T344+'Ongoing Cash Flows'!T344+'Terminal Value'!T344</f>
        <v>0</v>
      </c>
      <c r="U344" s="9" t="n">
        <f aca="false">+Outflows!U344+Fees!U344+'Ongoing Cash Flows'!U344+'Terminal Value'!U344</f>
        <v>0</v>
      </c>
      <c r="V344" s="9" t="n">
        <f aca="false">+Outflows!V344+Fees!V344+'Ongoing Cash Flows'!V344+'Terminal Value'!V344</f>
        <v>0</v>
      </c>
      <c r="W344" s="9" t="n">
        <f aca="false">+Outflows!W344+Fees!W344+'Ongoing Cash Flows'!W344+'Terminal Value'!W344</f>
        <v>0</v>
      </c>
      <c r="X344" s="9" t="n">
        <f aca="false">+Outflows!X344+Fees!X344+'Ongoing Cash Flows'!X344+'Terminal Value'!X344</f>
        <v>0</v>
      </c>
      <c r="Y344" s="9" t="n">
        <f aca="false">+Outflows!Y344+Fees!Y344+'Ongoing Cash Flows'!Y344+'Terminal Value'!Y344</f>
        <v>0</v>
      </c>
      <c r="Z344" s="9" t="n">
        <f aca="false">+Outflows!Z344+Fees!Z344+'Ongoing Cash Flows'!Z344+'Terminal Value'!Z344</f>
        <v>0</v>
      </c>
      <c r="AA344" s="9" t="n">
        <f aca="false">+Outflows!AA344+Fees!AA344+'Ongoing Cash Flows'!AA344+'Terminal Value'!AA344</f>
        <v>0</v>
      </c>
      <c r="AB344" s="9" t="n">
        <f aca="false">+Outflows!AB344+Fees!AB344+'Ongoing Cash Flows'!AB344+'Terminal Value'!AB344</f>
        <v>0</v>
      </c>
      <c r="AC344" s="9" t="n">
        <f aca="false">+Outflows!AC344+Fees!AC344+'Ongoing Cash Flows'!AC344+'Terminal Value'!AC344</f>
        <v>0</v>
      </c>
      <c r="AD344" s="9" t="n">
        <f aca="false">+Outflows!AD344+Fees!AD344+'Ongoing Cash Flows'!AD344+'Terminal Value'!AD344</f>
        <v>0</v>
      </c>
      <c r="AE344" s="9" t="n">
        <f aca="false">+Outflows!AE344+Fees!AE344+'Ongoing Cash Flows'!AE344+'Terminal Value'!AE344</f>
        <v>0</v>
      </c>
      <c r="AF344" s="9" t="n">
        <f aca="false">+Outflows!AF344+Fees!AF344+'Ongoing Cash Flows'!AF344+'Terminal Value'!AF344</f>
        <v>0</v>
      </c>
      <c r="AG344" s="9" t="n">
        <f aca="false">+Outflows!AG344+Fees!AG344+'Ongoing Cash Flows'!AG344+'Terminal Value'!AG344</f>
        <v>0</v>
      </c>
      <c r="AH344" s="9" t="n">
        <f aca="false">+Outflows!AH344+Fees!AH344+'Ongoing Cash Flows'!AH344+'Terminal Value'!AH344</f>
        <v>0</v>
      </c>
      <c r="AI344" s="9" t="n">
        <f aca="false">+Outflows!AI344+Fees!AI344+'Ongoing Cash Flows'!AI344+'Terminal Value'!AI344</f>
        <v>0</v>
      </c>
      <c r="AJ344" s="9" t="n">
        <f aca="false">+Outflows!AJ344+Fees!AJ344+'Ongoing Cash Flows'!AJ344+'Terminal Value'!AJ344</f>
        <v>0</v>
      </c>
      <c r="AK344" s="9"/>
      <c r="AL344" s="1"/>
      <c r="AM344" s="32"/>
      <c r="AN344" s="33" t="n">
        <f aca="false">IF(ISERROR(XIRR(B344:AJ344,IRRDates)),-1,XIRR(B344:AJ344,IRRDates))</f>
        <v>0.0626301322927745</v>
      </c>
      <c r="AO344" s="9" t="n">
        <f aca="false">SUMPRODUCT(B344:AJ344,PVRf)</f>
        <v>0</v>
      </c>
      <c r="AP344" s="9" t="n">
        <f aca="false">MIN(0,AO344-$AO$1004)^2</f>
        <v>0</v>
      </c>
      <c r="AQ344" s="9" t="n">
        <f aca="false">MAX(0,AO344-$AO$1004)^2</f>
        <v>0</v>
      </c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20"/>
      <c r="CM344" s="20"/>
      <c r="CN344" s="20"/>
      <c r="CO344" s="20"/>
      <c r="CP344" s="20"/>
    </row>
    <row r="345" customFormat="false" ht="11.25" hidden="false" customHeight="false" outlineLevel="0" collapsed="false">
      <c r="A345" s="1" t="n">
        <v>343</v>
      </c>
      <c r="B345" s="9" t="n">
        <f aca="false">+Outflows!B345+Fees!B345+'Ongoing Cash Flows'!B345+'Terminal Value'!B345</f>
        <v>-94290.6579658904</v>
      </c>
      <c r="C345" s="9" t="n">
        <f aca="false">+Outflows!C345+Fees!C345+'Ongoing Cash Flows'!C345+'Terminal Value'!C345</f>
        <v>14163.7111295602</v>
      </c>
      <c r="D345" s="9" t="n">
        <f aca="false">+Outflows!D345+Fees!D345+'Ongoing Cash Flows'!D345+'Terminal Value'!D345</f>
        <v>12101.0290016413</v>
      </c>
      <c r="E345" s="9" t="n">
        <f aca="false">+Outflows!E345+Fees!E345+'Ongoing Cash Flows'!E345+'Terminal Value'!E345</f>
        <v>10106.0923989477</v>
      </c>
      <c r="F345" s="9" t="n">
        <f aca="false">+Outflows!F345+Fees!F345+'Ongoing Cash Flows'!F345+'Terminal Value'!F345</f>
        <v>9726.4799048008</v>
      </c>
      <c r="G345" s="9" t="n">
        <f aca="false">+Outflows!G345+Fees!G345+'Ongoing Cash Flows'!G345+'Terminal Value'!G345</f>
        <v>9456.23524911085</v>
      </c>
      <c r="H345" s="9" t="n">
        <f aca="false">+Outflows!H345+Fees!H345+'Ongoing Cash Flows'!H345+'Terminal Value'!H345</f>
        <v>8495.42011767083</v>
      </c>
      <c r="I345" s="9" t="n">
        <f aca="false">+Outflows!I345+Fees!I345+'Ongoing Cash Flows'!I345+'Terminal Value'!I345</f>
        <v>8344.29865137816</v>
      </c>
      <c r="J345" s="9" t="n">
        <f aca="false">+Outflows!J345+Fees!J345+'Ongoing Cash Flows'!J345+'Terminal Value'!J345</f>
        <v>8331.86444884317</v>
      </c>
      <c r="K345" s="9" t="n">
        <f aca="false">+Outflows!K345+Fees!K345+'Ongoing Cash Flows'!K345+'Terminal Value'!K345</f>
        <v>8322.72324101385</v>
      </c>
      <c r="L345" s="9" t="n">
        <f aca="false">+Outflows!L345+Fees!L345+'Ongoing Cash Flows'!L345+'Terminal Value'!L345</f>
        <v>8323.93651396276</v>
      </c>
      <c r="M345" s="9" t="n">
        <f aca="false">+Outflows!M345+Fees!M345+'Ongoing Cash Flows'!M345+'Terminal Value'!M345</f>
        <v>8295.94460671103</v>
      </c>
      <c r="N345" s="9" t="n">
        <f aca="false">+Outflows!N345+Fees!N345+'Ongoing Cash Flows'!N345+'Terminal Value'!N345</f>
        <v>8278.28378143086</v>
      </c>
      <c r="O345" s="9" t="n">
        <f aca="false">+Outflows!O345+Fees!O345+'Ongoing Cash Flows'!O345+'Terminal Value'!O345</f>
        <v>7952.17428957916</v>
      </c>
      <c r="P345" s="9" t="n">
        <f aca="false">+Outflows!P345+Fees!P345+'Ongoing Cash Flows'!P345+'Terminal Value'!P345</f>
        <v>7844.30129590504</v>
      </c>
      <c r="Q345" s="9" t="n">
        <f aca="false">+Outflows!Q345+Fees!Q345+'Ongoing Cash Flows'!Q345+'Terminal Value'!Q345</f>
        <v>7815.75924475157</v>
      </c>
      <c r="R345" s="9" t="n">
        <f aca="false">+Outflows!R345+Fees!R345+'Ongoing Cash Flows'!R345+'Terminal Value'!R345</f>
        <v>1081.47613060558</v>
      </c>
      <c r="S345" s="9" t="n">
        <f aca="false">+Outflows!S345+Fees!S345+'Ongoing Cash Flows'!S345+'Terminal Value'!S345</f>
        <v>0</v>
      </c>
      <c r="T345" s="9" t="n">
        <f aca="false">+Outflows!T345+Fees!T345+'Ongoing Cash Flows'!T345+'Terminal Value'!T345</f>
        <v>0</v>
      </c>
      <c r="U345" s="9" t="n">
        <f aca="false">+Outflows!U345+Fees!U345+'Ongoing Cash Flows'!U345+'Terminal Value'!U345</f>
        <v>0</v>
      </c>
      <c r="V345" s="9" t="n">
        <f aca="false">+Outflows!V345+Fees!V345+'Ongoing Cash Flows'!V345+'Terminal Value'!V345</f>
        <v>0</v>
      </c>
      <c r="W345" s="9" t="n">
        <f aca="false">+Outflows!W345+Fees!W345+'Ongoing Cash Flows'!W345+'Terminal Value'!W345</f>
        <v>0</v>
      </c>
      <c r="X345" s="9" t="n">
        <f aca="false">+Outflows!X345+Fees!X345+'Ongoing Cash Flows'!X345+'Terminal Value'!X345</f>
        <v>0</v>
      </c>
      <c r="Y345" s="9" t="n">
        <f aca="false">+Outflows!Y345+Fees!Y345+'Ongoing Cash Flows'!Y345+'Terminal Value'!Y345</f>
        <v>0</v>
      </c>
      <c r="Z345" s="9" t="n">
        <f aca="false">+Outflows!Z345+Fees!Z345+'Ongoing Cash Flows'!Z345+'Terminal Value'!Z345</f>
        <v>0</v>
      </c>
      <c r="AA345" s="9" t="n">
        <f aca="false">+Outflows!AA345+Fees!AA345+'Ongoing Cash Flows'!AA345+'Terminal Value'!AA345</f>
        <v>0</v>
      </c>
      <c r="AB345" s="9" t="n">
        <f aca="false">+Outflows!AB345+Fees!AB345+'Ongoing Cash Flows'!AB345+'Terminal Value'!AB345</f>
        <v>0</v>
      </c>
      <c r="AC345" s="9" t="n">
        <f aca="false">+Outflows!AC345+Fees!AC345+'Ongoing Cash Flows'!AC345+'Terminal Value'!AC345</f>
        <v>0</v>
      </c>
      <c r="AD345" s="9" t="n">
        <f aca="false">+Outflows!AD345+Fees!AD345+'Ongoing Cash Flows'!AD345+'Terminal Value'!AD345</f>
        <v>0</v>
      </c>
      <c r="AE345" s="9" t="n">
        <f aca="false">+Outflows!AE345+Fees!AE345+'Ongoing Cash Flows'!AE345+'Terminal Value'!AE345</f>
        <v>0</v>
      </c>
      <c r="AF345" s="9" t="n">
        <f aca="false">+Outflows!AF345+Fees!AF345+'Ongoing Cash Flows'!AF345+'Terminal Value'!AF345</f>
        <v>0</v>
      </c>
      <c r="AG345" s="9" t="n">
        <f aca="false">+Outflows!AG345+Fees!AG345+'Ongoing Cash Flows'!AG345+'Terminal Value'!AG345</f>
        <v>0</v>
      </c>
      <c r="AH345" s="9" t="n">
        <f aca="false">+Outflows!AH345+Fees!AH345+'Ongoing Cash Flows'!AH345+'Terminal Value'!AH345</f>
        <v>0</v>
      </c>
      <c r="AI345" s="9" t="n">
        <f aca="false">+Outflows!AI345+Fees!AI345+'Ongoing Cash Flows'!AI345+'Terminal Value'!AI345</f>
        <v>0</v>
      </c>
      <c r="AJ345" s="9" t="n">
        <f aca="false">+Outflows!AJ345+Fees!AJ345+'Ongoing Cash Flows'!AJ345+'Terminal Value'!AJ345</f>
        <v>0</v>
      </c>
      <c r="AK345" s="9"/>
      <c r="AL345" s="1"/>
      <c r="AM345" s="32"/>
      <c r="AN345" s="33" t="n">
        <f aca="false">IF(ISERROR(XIRR(B345:AJ345,IRRDates)),-1,XIRR(B345:AJ345,IRRDates))</f>
        <v>0.0578123695468029</v>
      </c>
      <c r="AO345" s="9" t="n">
        <f aca="false">SUMPRODUCT(B345:AJ345,PVRf)</f>
        <v>0</v>
      </c>
      <c r="AP345" s="9" t="n">
        <f aca="false">MIN(0,AO345-$AO$1004)^2</f>
        <v>0</v>
      </c>
      <c r="AQ345" s="9" t="n">
        <f aca="false">MAX(0,AO345-$AO$1004)^2</f>
        <v>0</v>
      </c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20"/>
      <c r="CM345" s="20"/>
      <c r="CN345" s="20"/>
      <c r="CO345" s="20"/>
      <c r="CP345" s="20"/>
    </row>
    <row r="346" customFormat="false" ht="11.25" hidden="false" customHeight="false" outlineLevel="0" collapsed="false">
      <c r="A346" s="1" t="n">
        <v>344</v>
      </c>
      <c r="B346" s="9" t="n">
        <f aca="false">+Outflows!B346+Fees!B346+'Ongoing Cash Flows'!B346+'Terminal Value'!B346</f>
        <v>-86919.0538700572</v>
      </c>
      <c r="C346" s="9" t="n">
        <f aca="false">+Outflows!C346+Fees!C346+'Ongoing Cash Flows'!C346+'Terminal Value'!C346</f>
        <v>14077.2462205837</v>
      </c>
      <c r="D346" s="9" t="n">
        <f aca="false">+Outflows!D346+Fees!D346+'Ongoing Cash Flows'!D346+'Terminal Value'!D346</f>
        <v>11922.623252544</v>
      </c>
      <c r="E346" s="9" t="n">
        <f aca="false">+Outflows!E346+Fees!E346+'Ongoing Cash Flows'!E346+'Terminal Value'!E346</f>
        <v>9876.47166818066</v>
      </c>
      <c r="F346" s="9" t="n">
        <f aca="false">+Outflows!F346+Fees!F346+'Ongoing Cash Flows'!F346+'Terminal Value'!F346</f>
        <v>9536.0881871461</v>
      </c>
      <c r="G346" s="9" t="n">
        <f aca="false">+Outflows!G346+Fees!G346+'Ongoing Cash Flows'!G346+'Terminal Value'!G346</f>
        <v>9340.73749478328</v>
      </c>
      <c r="H346" s="9" t="n">
        <f aca="false">+Outflows!H346+Fees!H346+'Ongoing Cash Flows'!H346+'Terminal Value'!H346</f>
        <v>8316.86335407657</v>
      </c>
      <c r="I346" s="9" t="n">
        <f aca="false">+Outflows!I346+Fees!I346+'Ongoing Cash Flows'!I346+'Terminal Value'!I346</f>
        <v>8175.19995070303</v>
      </c>
      <c r="J346" s="9" t="n">
        <f aca="false">+Outflows!J346+Fees!J346+'Ongoing Cash Flows'!J346+'Terminal Value'!J346</f>
        <v>8162.76574816804</v>
      </c>
      <c r="K346" s="9" t="n">
        <f aca="false">+Outflows!K346+Fees!K346+'Ongoing Cash Flows'!K346+'Terminal Value'!K346</f>
        <v>8153.33793237147</v>
      </c>
      <c r="L346" s="9" t="n">
        <f aca="false">+Outflows!L346+Fees!L346+'Ongoing Cash Flows'!L346+'Terminal Value'!L346</f>
        <v>8154.83781328763</v>
      </c>
      <c r="M346" s="9" t="n">
        <f aca="false">+Outflows!M346+Fees!M346+'Ongoing Cash Flows'!M346+'Terminal Value'!M346</f>
        <v>8126.55929806864</v>
      </c>
      <c r="N346" s="9" t="n">
        <f aca="false">+Outflows!N346+Fees!N346+'Ongoing Cash Flows'!N346+'Terminal Value'!N346</f>
        <v>8109.18508075572</v>
      </c>
      <c r="O346" s="9" t="n">
        <f aca="false">+Outflows!O346+Fees!O346+'Ongoing Cash Flows'!O346+'Terminal Value'!O346</f>
        <v>7782.78898093678</v>
      </c>
      <c r="P346" s="9" t="n">
        <f aca="false">+Outflows!P346+Fees!P346+'Ongoing Cash Flows'!P346+'Terminal Value'!P346</f>
        <v>7675.2025952299</v>
      </c>
      <c r="Q346" s="9" t="n">
        <f aca="false">+Outflows!Q346+Fees!Q346+'Ongoing Cash Flows'!Q346+'Terminal Value'!Q346</f>
        <v>7646.37393610918</v>
      </c>
      <c r="R346" s="9" t="n">
        <f aca="false">+Outflows!R346+Fees!R346+'Ongoing Cash Flows'!R346+'Terminal Value'!R346</f>
        <v>996.926780268008</v>
      </c>
      <c r="S346" s="9" t="n">
        <f aca="false">+Outflows!S346+Fees!S346+'Ongoing Cash Flows'!S346+'Terminal Value'!S346</f>
        <v>0</v>
      </c>
      <c r="T346" s="9" t="n">
        <f aca="false">+Outflows!T346+Fees!T346+'Ongoing Cash Flows'!T346+'Terminal Value'!T346</f>
        <v>0</v>
      </c>
      <c r="U346" s="9" t="n">
        <f aca="false">+Outflows!U346+Fees!U346+'Ongoing Cash Flows'!U346+'Terminal Value'!U346</f>
        <v>0</v>
      </c>
      <c r="V346" s="9" t="n">
        <f aca="false">+Outflows!V346+Fees!V346+'Ongoing Cash Flows'!V346+'Terminal Value'!V346</f>
        <v>0</v>
      </c>
      <c r="W346" s="9" t="n">
        <f aca="false">+Outflows!W346+Fees!W346+'Ongoing Cash Flows'!W346+'Terminal Value'!W346</f>
        <v>0</v>
      </c>
      <c r="X346" s="9" t="n">
        <f aca="false">+Outflows!X346+Fees!X346+'Ongoing Cash Flows'!X346+'Terminal Value'!X346</f>
        <v>0</v>
      </c>
      <c r="Y346" s="9" t="n">
        <f aca="false">+Outflows!Y346+Fees!Y346+'Ongoing Cash Flows'!Y346+'Terminal Value'!Y346</f>
        <v>0</v>
      </c>
      <c r="Z346" s="9" t="n">
        <f aca="false">+Outflows!Z346+Fees!Z346+'Ongoing Cash Flows'!Z346+'Terminal Value'!Z346</f>
        <v>0</v>
      </c>
      <c r="AA346" s="9" t="n">
        <f aca="false">+Outflows!AA346+Fees!AA346+'Ongoing Cash Flows'!AA346+'Terminal Value'!AA346</f>
        <v>0</v>
      </c>
      <c r="AB346" s="9" t="n">
        <f aca="false">+Outflows!AB346+Fees!AB346+'Ongoing Cash Flows'!AB346+'Terminal Value'!AB346</f>
        <v>0</v>
      </c>
      <c r="AC346" s="9" t="n">
        <f aca="false">+Outflows!AC346+Fees!AC346+'Ongoing Cash Flows'!AC346+'Terminal Value'!AC346</f>
        <v>0</v>
      </c>
      <c r="AD346" s="9" t="n">
        <f aca="false">+Outflows!AD346+Fees!AD346+'Ongoing Cash Flows'!AD346+'Terminal Value'!AD346</f>
        <v>0</v>
      </c>
      <c r="AE346" s="9" t="n">
        <f aca="false">+Outflows!AE346+Fees!AE346+'Ongoing Cash Flows'!AE346+'Terminal Value'!AE346</f>
        <v>0</v>
      </c>
      <c r="AF346" s="9" t="n">
        <f aca="false">+Outflows!AF346+Fees!AF346+'Ongoing Cash Flows'!AF346+'Terminal Value'!AF346</f>
        <v>0</v>
      </c>
      <c r="AG346" s="9" t="n">
        <f aca="false">+Outflows!AG346+Fees!AG346+'Ongoing Cash Flows'!AG346+'Terminal Value'!AG346</f>
        <v>0</v>
      </c>
      <c r="AH346" s="9" t="n">
        <f aca="false">+Outflows!AH346+Fees!AH346+'Ongoing Cash Flows'!AH346+'Terminal Value'!AH346</f>
        <v>0</v>
      </c>
      <c r="AI346" s="9" t="n">
        <f aca="false">+Outflows!AI346+Fees!AI346+'Ongoing Cash Flows'!AI346+'Terminal Value'!AI346</f>
        <v>0</v>
      </c>
      <c r="AJ346" s="9" t="n">
        <f aca="false">+Outflows!AJ346+Fees!AJ346+'Ongoing Cash Flows'!AJ346+'Terminal Value'!AJ346</f>
        <v>0</v>
      </c>
      <c r="AK346" s="9"/>
      <c r="AL346" s="1"/>
      <c r="AM346" s="32"/>
      <c r="AN346" s="33" t="n">
        <f aca="false">IF(ISERROR(XIRR(B346:AJ346,IRRDates)),-1,XIRR(B346:AJ346,IRRDates))</f>
        <v>0.0687096716123044</v>
      </c>
      <c r="AO346" s="9" t="n">
        <f aca="false">SUMPRODUCT(B346:AJ346,PVRf)</f>
        <v>0</v>
      </c>
      <c r="AP346" s="9" t="n">
        <f aca="false">MIN(0,AO346-$AO$1004)^2</f>
        <v>0</v>
      </c>
      <c r="AQ346" s="9" t="n">
        <f aca="false">MAX(0,AO346-$AO$1004)^2</f>
        <v>0</v>
      </c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20"/>
      <c r="CM346" s="20"/>
      <c r="CN346" s="20"/>
      <c r="CO346" s="20"/>
      <c r="CP346" s="20"/>
    </row>
    <row r="347" customFormat="false" ht="11.25" hidden="false" customHeight="false" outlineLevel="0" collapsed="false">
      <c r="A347" s="1" t="n">
        <v>345</v>
      </c>
      <c r="B347" s="9" t="n">
        <f aca="false">+Outflows!B347+Fees!B347+'Ongoing Cash Flows'!B347+'Terminal Value'!B347</f>
        <v>-92236.4215206431</v>
      </c>
      <c r="C347" s="9" t="n">
        <f aca="false">+Outflows!C347+Fees!C347+'Ongoing Cash Flows'!C347+'Terminal Value'!C347</f>
        <v>14070.4477731577</v>
      </c>
      <c r="D347" s="9" t="n">
        <f aca="false">+Outflows!D347+Fees!D347+'Ongoing Cash Flows'!D347+'Terminal Value'!D347</f>
        <v>12041.8887403019</v>
      </c>
      <c r="E347" s="9" t="n">
        <f aca="false">+Outflows!E347+Fees!E347+'Ongoing Cash Flows'!E347+'Terminal Value'!E347</f>
        <v>10033.4748820997</v>
      </c>
      <c r="F347" s="9" t="n">
        <f aca="false">+Outflows!F347+Fees!F347+'Ongoing Cash Flows'!F347+'Terminal Value'!F347</f>
        <v>9715.54806343443</v>
      </c>
      <c r="G347" s="9" t="n">
        <f aca="false">+Outflows!G347+Fees!G347+'Ongoing Cash Flows'!G347+'Terminal Value'!G347</f>
        <v>9408.71289397576</v>
      </c>
      <c r="H347" s="9" t="n">
        <f aca="false">+Outflows!H347+Fees!H347+'Ongoing Cash Flows'!H347+'Terminal Value'!H347</f>
        <v>8445.6619094773</v>
      </c>
      <c r="I347" s="9" t="n">
        <f aca="false">+Outflows!I347+Fees!I347+'Ongoing Cash Flows'!I347+'Terminal Value'!I347</f>
        <v>8297.17611071335</v>
      </c>
      <c r="J347" s="9" t="n">
        <f aca="false">+Outflows!J347+Fees!J347+'Ongoing Cash Flows'!J347+'Terminal Value'!J347</f>
        <v>8284.74190817836</v>
      </c>
      <c r="K347" s="9" t="n">
        <f aca="false">+Outflows!K347+Fees!K347+'Ongoing Cash Flows'!K347+'Terminal Value'!K347</f>
        <v>8275.52083163604</v>
      </c>
      <c r="L347" s="9" t="n">
        <f aca="false">+Outflows!L347+Fees!L347+'Ongoing Cash Flows'!L347+'Terminal Value'!L347</f>
        <v>8276.81397329795</v>
      </c>
      <c r="M347" s="9" t="n">
        <f aca="false">+Outflows!M347+Fees!M347+'Ongoing Cash Flows'!M347+'Terminal Value'!M347</f>
        <v>8248.74219733322</v>
      </c>
      <c r="N347" s="9" t="n">
        <f aca="false">+Outflows!N347+Fees!N347+'Ongoing Cash Flows'!N347+'Terminal Value'!N347</f>
        <v>8231.16124076604</v>
      </c>
      <c r="O347" s="9" t="n">
        <f aca="false">+Outflows!O347+Fees!O347+'Ongoing Cash Flows'!O347+'Terminal Value'!O347</f>
        <v>7904.97188020135</v>
      </c>
      <c r="P347" s="9" t="n">
        <f aca="false">+Outflows!P347+Fees!P347+'Ongoing Cash Flows'!P347+'Terminal Value'!P347</f>
        <v>7797.17875524022</v>
      </c>
      <c r="Q347" s="9" t="n">
        <f aca="false">+Outflows!Q347+Fees!Q347+'Ongoing Cash Flows'!Q347+'Terminal Value'!Q347</f>
        <v>7768.55683537376</v>
      </c>
      <c r="R347" s="9" t="n">
        <f aca="false">+Outflows!R347+Fees!R347+'Ongoing Cash Flows'!R347+'Terminal Value'!R347</f>
        <v>1057.91486027317</v>
      </c>
      <c r="S347" s="9" t="n">
        <f aca="false">+Outflows!S347+Fees!S347+'Ongoing Cash Flows'!S347+'Terminal Value'!S347</f>
        <v>0</v>
      </c>
      <c r="T347" s="9" t="n">
        <f aca="false">+Outflows!T347+Fees!T347+'Ongoing Cash Flows'!T347+'Terminal Value'!T347</f>
        <v>0</v>
      </c>
      <c r="U347" s="9" t="n">
        <f aca="false">+Outflows!U347+Fees!U347+'Ongoing Cash Flows'!U347+'Terminal Value'!U347</f>
        <v>0</v>
      </c>
      <c r="V347" s="9" t="n">
        <f aca="false">+Outflows!V347+Fees!V347+'Ongoing Cash Flows'!V347+'Terminal Value'!V347</f>
        <v>0</v>
      </c>
      <c r="W347" s="9" t="n">
        <f aca="false">+Outflows!W347+Fees!W347+'Ongoing Cash Flows'!W347+'Terminal Value'!W347</f>
        <v>0</v>
      </c>
      <c r="X347" s="9" t="n">
        <f aca="false">+Outflows!X347+Fees!X347+'Ongoing Cash Flows'!X347+'Terminal Value'!X347</f>
        <v>0</v>
      </c>
      <c r="Y347" s="9" t="n">
        <f aca="false">+Outflows!Y347+Fees!Y347+'Ongoing Cash Flows'!Y347+'Terminal Value'!Y347</f>
        <v>0</v>
      </c>
      <c r="Z347" s="9" t="n">
        <f aca="false">+Outflows!Z347+Fees!Z347+'Ongoing Cash Flows'!Z347+'Terminal Value'!Z347</f>
        <v>0</v>
      </c>
      <c r="AA347" s="9" t="n">
        <f aca="false">+Outflows!AA347+Fees!AA347+'Ongoing Cash Flows'!AA347+'Terminal Value'!AA347</f>
        <v>0</v>
      </c>
      <c r="AB347" s="9" t="n">
        <f aca="false">+Outflows!AB347+Fees!AB347+'Ongoing Cash Flows'!AB347+'Terminal Value'!AB347</f>
        <v>0</v>
      </c>
      <c r="AC347" s="9" t="n">
        <f aca="false">+Outflows!AC347+Fees!AC347+'Ongoing Cash Flows'!AC347+'Terminal Value'!AC347</f>
        <v>0</v>
      </c>
      <c r="AD347" s="9" t="n">
        <f aca="false">+Outflows!AD347+Fees!AD347+'Ongoing Cash Flows'!AD347+'Terminal Value'!AD347</f>
        <v>0</v>
      </c>
      <c r="AE347" s="9" t="n">
        <f aca="false">+Outflows!AE347+Fees!AE347+'Ongoing Cash Flows'!AE347+'Terminal Value'!AE347</f>
        <v>0</v>
      </c>
      <c r="AF347" s="9" t="n">
        <f aca="false">+Outflows!AF347+Fees!AF347+'Ongoing Cash Flows'!AF347+'Terminal Value'!AF347</f>
        <v>0</v>
      </c>
      <c r="AG347" s="9" t="n">
        <f aca="false">+Outflows!AG347+Fees!AG347+'Ongoing Cash Flows'!AG347+'Terminal Value'!AG347</f>
        <v>0</v>
      </c>
      <c r="AH347" s="9" t="n">
        <f aca="false">+Outflows!AH347+Fees!AH347+'Ongoing Cash Flows'!AH347+'Terminal Value'!AH347</f>
        <v>0</v>
      </c>
      <c r="AI347" s="9" t="n">
        <f aca="false">+Outflows!AI347+Fees!AI347+'Ongoing Cash Flows'!AI347+'Terminal Value'!AI347</f>
        <v>0</v>
      </c>
      <c r="AJ347" s="9" t="n">
        <f aca="false">+Outflows!AJ347+Fees!AJ347+'Ongoing Cash Flows'!AJ347+'Terminal Value'!AJ347</f>
        <v>0</v>
      </c>
      <c r="AK347" s="9"/>
      <c r="AL347" s="1"/>
      <c r="AM347" s="32"/>
      <c r="AN347" s="33" t="n">
        <f aca="false">IF(ISERROR(XIRR(B347:AJ347,IRRDates)),-1,XIRR(B347:AJ347,IRRDates))</f>
        <v>0.06058429541989</v>
      </c>
      <c r="AO347" s="9" t="n">
        <f aca="false">SUMPRODUCT(B347:AJ347,PVRf)</f>
        <v>0</v>
      </c>
      <c r="AP347" s="9" t="n">
        <f aca="false">MIN(0,AO347-$AO$1004)^2</f>
        <v>0</v>
      </c>
      <c r="AQ347" s="9" t="n">
        <f aca="false">MAX(0,AO347-$AO$1004)^2</f>
        <v>0</v>
      </c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20"/>
      <c r="CM347" s="20"/>
      <c r="CN347" s="20"/>
      <c r="CO347" s="20"/>
      <c r="CP347" s="20"/>
    </row>
    <row r="348" customFormat="false" ht="11.25" hidden="false" customHeight="false" outlineLevel="0" collapsed="false">
      <c r="A348" s="1" t="n">
        <v>346</v>
      </c>
      <c r="B348" s="9" t="n">
        <f aca="false">+Outflows!B348+Fees!B348+'Ongoing Cash Flows'!B348+'Terminal Value'!B348</f>
        <v>-91513.2747512186</v>
      </c>
      <c r="C348" s="9" t="n">
        <f aca="false">+Outflows!C348+Fees!C348+'Ongoing Cash Flows'!C348+'Terminal Value'!C348</f>
        <v>14120.045665642</v>
      </c>
      <c r="D348" s="9" t="n">
        <f aca="false">+Outflows!D348+Fees!D348+'Ongoing Cash Flows'!D348+'Terminal Value'!D348</f>
        <v>12055.0240480961</v>
      </c>
      <c r="E348" s="9" t="n">
        <f aca="false">+Outflows!E348+Fees!E348+'Ongoing Cash Flows'!E348+'Terminal Value'!E348</f>
        <v>9945.52665610608</v>
      </c>
      <c r="F348" s="9" t="n">
        <f aca="false">+Outflows!F348+Fees!F348+'Ongoing Cash Flows'!F348+'Terminal Value'!F348</f>
        <v>9616.13371854196</v>
      </c>
      <c r="G348" s="9" t="n">
        <f aca="false">+Outflows!G348+Fees!G348+'Ongoing Cash Flows'!G348+'Terminal Value'!G348</f>
        <v>9313.87905179917</v>
      </c>
      <c r="H348" s="9" t="n">
        <f aca="false">+Outflows!H348+Fees!H348+'Ongoing Cash Flows'!H348+'Terminal Value'!H348</f>
        <v>8428.14567487307</v>
      </c>
      <c r="I348" s="9" t="n">
        <f aca="false">+Outflows!I348+Fees!I348+'Ongoing Cash Flows'!I348+'Terminal Value'!I348</f>
        <v>8280.58770234016</v>
      </c>
      <c r="J348" s="9" t="n">
        <f aca="false">+Outflows!J348+Fees!J348+'Ongoing Cash Flows'!J348+'Terminal Value'!J348</f>
        <v>8268.15349980517</v>
      </c>
      <c r="K348" s="9" t="n">
        <f aca="false">+Outflows!K348+Fees!K348+'Ongoing Cash Flows'!K348+'Terminal Value'!K348</f>
        <v>8258.90430731646</v>
      </c>
      <c r="L348" s="9" t="n">
        <f aca="false">+Outflows!L348+Fees!L348+'Ongoing Cash Flows'!L348+'Terminal Value'!L348</f>
        <v>8260.22556492476</v>
      </c>
      <c r="M348" s="9" t="n">
        <f aca="false">+Outflows!M348+Fees!M348+'Ongoing Cash Flows'!M348+'Terminal Value'!M348</f>
        <v>8232.12567301364</v>
      </c>
      <c r="N348" s="9" t="n">
        <f aca="false">+Outflows!N348+Fees!N348+'Ongoing Cash Flows'!N348+'Terminal Value'!N348</f>
        <v>8214.57283239286</v>
      </c>
      <c r="O348" s="9" t="n">
        <f aca="false">+Outflows!O348+Fees!O348+'Ongoing Cash Flows'!O348+'Terminal Value'!O348</f>
        <v>7888.35535588178</v>
      </c>
      <c r="P348" s="9" t="n">
        <f aca="false">+Outflows!P348+Fees!P348+'Ongoing Cash Flows'!P348+'Terminal Value'!P348</f>
        <v>7780.59034686704</v>
      </c>
      <c r="Q348" s="9" t="n">
        <f aca="false">+Outflows!Q348+Fees!Q348+'Ongoing Cash Flows'!Q348+'Terminal Value'!Q348</f>
        <v>7751.94031105418</v>
      </c>
      <c r="R348" s="9" t="n">
        <f aca="false">+Outflows!R348+Fees!R348+'Ongoing Cash Flows'!R348+'Terminal Value'!R348</f>
        <v>1049.62065608658</v>
      </c>
      <c r="S348" s="9" t="n">
        <f aca="false">+Outflows!S348+Fees!S348+'Ongoing Cash Flows'!S348+'Terminal Value'!S348</f>
        <v>0</v>
      </c>
      <c r="T348" s="9" t="n">
        <f aca="false">+Outflows!T348+Fees!T348+'Ongoing Cash Flows'!T348+'Terminal Value'!T348</f>
        <v>0</v>
      </c>
      <c r="U348" s="9" t="n">
        <f aca="false">+Outflows!U348+Fees!U348+'Ongoing Cash Flows'!U348+'Terminal Value'!U348</f>
        <v>0</v>
      </c>
      <c r="V348" s="9" t="n">
        <f aca="false">+Outflows!V348+Fees!V348+'Ongoing Cash Flows'!V348+'Terminal Value'!V348</f>
        <v>0</v>
      </c>
      <c r="W348" s="9" t="n">
        <f aca="false">+Outflows!W348+Fees!W348+'Ongoing Cash Flows'!W348+'Terminal Value'!W348</f>
        <v>0</v>
      </c>
      <c r="X348" s="9" t="n">
        <f aca="false">+Outflows!X348+Fees!X348+'Ongoing Cash Flows'!X348+'Terminal Value'!X348</f>
        <v>0</v>
      </c>
      <c r="Y348" s="9" t="n">
        <f aca="false">+Outflows!Y348+Fees!Y348+'Ongoing Cash Flows'!Y348+'Terminal Value'!Y348</f>
        <v>0</v>
      </c>
      <c r="Z348" s="9" t="n">
        <f aca="false">+Outflows!Z348+Fees!Z348+'Ongoing Cash Flows'!Z348+'Terminal Value'!Z348</f>
        <v>0</v>
      </c>
      <c r="AA348" s="9" t="n">
        <f aca="false">+Outflows!AA348+Fees!AA348+'Ongoing Cash Flows'!AA348+'Terminal Value'!AA348</f>
        <v>0</v>
      </c>
      <c r="AB348" s="9" t="n">
        <f aca="false">+Outflows!AB348+Fees!AB348+'Ongoing Cash Flows'!AB348+'Terminal Value'!AB348</f>
        <v>0</v>
      </c>
      <c r="AC348" s="9" t="n">
        <f aca="false">+Outflows!AC348+Fees!AC348+'Ongoing Cash Flows'!AC348+'Terminal Value'!AC348</f>
        <v>0</v>
      </c>
      <c r="AD348" s="9" t="n">
        <f aca="false">+Outflows!AD348+Fees!AD348+'Ongoing Cash Flows'!AD348+'Terminal Value'!AD348</f>
        <v>0</v>
      </c>
      <c r="AE348" s="9" t="n">
        <f aca="false">+Outflows!AE348+Fees!AE348+'Ongoing Cash Flows'!AE348+'Terminal Value'!AE348</f>
        <v>0</v>
      </c>
      <c r="AF348" s="9" t="n">
        <f aca="false">+Outflows!AF348+Fees!AF348+'Ongoing Cash Flows'!AF348+'Terminal Value'!AF348</f>
        <v>0</v>
      </c>
      <c r="AG348" s="9" t="n">
        <f aca="false">+Outflows!AG348+Fees!AG348+'Ongoing Cash Flows'!AG348+'Terminal Value'!AG348</f>
        <v>0</v>
      </c>
      <c r="AH348" s="9" t="n">
        <f aca="false">+Outflows!AH348+Fees!AH348+'Ongoing Cash Flows'!AH348+'Terminal Value'!AH348</f>
        <v>0</v>
      </c>
      <c r="AI348" s="9" t="n">
        <f aca="false">+Outflows!AI348+Fees!AI348+'Ongoing Cash Flows'!AI348+'Terminal Value'!AI348</f>
        <v>0</v>
      </c>
      <c r="AJ348" s="9" t="n">
        <f aca="false">+Outflows!AJ348+Fees!AJ348+'Ongoing Cash Flows'!AJ348+'Terminal Value'!AJ348</f>
        <v>0</v>
      </c>
      <c r="AK348" s="9"/>
      <c r="AL348" s="1"/>
      <c r="AM348" s="32"/>
      <c r="AN348" s="33" t="n">
        <f aca="false">IF(ISERROR(XIRR(B348:AJ348,IRRDates)),-1,XIRR(B348:AJ348,IRRDates))</f>
        <v>0.06144185818078</v>
      </c>
      <c r="AO348" s="9" t="n">
        <f aca="false">SUMPRODUCT(B348:AJ348,PVRf)</f>
        <v>0</v>
      </c>
      <c r="AP348" s="9" t="n">
        <f aca="false">MIN(0,AO348-$AO$1004)^2</f>
        <v>0</v>
      </c>
      <c r="AQ348" s="9" t="n">
        <f aca="false">MAX(0,AO348-$AO$1004)^2</f>
        <v>0</v>
      </c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20"/>
      <c r="CM348" s="20"/>
      <c r="CN348" s="20"/>
      <c r="CO348" s="20"/>
      <c r="CP348" s="20"/>
    </row>
    <row r="349" customFormat="false" ht="11.25" hidden="false" customHeight="false" outlineLevel="0" collapsed="false">
      <c r="A349" s="1" t="n">
        <v>347</v>
      </c>
      <c r="B349" s="9" t="n">
        <f aca="false">+Outflows!B349+Fees!B349+'Ongoing Cash Flows'!B349+'Terminal Value'!B349</f>
        <v>-96652.8016816046</v>
      </c>
      <c r="C349" s="9" t="n">
        <f aca="false">+Outflows!C349+Fees!C349+'Ongoing Cash Flows'!C349+'Terminal Value'!C349</f>
        <v>14218.6613122062</v>
      </c>
      <c r="D349" s="9" t="n">
        <f aca="false">+Outflows!D349+Fees!D349+'Ongoing Cash Flows'!D349+'Terminal Value'!D349</f>
        <v>12241.6558995438</v>
      </c>
      <c r="E349" s="9" t="n">
        <f aca="false">+Outflows!E349+Fees!E349+'Ongoing Cash Flows'!E349+'Terminal Value'!E349</f>
        <v>10199.6675663677</v>
      </c>
      <c r="F349" s="9" t="n">
        <f aca="false">+Outflows!F349+Fees!F349+'Ongoing Cash Flows'!F349+'Terminal Value'!F349</f>
        <v>9794.84852182932</v>
      </c>
      <c r="G349" s="9" t="n">
        <f aca="false">+Outflows!G349+Fees!G349+'Ongoing Cash Flows'!G349+'Terminal Value'!G349</f>
        <v>9427.45913255838</v>
      </c>
      <c r="H349" s="9" t="n">
        <f aca="false">+Outflows!H349+Fees!H349+'Ongoing Cash Flows'!H349+'Terminal Value'!H349</f>
        <v>8552.63652966735</v>
      </c>
      <c r="I349" s="9" t="n">
        <f aca="false">+Outflows!I349+Fees!I349+'Ongoing Cash Flows'!I349+'Terminal Value'!I349</f>
        <v>8398.48433850167</v>
      </c>
      <c r="J349" s="9" t="n">
        <f aca="false">+Outflows!J349+Fees!J349+'Ongoing Cash Flows'!J349+'Terminal Value'!J349</f>
        <v>8386.05013596668</v>
      </c>
      <c r="K349" s="9" t="n">
        <f aca="false">+Outflows!K349+Fees!K349+'Ongoing Cash Flows'!K349+'Terminal Value'!K349</f>
        <v>8377.00076828503</v>
      </c>
      <c r="L349" s="9" t="n">
        <f aca="false">+Outflows!L349+Fees!L349+'Ongoing Cash Flows'!L349+'Terminal Value'!L349</f>
        <v>8378.12220108627</v>
      </c>
      <c r="M349" s="9" t="n">
        <f aca="false">+Outflows!M349+Fees!M349+'Ongoing Cash Flows'!M349+'Terminal Value'!M349</f>
        <v>8350.2221339822</v>
      </c>
      <c r="N349" s="9" t="n">
        <f aca="false">+Outflows!N349+Fees!N349+'Ongoing Cash Flows'!N349+'Terminal Value'!N349</f>
        <v>8332.46946855437</v>
      </c>
      <c r="O349" s="9" t="n">
        <f aca="false">+Outflows!O349+Fees!O349+'Ongoing Cash Flows'!O349+'Terminal Value'!O349</f>
        <v>8006.45181685034</v>
      </c>
      <c r="P349" s="9" t="n">
        <f aca="false">+Outflows!P349+Fees!P349+'Ongoing Cash Flows'!P349+'Terminal Value'!P349</f>
        <v>7898.48698302855</v>
      </c>
      <c r="Q349" s="9" t="n">
        <f aca="false">+Outflows!Q349+Fees!Q349+'Ongoing Cash Flows'!Q349+'Terminal Value'!Q349</f>
        <v>7870.03677202274</v>
      </c>
      <c r="R349" s="9" t="n">
        <f aca="false">+Outflows!R349+Fees!R349+'Ongoing Cash Flows'!R349+'Terminal Value'!R349</f>
        <v>1108.56897416733</v>
      </c>
      <c r="S349" s="9" t="n">
        <f aca="false">+Outflows!S349+Fees!S349+'Ongoing Cash Flows'!S349+'Terminal Value'!S349</f>
        <v>0</v>
      </c>
      <c r="T349" s="9" t="n">
        <f aca="false">+Outflows!T349+Fees!T349+'Ongoing Cash Flows'!T349+'Terminal Value'!T349</f>
        <v>0</v>
      </c>
      <c r="U349" s="9" t="n">
        <f aca="false">+Outflows!U349+Fees!U349+'Ongoing Cash Flows'!U349+'Terminal Value'!U349</f>
        <v>0</v>
      </c>
      <c r="V349" s="9" t="n">
        <f aca="false">+Outflows!V349+Fees!V349+'Ongoing Cash Flows'!V349+'Terminal Value'!V349</f>
        <v>0</v>
      </c>
      <c r="W349" s="9" t="n">
        <f aca="false">+Outflows!W349+Fees!W349+'Ongoing Cash Flows'!W349+'Terminal Value'!W349</f>
        <v>0</v>
      </c>
      <c r="X349" s="9" t="n">
        <f aca="false">+Outflows!X349+Fees!X349+'Ongoing Cash Flows'!X349+'Terminal Value'!X349</f>
        <v>0</v>
      </c>
      <c r="Y349" s="9" t="n">
        <f aca="false">+Outflows!Y349+Fees!Y349+'Ongoing Cash Flows'!Y349+'Terminal Value'!Y349</f>
        <v>0</v>
      </c>
      <c r="Z349" s="9" t="n">
        <f aca="false">+Outflows!Z349+Fees!Z349+'Ongoing Cash Flows'!Z349+'Terminal Value'!Z349</f>
        <v>0</v>
      </c>
      <c r="AA349" s="9" t="n">
        <f aca="false">+Outflows!AA349+Fees!AA349+'Ongoing Cash Flows'!AA349+'Terminal Value'!AA349</f>
        <v>0</v>
      </c>
      <c r="AB349" s="9" t="n">
        <f aca="false">+Outflows!AB349+Fees!AB349+'Ongoing Cash Flows'!AB349+'Terminal Value'!AB349</f>
        <v>0</v>
      </c>
      <c r="AC349" s="9" t="n">
        <f aca="false">+Outflows!AC349+Fees!AC349+'Ongoing Cash Flows'!AC349+'Terminal Value'!AC349</f>
        <v>0</v>
      </c>
      <c r="AD349" s="9" t="n">
        <f aca="false">+Outflows!AD349+Fees!AD349+'Ongoing Cash Flows'!AD349+'Terminal Value'!AD349</f>
        <v>0</v>
      </c>
      <c r="AE349" s="9" t="n">
        <f aca="false">+Outflows!AE349+Fees!AE349+'Ongoing Cash Flows'!AE349+'Terminal Value'!AE349</f>
        <v>0</v>
      </c>
      <c r="AF349" s="9" t="n">
        <f aca="false">+Outflows!AF349+Fees!AF349+'Ongoing Cash Flows'!AF349+'Terminal Value'!AF349</f>
        <v>0</v>
      </c>
      <c r="AG349" s="9" t="n">
        <f aca="false">+Outflows!AG349+Fees!AG349+'Ongoing Cash Flows'!AG349+'Terminal Value'!AG349</f>
        <v>0</v>
      </c>
      <c r="AH349" s="9" t="n">
        <f aca="false">+Outflows!AH349+Fees!AH349+'Ongoing Cash Flows'!AH349+'Terminal Value'!AH349</f>
        <v>0</v>
      </c>
      <c r="AI349" s="9" t="n">
        <f aca="false">+Outflows!AI349+Fees!AI349+'Ongoing Cash Flows'!AI349+'Terminal Value'!AI349</f>
        <v>0</v>
      </c>
      <c r="AJ349" s="9" t="n">
        <f aca="false">+Outflows!AJ349+Fees!AJ349+'Ongoing Cash Flows'!AJ349+'Terminal Value'!AJ349</f>
        <v>0</v>
      </c>
      <c r="AK349" s="9"/>
      <c r="AL349" s="1"/>
      <c r="AM349" s="32"/>
      <c r="AN349" s="33" t="n">
        <f aca="false">IF(ISERROR(XIRR(B349:AJ349,IRRDates)),-1,XIRR(B349:AJ349,IRRDates))</f>
        <v>0.0547612976308552</v>
      </c>
      <c r="AO349" s="9" t="n">
        <f aca="false">SUMPRODUCT(B349:AJ349,PVRf)</f>
        <v>0</v>
      </c>
      <c r="AP349" s="9" t="n">
        <f aca="false">MIN(0,AO349-$AO$1004)^2</f>
        <v>0</v>
      </c>
      <c r="AQ349" s="9" t="n">
        <f aca="false">MAX(0,AO349-$AO$1004)^2</f>
        <v>0</v>
      </c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20"/>
      <c r="CM349" s="20"/>
      <c r="CN349" s="20"/>
      <c r="CO349" s="20"/>
      <c r="CP349" s="20"/>
    </row>
    <row r="350" customFormat="false" ht="11.25" hidden="false" customHeight="false" outlineLevel="0" collapsed="false">
      <c r="A350" s="1" t="n">
        <v>348</v>
      </c>
      <c r="B350" s="9" t="n">
        <f aca="false">+Outflows!B350+Fees!B350+'Ongoing Cash Flows'!B350+'Terminal Value'!B350</f>
        <v>-102242.853435177</v>
      </c>
      <c r="C350" s="9" t="n">
        <f aca="false">+Outflows!C350+Fees!C350+'Ongoing Cash Flows'!C350+'Terminal Value'!C350</f>
        <v>14340.2980547315</v>
      </c>
      <c r="D350" s="9" t="n">
        <f aca="false">+Outflows!D350+Fees!D350+'Ongoing Cash Flows'!D350+'Terminal Value'!D350</f>
        <v>12381.604657929</v>
      </c>
      <c r="E350" s="9" t="n">
        <f aca="false">+Outflows!E350+Fees!E350+'Ongoing Cash Flows'!E350+'Terminal Value'!E350</f>
        <v>10336.0315228245</v>
      </c>
      <c r="F350" s="9" t="n">
        <f aca="false">+Outflows!F350+Fees!F350+'Ongoing Cash Flows'!F350+'Terminal Value'!F350</f>
        <v>10030.2519456327</v>
      </c>
      <c r="G350" s="9" t="n">
        <f aca="false">+Outflows!G350+Fees!G350+'Ongoing Cash Flows'!G350+'Terminal Value'!G350</f>
        <v>9718.05209253476</v>
      </c>
      <c r="H350" s="9" t="n">
        <f aca="false">+Outflows!H350+Fees!H350+'Ongoing Cash Flows'!H350+'Terminal Value'!H350</f>
        <v>8688.04010485479</v>
      </c>
      <c r="I350" s="9" t="n">
        <f aca="false">+Outflows!I350+Fees!I350+'Ongoing Cash Flows'!I350+'Terminal Value'!I350</f>
        <v>8526.71565368722</v>
      </c>
      <c r="J350" s="9" t="n">
        <f aca="false">+Outflows!J350+Fees!J350+'Ongoing Cash Flows'!J350+'Terminal Value'!J350</f>
        <v>8514.28145115223</v>
      </c>
      <c r="K350" s="9" t="n">
        <f aca="false">+Outflows!K350+Fees!K350+'Ongoing Cash Flows'!K350+'Terminal Value'!K350</f>
        <v>8505.44942468275</v>
      </c>
      <c r="L350" s="9" t="n">
        <f aca="false">+Outflows!L350+Fees!L350+'Ongoing Cash Flows'!L350+'Terminal Value'!L350</f>
        <v>8506.35351627182</v>
      </c>
      <c r="M350" s="9" t="n">
        <f aca="false">+Outflows!M350+Fees!M350+'Ongoing Cash Flows'!M350+'Terminal Value'!M350</f>
        <v>8478.67079037993</v>
      </c>
      <c r="N350" s="9" t="n">
        <f aca="false">+Outflows!N350+Fees!N350+'Ongoing Cash Flows'!N350+'Terminal Value'!N350</f>
        <v>8460.70078373991</v>
      </c>
      <c r="O350" s="9" t="n">
        <f aca="false">+Outflows!O350+Fees!O350+'Ongoing Cash Flows'!O350+'Terminal Value'!O350</f>
        <v>8134.90047324806</v>
      </c>
      <c r="P350" s="9" t="n">
        <f aca="false">+Outflows!P350+Fees!P350+'Ongoing Cash Flows'!P350+'Terminal Value'!P350</f>
        <v>8026.71829821409</v>
      </c>
      <c r="Q350" s="9" t="n">
        <f aca="false">+Outflows!Q350+Fees!Q350+'Ongoing Cash Flows'!Q350+'Terminal Value'!Q350</f>
        <v>7998.48542842047</v>
      </c>
      <c r="R350" s="9" t="n">
        <f aca="false">+Outflows!R350+Fees!R350+'Ongoing Cash Flows'!R350+'Terminal Value'!R350</f>
        <v>1172.6846317601</v>
      </c>
      <c r="S350" s="9" t="n">
        <f aca="false">+Outflows!S350+Fees!S350+'Ongoing Cash Flows'!S350+'Terminal Value'!S350</f>
        <v>0</v>
      </c>
      <c r="T350" s="9" t="n">
        <f aca="false">+Outflows!T350+Fees!T350+'Ongoing Cash Flows'!T350+'Terminal Value'!T350</f>
        <v>0</v>
      </c>
      <c r="U350" s="9" t="n">
        <f aca="false">+Outflows!U350+Fees!U350+'Ongoing Cash Flows'!U350+'Terminal Value'!U350</f>
        <v>0</v>
      </c>
      <c r="V350" s="9" t="n">
        <f aca="false">+Outflows!V350+Fees!V350+'Ongoing Cash Flows'!V350+'Terminal Value'!V350</f>
        <v>0</v>
      </c>
      <c r="W350" s="9" t="n">
        <f aca="false">+Outflows!W350+Fees!W350+'Ongoing Cash Flows'!W350+'Terminal Value'!W350</f>
        <v>0</v>
      </c>
      <c r="X350" s="9" t="n">
        <f aca="false">+Outflows!X350+Fees!X350+'Ongoing Cash Flows'!X350+'Terminal Value'!X350</f>
        <v>0</v>
      </c>
      <c r="Y350" s="9" t="n">
        <f aca="false">+Outflows!Y350+Fees!Y350+'Ongoing Cash Flows'!Y350+'Terminal Value'!Y350</f>
        <v>0</v>
      </c>
      <c r="Z350" s="9" t="n">
        <f aca="false">+Outflows!Z350+Fees!Z350+'Ongoing Cash Flows'!Z350+'Terminal Value'!Z350</f>
        <v>0</v>
      </c>
      <c r="AA350" s="9" t="n">
        <f aca="false">+Outflows!AA350+Fees!AA350+'Ongoing Cash Flows'!AA350+'Terminal Value'!AA350</f>
        <v>0</v>
      </c>
      <c r="AB350" s="9" t="n">
        <f aca="false">+Outflows!AB350+Fees!AB350+'Ongoing Cash Flows'!AB350+'Terminal Value'!AB350</f>
        <v>0</v>
      </c>
      <c r="AC350" s="9" t="n">
        <f aca="false">+Outflows!AC350+Fees!AC350+'Ongoing Cash Flows'!AC350+'Terminal Value'!AC350</f>
        <v>0</v>
      </c>
      <c r="AD350" s="9" t="n">
        <f aca="false">+Outflows!AD350+Fees!AD350+'Ongoing Cash Flows'!AD350+'Terminal Value'!AD350</f>
        <v>0</v>
      </c>
      <c r="AE350" s="9" t="n">
        <f aca="false">+Outflows!AE350+Fees!AE350+'Ongoing Cash Flows'!AE350+'Terminal Value'!AE350</f>
        <v>0</v>
      </c>
      <c r="AF350" s="9" t="n">
        <f aca="false">+Outflows!AF350+Fees!AF350+'Ongoing Cash Flows'!AF350+'Terminal Value'!AF350</f>
        <v>0</v>
      </c>
      <c r="AG350" s="9" t="n">
        <f aca="false">+Outflows!AG350+Fees!AG350+'Ongoing Cash Flows'!AG350+'Terminal Value'!AG350</f>
        <v>0</v>
      </c>
      <c r="AH350" s="9" t="n">
        <f aca="false">+Outflows!AH350+Fees!AH350+'Ongoing Cash Flows'!AH350+'Terminal Value'!AH350</f>
        <v>0</v>
      </c>
      <c r="AI350" s="9" t="n">
        <f aca="false">+Outflows!AI350+Fees!AI350+'Ongoing Cash Flows'!AI350+'Terminal Value'!AI350</f>
        <v>0</v>
      </c>
      <c r="AJ350" s="9" t="n">
        <f aca="false">+Outflows!AJ350+Fees!AJ350+'Ongoing Cash Flows'!AJ350+'Terminal Value'!AJ350</f>
        <v>0</v>
      </c>
      <c r="AK350" s="9"/>
      <c r="AL350" s="1"/>
      <c r="AM350" s="32"/>
      <c r="AN350" s="33" t="n">
        <f aca="false">IF(ISERROR(XIRR(B350:AJ350,IRRDates)),-1,XIRR(B350:AJ350,IRRDates))</f>
        <v>0.0481664179243328</v>
      </c>
      <c r="AO350" s="9" t="n">
        <f aca="false">SUMPRODUCT(B350:AJ350,PVRf)</f>
        <v>0</v>
      </c>
      <c r="AP350" s="9" t="n">
        <f aca="false">MIN(0,AO350-$AO$1004)^2</f>
        <v>0</v>
      </c>
      <c r="AQ350" s="9" t="n">
        <f aca="false">MAX(0,AO350-$AO$1004)^2</f>
        <v>0</v>
      </c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20"/>
      <c r="CM350" s="20"/>
      <c r="CN350" s="20"/>
      <c r="CO350" s="20"/>
      <c r="CP350" s="20"/>
    </row>
    <row r="351" customFormat="false" ht="11.25" hidden="false" customHeight="false" outlineLevel="0" collapsed="false">
      <c r="A351" s="1" t="n">
        <v>349</v>
      </c>
      <c r="B351" s="9" t="n">
        <f aca="false">+Outflows!B351+Fees!B351+'Ongoing Cash Flows'!B351+'Terminal Value'!B351</f>
        <v>-103054.456966107</v>
      </c>
      <c r="C351" s="9" t="n">
        <f aca="false">+Outflows!C351+Fees!C351+'Ongoing Cash Flows'!C351+'Terminal Value'!C351</f>
        <v>14366.7654879972</v>
      </c>
      <c r="D351" s="9" t="n">
        <f aca="false">+Outflows!D351+Fees!D351+'Ongoing Cash Flows'!D351+'Terminal Value'!D351</f>
        <v>12463.524916863</v>
      </c>
      <c r="E351" s="9" t="n">
        <f aca="false">+Outflows!E351+Fees!E351+'Ongoing Cash Flows'!E351+'Terminal Value'!E351</f>
        <v>10228.0826270924</v>
      </c>
      <c r="F351" s="9" t="n">
        <f aca="false">+Outflows!F351+Fees!F351+'Ongoing Cash Flows'!F351+'Terminal Value'!F351</f>
        <v>10028.0788755846</v>
      </c>
      <c r="G351" s="9" t="n">
        <f aca="false">+Outflows!G351+Fees!G351+'Ongoing Cash Flows'!G351+'Terminal Value'!G351</f>
        <v>9646.37690346237</v>
      </c>
      <c r="H351" s="9" t="n">
        <f aca="false">+Outflows!H351+Fees!H351+'Ongoing Cash Flows'!H351+'Terminal Value'!H351</f>
        <v>8707.69896036583</v>
      </c>
      <c r="I351" s="9" t="n">
        <f aca="false">+Outflows!I351+Fees!I351+'Ongoing Cash Flows'!I351+'Terminal Value'!I351</f>
        <v>8545.33318940393</v>
      </c>
      <c r="J351" s="9" t="n">
        <f aca="false">+Outflows!J351+Fees!J351+'Ongoing Cash Flows'!J351+'Terminal Value'!J351</f>
        <v>8532.89898686894</v>
      </c>
      <c r="K351" s="9" t="n">
        <f aca="false">+Outflows!K351+Fees!K351+'Ongoing Cash Flows'!K351+'Terminal Value'!K351</f>
        <v>8524.09851554474</v>
      </c>
      <c r="L351" s="9" t="n">
        <f aca="false">+Outflows!L351+Fees!L351+'Ongoing Cash Flows'!L351+'Terminal Value'!L351</f>
        <v>8524.97105198853</v>
      </c>
      <c r="M351" s="9" t="n">
        <f aca="false">+Outflows!M351+Fees!M351+'Ongoing Cash Flows'!M351+'Terminal Value'!M351</f>
        <v>8497.31988124192</v>
      </c>
      <c r="N351" s="9" t="n">
        <f aca="false">+Outflows!N351+Fees!N351+'Ongoing Cash Flows'!N351+'Terminal Value'!N351</f>
        <v>8479.31831945662</v>
      </c>
      <c r="O351" s="9" t="n">
        <f aca="false">+Outflows!O351+Fees!O351+'Ongoing Cash Flows'!O351+'Terminal Value'!O351</f>
        <v>8153.54956411006</v>
      </c>
      <c r="P351" s="9" t="n">
        <f aca="false">+Outflows!P351+Fees!P351+'Ongoing Cash Flows'!P351+'Terminal Value'!P351</f>
        <v>8045.3358339308</v>
      </c>
      <c r="Q351" s="9" t="n">
        <f aca="false">+Outflows!Q351+Fees!Q351+'Ongoing Cash Flows'!Q351+'Terminal Value'!Q351</f>
        <v>8017.13451928246</v>
      </c>
      <c r="R351" s="9" t="n">
        <f aca="false">+Outflows!R351+Fees!R351+'Ongoing Cash Flows'!R351+'Terminal Value'!R351</f>
        <v>1181.99339961846</v>
      </c>
      <c r="S351" s="9" t="n">
        <f aca="false">+Outflows!S351+Fees!S351+'Ongoing Cash Flows'!S351+'Terminal Value'!S351</f>
        <v>0</v>
      </c>
      <c r="T351" s="9" t="n">
        <f aca="false">+Outflows!T351+Fees!T351+'Ongoing Cash Flows'!T351+'Terminal Value'!T351</f>
        <v>0</v>
      </c>
      <c r="U351" s="9" t="n">
        <f aca="false">+Outflows!U351+Fees!U351+'Ongoing Cash Flows'!U351+'Terminal Value'!U351</f>
        <v>0</v>
      </c>
      <c r="V351" s="9" t="n">
        <f aca="false">+Outflows!V351+Fees!V351+'Ongoing Cash Flows'!V351+'Terminal Value'!V351</f>
        <v>0</v>
      </c>
      <c r="W351" s="9" t="n">
        <f aca="false">+Outflows!W351+Fees!W351+'Ongoing Cash Flows'!W351+'Terminal Value'!W351</f>
        <v>0</v>
      </c>
      <c r="X351" s="9" t="n">
        <f aca="false">+Outflows!X351+Fees!X351+'Ongoing Cash Flows'!X351+'Terminal Value'!X351</f>
        <v>0</v>
      </c>
      <c r="Y351" s="9" t="n">
        <f aca="false">+Outflows!Y351+Fees!Y351+'Ongoing Cash Flows'!Y351+'Terminal Value'!Y351</f>
        <v>0</v>
      </c>
      <c r="Z351" s="9" t="n">
        <f aca="false">+Outflows!Z351+Fees!Z351+'Ongoing Cash Flows'!Z351+'Terminal Value'!Z351</f>
        <v>0</v>
      </c>
      <c r="AA351" s="9" t="n">
        <f aca="false">+Outflows!AA351+Fees!AA351+'Ongoing Cash Flows'!AA351+'Terminal Value'!AA351</f>
        <v>0</v>
      </c>
      <c r="AB351" s="9" t="n">
        <f aca="false">+Outflows!AB351+Fees!AB351+'Ongoing Cash Flows'!AB351+'Terminal Value'!AB351</f>
        <v>0</v>
      </c>
      <c r="AC351" s="9" t="n">
        <f aca="false">+Outflows!AC351+Fees!AC351+'Ongoing Cash Flows'!AC351+'Terminal Value'!AC351</f>
        <v>0</v>
      </c>
      <c r="AD351" s="9" t="n">
        <f aca="false">+Outflows!AD351+Fees!AD351+'Ongoing Cash Flows'!AD351+'Terminal Value'!AD351</f>
        <v>0</v>
      </c>
      <c r="AE351" s="9" t="n">
        <f aca="false">+Outflows!AE351+Fees!AE351+'Ongoing Cash Flows'!AE351+'Terminal Value'!AE351</f>
        <v>0</v>
      </c>
      <c r="AF351" s="9" t="n">
        <f aca="false">+Outflows!AF351+Fees!AF351+'Ongoing Cash Flows'!AF351+'Terminal Value'!AF351</f>
        <v>0</v>
      </c>
      <c r="AG351" s="9" t="n">
        <f aca="false">+Outflows!AG351+Fees!AG351+'Ongoing Cash Flows'!AG351+'Terminal Value'!AG351</f>
        <v>0</v>
      </c>
      <c r="AH351" s="9" t="n">
        <f aca="false">+Outflows!AH351+Fees!AH351+'Ongoing Cash Flows'!AH351+'Terminal Value'!AH351</f>
        <v>0</v>
      </c>
      <c r="AI351" s="9" t="n">
        <f aca="false">+Outflows!AI351+Fees!AI351+'Ongoing Cash Flows'!AI351+'Terminal Value'!AI351</f>
        <v>0</v>
      </c>
      <c r="AJ351" s="9" t="n">
        <f aca="false">+Outflows!AJ351+Fees!AJ351+'Ongoing Cash Flows'!AJ351+'Terminal Value'!AJ351</f>
        <v>0</v>
      </c>
      <c r="AK351" s="9"/>
      <c r="AL351" s="1"/>
      <c r="AM351" s="32"/>
      <c r="AN351" s="33" t="n">
        <f aca="false">IF(ISERROR(XIRR(B351:AJ351,IRRDates)),-1,XIRR(B351:AJ351,IRRDates))</f>
        <v>0.0470005334691233</v>
      </c>
      <c r="AO351" s="9" t="n">
        <f aca="false">SUMPRODUCT(B351:AJ351,PVRf)</f>
        <v>0</v>
      </c>
      <c r="AP351" s="9" t="n">
        <f aca="false">MIN(0,AO351-$AO$1004)^2</f>
        <v>0</v>
      </c>
      <c r="AQ351" s="9" t="n">
        <f aca="false">MAX(0,AO351-$AO$1004)^2</f>
        <v>0</v>
      </c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20"/>
      <c r="CM351" s="20"/>
      <c r="CN351" s="20"/>
      <c r="CO351" s="20"/>
      <c r="CP351" s="20"/>
    </row>
    <row r="352" customFormat="false" ht="11.25" hidden="false" customHeight="false" outlineLevel="0" collapsed="false">
      <c r="A352" s="1" t="n">
        <v>350</v>
      </c>
      <c r="B352" s="9" t="n">
        <f aca="false">+Outflows!B352+Fees!B352+'Ongoing Cash Flows'!B352+'Terminal Value'!B352</f>
        <v>-92429.8029608511</v>
      </c>
      <c r="C352" s="9" t="n">
        <f aca="false">+Outflows!C352+Fees!C352+'Ongoing Cash Flows'!C352+'Terminal Value'!C352</f>
        <v>14113.8228281404</v>
      </c>
      <c r="D352" s="9" t="n">
        <f aca="false">+Outflows!D352+Fees!D352+'Ongoing Cash Flows'!D352+'Terminal Value'!D352</f>
        <v>12158.2618953961</v>
      </c>
      <c r="E352" s="9" t="n">
        <f aca="false">+Outflows!E352+Fees!E352+'Ongoing Cash Flows'!E352+'Terminal Value'!E352</f>
        <v>10131.1896958234</v>
      </c>
      <c r="F352" s="9" t="n">
        <f aca="false">+Outflows!F352+Fees!F352+'Ongoing Cash Flows'!F352+'Terminal Value'!F352</f>
        <v>9583.46468464929</v>
      </c>
      <c r="G352" s="9" t="n">
        <f aca="false">+Outflows!G352+Fees!G352+'Ongoing Cash Flows'!G352+'Terminal Value'!G352</f>
        <v>9439.36264936885</v>
      </c>
      <c r="H352" s="9" t="n">
        <f aca="false">+Outflows!H352+Fees!H352+'Ongoing Cash Flows'!H352+'Terminal Value'!H352</f>
        <v>8450.34604113356</v>
      </c>
      <c r="I352" s="9" t="n">
        <f aca="false">+Outflows!I352+Fees!I352+'Ongoing Cash Flows'!I352+'Terminal Value'!I352</f>
        <v>8301.61212624657</v>
      </c>
      <c r="J352" s="9" t="n">
        <f aca="false">+Outflows!J352+Fees!J352+'Ongoing Cash Flows'!J352+'Terminal Value'!J352</f>
        <v>8289.17792371158</v>
      </c>
      <c r="K352" s="9" t="n">
        <f aca="false">+Outflows!K352+Fees!K352+'Ongoing Cash Flows'!K352+'Terminal Value'!K352</f>
        <v>8279.96436583965</v>
      </c>
      <c r="L352" s="9" t="n">
        <f aca="false">+Outflows!L352+Fees!L352+'Ongoing Cash Flows'!L352+'Terminal Value'!L352</f>
        <v>8281.24998883117</v>
      </c>
      <c r="M352" s="9" t="n">
        <f aca="false">+Outflows!M352+Fees!M352+'Ongoing Cash Flows'!M352+'Terminal Value'!M352</f>
        <v>8253.18573153683</v>
      </c>
      <c r="N352" s="9" t="n">
        <f aca="false">+Outflows!N352+Fees!N352+'Ongoing Cash Flows'!N352+'Terminal Value'!N352</f>
        <v>8235.59725629926</v>
      </c>
      <c r="O352" s="9" t="n">
        <f aca="false">+Outflows!O352+Fees!O352+'Ongoing Cash Flows'!O352+'Terminal Value'!O352</f>
        <v>7909.41541440497</v>
      </c>
      <c r="P352" s="9" t="n">
        <f aca="false">+Outflows!P352+Fees!P352+'Ongoing Cash Flows'!P352+'Terminal Value'!P352</f>
        <v>7801.61477077344</v>
      </c>
      <c r="Q352" s="9" t="n">
        <f aca="false">+Outflows!Q352+Fees!Q352+'Ongoing Cash Flows'!Q352+'Terminal Value'!Q352</f>
        <v>7773.00036957737</v>
      </c>
      <c r="R352" s="9" t="n">
        <f aca="false">+Outflows!R352+Fees!R352+'Ongoing Cash Flows'!R352+'Terminal Value'!R352</f>
        <v>1060.13286803978</v>
      </c>
      <c r="S352" s="9" t="n">
        <f aca="false">+Outflows!S352+Fees!S352+'Ongoing Cash Flows'!S352+'Terminal Value'!S352</f>
        <v>0</v>
      </c>
      <c r="T352" s="9" t="n">
        <f aca="false">+Outflows!T352+Fees!T352+'Ongoing Cash Flows'!T352+'Terminal Value'!T352</f>
        <v>0</v>
      </c>
      <c r="U352" s="9" t="n">
        <f aca="false">+Outflows!U352+Fees!U352+'Ongoing Cash Flows'!U352+'Terminal Value'!U352</f>
        <v>0</v>
      </c>
      <c r="V352" s="9" t="n">
        <f aca="false">+Outflows!V352+Fees!V352+'Ongoing Cash Flows'!V352+'Terminal Value'!V352</f>
        <v>0</v>
      </c>
      <c r="W352" s="9" t="n">
        <f aca="false">+Outflows!W352+Fees!W352+'Ongoing Cash Flows'!W352+'Terminal Value'!W352</f>
        <v>0</v>
      </c>
      <c r="X352" s="9" t="n">
        <f aca="false">+Outflows!X352+Fees!X352+'Ongoing Cash Flows'!X352+'Terminal Value'!X352</f>
        <v>0</v>
      </c>
      <c r="Y352" s="9" t="n">
        <f aca="false">+Outflows!Y352+Fees!Y352+'Ongoing Cash Flows'!Y352+'Terminal Value'!Y352</f>
        <v>0</v>
      </c>
      <c r="Z352" s="9" t="n">
        <f aca="false">+Outflows!Z352+Fees!Z352+'Ongoing Cash Flows'!Z352+'Terminal Value'!Z352</f>
        <v>0</v>
      </c>
      <c r="AA352" s="9" t="n">
        <f aca="false">+Outflows!AA352+Fees!AA352+'Ongoing Cash Flows'!AA352+'Terminal Value'!AA352</f>
        <v>0</v>
      </c>
      <c r="AB352" s="9" t="n">
        <f aca="false">+Outflows!AB352+Fees!AB352+'Ongoing Cash Flows'!AB352+'Terminal Value'!AB352</f>
        <v>0</v>
      </c>
      <c r="AC352" s="9" t="n">
        <f aca="false">+Outflows!AC352+Fees!AC352+'Ongoing Cash Flows'!AC352+'Terminal Value'!AC352</f>
        <v>0</v>
      </c>
      <c r="AD352" s="9" t="n">
        <f aca="false">+Outflows!AD352+Fees!AD352+'Ongoing Cash Flows'!AD352+'Terminal Value'!AD352</f>
        <v>0</v>
      </c>
      <c r="AE352" s="9" t="n">
        <f aca="false">+Outflows!AE352+Fees!AE352+'Ongoing Cash Flows'!AE352+'Terminal Value'!AE352</f>
        <v>0</v>
      </c>
      <c r="AF352" s="9" t="n">
        <f aca="false">+Outflows!AF352+Fees!AF352+'Ongoing Cash Flows'!AF352+'Terminal Value'!AF352</f>
        <v>0</v>
      </c>
      <c r="AG352" s="9" t="n">
        <f aca="false">+Outflows!AG352+Fees!AG352+'Ongoing Cash Flows'!AG352+'Terminal Value'!AG352</f>
        <v>0</v>
      </c>
      <c r="AH352" s="9" t="n">
        <f aca="false">+Outflows!AH352+Fees!AH352+'Ongoing Cash Flows'!AH352+'Terminal Value'!AH352</f>
        <v>0</v>
      </c>
      <c r="AI352" s="9" t="n">
        <f aca="false">+Outflows!AI352+Fees!AI352+'Ongoing Cash Flows'!AI352+'Terminal Value'!AI352</f>
        <v>0</v>
      </c>
      <c r="AJ352" s="9" t="n">
        <f aca="false">+Outflows!AJ352+Fees!AJ352+'Ongoing Cash Flows'!AJ352+'Terminal Value'!AJ352</f>
        <v>0</v>
      </c>
      <c r="AK352" s="9"/>
      <c r="AL352" s="1"/>
      <c r="AM352" s="32"/>
      <c r="AN352" s="33" t="n">
        <f aca="false">IF(ISERROR(XIRR(B352:AJ352,IRRDates)),-1,XIRR(B352:AJ352,IRRDates))</f>
        <v>0.0605414391947087</v>
      </c>
      <c r="AO352" s="9" t="n">
        <f aca="false">SUMPRODUCT(B352:AJ352,PVRf)</f>
        <v>0</v>
      </c>
      <c r="AP352" s="9" t="n">
        <f aca="false">MIN(0,AO352-$AO$1004)^2</f>
        <v>0</v>
      </c>
      <c r="AQ352" s="9" t="n">
        <f aca="false">MAX(0,AO352-$AO$1004)^2</f>
        <v>0</v>
      </c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20"/>
      <c r="CM352" s="20"/>
      <c r="CN352" s="20"/>
      <c r="CO352" s="20"/>
      <c r="CP352" s="20"/>
    </row>
    <row r="353" customFormat="false" ht="11.25" hidden="false" customHeight="false" outlineLevel="0" collapsed="false">
      <c r="A353" s="1" t="n">
        <v>351</v>
      </c>
      <c r="B353" s="9" t="n">
        <f aca="false">+Outflows!B353+Fees!B353+'Ongoing Cash Flows'!B353+'Terminal Value'!B353</f>
        <v>-95505.0636022934</v>
      </c>
      <c r="C353" s="9" t="n">
        <f aca="false">+Outflows!C353+Fees!C353+'Ongoing Cash Flows'!C353+'Terminal Value'!C353</f>
        <v>14203.7924127256</v>
      </c>
      <c r="D353" s="9" t="n">
        <f aca="false">+Outflows!D353+Fees!D353+'Ongoing Cash Flows'!D353+'Terminal Value'!D353</f>
        <v>12197.5740759071</v>
      </c>
      <c r="E353" s="9" t="n">
        <f aca="false">+Outflows!E353+Fees!E353+'Ongoing Cash Flows'!E353+'Terminal Value'!E353</f>
        <v>10162.9228755895</v>
      </c>
      <c r="F353" s="9" t="n">
        <f aca="false">+Outflows!F353+Fees!F353+'Ongoing Cash Flows'!F353+'Terminal Value'!F353</f>
        <v>9701.41297876998</v>
      </c>
      <c r="G353" s="9" t="n">
        <f aca="false">+Outflows!G353+Fees!G353+'Ongoing Cash Flows'!G353+'Terminal Value'!G353</f>
        <v>9319.63717970194</v>
      </c>
      <c r="H353" s="9" t="n">
        <f aca="false">+Outflows!H353+Fees!H353+'Ongoing Cash Flows'!H353+'Terminal Value'!H353</f>
        <v>8524.83574245313</v>
      </c>
      <c r="I353" s="9" t="n">
        <f aca="false">+Outflows!I353+Fees!I353+'Ongoing Cash Flows'!I353+'Terminal Value'!I353</f>
        <v>8372.15614515274</v>
      </c>
      <c r="J353" s="9" t="n">
        <f aca="false">+Outflows!J353+Fees!J353+'Ongoing Cash Flows'!J353+'Terminal Value'!J353</f>
        <v>8359.72194261775</v>
      </c>
      <c r="K353" s="9" t="n">
        <f aca="false">+Outflows!K353+Fees!K353+'Ongoing Cash Flows'!K353+'Terminal Value'!K353</f>
        <v>8350.62795087957</v>
      </c>
      <c r="L353" s="9" t="n">
        <f aca="false">+Outflows!L353+Fees!L353+'Ongoing Cash Flows'!L353+'Terminal Value'!L353</f>
        <v>8351.79400773734</v>
      </c>
      <c r="M353" s="9" t="n">
        <f aca="false">+Outflows!M353+Fees!M353+'Ongoing Cash Flows'!M353+'Terminal Value'!M353</f>
        <v>8323.84931657674</v>
      </c>
      <c r="N353" s="9" t="n">
        <f aca="false">+Outflows!N353+Fees!N353+'Ongoing Cash Flows'!N353+'Terminal Value'!N353</f>
        <v>8306.14127520543</v>
      </c>
      <c r="O353" s="9" t="n">
        <f aca="false">+Outflows!O353+Fees!O353+'Ongoing Cash Flows'!O353+'Terminal Value'!O353</f>
        <v>7980.07899944488</v>
      </c>
      <c r="P353" s="9" t="n">
        <f aca="false">+Outflows!P353+Fees!P353+'Ongoing Cash Flows'!P353+'Terminal Value'!P353</f>
        <v>7872.15878967961</v>
      </c>
      <c r="Q353" s="9" t="n">
        <f aca="false">+Outflows!Q353+Fees!Q353+'Ongoing Cash Flows'!Q353+'Terminal Value'!Q353</f>
        <v>7843.66395461728</v>
      </c>
      <c r="R353" s="9" t="n">
        <f aca="false">+Outflows!R353+Fees!R353+'Ongoing Cash Flows'!R353+'Terminal Value'!R353</f>
        <v>1095.40487749286</v>
      </c>
      <c r="S353" s="9" t="n">
        <f aca="false">+Outflows!S353+Fees!S353+'Ongoing Cash Flows'!S353+'Terminal Value'!S353</f>
        <v>0</v>
      </c>
      <c r="T353" s="9" t="n">
        <f aca="false">+Outflows!T353+Fees!T353+'Ongoing Cash Flows'!T353+'Terminal Value'!T353</f>
        <v>0</v>
      </c>
      <c r="U353" s="9" t="n">
        <f aca="false">+Outflows!U353+Fees!U353+'Ongoing Cash Flows'!U353+'Terminal Value'!U353</f>
        <v>0</v>
      </c>
      <c r="V353" s="9" t="n">
        <f aca="false">+Outflows!V353+Fees!V353+'Ongoing Cash Flows'!V353+'Terminal Value'!V353</f>
        <v>0</v>
      </c>
      <c r="W353" s="9" t="n">
        <f aca="false">+Outflows!W353+Fees!W353+'Ongoing Cash Flows'!W353+'Terminal Value'!W353</f>
        <v>0</v>
      </c>
      <c r="X353" s="9" t="n">
        <f aca="false">+Outflows!X353+Fees!X353+'Ongoing Cash Flows'!X353+'Terminal Value'!X353</f>
        <v>0</v>
      </c>
      <c r="Y353" s="9" t="n">
        <f aca="false">+Outflows!Y353+Fees!Y353+'Ongoing Cash Flows'!Y353+'Terminal Value'!Y353</f>
        <v>0</v>
      </c>
      <c r="Z353" s="9" t="n">
        <f aca="false">+Outflows!Z353+Fees!Z353+'Ongoing Cash Flows'!Z353+'Terminal Value'!Z353</f>
        <v>0</v>
      </c>
      <c r="AA353" s="9" t="n">
        <f aca="false">+Outflows!AA353+Fees!AA353+'Ongoing Cash Flows'!AA353+'Terminal Value'!AA353</f>
        <v>0</v>
      </c>
      <c r="AB353" s="9" t="n">
        <f aca="false">+Outflows!AB353+Fees!AB353+'Ongoing Cash Flows'!AB353+'Terminal Value'!AB353</f>
        <v>0</v>
      </c>
      <c r="AC353" s="9" t="n">
        <f aca="false">+Outflows!AC353+Fees!AC353+'Ongoing Cash Flows'!AC353+'Terminal Value'!AC353</f>
        <v>0</v>
      </c>
      <c r="AD353" s="9" t="n">
        <f aca="false">+Outflows!AD353+Fees!AD353+'Ongoing Cash Flows'!AD353+'Terminal Value'!AD353</f>
        <v>0</v>
      </c>
      <c r="AE353" s="9" t="n">
        <f aca="false">+Outflows!AE353+Fees!AE353+'Ongoing Cash Flows'!AE353+'Terminal Value'!AE353</f>
        <v>0</v>
      </c>
      <c r="AF353" s="9" t="n">
        <f aca="false">+Outflows!AF353+Fees!AF353+'Ongoing Cash Flows'!AF353+'Terminal Value'!AF353</f>
        <v>0</v>
      </c>
      <c r="AG353" s="9" t="n">
        <f aca="false">+Outflows!AG353+Fees!AG353+'Ongoing Cash Flows'!AG353+'Terminal Value'!AG353</f>
        <v>0</v>
      </c>
      <c r="AH353" s="9" t="n">
        <f aca="false">+Outflows!AH353+Fees!AH353+'Ongoing Cash Flows'!AH353+'Terminal Value'!AH353</f>
        <v>0</v>
      </c>
      <c r="AI353" s="9" t="n">
        <f aca="false">+Outflows!AI353+Fees!AI353+'Ongoing Cash Flows'!AI353+'Terminal Value'!AI353</f>
        <v>0</v>
      </c>
      <c r="AJ353" s="9" t="n">
        <f aca="false">+Outflows!AJ353+Fees!AJ353+'Ongoing Cash Flows'!AJ353+'Terminal Value'!AJ353</f>
        <v>0</v>
      </c>
      <c r="AK353" s="9"/>
      <c r="AL353" s="1"/>
      <c r="AM353" s="32"/>
      <c r="AN353" s="33" t="n">
        <f aca="false">IF(ISERROR(XIRR(B353:AJ353,IRRDates)),-1,XIRR(B353:AJ353,IRRDates))</f>
        <v>0.0560519712354085</v>
      </c>
      <c r="AO353" s="9" t="n">
        <f aca="false">SUMPRODUCT(B353:AJ353,PVRf)</f>
        <v>0</v>
      </c>
      <c r="AP353" s="9" t="n">
        <f aca="false">MIN(0,AO353-$AO$1004)^2</f>
        <v>0</v>
      </c>
      <c r="AQ353" s="9" t="n">
        <f aca="false">MAX(0,AO353-$AO$1004)^2</f>
        <v>0</v>
      </c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20"/>
      <c r="CM353" s="20"/>
      <c r="CN353" s="20"/>
      <c r="CO353" s="20"/>
      <c r="CP353" s="20"/>
    </row>
    <row r="354" customFormat="false" ht="11.25" hidden="false" customHeight="false" outlineLevel="0" collapsed="false">
      <c r="A354" s="1" t="n">
        <v>352</v>
      </c>
      <c r="B354" s="9" t="n">
        <f aca="false">+Outflows!B354+Fees!B354+'Ongoing Cash Flows'!B354+'Terminal Value'!B354</f>
        <v>-93697.3954349558</v>
      </c>
      <c r="C354" s="9" t="n">
        <f aca="false">+Outflows!C354+Fees!C354+'Ongoing Cash Flows'!C354+'Terminal Value'!C354</f>
        <v>14197.8486789242</v>
      </c>
      <c r="D354" s="9" t="n">
        <f aca="false">+Outflows!D354+Fees!D354+'Ongoing Cash Flows'!D354+'Terminal Value'!D354</f>
        <v>12166.6859984232</v>
      </c>
      <c r="E354" s="9" t="n">
        <f aca="false">+Outflows!E354+Fees!E354+'Ongoing Cash Flows'!E354+'Terminal Value'!E354</f>
        <v>10118.8547242811</v>
      </c>
      <c r="F354" s="9" t="n">
        <f aca="false">+Outflows!F354+Fees!F354+'Ongoing Cash Flows'!F354+'Terminal Value'!F354</f>
        <v>9828.29909950422</v>
      </c>
      <c r="G354" s="9" t="n">
        <f aca="false">+Outflows!G354+Fees!G354+'Ongoing Cash Flows'!G354+'Terminal Value'!G354</f>
        <v>9379.10353263387</v>
      </c>
      <c r="H354" s="9" t="n">
        <f aca="false">+Outflows!H354+Fees!H354+'Ongoing Cash Flows'!H354+'Terminal Value'!H354</f>
        <v>8481.04997026352</v>
      </c>
      <c r="I354" s="9" t="n">
        <f aca="false">+Outflows!I354+Fees!I354+'Ongoing Cash Flows'!I354+'Terminal Value'!I354</f>
        <v>8330.68968352855</v>
      </c>
      <c r="J354" s="9" t="n">
        <f aca="false">+Outflows!J354+Fees!J354+'Ongoing Cash Flows'!J354+'Terminal Value'!J354</f>
        <v>8318.25548099356</v>
      </c>
      <c r="K354" s="9" t="n">
        <f aca="false">+Outflows!K354+Fees!K354+'Ongoing Cash Flows'!K354+'Terminal Value'!K354</f>
        <v>8309.09120711703</v>
      </c>
      <c r="L354" s="9" t="n">
        <f aca="false">+Outflows!L354+Fees!L354+'Ongoing Cash Flows'!L354+'Terminal Value'!L354</f>
        <v>8310.32754611315</v>
      </c>
      <c r="M354" s="9" t="n">
        <f aca="false">+Outflows!M354+Fees!M354+'Ongoing Cash Flows'!M354+'Terminal Value'!M354</f>
        <v>8282.31257281421</v>
      </c>
      <c r="N354" s="9" t="n">
        <f aca="false">+Outflows!N354+Fees!N354+'Ongoing Cash Flows'!N354+'Terminal Value'!N354</f>
        <v>8264.67481358124</v>
      </c>
      <c r="O354" s="9" t="n">
        <f aca="false">+Outflows!O354+Fees!O354+'Ongoing Cash Flows'!O354+'Terminal Value'!O354</f>
        <v>7938.54225568234</v>
      </c>
      <c r="P354" s="9" t="n">
        <f aca="false">+Outflows!P354+Fees!P354+'Ongoing Cash Flows'!P354+'Terminal Value'!P354</f>
        <v>7830.69232805542</v>
      </c>
      <c r="Q354" s="9" t="n">
        <f aca="false">+Outflows!Q354+Fees!Q354+'Ongoing Cash Flows'!Q354+'Terminal Value'!Q354</f>
        <v>7802.12721085475</v>
      </c>
      <c r="R354" s="9" t="n">
        <f aca="false">+Outflows!R354+Fees!R354+'Ongoing Cash Flows'!R354+'Terminal Value'!R354</f>
        <v>1074.67164668077</v>
      </c>
      <c r="S354" s="9" t="n">
        <f aca="false">+Outflows!S354+Fees!S354+'Ongoing Cash Flows'!S354+'Terminal Value'!S354</f>
        <v>0</v>
      </c>
      <c r="T354" s="9" t="n">
        <f aca="false">+Outflows!T354+Fees!T354+'Ongoing Cash Flows'!T354+'Terminal Value'!T354</f>
        <v>0</v>
      </c>
      <c r="U354" s="9" t="n">
        <f aca="false">+Outflows!U354+Fees!U354+'Ongoing Cash Flows'!U354+'Terminal Value'!U354</f>
        <v>0</v>
      </c>
      <c r="V354" s="9" t="n">
        <f aca="false">+Outflows!V354+Fees!V354+'Ongoing Cash Flows'!V354+'Terminal Value'!V354</f>
        <v>0</v>
      </c>
      <c r="W354" s="9" t="n">
        <f aca="false">+Outflows!W354+Fees!W354+'Ongoing Cash Flows'!W354+'Terminal Value'!W354</f>
        <v>0</v>
      </c>
      <c r="X354" s="9" t="n">
        <f aca="false">+Outflows!X354+Fees!X354+'Ongoing Cash Flows'!X354+'Terminal Value'!X354</f>
        <v>0</v>
      </c>
      <c r="Y354" s="9" t="n">
        <f aca="false">+Outflows!Y354+Fees!Y354+'Ongoing Cash Flows'!Y354+'Terminal Value'!Y354</f>
        <v>0</v>
      </c>
      <c r="Z354" s="9" t="n">
        <f aca="false">+Outflows!Z354+Fees!Z354+'Ongoing Cash Flows'!Z354+'Terminal Value'!Z354</f>
        <v>0</v>
      </c>
      <c r="AA354" s="9" t="n">
        <f aca="false">+Outflows!AA354+Fees!AA354+'Ongoing Cash Flows'!AA354+'Terminal Value'!AA354</f>
        <v>0</v>
      </c>
      <c r="AB354" s="9" t="n">
        <f aca="false">+Outflows!AB354+Fees!AB354+'Ongoing Cash Flows'!AB354+'Terminal Value'!AB354</f>
        <v>0</v>
      </c>
      <c r="AC354" s="9" t="n">
        <f aca="false">+Outflows!AC354+Fees!AC354+'Ongoing Cash Flows'!AC354+'Terminal Value'!AC354</f>
        <v>0</v>
      </c>
      <c r="AD354" s="9" t="n">
        <f aca="false">+Outflows!AD354+Fees!AD354+'Ongoing Cash Flows'!AD354+'Terminal Value'!AD354</f>
        <v>0</v>
      </c>
      <c r="AE354" s="9" t="n">
        <f aca="false">+Outflows!AE354+Fees!AE354+'Ongoing Cash Flows'!AE354+'Terminal Value'!AE354</f>
        <v>0</v>
      </c>
      <c r="AF354" s="9" t="n">
        <f aca="false">+Outflows!AF354+Fees!AF354+'Ongoing Cash Flows'!AF354+'Terminal Value'!AF354</f>
        <v>0</v>
      </c>
      <c r="AG354" s="9" t="n">
        <f aca="false">+Outflows!AG354+Fees!AG354+'Ongoing Cash Flows'!AG354+'Terminal Value'!AG354</f>
        <v>0</v>
      </c>
      <c r="AH354" s="9" t="n">
        <f aca="false">+Outflows!AH354+Fees!AH354+'Ongoing Cash Flows'!AH354+'Terminal Value'!AH354</f>
        <v>0</v>
      </c>
      <c r="AI354" s="9" t="n">
        <f aca="false">+Outflows!AI354+Fees!AI354+'Ongoing Cash Flows'!AI354+'Terminal Value'!AI354</f>
        <v>0</v>
      </c>
      <c r="AJ354" s="9" t="n">
        <f aca="false">+Outflows!AJ354+Fees!AJ354+'Ongoing Cash Flows'!AJ354+'Terminal Value'!AJ354</f>
        <v>0</v>
      </c>
      <c r="AK354" s="9"/>
      <c r="AL354" s="1"/>
      <c r="AM354" s="32"/>
      <c r="AN354" s="33" t="n">
        <f aca="false">IF(ISERROR(XIRR(B354:AJ354,IRRDates)),-1,XIRR(B354:AJ354,IRRDates))</f>
        <v>0.0589534602609603</v>
      </c>
      <c r="AO354" s="9" t="n">
        <f aca="false">SUMPRODUCT(B354:AJ354,PVRf)</f>
        <v>0</v>
      </c>
      <c r="AP354" s="9" t="n">
        <f aca="false">MIN(0,AO354-$AO$1004)^2</f>
        <v>0</v>
      </c>
      <c r="AQ354" s="9" t="n">
        <f aca="false">MAX(0,AO354-$AO$1004)^2</f>
        <v>0</v>
      </c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20"/>
      <c r="CM354" s="20"/>
      <c r="CN354" s="20"/>
      <c r="CO354" s="20"/>
      <c r="CP354" s="20"/>
    </row>
    <row r="355" customFormat="false" ht="11.25" hidden="false" customHeight="false" outlineLevel="0" collapsed="false">
      <c r="A355" s="1" t="n">
        <v>353</v>
      </c>
      <c r="B355" s="9" t="n">
        <f aca="false">+Outflows!B355+Fees!B355+'Ongoing Cash Flows'!B355+'Terminal Value'!B355</f>
        <v>-85743.5260240936</v>
      </c>
      <c r="C355" s="9" t="n">
        <f aca="false">+Outflows!C355+Fees!C355+'Ongoing Cash Flows'!C355+'Terminal Value'!C355</f>
        <v>13993.5810859395</v>
      </c>
      <c r="D355" s="9" t="n">
        <f aca="false">+Outflows!D355+Fees!D355+'Ongoing Cash Flows'!D355+'Terminal Value'!D355</f>
        <v>11794.4094495212</v>
      </c>
      <c r="E355" s="9" t="n">
        <f aca="false">+Outflows!E355+Fees!E355+'Ongoing Cash Flows'!E355+'Terminal Value'!E355</f>
        <v>9845.51840446748</v>
      </c>
      <c r="F355" s="9" t="n">
        <f aca="false">+Outflows!F355+Fees!F355+'Ongoing Cash Flows'!F355+'Terminal Value'!F355</f>
        <v>9467.80684185943</v>
      </c>
      <c r="G355" s="9" t="n">
        <f aca="false">+Outflows!G355+Fees!G355+'Ongoing Cash Flows'!G355+'Terminal Value'!G355</f>
        <v>9314.16594255856</v>
      </c>
      <c r="H355" s="9" t="n">
        <f aca="false">+Outflows!H355+Fees!H355+'Ongoing Cash Flows'!H355+'Terminal Value'!H355</f>
        <v>8288.38943646496</v>
      </c>
      <c r="I355" s="9" t="n">
        <f aca="false">+Outflows!I355+Fees!I355+'Ongoing Cash Flows'!I355+'Terminal Value'!I355</f>
        <v>8148.2342823389</v>
      </c>
      <c r="J355" s="9" t="n">
        <f aca="false">+Outflows!J355+Fees!J355+'Ongoing Cash Flows'!J355+'Terminal Value'!J355</f>
        <v>8135.80007980391</v>
      </c>
      <c r="K355" s="9" t="n">
        <f aca="false">+Outflows!K355+Fees!K355+'Ongoing Cash Flows'!K355+'Terminal Value'!K355</f>
        <v>8126.32655948469</v>
      </c>
      <c r="L355" s="9" t="n">
        <f aca="false">+Outflows!L355+Fees!L355+'Ongoing Cash Flows'!L355+'Terminal Value'!L355</f>
        <v>8127.8721449235</v>
      </c>
      <c r="M355" s="9" t="n">
        <f aca="false">+Outflows!M355+Fees!M355+'Ongoing Cash Flows'!M355+'Terminal Value'!M355</f>
        <v>8099.54792518186</v>
      </c>
      <c r="N355" s="9" t="n">
        <f aca="false">+Outflows!N355+Fees!N355+'Ongoing Cash Flows'!N355+'Terminal Value'!N355</f>
        <v>8082.21941239159</v>
      </c>
      <c r="O355" s="9" t="n">
        <f aca="false">+Outflows!O355+Fees!O355+'Ongoing Cash Flows'!O355+'Terminal Value'!O355</f>
        <v>7755.77760805</v>
      </c>
      <c r="P355" s="9" t="n">
        <f aca="false">+Outflows!P355+Fees!P355+'Ongoing Cash Flows'!P355+'Terminal Value'!P355</f>
        <v>7648.23692686577</v>
      </c>
      <c r="Q355" s="9" t="n">
        <f aca="false">+Outflows!Q355+Fees!Q355+'Ongoing Cash Flows'!Q355+'Terminal Value'!Q355</f>
        <v>7619.3625632224</v>
      </c>
      <c r="R355" s="9" t="n">
        <f aca="false">+Outflows!R355+Fees!R355+'Ongoing Cash Flows'!R355+'Terminal Value'!R355</f>
        <v>983.443946085944</v>
      </c>
      <c r="S355" s="9" t="n">
        <f aca="false">+Outflows!S355+Fees!S355+'Ongoing Cash Flows'!S355+'Terminal Value'!S355</f>
        <v>0</v>
      </c>
      <c r="T355" s="9" t="n">
        <f aca="false">+Outflows!T355+Fees!T355+'Ongoing Cash Flows'!T355+'Terminal Value'!T355</f>
        <v>0</v>
      </c>
      <c r="U355" s="9" t="n">
        <f aca="false">+Outflows!U355+Fees!U355+'Ongoing Cash Flows'!U355+'Terminal Value'!U355</f>
        <v>0</v>
      </c>
      <c r="V355" s="9" t="n">
        <f aca="false">+Outflows!V355+Fees!V355+'Ongoing Cash Flows'!V355+'Terminal Value'!V355</f>
        <v>0</v>
      </c>
      <c r="W355" s="9" t="n">
        <f aca="false">+Outflows!W355+Fees!W355+'Ongoing Cash Flows'!W355+'Terminal Value'!W355</f>
        <v>0</v>
      </c>
      <c r="X355" s="9" t="n">
        <f aca="false">+Outflows!X355+Fees!X355+'Ongoing Cash Flows'!X355+'Terminal Value'!X355</f>
        <v>0</v>
      </c>
      <c r="Y355" s="9" t="n">
        <f aca="false">+Outflows!Y355+Fees!Y355+'Ongoing Cash Flows'!Y355+'Terminal Value'!Y355</f>
        <v>0</v>
      </c>
      <c r="Z355" s="9" t="n">
        <f aca="false">+Outflows!Z355+Fees!Z355+'Ongoing Cash Flows'!Z355+'Terminal Value'!Z355</f>
        <v>0</v>
      </c>
      <c r="AA355" s="9" t="n">
        <f aca="false">+Outflows!AA355+Fees!AA355+'Ongoing Cash Flows'!AA355+'Terminal Value'!AA355</f>
        <v>0</v>
      </c>
      <c r="AB355" s="9" t="n">
        <f aca="false">+Outflows!AB355+Fees!AB355+'Ongoing Cash Flows'!AB355+'Terminal Value'!AB355</f>
        <v>0</v>
      </c>
      <c r="AC355" s="9" t="n">
        <f aca="false">+Outflows!AC355+Fees!AC355+'Ongoing Cash Flows'!AC355+'Terminal Value'!AC355</f>
        <v>0</v>
      </c>
      <c r="AD355" s="9" t="n">
        <f aca="false">+Outflows!AD355+Fees!AD355+'Ongoing Cash Flows'!AD355+'Terminal Value'!AD355</f>
        <v>0</v>
      </c>
      <c r="AE355" s="9" t="n">
        <f aca="false">+Outflows!AE355+Fees!AE355+'Ongoing Cash Flows'!AE355+'Terminal Value'!AE355</f>
        <v>0</v>
      </c>
      <c r="AF355" s="9" t="n">
        <f aca="false">+Outflows!AF355+Fees!AF355+'Ongoing Cash Flows'!AF355+'Terminal Value'!AF355</f>
        <v>0</v>
      </c>
      <c r="AG355" s="9" t="n">
        <f aca="false">+Outflows!AG355+Fees!AG355+'Ongoing Cash Flows'!AG355+'Terminal Value'!AG355</f>
        <v>0</v>
      </c>
      <c r="AH355" s="9" t="n">
        <f aca="false">+Outflows!AH355+Fees!AH355+'Ongoing Cash Flows'!AH355+'Terminal Value'!AH355</f>
        <v>0</v>
      </c>
      <c r="AI355" s="9" t="n">
        <f aca="false">+Outflows!AI355+Fees!AI355+'Ongoing Cash Flows'!AI355+'Terminal Value'!AI355</f>
        <v>0</v>
      </c>
      <c r="AJ355" s="9" t="n">
        <f aca="false">+Outflows!AJ355+Fees!AJ355+'Ongoing Cash Flows'!AJ355+'Terminal Value'!AJ355</f>
        <v>0</v>
      </c>
      <c r="AK355" s="9"/>
      <c r="AL355" s="1"/>
      <c r="AM355" s="32"/>
      <c r="AN355" s="33" t="n">
        <f aca="false">IF(ISERROR(XIRR(B355:AJ355,IRRDates)),-1,XIRR(B355:AJ355,IRRDates))</f>
        <v>0.0702275395037428</v>
      </c>
      <c r="AO355" s="9" t="n">
        <f aca="false">SUMPRODUCT(B355:AJ355,PVRf)</f>
        <v>0</v>
      </c>
      <c r="AP355" s="9" t="n">
        <f aca="false">MIN(0,AO355-$AO$1004)^2</f>
        <v>0</v>
      </c>
      <c r="AQ355" s="9" t="n">
        <f aca="false">MAX(0,AO355-$AO$1004)^2</f>
        <v>0</v>
      </c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20"/>
      <c r="CM355" s="20"/>
      <c r="CN355" s="20"/>
      <c r="CO355" s="20"/>
      <c r="CP355" s="20"/>
    </row>
    <row r="356" customFormat="false" ht="11.25" hidden="false" customHeight="false" outlineLevel="0" collapsed="false">
      <c r="A356" s="1" t="n">
        <v>354</v>
      </c>
      <c r="B356" s="9" t="n">
        <f aca="false">+Outflows!B356+Fees!B356+'Ongoing Cash Flows'!B356+'Terminal Value'!B356</f>
        <v>-100000.873699794</v>
      </c>
      <c r="C356" s="9" t="n">
        <f aca="false">+Outflows!C356+Fees!C356+'Ongoing Cash Flows'!C356+'Terminal Value'!C356</f>
        <v>14301.3639373779</v>
      </c>
      <c r="D356" s="9" t="n">
        <f aca="false">+Outflows!D356+Fees!D356+'Ongoing Cash Flows'!D356+'Terminal Value'!D356</f>
        <v>12414.5916040074</v>
      </c>
      <c r="E356" s="9" t="n">
        <f aca="false">+Outflows!E356+Fees!E356+'Ongoing Cash Flows'!E356+'Terminal Value'!E356</f>
        <v>10385.4267171732</v>
      </c>
      <c r="F356" s="9" t="n">
        <f aca="false">+Outflows!F356+Fees!F356+'Ongoing Cash Flows'!F356+'Terminal Value'!F356</f>
        <v>9972.08096353557</v>
      </c>
      <c r="G356" s="9" t="n">
        <f aca="false">+Outflows!G356+Fees!G356+'Ongoing Cash Flows'!G356+'Terminal Value'!G356</f>
        <v>9508.38643770633</v>
      </c>
      <c r="H356" s="9" t="n">
        <f aca="false">+Outflows!H356+Fees!H356+'Ongoing Cash Flows'!H356+'Terminal Value'!H356</f>
        <v>8633.73433362921</v>
      </c>
      <c r="I356" s="9" t="n">
        <f aca="false">+Outflows!I356+Fees!I356+'Ongoing Cash Flows'!I356+'Terminal Value'!I356</f>
        <v>8475.28643214132</v>
      </c>
      <c r="J356" s="9" t="n">
        <f aca="false">+Outflows!J356+Fees!J356+'Ongoing Cash Flows'!J356+'Terminal Value'!J356</f>
        <v>8462.85222960633</v>
      </c>
      <c r="K356" s="9" t="n">
        <f aca="false">+Outflows!K356+Fees!K356+'Ongoing Cash Flows'!K356+'Terminal Value'!K356</f>
        <v>8453.93303496474</v>
      </c>
      <c r="L356" s="9" t="n">
        <f aca="false">+Outflows!L356+Fees!L356+'Ongoing Cash Flows'!L356+'Terminal Value'!L356</f>
        <v>8454.92429472592</v>
      </c>
      <c r="M356" s="9" t="n">
        <f aca="false">+Outflows!M356+Fees!M356+'Ongoing Cash Flows'!M356+'Terminal Value'!M356</f>
        <v>8427.15440066192</v>
      </c>
      <c r="N356" s="9" t="n">
        <f aca="false">+Outflows!N356+Fees!N356+'Ongoing Cash Flows'!N356+'Terminal Value'!N356</f>
        <v>8409.27156219402</v>
      </c>
      <c r="O356" s="9" t="n">
        <f aca="false">+Outflows!O356+Fees!O356+'Ongoing Cash Flows'!O356+'Terminal Value'!O356</f>
        <v>8083.38408353006</v>
      </c>
      <c r="P356" s="9" t="n">
        <f aca="false">+Outflows!P356+Fees!P356+'Ongoing Cash Flows'!P356+'Terminal Value'!P356</f>
        <v>7975.2890766682</v>
      </c>
      <c r="Q356" s="9" t="n">
        <f aca="false">+Outflows!Q356+Fees!Q356+'Ongoing Cash Flows'!Q356+'Terminal Value'!Q356</f>
        <v>7946.96903870246</v>
      </c>
      <c r="R356" s="9" t="n">
        <f aca="false">+Outflows!R356+Fees!R356+'Ongoing Cash Flows'!R356+'Terminal Value'!R356</f>
        <v>1146.97002098716</v>
      </c>
      <c r="S356" s="9" t="n">
        <f aca="false">+Outflows!S356+Fees!S356+'Ongoing Cash Flows'!S356+'Terminal Value'!S356</f>
        <v>0</v>
      </c>
      <c r="T356" s="9" t="n">
        <f aca="false">+Outflows!T356+Fees!T356+'Ongoing Cash Flows'!T356+'Terminal Value'!T356</f>
        <v>0</v>
      </c>
      <c r="U356" s="9" t="n">
        <f aca="false">+Outflows!U356+Fees!U356+'Ongoing Cash Flows'!U356+'Terminal Value'!U356</f>
        <v>0</v>
      </c>
      <c r="V356" s="9" t="n">
        <f aca="false">+Outflows!V356+Fees!V356+'Ongoing Cash Flows'!V356+'Terminal Value'!V356</f>
        <v>0</v>
      </c>
      <c r="W356" s="9" t="n">
        <f aca="false">+Outflows!W356+Fees!W356+'Ongoing Cash Flows'!W356+'Terminal Value'!W356</f>
        <v>0</v>
      </c>
      <c r="X356" s="9" t="n">
        <f aca="false">+Outflows!X356+Fees!X356+'Ongoing Cash Flows'!X356+'Terminal Value'!X356</f>
        <v>0</v>
      </c>
      <c r="Y356" s="9" t="n">
        <f aca="false">+Outflows!Y356+Fees!Y356+'Ongoing Cash Flows'!Y356+'Terminal Value'!Y356</f>
        <v>0</v>
      </c>
      <c r="Z356" s="9" t="n">
        <f aca="false">+Outflows!Z356+Fees!Z356+'Ongoing Cash Flows'!Z356+'Terminal Value'!Z356</f>
        <v>0</v>
      </c>
      <c r="AA356" s="9" t="n">
        <f aca="false">+Outflows!AA356+Fees!AA356+'Ongoing Cash Flows'!AA356+'Terminal Value'!AA356</f>
        <v>0</v>
      </c>
      <c r="AB356" s="9" t="n">
        <f aca="false">+Outflows!AB356+Fees!AB356+'Ongoing Cash Flows'!AB356+'Terminal Value'!AB356</f>
        <v>0</v>
      </c>
      <c r="AC356" s="9" t="n">
        <f aca="false">+Outflows!AC356+Fees!AC356+'Ongoing Cash Flows'!AC356+'Terminal Value'!AC356</f>
        <v>0</v>
      </c>
      <c r="AD356" s="9" t="n">
        <f aca="false">+Outflows!AD356+Fees!AD356+'Ongoing Cash Flows'!AD356+'Terminal Value'!AD356</f>
        <v>0</v>
      </c>
      <c r="AE356" s="9" t="n">
        <f aca="false">+Outflows!AE356+Fees!AE356+'Ongoing Cash Flows'!AE356+'Terminal Value'!AE356</f>
        <v>0</v>
      </c>
      <c r="AF356" s="9" t="n">
        <f aca="false">+Outflows!AF356+Fees!AF356+'Ongoing Cash Flows'!AF356+'Terminal Value'!AF356</f>
        <v>0</v>
      </c>
      <c r="AG356" s="9" t="n">
        <f aca="false">+Outflows!AG356+Fees!AG356+'Ongoing Cash Flows'!AG356+'Terminal Value'!AG356</f>
        <v>0</v>
      </c>
      <c r="AH356" s="9" t="n">
        <f aca="false">+Outflows!AH356+Fees!AH356+'Ongoing Cash Flows'!AH356+'Terminal Value'!AH356</f>
        <v>0</v>
      </c>
      <c r="AI356" s="9" t="n">
        <f aca="false">+Outflows!AI356+Fees!AI356+'Ongoing Cash Flows'!AI356+'Terminal Value'!AI356</f>
        <v>0</v>
      </c>
      <c r="AJ356" s="9" t="n">
        <f aca="false">+Outflows!AJ356+Fees!AJ356+'Ongoing Cash Flows'!AJ356+'Terminal Value'!AJ356</f>
        <v>0</v>
      </c>
      <c r="AK356" s="9"/>
      <c r="AL356" s="1"/>
      <c r="AM356" s="32"/>
      <c r="AN356" s="33" t="n">
        <f aca="false">IF(ISERROR(XIRR(B356:AJ356,IRRDates)),-1,XIRR(B356:AJ356,IRRDates))</f>
        <v>0.0509565955180761</v>
      </c>
      <c r="AO356" s="9" t="n">
        <f aca="false">SUMPRODUCT(B356:AJ356,PVRf)</f>
        <v>0</v>
      </c>
      <c r="AP356" s="9" t="n">
        <f aca="false">MIN(0,AO356-$AO$1004)^2</f>
        <v>0</v>
      </c>
      <c r="AQ356" s="9" t="n">
        <f aca="false">MAX(0,AO356-$AO$1004)^2</f>
        <v>0</v>
      </c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20"/>
      <c r="CM356" s="20"/>
      <c r="CN356" s="20"/>
      <c r="CO356" s="20"/>
      <c r="CP356" s="20"/>
    </row>
    <row r="357" customFormat="false" ht="11.25" hidden="false" customHeight="false" outlineLevel="0" collapsed="false">
      <c r="A357" s="1" t="n">
        <v>355</v>
      </c>
      <c r="B357" s="9" t="n">
        <f aca="false">+Outflows!B357+Fees!B357+'Ongoing Cash Flows'!B357+'Terminal Value'!B357</f>
        <v>-89055.786848178</v>
      </c>
      <c r="C357" s="9" t="n">
        <f aca="false">+Outflows!C357+Fees!C357+'Ongoing Cash Flows'!C357+'Terminal Value'!C357</f>
        <v>14188.2114242496</v>
      </c>
      <c r="D357" s="9" t="n">
        <f aca="false">+Outflows!D357+Fees!D357+'Ongoing Cash Flows'!D357+'Terminal Value'!D357</f>
        <v>11930.4144593663</v>
      </c>
      <c r="E357" s="9" t="n">
        <f aca="false">+Outflows!E357+Fees!E357+'Ongoing Cash Flows'!E357+'Terminal Value'!E357</f>
        <v>9864.01401130785</v>
      </c>
      <c r="F357" s="9" t="n">
        <f aca="false">+Outflows!F357+Fees!F357+'Ongoing Cash Flows'!F357+'Terminal Value'!F357</f>
        <v>9561.04065051512</v>
      </c>
      <c r="G357" s="9" t="n">
        <f aca="false">+Outflows!G357+Fees!G357+'Ongoing Cash Flows'!G357+'Terminal Value'!G357</f>
        <v>9348.58214625016</v>
      </c>
      <c r="H357" s="9" t="n">
        <f aca="false">+Outflows!H357+Fees!H357+'Ongoing Cash Flows'!H357+'Terminal Value'!H357</f>
        <v>8368.61981308853</v>
      </c>
      <c r="I357" s="9" t="n">
        <f aca="false">+Outflows!I357+Fees!I357+'Ongoing Cash Flows'!I357+'Terminal Value'!I357</f>
        <v>8224.21489583474</v>
      </c>
      <c r="J357" s="9" t="n">
        <f aca="false">+Outflows!J357+Fees!J357+'Ongoing Cash Flows'!J357+'Terminal Value'!J357</f>
        <v>8211.78069329975</v>
      </c>
      <c r="K357" s="9" t="n">
        <f aca="false">+Outflows!K357+Fees!K357+'Ongoing Cash Flows'!K357+'Terminal Value'!K357</f>
        <v>8202.43595368136</v>
      </c>
      <c r="L357" s="9" t="n">
        <f aca="false">+Outflows!L357+Fees!L357+'Ongoing Cash Flows'!L357+'Terminal Value'!L357</f>
        <v>8203.85275841933</v>
      </c>
      <c r="M357" s="9" t="n">
        <f aca="false">+Outflows!M357+Fees!M357+'Ongoing Cash Flows'!M357+'Terminal Value'!M357</f>
        <v>8175.65731937854</v>
      </c>
      <c r="N357" s="9" t="n">
        <f aca="false">+Outflows!N357+Fees!N357+'Ongoing Cash Flows'!N357+'Terminal Value'!N357</f>
        <v>8158.20002588743</v>
      </c>
      <c r="O357" s="9" t="n">
        <f aca="false">+Outflows!O357+Fees!O357+'Ongoing Cash Flows'!O357+'Terminal Value'!O357</f>
        <v>7831.88700224668</v>
      </c>
      <c r="P357" s="9" t="n">
        <f aca="false">+Outflows!P357+Fees!P357+'Ongoing Cash Flows'!P357+'Terminal Value'!P357</f>
        <v>7724.21754036161</v>
      </c>
      <c r="Q357" s="9" t="n">
        <f aca="false">+Outflows!Q357+Fees!Q357+'Ongoing Cash Flows'!Q357+'Terminal Value'!Q357</f>
        <v>7695.47195741908</v>
      </c>
      <c r="R357" s="9" t="n">
        <f aca="false">+Outflows!R357+Fees!R357+'Ongoing Cash Flows'!R357+'Terminal Value'!R357</f>
        <v>1021.43425283386</v>
      </c>
      <c r="S357" s="9" t="n">
        <f aca="false">+Outflows!S357+Fees!S357+'Ongoing Cash Flows'!S357+'Terminal Value'!S357</f>
        <v>0</v>
      </c>
      <c r="T357" s="9" t="n">
        <f aca="false">+Outflows!T357+Fees!T357+'Ongoing Cash Flows'!T357+'Terminal Value'!T357</f>
        <v>0</v>
      </c>
      <c r="U357" s="9" t="n">
        <f aca="false">+Outflows!U357+Fees!U357+'Ongoing Cash Flows'!U357+'Terminal Value'!U357</f>
        <v>0</v>
      </c>
      <c r="V357" s="9" t="n">
        <f aca="false">+Outflows!V357+Fees!V357+'Ongoing Cash Flows'!V357+'Terminal Value'!V357</f>
        <v>0</v>
      </c>
      <c r="W357" s="9" t="n">
        <f aca="false">+Outflows!W357+Fees!W357+'Ongoing Cash Flows'!W357+'Terminal Value'!W357</f>
        <v>0</v>
      </c>
      <c r="X357" s="9" t="n">
        <f aca="false">+Outflows!X357+Fees!X357+'Ongoing Cash Flows'!X357+'Terminal Value'!X357</f>
        <v>0</v>
      </c>
      <c r="Y357" s="9" t="n">
        <f aca="false">+Outflows!Y357+Fees!Y357+'Ongoing Cash Flows'!Y357+'Terminal Value'!Y357</f>
        <v>0</v>
      </c>
      <c r="Z357" s="9" t="n">
        <f aca="false">+Outflows!Z357+Fees!Z357+'Ongoing Cash Flows'!Z357+'Terminal Value'!Z357</f>
        <v>0</v>
      </c>
      <c r="AA357" s="9" t="n">
        <f aca="false">+Outflows!AA357+Fees!AA357+'Ongoing Cash Flows'!AA357+'Terminal Value'!AA357</f>
        <v>0</v>
      </c>
      <c r="AB357" s="9" t="n">
        <f aca="false">+Outflows!AB357+Fees!AB357+'Ongoing Cash Flows'!AB357+'Terminal Value'!AB357</f>
        <v>0</v>
      </c>
      <c r="AC357" s="9" t="n">
        <f aca="false">+Outflows!AC357+Fees!AC357+'Ongoing Cash Flows'!AC357+'Terminal Value'!AC357</f>
        <v>0</v>
      </c>
      <c r="AD357" s="9" t="n">
        <f aca="false">+Outflows!AD357+Fees!AD357+'Ongoing Cash Flows'!AD357+'Terminal Value'!AD357</f>
        <v>0</v>
      </c>
      <c r="AE357" s="9" t="n">
        <f aca="false">+Outflows!AE357+Fees!AE357+'Ongoing Cash Flows'!AE357+'Terminal Value'!AE357</f>
        <v>0</v>
      </c>
      <c r="AF357" s="9" t="n">
        <f aca="false">+Outflows!AF357+Fees!AF357+'Ongoing Cash Flows'!AF357+'Terminal Value'!AF357</f>
        <v>0</v>
      </c>
      <c r="AG357" s="9" t="n">
        <f aca="false">+Outflows!AG357+Fees!AG357+'Ongoing Cash Flows'!AG357+'Terminal Value'!AG357</f>
        <v>0</v>
      </c>
      <c r="AH357" s="9" t="n">
        <f aca="false">+Outflows!AH357+Fees!AH357+'Ongoing Cash Flows'!AH357+'Terminal Value'!AH357</f>
        <v>0</v>
      </c>
      <c r="AI357" s="9" t="n">
        <f aca="false">+Outflows!AI357+Fees!AI357+'Ongoing Cash Flows'!AI357+'Terminal Value'!AI357</f>
        <v>0</v>
      </c>
      <c r="AJ357" s="9" t="n">
        <f aca="false">+Outflows!AJ357+Fees!AJ357+'Ongoing Cash Flows'!AJ357+'Terminal Value'!AJ357</f>
        <v>0</v>
      </c>
      <c r="AK357" s="9"/>
      <c r="AL357" s="1"/>
      <c r="AM357" s="32"/>
      <c r="AN357" s="33" t="n">
        <f aca="false">IF(ISERROR(XIRR(B357:AJ357,IRRDates)),-1,XIRR(B357:AJ357,IRRDates))</f>
        <v>0.0652581489996768</v>
      </c>
      <c r="AO357" s="9" t="n">
        <f aca="false">SUMPRODUCT(B357:AJ357,PVRf)</f>
        <v>0</v>
      </c>
      <c r="AP357" s="9" t="n">
        <f aca="false">MIN(0,AO357-$AO$1004)^2</f>
        <v>0</v>
      </c>
      <c r="AQ357" s="9" t="n">
        <f aca="false">MAX(0,AO357-$AO$1004)^2</f>
        <v>0</v>
      </c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20"/>
      <c r="CM357" s="20"/>
      <c r="CN357" s="20"/>
      <c r="CO357" s="20"/>
      <c r="CP357" s="20"/>
    </row>
    <row r="358" customFormat="false" ht="11.25" hidden="false" customHeight="false" outlineLevel="0" collapsed="false">
      <c r="A358" s="1" t="n">
        <v>356</v>
      </c>
      <c r="B358" s="9" t="n">
        <f aca="false">+Outflows!B358+Fees!B358+'Ongoing Cash Flows'!B358+'Terminal Value'!B358</f>
        <v>-93345.7722707492</v>
      </c>
      <c r="C358" s="9" t="n">
        <f aca="false">+Outflows!C358+Fees!C358+'Ongoing Cash Flows'!C358+'Terminal Value'!C358</f>
        <v>14127.5948127987</v>
      </c>
      <c r="D358" s="9" t="n">
        <f aca="false">+Outflows!D358+Fees!D358+'Ongoing Cash Flows'!D358+'Terminal Value'!D358</f>
        <v>12121.5796131592</v>
      </c>
      <c r="E358" s="9" t="n">
        <f aca="false">+Outflows!E358+Fees!E358+'Ongoing Cash Flows'!E358+'Terminal Value'!E358</f>
        <v>10105.2799937054</v>
      </c>
      <c r="F358" s="9" t="n">
        <f aca="false">+Outflows!F358+Fees!F358+'Ongoing Cash Flows'!F358+'Terminal Value'!F358</f>
        <v>9732.6209278657</v>
      </c>
      <c r="G358" s="9" t="n">
        <f aca="false">+Outflows!G358+Fees!G358+'Ongoing Cash Flows'!G358+'Terminal Value'!G358</f>
        <v>9495.19901216523</v>
      </c>
      <c r="H358" s="9" t="n">
        <f aca="false">+Outflows!H358+Fees!H358+'Ongoing Cash Flows'!H358+'Terminal Value'!H358</f>
        <v>8472.53286959055</v>
      </c>
      <c r="I358" s="9" t="n">
        <f aca="false">+Outflows!I358+Fees!I358+'Ongoing Cash Flows'!I358+'Terminal Value'!I358</f>
        <v>8322.62372944018</v>
      </c>
      <c r="J358" s="9" t="n">
        <f aca="false">+Outflows!J358+Fees!J358+'Ongoing Cash Flows'!J358+'Terminal Value'!J358</f>
        <v>8310.18952690519</v>
      </c>
      <c r="K358" s="9" t="n">
        <f aca="false">+Outflows!K358+Fees!K358+'Ongoing Cash Flows'!K358+'Terminal Value'!K358</f>
        <v>8301.01158192004</v>
      </c>
      <c r="L358" s="9" t="n">
        <f aca="false">+Outflows!L358+Fees!L358+'Ongoing Cash Flows'!L358+'Terminal Value'!L358</f>
        <v>8302.26159202478</v>
      </c>
      <c r="M358" s="9" t="n">
        <f aca="false">+Outflows!M358+Fees!M358+'Ongoing Cash Flows'!M358+'Terminal Value'!M358</f>
        <v>8274.23294761721</v>
      </c>
      <c r="N358" s="9" t="n">
        <f aca="false">+Outflows!N358+Fees!N358+'Ongoing Cash Flows'!N358+'Terminal Value'!N358</f>
        <v>8256.60885949287</v>
      </c>
      <c r="O358" s="9" t="n">
        <f aca="false">+Outflows!O358+Fees!O358+'Ongoing Cash Flows'!O358+'Terminal Value'!O358</f>
        <v>7930.46263048535</v>
      </c>
      <c r="P358" s="9" t="n">
        <f aca="false">+Outflows!P358+Fees!P358+'Ongoing Cash Flows'!P358+'Terminal Value'!P358</f>
        <v>7822.62637396705</v>
      </c>
      <c r="Q358" s="9" t="n">
        <f aca="false">+Outflows!Q358+Fees!Q358+'Ongoing Cash Flows'!Q358+'Terminal Value'!Q358</f>
        <v>7794.04758565776</v>
      </c>
      <c r="R358" s="9" t="n">
        <f aca="false">+Outflows!R358+Fees!R358+'Ongoing Cash Flows'!R358+'Terminal Value'!R358</f>
        <v>1070.63866963659</v>
      </c>
      <c r="S358" s="9" t="n">
        <f aca="false">+Outflows!S358+Fees!S358+'Ongoing Cash Flows'!S358+'Terminal Value'!S358</f>
        <v>0</v>
      </c>
      <c r="T358" s="9" t="n">
        <f aca="false">+Outflows!T358+Fees!T358+'Ongoing Cash Flows'!T358+'Terminal Value'!T358</f>
        <v>0</v>
      </c>
      <c r="U358" s="9" t="n">
        <f aca="false">+Outflows!U358+Fees!U358+'Ongoing Cash Flows'!U358+'Terminal Value'!U358</f>
        <v>0</v>
      </c>
      <c r="V358" s="9" t="n">
        <f aca="false">+Outflows!V358+Fees!V358+'Ongoing Cash Flows'!V358+'Terminal Value'!V358</f>
        <v>0</v>
      </c>
      <c r="W358" s="9" t="n">
        <f aca="false">+Outflows!W358+Fees!W358+'Ongoing Cash Flows'!W358+'Terminal Value'!W358</f>
        <v>0</v>
      </c>
      <c r="X358" s="9" t="n">
        <f aca="false">+Outflows!X358+Fees!X358+'Ongoing Cash Flows'!X358+'Terminal Value'!X358</f>
        <v>0</v>
      </c>
      <c r="Y358" s="9" t="n">
        <f aca="false">+Outflows!Y358+Fees!Y358+'Ongoing Cash Flows'!Y358+'Terminal Value'!Y358</f>
        <v>0</v>
      </c>
      <c r="Z358" s="9" t="n">
        <f aca="false">+Outflows!Z358+Fees!Z358+'Ongoing Cash Flows'!Z358+'Terminal Value'!Z358</f>
        <v>0</v>
      </c>
      <c r="AA358" s="9" t="n">
        <f aca="false">+Outflows!AA358+Fees!AA358+'Ongoing Cash Flows'!AA358+'Terminal Value'!AA358</f>
        <v>0</v>
      </c>
      <c r="AB358" s="9" t="n">
        <f aca="false">+Outflows!AB358+Fees!AB358+'Ongoing Cash Flows'!AB358+'Terminal Value'!AB358</f>
        <v>0</v>
      </c>
      <c r="AC358" s="9" t="n">
        <f aca="false">+Outflows!AC358+Fees!AC358+'Ongoing Cash Flows'!AC358+'Terminal Value'!AC358</f>
        <v>0</v>
      </c>
      <c r="AD358" s="9" t="n">
        <f aca="false">+Outflows!AD358+Fees!AD358+'Ongoing Cash Flows'!AD358+'Terminal Value'!AD358</f>
        <v>0</v>
      </c>
      <c r="AE358" s="9" t="n">
        <f aca="false">+Outflows!AE358+Fees!AE358+'Ongoing Cash Flows'!AE358+'Terminal Value'!AE358</f>
        <v>0</v>
      </c>
      <c r="AF358" s="9" t="n">
        <f aca="false">+Outflows!AF358+Fees!AF358+'Ongoing Cash Flows'!AF358+'Terminal Value'!AF358</f>
        <v>0</v>
      </c>
      <c r="AG358" s="9" t="n">
        <f aca="false">+Outflows!AG358+Fees!AG358+'Ongoing Cash Flows'!AG358+'Terminal Value'!AG358</f>
        <v>0</v>
      </c>
      <c r="AH358" s="9" t="n">
        <f aca="false">+Outflows!AH358+Fees!AH358+'Ongoing Cash Flows'!AH358+'Terminal Value'!AH358</f>
        <v>0</v>
      </c>
      <c r="AI358" s="9" t="n">
        <f aca="false">+Outflows!AI358+Fees!AI358+'Ongoing Cash Flows'!AI358+'Terminal Value'!AI358</f>
        <v>0</v>
      </c>
      <c r="AJ358" s="9" t="n">
        <f aca="false">+Outflows!AJ358+Fees!AJ358+'Ongoing Cash Flows'!AJ358+'Terminal Value'!AJ358</f>
        <v>0</v>
      </c>
      <c r="AK358" s="9"/>
      <c r="AL358" s="1"/>
      <c r="AM358" s="32"/>
      <c r="AN358" s="33" t="n">
        <f aca="false">IF(ISERROR(XIRR(B358:AJ358,IRRDates)),-1,XIRR(B358:AJ358,IRRDates))</f>
        <v>0.0593102825968439</v>
      </c>
      <c r="AO358" s="9" t="n">
        <f aca="false">SUMPRODUCT(B358:AJ358,PVRf)</f>
        <v>0</v>
      </c>
      <c r="AP358" s="9" t="n">
        <f aca="false">MIN(0,AO358-$AO$1004)^2</f>
        <v>0</v>
      </c>
      <c r="AQ358" s="9" t="n">
        <f aca="false">MAX(0,AO358-$AO$1004)^2</f>
        <v>0</v>
      </c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20"/>
      <c r="CM358" s="20"/>
      <c r="CN358" s="20"/>
      <c r="CO358" s="20"/>
      <c r="CP358" s="20"/>
    </row>
    <row r="359" customFormat="false" ht="11.25" hidden="false" customHeight="false" outlineLevel="0" collapsed="false">
      <c r="A359" s="1" t="n">
        <v>357</v>
      </c>
      <c r="B359" s="9" t="n">
        <f aca="false">+Outflows!B359+Fees!B359+'Ongoing Cash Flows'!B359+'Terminal Value'!B359</f>
        <v>-85272.9759882637</v>
      </c>
      <c r="C359" s="9" t="n">
        <f aca="false">+Outflows!C359+Fees!C359+'Ongoing Cash Flows'!C359+'Terminal Value'!C359</f>
        <v>13989.8138003465</v>
      </c>
      <c r="D359" s="9" t="n">
        <f aca="false">+Outflows!D359+Fees!D359+'Ongoing Cash Flows'!D359+'Terminal Value'!D359</f>
        <v>11803.105034441</v>
      </c>
      <c r="E359" s="9" t="n">
        <f aca="false">+Outflows!E359+Fees!E359+'Ongoing Cash Flows'!E359+'Terminal Value'!E359</f>
        <v>9814.28459026184</v>
      </c>
      <c r="F359" s="9" t="n">
        <f aca="false">+Outflows!F359+Fees!F359+'Ongoing Cash Flows'!F359+'Terminal Value'!F359</f>
        <v>9466.95090422038</v>
      </c>
      <c r="G359" s="9" t="n">
        <f aca="false">+Outflows!G359+Fees!G359+'Ongoing Cash Flows'!G359+'Terminal Value'!G359</f>
        <v>9164.15341140314</v>
      </c>
      <c r="H359" s="9" t="n">
        <f aca="false">+Outflows!H359+Fees!H359+'Ongoing Cash Flows'!H359+'Terminal Value'!H359</f>
        <v>8276.99166056508</v>
      </c>
      <c r="I359" s="9" t="n">
        <f aca="false">+Outflows!I359+Fees!I359+'Ongoing Cash Flows'!I359+'Terminal Value'!I359</f>
        <v>8137.44024095699</v>
      </c>
      <c r="J359" s="9" t="n">
        <f aca="false">+Outflows!J359+Fees!J359+'Ongoing Cash Flows'!J359+'Terminal Value'!J359</f>
        <v>8125.006038422</v>
      </c>
      <c r="K359" s="9" t="n">
        <f aca="false">+Outflows!K359+Fees!K359+'Ongoing Cash Flows'!K359+'Terminal Value'!K359</f>
        <v>8115.51422311738</v>
      </c>
      <c r="L359" s="9" t="n">
        <f aca="false">+Outflows!L359+Fees!L359+'Ongoing Cash Flows'!L359+'Terminal Value'!L359</f>
        <v>8117.07810354159</v>
      </c>
      <c r="M359" s="9" t="n">
        <f aca="false">+Outflows!M359+Fees!M359+'Ongoing Cash Flows'!M359+'Terminal Value'!M359</f>
        <v>8088.73558881456</v>
      </c>
      <c r="N359" s="9" t="n">
        <f aca="false">+Outflows!N359+Fees!N359+'Ongoing Cash Flows'!N359+'Terminal Value'!N359</f>
        <v>8071.42537100968</v>
      </c>
      <c r="O359" s="9" t="n">
        <f aca="false">+Outflows!O359+Fees!O359+'Ongoing Cash Flows'!O359+'Terminal Value'!O359</f>
        <v>7744.9652716827</v>
      </c>
      <c r="P359" s="9" t="n">
        <f aca="false">+Outflows!P359+Fees!P359+'Ongoing Cash Flows'!P359+'Terminal Value'!P359</f>
        <v>7637.44288548386</v>
      </c>
      <c r="Q359" s="9" t="n">
        <f aca="false">+Outflows!Q359+Fees!Q359+'Ongoing Cash Flows'!Q359+'Terminal Value'!Q359</f>
        <v>7608.5502268551</v>
      </c>
      <c r="R359" s="9" t="n">
        <f aca="false">+Outflows!R359+Fees!R359+'Ongoing Cash Flows'!R359+'Terminal Value'!R359</f>
        <v>978.046925394989</v>
      </c>
      <c r="S359" s="9" t="n">
        <f aca="false">+Outflows!S359+Fees!S359+'Ongoing Cash Flows'!S359+'Terminal Value'!S359</f>
        <v>0</v>
      </c>
      <c r="T359" s="9" t="n">
        <f aca="false">+Outflows!T359+Fees!T359+'Ongoing Cash Flows'!T359+'Terminal Value'!T359</f>
        <v>0</v>
      </c>
      <c r="U359" s="9" t="n">
        <f aca="false">+Outflows!U359+Fees!U359+'Ongoing Cash Flows'!U359+'Terminal Value'!U359</f>
        <v>0</v>
      </c>
      <c r="V359" s="9" t="n">
        <f aca="false">+Outflows!V359+Fees!V359+'Ongoing Cash Flows'!V359+'Terminal Value'!V359</f>
        <v>0</v>
      </c>
      <c r="W359" s="9" t="n">
        <f aca="false">+Outflows!W359+Fees!W359+'Ongoing Cash Flows'!W359+'Terminal Value'!W359</f>
        <v>0</v>
      </c>
      <c r="X359" s="9" t="n">
        <f aca="false">+Outflows!X359+Fees!X359+'Ongoing Cash Flows'!X359+'Terminal Value'!X359</f>
        <v>0</v>
      </c>
      <c r="Y359" s="9" t="n">
        <f aca="false">+Outflows!Y359+Fees!Y359+'Ongoing Cash Flows'!Y359+'Terminal Value'!Y359</f>
        <v>0</v>
      </c>
      <c r="Z359" s="9" t="n">
        <f aca="false">+Outflows!Z359+Fees!Z359+'Ongoing Cash Flows'!Z359+'Terminal Value'!Z359</f>
        <v>0</v>
      </c>
      <c r="AA359" s="9" t="n">
        <f aca="false">+Outflows!AA359+Fees!AA359+'Ongoing Cash Flows'!AA359+'Terminal Value'!AA359</f>
        <v>0</v>
      </c>
      <c r="AB359" s="9" t="n">
        <f aca="false">+Outflows!AB359+Fees!AB359+'Ongoing Cash Flows'!AB359+'Terminal Value'!AB359</f>
        <v>0</v>
      </c>
      <c r="AC359" s="9" t="n">
        <f aca="false">+Outflows!AC359+Fees!AC359+'Ongoing Cash Flows'!AC359+'Terminal Value'!AC359</f>
        <v>0</v>
      </c>
      <c r="AD359" s="9" t="n">
        <f aca="false">+Outflows!AD359+Fees!AD359+'Ongoing Cash Flows'!AD359+'Terminal Value'!AD359</f>
        <v>0</v>
      </c>
      <c r="AE359" s="9" t="n">
        <f aca="false">+Outflows!AE359+Fees!AE359+'Ongoing Cash Flows'!AE359+'Terminal Value'!AE359</f>
        <v>0</v>
      </c>
      <c r="AF359" s="9" t="n">
        <f aca="false">+Outflows!AF359+Fees!AF359+'Ongoing Cash Flows'!AF359+'Terminal Value'!AF359</f>
        <v>0</v>
      </c>
      <c r="AG359" s="9" t="n">
        <f aca="false">+Outflows!AG359+Fees!AG359+'Ongoing Cash Flows'!AG359+'Terminal Value'!AG359</f>
        <v>0</v>
      </c>
      <c r="AH359" s="9" t="n">
        <f aca="false">+Outflows!AH359+Fees!AH359+'Ongoing Cash Flows'!AH359+'Terminal Value'!AH359</f>
        <v>0</v>
      </c>
      <c r="AI359" s="9" t="n">
        <f aca="false">+Outflows!AI359+Fees!AI359+'Ongoing Cash Flows'!AI359+'Terminal Value'!AI359</f>
        <v>0</v>
      </c>
      <c r="AJ359" s="9" t="n">
        <f aca="false">+Outflows!AJ359+Fees!AJ359+'Ongoing Cash Flows'!AJ359+'Terminal Value'!AJ359</f>
        <v>0</v>
      </c>
      <c r="AK359" s="9"/>
      <c r="AL359" s="1"/>
      <c r="AM359" s="32"/>
      <c r="AN359" s="33" t="n">
        <f aca="false">IF(ISERROR(XIRR(B359:AJ359,IRRDates)),-1,XIRR(B359:AJ359,IRRDates))</f>
        <v>0.0708156261726858</v>
      </c>
      <c r="AO359" s="9" t="n">
        <f aca="false">SUMPRODUCT(B359:AJ359,PVRf)</f>
        <v>0</v>
      </c>
      <c r="AP359" s="9" t="n">
        <f aca="false">MIN(0,AO359-$AO$1004)^2</f>
        <v>0</v>
      </c>
      <c r="AQ359" s="9" t="n">
        <f aca="false">MAX(0,AO359-$AO$1004)^2</f>
        <v>0</v>
      </c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20"/>
      <c r="CM359" s="20"/>
      <c r="CN359" s="20"/>
      <c r="CO359" s="20"/>
      <c r="CP359" s="20"/>
    </row>
    <row r="360" customFormat="false" ht="11.25" hidden="false" customHeight="false" outlineLevel="0" collapsed="false">
      <c r="A360" s="1" t="n">
        <v>358</v>
      </c>
      <c r="B360" s="9" t="n">
        <f aca="false">+Outflows!B360+Fees!B360+'Ongoing Cash Flows'!B360+'Terminal Value'!B360</f>
        <v>-86900.645807721</v>
      </c>
      <c r="C360" s="9" t="n">
        <f aca="false">+Outflows!C360+Fees!C360+'Ongoing Cash Flows'!C360+'Terminal Value'!C360</f>
        <v>13902.1063759992</v>
      </c>
      <c r="D360" s="9" t="n">
        <f aca="false">+Outflows!D360+Fees!D360+'Ongoing Cash Flows'!D360+'Terminal Value'!D360</f>
        <v>11869.9727808106</v>
      </c>
      <c r="E360" s="9" t="n">
        <f aca="false">+Outflows!E360+Fees!E360+'Ongoing Cash Flows'!E360+'Terminal Value'!E360</f>
        <v>9991.20530512739</v>
      </c>
      <c r="F360" s="9" t="n">
        <f aca="false">+Outflows!F360+Fees!F360+'Ongoing Cash Flows'!F360+'Terminal Value'!F360</f>
        <v>9478.72908014731</v>
      </c>
      <c r="G360" s="9" t="n">
        <f aca="false">+Outflows!G360+Fees!G360+'Ongoing Cash Flows'!G360+'Terminal Value'!G360</f>
        <v>9185.02249679964</v>
      </c>
      <c r="H360" s="9" t="n">
        <f aca="false">+Outflows!H360+Fees!H360+'Ongoing Cash Flows'!H360+'Terminal Value'!H360</f>
        <v>8316.41746957273</v>
      </c>
      <c r="I360" s="9" t="n">
        <f aca="false">+Outflows!I360+Fees!I360+'Ongoing Cash Flows'!I360+'Terminal Value'!I360</f>
        <v>8174.77768447948</v>
      </c>
      <c r="J360" s="9" t="n">
        <f aca="false">+Outflows!J360+Fees!J360+'Ongoing Cash Flows'!J360+'Terminal Value'!J360</f>
        <v>8162.34348194449</v>
      </c>
      <c r="K360" s="9" t="n">
        <f aca="false">+Outflows!K360+Fees!K360+'Ongoing Cash Flows'!K360+'Terminal Value'!K360</f>
        <v>8152.91495044246</v>
      </c>
      <c r="L360" s="9" t="n">
        <f aca="false">+Outflows!L360+Fees!L360+'Ongoing Cash Flows'!L360+'Terminal Value'!L360</f>
        <v>8154.41554706408</v>
      </c>
      <c r="M360" s="9" t="n">
        <f aca="false">+Outflows!M360+Fees!M360+'Ongoing Cash Flows'!M360+'Terminal Value'!M360</f>
        <v>8126.13631613964</v>
      </c>
      <c r="N360" s="9" t="n">
        <f aca="false">+Outflows!N360+Fees!N360+'Ongoing Cash Flows'!N360+'Terminal Value'!N360</f>
        <v>8108.76281453218</v>
      </c>
      <c r="O360" s="9" t="n">
        <f aca="false">+Outflows!O360+Fees!O360+'Ongoing Cash Flows'!O360+'Terminal Value'!O360</f>
        <v>7782.36599900777</v>
      </c>
      <c r="P360" s="9" t="n">
        <f aca="false">+Outflows!P360+Fees!P360+'Ongoing Cash Flows'!P360+'Terminal Value'!P360</f>
        <v>7674.78032900636</v>
      </c>
      <c r="Q360" s="9" t="n">
        <f aca="false">+Outflows!Q360+Fees!Q360+'Ongoing Cash Flows'!Q360+'Terminal Value'!Q360</f>
        <v>7645.95095418018</v>
      </c>
      <c r="R360" s="9" t="n">
        <f aca="false">+Outflows!R360+Fees!R360+'Ongoing Cash Flows'!R360+'Terminal Value'!R360</f>
        <v>996.715647156237</v>
      </c>
      <c r="S360" s="9" t="n">
        <f aca="false">+Outflows!S360+Fees!S360+'Ongoing Cash Flows'!S360+'Terminal Value'!S360</f>
        <v>0</v>
      </c>
      <c r="T360" s="9" t="n">
        <f aca="false">+Outflows!T360+Fees!T360+'Ongoing Cash Flows'!T360+'Terminal Value'!T360</f>
        <v>0</v>
      </c>
      <c r="U360" s="9" t="n">
        <f aca="false">+Outflows!U360+Fees!U360+'Ongoing Cash Flows'!U360+'Terminal Value'!U360</f>
        <v>0</v>
      </c>
      <c r="V360" s="9" t="n">
        <f aca="false">+Outflows!V360+Fees!V360+'Ongoing Cash Flows'!V360+'Terminal Value'!V360</f>
        <v>0</v>
      </c>
      <c r="W360" s="9" t="n">
        <f aca="false">+Outflows!W360+Fees!W360+'Ongoing Cash Flows'!W360+'Terminal Value'!W360</f>
        <v>0</v>
      </c>
      <c r="X360" s="9" t="n">
        <f aca="false">+Outflows!X360+Fees!X360+'Ongoing Cash Flows'!X360+'Terminal Value'!X360</f>
        <v>0</v>
      </c>
      <c r="Y360" s="9" t="n">
        <f aca="false">+Outflows!Y360+Fees!Y360+'Ongoing Cash Flows'!Y360+'Terminal Value'!Y360</f>
        <v>0</v>
      </c>
      <c r="Z360" s="9" t="n">
        <f aca="false">+Outflows!Z360+Fees!Z360+'Ongoing Cash Flows'!Z360+'Terminal Value'!Z360</f>
        <v>0</v>
      </c>
      <c r="AA360" s="9" t="n">
        <f aca="false">+Outflows!AA360+Fees!AA360+'Ongoing Cash Flows'!AA360+'Terminal Value'!AA360</f>
        <v>0</v>
      </c>
      <c r="AB360" s="9" t="n">
        <f aca="false">+Outflows!AB360+Fees!AB360+'Ongoing Cash Flows'!AB360+'Terminal Value'!AB360</f>
        <v>0</v>
      </c>
      <c r="AC360" s="9" t="n">
        <f aca="false">+Outflows!AC360+Fees!AC360+'Ongoing Cash Flows'!AC360+'Terminal Value'!AC360</f>
        <v>0</v>
      </c>
      <c r="AD360" s="9" t="n">
        <f aca="false">+Outflows!AD360+Fees!AD360+'Ongoing Cash Flows'!AD360+'Terminal Value'!AD360</f>
        <v>0</v>
      </c>
      <c r="AE360" s="9" t="n">
        <f aca="false">+Outflows!AE360+Fees!AE360+'Ongoing Cash Flows'!AE360+'Terminal Value'!AE360</f>
        <v>0</v>
      </c>
      <c r="AF360" s="9" t="n">
        <f aca="false">+Outflows!AF360+Fees!AF360+'Ongoing Cash Flows'!AF360+'Terminal Value'!AF360</f>
        <v>0</v>
      </c>
      <c r="AG360" s="9" t="n">
        <f aca="false">+Outflows!AG360+Fees!AG360+'Ongoing Cash Flows'!AG360+'Terminal Value'!AG360</f>
        <v>0</v>
      </c>
      <c r="AH360" s="9" t="n">
        <f aca="false">+Outflows!AH360+Fees!AH360+'Ongoing Cash Flows'!AH360+'Terminal Value'!AH360</f>
        <v>0</v>
      </c>
      <c r="AI360" s="9" t="n">
        <f aca="false">+Outflows!AI360+Fees!AI360+'Ongoing Cash Flows'!AI360+'Terminal Value'!AI360</f>
        <v>0</v>
      </c>
      <c r="AJ360" s="9" t="n">
        <f aca="false">+Outflows!AJ360+Fees!AJ360+'Ongoing Cash Flows'!AJ360+'Terminal Value'!AJ360</f>
        <v>0</v>
      </c>
      <c r="AK360" s="9"/>
      <c r="AL360" s="1"/>
      <c r="AM360" s="32"/>
      <c r="AN360" s="33" t="n">
        <f aca="false">IF(ISERROR(XIRR(B360:AJ360,IRRDates)),-1,XIRR(B360:AJ360,IRRDates))</f>
        <v>0.0681961668534966</v>
      </c>
      <c r="AO360" s="9" t="n">
        <f aca="false">SUMPRODUCT(B360:AJ360,PVRf)</f>
        <v>0</v>
      </c>
      <c r="AP360" s="9" t="n">
        <f aca="false">MIN(0,AO360-$AO$1004)^2</f>
        <v>0</v>
      </c>
      <c r="AQ360" s="9" t="n">
        <f aca="false">MAX(0,AO360-$AO$1004)^2</f>
        <v>0</v>
      </c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20"/>
      <c r="CM360" s="20"/>
      <c r="CN360" s="20"/>
      <c r="CO360" s="20"/>
      <c r="CP360" s="20"/>
    </row>
    <row r="361" customFormat="false" ht="11.25" hidden="false" customHeight="false" outlineLevel="0" collapsed="false">
      <c r="A361" s="1" t="n">
        <v>359</v>
      </c>
      <c r="B361" s="9" t="n">
        <f aca="false">+Outflows!B361+Fees!B361+'Ongoing Cash Flows'!B361+'Terminal Value'!B361</f>
        <v>-98315.7440327181</v>
      </c>
      <c r="C361" s="9" t="n">
        <f aca="false">+Outflows!C361+Fees!C361+'Ongoing Cash Flows'!C361+'Terminal Value'!C361</f>
        <v>14289.2058875387</v>
      </c>
      <c r="D361" s="9" t="n">
        <f aca="false">+Outflows!D361+Fees!D361+'Ongoing Cash Flows'!D361+'Terminal Value'!D361</f>
        <v>12349.5738109176</v>
      </c>
      <c r="E361" s="9" t="n">
        <f aca="false">+Outflows!E361+Fees!E361+'Ongoing Cash Flows'!E361+'Terminal Value'!E361</f>
        <v>10251.4151039545</v>
      </c>
      <c r="F361" s="9" t="n">
        <f aca="false">+Outflows!F361+Fees!F361+'Ongoing Cash Flows'!F361+'Terminal Value'!F361</f>
        <v>9791.66328295797</v>
      </c>
      <c r="G361" s="9" t="n">
        <f aca="false">+Outflows!G361+Fees!G361+'Ongoing Cash Flows'!G361+'Terminal Value'!G361</f>
        <v>9567.21522390359</v>
      </c>
      <c r="H361" s="9" t="n">
        <f aca="false">+Outflows!H361+Fees!H361+'Ongoing Cash Flows'!H361+'Terminal Value'!H361</f>
        <v>8592.91671840218</v>
      </c>
      <c r="I361" s="9" t="n">
        <f aca="false">+Outflows!I361+Fees!I361+'Ongoing Cash Flows'!I361+'Terminal Value'!I361</f>
        <v>8436.63090568234</v>
      </c>
      <c r="J361" s="9" t="n">
        <f aca="false">+Outflows!J361+Fees!J361+'Ongoing Cash Flows'!J361+'Terminal Value'!J361</f>
        <v>8424.19670314735</v>
      </c>
      <c r="K361" s="9" t="n">
        <f aca="false">+Outflows!K361+Fees!K361+'Ongoing Cash Flows'!K361+'Terminal Value'!K361</f>
        <v>8415.2119906643</v>
      </c>
      <c r="L361" s="9" t="n">
        <f aca="false">+Outflows!L361+Fees!L361+'Ongoing Cash Flows'!L361+'Terminal Value'!L361</f>
        <v>8416.26876826694</v>
      </c>
      <c r="M361" s="9" t="n">
        <f aca="false">+Outflows!M361+Fees!M361+'Ongoing Cash Flows'!M361+'Terminal Value'!M361</f>
        <v>8388.43335636148</v>
      </c>
      <c r="N361" s="9" t="n">
        <f aca="false">+Outflows!N361+Fees!N361+'Ongoing Cash Flows'!N361+'Terminal Value'!N361</f>
        <v>8370.61603573503</v>
      </c>
      <c r="O361" s="9" t="n">
        <f aca="false">+Outflows!O361+Fees!O361+'Ongoing Cash Flows'!O361+'Terminal Value'!O361</f>
        <v>8044.66303922961</v>
      </c>
      <c r="P361" s="9" t="n">
        <f aca="false">+Outflows!P361+Fees!P361+'Ongoing Cash Flows'!P361+'Terminal Value'!P361</f>
        <v>7936.63355020921</v>
      </c>
      <c r="Q361" s="9" t="n">
        <f aca="false">+Outflows!Q361+Fees!Q361+'Ongoing Cash Flows'!Q361+'Terminal Value'!Q361</f>
        <v>7908.24799440202</v>
      </c>
      <c r="R361" s="9" t="n">
        <f aca="false">+Outflows!R361+Fees!R361+'Ongoing Cash Flows'!R361+'Terminal Value'!R361</f>
        <v>1127.64225775766</v>
      </c>
      <c r="S361" s="9" t="n">
        <f aca="false">+Outflows!S361+Fees!S361+'Ongoing Cash Flows'!S361+'Terminal Value'!S361</f>
        <v>0</v>
      </c>
      <c r="T361" s="9" t="n">
        <f aca="false">+Outflows!T361+Fees!T361+'Ongoing Cash Flows'!T361+'Terminal Value'!T361</f>
        <v>0</v>
      </c>
      <c r="U361" s="9" t="n">
        <f aca="false">+Outflows!U361+Fees!U361+'Ongoing Cash Flows'!U361+'Terminal Value'!U361</f>
        <v>0</v>
      </c>
      <c r="V361" s="9" t="n">
        <f aca="false">+Outflows!V361+Fees!V361+'Ongoing Cash Flows'!V361+'Terminal Value'!V361</f>
        <v>0</v>
      </c>
      <c r="W361" s="9" t="n">
        <f aca="false">+Outflows!W361+Fees!W361+'Ongoing Cash Flows'!W361+'Terminal Value'!W361</f>
        <v>0</v>
      </c>
      <c r="X361" s="9" t="n">
        <f aca="false">+Outflows!X361+Fees!X361+'Ongoing Cash Flows'!X361+'Terminal Value'!X361</f>
        <v>0</v>
      </c>
      <c r="Y361" s="9" t="n">
        <f aca="false">+Outflows!Y361+Fees!Y361+'Ongoing Cash Flows'!Y361+'Terminal Value'!Y361</f>
        <v>0</v>
      </c>
      <c r="Z361" s="9" t="n">
        <f aca="false">+Outflows!Z361+Fees!Z361+'Ongoing Cash Flows'!Z361+'Terminal Value'!Z361</f>
        <v>0</v>
      </c>
      <c r="AA361" s="9" t="n">
        <f aca="false">+Outflows!AA361+Fees!AA361+'Ongoing Cash Flows'!AA361+'Terminal Value'!AA361</f>
        <v>0</v>
      </c>
      <c r="AB361" s="9" t="n">
        <f aca="false">+Outflows!AB361+Fees!AB361+'Ongoing Cash Flows'!AB361+'Terminal Value'!AB361</f>
        <v>0</v>
      </c>
      <c r="AC361" s="9" t="n">
        <f aca="false">+Outflows!AC361+Fees!AC361+'Ongoing Cash Flows'!AC361+'Terminal Value'!AC361</f>
        <v>0</v>
      </c>
      <c r="AD361" s="9" t="n">
        <f aca="false">+Outflows!AD361+Fees!AD361+'Ongoing Cash Flows'!AD361+'Terminal Value'!AD361</f>
        <v>0</v>
      </c>
      <c r="AE361" s="9" t="n">
        <f aca="false">+Outflows!AE361+Fees!AE361+'Ongoing Cash Flows'!AE361+'Terminal Value'!AE361</f>
        <v>0</v>
      </c>
      <c r="AF361" s="9" t="n">
        <f aca="false">+Outflows!AF361+Fees!AF361+'Ongoing Cash Flows'!AF361+'Terminal Value'!AF361</f>
        <v>0</v>
      </c>
      <c r="AG361" s="9" t="n">
        <f aca="false">+Outflows!AG361+Fees!AG361+'Ongoing Cash Flows'!AG361+'Terminal Value'!AG361</f>
        <v>0</v>
      </c>
      <c r="AH361" s="9" t="n">
        <f aca="false">+Outflows!AH361+Fees!AH361+'Ongoing Cash Flows'!AH361+'Terminal Value'!AH361</f>
        <v>0</v>
      </c>
      <c r="AI361" s="9" t="n">
        <f aca="false">+Outflows!AI361+Fees!AI361+'Ongoing Cash Flows'!AI361+'Terminal Value'!AI361</f>
        <v>0</v>
      </c>
      <c r="AJ361" s="9" t="n">
        <f aca="false">+Outflows!AJ361+Fees!AJ361+'Ongoing Cash Flows'!AJ361+'Terminal Value'!AJ361</f>
        <v>0</v>
      </c>
      <c r="AK361" s="9"/>
      <c r="AL361" s="1"/>
      <c r="AM361" s="32"/>
      <c r="AN361" s="33" t="n">
        <f aca="false">IF(ISERROR(XIRR(B361:AJ361,IRRDates)),-1,XIRR(B361:AJ361,IRRDates))</f>
        <v>0.0528703179878938</v>
      </c>
      <c r="AO361" s="9" t="n">
        <f aca="false">SUMPRODUCT(B361:AJ361,PVRf)</f>
        <v>0</v>
      </c>
      <c r="AP361" s="9" t="n">
        <f aca="false">MIN(0,AO361-$AO$1004)^2</f>
        <v>0</v>
      </c>
      <c r="AQ361" s="9" t="n">
        <f aca="false">MAX(0,AO361-$AO$1004)^2</f>
        <v>0</v>
      </c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20"/>
      <c r="CM361" s="20"/>
      <c r="CN361" s="20"/>
      <c r="CO361" s="20"/>
      <c r="CP361" s="20"/>
    </row>
    <row r="362" customFormat="false" ht="11.25" hidden="false" customHeight="false" outlineLevel="0" collapsed="false">
      <c r="A362" s="1" t="n">
        <v>360</v>
      </c>
      <c r="B362" s="9" t="n">
        <f aca="false">+Outflows!B362+Fees!B362+'Ongoing Cash Flows'!B362+'Terminal Value'!B362</f>
        <v>-90736.6542451068</v>
      </c>
      <c r="C362" s="9" t="n">
        <f aca="false">+Outflows!C362+Fees!C362+'Ongoing Cash Flows'!C362+'Terminal Value'!C362</f>
        <v>14195.7385186828</v>
      </c>
      <c r="D362" s="9" t="n">
        <f aca="false">+Outflows!D362+Fees!D362+'Ongoing Cash Flows'!D362+'Terminal Value'!D362</f>
        <v>12092.0495278242</v>
      </c>
      <c r="E362" s="9" t="n">
        <f aca="false">+Outflows!E362+Fees!E362+'Ongoing Cash Flows'!E362+'Terminal Value'!E362</f>
        <v>10051.2681394391</v>
      </c>
      <c r="F362" s="9" t="n">
        <f aca="false">+Outflows!F362+Fees!F362+'Ongoing Cash Flows'!F362+'Terminal Value'!F362</f>
        <v>9635.86472965461</v>
      </c>
      <c r="G362" s="9" t="n">
        <f aca="false">+Outflows!G362+Fees!G362+'Ongoing Cash Flows'!G362+'Terminal Value'!G362</f>
        <v>9341.04191996012</v>
      </c>
      <c r="H362" s="9" t="n">
        <f aca="false">+Outflows!H362+Fees!H362+'Ongoing Cash Flows'!H362+'Terminal Value'!H362</f>
        <v>8409.33418658511</v>
      </c>
      <c r="I362" s="9" t="n">
        <f aca="false">+Outflows!I362+Fees!I362+'Ongoing Cash Flows'!I362+'Terminal Value'!I362</f>
        <v>8262.77264922636</v>
      </c>
      <c r="J362" s="9" t="n">
        <f aca="false">+Outflows!J362+Fees!J362+'Ongoing Cash Flows'!J362+'Terminal Value'!J362</f>
        <v>8250.33844669137</v>
      </c>
      <c r="K362" s="9" t="n">
        <f aca="false">+Outflows!K362+Fees!K362+'Ongoing Cash Flows'!K362+'Terminal Value'!K362</f>
        <v>8241.05905919738</v>
      </c>
      <c r="L362" s="9" t="n">
        <f aca="false">+Outflows!L362+Fees!L362+'Ongoing Cash Flows'!L362+'Terminal Value'!L362</f>
        <v>8242.41051181096</v>
      </c>
      <c r="M362" s="9" t="n">
        <f aca="false">+Outflows!M362+Fees!M362+'Ongoing Cash Flows'!M362+'Terminal Value'!M362</f>
        <v>8214.28042489456</v>
      </c>
      <c r="N362" s="9" t="n">
        <f aca="false">+Outflows!N362+Fees!N362+'Ongoing Cash Flows'!N362+'Terminal Value'!N362</f>
        <v>8196.75777927906</v>
      </c>
      <c r="O362" s="9" t="n">
        <f aca="false">+Outflows!O362+Fees!O362+'Ongoing Cash Flows'!O362+'Terminal Value'!O362</f>
        <v>7870.5101077627</v>
      </c>
      <c r="P362" s="9" t="n">
        <f aca="false">+Outflows!P362+Fees!P362+'Ongoing Cash Flows'!P362+'Terminal Value'!P362</f>
        <v>7762.77529375324</v>
      </c>
      <c r="Q362" s="9" t="n">
        <f aca="false">+Outflows!Q362+Fees!Q362+'Ongoing Cash Flows'!Q362+'Terminal Value'!Q362</f>
        <v>7734.0950629351</v>
      </c>
      <c r="R362" s="9" t="n">
        <f aca="false">+Outflows!R362+Fees!R362+'Ongoing Cash Flows'!R362+'Terminal Value'!R362</f>
        <v>1040.71312952968</v>
      </c>
      <c r="S362" s="9" t="n">
        <f aca="false">+Outflows!S362+Fees!S362+'Ongoing Cash Flows'!S362+'Terminal Value'!S362</f>
        <v>0</v>
      </c>
      <c r="T362" s="9" t="n">
        <f aca="false">+Outflows!T362+Fees!T362+'Ongoing Cash Flows'!T362+'Terminal Value'!T362</f>
        <v>0</v>
      </c>
      <c r="U362" s="9" t="n">
        <f aca="false">+Outflows!U362+Fees!U362+'Ongoing Cash Flows'!U362+'Terminal Value'!U362</f>
        <v>0</v>
      </c>
      <c r="V362" s="9" t="n">
        <f aca="false">+Outflows!V362+Fees!V362+'Ongoing Cash Flows'!V362+'Terminal Value'!V362</f>
        <v>0</v>
      </c>
      <c r="W362" s="9" t="n">
        <f aca="false">+Outflows!W362+Fees!W362+'Ongoing Cash Flows'!W362+'Terminal Value'!W362</f>
        <v>0</v>
      </c>
      <c r="X362" s="9" t="n">
        <f aca="false">+Outflows!X362+Fees!X362+'Ongoing Cash Flows'!X362+'Terminal Value'!X362</f>
        <v>0</v>
      </c>
      <c r="Y362" s="9" t="n">
        <f aca="false">+Outflows!Y362+Fees!Y362+'Ongoing Cash Flows'!Y362+'Terminal Value'!Y362</f>
        <v>0</v>
      </c>
      <c r="Z362" s="9" t="n">
        <f aca="false">+Outflows!Z362+Fees!Z362+'Ongoing Cash Flows'!Z362+'Terminal Value'!Z362</f>
        <v>0</v>
      </c>
      <c r="AA362" s="9" t="n">
        <f aca="false">+Outflows!AA362+Fees!AA362+'Ongoing Cash Flows'!AA362+'Terminal Value'!AA362</f>
        <v>0</v>
      </c>
      <c r="AB362" s="9" t="n">
        <f aca="false">+Outflows!AB362+Fees!AB362+'Ongoing Cash Flows'!AB362+'Terminal Value'!AB362</f>
        <v>0</v>
      </c>
      <c r="AC362" s="9" t="n">
        <f aca="false">+Outflows!AC362+Fees!AC362+'Ongoing Cash Flows'!AC362+'Terminal Value'!AC362</f>
        <v>0</v>
      </c>
      <c r="AD362" s="9" t="n">
        <f aca="false">+Outflows!AD362+Fees!AD362+'Ongoing Cash Flows'!AD362+'Terminal Value'!AD362</f>
        <v>0</v>
      </c>
      <c r="AE362" s="9" t="n">
        <f aca="false">+Outflows!AE362+Fees!AE362+'Ongoing Cash Flows'!AE362+'Terminal Value'!AE362</f>
        <v>0</v>
      </c>
      <c r="AF362" s="9" t="n">
        <f aca="false">+Outflows!AF362+Fees!AF362+'Ongoing Cash Flows'!AF362+'Terminal Value'!AF362</f>
        <v>0</v>
      </c>
      <c r="AG362" s="9" t="n">
        <f aca="false">+Outflows!AG362+Fees!AG362+'Ongoing Cash Flows'!AG362+'Terminal Value'!AG362</f>
        <v>0</v>
      </c>
      <c r="AH362" s="9" t="n">
        <f aca="false">+Outflows!AH362+Fees!AH362+'Ongoing Cash Flows'!AH362+'Terminal Value'!AH362</f>
        <v>0</v>
      </c>
      <c r="AI362" s="9" t="n">
        <f aca="false">+Outflows!AI362+Fees!AI362+'Ongoing Cash Flows'!AI362+'Terminal Value'!AI362</f>
        <v>0</v>
      </c>
      <c r="AJ362" s="9" t="n">
        <f aca="false">+Outflows!AJ362+Fees!AJ362+'Ongoing Cash Flows'!AJ362+'Terminal Value'!AJ362</f>
        <v>0</v>
      </c>
      <c r="AK362" s="9"/>
      <c r="AL362" s="1"/>
      <c r="AM362" s="32"/>
      <c r="AN362" s="33" t="n">
        <f aca="false">IF(ISERROR(XIRR(B362:AJ362,IRRDates)),-1,XIRR(B362:AJ362,IRRDates))</f>
        <v>0.063134678473288</v>
      </c>
      <c r="AO362" s="9" t="n">
        <f aca="false">SUMPRODUCT(B362:AJ362,PVRf)</f>
        <v>0</v>
      </c>
      <c r="AP362" s="9" t="n">
        <f aca="false">MIN(0,AO362-$AO$1004)^2</f>
        <v>0</v>
      </c>
      <c r="AQ362" s="9" t="n">
        <f aca="false">MAX(0,AO362-$AO$1004)^2</f>
        <v>0</v>
      </c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20"/>
      <c r="CM362" s="20"/>
      <c r="CN362" s="20"/>
      <c r="CO362" s="20"/>
      <c r="CP362" s="20"/>
    </row>
    <row r="363" customFormat="false" ht="11.25" hidden="false" customHeight="false" outlineLevel="0" collapsed="false">
      <c r="A363" s="1" t="n">
        <v>361</v>
      </c>
      <c r="B363" s="9" t="n">
        <f aca="false">+Outflows!B363+Fees!B363+'Ongoing Cash Flows'!B363+'Terminal Value'!B363</f>
        <v>-91030.3991423782</v>
      </c>
      <c r="C363" s="9" t="n">
        <f aca="false">+Outflows!C363+Fees!C363+'Ongoing Cash Flows'!C363+'Terminal Value'!C363</f>
        <v>14061.3997250451</v>
      </c>
      <c r="D363" s="9" t="n">
        <f aca="false">+Outflows!D363+Fees!D363+'Ongoing Cash Flows'!D363+'Terminal Value'!D363</f>
        <v>12027.3928196712</v>
      </c>
      <c r="E363" s="9" t="n">
        <f aca="false">+Outflows!E363+Fees!E363+'Ongoing Cash Flows'!E363+'Terminal Value'!E363</f>
        <v>10055.9642807956</v>
      </c>
      <c r="F363" s="9" t="n">
        <f aca="false">+Outflows!F363+Fees!F363+'Ongoing Cash Flows'!F363+'Terminal Value'!F363</f>
        <v>9600.92391508635</v>
      </c>
      <c r="G363" s="9" t="n">
        <f aca="false">+Outflows!G363+Fees!G363+'Ongoing Cash Flows'!G363+'Terminal Value'!G363</f>
        <v>9297.84936411381</v>
      </c>
      <c r="H363" s="9" t="n">
        <f aca="false">+Outflows!H363+Fees!H363+'Ongoing Cash Flows'!H363+'Terminal Value'!H363</f>
        <v>8416.4493459856</v>
      </c>
      <c r="I363" s="9" t="n">
        <f aca="false">+Outflows!I363+Fees!I363+'Ongoing Cash Flows'!I363+'Terminal Value'!I363</f>
        <v>8269.51092217385</v>
      </c>
      <c r="J363" s="9" t="n">
        <f aca="false">+Outflows!J363+Fees!J363+'Ongoing Cash Flows'!J363+'Terminal Value'!J363</f>
        <v>8257.07671963886</v>
      </c>
      <c r="K363" s="9" t="n">
        <f aca="false">+Outflows!K363+Fees!K363+'Ongoing Cash Flows'!K363+'Terminal Value'!K363</f>
        <v>8247.80875294648</v>
      </c>
      <c r="L363" s="9" t="n">
        <f aca="false">+Outflows!L363+Fees!L363+'Ongoing Cash Flows'!L363+'Terminal Value'!L363</f>
        <v>8249.14878475845</v>
      </c>
      <c r="M363" s="9" t="n">
        <f aca="false">+Outflows!M363+Fees!M363+'Ongoing Cash Flows'!M363+'Terminal Value'!M363</f>
        <v>8221.03011864366</v>
      </c>
      <c r="N363" s="9" t="n">
        <f aca="false">+Outflows!N363+Fees!N363+'Ongoing Cash Flows'!N363+'Terminal Value'!N363</f>
        <v>8203.49605222655</v>
      </c>
      <c r="O363" s="9" t="n">
        <f aca="false">+Outflows!O363+Fees!O363+'Ongoing Cash Flows'!O363+'Terminal Value'!O363</f>
        <v>7877.25980151179</v>
      </c>
      <c r="P363" s="9" t="n">
        <f aca="false">+Outflows!P363+Fees!P363+'Ongoing Cash Flows'!P363+'Terminal Value'!P363</f>
        <v>7769.51356670072</v>
      </c>
      <c r="Q363" s="9" t="n">
        <f aca="false">+Outflows!Q363+Fees!Q363+'Ongoing Cash Flows'!Q363+'Terminal Value'!Q363</f>
        <v>7740.8447566842</v>
      </c>
      <c r="R363" s="9" t="n">
        <f aca="false">+Outflows!R363+Fees!R363+'Ongoing Cash Flows'!R363+'Terminal Value'!R363</f>
        <v>1044.08226600342</v>
      </c>
      <c r="S363" s="9" t="n">
        <f aca="false">+Outflows!S363+Fees!S363+'Ongoing Cash Flows'!S363+'Terminal Value'!S363</f>
        <v>0</v>
      </c>
      <c r="T363" s="9" t="n">
        <f aca="false">+Outflows!T363+Fees!T363+'Ongoing Cash Flows'!T363+'Terminal Value'!T363</f>
        <v>0</v>
      </c>
      <c r="U363" s="9" t="n">
        <f aca="false">+Outflows!U363+Fees!U363+'Ongoing Cash Flows'!U363+'Terminal Value'!U363</f>
        <v>0</v>
      </c>
      <c r="V363" s="9" t="n">
        <f aca="false">+Outflows!V363+Fees!V363+'Ongoing Cash Flows'!V363+'Terminal Value'!V363</f>
        <v>0</v>
      </c>
      <c r="W363" s="9" t="n">
        <f aca="false">+Outflows!W363+Fees!W363+'Ongoing Cash Flows'!W363+'Terminal Value'!W363</f>
        <v>0</v>
      </c>
      <c r="X363" s="9" t="n">
        <f aca="false">+Outflows!X363+Fees!X363+'Ongoing Cash Flows'!X363+'Terminal Value'!X363</f>
        <v>0</v>
      </c>
      <c r="Y363" s="9" t="n">
        <f aca="false">+Outflows!Y363+Fees!Y363+'Ongoing Cash Flows'!Y363+'Terminal Value'!Y363</f>
        <v>0</v>
      </c>
      <c r="Z363" s="9" t="n">
        <f aca="false">+Outflows!Z363+Fees!Z363+'Ongoing Cash Flows'!Z363+'Terminal Value'!Z363</f>
        <v>0</v>
      </c>
      <c r="AA363" s="9" t="n">
        <f aca="false">+Outflows!AA363+Fees!AA363+'Ongoing Cash Flows'!AA363+'Terminal Value'!AA363</f>
        <v>0</v>
      </c>
      <c r="AB363" s="9" t="n">
        <f aca="false">+Outflows!AB363+Fees!AB363+'Ongoing Cash Flows'!AB363+'Terminal Value'!AB363</f>
        <v>0</v>
      </c>
      <c r="AC363" s="9" t="n">
        <f aca="false">+Outflows!AC363+Fees!AC363+'Ongoing Cash Flows'!AC363+'Terminal Value'!AC363</f>
        <v>0</v>
      </c>
      <c r="AD363" s="9" t="n">
        <f aca="false">+Outflows!AD363+Fees!AD363+'Ongoing Cash Flows'!AD363+'Terminal Value'!AD363</f>
        <v>0</v>
      </c>
      <c r="AE363" s="9" t="n">
        <f aca="false">+Outflows!AE363+Fees!AE363+'Ongoing Cash Flows'!AE363+'Terminal Value'!AE363</f>
        <v>0</v>
      </c>
      <c r="AF363" s="9" t="n">
        <f aca="false">+Outflows!AF363+Fees!AF363+'Ongoing Cash Flows'!AF363+'Terminal Value'!AF363</f>
        <v>0</v>
      </c>
      <c r="AG363" s="9" t="n">
        <f aca="false">+Outflows!AG363+Fees!AG363+'Ongoing Cash Flows'!AG363+'Terminal Value'!AG363</f>
        <v>0</v>
      </c>
      <c r="AH363" s="9" t="n">
        <f aca="false">+Outflows!AH363+Fees!AH363+'Ongoing Cash Flows'!AH363+'Terminal Value'!AH363</f>
        <v>0</v>
      </c>
      <c r="AI363" s="9" t="n">
        <f aca="false">+Outflows!AI363+Fees!AI363+'Ongoing Cash Flows'!AI363+'Terminal Value'!AI363</f>
        <v>0</v>
      </c>
      <c r="AJ363" s="9" t="n">
        <f aca="false">+Outflows!AJ363+Fees!AJ363+'Ongoing Cash Flows'!AJ363+'Terminal Value'!AJ363</f>
        <v>0</v>
      </c>
      <c r="AK363" s="9"/>
      <c r="AL363" s="1"/>
      <c r="AM363" s="32"/>
      <c r="AN363" s="33" t="n">
        <f aca="false">IF(ISERROR(XIRR(B363:AJ363,IRRDates)),-1,XIRR(B363:AJ363,IRRDates))</f>
        <v>0.0622042022256505</v>
      </c>
      <c r="AO363" s="9" t="n">
        <f aca="false">SUMPRODUCT(B363:AJ363,PVRf)</f>
        <v>0</v>
      </c>
      <c r="AP363" s="9" t="n">
        <f aca="false">MIN(0,AO363-$AO$1004)^2</f>
        <v>0</v>
      </c>
      <c r="AQ363" s="9" t="n">
        <f aca="false">MAX(0,AO363-$AO$1004)^2</f>
        <v>0</v>
      </c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20"/>
      <c r="CM363" s="20"/>
      <c r="CN363" s="20"/>
      <c r="CO363" s="20"/>
      <c r="CP363" s="20"/>
    </row>
    <row r="364" customFormat="false" ht="11.25" hidden="false" customHeight="false" outlineLevel="0" collapsed="false">
      <c r="A364" s="1" t="n">
        <v>362</v>
      </c>
      <c r="B364" s="9" t="n">
        <f aca="false">+Outflows!B364+Fees!B364+'Ongoing Cash Flows'!B364+'Terminal Value'!B364</f>
        <v>-96125.0234652986</v>
      </c>
      <c r="C364" s="9" t="n">
        <f aca="false">+Outflows!C364+Fees!C364+'Ongoing Cash Flows'!C364+'Terminal Value'!C364</f>
        <v>14216.258810415</v>
      </c>
      <c r="D364" s="9" t="n">
        <f aca="false">+Outflows!D364+Fees!D364+'Ongoing Cash Flows'!D364+'Terminal Value'!D364</f>
        <v>12252.2931412022</v>
      </c>
      <c r="E364" s="9" t="n">
        <f aca="false">+Outflows!E364+Fees!E364+'Ongoing Cash Flows'!E364+'Terminal Value'!E364</f>
        <v>10228.2638704311</v>
      </c>
      <c r="F364" s="9" t="n">
        <f aca="false">+Outflows!F364+Fees!F364+'Ongoing Cash Flows'!F364+'Terminal Value'!F364</f>
        <v>9894.89698175298</v>
      </c>
      <c r="G364" s="9" t="n">
        <f aca="false">+Outflows!G364+Fees!G364+'Ongoing Cash Flows'!G364+'Terminal Value'!G364</f>
        <v>9421.1739934235</v>
      </c>
      <c r="H364" s="9" t="n">
        <f aca="false">+Outflows!H364+Fees!H364+'Ongoing Cash Flows'!H364+'Terminal Value'!H364</f>
        <v>8539.85255904521</v>
      </c>
      <c r="I364" s="9" t="n">
        <f aca="false">+Outflows!I364+Fees!I364+'Ongoing Cash Flows'!I364+'Terminal Value'!I364</f>
        <v>8386.37752844219</v>
      </c>
      <c r="J364" s="9" t="n">
        <f aca="false">+Outflows!J364+Fees!J364+'Ongoing Cash Flows'!J364+'Terminal Value'!J364</f>
        <v>8373.9433259072</v>
      </c>
      <c r="K364" s="9" t="n">
        <f aca="false">+Outflows!K364+Fees!K364+'Ongoing Cash Flows'!K364+'Terminal Value'!K364</f>
        <v>8364.87343820849</v>
      </c>
      <c r="L364" s="9" t="n">
        <f aca="false">+Outflows!L364+Fees!L364+'Ongoing Cash Flows'!L364+'Terminal Value'!L364</f>
        <v>8366.01539102679</v>
      </c>
      <c r="M364" s="9" t="n">
        <f aca="false">+Outflows!M364+Fees!M364+'Ongoing Cash Flows'!M364+'Terminal Value'!M364</f>
        <v>8338.09480390567</v>
      </c>
      <c r="N364" s="9" t="n">
        <f aca="false">+Outflows!N364+Fees!N364+'Ongoing Cash Flows'!N364+'Terminal Value'!N364</f>
        <v>8320.36265849488</v>
      </c>
      <c r="O364" s="9" t="n">
        <f aca="false">+Outflows!O364+Fees!O364+'Ongoing Cash Flows'!O364+'Terminal Value'!O364</f>
        <v>7994.3244867738</v>
      </c>
      <c r="P364" s="9" t="n">
        <f aca="false">+Outflows!P364+Fees!P364+'Ongoing Cash Flows'!P364+'Terminal Value'!P364</f>
        <v>7886.38017296906</v>
      </c>
      <c r="Q364" s="9" t="n">
        <f aca="false">+Outflows!Q364+Fees!Q364+'Ongoing Cash Flows'!Q364+'Terminal Value'!Q364</f>
        <v>7857.90944194621</v>
      </c>
      <c r="R364" s="9" t="n">
        <f aca="false">+Outflows!R364+Fees!R364+'Ongoing Cash Flows'!R364+'Terminal Value'!R364</f>
        <v>1102.51556913759</v>
      </c>
      <c r="S364" s="9" t="n">
        <f aca="false">+Outflows!S364+Fees!S364+'Ongoing Cash Flows'!S364+'Terminal Value'!S364</f>
        <v>0</v>
      </c>
      <c r="T364" s="9" t="n">
        <f aca="false">+Outflows!T364+Fees!T364+'Ongoing Cash Flows'!T364+'Terminal Value'!T364</f>
        <v>0</v>
      </c>
      <c r="U364" s="9" t="n">
        <f aca="false">+Outflows!U364+Fees!U364+'Ongoing Cash Flows'!U364+'Terminal Value'!U364</f>
        <v>0</v>
      </c>
      <c r="V364" s="9" t="n">
        <f aca="false">+Outflows!V364+Fees!V364+'Ongoing Cash Flows'!V364+'Terminal Value'!V364</f>
        <v>0</v>
      </c>
      <c r="W364" s="9" t="n">
        <f aca="false">+Outflows!W364+Fees!W364+'Ongoing Cash Flows'!W364+'Terminal Value'!W364</f>
        <v>0</v>
      </c>
      <c r="X364" s="9" t="n">
        <f aca="false">+Outflows!X364+Fees!X364+'Ongoing Cash Flows'!X364+'Terminal Value'!X364</f>
        <v>0</v>
      </c>
      <c r="Y364" s="9" t="n">
        <f aca="false">+Outflows!Y364+Fees!Y364+'Ongoing Cash Flows'!Y364+'Terminal Value'!Y364</f>
        <v>0</v>
      </c>
      <c r="Z364" s="9" t="n">
        <f aca="false">+Outflows!Z364+Fees!Z364+'Ongoing Cash Flows'!Z364+'Terminal Value'!Z364</f>
        <v>0</v>
      </c>
      <c r="AA364" s="9" t="n">
        <f aca="false">+Outflows!AA364+Fees!AA364+'Ongoing Cash Flows'!AA364+'Terminal Value'!AA364</f>
        <v>0</v>
      </c>
      <c r="AB364" s="9" t="n">
        <f aca="false">+Outflows!AB364+Fees!AB364+'Ongoing Cash Flows'!AB364+'Terminal Value'!AB364</f>
        <v>0</v>
      </c>
      <c r="AC364" s="9" t="n">
        <f aca="false">+Outflows!AC364+Fees!AC364+'Ongoing Cash Flows'!AC364+'Terminal Value'!AC364</f>
        <v>0</v>
      </c>
      <c r="AD364" s="9" t="n">
        <f aca="false">+Outflows!AD364+Fees!AD364+'Ongoing Cash Flows'!AD364+'Terminal Value'!AD364</f>
        <v>0</v>
      </c>
      <c r="AE364" s="9" t="n">
        <f aca="false">+Outflows!AE364+Fees!AE364+'Ongoing Cash Flows'!AE364+'Terminal Value'!AE364</f>
        <v>0</v>
      </c>
      <c r="AF364" s="9" t="n">
        <f aca="false">+Outflows!AF364+Fees!AF364+'Ongoing Cash Flows'!AF364+'Terminal Value'!AF364</f>
        <v>0</v>
      </c>
      <c r="AG364" s="9" t="n">
        <f aca="false">+Outflows!AG364+Fees!AG364+'Ongoing Cash Flows'!AG364+'Terminal Value'!AG364</f>
        <v>0</v>
      </c>
      <c r="AH364" s="9" t="n">
        <f aca="false">+Outflows!AH364+Fees!AH364+'Ongoing Cash Flows'!AH364+'Terminal Value'!AH364</f>
        <v>0</v>
      </c>
      <c r="AI364" s="9" t="n">
        <f aca="false">+Outflows!AI364+Fees!AI364+'Ongoing Cash Flows'!AI364+'Terminal Value'!AI364</f>
        <v>0</v>
      </c>
      <c r="AJ364" s="9" t="n">
        <f aca="false">+Outflows!AJ364+Fees!AJ364+'Ongoing Cash Flows'!AJ364+'Terminal Value'!AJ364</f>
        <v>0</v>
      </c>
      <c r="AK364" s="9"/>
      <c r="AL364" s="1"/>
      <c r="AM364" s="32"/>
      <c r="AN364" s="33" t="n">
        <f aca="false">IF(ISERROR(XIRR(B364:AJ364,IRRDates)),-1,XIRR(B364:AJ364,IRRDates))</f>
        <v>0.0557296183692784</v>
      </c>
      <c r="AO364" s="9" t="n">
        <f aca="false">SUMPRODUCT(B364:AJ364,PVRf)</f>
        <v>0</v>
      </c>
      <c r="AP364" s="9" t="n">
        <f aca="false">MIN(0,AO364-$AO$1004)^2</f>
        <v>0</v>
      </c>
      <c r="AQ364" s="9" t="n">
        <f aca="false">MAX(0,AO364-$AO$1004)^2</f>
        <v>0</v>
      </c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20"/>
      <c r="CM364" s="20"/>
      <c r="CN364" s="20"/>
      <c r="CO364" s="20"/>
      <c r="CP364" s="20"/>
    </row>
    <row r="365" customFormat="false" ht="11.25" hidden="false" customHeight="false" outlineLevel="0" collapsed="false">
      <c r="A365" s="1" t="n">
        <v>363</v>
      </c>
      <c r="B365" s="9" t="n">
        <f aca="false">+Outflows!B365+Fees!B365+'Ongoing Cash Flows'!B365+'Terminal Value'!B365</f>
        <v>-100081.883571885</v>
      </c>
      <c r="C365" s="9" t="n">
        <f aca="false">+Outflows!C365+Fees!C365+'Ongoing Cash Flows'!C365+'Terminal Value'!C365</f>
        <v>14202.0783423246</v>
      </c>
      <c r="D365" s="9" t="n">
        <f aca="false">+Outflows!D365+Fees!D365+'Ongoing Cash Flows'!D365+'Terminal Value'!D365</f>
        <v>12366.3687526918</v>
      </c>
      <c r="E365" s="9" t="n">
        <f aca="false">+Outflows!E365+Fees!E365+'Ongoing Cash Flows'!E365+'Terminal Value'!E365</f>
        <v>10245.8231105383</v>
      </c>
      <c r="F365" s="9" t="n">
        <f aca="false">+Outflows!F365+Fees!F365+'Ongoing Cash Flows'!F365+'Terminal Value'!F365</f>
        <v>9989.47011440927</v>
      </c>
      <c r="G365" s="9" t="n">
        <f aca="false">+Outflows!G365+Fees!G365+'Ongoing Cash Flows'!G365+'Terminal Value'!G365</f>
        <v>9589.87780326336</v>
      </c>
      <c r="H365" s="9" t="n">
        <f aca="false">+Outflows!H365+Fees!H365+'Ongoing Cash Flows'!H365+'Terminal Value'!H365</f>
        <v>8635.69657419336</v>
      </c>
      <c r="I365" s="9" t="n">
        <f aca="false">+Outflows!I365+Fees!I365+'Ongoing Cash Flows'!I365+'Terminal Value'!I365</f>
        <v>8477.14473379918</v>
      </c>
      <c r="J365" s="9" t="n">
        <f aca="false">+Outflows!J365+Fees!J365+'Ongoing Cash Flows'!J365+'Terminal Value'!J365</f>
        <v>8464.71053126419</v>
      </c>
      <c r="K365" s="9" t="n">
        <f aca="false">+Outflows!K365+Fees!K365+'Ongoing Cash Flows'!K365+'Terminal Value'!K365</f>
        <v>8455.79448628643</v>
      </c>
      <c r="L365" s="9" t="n">
        <f aca="false">+Outflows!L365+Fees!L365+'Ongoing Cash Flows'!L365+'Terminal Value'!L365</f>
        <v>8456.78259638378</v>
      </c>
      <c r="M365" s="9" t="n">
        <f aca="false">+Outflows!M365+Fees!M365+'Ongoing Cash Flows'!M365+'Terminal Value'!M365</f>
        <v>8429.01585198361</v>
      </c>
      <c r="N365" s="9" t="n">
        <f aca="false">+Outflows!N365+Fees!N365+'Ongoing Cash Flows'!N365+'Terminal Value'!N365</f>
        <v>8411.12986385188</v>
      </c>
      <c r="O365" s="9" t="n">
        <f aca="false">+Outflows!O365+Fees!O365+'Ongoing Cash Flows'!O365+'Terminal Value'!O365</f>
        <v>8085.24553485174</v>
      </c>
      <c r="P365" s="9" t="n">
        <f aca="false">+Outflows!P365+Fees!P365+'Ongoing Cash Flows'!P365+'Terminal Value'!P365</f>
        <v>7977.14737832606</v>
      </c>
      <c r="Q365" s="9" t="n">
        <f aca="false">+Outflows!Q365+Fees!Q365+'Ongoing Cash Flows'!Q365+'Terminal Value'!Q365</f>
        <v>7948.83049002415</v>
      </c>
      <c r="R365" s="9" t="n">
        <f aca="false">+Outflows!R365+Fees!R365+'Ongoing Cash Flows'!R365+'Terminal Value'!R365</f>
        <v>1147.89917181609</v>
      </c>
      <c r="S365" s="9" t="n">
        <f aca="false">+Outflows!S365+Fees!S365+'Ongoing Cash Flows'!S365+'Terminal Value'!S365</f>
        <v>0</v>
      </c>
      <c r="T365" s="9" t="n">
        <f aca="false">+Outflows!T365+Fees!T365+'Ongoing Cash Flows'!T365+'Terminal Value'!T365</f>
        <v>0</v>
      </c>
      <c r="U365" s="9" t="n">
        <f aca="false">+Outflows!U365+Fees!U365+'Ongoing Cash Flows'!U365+'Terminal Value'!U365</f>
        <v>0</v>
      </c>
      <c r="V365" s="9" t="n">
        <f aca="false">+Outflows!V365+Fees!V365+'Ongoing Cash Flows'!V365+'Terminal Value'!V365</f>
        <v>0</v>
      </c>
      <c r="W365" s="9" t="n">
        <f aca="false">+Outflows!W365+Fees!W365+'Ongoing Cash Flows'!W365+'Terminal Value'!W365</f>
        <v>0</v>
      </c>
      <c r="X365" s="9" t="n">
        <f aca="false">+Outflows!X365+Fees!X365+'Ongoing Cash Flows'!X365+'Terminal Value'!X365</f>
        <v>0</v>
      </c>
      <c r="Y365" s="9" t="n">
        <f aca="false">+Outflows!Y365+Fees!Y365+'Ongoing Cash Flows'!Y365+'Terminal Value'!Y365</f>
        <v>0</v>
      </c>
      <c r="Z365" s="9" t="n">
        <f aca="false">+Outflows!Z365+Fees!Z365+'Ongoing Cash Flows'!Z365+'Terminal Value'!Z365</f>
        <v>0</v>
      </c>
      <c r="AA365" s="9" t="n">
        <f aca="false">+Outflows!AA365+Fees!AA365+'Ongoing Cash Flows'!AA365+'Terminal Value'!AA365</f>
        <v>0</v>
      </c>
      <c r="AB365" s="9" t="n">
        <f aca="false">+Outflows!AB365+Fees!AB365+'Ongoing Cash Flows'!AB365+'Terminal Value'!AB365</f>
        <v>0</v>
      </c>
      <c r="AC365" s="9" t="n">
        <f aca="false">+Outflows!AC365+Fees!AC365+'Ongoing Cash Flows'!AC365+'Terminal Value'!AC365</f>
        <v>0</v>
      </c>
      <c r="AD365" s="9" t="n">
        <f aca="false">+Outflows!AD365+Fees!AD365+'Ongoing Cash Flows'!AD365+'Terminal Value'!AD365</f>
        <v>0</v>
      </c>
      <c r="AE365" s="9" t="n">
        <f aca="false">+Outflows!AE365+Fees!AE365+'Ongoing Cash Flows'!AE365+'Terminal Value'!AE365</f>
        <v>0</v>
      </c>
      <c r="AF365" s="9" t="n">
        <f aca="false">+Outflows!AF365+Fees!AF365+'Ongoing Cash Flows'!AF365+'Terminal Value'!AF365</f>
        <v>0</v>
      </c>
      <c r="AG365" s="9" t="n">
        <f aca="false">+Outflows!AG365+Fees!AG365+'Ongoing Cash Flows'!AG365+'Terminal Value'!AG365</f>
        <v>0</v>
      </c>
      <c r="AH365" s="9" t="n">
        <f aca="false">+Outflows!AH365+Fees!AH365+'Ongoing Cash Flows'!AH365+'Terminal Value'!AH365</f>
        <v>0</v>
      </c>
      <c r="AI365" s="9" t="n">
        <f aca="false">+Outflows!AI365+Fees!AI365+'Ongoing Cash Flows'!AI365+'Terminal Value'!AI365</f>
        <v>0</v>
      </c>
      <c r="AJ365" s="9" t="n">
        <f aca="false">+Outflows!AJ365+Fees!AJ365+'Ongoing Cash Flows'!AJ365+'Terminal Value'!AJ365</f>
        <v>0</v>
      </c>
      <c r="AK365" s="9"/>
      <c r="AL365" s="1"/>
      <c r="AM365" s="32"/>
      <c r="AN365" s="33" t="n">
        <f aca="false">IF(ISERROR(XIRR(B365:AJ365,IRRDates)),-1,XIRR(B365:AJ365,IRRDates))</f>
        <v>0.0505493170182469</v>
      </c>
      <c r="AO365" s="9" t="n">
        <f aca="false">SUMPRODUCT(B365:AJ365,PVRf)</f>
        <v>0</v>
      </c>
      <c r="AP365" s="9" t="n">
        <f aca="false">MIN(0,AO365-$AO$1004)^2</f>
        <v>0</v>
      </c>
      <c r="AQ365" s="9" t="n">
        <f aca="false">MAX(0,AO365-$AO$1004)^2</f>
        <v>0</v>
      </c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20"/>
      <c r="CM365" s="20"/>
      <c r="CN365" s="20"/>
      <c r="CO365" s="20"/>
      <c r="CP365" s="20"/>
    </row>
    <row r="366" customFormat="false" ht="11.25" hidden="false" customHeight="false" outlineLevel="0" collapsed="false">
      <c r="A366" s="1" t="n">
        <v>364</v>
      </c>
      <c r="B366" s="9" t="n">
        <f aca="false">+Outflows!B366+Fees!B366+'Ongoing Cash Flows'!B366+'Terminal Value'!B366</f>
        <v>-99795.9226201176</v>
      </c>
      <c r="C366" s="9" t="n">
        <f aca="false">+Outflows!C366+Fees!C366+'Ongoing Cash Flows'!C366+'Terminal Value'!C366</f>
        <v>14392.6333929015</v>
      </c>
      <c r="D366" s="9" t="n">
        <f aca="false">+Outflows!D366+Fees!D366+'Ongoing Cash Flows'!D366+'Terminal Value'!D366</f>
        <v>12287.8922596818</v>
      </c>
      <c r="E366" s="9" t="n">
        <f aca="false">+Outflows!E366+Fees!E366+'Ongoing Cash Flows'!E366+'Terminal Value'!E366</f>
        <v>10408.2054618337</v>
      </c>
      <c r="F366" s="9" t="n">
        <f aca="false">+Outflows!F366+Fees!F366+'Ongoing Cash Flows'!F366+'Terminal Value'!F366</f>
        <v>9901.73828947289</v>
      </c>
      <c r="G366" s="9" t="n">
        <f aca="false">+Outflows!G366+Fees!G366+'Ongoing Cash Flows'!G366+'Terminal Value'!G366</f>
        <v>9469.22684020232</v>
      </c>
      <c r="H366" s="9" t="n">
        <f aca="false">+Outflows!H366+Fees!H366+'Ongoing Cash Flows'!H366+'Terminal Value'!H366</f>
        <v>8628.76995938903</v>
      </c>
      <c r="I366" s="9" t="n">
        <f aca="false">+Outflows!I366+Fees!I366+'Ongoing Cash Flows'!I366+'Terminal Value'!I366</f>
        <v>8470.58501833441</v>
      </c>
      <c r="J366" s="9" t="n">
        <f aca="false">+Outflows!J366+Fees!J366+'Ongoing Cash Flows'!J366+'Terminal Value'!J366</f>
        <v>8458.15081579942</v>
      </c>
      <c r="K366" s="9" t="n">
        <f aca="false">+Outflows!K366+Fees!K366+'Ongoing Cash Flows'!K366+'Terminal Value'!K366</f>
        <v>8449.22365265985</v>
      </c>
      <c r="L366" s="9" t="n">
        <f aca="false">+Outflows!L366+Fees!L366+'Ongoing Cash Flows'!L366+'Terminal Value'!L366</f>
        <v>8450.22288091901</v>
      </c>
      <c r="M366" s="9" t="n">
        <f aca="false">+Outflows!M366+Fees!M366+'Ongoing Cash Flows'!M366+'Terminal Value'!M366</f>
        <v>8422.44501835703</v>
      </c>
      <c r="N366" s="9" t="n">
        <f aca="false">+Outflows!N366+Fees!N366+'Ongoing Cash Flows'!N366+'Terminal Value'!N366</f>
        <v>8404.57014838711</v>
      </c>
      <c r="O366" s="9" t="n">
        <f aca="false">+Outflows!O366+Fees!O366+'Ongoing Cash Flows'!O366+'Terminal Value'!O366</f>
        <v>8078.67470122517</v>
      </c>
      <c r="P366" s="9" t="n">
        <f aca="false">+Outflows!P366+Fees!P366+'Ongoing Cash Flows'!P366+'Terminal Value'!P366</f>
        <v>7970.58766286128</v>
      </c>
      <c r="Q366" s="9" t="n">
        <f aca="false">+Outflows!Q366+Fees!Q366+'Ongoing Cash Flows'!Q366+'Terminal Value'!Q366</f>
        <v>7942.25965639757</v>
      </c>
      <c r="R366" s="9" t="n">
        <f aca="false">+Outflows!R366+Fees!R366+'Ongoing Cash Flows'!R366+'Terminal Value'!R366</f>
        <v>1144.6193140837</v>
      </c>
      <c r="S366" s="9" t="n">
        <f aca="false">+Outflows!S366+Fees!S366+'Ongoing Cash Flows'!S366+'Terminal Value'!S366</f>
        <v>0</v>
      </c>
      <c r="T366" s="9" t="n">
        <f aca="false">+Outflows!T366+Fees!T366+'Ongoing Cash Flows'!T366+'Terminal Value'!T366</f>
        <v>0</v>
      </c>
      <c r="U366" s="9" t="n">
        <f aca="false">+Outflows!U366+Fees!U366+'Ongoing Cash Flows'!U366+'Terminal Value'!U366</f>
        <v>0</v>
      </c>
      <c r="V366" s="9" t="n">
        <f aca="false">+Outflows!V366+Fees!V366+'Ongoing Cash Flows'!V366+'Terminal Value'!V366</f>
        <v>0</v>
      </c>
      <c r="W366" s="9" t="n">
        <f aca="false">+Outflows!W366+Fees!W366+'Ongoing Cash Flows'!W366+'Terminal Value'!W366</f>
        <v>0</v>
      </c>
      <c r="X366" s="9" t="n">
        <f aca="false">+Outflows!X366+Fees!X366+'Ongoing Cash Flows'!X366+'Terminal Value'!X366</f>
        <v>0</v>
      </c>
      <c r="Y366" s="9" t="n">
        <f aca="false">+Outflows!Y366+Fees!Y366+'Ongoing Cash Flows'!Y366+'Terminal Value'!Y366</f>
        <v>0</v>
      </c>
      <c r="Z366" s="9" t="n">
        <f aca="false">+Outflows!Z366+Fees!Z366+'Ongoing Cash Flows'!Z366+'Terminal Value'!Z366</f>
        <v>0</v>
      </c>
      <c r="AA366" s="9" t="n">
        <f aca="false">+Outflows!AA366+Fees!AA366+'Ongoing Cash Flows'!AA366+'Terminal Value'!AA366</f>
        <v>0</v>
      </c>
      <c r="AB366" s="9" t="n">
        <f aca="false">+Outflows!AB366+Fees!AB366+'Ongoing Cash Flows'!AB366+'Terminal Value'!AB366</f>
        <v>0</v>
      </c>
      <c r="AC366" s="9" t="n">
        <f aca="false">+Outflows!AC366+Fees!AC366+'Ongoing Cash Flows'!AC366+'Terminal Value'!AC366</f>
        <v>0</v>
      </c>
      <c r="AD366" s="9" t="n">
        <f aca="false">+Outflows!AD366+Fees!AD366+'Ongoing Cash Flows'!AD366+'Terminal Value'!AD366</f>
        <v>0</v>
      </c>
      <c r="AE366" s="9" t="n">
        <f aca="false">+Outflows!AE366+Fees!AE366+'Ongoing Cash Flows'!AE366+'Terminal Value'!AE366</f>
        <v>0</v>
      </c>
      <c r="AF366" s="9" t="n">
        <f aca="false">+Outflows!AF366+Fees!AF366+'Ongoing Cash Flows'!AF366+'Terminal Value'!AF366</f>
        <v>0</v>
      </c>
      <c r="AG366" s="9" t="n">
        <f aca="false">+Outflows!AG366+Fees!AG366+'Ongoing Cash Flows'!AG366+'Terminal Value'!AG366</f>
        <v>0</v>
      </c>
      <c r="AH366" s="9" t="n">
        <f aca="false">+Outflows!AH366+Fees!AH366+'Ongoing Cash Flows'!AH366+'Terminal Value'!AH366</f>
        <v>0</v>
      </c>
      <c r="AI366" s="9" t="n">
        <f aca="false">+Outflows!AI366+Fees!AI366+'Ongoing Cash Flows'!AI366+'Terminal Value'!AI366</f>
        <v>0</v>
      </c>
      <c r="AJ366" s="9" t="n">
        <f aca="false">+Outflows!AJ366+Fees!AJ366+'Ongoing Cash Flows'!AJ366+'Terminal Value'!AJ366</f>
        <v>0</v>
      </c>
      <c r="AK366" s="9"/>
      <c r="AL366" s="1"/>
      <c r="AM366" s="32"/>
      <c r="AN366" s="33" t="n">
        <f aca="false">IF(ISERROR(XIRR(B366:AJ366,IRRDates)),-1,XIRR(B366:AJ366,IRRDates))</f>
        <v>0.0510859458516448</v>
      </c>
      <c r="AO366" s="9" t="n">
        <f aca="false">SUMPRODUCT(B366:AJ366,PVRf)</f>
        <v>0</v>
      </c>
      <c r="AP366" s="9" t="n">
        <f aca="false">MIN(0,AO366-$AO$1004)^2</f>
        <v>0</v>
      </c>
      <c r="AQ366" s="9" t="n">
        <f aca="false">MAX(0,AO366-$AO$1004)^2</f>
        <v>0</v>
      </c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20"/>
      <c r="CM366" s="20"/>
      <c r="CN366" s="20"/>
      <c r="CO366" s="20"/>
      <c r="CP366" s="20"/>
    </row>
    <row r="367" customFormat="false" ht="11.25" hidden="false" customHeight="false" outlineLevel="0" collapsed="false">
      <c r="A367" s="1" t="n">
        <v>365</v>
      </c>
      <c r="B367" s="9" t="n">
        <f aca="false">+Outflows!B367+Fees!B367+'Ongoing Cash Flows'!B367+'Terminal Value'!B367</f>
        <v>-90505.784444644</v>
      </c>
      <c r="C367" s="9" t="n">
        <f aca="false">+Outflows!C367+Fees!C367+'Ongoing Cash Flows'!C367+'Terminal Value'!C367</f>
        <v>14139.6301009654</v>
      </c>
      <c r="D367" s="9" t="n">
        <f aca="false">+Outflows!D367+Fees!D367+'Ongoing Cash Flows'!D367+'Terminal Value'!D367</f>
        <v>11965.0404762765</v>
      </c>
      <c r="E367" s="9" t="n">
        <f aca="false">+Outflows!E367+Fees!E367+'Ongoing Cash Flows'!E367+'Terminal Value'!E367</f>
        <v>9978.06879817179</v>
      </c>
      <c r="F367" s="9" t="n">
        <f aca="false">+Outflows!F367+Fees!F367+'Ongoing Cash Flows'!F367+'Terminal Value'!F367</f>
        <v>9571.65282109489</v>
      </c>
      <c r="G367" s="9" t="n">
        <f aca="false">+Outflows!G367+Fees!G367+'Ongoing Cash Flows'!G367+'Terminal Value'!G367</f>
        <v>9331.2726956375</v>
      </c>
      <c r="H367" s="9" t="n">
        <f aca="false">+Outflows!H367+Fees!H367+'Ongoing Cash Flows'!H367+'Terminal Value'!H367</f>
        <v>8403.74200286955</v>
      </c>
      <c r="I367" s="9" t="n">
        <f aca="false">+Outflows!I367+Fees!I367+'Ongoing Cash Flows'!I367+'Terminal Value'!I367</f>
        <v>8257.47668069959</v>
      </c>
      <c r="J367" s="9" t="n">
        <f aca="false">+Outflows!J367+Fees!J367+'Ongoing Cash Flows'!J367+'Terminal Value'!J367</f>
        <v>8245.0424781646</v>
      </c>
      <c r="K367" s="9" t="n">
        <f aca="false">+Outflows!K367+Fees!K367+'Ongoing Cash Flows'!K367+'Terminal Value'!K367</f>
        <v>8235.75411445277</v>
      </c>
      <c r="L367" s="9" t="n">
        <f aca="false">+Outflows!L367+Fees!L367+'Ongoing Cash Flows'!L367+'Terminal Value'!L367</f>
        <v>8237.11454328419</v>
      </c>
      <c r="M367" s="9" t="n">
        <f aca="false">+Outflows!M367+Fees!M367+'Ongoing Cash Flows'!M367+'Terminal Value'!M367</f>
        <v>8208.97548014994</v>
      </c>
      <c r="N367" s="9" t="n">
        <f aca="false">+Outflows!N367+Fees!N367+'Ongoing Cash Flows'!N367+'Terminal Value'!N367</f>
        <v>8191.46181075228</v>
      </c>
      <c r="O367" s="9" t="n">
        <f aca="false">+Outflows!O367+Fees!O367+'Ongoing Cash Flows'!O367+'Terminal Value'!O367</f>
        <v>7865.20516301808</v>
      </c>
      <c r="P367" s="9" t="n">
        <f aca="false">+Outflows!P367+Fees!P367+'Ongoing Cash Flows'!P367+'Terminal Value'!P367</f>
        <v>7757.47932522646</v>
      </c>
      <c r="Q367" s="9" t="n">
        <f aca="false">+Outflows!Q367+Fees!Q367+'Ongoing Cash Flows'!Q367+'Terminal Value'!Q367</f>
        <v>7728.79011819048</v>
      </c>
      <c r="R367" s="9" t="n">
        <f aca="false">+Outflows!R367+Fees!R367+'Ongoing Cash Flows'!R367+'Terminal Value'!R367</f>
        <v>1038.06514526629</v>
      </c>
      <c r="S367" s="9" t="n">
        <f aca="false">+Outflows!S367+Fees!S367+'Ongoing Cash Flows'!S367+'Terminal Value'!S367</f>
        <v>0</v>
      </c>
      <c r="T367" s="9" t="n">
        <f aca="false">+Outflows!T367+Fees!T367+'Ongoing Cash Flows'!T367+'Terminal Value'!T367</f>
        <v>0</v>
      </c>
      <c r="U367" s="9" t="n">
        <f aca="false">+Outflows!U367+Fees!U367+'Ongoing Cash Flows'!U367+'Terminal Value'!U367</f>
        <v>0</v>
      </c>
      <c r="V367" s="9" t="n">
        <f aca="false">+Outflows!V367+Fees!V367+'Ongoing Cash Flows'!V367+'Terminal Value'!V367</f>
        <v>0</v>
      </c>
      <c r="W367" s="9" t="n">
        <f aca="false">+Outflows!W367+Fees!W367+'Ongoing Cash Flows'!W367+'Terminal Value'!W367</f>
        <v>0</v>
      </c>
      <c r="X367" s="9" t="n">
        <f aca="false">+Outflows!X367+Fees!X367+'Ongoing Cash Flows'!X367+'Terminal Value'!X367</f>
        <v>0</v>
      </c>
      <c r="Y367" s="9" t="n">
        <f aca="false">+Outflows!Y367+Fees!Y367+'Ongoing Cash Flows'!Y367+'Terminal Value'!Y367</f>
        <v>0</v>
      </c>
      <c r="Z367" s="9" t="n">
        <f aca="false">+Outflows!Z367+Fees!Z367+'Ongoing Cash Flows'!Z367+'Terminal Value'!Z367</f>
        <v>0</v>
      </c>
      <c r="AA367" s="9" t="n">
        <f aca="false">+Outflows!AA367+Fees!AA367+'Ongoing Cash Flows'!AA367+'Terminal Value'!AA367</f>
        <v>0</v>
      </c>
      <c r="AB367" s="9" t="n">
        <f aca="false">+Outflows!AB367+Fees!AB367+'Ongoing Cash Flows'!AB367+'Terminal Value'!AB367</f>
        <v>0</v>
      </c>
      <c r="AC367" s="9" t="n">
        <f aca="false">+Outflows!AC367+Fees!AC367+'Ongoing Cash Flows'!AC367+'Terminal Value'!AC367</f>
        <v>0</v>
      </c>
      <c r="AD367" s="9" t="n">
        <f aca="false">+Outflows!AD367+Fees!AD367+'Ongoing Cash Flows'!AD367+'Terminal Value'!AD367</f>
        <v>0</v>
      </c>
      <c r="AE367" s="9" t="n">
        <f aca="false">+Outflows!AE367+Fees!AE367+'Ongoing Cash Flows'!AE367+'Terminal Value'!AE367</f>
        <v>0</v>
      </c>
      <c r="AF367" s="9" t="n">
        <f aca="false">+Outflows!AF367+Fees!AF367+'Ongoing Cash Flows'!AF367+'Terminal Value'!AF367</f>
        <v>0</v>
      </c>
      <c r="AG367" s="9" t="n">
        <f aca="false">+Outflows!AG367+Fees!AG367+'Ongoing Cash Flows'!AG367+'Terminal Value'!AG367</f>
        <v>0</v>
      </c>
      <c r="AH367" s="9" t="n">
        <f aca="false">+Outflows!AH367+Fees!AH367+'Ongoing Cash Flows'!AH367+'Terminal Value'!AH367</f>
        <v>0</v>
      </c>
      <c r="AI367" s="9" t="n">
        <f aca="false">+Outflows!AI367+Fees!AI367+'Ongoing Cash Flows'!AI367+'Terminal Value'!AI367</f>
        <v>0</v>
      </c>
      <c r="AJ367" s="9" t="n">
        <f aca="false">+Outflows!AJ367+Fees!AJ367+'Ongoing Cash Flows'!AJ367+'Terminal Value'!AJ367</f>
        <v>0</v>
      </c>
      <c r="AK367" s="9"/>
      <c r="AL367" s="1"/>
      <c r="AM367" s="32"/>
      <c r="AN367" s="33" t="n">
        <f aca="false">IF(ISERROR(XIRR(B367:AJ367,IRRDates)),-1,XIRR(B367:AJ367,IRRDates))</f>
        <v>0.062979545938876</v>
      </c>
      <c r="AO367" s="9" t="n">
        <f aca="false">SUMPRODUCT(B367:AJ367,PVRf)</f>
        <v>0</v>
      </c>
      <c r="AP367" s="9" t="n">
        <f aca="false">MIN(0,AO367-$AO$1004)^2</f>
        <v>0</v>
      </c>
      <c r="AQ367" s="9" t="n">
        <f aca="false">MAX(0,AO367-$AO$1004)^2</f>
        <v>0</v>
      </c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20"/>
      <c r="CM367" s="20"/>
      <c r="CN367" s="20"/>
      <c r="CO367" s="20"/>
      <c r="CP367" s="20"/>
    </row>
    <row r="368" customFormat="false" ht="11.25" hidden="false" customHeight="false" outlineLevel="0" collapsed="false">
      <c r="A368" s="1" t="n">
        <v>366</v>
      </c>
      <c r="B368" s="9" t="n">
        <f aca="false">+Outflows!B368+Fees!B368+'Ongoing Cash Flows'!B368+'Terminal Value'!B368</f>
        <v>-96379.4396339541</v>
      </c>
      <c r="C368" s="9" t="n">
        <f aca="false">+Outflows!C368+Fees!C368+'Ongoing Cash Flows'!C368+'Terminal Value'!C368</f>
        <v>14185.2606663844</v>
      </c>
      <c r="D368" s="9" t="n">
        <f aca="false">+Outflows!D368+Fees!D368+'Ongoing Cash Flows'!D368+'Terminal Value'!D368</f>
        <v>12150.5635856701</v>
      </c>
      <c r="E368" s="9" t="n">
        <f aca="false">+Outflows!E368+Fees!E368+'Ongoing Cash Flows'!E368+'Terminal Value'!E368</f>
        <v>10249.8964662297</v>
      </c>
      <c r="F368" s="9" t="n">
        <f aca="false">+Outflows!F368+Fees!F368+'Ongoing Cash Flows'!F368+'Terminal Value'!F368</f>
        <v>9829.60179297593</v>
      </c>
      <c r="G368" s="9" t="n">
        <f aca="false">+Outflows!G368+Fees!G368+'Ongoing Cash Flows'!G368+'Terminal Value'!G368</f>
        <v>9548.64179391857</v>
      </c>
      <c r="H368" s="9" t="n">
        <f aca="false">+Outflows!H368+Fees!H368+'Ongoing Cash Flows'!H368+'Terminal Value'!H368</f>
        <v>8546.01508854226</v>
      </c>
      <c r="I368" s="9" t="n">
        <f aca="false">+Outflows!I368+Fees!I368+'Ongoing Cash Flows'!I368+'Terminal Value'!I368</f>
        <v>8392.21363181821</v>
      </c>
      <c r="J368" s="9" t="n">
        <f aca="false">+Outflows!J368+Fees!J368+'Ongoing Cash Flows'!J368+'Terminal Value'!J368</f>
        <v>8379.77942928322</v>
      </c>
      <c r="K368" s="9" t="n">
        <f aca="false">+Outflows!K368+Fees!K368+'Ongoing Cash Flows'!K368+'Terminal Value'!K368</f>
        <v>8370.71943328515</v>
      </c>
      <c r="L368" s="9" t="n">
        <f aca="false">+Outflows!L368+Fees!L368+'Ongoing Cash Flows'!L368+'Terminal Value'!L368</f>
        <v>8371.85149440281</v>
      </c>
      <c r="M368" s="9" t="n">
        <f aca="false">+Outflows!M368+Fees!M368+'Ongoing Cash Flows'!M368+'Terminal Value'!M368</f>
        <v>8343.94079898233</v>
      </c>
      <c r="N368" s="9" t="n">
        <f aca="false">+Outflows!N368+Fees!N368+'Ongoing Cash Flows'!N368+'Terminal Value'!N368</f>
        <v>8326.1987618709</v>
      </c>
      <c r="O368" s="9" t="n">
        <f aca="false">+Outflows!O368+Fees!O368+'Ongoing Cash Flows'!O368+'Terminal Value'!O368</f>
        <v>8000.17048185046</v>
      </c>
      <c r="P368" s="9" t="n">
        <f aca="false">+Outflows!P368+Fees!P368+'Ongoing Cash Flows'!P368+'Terminal Value'!P368</f>
        <v>7892.21627634508</v>
      </c>
      <c r="Q368" s="9" t="n">
        <f aca="false">+Outflows!Q368+Fees!Q368+'Ongoing Cash Flows'!Q368+'Terminal Value'!Q368</f>
        <v>7863.75543702287</v>
      </c>
      <c r="R368" s="9" t="n">
        <f aca="false">+Outflows!R368+Fees!R368+'Ongoing Cash Flows'!R368+'Terminal Value'!R368</f>
        <v>1105.4336208256</v>
      </c>
      <c r="S368" s="9" t="n">
        <f aca="false">+Outflows!S368+Fees!S368+'Ongoing Cash Flows'!S368+'Terminal Value'!S368</f>
        <v>0</v>
      </c>
      <c r="T368" s="9" t="n">
        <f aca="false">+Outflows!T368+Fees!T368+'Ongoing Cash Flows'!T368+'Terminal Value'!T368</f>
        <v>0</v>
      </c>
      <c r="U368" s="9" t="n">
        <f aca="false">+Outflows!U368+Fees!U368+'Ongoing Cash Flows'!U368+'Terminal Value'!U368</f>
        <v>0</v>
      </c>
      <c r="V368" s="9" t="n">
        <f aca="false">+Outflows!V368+Fees!V368+'Ongoing Cash Flows'!V368+'Terminal Value'!V368</f>
        <v>0</v>
      </c>
      <c r="W368" s="9" t="n">
        <f aca="false">+Outflows!W368+Fees!W368+'Ongoing Cash Flows'!W368+'Terminal Value'!W368</f>
        <v>0</v>
      </c>
      <c r="X368" s="9" t="n">
        <f aca="false">+Outflows!X368+Fees!X368+'Ongoing Cash Flows'!X368+'Terminal Value'!X368</f>
        <v>0</v>
      </c>
      <c r="Y368" s="9" t="n">
        <f aca="false">+Outflows!Y368+Fees!Y368+'Ongoing Cash Flows'!Y368+'Terminal Value'!Y368</f>
        <v>0</v>
      </c>
      <c r="Z368" s="9" t="n">
        <f aca="false">+Outflows!Z368+Fees!Z368+'Ongoing Cash Flows'!Z368+'Terminal Value'!Z368</f>
        <v>0</v>
      </c>
      <c r="AA368" s="9" t="n">
        <f aca="false">+Outflows!AA368+Fees!AA368+'Ongoing Cash Flows'!AA368+'Terminal Value'!AA368</f>
        <v>0</v>
      </c>
      <c r="AB368" s="9" t="n">
        <f aca="false">+Outflows!AB368+Fees!AB368+'Ongoing Cash Flows'!AB368+'Terminal Value'!AB368</f>
        <v>0</v>
      </c>
      <c r="AC368" s="9" t="n">
        <f aca="false">+Outflows!AC368+Fees!AC368+'Ongoing Cash Flows'!AC368+'Terminal Value'!AC368</f>
        <v>0</v>
      </c>
      <c r="AD368" s="9" t="n">
        <f aca="false">+Outflows!AD368+Fees!AD368+'Ongoing Cash Flows'!AD368+'Terminal Value'!AD368</f>
        <v>0</v>
      </c>
      <c r="AE368" s="9" t="n">
        <f aca="false">+Outflows!AE368+Fees!AE368+'Ongoing Cash Flows'!AE368+'Terminal Value'!AE368</f>
        <v>0</v>
      </c>
      <c r="AF368" s="9" t="n">
        <f aca="false">+Outflows!AF368+Fees!AF368+'Ongoing Cash Flows'!AF368+'Terminal Value'!AF368</f>
        <v>0</v>
      </c>
      <c r="AG368" s="9" t="n">
        <f aca="false">+Outflows!AG368+Fees!AG368+'Ongoing Cash Flows'!AG368+'Terminal Value'!AG368</f>
        <v>0</v>
      </c>
      <c r="AH368" s="9" t="n">
        <f aca="false">+Outflows!AH368+Fees!AH368+'Ongoing Cash Flows'!AH368+'Terminal Value'!AH368</f>
        <v>0</v>
      </c>
      <c r="AI368" s="9" t="n">
        <f aca="false">+Outflows!AI368+Fees!AI368+'Ongoing Cash Flows'!AI368+'Terminal Value'!AI368</f>
        <v>0</v>
      </c>
      <c r="AJ368" s="9" t="n">
        <f aca="false">+Outflows!AJ368+Fees!AJ368+'Ongoing Cash Flows'!AJ368+'Terminal Value'!AJ368</f>
        <v>0</v>
      </c>
      <c r="AK368" s="9"/>
      <c r="AL368" s="1"/>
      <c r="AM368" s="32"/>
      <c r="AN368" s="33" t="n">
        <f aca="false">IF(ISERROR(XIRR(B368:AJ368,IRRDates)),-1,XIRR(B368:AJ368,IRRDates))</f>
        <v>0.0552516517965615</v>
      </c>
      <c r="AO368" s="9" t="n">
        <f aca="false">SUMPRODUCT(B368:AJ368,PVRf)</f>
        <v>0</v>
      </c>
      <c r="AP368" s="9" t="n">
        <f aca="false">MIN(0,AO368-$AO$1004)^2</f>
        <v>0</v>
      </c>
      <c r="AQ368" s="9" t="n">
        <f aca="false">MAX(0,AO368-$AO$1004)^2</f>
        <v>0</v>
      </c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20"/>
      <c r="CM368" s="20"/>
      <c r="CN368" s="20"/>
      <c r="CO368" s="20"/>
      <c r="CP368" s="20"/>
    </row>
    <row r="369" customFormat="false" ht="11.25" hidden="false" customHeight="false" outlineLevel="0" collapsed="false">
      <c r="A369" s="1" t="n">
        <v>367</v>
      </c>
      <c r="B369" s="9" t="n">
        <f aca="false">+Outflows!B369+Fees!B369+'Ongoing Cash Flows'!B369+'Terminal Value'!B369</f>
        <v>-96462.7252007102</v>
      </c>
      <c r="C369" s="9" t="n">
        <f aca="false">+Outflows!C369+Fees!C369+'Ongoing Cash Flows'!C369+'Terminal Value'!C369</f>
        <v>14235.0714088417</v>
      </c>
      <c r="D369" s="9" t="n">
        <f aca="false">+Outflows!D369+Fees!D369+'Ongoing Cash Flows'!D369+'Terminal Value'!D369</f>
        <v>12240.2920828729</v>
      </c>
      <c r="E369" s="9" t="n">
        <f aca="false">+Outflows!E369+Fees!E369+'Ongoing Cash Flows'!E369+'Terminal Value'!E369</f>
        <v>10266.2836857438</v>
      </c>
      <c r="F369" s="9" t="n">
        <f aca="false">+Outflows!F369+Fees!F369+'Ongoing Cash Flows'!F369+'Terminal Value'!F369</f>
        <v>9889.36396302791</v>
      </c>
      <c r="G369" s="9" t="n">
        <f aca="false">+Outflows!G369+Fees!G369+'Ongoing Cash Flows'!G369+'Terminal Value'!G369</f>
        <v>9431.03804876703</v>
      </c>
      <c r="H369" s="9" t="n">
        <f aca="false">+Outflows!H369+Fees!H369+'Ongoing Cash Flows'!H369+'Terminal Value'!H369</f>
        <v>8548.03245152877</v>
      </c>
      <c r="I369" s="9" t="n">
        <f aca="false">+Outflows!I369+Fees!I369+'Ongoing Cash Flows'!I369+'Terminal Value'!I369</f>
        <v>8394.12413609114</v>
      </c>
      <c r="J369" s="9" t="n">
        <f aca="false">+Outflows!J369+Fees!J369+'Ongoing Cash Flows'!J369+'Terminal Value'!J369</f>
        <v>8381.68993355615</v>
      </c>
      <c r="K369" s="9" t="n">
        <f aca="false">+Outflows!K369+Fees!K369+'Ongoing Cash Flows'!K369+'Terminal Value'!K369</f>
        <v>8372.63317570092</v>
      </c>
      <c r="L369" s="9" t="n">
        <f aca="false">+Outflows!L369+Fees!L369+'Ongoing Cash Flows'!L369+'Terminal Value'!L369</f>
        <v>8373.76199867574</v>
      </c>
      <c r="M369" s="9" t="n">
        <f aca="false">+Outflows!M369+Fees!M369+'Ongoing Cash Flows'!M369+'Terminal Value'!M369</f>
        <v>8345.85454139809</v>
      </c>
      <c r="N369" s="9" t="n">
        <f aca="false">+Outflows!N369+Fees!N369+'Ongoing Cash Flows'!N369+'Terminal Value'!N369</f>
        <v>8328.10926614383</v>
      </c>
      <c r="O369" s="9" t="n">
        <f aca="false">+Outflows!O369+Fees!O369+'Ongoing Cash Flows'!O369+'Terminal Value'!O369</f>
        <v>8002.08422426623</v>
      </c>
      <c r="P369" s="9" t="n">
        <f aca="false">+Outflows!P369+Fees!P369+'Ongoing Cash Flows'!P369+'Terminal Value'!P369</f>
        <v>7894.12678061801</v>
      </c>
      <c r="Q369" s="9" t="n">
        <f aca="false">+Outflows!Q369+Fees!Q369+'Ongoing Cash Flows'!Q369+'Terminal Value'!Q369</f>
        <v>7865.66917943863</v>
      </c>
      <c r="R369" s="9" t="n">
        <f aca="false">+Outflows!R369+Fees!R369+'Ongoing Cash Flows'!R369+'Terminal Value'!R369</f>
        <v>1106.38887296207</v>
      </c>
      <c r="S369" s="9" t="n">
        <f aca="false">+Outflows!S369+Fees!S369+'Ongoing Cash Flows'!S369+'Terminal Value'!S369</f>
        <v>0</v>
      </c>
      <c r="T369" s="9" t="n">
        <f aca="false">+Outflows!T369+Fees!T369+'Ongoing Cash Flows'!T369+'Terminal Value'!T369</f>
        <v>0</v>
      </c>
      <c r="U369" s="9" t="n">
        <f aca="false">+Outflows!U369+Fees!U369+'Ongoing Cash Flows'!U369+'Terminal Value'!U369</f>
        <v>0</v>
      </c>
      <c r="V369" s="9" t="n">
        <f aca="false">+Outflows!V369+Fees!V369+'Ongoing Cash Flows'!V369+'Terminal Value'!V369</f>
        <v>0</v>
      </c>
      <c r="W369" s="9" t="n">
        <f aca="false">+Outflows!W369+Fees!W369+'Ongoing Cash Flows'!W369+'Terminal Value'!W369</f>
        <v>0</v>
      </c>
      <c r="X369" s="9" t="n">
        <f aca="false">+Outflows!X369+Fees!X369+'Ongoing Cash Flows'!X369+'Terminal Value'!X369</f>
        <v>0</v>
      </c>
      <c r="Y369" s="9" t="n">
        <f aca="false">+Outflows!Y369+Fees!Y369+'Ongoing Cash Flows'!Y369+'Terminal Value'!Y369</f>
        <v>0</v>
      </c>
      <c r="Z369" s="9" t="n">
        <f aca="false">+Outflows!Z369+Fees!Z369+'Ongoing Cash Flows'!Z369+'Terminal Value'!Z369</f>
        <v>0</v>
      </c>
      <c r="AA369" s="9" t="n">
        <f aca="false">+Outflows!AA369+Fees!AA369+'Ongoing Cash Flows'!AA369+'Terminal Value'!AA369</f>
        <v>0</v>
      </c>
      <c r="AB369" s="9" t="n">
        <f aca="false">+Outflows!AB369+Fees!AB369+'Ongoing Cash Flows'!AB369+'Terminal Value'!AB369</f>
        <v>0</v>
      </c>
      <c r="AC369" s="9" t="n">
        <f aca="false">+Outflows!AC369+Fees!AC369+'Ongoing Cash Flows'!AC369+'Terminal Value'!AC369</f>
        <v>0</v>
      </c>
      <c r="AD369" s="9" t="n">
        <f aca="false">+Outflows!AD369+Fees!AD369+'Ongoing Cash Flows'!AD369+'Terminal Value'!AD369</f>
        <v>0</v>
      </c>
      <c r="AE369" s="9" t="n">
        <f aca="false">+Outflows!AE369+Fees!AE369+'Ongoing Cash Flows'!AE369+'Terminal Value'!AE369</f>
        <v>0</v>
      </c>
      <c r="AF369" s="9" t="n">
        <f aca="false">+Outflows!AF369+Fees!AF369+'Ongoing Cash Flows'!AF369+'Terminal Value'!AF369</f>
        <v>0</v>
      </c>
      <c r="AG369" s="9" t="n">
        <f aca="false">+Outflows!AG369+Fees!AG369+'Ongoing Cash Flows'!AG369+'Terminal Value'!AG369</f>
        <v>0</v>
      </c>
      <c r="AH369" s="9" t="n">
        <f aca="false">+Outflows!AH369+Fees!AH369+'Ongoing Cash Flows'!AH369+'Terminal Value'!AH369</f>
        <v>0</v>
      </c>
      <c r="AI369" s="9" t="n">
        <f aca="false">+Outflows!AI369+Fees!AI369+'Ongoing Cash Flows'!AI369+'Terminal Value'!AI369</f>
        <v>0</v>
      </c>
      <c r="AJ369" s="9" t="n">
        <f aca="false">+Outflows!AJ369+Fees!AJ369+'Ongoing Cash Flows'!AJ369+'Terminal Value'!AJ369</f>
        <v>0</v>
      </c>
      <c r="AK369" s="9"/>
      <c r="AL369" s="1"/>
      <c r="AM369" s="32"/>
      <c r="AN369" s="33" t="n">
        <f aca="false">IF(ISERROR(XIRR(B369:AJ369,IRRDates)),-1,XIRR(B369:AJ369,IRRDates))</f>
        <v>0.0553002256106009</v>
      </c>
      <c r="AO369" s="9" t="n">
        <f aca="false">SUMPRODUCT(B369:AJ369,PVRf)</f>
        <v>0</v>
      </c>
      <c r="AP369" s="9" t="n">
        <f aca="false">MIN(0,AO369-$AO$1004)^2</f>
        <v>0</v>
      </c>
      <c r="AQ369" s="9" t="n">
        <f aca="false">MAX(0,AO369-$AO$1004)^2</f>
        <v>0</v>
      </c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20"/>
      <c r="CM369" s="20"/>
      <c r="CN369" s="20"/>
      <c r="CO369" s="20"/>
      <c r="CP369" s="20"/>
    </row>
    <row r="370" customFormat="false" ht="11.25" hidden="false" customHeight="false" outlineLevel="0" collapsed="false">
      <c r="A370" s="1" t="n">
        <v>368</v>
      </c>
      <c r="B370" s="9" t="n">
        <f aca="false">+Outflows!B370+Fees!B370+'Ongoing Cash Flows'!B370+'Terminal Value'!B370</f>
        <v>-86014.3174342785</v>
      </c>
      <c r="C370" s="9" t="n">
        <f aca="false">+Outflows!C370+Fees!C370+'Ongoing Cash Flows'!C370+'Terminal Value'!C370</f>
        <v>13958.7569995378</v>
      </c>
      <c r="D370" s="9" t="n">
        <f aca="false">+Outflows!D370+Fees!D370+'Ongoing Cash Flows'!D370+'Terminal Value'!D370</f>
        <v>11865.7614814003</v>
      </c>
      <c r="E370" s="9" t="n">
        <f aca="false">+Outflows!E370+Fees!E370+'Ongoing Cash Flows'!E370+'Terminal Value'!E370</f>
        <v>9950.31281971504</v>
      </c>
      <c r="F370" s="9" t="n">
        <f aca="false">+Outflows!F370+Fees!F370+'Ongoing Cash Flows'!F370+'Terminal Value'!F370</f>
        <v>9481.16998872727</v>
      </c>
      <c r="G370" s="9" t="n">
        <f aca="false">+Outflows!G370+Fees!G370+'Ongoing Cash Flows'!G370+'Terminal Value'!G370</f>
        <v>9155.32460126037</v>
      </c>
      <c r="H370" s="9" t="n">
        <f aca="false">+Outflows!H370+Fees!H370+'Ongoing Cash Flows'!H370+'Terminal Value'!H370</f>
        <v>8294.94861099239</v>
      </c>
      <c r="I370" s="9" t="n">
        <f aca="false">+Outflows!I370+Fees!I370+'Ongoing Cash Flows'!I370+'Terminal Value'!I370</f>
        <v>8154.44602065541</v>
      </c>
      <c r="J370" s="9" t="n">
        <f aca="false">+Outflows!J370+Fees!J370+'Ongoing Cash Flows'!J370+'Terminal Value'!J370</f>
        <v>8142.01181812042</v>
      </c>
      <c r="K370" s="9" t="n">
        <f aca="false">+Outflows!K370+Fees!K370+'Ongoing Cash Flows'!K370+'Terminal Value'!K370</f>
        <v>8132.54882617123</v>
      </c>
      <c r="L370" s="9" t="n">
        <f aca="false">+Outflows!L370+Fees!L370+'Ongoing Cash Flows'!L370+'Terminal Value'!L370</f>
        <v>8134.08388324001</v>
      </c>
      <c r="M370" s="9" t="n">
        <f aca="false">+Outflows!M370+Fees!M370+'Ongoing Cash Flows'!M370+'Terminal Value'!M370</f>
        <v>8105.7701918684</v>
      </c>
      <c r="N370" s="9" t="n">
        <f aca="false">+Outflows!N370+Fees!N370+'Ongoing Cash Flows'!N370+'Terminal Value'!N370</f>
        <v>8088.4311507081</v>
      </c>
      <c r="O370" s="9" t="n">
        <f aca="false">+Outflows!O370+Fees!O370+'Ongoing Cash Flows'!O370+'Terminal Value'!O370</f>
        <v>7761.99987473654</v>
      </c>
      <c r="P370" s="9" t="n">
        <f aca="false">+Outflows!P370+Fees!P370+'Ongoing Cash Flows'!P370+'Terminal Value'!P370</f>
        <v>7654.44866518228</v>
      </c>
      <c r="Q370" s="9" t="n">
        <f aca="false">+Outflows!Q370+Fees!Q370+'Ongoing Cash Flows'!Q370+'Terminal Value'!Q370</f>
        <v>7625.58482990894</v>
      </c>
      <c r="R370" s="9" t="n">
        <f aca="false">+Outflows!R370+Fees!R370+'Ongoing Cash Flows'!R370+'Terminal Value'!R370</f>
        <v>986.5498152442</v>
      </c>
      <c r="S370" s="9" t="n">
        <f aca="false">+Outflows!S370+Fees!S370+'Ongoing Cash Flows'!S370+'Terminal Value'!S370</f>
        <v>0</v>
      </c>
      <c r="T370" s="9" t="n">
        <f aca="false">+Outflows!T370+Fees!T370+'Ongoing Cash Flows'!T370+'Terminal Value'!T370</f>
        <v>0</v>
      </c>
      <c r="U370" s="9" t="n">
        <f aca="false">+Outflows!U370+Fees!U370+'Ongoing Cash Flows'!U370+'Terminal Value'!U370</f>
        <v>0</v>
      </c>
      <c r="V370" s="9" t="n">
        <f aca="false">+Outflows!V370+Fees!V370+'Ongoing Cash Flows'!V370+'Terminal Value'!V370</f>
        <v>0</v>
      </c>
      <c r="W370" s="9" t="n">
        <f aca="false">+Outflows!W370+Fees!W370+'Ongoing Cash Flows'!W370+'Terminal Value'!W370</f>
        <v>0</v>
      </c>
      <c r="X370" s="9" t="n">
        <f aca="false">+Outflows!X370+Fees!X370+'Ongoing Cash Flows'!X370+'Terminal Value'!X370</f>
        <v>0</v>
      </c>
      <c r="Y370" s="9" t="n">
        <f aca="false">+Outflows!Y370+Fees!Y370+'Ongoing Cash Flows'!Y370+'Terminal Value'!Y370</f>
        <v>0</v>
      </c>
      <c r="Z370" s="9" t="n">
        <f aca="false">+Outflows!Z370+Fees!Z370+'Ongoing Cash Flows'!Z370+'Terminal Value'!Z370</f>
        <v>0</v>
      </c>
      <c r="AA370" s="9" t="n">
        <f aca="false">+Outflows!AA370+Fees!AA370+'Ongoing Cash Flows'!AA370+'Terminal Value'!AA370</f>
        <v>0</v>
      </c>
      <c r="AB370" s="9" t="n">
        <f aca="false">+Outflows!AB370+Fees!AB370+'Ongoing Cash Flows'!AB370+'Terminal Value'!AB370</f>
        <v>0</v>
      </c>
      <c r="AC370" s="9" t="n">
        <f aca="false">+Outflows!AC370+Fees!AC370+'Ongoing Cash Flows'!AC370+'Terminal Value'!AC370</f>
        <v>0</v>
      </c>
      <c r="AD370" s="9" t="n">
        <f aca="false">+Outflows!AD370+Fees!AD370+'Ongoing Cash Flows'!AD370+'Terminal Value'!AD370</f>
        <v>0</v>
      </c>
      <c r="AE370" s="9" t="n">
        <f aca="false">+Outflows!AE370+Fees!AE370+'Ongoing Cash Flows'!AE370+'Terminal Value'!AE370</f>
        <v>0</v>
      </c>
      <c r="AF370" s="9" t="n">
        <f aca="false">+Outflows!AF370+Fees!AF370+'Ongoing Cash Flows'!AF370+'Terminal Value'!AF370</f>
        <v>0</v>
      </c>
      <c r="AG370" s="9" t="n">
        <f aca="false">+Outflows!AG370+Fees!AG370+'Ongoing Cash Flows'!AG370+'Terminal Value'!AG370</f>
        <v>0</v>
      </c>
      <c r="AH370" s="9" t="n">
        <f aca="false">+Outflows!AH370+Fees!AH370+'Ongoing Cash Flows'!AH370+'Terminal Value'!AH370</f>
        <v>0</v>
      </c>
      <c r="AI370" s="9" t="n">
        <f aca="false">+Outflows!AI370+Fees!AI370+'Ongoing Cash Flows'!AI370+'Terminal Value'!AI370</f>
        <v>0</v>
      </c>
      <c r="AJ370" s="9" t="n">
        <f aca="false">+Outflows!AJ370+Fees!AJ370+'Ongoing Cash Flows'!AJ370+'Terminal Value'!AJ370</f>
        <v>0</v>
      </c>
      <c r="AK370" s="9"/>
      <c r="AL370" s="1"/>
      <c r="AM370" s="32"/>
      <c r="AN370" s="33" t="n">
        <f aca="false">IF(ISERROR(XIRR(B370:AJ370,IRRDates)),-1,XIRR(B370:AJ370,IRRDates))</f>
        <v>0.069765123093359</v>
      </c>
      <c r="AO370" s="9" t="n">
        <f aca="false">SUMPRODUCT(B370:AJ370,PVRf)</f>
        <v>0</v>
      </c>
      <c r="AP370" s="9" t="n">
        <f aca="false">MIN(0,AO370-$AO$1004)^2</f>
        <v>0</v>
      </c>
      <c r="AQ370" s="9" t="n">
        <f aca="false">MAX(0,AO370-$AO$1004)^2</f>
        <v>0</v>
      </c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20"/>
      <c r="CM370" s="20"/>
      <c r="CN370" s="20"/>
      <c r="CO370" s="20"/>
      <c r="CP370" s="20"/>
    </row>
    <row r="371" customFormat="false" ht="11.25" hidden="false" customHeight="false" outlineLevel="0" collapsed="false">
      <c r="A371" s="1" t="n">
        <v>369</v>
      </c>
      <c r="B371" s="9" t="n">
        <f aca="false">+Outflows!B371+Fees!B371+'Ongoing Cash Flows'!B371+'Terminal Value'!B371</f>
        <v>-102566.156910111</v>
      </c>
      <c r="C371" s="9" t="n">
        <f aca="false">+Outflows!C371+Fees!C371+'Ongoing Cash Flows'!C371+'Terminal Value'!C371</f>
        <v>14388.2990990817</v>
      </c>
      <c r="D371" s="9" t="n">
        <f aca="false">+Outflows!D371+Fees!D371+'Ongoing Cash Flows'!D371+'Terminal Value'!D371</f>
        <v>12347.0553761156</v>
      </c>
      <c r="E371" s="9" t="n">
        <f aca="false">+Outflows!E371+Fees!E371+'Ongoing Cash Flows'!E371+'Terminal Value'!E371</f>
        <v>10350.617403536</v>
      </c>
      <c r="F371" s="9" t="n">
        <f aca="false">+Outflows!F371+Fees!F371+'Ongoing Cash Flows'!F371+'Terminal Value'!F371</f>
        <v>10058.6064949403</v>
      </c>
      <c r="G371" s="9" t="n">
        <f aca="false">+Outflows!G371+Fees!G371+'Ongoing Cash Flows'!G371+'Terminal Value'!G371</f>
        <v>9672.02462325817</v>
      </c>
      <c r="H371" s="9" t="n">
        <f aca="false">+Outflows!H371+Fees!H371+'Ongoing Cash Flows'!H371+'Terminal Value'!H371</f>
        <v>8695.87123921749</v>
      </c>
      <c r="I371" s="9" t="n">
        <f aca="false">+Outflows!I371+Fees!I371+'Ongoing Cash Flows'!I371+'Terminal Value'!I371</f>
        <v>8534.13197675943</v>
      </c>
      <c r="J371" s="9" t="n">
        <f aca="false">+Outflows!J371+Fees!J371+'Ongoing Cash Flows'!J371+'Terminal Value'!J371</f>
        <v>8521.69777422444</v>
      </c>
      <c r="K371" s="9" t="n">
        <f aca="false">+Outflows!K371+Fees!K371+'Ongoing Cash Flows'!K371+'Terminal Value'!K371</f>
        <v>8512.87831779407</v>
      </c>
      <c r="L371" s="9" t="n">
        <f aca="false">+Outflows!L371+Fees!L371+'Ongoing Cash Flows'!L371+'Terminal Value'!L371</f>
        <v>8513.76983934403</v>
      </c>
      <c r="M371" s="9" t="n">
        <f aca="false">+Outflows!M371+Fees!M371+'Ongoing Cash Flows'!M371+'Terminal Value'!M371</f>
        <v>8486.09968349125</v>
      </c>
      <c r="N371" s="9" t="n">
        <f aca="false">+Outflows!N371+Fees!N371+'Ongoing Cash Flows'!N371+'Terminal Value'!N371</f>
        <v>8468.11710681213</v>
      </c>
      <c r="O371" s="9" t="n">
        <f aca="false">+Outflows!O371+Fees!O371+'Ongoing Cash Flows'!O371+'Terminal Value'!O371</f>
        <v>8142.32936635938</v>
      </c>
      <c r="P371" s="9" t="n">
        <f aca="false">+Outflows!P371+Fees!P371+'Ongoing Cash Flows'!P371+'Terminal Value'!P371</f>
        <v>8034.13462128631</v>
      </c>
      <c r="Q371" s="9" t="n">
        <f aca="false">+Outflows!Q371+Fees!Q371+'Ongoing Cash Flows'!Q371+'Terminal Value'!Q371</f>
        <v>8005.91432153179</v>
      </c>
      <c r="R371" s="9" t="n">
        <f aca="false">+Outflows!R371+Fees!R371+'Ongoing Cash Flows'!R371+'Terminal Value'!R371</f>
        <v>1176.39279329621</v>
      </c>
      <c r="S371" s="9" t="n">
        <f aca="false">+Outflows!S371+Fees!S371+'Ongoing Cash Flows'!S371+'Terminal Value'!S371</f>
        <v>0</v>
      </c>
      <c r="T371" s="9" t="n">
        <f aca="false">+Outflows!T371+Fees!T371+'Ongoing Cash Flows'!T371+'Terminal Value'!T371</f>
        <v>0</v>
      </c>
      <c r="U371" s="9" t="n">
        <f aca="false">+Outflows!U371+Fees!U371+'Ongoing Cash Flows'!U371+'Terminal Value'!U371</f>
        <v>0</v>
      </c>
      <c r="V371" s="9" t="n">
        <f aca="false">+Outflows!V371+Fees!V371+'Ongoing Cash Flows'!V371+'Terminal Value'!V371</f>
        <v>0</v>
      </c>
      <c r="W371" s="9" t="n">
        <f aca="false">+Outflows!W371+Fees!W371+'Ongoing Cash Flows'!W371+'Terminal Value'!W371</f>
        <v>0</v>
      </c>
      <c r="X371" s="9" t="n">
        <f aca="false">+Outflows!X371+Fees!X371+'Ongoing Cash Flows'!X371+'Terminal Value'!X371</f>
        <v>0</v>
      </c>
      <c r="Y371" s="9" t="n">
        <f aca="false">+Outflows!Y371+Fees!Y371+'Ongoing Cash Flows'!Y371+'Terminal Value'!Y371</f>
        <v>0</v>
      </c>
      <c r="Z371" s="9" t="n">
        <f aca="false">+Outflows!Z371+Fees!Z371+'Ongoing Cash Flows'!Z371+'Terminal Value'!Z371</f>
        <v>0</v>
      </c>
      <c r="AA371" s="9" t="n">
        <f aca="false">+Outflows!AA371+Fees!AA371+'Ongoing Cash Flows'!AA371+'Terminal Value'!AA371</f>
        <v>0</v>
      </c>
      <c r="AB371" s="9" t="n">
        <f aca="false">+Outflows!AB371+Fees!AB371+'Ongoing Cash Flows'!AB371+'Terminal Value'!AB371</f>
        <v>0</v>
      </c>
      <c r="AC371" s="9" t="n">
        <f aca="false">+Outflows!AC371+Fees!AC371+'Ongoing Cash Flows'!AC371+'Terminal Value'!AC371</f>
        <v>0</v>
      </c>
      <c r="AD371" s="9" t="n">
        <f aca="false">+Outflows!AD371+Fees!AD371+'Ongoing Cash Flows'!AD371+'Terminal Value'!AD371</f>
        <v>0</v>
      </c>
      <c r="AE371" s="9" t="n">
        <f aca="false">+Outflows!AE371+Fees!AE371+'Ongoing Cash Flows'!AE371+'Terminal Value'!AE371</f>
        <v>0</v>
      </c>
      <c r="AF371" s="9" t="n">
        <f aca="false">+Outflows!AF371+Fees!AF371+'Ongoing Cash Flows'!AF371+'Terminal Value'!AF371</f>
        <v>0</v>
      </c>
      <c r="AG371" s="9" t="n">
        <f aca="false">+Outflows!AG371+Fees!AG371+'Ongoing Cash Flows'!AG371+'Terminal Value'!AG371</f>
        <v>0</v>
      </c>
      <c r="AH371" s="9" t="n">
        <f aca="false">+Outflows!AH371+Fees!AH371+'Ongoing Cash Flows'!AH371+'Terminal Value'!AH371</f>
        <v>0</v>
      </c>
      <c r="AI371" s="9" t="n">
        <f aca="false">+Outflows!AI371+Fees!AI371+'Ongoing Cash Flows'!AI371+'Terminal Value'!AI371</f>
        <v>0</v>
      </c>
      <c r="AJ371" s="9" t="n">
        <f aca="false">+Outflows!AJ371+Fees!AJ371+'Ongoing Cash Flows'!AJ371+'Terminal Value'!AJ371</f>
        <v>0</v>
      </c>
      <c r="AK371" s="9"/>
      <c r="AL371" s="1"/>
      <c r="AM371" s="32"/>
      <c r="AN371" s="33" t="n">
        <f aca="false">IF(ISERROR(XIRR(B371:AJ371,IRRDates)),-1,XIRR(B371:AJ371,IRRDates))</f>
        <v>0.0477550079559017</v>
      </c>
      <c r="AO371" s="9" t="n">
        <f aca="false">SUMPRODUCT(B371:AJ371,PVRf)</f>
        <v>0</v>
      </c>
      <c r="AP371" s="9" t="n">
        <f aca="false">MIN(0,AO371-$AO$1004)^2</f>
        <v>0</v>
      </c>
      <c r="AQ371" s="9" t="n">
        <f aca="false">MAX(0,AO371-$AO$1004)^2</f>
        <v>0</v>
      </c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20"/>
      <c r="CM371" s="20"/>
      <c r="CN371" s="20"/>
      <c r="CO371" s="20"/>
      <c r="CP371" s="20"/>
    </row>
    <row r="372" customFormat="false" ht="11.25" hidden="false" customHeight="false" outlineLevel="0" collapsed="false">
      <c r="A372" s="1" t="n">
        <v>370</v>
      </c>
      <c r="B372" s="9" t="n">
        <f aca="false">+Outflows!B372+Fees!B372+'Ongoing Cash Flows'!B372+'Terminal Value'!B372</f>
        <v>-93967.5694977993</v>
      </c>
      <c r="C372" s="9" t="n">
        <f aca="false">+Outflows!C372+Fees!C372+'Ongoing Cash Flows'!C372+'Terminal Value'!C372</f>
        <v>14176.8304475037</v>
      </c>
      <c r="D372" s="9" t="n">
        <f aca="false">+Outflows!D372+Fees!D372+'Ongoing Cash Flows'!D372+'Terminal Value'!D372</f>
        <v>12102.482479825</v>
      </c>
      <c r="E372" s="9" t="n">
        <f aca="false">+Outflows!E372+Fees!E372+'Ongoing Cash Flows'!E372+'Terminal Value'!E372</f>
        <v>10108.7337504561</v>
      </c>
      <c r="F372" s="9" t="n">
        <f aca="false">+Outflows!F372+Fees!F372+'Ongoing Cash Flows'!F372+'Terminal Value'!F372</f>
        <v>9837.45478450273</v>
      </c>
      <c r="G372" s="9" t="n">
        <f aca="false">+Outflows!G372+Fees!G372+'Ongoing Cash Flows'!G372+'Terminal Value'!G372</f>
        <v>9512.03416925628</v>
      </c>
      <c r="H372" s="9" t="n">
        <f aca="false">+Outflows!H372+Fees!H372+'Ongoing Cash Flows'!H372+'Terminal Value'!H372</f>
        <v>8487.59419125549</v>
      </c>
      <c r="I372" s="9" t="n">
        <f aca="false">+Outflows!I372+Fees!I372+'Ongoing Cash Flows'!I372+'Terminal Value'!I372</f>
        <v>8336.88726039093</v>
      </c>
      <c r="J372" s="9" t="n">
        <f aca="false">+Outflows!J372+Fees!J372+'Ongoing Cash Flows'!J372+'Terminal Value'!J372</f>
        <v>8324.45305785594</v>
      </c>
      <c r="K372" s="9" t="n">
        <f aca="false">+Outflows!K372+Fees!K372+'Ongoing Cash Flows'!K372+'Terminal Value'!K372</f>
        <v>8315.29928834697</v>
      </c>
      <c r="L372" s="9" t="n">
        <f aca="false">+Outflows!L372+Fees!L372+'Ongoing Cash Flows'!L372+'Terminal Value'!L372</f>
        <v>8316.52512297553</v>
      </c>
      <c r="M372" s="9" t="n">
        <f aca="false">+Outflows!M372+Fees!M372+'Ongoing Cash Flows'!M372+'Terminal Value'!M372</f>
        <v>8288.52065404415</v>
      </c>
      <c r="N372" s="9" t="n">
        <f aca="false">+Outflows!N372+Fees!N372+'Ongoing Cash Flows'!N372+'Terminal Value'!N372</f>
        <v>8270.87239044362</v>
      </c>
      <c r="O372" s="9" t="n">
        <f aca="false">+Outflows!O372+Fees!O372+'Ongoing Cash Flows'!O372+'Terminal Value'!O372</f>
        <v>7944.75033691229</v>
      </c>
      <c r="P372" s="9" t="n">
        <f aca="false">+Outflows!P372+Fees!P372+'Ongoing Cash Flows'!P372+'Terminal Value'!P372</f>
        <v>7836.8899049178</v>
      </c>
      <c r="Q372" s="9" t="n">
        <f aca="false">+Outflows!Q372+Fees!Q372+'Ongoing Cash Flows'!Q372+'Terminal Value'!Q372</f>
        <v>7808.33529208469</v>
      </c>
      <c r="R372" s="9" t="n">
        <f aca="false">+Outflows!R372+Fees!R372+'Ongoing Cash Flows'!R372+'Terminal Value'!R372</f>
        <v>1077.77043511196</v>
      </c>
      <c r="S372" s="9" t="n">
        <f aca="false">+Outflows!S372+Fees!S372+'Ongoing Cash Flows'!S372+'Terminal Value'!S372</f>
        <v>0</v>
      </c>
      <c r="T372" s="9" t="n">
        <f aca="false">+Outflows!T372+Fees!T372+'Ongoing Cash Flows'!T372+'Terminal Value'!T372</f>
        <v>0</v>
      </c>
      <c r="U372" s="9" t="n">
        <f aca="false">+Outflows!U372+Fees!U372+'Ongoing Cash Flows'!U372+'Terminal Value'!U372</f>
        <v>0</v>
      </c>
      <c r="V372" s="9" t="n">
        <f aca="false">+Outflows!V372+Fees!V372+'Ongoing Cash Flows'!V372+'Terminal Value'!V372</f>
        <v>0</v>
      </c>
      <c r="W372" s="9" t="n">
        <f aca="false">+Outflows!W372+Fees!W372+'Ongoing Cash Flows'!W372+'Terminal Value'!W372</f>
        <v>0</v>
      </c>
      <c r="X372" s="9" t="n">
        <f aca="false">+Outflows!X372+Fees!X372+'Ongoing Cash Flows'!X372+'Terminal Value'!X372</f>
        <v>0</v>
      </c>
      <c r="Y372" s="9" t="n">
        <f aca="false">+Outflows!Y372+Fees!Y372+'Ongoing Cash Flows'!Y372+'Terminal Value'!Y372</f>
        <v>0</v>
      </c>
      <c r="Z372" s="9" t="n">
        <f aca="false">+Outflows!Z372+Fees!Z372+'Ongoing Cash Flows'!Z372+'Terminal Value'!Z372</f>
        <v>0</v>
      </c>
      <c r="AA372" s="9" t="n">
        <f aca="false">+Outflows!AA372+Fees!AA372+'Ongoing Cash Flows'!AA372+'Terminal Value'!AA372</f>
        <v>0</v>
      </c>
      <c r="AB372" s="9" t="n">
        <f aca="false">+Outflows!AB372+Fees!AB372+'Ongoing Cash Flows'!AB372+'Terminal Value'!AB372</f>
        <v>0</v>
      </c>
      <c r="AC372" s="9" t="n">
        <f aca="false">+Outflows!AC372+Fees!AC372+'Ongoing Cash Flows'!AC372+'Terminal Value'!AC372</f>
        <v>0</v>
      </c>
      <c r="AD372" s="9" t="n">
        <f aca="false">+Outflows!AD372+Fees!AD372+'Ongoing Cash Flows'!AD372+'Terminal Value'!AD372</f>
        <v>0</v>
      </c>
      <c r="AE372" s="9" t="n">
        <f aca="false">+Outflows!AE372+Fees!AE372+'Ongoing Cash Flows'!AE372+'Terminal Value'!AE372</f>
        <v>0</v>
      </c>
      <c r="AF372" s="9" t="n">
        <f aca="false">+Outflows!AF372+Fees!AF372+'Ongoing Cash Flows'!AF372+'Terminal Value'!AF372</f>
        <v>0</v>
      </c>
      <c r="AG372" s="9" t="n">
        <f aca="false">+Outflows!AG372+Fees!AG372+'Ongoing Cash Flows'!AG372+'Terminal Value'!AG372</f>
        <v>0</v>
      </c>
      <c r="AH372" s="9" t="n">
        <f aca="false">+Outflows!AH372+Fees!AH372+'Ongoing Cash Flows'!AH372+'Terminal Value'!AH372</f>
        <v>0</v>
      </c>
      <c r="AI372" s="9" t="n">
        <f aca="false">+Outflows!AI372+Fees!AI372+'Ongoing Cash Flows'!AI372+'Terminal Value'!AI372</f>
        <v>0</v>
      </c>
      <c r="AJ372" s="9" t="n">
        <f aca="false">+Outflows!AJ372+Fees!AJ372+'Ongoing Cash Flows'!AJ372+'Terminal Value'!AJ372</f>
        <v>0</v>
      </c>
      <c r="AK372" s="9"/>
      <c r="AL372" s="1"/>
      <c r="AM372" s="32"/>
      <c r="AN372" s="33" t="n">
        <f aca="false">IF(ISERROR(XIRR(B372:AJ372,IRRDates)),-1,XIRR(B372:AJ372,IRRDates))</f>
        <v>0.0585721516229306</v>
      </c>
      <c r="AO372" s="9" t="n">
        <f aca="false">SUMPRODUCT(B372:AJ372,PVRf)</f>
        <v>0</v>
      </c>
      <c r="AP372" s="9" t="n">
        <f aca="false">MIN(0,AO372-$AO$1004)^2</f>
        <v>0</v>
      </c>
      <c r="AQ372" s="9" t="n">
        <f aca="false">MAX(0,AO372-$AO$1004)^2</f>
        <v>0</v>
      </c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20"/>
      <c r="CM372" s="20"/>
      <c r="CN372" s="20"/>
      <c r="CO372" s="20"/>
      <c r="CP372" s="20"/>
    </row>
    <row r="373" customFormat="false" ht="11.25" hidden="false" customHeight="false" outlineLevel="0" collapsed="false">
      <c r="A373" s="1" t="n">
        <v>371</v>
      </c>
      <c r="B373" s="9" t="n">
        <f aca="false">+Outflows!B373+Fees!B373+'Ongoing Cash Flows'!B373+'Terminal Value'!B373</f>
        <v>-88346.2420192204</v>
      </c>
      <c r="C373" s="9" t="n">
        <f aca="false">+Outflows!C373+Fees!C373+'Ongoing Cash Flows'!C373+'Terminal Value'!C373</f>
        <v>14132.1807645288</v>
      </c>
      <c r="D373" s="9" t="n">
        <f aca="false">+Outflows!D373+Fees!D373+'Ongoing Cash Flows'!D373+'Terminal Value'!D373</f>
        <v>11945.1746226254</v>
      </c>
      <c r="E373" s="9" t="n">
        <f aca="false">+Outflows!E373+Fees!E373+'Ongoing Cash Flows'!E373+'Terminal Value'!E373</f>
        <v>9964.93383642831</v>
      </c>
      <c r="F373" s="9" t="n">
        <f aca="false">+Outflows!F373+Fees!F373+'Ongoing Cash Flows'!F373+'Terminal Value'!F373</f>
        <v>9641.11613301349</v>
      </c>
      <c r="G373" s="9" t="n">
        <f aca="false">+Outflows!G373+Fees!G373+'Ongoing Cash Flows'!G373+'Terminal Value'!G373</f>
        <v>9258.93583763534</v>
      </c>
      <c r="H373" s="9" t="n">
        <f aca="false">+Outflows!H373+Fees!H373+'Ongoing Cash Flows'!H373+'Terminal Value'!H373</f>
        <v>8351.43304795076</v>
      </c>
      <c r="I373" s="9" t="n">
        <f aca="false">+Outflows!I373+Fees!I373+'Ongoing Cash Flows'!I373+'Terminal Value'!I373</f>
        <v>8207.93850509431</v>
      </c>
      <c r="J373" s="9" t="n">
        <f aca="false">+Outflows!J373+Fees!J373+'Ongoing Cash Flows'!J373+'Terminal Value'!J373</f>
        <v>8195.50430255932</v>
      </c>
      <c r="K373" s="9" t="n">
        <f aca="false">+Outflows!K373+Fees!K373+'Ongoing Cash Flows'!K373+'Terminal Value'!K373</f>
        <v>8186.13197583799</v>
      </c>
      <c r="L373" s="9" t="n">
        <f aca="false">+Outflows!L373+Fees!L373+'Ongoing Cash Flows'!L373+'Terminal Value'!L373</f>
        <v>8187.57636767891</v>
      </c>
      <c r="M373" s="9" t="n">
        <f aca="false">+Outflows!M373+Fees!M373+'Ongoing Cash Flows'!M373+'Terminal Value'!M373</f>
        <v>8159.35334153517</v>
      </c>
      <c r="N373" s="9" t="n">
        <f aca="false">+Outflows!N373+Fees!N373+'Ongoing Cash Flows'!N373+'Terminal Value'!N373</f>
        <v>8141.923635147</v>
      </c>
      <c r="O373" s="9" t="n">
        <f aca="false">+Outflows!O373+Fees!O373+'Ongoing Cash Flows'!O373+'Terminal Value'!O373</f>
        <v>7815.5830244033</v>
      </c>
      <c r="P373" s="9" t="n">
        <f aca="false">+Outflows!P373+Fees!P373+'Ongoing Cash Flows'!P373+'Terminal Value'!P373</f>
        <v>7707.94114962118</v>
      </c>
      <c r="Q373" s="9" t="n">
        <f aca="false">+Outflows!Q373+Fees!Q373+'Ongoing Cash Flows'!Q373+'Terminal Value'!Q373</f>
        <v>7679.1679795757</v>
      </c>
      <c r="R373" s="9" t="n">
        <f aca="false">+Outflows!R373+Fees!R373+'Ongoing Cash Flows'!R373+'Terminal Value'!R373</f>
        <v>1013.29605746365</v>
      </c>
      <c r="S373" s="9" t="n">
        <f aca="false">+Outflows!S373+Fees!S373+'Ongoing Cash Flows'!S373+'Terminal Value'!S373</f>
        <v>0</v>
      </c>
      <c r="T373" s="9" t="n">
        <f aca="false">+Outflows!T373+Fees!T373+'Ongoing Cash Flows'!T373+'Terminal Value'!T373</f>
        <v>0</v>
      </c>
      <c r="U373" s="9" t="n">
        <f aca="false">+Outflows!U373+Fees!U373+'Ongoing Cash Flows'!U373+'Terminal Value'!U373</f>
        <v>0</v>
      </c>
      <c r="V373" s="9" t="n">
        <f aca="false">+Outflows!V373+Fees!V373+'Ongoing Cash Flows'!V373+'Terminal Value'!V373</f>
        <v>0</v>
      </c>
      <c r="W373" s="9" t="n">
        <f aca="false">+Outflows!W373+Fees!W373+'Ongoing Cash Flows'!W373+'Terminal Value'!W373</f>
        <v>0</v>
      </c>
      <c r="X373" s="9" t="n">
        <f aca="false">+Outflows!X373+Fees!X373+'Ongoing Cash Flows'!X373+'Terminal Value'!X373</f>
        <v>0</v>
      </c>
      <c r="Y373" s="9" t="n">
        <f aca="false">+Outflows!Y373+Fees!Y373+'Ongoing Cash Flows'!Y373+'Terminal Value'!Y373</f>
        <v>0</v>
      </c>
      <c r="Z373" s="9" t="n">
        <f aca="false">+Outflows!Z373+Fees!Z373+'Ongoing Cash Flows'!Z373+'Terminal Value'!Z373</f>
        <v>0</v>
      </c>
      <c r="AA373" s="9" t="n">
        <f aca="false">+Outflows!AA373+Fees!AA373+'Ongoing Cash Flows'!AA373+'Terminal Value'!AA373</f>
        <v>0</v>
      </c>
      <c r="AB373" s="9" t="n">
        <f aca="false">+Outflows!AB373+Fees!AB373+'Ongoing Cash Flows'!AB373+'Terminal Value'!AB373</f>
        <v>0</v>
      </c>
      <c r="AC373" s="9" t="n">
        <f aca="false">+Outflows!AC373+Fees!AC373+'Ongoing Cash Flows'!AC373+'Terminal Value'!AC373</f>
        <v>0</v>
      </c>
      <c r="AD373" s="9" t="n">
        <f aca="false">+Outflows!AD373+Fees!AD373+'Ongoing Cash Flows'!AD373+'Terminal Value'!AD373</f>
        <v>0</v>
      </c>
      <c r="AE373" s="9" t="n">
        <f aca="false">+Outflows!AE373+Fees!AE373+'Ongoing Cash Flows'!AE373+'Terminal Value'!AE373</f>
        <v>0</v>
      </c>
      <c r="AF373" s="9" t="n">
        <f aca="false">+Outflows!AF373+Fees!AF373+'Ongoing Cash Flows'!AF373+'Terminal Value'!AF373</f>
        <v>0</v>
      </c>
      <c r="AG373" s="9" t="n">
        <f aca="false">+Outflows!AG373+Fees!AG373+'Ongoing Cash Flows'!AG373+'Terminal Value'!AG373</f>
        <v>0</v>
      </c>
      <c r="AH373" s="9" t="n">
        <f aca="false">+Outflows!AH373+Fees!AH373+'Ongoing Cash Flows'!AH373+'Terminal Value'!AH373</f>
        <v>0</v>
      </c>
      <c r="AI373" s="9" t="n">
        <f aca="false">+Outflows!AI373+Fees!AI373+'Ongoing Cash Flows'!AI373+'Terminal Value'!AI373</f>
        <v>0</v>
      </c>
      <c r="AJ373" s="9" t="n">
        <f aca="false">+Outflows!AJ373+Fees!AJ373+'Ongoing Cash Flows'!AJ373+'Terminal Value'!AJ373</f>
        <v>0</v>
      </c>
      <c r="AK373" s="9"/>
      <c r="AL373" s="1"/>
      <c r="AM373" s="32"/>
      <c r="AN373" s="33" t="n">
        <f aca="false">IF(ISERROR(XIRR(B373:AJ373,IRRDates)),-1,XIRR(B373:AJ373,IRRDates))</f>
        <v>0.0665492126633482</v>
      </c>
      <c r="AO373" s="9" t="n">
        <f aca="false">SUMPRODUCT(B373:AJ373,PVRf)</f>
        <v>0</v>
      </c>
      <c r="AP373" s="9" t="n">
        <f aca="false">MIN(0,AO373-$AO$1004)^2</f>
        <v>0</v>
      </c>
      <c r="AQ373" s="9" t="n">
        <f aca="false">MAX(0,AO373-$AO$1004)^2</f>
        <v>0</v>
      </c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20"/>
      <c r="CM373" s="20"/>
      <c r="CN373" s="20"/>
      <c r="CO373" s="20"/>
      <c r="CP373" s="20"/>
    </row>
    <row r="374" customFormat="false" ht="11.25" hidden="false" customHeight="false" outlineLevel="0" collapsed="false">
      <c r="A374" s="1" t="n">
        <v>372</v>
      </c>
      <c r="B374" s="9" t="n">
        <f aca="false">+Outflows!B374+Fees!B374+'Ongoing Cash Flows'!B374+'Terminal Value'!B374</f>
        <v>-90524.4904981481</v>
      </c>
      <c r="C374" s="9" t="n">
        <f aca="false">+Outflows!C374+Fees!C374+'Ongoing Cash Flows'!C374+'Terminal Value'!C374</f>
        <v>14102.305267314</v>
      </c>
      <c r="D374" s="9" t="n">
        <f aca="false">+Outflows!D374+Fees!D374+'Ongoing Cash Flows'!D374+'Terminal Value'!D374</f>
        <v>12025.6398281018</v>
      </c>
      <c r="E374" s="9" t="n">
        <f aca="false">+Outflows!E374+Fees!E374+'Ongoing Cash Flows'!E374+'Terminal Value'!E374</f>
        <v>10108.0616658704</v>
      </c>
      <c r="F374" s="9" t="n">
        <f aca="false">+Outflows!F374+Fees!F374+'Ongoing Cash Flows'!F374+'Terminal Value'!F374</f>
        <v>9633.16475337835</v>
      </c>
      <c r="G374" s="9" t="n">
        <f aca="false">+Outflows!G374+Fees!G374+'Ongoing Cash Flows'!G374+'Terminal Value'!G374</f>
        <v>9339.97090625093</v>
      </c>
      <c r="H374" s="9" t="n">
        <f aca="false">+Outflows!H374+Fees!H374+'Ongoing Cash Flows'!H374+'Terminal Value'!H374</f>
        <v>8404.19510538698</v>
      </c>
      <c r="I374" s="9" t="n">
        <f aca="false">+Outflows!I374+Fees!I374+'Ongoing Cash Flows'!I374+'Terminal Value'!I374</f>
        <v>8257.90578260213</v>
      </c>
      <c r="J374" s="9" t="n">
        <f aca="false">+Outflows!J374+Fees!J374+'Ongoing Cash Flows'!J374+'Terminal Value'!J374</f>
        <v>8245.47158006714</v>
      </c>
      <c r="K374" s="9" t="n">
        <f aca="false">+Outflows!K374+Fees!K374+'Ongoing Cash Flows'!K374+'Terminal Value'!K374</f>
        <v>8236.18394364667</v>
      </c>
      <c r="L374" s="9" t="n">
        <f aca="false">+Outflows!L374+Fees!L374+'Ongoing Cash Flows'!L374+'Terminal Value'!L374</f>
        <v>8237.54364518673</v>
      </c>
      <c r="M374" s="9" t="n">
        <f aca="false">+Outflows!M374+Fees!M374+'Ongoing Cash Flows'!M374+'Terminal Value'!M374</f>
        <v>8209.40530934385</v>
      </c>
      <c r="N374" s="9" t="n">
        <f aca="false">+Outflows!N374+Fees!N374+'Ongoing Cash Flows'!N374+'Terminal Value'!N374</f>
        <v>8191.89091265482</v>
      </c>
      <c r="O374" s="9" t="n">
        <f aca="false">+Outflows!O374+Fees!O374+'Ongoing Cash Flows'!O374+'Terminal Value'!O374</f>
        <v>7865.63499221198</v>
      </c>
      <c r="P374" s="9" t="n">
        <f aca="false">+Outflows!P374+Fees!P374+'Ongoing Cash Flows'!P374+'Terminal Value'!P374</f>
        <v>7757.908427129</v>
      </c>
      <c r="Q374" s="9" t="n">
        <f aca="false">+Outflows!Q374+Fees!Q374+'Ongoing Cash Flows'!Q374+'Terminal Value'!Q374</f>
        <v>7729.21994738439</v>
      </c>
      <c r="R374" s="9" t="n">
        <f aca="false">+Outflows!R374+Fees!R374+'Ongoing Cash Flows'!R374+'Terminal Value'!R374</f>
        <v>1038.27969621756</v>
      </c>
      <c r="S374" s="9" t="n">
        <f aca="false">+Outflows!S374+Fees!S374+'Ongoing Cash Flows'!S374+'Terminal Value'!S374</f>
        <v>0</v>
      </c>
      <c r="T374" s="9" t="n">
        <f aca="false">+Outflows!T374+Fees!T374+'Ongoing Cash Flows'!T374+'Terminal Value'!T374</f>
        <v>0</v>
      </c>
      <c r="U374" s="9" t="n">
        <f aca="false">+Outflows!U374+Fees!U374+'Ongoing Cash Flows'!U374+'Terminal Value'!U374</f>
        <v>0</v>
      </c>
      <c r="V374" s="9" t="n">
        <f aca="false">+Outflows!V374+Fees!V374+'Ongoing Cash Flows'!V374+'Terminal Value'!V374</f>
        <v>0</v>
      </c>
      <c r="W374" s="9" t="n">
        <f aca="false">+Outflows!W374+Fees!W374+'Ongoing Cash Flows'!W374+'Terminal Value'!W374</f>
        <v>0</v>
      </c>
      <c r="X374" s="9" t="n">
        <f aca="false">+Outflows!X374+Fees!X374+'Ongoing Cash Flows'!X374+'Terminal Value'!X374</f>
        <v>0</v>
      </c>
      <c r="Y374" s="9" t="n">
        <f aca="false">+Outflows!Y374+Fees!Y374+'Ongoing Cash Flows'!Y374+'Terminal Value'!Y374</f>
        <v>0</v>
      </c>
      <c r="Z374" s="9" t="n">
        <f aca="false">+Outflows!Z374+Fees!Z374+'Ongoing Cash Flows'!Z374+'Terminal Value'!Z374</f>
        <v>0</v>
      </c>
      <c r="AA374" s="9" t="n">
        <f aca="false">+Outflows!AA374+Fees!AA374+'Ongoing Cash Flows'!AA374+'Terminal Value'!AA374</f>
        <v>0</v>
      </c>
      <c r="AB374" s="9" t="n">
        <f aca="false">+Outflows!AB374+Fees!AB374+'Ongoing Cash Flows'!AB374+'Terminal Value'!AB374</f>
        <v>0</v>
      </c>
      <c r="AC374" s="9" t="n">
        <f aca="false">+Outflows!AC374+Fees!AC374+'Ongoing Cash Flows'!AC374+'Terminal Value'!AC374</f>
        <v>0</v>
      </c>
      <c r="AD374" s="9" t="n">
        <f aca="false">+Outflows!AD374+Fees!AD374+'Ongoing Cash Flows'!AD374+'Terminal Value'!AD374</f>
        <v>0</v>
      </c>
      <c r="AE374" s="9" t="n">
        <f aca="false">+Outflows!AE374+Fees!AE374+'Ongoing Cash Flows'!AE374+'Terminal Value'!AE374</f>
        <v>0</v>
      </c>
      <c r="AF374" s="9" t="n">
        <f aca="false">+Outflows!AF374+Fees!AF374+'Ongoing Cash Flows'!AF374+'Terminal Value'!AF374</f>
        <v>0</v>
      </c>
      <c r="AG374" s="9" t="n">
        <f aca="false">+Outflows!AG374+Fees!AG374+'Ongoing Cash Flows'!AG374+'Terminal Value'!AG374</f>
        <v>0</v>
      </c>
      <c r="AH374" s="9" t="n">
        <f aca="false">+Outflows!AH374+Fees!AH374+'Ongoing Cash Flows'!AH374+'Terminal Value'!AH374</f>
        <v>0</v>
      </c>
      <c r="AI374" s="9" t="n">
        <f aca="false">+Outflows!AI374+Fees!AI374+'Ongoing Cash Flows'!AI374+'Terminal Value'!AI374</f>
        <v>0</v>
      </c>
      <c r="AJ374" s="9" t="n">
        <f aca="false">+Outflows!AJ374+Fees!AJ374+'Ongoing Cash Flows'!AJ374+'Terminal Value'!AJ374</f>
        <v>0</v>
      </c>
      <c r="AK374" s="9"/>
      <c r="AL374" s="1"/>
      <c r="AM374" s="32"/>
      <c r="AN374" s="33" t="n">
        <f aca="false">IF(ISERROR(XIRR(B374:AJ374,IRRDates)),-1,XIRR(B374:AJ374,IRRDates))</f>
        <v>0.0632911810403476</v>
      </c>
      <c r="AO374" s="9" t="n">
        <f aca="false">SUMPRODUCT(B374:AJ374,PVRf)</f>
        <v>0</v>
      </c>
      <c r="AP374" s="9" t="n">
        <f aca="false">MIN(0,AO374-$AO$1004)^2</f>
        <v>0</v>
      </c>
      <c r="AQ374" s="9" t="n">
        <f aca="false">MAX(0,AO374-$AO$1004)^2</f>
        <v>0</v>
      </c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20"/>
      <c r="CM374" s="20"/>
      <c r="CN374" s="20"/>
      <c r="CO374" s="20"/>
      <c r="CP374" s="20"/>
    </row>
    <row r="375" customFormat="false" ht="11.25" hidden="false" customHeight="false" outlineLevel="0" collapsed="false">
      <c r="A375" s="1" t="n">
        <v>373</v>
      </c>
      <c r="B375" s="9" t="n">
        <f aca="false">+Outflows!B375+Fees!B375+'Ongoing Cash Flows'!B375+'Terminal Value'!B375</f>
        <v>-86790.7739011993</v>
      </c>
      <c r="C375" s="9" t="n">
        <f aca="false">+Outflows!C375+Fees!C375+'Ongoing Cash Flows'!C375+'Terminal Value'!C375</f>
        <v>14038.2163264876</v>
      </c>
      <c r="D375" s="9" t="n">
        <f aca="false">+Outflows!D375+Fees!D375+'Ongoing Cash Flows'!D375+'Terminal Value'!D375</f>
        <v>11916.8872913815</v>
      </c>
      <c r="E375" s="9" t="n">
        <f aca="false">+Outflows!E375+Fees!E375+'Ongoing Cash Flows'!E375+'Terminal Value'!E375</f>
        <v>9895.72346150227</v>
      </c>
      <c r="F375" s="9" t="n">
        <f aca="false">+Outflows!F375+Fees!F375+'Ongoing Cash Flows'!F375+'Terminal Value'!F375</f>
        <v>9493.34400557149</v>
      </c>
      <c r="G375" s="9" t="n">
        <f aca="false">+Outflows!G375+Fees!G375+'Ongoing Cash Flows'!G375+'Terminal Value'!G375</f>
        <v>9224.47412885344</v>
      </c>
      <c r="H375" s="9" t="n">
        <f aca="false">+Outflows!H375+Fees!H375+'Ongoing Cash Flows'!H375+'Terminal Value'!H375</f>
        <v>8313.7561258837</v>
      </c>
      <c r="I375" s="9" t="n">
        <f aca="false">+Outflows!I375+Fees!I375+'Ongoing Cash Flows'!I375+'Terminal Value'!I375</f>
        <v>8172.2573108414</v>
      </c>
      <c r="J375" s="9" t="n">
        <f aca="false">+Outflows!J375+Fees!J375+'Ongoing Cash Flows'!J375+'Terminal Value'!J375</f>
        <v>8159.82310830641</v>
      </c>
      <c r="K375" s="9" t="n">
        <f aca="false">+Outflows!K375+Fees!K375+'Ongoing Cash Flows'!K375+'Terminal Value'!K375</f>
        <v>8150.39030498465</v>
      </c>
      <c r="L375" s="9" t="n">
        <f aca="false">+Outflows!L375+Fees!L375+'Ongoing Cash Flows'!L375+'Terminal Value'!L375</f>
        <v>8151.895173426</v>
      </c>
      <c r="M375" s="9" t="n">
        <f aca="false">+Outflows!M375+Fees!M375+'Ongoing Cash Flows'!M375+'Terminal Value'!M375</f>
        <v>8123.61167068183</v>
      </c>
      <c r="N375" s="9" t="n">
        <f aca="false">+Outflows!N375+Fees!N375+'Ongoing Cash Flows'!N375+'Terminal Value'!N375</f>
        <v>8106.24244089409</v>
      </c>
      <c r="O375" s="9" t="n">
        <f aca="false">+Outflows!O375+Fees!O375+'Ongoing Cash Flows'!O375+'Terminal Value'!O375</f>
        <v>7779.84135354997</v>
      </c>
      <c r="P375" s="9" t="n">
        <f aca="false">+Outflows!P375+Fees!P375+'Ongoing Cash Flows'!P375+'Terminal Value'!P375</f>
        <v>7672.25995536827</v>
      </c>
      <c r="Q375" s="9" t="n">
        <f aca="false">+Outflows!Q375+Fees!Q375+'Ongoing Cash Flows'!Q375+'Terminal Value'!Q375</f>
        <v>7643.42630872237</v>
      </c>
      <c r="R375" s="9" t="n">
        <f aca="false">+Outflows!R375+Fees!R375+'Ongoing Cash Flows'!R375+'Terminal Value'!R375</f>
        <v>995.455460337196</v>
      </c>
      <c r="S375" s="9" t="n">
        <f aca="false">+Outflows!S375+Fees!S375+'Ongoing Cash Flows'!S375+'Terminal Value'!S375</f>
        <v>0</v>
      </c>
      <c r="T375" s="9" t="n">
        <f aca="false">+Outflows!T375+Fees!T375+'Ongoing Cash Flows'!T375+'Terminal Value'!T375</f>
        <v>0</v>
      </c>
      <c r="U375" s="9" t="n">
        <f aca="false">+Outflows!U375+Fees!U375+'Ongoing Cash Flows'!U375+'Terminal Value'!U375</f>
        <v>0</v>
      </c>
      <c r="V375" s="9" t="n">
        <f aca="false">+Outflows!V375+Fees!V375+'Ongoing Cash Flows'!V375+'Terminal Value'!V375</f>
        <v>0</v>
      </c>
      <c r="W375" s="9" t="n">
        <f aca="false">+Outflows!W375+Fees!W375+'Ongoing Cash Flows'!W375+'Terminal Value'!W375</f>
        <v>0</v>
      </c>
      <c r="X375" s="9" t="n">
        <f aca="false">+Outflows!X375+Fees!X375+'Ongoing Cash Flows'!X375+'Terminal Value'!X375</f>
        <v>0</v>
      </c>
      <c r="Y375" s="9" t="n">
        <f aca="false">+Outflows!Y375+Fees!Y375+'Ongoing Cash Flows'!Y375+'Terminal Value'!Y375</f>
        <v>0</v>
      </c>
      <c r="Z375" s="9" t="n">
        <f aca="false">+Outflows!Z375+Fees!Z375+'Ongoing Cash Flows'!Z375+'Terminal Value'!Z375</f>
        <v>0</v>
      </c>
      <c r="AA375" s="9" t="n">
        <f aca="false">+Outflows!AA375+Fees!AA375+'Ongoing Cash Flows'!AA375+'Terminal Value'!AA375</f>
        <v>0</v>
      </c>
      <c r="AB375" s="9" t="n">
        <f aca="false">+Outflows!AB375+Fees!AB375+'Ongoing Cash Flows'!AB375+'Terminal Value'!AB375</f>
        <v>0</v>
      </c>
      <c r="AC375" s="9" t="n">
        <f aca="false">+Outflows!AC375+Fees!AC375+'Ongoing Cash Flows'!AC375+'Terminal Value'!AC375</f>
        <v>0</v>
      </c>
      <c r="AD375" s="9" t="n">
        <f aca="false">+Outflows!AD375+Fees!AD375+'Ongoing Cash Flows'!AD375+'Terminal Value'!AD375</f>
        <v>0</v>
      </c>
      <c r="AE375" s="9" t="n">
        <f aca="false">+Outflows!AE375+Fees!AE375+'Ongoing Cash Flows'!AE375+'Terminal Value'!AE375</f>
        <v>0</v>
      </c>
      <c r="AF375" s="9" t="n">
        <f aca="false">+Outflows!AF375+Fees!AF375+'Ongoing Cash Flows'!AF375+'Terminal Value'!AF375</f>
        <v>0</v>
      </c>
      <c r="AG375" s="9" t="n">
        <f aca="false">+Outflows!AG375+Fees!AG375+'Ongoing Cash Flows'!AG375+'Terminal Value'!AG375</f>
        <v>0</v>
      </c>
      <c r="AH375" s="9" t="n">
        <f aca="false">+Outflows!AH375+Fees!AH375+'Ongoing Cash Flows'!AH375+'Terminal Value'!AH375</f>
        <v>0</v>
      </c>
      <c r="AI375" s="9" t="n">
        <f aca="false">+Outflows!AI375+Fees!AI375+'Ongoing Cash Flows'!AI375+'Terminal Value'!AI375</f>
        <v>0</v>
      </c>
      <c r="AJ375" s="9" t="n">
        <f aca="false">+Outflows!AJ375+Fees!AJ375+'Ongoing Cash Flows'!AJ375+'Terminal Value'!AJ375</f>
        <v>0</v>
      </c>
      <c r="AK375" s="9"/>
      <c r="AL375" s="1"/>
      <c r="AM375" s="32"/>
      <c r="AN375" s="33" t="n">
        <f aca="false">IF(ISERROR(XIRR(B375:AJ375,IRRDates)),-1,XIRR(B375:AJ375,IRRDates))</f>
        <v>0.0686509140747418</v>
      </c>
      <c r="AO375" s="9" t="n">
        <f aca="false">SUMPRODUCT(B375:AJ375,PVRf)</f>
        <v>0</v>
      </c>
      <c r="AP375" s="9" t="n">
        <f aca="false">MIN(0,AO375-$AO$1004)^2</f>
        <v>0</v>
      </c>
      <c r="AQ375" s="9" t="n">
        <f aca="false">MAX(0,AO375-$AO$1004)^2</f>
        <v>0</v>
      </c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20"/>
      <c r="CM375" s="20"/>
      <c r="CN375" s="20"/>
      <c r="CO375" s="20"/>
      <c r="CP375" s="20"/>
    </row>
    <row r="376" customFormat="false" ht="11.25" hidden="false" customHeight="false" outlineLevel="0" collapsed="false">
      <c r="A376" s="1" t="n">
        <v>374</v>
      </c>
      <c r="B376" s="9" t="n">
        <f aca="false">+Outflows!B376+Fees!B376+'Ongoing Cash Flows'!B376+'Terminal Value'!B376</f>
        <v>-99219.2211137522</v>
      </c>
      <c r="C376" s="9" t="n">
        <f aca="false">+Outflows!C376+Fees!C376+'Ongoing Cash Flows'!C376+'Terminal Value'!C376</f>
        <v>14289.7545186733</v>
      </c>
      <c r="D376" s="9" t="n">
        <f aca="false">+Outflows!D376+Fees!D376+'Ongoing Cash Flows'!D376+'Terminal Value'!D376</f>
        <v>12246.7907203705</v>
      </c>
      <c r="E376" s="9" t="n">
        <f aca="false">+Outflows!E376+Fees!E376+'Ongoing Cash Flows'!E376+'Terminal Value'!E376</f>
        <v>10240.2554554398</v>
      </c>
      <c r="F376" s="9" t="n">
        <f aca="false">+Outflows!F376+Fees!F376+'Ongoing Cash Flows'!F376+'Terminal Value'!F376</f>
        <v>9830.49404589546</v>
      </c>
      <c r="G376" s="9" t="n">
        <f aca="false">+Outflows!G376+Fees!G376+'Ongoing Cash Flows'!G376+'Terminal Value'!G376</f>
        <v>9355.43711113134</v>
      </c>
      <c r="H376" s="9" t="n">
        <f aca="false">+Outflows!H376+Fees!H376+'Ongoing Cash Flows'!H376+'Terminal Value'!H376</f>
        <v>8614.80095709349</v>
      </c>
      <c r="I376" s="9" t="n">
        <f aca="false">+Outflows!I376+Fees!I376+'Ongoing Cash Flows'!I376+'Terminal Value'!I376</f>
        <v>8457.35594713959</v>
      </c>
      <c r="J376" s="9" t="n">
        <f aca="false">+Outflows!J376+Fees!J376+'Ongoing Cash Flows'!J376+'Terminal Value'!J376</f>
        <v>8444.9217446046</v>
      </c>
      <c r="K376" s="9" t="n">
        <f aca="false">+Outflows!K376+Fees!K376+'Ongoing Cash Flows'!K376+'Terminal Value'!K376</f>
        <v>8435.97215931047</v>
      </c>
      <c r="L376" s="9" t="n">
        <f aca="false">+Outflows!L376+Fees!L376+'Ongoing Cash Flows'!L376+'Terminal Value'!L376</f>
        <v>8436.99380972419</v>
      </c>
      <c r="M376" s="9" t="n">
        <f aca="false">+Outflows!M376+Fees!M376+'Ongoing Cash Flows'!M376+'Terminal Value'!M376</f>
        <v>8409.19352500765</v>
      </c>
      <c r="N376" s="9" t="n">
        <f aca="false">+Outflows!N376+Fees!N376+'Ongoing Cash Flows'!N376+'Terminal Value'!N376</f>
        <v>8391.34107719229</v>
      </c>
      <c r="O376" s="9" t="n">
        <f aca="false">+Outflows!O376+Fees!O376+'Ongoing Cash Flows'!O376+'Terminal Value'!O376</f>
        <v>8065.42320787578</v>
      </c>
      <c r="P376" s="9" t="n">
        <f aca="false">+Outflows!P376+Fees!P376+'Ongoing Cash Flows'!P376+'Terminal Value'!P376</f>
        <v>7957.35859166647</v>
      </c>
      <c r="Q376" s="9" t="n">
        <f aca="false">+Outflows!Q376+Fees!Q376+'Ongoing Cash Flows'!Q376+'Terminal Value'!Q376</f>
        <v>7929.00816304819</v>
      </c>
      <c r="R376" s="9" t="n">
        <f aca="false">+Outflows!R376+Fees!R376+'Ongoing Cash Flows'!R376+'Terminal Value'!R376</f>
        <v>1138.00477848629</v>
      </c>
      <c r="S376" s="9" t="n">
        <f aca="false">+Outflows!S376+Fees!S376+'Ongoing Cash Flows'!S376+'Terminal Value'!S376</f>
        <v>0</v>
      </c>
      <c r="T376" s="9" t="n">
        <f aca="false">+Outflows!T376+Fees!T376+'Ongoing Cash Flows'!T376+'Terminal Value'!T376</f>
        <v>0</v>
      </c>
      <c r="U376" s="9" t="n">
        <f aca="false">+Outflows!U376+Fees!U376+'Ongoing Cash Flows'!U376+'Terminal Value'!U376</f>
        <v>0</v>
      </c>
      <c r="V376" s="9" t="n">
        <f aca="false">+Outflows!V376+Fees!V376+'Ongoing Cash Flows'!V376+'Terminal Value'!V376</f>
        <v>0</v>
      </c>
      <c r="W376" s="9" t="n">
        <f aca="false">+Outflows!W376+Fees!W376+'Ongoing Cash Flows'!W376+'Terminal Value'!W376</f>
        <v>0</v>
      </c>
      <c r="X376" s="9" t="n">
        <f aca="false">+Outflows!X376+Fees!X376+'Ongoing Cash Flows'!X376+'Terminal Value'!X376</f>
        <v>0</v>
      </c>
      <c r="Y376" s="9" t="n">
        <f aca="false">+Outflows!Y376+Fees!Y376+'Ongoing Cash Flows'!Y376+'Terminal Value'!Y376</f>
        <v>0</v>
      </c>
      <c r="Z376" s="9" t="n">
        <f aca="false">+Outflows!Z376+Fees!Z376+'Ongoing Cash Flows'!Z376+'Terminal Value'!Z376</f>
        <v>0</v>
      </c>
      <c r="AA376" s="9" t="n">
        <f aca="false">+Outflows!AA376+Fees!AA376+'Ongoing Cash Flows'!AA376+'Terminal Value'!AA376</f>
        <v>0</v>
      </c>
      <c r="AB376" s="9" t="n">
        <f aca="false">+Outflows!AB376+Fees!AB376+'Ongoing Cash Flows'!AB376+'Terminal Value'!AB376</f>
        <v>0</v>
      </c>
      <c r="AC376" s="9" t="n">
        <f aca="false">+Outflows!AC376+Fees!AC376+'Ongoing Cash Flows'!AC376+'Terminal Value'!AC376</f>
        <v>0</v>
      </c>
      <c r="AD376" s="9" t="n">
        <f aca="false">+Outflows!AD376+Fees!AD376+'Ongoing Cash Flows'!AD376+'Terminal Value'!AD376</f>
        <v>0</v>
      </c>
      <c r="AE376" s="9" t="n">
        <f aca="false">+Outflows!AE376+Fees!AE376+'Ongoing Cash Flows'!AE376+'Terminal Value'!AE376</f>
        <v>0</v>
      </c>
      <c r="AF376" s="9" t="n">
        <f aca="false">+Outflows!AF376+Fees!AF376+'Ongoing Cash Flows'!AF376+'Terminal Value'!AF376</f>
        <v>0</v>
      </c>
      <c r="AG376" s="9" t="n">
        <f aca="false">+Outflows!AG376+Fees!AG376+'Ongoing Cash Flows'!AG376+'Terminal Value'!AG376</f>
        <v>0</v>
      </c>
      <c r="AH376" s="9" t="n">
        <f aca="false">+Outflows!AH376+Fees!AH376+'Ongoing Cash Flows'!AH376+'Terminal Value'!AH376</f>
        <v>0</v>
      </c>
      <c r="AI376" s="9" t="n">
        <f aca="false">+Outflows!AI376+Fees!AI376+'Ongoing Cash Flows'!AI376+'Terminal Value'!AI376</f>
        <v>0</v>
      </c>
      <c r="AJ376" s="9" t="n">
        <f aca="false">+Outflows!AJ376+Fees!AJ376+'Ongoing Cash Flows'!AJ376+'Terminal Value'!AJ376</f>
        <v>0</v>
      </c>
      <c r="AK376" s="9"/>
      <c r="AL376" s="1"/>
      <c r="AM376" s="32"/>
      <c r="AN376" s="33" t="n">
        <f aca="false">IF(ISERROR(XIRR(B376:AJ376,IRRDates)),-1,XIRR(B376:AJ376,IRRDates))</f>
        <v>0.0511963728210268</v>
      </c>
      <c r="AO376" s="9" t="n">
        <f aca="false">SUMPRODUCT(B376:AJ376,PVRf)</f>
        <v>0</v>
      </c>
      <c r="AP376" s="9" t="n">
        <f aca="false">MIN(0,AO376-$AO$1004)^2</f>
        <v>0</v>
      </c>
      <c r="AQ376" s="9" t="n">
        <f aca="false">MAX(0,AO376-$AO$1004)^2</f>
        <v>0</v>
      </c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20"/>
      <c r="CM376" s="20"/>
      <c r="CN376" s="20"/>
      <c r="CO376" s="20"/>
      <c r="CP376" s="20"/>
    </row>
    <row r="377" customFormat="false" ht="11.25" hidden="false" customHeight="false" outlineLevel="0" collapsed="false">
      <c r="A377" s="1" t="n">
        <v>375</v>
      </c>
      <c r="B377" s="9" t="n">
        <f aca="false">+Outflows!B377+Fees!B377+'Ongoing Cash Flows'!B377+'Terminal Value'!B377</f>
        <v>-103900.176137872</v>
      </c>
      <c r="C377" s="9" t="n">
        <f aca="false">+Outflows!C377+Fees!C377+'Ongoing Cash Flows'!C377+'Terminal Value'!C377</f>
        <v>14342.9107615118</v>
      </c>
      <c r="D377" s="9" t="n">
        <f aca="false">+Outflows!D377+Fees!D377+'Ongoing Cash Flows'!D377+'Terminal Value'!D377</f>
        <v>12525.5891056763</v>
      </c>
      <c r="E377" s="9" t="n">
        <f aca="false">+Outflows!E377+Fees!E377+'Ongoing Cash Flows'!E377+'Terminal Value'!E377</f>
        <v>10413.1046995136</v>
      </c>
      <c r="F377" s="9" t="n">
        <f aca="false">+Outflows!F377+Fees!F377+'Ongoing Cash Flows'!F377+'Terminal Value'!F377</f>
        <v>9977.65151209462</v>
      </c>
      <c r="G377" s="9" t="n">
        <f aca="false">+Outflows!G377+Fees!G377+'Ongoing Cash Flows'!G377+'Terminal Value'!G377</f>
        <v>9718.81228799757</v>
      </c>
      <c r="H377" s="9" t="n">
        <f aca="false">+Outflows!H377+Fees!H377+'Ongoing Cash Flows'!H377+'Terminal Value'!H377</f>
        <v>8728.18417311693</v>
      </c>
      <c r="I377" s="9" t="n">
        <f aca="false">+Outflows!I377+Fees!I377+'Ongoing Cash Flows'!I377+'Terminal Value'!I377</f>
        <v>8564.73331062889</v>
      </c>
      <c r="J377" s="9" t="n">
        <f aca="false">+Outflows!J377+Fees!J377+'Ongoing Cash Flows'!J377+'Terminal Value'!J377</f>
        <v>8552.2991080939</v>
      </c>
      <c r="K377" s="9" t="n">
        <f aca="false">+Outflows!K377+Fees!K377+'Ongoing Cash Flows'!K377+'Terminal Value'!K377</f>
        <v>8543.5315183311</v>
      </c>
      <c r="L377" s="9" t="n">
        <f aca="false">+Outflows!L377+Fees!L377+'Ongoing Cash Flows'!L377+'Terminal Value'!L377</f>
        <v>8544.37117321349</v>
      </c>
      <c r="M377" s="9" t="n">
        <f aca="false">+Outflows!M377+Fees!M377+'Ongoing Cash Flows'!M377+'Terminal Value'!M377</f>
        <v>8516.75288402827</v>
      </c>
      <c r="N377" s="9" t="n">
        <f aca="false">+Outflows!N377+Fees!N377+'Ongoing Cash Flows'!N377+'Terminal Value'!N377</f>
        <v>8498.71844068158</v>
      </c>
      <c r="O377" s="9" t="n">
        <f aca="false">+Outflows!O377+Fees!O377+'Ongoing Cash Flows'!O377+'Terminal Value'!O377</f>
        <v>8172.98256689641</v>
      </c>
      <c r="P377" s="9" t="n">
        <f aca="false">+Outflows!P377+Fees!P377+'Ongoing Cash Flows'!P377+'Terminal Value'!P377</f>
        <v>8064.73595515576</v>
      </c>
      <c r="Q377" s="9" t="n">
        <f aca="false">+Outflows!Q377+Fees!Q377+'Ongoing Cash Flows'!Q377+'Terminal Value'!Q377</f>
        <v>8036.56752206881</v>
      </c>
      <c r="R377" s="9" t="n">
        <f aca="false">+Outflows!R377+Fees!R377+'Ongoing Cash Flows'!R377+'Terminal Value'!R377</f>
        <v>1191.69346023094</v>
      </c>
      <c r="S377" s="9" t="n">
        <f aca="false">+Outflows!S377+Fees!S377+'Ongoing Cash Flows'!S377+'Terminal Value'!S377</f>
        <v>0</v>
      </c>
      <c r="T377" s="9" t="n">
        <f aca="false">+Outflows!T377+Fees!T377+'Ongoing Cash Flows'!T377+'Terminal Value'!T377</f>
        <v>0</v>
      </c>
      <c r="U377" s="9" t="n">
        <f aca="false">+Outflows!U377+Fees!U377+'Ongoing Cash Flows'!U377+'Terminal Value'!U377</f>
        <v>0</v>
      </c>
      <c r="V377" s="9" t="n">
        <f aca="false">+Outflows!V377+Fees!V377+'Ongoing Cash Flows'!V377+'Terminal Value'!V377</f>
        <v>0</v>
      </c>
      <c r="W377" s="9" t="n">
        <f aca="false">+Outflows!W377+Fees!W377+'Ongoing Cash Flows'!W377+'Terminal Value'!W377</f>
        <v>0</v>
      </c>
      <c r="X377" s="9" t="n">
        <f aca="false">+Outflows!X377+Fees!X377+'Ongoing Cash Flows'!X377+'Terminal Value'!X377</f>
        <v>0</v>
      </c>
      <c r="Y377" s="9" t="n">
        <f aca="false">+Outflows!Y377+Fees!Y377+'Ongoing Cash Flows'!Y377+'Terminal Value'!Y377</f>
        <v>0</v>
      </c>
      <c r="Z377" s="9" t="n">
        <f aca="false">+Outflows!Z377+Fees!Z377+'Ongoing Cash Flows'!Z377+'Terminal Value'!Z377</f>
        <v>0</v>
      </c>
      <c r="AA377" s="9" t="n">
        <f aca="false">+Outflows!AA377+Fees!AA377+'Ongoing Cash Flows'!AA377+'Terminal Value'!AA377</f>
        <v>0</v>
      </c>
      <c r="AB377" s="9" t="n">
        <f aca="false">+Outflows!AB377+Fees!AB377+'Ongoing Cash Flows'!AB377+'Terminal Value'!AB377</f>
        <v>0</v>
      </c>
      <c r="AC377" s="9" t="n">
        <f aca="false">+Outflows!AC377+Fees!AC377+'Ongoing Cash Flows'!AC377+'Terminal Value'!AC377</f>
        <v>0</v>
      </c>
      <c r="AD377" s="9" t="n">
        <f aca="false">+Outflows!AD377+Fees!AD377+'Ongoing Cash Flows'!AD377+'Terminal Value'!AD377</f>
        <v>0</v>
      </c>
      <c r="AE377" s="9" t="n">
        <f aca="false">+Outflows!AE377+Fees!AE377+'Ongoing Cash Flows'!AE377+'Terminal Value'!AE377</f>
        <v>0</v>
      </c>
      <c r="AF377" s="9" t="n">
        <f aca="false">+Outflows!AF377+Fees!AF377+'Ongoing Cash Flows'!AF377+'Terminal Value'!AF377</f>
        <v>0</v>
      </c>
      <c r="AG377" s="9" t="n">
        <f aca="false">+Outflows!AG377+Fees!AG377+'Ongoing Cash Flows'!AG377+'Terminal Value'!AG377</f>
        <v>0</v>
      </c>
      <c r="AH377" s="9" t="n">
        <f aca="false">+Outflows!AH377+Fees!AH377+'Ongoing Cash Flows'!AH377+'Terminal Value'!AH377</f>
        <v>0</v>
      </c>
      <c r="AI377" s="9" t="n">
        <f aca="false">+Outflows!AI377+Fees!AI377+'Ongoing Cash Flows'!AI377+'Terminal Value'!AI377</f>
        <v>0</v>
      </c>
      <c r="AJ377" s="9" t="n">
        <f aca="false">+Outflows!AJ377+Fees!AJ377+'Ongoing Cash Flows'!AJ377+'Terminal Value'!AJ377</f>
        <v>0</v>
      </c>
      <c r="AK377" s="9"/>
      <c r="AL377" s="1"/>
      <c r="AM377" s="32"/>
      <c r="AN377" s="33" t="n">
        <f aca="false">IF(ISERROR(XIRR(B377:AJ377,IRRDates)),-1,XIRR(B377:AJ377,IRRDates))</f>
        <v>0.0462134560938793</v>
      </c>
      <c r="AO377" s="9" t="n">
        <f aca="false">SUMPRODUCT(B377:AJ377,PVRf)</f>
        <v>0</v>
      </c>
      <c r="AP377" s="9" t="n">
        <f aca="false">MIN(0,AO377-$AO$1004)^2</f>
        <v>0</v>
      </c>
      <c r="AQ377" s="9" t="n">
        <f aca="false">MAX(0,AO377-$AO$1004)^2</f>
        <v>0</v>
      </c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20"/>
      <c r="CM377" s="20"/>
      <c r="CN377" s="20"/>
      <c r="CO377" s="20"/>
      <c r="CP377" s="20"/>
    </row>
    <row r="378" customFormat="false" ht="11.25" hidden="false" customHeight="false" outlineLevel="0" collapsed="false">
      <c r="A378" s="1" t="n">
        <v>376</v>
      </c>
      <c r="B378" s="9" t="n">
        <f aca="false">+Outflows!B378+Fees!B378+'Ongoing Cash Flows'!B378+'Terminal Value'!B378</f>
        <v>-92899.3928401169</v>
      </c>
      <c r="C378" s="9" t="n">
        <f aca="false">+Outflows!C378+Fees!C378+'Ongoing Cash Flows'!C378+'Terminal Value'!C378</f>
        <v>14099.413639893</v>
      </c>
      <c r="D378" s="9" t="n">
        <f aca="false">+Outflows!D378+Fees!D378+'Ongoing Cash Flows'!D378+'Terminal Value'!D378</f>
        <v>12090.7137916757</v>
      </c>
      <c r="E378" s="9" t="n">
        <f aca="false">+Outflows!E378+Fees!E378+'Ongoing Cash Flows'!E378+'Terminal Value'!E378</f>
        <v>10039.276836587</v>
      </c>
      <c r="F378" s="9" t="n">
        <f aca="false">+Outflows!F378+Fees!F378+'Ongoing Cash Flows'!F378+'Terminal Value'!F378</f>
        <v>9657.02735874511</v>
      </c>
      <c r="G378" s="9" t="n">
        <f aca="false">+Outflows!G378+Fees!G378+'Ongoing Cash Flows'!G378+'Terminal Value'!G378</f>
        <v>9453.05888566213</v>
      </c>
      <c r="H378" s="9" t="n">
        <f aca="false">+Outflows!H378+Fees!H378+'Ongoing Cash Flows'!H378+'Terminal Value'!H378</f>
        <v>8461.72055989071</v>
      </c>
      <c r="I378" s="9" t="n">
        <f aca="false">+Outflows!I378+Fees!I378+'Ongoing Cash Flows'!I378+'Terminal Value'!I378</f>
        <v>8312.38414240502</v>
      </c>
      <c r="J378" s="9" t="n">
        <f aca="false">+Outflows!J378+Fees!J378+'Ongoing Cash Flows'!J378+'Terminal Value'!J378</f>
        <v>8299.94993987003</v>
      </c>
      <c r="K378" s="9" t="n">
        <f aca="false">+Outflows!K378+Fees!K378+'Ongoing Cash Flows'!K378+'Terminal Value'!K378</f>
        <v>8290.75463965261</v>
      </c>
      <c r="L378" s="9" t="n">
        <f aca="false">+Outflows!L378+Fees!L378+'Ongoing Cash Flows'!L378+'Terminal Value'!L378</f>
        <v>8292.02200498962</v>
      </c>
      <c r="M378" s="9" t="n">
        <f aca="false">+Outflows!M378+Fees!M378+'Ongoing Cash Flows'!M378+'Terminal Value'!M378</f>
        <v>8263.97600534979</v>
      </c>
      <c r="N378" s="9" t="n">
        <f aca="false">+Outflows!N378+Fees!N378+'Ongoing Cash Flows'!N378+'Terminal Value'!N378</f>
        <v>8246.36927245771</v>
      </c>
      <c r="O378" s="9" t="n">
        <f aca="false">+Outflows!O378+Fees!O378+'Ongoing Cash Flows'!O378+'Terminal Value'!O378</f>
        <v>7920.20568821793</v>
      </c>
      <c r="P378" s="9" t="n">
        <f aca="false">+Outflows!P378+Fees!P378+'Ongoing Cash Flows'!P378+'Terminal Value'!P378</f>
        <v>7812.38678693189</v>
      </c>
      <c r="Q378" s="9" t="n">
        <f aca="false">+Outflows!Q378+Fees!Q378+'Ongoing Cash Flows'!Q378+'Terminal Value'!Q378</f>
        <v>7783.79064339033</v>
      </c>
      <c r="R378" s="9" t="n">
        <f aca="false">+Outflows!R378+Fees!R378+'Ongoing Cash Flows'!R378+'Terminal Value'!R378</f>
        <v>1065.51887611901</v>
      </c>
      <c r="S378" s="9" t="n">
        <f aca="false">+Outflows!S378+Fees!S378+'Ongoing Cash Flows'!S378+'Terminal Value'!S378</f>
        <v>0</v>
      </c>
      <c r="T378" s="9" t="n">
        <f aca="false">+Outflows!T378+Fees!T378+'Ongoing Cash Flows'!T378+'Terminal Value'!T378</f>
        <v>0</v>
      </c>
      <c r="U378" s="9" t="n">
        <f aca="false">+Outflows!U378+Fees!U378+'Ongoing Cash Flows'!U378+'Terminal Value'!U378</f>
        <v>0</v>
      </c>
      <c r="V378" s="9" t="n">
        <f aca="false">+Outflows!V378+Fees!V378+'Ongoing Cash Flows'!V378+'Terminal Value'!V378</f>
        <v>0</v>
      </c>
      <c r="W378" s="9" t="n">
        <f aca="false">+Outflows!W378+Fees!W378+'Ongoing Cash Flows'!W378+'Terminal Value'!W378</f>
        <v>0</v>
      </c>
      <c r="X378" s="9" t="n">
        <f aca="false">+Outflows!X378+Fees!X378+'Ongoing Cash Flows'!X378+'Terminal Value'!X378</f>
        <v>0</v>
      </c>
      <c r="Y378" s="9" t="n">
        <f aca="false">+Outflows!Y378+Fees!Y378+'Ongoing Cash Flows'!Y378+'Terminal Value'!Y378</f>
        <v>0</v>
      </c>
      <c r="Z378" s="9" t="n">
        <f aca="false">+Outflows!Z378+Fees!Z378+'Ongoing Cash Flows'!Z378+'Terminal Value'!Z378</f>
        <v>0</v>
      </c>
      <c r="AA378" s="9" t="n">
        <f aca="false">+Outflows!AA378+Fees!AA378+'Ongoing Cash Flows'!AA378+'Terminal Value'!AA378</f>
        <v>0</v>
      </c>
      <c r="AB378" s="9" t="n">
        <f aca="false">+Outflows!AB378+Fees!AB378+'Ongoing Cash Flows'!AB378+'Terminal Value'!AB378</f>
        <v>0</v>
      </c>
      <c r="AC378" s="9" t="n">
        <f aca="false">+Outflows!AC378+Fees!AC378+'Ongoing Cash Flows'!AC378+'Terminal Value'!AC378</f>
        <v>0</v>
      </c>
      <c r="AD378" s="9" t="n">
        <f aca="false">+Outflows!AD378+Fees!AD378+'Ongoing Cash Flows'!AD378+'Terminal Value'!AD378</f>
        <v>0</v>
      </c>
      <c r="AE378" s="9" t="n">
        <f aca="false">+Outflows!AE378+Fees!AE378+'Ongoing Cash Flows'!AE378+'Terminal Value'!AE378</f>
        <v>0</v>
      </c>
      <c r="AF378" s="9" t="n">
        <f aca="false">+Outflows!AF378+Fees!AF378+'Ongoing Cash Flows'!AF378+'Terminal Value'!AF378</f>
        <v>0</v>
      </c>
      <c r="AG378" s="9" t="n">
        <f aca="false">+Outflows!AG378+Fees!AG378+'Ongoing Cash Flows'!AG378+'Terminal Value'!AG378</f>
        <v>0</v>
      </c>
      <c r="AH378" s="9" t="n">
        <f aca="false">+Outflows!AH378+Fees!AH378+'Ongoing Cash Flows'!AH378+'Terminal Value'!AH378</f>
        <v>0</v>
      </c>
      <c r="AI378" s="9" t="n">
        <f aca="false">+Outflows!AI378+Fees!AI378+'Ongoing Cash Flows'!AI378+'Terminal Value'!AI378</f>
        <v>0</v>
      </c>
      <c r="AJ378" s="9" t="n">
        <f aca="false">+Outflows!AJ378+Fees!AJ378+'Ongoing Cash Flows'!AJ378+'Terminal Value'!AJ378</f>
        <v>0</v>
      </c>
      <c r="AK378" s="9"/>
      <c r="AL378" s="1"/>
      <c r="AM378" s="32"/>
      <c r="AN378" s="33" t="n">
        <f aca="false">IF(ISERROR(XIRR(B378:AJ378,IRRDates)),-1,XIRR(B378:AJ378,IRRDates))</f>
        <v>0.0596473683053636</v>
      </c>
      <c r="AO378" s="9" t="n">
        <f aca="false">SUMPRODUCT(B378:AJ378,PVRf)</f>
        <v>0</v>
      </c>
      <c r="AP378" s="9" t="n">
        <f aca="false">MIN(0,AO378-$AO$1004)^2</f>
        <v>0</v>
      </c>
      <c r="AQ378" s="9" t="n">
        <f aca="false">MAX(0,AO378-$AO$1004)^2</f>
        <v>0</v>
      </c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20"/>
      <c r="CM378" s="20"/>
      <c r="CN378" s="20"/>
      <c r="CO378" s="20"/>
      <c r="CP378" s="20"/>
    </row>
    <row r="379" customFormat="false" ht="11.25" hidden="false" customHeight="false" outlineLevel="0" collapsed="false">
      <c r="A379" s="1" t="n">
        <v>377</v>
      </c>
      <c r="B379" s="9" t="n">
        <f aca="false">+Outflows!B379+Fees!B379+'Ongoing Cash Flows'!B379+'Terminal Value'!B379</f>
        <v>-86231.2205033243</v>
      </c>
      <c r="C379" s="9" t="n">
        <f aca="false">+Outflows!C379+Fees!C379+'Ongoing Cash Flows'!C379+'Terminal Value'!C379</f>
        <v>13935.1154614029</v>
      </c>
      <c r="D379" s="9" t="n">
        <f aca="false">+Outflows!D379+Fees!D379+'Ongoing Cash Flows'!D379+'Terminal Value'!D379</f>
        <v>11877.2785617685</v>
      </c>
      <c r="E379" s="9" t="n">
        <f aca="false">+Outflows!E379+Fees!E379+'Ongoing Cash Flows'!E379+'Terminal Value'!E379</f>
        <v>9880.79717316525</v>
      </c>
      <c r="F379" s="9" t="n">
        <f aca="false">+Outflows!F379+Fees!F379+'Ongoing Cash Flows'!F379+'Terminal Value'!F379</f>
        <v>9550.93602129673</v>
      </c>
      <c r="G379" s="9" t="n">
        <f aca="false">+Outflows!G379+Fees!G379+'Ongoing Cash Flows'!G379+'Terminal Value'!G379</f>
        <v>9272.20658292781</v>
      </c>
      <c r="H379" s="9" t="n">
        <f aca="false">+Outflows!H379+Fees!H379+'Ongoing Cash Flows'!H379+'Terminal Value'!H379</f>
        <v>8300.20248918756</v>
      </c>
      <c r="I379" s="9" t="n">
        <f aca="false">+Outflows!I379+Fees!I379+'Ongoing Cash Flows'!I379+'Terminal Value'!I379</f>
        <v>8159.42160353687</v>
      </c>
      <c r="J379" s="9" t="n">
        <f aca="false">+Outflows!J379+Fees!J379+'Ongoing Cash Flows'!J379+'Terminal Value'!J379</f>
        <v>8146.98740100188</v>
      </c>
      <c r="K379" s="9" t="n">
        <f aca="false">+Outflows!K379+Fees!K379+'Ongoing Cash Flows'!K379+'Terminal Value'!K379</f>
        <v>8137.53284224401</v>
      </c>
      <c r="L379" s="9" t="n">
        <f aca="false">+Outflows!L379+Fees!L379+'Ongoing Cash Flows'!L379+'Terminal Value'!L379</f>
        <v>8139.05946612147</v>
      </c>
      <c r="M379" s="9" t="n">
        <f aca="false">+Outflows!M379+Fees!M379+'Ongoing Cash Flows'!M379+'Terminal Value'!M379</f>
        <v>8110.75420794118</v>
      </c>
      <c r="N379" s="9" t="n">
        <f aca="false">+Outflows!N379+Fees!N379+'Ongoing Cash Flows'!N379+'Terminal Value'!N379</f>
        <v>8093.40673358956</v>
      </c>
      <c r="O379" s="9" t="n">
        <f aca="false">+Outflows!O379+Fees!O379+'Ongoing Cash Flows'!O379+'Terminal Value'!O379</f>
        <v>7766.98389080932</v>
      </c>
      <c r="P379" s="9" t="n">
        <f aca="false">+Outflows!P379+Fees!P379+'Ongoing Cash Flows'!P379+'Terminal Value'!P379</f>
        <v>7659.42424806374</v>
      </c>
      <c r="Q379" s="9" t="n">
        <f aca="false">+Outflows!Q379+Fees!Q379+'Ongoing Cash Flows'!Q379+'Terminal Value'!Q379</f>
        <v>7630.56884598172</v>
      </c>
      <c r="R379" s="9" t="n">
        <f aca="false">+Outflows!R379+Fees!R379+'Ongoing Cash Flows'!R379+'Terminal Value'!R379</f>
        <v>989.037606684928</v>
      </c>
      <c r="S379" s="9" t="n">
        <f aca="false">+Outflows!S379+Fees!S379+'Ongoing Cash Flows'!S379+'Terminal Value'!S379</f>
        <v>0</v>
      </c>
      <c r="T379" s="9" t="n">
        <f aca="false">+Outflows!T379+Fees!T379+'Ongoing Cash Flows'!T379+'Terminal Value'!T379</f>
        <v>0</v>
      </c>
      <c r="U379" s="9" t="n">
        <f aca="false">+Outflows!U379+Fees!U379+'Ongoing Cash Flows'!U379+'Terminal Value'!U379</f>
        <v>0</v>
      </c>
      <c r="V379" s="9" t="n">
        <f aca="false">+Outflows!V379+Fees!V379+'Ongoing Cash Flows'!V379+'Terminal Value'!V379</f>
        <v>0</v>
      </c>
      <c r="W379" s="9" t="n">
        <f aca="false">+Outflows!W379+Fees!W379+'Ongoing Cash Flows'!W379+'Terminal Value'!W379</f>
        <v>0</v>
      </c>
      <c r="X379" s="9" t="n">
        <f aca="false">+Outflows!X379+Fees!X379+'Ongoing Cash Flows'!X379+'Terminal Value'!X379</f>
        <v>0</v>
      </c>
      <c r="Y379" s="9" t="n">
        <f aca="false">+Outflows!Y379+Fees!Y379+'Ongoing Cash Flows'!Y379+'Terminal Value'!Y379</f>
        <v>0</v>
      </c>
      <c r="Z379" s="9" t="n">
        <f aca="false">+Outflows!Z379+Fees!Z379+'Ongoing Cash Flows'!Z379+'Terminal Value'!Z379</f>
        <v>0</v>
      </c>
      <c r="AA379" s="9" t="n">
        <f aca="false">+Outflows!AA379+Fees!AA379+'Ongoing Cash Flows'!AA379+'Terminal Value'!AA379</f>
        <v>0</v>
      </c>
      <c r="AB379" s="9" t="n">
        <f aca="false">+Outflows!AB379+Fees!AB379+'Ongoing Cash Flows'!AB379+'Terminal Value'!AB379</f>
        <v>0</v>
      </c>
      <c r="AC379" s="9" t="n">
        <f aca="false">+Outflows!AC379+Fees!AC379+'Ongoing Cash Flows'!AC379+'Terminal Value'!AC379</f>
        <v>0</v>
      </c>
      <c r="AD379" s="9" t="n">
        <f aca="false">+Outflows!AD379+Fees!AD379+'Ongoing Cash Flows'!AD379+'Terminal Value'!AD379</f>
        <v>0</v>
      </c>
      <c r="AE379" s="9" t="n">
        <f aca="false">+Outflows!AE379+Fees!AE379+'Ongoing Cash Flows'!AE379+'Terminal Value'!AE379</f>
        <v>0</v>
      </c>
      <c r="AF379" s="9" t="n">
        <f aca="false">+Outflows!AF379+Fees!AF379+'Ongoing Cash Flows'!AF379+'Terminal Value'!AF379</f>
        <v>0</v>
      </c>
      <c r="AG379" s="9" t="n">
        <f aca="false">+Outflows!AG379+Fees!AG379+'Ongoing Cash Flows'!AG379+'Terminal Value'!AG379</f>
        <v>0</v>
      </c>
      <c r="AH379" s="9" t="n">
        <f aca="false">+Outflows!AH379+Fees!AH379+'Ongoing Cash Flows'!AH379+'Terminal Value'!AH379</f>
        <v>0</v>
      </c>
      <c r="AI379" s="9" t="n">
        <f aca="false">+Outflows!AI379+Fees!AI379+'Ongoing Cash Flows'!AI379+'Terminal Value'!AI379</f>
        <v>0</v>
      </c>
      <c r="AJ379" s="9" t="n">
        <f aca="false">+Outflows!AJ379+Fees!AJ379+'Ongoing Cash Flows'!AJ379+'Terminal Value'!AJ379</f>
        <v>0</v>
      </c>
      <c r="AK379" s="9"/>
      <c r="AL379" s="1"/>
      <c r="AM379" s="32"/>
      <c r="AN379" s="33" t="n">
        <f aca="false">IF(ISERROR(XIRR(B379:AJ379,IRRDates)),-1,XIRR(B379:AJ379,IRRDates))</f>
        <v>0.0695147636481407</v>
      </c>
      <c r="AO379" s="9" t="n">
        <f aca="false">SUMPRODUCT(B379:AJ379,PVRf)</f>
        <v>0</v>
      </c>
      <c r="AP379" s="9" t="n">
        <f aca="false">MIN(0,AO379-$AO$1004)^2</f>
        <v>0</v>
      </c>
      <c r="AQ379" s="9" t="n">
        <f aca="false">MAX(0,AO379-$AO$1004)^2</f>
        <v>0</v>
      </c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20"/>
      <c r="CM379" s="20"/>
      <c r="CN379" s="20"/>
      <c r="CO379" s="20"/>
      <c r="CP379" s="20"/>
    </row>
    <row r="380" customFormat="false" ht="11.25" hidden="false" customHeight="false" outlineLevel="0" collapsed="false">
      <c r="A380" s="1" t="n">
        <v>378</v>
      </c>
      <c r="B380" s="9" t="n">
        <f aca="false">+Outflows!B380+Fees!B380+'Ongoing Cash Flows'!B380+'Terminal Value'!B380</f>
        <v>-98243.354935955</v>
      </c>
      <c r="C380" s="9" t="n">
        <f aca="false">+Outflows!C380+Fees!C380+'Ongoing Cash Flows'!C380+'Terminal Value'!C380</f>
        <v>14284.0677911353</v>
      </c>
      <c r="D380" s="9" t="n">
        <f aca="false">+Outflows!D380+Fees!D380+'Ongoing Cash Flows'!D380+'Terminal Value'!D380</f>
        <v>12401.1711411333</v>
      </c>
      <c r="E380" s="9" t="n">
        <f aca="false">+Outflows!E380+Fees!E380+'Ongoing Cash Flows'!E380+'Terminal Value'!E380</f>
        <v>10306.451845775</v>
      </c>
      <c r="F380" s="9" t="n">
        <f aca="false">+Outflows!F380+Fees!F380+'Ongoing Cash Flows'!F380+'Terminal Value'!F380</f>
        <v>9761.03061804315</v>
      </c>
      <c r="G380" s="9" t="n">
        <f aca="false">+Outflows!G380+Fees!G380+'Ongoing Cash Flows'!G380+'Terminal Value'!G380</f>
        <v>9569.24708126601</v>
      </c>
      <c r="H380" s="9" t="n">
        <f aca="false">+Outflows!H380+Fees!H380+'Ongoing Cash Flows'!H380+'Terminal Value'!H380</f>
        <v>8591.163292327</v>
      </c>
      <c r="I380" s="9" t="n">
        <f aca="false">+Outflows!I380+Fees!I380+'Ongoing Cash Flows'!I380+'Terminal Value'!I380</f>
        <v>8434.97035771387</v>
      </c>
      <c r="J380" s="9" t="n">
        <f aca="false">+Outflows!J380+Fees!J380+'Ongoing Cash Flows'!J380+'Terminal Value'!J380</f>
        <v>8422.53615517888</v>
      </c>
      <c r="K380" s="9" t="n">
        <f aca="false">+Outflows!K380+Fees!K380+'Ongoing Cash Flows'!K380+'Terminal Value'!K380</f>
        <v>8413.54862820775</v>
      </c>
      <c r="L380" s="9" t="n">
        <f aca="false">+Outflows!L380+Fees!L380+'Ongoing Cash Flows'!L380+'Terminal Value'!L380</f>
        <v>8414.60822029847</v>
      </c>
      <c r="M380" s="9" t="n">
        <f aca="false">+Outflows!M380+Fees!M380+'Ongoing Cash Flows'!M380+'Terminal Value'!M380</f>
        <v>8386.76999390493</v>
      </c>
      <c r="N380" s="9" t="n">
        <f aca="false">+Outflows!N380+Fees!N380+'Ongoing Cash Flows'!N380+'Terminal Value'!N380</f>
        <v>8368.95548776656</v>
      </c>
      <c r="O380" s="9" t="n">
        <f aca="false">+Outflows!O380+Fees!O380+'Ongoing Cash Flows'!O380+'Terminal Value'!O380</f>
        <v>8042.99967677306</v>
      </c>
      <c r="P380" s="9" t="n">
        <f aca="false">+Outflows!P380+Fees!P380+'Ongoing Cash Flows'!P380+'Terminal Value'!P380</f>
        <v>7934.97300224074</v>
      </c>
      <c r="Q380" s="9" t="n">
        <f aca="false">+Outflows!Q380+Fees!Q380+'Ongoing Cash Flows'!Q380+'Terminal Value'!Q380</f>
        <v>7906.58463194547</v>
      </c>
      <c r="R380" s="9" t="n">
        <f aca="false">+Outflows!R380+Fees!R380+'Ongoing Cash Flows'!R380+'Terminal Value'!R380</f>
        <v>1126.81198377343</v>
      </c>
      <c r="S380" s="9" t="n">
        <f aca="false">+Outflows!S380+Fees!S380+'Ongoing Cash Flows'!S380+'Terminal Value'!S380</f>
        <v>0</v>
      </c>
      <c r="T380" s="9" t="n">
        <f aca="false">+Outflows!T380+Fees!T380+'Ongoing Cash Flows'!T380+'Terminal Value'!T380</f>
        <v>0</v>
      </c>
      <c r="U380" s="9" t="n">
        <f aca="false">+Outflows!U380+Fees!U380+'Ongoing Cash Flows'!U380+'Terminal Value'!U380</f>
        <v>0</v>
      </c>
      <c r="V380" s="9" t="n">
        <f aca="false">+Outflows!V380+Fees!V380+'Ongoing Cash Flows'!V380+'Terminal Value'!V380</f>
        <v>0</v>
      </c>
      <c r="W380" s="9" t="n">
        <f aca="false">+Outflows!W380+Fees!W380+'Ongoing Cash Flows'!W380+'Terminal Value'!W380</f>
        <v>0</v>
      </c>
      <c r="X380" s="9" t="n">
        <f aca="false">+Outflows!X380+Fees!X380+'Ongoing Cash Flows'!X380+'Terminal Value'!X380</f>
        <v>0</v>
      </c>
      <c r="Y380" s="9" t="n">
        <f aca="false">+Outflows!Y380+Fees!Y380+'Ongoing Cash Flows'!Y380+'Terminal Value'!Y380</f>
        <v>0</v>
      </c>
      <c r="Z380" s="9" t="n">
        <f aca="false">+Outflows!Z380+Fees!Z380+'Ongoing Cash Flows'!Z380+'Terminal Value'!Z380</f>
        <v>0</v>
      </c>
      <c r="AA380" s="9" t="n">
        <f aca="false">+Outflows!AA380+Fees!AA380+'Ongoing Cash Flows'!AA380+'Terminal Value'!AA380</f>
        <v>0</v>
      </c>
      <c r="AB380" s="9" t="n">
        <f aca="false">+Outflows!AB380+Fees!AB380+'Ongoing Cash Flows'!AB380+'Terminal Value'!AB380</f>
        <v>0</v>
      </c>
      <c r="AC380" s="9" t="n">
        <f aca="false">+Outflows!AC380+Fees!AC380+'Ongoing Cash Flows'!AC380+'Terminal Value'!AC380</f>
        <v>0</v>
      </c>
      <c r="AD380" s="9" t="n">
        <f aca="false">+Outflows!AD380+Fees!AD380+'Ongoing Cash Flows'!AD380+'Terminal Value'!AD380</f>
        <v>0</v>
      </c>
      <c r="AE380" s="9" t="n">
        <f aca="false">+Outflows!AE380+Fees!AE380+'Ongoing Cash Flows'!AE380+'Terminal Value'!AE380</f>
        <v>0</v>
      </c>
      <c r="AF380" s="9" t="n">
        <f aca="false">+Outflows!AF380+Fees!AF380+'Ongoing Cash Flows'!AF380+'Terminal Value'!AF380</f>
        <v>0</v>
      </c>
      <c r="AG380" s="9" t="n">
        <f aca="false">+Outflows!AG380+Fees!AG380+'Ongoing Cash Flows'!AG380+'Terminal Value'!AG380</f>
        <v>0</v>
      </c>
      <c r="AH380" s="9" t="n">
        <f aca="false">+Outflows!AH380+Fees!AH380+'Ongoing Cash Flows'!AH380+'Terminal Value'!AH380</f>
        <v>0</v>
      </c>
      <c r="AI380" s="9" t="n">
        <f aca="false">+Outflows!AI380+Fees!AI380+'Ongoing Cash Flows'!AI380+'Terminal Value'!AI380</f>
        <v>0</v>
      </c>
      <c r="AJ380" s="9" t="n">
        <f aca="false">+Outflows!AJ380+Fees!AJ380+'Ongoing Cash Flows'!AJ380+'Terminal Value'!AJ380</f>
        <v>0</v>
      </c>
      <c r="AK380" s="9"/>
      <c r="AL380" s="1"/>
      <c r="AM380" s="32"/>
      <c r="AN380" s="33" t="n">
        <f aca="false">IF(ISERROR(XIRR(B380:AJ380,IRRDates)),-1,XIRR(B380:AJ380,IRRDates))</f>
        <v>0.0530839827757812</v>
      </c>
      <c r="AO380" s="9" t="n">
        <f aca="false">SUMPRODUCT(B380:AJ380,PVRf)</f>
        <v>0</v>
      </c>
      <c r="AP380" s="9" t="n">
        <f aca="false">MIN(0,AO380-$AO$1004)^2</f>
        <v>0</v>
      </c>
      <c r="AQ380" s="9" t="n">
        <f aca="false">MAX(0,AO380-$AO$1004)^2</f>
        <v>0</v>
      </c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20"/>
      <c r="CM380" s="20"/>
      <c r="CN380" s="20"/>
      <c r="CO380" s="20"/>
      <c r="CP380" s="20"/>
    </row>
    <row r="381" customFormat="false" ht="11.25" hidden="false" customHeight="false" outlineLevel="0" collapsed="false">
      <c r="A381" s="1" t="n">
        <v>379</v>
      </c>
      <c r="B381" s="9" t="n">
        <f aca="false">+Outflows!B381+Fees!B381+'Ongoing Cash Flows'!B381+'Terminal Value'!B381</f>
        <v>-92787.4824037065</v>
      </c>
      <c r="C381" s="9" t="n">
        <f aca="false">+Outflows!C381+Fees!C381+'Ongoing Cash Flows'!C381+'Terminal Value'!C381</f>
        <v>14127.3607780504</v>
      </c>
      <c r="D381" s="9" t="n">
        <f aca="false">+Outflows!D381+Fees!D381+'Ongoing Cash Flows'!D381+'Terminal Value'!D381</f>
        <v>12067.8151735098</v>
      </c>
      <c r="E381" s="9" t="n">
        <f aca="false">+Outflows!E381+Fees!E381+'Ongoing Cash Flows'!E381+'Terminal Value'!E381</f>
        <v>10191.6457845482</v>
      </c>
      <c r="F381" s="9" t="n">
        <f aca="false">+Outflows!F381+Fees!F381+'Ongoing Cash Flows'!F381+'Terminal Value'!F381</f>
        <v>9676.44947551492</v>
      </c>
      <c r="G381" s="9" t="n">
        <f aca="false">+Outflows!G381+Fees!G381+'Ongoing Cash Flows'!G381+'Terminal Value'!G381</f>
        <v>9337.17610173622</v>
      </c>
      <c r="H381" s="9" t="n">
        <f aca="false">+Outflows!H381+Fees!H381+'Ongoing Cash Flows'!H381+'Terminal Value'!H381</f>
        <v>8459.00983844147</v>
      </c>
      <c r="I381" s="9" t="n">
        <f aca="false">+Outflows!I381+Fees!I381+'Ongoing Cash Flows'!I381+'Terminal Value'!I381</f>
        <v>8309.81700652211</v>
      </c>
      <c r="J381" s="9" t="n">
        <f aca="false">+Outflows!J381+Fees!J381+'Ongoing Cash Flows'!J381+'Terminal Value'!J381</f>
        <v>8297.38280398712</v>
      </c>
      <c r="K381" s="9" t="n">
        <f aca="false">+Outflows!K381+Fees!K381+'Ongoing Cash Flows'!K381+'Terminal Value'!K381</f>
        <v>8288.18315269194</v>
      </c>
      <c r="L381" s="9" t="n">
        <f aca="false">+Outflows!L381+Fees!L381+'Ongoing Cash Flows'!L381+'Terminal Value'!L381</f>
        <v>8289.45486910671</v>
      </c>
      <c r="M381" s="9" t="n">
        <f aca="false">+Outflows!M381+Fees!M381+'Ongoing Cash Flows'!M381+'Terminal Value'!M381</f>
        <v>8261.40451838912</v>
      </c>
      <c r="N381" s="9" t="n">
        <f aca="false">+Outflows!N381+Fees!N381+'Ongoing Cash Flows'!N381+'Terminal Value'!N381</f>
        <v>8243.80213657481</v>
      </c>
      <c r="O381" s="9" t="n">
        <f aca="false">+Outflows!O381+Fees!O381+'Ongoing Cash Flows'!O381+'Terminal Value'!O381</f>
        <v>7917.63420125726</v>
      </c>
      <c r="P381" s="9" t="n">
        <f aca="false">+Outflows!P381+Fees!P381+'Ongoing Cash Flows'!P381+'Terminal Value'!P381</f>
        <v>7809.81965104899</v>
      </c>
      <c r="Q381" s="9" t="n">
        <f aca="false">+Outflows!Q381+Fees!Q381+'Ongoing Cash Flows'!Q381+'Terminal Value'!Q381</f>
        <v>7781.21915642966</v>
      </c>
      <c r="R381" s="9" t="n">
        <f aca="false">+Outflows!R381+Fees!R381+'Ongoing Cash Flows'!R381+'Terminal Value'!R381</f>
        <v>1064.23530817755</v>
      </c>
      <c r="S381" s="9" t="n">
        <f aca="false">+Outflows!S381+Fees!S381+'Ongoing Cash Flows'!S381+'Terminal Value'!S381</f>
        <v>0</v>
      </c>
      <c r="T381" s="9" t="n">
        <f aca="false">+Outflows!T381+Fees!T381+'Ongoing Cash Flows'!T381+'Terminal Value'!T381</f>
        <v>0</v>
      </c>
      <c r="U381" s="9" t="n">
        <f aca="false">+Outflows!U381+Fees!U381+'Ongoing Cash Flows'!U381+'Terminal Value'!U381</f>
        <v>0</v>
      </c>
      <c r="V381" s="9" t="n">
        <f aca="false">+Outflows!V381+Fees!V381+'Ongoing Cash Flows'!V381+'Terminal Value'!V381</f>
        <v>0</v>
      </c>
      <c r="W381" s="9" t="n">
        <f aca="false">+Outflows!W381+Fees!W381+'Ongoing Cash Flows'!W381+'Terminal Value'!W381</f>
        <v>0</v>
      </c>
      <c r="X381" s="9" t="n">
        <f aca="false">+Outflows!X381+Fees!X381+'Ongoing Cash Flows'!X381+'Terminal Value'!X381</f>
        <v>0</v>
      </c>
      <c r="Y381" s="9" t="n">
        <f aca="false">+Outflows!Y381+Fees!Y381+'Ongoing Cash Flows'!Y381+'Terminal Value'!Y381</f>
        <v>0</v>
      </c>
      <c r="Z381" s="9" t="n">
        <f aca="false">+Outflows!Z381+Fees!Z381+'Ongoing Cash Flows'!Z381+'Terminal Value'!Z381</f>
        <v>0</v>
      </c>
      <c r="AA381" s="9" t="n">
        <f aca="false">+Outflows!AA381+Fees!AA381+'Ongoing Cash Flows'!AA381+'Terminal Value'!AA381</f>
        <v>0</v>
      </c>
      <c r="AB381" s="9" t="n">
        <f aca="false">+Outflows!AB381+Fees!AB381+'Ongoing Cash Flows'!AB381+'Terminal Value'!AB381</f>
        <v>0</v>
      </c>
      <c r="AC381" s="9" t="n">
        <f aca="false">+Outflows!AC381+Fees!AC381+'Ongoing Cash Flows'!AC381+'Terminal Value'!AC381</f>
        <v>0</v>
      </c>
      <c r="AD381" s="9" t="n">
        <f aca="false">+Outflows!AD381+Fees!AD381+'Ongoing Cash Flows'!AD381+'Terminal Value'!AD381</f>
        <v>0</v>
      </c>
      <c r="AE381" s="9" t="n">
        <f aca="false">+Outflows!AE381+Fees!AE381+'Ongoing Cash Flows'!AE381+'Terminal Value'!AE381</f>
        <v>0</v>
      </c>
      <c r="AF381" s="9" t="n">
        <f aca="false">+Outflows!AF381+Fees!AF381+'Ongoing Cash Flows'!AF381+'Terminal Value'!AF381</f>
        <v>0</v>
      </c>
      <c r="AG381" s="9" t="n">
        <f aca="false">+Outflows!AG381+Fees!AG381+'Ongoing Cash Flows'!AG381+'Terminal Value'!AG381</f>
        <v>0</v>
      </c>
      <c r="AH381" s="9" t="n">
        <f aca="false">+Outflows!AH381+Fees!AH381+'Ongoing Cash Flows'!AH381+'Terminal Value'!AH381</f>
        <v>0</v>
      </c>
      <c r="AI381" s="9" t="n">
        <f aca="false">+Outflows!AI381+Fees!AI381+'Ongoing Cash Flows'!AI381+'Terminal Value'!AI381</f>
        <v>0</v>
      </c>
      <c r="AJ381" s="9" t="n">
        <f aca="false">+Outflows!AJ381+Fees!AJ381+'Ongoing Cash Flows'!AJ381+'Terminal Value'!AJ381</f>
        <v>0</v>
      </c>
      <c r="AK381" s="9"/>
      <c r="AL381" s="1"/>
      <c r="AM381" s="32"/>
      <c r="AN381" s="33" t="n">
        <f aca="false">IF(ISERROR(XIRR(B381:AJ381,IRRDates)),-1,XIRR(B381:AJ381,IRRDates))</f>
        <v>0.0599379738496101</v>
      </c>
      <c r="AO381" s="9" t="n">
        <f aca="false">SUMPRODUCT(B381:AJ381,PVRf)</f>
        <v>0</v>
      </c>
      <c r="AP381" s="9" t="n">
        <f aca="false">MIN(0,AO381-$AO$1004)^2</f>
        <v>0</v>
      </c>
      <c r="AQ381" s="9" t="n">
        <f aca="false">MAX(0,AO381-$AO$1004)^2</f>
        <v>0</v>
      </c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20"/>
      <c r="CM381" s="20"/>
      <c r="CN381" s="20"/>
      <c r="CO381" s="20"/>
      <c r="CP381" s="20"/>
    </row>
    <row r="382" customFormat="false" ht="11.25" hidden="false" customHeight="false" outlineLevel="0" collapsed="false">
      <c r="A382" s="1" t="n">
        <v>380</v>
      </c>
      <c r="B382" s="9" t="n">
        <f aca="false">+Outflows!B382+Fees!B382+'Ongoing Cash Flows'!B382+'Terminal Value'!B382</f>
        <v>-102162.13409192</v>
      </c>
      <c r="C382" s="9" t="n">
        <f aca="false">+Outflows!C382+Fees!C382+'Ongoing Cash Flows'!C382+'Terminal Value'!C382</f>
        <v>14364.7512517607</v>
      </c>
      <c r="D382" s="9" t="n">
        <f aca="false">+Outflows!D382+Fees!D382+'Ongoing Cash Flows'!D382+'Terminal Value'!D382</f>
        <v>12497.1496889561</v>
      </c>
      <c r="E382" s="9" t="n">
        <f aca="false">+Outflows!E382+Fees!E382+'Ongoing Cash Flows'!E382+'Terminal Value'!E382</f>
        <v>10388.7843288149</v>
      </c>
      <c r="F382" s="9" t="n">
        <f aca="false">+Outflows!F382+Fees!F382+'Ongoing Cash Flows'!F382+'Terminal Value'!F382</f>
        <v>9955.65566437169</v>
      </c>
      <c r="G382" s="9" t="n">
        <f aca="false">+Outflows!G382+Fees!G382+'Ongoing Cash Flows'!G382+'Terminal Value'!G382</f>
        <v>9690.88880874583</v>
      </c>
      <c r="H382" s="9" t="n">
        <f aca="false">+Outflows!H382+Fees!H382+'Ongoing Cash Flows'!H382+'Terminal Value'!H382</f>
        <v>8686.08490154979</v>
      </c>
      <c r="I382" s="9" t="n">
        <f aca="false">+Outflows!I382+Fees!I382+'Ongoing Cash Flows'!I382+'Terminal Value'!I382</f>
        <v>8524.86401652839</v>
      </c>
      <c r="J382" s="9" t="n">
        <f aca="false">+Outflows!J382+Fees!J382+'Ongoing Cash Flows'!J382+'Terminal Value'!J382</f>
        <v>8512.4298139934</v>
      </c>
      <c r="K382" s="9" t="n">
        <f aca="false">+Outflows!K382+Fees!K382+'Ongoing Cash Flows'!K382+'Terminal Value'!K382</f>
        <v>8503.59464915585</v>
      </c>
      <c r="L382" s="9" t="n">
        <f aca="false">+Outflows!L382+Fees!L382+'Ongoing Cash Flows'!L382+'Terminal Value'!L382</f>
        <v>8504.50187911299</v>
      </c>
      <c r="M382" s="9" t="n">
        <f aca="false">+Outflows!M382+Fees!M382+'Ongoing Cash Flows'!M382+'Terminal Value'!M382</f>
        <v>8476.81601485303</v>
      </c>
      <c r="N382" s="9" t="n">
        <f aca="false">+Outflows!N382+Fees!N382+'Ongoing Cash Flows'!N382+'Terminal Value'!N382</f>
        <v>8458.84914658108</v>
      </c>
      <c r="O382" s="9" t="n">
        <f aca="false">+Outflows!O382+Fees!O382+'Ongoing Cash Flows'!O382+'Terminal Value'!O382</f>
        <v>8133.04569772117</v>
      </c>
      <c r="P382" s="9" t="n">
        <f aca="false">+Outflows!P382+Fees!P382+'Ongoing Cash Flows'!P382+'Terminal Value'!P382</f>
        <v>8024.86666105526</v>
      </c>
      <c r="Q382" s="9" t="n">
        <f aca="false">+Outflows!Q382+Fees!Q382+'Ongoing Cash Flows'!Q382+'Terminal Value'!Q382</f>
        <v>7996.63065289357</v>
      </c>
      <c r="R382" s="9" t="n">
        <f aca="false">+Outflows!R382+Fees!R382+'Ongoing Cash Flows'!R382+'Terminal Value'!R382</f>
        <v>1171.75881318069</v>
      </c>
      <c r="S382" s="9" t="n">
        <f aca="false">+Outflows!S382+Fees!S382+'Ongoing Cash Flows'!S382+'Terminal Value'!S382</f>
        <v>0</v>
      </c>
      <c r="T382" s="9" t="n">
        <f aca="false">+Outflows!T382+Fees!T382+'Ongoing Cash Flows'!T382+'Terminal Value'!T382</f>
        <v>0</v>
      </c>
      <c r="U382" s="9" t="n">
        <f aca="false">+Outflows!U382+Fees!U382+'Ongoing Cash Flows'!U382+'Terminal Value'!U382</f>
        <v>0</v>
      </c>
      <c r="V382" s="9" t="n">
        <f aca="false">+Outflows!V382+Fees!V382+'Ongoing Cash Flows'!V382+'Terminal Value'!V382</f>
        <v>0</v>
      </c>
      <c r="W382" s="9" t="n">
        <f aca="false">+Outflows!W382+Fees!W382+'Ongoing Cash Flows'!W382+'Terminal Value'!W382</f>
        <v>0</v>
      </c>
      <c r="X382" s="9" t="n">
        <f aca="false">+Outflows!X382+Fees!X382+'Ongoing Cash Flows'!X382+'Terminal Value'!X382</f>
        <v>0</v>
      </c>
      <c r="Y382" s="9" t="n">
        <f aca="false">+Outflows!Y382+Fees!Y382+'Ongoing Cash Flows'!Y382+'Terminal Value'!Y382</f>
        <v>0</v>
      </c>
      <c r="Z382" s="9" t="n">
        <f aca="false">+Outflows!Z382+Fees!Z382+'Ongoing Cash Flows'!Z382+'Terminal Value'!Z382</f>
        <v>0</v>
      </c>
      <c r="AA382" s="9" t="n">
        <f aca="false">+Outflows!AA382+Fees!AA382+'Ongoing Cash Flows'!AA382+'Terminal Value'!AA382</f>
        <v>0</v>
      </c>
      <c r="AB382" s="9" t="n">
        <f aca="false">+Outflows!AB382+Fees!AB382+'Ongoing Cash Flows'!AB382+'Terminal Value'!AB382</f>
        <v>0</v>
      </c>
      <c r="AC382" s="9" t="n">
        <f aca="false">+Outflows!AC382+Fees!AC382+'Ongoing Cash Flows'!AC382+'Terminal Value'!AC382</f>
        <v>0</v>
      </c>
      <c r="AD382" s="9" t="n">
        <f aca="false">+Outflows!AD382+Fees!AD382+'Ongoing Cash Flows'!AD382+'Terminal Value'!AD382</f>
        <v>0</v>
      </c>
      <c r="AE382" s="9" t="n">
        <f aca="false">+Outflows!AE382+Fees!AE382+'Ongoing Cash Flows'!AE382+'Terminal Value'!AE382</f>
        <v>0</v>
      </c>
      <c r="AF382" s="9" t="n">
        <f aca="false">+Outflows!AF382+Fees!AF382+'Ongoing Cash Flows'!AF382+'Terminal Value'!AF382</f>
        <v>0</v>
      </c>
      <c r="AG382" s="9" t="n">
        <f aca="false">+Outflows!AG382+Fees!AG382+'Ongoing Cash Flows'!AG382+'Terminal Value'!AG382</f>
        <v>0</v>
      </c>
      <c r="AH382" s="9" t="n">
        <f aca="false">+Outflows!AH382+Fees!AH382+'Ongoing Cash Flows'!AH382+'Terminal Value'!AH382</f>
        <v>0</v>
      </c>
      <c r="AI382" s="9" t="n">
        <f aca="false">+Outflows!AI382+Fees!AI382+'Ongoing Cash Flows'!AI382+'Terminal Value'!AI382</f>
        <v>0</v>
      </c>
      <c r="AJ382" s="9" t="n">
        <f aca="false">+Outflows!AJ382+Fees!AJ382+'Ongoing Cash Flows'!AJ382+'Terminal Value'!AJ382</f>
        <v>0</v>
      </c>
      <c r="AK382" s="9"/>
      <c r="AL382" s="1"/>
      <c r="AM382" s="32"/>
      <c r="AN382" s="33" t="n">
        <f aca="false">IF(ISERROR(XIRR(B382:AJ382,IRRDates)),-1,XIRR(B382:AJ382,IRRDates))</f>
        <v>0.0484189695740796</v>
      </c>
      <c r="AO382" s="9" t="n">
        <f aca="false">SUMPRODUCT(B382:AJ382,PVRf)</f>
        <v>0</v>
      </c>
      <c r="AP382" s="9" t="n">
        <f aca="false">MIN(0,AO382-$AO$1004)^2</f>
        <v>0</v>
      </c>
      <c r="AQ382" s="9" t="n">
        <f aca="false">MAX(0,AO382-$AO$1004)^2</f>
        <v>0</v>
      </c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20"/>
      <c r="CM382" s="20"/>
      <c r="CN382" s="20"/>
      <c r="CO382" s="20"/>
      <c r="CP382" s="20"/>
    </row>
    <row r="383" customFormat="false" ht="11.25" hidden="false" customHeight="false" outlineLevel="0" collapsed="false">
      <c r="A383" s="1" t="n">
        <v>381</v>
      </c>
      <c r="B383" s="9" t="n">
        <f aca="false">+Outflows!B383+Fees!B383+'Ongoing Cash Flows'!B383+'Terminal Value'!B383</f>
        <v>-100897.042900509</v>
      </c>
      <c r="C383" s="9" t="n">
        <f aca="false">+Outflows!C383+Fees!C383+'Ongoing Cash Flows'!C383+'Terminal Value'!C383</f>
        <v>14359.1891666502</v>
      </c>
      <c r="D383" s="9" t="n">
        <f aca="false">+Outflows!D383+Fees!D383+'Ongoing Cash Flows'!D383+'Terminal Value'!D383</f>
        <v>12484.8315493188</v>
      </c>
      <c r="E383" s="9" t="n">
        <f aca="false">+Outflows!E383+Fees!E383+'Ongoing Cash Flows'!E383+'Terminal Value'!E383</f>
        <v>10462.4538197069</v>
      </c>
      <c r="F383" s="9" t="n">
        <f aca="false">+Outflows!F383+Fees!F383+'Ongoing Cash Flows'!F383+'Terminal Value'!F383</f>
        <v>9927.72242866191</v>
      </c>
      <c r="G383" s="9" t="n">
        <f aca="false">+Outflows!G383+Fees!G383+'Ongoing Cash Flows'!G383+'Terminal Value'!G383</f>
        <v>9667.42997069762</v>
      </c>
      <c r="H383" s="9" t="n">
        <f aca="false">+Outflows!H383+Fees!H383+'Ongoing Cash Flows'!H383+'Terminal Value'!H383</f>
        <v>8655.44155908954</v>
      </c>
      <c r="I383" s="9" t="n">
        <f aca="false">+Outflows!I383+Fees!I383+'Ongoing Cash Flows'!I383+'Terminal Value'!I383</f>
        <v>8495.84383667036</v>
      </c>
      <c r="J383" s="9" t="n">
        <f aca="false">+Outflows!J383+Fees!J383+'Ongoing Cash Flows'!J383+'Terminal Value'!J383</f>
        <v>8483.40963413537</v>
      </c>
      <c r="K383" s="9" t="n">
        <f aca="false">+Outflows!K383+Fees!K383+'Ongoing Cash Flows'!K383+'Terminal Value'!K383</f>
        <v>8474.5252825523</v>
      </c>
      <c r="L383" s="9" t="n">
        <f aca="false">+Outflows!L383+Fees!L383+'Ongoing Cash Flows'!L383+'Terminal Value'!L383</f>
        <v>8475.48169925496</v>
      </c>
      <c r="M383" s="9" t="n">
        <f aca="false">+Outflows!M383+Fees!M383+'Ongoing Cash Flows'!M383+'Terminal Value'!M383</f>
        <v>8447.74664824948</v>
      </c>
      <c r="N383" s="9" t="n">
        <f aca="false">+Outflows!N383+Fees!N383+'Ongoing Cash Flows'!N383+'Terminal Value'!N383</f>
        <v>8429.82896672305</v>
      </c>
      <c r="O383" s="9" t="n">
        <f aca="false">+Outflows!O383+Fees!O383+'Ongoing Cash Flows'!O383+'Terminal Value'!O383</f>
        <v>8103.97633111762</v>
      </c>
      <c r="P383" s="9" t="n">
        <f aca="false">+Outflows!P383+Fees!P383+'Ongoing Cash Flows'!P383+'Terminal Value'!P383</f>
        <v>7995.84648119723</v>
      </c>
      <c r="Q383" s="9" t="n">
        <f aca="false">+Outflows!Q383+Fees!Q383+'Ongoing Cash Flows'!Q383+'Terminal Value'!Q383</f>
        <v>7967.56128629002</v>
      </c>
      <c r="R383" s="9" t="n">
        <f aca="false">+Outflows!R383+Fees!R383+'Ongoing Cash Flows'!R383+'Terminal Value'!R383</f>
        <v>1157.24872325168</v>
      </c>
      <c r="S383" s="9" t="n">
        <f aca="false">+Outflows!S383+Fees!S383+'Ongoing Cash Flows'!S383+'Terminal Value'!S383</f>
        <v>0</v>
      </c>
      <c r="T383" s="9" t="n">
        <f aca="false">+Outflows!T383+Fees!T383+'Ongoing Cash Flows'!T383+'Terminal Value'!T383</f>
        <v>0</v>
      </c>
      <c r="U383" s="9" t="n">
        <f aca="false">+Outflows!U383+Fees!U383+'Ongoing Cash Flows'!U383+'Terminal Value'!U383</f>
        <v>0</v>
      </c>
      <c r="V383" s="9" t="n">
        <f aca="false">+Outflows!V383+Fees!V383+'Ongoing Cash Flows'!V383+'Terminal Value'!V383</f>
        <v>0</v>
      </c>
      <c r="W383" s="9" t="n">
        <f aca="false">+Outflows!W383+Fees!W383+'Ongoing Cash Flows'!W383+'Terminal Value'!W383</f>
        <v>0</v>
      </c>
      <c r="X383" s="9" t="n">
        <f aca="false">+Outflows!X383+Fees!X383+'Ongoing Cash Flows'!X383+'Terminal Value'!X383</f>
        <v>0</v>
      </c>
      <c r="Y383" s="9" t="n">
        <f aca="false">+Outflows!Y383+Fees!Y383+'Ongoing Cash Flows'!Y383+'Terminal Value'!Y383</f>
        <v>0</v>
      </c>
      <c r="Z383" s="9" t="n">
        <f aca="false">+Outflows!Z383+Fees!Z383+'Ongoing Cash Flows'!Z383+'Terminal Value'!Z383</f>
        <v>0</v>
      </c>
      <c r="AA383" s="9" t="n">
        <f aca="false">+Outflows!AA383+Fees!AA383+'Ongoing Cash Flows'!AA383+'Terminal Value'!AA383</f>
        <v>0</v>
      </c>
      <c r="AB383" s="9" t="n">
        <f aca="false">+Outflows!AB383+Fees!AB383+'Ongoing Cash Flows'!AB383+'Terminal Value'!AB383</f>
        <v>0</v>
      </c>
      <c r="AC383" s="9" t="n">
        <f aca="false">+Outflows!AC383+Fees!AC383+'Ongoing Cash Flows'!AC383+'Terminal Value'!AC383</f>
        <v>0</v>
      </c>
      <c r="AD383" s="9" t="n">
        <f aca="false">+Outflows!AD383+Fees!AD383+'Ongoing Cash Flows'!AD383+'Terminal Value'!AD383</f>
        <v>0</v>
      </c>
      <c r="AE383" s="9" t="n">
        <f aca="false">+Outflows!AE383+Fees!AE383+'Ongoing Cash Flows'!AE383+'Terminal Value'!AE383</f>
        <v>0</v>
      </c>
      <c r="AF383" s="9" t="n">
        <f aca="false">+Outflows!AF383+Fees!AF383+'Ongoing Cash Flows'!AF383+'Terminal Value'!AF383</f>
        <v>0</v>
      </c>
      <c r="AG383" s="9" t="n">
        <f aca="false">+Outflows!AG383+Fees!AG383+'Ongoing Cash Flows'!AG383+'Terminal Value'!AG383</f>
        <v>0</v>
      </c>
      <c r="AH383" s="9" t="n">
        <f aca="false">+Outflows!AH383+Fees!AH383+'Ongoing Cash Flows'!AH383+'Terminal Value'!AH383</f>
        <v>0</v>
      </c>
      <c r="AI383" s="9" t="n">
        <f aca="false">+Outflows!AI383+Fees!AI383+'Ongoing Cash Flows'!AI383+'Terminal Value'!AI383</f>
        <v>0</v>
      </c>
      <c r="AJ383" s="9" t="n">
        <f aca="false">+Outflows!AJ383+Fees!AJ383+'Ongoing Cash Flows'!AJ383+'Terminal Value'!AJ383</f>
        <v>0</v>
      </c>
      <c r="AK383" s="9"/>
      <c r="AL383" s="1"/>
      <c r="AM383" s="32"/>
      <c r="AN383" s="33" t="n">
        <f aca="false">IF(ISERROR(XIRR(B383:AJ383,IRRDates)),-1,XIRR(B383:AJ383,IRRDates))</f>
        <v>0.0501547053417759</v>
      </c>
      <c r="AO383" s="9" t="n">
        <f aca="false">SUMPRODUCT(B383:AJ383,PVRf)</f>
        <v>0</v>
      </c>
      <c r="AP383" s="9" t="n">
        <f aca="false">MIN(0,AO383-$AO$1004)^2</f>
        <v>0</v>
      </c>
      <c r="AQ383" s="9" t="n">
        <f aca="false">MAX(0,AO383-$AO$1004)^2</f>
        <v>0</v>
      </c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20"/>
      <c r="CM383" s="20"/>
      <c r="CN383" s="20"/>
      <c r="CO383" s="20"/>
      <c r="CP383" s="20"/>
    </row>
    <row r="384" customFormat="false" ht="11.25" hidden="false" customHeight="false" outlineLevel="0" collapsed="false">
      <c r="A384" s="1" t="n">
        <v>382</v>
      </c>
      <c r="B384" s="9" t="n">
        <f aca="false">+Outflows!B384+Fees!B384+'Ongoing Cash Flows'!B384+'Terminal Value'!B384</f>
        <v>-87412.8943873909</v>
      </c>
      <c r="C384" s="9" t="n">
        <f aca="false">+Outflows!C384+Fees!C384+'Ongoing Cash Flows'!C384+'Terminal Value'!C384</f>
        <v>14000.5202178811</v>
      </c>
      <c r="D384" s="9" t="n">
        <f aca="false">+Outflows!D384+Fees!D384+'Ongoing Cash Flows'!D384+'Terminal Value'!D384</f>
        <v>11905.411333855</v>
      </c>
      <c r="E384" s="9" t="n">
        <f aca="false">+Outflows!E384+Fees!E384+'Ongoing Cash Flows'!E384+'Terminal Value'!E384</f>
        <v>10024.6029097155</v>
      </c>
      <c r="F384" s="9" t="n">
        <f aca="false">+Outflows!F384+Fees!F384+'Ongoing Cash Flows'!F384+'Terminal Value'!F384</f>
        <v>9515.33478841515</v>
      </c>
      <c r="G384" s="9" t="n">
        <f aca="false">+Outflows!G384+Fees!G384+'Ongoing Cash Flows'!G384+'Terminal Value'!G384</f>
        <v>9203.22852086611</v>
      </c>
      <c r="H384" s="9" t="n">
        <f aca="false">+Outflows!H384+Fees!H384+'Ongoing Cash Flows'!H384+'Terminal Value'!H384</f>
        <v>8328.82527760915</v>
      </c>
      <c r="I384" s="9" t="n">
        <f aca="false">+Outflows!I384+Fees!I384+'Ongoing Cash Flows'!I384+'Terminal Value'!I384</f>
        <v>8186.52825709825</v>
      </c>
      <c r="J384" s="9" t="n">
        <f aca="false">+Outflows!J384+Fees!J384+'Ongoing Cash Flows'!J384+'Terminal Value'!J384</f>
        <v>8174.09405456326</v>
      </c>
      <c r="K384" s="9" t="n">
        <f aca="false">+Outflows!K384+Fees!K384+'Ongoing Cash Flows'!K384+'Terminal Value'!K384</f>
        <v>8164.685439286</v>
      </c>
      <c r="L384" s="9" t="n">
        <f aca="false">+Outflows!L384+Fees!L384+'Ongoing Cash Flows'!L384+'Terminal Value'!L384</f>
        <v>8166.16611968285</v>
      </c>
      <c r="M384" s="9" t="n">
        <f aca="false">+Outflows!M384+Fees!M384+'Ongoing Cash Flows'!M384+'Terminal Value'!M384</f>
        <v>8137.90680498318</v>
      </c>
      <c r="N384" s="9" t="n">
        <f aca="false">+Outflows!N384+Fees!N384+'Ongoing Cash Flows'!N384+'Terminal Value'!N384</f>
        <v>8120.51338715094</v>
      </c>
      <c r="O384" s="9" t="n">
        <f aca="false">+Outflows!O384+Fees!O384+'Ongoing Cash Flows'!O384+'Terminal Value'!O384</f>
        <v>7794.13648785131</v>
      </c>
      <c r="P384" s="9" t="n">
        <f aca="false">+Outflows!P384+Fees!P384+'Ongoing Cash Flows'!P384+'Terminal Value'!P384</f>
        <v>7686.53090162512</v>
      </c>
      <c r="Q384" s="9" t="n">
        <f aca="false">+Outflows!Q384+Fees!Q384+'Ongoing Cash Flows'!Q384+'Terminal Value'!Q384</f>
        <v>7657.72144302372</v>
      </c>
      <c r="R384" s="9" t="n">
        <f aca="false">+Outflows!R384+Fees!R384+'Ongoing Cash Flows'!R384+'Terminal Value'!R384</f>
        <v>1002.59093346562</v>
      </c>
      <c r="S384" s="9" t="n">
        <f aca="false">+Outflows!S384+Fees!S384+'Ongoing Cash Flows'!S384+'Terminal Value'!S384</f>
        <v>0</v>
      </c>
      <c r="T384" s="9" t="n">
        <f aca="false">+Outflows!T384+Fees!T384+'Ongoing Cash Flows'!T384+'Terminal Value'!T384</f>
        <v>0</v>
      </c>
      <c r="U384" s="9" t="n">
        <f aca="false">+Outflows!U384+Fees!U384+'Ongoing Cash Flows'!U384+'Terminal Value'!U384</f>
        <v>0</v>
      </c>
      <c r="V384" s="9" t="n">
        <f aca="false">+Outflows!V384+Fees!V384+'Ongoing Cash Flows'!V384+'Terminal Value'!V384</f>
        <v>0</v>
      </c>
      <c r="W384" s="9" t="n">
        <f aca="false">+Outflows!W384+Fees!W384+'Ongoing Cash Flows'!W384+'Terminal Value'!W384</f>
        <v>0</v>
      </c>
      <c r="X384" s="9" t="n">
        <f aca="false">+Outflows!X384+Fees!X384+'Ongoing Cash Flows'!X384+'Terminal Value'!X384</f>
        <v>0</v>
      </c>
      <c r="Y384" s="9" t="n">
        <f aca="false">+Outflows!Y384+Fees!Y384+'Ongoing Cash Flows'!Y384+'Terminal Value'!Y384</f>
        <v>0</v>
      </c>
      <c r="Z384" s="9" t="n">
        <f aca="false">+Outflows!Z384+Fees!Z384+'Ongoing Cash Flows'!Z384+'Terminal Value'!Z384</f>
        <v>0</v>
      </c>
      <c r="AA384" s="9" t="n">
        <f aca="false">+Outflows!AA384+Fees!AA384+'Ongoing Cash Flows'!AA384+'Terminal Value'!AA384</f>
        <v>0</v>
      </c>
      <c r="AB384" s="9" t="n">
        <f aca="false">+Outflows!AB384+Fees!AB384+'Ongoing Cash Flows'!AB384+'Terminal Value'!AB384</f>
        <v>0</v>
      </c>
      <c r="AC384" s="9" t="n">
        <f aca="false">+Outflows!AC384+Fees!AC384+'Ongoing Cash Flows'!AC384+'Terminal Value'!AC384</f>
        <v>0</v>
      </c>
      <c r="AD384" s="9" t="n">
        <f aca="false">+Outflows!AD384+Fees!AD384+'Ongoing Cash Flows'!AD384+'Terminal Value'!AD384</f>
        <v>0</v>
      </c>
      <c r="AE384" s="9" t="n">
        <f aca="false">+Outflows!AE384+Fees!AE384+'Ongoing Cash Flows'!AE384+'Terminal Value'!AE384</f>
        <v>0</v>
      </c>
      <c r="AF384" s="9" t="n">
        <f aca="false">+Outflows!AF384+Fees!AF384+'Ongoing Cash Flows'!AF384+'Terminal Value'!AF384</f>
        <v>0</v>
      </c>
      <c r="AG384" s="9" t="n">
        <f aca="false">+Outflows!AG384+Fees!AG384+'Ongoing Cash Flows'!AG384+'Terminal Value'!AG384</f>
        <v>0</v>
      </c>
      <c r="AH384" s="9" t="n">
        <f aca="false">+Outflows!AH384+Fees!AH384+'Ongoing Cash Flows'!AH384+'Terminal Value'!AH384</f>
        <v>0</v>
      </c>
      <c r="AI384" s="9" t="n">
        <f aca="false">+Outflows!AI384+Fees!AI384+'Ongoing Cash Flows'!AI384+'Terminal Value'!AI384</f>
        <v>0</v>
      </c>
      <c r="AJ384" s="9" t="n">
        <f aca="false">+Outflows!AJ384+Fees!AJ384+'Ongoing Cash Flows'!AJ384+'Terminal Value'!AJ384</f>
        <v>0</v>
      </c>
      <c r="AK384" s="9"/>
      <c r="AL384" s="1"/>
      <c r="AM384" s="32"/>
      <c r="AN384" s="33" t="n">
        <f aca="false">IF(ISERROR(XIRR(B384:AJ384,IRRDates)),-1,XIRR(B384:AJ384,IRRDates))</f>
        <v>0.0676807867529401</v>
      </c>
      <c r="AO384" s="9" t="n">
        <f aca="false">SUMPRODUCT(B384:AJ384,PVRf)</f>
        <v>0</v>
      </c>
      <c r="AP384" s="9" t="n">
        <f aca="false">MIN(0,AO384-$AO$1004)^2</f>
        <v>0</v>
      </c>
      <c r="AQ384" s="9" t="n">
        <f aca="false">MAX(0,AO384-$AO$1004)^2</f>
        <v>0</v>
      </c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20"/>
      <c r="CM384" s="20"/>
      <c r="CN384" s="20"/>
      <c r="CO384" s="20"/>
      <c r="CP384" s="20"/>
    </row>
    <row r="385" customFormat="false" ht="11.25" hidden="false" customHeight="false" outlineLevel="0" collapsed="false">
      <c r="A385" s="1" t="n">
        <v>383</v>
      </c>
      <c r="B385" s="9" t="n">
        <f aca="false">+Outflows!B385+Fees!B385+'Ongoing Cash Flows'!B385+'Terminal Value'!B385</f>
        <v>-85557.9171112263</v>
      </c>
      <c r="C385" s="9" t="n">
        <f aca="false">+Outflows!C385+Fees!C385+'Ongoing Cash Flows'!C385+'Terminal Value'!C385</f>
        <v>14018.201751462</v>
      </c>
      <c r="D385" s="9" t="n">
        <f aca="false">+Outflows!D385+Fees!D385+'Ongoing Cash Flows'!D385+'Terminal Value'!D385</f>
        <v>11810.141617206</v>
      </c>
      <c r="E385" s="9" t="n">
        <f aca="false">+Outflows!E385+Fees!E385+'Ongoing Cash Flows'!E385+'Terminal Value'!E385</f>
        <v>9909.69598953692</v>
      </c>
      <c r="F385" s="9" t="n">
        <f aca="false">+Outflows!F385+Fees!F385+'Ongoing Cash Flows'!F385+'Terminal Value'!F385</f>
        <v>9459.30953718431</v>
      </c>
      <c r="G385" s="9" t="n">
        <f aca="false">+Outflows!G385+Fees!G385+'Ongoing Cash Flows'!G385+'Terminal Value'!G385</f>
        <v>9222.67961455904</v>
      </c>
      <c r="H385" s="9" t="n">
        <f aca="false">+Outflows!H385+Fees!H385+'Ongoing Cash Flows'!H385+'Terminal Value'!H385</f>
        <v>8283.89357283135</v>
      </c>
      <c r="I385" s="9" t="n">
        <f aca="false">+Outflows!I385+Fees!I385+'Ongoing Cash Flows'!I385+'Terminal Value'!I385</f>
        <v>8143.97656236485</v>
      </c>
      <c r="J385" s="9" t="n">
        <f aca="false">+Outflows!J385+Fees!J385+'Ongoing Cash Flows'!J385+'Terminal Value'!J385</f>
        <v>8131.54235982986</v>
      </c>
      <c r="K385" s="9" t="n">
        <f aca="false">+Outflows!K385+Fees!K385+'Ongoing Cash Flows'!K385+'Terminal Value'!K385</f>
        <v>8122.06162303611</v>
      </c>
      <c r="L385" s="9" t="n">
        <f aca="false">+Outflows!L385+Fees!L385+'Ongoing Cash Flows'!L385+'Terminal Value'!L385</f>
        <v>8123.61442494945</v>
      </c>
      <c r="M385" s="9" t="n">
        <f aca="false">+Outflows!M385+Fees!M385+'Ongoing Cash Flows'!M385+'Terminal Value'!M385</f>
        <v>8095.28298873329</v>
      </c>
      <c r="N385" s="9" t="n">
        <f aca="false">+Outflows!N385+Fees!N385+'Ongoing Cash Flows'!N385+'Terminal Value'!N385</f>
        <v>8077.96169241755</v>
      </c>
      <c r="O385" s="9" t="n">
        <f aca="false">+Outflows!O385+Fees!O385+'Ongoing Cash Flows'!O385+'Terminal Value'!O385</f>
        <v>7751.51267160142</v>
      </c>
      <c r="P385" s="9" t="n">
        <f aca="false">+Outflows!P385+Fees!P385+'Ongoing Cash Flows'!P385+'Terminal Value'!P385</f>
        <v>7643.97920689172</v>
      </c>
      <c r="Q385" s="9" t="n">
        <f aca="false">+Outflows!Q385+Fees!Q385+'Ongoing Cash Flows'!Q385+'Terminal Value'!Q385</f>
        <v>7615.09762677383</v>
      </c>
      <c r="R385" s="9" t="n">
        <f aca="false">+Outflows!R385+Fees!R385+'Ongoing Cash Flows'!R385+'Terminal Value'!R385</f>
        <v>981.315086098921</v>
      </c>
      <c r="S385" s="9" t="n">
        <f aca="false">+Outflows!S385+Fees!S385+'Ongoing Cash Flows'!S385+'Terminal Value'!S385</f>
        <v>0</v>
      </c>
      <c r="T385" s="9" t="n">
        <f aca="false">+Outflows!T385+Fees!T385+'Ongoing Cash Flows'!T385+'Terminal Value'!T385</f>
        <v>0</v>
      </c>
      <c r="U385" s="9" t="n">
        <f aca="false">+Outflows!U385+Fees!U385+'Ongoing Cash Flows'!U385+'Terminal Value'!U385</f>
        <v>0</v>
      </c>
      <c r="V385" s="9" t="n">
        <f aca="false">+Outflows!V385+Fees!V385+'Ongoing Cash Flows'!V385+'Terminal Value'!V385</f>
        <v>0</v>
      </c>
      <c r="W385" s="9" t="n">
        <f aca="false">+Outflows!W385+Fees!W385+'Ongoing Cash Flows'!W385+'Terminal Value'!W385</f>
        <v>0</v>
      </c>
      <c r="X385" s="9" t="n">
        <f aca="false">+Outflows!X385+Fees!X385+'Ongoing Cash Flows'!X385+'Terminal Value'!X385</f>
        <v>0</v>
      </c>
      <c r="Y385" s="9" t="n">
        <f aca="false">+Outflows!Y385+Fees!Y385+'Ongoing Cash Flows'!Y385+'Terminal Value'!Y385</f>
        <v>0</v>
      </c>
      <c r="Z385" s="9" t="n">
        <f aca="false">+Outflows!Z385+Fees!Z385+'Ongoing Cash Flows'!Z385+'Terminal Value'!Z385</f>
        <v>0</v>
      </c>
      <c r="AA385" s="9" t="n">
        <f aca="false">+Outflows!AA385+Fees!AA385+'Ongoing Cash Flows'!AA385+'Terminal Value'!AA385</f>
        <v>0</v>
      </c>
      <c r="AB385" s="9" t="n">
        <f aca="false">+Outflows!AB385+Fees!AB385+'Ongoing Cash Flows'!AB385+'Terminal Value'!AB385</f>
        <v>0</v>
      </c>
      <c r="AC385" s="9" t="n">
        <f aca="false">+Outflows!AC385+Fees!AC385+'Ongoing Cash Flows'!AC385+'Terminal Value'!AC385</f>
        <v>0</v>
      </c>
      <c r="AD385" s="9" t="n">
        <f aca="false">+Outflows!AD385+Fees!AD385+'Ongoing Cash Flows'!AD385+'Terminal Value'!AD385</f>
        <v>0</v>
      </c>
      <c r="AE385" s="9" t="n">
        <f aca="false">+Outflows!AE385+Fees!AE385+'Ongoing Cash Flows'!AE385+'Terminal Value'!AE385</f>
        <v>0</v>
      </c>
      <c r="AF385" s="9" t="n">
        <f aca="false">+Outflows!AF385+Fees!AF385+'Ongoing Cash Flows'!AF385+'Terminal Value'!AF385</f>
        <v>0</v>
      </c>
      <c r="AG385" s="9" t="n">
        <f aca="false">+Outflows!AG385+Fees!AG385+'Ongoing Cash Flows'!AG385+'Terminal Value'!AG385</f>
        <v>0</v>
      </c>
      <c r="AH385" s="9" t="n">
        <f aca="false">+Outflows!AH385+Fees!AH385+'Ongoing Cash Flows'!AH385+'Terminal Value'!AH385</f>
        <v>0</v>
      </c>
      <c r="AI385" s="9" t="n">
        <f aca="false">+Outflows!AI385+Fees!AI385+'Ongoing Cash Flows'!AI385+'Terminal Value'!AI385</f>
        <v>0</v>
      </c>
      <c r="AJ385" s="9" t="n">
        <f aca="false">+Outflows!AJ385+Fees!AJ385+'Ongoing Cash Flows'!AJ385+'Terminal Value'!AJ385</f>
        <v>0</v>
      </c>
      <c r="AK385" s="9"/>
      <c r="AL385" s="1"/>
      <c r="AM385" s="32"/>
      <c r="AN385" s="33" t="n">
        <f aca="false">IF(ISERROR(XIRR(B385:AJ385,IRRDates)),-1,XIRR(B385:AJ385,IRRDates))</f>
        <v>0.070599239670067</v>
      </c>
      <c r="AO385" s="9" t="n">
        <f aca="false">SUMPRODUCT(B385:AJ385,PVRf)</f>
        <v>0</v>
      </c>
      <c r="AP385" s="9" t="n">
        <f aca="false">MIN(0,AO385-$AO$1004)^2</f>
        <v>0</v>
      </c>
      <c r="AQ385" s="9" t="n">
        <f aca="false">MAX(0,AO385-$AO$1004)^2</f>
        <v>0</v>
      </c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20"/>
      <c r="CM385" s="20"/>
      <c r="CN385" s="20"/>
      <c r="CO385" s="20"/>
      <c r="CP385" s="20"/>
    </row>
    <row r="386" customFormat="false" ht="11.25" hidden="false" customHeight="false" outlineLevel="0" collapsed="false">
      <c r="A386" s="1" t="n">
        <v>384</v>
      </c>
      <c r="B386" s="9" t="n">
        <f aca="false">+Outflows!B386+Fees!B386+'Ongoing Cash Flows'!B386+'Terminal Value'!B386</f>
        <v>-101605.605291624</v>
      </c>
      <c r="C386" s="9" t="n">
        <f aca="false">+Outflows!C386+Fees!C386+'Ongoing Cash Flows'!C386+'Terminal Value'!C386</f>
        <v>14393.8842271468</v>
      </c>
      <c r="D386" s="9" t="n">
        <f aca="false">+Outflows!D386+Fees!D386+'Ongoing Cash Flows'!D386+'Terminal Value'!D386</f>
        <v>12425.7297124976</v>
      </c>
      <c r="E386" s="9" t="n">
        <f aca="false">+Outflows!E386+Fees!E386+'Ongoing Cash Flows'!E386+'Terminal Value'!E386</f>
        <v>10408.0962796125</v>
      </c>
      <c r="F386" s="9" t="n">
        <f aca="false">+Outflows!F386+Fees!F386+'Ongoing Cash Flows'!F386+'Terminal Value'!F386</f>
        <v>9923.53492233414</v>
      </c>
      <c r="G386" s="9" t="n">
        <f aca="false">+Outflows!G386+Fees!G386+'Ongoing Cash Flows'!G386+'Terminal Value'!G386</f>
        <v>9639.09648327273</v>
      </c>
      <c r="H386" s="9" t="n">
        <f aca="false">+Outflows!H386+Fees!H386+'Ongoing Cash Flows'!H386+'Terminal Value'!H386</f>
        <v>8672.60452738211</v>
      </c>
      <c r="I386" s="9" t="n">
        <f aca="false">+Outflows!I386+Fees!I386+'Ongoing Cash Flows'!I386+'Terminal Value'!I386</f>
        <v>8512.09769107264</v>
      </c>
      <c r="J386" s="9" t="n">
        <f aca="false">+Outflows!J386+Fees!J386+'Ongoing Cash Flows'!J386+'Terminal Value'!J386</f>
        <v>8499.66348853765</v>
      </c>
      <c r="K386" s="9" t="n">
        <f aca="false">+Outflows!K386+Fees!K386+'Ongoing Cash Flows'!K386+'Terminal Value'!K386</f>
        <v>8490.80668586035</v>
      </c>
      <c r="L386" s="9" t="n">
        <f aca="false">+Outflows!L386+Fees!L386+'Ongoing Cash Flows'!L386+'Terminal Value'!L386</f>
        <v>8491.73555365724</v>
      </c>
      <c r="M386" s="9" t="n">
        <f aca="false">+Outflows!M386+Fees!M386+'Ongoing Cash Flows'!M386+'Terminal Value'!M386</f>
        <v>8464.02805155753</v>
      </c>
      <c r="N386" s="9" t="n">
        <f aca="false">+Outflows!N386+Fees!N386+'Ongoing Cash Flows'!N386+'Terminal Value'!N386</f>
        <v>8446.08282112533</v>
      </c>
      <c r="O386" s="9" t="n">
        <f aca="false">+Outflows!O386+Fees!O386+'Ongoing Cash Flows'!O386+'Terminal Value'!O386</f>
        <v>8120.25773442566</v>
      </c>
      <c r="P386" s="9" t="n">
        <f aca="false">+Outflows!P386+Fees!P386+'Ongoing Cash Flows'!P386+'Terminal Value'!P386</f>
        <v>8012.10033559951</v>
      </c>
      <c r="Q386" s="9" t="n">
        <f aca="false">+Outflows!Q386+Fees!Q386+'Ongoing Cash Flows'!Q386+'Terminal Value'!Q386</f>
        <v>7983.84268959807</v>
      </c>
      <c r="R386" s="9" t="n">
        <f aca="false">+Outflows!R386+Fees!R386+'Ongoing Cash Flows'!R386+'Terminal Value'!R386</f>
        <v>1165.37565045281</v>
      </c>
      <c r="S386" s="9" t="n">
        <f aca="false">+Outflows!S386+Fees!S386+'Ongoing Cash Flows'!S386+'Terminal Value'!S386</f>
        <v>0</v>
      </c>
      <c r="T386" s="9" t="n">
        <f aca="false">+Outflows!T386+Fees!T386+'Ongoing Cash Flows'!T386+'Terminal Value'!T386</f>
        <v>0</v>
      </c>
      <c r="U386" s="9" t="n">
        <f aca="false">+Outflows!U386+Fees!U386+'Ongoing Cash Flows'!U386+'Terminal Value'!U386</f>
        <v>0</v>
      </c>
      <c r="V386" s="9" t="n">
        <f aca="false">+Outflows!V386+Fees!V386+'Ongoing Cash Flows'!V386+'Terminal Value'!V386</f>
        <v>0</v>
      </c>
      <c r="W386" s="9" t="n">
        <f aca="false">+Outflows!W386+Fees!W386+'Ongoing Cash Flows'!W386+'Terminal Value'!W386</f>
        <v>0</v>
      </c>
      <c r="X386" s="9" t="n">
        <f aca="false">+Outflows!X386+Fees!X386+'Ongoing Cash Flows'!X386+'Terminal Value'!X386</f>
        <v>0</v>
      </c>
      <c r="Y386" s="9" t="n">
        <f aca="false">+Outflows!Y386+Fees!Y386+'Ongoing Cash Flows'!Y386+'Terminal Value'!Y386</f>
        <v>0</v>
      </c>
      <c r="Z386" s="9" t="n">
        <f aca="false">+Outflows!Z386+Fees!Z386+'Ongoing Cash Flows'!Z386+'Terminal Value'!Z386</f>
        <v>0</v>
      </c>
      <c r="AA386" s="9" t="n">
        <f aca="false">+Outflows!AA386+Fees!AA386+'Ongoing Cash Flows'!AA386+'Terminal Value'!AA386</f>
        <v>0</v>
      </c>
      <c r="AB386" s="9" t="n">
        <f aca="false">+Outflows!AB386+Fees!AB386+'Ongoing Cash Flows'!AB386+'Terminal Value'!AB386</f>
        <v>0</v>
      </c>
      <c r="AC386" s="9" t="n">
        <f aca="false">+Outflows!AC386+Fees!AC386+'Ongoing Cash Flows'!AC386+'Terminal Value'!AC386</f>
        <v>0</v>
      </c>
      <c r="AD386" s="9" t="n">
        <f aca="false">+Outflows!AD386+Fees!AD386+'Ongoing Cash Flows'!AD386+'Terminal Value'!AD386</f>
        <v>0</v>
      </c>
      <c r="AE386" s="9" t="n">
        <f aca="false">+Outflows!AE386+Fees!AE386+'Ongoing Cash Flows'!AE386+'Terminal Value'!AE386</f>
        <v>0</v>
      </c>
      <c r="AF386" s="9" t="n">
        <f aca="false">+Outflows!AF386+Fees!AF386+'Ongoing Cash Flows'!AF386+'Terminal Value'!AF386</f>
        <v>0</v>
      </c>
      <c r="AG386" s="9" t="n">
        <f aca="false">+Outflows!AG386+Fees!AG386+'Ongoing Cash Flows'!AG386+'Terminal Value'!AG386</f>
        <v>0</v>
      </c>
      <c r="AH386" s="9" t="n">
        <f aca="false">+Outflows!AH386+Fees!AH386+'Ongoing Cash Flows'!AH386+'Terminal Value'!AH386</f>
        <v>0</v>
      </c>
      <c r="AI386" s="9" t="n">
        <f aca="false">+Outflows!AI386+Fees!AI386+'Ongoing Cash Flows'!AI386+'Terminal Value'!AI386</f>
        <v>0</v>
      </c>
      <c r="AJ386" s="9" t="n">
        <f aca="false">+Outflows!AJ386+Fees!AJ386+'Ongoing Cash Flows'!AJ386+'Terminal Value'!AJ386</f>
        <v>0</v>
      </c>
      <c r="AK386" s="9"/>
      <c r="AL386" s="1"/>
      <c r="AM386" s="32"/>
      <c r="AN386" s="33" t="n">
        <f aca="false">IF(ISERROR(XIRR(B386:AJ386,IRRDates)),-1,XIRR(B386:AJ386,IRRDates))</f>
        <v>0.0490337092918854</v>
      </c>
      <c r="AO386" s="9" t="n">
        <f aca="false">SUMPRODUCT(B386:AJ386,PVRf)</f>
        <v>0</v>
      </c>
      <c r="AP386" s="9" t="n">
        <f aca="false">MIN(0,AO386-$AO$1004)^2</f>
        <v>0</v>
      </c>
      <c r="AQ386" s="9" t="n">
        <f aca="false">MAX(0,AO386-$AO$1004)^2</f>
        <v>0</v>
      </c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20"/>
      <c r="CM386" s="20"/>
      <c r="CN386" s="20"/>
      <c r="CO386" s="20"/>
      <c r="CP386" s="20"/>
    </row>
    <row r="387" customFormat="false" ht="11.25" hidden="false" customHeight="false" outlineLevel="0" collapsed="false">
      <c r="A387" s="1" t="n">
        <v>385</v>
      </c>
      <c r="B387" s="9" t="n">
        <f aca="false">+Outflows!B387+Fees!B387+'Ongoing Cash Flows'!B387+'Terminal Value'!B387</f>
        <v>-94734.4782300827</v>
      </c>
      <c r="C387" s="9" t="n">
        <f aca="false">+Outflows!C387+Fees!C387+'Ongoing Cash Flows'!C387+'Terminal Value'!C387</f>
        <v>14257.4376816343</v>
      </c>
      <c r="D387" s="9" t="n">
        <f aca="false">+Outflows!D387+Fees!D387+'Ongoing Cash Flows'!D387+'Terminal Value'!D387</f>
        <v>12115.5601728387</v>
      </c>
      <c r="E387" s="9" t="n">
        <f aca="false">+Outflows!E387+Fees!E387+'Ongoing Cash Flows'!E387+'Terminal Value'!E387</f>
        <v>9989.08747115796</v>
      </c>
      <c r="F387" s="9" t="n">
        <f aca="false">+Outflows!F387+Fees!F387+'Ongoing Cash Flows'!F387+'Terminal Value'!F387</f>
        <v>9610.59864564893</v>
      </c>
      <c r="G387" s="9" t="n">
        <f aca="false">+Outflows!G387+Fees!G387+'Ongoing Cash Flows'!G387+'Terminal Value'!G387</f>
        <v>9284.16083791031</v>
      </c>
      <c r="H387" s="9" t="n">
        <f aca="false">+Outflows!H387+Fees!H387+'Ongoing Cash Flows'!H387+'Terminal Value'!H387</f>
        <v>8506.17043862695</v>
      </c>
      <c r="I387" s="9" t="n">
        <f aca="false">+Outflows!I387+Fees!I387+'Ongoing Cash Flows'!I387+'Terminal Value'!I387</f>
        <v>8354.47953318252</v>
      </c>
      <c r="J387" s="9" t="n">
        <f aca="false">+Outflows!J387+Fees!J387+'Ongoing Cash Flows'!J387+'Terminal Value'!J387</f>
        <v>8342.04533064753</v>
      </c>
      <c r="K387" s="9" t="n">
        <f aca="false">+Outflows!K387+Fees!K387+'Ongoing Cash Flows'!K387+'Terminal Value'!K387</f>
        <v>8332.92137855008</v>
      </c>
      <c r="L387" s="9" t="n">
        <f aca="false">+Outflows!L387+Fees!L387+'Ongoing Cash Flows'!L387+'Terminal Value'!L387</f>
        <v>8334.11739576712</v>
      </c>
      <c r="M387" s="9" t="n">
        <f aca="false">+Outflows!M387+Fees!M387+'Ongoing Cash Flows'!M387+'Terminal Value'!M387</f>
        <v>8306.14274424726</v>
      </c>
      <c r="N387" s="9" t="n">
        <f aca="false">+Outflows!N387+Fees!N387+'Ongoing Cash Flows'!N387+'Terminal Value'!N387</f>
        <v>8288.46466323521</v>
      </c>
      <c r="O387" s="9" t="n">
        <f aca="false">+Outflows!O387+Fees!O387+'Ongoing Cash Flows'!O387+'Terminal Value'!O387</f>
        <v>7962.37242711539</v>
      </c>
      <c r="P387" s="9" t="n">
        <f aca="false">+Outflows!P387+Fees!P387+'Ongoing Cash Flows'!P387+'Terminal Value'!P387</f>
        <v>7854.48217770939</v>
      </c>
      <c r="Q387" s="9" t="n">
        <f aca="false">+Outflows!Q387+Fees!Q387+'Ongoing Cash Flows'!Q387+'Terminal Value'!Q387</f>
        <v>7825.9573822878</v>
      </c>
      <c r="R387" s="9" t="n">
        <f aca="false">+Outflows!R387+Fees!R387+'Ongoing Cash Flows'!R387+'Terminal Value'!R387</f>
        <v>1086.56657150776</v>
      </c>
      <c r="S387" s="9" t="n">
        <f aca="false">+Outflows!S387+Fees!S387+'Ongoing Cash Flows'!S387+'Terminal Value'!S387</f>
        <v>0</v>
      </c>
      <c r="T387" s="9" t="n">
        <f aca="false">+Outflows!T387+Fees!T387+'Ongoing Cash Flows'!T387+'Terminal Value'!T387</f>
        <v>0</v>
      </c>
      <c r="U387" s="9" t="n">
        <f aca="false">+Outflows!U387+Fees!U387+'Ongoing Cash Flows'!U387+'Terminal Value'!U387</f>
        <v>0</v>
      </c>
      <c r="V387" s="9" t="n">
        <f aca="false">+Outflows!V387+Fees!V387+'Ongoing Cash Flows'!V387+'Terminal Value'!V387</f>
        <v>0</v>
      </c>
      <c r="W387" s="9" t="n">
        <f aca="false">+Outflows!W387+Fees!W387+'Ongoing Cash Flows'!W387+'Terminal Value'!W387</f>
        <v>0</v>
      </c>
      <c r="X387" s="9" t="n">
        <f aca="false">+Outflows!X387+Fees!X387+'Ongoing Cash Flows'!X387+'Terminal Value'!X387</f>
        <v>0</v>
      </c>
      <c r="Y387" s="9" t="n">
        <f aca="false">+Outflows!Y387+Fees!Y387+'Ongoing Cash Flows'!Y387+'Terminal Value'!Y387</f>
        <v>0</v>
      </c>
      <c r="Z387" s="9" t="n">
        <f aca="false">+Outflows!Z387+Fees!Z387+'Ongoing Cash Flows'!Z387+'Terminal Value'!Z387</f>
        <v>0</v>
      </c>
      <c r="AA387" s="9" t="n">
        <f aca="false">+Outflows!AA387+Fees!AA387+'Ongoing Cash Flows'!AA387+'Terminal Value'!AA387</f>
        <v>0</v>
      </c>
      <c r="AB387" s="9" t="n">
        <f aca="false">+Outflows!AB387+Fees!AB387+'Ongoing Cash Flows'!AB387+'Terminal Value'!AB387</f>
        <v>0</v>
      </c>
      <c r="AC387" s="9" t="n">
        <f aca="false">+Outflows!AC387+Fees!AC387+'Ongoing Cash Flows'!AC387+'Terminal Value'!AC387</f>
        <v>0</v>
      </c>
      <c r="AD387" s="9" t="n">
        <f aca="false">+Outflows!AD387+Fees!AD387+'Ongoing Cash Flows'!AD387+'Terminal Value'!AD387</f>
        <v>0</v>
      </c>
      <c r="AE387" s="9" t="n">
        <f aca="false">+Outflows!AE387+Fees!AE387+'Ongoing Cash Flows'!AE387+'Terminal Value'!AE387</f>
        <v>0</v>
      </c>
      <c r="AF387" s="9" t="n">
        <f aca="false">+Outflows!AF387+Fees!AF387+'Ongoing Cash Flows'!AF387+'Terminal Value'!AF387</f>
        <v>0</v>
      </c>
      <c r="AG387" s="9" t="n">
        <f aca="false">+Outflows!AG387+Fees!AG387+'Ongoing Cash Flows'!AG387+'Terminal Value'!AG387</f>
        <v>0</v>
      </c>
      <c r="AH387" s="9" t="n">
        <f aca="false">+Outflows!AH387+Fees!AH387+'Ongoing Cash Flows'!AH387+'Terminal Value'!AH387</f>
        <v>0</v>
      </c>
      <c r="AI387" s="9" t="n">
        <f aca="false">+Outflows!AI387+Fees!AI387+'Ongoing Cash Flows'!AI387+'Terminal Value'!AI387</f>
        <v>0</v>
      </c>
      <c r="AJ387" s="9" t="n">
        <f aca="false">+Outflows!AJ387+Fees!AJ387+'Ongoing Cash Flows'!AJ387+'Terminal Value'!AJ387</f>
        <v>0</v>
      </c>
      <c r="AK387" s="9"/>
      <c r="AL387" s="1"/>
      <c r="AM387" s="32"/>
      <c r="AN387" s="33" t="n">
        <f aca="false">IF(ISERROR(XIRR(B387:AJ387,IRRDates)),-1,XIRR(B387:AJ387,IRRDates))</f>
        <v>0.0567444340904235</v>
      </c>
      <c r="AO387" s="9" t="n">
        <f aca="false">SUMPRODUCT(B387:AJ387,PVRf)</f>
        <v>0</v>
      </c>
      <c r="AP387" s="9" t="n">
        <f aca="false">MIN(0,AO387-$AO$1004)^2</f>
        <v>0</v>
      </c>
      <c r="AQ387" s="9" t="n">
        <f aca="false">MAX(0,AO387-$AO$1004)^2</f>
        <v>0</v>
      </c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20"/>
      <c r="CM387" s="20"/>
      <c r="CN387" s="20"/>
      <c r="CO387" s="20"/>
      <c r="CP387" s="20"/>
    </row>
    <row r="388" customFormat="false" ht="11.25" hidden="false" customHeight="false" outlineLevel="0" collapsed="false">
      <c r="A388" s="1" t="n">
        <v>386</v>
      </c>
      <c r="B388" s="9" t="n">
        <f aca="false">+Outflows!B388+Fees!B388+'Ongoing Cash Flows'!B388+'Terminal Value'!B388</f>
        <v>-102219.77325581</v>
      </c>
      <c r="C388" s="9" t="n">
        <f aca="false">+Outflows!C388+Fees!C388+'Ongoing Cash Flows'!C388+'Terminal Value'!C388</f>
        <v>14350.0731916118</v>
      </c>
      <c r="D388" s="9" t="n">
        <f aca="false">+Outflows!D388+Fees!D388+'Ongoing Cash Flows'!D388+'Terminal Value'!D388</f>
        <v>12460.2440786893</v>
      </c>
      <c r="E388" s="9" t="n">
        <f aca="false">+Outflows!E388+Fees!E388+'Ongoing Cash Flows'!E388+'Terminal Value'!E388</f>
        <v>10450.2200164137</v>
      </c>
      <c r="F388" s="9" t="n">
        <f aca="false">+Outflows!F388+Fees!F388+'Ongoing Cash Flows'!F388+'Terminal Value'!F388</f>
        <v>9941.92394980916</v>
      </c>
      <c r="G388" s="9" t="n">
        <f aca="false">+Outflows!G388+Fees!G388+'Ongoing Cash Flows'!G388+'Terminal Value'!G388</f>
        <v>9581.75903278936</v>
      </c>
      <c r="H388" s="9" t="n">
        <f aca="false">+Outflows!H388+Fees!H388+'Ongoing Cash Flows'!H388+'Terminal Value'!H388</f>
        <v>8687.48105121093</v>
      </c>
      <c r="I388" s="9" t="n">
        <f aca="false">+Outflows!I388+Fees!I388+'Ongoing Cash Flows'!I388+'Terminal Value'!I388</f>
        <v>8526.18621283669</v>
      </c>
      <c r="J388" s="9" t="n">
        <f aca="false">+Outflows!J388+Fees!J388+'Ongoing Cash Flows'!J388+'Terminal Value'!J388</f>
        <v>8513.7520103017</v>
      </c>
      <c r="K388" s="9" t="n">
        <f aca="false">+Outflows!K388+Fees!K388+'Ongoing Cash Flows'!K388+'Terminal Value'!K388</f>
        <v>8504.91908647484</v>
      </c>
      <c r="L388" s="9" t="n">
        <f aca="false">+Outflows!L388+Fees!L388+'Ongoing Cash Flows'!L388+'Terminal Value'!L388</f>
        <v>8505.82407542129</v>
      </c>
      <c r="M388" s="9" t="n">
        <f aca="false">+Outflows!M388+Fees!M388+'Ongoing Cash Flows'!M388+'Terminal Value'!M388</f>
        <v>8478.14045217202</v>
      </c>
      <c r="N388" s="9" t="n">
        <f aca="false">+Outflows!N388+Fees!N388+'Ongoing Cash Flows'!N388+'Terminal Value'!N388</f>
        <v>8460.17134288938</v>
      </c>
      <c r="O388" s="9" t="n">
        <f aca="false">+Outflows!O388+Fees!O388+'Ongoing Cash Flows'!O388+'Terminal Value'!O388</f>
        <v>8134.37013504016</v>
      </c>
      <c r="P388" s="9" t="n">
        <f aca="false">+Outflows!P388+Fees!P388+'Ongoing Cash Flows'!P388+'Terminal Value'!P388</f>
        <v>8026.18885736356</v>
      </c>
      <c r="Q388" s="9" t="n">
        <f aca="false">+Outflows!Q388+Fees!Q388+'Ongoing Cash Flows'!Q388+'Terminal Value'!Q388</f>
        <v>7997.95509021256</v>
      </c>
      <c r="R388" s="9" t="n">
        <f aca="false">+Outflows!R388+Fees!R388+'Ongoing Cash Flows'!R388+'Terminal Value'!R388</f>
        <v>1172.41991133484</v>
      </c>
      <c r="S388" s="9" t="n">
        <f aca="false">+Outflows!S388+Fees!S388+'Ongoing Cash Flows'!S388+'Terminal Value'!S388</f>
        <v>0</v>
      </c>
      <c r="T388" s="9" t="n">
        <f aca="false">+Outflows!T388+Fees!T388+'Ongoing Cash Flows'!T388+'Terminal Value'!T388</f>
        <v>0</v>
      </c>
      <c r="U388" s="9" t="n">
        <f aca="false">+Outflows!U388+Fees!U388+'Ongoing Cash Flows'!U388+'Terminal Value'!U388</f>
        <v>0</v>
      </c>
      <c r="V388" s="9" t="n">
        <f aca="false">+Outflows!V388+Fees!V388+'Ongoing Cash Flows'!V388+'Terminal Value'!V388</f>
        <v>0</v>
      </c>
      <c r="W388" s="9" t="n">
        <f aca="false">+Outflows!W388+Fees!W388+'Ongoing Cash Flows'!W388+'Terminal Value'!W388</f>
        <v>0</v>
      </c>
      <c r="X388" s="9" t="n">
        <f aca="false">+Outflows!X388+Fees!X388+'Ongoing Cash Flows'!X388+'Terminal Value'!X388</f>
        <v>0</v>
      </c>
      <c r="Y388" s="9" t="n">
        <f aca="false">+Outflows!Y388+Fees!Y388+'Ongoing Cash Flows'!Y388+'Terminal Value'!Y388</f>
        <v>0</v>
      </c>
      <c r="Z388" s="9" t="n">
        <f aca="false">+Outflows!Z388+Fees!Z388+'Ongoing Cash Flows'!Z388+'Terminal Value'!Z388</f>
        <v>0</v>
      </c>
      <c r="AA388" s="9" t="n">
        <f aca="false">+Outflows!AA388+Fees!AA388+'Ongoing Cash Flows'!AA388+'Terminal Value'!AA388</f>
        <v>0</v>
      </c>
      <c r="AB388" s="9" t="n">
        <f aca="false">+Outflows!AB388+Fees!AB388+'Ongoing Cash Flows'!AB388+'Terminal Value'!AB388</f>
        <v>0</v>
      </c>
      <c r="AC388" s="9" t="n">
        <f aca="false">+Outflows!AC388+Fees!AC388+'Ongoing Cash Flows'!AC388+'Terminal Value'!AC388</f>
        <v>0</v>
      </c>
      <c r="AD388" s="9" t="n">
        <f aca="false">+Outflows!AD388+Fees!AD388+'Ongoing Cash Flows'!AD388+'Terminal Value'!AD388</f>
        <v>0</v>
      </c>
      <c r="AE388" s="9" t="n">
        <f aca="false">+Outflows!AE388+Fees!AE388+'Ongoing Cash Flows'!AE388+'Terminal Value'!AE388</f>
        <v>0</v>
      </c>
      <c r="AF388" s="9" t="n">
        <f aca="false">+Outflows!AF388+Fees!AF388+'Ongoing Cash Flows'!AF388+'Terminal Value'!AF388</f>
        <v>0</v>
      </c>
      <c r="AG388" s="9" t="n">
        <f aca="false">+Outflows!AG388+Fees!AG388+'Ongoing Cash Flows'!AG388+'Terminal Value'!AG388</f>
        <v>0</v>
      </c>
      <c r="AH388" s="9" t="n">
        <f aca="false">+Outflows!AH388+Fees!AH388+'Ongoing Cash Flows'!AH388+'Terminal Value'!AH388</f>
        <v>0</v>
      </c>
      <c r="AI388" s="9" t="n">
        <f aca="false">+Outflows!AI388+Fees!AI388+'Ongoing Cash Flows'!AI388+'Terminal Value'!AI388</f>
        <v>0</v>
      </c>
      <c r="AJ388" s="9" t="n">
        <f aca="false">+Outflows!AJ388+Fees!AJ388+'Ongoing Cash Flows'!AJ388+'Terminal Value'!AJ388</f>
        <v>0</v>
      </c>
      <c r="AK388" s="9"/>
      <c r="AL388" s="1"/>
      <c r="AM388" s="32"/>
      <c r="AN388" s="33" t="n">
        <f aca="false">IF(ISERROR(XIRR(B388:AJ388,IRRDates)),-1,XIRR(B388:AJ388,IRRDates))</f>
        <v>0.0481961564168564</v>
      </c>
      <c r="AO388" s="9" t="n">
        <f aca="false">SUMPRODUCT(B388:AJ388,PVRf)</f>
        <v>0</v>
      </c>
      <c r="AP388" s="9" t="n">
        <f aca="false">MIN(0,AO388-$AO$1004)^2</f>
        <v>0</v>
      </c>
      <c r="AQ388" s="9" t="n">
        <f aca="false">MAX(0,AO388-$AO$1004)^2</f>
        <v>0</v>
      </c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20"/>
      <c r="CM388" s="20"/>
      <c r="CN388" s="20"/>
      <c r="CO388" s="20"/>
      <c r="CP388" s="20"/>
    </row>
    <row r="389" customFormat="false" ht="11.25" hidden="false" customHeight="false" outlineLevel="0" collapsed="false">
      <c r="A389" s="1" t="n">
        <v>387</v>
      </c>
      <c r="B389" s="9" t="n">
        <f aca="false">+Outflows!B389+Fees!B389+'Ongoing Cash Flows'!B389+'Terminal Value'!B389</f>
        <v>-103304.94326886</v>
      </c>
      <c r="C389" s="9" t="n">
        <f aca="false">+Outflows!C389+Fees!C389+'Ongoing Cash Flows'!C389+'Terminal Value'!C389</f>
        <v>14399.5994069893</v>
      </c>
      <c r="D389" s="9" t="n">
        <f aca="false">+Outflows!D389+Fees!D389+'Ongoing Cash Flows'!D389+'Terminal Value'!D389</f>
        <v>12532.926121387</v>
      </c>
      <c r="E389" s="9" t="n">
        <f aca="false">+Outflows!E389+Fees!E389+'Ongoing Cash Flows'!E389+'Terminal Value'!E389</f>
        <v>10465.6495306828</v>
      </c>
      <c r="F389" s="9" t="n">
        <f aca="false">+Outflows!F389+Fees!F389+'Ongoing Cash Flows'!F389+'Terminal Value'!F389</f>
        <v>10028.037938348</v>
      </c>
      <c r="G389" s="9" t="n">
        <f aca="false">+Outflows!G389+Fees!G389+'Ongoing Cash Flows'!G389+'Terminal Value'!G389</f>
        <v>9727.29990871017</v>
      </c>
      <c r="H389" s="9" t="n">
        <f aca="false">+Outflows!H389+Fees!H389+'Ongoing Cash Flows'!H389+'Terminal Value'!H389</f>
        <v>8713.76629970783</v>
      </c>
      <c r="I389" s="9" t="n">
        <f aca="false">+Outflows!I389+Fees!I389+'Ongoing Cash Flows'!I389+'Terminal Value'!I389</f>
        <v>8551.07914480005</v>
      </c>
      <c r="J389" s="9" t="n">
        <f aca="false">+Outflows!J389+Fees!J389+'Ongoing Cash Flows'!J389+'Terminal Value'!J389</f>
        <v>8538.64494226506</v>
      </c>
      <c r="K389" s="9" t="n">
        <f aca="false">+Outflows!K389+Fees!K389+'Ongoing Cash Flows'!K389+'Terminal Value'!K389</f>
        <v>8529.85420984831</v>
      </c>
      <c r="L389" s="9" t="n">
        <f aca="false">+Outflows!L389+Fees!L389+'Ongoing Cash Flows'!L389+'Terminal Value'!L389</f>
        <v>8530.71700738465</v>
      </c>
      <c r="M389" s="9" t="n">
        <f aca="false">+Outflows!M389+Fees!M389+'Ongoing Cash Flows'!M389+'Terminal Value'!M389</f>
        <v>8503.07557554549</v>
      </c>
      <c r="N389" s="9" t="n">
        <f aca="false">+Outflows!N389+Fees!N389+'Ongoing Cash Flows'!N389+'Terminal Value'!N389</f>
        <v>8485.06427485274</v>
      </c>
      <c r="O389" s="9" t="n">
        <f aca="false">+Outflows!O389+Fees!O389+'Ongoing Cash Flows'!O389+'Terminal Value'!O389</f>
        <v>8159.30525841363</v>
      </c>
      <c r="P389" s="9" t="n">
        <f aca="false">+Outflows!P389+Fees!P389+'Ongoing Cash Flows'!P389+'Terminal Value'!P389</f>
        <v>8051.08178932692</v>
      </c>
      <c r="Q389" s="9" t="n">
        <f aca="false">+Outflows!Q389+Fees!Q389+'Ongoing Cash Flows'!Q389+'Terminal Value'!Q389</f>
        <v>8022.89021358603</v>
      </c>
      <c r="R389" s="9" t="n">
        <f aca="false">+Outflows!R389+Fees!R389+'Ongoing Cash Flows'!R389+'Terminal Value'!R389</f>
        <v>1184.86637731652</v>
      </c>
      <c r="S389" s="9" t="n">
        <f aca="false">+Outflows!S389+Fees!S389+'Ongoing Cash Flows'!S389+'Terminal Value'!S389</f>
        <v>0</v>
      </c>
      <c r="T389" s="9" t="n">
        <f aca="false">+Outflows!T389+Fees!T389+'Ongoing Cash Flows'!T389+'Terminal Value'!T389</f>
        <v>0</v>
      </c>
      <c r="U389" s="9" t="n">
        <f aca="false">+Outflows!U389+Fees!U389+'Ongoing Cash Flows'!U389+'Terminal Value'!U389</f>
        <v>0</v>
      </c>
      <c r="V389" s="9" t="n">
        <f aca="false">+Outflows!V389+Fees!V389+'Ongoing Cash Flows'!V389+'Terminal Value'!V389</f>
        <v>0</v>
      </c>
      <c r="W389" s="9" t="n">
        <f aca="false">+Outflows!W389+Fees!W389+'Ongoing Cash Flows'!W389+'Terminal Value'!W389</f>
        <v>0</v>
      </c>
      <c r="X389" s="9" t="n">
        <f aca="false">+Outflows!X389+Fees!X389+'Ongoing Cash Flows'!X389+'Terminal Value'!X389</f>
        <v>0</v>
      </c>
      <c r="Y389" s="9" t="n">
        <f aca="false">+Outflows!Y389+Fees!Y389+'Ongoing Cash Flows'!Y389+'Terminal Value'!Y389</f>
        <v>0</v>
      </c>
      <c r="Z389" s="9" t="n">
        <f aca="false">+Outflows!Z389+Fees!Z389+'Ongoing Cash Flows'!Z389+'Terminal Value'!Z389</f>
        <v>0</v>
      </c>
      <c r="AA389" s="9" t="n">
        <f aca="false">+Outflows!AA389+Fees!AA389+'Ongoing Cash Flows'!AA389+'Terminal Value'!AA389</f>
        <v>0</v>
      </c>
      <c r="AB389" s="9" t="n">
        <f aca="false">+Outflows!AB389+Fees!AB389+'Ongoing Cash Flows'!AB389+'Terminal Value'!AB389</f>
        <v>0</v>
      </c>
      <c r="AC389" s="9" t="n">
        <f aca="false">+Outflows!AC389+Fees!AC389+'Ongoing Cash Flows'!AC389+'Terminal Value'!AC389</f>
        <v>0</v>
      </c>
      <c r="AD389" s="9" t="n">
        <f aca="false">+Outflows!AD389+Fees!AD389+'Ongoing Cash Flows'!AD389+'Terminal Value'!AD389</f>
        <v>0</v>
      </c>
      <c r="AE389" s="9" t="n">
        <f aca="false">+Outflows!AE389+Fees!AE389+'Ongoing Cash Flows'!AE389+'Terminal Value'!AE389</f>
        <v>0</v>
      </c>
      <c r="AF389" s="9" t="n">
        <f aca="false">+Outflows!AF389+Fees!AF389+'Ongoing Cash Flows'!AF389+'Terminal Value'!AF389</f>
        <v>0</v>
      </c>
      <c r="AG389" s="9" t="n">
        <f aca="false">+Outflows!AG389+Fees!AG389+'Ongoing Cash Flows'!AG389+'Terminal Value'!AG389</f>
        <v>0</v>
      </c>
      <c r="AH389" s="9" t="n">
        <f aca="false">+Outflows!AH389+Fees!AH389+'Ongoing Cash Flows'!AH389+'Terminal Value'!AH389</f>
        <v>0</v>
      </c>
      <c r="AI389" s="9" t="n">
        <f aca="false">+Outflows!AI389+Fees!AI389+'Ongoing Cash Flows'!AI389+'Terminal Value'!AI389</f>
        <v>0</v>
      </c>
      <c r="AJ389" s="9" t="n">
        <f aca="false">+Outflows!AJ389+Fees!AJ389+'Ongoing Cash Flows'!AJ389+'Terminal Value'!AJ389</f>
        <v>0</v>
      </c>
      <c r="AK389" s="9"/>
      <c r="AL389" s="1"/>
      <c r="AM389" s="32"/>
      <c r="AN389" s="33" t="n">
        <f aca="false">IF(ISERROR(XIRR(B389:AJ389,IRRDates)),-1,XIRR(B389:AJ389,IRRDates))</f>
        <v>0.047238355724327</v>
      </c>
      <c r="AO389" s="9" t="n">
        <f aca="false">SUMPRODUCT(B389:AJ389,PVRf)</f>
        <v>0</v>
      </c>
      <c r="AP389" s="9" t="n">
        <f aca="false">MIN(0,AO389-$AO$1004)^2</f>
        <v>0</v>
      </c>
      <c r="AQ389" s="9" t="n">
        <f aca="false">MAX(0,AO389-$AO$1004)^2</f>
        <v>0</v>
      </c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20"/>
      <c r="CM389" s="20"/>
      <c r="CN389" s="20"/>
      <c r="CO389" s="20"/>
      <c r="CP389" s="20"/>
    </row>
    <row r="390" customFormat="false" ht="11.25" hidden="false" customHeight="false" outlineLevel="0" collapsed="false">
      <c r="A390" s="1" t="n">
        <v>388</v>
      </c>
      <c r="B390" s="9" t="n">
        <f aca="false">+Outflows!B390+Fees!B390+'Ongoing Cash Flows'!B390+'Terminal Value'!B390</f>
        <v>-94713.7474260171</v>
      </c>
      <c r="C390" s="9" t="n">
        <f aca="false">+Outflows!C390+Fees!C390+'Ongoing Cash Flows'!C390+'Terminal Value'!C390</f>
        <v>14171.233827462</v>
      </c>
      <c r="D390" s="9" t="n">
        <f aca="false">+Outflows!D390+Fees!D390+'Ongoing Cash Flows'!D390+'Terminal Value'!D390</f>
        <v>12137.8789191476</v>
      </c>
      <c r="E390" s="9" t="n">
        <f aca="false">+Outflows!E390+Fees!E390+'Ongoing Cash Flows'!E390+'Terminal Value'!E390</f>
        <v>10114.3565369938</v>
      </c>
      <c r="F390" s="9" t="n">
        <f aca="false">+Outflows!F390+Fees!F390+'Ongoing Cash Flows'!F390+'Terminal Value'!F390</f>
        <v>9665.86238428756</v>
      </c>
      <c r="G390" s="9" t="n">
        <f aca="false">+Outflows!G390+Fees!G390+'Ongoing Cash Flows'!G390+'Terminal Value'!G390</f>
        <v>9530.34141626481</v>
      </c>
      <c r="H390" s="9" t="n">
        <f aca="false">+Outflows!H390+Fees!H390+'Ongoing Cash Flows'!H390+'Terminal Value'!H390</f>
        <v>8505.66829211548</v>
      </c>
      <c r="I390" s="9" t="n">
        <f aca="false">+Outflows!I390+Fees!I390+'Ongoing Cash Flows'!I390+'Terminal Value'!I390</f>
        <v>8354.0039851219</v>
      </c>
      <c r="J390" s="9" t="n">
        <f aca="false">+Outflows!J390+Fees!J390+'Ongoing Cash Flows'!J390+'Terminal Value'!J390</f>
        <v>8341.56978258691</v>
      </c>
      <c r="K390" s="9" t="n">
        <f aca="false">+Outflows!K390+Fees!K390+'Ongoing Cash Flows'!K390+'Terminal Value'!K390</f>
        <v>8332.44502447579</v>
      </c>
      <c r="L390" s="9" t="n">
        <f aca="false">+Outflows!L390+Fees!L390+'Ongoing Cash Flows'!L390+'Terminal Value'!L390</f>
        <v>8333.6418477065</v>
      </c>
      <c r="M390" s="9" t="n">
        <f aca="false">+Outflows!M390+Fees!M390+'Ongoing Cash Flows'!M390+'Terminal Value'!M390</f>
        <v>8305.66639017297</v>
      </c>
      <c r="N390" s="9" t="n">
        <f aca="false">+Outflows!N390+Fees!N390+'Ongoing Cash Flows'!N390+'Terminal Value'!N390</f>
        <v>8287.98911517459</v>
      </c>
      <c r="O390" s="9" t="n">
        <f aca="false">+Outflows!O390+Fees!O390+'Ongoing Cash Flows'!O390+'Terminal Value'!O390</f>
        <v>7961.89607304111</v>
      </c>
      <c r="P390" s="9" t="n">
        <f aca="false">+Outflows!P390+Fees!P390+'Ongoing Cash Flows'!P390+'Terminal Value'!P390</f>
        <v>7854.00662964877</v>
      </c>
      <c r="Q390" s="9" t="n">
        <f aca="false">+Outflows!Q390+Fees!Q390+'Ongoing Cash Flows'!Q390+'Terminal Value'!Q390</f>
        <v>7825.48102821351</v>
      </c>
      <c r="R390" s="9" t="n">
        <f aca="false">+Outflows!R390+Fees!R390+'Ongoing Cash Flows'!R390+'Terminal Value'!R390</f>
        <v>1086.32879747745</v>
      </c>
      <c r="S390" s="9" t="n">
        <f aca="false">+Outflows!S390+Fees!S390+'Ongoing Cash Flows'!S390+'Terminal Value'!S390</f>
        <v>0</v>
      </c>
      <c r="T390" s="9" t="n">
        <f aca="false">+Outflows!T390+Fees!T390+'Ongoing Cash Flows'!T390+'Terminal Value'!T390</f>
        <v>0</v>
      </c>
      <c r="U390" s="9" t="n">
        <f aca="false">+Outflows!U390+Fees!U390+'Ongoing Cash Flows'!U390+'Terminal Value'!U390</f>
        <v>0</v>
      </c>
      <c r="V390" s="9" t="n">
        <f aca="false">+Outflows!V390+Fees!V390+'Ongoing Cash Flows'!V390+'Terminal Value'!V390</f>
        <v>0</v>
      </c>
      <c r="W390" s="9" t="n">
        <f aca="false">+Outflows!W390+Fees!W390+'Ongoing Cash Flows'!W390+'Terminal Value'!W390</f>
        <v>0</v>
      </c>
      <c r="X390" s="9" t="n">
        <f aca="false">+Outflows!X390+Fees!X390+'Ongoing Cash Flows'!X390+'Terminal Value'!X390</f>
        <v>0</v>
      </c>
      <c r="Y390" s="9" t="n">
        <f aca="false">+Outflows!Y390+Fees!Y390+'Ongoing Cash Flows'!Y390+'Terminal Value'!Y390</f>
        <v>0</v>
      </c>
      <c r="Z390" s="9" t="n">
        <f aca="false">+Outflows!Z390+Fees!Z390+'Ongoing Cash Flows'!Z390+'Terminal Value'!Z390</f>
        <v>0</v>
      </c>
      <c r="AA390" s="9" t="n">
        <f aca="false">+Outflows!AA390+Fees!AA390+'Ongoing Cash Flows'!AA390+'Terminal Value'!AA390</f>
        <v>0</v>
      </c>
      <c r="AB390" s="9" t="n">
        <f aca="false">+Outflows!AB390+Fees!AB390+'Ongoing Cash Flows'!AB390+'Terminal Value'!AB390</f>
        <v>0</v>
      </c>
      <c r="AC390" s="9" t="n">
        <f aca="false">+Outflows!AC390+Fees!AC390+'Ongoing Cash Flows'!AC390+'Terminal Value'!AC390</f>
        <v>0</v>
      </c>
      <c r="AD390" s="9" t="n">
        <f aca="false">+Outflows!AD390+Fees!AD390+'Ongoing Cash Flows'!AD390+'Terminal Value'!AD390</f>
        <v>0</v>
      </c>
      <c r="AE390" s="9" t="n">
        <f aca="false">+Outflows!AE390+Fees!AE390+'Ongoing Cash Flows'!AE390+'Terminal Value'!AE390</f>
        <v>0</v>
      </c>
      <c r="AF390" s="9" t="n">
        <f aca="false">+Outflows!AF390+Fees!AF390+'Ongoing Cash Flows'!AF390+'Terminal Value'!AF390</f>
        <v>0</v>
      </c>
      <c r="AG390" s="9" t="n">
        <f aca="false">+Outflows!AG390+Fees!AG390+'Ongoing Cash Flows'!AG390+'Terminal Value'!AG390</f>
        <v>0</v>
      </c>
      <c r="AH390" s="9" t="n">
        <f aca="false">+Outflows!AH390+Fees!AH390+'Ongoing Cash Flows'!AH390+'Terminal Value'!AH390</f>
        <v>0</v>
      </c>
      <c r="AI390" s="9" t="n">
        <f aca="false">+Outflows!AI390+Fees!AI390+'Ongoing Cash Flows'!AI390+'Terminal Value'!AI390</f>
        <v>0</v>
      </c>
      <c r="AJ390" s="9" t="n">
        <f aca="false">+Outflows!AJ390+Fees!AJ390+'Ongoing Cash Flows'!AJ390+'Terminal Value'!AJ390</f>
        <v>0</v>
      </c>
      <c r="AK390" s="9"/>
      <c r="AL390" s="1"/>
      <c r="AM390" s="32"/>
      <c r="AN390" s="33" t="n">
        <f aca="false">IF(ISERROR(XIRR(B390:AJ390,IRRDates)),-1,XIRR(B390:AJ390,IRRDates))</f>
        <v>0.0572610376521407</v>
      </c>
      <c r="AO390" s="9" t="n">
        <f aca="false">SUMPRODUCT(B390:AJ390,PVRf)</f>
        <v>0</v>
      </c>
      <c r="AP390" s="9" t="n">
        <f aca="false">MIN(0,AO390-$AO$1004)^2</f>
        <v>0</v>
      </c>
      <c r="AQ390" s="9" t="n">
        <f aca="false">MAX(0,AO390-$AO$1004)^2</f>
        <v>0</v>
      </c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20"/>
      <c r="CM390" s="20"/>
      <c r="CN390" s="20"/>
      <c r="CO390" s="20"/>
      <c r="CP390" s="20"/>
    </row>
    <row r="391" customFormat="false" ht="11.25" hidden="false" customHeight="false" outlineLevel="0" collapsed="false">
      <c r="A391" s="1" t="n">
        <v>389</v>
      </c>
      <c r="B391" s="9" t="n">
        <f aca="false">+Outflows!B391+Fees!B391+'Ongoing Cash Flows'!B391+'Terminal Value'!B391</f>
        <v>-99826.5631304712</v>
      </c>
      <c r="C391" s="9" t="n">
        <f aca="false">+Outflows!C391+Fees!C391+'Ongoing Cash Flows'!C391+'Terminal Value'!C391</f>
        <v>14245.1736381132</v>
      </c>
      <c r="D391" s="9" t="n">
        <f aca="false">+Outflows!D391+Fees!D391+'Ongoing Cash Flows'!D391+'Terminal Value'!D391</f>
        <v>12320.4830050343</v>
      </c>
      <c r="E391" s="9" t="n">
        <f aca="false">+Outflows!E391+Fees!E391+'Ongoing Cash Flows'!E391+'Terminal Value'!E391</f>
        <v>10272.5042830302</v>
      </c>
      <c r="F391" s="9" t="n">
        <f aca="false">+Outflows!F391+Fees!F391+'Ongoing Cash Flows'!F391+'Terminal Value'!F391</f>
        <v>9954.4801049673</v>
      </c>
      <c r="G391" s="9" t="n">
        <f aca="false">+Outflows!G391+Fees!G391+'Ongoing Cash Flows'!G391+'Terminal Value'!G391</f>
        <v>9559.96908500232</v>
      </c>
      <c r="H391" s="9" t="n">
        <f aca="false">+Outflows!H391+Fees!H391+'Ongoing Cash Flows'!H391+'Terminal Value'!H391</f>
        <v>8629.51214118454</v>
      </c>
      <c r="I391" s="9" t="n">
        <f aca="false">+Outflows!I391+Fees!I391+'Ongoing Cash Flows'!I391+'Terminal Value'!I391</f>
        <v>8471.28788712951</v>
      </c>
      <c r="J391" s="9" t="n">
        <f aca="false">+Outflows!J391+Fees!J391+'Ongoing Cash Flows'!J391+'Terminal Value'!J391</f>
        <v>8458.85368459452</v>
      </c>
      <c r="K391" s="9" t="n">
        <f aca="false">+Outflows!K391+Fees!K391+'Ongoing Cash Flows'!K391+'Terminal Value'!K391</f>
        <v>8449.927712758</v>
      </c>
      <c r="L391" s="9" t="n">
        <f aca="false">+Outflows!L391+Fees!L391+'Ongoing Cash Flows'!L391+'Terminal Value'!L391</f>
        <v>8450.92574971412</v>
      </c>
      <c r="M391" s="9" t="n">
        <f aca="false">+Outflows!M391+Fees!M391+'Ongoing Cash Flows'!M391+'Terminal Value'!M391</f>
        <v>8423.14907845518</v>
      </c>
      <c r="N391" s="9" t="n">
        <f aca="false">+Outflows!N391+Fees!N391+'Ongoing Cash Flows'!N391+'Terminal Value'!N391</f>
        <v>8405.27301718221</v>
      </c>
      <c r="O391" s="9" t="n">
        <f aca="false">+Outflows!O391+Fees!O391+'Ongoing Cash Flows'!O391+'Terminal Value'!O391</f>
        <v>8079.37876132331</v>
      </c>
      <c r="P391" s="9" t="n">
        <f aca="false">+Outflows!P391+Fees!P391+'Ongoing Cash Flows'!P391+'Terminal Value'!P391</f>
        <v>7971.29053165639</v>
      </c>
      <c r="Q391" s="9" t="n">
        <f aca="false">+Outflows!Q391+Fees!Q391+'Ongoing Cash Flows'!Q391+'Terminal Value'!Q391</f>
        <v>7942.96371649572</v>
      </c>
      <c r="R391" s="9" t="n">
        <f aca="false">+Outflows!R391+Fees!R391+'Ongoing Cash Flows'!R391+'Terminal Value'!R391</f>
        <v>1144.97074848125</v>
      </c>
      <c r="S391" s="9" t="n">
        <f aca="false">+Outflows!S391+Fees!S391+'Ongoing Cash Flows'!S391+'Terminal Value'!S391</f>
        <v>0</v>
      </c>
      <c r="T391" s="9" t="n">
        <f aca="false">+Outflows!T391+Fees!T391+'Ongoing Cash Flows'!T391+'Terminal Value'!T391</f>
        <v>0</v>
      </c>
      <c r="U391" s="9" t="n">
        <f aca="false">+Outflows!U391+Fees!U391+'Ongoing Cash Flows'!U391+'Terminal Value'!U391</f>
        <v>0</v>
      </c>
      <c r="V391" s="9" t="n">
        <f aca="false">+Outflows!V391+Fees!V391+'Ongoing Cash Flows'!V391+'Terminal Value'!V391</f>
        <v>0</v>
      </c>
      <c r="W391" s="9" t="n">
        <f aca="false">+Outflows!W391+Fees!W391+'Ongoing Cash Flows'!W391+'Terminal Value'!W391</f>
        <v>0</v>
      </c>
      <c r="X391" s="9" t="n">
        <f aca="false">+Outflows!X391+Fees!X391+'Ongoing Cash Flows'!X391+'Terminal Value'!X391</f>
        <v>0</v>
      </c>
      <c r="Y391" s="9" t="n">
        <f aca="false">+Outflows!Y391+Fees!Y391+'Ongoing Cash Flows'!Y391+'Terminal Value'!Y391</f>
        <v>0</v>
      </c>
      <c r="Z391" s="9" t="n">
        <f aca="false">+Outflows!Z391+Fees!Z391+'Ongoing Cash Flows'!Z391+'Terminal Value'!Z391</f>
        <v>0</v>
      </c>
      <c r="AA391" s="9" t="n">
        <f aca="false">+Outflows!AA391+Fees!AA391+'Ongoing Cash Flows'!AA391+'Terminal Value'!AA391</f>
        <v>0</v>
      </c>
      <c r="AB391" s="9" t="n">
        <f aca="false">+Outflows!AB391+Fees!AB391+'Ongoing Cash Flows'!AB391+'Terminal Value'!AB391</f>
        <v>0</v>
      </c>
      <c r="AC391" s="9" t="n">
        <f aca="false">+Outflows!AC391+Fees!AC391+'Ongoing Cash Flows'!AC391+'Terminal Value'!AC391</f>
        <v>0</v>
      </c>
      <c r="AD391" s="9" t="n">
        <f aca="false">+Outflows!AD391+Fees!AD391+'Ongoing Cash Flows'!AD391+'Terminal Value'!AD391</f>
        <v>0</v>
      </c>
      <c r="AE391" s="9" t="n">
        <f aca="false">+Outflows!AE391+Fees!AE391+'Ongoing Cash Flows'!AE391+'Terminal Value'!AE391</f>
        <v>0</v>
      </c>
      <c r="AF391" s="9" t="n">
        <f aca="false">+Outflows!AF391+Fees!AF391+'Ongoing Cash Flows'!AF391+'Terminal Value'!AF391</f>
        <v>0</v>
      </c>
      <c r="AG391" s="9" t="n">
        <f aca="false">+Outflows!AG391+Fees!AG391+'Ongoing Cash Flows'!AG391+'Terminal Value'!AG391</f>
        <v>0</v>
      </c>
      <c r="AH391" s="9" t="n">
        <f aca="false">+Outflows!AH391+Fees!AH391+'Ongoing Cash Flows'!AH391+'Terminal Value'!AH391</f>
        <v>0</v>
      </c>
      <c r="AI391" s="9" t="n">
        <f aca="false">+Outflows!AI391+Fees!AI391+'Ongoing Cash Flows'!AI391+'Terminal Value'!AI391</f>
        <v>0</v>
      </c>
      <c r="AJ391" s="9" t="n">
        <f aca="false">+Outflows!AJ391+Fees!AJ391+'Ongoing Cash Flows'!AJ391+'Terminal Value'!AJ391</f>
        <v>0</v>
      </c>
      <c r="AK391" s="9"/>
      <c r="AL391" s="1"/>
      <c r="AM391" s="32"/>
      <c r="AN391" s="33" t="n">
        <f aca="false">IF(ISERROR(XIRR(B391:AJ391,IRRDates)),-1,XIRR(B391:AJ391,IRRDates))</f>
        <v>0.050857186600196</v>
      </c>
      <c r="AO391" s="9" t="n">
        <f aca="false">SUMPRODUCT(B391:AJ391,PVRf)</f>
        <v>0</v>
      </c>
      <c r="AP391" s="9" t="n">
        <f aca="false">MIN(0,AO391-$AO$1004)^2</f>
        <v>0</v>
      </c>
      <c r="AQ391" s="9" t="n">
        <f aca="false">MAX(0,AO391-$AO$1004)^2</f>
        <v>0</v>
      </c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20"/>
      <c r="CM391" s="20"/>
      <c r="CN391" s="20"/>
      <c r="CO391" s="20"/>
      <c r="CP391" s="20"/>
    </row>
    <row r="392" customFormat="false" ht="11.25" hidden="false" customHeight="false" outlineLevel="0" collapsed="false">
      <c r="A392" s="1" t="n">
        <v>390</v>
      </c>
      <c r="B392" s="9" t="n">
        <f aca="false">+Outflows!B392+Fees!B392+'Ongoing Cash Flows'!B392+'Terminal Value'!B392</f>
        <v>-89802.365821778</v>
      </c>
      <c r="C392" s="9" t="n">
        <f aca="false">+Outflows!C392+Fees!C392+'Ongoing Cash Flows'!C392+'Terminal Value'!C392</f>
        <v>14047.0543671002</v>
      </c>
      <c r="D392" s="9" t="n">
        <f aca="false">+Outflows!D392+Fees!D392+'Ongoing Cash Flows'!D392+'Terminal Value'!D392</f>
        <v>11971.2401368229</v>
      </c>
      <c r="E392" s="9" t="n">
        <f aca="false">+Outflows!E392+Fees!E392+'Ongoing Cash Flows'!E392+'Terminal Value'!E392</f>
        <v>10001.0279213807</v>
      </c>
      <c r="F392" s="9" t="n">
        <f aca="false">+Outflows!F392+Fees!F392+'Ongoing Cash Flows'!F392+'Terminal Value'!F392</f>
        <v>9682.30806670059</v>
      </c>
      <c r="G392" s="9" t="n">
        <f aca="false">+Outflows!G392+Fees!G392+'Ongoing Cash Flows'!G392+'Terminal Value'!G392</f>
        <v>9271.41097859795</v>
      </c>
      <c r="H392" s="9" t="n">
        <f aca="false">+Outflows!H392+Fees!H392+'Ongoing Cash Flows'!H392+'Terminal Value'!H392</f>
        <v>8386.70362816602</v>
      </c>
      <c r="I392" s="9" t="n">
        <f aca="false">+Outflows!I392+Fees!I392+'Ongoing Cash Flows'!I392+'Terminal Value'!I392</f>
        <v>8241.34082022594</v>
      </c>
      <c r="J392" s="9" t="n">
        <f aca="false">+Outflows!J392+Fees!J392+'Ongoing Cash Flows'!J392+'Terminal Value'!J392</f>
        <v>8228.90661769095</v>
      </c>
      <c r="K392" s="9" t="n">
        <f aca="false">+Outflows!K392+Fees!K392+'Ongoing Cash Flows'!K392+'Terminal Value'!K392</f>
        <v>8219.59090506306</v>
      </c>
      <c r="L392" s="9" t="n">
        <f aca="false">+Outflows!L392+Fees!L392+'Ongoing Cash Flows'!L392+'Terminal Value'!L392</f>
        <v>8220.97868281054</v>
      </c>
      <c r="M392" s="9" t="n">
        <f aca="false">+Outflows!M392+Fees!M392+'Ongoing Cash Flows'!M392+'Terminal Value'!M392</f>
        <v>8192.81227076024</v>
      </c>
      <c r="N392" s="9" t="n">
        <f aca="false">+Outflows!N392+Fees!N392+'Ongoing Cash Flows'!N392+'Terminal Value'!N392</f>
        <v>8175.32595027863</v>
      </c>
      <c r="O392" s="9" t="n">
        <f aca="false">+Outflows!O392+Fees!O392+'Ongoing Cash Flows'!O392+'Terminal Value'!O392</f>
        <v>7849.04195362838</v>
      </c>
      <c r="P392" s="9" t="n">
        <f aca="false">+Outflows!P392+Fees!P392+'Ongoing Cash Flows'!P392+'Terminal Value'!P392</f>
        <v>7741.34346475281</v>
      </c>
      <c r="Q392" s="9" t="n">
        <f aca="false">+Outflows!Q392+Fees!Q392+'Ongoing Cash Flows'!Q392+'Terminal Value'!Q392</f>
        <v>7712.62690880078</v>
      </c>
      <c r="R392" s="9" t="n">
        <f aca="false">+Outflows!R392+Fees!R392+'Ongoing Cash Flows'!R392+'Terminal Value'!R392</f>
        <v>1029.99721502946</v>
      </c>
      <c r="S392" s="9" t="n">
        <f aca="false">+Outflows!S392+Fees!S392+'Ongoing Cash Flows'!S392+'Terminal Value'!S392</f>
        <v>0</v>
      </c>
      <c r="T392" s="9" t="n">
        <f aca="false">+Outflows!T392+Fees!T392+'Ongoing Cash Flows'!T392+'Terminal Value'!T392</f>
        <v>0</v>
      </c>
      <c r="U392" s="9" t="n">
        <f aca="false">+Outflows!U392+Fees!U392+'Ongoing Cash Flows'!U392+'Terminal Value'!U392</f>
        <v>0</v>
      </c>
      <c r="V392" s="9" t="n">
        <f aca="false">+Outflows!V392+Fees!V392+'Ongoing Cash Flows'!V392+'Terminal Value'!V392</f>
        <v>0</v>
      </c>
      <c r="W392" s="9" t="n">
        <f aca="false">+Outflows!W392+Fees!W392+'Ongoing Cash Flows'!W392+'Terminal Value'!W392</f>
        <v>0</v>
      </c>
      <c r="X392" s="9" t="n">
        <f aca="false">+Outflows!X392+Fees!X392+'Ongoing Cash Flows'!X392+'Terminal Value'!X392</f>
        <v>0</v>
      </c>
      <c r="Y392" s="9" t="n">
        <f aca="false">+Outflows!Y392+Fees!Y392+'Ongoing Cash Flows'!Y392+'Terminal Value'!Y392</f>
        <v>0</v>
      </c>
      <c r="Z392" s="9" t="n">
        <f aca="false">+Outflows!Z392+Fees!Z392+'Ongoing Cash Flows'!Z392+'Terminal Value'!Z392</f>
        <v>0</v>
      </c>
      <c r="AA392" s="9" t="n">
        <f aca="false">+Outflows!AA392+Fees!AA392+'Ongoing Cash Flows'!AA392+'Terminal Value'!AA392</f>
        <v>0</v>
      </c>
      <c r="AB392" s="9" t="n">
        <f aca="false">+Outflows!AB392+Fees!AB392+'Ongoing Cash Flows'!AB392+'Terminal Value'!AB392</f>
        <v>0</v>
      </c>
      <c r="AC392" s="9" t="n">
        <f aca="false">+Outflows!AC392+Fees!AC392+'Ongoing Cash Flows'!AC392+'Terminal Value'!AC392</f>
        <v>0</v>
      </c>
      <c r="AD392" s="9" t="n">
        <f aca="false">+Outflows!AD392+Fees!AD392+'Ongoing Cash Flows'!AD392+'Terminal Value'!AD392</f>
        <v>0</v>
      </c>
      <c r="AE392" s="9" t="n">
        <f aca="false">+Outflows!AE392+Fees!AE392+'Ongoing Cash Flows'!AE392+'Terminal Value'!AE392</f>
        <v>0</v>
      </c>
      <c r="AF392" s="9" t="n">
        <f aca="false">+Outflows!AF392+Fees!AF392+'Ongoing Cash Flows'!AF392+'Terminal Value'!AF392</f>
        <v>0</v>
      </c>
      <c r="AG392" s="9" t="n">
        <f aca="false">+Outflows!AG392+Fees!AG392+'Ongoing Cash Flows'!AG392+'Terminal Value'!AG392</f>
        <v>0</v>
      </c>
      <c r="AH392" s="9" t="n">
        <f aca="false">+Outflows!AH392+Fees!AH392+'Ongoing Cash Flows'!AH392+'Terminal Value'!AH392</f>
        <v>0</v>
      </c>
      <c r="AI392" s="9" t="n">
        <f aca="false">+Outflows!AI392+Fees!AI392+'Ongoing Cash Flows'!AI392+'Terminal Value'!AI392</f>
        <v>0</v>
      </c>
      <c r="AJ392" s="9" t="n">
        <f aca="false">+Outflows!AJ392+Fees!AJ392+'Ongoing Cash Flows'!AJ392+'Terminal Value'!AJ392</f>
        <v>0</v>
      </c>
      <c r="AK392" s="9"/>
      <c r="AL392" s="1"/>
      <c r="AM392" s="32"/>
      <c r="AN392" s="33" t="n">
        <f aca="false">IF(ISERROR(XIRR(B392:AJ392,IRRDates)),-1,XIRR(B392:AJ392,IRRDates))</f>
        <v>0.0641079222854081</v>
      </c>
      <c r="AO392" s="9" t="n">
        <f aca="false">SUMPRODUCT(B392:AJ392,PVRf)</f>
        <v>0</v>
      </c>
      <c r="AP392" s="9" t="n">
        <f aca="false">MIN(0,AO392-$AO$1004)^2</f>
        <v>0</v>
      </c>
      <c r="AQ392" s="9" t="n">
        <f aca="false">MAX(0,AO392-$AO$1004)^2</f>
        <v>0</v>
      </c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20"/>
      <c r="CM392" s="20"/>
      <c r="CN392" s="20"/>
      <c r="CO392" s="20"/>
      <c r="CP392" s="20"/>
    </row>
    <row r="393" customFormat="false" ht="11.25" hidden="false" customHeight="false" outlineLevel="0" collapsed="false">
      <c r="A393" s="1" t="n">
        <v>391</v>
      </c>
      <c r="B393" s="9" t="n">
        <f aca="false">+Outflows!B393+Fees!B393+'Ongoing Cash Flows'!B393+'Terminal Value'!B393</f>
        <v>-91851.5337652674</v>
      </c>
      <c r="C393" s="9" t="n">
        <f aca="false">+Outflows!C393+Fees!C393+'Ongoing Cash Flows'!C393+'Terminal Value'!C393</f>
        <v>14041.507386267</v>
      </c>
      <c r="D393" s="9" t="n">
        <f aca="false">+Outflows!D393+Fees!D393+'Ongoing Cash Flows'!D393+'Terminal Value'!D393</f>
        <v>12054.6459252259</v>
      </c>
      <c r="E393" s="9" t="n">
        <f aca="false">+Outflows!E393+Fees!E393+'Ongoing Cash Flows'!E393+'Terminal Value'!E393</f>
        <v>10063.6043511786</v>
      </c>
      <c r="F393" s="9" t="n">
        <f aca="false">+Outflows!F393+Fees!F393+'Ongoing Cash Flows'!F393+'Terminal Value'!F393</f>
        <v>9717.90949429972</v>
      </c>
      <c r="G393" s="9" t="n">
        <f aca="false">+Outflows!G393+Fees!G393+'Ongoing Cash Flows'!G393+'Terminal Value'!G393</f>
        <v>9227.55073231382</v>
      </c>
      <c r="H393" s="9" t="n">
        <f aca="false">+Outflows!H393+Fees!H393+'Ongoing Cash Flows'!H393+'Terminal Value'!H393</f>
        <v>8436.33906589353</v>
      </c>
      <c r="I393" s="9" t="n">
        <f aca="false">+Outflows!I393+Fees!I393+'Ongoing Cash Flows'!I393+'Terminal Value'!I393</f>
        <v>8288.34709351523</v>
      </c>
      <c r="J393" s="9" t="n">
        <f aca="false">+Outflows!J393+Fees!J393+'Ongoing Cash Flows'!J393+'Terminal Value'!J393</f>
        <v>8275.91289098024</v>
      </c>
      <c r="K393" s="9" t="n">
        <f aca="false">+Outflows!K393+Fees!K393+'Ongoing Cash Flows'!K393+'Terminal Value'!K393</f>
        <v>8266.67685000199</v>
      </c>
      <c r="L393" s="9" t="n">
        <f aca="false">+Outflows!L393+Fees!L393+'Ongoing Cash Flows'!L393+'Terminal Value'!L393</f>
        <v>8267.98495609983</v>
      </c>
      <c r="M393" s="9" t="n">
        <f aca="false">+Outflows!M393+Fees!M393+'Ongoing Cash Flows'!M393+'Terminal Value'!M393</f>
        <v>8239.89821569917</v>
      </c>
      <c r="N393" s="9" t="n">
        <f aca="false">+Outflows!N393+Fees!N393+'Ongoing Cash Flows'!N393+'Terminal Value'!N393</f>
        <v>8222.33222356792</v>
      </c>
      <c r="O393" s="9" t="n">
        <f aca="false">+Outflows!O393+Fees!O393+'Ongoing Cash Flows'!O393+'Terminal Value'!O393</f>
        <v>7896.12789856731</v>
      </c>
      <c r="P393" s="9" t="n">
        <f aca="false">+Outflows!P393+Fees!P393+'Ongoing Cash Flows'!P393+'Terminal Value'!P393</f>
        <v>7788.3497380421</v>
      </c>
      <c r="Q393" s="9" t="n">
        <f aca="false">+Outflows!Q393+Fees!Q393+'Ongoing Cash Flows'!Q393+'Terminal Value'!Q393</f>
        <v>7759.71285373971</v>
      </c>
      <c r="R393" s="9" t="n">
        <f aca="false">+Outflows!R393+Fees!R393+'Ongoing Cash Flows'!R393+'Terminal Value'!R393</f>
        <v>1053.50035167411</v>
      </c>
      <c r="S393" s="9" t="n">
        <f aca="false">+Outflows!S393+Fees!S393+'Ongoing Cash Flows'!S393+'Terminal Value'!S393</f>
        <v>0</v>
      </c>
      <c r="T393" s="9" t="n">
        <f aca="false">+Outflows!T393+Fees!T393+'Ongoing Cash Flows'!T393+'Terminal Value'!T393</f>
        <v>0</v>
      </c>
      <c r="U393" s="9" t="n">
        <f aca="false">+Outflows!U393+Fees!U393+'Ongoing Cash Flows'!U393+'Terminal Value'!U393</f>
        <v>0</v>
      </c>
      <c r="V393" s="9" t="n">
        <f aca="false">+Outflows!V393+Fees!V393+'Ongoing Cash Flows'!V393+'Terminal Value'!V393</f>
        <v>0</v>
      </c>
      <c r="W393" s="9" t="n">
        <f aca="false">+Outflows!W393+Fees!W393+'Ongoing Cash Flows'!W393+'Terminal Value'!W393</f>
        <v>0</v>
      </c>
      <c r="X393" s="9" t="n">
        <f aca="false">+Outflows!X393+Fees!X393+'Ongoing Cash Flows'!X393+'Terminal Value'!X393</f>
        <v>0</v>
      </c>
      <c r="Y393" s="9" t="n">
        <f aca="false">+Outflows!Y393+Fees!Y393+'Ongoing Cash Flows'!Y393+'Terminal Value'!Y393</f>
        <v>0</v>
      </c>
      <c r="Z393" s="9" t="n">
        <f aca="false">+Outflows!Z393+Fees!Z393+'Ongoing Cash Flows'!Z393+'Terminal Value'!Z393</f>
        <v>0</v>
      </c>
      <c r="AA393" s="9" t="n">
        <f aca="false">+Outflows!AA393+Fees!AA393+'Ongoing Cash Flows'!AA393+'Terminal Value'!AA393</f>
        <v>0</v>
      </c>
      <c r="AB393" s="9" t="n">
        <f aca="false">+Outflows!AB393+Fees!AB393+'Ongoing Cash Flows'!AB393+'Terminal Value'!AB393</f>
        <v>0</v>
      </c>
      <c r="AC393" s="9" t="n">
        <f aca="false">+Outflows!AC393+Fees!AC393+'Ongoing Cash Flows'!AC393+'Terminal Value'!AC393</f>
        <v>0</v>
      </c>
      <c r="AD393" s="9" t="n">
        <f aca="false">+Outflows!AD393+Fees!AD393+'Ongoing Cash Flows'!AD393+'Terminal Value'!AD393</f>
        <v>0</v>
      </c>
      <c r="AE393" s="9" t="n">
        <f aca="false">+Outflows!AE393+Fees!AE393+'Ongoing Cash Flows'!AE393+'Terminal Value'!AE393</f>
        <v>0</v>
      </c>
      <c r="AF393" s="9" t="n">
        <f aca="false">+Outflows!AF393+Fees!AF393+'Ongoing Cash Flows'!AF393+'Terminal Value'!AF393</f>
        <v>0</v>
      </c>
      <c r="AG393" s="9" t="n">
        <f aca="false">+Outflows!AG393+Fees!AG393+'Ongoing Cash Flows'!AG393+'Terminal Value'!AG393</f>
        <v>0</v>
      </c>
      <c r="AH393" s="9" t="n">
        <f aca="false">+Outflows!AH393+Fees!AH393+'Ongoing Cash Flows'!AH393+'Terminal Value'!AH393</f>
        <v>0</v>
      </c>
      <c r="AI393" s="9" t="n">
        <f aca="false">+Outflows!AI393+Fees!AI393+'Ongoing Cash Flows'!AI393+'Terminal Value'!AI393</f>
        <v>0</v>
      </c>
      <c r="AJ393" s="9" t="n">
        <f aca="false">+Outflows!AJ393+Fees!AJ393+'Ongoing Cash Flows'!AJ393+'Terminal Value'!AJ393</f>
        <v>0</v>
      </c>
      <c r="AK393" s="9"/>
      <c r="AL393" s="1"/>
      <c r="AM393" s="32"/>
      <c r="AN393" s="33" t="n">
        <f aca="false">IF(ISERROR(XIRR(B393:AJ393,IRRDates)),-1,XIRR(B393:AJ393,IRRDates))</f>
        <v>0.0609723720439081</v>
      </c>
      <c r="AO393" s="9" t="n">
        <f aca="false">SUMPRODUCT(B393:AJ393,PVRf)</f>
        <v>0</v>
      </c>
      <c r="AP393" s="9" t="n">
        <f aca="false">MIN(0,AO393-$AO$1004)^2</f>
        <v>0</v>
      </c>
      <c r="AQ393" s="9" t="n">
        <f aca="false">MAX(0,AO393-$AO$1004)^2</f>
        <v>0</v>
      </c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20"/>
      <c r="CM393" s="20"/>
      <c r="CN393" s="20"/>
      <c r="CO393" s="20"/>
      <c r="CP393" s="20"/>
    </row>
    <row r="394" customFormat="false" ht="11.25" hidden="false" customHeight="false" outlineLevel="0" collapsed="false">
      <c r="A394" s="1" t="n">
        <v>392</v>
      </c>
      <c r="B394" s="9" t="n">
        <f aca="false">+Outflows!B394+Fees!B394+'Ongoing Cash Flows'!B394+'Terminal Value'!B394</f>
        <v>-98636.0789084137</v>
      </c>
      <c r="C394" s="9" t="n">
        <f aca="false">+Outflows!C394+Fees!C394+'Ongoing Cash Flows'!C394+'Terminal Value'!C394</f>
        <v>14255.3973744351</v>
      </c>
      <c r="D394" s="9" t="n">
        <f aca="false">+Outflows!D394+Fees!D394+'Ongoing Cash Flows'!D394+'Terminal Value'!D394</f>
        <v>12302.9264438388</v>
      </c>
      <c r="E394" s="9" t="n">
        <f aca="false">+Outflows!E394+Fees!E394+'Ongoing Cash Flows'!E394+'Terminal Value'!E394</f>
        <v>10364.2958486427</v>
      </c>
      <c r="F394" s="9" t="n">
        <f aca="false">+Outflows!F394+Fees!F394+'Ongoing Cash Flows'!F394+'Terminal Value'!F394</f>
        <v>9890.52673790567</v>
      </c>
      <c r="G394" s="9" t="n">
        <f aca="false">+Outflows!G394+Fees!G394+'Ongoing Cash Flows'!G394+'Terminal Value'!G394</f>
        <v>9504.24236443838</v>
      </c>
      <c r="H394" s="9" t="n">
        <f aca="false">+Outflows!H394+Fees!H394+'Ongoing Cash Flows'!H394+'Terminal Value'!H394</f>
        <v>8600.67594664165</v>
      </c>
      <c r="I394" s="9" t="n">
        <f aca="false">+Outflows!I394+Fees!I394+'Ongoing Cash Flows'!I394+'Terminal Value'!I394</f>
        <v>8443.97913146289</v>
      </c>
      <c r="J394" s="9" t="n">
        <f aca="false">+Outflows!J394+Fees!J394+'Ongoing Cash Flows'!J394+'Terminal Value'!J394</f>
        <v>8431.5449289279</v>
      </c>
      <c r="K394" s="9" t="n">
        <f aca="false">+Outflows!K394+Fees!K394+'Ongoing Cash Flows'!K394+'Terminal Value'!K394</f>
        <v>8422.57267106482</v>
      </c>
      <c r="L394" s="9" t="n">
        <f aca="false">+Outflows!L394+Fees!L394+'Ongoing Cash Flows'!L394+'Terminal Value'!L394</f>
        <v>8423.61699404749</v>
      </c>
      <c r="M394" s="9" t="n">
        <f aca="false">+Outflows!M394+Fees!M394+'Ongoing Cash Flows'!M394+'Terminal Value'!M394</f>
        <v>8395.794036762</v>
      </c>
      <c r="N394" s="9" t="n">
        <f aca="false">+Outflows!N394+Fees!N394+'Ongoing Cash Flows'!N394+'Terminal Value'!N394</f>
        <v>8377.96426151559</v>
      </c>
      <c r="O394" s="9" t="n">
        <f aca="false">+Outflows!O394+Fees!O394+'Ongoing Cash Flows'!O394+'Terminal Value'!O394</f>
        <v>8052.02371963014</v>
      </c>
      <c r="P394" s="9" t="n">
        <f aca="false">+Outflows!P394+Fees!P394+'Ongoing Cash Flows'!P394+'Terminal Value'!P394</f>
        <v>7943.98177598977</v>
      </c>
      <c r="Q394" s="9" t="n">
        <f aca="false">+Outflows!Q394+Fees!Q394+'Ongoing Cash Flows'!Q394+'Terminal Value'!Q394</f>
        <v>7915.60867480254</v>
      </c>
      <c r="R394" s="9" t="n">
        <f aca="false">+Outflows!R394+Fees!R394+'Ongoing Cash Flows'!R394+'Terminal Value'!R394</f>
        <v>1131.31637064794</v>
      </c>
      <c r="S394" s="9" t="n">
        <f aca="false">+Outflows!S394+Fees!S394+'Ongoing Cash Flows'!S394+'Terminal Value'!S394</f>
        <v>0</v>
      </c>
      <c r="T394" s="9" t="n">
        <f aca="false">+Outflows!T394+Fees!T394+'Ongoing Cash Flows'!T394+'Terminal Value'!T394</f>
        <v>0</v>
      </c>
      <c r="U394" s="9" t="n">
        <f aca="false">+Outflows!U394+Fees!U394+'Ongoing Cash Flows'!U394+'Terminal Value'!U394</f>
        <v>0</v>
      </c>
      <c r="V394" s="9" t="n">
        <f aca="false">+Outflows!V394+Fees!V394+'Ongoing Cash Flows'!V394+'Terminal Value'!V394</f>
        <v>0</v>
      </c>
      <c r="W394" s="9" t="n">
        <f aca="false">+Outflows!W394+Fees!W394+'Ongoing Cash Flows'!W394+'Terminal Value'!W394</f>
        <v>0</v>
      </c>
      <c r="X394" s="9" t="n">
        <f aca="false">+Outflows!X394+Fees!X394+'Ongoing Cash Flows'!X394+'Terminal Value'!X394</f>
        <v>0</v>
      </c>
      <c r="Y394" s="9" t="n">
        <f aca="false">+Outflows!Y394+Fees!Y394+'Ongoing Cash Flows'!Y394+'Terminal Value'!Y394</f>
        <v>0</v>
      </c>
      <c r="Z394" s="9" t="n">
        <f aca="false">+Outflows!Z394+Fees!Z394+'Ongoing Cash Flows'!Z394+'Terminal Value'!Z394</f>
        <v>0</v>
      </c>
      <c r="AA394" s="9" t="n">
        <f aca="false">+Outflows!AA394+Fees!AA394+'Ongoing Cash Flows'!AA394+'Terminal Value'!AA394</f>
        <v>0</v>
      </c>
      <c r="AB394" s="9" t="n">
        <f aca="false">+Outflows!AB394+Fees!AB394+'Ongoing Cash Flows'!AB394+'Terminal Value'!AB394</f>
        <v>0</v>
      </c>
      <c r="AC394" s="9" t="n">
        <f aca="false">+Outflows!AC394+Fees!AC394+'Ongoing Cash Flows'!AC394+'Terminal Value'!AC394</f>
        <v>0</v>
      </c>
      <c r="AD394" s="9" t="n">
        <f aca="false">+Outflows!AD394+Fees!AD394+'Ongoing Cash Flows'!AD394+'Terminal Value'!AD394</f>
        <v>0</v>
      </c>
      <c r="AE394" s="9" t="n">
        <f aca="false">+Outflows!AE394+Fees!AE394+'Ongoing Cash Flows'!AE394+'Terminal Value'!AE394</f>
        <v>0</v>
      </c>
      <c r="AF394" s="9" t="n">
        <f aca="false">+Outflows!AF394+Fees!AF394+'Ongoing Cash Flows'!AF394+'Terminal Value'!AF394</f>
        <v>0</v>
      </c>
      <c r="AG394" s="9" t="n">
        <f aca="false">+Outflows!AG394+Fees!AG394+'Ongoing Cash Flows'!AG394+'Terminal Value'!AG394</f>
        <v>0</v>
      </c>
      <c r="AH394" s="9" t="n">
        <f aca="false">+Outflows!AH394+Fees!AH394+'Ongoing Cash Flows'!AH394+'Terminal Value'!AH394</f>
        <v>0</v>
      </c>
      <c r="AI394" s="9" t="n">
        <f aca="false">+Outflows!AI394+Fees!AI394+'Ongoing Cash Flows'!AI394+'Terminal Value'!AI394</f>
        <v>0</v>
      </c>
      <c r="AJ394" s="9" t="n">
        <f aca="false">+Outflows!AJ394+Fees!AJ394+'Ongoing Cash Flows'!AJ394+'Terminal Value'!AJ394</f>
        <v>0</v>
      </c>
      <c r="AK394" s="9"/>
      <c r="AL394" s="1"/>
      <c r="AM394" s="32"/>
      <c r="AN394" s="33" t="n">
        <f aca="false">IF(ISERROR(XIRR(B394:AJ394,IRRDates)),-1,XIRR(B394:AJ394,IRRDates))</f>
        <v>0.0525020280130589</v>
      </c>
      <c r="AO394" s="9" t="n">
        <f aca="false">SUMPRODUCT(B394:AJ394,PVRf)</f>
        <v>0</v>
      </c>
      <c r="AP394" s="9" t="n">
        <f aca="false">MIN(0,AO394-$AO$1004)^2</f>
        <v>0</v>
      </c>
      <c r="AQ394" s="9" t="n">
        <f aca="false">MAX(0,AO394-$AO$1004)^2</f>
        <v>0</v>
      </c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20"/>
      <c r="CM394" s="20"/>
      <c r="CN394" s="20"/>
      <c r="CO394" s="20"/>
      <c r="CP394" s="20"/>
    </row>
    <row r="395" customFormat="false" ht="11.25" hidden="false" customHeight="false" outlineLevel="0" collapsed="false">
      <c r="A395" s="1" t="n">
        <v>393</v>
      </c>
      <c r="B395" s="9" t="n">
        <f aca="false">+Outflows!B395+Fees!B395+'Ongoing Cash Flows'!B395+'Terminal Value'!B395</f>
        <v>-93012.0990062468</v>
      </c>
      <c r="C395" s="9" t="n">
        <f aca="false">+Outflows!C395+Fees!C395+'Ongoing Cash Flows'!C395+'Terminal Value'!C395</f>
        <v>14123.4287720577</v>
      </c>
      <c r="D395" s="9" t="n">
        <f aca="false">+Outflows!D395+Fees!D395+'Ongoing Cash Flows'!D395+'Terminal Value'!D395</f>
        <v>12116.6065279908</v>
      </c>
      <c r="E395" s="9" t="n">
        <f aca="false">+Outflows!E395+Fees!E395+'Ongoing Cash Flows'!E395+'Terminal Value'!E395</f>
        <v>10056.4197261341</v>
      </c>
      <c r="F395" s="9" t="n">
        <f aca="false">+Outflows!F395+Fees!F395+'Ongoing Cash Flows'!F395+'Terminal Value'!F395</f>
        <v>9709.63234607652</v>
      </c>
      <c r="G395" s="9" t="n">
        <f aca="false">+Outflows!G395+Fees!G395+'Ongoing Cash Flows'!G395+'Terminal Value'!G395</f>
        <v>9440.56950781567</v>
      </c>
      <c r="H395" s="9" t="n">
        <f aca="false">+Outflows!H395+Fees!H395+'Ongoing Cash Flows'!H395+'Terminal Value'!H395</f>
        <v>8464.45055569619</v>
      </c>
      <c r="I395" s="9" t="n">
        <f aca="false">+Outflows!I395+Fees!I395+'Ongoing Cash Flows'!I395+'Terminal Value'!I395</f>
        <v>8314.96953169111</v>
      </c>
      <c r="J395" s="9" t="n">
        <f aca="false">+Outflows!J395+Fees!J395+'Ongoing Cash Flows'!J395+'Terminal Value'!J395</f>
        <v>8302.53532915612</v>
      </c>
      <c r="K395" s="9" t="n">
        <f aca="false">+Outflows!K395+Fees!K395+'Ongoing Cash Flows'!K395+'Terminal Value'!K395</f>
        <v>8293.34441095444</v>
      </c>
      <c r="L395" s="9" t="n">
        <f aca="false">+Outflows!L395+Fees!L395+'Ongoing Cash Flows'!L395+'Terminal Value'!L395</f>
        <v>8294.60739427571</v>
      </c>
      <c r="M395" s="9" t="n">
        <f aca="false">+Outflows!M395+Fees!M395+'Ongoing Cash Flows'!M395+'Terminal Value'!M395</f>
        <v>8266.56577665162</v>
      </c>
      <c r="N395" s="9" t="n">
        <f aca="false">+Outflows!N395+Fees!N395+'Ongoing Cash Flows'!N395+'Terminal Value'!N395</f>
        <v>8248.9546617438</v>
      </c>
      <c r="O395" s="9" t="n">
        <f aca="false">+Outflows!O395+Fees!O395+'Ongoing Cash Flows'!O395+'Terminal Value'!O395</f>
        <v>7922.79545951975</v>
      </c>
      <c r="P395" s="9" t="n">
        <f aca="false">+Outflows!P395+Fees!P395+'Ongoing Cash Flows'!P395+'Terminal Value'!P395</f>
        <v>7814.97217621798</v>
      </c>
      <c r="Q395" s="9" t="n">
        <f aca="false">+Outflows!Q395+Fees!Q395+'Ongoing Cash Flows'!Q395+'Terminal Value'!Q395</f>
        <v>7786.38041469216</v>
      </c>
      <c r="R395" s="9" t="n">
        <f aca="false">+Outflows!R395+Fees!R395+'Ongoing Cash Flows'!R395+'Terminal Value'!R395</f>
        <v>1066.81157076205</v>
      </c>
      <c r="S395" s="9" t="n">
        <f aca="false">+Outflows!S395+Fees!S395+'Ongoing Cash Flows'!S395+'Terminal Value'!S395</f>
        <v>0</v>
      </c>
      <c r="T395" s="9" t="n">
        <f aca="false">+Outflows!T395+Fees!T395+'Ongoing Cash Flows'!T395+'Terminal Value'!T395</f>
        <v>0</v>
      </c>
      <c r="U395" s="9" t="n">
        <f aca="false">+Outflows!U395+Fees!U395+'Ongoing Cash Flows'!U395+'Terminal Value'!U395</f>
        <v>0</v>
      </c>
      <c r="V395" s="9" t="n">
        <f aca="false">+Outflows!V395+Fees!V395+'Ongoing Cash Flows'!V395+'Terminal Value'!V395</f>
        <v>0</v>
      </c>
      <c r="W395" s="9" t="n">
        <f aca="false">+Outflows!W395+Fees!W395+'Ongoing Cash Flows'!W395+'Terminal Value'!W395</f>
        <v>0</v>
      </c>
      <c r="X395" s="9" t="n">
        <f aca="false">+Outflows!X395+Fees!X395+'Ongoing Cash Flows'!X395+'Terminal Value'!X395</f>
        <v>0</v>
      </c>
      <c r="Y395" s="9" t="n">
        <f aca="false">+Outflows!Y395+Fees!Y395+'Ongoing Cash Flows'!Y395+'Terminal Value'!Y395</f>
        <v>0</v>
      </c>
      <c r="Z395" s="9" t="n">
        <f aca="false">+Outflows!Z395+Fees!Z395+'Ongoing Cash Flows'!Z395+'Terminal Value'!Z395</f>
        <v>0</v>
      </c>
      <c r="AA395" s="9" t="n">
        <f aca="false">+Outflows!AA395+Fees!AA395+'Ongoing Cash Flows'!AA395+'Terminal Value'!AA395</f>
        <v>0</v>
      </c>
      <c r="AB395" s="9" t="n">
        <f aca="false">+Outflows!AB395+Fees!AB395+'Ongoing Cash Flows'!AB395+'Terminal Value'!AB395</f>
        <v>0</v>
      </c>
      <c r="AC395" s="9" t="n">
        <f aca="false">+Outflows!AC395+Fees!AC395+'Ongoing Cash Flows'!AC395+'Terminal Value'!AC395</f>
        <v>0</v>
      </c>
      <c r="AD395" s="9" t="n">
        <f aca="false">+Outflows!AD395+Fees!AD395+'Ongoing Cash Flows'!AD395+'Terminal Value'!AD395</f>
        <v>0</v>
      </c>
      <c r="AE395" s="9" t="n">
        <f aca="false">+Outflows!AE395+Fees!AE395+'Ongoing Cash Flows'!AE395+'Terminal Value'!AE395</f>
        <v>0</v>
      </c>
      <c r="AF395" s="9" t="n">
        <f aca="false">+Outflows!AF395+Fees!AF395+'Ongoing Cash Flows'!AF395+'Terminal Value'!AF395</f>
        <v>0</v>
      </c>
      <c r="AG395" s="9" t="n">
        <f aca="false">+Outflows!AG395+Fees!AG395+'Ongoing Cash Flows'!AG395+'Terminal Value'!AG395</f>
        <v>0</v>
      </c>
      <c r="AH395" s="9" t="n">
        <f aca="false">+Outflows!AH395+Fees!AH395+'Ongoing Cash Flows'!AH395+'Terminal Value'!AH395</f>
        <v>0</v>
      </c>
      <c r="AI395" s="9" t="n">
        <f aca="false">+Outflows!AI395+Fees!AI395+'Ongoing Cash Flows'!AI395+'Terminal Value'!AI395</f>
        <v>0</v>
      </c>
      <c r="AJ395" s="9" t="n">
        <f aca="false">+Outflows!AJ395+Fees!AJ395+'Ongoing Cash Flows'!AJ395+'Terminal Value'!AJ395</f>
        <v>0</v>
      </c>
      <c r="AK395" s="9"/>
      <c r="AL395" s="1"/>
      <c r="AM395" s="32"/>
      <c r="AN395" s="33" t="n">
        <f aca="false">IF(ISERROR(XIRR(B395:AJ395,IRRDates)),-1,XIRR(B395:AJ395,IRRDates))</f>
        <v>0.0596377038421449</v>
      </c>
      <c r="AO395" s="9" t="n">
        <f aca="false">SUMPRODUCT(B395:AJ395,PVRf)</f>
        <v>0</v>
      </c>
      <c r="AP395" s="9" t="n">
        <f aca="false">MIN(0,AO395-$AO$1004)^2</f>
        <v>0</v>
      </c>
      <c r="AQ395" s="9" t="n">
        <f aca="false">MAX(0,AO395-$AO$1004)^2</f>
        <v>0</v>
      </c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20"/>
      <c r="CM395" s="20"/>
      <c r="CN395" s="20"/>
      <c r="CO395" s="20"/>
      <c r="CP395" s="20"/>
    </row>
    <row r="396" customFormat="false" ht="11.25" hidden="false" customHeight="false" outlineLevel="0" collapsed="false">
      <c r="A396" s="1" t="n">
        <v>394</v>
      </c>
      <c r="B396" s="9" t="n">
        <f aca="false">+Outflows!B396+Fees!B396+'Ongoing Cash Flows'!B396+'Terminal Value'!B396</f>
        <v>-89084.9468385358</v>
      </c>
      <c r="C396" s="9" t="n">
        <f aca="false">+Outflows!C396+Fees!C396+'Ongoing Cash Flows'!C396+'Terminal Value'!C396</f>
        <v>14128.0628051947</v>
      </c>
      <c r="D396" s="9" t="n">
        <f aca="false">+Outflows!D396+Fees!D396+'Ongoing Cash Flows'!D396+'Terminal Value'!D396</f>
        <v>11919.6873662084</v>
      </c>
      <c r="E396" s="9" t="n">
        <f aca="false">+Outflows!E396+Fees!E396+'Ongoing Cash Flows'!E396+'Terminal Value'!E396</f>
        <v>9869.36677389518</v>
      </c>
      <c r="F396" s="9" t="n">
        <f aca="false">+Outflows!F396+Fees!F396+'Ongoing Cash Flows'!F396+'Terminal Value'!F396</f>
        <v>9473.46825764684</v>
      </c>
      <c r="G396" s="9" t="n">
        <f aca="false">+Outflows!G396+Fees!G396+'Ongoing Cash Flows'!G396+'Terminal Value'!G396</f>
        <v>9428.82325296083</v>
      </c>
      <c r="H396" s="9" t="n">
        <f aca="false">+Outflows!H396+Fees!H396+'Ongoing Cash Flows'!H396+'Terminal Value'!H396</f>
        <v>8369.32613337337</v>
      </c>
      <c r="I396" s="9" t="n">
        <f aca="false">+Outflows!I396+Fees!I396+'Ongoing Cash Flows'!I396+'Terminal Value'!I396</f>
        <v>8224.88380268555</v>
      </c>
      <c r="J396" s="9" t="n">
        <f aca="false">+Outflows!J396+Fees!J396+'Ongoing Cash Flows'!J396+'Terminal Value'!J396</f>
        <v>8212.44960015056</v>
      </c>
      <c r="K396" s="9" t="n">
        <f aca="false">+Outflows!K396+Fees!K396+'Ongoing Cash Flows'!K396+'Terminal Value'!K396</f>
        <v>8203.1059942726</v>
      </c>
      <c r="L396" s="9" t="n">
        <f aca="false">+Outflows!L396+Fees!L396+'Ongoing Cash Flows'!L396+'Terminal Value'!L396</f>
        <v>8204.52166527015</v>
      </c>
      <c r="M396" s="9" t="n">
        <f aca="false">+Outflows!M396+Fees!M396+'Ongoing Cash Flows'!M396+'Terminal Value'!M396</f>
        <v>8176.32735996978</v>
      </c>
      <c r="N396" s="9" t="n">
        <f aca="false">+Outflows!N396+Fees!N396+'Ongoing Cash Flows'!N396+'Terminal Value'!N396</f>
        <v>8158.86893273824</v>
      </c>
      <c r="O396" s="9" t="n">
        <f aca="false">+Outflows!O396+Fees!O396+'Ongoing Cash Flows'!O396+'Terminal Value'!O396</f>
        <v>7832.55704283792</v>
      </c>
      <c r="P396" s="9" t="n">
        <f aca="false">+Outflows!P396+Fees!P396+'Ongoing Cash Flows'!P396+'Terminal Value'!P396</f>
        <v>7724.88644721242</v>
      </c>
      <c r="Q396" s="9" t="n">
        <f aca="false">+Outflows!Q396+Fees!Q396+'Ongoing Cash Flows'!Q396+'Terminal Value'!Q396</f>
        <v>7696.14199801032</v>
      </c>
      <c r="R396" s="9" t="n">
        <f aca="false">+Outflows!R396+Fees!R396+'Ongoing Cash Flows'!R396+'Terminal Value'!R396</f>
        <v>1021.76870625927</v>
      </c>
      <c r="S396" s="9" t="n">
        <f aca="false">+Outflows!S396+Fees!S396+'Ongoing Cash Flows'!S396+'Terminal Value'!S396</f>
        <v>0</v>
      </c>
      <c r="T396" s="9" t="n">
        <f aca="false">+Outflows!T396+Fees!T396+'Ongoing Cash Flows'!T396+'Terminal Value'!T396</f>
        <v>0</v>
      </c>
      <c r="U396" s="9" t="n">
        <f aca="false">+Outflows!U396+Fees!U396+'Ongoing Cash Flows'!U396+'Terminal Value'!U396</f>
        <v>0</v>
      </c>
      <c r="V396" s="9" t="n">
        <f aca="false">+Outflows!V396+Fees!V396+'Ongoing Cash Flows'!V396+'Terminal Value'!V396</f>
        <v>0</v>
      </c>
      <c r="W396" s="9" t="n">
        <f aca="false">+Outflows!W396+Fees!W396+'Ongoing Cash Flows'!W396+'Terminal Value'!W396</f>
        <v>0</v>
      </c>
      <c r="X396" s="9" t="n">
        <f aca="false">+Outflows!X396+Fees!X396+'Ongoing Cash Flows'!X396+'Terminal Value'!X396</f>
        <v>0</v>
      </c>
      <c r="Y396" s="9" t="n">
        <f aca="false">+Outflows!Y396+Fees!Y396+'Ongoing Cash Flows'!Y396+'Terminal Value'!Y396</f>
        <v>0</v>
      </c>
      <c r="Z396" s="9" t="n">
        <f aca="false">+Outflows!Z396+Fees!Z396+'Ongoing Cash Flows'!Z396+'Terminal Value'!Z396</f>
        <v>0</v>
      </c>
      <c r="AA396" s="9" t="n">
        <f aca="false">+Outflows!AA396+Fees!AA396+'Ongoing Cash Flows'!AA396+'Terminal Value'!AA396</f>
        <v>0</v>
      </c>
      <c r="AB396" s="9" t="n">
        <f aca="false">+Outflows!AB396+Fees!AB396+'Ongoing Cash Flows'!AB396+'Terminal Value'!AB396</f>
        <v>0</v>
      </c>
      <c r="AC396" s="9" t="n">
        <f aca="false">+Outflows!AC396+Fees!AC396+'Ongoing Cash Flows'!AC396+'Terminal Value'!AC396</f>
        <v>0</v>
      </c>
      <c r="AD396" s="9" t="n">
        <f aca="false">+Outflows!AD396+Fees!AD396+'Ongoing Cash Flows'!AD396+'Terminal Value'!AD396</f>
        <v>0</v>
      </c>
      <c r="AE396" s="9" t="n">
        <f aca="false">+Outflows!AE396+Fees!AE396+'Ongoing Cash Flows'!AE396+'Terminal Value'!AE396</f>
        <v>0</v>
      </c>
      <c r="AF396" s="9" t="n">
        <f aca="false">+Outflows!AF396+Fees!AF396+'Ongoing Cash Flows'!AF396+'Terminal Value'!AF396</f>
        <v>0</v>
      </c>
      <c r="AG396" s="9" t="n">
        <f aca="false">+Outflows!AG396+Fees!AG396+'Ongoing Cash Flows'!AG396+'Terminal Value'!AG396</f>
        <v>0</v>
      </c>
      <c r="AH396" s="9" t="n">
        <f aca="false">+Outflows!AH396+Fees!AH396+'Ongoing Cash Flows'!AH396+'Terminal Value'!AH396</f>
        <v>0</v>
      </c>
      <c r="AI396" s="9" t="n">
        <f aca="false">+Outflows!AI396+Fees!AI396+'Ongoing Cash Flows'!AI396+'Terminal Value'!AI396</f>
        <v>0</v>
      </c>
      <c r="AJ396" s="9" t="n">
        <f aca="false">+Outflows!AJ396+Fees!AJ396+'Ongoing Cash Flows'!AJ396+'Terminal Value'!AJ396</f>
        <v>0</v>
      </c>
      <c r="AK396" s="9"/>
      <c r="AL396" s="1"/>
      <c r="AM396" s="32"/>
      <c r="AN396" s="33" t="n">
        <f aca="false">IF(ISERROR(XIRR(B396:AJ396,IRRDates)),-1,XIRR(B396:AJ396,IRRDates))</f>
        <v>0.065071357542261</v>
      </c>
      <c r="AO396" s="9" t="n">
        <f aca="false">SUMPRODUCT(B396:AJ396,PVRf)</f>
        <v>0</v>
      </c>
      <c r="AP396" s="9" t="n">
        <f aca="false">MIN(0,AO396-$AO$1004)^2</f>
        <v>0</v>
      </c>
      <c r="AQ396" s="9" t="n">
        <f aca="false">MAX(0,AO396-$AO$1004)^2</f>
        <v>0</v>
      </c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20"/>
      <c r="CM396" s="20"/>
      <c r="CN396" s="20"/>
      <c r="CO396" s="20"/>
      <c r="CP396" s="20"/>
    </row>
    <row r="397" customFormat="false" ht="11.25" hidden="false" customHeight="false" outlineLevel="0" collapsed="false">
      <c r="A397" s="1" t="n">
        <v>395</v>
      </c>
      <c r="B397" s="9" t="n">
        <f aca="false">+Outflows!B397+Fees!B397+'Ongoing Cash Flows'!B397+'Terminal Value'!B397</f>
        <v>-98393.2255512351</v>
      </c>
      <c r="C397" s="9" t="n">
        <f aca="false">+Outflows!C397+Fees!C397+'Ongoing Cash Flows'!C397+'Terminal Value'!C397</f>
        <v>14286.6998817097</v>
      </c>
      <c r="D397" s="9" t="n">
        <f aca="false">+Outflows!D397+Fees!D397+'Ongoing Cash Flows'!D397+'Terminal Value'!D397</f>
        <v>12312.1977111519</v>
      </c>
      <c r="E397" s="9" t="n">
        <f aca="false">+Outflows!E397+Fees!E397+'Ongoing Cash Flows'!E397+'Terminal Value'!E397</f>
        <v>10297.7311009678</v>
      </c>
      <c r="F397" s="9" t="n">
        <f aca="false">+Outflows!F397+Fees!F397+'Ongoing Cash Flows'!F397+'Terminal Value'!F397</f>
        <v>9845.35452892152</v>
      </c>
      <c r="G397" s="9" t="n">
        <f aca="false">+Outflows!G397+Fees!G397+'Ongoing Cash Flows'!G397+'Terminal Value'!G397</f>
        <v>9586.41813525509</v>
      </c>
      <c r="H397" s="9" t="n">
        <f aca="false">+Outflows!H397+Fees!H397+'Ongoing Cash Flows'!H397+'Terminal Value'!H397</f>
        <v>8594.79349433927</v>
      </c>
      <c r="I397" s="9" t="n">
        <f aca="false">+Outflows!I397+Fees!I397+'Ongoing Cash Flows'!I397+'Terminal Value'!I397</f>
        <v>8438.4082697319</v>
      </c>
      <c r="J397" s="9" t="n">
        <f aca="false">+Outflows!J397+Fees!J397+'Ongoing Cash Flows'!J397+'Terminal Value'!J397</f>
        <v>8425.97406719691</v>
      </c>
      <c r="K397" s="9" t="n">
        <f aca="false">+Outflows!K397+Fees!K397+'Ongoing Cash Flows'!K397+'Terminal Value'!K397</f>
        <v>8416.99236719531</v>
      </c>
      <c r="L397" s="9" t="n">
        <f aca="false">+Outflows!L397+Fees!L397+'Ongoing Cash Flows'!L397+'Terminal Value'!L397</f>
        <v>8418.0461323165</v>
      </c>
      <c r="M397" s="9" t="n">
        <f aca="false">+Outflows!M397+Fees!M397+'Ongoing Cash Flows'!M397+'Terminal Value'!M397</f>
        <v>8390.21373289248</v>
      </c>
      <c r="N397" s="9" t="n">
        <f aca="false">+Outflows!N397+Fees!N397+'Ongoing Cash Flows'!N397+'Terminal Value'!N397</f>
        <v>8372.3933997846</v>
      </c>
      <c r="O397" s="9" t="n">
        <f aca="false">+Outflows!O397+Fees!O397+'Ongoing Cash Flows'!O397+'Terminal Value'!O397</f>
        <v>8046.44341576062</v>
      </c>
      <c r="P397" s="9" t="n">
        <f aca="false">+Outflows!P397+Fees!P397+'Ongoing Cash Flows'!P397+'Terminal Value'!P397</f>
        <v>7938.41091425878</v>
      </c>
      <c r="Q397" s="9" t="n">
        <f aca="false">+Outflows!Q397+Fees!Q397+'Ongoing Cash Flows'!Q397+'Terminal Value'!Q397</f>
        <v>7910.02837093302</v>
      </c>
      <c r="R397" s="9" t="n">
        <f aca="false">+Outflows!R397+Fees!R397+'Ongoing Cash Flows'!R397+'Terminal Value'!R397</f>
        <v>1128.53093978245</v>
      </c>
      <c r="S397" s="9" t="n">
        <f aca="false">+Outflows!S397+Fees!S397+'Ongoing Cash Flows'!S397+'Terminal Value'!S397</f>
        <v>0</v>
      </c>
      <c r="T397" s="9" t="n">
        <f aca="false">+Outflows!T397+Fees!T397+'Ongoing Cash Flows'!T397+'Terminal Value'!T397</f>
        <v>0</v>
      </c>
      <c r="U397" s="9" t="n">
        <f aca="false">+Outflows!U397+Fees!U397+'Ongoing Cash Flows'!U397+'Terminal Value'!U397</f>
        <v>0</v>
      </c>
      <c r="V397" s="9" t="n">
        <f aca="false">+Outflows!V397+Fees!V397+'Ongoing Cash Flows'!V397+'Terminal Value'!V397</f>
        <v>0</v>
      </c>
      <c r="W397" s="9" t="n">
        <f aca="false">+Outflows!W397+Fees!W397+'Ongoing Cash Flows'!W397+'Terminal Value'!W397</f>
        <v>0</v>
      </c>
      <c r="X397" s="9" t="n">
        <f aca="false">+Outflows!X397+Fees!X397+'Ongoing Cash Flows'!X397+'Terminal Value'!X397</f>
        <v>0</v>
      </c>
      <c r="Y397" s="9" t="n">
        <f aca="false">+Outflows!Y397+Fees!Y397+'Ongoing Cash Flows'!Y397+'Terminal Value'!Y397</f>
        <v>0</v>
      </c>
      <c r="Z397" s="9" t="n">
        <f aca="false">+Outflows!Z397+Fees!Z397+'Ongoing Cash Flows'!Z397+'Terminal Value'!Z397</f>
        <v>0</v>
      </c>
      <c r="AA397" s="9" t="n">
        <f aca="false">+Outflows!AA397+Fees!AA397+'Ongoing Cash Flows'!AA397+'Terminal Value'!AA397</f>
        <v>0</v>
      </c>
      <c r="AB397" s="9" t="n">
        <f aca="false">+Outflows!AB397+Fees!AB397+'Ongoing Cash Flows'!AB397+'Terminal Value'!AB397</f>
        <v>0</v>
      </c>
      <c r="AC397" s="9" t="n">
        <f aca="false">+Outflows!AC397+Fees!AC397+'Ongoing Cash Flows'!AC397+'Terminal Value'!AC397</f>
        <v>0</v>
      </c>
      <c r="AD397" s="9" t="n">
        <f aca="false">+Outflows!AD397+Fees!AD397+'Ongoing Cash Flows'!AD397+'Terminal Value'!AD397</f>
        <v>0</v>
      </c>
      <c r="AE397" s="9" t="n">
        <f aca="false">+Outflows!AE397+Fees!AE397+'Ongoing Cash Flows'!AE397+'Terminal Value'!AE397</f>
        <v>0</v>
      </c>
      <c r="AF397" s="9" t="n">
        <f aca="false">+Outflows!AF397+Fees!AF397+'Ongoing Cash Flows'!AF397+'Terminal Value'!AF397</f>
        <v>0</v>
      </c>
      <c r="AG397" s="9" t="n">
        <f aca="false">+Outflows!AG397+Fees!AG397+'Ongoing Cash Flows'!AG397+'Terminal Value'!AG397</f>
        <v>0</v>
      </c>
      <c r="AH397" s="9" t="n">
        <f aca="false">+Outflows!AH397+Fees!AH397+'Ongoing Cash Flows'!AH397+'Terminal Value'!AH397</f>
        <v>0</v>
      </c>
      <c r="AI397" s="9" t="n">
        <f aca="false">+Outflows!AI397+Fees!AI397+'Ongoing Cash Flows'!AI397+'Terminal Value'!AI397</f>
        <v>0</v>
      </c>
      <c r="AJ397" s="9" t="n">
        <f aca="false">+Outflows!AJ397+Fees!AJ397+'Ongoing Cash Flows'!AJ397+'Terminal Value'!AJ397</f>
        <v>0</v>
      </c>
      <c r="AK397" s="9"/>
      <c r="AL397" s="1"/>
      <c r="AM397" s="32"/>
      <c r="AN397" s="33" t="n">
        <f aca="false">IF(ISERROR(XIRR(B397:AJ397,IRRDates)),-1,XIRR(B397:AJ397,IRRDates))</f>
        <v>0.0528628914686119</v>
      </c>
      <c r="AO397" s="9" t="n">
        <f aca="false">SUMPRODUCT(B397:AJ397,PVRf)</f>
        <v>0</v>
      </c>
      <c r="AP397" s="9" t="n">
        <f aca="false">MIN(0,AO397-$AO$1004)^2</f>
        <v>0</v>
      </c>
      <c r="AQ397" s="9" t="n">
        <f aca="false">MAX(0,AO397-$AO$1004)^2</f>
        <v>0</v>
      </c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20"/>
      <c r="CM397" s="20"/>
      <c r="CN397" s="20"/>
      <c r="CO397" s="20"/>
      <c r="CP397" s="20"/>
    </row>
    <row r="398" customFormat="false" ht="11.25" hidden="false" customHeight="false" outlineLevel="0" collapsed="false">
      <c r="A398" s="1" t="n">
        <v>396</v>
      </c>
      <c r="B398" s="9" t="n">
        <f aca="false">+Outflows!B398+Fees!B398+'Ongoing Cash Flows'!B398+'Terminal Value'!B398</f>
        <v>-102458.620238341</v>
      </c>
      <c r="C398" s="9" t="n">
        <f aca="false">+Outflows!C398+Fees!C398+'Ongoing Cash Flows'!C398+'Terminal Value'!C398</f>
        <v>14328.5404551261</v>
      </c>
      <c r="D398" s="9" t="n">
        <f aca="false">+Outflows!D398+Fees!D398+'Ongoing Cash Flows'!D398+'Terminal Value'!D398</f>
        <v>12488.4289973815</v>
      </c>
      <c r="E398" s="9" t="n">
        <f aca="false">+Outflows!E398+Fees!E398+'Ongoing Cash Flows'!E398+'Terminal Value'!E398</f>
        <v>10328.1219146351</v>
      </c>
      <c r="F398" s="9" t="n">
        <f aca="false">+Outflows!F398+Fees!F398+'Ongoing Cash Flows'!F398+'Terminal Value'!F398</f>
        <v>9955.81741413513</v>
      </c>
      <c r="G398" s="9" t="n">
        <f aca="false">+Outflows!G398+Fees!G398+'Ongoing Cash Flows'!G398+'Terminal Value'!G398</f>
        <v>9709.84436391102</v>
      </c>
      <c r="H398" s="9" t="n">
        <f aca="false">+Outflows!H398+Fees!H398+'Ongoing Cash Flows'!H398+'Terminal Value'!H398</f>
        <v>8693.26646014506</v>
      </c>
      <c r="I398" s="9" t="n">
        <f aca="false">+Outflows!I398+Fees!I398+'Ongoing Cash Flows'!I398+'Terminal Value'!I398</f>
        <v>8531.66517153836</v>
      </c>
      <c r="J398" s="9" t="n">
        <f aca="false">+Outflows!J398+Fees!J398+'Ongoing Cash Flows'!J398+'Terminal Value'!J398</f>
        <v>8519.23096900337</v>
      </c>
      <c r="K398" s="9" t="n">
        <f aca="false">+Outflows!K398+Fees!K398+'Ongoing Cash Flows'!K398+'Terminal Value'!K398</f>
        <v>8510.40733154719</v>
      </c>
      <c r="L398" s="9" t="n">
        <f aca="false">+Outflows!L398+Fees!L398+'Ongoing Cash Flows'!L398+'Terminal Value'!L398</f>
        <v>8511.30303412296</v>
      </c>
      <c r="M398" s="9" t="n">
        <f aca="false">+Outflows!M398+Fees!M398+'Ongoing Cash Flows'!M398+'Terminal Value'!M398</f>
        <v>8483.62869724437</v>
      </c>
      <c r="N398" s="9" t="n">
        <f aca="false">+Outflows!N398+Fees!N398+'Ongoing Cash Flows'!N398+'Terminal Value'!N398</f>
        <v>8465.65030159105</v>
      </c>
      <c r="O398" s="9" t="n">
        <f aca="false">+Outflows!O398+Fees!O398+'Ongoing Cash Flows'!O398+'Terminal Value'!O398</f>
        <v>8139.85838011251</v>
      </c>
      <c r="P398" s="9" t="n">
        <f aca="false">+Outflows!P398+Fees!P398+'Ongoing Cash Flows'!P398+'Terminal Value'!P398</f>
        <v>8031.66781606523</v>
      </c>
      <c r="Q398" s="9" t="n">
        <f aca="false">+Outflows!Q398+Fees!Q398+'Ongoing Cash Flows'!Q398+'Terminal Value'!Q398</f>
        <v>8003.44333528491</v>
      </c>
      <c r="R398" s="9" t="n">
        <f aca="false">+Outflows!R398+Fees!R398+'Ongoing Cash Flows'!R398+'Terminal Value'!R398</f>
        <v>1175.15939068567</v>
      </c>
      <c r="S398" s="9" t="n">
        <f aca="false">+Outflows!S398+Fees!S398+'Ongoing Cash Flows'!S398+'Terminal Value'!S398</f>
        <v>0</v>
      </c>
      <c r="T398" s="9" t="n">
        <f aca="false">+Outflows!T398+Fees!T398+'Ongoing Cash Flows'!T398+'Terminal Value'!T398</f>
        <v>0</v>
      </c>
      <c r="U398" s="9" t="n">
        <f aca="false">+Outflows!U398+Fees!U398+'Ongoing Cash Flows'!U398+'Terminal Value'!U398</f>
        <v>0</v>
      </c>
      <c r="V398" s="9" t="n">
        <f aca="false">+Outflows!V398+Fees!V398+'Ongoing Cash Flows'!V398+'Terminal Value'!V398</f>
        <v>0</v>
      </c>
      <c r="W398" s="9" t="n">
        <f aca="false">+Outflows!W398+Fees!W398+'Ongoing Cash Flows'!W398+'Terminal Value'!W398</f>
        <v>0</v>
      </c>
      <c r="X398" s="9" t="n">
        <f aca="false">+Outflows!X398+Fees!X398+'Ongoing Cash Flows'!X398+'Terminal Value'!X398</f>
        <v>0</v>
      </c>
      <c r="Y398" s="9" t="n">
        <f aca="false">+Outflows!Y398+Fees!Y398+'Ongoing Cash Flows'!Y398+'Terminal Value'!Y398</f>
        <v>0</v>
      </c>
      <c r="Z398" s="9" t="n">
        <f aca="false">+Outflows!Z398+Fees!Z398+'Ongoing Cash Flows'!Z398+'Terminal Value'!Z398</f>
        <v>0</v>
      </c>
      <c r="AA398" s="9" t="n">
        <f aca="false">+Outflows!AA398+Fees!AA398+'Ongoing Cash Flows'!AA398+'Terminal Value'!AA398</f>
        <v>0</v>
      </c>
      <c r="AB398" s="9" t="n">
        <f aca="false">+Outflows!AB398+Fees!AB398+'Ongoing Cash Flows'!AB398+'Terminal Value'!AB398</f>
        <v>0</v>
      </c>
      <c r="AC398" s="9" t="n">
        <f aca="false">+Outflows!AC398+Fees!AC398+'Ongoing Cash Flows'!AC398+'Terminal Value'!AC398</f>
        <v>0</v>
      </c>
      <c r="AD398" s="9" t="n">
        <f aca="false">+Outflows!AD398+Fees!AD398+'Ongoing Cash Flows'!AD398+'Terminal Value'!AD398</f>
        <v>0</v>
      </c>
      <c r="AE398" s="9" t="n">
        <f aca="false">+Outflows!AE398+Fees!AE398+'Ongoing Cash Flows'!AE398+'Terminal Value'!AE398</f>
        <v>0</v>
      </c>
      <c r="AF398" s="9" t="n">
        <f aca="false">+Outflows!AF398+Fees!AF398+'Ongoing Cash Flows'!AF398+'Terminal Value'!AF398</f>
        <v>0</v>
      </c>
      <c r="AG398" s="9" t="n">
        <f aca="false">+Outflows!AG398+Fees!AG398+'Ongoing Cash Flows'!AG398+'Terminal Value'!AG398</f>
        <v>0</v>
      </c>
      <c r="AH398" s="9" t="n">
        <f aca="false">+Outflows!AH398+Fees!AH398+'Ongoing Cash Flows'!AH398+'Terminal Value'!AH398</f>
        <v>0</v>
      </c>
      <c r="AI398" s="9" t="n">
        <f aca="false">+Outflows!AI398+Fees!AI398+'Ongoing Cash Flows'!AI398+'Terminal Value'!AI398</f>
        <v>0</v>
      </c>
      <c r="AJ398" s="9" t="n">
        <f aca="false">+Outflows!AJ398+Fees!AJ398+'Ongoing Cash Flows'!AJ398+'Terminal Value'!AJ398</f>
        <v>0</v>
      </c>
      <c r="AK398" s="9"/>
      <c r="AL398" s="1"/>
      <c r="AM398" s="32"/>
      <c r="AN398" s="33" t="n">
        <f aca="false">IF(ISERROR(XIRR(B398:AJ398,IRRDates)),-1,XIRR(B398:AJ398,IRRDates))</f>
        <v>0.0478940286793172</v>
      </c>
      <c r="AO398" s="9" t="n">
        <f aca="false">SUMPRODUCT(B398:AJ398,PVRf)</f>
        <v>0</v>
      </c>
      <c r="AP398" s="9" t="n">
        <f aca="false">MIN(0,AO398-$AO$1004)^2</f>
        <v>0</v>
      </c>
      <c r="AQ398" s="9" t="n">
        <f aca="false">MAX(0,AO398-$AO$1004)^2</f>
        <v>0</v>
      </c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20"/>
      <c r="CM398" s="20"/>
      <c r="CN398" s="20"/>
      <c r="CO398" s="20"/>
      <c r="CP398" s="20"/>
    </row>
    <row r="399" customFormat="false" ht="11.25" hidden="false" customHeight="false" outlineLevel="0" collapsed="false">
      <c r="A399" s="1" t="n">
        <v>397</v>
      </c>
      <c r="B399" s="9" t="n">
        <f aca="false">+Outflows!B399+Fees!B399+'Ongoing Cash Flows'!B399+'Terminal Value'!B399</f>
        <v>-91588.2480885686</v>
      </c>
      <c r="C399" s="9" t="n">
        <f aca="false">+Outflows!C399+Fees!C399+'Ongoing Cash Flows'!C399+'Terminal Value'!C399</f>
        <v>14174.1281715615</v>
      </c>
      <c r="D399" s="9" t="n">
        <f aca="false">+Outflows!D399+Fees!D399+'Ongoing Cash Flows'!D399+'Terminal Value'!D399</f>
        <v>12037.9592467692</v>
      </c>
      <c r="E399" s="9" t="n">
        <f aca="false">+Outflows!E399+Fees!E399+'Ongoing Cash Flows'!E399+'Terminal Value'!E399</f>
        <v>10010.1043005361</v>
      </c>
      <c r="F399" s="9" t="n">
        <f aca="false">+Outflows!F399+Fees!F399+'Ongoing Cash Flows'!F399+'Terminal Value'!F399</f>
        <v>9613.94056726117</v>
      </c>
      <c r="G399" s="9" t="n">
        <f aca="false">+Outflows!G399+Fees!G399+'Ongoing Cash Flows'!G399+'Terminal Value'!G399</f>
        <v>9340.48755026838</v>
      </c>
      <c r="H399" s="9" t="n">
        <f aca="false">+Outflows!H399+Fees!H399+'Ongoing Cash Flows'!H399+'Terminal Value'!H399</f>
        <v>8429.96169704396</v>
      </c>
      <c r="I399" s="9" t="n">
        <f aca="false">+Outflows!I399+Fees!I399+'Ongoing Cash Flows'!I399+'Terminal Value'!I399</f>
        <v>8282.3075307203</v>
      </c>
      <c r="J399" s="9" t="n">
        <f aca="false">+Outflows!J399+Fees!J399+'Ongoing Cash Flows'!J399+'Terminal Value'!J399</f>
        <v>8269.87332818531</v>
      </c>
      <c r="K399" s="9" t="n">
        <f aca="false">+Outflows!K399+Fees!K399+'Ongoing Cash Flows'!K399+'Terminal Value'!K399</f>
        <v>8260.62705065996</v>
      </c>
      <c r="L399" s="9" t="n">
        <f aca="false">+Outflows!L399+Fees!L399+'Ongoing Cash Flows'!L399+'Terminal Value'!L399</f>
        <v>8261.9453933049</v>
      </c>
      <c r="M399" s="9" t="n">
        <f aca="false">+Outflows!M399+Fees!M399+'Ongoing Cash Flows'!M399+'Terminal Value'!M399</f>
        <v>8233.84841635713</v>
      </c>
      <c r="N399" s="9" t="n">
        <f aca="false">+Outflows!N399+Fees!N399+'Ongoing Cash Flows'!N399+'Terminal Value'!N399</f>
        <v>8216.29266077299</v>
      </c>
      <c r="O399" s="9" t="n">
        <f aca="false">+Outflows!O399+Fees!O399+'Ongoing Cash Flows'!O399+'Terminal Value'!O399</f>
        <v>7890.07809922527</v>
      </c>
      <c r="P399" s="9" t="n">
        <f aca="false">+Outflows!P399+Fees!P399+'Ongoing Cash Flows'!P399+'Terminal Value'!P399</f>
        <v>7782.31017524717</v>
      </c>
      <c r="Q399" s="9" t="n">
        <f aca="false">+Outflows!Q399+Fees!Q399+'Ongoing Cash Flows'!Q399+'Terminal Value'!Q399</f>
        <v>7753.66305439767</v>
      </c>
      <c r="R399" s="9" t="n">
        <f aca="false">+Outflows!R399+Fees!R399+'Ongoing Cash Flows'!R399+'Terminal Value'!R399</f>
        <v>1050.48057027665</v>
      </c>
      <c r="S399" s="9" t="n">
        <f aca="false">+Outflows!S399+Fees!S399+'Ongoing Cash Flows'!S399+'Terminal Value'!S399</f>
        <v>0</v>
      </c>
      <c r="T399" s="9" t="n">
        <f aca="false">+Outflows!T399+Fees!T399+'Ongoing Cash Flows'!T399+'Terminal Value'!T399</f>
        <v>0</v>
      </c>
      <c r="U399" s="9" t="n">
        <f aca="false">+Outflows!U399+Fees!U399+'Ongoing Cash Flows'!U399+'Terminal Value'!U399</f>
        <v>0</v>
      </c>
      <c r="V399" s="9" t="n">
        <f aca="false">+Outflows!V399+Fees!V399+'Ongoing Cash Flows'!V399+'Terminal Value'!V399</f>
        <v>0</v>
      </c>
      <c r="W399" s="9" t="n">
        <f aca="false">+Outflows!W399+Fees!W399+'Ongoing Cash Flows'!W399+'Terminal Value'!W399</f>
        <v>0</v>
      </c>
      <c r="X399" s="9" t="n">
        <f aca="false">+Outflows!X399+Fees!X399+'Ongoing Cash Flows'!X399+'Terminal Value'!X399</f>
        <v>0</v>
      </c>
      <c r="Y399" s="9" t="n">
        <f aca="false">+Outflows!Y399+Fees!Y399+'Ongoing Cash Flows'!Y399+'Terminal Value'!Y399</f>
        <v>0</v>
      </c>
      <c r="Z399" s="9" t="n">
        <f aca="false">+Outflows!Z399+Fees!Z399+'Ongoing Cash Flows'!Z399+'Terminal Value'!Z399</f>
        <v>0</v>
      </c>
      <c r="AA399" s="9" t="n">
        <f aca="false">+Outflows!AA399+Fees!AA399+'Ongoing Cash Flows'!AA399+'Terminal Value'!AA399</f>
        <v>0</v>
      </c>
      <c r="AB399" s="9" t="n">
        <f aca="false">+Outflows!AB399+Fees!AB399+'Ongoing Cash Flows'!AB399+'Terminal Value'!AB399</f>
        <v>0</v>
      </c>
      <c r="AC399" s="9" t="n">
        <f aca="false">+Outflows!AC399+Fees!AC399+'Ongoing Cash Flows'!AC399+'Terminal Value'!AC399</f>
        <v>0</v>
      </c>
      <c r="AD399" s="9" t="n">
        <f aca="false">+Outflows!AD399+Fees!AD399+'Ongoing Cash Flows'!AD399+'Terminal Value'!AD399</f>
        <v>0</v>
      </c>
      <c r="AE399" s="9" t="n">
        <f aca="false">+Outflows!AE399+Fees!AE399+'Ongoing Cash Flows'!AE399+'Terminal Value'!AE399</f>
        <v>0</v>
      </c>
      <c r="AF399" s="9" t="n">
        <f aca="false">+Outflows!AF399+Fees!AF399+'Ongoing Cash Flows'!AF399+'Terminal Value'!AF399</f>
        <v>0</v>
      </c>
      <c r="AG399" s="9" t="n">
        <f aca="false">+Outflows!AG399+Fees!AG399+'Ongoing Cash Flows'!AG399+'Terminal Value'!AG399</f>
        <v>0</v>
      </c>
      <c r="AH399" s="9" t="n">
        <f aca="false">+Outflows!AH399+Fees!AH399+'Ongoing Cash Flows'!AH399+'Terminal Value'!AH399</f>
        <v>0</v>
      </c>
      <c r="AI399" s="9" t="n">
        <f aca="false">+Outflows!AI399+Fees!AI399+'Ongoing Cash Flows'!AI399+'Terminal Value'!AI399</f>
        <v>0</v>
      </c>
      <c r="AJ399" s="9" t="n">
        <f aca="false">+Outflows!AJ399+Fees!AJ399+'Ongoing Cash Flows'!AJ399+'Terminal Value'!AJ399</f>
        <v>0</v>
      </c>
      <c r="AK399" s="9"/>
      <c r="AL399" s="1"/>
      <c r="AM399" s="32"/>
      <c r="AN399" s="33" t="n">
        <f aca="false">IF(ISERROR(XIRR(B399:AJ399,IRRDates)),-1,XIRR(B399:AJ399,IRRDates))</f>
        <v>0.0615208446472041</v>
      </c>
      <c r="AO399" s="9" t="n">
        <f aca="false">SUMPRODUCT(B399:AJ399,PVRf)</f>
        <v>0</v>
      </c>
      <c r="AP399" s="9" t="n">
        <f aca="false">MIN(0,AO399-$AO$1004)^2</f>
        <v>0</v>
      </c>
      <c r="AQ399" s="9" t="n">
        <f aca="false">MAX(0,AO399-$AO$1004)^2</f>
        <v>0</v>
      </c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20"/>
      <c r="CM399" s="20"/>
      <c r="CN399" s="20"/>
      <c r="CO399" s="20"/>
      <c r="CP399" s="20"/>
    </row>
    <row r="400" customFormat="false" ht="11.25" hidden="false" customHeight="false" outlineLevel="0" collapsed="false">
      <c r="A400" s="1" t="n">
        <v>398</v>
      </c>
      <c r="B400" s="9" t="n">
        <f aca="false">+Outflows!B400+Fees!B400+'Ongoing Cash Flows'!B400+'Terminal Value'!B400</f>
        <v>-89353.1550653713</v>
      </c>
      <c r="C400" s="9" t="n">
        <f aca="false">+Outflows!C400+Fees!C400+'Ongoing Cash Flows'!C400+'Terminal Value'!C400</f>
        <v>14059.6022220149</v>
      </c>
      <c r="D400" s="9" t="n">
        <f aca="false">+Outflows!D400+Fees!D400+'Ongoing Cash Flows'!D400+'Terminal Value'!D400</f>
        <v>11992.5739320286</v>
      </c>
      <c r="E400" s="9" t="n">
        <f aca="false">+Outflows!E400+Fees!E400+'Ongoing Cash Flows'!E400+'Terminal Value'!E400</f>
        <v>10047.1111990179</v>
      </c>
      <c r="F400" s="9" t="n">
        <f aca="false">+Outflows!F400+Fees!F400+'Ongoing Cash Flows'!F400+'Terminal Value'!F400</f>
        <v>9526.43319758524</v>
      </c>
      <c r="G400" s="9" t="n">
        <f aca="false">+Outflows!G400+Fees!G400+'Ongoing Cash Flows'!G400+'Terminal Value'!G400</f>
        <v>9284.39096178676</v>
      </c>
      <c r="H400" s="9" t="n">
        <f aca="false">+Outflows!H400+Fees!H400+'Ongoing Cash Flows'!H400+'Terminal Value'!H400</f>
        <v>8375.82273741376</v>
      </c>
      <c r="I400" s="9" t="n">
        <f aca="false">+Outflows!I400+Fees!I400+'Ongoing Cash Flows'!I400+'Terminal Value'!I400</f>
        <v>8231.03628484257</v>
      </c>
      <c r="J400" s="9" t="n">
        <f aca="false">+Outflows!J400+Fees!J400+'Ongoing Cash Flows'!J400+'Terminal Value'!J400</f>
        <v>8218.60208230758</v>
      </c>
      <c r="K400" s="9" t="n">
        <f aca="false">+Outflows!K400+Fees!K400+'Ongoing Cash Flows'!K400+'Terminal Value'!K400</f>
        <v>8209.26890436549</v>
      </c>
      <c r="L400" s="9" t="n">
        <f aca="false">+Outflows!L400+Fees!L400+'Ongoing Cash Flows'!L400+'Terminal Value'!L400</f>
        <v>8210.67414742717</v>
      </c>
      <c r="M400" s="9" t="n">
        <f aca="false">+Outflows!M400+Fees!M400+'Ongoing Cash Flows'!M400+'Terminal Value'!M400</f>
        <v>8182.49027006266</v>
      </c>
      <c r="N400" s="9" t="n">
        <f aca="false">+Outflows!N400+Fees!N400+'Ongoing Cash Flows'!N400+'Terminal Value'!N400</f>
        <v>8165.02141489527</v>
      </c>
      <c r="O400" s="9" t="n">
        <f aca="false">+Outflows!O400+Fees!O400+'Ongoing Cash Flows'!O400+'Terminal Value'!O400</f>
        <v>7838.7199529308</v>
      </c>
      <c r="P400" s="9" t="n">
        <f aca="false">+Outflows!P400+Fees!P400+'Ongoing Cash Flows'!P400+'Terminal Value'!P400</f>
        <v>7731.03892936945</v>
      </c>
      <c r="Q400" s="9" t="n">
        <f aca="false">+Outflows!Q400+Fees!Q400+'Ongoing Cash Flows'!Q400+'Terminal Value'!Q400</f>
        <v>7702.3049081032</v>
      </c>
      <c r="R400" s="9" t="n">
        <f aca="false">+Outflows!R400+Fees!R400+'Ongoing Cash Flows'!R400+'Terminal Value'!R400</f>
        <v>1024.84494733778</v>
      </c>
      <c r="S400" s="9" t="n">
        <f aca="false">+Outflows!S400+Fees!S400+'Ongoing Cash Flows'!S400+'Terminal Value'!S400</f>
        <v>0</v>
      </c>
      <c r="T400" s="9" t="n">
        <f aca="false">+Outflows!T400+Fees!T400+'Ongoing Cash Flows'!T400+'Terminal Value'!T400</f>
        <v>0</v>
      </c>
      <c r="U400" s="9" t="n">
        <f aca="false">+Outflows!U400+Fees!U400+'Ongoing Cash Flows'!U400+'Terminal Value'!U400</f>
        <v>0</v>
      </c>
      <c r="V400" s="9" t="n">
        <f aca="false">+Outflows!V400+Fees!V400+'Ongoing Cash Flows'!V400+'Terminal Value'!V400</f>
        <v>0</v>
      </c>
      <c r="W400" s="9" t="n">
        <f aca="false">+Outflows!W400+Fees!W400+'Ongoing Cash Flows'!W400+'Terminal Value'!W400</f>
        <v>0</v>
      </c>
      <c r="X400" s="9" t="n">
        <f aca="false">+Outflows!X400+Fees!X400+'Ongoing Cash Flows'!X400+'Terminal Value'!X400</f>
        <v>0</v>
      </c>
      <c r="Y400" s="9" t="n">
        <f aca="false">+Outflows!Y400+Fees!Y400+'Ongoing Cash Flows'!Y400+'Terminal Value'!Y400</f>
        <v>0</v>
      </c>
      <c r="Z400" s="9" t="n">
        <f aca="false">+Outflows!Z400+Fees!Z400+'Ongoing Cash Flows'!Z400+'Terminal Value'!Z400</f>
        <v>0</v>
      </c>
      <c r="AA400" s="9" t="n">
        <f aca="false">+Outflows!AA400+Fees!AA400+'Ongoing Cash Flows'!AA400+'Terminal Value'!AA400</f>
        <v>0</v>
      </c>
      <c r="AB400" s="9" t="n">
        <f aca="false">+Outflows!AB400+Fees!AB400+'Ongoing Cash Flows'!AB400+'Terminal Value'!AB400</f>
        <v>0</v>
      </c>
      <c r="AC400" s="9" t="n">
        <f aca="false">+Outflows!AC400+Fees!AC400+'Ongoing Cash Flows'!AC400+'Terminal Value'!AC400</f>
        <v>0</v>
      </c>
      <c r="AD400" s="9" t="n">
        <f aca="false">+Outflows!AD400+Fees!AD400+'Ongoing Cash Flows'!AD400+'Terminal Value'!AD400</f>
        <v>0</v>
      </c>
      <c r="AE400" s="9" t="n">
        <f aca="false">+Outflows!AE400+Fees!AE400+'Ongoing Cash Flows'!AE400+'Terminal Value'!AE400</f>
        <v>0</v>
      </c>
      <c r="AF400" s="9" t="n">
        <f aca="false">+Outflows!AF400+Fees!AF400+'Ongoing Cash Flows'!AF400+'Terminal Value'!AF400</f>
        <v>0</v>
      </c>
      <c r="AG400" s="9" t="n">
        <f aca="false">+Outflows!AG400+Fees!AG400+'Ongoing Cash Flows'!AG400+'Terminal Value'!AG400</f>
        <v>0</v>
      </c>
      <c r="AH400" s="9" t="n">
        <f aca="false">+Outflows!AH400+Fees!AH400+'Ongoing Cash Flows'!AH400+'Terminal Value'!AH400</f>
        <v>0</v>
      </c>
      <c r="AI400" s="9" t="n">
        <f aca="false">+Outflows!AI400+Fees!AI400+'Ongoing Cash Flows'!AI400+'Terminal Value'!AI400</f>
        <v>0</v>
      </c>
      <c r="AJ400" s="9" t="n">
        <f aca="false">+Outflows!AJ400+Fees!AJ400+'Ongoing Cash Flows'!AJ400+'Terminal Value'!AJ400</f>
        <v>0</v>
      </c>
      <c r="AK400" s="9"/>
      <c r="AL400" s="1"/>
      <c r="AM400" s="32"/>
      <c r="AN400" s="33" t="n">
        <f aca="false">IF(ISERROR(XIRR(B400:AJ400,IRRDates)),-1,XIRR(B400:AJ400,IRRDates))</f>
        <v>0.0647785851640277</v>
      </c>
      <c r="AO400" s="9" t="n">
        <f aca="false">SUMPRODUCT(B400:AJ400,PVRf)</f>
        <v>0</v>
      </c>
      <c r="AP400" s="9" t="n">
        <f aca="false">MIN(0,AO400-$AO$1004)^2</f>
        <v>0</v>
      </c>
      <c r="AQ400" s="9" t="n">
        <f aca="false">MAX(0,AO400-$AO$1004)^2</f>
        <v>0</v>
      </c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20"/>
      <c r="CM400" s="20"/>
      <c r="CN400" s="20"/>
      <c r="CO400" s="20"/>
      <c r="CP400" s="20"/>
    </row>
    <row r="401" customFormat="false" ht="11.25" hidden="false" customHeight="false" outlineLevel="0" collapsed="false">
      <c r="A401" s="1" t="n">
        <v>399</v>
      </c>
      <c r="B401" s="9" t="n">
        <f aca="false">+Outflows!B401+Fees!B401+'Ongoing Cash Flows'!B401+'Terminal Value'!B401</f>
        <v>-93133.1090143664</v>
      </c>
      <c r="C401" s="9" t="n">
        <f aca="false">+Outflows!C401+Fees!C401+'Ongoing Cash Flows'!C401+'Terminal Value'!C401</f>
        <v>14146.7161314957</v>
      </c>
      <c r="D401" s="9" t="n">
        <f aca="false">+Outflows!D401+Fees!D401+'Ongoing Cash Flows'!D401+'Terminal Value'!D401</f>
        <v>12144.3861170507</v>
      </c>
      <c r="E401" s="9" t="n">
        <f aca="false">+Outflows!E401+Fees!E401+'Ongoing Cash Flows'!E401+'Terminal Value'!E401</f>
        <v>10182.5530312902</v>
      </c>
      <c r="F401" s="9" t="n">
        <f aca="false">+Outflows!F401+Fees!F401+'Ongoing Cash Flows'!F401+'Terminal Value'!F401</f>
        <v>9673.27775253437</v>
      </c>
      <c r="G401" s="9" t="n">
        <f aca="false">+Outflows!G401+Fees!G401+'Ongoing Cash Flows'!G401+'Terminal Value'!G401</f>
        <v>9371.26664679058</v>
      </c>
      <c r="H401" s="9" t="n">
        <f aca="false">+Outflows!H401+Fees!H401+'Ongoing Cash Flows'!H401+'Terminal Value'!H401</f>
        <v>8467.38168915526</v>
      </c>
      <c r="I401" s="9" t="n">
        <f aca="false">+Outflows!I401+Fees!I401+'Ongoing Cash Flows'!I401+'Terminal Value'!I401</f>
        <v>8317.74540446936</v>
      </c>
      <c r="J401" s="9" t="n">
        <f aca="false">+Outflows!J401+Fees!J401+'Ongoing Cash Flows'!J401+'Terminal Value'!J401</f>
        <v>8305.31120193437</v>
      </c>
      <c r="K401" s="9" t="n">
        <f aca="false">+Outflows!K401+Fees!K401+'Ongoing Cash Flows'!K401+'Terminal Value'!K401</f>
        <v>8296.12498860181</v>
      </c>
      <c r="L401" s="9" t="n">
        <f aca="false">+Outflows!L401+Fees!L401+'Ongoing Cash Flows'!L401+'Terminal Value'!L401</f>
        <v>8297.38326705396</v>
      </c>
      <c r="M401" s="9" t="n">
        <f aca="false">+Outflows!M401+Fees!M401+'Ongoing Cash Flows'!M401+'Terminal Value'!M401</f>
        <v>8269.34635429899</v>
      </c>
      <c r="N401" s="9" t="n">
        <f aca="false">+Outflows!N401+Fees!N401+'Ongoing Cash Flows'!N401+'Terminal Value'!N401</f>
        <v>8251.73053452206</v>
      </c>
      <c r="O401" s="9" t="n">
        <f aca="false">+Outflows!O401+Fees!O401+'Ongoing Cash Flows'!O401+'Terminal Value'!O401</f>
        <v>7925.57603716713</v>
      </c>
      <c r="P401" s="9" t="n">
        <f aca="false">+Outflows!P401+Fees!P401+'Ongoing Cash Flows'!P401+'Terminal Value'!P401</f>
        <v>7817.74804899623</v>
      </c>
      <c r="Q401" s="9" t="n">
        <f aca="false">+Outflows!Q401+Fees!Q401+'Ongoing Cash Flows'!Q401+'Terminal Value'!Q401</f>
        <v>7789.16099233953</v>
      </c>
      <c r="R401" s="9" t="n">
        <f aca="false">+Outflows!R401+Fees!R401+'Ongoing Cash Flows'!R401+'Terminal Value'!R401</f>
        <v>1068.19950715118</v>
      </c>
      <c r="S401" s="9" t="n">
        <f aca="false">+Outflows!S401+Fees!S401+'Ongoing Cash Flows'!S401+'Terminal Value'!S401</f>
        <v>0</v>
      </c>
      <c r="T401" s="9" t="n">
        <f aca="false">+Outflows!T401+Fees!T401+'Ongoing Cash Flows'!T401+'Terminal Value'!T401</f>
        <v>0</v>
      </c>
      <c r="U401" s="9" t="n">
        <f aca="false">+Outflows!U401+Fees!U401+'Ongoing Cash Flows'!U401+'Terminal Value'!U401</f>
        <v>0</v>
      </c>
      <c r="V401" s="9" t="n">
        <f aca="false">+Outflows!V401+Fees!V401+'Ongoing Cash Flows'!V401+'Terminal Value'!V401</f>
        <v>0</v>
      </c>
      <c r="W401" s="9" t="n">
        <f aca="false">+Outflows!W401+Fees!W401+'Ongoing Cash Flows'!W401+'Terminal Value'!W401</f>
        <v>0</v>
      </c>
      <c r="X401" s="9" t="n">
        <f aca="false">+Outflows!X401+Fees!X401+'Ongoing Cash Flows'!X401+'Terminal Value'!X401</f>
        <v>0</v>
      </c>
      <c r="Y401" s="9" t="n">
        <f aca="false">+Outflows!Y401+Fees!Y401+'Ongoing Cash Flows'!Y401+'Terminal Value'!Y401</f>
        <v>0</v>
      </c>
      <c r="Z401" s="9" t="n">
        <f aca="false">+Outflows!Z401+Fees!Z401+'Ongoing Cash Flows'!Z401+'Terminal Value'!Z401</f>
        <v>0</v>
      </c>
      <c r="AA401" s="9" t="n">
        <f aca="false">+Outflows!AA401+Fees!AA401+'Ongoing Cash Flows'!AA401+'Terminal Value'!AA401</f>
        <v>0</v>
      </c>
      <c r="AB401" s="9" t="n">
        <f aca="false">+Outflows!AB401+Fees!AB401+'Ongoing Cash Flows'!AB401+'Terminal Value'!AB401</f>
        <v>0</v>
      </c>
      <c r="AC401" s="9" t="n">
        <f aca="false">+Outflows!AC401+Fees!AC401+'Ongoing Cash Flows'!AC401+'Terminal Value'!AC401</f>
        <v>0</v>
      </c>
      <c r="AD401" s="9" t="n">
        <f aca="false">+Outflows!AD401+Fees!AD401+'Ongoing Cash Flows'!AD401+'Terminal Value'!AD401</f>
        <v>0</v>
      </c>
      <c r="AE401" s="9" t="n">
        <f aca="false">+Outflows!AE401+Fees!AE401+'Ongoing Cash Flows'!AE401+'Terminal Value'!AE401</f>
        <v>0</v>
      </c>
      <c r="AF401" s="9" t="n">
        <f aca="false">+Outflows!AF401+Fees!AF401+'Ongoing Cash Flows'!AF401+'Terminal Value'!AF401</f>
        <v>0</v>
      </c>
      <c r="AG401" s="9" t="n">
        <f aca="false">+Outflows!AG401+Fees!AG401+'Ongoing Cash Flows'!AG401+'Terminal Value'!AG401</f>
        <v>0</v>
      </c>
      <c r="AH401" s="9" t="n">
        <f aca="false">+Outflows!AH401+Fees!AH401+'Ongoing Cash Flows'!AH401+'Terminal Value'!AH401</f>
        <v>0</v>
      </c>
      <c r="AI401" s="9" t="n">
        <f aca="false">+Outflows!AI401+Fees!AI401+'Ongoing Cash Flows'!AI401+'Terminal Value'!AI401</f>
        <v>0</v>
      </c>
      <c r="AJ401" s="9" t="n">
        <f aca="false">+Outflows!AJ401+Fees!AJ401+'Ongoing Cash Flows'!AJ401+'Terminal Value'!AJ401</f>
        <v>0</v>
      </c>
      <c r="AK401" s="9"/>
      <c r="AL401" s="1"/>
      <c r="AM401" s="32"/>
      <c r="AN401" s="33" t="n">
        <f aca="false">IF(ISERROR(XIRR(B401:AJ401,IRRDates)),-1,XIRR(B401:AJ401,IRRDates))</f>
        <v>0.0595778510451264</v>
      </c>
      <c r="AO401" s="9" t="n">
        <f aca="false">SUMPRODUCT(B401:AJ401,PVRf)</f>
        <v>0</v>
      </c>
      <c r="AP401" s="9" t="n">
        <f aca="false">MIN(0,AO401-$AO$1004)^2</f>
        <v>0</v>
      </c>
      <c r="AQ401" s="9" t="n">
        <f aca="false">MAX(0,AO401-$AO$1004)^2</f>
        <v>0</v>
      </c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20"/>
      <c r="CM401" s="20"/>
      <c r="CN401" s="20"/>
      <c r="CO401" s="20"/>
      <c r="CP401" s="20"/>
    </row>
    <row r="402" customFormat="false" ht="11.25" hidden="false" customHeight="false" outlineLevel="0" collapsed="false">
      <c r="A402" s="1" t="n">
        <v>400</v>
      </c>
      <c r="B402" s="9" t="n">
        <f aca="false">+Outflows!B402+Fees!B402+'Ongoing Cash Flows'!B402+'Terminal Value'!B402</f>
        <v>-85527.6435679699</v>
      </c>
      <c r="C402" s="9" t="n">
        <f aca="false">+Outflows!C402+Fees!C402+'Ongoing Cash Flows'!C402+'Terminal Value'!C402</f>
        <v>14040.5906426432</v>
      </c>
      <c r="D402" s="9" t="n">
        <f aca="false">+Outflows!D402+Fees!D402+'Ongoing Cash Flows'!D402+'Terminal Value'!D402</f>
        <v>11835.5458091402</v>
      </c>
      <c r="E402" s="9" t="n">
        <f aca="false">+Outflows!E402+Fees!E402+'Ongoing Cash Flows'!E402+'Terminal Value'!E402</f>
        <v>9933.62833030055</v>
      </c>
      <c r="F402" s="9" t="n">
        <f aca="false">+Outflows!F402+Fees!F402+'Ongoing Cash Flows'!F402+'Terminal Value'!F402</f>
        <v>9389.59139997251</v>
      </c>
      <c r="G402" s="9" t="n">
        <f aca="false">+Outflows!G402+Fees!G402+'Ongoing Cash Flows'!G402+'Terminal Value'!G402</f>
        <v>9159.6482321253</v>
      </c>
      <c r="H402" s="9" t="n">
        <f aca="false">+Outflows!H402+Fees!H402+'Ongoing Cash Flows'!H402+'Terminal Value'!H402</f>
        <v>8283.16027980094</v>
      </c>
      <c r="I402" s="9" t="n">
        <f aca="false">+Outflows!I402+Fees!I402+'Ongoing Cash Flows'!I402+'Terminal Value'!I402</f>
        <v>8143.28211150138</v>
      </c>
      <c r="J402" s="9" t="n">
        <f aca="false">+Outflows!J402+Fees!J402+'Ongoing Cash Flows'!J402+'Terminal Value'!J402</f>
        <v>8130.84790896639</v>
      </c>
      <c r="K402" s="9" t="n">
        <f aca="false">+Outflows!K402+Fees!K402+'Ongoing Cash Flows'!K402+'Terminal Value'!K402</f>
        <v>8121.36599513728</v>
      </c>
      <c r="L402" s="9" t="n">
        <f aca="false">+Outflows!L402+Fees!L402+'Ongoing Cash Flows'!L402+'Terminal Value'!L402</f>
        <v>8122.91997408598</v>
      </c>
      <c r="M402" s="9" t="n">
        <f aca="false">+Outflows!M402+Fees!M402+'Ongoing Cash Flows'!M402+'Terminal Value'!M402</f>
        <v>8094.58736083445</v>
      </c>
      <c r="N402" s="9" t="n">
        <f aca="false">+Outflows!N402+Fees!N402+'Ongoing Cash Flows'!N402+'Terminal Value'!N402</f>
        <v>8077.26724155408</v>
      </c>
      <c r="O402" s="9" t="n">
        <f aca="false">+Outflows!O402+Fees!O402+'Ongoing Cash Flows'!O402+'Terminal Value'!O402</f>
        <v>7750.81704370259</v>
      </c>
      <c r="P402" s="9" t="n">
        <f aca="false">+Outflows!P402+Fees!P402+'Ongoing Cash Flows'!P402+'Terminal Value'!P402</f>
        <v>7643.28475602826</v>
      </c>
      <c r="Q402" s="9" t="n">
        <f aca="false">+Outflows!Q402+Fees!Q402+'Ongoing Cash Flows'!Q402+'Terminal Value'!Q402</f>
        <v>7614.401998875</v>
      </c>
      <c r="R402" s="9" t="n">
        <f aca="false">+Outflows!R402+Fees!R402+'Ongoing Cash Flows'!R402+'Terminal Value'!R402</f>
        <v>980.967860667187</v>
      </c>
      <c r="S402" s="9" t="n">
        <f aca="false">+Outflows!S402+Fees!S402+'Ongoing Cash Flows'!S402+'Terminal Value'!S402</f>
        <v>0</v>
      </c>
      <c r="T402" s="9" t="n">
        <f aca="false">+Outflows!T402+Fees!T402+'Ongoing Cash Flows'!T402+'Terminal Value'!T402</f>
        <v>0</v>
      </c>
      <c r="U402" s="9" t="n">
        <f aca="false">+Outflows!U402+Fees!U402+'Ongoing Cash Flows'!U402+'Terminal Value'!U402</f>
        <v>0</v>
      </c>
      <c r="V402" s="9" t="n">
        <f aca="false">+Outflows!V402+Fees!V402+'Ongoing Cash Flows'!V402+'Terminal Value'!V402</f>
        <v>0</v>
      </c>
      <c r="W402" s="9" t="n">
        <f aca="false">+Outflows!W402+Fees!W402+'Ongoing Cash Flows'!W402+'Terminal Value'!W402</f>
        <v>0</v>
      </c>
      <c r="X402" s="9" t="n">
        <f aca="false">+Outflows!X402+Fees!X402+'Ongoing Cash Flows'!X402+'Terminal Value'!X402</f>
        <v>0</v>
      </c>
      <c r="Y402" s="9" t="n">
        <f aca="false">+Outflows!Y402+Fees!Y402+'Ongoing Cash Flows'!Y402+'Terminal Value'!Y402</f>
        <v>0</v>
      </c>
      <c r="Z402" s="9" t="n">
        <f aca="false">+Outflows!Z402+Fees!Z402+'Ongoing Cash Flows'!Z402+'Terminal Value'!Z402</f>
        <v>0</v>
      </c>
      <c r="AA402" s="9" t="n">
        <f aca="false">+Outflows!AA402+Fees!AA402+'Ongoing Cash Flows'!AA402+'Terminal Value'!AA402</f>
        <v>0</v>
      </c>
      <c r="AB402" s="9" t="n">
        <f aca="false">+Outflows!AB402+Fees!AB402+'Ongoing Cash Flows'!AB402+'Terminal Value'!AB402</f>
        <v>0</v>
      </c>
      <c r="AC402" s="9" t="n">
        <f aca="false">+Outflows!AC402+Fees!AC402+'Ongoing Cash Flows'!AC402+'Terminal Value'!AC402</f>
        <v>0</v>
      </c>
      <c r="AD402" s="9" t="n">
        <f aca="false">+Outflows!AD402+Fees!AD402+'Ongoing Cash Flows'!AD402+'Terminal Value'!AD402</f>
        <v>0</v>
      </c>
      <c r="AE402" s="9" t="n">
        <f aca="false">+Outflows!AE402+Fees!AE402+'Ongoing Cash Flows'!AE402+'Terminal Value'!AE402</f>
        <v>0</v>
      </c>
      <c r="AF402" s="9" t="n">
        <f aca="false">+Outflows!AF402+Fees!AF402+'Ongoing Cash Flows'!AF402+'Terminal Value'!AF402</f>
        <v>0</v>
      </c>
      <c r="AG402" s="9" t="n">
        <f aca="false">+Outflows!AG402+Fees!AG402+'Ongoing Cash Flows'!AG402+'Terminal Value'!AG402</f>
        <v>0</v>
      </c>
      <c r="AH402" s="9" t="n">
        <f aca="false">+Outflows!AH402+Fees!AH402+'Ongoing Cash Flows'!AH402+'Terminal Value'!AH402</f>
        <v>0</v>
      </c>
      <c r="AI402" s="9" t="n">
        <f aca="false">+Outflows!AI402+Fees!AI402+'Ongoing Cash Flows'!AI402+'Terminal Value'!AI402</f>
        <v>0</v>
      </c>
      <c r="AJ402" s="9" t="n">
        <f aca="false">+Outflows!AJ402+Fees!AJ402+'Ongoing Cash Flows'!AJ402+'Terminal Value'!AJ402</f>
        <v>0</v>
      </c>
      <c r="AK402" s="9"/>
      <c r="AL402" s="1"/>
      <c r="AM402" s="32"/>
      <c r="AN402" s="33" t="n">
        <f aca="false">IF(ISERROR(XIRR(B402:AJ402,IRRDates)),-1,XIRR(B402:AJ402,IRRDates))</f>
        <v>0.0705814864901237</v>
      </c>
      <c r="AO402" s="9" t="n">
        <f aca="false">SUMPRODUCT(B402:AJ402,PVRf)</f>
        <v>0</v>
      </c>
      <c r="AP402" s="9" t="n">
        <f aca="false">MIN(0,AO402-$AO$1004)^2</f>
        <v>0</v>
      </c>
      <c r="AQ402" s="9" t="n">
        <f aca="false">MAX(0,AO402-$AO$1004)^2</f>
        <v>0</v>
      </c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20"/>
      <c r="CM402" s="20"/>
      <c r="CN402" s="20"/>
      <c r="CO402" s="20"/>
      <c r="CP402" s="20"/>
    </row>
    <row r="403" customFormat="false" ht="11.25" hidden="false" customHeight="false" outlineLevel="0" collapsed="false">
      <c r="A403" s="1" t="n">
        <v>401</v>
      </c>
      <c r="B403" s="9" t="n">
        <f aca="false">+Outflows!B403+Fees!B403+'Ongoing Cash Flows'!B403+'Terminal Value'!B403</f>
        <v>-95341.4567069157</v>
      </c>
      <c r="C403" s="9" t="n">
        <f aca="false">+Outflows!C403+Fees!C403+'Ongoing Cash Flows'!C403+'Terminal Value'!C403</f>
        <v>14162.0178192197</v>
      </c>
      <c r="D403" s="9" t="n">
        <f aca="false">+Outflows!D403+Fees!D403+'Ongoing Cash Flows'!D403+'Terminal Value'!D403</f>
        <v>12184.1672749079</v>
      </c>
      <c r="E403" s="9" t="n">
        <f aca="false">+Outflows!E403+Fees!E403+'Ongoing Cash Flows'!E403+'Terminal Value'!E403</f>
        <v>10208.7186927656</v>
      </c>
      <c r="F403" s="9" t="n">
        <f aca="false">+Outflows!F403+Fees!F403+'Ongoing Cash Flows'!F403+'Terminal Value'!F403</f>
        <v>9777.6282541787</v>
      </c>
      <c r="G403" s="9" t="n">
        <f aca="false">+Outflows!G403+Fees!G403+'Ongoing Cash Flows'!G403+'Terminal Value'!G403</f>
        <v>9396.58322920987</v>
      </c>
      <c r="H403" s="9" t="n">
        <f aca="false">+Outflows!H403+Fees!H403+'Ongoing Cash Flows'!H403+'Terminal Value'!H403</f>
        <v>8520.87281696764</v>
      </c>
      <c r="I403" s="9" t="n">
        <f aca="false">+Outflows!I403+Fees!I403+'Ongoing Cash Flows'!I403+'Terminal Value'!I403</f>
        <v>8368.40313385829</v>
      </c>
      <c r="J403" s="9" t="n">
        <f aca="false">+Outflows!J403+Fees!J403+'Ongoing Cash Flows'!J403+'Terminal Value'!J403</f>
        <v>8355.9689313233</v>
      </c>
      <c r="K403" s="9" t="n">
        <f aca="false">+Outflows!K403+Fees!K403+'Ongoing Cash Flows'!K403+'Terminal Value'!K403</f>
        <v>8346.86857854903</v>
      </c>
      <c r="L403" s="9" t="n">
        <f aca="false">+Outflows!L403+Fees!L403+'Ongoing Cash Flows'!L403+'Terminal Value'!L403</f>
        <v>8348.04099644289</v>
      </c>
      <c r="M403" s="9" t="n">
        <f aca="false">+Outflows!M403+Fees!M403+'Ongoing Cash Flows'!M403+'Terminal Value'!M403</f>
        <v>8320.0899442462</v>
      </c>
      <c r="N403" s="9" t="n">
        <f aca="false">+Outflows!N403+Fees!N403+'Ongoing Cash Flows'!N403+'Terminal Value'!N403</f>
        <v>8302.38826391098</v>
      </c>
      <c r="O403" s="9" t="n">
        <f aca="false">+Outflows!O403+Fees!O403+'Ongoing Cash Flows'!O403+'Terminal Value'!O403</f>
        <v>7976.31962711434</v>
      </c>
      <c r="P403" s="9" t="n">
        <f aca="false">+Outflows!P403+Fees!P403+'Ongoing Cash Flows'!P403+'Terminal Value'!P403</f>
        <v>7868.40577838516</v>
      </c>
      <c r="Q403" s="9" t="n">
        <f aca="false">+Outflows!Q403+Fees!Q403+'Ongoing Cash Flows'!Q403+'Terminal Value'!Q403</f>
        <v>7839.90458228674</v>
      </c>
      <c r="R403" s="9" t="n">
        <f aca="false">+Outflows!R403+Fees!R403+'Ongoing Cash Flows'!R403+'Terminal Value'!R403</f>
        <v>1093.52837184564</v>
      </c>
      <c r="S403" s="9" t="n">
        <f aca="false">+Outflows!S403+Fees!S403+'Ongoing Cash Flows'!S403+'Terminal Value'!S403</f>
        <v>0</v>
      </c>
      <c r="T403" s="9" t="n">
        <f aca="false">+Outflows!T403+Fees!T403+'Ongoing Cash Flows'!T403+'Terminal Value'!T403</f>
        <v>0</v>
      </c>
      <c r="U403" s="9" t="n">
        <f aca="false">+Outflows!U403+Fees!U403+'Ongoing Cash Flows'!U403+'Terminal Value'!U403</f>
        <v>0</v>
      </c>
      <c r="V403" s="9" t="n">
        <f aca="false">+Outflows!V403+Fees!V403+'Ongoing Cash Flows'!V403+'Terminal Value'!V403</f>
        <v>0</v>
      </c>
      <c r="W403" s="9" t="n">
        <f aca="false">+Outflows!W403+Fees!W403+'Ongoing Cash Flows'!W403+'Terminal Value'!W403</f>
        <v>0</v>
      </c>
      <c r="X403" s="9" t="n">
        <f aca="false">+Outflows!X403+Fees!X403+'Ongoing Cash Flows'!X403+'Terminal Value'!X403</f>
        <v>0</v>
      </c>
      <c r="Y403" s="9" t="n">
        <f aca="false">+Outflows!Y403+Fees!Y403+'Ongoing Cash Flows'!Y403+'Terminal Value'!Y403</f>
        <v>0</v>
      </c>
      <c r="Z403" s="9" t="n">
        <f aca="false">+Outflows!Z403+Fees!Z403+'Ongoing Cash Flows'!Z403+'Terminal Value'!Z403</f>
        <v>0</v>
      </c>
      <c r="AA403" s="9" t="n">
        <f aca="false">+Outflows!AA403+Fees!AA403+'Ongoing Cash Flows'!AA403+'Terminal Value'!AA403</f>
        <v>0</v>
      </c>
      <c r="AB403" s="9" t="n">
        <f aca="false">+Outflows!AB403+Fees!AB403+'Ongoing Cash Flows'!AB403+'Terminal Value'!AB403</f>
        <v>0</v>
      </c>
      <c r="AC403" s="9" t="n">
        <f aca="false">+Outflows!AC403+Fees!AC403+'Ongoing Cash Flows'!AC403+'Terminal Value'!AC403</f>
        <v>0</v>
      </c>
      <c r="AD403" s="9" t="n">
        <f aca="false">+Outflows!AD403+Fees!AD403+'Ongoing Cash Flows'!AD403+'Terminal Value'!AD403</f>
        <v>0</v>
      </c>
      <c r="AE403" s="9" t="n">
        <f aca="false">+Outflows!AE403+Fees!AE403+'Ongoing Cash Flows'!AE403+'Terminal Value'!AE403</f>
        <v>0</v>
      </c>
      <c r="AF403" s="9" t="n">
        <f aca="false">+Outflows!AF403+Fees!AF403+'Ongoing Cash Flows'!AF403+'Terminal Value'!AF403</f>
        <v>0</v>
      </c>
      <c r="AG403" s="9" t="n">
        <f aca="false">+Outflows!AG403+Fees!AG403+'Ongoing Cash Flows'!AG403+'Terminal Value'!AG403</f>
        <v>0</v>
      </c>
      <c r="AH403" s="9" t="n">
        <f aca="false">+Outflows!AH403+Fees!AH403+'Ongoing Cash Flows'!AH403+'Terminal Value'!AH403</f>
        <v>0</v>
      </c>
      <c r="AI403" s="9" t="n">
        <f aca="false">+Outflows!AI403+Fees!AI403+'Ongoing Cash Flows'!AI403+'Terminal Value'!AI403</f>
        <v>0</v>
      </c>
      <c r="AJ403" s="9" t="n">
        <f aca="false">+Outflows!AJ403+Fees!AJ403+'Ongoing Cash Flows'!AJ403+'Terminal Value'!AJ403</f>
        <v>0</v>
      </c>
      <c r="AK403" s="9"/>
      <c r="AL403" s="1"/>
      <c r="AM403" s="32"/>
      <c r="AN403" s="33" t="n">
        <f aca="false">IF(ISERROR(XIRR(B403:AJ403,IRRDates)),-1,XIRR(B403:AJ403,IRRDates))</f>
        <v>0.0564852173722208</v>
      </c>
      <c r="AO403" s="9" t="n">
        <f aca="false">SUMPRODUCT(B403:AJ403,PVRf)</f>
        <v>0</v>
      </c>
      <c r="AP403" s="9" t="n">
        <f aca="false">MIN(0,AO403-$AO$1004)^2</f>
        <v>0</v>
      </c>
      <c r="AQ403" s="9" t="n">
        <f aca="false">MAX(0,AO403-$AO$1004)^2</f>
        <v>0</v>
      </c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20"/>
      <c r="CM403" s="20"/>
      <c r="CN403" s="20"/>
      <c r="CO403" s="20"/>
      <c r="CP403" s="20"/>
    </row>
    <row r="404" customFormat="false" ht="11.25" hidden="false" customHeight="false" outlineLevel="0" collapsed="false">
      <c r="A404" s="1" t="n">
        <v>402</v>
      </c>
      <c r="B404" s="9" t="n">
        <f aca="false">+Outflows!B404+Fees!B404+'Ongoing Cash Flows'!B404+'Terminal Value'!B404</f>
        <v>-101024.382870795</v>
      </c>
      <c r="C404" s="9" t="n">
        <f aca="false">+Outflows!C404+Fees!C404+'Ongoing Cash Flows'!C404+'Terminal Value'!C404</f>
        <v>14360.038762736</v>
      </c>
      <c r="D404" s="9" t="n">
        <f aca="false">+Outflows!D404+Fees!D404+'Ongoing Cash Flows'!D404+'Terminal Value'!D404</f>
        <v>12504.708463526</v>
      </c>
      <c r="E404" s="9" t="n">
        <f aca="false">+Outflows!E404+Fees!E404+'Ongoing Cash Flows'!E404+'Terminal Value'!E404</f>
        <v>10332.8181746422</v>
      </c>
      <c r="F404" s="9" t="n">
        <f aca="false">+Outflows!F404+Fees!F404+'Ongoing Cash Flows'!F404+'Terminal Value'!F404</f>
        <v>9979.75232806564</v>
      </c>
      <c r="G404" s="9" t="n">
        <f aca="false">+Outflows!G404+Fees!G404+'Ongoing Cash Flows'!G404+'Terminal Value'!G404</f>
        <v>9542.88625767945</v>
      </c>
      <c r="H404" s="9" t="n">
        <f aca="false">+Outflows!H404+Fees!H404+'Ongoing Cash Flows'!H404+'Terminal Value'!H404</f>
        <v>8658.52601841141</v>
      </c>
      <c r="I404" s="9" t="n">
        <f aca="false">+Outflows!I404+Fees!I404+'Ongoing Cash Flows'!I404+'Terminal Value'!I404</f>
        <v>8498.76491371676</v>
      </c>
      <c r="J404" s="9" t="n">
        <f aca="false">+Outflows!J404+Fees!J404+'Ongoing Cash Flows'!J404+'Terminal Value'!J404</f>
        <v>8486.33071118177</v>
      </c>
      <c r="K404" s="9" t="n">
        <f aca="false">+Outflows!K404+Fees!K404+'Ongoing Cash Flows'!K404+'Terminal Value'!K404</f>
        <v>8477.45131057675</v>
      </c>
      <c r="L404" s="9" t="n">
        <f aca="false">+Outflows!L404+Fees!L404+'Ongoing Cash Flows'!L404+'Terminal Value'!L404</f>
        <v>8478.40277630136</v>
      </c>
      <c r="M404" s="9" t="n">
        <f aca="false">+Outflows!M404+Fees!M404+'Ongoing Cash Flows'!M404+'Terminal Value'!M404</f>
        <v>8450.67267627392</v>
      </c>
      <c r="N404" s="9" t="n">
        <f aca="false">+Outflows!N404+Fees!N404+'Ongoing Cash Flows'!N404+'Terminal Value'!N404</f>
        <v>8432.75004376945</v>
      </c>
      <c r="O404" s="9" t="n">
        <f aca="false">+Outflows!O404+Fees!O404+'Ongoing Cash Flows'!O404+'Terminal Value'!O404</f>
        <v>8106.90235914206</v>
      </c>
      <c r="P404" s="9" t="n">
        <f aca="false">+Outflows!P404+Fees!P404+'Ongoing Cash Flows'!P404+'Terminal Value'!P404</f>
        <v>7998.76755824363</v>
      </c>
      <c r="Q404" s="9" t="n">
        <f aca="false">+Outflows!Q404+Fees!Q404+'Ongoing Cash Flows'!Q404+'Terminal Value'!Q404</f>
        <v>7970.48731431446</v>
      </c>
      <c r="R404" s="9" t="n">
        <f aca="false">+Outflows!R404+Fees!R404+'Ongoing Cash Flows'!R404+'Terminal Value'!R404</f>
        <v>1158.70926177487</v>
      </c>
      <c r="S404" s="9" t="n">
        <f aca="false">+Outflows!S404+Fees!S404+'Ongoing Cash Flows'!S404+'Terminal Value'!S404</f>
        <v>0</v>
      </c>
      <c r="T404" s="9" t="n">
        <f aca="false">+Outflows!T404+Fees!T404+'Ongoing Cash Flows'!T404+'Terminal Value'!T404</f>
        <v>0</v>
      </c>
      <c r="U404" s="9" t="n">
        <f aca="false">+Outflows!U404+Fees!U404+'Ongoing Cash Flows'!U404+'Terminal Value'!U404</f>
        <v>0</v>
      </c>
      <c r="V404" s="9" t="n">
        <f aca="false">+Outflows!V404+Fees!V404+'Ongoing Cash Flows'!V404+'Terminal Value'!V404</f>
        <v>0</v>
      </c>
      <c r="W404" s="9" t="n">
        <f aca="false">+Outflows!W404+Fees!W404+'Ongoing Cash Flows'!W404+'Terminal Value'!W404</f>
        <v>0</v>
      </c>
      <c r="X404" s="9" t="n">
        <f aca="false">+Outflows!X404+Fees!X404+'Ongoing Cash Flows'!X404+'Terminal Value'!X404</f>
        <v>0</v>
      </c>
      <c r="Y404" s="9" t="n">
        <f aca="false">+Outflows!Y404+Fees!Y404+'Ongoing Cash Flows'!Y404+'Terminal Value'!Y404</f>
        <v>0</v>
      </c>
      <c r="Z404" s="9" t="n">
        <f aca="false">+Outflows!Z404+Fees!Z404+'Ongoing Cash Flows'!Z404+'Terminal Value'!Z404</f>
        <v>0</v>
      </c>
      <c r="AA404" s="9" t="n">
        <f aca="false">+Outflows!AA404+Fees!AA404+'Ongoing Cash Flows'!AA404+'Terminal Value'!AA404</f>
        <v>0</v>
      </c>
      <c r="AB404" s="9" t="n">
        <f aca="false">+Outflows!AB404+Fees!AB404+'Ongoing Cash Flows'!AB404+'Terminal Value'!AB404</f>
        <v>0</v>
      </c>
      <c r="AC404" s="9" t="n">
        <f aca="false">+Outflows!AC404+Fees!AC404+'Ongoing Cash Flows'!AC404+'Terminal Value'!AC404</f>
        <v>0</v>
      </c>
      <c r="AD404" s="9" t="n">
        <f aca="false">+Outflows!AD404+Fees!AD404+'Ongoing Cash Flows'!AD404+'Terminal Value'!AD404</f>
        <v>0</v>
      </c>
      <c r="AE404" s="9" t="n">
        <f aca="false">+Outflows!AE404+Fees!AE404+'Ongoing Cash Flows'!AE404+'Terminal Value'!AE404</f>
        <v>0</v>
      </c>
      <c r="AF404" s="9" t="n">
        <f aca="false">+Outflows!AF404+Fees!AF404+'Ongoing Cash Flows'!AF404+'Terminal Value'!AF404</f>
        <v>0</v>
      </c>
      <c r="AG404" s="9" t="n">
        <f aca="false">+Outflows!AG404+Fees!AG404+'Ongoing Cash Flows'!AG404+'Terminal Value'!AG404</f>
        <v>0</v>
      </c>
      <c r="AH404" s="9" t="n">
        <f aca="false">+Outflows!AH404+Fees!AH404+'Ongoing Cash Flows'!AH404+'Terminal Value'!AH404</f>
        <v>0</v>
      </c>
      <c r="AI404" s="9" t="n">
        <f aca="false">+Outflows!AI404+Fees!AI404+'Ongoing Cash Flows'!AI404+'Terminal Value'!AI404</f>
        <v>0</v>
      </c>
      <c r="AJ404" s="9" t="n">
        <f aca="false">+Outflows!AJ404+Fees!AJ404+'Ongoing Cash Flows'!AJ404+'Terminal Value'!AJ404</f>
        <v>0</v>
      </c>
      <c r="AK404" s="9"/>
      <c r="AL404" s="1"/>
      <c r="AM404" s="32"/>
      <c r="AN404" s="33" t="n">
        <f aca="false">IF(ISERROR(XIRR(B404:AJ404,IRRDates)),-1,XIRR(B404:AJ404,IRRDates))</f>
        <v>0.0497408695705511</v>
      </c>
      <c r="AO404" s="9" t="n">
        <f aca="false">SUMPRODUCT(B404:AJ404,PVRf)</f>
        <v>0</v>
      </c>
      <c r="AP404" s="9" t="n">
        <f aca="false">MIN(0,AO404-$AO$1004)^2</f>
        <v>0</v>
      </c>
      <c r="AQ404" s="9" t="n">
        <f aca="false">MAX(0,AO404-$AO$1004)^2</f>
        <v>0</v>
      </c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20"/>
      <c r="CM404" s="20"/>
      <c r="CN404" s="20"/>
      <c r="CO404" s="20"/>
      <c r="CP404" s="20"/>
    </row>
    <row r="405" customFormat="false" ht="11.25" hidden="false" customHeight="false" outlineLevel="0" collapsed="false">
      <c r="A405" s="1" t="n">
        <v>403</v>
      </c>
      <c r="B405" s="9" t="n">
        <f aca="false">+Outflows!B405+Fees!B405+'Ongoing Cash Flows'!B405+'Terminal Value'!B405</f>
        <v>-91533.9294958645</v>
      </c>
      <c r="C405" s="9" t="n">
        <f aca="false">+Outflows!C405+Fees!C405+'Ongoing Cash Flows'!C405+'Terminal Value'!C405</f>
        <v>14109.4308975314</v>
      </c>
      <c r="D405" s="9" t="n">
        <f aca="false">+Outflows!D405+Fees!D405+'Ongoing Cash Flows'!D405+'Terminal Value'!D405</f>
        <v>12026.1753514392</v>
      </c>
      <c r="E405" s="9" t="n">
        <f aca="false">+Outflows!E405+Fees!E405+'Ongoing Cash Flows'!E405+'Terminal Value'!E405</f>
        <v>10137.5268107431</v>
      </c>
      <c r="F405" s="9" t="n">
        <f aca="false">+Outflows!F405+Fees!F405+'Ongoing Cash Flows'!F405+'Terminal Value'!F405</f>
        <v>9628.48252737999</v>
      </c>
      <c r="G405" s="9" t="n">
        <f aca="false">+Outflows!G405+Fees!G405+'Ongoing Cash Flows'!G405+'Terminal Value'!G405</f>
        <v>9295.11481650369</v>
      </c>
      <c r="H405" s="9" t="n">
        <f aca="false">+Outflows!H405+Fees!H405+'Ongoing Cash Flows'!H405+'Terminal Value'!H405</f>
        <v>8428.64597905503</v>
      </c>
      <c r="I405" s="9" t="n">
        <f aca="false">+Outflows!I405+Fees!I405+'Ongoing Cash Flows'!I405+'Terminal Value'!I405</f>
        <v>8281.06150565855</v>
      </c>
      <c r="J405" s="9" t="n">
        <f aca="false">+Outflows!J405+Fees!J405+'Ongoing Cash Flows'!J405+'Terminal Value'!J405</f>
        <v>8268.62730312355</v>
      </c>
      <c r="K405" s="9" t="n">
        <f aca="false">+Outflows!K405+Fees!K405+'Ongoing Cash Flows'!K405+'Terminal Value'!K405</f>
        <v>8259.37891369132</v>
      </c>
      <c r="L405" s="9" t="n">
        <f aca="false">+Outflows!L405+Fees!L405+'Ongoing Cash Flows'!L405+'Terminal Value'!L405</f>
        <v>8260.69936824315</v>
      </c>
      <c r="M405" s="9" t="n">
        <f aca="false">+Outflows!M405+Fees!M405+'Ongoing Cash Flows'!M405+'Terminal Value'!M405</f>
        <v>8232.60027938849</v>
      </c>
      <c r="N405" s="9" t="n">
        <f aca="false">+Outflows!N405+Fees!N405+'Ongoing Cash Flows'!N405+'Terminal Value'!N405</f>
        <v>8215.04663571124</v>
      </c>
      <c r="O405" s="9" t="n">
        <f aca="false">+Outflows!O405+Fees!O405+'Ongoing Cash Flows'!O405+'Terminal Value'!O405</f>
        <v>7888.82996225663</v>
      </c>
      <c r="P405" s="9" t="n">
        <f aca="false">+Outflows!P405+Fees!P405+'Ongoing Cash Flows'!P405+'Terminal Value'!P405</f>
        <v>7781.06415018542</v>
      </c>
      <c r="Q405" s="9" t="n">
        <f aca="false">+Outflows!Q405+Fees!Q405+'Ongoing Cash Flows'!Q405+'Terminal Value'!Q405</f>
        <v>7752.41491742903</v>
      </c>
      <c r="R405" s="9" t="n">
        <f aca="false">+Outflows!R405+Fees!R405+'Ongoing Cash Flows'!R405+'Terminal Value'!R405</f>
        <v>1049.85755774577</v>
      </c>
      <c r="S405" s="9" t="n">
        <f aca="false">+Outflows!S405+Fees!S405+'Ongoing Cash Flows'!S405+'Terminal Value'!S405</f>
        <v>0</v>
      </c>
      <c r="T405" s="9" t="n">
        <f aca="false">+Outflows!T405+Fees!T405+'Ongoing Cash Flows'!T405+'Terminal Value'!T405</f>
        <v>0</v>
      </c>
      <c r="U405" s="9" t="n">
        <f aca="false">+Outflows!U405+Fees!U405+'Ongoing Cash Flows'!U405+'Terminal Value'!U405</f>
        <v>0</v>
      </c>
      <c r="V405" s="9" t="n">
        <f aca="false">+Outflows!V405+Fees!V405+'Ongoing Cash Flows'!V405+'Terminal Value'!V405</f>
        <v>0</v>
      </c>
      <c r="W405" s="9" t="n">
        <f aca="false">+Outflows!W405+Fees!W405+'Ongoing Cash Flows'!W405+'Terminal Value'!W405</f>
        <v>0</v>
      </c>
      <c r="X405" s="9" t="n">
        <f aca="false">+Outflows!X405+Fees!X405+'Ongoing Cash Flows'!X405+'Terminal Value'!X405</f>
        <v>0</v>
      </c>
      <c r="Y405" s="9" t="n">
        <f aca="false">+Outflows!Y405+Fees!Y405+'Ongoing Cash Flows'!Y405+'Terminal Value'!Y405</f>
        <v>0</v>
      </c>
      <c r="Z405" s="9" t="n">
        <f aca="false">+Outflows!Z405+Fees!Z405+'Ongoing Cash Flows'!Z405+'Terminal Value'!Z405</f>
        <v>0</v>
      </c>
      <c r="AA405" s="9" t="n">
        <f aca="false">+Outflows!AA405+Fees!AA405+'Ongoing Cash Flows'!AA405+'Terminal Value'!AA405</f>
        <v>0</v>
      </c>
      <c r="AB405" s="9" t="n">
        <f aca="false">+Outflows!AB405+Fees!AB405+'Ongoing Cash Flows'!AB405+'Terminal Value'!AB405</f>
        <v>0</v>
      </c>
      <c r="AC405" s="9" t="n">
        <f aca="false">+Outflows!AC405+Fees!AC405+'Ongoing Cash Flows'!AC405+'Terminal Value'!AC405</f>
        <v>0</v>
      </c>
      <c r="AD405" s="9" t="n">
        <f aca="false">+Outflows!AD405+Fees!AD405+'Ongoing Cash Flows'!AD405+'Terminal Value'!AD405</f>
        <v>0</v>
      </c>
      <c r="AE405" s="9" t="n">
        <f aca="false">+Outflows!AE405+Fees!AE405+'Ongoing Cash Flows'!AE405+'Terminal Value'!AE405</f>
        <v>0</v>
      </c>
      <c r="AF405" s="9" t="n">
        <f aca="false">+Outflows!AF405+Fees!AF405+'Ongoing Cash Flows'!AF405+'Terminal Value'!AF405</f>
        <v>0</v>
      </c>
      <c r="AG405" s="9" t="n">
        <f aca="false">+Outflows!AG405+Fees!AG405+'Ongoing Cash Flows'!AG405+'Terminal Value'!AG405</f>
        <v>0</v>
      </c>
      <c r="AH405" s="9" t="n">
        <f aca="false">+Outflows!AH405+Fees!AH405+'Ongoing Cash Flows'!AH405+'Terminal Value'!AH405</f>
        <v>0</v>
      </c>
      <c r="AI405" s="9" t="n">
        <f aca="false">+Outflows!AI405+Fees!AI405+'Ongoing Cash Flows'!AI405+'Terminal Value'!AI405</f>
        <v>0</v>
      </c>
      <c r="AJ405" s="9" t="n">
        <f aca="false">+Outflows!AJ405+Fees!AJ405+'Ongoing Cash Flows'!AJ405+'Terminal Value'!AJ405</f>
        <v>0</v>
      </c>
      <c r="AK405" s="9"/>
      <c r="AL405" s="1"/>
      <c r="AM405" s="32"/>
      <c r="AN405" s="33" t="n">
        <f aca="false">IF(ISERROR(XIRR(B405:AJ405,IRRDates)),-1,XIRR(B405:AJ405,IRRDates))</f>
        <v>0.0616325750389613</v>
      </c>
      <c r="AO405" s="9" t="n">
        <f aca="false">SUMPRODUCT(B405:AJ405,PVRf)</f>
        <v>0</v>
      </c>
      <c r="AP405" s="9" t="n">
        <f aca="false">MIN(0,AO405-$AO$1004)^2</f>
        <v>0</v>
      </c>
      <c r="AQ405" s="9" t="n">
        <f aca="false">MAX(0,AO405-$AO$1004)^2</f>
        <v>0</v>
      </c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20"/>
      <c r="CM405" s="20"/>
      <c r="CN405" s="20"/>
      <c r="CO405" s="20"/>
      <c r="CP405" s="20"/>
    </row>
    <row r="406" customFormat="false" ht="11.25" hidden="false" customHeight="false" outlineLevel="0" collapsed="false">
      <c r="A406" s="1" t="n">
        <v>404</v>
      </c>
      <c r="B406" s="9" t="n">
        <f aca="false">+Outflows!B406+Fees!B406+'Ongoing Cash Flows'!B406+'Terminal Value'!B406</f>
        <v>-98374.1208928051</v>
      </c>
      <c r="C406" s="9" t="n">
        <f aca="false">+Outflows!C406+Fees!C406+'Ongoing Cash Flows'!C406+'Terminal Value'!C406</f>
        <v>14345.3589992548</v>
      </c>
      <c r="D406" s="9" t="n">
        <f aca="false">+Outflows!D406+Fees!D406+'Ongoing Cash Flows'!D406+'Terminal Value'!D406</f>
        <v>12284.5989000014</v>
      </c>
      <c r="E406" s="9" t="n">
        <f aca="false">+Outflows!E406+Fees!E406+'Ongoing Cash Flows'!E406+'Terminal Value'!E406</f>
        <v>10279.3021669645</v>
      </c>
      <c r="F406" s="9" t="n">
        <f aca="false">+Outflows!F406+Fees!F406+'Ongoing Cash Flows'!F406+'Terminal Value'!F406</f>
        <v>9889.26489357</v>
      </c>
      <c r="G406" s="9" t="n">
        <f aca="false">+Outflows!G406+Fees!G406+'Ongoing Cash Flows'!G406+'Terminal Value'!G406</f>
        <v>9618.88972670258</v>
      </c>
      <c r="H406" s="9" t="n">
        <f aca="false">+Outflows!H406+Fees!H406+'Ongoing Cash Flows'!H406+'Terminal Value'!H406</f>
        <v>8594.33073671766</v>
      </c>
      <c r="I406" s="9" t="n">
        <f aca="false">+Outflows!I406+Fees!I406+'Ongoing Cash Flows'!I406+'Terminal Value'!I406</f>
        <v>8437.97002415124</v>
      </c>
      <c r="J406" s="9" t="n">
        <f aca="false">+Outflows!J406+Fees!J406+'Ongoing Cash Flows'!J406+'Terminal Value'!J406</f>
        <v>8425.53582161625</v>
      </c>
      <c r="K406" s="9" t="n">
        <f aca="false">+Outflows!K406+Fees!K406+'Ongoing Cash Flows'!K406+'Terminal Value'!K406</f>
        <v>8416.55337882553</v>
      </c>
      <c r="L406" s="9" t="n">
        <f aca="false">+Outflows!L406+Fees!L406+'Ongoing Cash Flows'!L406+'Terminal Value'!L406</f>
        <v>8417.60788673585</v>
      </c>
      <c r="M406" s="9" t="n">
        <f aca="false">+Outflows!M406+Fees!M406+'Ongoing Cash Flows'!M406+'Terminal Value'!M406</f>
        <v>8389.7747445227</v>
      </c>
      <c r="N406" s="9" t="n">
        <f aca="false">+Outflows!N406+Fees!N406+'Ongoing Cash Flows'!N406+'Terminal Value'!N406</f>
        <v>8371.95515420394</v>
      </c>
      <c r="O406" s="9" t="n">
        <f aca="false">+Outflows!O406+Fees!O406+'Ongoing Cash Flows'!O406+'Terminal Value'!O406</f>
        <v>8046.00442739084</v>
      </c>
      <c r="P406" s="9" t="n">
        <f aca="false">+Outflows!P406+Fees!P406+'Ongoing Cash Flows'!P406+'Terminal Value'!P406</f>
        <v>7937.97266867812</v>
      </c>
      <c r="Q406" s="9" t="n">
        <f aca="false">+Outflows!Q406+Fees!Q406+'Ongoing Cash Flows'!Q406+'Terminal Value'!Q406</f>
        <v>7909.58938256325</v>
      </c>
      <c r="R406" s="9" t="n">
        <f aca="false">+Outflows!R406+Fees!R406+'Ongoing Cash Flows'!R406+'Terminal Value'!R406</f>
        <v>1128.31181699212</v>
      </c>
      <c r="S406" s="9" t="n">
        <f aca="false">+Outflows!S406+Fees!S406+'Ongoing Cash Flows'!S406+'Terminal Value'!S406</f>
        <v>0</v>
      </c>
      <c r="T406" s="9" t="n">
        <f aca="false">+Outflows!T406+Fees!T406+'Ongoing Cash Flows'!T406+'Terminal Value'!T406</f>
        <v>0</v>
      </c>
      <c r="U406" s="9" t="n">
        <f aca="false">+Outflows!U406+Fees!U406+'Ongoing Cash Flows'!U406+'Terminal Value'!U406</f>
        <v>0</v>
      </c>
      <c r="V406" s="9" t="n">
        <f aca="false">+Outflows!V406+Fees!V406+'Ongoing Cash Flows'!V406+'Terminal Value'!V406</f>
        <v>0</v>
      </c>
      <c r="W406" s="9" t="n">
        <f aca="false">+Outflows!W406+Fees!W406+'Ongoing Cash Flows'!W406+'Terminal Value'!W406</f>
        <v>0</v>
      </c>
      <c r="X406" s="9" t="n">
        <f aca="false">+Outflows!X406+Fees!X406+'Ongoing Cash Flows'!X406+'Terminal Value'!X406</f>
        <v>0</v>
      </c>
      <c r="Y406" s="9" t="n">
        <f aca="false">+Outflows!Y406+Fees!Y406+'Ongoing Cash Flows'!Y406+'Terminal Value'!Y406</f>
        <v>0</v>
      </c>
      <c r="Z406" s="9" t="n">
        <f aca="false">+Outflows!Z406+Fees!Z406+'Ongoing Cash Flows'!Z406+'Terminal Value'!Z406</f>
        <v>0</v>
      </c>
      <c r="AA406" s="9" t="n">
        <f aca="false">+Outflows!AA406+Fees!AA406+'Ongoing Cash Flows'!AA406+'Terminal Value'!AA406</f>
        <v>0</v>
      </c>
      <c r="AB406" s="9" t="n">
        <f aca="false">+Outflows!AB406+Fees!AB406+'Ongoing Cash Flows'!AB406+'Terminal Value'!AB406</f>
        <v>0</v>
      </c>
      <c r="AC406" s="9" t="n">
        <f aca="false">+Outflows!AC406+Fees!AC406+'Ongoing Cash Flows'!AC406+'Terminal Value'!AC406</f>
        <v>0</v>
      </c>
      <c r="AD406" s="9" t="n">
        <f aca="false">+Outflows!AD406+Fees!AD406+'Ongoing Cash Flows'!AD406+'Terminal Value'!AD406</f>
        <v>0</v>
      </c>
      <c r="AE406" s="9" t="n">
        <f aca="false">+Outflows!AE406+Fees!AE406+'Ongoing Cash Flows'!AE406+'Terminal Value'!AE406</f>
        <v>0</v>
      </c>
      <c r="AF406" s="9" t="n">
        <f aca="false">+Outflows!AF406+Fees!AF406+'Ongoing Cash Flows'!AF406+'Terminal Value'!AF406</f>
        <v>0</v>
      </c>
      <c r="AG406" s="9" t="n">
        <f aca="false">+Outflows!AG406+Fees!AG406+'Ongoing Cash Flows'!AG406+'Terminal Value'!AG406</f>
        <v>0</v>
      </c>
      <c r="AH406" s="9" t="n">
        <f aca="false">+Outflows!AH406+Fees!AH406+'Ongoing Cash Flows'!AH406+'Terminal Value'!AH406</f>
        <v>0</v>
      </c>
      <c r="AI406" s="9" t="n">
        <f aca="false">+Outflows!AI406+Fees!AI406+'Ongoing Cash Flows'!AI406+'Terminal Value'!AI406</f>
        <v>0</v>
      </c>
      <c r="AJ406" s="9" t="n">
        <f aca="false">+Outflows!AJ406+Fees!AJ406+'Ongoing Cash Flows'!AJ406+'Terminal Value'!AJ406</f>
        <v>0</v>
      </c>
      <c r="AK406" s="9"/>
      <c r="AL406" s="1"/>
      <c r="AM406" s="32"/>
      <c r="AN406" s="33" t="n">
        <f aca="false">IF(ISERROR(XIRR(B406:AJ406,IRRDates)),-1,XIRR(B406:AJ406,IRRDates))</f>
        <v>0.0530171519445277</v>
      </c>
      <c r="AO406" s="9" t="n">
        <f aca="false">SUMPRODUCT(B406:AJ406,PVRf)</f>
        <v>0</v>
      </c>
      <c r="AP406" s="9" t="n">
        <f aca="false">MIN(0,AO406-$AO$1004)^2</f>
        <v>0</v>
      </c>
      <c r="AQ406" s="9" t="n">
        <f aca="false">MAX(0,AO406-$AO$1004)^2</f>
        <v>0</v>
      </c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20"/>
      <c r="CM406" s="20"/>
      <c r="CN406" s="20"/>
      <c r="CO406" s="20"/>
      <c r="CP406" s="20"/>
    </row>
    <row r="407" customFormat="false" ht="11.25" hidden="false" customHeight="false" outlineLevel="0" collapsed="false">
      <c r="A407" s="1" t="n">
        <v>405</v>
      </c>
      <c r="B407" s="9" t="n">
        <f aca="false">+Outflows!B407+Fees!B407+'Ongoing Cash Flows'!B407+'Terminal Value'!B407</f>
        <v>-85428.0289257169</v>
      </c>
      <c r="C407" s="9" t="n">
        <f aca="false">+Outflows!C407+Fees!C407+'Ongoing Cash Flows'!C407+'Terminal Value'!C407</f>
        <v>14066.3817121678</v>
      </c>
      <c r="D407" s="9" t="n">
        <f aca="false">+Outflows!D407+Fees!D407+'Ongoing Cash Flows'!D407+'Terminal Value'!D407</f>
        <v>11852.3750419877</v>
      </c>
      <c r="E407" s="9" t="n">
        <f aca="false">+Outflows!E407+Fees!E407+'Ongoing Cash Flows'!E407+'Terminal Value'!E407</f>
        <v>9838.09458067357</v>
      </c>
      <c r="F407" s="9" t="n">
        <f aca="false">+Outflows!F407+Fees!F407+'Ongoing Cash Flows'!F407+'Terminal Value'!F407</f>
        <v>9442.21566361798</v>
      </c>
      <c r="G407" s="9" t="n">
        <f aca="false">+Outflows!G407+Fees!G407+'Ongoing Cash Flows'!G407+'Terminal Value'!G407</f>
        <v>9187.62700653627</v>
      </c>
      <c r="H407" s="9" t="n">
        <f aca="false">+Outflows!H407+Fees!H407+'Ongoing Cash Flows'!H407+'Terminal Value'!H407</f>
        <v>8280.74739002877</v>
      </c>
      <c r="I407" s="9" t="n">
        <f aca="false">+Outflows!I407+Fees!I407+'Ongoing Cash Flows'!I407+'Terminal Value'!I407</f>
        <v>8140.99703129981</v>
      </c>
      <c r="J407" s="9" t="n">
        <f aca="false">+Outflows!J407+Fees!J407+'Ongoing Cash Flows'!J407+'Terminal Value'!J407</f>
        <v>8128.56282876482</v>
      </c>
      <c r="K407" s="9" t="n">
        <f aca="false">+Outflows!K407+Fees!K407+'Ongoing Cash Flows'!K407+'Terminal Value'!K407</f>
        <v>8119.07704191842</v>
      </c>
      <c r="L407" s="9" t="n">
        <f aca="false">+Outflows!L407+Fees!L407+'Ongoing Cash Flows'!L407+'Terminal Value'!L407</f>
        <v>8120.63489388442</v>
      </c>
      <c r="M407" s="9" t="n">
        <f aca="false">+Outflows!M407+Fees!M407+'Ongoing Cash Flows'!M407+'Terminal Value'!M407</f>
        <v>8092.29840761559</v>
      </c>
      <c r="N407" s="9" t="n">
        <f aca="false">+Outflows!N407+Fees!N407+'Ongoing Cash Flows'!N407+'Terminal Value'!N407</f>
        <v>8074.98216135251</v>
      </c>
      <c r="O407" s="9" t="n">
        <f aca="false">+Outflows!O407+Fees!O407+'Ongoing Cash Flows'!O407+'Terminal Value'!O407</f>
        <v>7748.52809048373</v>
      </c>
      <c r="P407" s="9" t="n">
        <f aca="false">+Outflows!P407+Fees!P407+'Ongoing Cash Flows'!P407+'Terminal Value'!P407</f>
        <v>7640.99967582669</v>
      </c>
      <c r="Q407" s="9" t="n">
        <f aca="false">+Outflows!Q407+Fees!Q407+'Ongoing Cash Flows'!Q407+'Terminal Value'!Q407</f>
        <v>7612.11304565614</v>
      </c>
      <c r="R407" s="9" t="n">
        <f aca="false">+Outflows!R407+Fees!R407+'Ongoing Cash Flows'!R407+'Terminal Value'!R407</f>
        <v>979.825320566402</v>
      </c>
      <c r="S407" s="9" t="n">
        <f aca="false">+Outflows!S407+Fees!S407+'Ongoing Cash Flows'!S407+'Terminal Value'!S407</f>
        <v>0</v>
      </c>
      <c r="T407" s="9" t="n">
        <f aca="false">+Outflows!T407+Fees!T407+'Ongoing Cash Flows'!T407+'Terminal Value'!T407</f>
        <v>0</v>
      </c>
      <c r="U407" s="9" t="n">
        <f aca="false">+Outflows!U407+Fees!U407+'Ongoing Cash Flows'!U407+'Terminal Value'!U407</f>
        <v>0</v>
      </c>
      <c r="V407" s="9" t="n">
        <f aca="false">+Outflows!V407+Fees!V407+'Ongoing Cash Flows'!V407+'Terminal Value'!V407</f>
        <v>0</v>
      </c>
      <c r="W407" s="9" t="n">
        <f aca="false">+Outflows!W407+Fees!W407+'Ongoing Cash Flows'!W407+'Terminal Value'!W407</f>
        <v>0</v>
      </c>
      <c r="X407" s="9" t="n">
        <f aca="false">+Outflows!X407+Fees!X407+'Ongoing Cash Flows'!X407+'Terminal Value'!X407</f>
        <v>0</v>
      </c>
      <c r="Y407" s="9" t="n">
        <f aca="false">+Outflows!Y407+Fees!Y407+'Ongoing Cash Flows'!Y407+'Terminal Value'!Y407</f>
        <v>0</v>
      </c>
      <c r="Z407" s="9" t="n">
        <f aca="false">+Outflows!Z407+Fees!Z407+'Ongoing Cash Flows'!Z407+'Terminal Value'!Z407</f>
        <v>0</v>
      </c>
      <c r="AA407" s="9" t="n">
        <f aca="false">+Outflows!AA407+Fees!AA407+'Ongoing Cash Flows'!AA407+'Terminal Value'!AA407</f>
        <v>0</v>
      </c>
      <c r="AB407" s="9" t="n">
        <f aca="false">+Outflows!AB407+Fees!AB407+'Ongoing Cash Flows'!AB407+'Terminal Value'!AB407</f>
        <v>0</v>
      </c>
      <c r="AC407" s="9" t="n">
        <f aca="false">+Outflows!AC407+Fees!AC407+'Ongoing Cash Flows'!AC407+'Terminal Value'!AC407</f>
        <v>0</v>
      </c>
      <c r="AD407" s="9" t="n">
        <f aca="false">+Outflows!AD407+Fees!AD407+'Ongoing Cash Flows'!AD407+'Terminal Value'!AD407</f>
        <v>0</v>
      </c>
      <c r="AE407" s="9" t="n">
        <f aca="false">+Outflows!AE407+Fees!AE407+'Ongoing Cash Flows'!AE407+'Terminal Value'!AE407</f>
        <v>0</v>
      </c>
      <c r="AF407" s="9" t="n">
        <f aca="false">+Outflows!AF407+Fees!AF407+'Ongoing Cash Flows'!AF407+'Terminal Value'!AF407</f>
        <v>0</v>
      </c>
      <c r="AG407" s="9" t="n">
        <f aca="false">+Outflows!AG407+Fees!AG407+'Ongoing Cash Flows'!AG407+'Terminal Value'!AG407</f>
        <v>0</v>
      </c>
      <c r="AH407" s="9" t="n">
        <f aca="false">+Outflows!AH407+Fees!AH407+'Ongoing Cash Flows'!AH407+'Terminal Value'!AH407</f>
        <v>0</v>
      </c>
      <c r="AI407" s="9" t="n">
        <f aca="false">+Outflows!AI407+Fees!AI407+'Ongoing Cash Flows'!AI407+'Terminal Value'!AI407</f>
        <v>0</v>
      </c>
      <c r="AJ407" s="9" t="n">
        <f aca="false">+Outflows!AJ407+Fees!AJ407+'Ongoing Cash Flows'!AJ407+'Terminal Value'!AJ407</f>
        <v>0</v>
      </c>
      <c r="AK407" s="9"/>
      <c r="AL407" s="1"/>
      <c r="AM407" s="32"/>
      <c r="AN407" s="33" t="n">
        <f aca="false">IF(ISERROR(XIRR(B407:AJ407,IRRDates)),-1,XIRR(B407:AJ407,IRRDates))</f>
        <v>0.0708054427057374</v>
      </c>
      <c r="AO407" s="9" t="n">
        <f aca="false">SUMPRODUCT(B407:AJ407,PVRf)</f>
        <v>0</v>
      </c>
      <c r="AP407" s="9" t="n">
        <f aca="false">MIN(0,AO407-$AO$1004)^2</f>
        <v>0</v>
      </c>
      <c r="AQ407" s="9" t="n">
        <f aca="false">MAX(0,AO407-$AO$1004)^2</f>
        <v>0</v>
      </c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20"/>
      <c r="CM407" s="20"/>
      <c r="CN407" s="20"/>
      <c r="CO407" s="20"/>
      <c r="CP407" s="20"/>
    </row>
    <row r="408" customFormat="false" ht="11.25" hidden="false" customHeight="false" outlineLevel="0" collapsed="false">
      <c r="A408" s="1" t="n">
        <v>406</v>
      </c>
      <c r="B408" s="9" t="n">
        <f aca="false">+Outflows!B408+Fees!B408+'Ongoing Cash Flows'!B408+'Terminal Value'!B408</f>
        <v>-91028.0279615559</v>
      </c>
      <c r="C408" s="9" t="n">
        <f aca="false">+Outflows!C408+Fees!C408+'Ongoing Cash Flows'!C408+'Terminal Value'!C408</f>
        <v>14137.5698648161</v>
      </c>
      <c r="D408" s="9" t="n">
        <f aca="false">+Outflows!D408+Fees!D408+'Ongoing Cash Flows'!D408+'Terminal Value'!D408</f>
        <v>11986.1842585669</v>
      </c>
      <c r="E408" s="9" t="n">
        <f aca="false">+Outflows!E408+Fees!E408+'Ongoing Cash Flows'!E408+'Terminal Value'!E408</f>
        <v>10006.87261529</v>
      </c>
      <c r="F408" s="9" t="n">
        <f aca="false">+Outflows!F408+Fees!F408+'Ongoing Cash Flows'!F408+'Terminal Value'!F408</f>
        <v>9769.88804487383</v>
      </c>
      <c r="G408" s="9" t="n">
        <f aca="false">+Outflows!G408+Fees!G408+'Ongoing Cash Flows'!G408+'Terminal Value'!G408</f>
        <v>9376.50961052337</v>
      </c>
      <c r="H408" s="9" t="n">
        <f aca="false">+Outflows!H408+Fees!H408+'Ongoing Cash Flows'!H408+'Terminal Value'!H408</f>
        <v>8416.39191067463</v>
      </c>
      <c r="I408" s="9" t="n">
        <f aca="false">+Outflows!I408+Fees!I408+'Ongoing Cash Flows'!I408+'Terminal Value'!I408</f>
        <v>8269.45652918273</v>
      </c>
      <c r="J408" s="9" t="n">
        <f aca="false">+Outflows!J408+Fees!J408+'Ongoing Cash Flows'!J408+'Terminal Value'!J408</f>
        <v>8257.02232664774</v>
      </c>
      <c r="K408" s="9" t="n">
        <f aca="false">+Outflows!K408+Fees!K408+'Ongoing Cash Flows'!K408+'Terminal Value'!K408</f>
        <v>8247.75426776385</v>
      </c>
      <c r="L408" s="9" t="n">
        <f aca="false">+Outflows!L408+Fees!L408+'Ongoing Cash Flows'!L408+'Terminal Value'!L408</f>
        <v>8249.09439176733</v>
      </c>
      <c r="M408" s="9" t="n">
        <f aca="false">+Outflows!M408+Fees!M408+'Ongoing Cash Flows'!M408+'Terminal Value'!M408</f>
        <v>8220.97563346103</v>
      </c>
      <c r="N408" s="9" t="n">
        <f aca="false">+Outflows!N408+Fees!N408+'Ongoing Cash Flows'!N408+'Terminal Value'!N408</f>
        <v>8203.44165923543</v>
      </c>
      <c r="O408" s="9" t="n">
        <f aca="false">+Outflows!O408+Fees!O408+'Ongoing Cash Flows'!O408+'Terminal Value'!O408</f>
        <v>7877.20531632916</v>
      </c>
      <c r="P408" s="9" t="n">
        <f aca="false">+Outflows!P408+Fees!P408+'Ongoing Cash Flows'!P408+'Terminal Value'!P408</f>
        <v>7769.4591737096</v>
      </c>
      <c r="Q408" s="9" t="n">
        <f aca="false">+Outflows!Q408+Fees!Q408+'Ongoing Cash Flows'!Q408+'Terminal Value'!Q408</f>
        <v>7740.79027150157</v>
      </c>
      <c r="R408" s="9" t="n">
        <f aca="false">+Outflows!R408+Fees!R408+'Ongoing Cash Flows'!R408+'Terminal Value'!R408</f>
        <v>1044.05506950786</v>
      </c>
      <c r="S408" s="9" t="n">
        <f aca="false">+Outflows!S408+Fees!S408+'Ongoing Cash Flows'!S408+'Terminal Value'!S408</f>
        <v>0</v>
      </c>
      <c r="T408" s="9" t="n">
        <f aca="false">+Outflows!T408+Fees!T408+'Ongoing Cash Flows'!T408+'Terminal Value'!T408</f>
        <v>0</v>
      </c>
      <c r="U408" s="9" t="n">
        <f aca="false">+Outflows!U408+Fees!U408+'Ongoing Cash Flows'!U408+'Terminal Value'!U408</f>
        <v>0</v>
      </c>
      <c r="V408" s="9" t="n">
        <f aca="false">+Outflows!V408+Fees!V408+'Ongoing Cash Flows'!V408+'Terminal Value'!V408</f>
        <v>0</v>
      </c>
      <c r="W408" s="9" t="n">
        <f aca="false">+Outflows!W408+Fees!W408+'Ongoing Cash Flows'!W408+'Terminal Value'!W408</f>
        <v>0</v>
      </c>
      <c r="X408" s="9" t="n">
        <f aca="false">+Outflows!X408+Fees!X408+'Ongoing Cash Flows'!X408+'Terminal Value'!X408</f>
        <v>0</v>
      </c>
      <c r="Y408" s="9" t="n">
        <f aca="false">+Outflows!Y408+Fees!Y408+'Ongoing Cash Flows'!Y408+'Terminal Value'!Y408</f>
        <v>0</v>
      </c>
      <c r="Z408" s="9" t="n">
        <f aca="false">+Outflows!Z408+Fees!Z408+'Ongoing Cash Flows'!Z408+'Terminal Value'!Z408</f>
        <v>0</v>
      </c>
      <c r="AA408" s="9" t="n">
        <f aca="false">+Outflows!AA408+Fees!AA408+'Ongoing Cash Flows'!AA408+'Terminal Value'!AA408</f>
        <v>0</v>
      </c>
      <c r="AB408" s="9" t="n">
        <f aca="false">+Outflows!AB408+Fees!AB408+'Ongoing Cash Flows'!AB408+'Terminal Value'!AB408</f>
        <v>0</v>
      </c>
      <c r="AC408" s="9" t="n">
        <f aca="false">+Outflows!AC408+Fees!AC408+'Ongoing Cash Flows'!AC408+'Terminal Value'!AC408</f>
        <v>0</v>
      </c>
      <c r="AD408" s="9" t="n">
        <f aca="false">+Outflows!AD408+Fees!AD408+'Ongoing Cash Flows'!AD408+'Terminal Value'!AD408</f>
        <v>0</v>
      </c>
      <c r="AE408" s="9" t="n">
        <f aca="false">+Outflows!AE408+Fees!AE408+'Ongoing Cash Flows'!AE408+'Terminal Value'!AE408</f>
        <v>0</v>
      </c>
      <c r="AF408" s="9" t="n">
        <f aca="false">+Outflows!AF408+Fees!AF408+'Ongoing Cash Flows'!AF408+'Terminal Value'!AF408</f>
        <v>0</v>
      </c>
      <c r="AG408" s="9" t="n">
        <f aca="false">+Outflows!AG408+Fees!AG408+'Ongoing Cash Flows'!AG408+'Terminal Value'!AG408</f>
        <v>0</v>
      </c>
      <c r="AH408" s="9" t="n">
        <f aca="false">+Outflows!AH408+Fees!AH408+'Ongoing Cash Flows'!AH408+'Terminal Value'!AH408</f>
        <v>0</v>
      </c>
      <c r="AI408" s="9" t="n">
        <f aca="false">+Outflows!AI408+Fees!AI408+'Ongoing Cash Flows'!AI408+'Terminal Value'!AI408</f>
        <v>0</v>
      </c>
      <c r="AJ408" s="9" t="n">
        <f aca="false">+Outflows!AJ408+Fees!AJ408+'Ongoing Cash Flows'!AJ408+'Terminal Value'!AJ408</f>
        <v>0</v>
      </c>
      <c r="AK408" s="9"/>
      <c r="AL408" s="1"/>
      <c r="AM408" s="32"/>
      <c r="AN408" s="33" t="n">
        <f aca="false">IF(ISERROR(XIRR(B408:AJ408,IRRDates)),-1,XIRR(B408:AJ408,IRRDates))</f>
        <v>0.0625546114991392</v>
      </c>
      <c r="AO408" s="9" t="n">
        <f aca="false">SUMPRODUCT(B408:AJ408,PVRf)</f>
        <v>0</v>
      </c>
      <c r="AP408" s="9" t="n">
        <f aca="false">MIN(0,AO408-$AO$1004)^2</f>
        <v>0</v>
      </c>
      <c r="AQ408" s="9" t="n">
        <f aca="false">MAX(0,AO408-$AO$1004)^2</f>
        <v>0</v>
      </c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20"/>
      <c r="CM408" s="20"/>
      <c r="CN408" s="20"/>
      <c r="CO408" s="20"/>
      <c r="CP408" s="20"/>
    </row>
    <row r="409" customFormat="false" ht="11.25" hidden="false" customHeight="false" outlineLevel="0" collapsed="false">
      <c r="A409" s="1" t="n">
        <v>407</v>
      </c>
      <c r="B409" s="9" t="n">
        <f aca="false">+Outflows!B409+Fees!B409+'Ongoing Cash Flows'!B409+'Terminal Value'!B409</f>
        <v>-90780.6780680459</v>
      </c>
      <c r="C409" s="9" t="n">
        <f aca="false">+Outflows!C409+Fees!C409+'Ongoing Cash Flows'!C409+'Terminal Value'!C409</f>
        <v>14139.429681024</v>
      </c>
      <c r="D409" s="9" t="n">
        <f aca="false">+Outflows!D409+Fees!D409+'Ongoing Cash Flows'!D409+'Terminal Value'!D409</f>
        <v>12014.7038570267</v>
      </c>
      <c r="E409" s="9" t="n">
        <f aca="false">+Outflows!E409+Fees!E409+'Ongoing Cash Flows'!E409+'Terminal Value'!E409</f>
        <v>10168.045504441</v>
      </c>
      <c r="F409" s="9" t="n">
        <f aca="false">+Outflows!F409+Fees!F409+'Ongoing Cash Flows'!F409+'Terminal Value'!F409</f>
        <v>9646.68573378897</v>
      </c>
      <c r="G409" s="9" t="n">
        <f aca="false">+Outflows!G409+Fees!G409+'Ongoing Cash Flows'!G409+'Terminal Value'!G409</f>
        <v>9225.62321383796</v>
      </c>
      <c r="H409" s="9" t="n">
        <f aca="false">+Outflows!H409+Fees!H409+'Ongoing Cash Flows'!H409+'Terminal Value'!H409</f>
        <v>8410.40054219006</v>
      </c>
      <c r="I409" s="9" t="n">
        <f aca="false">+Outflows!I409+Fees!I409+'Ongoing Cash Flows'!I409+'Terminal Value'!I409</f>
        <v>8263.78252050553</v>
      </c>
      <c r="J409" s="9" t="n">
        <f aca="false">+Outflows!J409+Fees!J409+'Ongoing Cash Flows'!J409+'Terminal Value'!J409</f>
        <v>8251.34831797054</v>
      </c>
      <c r="K409" s="9" t="n">
        <f aca="false">+Outflows!K409+Fees!K409+'Ongoing Cash Flows'!K409+'Terminal Value'!K409</f>
        <v>8242.07064212278</v>
      </c>
      <c r="L409" s="9" t="n">
        <f aca="false">+Outflows!L409+Fees!L409+'Ongoing Cash Flows'!L409+'Terminal Value'!L409</f>
        <v>8243.42038309013</v>
      </c>
      <c r="M409" s="9" t="n">
        <f aca="false">+Outflows!M409+Fees!M409+'Ongoing Cash Flows'!M409+'Terminal Value'!M409</f>
        <v>8215.29200781996</v>
      </c>
      <c r="N409" s="9" t="n">
        <f aca="false">+Outflows!N409+Fees!N409+'Ongoing Cash Flows'!N409+'Terminal Value'!N409</f>
        <v>8197.76765055822</v>
      </c>
      <c r="O409" s="9" t="n">
        <f aca="false">+Outflows!O409+Fees!O409+'Ongoing Cash Flows'!O409+'Terminal Value'!O409</f>
        <v>7871.5216906881</v>
      </c>
      <c r="P409" s="9" t="n">
        <f aca="false">+Outflows!P409+Fees!P409+'Ongoing Cash Flows'!P409+'Terminal Value'!P409</f>
        <v>7763.7851650324</v>
      </c>
      <c r="Q409" s="9" t="n">
        <f aca="false">+Outflows!Q409+Fees!Q409+'Ongoing Cash Flows'!Q409+'Terminal Value'!Q409</f>
        <v>7735.1066458605</v>
      </c>
      <c r="R409" s="9" t="n">
        <f aca="false">+Outflows!R409+Fees!R409+'Ongoing Cash Flows'!R409+'Terminal Value'!R409</f>
        <v>1041.21806516926</v>
      </c>
      <c r="S409" s="9" t="n">
        <f aca="false">+Outflows!S409+Fees!S409+'Ongoing Cash Flows'!S409+'Terminal Value'!S409</f>
        <v>0</v>
      </c>
      <c r="T409" s="9" t="n">
        <f aca="false">+Outflows!T409+Fees!T409+'Ongoing Cash Flows'!T409+'Terminal Value'!T409</f>
        <v>0</v>
      </c>
      <c r="U409" s="9" t="n">
        <f aca="false">+Outflows!U409+Fees!U409+'Ongoing Cash Flows'!U409+'Terminal Value'!U409</f>
        <v>0</v>
      </c>
      <c r="V409" s="9" t="n">
        <f aca="false">+Outflows!V409+Fees!V409+'Ongoing Cash Flows'!V409+'Terminal Value'!V409</f>
        <v>0</v>
      </c>
      <c r="W409" s="9" t="n">
        <f aca="false">+Outflows!W409+Fees!W409+'Ongoing Cash Flows'!W409+'Terminal Value'!W409</f>
        <v>0</v>
      </c>
      <c r="X409" s="9" t="n">
        <f aca="false">+Outflows!X409+Fees!X409+'Ongoing Cash Flows'!X409+'Terminal Value'!X409</f>
        <v>0</v>
      </c>
      <c r="Y409" s="9" t="n">
        <f aca="false">+Outflows!Y409+Fees!Y409+'Ongoing Cash Flows'!Y409+'Terminal Value'!Y409</f>
        <v>0</v>
      </c>
      <c r="Z409" s="9" t="n">
        <f aca="false">+Outflows!Z409+Fees!Z409+'Ongoing Cash Flows'!Z409+'Terminal Value'!Z409</f>
        <v>0</v>
      </c>
      <c r="AA409" s="9" t="n">
        <f aca="false">+Outflows!AA409+Fees!AA409+'Ongoing Cash Flows'!AA409+'Terminal Value'!AA409</f>
        <v>0</v>
      </c>
      <c r="AB409" s="9" t="n">
        <f aca="false">+Outflows!AB409+Fees!AB409+'Ongoing Cash Flows'!AB409+'Terminal Value'!AB409</f>
        <v>0</v>
      </c>
      <c r="AC409" s="9" t="n">
        <f aca="false">+Outflows!AC409+Fees!AC409+'Ongoing Cash Flows'!AC409+'Terminal Value'!AC409</f>
        <v>0</v>
      </c>
      <c r="AD409" s="9" t="n">
        <f aca="false">+Outflows!AD409+Fees!AD409+'Ongoing Cash Flows'!AD409+'Terminal Value'!AD409</f>
        <v>0</v>
      </c>
      <c r="AE409" s="9" t="n">
        <f aca="false">+Outflows!AE409+Fees!AE409+'Ongoing Cash Flows'!AE409+'Terminal Value'!AE409</f>
        <v>0</v>
      </c>
      <c r="AF409" s="9" t="n">
        <f aca="false">+Outflows!AF409+Fees!AF409+'Ongoing Cash Flows'!AF409+'Terminal Value'!AF409</f>
        <v>0</v>
      </c>
      <c r="AG409" s="9" t="n">
        <f aca="false">+Outflows!AG409+Fees!AG409+'Ongoing Cash Flows'!AG409+'Terminal Value'!AG409</f>
        <v>0</v>
      </c>
      <c r="AH409" s="9" t="n">
        <f aca="false">+Outflows!AH409+Fees!AH409+'Ongoing Cash Flows'!AH409+'Terminal Value'!AH409</f>
        <v>0</v>
      </c>
      <c r="AI409" s="9" t="n">
        <f aca="false">+Outflows!AI409+Fees!AI409+'Ongoing Cash Flows'!AI409+'Terminal Value'!AI409</f>
        <v>0</v>
      </c>
      <c r="AJ409" s="9" t="n">
        <f aca="false">+Outflows!AJ409+Fees!AJ409+'Ongoing Cash Flows'!AJ409+'Terminal Value'!AJ409</f>
        <v>0</v>
      </c>
      <c r="AK409" s="9"/>
      <c r="AL409" s="1"/>
      <c r="AM409" s="32"/>
      <c r="AN409" s="33" t="n">
        <f aca="false">IF(ISERROR(XIRR(B409:AJ409,IRRDates)),-1,XIRR(B409:AJ409,IRRDates))</f>
        <v>0.0628722875529398</v>
      </c>
      <c r="AO409" s="9" t="n">
        <f aca="false">SUMPRODUCT(B409:AJ409,PVRf)</f>
        <v>0</v>
      </c>
      <c r="AP409" s="9" t="n">
        <f aca="false">MIN(0,AO409-$AO$1004)^2</f>
        <v>0</v>
      </c>
      <c r="AQ409" s="9" t="n">
        <f aca="false">MAX(0,AO409-$AO$1004)^2</f>
        <v>0</v>
      </c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20"/>
      <c r="CM409" s="20"/>
      <c r="CN409" s="20"/>
      <c r="CO409" s="20"/>
      <c r="CP409" s="20"/>
    </row>
    <row r="410" customFormat="false" ht="11.25" hidden="false" customHeight="false" outlineLevel="0" collapsed="false">
      <c r="A410" s="1" t="n">
        <v>408</v>
      </c>
      <c r="B410" s="9" t="n">
        <f aca="false">+Outflows!B410+Fees!B410+'Ongoing Cash Flows'!B410+'Terminal Value'!B410</f>
        <v>-93629.839437236</v>
      </c>
      <c r="C410" s="9" t="n">
        <f aca="false">+Outflows!C410+Fees!C410+'Ongoing Cash Flows'!C410+'Terminal Value'!C410</f>
        <v>14227.4157625762</v>
      </c>
      <c r="D410" s="9" t="n">
        <f aca="false">+Outflows!D410+Fees!D410+'Ongoing Cash Flows'!D410+'Terminal Value'!D410</f>
        <v>12114.9683510791</v>
      </c>
      <c r="E410" s="9" t="n">
        <f aca="false">+Outflows!E410+Fees!E410+'Ongoing Cash Flows'!E410+'Terminal Value'!E410</f>
        <v>10173.1543037567</v>
      </c>
      <c r="F410" s="9" t="n">
        <f aca="false">+Outflows!F410+Fees!F410+'Ongoing Cash Flows'!F410+'Terminal Value'!F410</f>
        <v>9663.50740623461</v>
      </c>
      <c r="G410" s="9" t="n">
        <f aca="false">+Outflows!G410+Fees!G410+'Ongoing Cash Flows'!G410+'Terminal Value'!G410</f>
        <v>9411.75999746657</v>
      </c>
      <c r="H410" s="9" t="n">
        <f aca="false">+Outflows!H410+Fees!H410+'Ongoing Cash Flows'!H410+'Terminal Value'!H410</f>
        <v>8479.41361267331</v>
      </c>
      <c r="I410" s="9" t="n">
        <f aca="false">+Outflows!I410+Fees!I410+'Ongoing Cash Flows'!I410+'Terminal Value'!I410</f>
        <v>8329.14000298565</v>
      </c>
      <c r="J410" s="9" t="n">
        <f aca="false">+Outflows!J410+Fees!J410+'Ongoing Cash Flows'!J410+'Terminal Value'!J410</f>
        <v>8316.70580045066</v>
      </c>
      <c r="K410" s="9" t="n">
        <f aca="false">+Outflows!K410+Fees!K410+'Ongoing Cash Flows'!K410+'Terminal Value'!K410</f>
        <v>8307.53889999694</v>
      </c>
      <c r="L410" s="9" t="n">
        <f aca="false">+Outflows!L410+Fees!L410+'Ongoing Cash Flows'!L410+'Terminal Value'!L410</f>
        <v>8308.77786557025</v>
      </c>
      <c r="M410" s="9" t="n">
        <f aca="false">+Outflows!M410+Fees!M410+'Ongoing Cash Flows'!M410+'Terminal Value'!M410</f>
        <v>8280.76026569412</v>
      </c>
      <c r="N410" s="9" t="n">
        <f aca="false">+Outflows!N410+Fees!N410+'Ongoing Cash Flows'!N410+'Terminal Value'!N410</f>
        <v>8263.12513303835</v>
      </c>
      <c r="O410" s="9" t="n">
        <f aca="false">+Outflows!O410+Fees!O410+'Ongoing Cash Flows'!O410+'Terminal Value'!O410</f>
        <v>7936.98994856226</v>
      </c>
      <c r="P410" s="9" t="n">
        <f aca="false">+Outflows!P410+Fees!P410+'Ongoing Cash Flows'!P410+'Terminal Value'!P410</f>
        <v>7829.14264751253</v>
      </c>
      <c r="Q410" s="9" t="n">
        <f aca="false">+Outflows!Q410+Fees!Q410+'Ongoing Cash Flows'!Q410+'Terminal Value'!Q410</f>
        <v>7800.57490373466</v>
      </c>
      <c r="R410" s="9" t="n">
        <f aca="false">+Outflows!R410+Fees!R410+'Ongoing Cash Flows'!R410+'Terminal Value'!R410</f>
        <v>1073.89680640932</v>
      </c>
      <c r="S410" s="9" t="n">
        <f aca="false">+Outflows!S410+Fees!S410+'Ongoing Cash Flows'!S410+'Terminal Value'!S410</f>
        <v>0</v>
      </c>
      <c r="T410" s="9" t="n">
        <f aca="false">+Outflows!T410+Fees!T410+'Ongoing Cash Flows'!T410+'Terminal Value'!T410</f>
        <v>0</v>
      </c>
      <c r="U410" s="9" t="n">
        <f aca="false">+Outflows!U410+Fees!U410+'Ongoing Cash Flows'!U410+'Terminal Value'!U410</f>
        <v>0</v>
      </c>
      <c r="V410" s="9" t="n">
        <f aca="false">+Outflows!V410+Fees!V410+'Ongoing Cash Flows'!V410+'Terminal Value'!V410</f>
        <v>0</v>
      </c>
      <c r="W410" s="9" t="n">
        <f aca="false">+Outflows!W410+Fees!W410+'Ongoing Cash Flows'!W410+'Terminal Value'!W410</f>
        <v>0</v>
      </c>
      <c r="X410" s="9" t="n">
        <f aca="false">+Outflows!X410+Fees!X410+'Ongoing Cash Flows'!X410+'Terminal Value'!X410</f>
        <v>0</v>
      </c>
      <c r="Y410" s="9" t="n">
        <f aca="false">+Outflows!Y410+Fees!Y410+'Ongoing Cash Flows'!Y410+'Terminal Value'!Y410</f>
        <v>0</v>
      </c>
      <c r="Z410" s="9" t="n">
        <f aca="false">+Outflows!Z410+Fees!Z410+'Ongoing Cash Flows'!Z410+'Terminal Value'!Z410</f>
        <v>0</v>
      </c>
      <c r="AA410" s="9" t="n">
        <f aca="false">+Outflows!AA410+Fees!AA410+'Ongoing Cash Flows'!AA410+'Terminal Value'!AA410</f>
        <v>0</v>
      </c>
      <c r="AB410" s="9" t="n">
        <f aca="false">+Outflows!AB410+Fees!AB410+'Ongoing Cash Flows'!AB410+'Terminal Value'!AB410</f>
        <v>0</v>
      </c>
      <c r="AC410" s="9" t="n">
        <f aca="false">+Outflows!AC410+Fees!AC410+'Ongoing Cash Flows'!AC410+'Terminal Value'!AC410</f>
        <v>0</v>
      </c>
      <c r="AD410" s="9" t="n">
        <f aca="false">+Outflows!AD410+Fees!AD410+'Ongoing Cash Flows'!AD410+'Terminal Value'!AD410</f>
        <v>0</v>
      </c>
      <c r="AE410" s="9" t="n">
        <f aca="false">+Outflows!AE410+Fees!AE410+'Ongoing Cash Flows'!AE410+'Terminal Value'!AE410</f>
        <v>0</v>
      </c>
      <c r="AF410" s="9" t="n">
        <f aca="false">+Outflows!AF410+Fees!AF410+'Ongoing Cash Flows'!AF410+'Terminal Value'!AF410</f>
        <v>0</v>
      </c>
      <c r="AG410" s="9" t="n">
        <f aca="false">+Outflows!AG410+Fees!AG410+'Ongoing Cash Flows'!AG410+'Terminal Value'!AG410</f>
        <v>0</v>
      </c>
      <c r="AH410" s="9" t="n">
        <f aca="false">+Outflows!AH410+Fees!AH410+'Ongoing Cash Flows'!AH410+'Terminal Value'!AH410</f>
        <v>0</v>
      </c>
      <c r="AI410" s="9" t="n">
        <f aca="false">+Outflows!AI410+Fees!AI410+'Ongoing Cash Flows'!AI410+'Terminal Value'!AI410</f>
        <v>0</v>
      </c>
      <c r="AJ410" s="9" t="n">
        <f aca="false">+Outflows!AJ410+Fees!AJ410+'Ongoing Cash Flows'!AJ410+'Terminal Value'!AJ410</f>
        <v>0</v>
      </c>
      <c r="AK410" s="9"/>
      <c r="AL410" s="1"/>
      <c r="AM410" s="32"/>
      <c r="AN410" s="33" t="n">
        <f aca="false">IF(ISERROR(XIRR(B410:AJ410,IRRDates)),-1,XIRR(B410:AJ410,IRRDates))</f>
        <v>0.0589167636352371</v>
      </c>
      <c r="AO410" s="9" t="n">
        <f aca="false">SUMPRODUCT(B410:AJ410,PVRf)</f>
        <v>0</v>
      </c>
      <c r="AP410" s="9" t="n">
        <f aca="false">MIN(0,AO410-$AO$1004)^2</f>
        <v>0</v>
      </c>
      <c r="AQ410" s="9" t="n">
        <f aca="false">MAX(0,AO410-$AO$1004)^2</f>
        <v>0</v>
      </c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20"/>
      <c r="CM410" s="20"/>
      <c r="CN410" s="20"/>
      <c r="CO410" s="20"/>
      <c r="CP410" s="20"/>
    </row>
    <row r="411" customFormat="false" ht="11.25" hidden="false" customHeight="false" outlineLevel="0" collapsed="false">
      <c r="A411" s="1" t="n">
        <v>409</v>
      </c>
      <c r="B411" s="9" t="n">
        <f aca="false">+Outflows!B411+Fees!B411+'Ongoing Cash Flows'!B411+'Terminal Value'!B411</f>
        <v>-87079.6316745969</v>
      </c>
      <c r="C411" s="9" t="n">
        <f aca="false">+Outflows!C411+Fees!C411+'Ongoing Cash Flows'!C411+'Terminal Value'!C411</f>
        <v>14083.7701453127</v>
      </c>
      <c r="D411" s="9" t="n">
        <f aca="false">+Outflows!D411+Fees!D411+'Ongoing Cash Flows'!D411+'Terminal Value'!D411</f>
        <v>11947.8199377383</v>
      </c>
      <c r="E411" s="9" t="n">
        <f aca="false">+Outflows!E411+Fees!E411+'Ongoing Cash Flows'!E411+'Terminal Value'!E411</f>
        <v>9943.71174684434</v>
      </c>
      <c r="F411" s="9" t="n">
        <f aca="false">+Outflows!F411+Fees!F411+'Ongoing Cash Flows'!F411+'Terminal Value'!F411</f>
        <v>9517.83919670795</v>
      </c>
      <c r="G411" s="9" t="n">
        <f aca="false">+Outflows!G411+Fees!G411+'Ongoing Cash Flows'!G411+'Terminal Value'!G411</f>
        <v>9300.24267710868</v>
      </c>
      <c r="H411" s="9" t="n">
        <f aca="false">+Outflows!H411+Fees!H411+'Ongoing Cash Flows'!H411+'Terminal Value'!H411</f>
        <v>8320.7529081968</v>
      </c>
      <c r="I411" s="9" t="n">
        <f aca="false">+Outflows!I411+Fees!I411+'Ongoing Cash Flows'!I411+'Terminal Value'!I411</f>
        <v>8178.88347707692</v>
      </c>
      <c r="J411" s="9" t="n">
        <f aca="false">+Outflows!J411+Fees!J411+'Ongoing Cash Flows'!J411+'Terminal Value'!J411</f>
        <v>8166.44927454193</v>
      </c>
      <c r="K411" s="9" t="n">
        <f aca="false">+Outflows!K411+Fees!K411+'Ongoing Cash Flows'!K411+'Terminal Value'!K411</f>
        <v>8157.0277020104</v>
      </c>
      <c r="L411" s="9" t="n">
        <f aca="false">+Outflows!L411+Fees!L411+'Ongoing Cash Flows'!L411+'Terminal Value'!L411</f>
        <v>8158.52133966152</v>
      </c>
      <c r="M411" s="9" t="n">
        <f aca="false">+Outflows!M411+Fees!M411+'Ongoing Cash Flows'!M411+'Terminal Value'!M411</f>
        <v>8130.24906770758</v>
      </c>
      <c r="N411" s="9" t="n">
        <f aca="false">+Outflows!N411+Fees!N411+'Ongoing Cash Flows'!N411+'Terminal Value'!N411</f>
        <v>8112.86860712962</v>
      </c>
      <c r="O411" s="9" t="n">
        <f aca="false">+Outflows!O411+Fees!O411+'Ongoing Cash Flows'!O411+'Terminal Value'!O411</f>
        <v>7786.47875057572</v>
      </c>
      <c r="P411" s="9" t="n">
        <f aca="false">+Outflows!P411+Fees!P411+'Ongoing Cash Flows'!P411+'Terminal Value'!P411</f>
        <v>7678.88612160379</v>
      </c>
      <c r="Q411" s="9" t="n">
        <f aca="false">+Outflows!Q411+Fees!Q411+'Ongoing Cash Flows'!Q411+'Terminal Value'!Q411</f>
        <v>7650.06370574812</v>
      </c>
      <c r="R411" s="9" t="n">
        <f aca="false">+Outflows!R411+Fees!R411+'Ongoing Cash Flows'!R411+'Terminal Value'!R411</f>
        <v>998.768543454956</v>
      </c>
      <c r="S411" s="9" t="n">
        <f aca="false">+Outflows!S411+Fees!S411+'Ongoing Cash Flows'!S411+'Terminal Value'!S411</f>
        <v>0</v>
      </c>
      <c r="T411" s="9" t="n">
        <f aca="false">+Outflows!T411+Fees!T411+'Ongoing Cash Flows'!T411+'Terminal Value'!T411</f>
        <v>0</v>
      </c>
      <c r="U411" s="9" t="n">
        <f aca="false">+Outflows!U411+Fees!U411+'Ongoing Cash Flows'!U411+'Terminal Value'!U411</f>
        <v>0</v>
      </c>
      <c r="V411" s="9" t="n">
        <f aca="false">+Outflows!V411+Fees!V411+'Ongoing Cash Flows'!V411+'Terminal Value'!V411</f>
        <v>0</v>
      </c>
      <c r="W411" s="9" t="n">
        <f aca="false">+Outflows!W411+Fees!W411+'Ongoing Cash Flows'!W411+'Terminal Value'!W411</f>
        <v>0</v>
      </c>
      <c r="X411" s="9" t="n">
        <f aca="false">+Outflows!X411+Fees!X411+'Ongoing Cash Flows'!X411+'Terminal Value'!X411</f>
        <v>0</v>
      </c>
      <c r="Y411" s="9" t="n">
        <f aca="false">+Outflows!Y411+Fees!Y411+'Ongoing Cash Flows'!Y411+'Terminal Value'!Y411</f>
        <v>0</v>
      </c>
      <c r="Z411" s="9" t="n">
        <f aca="false">+Outflows!Z411+Fees!Z411+'Ongoing Cash Flows'!Z411+'Terminal Value'!Z411</f>
        <v>0</v>
      </c>
      <c r="AA411" s="9" t="n">
        <f aca="false">+Outflows!AA411+Fees!AA411+'Ongoing Cash Flows'!AA411+'Terminal Value'!AA411</f>
        <v>0</v>
      </c>
      <c r="AB411" s="9" t="n">
        <f aca="false">+Outflows!AB411+Fees!AB411+'Ongoing Cash Flows'!AB411+'Terminal Value'!AB411</f>
        <v>0</v>
      </c>
      <c r="AC411" s="9" t="n">
        <f aca="false">+Outflows!AC411+Fees!AC411+'Ongoing Cash Flows'!AC411+'Terminal Value'!AC411</f>
        <v>0</v>
      </c>
      <c r="AD411" s="9" t="n">
        <f aca="false">+Outflows!AD411+Fees!AD411+'Ongoing Cash Flows'!AD411+'Terminal Value'!AD411</f>
        <v>0</v>
      </c>
      <c r="AE411" s="9" t="n">
        <f aca="false">+Outflows!AE411+Fees!AE411+'Ongoing Cash Flows'!AE411+'Terminal Value'!AE411</f>
        <v>0</v>
      </c>
      <c r="AF411" s="9" t="n">
        <f aca="false">+Outflows!AF411+Fees!AF411+'Ongoing Cash Flows'!AF411+'Terminal Value'!AF411</f>
        <v>0</v>
      </c>
      <c r="AG411" s="9" t="n">
        <f aca="false">+Outflows!AG411+Fees!AG411+'Ongoing Cash Flows'!AG411+'Terminal Value'!AG411</f>
        <v>0</v>
      </c>
      <c r="AH411" s="9" t="n">
        <f aca="false">+Outflows!AH411+Fees!AH411+'Ongoing Cash Flows'!AH411+'Terminal Value'!AH411</f>
        <v>0</v>
      </c>
      <c r="AI411" s="9" t="n">
        <f aca="false">+Outflows!AI411+Fees!AI411+'Ongoing Cash Flows'!AI411+'Terminal Value'!AI411</f>
        <v>0</v>
      </c>
      <c r="AJ411" s="9" t="n">
        <f aca="false">+Outflows!AJ411+Fees!AJ411+'Ongoing Cash Flows'!AJ411+'Terminal Value'!AJ411</f>
        <v>0</v>
      </c>
      <c r="AK411" s="9"/>
      <c r="AL411" s="1"/>
      <c r="AM411" s="32"/>
      <c r="AN411" s="33" t="n">
        <f aca="false">IF(ISERROR(XIRR(B411:AJ411,IRRDates)),-1,XIRR(B411:AJ411,IRRDates))</f>
        <v>0.0685068568042801</v>
      </c>
      <c r="AO411" s="9" t="n">
        <f aca="false">SUMPRODUCT(B411:AJ411,PVRf)</f>
        <v>0</v>
      </c>
      <c r="AP411" s="9" t="n">
        <f aca="false">MIN(0,AO411-$AO$1004)^2</f>
        <v>0</v>
      </c>
      <c r="AQ411" s="9" t="n">
        <f aca="false">MAX(0,AO411-$AO$1004)^2</f>
        <v>0</v>
      </c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20"/>
      <c r="CM411" s="20"/>
      <c r="CN411" s="20"/>
      <c r="CO411" s="20"/>
      <c r="CP411" s="20"/>
    </row>
    <row r="412" customFormat="false" ht="11.25" hidden="false" customHeight="false" outlineLevel="0" collapsed="false">
      <c r="A412" s="1" t="n">
        <v>410</v>
      </c>
      <c r="B412" s="9" t="n">
        <f aca="false">+Outflows!B412+Fees!B412+'Ongoing Cash Flows'!B412+'Terminal Value'!B412</f>
        <v>-104002.888344705</v>
      </c>
      <c r="C412" s="9" t="n">
        <f aca="false">+Outflows!C412+Fees!C412+'Ongoing Cash Flows'!C412+'Terminal Value'!C412</f>
        <v>14493.1313036968</v>
      </c>
      <c r="D412" s="9" t="n">
        <f aca="false">+Outflows!D412+Fees!D412+'Ongoing Cash Flows'!D412+'Terminal Value'!D412</f>
        <v>12560.6714848543</v>
      </c>
      <c r="E412" s="9" t="n">
        <f aca="false">+Outflows!E412+Fees!E412+'Ongoing Cash Flows'!E412+'Terminal Value'!E412</f>
        <v>10472.6254876439</v>
      </c>
      <c r="F412" s="9" t="n">
        <f aca="false">+Outflows!F412+Fees!F412+'Ongoing Cash Flows'!F412+'Terminal Value'!F412</f>
        <v>9856.66841160052</v>
      </c>
      <c r="G412" s="9" t="n">
        <f aca="false">+Outflows!G412+Fees!G412+'Ongoing Cash Flows'!G412+'Terminal Value'!G412</f>
        <v>9524.68411265913</v>
      </c>
      <c r="H412" s="9" t="n">
        <f aca="false">+Outflows!H412+Fees!H412+'Ongoing Cash Flows'!H412+'Terminal Value'!H412</f>
        <v>8730.67209284175</v>
      </c>
      <c r="I412" s="9" t="n">
        <f aca="false">+Outflows!I412+Fees!I412+'Ongoing Cash Flows'!I412+'Terminal Value'!I412</f>
        <v>8567.08944648386</v>
      </c>
      <c r="J412" s="9" t="n">
        <f aca="false">+Outflows!J412+Fees!J412+'Ongoing Cash Flows'!J412+'Terminal Value'!J412</f>
        <v>8554.65524394887</v>
      </c>
      <c r="K412" s="9" t="n">
        <f aca="false">+Outflows!K412+Fees!K412+'Ongoing Cash Flows'!K412+'Terminal Value'!K412</f>
        <v>8545.89164763667</v>
      </c>
      <c r="L412" s="9" t="n">
        <f aca="false">+Outflows!L412+Fees!L412+'Ongoing Cash Flows'!L412+'Terminal Value'!L412</f>
        <v>8546.72730906846</v>
      </c>
      <c r="M412" s="9" t="n">
        <f aca="false">+Outflows!M412+Fees!M412+'Ongoing Cash Flows'!M412+'Terminal Value'!M412</f>
        <v>8519.11301333385</v>
      </c>
      <c r="N412" s="9" t="n">
        <f aca="false">+Outflows!N412+Fees!N412+'Ongoing Cash Flows'!N412+'Terminal Value'!N412</f>
        <v>8501.07457653655</v>
      </c>
      <c r="O412" s="9" t="n">
        <f aca="false">+Outflows!O412+Fees!O412+'Ongoing Cash Flows'!O412+'Terminal Value'!O412</f>
        <v>8175.34269620198</v>
      </c>
      <c r="P412" s="9" t="n">
        <f aca="false">+Outflows!P412+Fees!P412+'Ongoing Cash Flows'!P412+'Terminal Value'!P412</f>
        <v>8067.09209101073</v>
      </c>
      <c r="Q412" s="9" t="n">
        <f aca="false">+Outflows!Q412+Fees!Q412+'Ongoing Cash Flows'!Q412+'Terminal Value'!Q412</f>
        <v>8038.92765137439</v>
      </c>
      <c r="R412" s="9" t="n">
        <f aca="false">+Outflows!R412+Fees!R412+'Ongoing Cash Flows'!R412+'Terminal Value'!R412</f>
        <v>1192.87152815842</v>
      </c>
      <c r="S412" s="9" t="n">
        <f aca="false">+Outflows!S412+Fees!S412+'Ongoing Cash Flows'!S412+'Terminal Value'!S412</f>
        <v>0</v>
      </c>
      <c r="T412" s="9" t="n">
        <f aca="false">+Outflows!T412+Fees!T412+'Ongoing Cash Flows'!T412+'Terminal Value'!T412</f>
        <v>0</v>
      </c>
      <c r="U412" s="9" t="n">
        <f aca="false">+Outflows!U412+Fees!U412+'Ongoing Cash Flows'!U412+'Terminal Value'!U412</f>
        <v>0</v>
      </c>
      <c r="V412" s="9" t="n">
        <f aca="false">+Outflows!V412+Fees!V412+'Ongoing Cash Flows'!V412+'Terminal Value'!V412</f>
        <v>0</v>
      </c>
      <c r="W412" s="9" t="n">
        <f aca="false">+Outflows!W412+Fees!W412+'Ongoing Cash Flows'!W412+'Terminal Value'!W412</f>
        <v>0</v>
      </c>
      <c r="X412" s="9" t="n">
        <f aca="false">+Outflows!X412+Fees!X412+'Ongoing Cash Flows'!X412+'Terminal Value'!X412</f>
        <v>0</v>
      </c>
      <c r="Y412" s="9" t="n">
        <f aca="false">+Outflows!Y412+Fees!Y412+'Ongoing Cash Flows'!Y412+'Terminal Value'!Y412</f>
        <v>0</v>
      </c>
      <c r="Z412" s="9" t="n">
        <f aca="false">+Outflows!Z412+Fees!Z412+'Ongoing Cash Flows'!Z412+'Terminal Value'!Z412</f>
        <v>0</v>
      </c>
      <c r="AA412" s="9" t="n">
        <f aca="false">+Outflows!AA412+Fees!AA412+'Ongoing Cash Flows'!AA412+'Terminal Value'!AA412</f>
        <v>0</v>
      </c>
      <c r="AB412" s="9" t="n">
        <f aca="false">+Outflows!AB412+Fees!AB412+'Ongoing Cash Flows'!AB412+'Terminal Value'!AB412</f>
        <v>0</v>
      </c>
      <c r="AC412" s="9" t="n">
        <f aca="false">+Outflows!AC412+Fees!AC412+'Ongoing Cash Flows'!AC412+'Terminal Value'!AC412</f>
        <v>0</v>
      </c>
      <c r="AD412" s="9" t="n">
        <f aca="false">+Outflows!AD412+Fees!AD412+'Ongoing Cash Flows'!AD412+'Terminal Value'!AD412</f>
        <v>0</v>
      </c>
      <c r="AE412" s="9" t="n">
        <f aca="false">+Outflows!AE412+Fees!AE412+'Ongoing Cash Flows'!AE412+'Terminal Value'!AE412</f>
        <v>0</v>
      </c>
      <c r="AF412" s="9" t="n">
        <f aca="false">+Outflows!AF412+Fees!AF412+'Ongoing Cash Flows'!AF412+'Terminal Value'!AF412</f>
        <v>0</v>
      </c>
      <c r="AG412" s="9" t="n">
        <f aca="false">+Outflows!AG412+Fees!AG412+'Ongoing Cash Flows'!AG412+'Terminal Value'!AG412</f>
        <v>0</v>
      </c>
      <c r="AH412" s="9" t="n">
        <f aca="false">+Outflows!AH412+Fees!AH412+'Ongoing Cash Flows'!AH412+'Terminal Value'!AH412</f>
        <v>0</v>
      </c>
      <c r="AI412" s="9" t="n">
        <f aca="false">+Outflows!AI412+Fees!AI412+'Ongoing Cash Flows'!AI412+'Terminal Value'!AI412</f>
        <v>0</v>
      </c>
      <c r="AJ412" s="9" t="n">
        <f aca="false">+Outflows!AJ412+Fees!AJ412+'Ongoing Cash Flows'!AJ412+'Terminal Value'!AJ412</f>
        <v>0</v>
      </c>
      <c r="AK412" s="9"/>
      <c r="AL412" s="1"/>
      <c r="AM412" s="32"/>
      <c r="AN412" s="33" t="n">
        <f aca="false">IF(ISERROR(XIRR(B412:AJ412,IRRDates)),-1,XIRR(B412:AJ412,IRRDates))</f>
        <v>0.0460355020834886</v>
      </c>
      <c r="AO412" s="9" t="n">
        <f aca="false">SUMPRODUCT(B412:AJ412,PVRf)</f>
        <v>0</v>
      </c>
      <c r="AP412" s="9" t="n">
        <f aca="false">MIN(0,AO412-$AO$1004)^2</f>
        <v>0</v>
      </c>
      <c r="AQ412" s="9" t="n">
        <f aca="false">MAX(0,AO412-$AO$1004)^2</f>
        <v>0</v>
      </c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20"/>
      <c r="CM412" s="20"/>
      <c r="CN412" s="20"/>
      <c r="CO412" s="20"/>
      <c r="CP412" s="20"/>
    </row>
    <row r="413" customFormat="false" ht="11.25" hidden="false" customHeight="false" outlineLevel="0" collapsed="false">
      <c r="A413" s="1" t="n">
        <v>411</v>
      </c>
      <c r="B413" s="9" t="n">
        <f aca="false">+Outflows!B413+Fees!B413+'Ongoing Cash Flows'!B413+'Terminal Value'!B413</f>
        <v>-100238.466957369</v>
      </c>
      <c r="C413" s="9" t="n">
        <f aca="false">+Outflows!C413+Fees!C413+'Ongoing Cash Flows'!C413+'Terminal Value'!C413</f>
        <v>14272.3023118801</v>
      </c>
      <c r="D413" s="9" t="n">
        <f aca="false">+Outflows!D413+Fees!D413+'Ongoing Cash Flows'!D413+'Terminal Value'!D413</f>
        <v>12477.0905755353</v>
      </c>
      <c r="E413" s="9" t="n">
        <f aca="false">+Outflows!E413+Fees!E413+'Ongoing Cash Flows'!E413+'Terminal Value'!E413</f>
        <v>10266.5686834362</v>
      </c>
      <c r="F413" s="9" t="n">
        <f aca="false">+Outflows!F413+Fees!F413+'Ongoing Cash Flows'!F413+'Terminal Value'!F413</f>
        <v>9894.44173273729</v>
      </c>
      <c r="G413" s="9" t="n">
        <f aca="false">+Outflows!G413+Fees!G413+'Ongoing Cash Flows'!G413+'Terminal Value'!G413</f>
        <v>9720.80980362046</v>
      </c>
      <c r="H413" s="9" t="n">
        <f aca="false">+Outflows!H413+Fees!H413+'Ongoing Cash Flows'!H413+'Terminal Value'!H413</f>
        <v>8639.48937453658</v>
      </c>
      <c r="I413" s="9" t="n">
        <f aca="false">+Outflows!I413+Fees!I413+'Ongoing Cash Flows'!I413+'Terminal Value'!I413</f>
        <v>8480.73663139549</v>
      </c>
      <c r="J413" s="9" t="n">
        <f aca="false">+Outflows!J413+Fees!J413+'Ongoing Cash Flows'!J413+'Terminal Value'!J413</f>
        <v>8468.3024288605</v>
      </c>
      <c r="K413" s="9" t="n">
        <f aca="false">+Outflows!K413+Fees!K413+'Ongoing Cash Flows'!K413+'Terminal Value'!K413</f>
        <v>8459.39247184476</v>
      </c>
      <c r="L413" s="9" t="n">
        <f aca="false">+Outflows!L413+Fees!L413+'Ongoing Cash Flows'!L413+'Terminal Value'!L413</f>
        <v>8460.37449398009</v>
      </c>
      <c r="M413" s="9" t="n">
        <f aca="false">+Outflows!M413+Fees!M413+'Ongoing Cash Flows'!M413+'Terminal Value'!M413</f>
        <v>8432.61383754194</v>
      </c>
      <c r="N413" s="9" t="n">
        <f aca="false">+Outflows!N413+Fees!N413+'Ongoing Cash Flows'!N413+'Terminal Value'!N413</f>
        <v>8414.72176144818</v>
      </c>
      <c r="O413" s="9" t="n">
        <f aca="false">+Outflows!O413+Fees!O413+'Ongoing Cash Flows'!O413+'Terminal Value'!O413</f>
        <v>8088.84352041008</v>
      </c>
      <c r="P413" s="9" t="n">
        <f aca="false">+Outflows!P413+Fees!P413+'Ongoing Cash Flows'!P413+'Terminal Value'!P413</f>
        <v>7980.73927592236</v>
      </c>
      <c r="Q413" s="9" t="n">
        <f aca="false">+Outflows!Q413+Fees!Q413+'Ongoing Cash Flows'!Q413+'Terminal Value'!Q413</f>
        <v>7952.42847558248</v>
      </c>
      <c r="R413" s="9" t="n">
        <f aca="false">+Outflows!R413+Fees!R413+'Ongoing Cash Flows'!R413+'Terminal Value'!R413</f>
        <v>1149.69512061424</v>
      </c>
      <c r="S413" s="9" t="n">
        <f aca="false">+Outflows!S413+Fees!S413+'Ongoing Cash Flows'!S413+'Terminal Value'!S413</f>
        <v>0</v>
      </c>
      <c r="T413" s="9" t="n">
        <f aca="false">+Outflows!T413+Fees!T413+'Ongoing Cash Flows'!T413+'Terminal Value'!T413</f>
        <v>0</v>
      </c>
      <c r="U413" s="9" t="n">
        <f aca="false">+Outflows!U413+Fees!U413+'Ongoing Cash Flows'!U413+'Terminal Value'!U413</f>
        <v>0</v>
      </c>
      <c r="V413" s="9" t="n">
        <f aca="false">+Outflows!V413+Fees!V413+'Ongoing Cash Flows'!V413+'Terminal Value'!V413</f>
        <v>0</v>
      </c>
      <c r="W413" s="9" t="n">
        <f aca="false">+Outflows!W413+Fees!W413+'Ongoing Cash Flows'!W413+'Terminal Value'!W413</f>
        <v>0</v>
      </c>
      <c r="X413" s="9" t="n">
        <f aca="false">+Outflows!X413+Fees!X413+'Ongoing Cash Flows'!X413+'Terminal Value'!X413</f>
        <v>0</v>
      </c>
      <c r="Y413" s="9" t="n">
        <f aca="false">+Outflows!Y413+Fees!Y413+'Ongoing Cash Flows'!Y413+'Terminal Value'!Y413</f>
        <v>0</v>
      </c>
      <c r="Z413" s="9" t="n">
        <f aca="false">+Outflows!Z413+Fees!Z413+'Ongoing Cash Flows'!Z413+'Terminal Value'!Z413</f>
        <v>0</v>
      </c>
      <c r="AA413" s="9" t="n">
        <f aca="false">+Outflows!AA413+Fees!AA413+'Ongoing Cash Flows'!AA413+'Terminal Value'!AA413</f>
        <v>0</v>
      </c>
      <c r="AB413" s="9" t="n">
        <f aca="false">+Outflows!AB413+Fees!AB413+'Ongoing Cash Flows'!AB413+'Terminal Value'!AB413</f>
        <v>0</v>
      </c>
      <c r="AC413" s="9" t="n">
        <f aca="false">+Outflows!AC413+Fees!AC413+'Ongoing Cash Flows'!AC413+'Terminal Value'!AC413</f>
        <v>0</v>
      </c>
      <c r="AD413" s="9" t="n">
        <f aca="false">+Outflows!AD413+Fees!AD413+'Ongoing Cash Flows'!AD413+'Terminal Value'!AD413</f>
        <v>0</v>
      </c>
      <c r="AE413" s="9" t="n">
        <f aca="false">+Outflows!AE413+Fees!AE413+'Ongoing Cash Flows'!AE413+'Terminal Value'!AE413</f>
        <v>0</v>
      </c>
      <c r="AF413" s="9" t="n">
        <f aca="false">+Outflows!AF413+Fees!AF413+'Ongoing Cash Flows'!AF413+'Terminal Value'!AF413</f>
        <v>0</v>
      </c>
      <c r="AG413" s="9" t="n">
        <f aca="false">+Outflows!AG413+Fees!AG413+'Ongoing Cash Flows'!AG413+'Terminal Value'!AG413</f>
        <v>0</v>
      </c>
      <c r="AH413" s="9" t="n">
        <f aca="false">+Outflows!AH413+Fees!AH413+'Ongoing Cash Flows'!AH413+'Terminal Value'!AH413</f>
        <v>0</v>
      </c>
      <c r="AI413" s="9" t="n">
        <f aca="false">+Outflows!AI413+Fees!AI413+'Ongoing Cash Flows'!AI413+'Terminal Value'!AI413</f>
        <v>0</v>
      </c>
      <c r="AJ413" s="9" t="n">
        <f aca="false">+Outflows!AJ413+Fees!AJ413+'Ongoing Cash Flows'!AJ413+'Terminal Value'!AJ413</f>
        <v>0</v>
      </c>
      <c r="AK413" s="9"/>
      <c r="AL413" s="1"/>
      <c r="AM413" s="32"/>
      <c r="AN413" s="33" t="n">
        <f aca="false">IF(ISERROR(XIRR(B413:AJ413,IRRDates)),-1,XIRR(B413:AJ413,IRRDates))</f>
        <v>0.0506717836144384</v>
      </c>
      <c r="AO413" s="9" t="n">
        <f aca="false">SUMPRODUCT(B413:AJ413,PVRf)</f>
        <v>0</v>
      </c>
      <c r="AP413" s="9" t="n">
        <f aca="false">MIN(0,AO413-$AO$1004)^2</f>
        <v>0</v>
      </c>
      <c r="AQ413" s="9" t="n">
        <f aca="false">MAX(0,AO413-$AO$1004)^2</f>
        <v>0</v>
      </c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20"/>
      <c r="CM413" s="20"/>
      <c r="CN413" s="20"/>
      <c r="CO413" s="20"/>
      <c r="CP413" s="20"/>
    </row>
    <row r="414" customFormat="false" ht="11.25" hidden="false" customHeight="false" outlineLevel="0" collapsed="false">
      <c r="A414" s="1" t="n">
        <v>412</v>
      </c>
      <c r="B414" s="9" t="n">
        <f aca="false">+Outflows!B414+Fees!B414+'Ongoing Cash Flows'!B414+'Terminal Value'!B414</f>
        <v>-100121.835832681</v>
      </c>
      <c r="C414" s="9" t="n">
        <f aca="false">+Outflows!C414+Fees!C414+'Ongoing Cash Flows'!C414+'Terminal Value'!C414</f>
        <v>14256.0191039175</v>
      </c>
      <c r="D414" s="9" t="n">
        <f aca="false">+Outflows!D414+Fees!D414+'Ongoing Cash Flows'!D414+'Terminal Value'!D414</f>
        <v>12404.843283157</v>
      </c>
      <c r="E414" s="9" t="n">
        <f aca="false">+Outflows!E414+Fees!E414+'Ongoing Cash Flows'!E414+'Terminal Value'!E414</f>
        <v>10213.327135927</v>
      </c>
      <c r="F414" s="9" t="n">
        <f aca="false">+Outflows!F414+Fees!F414+'Ongoing Cash Flows'!F414+'Terminal Value'!F414</f>
        <v>9897.35672232559</v>
      </c>
      <c r="G414" s="9" t="n">
        <f aca="false">+Outflows!G414+Fees!G414+'Ongoing Cash Flows'!G414+'Terminal Value'!G414</f>
        <v>9530.90193978546</v>
      </c>
      <c r="H414" s="9" t="n">
        <f aca="false">+Outflows!H414+Fees!H414+'Ongoing Cash Flows'!H414+'Terminal Value'!H414</f>
        <v>8636.6643074429</v>
      </c>
      <c r="I414" s="9" t="n">
        <f aca="false">+Outflows!I414+Fees!I414+'Ongoing Cash Flows'!I414+'Terminal Value'!I414</f>
        <v>8478.06120670003</v>
      </c>
      <c r="J414" s="9" t="n">
        <f aca="false">+Outflows!J414+Fees!J414+'Ongoing Cash Flows'!J414+'Terminal Value'!J414</f>
        <v>8465.62700416504</v>
      </c>
      <c r="K414" s="9" t="n">
        <f aca="false">+Outflows!K414+Fees!K414+'Ongoing Cash Flows'!K414+'Terminal Value'!K414</f>
        <v>8456.71251253118</v>
      </c>
      <c r="L414" s="9" t="n">
        <f aca="false">+Outflows!L414+Fees!L414+'Ongoing Cash Flows'!L414+'Terminal Value'!L414</f>
        <v>8457.69906928463</v>
      </c>
      <c r="M414" s="9" t="n">
        <f aca="false">+Outflows!M414+Fees!M414+'Ongoing Cash Flows'!M414+'Terminal Value'!M414</f>
        <v>8429.93387822836</v>
      </c>
      <c r="N414" s="9" t="n">
        <f aca="false">+Outflows!N414+Fees!N414+'Ongoing Cash Flows'!N414+'Terminal Value'!N414</f>
        <v>8412.04633675273</v>
      </c>
      <c r="O414" s="9" t="n">
        <f aca="false">+Outflows!O414+Fees!O414+'Ongoing Cash Flows'!O414+'Terminal Value'!O414</f>
        <v>8086.16356109649</v>
      </c>
      <c r="P414" s="9" t="n">
        <f aca="false">+Outflows!P414+Fees!P414+'Ongoing Cash Flows'!P414+'Terminal Value'!P414</f>
        <v>7978.06385122691</v>
      </c>
      <c r="Q414" s="9" t="n">
        <f aca="false">+Outflows!Q414+Fees!Q414+'Ongoing Cash Flows'!Q414+'Terminal Value'!Q414</f>
        <v>7949.7485162689</v>
      </c>
      <c r="R414" s="9" t="n">
        <f aca="false">+Outflows!R414+Fees!R414+'Ongoing Cash Flows'!R414+'Terminal Value'!R414</f>
        <v>1148.35740826651</v>
      </c>
      <c r="S414" s="9" t="n">
        <f aca="false">+Outflows!S414+Fees!S414+'Ongoing Cash Flows'!S414+'Terminal Value'!S414</f>
        <v>0</v>
      </c>
      <c r="T414" s="9" t="n">
        <f aca="false">+Outflows!T414+Fees!T414+'Ongoing Cash Flows'!T414+'Terminal Value'!T414</f>
        <v>0</v>
      </c>
      <c r="U414" s="9" t="n">
        <f aca="false">+Outflows!U414+Fees!U414+'Ongoing Cash Flows'!U414+'Terminal Value'!U414</f>
        <v>0</v>
      </c>
      <c r="V414" s="9" t="n">
        <f aca="false">+Outflows!V414+Fees!V414+'Ongoing Cash Flows'!V414+'Terminal Value'!V414</f>
        <v>0</v>
      </c>
      <c r="W414" s="9" t="n">
        <f aca="false">+Outflows!W414+Fees!W414+'Ongoing Cash Flows'!W414+'Terminal Value'!W414</f>
        <v>0</v>
      </c>
      <c r="X414" s="9" t="n">
        <f aca="false">+Outflows!X414+Fees!X414+'Ongoing Cash Flows'!X414+'Terminal Value'!X414</f>
        <v>0</v>
      </c>
      <c r="Y414" s="9" t="n">
        <f aca="false">+Outflows!Y414+Fees!Y414+'Ongoing Cash Flows'!Y414+'Terminal Value'!Y414</f>
        <v>0</v>
      </c>
      <c r="Z414" s="9" t="n">
        <f aca="false">+Outflows!Z414+Fees!Z414+'Ongoing Cash Flows'!Z414+'Terminal Value'!Z414</f>
        <v>0</v>
      </c>
      <c r="AA414" s="9" t="n">
        <f aca="false">+Outflows!AA414+Fees!AA414+'Ongoing Cash Flows'!AA414+'Terminal Value'!AA414</f>
        <v>0</v>
      </c>
      <c r="AB414" s="9" t="n">
        <f aca="false">+Outflows!AB414+Fees!AB414+'Ongoing Cash Flows'!AB414+'Terminal Value'!AB414</f>
        <v>0</v>
      </c>
      <c r="AC414" s="9" t="n">
        <f aca="false">+Outflows!AC414+Fees!AC414+'Ongoing Cash Flows'!AC414+'Terminal Value'!AC414</f>
        <v>0</v>
      </c>
      <c r="AD414" s="9" t="n">
        <f aca="false">+Outflows!AD414+Fees!AD414+'Ongoing Cash Flows'!AD414+'Terminal Value'!AD414</f>
        <v>0</v>
      </c>
      <c r="AE414" s="9" t="n">
        <f aca="false">+Outflows!AE414+Fees!AE414+'Ongoing Cash Flows'!AE414+'Terminal Value'!AE414</f>
        <v>0</v>
      </c>
      <c r="AF414" s="9" t="n">
        <f aca="false">+Outflows!AF414+Fees!AF414+'Ongoing Cash Flows'!AF414+'Terminal Value'!AF414</f>
        <v>0</v>
      </c>
      <c r="AG414" s="9" t="n">
        <f aca="false">+Outflows!AG414+Fees!AG414+'Ongoing Cash Flows'!AG414+'Terminal Value'!AG414</f>
        <v>0</v>
      </c>
      <c r="AH414" s="9" t="n">
        <f aca="false">+Outflows!AH414+Fees!AH414+'Ongoing Cash Flows'!AH414+'Terminal Value'!AH414</f>
        <v>0</v>
      </c>
      <c r="AI414" s="9" t="n">
        <f aca="false">+Outflows!AI414+Fees!AI414+'Ongoing Cash Flows'!AI414+'Terminal Value'!AI414</f>
        <v>0</v>
      </c>
      <c r="AJ414" s="9" t="n">
        <f aca="false">+Outflows!AJ414+Fees!AJ414+'Ongoing Cash Flows'!AJ414+'Terminal Value'!AJ414</f>
        <v>0</v>
      </c>
      <c r="AK414" s="9"/>
      <c r="AL414" s="1"/>
      <c r="AM414" s="32"/>
      <c r="AN414" s="33" t="n">
        <f aca="false">IF(ISERROR(XIRR(B414:AJ414,IRRDates)),-1,XIRR(B414:AJ414,IRRDates))</f>
        <v>0.0503904422880989</v>
      </c>
      <c r="AO414" s="9" t="n">
        <f aca="false">SUMPRODUCT(B414:AJ414,PVRf)</f>
        <v>0</v>
      </c>
      <c r="AP414" s="9" t="n">
        <f aca="false">MIN(0,AO414-$AO$1004)^2</f>
        <v>0</v>
      </c>
      <c r="AQ414" s="9" t="n">
        <f aca="false">MAX(0,AO414-$AO$1004)^2</f>
        <v>0</v>
      </c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20"/>
      <c r="CM414" s="20"/>
      <c r="CN414" s="20"/>
      <c r="CO414" s="20"/>
      <c r="CP414" s="20"/>
    </row>
    <row r="415" customFormat="false" ht="11.25" hidden="false" customHeight="false" outlineLevel="0" collapsed="false">
      <c r="A415" s="1" t="n">
        <v>413</v>
      </c>
      <c r="B415" s="9" t="n">
        <f aca="false">+Outflows!B415+Fees!B415+'Ongoing Cash Flows'!B415+'Terminal Value'!B415</f>
        <v>-93422.3432083253</v>
      </c>
      <c r="C415" s="9" t="n">
        <f aca="false">+Outflows!C415+Fees!C415+'Ongoing Cash Flows'!C415+'Terminal Value'!C415</f>
        <v>14116.0237255576</v>
      </c>
      <c r="D415" s="9" t="n">
        <f aca="false">+Outflows!D415+Fees!D415+'Ongoing Cash Flows'!D415+'Terminal Value'!D415</f>
        <v>11931.679125819</v>
      </c>
      <c r="E415" s="9" t="n">
        <f aca="false">+Outflows!E415+Fees!E415+'Ongoing Cash Flows'!E415+'Terminal Value'!E415</f>
        <v>10025.5561955226</v>
      </c>
      <c r="F415" s="9" t="n">
        <f aca="false">+Outflows!F415+Fees!F415+'Ongoing Cash Flows'!F415+'Terminal Value'!F415</f>
        <v>9763.81747926353</v>
      </c>
      <c r="G415" s="9" t="n">
        <f aca="false">+Outflows!G415+Fees!G415+'Ongoing Cash Flows'!G415+'Terminal Value'!G415</f>
        <v>9384.67580346014</v>
      </c>
      <c r="H415" s="9" t="n">
        <f aca="false">+Outflows!H415+Fees!H415+'Ongoing Cash Flows'!H415+'Terminal Value'!H415</f>
        <v>8474.38758921754</v>
      </c>
      <c r="I415" s="9" t="n">
        <f aca="false">+Outflows!I415+Fees!I415+'Ongoing Cash Flows'!I415+'Terminal Value'!I415</f>
        <v>8324.38020549142</v>
      </c>
      <c r="J415" s="9" t="n">
        <f aca="false">+Outflows!J415+Fees!J415+'Ongoing Cash Flows'!J415+'Terminal Value'!J415</f>
        <v>8311.94600295643</v>
      </c>
      <c r="K415" s="9" t="n">
        <f aca="false">+Outflows!K415+Fees!K415+'Ongoing Cash Flows'!K415+'Terminal Value'!K415</f>
        <v>8302.77103504933</v>
      </c>
      <c r="L415" s="9" t="n">
        <f aca="false">+Outflows!L415+Fees!L415+'Ongoing Cash Flows'!L415+'Terminal Value'!L415</f>
        <v>8304.01806807602</v>
      </c>
      <c r="M415" s="9" t="n">
        <f aca="false">+Outflows!M415+Fees!M415+'Ongoing Cash Flows'!M415+'Terminal Value'!M415</f>
        <v>8275.99240074651</v>
      </c>
      <c r="N415" s="9" t="n">
        <f aca="false">+Outflows!N415+Fees!N415+'Ongoing Cash Flows'!N415+'Terminal Value'!N415</f>
        <v>8258.36533554412</v>
      </c>
      <c r="O415" s="9" t="n">
        <f aca="false">+Outflows!O415+Fees!O415+'Ongoing Cash Flows'!O415+'Terminal Value'!O415</f>
        <v>7932.22208361465</v>
      </c>
      <c r="P415" s="9" t="n">
        <f aca="false">+Outflows!P415+Fees!P415+'Ongoing Cash Flows'!P415+'Terminal Value'!P415</f>
        <v>7824.3828500183</v>
      </c>
      <c r="Q415" s="9" t="n">
        <f aca="false">+Outflows!Q415+Fees!Q415+'Ongoing Cash Flows'!Q415+'Terminal Value'!Q415</f>
        <v>7795.80703878705</v>
      </c>
      <c r="R415" s="9" t="n">
        <f aca="false">+Outflows!R415+Fees!R415+'Ongoing Cash Flows'!R415+'Terminal Value'!R415</f>
        <v>1071.51690766221</v>
      </c>
      <c r="S415" s="9" t="n">
        <f aca="false">+Outflows!S415+Fees!S415+'Ongoing Cash Flows'!S415+'Terminal Value'!S415</f>
        <v>0</v>
      </c>
      <c r="T415" s="9" t="n">
        <f aca="false">+Outflows!T415+Fees!T415+'Ongoing Cash Flows'!T415+'Terminal Value'!T415</f>
        <v>0</v>
      </c>
      <c r="U415" s="9" t="n">
        <f aca="false">+Outflows!U415+Fees!U415+'Ongoing Cash Flows'!U415+'Terminal Value'!U415</f>
        <v>0</v>
      </c>
      <c r="V415" s="9" t="n">
        <f aca="false">+Outflows!V415+Fees!V415+'Ongoing Cash Flows'!V415+'Terminal Value'!V415</f>
        <v>0</v>
      </c>
      <c r="W415" s="9" t="n">
        <f aca="false">+Outflows!W415+Fees!W415+'Ongoing Cash Flows'!W415+'Terminal Value'!W415</f>
        <v>0</v>
      </c>
      <c r="X415" s="9" t="n">
        <f aca="false">+Outflows!X415+Fees!X415+'Ongoing Cash Flows'!X415+'Terminal Value'!X415</f>
        <v>0</v>
      </c>
      <c r="Y415" s="9" t="n">
        <f aca="false">+Outflows!Y415+Fees!Y415+'Ongoing Cash Flows'!Y415+'Terminal Value'!Y415</f>
        <v>0</v>
      </c>
      <c r="Z415" s="9" t="n">
        <f aca="false">+Outflows!Z415+Fees!Z415+'Ongoing Cash Flows'!Z415+'Terminal Value'!Z415</f>
        <v>0</v>
      </c>
      <c r="AA415" s="9" t="n">
        <f aca="false">+Outflows!AA415+Fees!AA415+'Ongoing Cash Flows'!AA415+'Terminal Value'!AA415</f>
        <v>0</v>
      </c>
      <c r="AB415" s="9" t="n">
        <f aca="false">+Outflows!AB415+Fees!AB415+'Ongoing Cash Flows'!AB415+'Terminal Value'!AB415</f>
        <v>0</v>
      </c>
      <c r="AC415" s="9" t="n">
        <f aca="false">+Outflows!AC415+Fees!AC415+'Ongoing Cash Flows'!AC415+'Terminal Value'!AC415</f>
        <v>0</v>
      </c>
      <c r="AD415" s="9" t="n">
        <f aca="false">+Outflows!AD415+Fees!AD415+'Ongoing Cash Flows'!AD415+'Terminal Value'!AD415</f>
        <v>0</v>
      </c>
      <c r="AE415" s="9" t="n">
        <f aca="false">+Outflows!AE415+Fees!AE415+'Ongoing Cash Flows'!AE415+'Terminal Value'!AE415</f>
        <v>0</v>
      </c>
      <c r="AF415" s="9" t="n">
        <f aca="false">+Outflows!AF415+Fees!AF415+'Ongoing Cash Flows'!AF415+'Terminal Value'!AF415</f>
        <v>0</v>
      </c>
      <c r="AG415" s="9" t="n">
        <f aca="false">+Outflows!AG415+Fees!AG415+'Ongoing Cash Flows'!AG415+'Terminal Value'!AG415</f>
        <v>0</v>
      </c>
      <c r="AH415" s="9" t="n">
        <f aca="false">+Outflows!AH415+Fees!AH415+'Ongoing Cash Flows'!AH415+'Terminal Value'!AH415</f>
        <v>0</v>
      </c>
      <c r="AI415" s="9" t="n">
        <f aca="false">+Outflows!AI415+Fees!AI415+'Ongoing Cash Flows'!AI415+'Terminal Value'!AI415</f>
        <v>0</v>
      </c>
      <c r="AJ415" s="9" t="n">
        <f aca="false">+Outflows!AJ415+Fees!AJ415+'Ongoing Cash Flows'!AJ415+'Terminal Value'!AJ415</f>
        <v>0</v>
      </c>
      <c r="AK415" s="9"/>
      <c r="AL415" s="1"/>
      <c r="AM415" s="32"/>
      <c r="AN415" s="33" t="n">
        <f aca="false">IF(ISERROR(XIRR(B415:AJ415,IRRDates)),-1,XIRR(B415:AJ415,IRRDates))</f>
        <v>0.0586405465897024</v>
      </c>
      <c r="AO415" s="9" t="n">
        <f aca="false">SUMPRODUCT(B415:AJ415,PVRf)</f>
        <v>0</v>
      </c>
      <c r="AP415" s="9" t="n">
        <f aca="false">MIN(0,AO415-$AO$1004)^2</f>
        <v>0</v>
      </c>
      <c r="AQ415" s="9" t="n">
        <f aca="false">MAX(0,AO415-$AO$1004)^2</f>
        <v>0</v>
      </c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20"/>
      <c r="CM415" s="20"/>
      <c r="CN415" s="20"/>
      <c r="CO415" s="20"/>
      <c r="CP415" s="20"/>
    </row>
    <row r="416" customFormat="false" ht="11.25" hidden="false" customHeight="false" outlineLevel="0" collapsed="false">
      <c r="A416" s="1" t="n">
        <v>414</v>
      </c>
      <c r="B416" s="9" t="n">
        <f aca="false">+Outflows!B416+Fees!B416+'Ongoing Cash Flows'!B416+'Terminal Value'!B416</f>
        <v>-94447.4373984278</v>
      </c>
      <c r="C416" s="9" t="n">
        <f aca="false">+Outflows!C416+Fees!C416+'Ongoing Cash Flows'!C416+'Terminal Value'!C416</f>
        <v>14234.0266009249</v>
      </c>
      <c r="D416" s="9" t="n">
        <f aca="false">+Outflows!D416+Fees!D416+'Ongoing Cash Flows'!D416+'Terminal Value'!D416</f>
        <v>12236.040998441</v>
      </c>
      <c r="E416" s="9" t="n">
        <f aca="false">+Outflows!E416+Fees!E416+'Ongoing Cash Flows'!E416+'Terminal Value'!E416</f>
        <v>10150.3646192184</v>
      </c>
      <c r="F416" s="9" t="n">
        <f aca="false">+Outflows!F416+Fees!F416+'Ongoing Cash Flows'!F416+'Terminal Value'!F416</f>
        <v>9732.82567931812</v>
      </c>
      <c r="G416" s="9" t="n">
        <f aca="false">+Outflows!G416+Fees!G416+'Ongoing Cash Flows'!G416+'Terminal Value'!G416</f>
        <v>9506.94893365904</v>
      </c>
      <c r="H416" s="9" t="n">
        <f aca="false">+Outflows!H416+Fees!H416+'Ongoing Cash Flows'!H416+'Terminal Value'!H416</f>
        <v>8499.21766671281</v>
      </c>
      <c r="I416" s="9" t="n">
        <f aca="false">+Outflows!I416+Fees!I416+'Ongoing Cash Flows'!I416+'Terminal Value'!I416</f>
        <v>8347.89504613703</v>
      </c>
      <c r="J416" s="9" t="n">
        <f aca="false">+Outflows!J416+Fees!J416+'Ongoing Cash Flows'!J416+'Terminal Value'!J416</f>
        <v>8335.46084360204</v>
      </c>
      <c r="K416" s="9" t="n">
        <f aca="false">+Outflows!K416+Fees!K416+'Ongoing Cash Flows'!K416+'Terminal Value'!K416</f>
        <v>8326.32573135705</v>
      </c>
      <c r="L416" s="9" t="n">
        <f aca="false">+Outflows!L416+Fees!L416+'Ongoing Cash Flows'!L416+'Terminal Value'!L416</f>
        <v>8327.53290872163</v>
      </c>
      <c r="M416" s="9" t="n">
        <f aca="false">+Outflows!M416+Fees!M416+'Ongoing Cash Flows'!M416+'Terminal Value'!M416</f>
        <v>8299.54709705422</v>
      </c>
      <c r="N416" s="9" t="n">
        <f aca="false">+Outflows!N416+Fees!N416+'Ongoing Cash Flows'!N416+'Terminal Value'!N416</f>
        <v>8281.88017618972</v>
      </c>
      <c r="O416" s="9" t="n">
        <f aca="false">+Outflows!O416+Fees!O416+'Ongoing Cash Flows'!O416+'Terminal Value'!O416</f>
        <v>7955.77677992236</v>
      </c>
      <c r="P416" s="9" t="n">
        <f aca="false">+Outflows!P416+Fees!P416+'Ongoing Cash Flows'!P416+'Terminal Value'!P416</f>
        <v>7847.8976906639</v>
      </c>
      <c r="Q416" s="9" t="n">
        <f aca="false">+Outflows!Q416+Fees!Q416+'Ongoing Cash Flows'!Q416+'Terminal Value'!Q416</f>
        <v>7819.36173509476</v>
      </c>
      <c r="R416" s="9" t="n">
        <f aca="false">+Outflows!R416+Fees!R416+'Ongoing Cash Flows'!R416+'Terminal Value'!R416</f>
        <v>1083.27432798501</v>
      </c>
      <c r="S416" s="9" t="n">
        <f aca="false">+Outflows!S416+Fees!S416+'Ongoing Cash Flows'!S416+'Terminal Value'!S416</f>
        <v>0</v>
      </c>
      <c r="T416" s="9" t="n">
        <f aca="false">+Outflows!T416+Fees!T416+'Ongoing Cash Flows'!T416+'Terminal Value'!T416</f>
        <v>0</v>
      </c>
      <c r="U416" s="9" t="n">
        <f aca="false">+Outflows!U416+Fees!U416+'Ongoing Cash Flows'!U416+'Terminal Value'!U416</f>
        <v>0</v>
      </c>
      <c r="V416" s="9" t="n">
        <f aca="false">+Outflows!V416+Fees!V416+'Ongoing Cash Flows'!V416+'Terminal Value'!V416</f>
        <v>0</v>
      </c>
      <c r="W416" s="9" t="n">
        <f aca="false">+Outflows!W416+Fees!W416+'Ongoing Cash Flows'!W416+'Terminal Value'!W416</f>
        <v>0</v>
      </c>
      <c r="X416" s="9" t="n">
        <f aca="false">+Outflows!X416+Fees!X416+'Ongoing Cash Flows'!X416+'Terminal Value'!X416</f>
        <v>0</v>
      </c>
      <c r="Y416" s="9" t="n">
        <f aca="false">+Outflows!Y416+Fees!Y416+'Ongoing Cash Flows'!Y416+'Terminal Value'!Y416</f>
        <v>0</v>
      </c>
      <c r="Z416" s="9" t="n">
        <f aca="false">+Outflows!Z416+Fees!Z416+'Ongoing Cash Flows'!Z416+'Terminal Value'!Z416</f>
        <v>0</v>
      </c>
      <c r="AA416" s="9" t="n">
        <f aca="false">+Outflows!AA416+Fees!AA416+'Ongoing Cash Flows'!AA416+'Terminal Value'!AA416</f>
        <v>0</v>
      </c>
      <c r="AB416" s="9" t="n">
        <f aca="false">+Outflows!AB416+Fees!AB416+'Ongoing Cash Flows'!AB416+'Terminal Value'!AB416</f>
        <v>0</v>
      </c>
      <c r="AC416" s="9" t="n">
        <f aca="false">+Outflows!AC416+Fees!AC416+'Ongoing Cash Flows'!AC416+'Terminal Value'!AC416</f>
        <v>0</v>
      </c>
      <c r="AD416" s="9" t="n">
        <f aca="false">+Outflows!AD416+Fees!AD416+'Ongoing Cash Flows'!AD416+'Terminal Value'!AD416</f>
        <v>0</v>
      </c>
      <c r="AE416" s="9" t="n">
        <f aca="false">+Outflows!AE416+Fees!AE416+'Ongoing Cash Flows'!AE416+'Terminal Value'!AE416</f>
        <v>0</v>
      </c>
      <c r="AF416" s="9" t="n">
        <f aca="false">+Outflows!AF416+Fees!AF416+'Ongoing Cash Flows'!AF416+'Terminal Value'!AF416</f>
        <v>0</v>
      </c>
      <c r="AG416" s="9" t="n">
        <f aca="false">+Outflows!AG416+Fees!AG416+'Ongoing Cash Flows'!AG416+'Terminal Value'!AG416</f>
        <v>0</v>
      </c>
      <c r="AH416" s="9" t="n">
        <f aca="false">+Outflows!AH416+Fees!AH416+'Ongoing Cash Flows'!AH416+'Terminal Value'!AH416</f>
        <v>0</v>
      </c>
      <c r="AI416" s="9" t="n">
        <f aca="false">+Outflows!AI416+Fees!AI416+'Ongoing Cash Flows'!AI416+'Terminal Value'!AI416</f>
        <v>0</v>
      </c>
      <c r="AJ416" s="9" t="n">
        <f aca="false">+Outflows!AJ416+Fees!AJ416+'Ongoing Cash Flows'!AJ416+'Terminal Value'!AJ416</f>
        <v>0</v>
      </c>
      <c r="AK416" s="9"/>
      <c r="AL416" s="1"/>
      <c r="AM416" s="32"/>
      <c r="AN416" s="33" t="n">
        <f aca="false">IF(ISERROR(XIRR(B416:AJ416,IRRDates)),-1,XIRR(B416:AJ416,IRRDates))</f>
        <v>0.0580470073325676</v>
      </c>
      <c r="AO416" s="9" t="n">
        <f aca="false">SUMPRODUCT(B416:AJ416,PVRf)</f>
        <v>0</v>
      </c>
      <c r="AP416" s="9" t="n">
        <f aca="false">MIN(0,AO416-$AO$1004)^2</f>
        <v>0</v>
      </c>
      <c r="AQ416" s="9" t="n">
        <f aca="false">MAX(0,AO416-$AO$1004)^2</f>
        <v>0</v>
      </c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20"/>
      <c r="CM416" s="20"/>
      <c r="CN416" s="20"/>
      <c r="CO416" s="20"/>
      <c r="CP416" s="20"/>
    </row>
    <row r="417" customFormat="false" ht="11.25" hidden="false" customHeight="false" outlineLevel="0" collapsed="false">
      <c r="A417" s="1" t="n">
        <v>415</v>
      </c>
      <c r="B417" s="9" t="n">
        <f aca="false">+Outflows!B417+Fees!B417+'Ongoing Cash Flows'!B417+'Terminal Value'!B417</f>
        <v>-96091.5808441637</v>
      </c>
      <c r="C417" s="9" t="n">
        <f aca="false">+Outflows!C417+Fees!C417+'Ongoing Cash Flows'!C417+'Terminal Value'!C417</f>
        <v>14203.2836650208</v>
      </c>
      <c r="D417" s="9" t="n">
        <f aca="false">+Outflows!D417+Fees!D417+'Ongoing Cash Flows'!D417+'Terminal Value'!D417</f>
        <v>12133.9654416305</v>
      </c>
      <c r="E417" s="9" t="n">
        <f aca="false">+Outflows!E417+Fees!E417+'Ongoing Cash Flows'!E417+'Terminal Value'!E417</f>
        <v>10236.9932291508</v>
      </c>
      <c r="F417" s="9" t="n">
        <f aca="false">+Outflows!F417+Fees!F417+'Ongoing Cash Flows'!F417+'Terminal Value'!F417</f>
        <v>9789.13362324015</v>
      </c>
      <c r="G417" s="9" t="n">
        <f aca="false">+Outflows!G417+Fees!G417+'Ongoing Cash Flows'!G417+'Terminal Value'!G417</f>
        <v>9349.01012385222</v>
      </c>
      <c r="H417" s="9" t="n">
        <f aca="false">+Outflows!H417+Fees!H417+'Ongoing Cash Flows'!H417+'Terminal Value'!H417</f>
        <v>8539.04250384985</v>
      </c>
      <c r="I417" s="9" t="n">
        <f aca="false">+Outflows!I417+Fees!I417+'Ongoing Cash Flows'!I417+'Terminal Value'!I417</f>
        <v>8385.61038146745</v>
      </c>
      <c r="J417" s="9" t="n">
        <f aca="false">+Outflows!J417+Fees!J417+'Ongoing Cash Flows'!J417+'Terminal Value'!J417</f>
        <v>8373.17617893246</v>
      </c>
      <c r="K417" s="9" t="n">
        <f aca="false">+Outflows!K417+Fees!K417+'Ongoing Cash Flows'!K417+'Terminal Value'!K417</f>
        <v>8364.10499098464</v>
      </c>
      <c r="L417" s="9" t="n">
        <f aca="false">+Outflows!L417+Fees!L417+'Ongoing Cash Flows'!L417+'Terminal Value'!L417</f>
        <v>8365.24824405205</v>
      </c>
      <c r="M417" s="9" t="n">
        <f aca="false">+Outflows!M417+Fees!M417+'Ongoing Cash Flows'!M417+'Terminal Value'!M417</f>
        <v>8337.32635668182</v>
      </c>
      <c r="N417" s="9" t="n">
        <f aca="false">+Outflows!N417+Fees!N417+'Ongoing Cash Flows'!N417+'Terminal Value'!N417</f>
        <v>8319.59551152014</v>
      </c>
      <c r="O417" s="9" t="n">
        <f aca="false">+Outflows!O417+Fees!O417+'Ongoing Cash Flows'!O417+'Terminal Value'!O417</f>
        <v>7993.55603954996</v>
      </c>
      <c r="P417" s="9" t="n">
        <f aca="false">+Outflows!P417+Fees!P417+'Ongoing Cash Flows'!P417+'Terminal Value'!P417</f>
        <v>7885.61302599432</v>
      </c>
      <c r="Q417" s="9" t="n">
        <f aca="false">+Outflows!Q417+Fees!Q417+'Ongoing Cash Flows'!Q417+'Terminal Value'!Q417</f>
        <v>7857.14099472236</v>
      </c>
      <c r="R417" s="9" t="n">
        <f aca="false">+Outflows!R417+Fees!R417+'Ongoing Cash Flows'!R417+'Terminal Value'!R417</f>
        <v>1102.13199565022</v>
      </c>
      <c r="S417" s="9" t="n">
        <f aca="false">+Outflows!S417+Fees!S417+'Ongoing Cash Flows'!S417+'Terminal Value'!S417</f>
        <v>0</v>
      </c>
      <c r="T417" s="9" t="n">
        <f aca="false">+Outflows!T417+Fees!T417+'Ongoing Cash Flows'!T417+'Terminal Value'!T417</f>
        <v>0</v>
      </c>
      <c r="U417" s="9" t="n">
        <f aca="false">+Outflows!U417+Fees!U417+'Ongoing Cash Flows'!U417+'Terminal Value'!U417</f>
        <v>0</v>
      </c>
      <c r="V417" s="9" t="n">
        <f aca="false">+Outflows!V417+Fees!V417+'Ongoing Cash Flows'!V417+'Terminal Value'!V417</f>
        <v>0</v>
      </c>
      <c r="W417" s="9" t="n">
        <f aca="false">+Outflows!W417+Fees!W417+'Ongoing Cash Flows'!W417+'Terminal Value'!W417</f>
        <v>0</v>
      </c>
      <c r="X417" s="9" t="n">
        <f aca="false">+Outflows!X417+Fees!X417+'Ongoing Cash Flows'!X417+'Terminal Value'!X417</f>
        <v>0</v>
      </c>
      <c r="Y417" s="9" t="n">
        <f aca="false">+Outflows!Y417+Fees!Y417+'Ongoing Cash Flows'!Y417+'Terminal Value'!Y417</f>
        <v>0</v>
      </c>
      <c r="Z417" s="9" t="n">
        <f aca="false">+Outflows!Z417+Fees!Z417+'Ongoing Cash Flows'!Z417+'Terminal Value'!Z417</f>
        <v>0</v>
      </c>
      <c r="AA417" s="9" t="n">
        <f aca="false">+Outflows!AA417+Fees!AA417+'Ongoing Cash Flows'!AA417+'Terminal Value'!AA417</f>
        <v>0</v>
      </c>
      <c r="AB417" s="9" t="n">
        <f aca="false">+Outflows!AB417+Fees!AB417+'Ongoing Cash Flows'!AB417+'Terminal Value'!AB417</f>
        <v>0</v>
      </c>
      <c r="AC417" s="9" t="n">
        <f aca="false">+Outflows!AC417+Fees!AC417+'Ongoing Cash Flows'!AC417+'Terminal Value'!AC417</f>
        <v>0</v>
      </c>
      <c r="AD417" s="9" t="n">
        <f aca="false">+Outflows!AD417+Fees!AD417+'Ongoing Cash Flows'!AD417+'Terminal Value'!AD417</f>
        <v>0</v>
      </c>
      <c r="AE417" s="9" t="n">
        <f aca="false">+Outflows!AE417+Fees!AE417+'Ongoing Cash Flows'!AE417+'Terminal Value'!AE417</f>
        <v>0</v>
      </c>
      <c r="AF417" s="9" t="n">
        <f aca="false">+Outflows!AF417+Fees!AF417+'Ongoing Cash Flows'!AF417+'Terminal Value'!AF417</f>
        <v>0</v>
      </c>
      <c r="AG417" s="9" t="n">
        <f aca="false">+Outflows!AG417+Fees!AG417+'Ongoing Cash Flows'!AG417+'Terminal Value'!AG417</f>
        <v>0</v>
      </c>
      <c r="AH417" s="9" t="n">
        <f aca="false">+Outflows!AH417+Fees!AH417+'Ongoing Cash Flows'!AH417+'Terminal Value'!AH417</f>
        <v>0</v>
      </c>
      <c r="AI417" s="9" t="n">
        <f aca="false">+Outflows!AI417+Fees!AI417+'Ongoing Cash Flows'!AI417+'Terminal Value'!AI417</f>
        <v>0</v>
      </c>
      <c r="AJ417" s="9" t="n">
        <f aca="false">+Outflows!AJ417+Fees!AJ417+'Ongoing Cash Flows'!AJ417+'Terminal Value'!AJ417</f>
        <v>0</v>
      </c>
      <c r="AK417" s="9"/>
      <c r="AL417" s="1"/>
      <c r="AM417" s="32"/>
      <c r="AN417" s="33" t="n">
        <f aca="false">IF(ISERROR(XIRR(B417:AJ417,IRRDates)),-1,XIRR(B417:AJ417,IRRDates))</f>
        <v>0.0553451948472017</v>
      </c>
      <c r="AO417" s="9" t="n">
        <f aca="false">SUMPRODUCT(B417:AJ417,PVRf)</f>
        <v>0</v>
      </c>
      <c r="AP417" s="9" t="n">
        <f aca="false">MIN(0,AO417-$AO$1004)^2</f>
        <v>0</v>
      </c>
      <c r="AQ417" s="9" t="n">
        <f aca="false">MAX(0,AO417-$AO$1004)^2</f>
        <v>0</v>
      </c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20"/>
      <c r="CM417" s="20"/>
      <c r="CN417" s="20"/>
      <c r="CO417" s="20"/>
      <c r="CP417" s="20"/>
    </row>
    <row r="418" customFormat="false" ht="11.25" hidden="false" customHeight="false" outlineLevel="0" collapsed="false">
      <c r="A418" s="1" t="n">
        <v>416</v>
      </c>
      <c r="B418" s="9" t="n">
        <f aca="false">+Outflows!B418+Fees!B418+'Ongoing Cash Flows'!B418+'Terminal Value'!B418</f>
        <v>-86170.5950138488</v>
      </c>
      <c r="C418" s="9" t="n">
        <f aca="false">+Outflows!C418+Fees!C418+'Ongoing Cash Flows'!C418+'Terminal Value'!C418</f>
        <v>13998.5081208205</v>
      </c>
      <c r="D418" s="9" t="n">
        <f aca="false">+Outflows!D418+Fees!D418+'Ongoing Cash Flows'!D418+'Terminal Value'!D418</f>
        <v>11851.6157385411</v>
      </c>
      <c r="E418" s="9" t="n">
        <f aca="false">+Outflows!E418+Fees!E418+'Ongoing Cash Flows'!E418+'Terminal Value'!E418</f>
        <v>9902.58503691038</v>
      </c>
      <c r="F418" s="9" t="n">
        <f aca="false">+Outflows!F418+Fees!F418+'Ongoing Cash Flows'!F418+'Terminal Value'!F418</f>
        <v>9466.85441605085</v>
      </c>
      <c r="G418" s="9" t="n">
        <f aca="false">+Outflows!G418+Fees!G418+'Ongoing Cash Flows'!G418+'Terminal Value'!G418</f>
        <v>9203.18928734906</v>
      </c>
      <c r="H418" s="9" t="n">
        <f aca="false">+Outflows!H418+Fees!H418+'Ongoing Cash Flows'!H418+'Terminal Value'!H418</f>
        <v>8298.73400403137</v>
      </c>
      <c r="I418" s="9" t="n">
        <f aca="false">+Outflows!I418+Fees!I418+'Ongoing Cash Flows'!I418+'Terminal Value'!I418</f>
        <v>8158.03090330869</v>
      </c>
      <c r="J418" s="9" t="n">
        <f aca="false">+Outflows!J418+Fees!J418+'Ongoing Cash Flows'!J418+'Terminal Value'!J418</f>
        <v>8145.5967007737</v>
      </c>
      <c r="K418" s="9" t="n">
        <f aca="false">+Outflows!K418+Fees!K418+'Ongoing Cash Flows'!K418+'Terminal Value'!K418</f>
        <v>8136.1397848968</v>
      </c>
      <c r="L418" s="9" t="n">
        <f aca="false">+Outflows!L418+Fees!L418+'Ongoing Cash Flows'!L418+'Terminal Value'!L418</f>
        <v>8137.66876589329</v>
      </c>
      <c r="M418" s="9" t="n">
        <f aca="false">+Outflows!M418+Fees!M418+'Ongoing Cash Flows'!M418+'Terminal Value'!M418</f>
        <v>8109.36115059398</v>
      </c>
      <c r="N418" s="9" t="n">
        <f aca="false">+Outflows!N418+Fees!N418+'Ongoing Cash Flows'!N418+'Terminal Value'!N418</f>
        <v>8092.01603336138</v>
      </c>
      <c r="O418" s="9" t="n">
        <f aca="false">+Outflows!O418+Fees!O418+'Ongoing Cash Flows'!O418+'Terminal Value'!O418</f>
        <v>7765.59083346211</v>
      </c>
      <c r="P418" s="9" t="n">
        <f aca="false">+Outflows!P418+Fees!P418+'Ongoing Cash Flows'!P418+'Terminal Value'!P418</f>
        <v>7658.03354783556</v>
      </c>
      <c r="Q418" s="9" t="n">
        <f aca="false">+Outflows!Q418+Fees!Q418+'Ongoing Cash Flows'!Q418+'Terminal Value'!Q418</f>
        <v>7629.17578863452</v>
      </c>
      <c r="R418" s="9" t="n">
        <f aca="false">+Outflows!R418+Fees!R418+'Ongoing Cash Flows'!R418+'Terminal Value'!R418</f>
        <v>988.34225657084</v>
      </c>
      <c r="S418" s="9" t="n">
        <f aca="false">+Outflows!S418+Fees!S418+'Ongoing Cash Flows'!S418+'Terminal Value'!S418</f>
        <v>0</v>
      </c>
      <c r="T418" s="9" t="n">
        <f aca="false">+Outflows!T418+Fees!T418+'Ongoing Cash Flows'!T418+'Terminal Value'!T418</f>
        <v>0</v>
      </c>
      <c r="U418" s="9" t="n">
        <f aca="false">+Outflows!U418+Fees!U418+'Ongoing Cash Flows'!U418+'Terminal Value'!U418</f>
        <v>0</v>
      </c>
      <c r="V418" s="9" t="n">
        <f aca="false">+Outflows!V418+Fees!V418+'Ongoing Cash Flows'!V418+'Terminal Value'!V418</f>
        <v>0</v>
      </c>
      <c r="W418" s="9" t="n">
        <f aca="false">+Outflows!W418+Fees!W418+'Ongoing Cash Flows'!W418+'Terminal Value'!W418</f>
        <v>0</v>
      </c>
      <c r="X418" s="9" t="n">
        <f aca="false">+Outflows!X418+Fees!X418+'Ongoing Cash Flows'!X418+'Terminal Value'!X418</f>
        <v>0</v>
      </c>
      <c r="Y418" s="9" t="n">
        <f aca="false">+Outflows!Y418+Fees!Y418+'Ongoing Cash Flows'!Y418+'Terminal Value'!Y418</f>
        <v>0</v>
      </c>
      <c r="Z418" s="9" t="n">
        <f aca="false">+Outflows!Z418+Fees!Z418+'Ongoing Cash Flows'!Z418+'Terminal Value'!Z418</f>
        <v>0</v>
      </c>
      <c r="AA418" s="9" t="n">
        <f aca="false">+Outflows!AA418+Fees!AA418+'Ongoing Cash Flows'!AA418+'Terminal Value'!AA418</f>
        <v>0</v>
      </c>
      <c r="AB418" s="9" t="n">
        <f aca="false">+Outflows!AB418+Fees!AB418+'Ongoing Cash Flows'!AB418+'Terminal Value'!AB418</f>
        <v>0</v>
      </c>
      <c r="AC418" s="9" t="n">
        <f aca="false">+Outflows!AC418+Fees!AC418+'Ongoing Cash Flows'!AC418+'Terminal Value'!AC418</f>
        <v>0</v>
      </c>
      <c r="AD418" s="9" t="n">
        <f aca="false">+Outflows!AD418+Fees!AD418+'Ongoing Cash Flows'!AD418+'Terminal Value'!AD418</f>
        <v>0</v>
      </c>
      <c r="AE418" s="9" t="n">
        <f aca="false">+Outflows!AE418+Fees!AE418+'Ongoing Cash Flows'!AE418+'Terminal Value'!AE418</f>
        <v>0</v>
      </c>
      <c r="AF418" s="9" t="n">
        <f aca="false">+Outflows!AF418+Fees!AF418+'Ongoing Cash Flows'!AF418+'Terminal Value'!AF418</f>
        <v>0</v>
      </c>
      <c r="AG418" s="9" t="n">
        <f aca="false">+Outflows!AG418+Fees!AG418+'Ongoing Cash Flows'!AG418+'Terminal Value'!AG418</f>
        <v>0</v>
      </c>
      <c r="AH418" s="9" t="n">
        <f aca="false">+Outflows!AH418+Fees!AH418+'Ongoing Cash Flows'!AH418+'Terminal Value'!AH418</f>
        <v>0</v>
      </c>
      <c r="AI418" s="9" t="n">
        <f aca="false">+Outflows!AI418+Fees!AI418+'Ongoing Cash Flows'!AI418+'Terminal Value'!AI418</f>
        <v>0</v>
      </c>
      <c r="AJ418" s="9" t="n">
        <f aca="false">+Outflows!AJ418+Fees!AJ418+'Ongoing Cash Flows'!AJ418+'Terminal Value'!AJ418</f>
        <v>0</v>
      </c>
      <c r="AK418" s="9"/>
      <c r="AL418" s="1"/>
      <c r="AM418" s="32"/>
      <c r="AN418" s="33" t="n">
        <f aca="false">IF(ISERROR(XIRR(B418:AJ418,IRRDates)),-1,XIRR(B418:AJ418,IRRDates))</f>
        <v>0.0695034251187588</v>
      </c>
      <c r="AO418" s="9" t="n">
        <f aca="false">SUMPRODUCT(B418:AJ418,PVRf)</f>
        <v>0</v>
      </c>
      <c r="AP418" s="9" t="n">
        <f aca="false">MIN(0,AO418-$AO$1004)^2</f>
        <v>0</v>
      </c>
      <c r="AQ418" s="9" t="n">
        <f aca="false">MAX(0,AO418-$AO$1004)^2</f>
        <v>0</v>
      </c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20"/>
      <c r="CM418" s="20"/>
      <c r="CN418" s="20"/>
      <c r="CO418" s="20"/>
      <c r="CP418" s="20"/>
    </row>
    <row r="419" customFormat="false" ht="11.25" hidden="false" customHeight="false" outlineLevel="0" collapsed="false">
      <c r="A419" s="1" t="n">
        <v>417</v>
      </c>
      <c r="B419" s="9" t="n">
        <f aca="false">+Outflows!B419+Fees!B419+'Ongoing Cash Flows'!B419+'Terminal Value'!B419</f>
        <v>-101222.44112393</v>
      </c>
      <c r="C419" s="9" t="n">
        <f aca="false">+Outflows!C419+Fees!C419+'Ongoing Cash Flows'!C419+'Terminal Value'!C419</f>
        <v>14335.0671633029</v>
      </c>
      <c r="D419" s="9" t="n">
        <f aca="false">+Outflows!D419+Fees!D419+'Ongoing Cash Flows'!D419+'Terminal Value'!D419</f>
        <v>12425.6219196502</v>
      </c>
      <c r="E419" s="9" t="n">
        <f aca="false">+Outflows!E419+Fees!E419+'Ongoing Cash Flows'!E419+'Terminal Value'!E419</f>
        <v>10339.432024463</v>
      </c>
      <c r="F419" s="9" t="n">
        <f aca="false">+Outflows!F419+Fees!F419+'Ongoing Cash Flows'!F419+'Terminal Value'!F419</f>
        <v>9917.92456389819</v>
      </c>
      <c r="G419" s="9" t="n">
        <f aca="false">+Outflows!G419+Fees!G419+'Ongoing Cash Flows'!G419+'Terminal Value'!G419</f>
        <v>9514.08458122466</v>
      </c>
      <c r="H419" s="9" t="n">
        <f aca="false">+Outflows!H419+Fees!H419+'Ongoing Cash Flows'!H419+'Terminal Value'!H419</f>
        <v>8663.32343295282</v>
      </c>
      <c r="I419" s="9" t="n">
        <f aca="false">+Outflows!I419+Fees!I419+'Ongoing Cash Flows'!I419+'Terminal Value'!I419</f>
        <v>8503.30821159707</v>
      </c>
      <c r="J419" s="9" t="n">
        <f aca="false">+Outflows!J419+Fees!J419+'Ongoing Cash Flows'!J419+'Terminal Value'!J419</f>
        <v>8490.87400906207</v>
      </c>
      <c r="K419" s="9" t="n">
        <f aca="false">+Outflows!K419+Fees!K419+'Ongoing Cash Flows'!K419+'Terminal Value'!K419</f>
        <v>8482.00230896193</v>
      </c>
      <c r="L419" s="9" t="n">
        <f aca="false">+Outflows!L419+Fees!L419+'Ongoing Cash Flows'!L419+'Terminal Value'!L419</f>
        <v>8482.94607418167</v>
      </c>
      <c r="M419" s="9" t="n">
        <f aca="false">+Outflows!M419+Fees!M419+'Ongoing Cash Flows'!M419+'Terminal Value'!M419</f>
        <v>8455.22367465911</v>
      </c>
      <c r="N419" s="9" t="n">
        <f aca="false">+Outflows!N419+Fees!N419+'Ongoing Cash Flows'!N419+'Terminal Value'!N419</f>
        <v>8437.29334164976</v>
      </c>
      <c r="O419" s="9" t="n">
        <f aca="false">+Outflows!O419+Fees!O419+'Ongoing Cash Flows'!O419+'Terminal Value'!O419</f>
        <v>8111.45335752725</v>
      </c>
      <c r="P419" s="9" t="n">
        <f aca="false">+Outflows!P419+Fees!P419+'Ongoing Cash Flows'!P419+'Terminal Value'!P419</f>
        <v>8003.31085612394</v>
      </c>
      <c r="Q419" s="9" t="n">
        <f aca="false">+Outflows!Q419+Fees!Q419+'Ongoing Cash Flows'!Q419+'Terminal Value'!Q419</f>
        <v>7975.03831269965</v>
      </c>
      <c r="R419" s="9" t="n">
        <f aca="false">+Outflows!R419+Fees!R419+'Ongoing Cash Flows'!R419+'Terminal Value'!R419</f>
        <v>1160.98091071503</v>
      </c>
      <c r="S419" s="9" t="n">
        <f aca="false">+Outflows!S419+Fees!S419+'Ongoing Cash Flows'!S419+'Terminal Value'!S419</f>
        <v>0</v>
      </c>
      <c r="T419" s="9" t="n">
        <f aca="false">+Outflows!T419+Fees!T419+'Ongoing Cash Flows'!T419+'Terminal Value'!T419</f>
        <v>0</v>
      </c>
      <c r="U419" s="9" t="n">
        <f aca="false">+Outflows!U419+Fees!U419+'Ongoing Cash Flows'!U419+'Terminal Value'!U419</f>
        <v>0</v>
      </c>
      <c r="V419" s="9" t="n">
        <f aca="false">+Outflows!V419+Fees!V419+'Ongoing Cash Flows'!V419+'Terminal Value'!V419</f>
        <v>0</v>
      </c>
      <c r="W419" s="9" t="n">
        <f aca="false">+Outflows!W419+Fees!W419+'Ongoing Cash Flows'!W419+'Terminal Value'!W419</f>
        <v>0</v>
      </c>
      <c r="X419" s="9" t="n">
        <f aca="false">+Outflows!X419+Fees!X419+'Ongoing Cash Flows'!X419+'Terminal Value'!X419</f>
        <v>0</v>
      </c>
      <c r="Y419" s="9" t="n">
        <f aca="false">+Outflows!Y419+Fees!Y419+'Ongoing Cash Flows'!Y419+'Terminal Value'!Y419</f>
        <v>0</v>
      </c>
      <c r="Z419" s="9" t="n">
        <f aca="false">+Outflows!Z419+Fees!Z419+'Ongoing Cash Flows'!Z419+'Terminal Value'!Z419</f>
        <v>0</v>
      </c>
      <c r="AA419" s="9" t="n">
        <f aca="false">+Outflows!AA419+Fees!AA419+'Ongoing Cash Flows'!AA419+'Terminal Value'!AA419</f>
        <v>0</v>
      </c>
      <c r="AB419" s="9" t="n">
        <f aca="false">+Outflows!AB419+Fees!AB419+'Ongoing Cash Flows'!AB419+'Terminal Value'!AB419</f>
        <v>0</v>
      </c>
      <c r="AC419" s="9" t="n">
        <f aca="false">+Outflows!AC419+Fees!AC419+'Ongoing Cash Flows'!AC419+'Terminal Value'!AC419</f>
        <v>0</v>
      </c>
      <c r="AD419" s="9" t="n">
        <f aca="false">+Outflows!AD419+Fees!AD419+'Ongoing Cash Flows'!AD419+'Terminal Value'!AD419</f>
        <v>0</v>
      </c>
      <c r="AE419" s="9" t="n">
        <f aca="false">+Outflows!AE419+Fees!AE419+'Ongoing Cash Flows'!AE419+'Terminal Value'!AE419</f>
        <v>0</v>
      </c>
      <c r="AF419" s="9" t="n">
        <f aca="false">+Outflows!AF419+Fees!AF419+'Ongoing Cash Flows'!AF419+'Terminal Value'!AF419</f>
        <v>0</v>
      </c>
      <c r="AG419" s="9" t="n">
        <f aca="false">+Outflows!AG419+Fees!AG419+'Ongoing Cash Flows'!AG419+'Terminal Value'!AG419</f>
        <v>0</v>
      </c>
      <c r="AH419" s="9" t="n">
        <f aca="false">+Outflows!AH419+Fees!AH419+'Ongoing Cash Flows'!AH419+'Terminal Value'!AH419</f>
        <v>0</v>
      </c>
      <c r="AI419" s="9" t="n">
        <f aca="false">+Outflows!AI419+Fees!AI419+'Ongoing Cash Flows'!AI419+'Terminal Value'!AI419</f>
        <v>0</v>
      </c>
      <c r="AJ419" s="9" t="n">
        <f aca="false">+Outflows!AJ419+Fees!AJ419+'Ongoing Cash Flows'!AJ419+'Terminal Value'!AJ419</f>
        <v>0</v>
      </c>
      <c r="AK419" s="9"/>
      <c r="AL419" s="1"/>
      <c r="AM419" s="32"/>
      <c r="AN419" s="33" t="n">
        <f aca="false">IF(ISERROR(XIRR(B419:AJ419,IRRDates)),-1,XIRR(B419:AJ419,IRRDates))</f>
        <v>0.0492070833260255</v>
      </c>
      <c r="AO419" s="9" t="n">
        <f aca="false">SUMPRODUCT(B419:AJ419,PVRf)</f>
        <v>0</v>
      </c>
      <c r="AP419" s="9" t="n">
        <f aca="false">MIN(0,AO419-$AO$1004)^2</f>
        <v>0</v>
      </c>
      <c r="AQ419" s="9" t="n">
        <f aca="false">MAX(0,AO419-$AO$1004)^2</f>
        <v>0</v>
      </c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20"/>
      <c r="CM419" s="20"/>
      <c r="CN419" s="20"/>
      <c r="CO419" s="20"/>
      <c r="CP419" s="20"/>
    </row>
    <row r="420" customFormat="false" ht="11.25" hidden="false" customHeight="false" outlineLevel="0" collapsed="false">
      <c r="A420" s="1" t="n">
        <v>418</v>
      </c>
      <c r="B420" s="9" t="n">
        <f aca="false">+Outflows!B420+Fees!B420+'Ongoing Cash Flows'!B420+'Terminal Value'!B420</f>
        <v>-97318.7011874182</v>
      </c>
      <c r="C420" s="9" t="n">
        <f aca="false">+Outflows!C420+Fees!C420+'Ongoing Cash Flows'!C420+'Terminal Value'!C420</f>
        <v>14216.6058748394</v>
      </c>
      <c r="D420" s="9" t="n">
        <f aca="false">+Outflows!D420+Fees!D420+'Ongoing Cash Flows'!D420+'Terminal Value'!D420</f>
        <v>12249.3800990109</v>
      </c>
      <c r="E420" s="9" t="n">
        <f aca="false">+Outflows!E420+Fees!E420+'Ongoing Cash Flows'!E420+'Terminal Value'!E420</f>
        <v>10354.6156685902</v>
      </c>
      <c r="F420" s="9" t="n">
        <f aca="false">+Outflows!F420+Fees!F420+'Ongoing Cash Flows'!F420+'Terminal Value'!F420</f>
        <v>9938.23708858716</v>
      </c>
      <c r="G420" s="9" t="n">
        <f aca="false">+Outflows!G420+Fees!G420+'Ongoing Cash Flows'!G420+'Terminal Value'!G420</f>
        <v>9630.38002674288</v>
      </c>
      <c r="H420" s="9" t="n">
        <f aca="false">+Outflows!H420+Fees!H420+'Ongoing Cash Flows'!H420+'Terminal Value'!H420</f>
        <v>8568.76610731304</v>
      </c>
      <c r="I420" s="9" t="n">
        <f aca="false">+Outflows!I420+Fees!I420+'Ongoing Cash Flows'!I420+'Terminal Value'!I420</f>
        <v>8413.75954044543</v>
      </c>
      <c r="J420" s="9" t="n">
        <f aca="false">+Outflows!J420+Fees!J420+'Ongoing Cash Flows'!J420+'Terminal Value'!J420</f>
        <v>8401.32533791044</v>
      </c>
      <c r="K420" s="9" t="n">
        <f aca="false">+Outflows!K420+Fees!K420+'Ongoing Cash Flows'!K420+'Terminal Value'!K420</f>
        <v>8392.30186040157</v>
      </c>
      <c r="L420" s="9" t="n">
        <f aca="false">+Outflows!L420+Fees!L420+'Ongoing Cash Flows'!L420+'Terminal Value'!L420</f>
        <v>8393.39740303003</v>
      </c>
      <c r="M420" s="9" t="n">
        <f aca="false">+Outflows!M420+Fees!M420+'Ongoing Cash Flows'!M420+'Terminal Value'!M420</f>
        <v>8365.52322609875</v>
      </c>
      <c r="N420" s="9" t="n">
        <f aca="false">+Outflows!N420+Fees!N420+'Ongoing Cash Flows'!N420+'Terminal Value'!N420</f>
        <v>8347.74467049813</v>
      </c>
      <c r="O420" s="9" t="n">
        <f aca="false">+Outflows!O420+Fees!O420+'Ongoing Cash Flows'!O420+'Terminal Value'!O420</f>
        <v>8021.75290896688</v>
      </c>
      <c r="P420" s="9" t="n">
        <f aca="false">+Outflows!P420+Fees!P420+'Ongoing Cash Flows'!P420+'Terminal Value'!P420</f>
        <v>7913.7621849723</v>
      </c>
      <c r="Q420" s="9" t="n">
        <f aca="false">+Outflows!Q420+Fees!Q420+'Ongoing Cash Flows'!Q420+'Terminal Value'!Q420</f>
        <v>7885.33786413929</v>
      </c>
      <c r="R420" s="9" t="n">
        <f aca="false">+Outflows!R420+Fees!R420+'Ongoing Cash Flows'!R420+'Terminal Value'!R420</f>
        <v>1116.20657513921</v>
      </c>
      <c r="S420" s="9" t="n">
        <f aca="false">+Outflows!S420+Fees!S420+'Ongoing Cash Flows'!S420+'Terminal Value'!S420</f>
        <v>0</v>
      </c>
      <c r="T420" s="9" t="n">
        <f aca="false">+Outflows!T420+Fees!T420+'Ongoing Cash Flows'!T420+'Terminal Value'!T420</f>
        <v>0</v>
      </c>
      <c r="U420" s="9" t="n">
        <f aca="false">+Outflows!U420+Fees!U420+'Ongoing Cash Flows'!U420+'Terminal Value'!U420</f>
        <v>0</v>
      </c>
      <c r="V420" s="9" t="n">
        <f aca="false">+Outflows!V420+Fees!V420+'Ongoing Cash Flows'!V420+'Terminal Value'!V420</f>
        <v>0</v>
      </c>
      <c r="W420" s="9" t="n">
        <f aca="false">+Outflows!W420+Fees!W420+'Ongoing Cash Flows'!W420+'Terminal Value'!W420</f>
        <v>0</v>
      </c>
      <c r="X420" s="9" t="n">
        <f aca="false">+Outflows!X420+Fees!X420+'Ongoing Cash Flows'!X420+'Terminal Value'!X420</f>
        <v>0</v>
      </c>
      <c r="Y420" s="9" t="n">
        <f aca="false">+Outflows!Y420+Fees!Y420+'Ongoing Cash Flows'!Y420+'Terminal Value'!Y420</f>
        <v>0</v>
      </c>
      <c r="Z420" s="9" t="n">
        <f aca="false">+Outflows!Z420+Fees!Z420+'Ongoing Cash Flows'!Z420+'Terminal Value'!Z420</f>
        <v>0</v>
      </c>
      <c r="AA420" s="9" t="n">
        <f aca="false">+Outflows!AA420+Fees!AA420+'Ongoing Cash Flows'!AA420+'Terminal Value'!AA420</f>
        <v>0</v>
      </c>
      <c r="AB420" s="9" t="n">
        <f aca="false">+Outflows!AB420+Fees!AB420+'Ongoing Cash Flows'!AB420+'Terminal Value'!AB420</f>
        <v>0</v>
      </c>
      <c r="AC420" s="9" t="n">
        <f aca="false">+Outflows!AC420+Fees!AC420+'Ongoing Cash Flows'!AC420+'Terminal Value'!AC420</f>
        <v>0</v>
      </c>
      <c r="AD420" s="9" t="n">
        <f aca="false">+Outflows!AD420+Fees!AD420+'Ongoing Cash Flows'!AD420+'Terminal Value'!AD420</f>
        <v>0</v>
      </c>
      <c r="AE420" s="9" t="n">
        <f aca="false">+Outflows!AE420+Fees!AE420+'Ongoing Cash Flows'!AE420+'Terminal Value'!AE420</f>
        <v>0</v>
      </c>
      <c r="AF420" s="9" t="n">
        <f aca="false">+Outflows!AF420+Fees!AF420+'Ongoing Cash Flows'!AF420+'Terminal Value'!AF420</f>
        <v>0</v>
      </c>
      <c r="AG420" s="9" t="n">
        <f aca="false">+Outflows!AG420+Fees!AG420+'Ongoing Cash Flows'!AG420+'Terminal Value'!AG420</f>
        <v>0</v>
      </c>
      <c r="AH420" s="9" t="n">
        <f aca="false">+Outflows!AH420+Fees!AH420+'Ongoing Cash Flows'!AH420+'Terminal Value'!AH420</f>
        <v>0</v>
      </c>
      <c r="AI420" s="9" t="n">
        <f aca="false">+Outflows!AI420+Fees!AI420+'Ongoing Cash Flows'!AI420+'Terminal Value'!AI420</f>
        <v>0</v>
      </c>
      <c r="AJ420" s="9" t="n">
        <f aca="false">+Outflows!AJ420+Fees!AJ420+'Ongoing Cash Flows'!AJ420+'Terminal Value'!AJ420</f>
        <v>0</v>
      </c>
      <c r="AK420" s="9"/>
      <c r="AL420" s="1"/>
      <c r="AM420" s="32"/>
      <c r="AN420" s="33" t="n">
        <f aca="false">IF(ISERROR(XIRR(B420:AJ420,IRRDates)),-1,XIRR(B420:AJ420,IRRDates))</f>
        <v>0.0544795163655054</v>
      </c>
      <c r="AO420" s="9" t="n">
        <f aca="false">SUMPRODUCT(B420:AJ420,PVRf)</f>
        <v>0</v>
      </c>
      <c r="AP420" s="9" t="n">
        <f aca="false">MIN(0,AO420-$AO$1004)^2</f>
        <v>0</v>
      </c>
      <c r="AQ420" s="9" t="n">
        <f aca="false">MAX(0,AO420-$AO$1004)^2</f>
        <v>0</v>
      </c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20"/>
      <c r="CM420" s="20"/>
      <c r="CN420" s="20"/>
      <c r="CO420" s="20"/>
      <c r="CP420" s="20"/>
    </row>
    <row r="421" customFormat="false" ht="11.25" hidden="false" customHeight="false" outlineLevel="0" collapsed="false">
      <c r="A421" s="1" t="n">
        <v>419</v>
      </c>
      <c r="B421" s="9" t="n">
        <f aca="false">+Outflows!B421+Fees!B421+'Ongoing Cash Flows'!B421+'Terminal Value'!B421</f>
        <v>-89434.4964342446</v>
      </c>
      <c r="C421" s="9" t="n">
        <f aca="false">+Outflows!C421+Fees!C421+'Ongoing Cash Flows'!C421+'Terminal Value'!C421</f>
        <v>14171.0068872873</v>
      </c>
      <c r="D421" s="9" t="n">
        <f aca="false">+Outflows!D421+Fees!D421+'Ongoing Cash Flows'!D421+'Terminal Value'!D421</f>
        <v>12097.4155932671</v>
      </c>
      <c r="E421" s="9" t="n">
        <f aca="false">+Outflows!E421+Fees!E421+'Ongoing Cash Flows'!E421+'Terminal Value'!E421</f>
        <v>10078.2537967523</v>
      </c>
      <c r="F421" s="9" t="n">
        <f aca="false">+Outflows!F421+Fees!F421+'Ongoing Cash Flows'!F421+'Terminal Value'!F421</f>
        <v>9591.44664230039</v>
      </c>
      <c r="G421" s="9" t="n">
        <f aca="false">+Outflows!G421+Fees!G421+'Ongoing Cash Flows'!G421+'Terminal Value'!G421</f>
        <v>9254.08228826653</v>
      </c>
      <c r="H421" s="9" t="n">
        <f aca="false">+Outflows!H421+Fees!H421+'Ongoing Cash Flows'!H421+'Terminal Value'!H421</f>
        <v>8377.79300757253</v>
      </c>
      <c r="I421" s="9" t="n">
        <f aca="false">+Outflows!I421+Fees!I421+'Ongoing Cash Flows'!I421+'Terminal Value'!I421</f>
        <v>8232.90219077143</v>
      </c>
      <c r="J421" s="9" t="n">
        <f aca="false">+Outflows!J421+Fees!J421+'Ongoing Cash Flows'!J421+'Terminal Value'!J421</f>
        <v>8220.46798823644</v>
      </c>
      <c r="K421" s="9" t="n">
        <f aca="false">+Outflows!K421+Fees!K421+'Ongoing Cash Flows'!K421+'Terminal Value'!K421</f>
        <v>8211.13797284677</v>
      </c>
      <c r="L421" s="9" t="n">
        <f aca="false">+Outflows!L421+Fees!L421+'Ongoing Cash Flows'!L421+'Terminal Value'!L421</f>
        <v>8212.54005335603</v>
      </c>
      <c r="M421" s="9" t="n">
        <f aca="false">+Outflows!M421+Fees!M421+'Ongoing Cash Flows'!M421+'Terminal Value'!M421</f>
        <v>8184.35933854394</v>
      </c>
      <c r="N421" s="9" t="n">
        <f aca="false">+Outflows!N421+Fees!N421+'Ongoing Cash Flows'!N421+'Terminal Value'!N421</f>
        <v>8166.88732082413</v>
      </c>
      <c r="O421" s="9" t="n">
        <f aca="false">+Outflows!O421+Fees!O421+'Ongoing Cash Flows'!O421+'Terminal Value'!O421</f>
        <v>7840.58902141208</v>
      </c>
      <c r="P421" s="9" t="n">
        <f aca="false">+Outflows!P421+Fees!P421+'Ongoing Cash Flows'!P421+'Terminal Value'!P421</f>
        <v>7732.9048352983</v>
      </c>
      <c r="Q421" s="9" t="n">
        <f aca="false">+Outflows!Q421+Fees!Q421+'Ongoing Cash Flows'!Q421+'Terminal Value'!Q421</f>
        <v>7704.17397658448</v>
      </c>
      <c r="R421" s="9" t="n">
        <f aca="false">+Outflows!R421+Fees!R421+'Ongoing Cash Flows'!R421+'Terminal Value'!R421</f>
        <v>1025.77790030221</v>
      </c>
      <c r="S421" s="9" t="n">
        <f aca="false">+Outflows!S421+Fees!S421+'Ongoing Cash Flows'!S421+'Terminal Value'!S421</f>
        <v>0</v>
      </c>
      <c r="T421" s="9" t="n">
        <f aca="false">+Outflows!T421+Fees!T421+'Ongoing Cash Flows'!T421+'Terminal Value'!T421</f>
        <v>0</v>
      </c>
      <c r="U421" s="9" t="n">
        <f aca="false">+Outflows!U421+Fees!U421+'Ongoing Cash Flows'!U421+'Terminal Value'!U421</f>
        <v>0</v>
      </c>
      <c r="V421" s="9" t="n">
        <f aca="false">+Outflows!V421+Fees!V421+'Ongoing Cash Flows'!V421+'Terminal Value'!V421</f>
        <v>0</v>
      </c>
      <c r="W421" s="9" t="n">
        <f aca="false">+Outflows!W421+Fees!W421+'Ongoing Cash Flows'!W421+'Terminal Value'!W421</f>
        <v>0</v>
      </c>
      <c r="X421" s="9" t="n">
        <f aca="false">+Outflows!X421+Fees!X421+'Ongoing Cash Flows'!X421+'Terminal Value'!X421</f>
        <v>0</v>
      </c>
      <c r="Y421" s="9" t="n">
        <f aca="false">+Outflows!Y421+Fees!Y421+'Ongoing Cash Flows'!Y421+'Terminal Value'!Y421</f>
        <v>0</v>
      </c>
      <c r="Z421" s="9" t="n">
        <f aca="false">+Outflows!Z421+Fees!Z421+'Ongoing Cash Flows'!Z421+'Terminal Value'!Z421</f>
        <v>0</v>
      </c>
      <c r="AA421" s="9" t="n">
        <f aca="false">+Outflows!AA421+Fees!AA421+'Ongoing Cash Flows'!AA421+'Terminal Value'!AA421</f>
        <v>0</v>
      </c>
      <c r="AB421" s="9" t="n">
        <f aca="false">+Outflows!AB421+Fees!AB421+'Ongoing Cash Flows'!AB421+'Terminal Value'!AB421</f>
        <v>0</v>
      </c>
      <c r="AC421" s="9" t="n">
        <f aca="false">+Outflows!AC421+Fees!AC421+'Ongoing Cash Flows'!AC421+'Terminal Value'!AC421</f>
        <v>0</v>
      </c>
      <c r="AD421" s="9" t="n">
        <f aca="false">+Outflows!AD421+Fees!AD421+'Ongoing Cash Flows'!AD421+'Terminal Value'!AD421</f>
        <v>0</v>
      </c>
      <c r="AE421" s="9" t="n">
        <f aca="false">+Outflows!AE421+Fees!AE421+'Ongoing Cash Flows'!AE421+'Terminal Value'!AE421</f>
        <v>0</v>
      </c>
      <c r="AF421" s="9" t="n">
        <f aca="false">+Outflows!AF421+Fees!AF421+'Ongoing Cash Flows'!AF421+'Terminal Value'!AF421</f>
        <v>0</v>
      </c>
      <c r="AG421" s="9" t="n">
        <f aca="false">+Outflows!AG421+Fees!AG421+'Ongoing Cash Flows'!AG421+'Terminal Value'!AG421</f>
        <v>0</v>
      </c>
      <c r="AH421" s="9" t="n">
        <f aca="false">+Outflows!AH421+Fees!AH421+'Ongoing Cash Flows'!AH421+'Terminal Value'!AH421</f>
        <v>0</v>
      </c>
      <c r="AI421" s="9" t="n">
        <f aca="false">+Outflows!AI421+Fees!AI421+'Ongoing Cash Flows'!AI421+'Terminal Value'!AI421</f>
        <v>0</v>
      </c>
      <c r="AJ421" s="9" t="n">
        <f aca="false">+Outflows!AJ421+Fees!AJ421+'Ongoing Cash Flows'!AJ421+'Terminal Value'!AJ421</f>
        <v>0</v>
      </c>
      <c r="AK421" s="9"/>
      <c r="AL421" s="1"/>
      <c r="AM421" s="32"/>
      <c r="AN421" s="33" t="n">
        <f aca="false">IF(ISERROR(XIRR(B421:AJ421,IRRDates)),-1,XIRR(B421:AJ421,IRRDates))</f>
        <v>0.065125976915047</v>
      </c>
      <c r="AO421" s="9" t="n">
        <f aca="false">SUMPRODUCT(B421:AJ421,PVRf)</f>
        <v>0</v>
      </c>
      <c r="AP421" s="9" t="n">
        <f aca="false">MIN(0,AO421-$AO$1004)^2</f>
        <v>0</v>
      </c>
      <c r="AQ421" s="9" t="n">
        <f aca="false">MAX(0,AO421-$AO$1004)^2</f>
        <v>0</v>
      </c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20"/>
      <c r="CM421" s="20"/>
      <c r="CN421" s="20"/>
      <c r="CO421" s="20"/>
      <c r="CP421" s="20"/>
    </row>
    <row r="422" customFormat="false" ht="11.25" hidden="false" customHeight="false" outlineLevel="0" collapsed="false">
      <c r="A422" s="1" t="n">
        <v>420</v>
      </c>
      <c r="B422" s="9" t="n">
        <f aca="false">+Outflows!B422+Fees!B422+'Ongoing Cash Flows'!B422+'Terminal Value'!B422</f>
        <v>-97057.9329691445</v>
      </c>
      <c r="C422" s="9" t="n">
        <f aca="false">+Outflows!C422+Fees!C422+'Ongoing Cash Flows'!C422+'Terminal Value'!C422</f>
        <v>14161.1008326219</v>
      </c>
      <c r="D422" s="9" t="n">
        <f aca="false">+Outflows!D422+Fees!D422+'Ongoing Cash Flows'!D422+'Terminal Value'!D422</f>
        <v>12273.2461472116</v>
      </c>
      <c r="E422" s="9" t="n">
        <f aca="false">+Outflows!E422+Fees!E422+'Ongoing Cash Flows'!E422+'Terminal Value'!E422</f>
        <v>10261.1903886057</v>
      </c>
      <c r="F422" s="9" t="n">
        <f aca="false">+Outflows!F422+Fees!F422+'Ongoing Cash Flows'!F422+'Terminal Value'!F422</f>
        <v>9911.20433040494</v>
      </c>
      <c r="G422" s="9" t="n">
        <f aca="false">+Outflows!G422+Fees!G422+'Ongoing Cash Flows'!G422+'Terminal Value'!G422</f>
        <v>9397.18278389343</v>
      </c>
      <c r="H422" s="9" t="n">
        <f aca="false">+Outflows!H422+Fees!H422+'Ongoing Cash Flows'!H422+'Terminal Value'!H422</f>
        <v>8562.44971694565</v>
      </c>
      <c r="I422" s="9" t="n">
        <f aca="false">+Outflows!I422+Fees!I422+'Ongoing Cash Flows'!I422+'Terminal Value'!I422</f>
        <v>8407.77772613281</v>
      </c>
      <c r="J422" s="9" t="n">
        <f aca="false">+Outflows!J422+Fees!J422+'Ongoing Cash Flows'!J422+'Terminal Value'!J422</f>
        <v>8395.34352359782</v>
      </c>
      <c r="K422" s="9" t="n">
        <f aca="false">+Outflows!K422+Fees!K422+'Ongoing Cash Flows'!K422+'Terminal Value'!K422</f>
        <v>8386.30990742062</v>
      </c>
      <c r="L422" s="9" t="n">
        <f aca="false">+Outflows!L422+Fees!L422+'Ongoing Cash Flows'!L422+'Terminal Value'!L422</f>
        <v>8387.41558871741</v>
      </c>
      <c r="M422" s="9" t="n">
        <f aca="false">+Outflows!M422+Fees!M422+'Ongoing Cash Flows'!M422+'Terminal Value'!M422</f>
        <v>8359.5312731178</v>
      </c>
      <c r="N422" s="9" t="n">
        <f aca="false">+Outflows!N422+Fees!N422+'Ongoing Cash Flows'!N422+'Terminal Value'!N422</f>
        <v>8341.7628561855</v>
      </c>
      <c r="O422" s="9" t="n">
        <f aca="false">+Outflows!O422+Fees!O422+'Ongoing Cash Flows'!O422+'Terminal Value'!O422</f>
        <v>8015.76095598594</v>
      </c>
      <c r="P422" s="9" t="n">
        <f aca="false">+Outflows!P422+Fees!P422+'Ongoing Cash Flows'!P422+'Terminal Value'!P422</f>
        <v>7907.78037065968</v>
      </c>
      <c r="Q422" s="9" t="n">
        <f aca="false">+Outflows!Q422+Fees!Q422+'Ongoing Cash Flows'!Q422+'Terminal Value'!Q422</f>
        <v>7879.34591115834</v>
      </c>
      <c r="R422" s="9" t="n">
        <f aca="false">+Outflows!R422+Fees!R422+'Ongoing Cash Flows'!R422+'Terminal Value'!R422</f>
        <v>1113.2156679829</v>
      </c>
      <c r="S422" s="9" t="n">
        <f aca="false">+Outflows!S422+Fees!S422+'Ongoing Cash Flows'!S422+'Terminal Value'!S422</f>
        <v>0</v>
      </c>
      <c r="T422" s="9" t="n">
        <f aca="false">+Outflows!T422+Fees!T422+'Ongoing Cash Flows'!T422+'Terminal Value'!T422</f>
        <v>0</v>
      </c>
      <c r="U422" s="9" t="n">
        <f aca="false">+Outflows!U422+Fees!U422+'Ongoing Cash Flows'!U422+'Terminal Value'!U422</f>
        <v>0</v>
      </c>
      <c r="V422" s="9" t="n">
        <f aca="false">+Outflows!V422+Fees!V422+'Ongoing Cash Flows'!V422+'Terminal Value'!V422</f>
        <v>0</v>
      </c>
      <c r="W422" s="9" t="n">
        <f aca="false">+Outflows!W422+Fees!W422+'Ongoing Cash Flows'!W422+'Terminal Value'!W422</f>
        <v>0</v>
      </c>
      <c r="X422" s="9" t="n">
        <f aca="false">+Outflows!X422+Fees!X422+'Ongoing Cash Flows'!X422+'Terminal Value'!X422</f>
        <v>0</v>
      </c>
      <c r="Y422" s="9" t="n">
        <f aca="false">+Outflows!Y422+Fees!Y422+'Ongoing Cash Flows'!Y422+'Terminal Value'!Y422</f>
        <v>0</v>
      </c>
      <c r="Z422" s="9" t="n">
        <f aca="false">+Outflows!Z422+Fees!Z422+'Ongoing Cash Flows'!Z422+'Terminal Value'!Z422</f>
        <v>0</v>
      </c>
      <c r="AA422" s="9" t="n">
        <f aca="false">+Outflows!AA422+Fees!AA422+'Ongoing Cash Flows'!AA422+'Terminal Value'!AA422</f>
        <v>0</v>
      </c>
      <c r="AB422" s="9" t="n">
        <f aca="false">+Outflows!AB422+Fees!AB422+'Ongoing Cash Flows'!AB422+'Terminal Value'!AB422</f>
        <v>0</v>
      </c>
      <c r="AC422" s="9" t="n">
        <f aca="false">+Outflows!AC422+Fees!AC422+'Ongoing Cash Flows'!AC422+'Terminal Value'!AC422</f>
        <v>0</v>
      </c>
      <c r="AD422" s="9" t="n">
        <f aca="false">+Outflows!AD422+Fees!AD422+'Ongoing Cash Flows'!AD422+'Terminal Value'!AD422</f>
        <v>0</v>
      </c>
      <c r="AE422" s="9" t="n">
        <f aca="false">+Outflows!AE422+Fees!AE422+'Ongoing Cash Flows'!AE422+'Terminal Value'!AE422</f>
        <v>0</v>
      </c>
      <c r="AF422" s="9" t="n">
        <f aca="false">+Outflows!AF422+Fees!AF422+'Ongoing Cash Flows'!AF422+'Terminal Value'!AF422</f>
        <v>0</v>
      </c>
      <c r="AG422" s="9" t="n">
        <f aca="false">+Outflows!AG422+Fees!AG422+'Ongoing Cash Flows'!AG422+'Terminal Value'!AG422</f>
        <v>0</v>
      </c>
      <c r="AH422" s="9" t="n">
        <f aca="false">+Outflows!AH422+Fees!AH422+'Ongoing Cash Flows'!AH422+'Terminal Value'!AH422</f>
        <v>0</v>
      </c>
      <c r="AI422" s="9" t="n">
        <f aca="false">+Outflows!AI422+Fees!AI422+'Ongoing Cash Flows'!AI422+'Terminal Value'!AI422</f>
        <v>0</v>
      </c>
      <c r="AJ422" s="9" t="n">
        <f aca="false">+Outflows!AJ422+Fees!AJ422+'Ongoing Cash Flows'!AJ422+'Terminal Value'!AJ422</f>
        <v>0</v>
      </c>
      <c r="AK422" s="9"/>
      <c r="AL422" s="1"/>
      <c r="AM422" s="32"/>
      <c r="AN422" s="33" t="n">
        <f aca="false">IF(ISERROR(XIRR(B422:AJ422,IRRDates)),-1,XIRR(B422:AJ422,IRRDates))</f>
        <v>0.0543312965154527</v>
      </c>
      <c r="AO422" s="9" t="n">
        <f aca="false">SUMPRODUCT(B422:AJ422,PVRf)</f>
        <v>0</v>
      </c>
      <c r="AP422" s="9" t="n">
        <f aca="false">MIN(0,AO422-$AO$1004)^2</f>
        <v>0</v>
      </c>
      <c r="AQ422" s="9" t="n">
        <f aca="false">MAX(0,AO422-$AO$1004)^2</f>
        <v>0</v>
      </c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20"/>
      <c r="CM422" s="20"/>
      <c r="CN422" s="20"/>
      <c r="CO422" s="20"/>
      <c r="CP422" s="20"/>
    </row>
    <row r="423" customFormat="false" ht="11.25" hidden="false" customHeight="false" outlineLevel="0" collapsed="false">
      <c r="A423" s="1" t="n">
        <v>421</v>
      </c>
      <c r="B423" s="9" t="n">
        <f aca="false">+Outflows!B423+Fees!B423+'Ongoing Cash Flows'!B423+'Terminal Value'!B423</f>
        <v>-96344.9424978182</v>
      </c>
      <c r="C423" s="9" t="n">
        <f aca="false">+Outflows!C423+Fees!C423+'Ongoing Cash Flows'!C423+'Terminal Value'!C423</f>
        <v>14283.1919234528</v>
      </c>
      <c r="D423" s="9" t="n">
        <f aca="false">+Outflows!D423+Fees!D423+'Ongoing Cash Flows'!D423+'Terminal Value'!D423</f>
        <v>12219.0534658787</v>
      </c>
      <c r="E423" s="9" t="n">
        <f aca="false">+Outflows!E423+Fees!E423+'Ongoing Cash Flows'!E423+'Terminal Value'!E423</f>
        <v>10268.0520993359</v>
      </c>
      <c r="F423" s="9" t="n">
        <f aca="false">+Outflows!F423+Fees!F423+'Ongoing Cash Flows'!F423+'Terminal Value'!F423</f>
        <v>9786.16563868763</v>
      </c>
      <c r="G423" s="9" t="n">
        <f aca="false">+Outflows!G423+Fees!G423+'Ongoing Cash Flows'!G423+'Terminal Value'!G423</f>
        <v>9439.61936997677</v>
      </c>
      <c r="H423" s="9" t="n">
        <f aca="false">+Outflows!H423+Fees!H423+'Ongoing Cash Flows'!H423+'Terminal Value'!H423</f>
        <v>8545.17949063147</v>
      </c>
      <c r="I423" s="9" t="n">
        <f aca="false">+Outflows!I423+Fees!I423+'Ongoing Cash Flows'!I423+'Terminal Value'!I423</f>
        <v>8391.42229511296</v>
      </c>
      <c r="J423" s="9" t="n">
        <f aca="false">+Outflows!J423+Fees!J423+'Ongoing Cash Flows'!J423+'Terminal Value'!J423</f>
        <v>8378.98809257797</v>
      </c>
      <c r="K423" s="9" t="n">
        <f aca="false">+Outflows!K423+Fees!K423+'Ongoing Cash Flows'!K423+'Terminal Value'!K423</f>
        <v>8369.92675533125</v>
      </c>
      <c r="L423" s="9" t="n">
        <f aca="false">+Outflows!L423+Fees!L423+'Ongoing Cash Flows'!L423+'Terminal Value'!L423</f>
        <v>8371.06015769756</v>
      </c>
      <c r="M423" s="9" t="n">
        <f aca="false">+Outflows!M423+Fees!M423+'Ongoing Cash Flows'!M423+'Terminal Value'!M423</f>
        <v>8343.14812102843</v>
      </c>
      <c r="N423" s="9" t="n">
        <f aca="false">+Outflows!N423+Fees!N423+'Ongoing Cash Flows'!N423+'Terminal Value'!N423</f>
        <v>8325.40742516566</v>
      </c>
      <c r="O423" s="9" t="n">
        <f aca="false">+Outflows!O423+Fees!O423+'Ongoing Cash Flows'!O423+'Terminal Value'!O423</f>
        <v>7999.37780389656</v>
      </c>
      <c r="P423" s="9" t="n">
        <f aca="false">+Outflows!P423+Fees!P423+'Ongoing Cash Flows'!P423+'Terminal Value'!P423</f>
        <v>7891.42493963983</v>
      </c>
      <c r="Q423" s="9" t="n">
        <f aca="false">+Outflows!Q423+Fees!Q423+'Ongoing Cash Flows'!Q423+'Terminal Value'!Q423</f>
        <v>7862.96275906897</v>
      </c>
      <c r="R423" s="9" t="n">
        <f aca="false">+Outflows!R423+Fees!R423+'Ongoing Cash Flows'!R423+'Terminal Value'!R423</f>
        <v>1105.03795247298</v>
      </c>
      <c r="S423" s="9" t="n">
        <f aca="false">+Outflows!S423+Fees!S423+'Ongoing Cash Flows'!S423+'Terminal Value'!S423</f>
        <v>0</v>
      </c>
      <c r="T423" s="9" t="n">
        <f aca="false">+Outflows!T423+Fees!T423+'Ongoing Cash Flows'!T423+'Terminal Value'!T423</f>
        <v>0</v>
      </c>
      <c r="U423" s="9" t="n">
        <f aca="false">+Outflows!U423+Fees!U423+'Ongoing Cash Flows'!U423+'Terminal Value'!U423</f>
        <v>0</v>
      </c>
      <c r="V423" s="9" t="n">
        <f aca="false">+Outflows!V423+Fees!V423+'Ongoing Cash Flows'!V423+'Terminal Value'!V423</f>
        <v>0</v>
      </c>
      <c r="W423" s="9" t="n">
        <f aca="false">+Outflows!W423+Fees!W423+'Ongoing Cash Flows'!W423+'Terminal Value'!W423</f>
        <v>0</v>
      </c>
      <c r="X423" s="9" t="n">
        <f aca="false">+Outflows!X423+Fees!X423+'Ongoing Cash Flows'!X423+'Terminal Value'!X423</f>
        <v>0</v>
      </c>
      <c r="Y423" s="9" t="n">
        <f aca="false">+Outflows!Y423+Fees!Y423+'Ongoing Cash Flows'!Y423+'Terminal Value'!Y423</f>
        <v>0</v>
      </c>
      <c r="Z423" s="9" t="n">
        <f aca="false">+Outflows!Z423+Fees!Z423+'Ongoing Cash Flows'!Z423+'Terminal Value'!Z423</f>
        <v>0</v>
      </c>
      <c r="AA423" s="9" t="n">
        <f aca="false">+Outflows!AA423+Fees!AA423+'Ongoing Cash Flows'!AA423+'Terminal Value'!AA423</f>
        <v>0</v>
      </c>
      <c r="AB423" s="9" t="n">
        <f aca="false">+Outflows!AB423+Fees!AB423+'Ongoing Cash Flows'!AB423+'Terminal Value'!AB423</f>
        <v>0</v>
      </c>
      <c r="AC423" s="9" t="n">
        <f aca="false">+Outflows!AC423+Fees!AC423+'Ongoing Cash Flows'!AC423+'Terminal Value'!AC423</f>
        <v>0</v>
      </c>
      <c r="AD423" s="9" t="n">
        <f aca="false">+Outflows!AD423+Fees!AD423+'Ongoing Cash Flows'!AD423+'Terminal Value'!AD423</f>
        <v>0</v>
      </c>
      <c r="AE423" s="9" t="n">
        <f aca="false">+Outflows!AE423+Fees!AE423+'Ongoing Cash Flows'!AE423+'Terminal Value'!AE423</f>
        <v>0</v>
      </c>
      <c r="AF423" s="9" t="n">
        <f aca="false">+Outflows!AF423+Fees!AF423+'Ongoing Cash Flows'!AF423+'Terminal Value'!AF423</f>
        <v>0</v>
      </c>
      <c r="AG423" s="9" t="n">
        <f aca="false">+Outflows!AG423+Fees!AG423+'Ongoing Cash Flows'!AG423+'Terminal Value'!AG423</f>
        <v>0</v>
      </c>
      <c r="AH423" s="9" t="n">
        <f aca="false">+Outflows!AH423+Fees!AH423+'Ongoing Cash Flows'!AH423+'Terminal Value'!AH423</f>
        <v>0</v>
      </c>
      <c r="AI423" s="9" t="n">
        <f aca="false">+Outflows!AI423+Fees!AI423+'Ongoing Cash Flows'!AI423+'Terminal Value'!AI423</f>
        <v>0</v>
      </c>
      <c r="AJ423" s="9" t="n">
        <f aca="false">+Outflows!AJ423+Fees!AJ423+'Ongoing Cash Flows'!AJ423+'Terminal Value'!AJ423</f>
        <v>0</v>
      </c>
      <c r="AK423" s="9"/>
      <c r="AL423" s="1"/>
      <c r="AM423" s="32"/>
      <c r="AN423" s="33" t="n">
        <f aca="false">IF(ISERROR(XIRR(B423:AJ423,IRRDates)),-1,XIRR(B423:AJ423,IRRDates))</f>
        <v>0.0553914781355831</v>
      </c>
      <c r="AO423" s="9" t="n">
        <f aca="false">SUMPRODUCT(B423:AJ423,PVRf)</f>
        <v>0</v>
      </c>
      <c r="AP423" s="9" t="n">
        <f aca="false">MIN(0,AO423-$AO$1004)^2</f>
        <v>0</v>
      </c>
      <c r="AQ423" s="9" t="n">
        <f aca="false">MAX(0,AO423-$AO$1004)^2</f>
        <v>0</v>
      </c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20"/>
      <c r="CM423" s="20"/>
      <c r="CN423" s="20"/>
      <c r="CO423" s="20"/>
      <c r="CP423" s="20"/>
    </row>
    <row r="424" customFormat="false" ht="11.25" hidden="false" customHeight="false" outlineLevel="0" collapsed="false">
      <c r="A424" s="1" t="n">
        <v>422</v>
      </c>
      <c r="B424" s="9" t="n">
        <f aca="false">+Outflows!B424+Fees!B424+'Ongoing Cash Flows'!B424+'Terminal Value'!B424</f>
        <v>-96642.492700807</v>
      </c>
      <c r="C424" s="9" t="n">
        <f aca="false">+Outflows!C424+Fees!C424+'Ongoing Cash Flows'!C424+'Terminal Value'!C424</f>
        <v>14245.9959435151</v>
      </c>
      <c r="D424" s="9" t="n">
        <f aca="false">+Outflows!D424+Fees!D424+'Ongoing Cash Flows'!D424+'Terminal Value'!D424</f>
        <v>12266.8652683947</v>
      </c>
      <c r="E424" s="9" t="n">
        <f aca="false">+Outflows!E424+Fees!E424+'Ongoing Cash Flows'!E424+'Terminal Value'!E424</f>
        <v>10265.0722788672</v>
      </c>
      <c r="F424" s="9" t="n">
        <f aca="false">+Outflows!F424+Fees!F424+'Ongoing Cash Flows'!F424+'Terminal Value'!F424</f>
        <v>9883.73678132823</v>
      </c>
      <c r="G424" s="9" t="n">
        <f aca="false">+Outflows!G424+Fees!G424+'Ongoing Cash Flows'!G424+'Terminal Value'!G424</f>
        <v>9466.32912192671</v>
      </c>
      <c r="H424" s="9" t="n">
        <f aca="false">+Outflows!H424+Fees!H424+'Ongoing Cash Flows'!H424+'Terminal Value'!H424</f>
        <v>8552.38682306031</v>
      </c>
      <c r="I424" s="9" t="n">
        <f aca="false">+Outflows!I424+Fees!I424+'Ongoing Cash Flows'!I424+'Terminal Value'!I424</f>
        <v>8398.24785872936</v>
      </c>
      <c r="J424" s="9" t="n">
        <f aca="false">+Outflows!J424+Fees!J424+'Ongoing Cash Flows'!J424+'Terminal Value'!J424</f>
        <v>8385.81365619437</v>
      </c>
      <c r="K424" s="9" t="n">
        <f aca="false">+Outflows!K424+Fees!K424+'Ongoing Cash Flows'!K424+'Terminal Value'!K424</f>
        <v>8376.76388769954</v>
      </c>
      <c r="L424" s="9" t="n">
        <f aca="false">+Outflows!L424+Fees!L424+'Ongoing Cash Flows'!L424+'Terminal Value'!L424</f>
        <v>8377.88572131396</v>
      </c>
      <c r="M424" s="9" t="n">
        <f aca="false">+Outflows!M424+Fees!M424+'Ongoing Cash Flows'!M424+'Terminal Value'!M424</f>
        <v>8349.98525339672</v>
      </c>
      <c r="N424" s="9" t="n">
        <f aca="false">+Outflows!N424+Fees!N424+'Ongoing Cash Flows'!N424+'Terminal Value'!N424</f>
        <v>8332.23298878206</v>
      </c>
      <c r="O424" s="9" t="n">
        <f aca="false">+Outflows!O424+Fees!O424+'Ongoing Cash Flows'!O424+'Terminal Value'!O424</f>
        <v>8006.21493626485</v>
      </c>
      <c r="P424" s="9" t="n">
        <f aca="false">+Outflows!P424+Fees!P424+'Ongoing Cash Flows'!P424+'Terminal Value'!P424</f>
        <v>7898.25050325623</v>
      </c>
      <c r="Q424" s="9" t="n">
        <f aca="false">+Outflows!Q424+Fees!Q424+'Ongoing Cash Flows'!Q424+'Terminal Value'!Q424</f>
        <v>7869.79989143726</v>
      </c>
      <c r="R424" s="9" t="n">
        <f aca="false">+Outflows!R424+Fees!R424+'Ongoing Cash Flows'!R424+'Terminal Value'!R424</f>
        <v>1108.45073428118</v>
      </c>
      <c r="S424" s="9" t="n">
        <f aca="false">+Outflows!S424+Fees!S424+'Ongoing Cash Flows'!S424+'Terminal Value'!S424</f>
        <v>0</v>
      </c>
      <c r="T424" s="9" t="n">
        <f aca="false">+Outflows!T424+Fees!T424+'Ongoing Cash Flows'!T424+'Terminal Value'!T424</f>
        <v>0</v>
      </c>
      <c r="U424" s="9" t="n">
        <f aca="false">+Outflows!U424+Fees!U424+'Ongoing Cash Flows'!U424+'Terminal Value'!U424</f>
        <v>0</v>
      </c>
      <c r="V424" s="9" t="n">
        <f aca="false">+Outflows!V424+Fees!V424+'Ongoing Cash Flows'!V424+'Terminal Value'!V424</f>
        <v>0</v>
      </c>
      <c r="W424" s="9" t="n">
        <f aca="false">+Outflows!W424+Fees!W424+'Ongoing Cash Flows'!W424+'Terminal Value'!W424</f>
        <v>0</v>
      </c>
      <c r="X424" s="9" t="n">
        <f aca="false">+Outflows!X424+Fees!X424+'Ongoing Cash Flows'!X424+'Terminal Value'!X424</f>
        <v>0</v>
      </c>
      <c r="Y424" s="9" t="n">
        <f aca="false">+Outflows!Y424+Fees!Y424+'Ongoing Cash Flows'!Y424+'Terminal Value'!Y424</f>
        <v>0</v>
      </c>
      <c r="Z424" s="9" t="n">
        <f aca="false">+Outflows!Z424+Fees!Z424+'Ongoing Cash Flows'!Z424+'Terminal Value'!Z424</f>
        <v>0</v>
      </c>
      <c r="AA424" s="9" t="n">
        <f aca="false">+Outflows!AA424+Fees!AA424+'Ongoing Cash Flows'!AA424+'Terminal Value'!AA424</f>
        <v>0</v>
      </c>
      <c r="AB424" s="9" t="n">
        <f aca="false">+Outflows!AB424+Fees!AB424+'Ongoing Cash Flows'!AB424+'Terminal Value'!AB424</f>
        <v>0</v>
      </c>
      <c r="AC424" s="9" t="n">
        <f aca="false">+Outflows!AC424+Fees!AC424+'Ongoing Cash Flows'!AC424+'Terminal Value'!AC424</f>
        <v>0</v>
      </c>
      <c r="AD424" s="9" t="n">
        <f aca="false">+Outflows!AD424+Fees!AD424+'Ongoing Cash Flows'!AD424+'Terminal Value'!AD424</f>
        <v>0</v>
      </c>
      <c r="AE424" s="9" t="n">
        <f aca="false">+Outflows!AE424+Fees!AE424+'Ongoing Cash Flows'!AE424+'Terminal Value'!AE424</f>
        <v>0</v>
      </c>
      <c r="AF424" s="9" t="n">
        <f aca="false">+Outflows!AF424+Fees!AF424+'Ongoing Cash Flows'!AF424+'Terminal Value'!AF424</f>
        <v>0</v>
      </c>
      <c r="AG424" s="9" t="n">
        <f aca="false">+Outflows!AG424+Fees!AG424+'Ongoing Cash Flows'!AG424+'Terminal Value'!AG424</f>
        <v>0</v>
      </c>
      <c r="AH424" s="9" t="n">
        <f aca="false">+Outflows!AH424+Fees!AH424+'Ongoing Cash Flows'!AH424+'Terminal Value'!AH424</f>
        <v>0</v>
      </c>
      <c r="AI424" s="9" t="n">
        <f aca="false">+Outflows!AI424+Fees!AI424+'Ongoing Cash Flows'!AI424+'Terminal Value'!AI424</f>
        <v>0</v>
      </c>
      <c r="AJ424" s="9" t="n">
        <f aca="false">+Outflows!AJ424+Fees!AJ424+'Ongoing Cash Flows'!AJ424+'Terminal Value'!AJ424</f>
        <v>0</v>
      </c>
      <c r="AK424" s="9"/>
      <c r="AL424" s="1"/>
      <c r="AM424" s="32"/>
      <c r="AN424" s="33" t="n">
        <f aca="false">IF(ISERROR(XIRR(B424:AJ424,IRRDates)),-1,XIRR(B424:AJ424,IRRDates))</f>
        <v>0.0551293936577787</v>
      </c>
      <c r="AO424" s="9" t="n">
        <f aca="false">SUMPRODUCT(B424:AJ424,PVRf)</f>
        <v>0</v>
      </c>
      <c r="AP424" s="9" t="n">
        <f aca="false">MIN(0,AO424-$AO$1004)^2</f>
        <v>0</v>
      </c>
      <c r="AQ424" s="9" t="n">
        <f aca="false">MAX(0,AO424-$AO$1004)^2</f>
        <v>0</v>
      </c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20"/>
      <c r="CM424" s="20"/>
      <c r="CN424" s="20"/>
      <c r="CO424" s="20"/>
      <c r="CP424" s="20"/>
    </row>
    <row r="425" customFormat="false" ht="11.25" hidden="false" customHeight="false" outlineLevel="0" collapsed="false">
      <c r="A425" s="1" t="n">
        <v>423</v>
      </c>
      <c r="B425" s="9" t="n">
        <f aca="false">+Outflows!B425+Fees!B425+'Ongoing Cash Flows'!B425+'Terminal Value'!B425</f>
        <v>-88460.4845627213</v>
      </c>
      <c r="C425" s="9" t="n">
        <f aca="false">+Outflows!C425+Fees!C425+'Ongoing Cash Flows'!C425+'Terminal Value'!C425</f>
        <v>14115.2705276521</v>
      </c>
      <c r="D425" s="9" t="n">
        <f aca="false">+Outflows!D425+Fees!D425+'Ongoing Cash Flows'!D425+'Terminal Value'!D425</f>
        <v>11920.1404812519</v>
      </c>
      <c r="E425" s="9" t="n">
        <f aca="false">+Outflows!E425+Fees!E425+'Ongoing Cash Flows'!E425+'Terminal Value'!E425</f>
        <v>9988.56747392959</v>
      </c>
      <c r="F425" s="9" t="n">
        <f aca="false">+Outflows!F425+Fees!F425+'Ongoing Cash Flows'!F425+'Terminal Value'!F425</f>
        <v>9499.71618130995</v>
      </c>
      <c r="G425" s="9" t="n">
        <f aca="false">+Outflows!G425+Fees!G425+'Ongoing Cash Flows'!G425+'Terminal Value'!G425</f>
        <v>9217.24198931051</v>
      </c>
      <c r="H425" s="9" t="n">
        <f aca="false">+Outflows!H425+Fees!H425+'Ongoing Cash Flows'!H425+'Terminal Value'!H425</f>
        <v>8354.20025825765</v>
      </c>
      <c r="I425" s="9" t="n">
        <f aca="false">+Outflows!I425+Fees!I425+'Ongoing Cash Flows'!I425+'Terminal Value'!I425</f>
        <v>8210.55913764819</v>
      </c>
      <c r="J425" s="9" t="n">
        <f aca="false">+Outflows!J425+Fees!J425+'Ongoing Cash Flows'!J425+'Terminal Value'!J425</f>
        <v>8198.1249351132</v>
      </c>
      <c r="K425" s="9" t="n">
        <f aca="false">+Outflows!K425+Fees!K425+'Ongoing Cash Flows'!K425+'Terminal Value'!K425</f>
        <v>8188.75705014196</v>
      </c>
      <c r="L425" s="9" t="n">
        <f aca="false">+Outflows!L425+Fees!L425+'Ongoing Cash Flows'!L425+'Terminal Value'!L425</f>
        <v>8190.19700023279</v>
      </c>
      <c r="M425" s="9" t="n">
        <f aca="false">+Outflows!M425+Fees!M425+'Ongoing Cash Flows'!M425+'Terminal Value'!M425</f>
        <v>8161.97841583913</v>
      </c>
      <c r="N425" s="9" t="n">
        <f aca="false">+Outflows!N425+Fees!N425+'Ongoing Cash Flows'!N425+'Terminal Value'!N425</f>
        <v>8144.54426770088</v>
      </c>
      <c r="O425" s="9" t="n">
        <f aca="false">+Outflows!O425+Fees!O425+'Ongoing Cash Flows'!O425+'Terminal Value'!O425</f>
        <v>7818.20809870727</v>
      </c>
      <c r="P425" s="9" t="n">
        <f aca="false">+Outflows!P425+Fees!P425+'Ongoing Cash Flows'!P425+'Terminal Value'!P425</f>
        <v>7710.56178217506</v>
      </c>
      <c r="Q425" s="9" t="n">
        <f aca="false">+Outflows!Q425+Fees!Q425+'Ongoing Cash Flows'!Q425+'Terminal Value'!Q425</f>
        <v>7681.79305387967</v>
      </c>
      <c r="R425" s="9" t="n">
        <f aca="false">+Outflows!R425+Fees!R425+'Ongoing Cash Flows'!R425+'Terminal Value'!R425</f>
        <v>1014.60637374059</v>
      </c>
      <c r="S425" s="9" t="n">
        <f aca="false">+Outflows!S425+Fees!S425+'Ongoing Cash Flows'!S425+'Terminal Value'!S425</f>
        <v>0</v>
      </c>
      <c r="T425" s="9" t="n">
        <f aca="false">+Outflows!T425+Fees!T425+'Ongoing Cash Flows'!T425+'Terminal Value'!T425</f>
        <v>0</v>
      </c>
      <c r="U425" s="9" t="n">
        <f aca="false">+Outflows!U425+Fees!U425+'Ongoing Cash Flows'!U425+'Terminal Value'!U425</f>
        <v>0</v>
      </c>
      <c r="V425" s="9" t="n">
        <f aca="false">+Outflows!V425+Fees!V425+'Ongoing Cash Flows'!V425+'Terminal Value'!V425</f>
        <v>0</v>
      </c>
      <c r="W425" s="9" t="n">
        <f aca="false">+Outflows!W425+Fees!W425+'Ongoing Cash Flows'!W425+'Terminal Value'!W425</f>
        <v>0</v>
      </c>
      <c r="X425" s="9" t="n">
        <f aca="false">+Outflows!X425+Fees!X425+'Ongoing Cash Flows'!X425+'Terminal Value'!X425</f>
        <v>0</v>
      </c>
      <c r="Y425" s="9" t="n">
        <f aca="false">+Outflows!Y425+Fees!Y425+'Ongoing Cash Flows'!Y425+'Terminal Value'!Y425</f>
        <v>0</v>
      </c>
      <c r="Z425" s="9" t="n">
        <f aca="false">+Outflows!Z425+Fees!Z425+'Ongoing Cash Flows'!Z425+'Terminal Value'!Z425</f>
        <v>0</v>
      </c>
      <c r="AA425" s="9" t="n">
        <f aca="false">+Outflows!AA425+Fees!AA425+'Ongoing Cash Flows'!AA425+'Terminal Value'!AA425</f>
        <v>0</v>
      </c>
      <c r="AB425" s="9" t="n">
        <f aca="false">+Outflows!AB425+Fees!AB425+'Ongoing Cash Flows'!AB425+'Terminal Value'!AB425</f>
        <v>0</v>
      </c>
      <c r="AC425" s="9" t="n">
        <f aca="false">+Outflows!AC425+Fees!AC425+'Ongoing Cash Flows'!AC425+'Terminal Value'!AC425</f>
        <v>0</v>
      </c>
      <c r="AD425" s="9" t="n">
        <f aca="false">+Outflows!AD425+Fees!AD425+'Ongoing Cash Flows'!AD425+'Terminal Value'!AD425</f>
        <v>0</v>
      </c>
      <c r="AE425" s="9" t="n">
        <f aca="false">+Outflows!AE425+Fees!AE425+'Ongoing Cash Flows'!AE425+'Terminal Value'!AE425</f>
        <v>0</v>
      </c>
      <c r="AF425" s="9" t="n">
        <f aca="false">+Outflows!AF425+Fees!AF425+'Ongoing Cash Flows'!AF425+'Terminal Value'!AF425</f>
        <v>0</v>
      </c>
      <c r="AG425" s="9" t="n">
        <f aca="false">+Outflows!AG425+Fees!AG425+'Ongoing Cash Flows'!AG425+'Terminal Value'!AG425</f>
        <v>0</v>
      </c>
      <c r="AH425" s="9" t="n">
        <f aca="false">+Outflows!AH425+Fees!AH425+'Ongoing Cash Flows'!AH425+'Terminal Value'!AH425</f>
        <v>0</v>
      </c>
      <c r="AI425" s="9" t="n">
        <f aca="false">+Outflows!AI425+Fees!AI425+'Ongoing Cash Flows'!AI425+'Terminal Value'!AI425</f>
        <v>0</v>
      </c>
      <c r="AJ425" s="9" t="n">
        <f aca="false">+Outflows!AJ425+Fees!AJ425+'Ongoing Cash Flows'!AJ425+'Terminal Value'!AJ425</f>
        <v>0</v>
      </c>
      <c r="AK425" s="9"/>
      <c r="AL425" s="1"/>
      <c r="AM425" s="32"/>
      <c r="AN425" s="33" t="n">
        <f aca="false">IF(ISERROR(XIRR(B425:AJ425,IRRDates)),-1,XIRR(B425:AJ425,IRRDates))</f>
        <v>0.0660434070986769</v>
      </c>
      <c r="AO425" s="9" t="n">
        <f aca="false">SUMPRODUCT(B425:AJ425,PVRf)</f>
        <v>0</v>
      </c>
      <c r="AP425" s="9" t="n">
        <f aca="false">MIN(0,AO425-$AO$1004)^2</f>
        <v>0</v>
      </c>
      <c r="AQ425" s="9" t="n">
        <f aca="false">MAX(0,AO425-$AO$1004)^2</f>
        <v>0</v>
      </c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20"/>
      <c r="CM425" s="20"/>
      <c r="CN425" s="20"/>
      <c r="CO425" s="20"/>
      <c r="CP425" s="20"/>
    </row>
    <row r="426" customFormat="false" ht="11.25" hidden="false" customHeight="false" outlineLevel="0" collapsed="false">
      <c r="A426" s="1" t="n">
        <v>424</v>
      </c>
      <c r="B426" s="9" t="n">
        <f aca="false">+Outflows!B426+Fees!B426+'Ongoing Cash Flows'!B426+'Terminal Value'!B426</f>
        <v>-98252.1092051231</v>
      </c>
      <c r="C426" s="9" t="n">
        <f aca="false">+Outflows!C426+Fees!C426+'Ongoing Cash Flows'!C426+'Terminal Value'!C426</f>
        <v>14259.3167833275</v>
      </c>
      <c r="D426" s="9" t="n">
        <f aca="false">+Outflows!D426+Fees!D426+'Ongoing Cash Flows'!D426+'Terminal Value'!D426</f>
        <v>12315.9837276647</v>
      </c>
      <c r="E426" s="9" t="n">
        <f aca="false">+Outflows!E426+Fees!E426+'Ongoing Cash Flows'!E426+'Terminal Value'!E426</f>
        <v>10308.297452498</v>
      </c>
      <c r="F426" s="9" t="n">
        <f aca="false">+Outflows!F426+Fees!F426+'Ongoing Cash Flows'!F426+'Terminal Value'!F426</f>
        <v>9853.62100166452</v>
      </c>
      <c r="G426" s="9" t="n">
        <f aca="false">+Outflows!G426+Fees!G426+'Ongoing Cash Flows'!G426+'Terminal Value'!G426</f>
        <v>9453.2078707912</v>
      </c>
      <c r="H426" s="9" t="n">
        <f aca="false">+Outflows!H426+Fees!H426+'Ongoing Cash Flows'!H426+'Terminal Value'!H426</f>
        <v>8591.37534033582</v>
      </c>
      <c r="I426" s="9" t="n">
        <f aca="false">+Outflows!I426+Fees!I426+'Ongoing Cash Flows'!I426+'Terminal Value'!I426</f>
        <v>8435.17117364517</v>
      </c>
      <c r="J426" s="9" t="n">
        <f aca="false">+Outflows!J426+Fees!J426+'Ongoing Cash Flows'!J426+'Terminal Value'!J426</f>
        <v>8422.73697111018</v>
      </c>
      <c r="K426" s="9" t="n">
        <f aca="false">+Outflows!K426+Fees!K426+'Ongoing Cash Flows'!K426+'Terminal Value'!K426</f>
        <v>8413.74978450504</v>
      </c>
      <c r="L426" s="9" t="n">
        <f aca="false">+Outflows!L426+Fees!L426+'Ongoing Cash Flows'!L426+'Terminal Value'!L426</f>
        <v>8414.80903622977</v>
      </c>
      <c r="M426" s="9" t="n">
        <f aca="false">+Outflows!M426+Fees!M426+'Ongoing Cash Flows'!M426+'Terminal Value'!M426</f>
        <v>8386.97115020221</v>
      </c>
      <c r="N426" s="9" t="n">
        <f aca="false">+Outflows!N426+Fees!N426+'Ongoing Cash Flows'!N426+'Terminal Value'!N426</f>
        <v>8369.15630369786</v>
      </c>
      <c r="O426" s="9" t="n">
        <f aca="false">+Outflows!O426+Fees!O426+'Ongoing Cash Flows'!O426+'Terminal Value'!O426</f>
        <v>8043.20083307035</v>
      </c>
      <c r="P426" s="9" t="n">
        <f aca="false">+Outflows!P426+Fees!P426+'Ongoing Cash Flows'!P426+'Terminal Value'!P426</f>
        <v>7935.17381817204</v>
      </c>
      <c r="Q426" s="9" t="n">
        <f aca="false">+Outflows!Q426+Fees!Q426+'Ongoing Cash Flows'!Q426+'Terminal Value'!Q426</f>
        <v>7906.78578824275</v>
      </c>
      <c r="R426" s="9" t="n">
        <f aca="false">+Outflows!R426+Fees!R426+'Ongoing Cash Flows'!R426+'Terminal Value'!R426</f>
        <v>1126.91239173908</v>
      </c>
      <c r="S426" s="9" t="n">
        <f aca="false">+Outflows!S426+Fees!S426+'Ongoing Cash Flows'!S426+'Terminal Value'!S426</f>
        <v>0</v>
      </c>
      <c r="T426" s="9" t="n">
        <f aca="false">+Outflows!T426+Fees!T426+'Ongoing Cash Flows'!T426+'Terminal Value'!T426</f>
        <v>0</v>
      </c>
      <c r="U426" s="9" t="n">
        <f aca="false">+Outflows!U426+Fees!U426+'Ongoing Cash Flows'!U426+'Terminal Value'!U426</f>
        <v>0</v>
      </c>
      <c r="V426" s="9" t="n">
        <f aca="false">+Outflows!V426+Fees!V426+'Ongoing Cash Flows'!V426+'Terminal Value'!V426</f>
        <v>0</v>
      </c>
      <c r="W426" s="9" t="n">
        <f aca="false">+Outflows!W426+Fees!W426+'Ongoing Cash Flows'!W426+'Terminal Value'!W426</f>
        <v>0</v>
      </c>
      <c r="X426" s="9" t="n">
        <f aca="false">+Outflows!X426+Fees!X426+'Ongoing Cash Flows'!X426+'Terminal Value'!X426</f>
        <v>0</v>
      </c>
      <c r="Y426" s="9" t="n">
        <f aca="false">+Outflows!Y426+Fees!Y426+'Ongoing Cash Flows'!Y426+'Terminal Value'!Y426</f>
        <v>0</v>
      </c>
      <c r="Z426" s="9" t="n">
        <f aca="false">+Outflows!Z426+Fees!Z426+'Ongoing Cash Flows'!Z426+'Terminal Value'!Z426</f>
        <v>0</v>
      </c>
      <c r="AA426" s="9" t="n">
        <f aca="false">+Outflows!AA426+Fees!AA426+'Ongoing Cash Flows'!AA426+'Terminal Value'!AA426</f>
        <v>0</v>
      </c>
      <c r="AB426" s="9" t="n">
        <f aca="false">+Outflows!AB426+Fees!AB426+'Ongoing Cash Flows'!AB426+'Terminal Value'!AB426</f>
        <v>0</v>
      </c>
      <c r="AC426" s="9" t="n">
        <f aca="false">+Outflows!AC426+Fees!AC426+'Ongoing Cash Flows'!AC426+'Terminal Value'!AC426</f>
        <v>0</v>
      </c>
      <c r="AD426" s="9" t="n">
        <f aca="false">+Outflows!AD426+Fees!AD426+'Ongoing Cash Flows'!AD426+'Terminal Value'!AD426</f>
        <v>0</v>
      </c>
      <c r="AE426" s="9" t="n">
        <f aca="false">+Outflows!AE426+Fees!AE426+'Ongoing Cash Flows'!AE426+'Terminal Value'!AE426</f>
        <v>0</v>
      </c>
      <c r="AF426" s="9" t="n">
        <f aca="false">+Outflows!AF426+Fees!AF426+'Ongoing Cash Flows'!AF426+'Terminal Value'!AF426</f>
        <v>0</v>
      </c>
      <c r="AG426" s="9" t="n">
        <f aca="false">+Outflows!AG426+Fees!AG426+'Ongoing Cash Flows'!AG426+'Terminal Value'!AG426</f>
        <v>0</v>
      </c>
      <c r="AH426" s="9" t="n">
        <f aca="false">+Outflows!AH426+Fees!AH426+'Ongoing Cash Flows'!AH426+'Terminal Value'!AH426</f>
        <v>0</v>
      </c>
      <c r="AI426" s="9" t="n">
        <f aca="false">+Outflows!AI426+Fees!AI426+'Ongoing Cash Flows'!AI426+'Terminal Value'!AI426</f>
        <v>0</v>
      </c>
      <c r="AJ426" s="9" t="n">
        <f aca="false">+Outflows!AJ426+Fees!AJ426+'Ongoing Cash Flows'!AJ426+'Terminal Value'!AJ426</f>
        <v>0</v>
      </c>
      <c r="AK426" s="9"/>
      <c r="AL426" s="1"/>
      <c r="AM426" s="32"/>
      <c r="AN426" s="33" t="n">
        <f aca="false">IF(ISERROR(XIRR(B426:AJ426,IRRDates)),-1,XIRR(B426:AJ426,IRRDates))</f>
        <v>0.0528820524140532</v>
      </c>
      <c r="AO426" s="9" t="n">
        <f aca="false">SUMPRODUCT(B426:AJ426,PVRf)</f>
        <v>0</v>
      </c>
      <c r="AP426" s="9" t="n">
        <f aca="false">MIN(0,AO426-$AO$1004)^2</f>
        <v>0</v>
      </c>
      <c r="AQ426" s="9" t="n">
        <f aca="false">MAX(0,AO426-$AO$1004)^2</f>
        <v>0</v>
      </c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20"/>
      <c r="CM426" s="20"/>
      <c r="CN426" s="20"/>
      <c r="CO426" s="20"/>
      <c r="CP426" s="20"/>
    </row>
    <row r="427" customFormat="false" ht="11.25" hidden="false" customHeight="false" outlineLevel="0" collapsed="false">
      <c r="A427" s="1" t="n">
        <v>425</v>
      </c>
      <c r="B427" s="9" t="n">
        <f aca="false">+Outflows!B427+Fees!B427+'Ongoing Cash Flows'!B427+'Terminal Value'!B427</f>
        <v>-85752.428843925</v>
      </c>
      <c r="C427" s="9" t="n">
        <f aca="false">+Outflows!C427+Fees!C427+'Ongoing Cash Flows'!C427+'Terminal Value'!C427</f>
        <v>13950.5289104872</v>
      </c>
      <c r="D427" s="9" t="n">
        <f aca="false">+Outflows!D427+Fees!D427+'Ongoing Cash Flows'!D427+'Terminal Value'!D427</f>
        <v>11836.6667802735</v>
      </c>
      <c r="E427" s="9" t="n">
        <f aca="false">+Outflows!E427+Fees!E427+'Ongoing Cash Flows'!E427+'Terminal Value'!E427</f>
        <v>9976.37876432978</v>
      </c>
      <c r="F427" s="9" t="n">
        <f aca="false">+Outflows!F427+Fees!F427+'Ongoing Cash Flows'!F427+'Terminal Value'!F427</f>
        <v>9399.6374451708</v>
      </c>
      <c r="G427" s="9" t="n">
        <f aca="false">+Outflows!G427+Fees!G427+'Ongoing Cash Flows'!G427+'Terminal Value'!G427</f>
        <v>9143.9575572825</v>
      </c>
      <c r="H427" s="9" t="n">
        <f aca="false">+Outflows!H427+Fees!H427+'Ongoing Cash Flows'!H427+'Terminal Value'!H427</f>
        <v>8288.60508270359</v>
      </c>
      <c r="I427" s="9" t="n">
        <f aca="false">+Outflows!I427+Fees!I427+'Ongoing Cash Flows'!I427+'Terminal Value'!I427</f>
        <v>8148.43850590357</v>
      </c>
      <c r="J427" s="9" t="n">
        <f aca="false">+Outflows!J427+Fees!J427+'Ongoing Cash Flows'!J427+'Terminal Value'!J427</f>
        <v>8136.00430336858</v>
      </c>
      <c r="K427" s="9" t="n">
        <f aca="false">+Outflows!K427+Fees!K427+'Ongoing Cash Flows'!K427+'Terminal Value'!K427</f>
        <v>8126.531129191</v>
      </c>
      <c r="L427" s="9" t="n">
        <f aca="false">+Outflows!L427+Fees!L427+'Ongoing Cash Flows'!L427+'Terminal Value'!L427</f>
        <v>8128.07636848817</v>
      </c>
      <c r="M427" s="9" t="n">
        <f aca="false">+Outflows!M427+Fees!M427+'Ongoing Cash Flows'!M427+'Terminal Value'!M427</f>
        <v>8099.75249488817</v>
      </c>
      <c r="N427" s="9" t="n">
        <f aca="false">+Outflows!N427+Fees!N427+'Ongoing Cash Flows'!N427+'Terminal Value'!N427</f>
        <v>8082.42363595627</v>
      </c>
      <c r="O427" s="9" t="n">
        <f aca="false">+Outflows!O427+Fees!O427+'Ongoing Cash Flows'!O427+'Terminal Value'!O427</f>
        <v>7755.98217775631</v>
      </c>
      <c r="P427" s="9" t="n">
        <f aca="false">+Outflows!P427+Fees!P427+'Ongoing Cash Flows'!P427+'Terminal Value'!P427</f>
        <v>7648.44115043044</v>
      </c>
      <c r="Q427" s="9" t="n">
        <f aca="false">+Outflows!Q427+Fees!Q427+'Ongoing Cash Flows'!Q427+'Terminal Value'!Q427</f>
        <v>7619.56713292871</v>
      </c>
      <c r="R427" s="9" t="n">
        <f aca="false">+Outflows!R427+Fees!R427+'Ongoing Cash Flows'!R427+'Terminal Value'!R427</f>
        <v>983.546057868282</v>
      </c>
      <c r="S427" s="9" t="n">
        <f aca="false">+Outflows!S427+Fees!S427+'Ongoing Cash Flows'!S427+'Terminal Value'!S427</f>
        <v>0</v>
      </c>
      <c r="T427" s="9" t="n">
        <f aca="false">+Outflows!T427+Fees!T427+'Ongoing Cash Flows'!T427+'Terminal Value'!T427</f>
        <v>0</v>
      </c>
      <c r="U427" s="9" t="n">
        <f aca="false">+Outflows!U427+Fees!U427+'Ongoing Cash Flows'!U427+'Terminal Value'!U427</f>
        <v>0</v>
      </c>
      <c r="V427" s="9" t="n">
        <f aca="false">+Outflows!V427+Fees!V427+'Ongoing Cash Flows'!V427+'Terminal Value'!V427</f>
        <v>0</v>
      </c>
      <c r="W427" s="9" t="n">
        <f aca="false">+Outflows!W427+Fees!W427+'Ongoing Cash Flows'!W427+'Terminal Value'!W427</f>
        <v>0</v>
      </c>
      <c r="X427" s="9" t="n">
        <f aca="false">+Outflows!X427+Fees!X427+'Ongoing Cash Flows'!X427+'Terminal Value'!X427</f>
        <v>0</v>
      </c>
      <c r="Y427" s="9" t="n">
        <f aca="false">+Outflows!Y427+Fees!Y427+'Ongoing Cash Flows'!Y427+'Terminal Value'!Y427</f>
        <v>0</v>
      </c>
      <c r="Z427" s="9" t="n">
        <f aca="false">+Outflows!Z427+Fees!Z427+'Ongoing Cash Flows'!Z427+'Terminal Value'!Z427</f>
        <v>0</v>
      </c>
      <c r="AA427" s="9" t="n">
        <f aca="false">+Outflows!AA427+Fees!AA427+'Ongoing Cash Flows'!AA427+'Terminal Value'!AA427</f>
        <v>0</v>
      </c>
      <c r="AB427" s="9" t="n">
        <f aca="false">+Outflows!AB427+Fees!AB427+'Ongoing Cash Flows'!AB427+'Terminal Value'!AB427</f>
        <v>0</v>
      </c>
      <c r="AC427" s="9" t="n">
        <f aca="false">+Outflows!AC427+Fees!AC427+'Ongoing Cash Flows'!AC427+'Terminal Value'!AC427</f>
        <v>0</v>
      </c>
      <c r="AD427" s="9" t="n">
        <f aca="false">+Outflows!AD427+Fees!AD427+'Ongoing Cash Flows'!AD427+'Terminal Value'!AD427</f>
        <v>0</v>
      </c>
      <c r="AE427" s="9" t="n">
        <f aca="false">+Outflows!AE427+Fees!AE427+'Ongoing Cash Flows'!AE427+'Terminal Value'!AE427</f>
        <v>0</v>
      </c>
      <c r="AF427" s="9" t="n">
        <f aca="false">+Outflows!AF427+Fees!AF427+'Ongoing Cash Flows'!AF427+'Terminal Value'!AF427</f>
        <v>0</v>
      </c>
      <c r="AG427" s="9" t="n">
        <f aca="false">+Outflows!AG427+Fees!AG427+'Ongoing Cash Flows'!AG427+'Terminal Value'!AG427</f>
        <v>0</v>
      </c>
      <c r="AH427" s="9" t="n">
        <f aca="false">+Outflows!AH427+Fees!AH427+'Ongoing Cash Flows'!AH427+'Terminal Value'!AH427</f>
        <v>0</v>
      </c>
      <c r="AI427" s="9" t="n">
        <f aca="false">+Outflows!AI427+Fees!AI427+'Ongoing Cash Flows'!AI427+'Terminal Value'!AI427</f>
        <v>0</v>
      </c>
      <c r="AJ427" s="9" t="n">
        <f aca="false">+Outflows!AJ427+Fees!AJ427+'Ongoing Cash Flows'!AJ427+'Terminal Value'!AJ427</f>
        <v>0</v>
      </c>
      <c r="AK427" s="9"/>
      <c r="AL427" s="1"/>
      <c r="AM427" s="32"/>
      <c r="AN427" s="33" t="n">
        <f aca="false">IF(ISERROR(XIRR(B427:AJ427,IRRDates)),-1,XIRR(B427:AJ427,IRRDates))</f>
        <v>0.0700684680590027</v>
      </c>
      <c r="AO427" s="9" t="n">
        <f aca="false">SUMPRODUCT(B427:AJ427,PVRf)</f>
        <v>0</v>
      </c>
      <c r="AP427" s="9" t="n">
        <f aca="false">MIN(0,AO427-$AO$1004)^2</f>
        <v>0</v>
      </c>
      <c r="AQ427" s="9" t="n">
        <f aca="false">MAX(0,AO427-$AO$1004)^2</f>
        <v>0</v>
      </c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20"/>
      <c r="CM427" s="20"/>
      <c r="CN427" s="20"/>
      <c r="CO427" s="20"/>
      <c r="CP427" s="20"/>
    </row>
    <row r="428" customFormat="false" ht="11.25" hidden="false" customHeight="false" outlineLevel="0" collapsed="false">
      <c r="A428" s="1" t="n">
        <v>426</v>
      </c>
      <c r="B428" s="9" t="n">
        <f aca="false">+Outflows!B428+Fees!B428+'Ongoing Cash Flows'!B428+'Terminal Value'!B428</f>
        <v>-91371.4532982518</v>
      </c>
      <c r="C428" s="9" t="n">
        <f aca="false">+Outflows!C428+Fees!C428+'Ongoing Cash Flows'!C428+'Terminal Value'!C428</f>
        <v>14078.8140630107</v>
      </c>
      <c r="D428" s="9" t="n">
        <f aca="false">+Outflows!D428+Fees!D428+'Ongoing Cash Flows'!D428+'Terminal Value'!D428</f>
        <v>11978.7304090198</v>
      </c>
      <c r="E428" s="9" t="n">
        <f aca="false">+Outflows!E428+Fees!E428+'Ongoing Cash Flows'!E428+'Terminal Value'!E428</f>
        <v>10087.7368894092</v>
      </c>
      <c r="F428" s="9" t="n">
        <f aca="false">+Outflows!F428+Fees!F428+'Ongoing Cash Flows'!F428+'Terminal Value'!F428</f>
        <v>9697.73658606133</v>
      </c>
      <c r="G428" s="9" t="n">
        <f aca="false">+Outflows!G428+Fees!G428+'Ongoing Cash Flows'!G428+'Terminal Value'!G428</f>
        <v>9373.94837177187</v>
      </c>
      <c r="H428" s="9" t="n">
        <f aca="false">+Outflows!H428+Fees!H428+'Ongoing Cash Flows'!H428+'Terminal Value'!H428</f>
        <v>8424.71044160216</v>
      </c>
      <c r="I428" s="9" t="n">
        <f aca="false">+Outflows!I428+Fees!I428+'Ongoing Cash Flows'!I428+'Terminal Value'!I428</f>
        <v>8277.33443166627</v>
      </c>
      <c r="J428" s="9" t="n">
        <f aca="false">+Outflows!J428+Fees!J428+'Ongoing Cash Flows'!J428+'Terminal Value'!J428</f>
        <v>8264.90022913128</v>
      </c>
      <c r="K428" s="9" t="n">
        <f aca="false">+Outflows!K428+Fees!K428+'Ongoing Cash Flows'!K428+'Terminal Value'!K428</f>
        <v>8255.64552262447</v>
      </c>
      <c r="L428" s="9" t="n">
        <f aca="false">+Outflows!L428+Fees!L428+'Ongoing Cash Flows'!L428+'Terminal Value'!L428</f>
        <v>8256.97229425087</v>
      </c>
      <c r="M428" s="9" t="n">
        <f aca="false">+Outflows!M428+Fees!M428+'Ongoing Cash Flows'!M428+'Terminal Value'!M428</f>
        <v>8228.86688832165</v>
      </c>
      <c r="N428" s="9" t="n">
        <f aca="false">+Outflows!N428+Fees!N428+'Ongoing Cash Flows'!N428+'Terminal Value'!N428</f>
        <v>8211.31956171896</v>
      </c>
      <c r="O428" s="9" t="n">
        <f aca="false">+Outflows!O428+Fees!O428+'Ongoing Cash Flows'!O428+'Terminal Value'!O428</f>
        <v>7885.09657118979</v>
      </c>
      <c r="P428" s="9" t="n">
        <f aca="false">+Outflows!P428+Fees!P428+'Ongoing Cash Flows'!P428+'Terminal Value'!P428</f>
        <v>7777.33707619314</v>
      </c>
      <c r="Q428" s="9" t="n">
        <f aca="false">+Outflows!Q428+Fees!Q428+'Ongoing Cash Flows'!Q428+'Terminal Value'!Q428</f>
        <v>7748.68152636219</v>
      </c>
      <c r="R428" s="9" t="n">
        <f aca="false">+Outflows!R428+Fees!R428+'Ongoing Cash Flows'!R428+'Terminal Value'!R428</f>
        <v>1047.99402074963</v>
      </c>
      <c r="S428" s="9" t="n">
        <f aca="false">+Outflows!S428+Fees!S428+'Ongoing Cash Flows'!S428+'Terminal Value'!S428</f>
        <v>0</v>
      </c>
      <c r="T428" s="9" t="n">
        <f aca="false">+Outflows!T428+Fees!T428+'Ongoing Cash Flows'!T428+'Terminal Value'!T428</f>
        <v>0</v>
      </c>
      <c r="U428" s="9" t="n">
        <f aca="false">+Outflows!U428+Fees!U428+'Ongoing Cash Flows'!U428+'Terminal Value'!U428</f>
        <v>0</v>
      </c>
      <c r="V428" s="9" t="n">
        <f aca="false">+Outflows!V428+Fees!V428+'Ongoing Cash Flows'!V428+'Terminal Value'!V428</f>
        <v>0</v>
      </c>
      <c r="W428" s="9" t="n">
        <f aca="false">+Outflows!W428+Fees!W428+'Ongoing Cash Flows'!W428+'Terminal Value'!W428</f>
        <v>0</v>
      </c>
      <c r="X428" s="9" t="n">
        <f aca="false">+Outflows!X428+Fees!X428+'Ongoing Cash Flows'!X428+'Terminal Value'!X428</f>
        <v>0</v>
      </c>
      <c r="Y428" s="9" t="n">
        <f aca="false">+Outflows!Y428+Fees!Y428+'Ongoing Cash Flows'!Y428+'Terminal Value'!Y428</f>
        <v>0</v>
      </c>
      <c r="Z428" s="9" t="n">
        <f aca="false">+Outflows!Z428+Fees!Z428+'Ongoing Cash Flows'!Z428+'Terminal Value'!Z428</f>
        <v>0</v>
      </c>
      <c r="AA428" s="9" t="n">
        <f aca="false">+Outflows!AA428+Fees!AA428+'Ongoing Cash Flows'!AA428+'Terminal Value'!AA428</f>
        <v>0</v>
      </c>
      <c r="AB428" s="9" t="n">
        <f aca="false">+Outflows!AB428+Fees!AB428+'Ongoing Cash Flows'!AB428+'Terminal Value'!AB428</f>
        <v>0</v>
      </c>
      <c r="AC428" s="9" t="n">
        <f aca="false">+Outflows!AC428+Fees!AC428+'Ongoing Cash Flows'!AC428+'Terminal Value'!AC428</f>
        <v>0</v>
      </c>
      <c r="AD428" s="9" t="n">
        <f aca="false">+Outflows!AD428+Fees!AD428+'Ongoing Cash Flows'!AD428+'Terminal Value'!AD428</f>
        <v>0</v>
      </c>
      <c r="AE428" s="9" t="n">
        <f aca="false">+Outflows!AE428+Fees!AE428+'Ongoing Cash Flows'!AE428+'Terminal Value'!AE428</f>
        <v>0</v>
      </c>
      <c r="AF428" s="9" t="n">
        <f aca="false">+Outflows!AF428+Fees!AF428+'Ongoing Cash Flows'!AF428+'Terminal Value'!AF428</f>
        <v>0</v>
      </c>
      <c r="AG428" s="9" t="n">
        <f aca="false">+Outflows!AG428+Fees!AG428+'Ongoing Cash Flows'!AG428+'Terminal Value'!AG428</f>
        <v>0</v>
      </c>
      <c r="AH428" s="9" t="n">
        <f aca="false">+Outflows!AH428+Fees!AH428+'Ongoing Cash Flows'!AH428+'Terminal Value'!AH428</f>
        <v>0</v>
      </c>
      <c r="AI428" s="9" t="n">
        <f aca="false">+Outflows!AI428+Fees!AI428+'Ongoing Cash Flows'!AI428+'Terminal Value'!AI428</f>
        <v>0</v>
      </c>
      <c r="AJ428" s="9" t="n">
        <f aca="false">+Outflows!AJ428+Fees!AJ428+'Ongoing Cash Flows'!AJ428+'Terminal Value'!AJ428</f>
        <v>0</v>
      </c>
      <c r="AK428" s="9"/>
      <c r="AL428" s="1"/>
      <c r="AM428" s="32"/>
      <c r="AN428" s="33" t="n">
        <f aca="false">IF(ISERROR(XIRR(B428:AJ428,IRRDates)),-1,XIRR(B428:AJ428,IRRDates))</f>
        <v>0.0618964140483484</v>
      </c>
      <c r="AO428" s="9" t="n">
        <f aca="false">SUMPRODUCT(B428:AJ428,PVRf)</f>
        <v>0</v>
      </c>
      <c r="AP428" s="9" t="n">
        <f aca="false">MIN(0,AO428-$AO$1004)^2</f>
        <v>0</v>
      </c>
      <c r="AQ428" s="9" t="n">
        <f aca="false">MAX(0,AO428-$AO$1004)^2</f>
        <v>0</v>
      </c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20"/>
      <c r="CM428" s="20"/>
      <c r="CN428" s="20"/>
      <c r="CO428" s="20"/>
      <c r="CP428" s="20"/>
    </row>
    <row r="429" customFormat="false" ht="11.25" hidden="false" customHeight="false" outlineLevel="0" collapsed="false">
      <c r="A429" s="1" t="n">
        <v>427</v>
      </c>
      <c r="B429" s="9" t="n">
        <f aca="false">+Outflows!B429+Fees!B429+'Ongoing Cash Flows'!B429+'Terminal Value'!B429</f>
        <v>-89412.7931303684</v>
      </c>
      <c r="C429" s="9" t="n">
        <f aca="false">+Outflows!C429+Fees!C429+'Ongoing Cash Flows'!C429+'Terminal Value'!C429</f>
        <v>14070.5865713173</v>
      </c>
      <c r="D429" s="9" t="n">
        <f aca="false">+Outflows!D429+Fees!D429+'Ongoing Cash Flows'!D429+'Terminal Value'!D429</f>
        <v>12028.4517318247</v>
      </c>
      <c r="E429" s="9" t="n">
        <f aca="false">+Outflows!E429+Fees!E429+'Ongoing Cash Flows'!E429+'Terminal Value'!E429</f>
        <v>9959.45703964207</v>
      </c>
      <c r="F429" s="9" t="n">
        <f aca="false">+Outflows!F429+Fees!F429+'Ongoing Cash Flows'!F429+'Terminal Value'!F429</f>
        <v>9561.95740683403</v>
      </c>
      <c r="G429" s="9" t="n">
        <f aca="false">+Outflows!G429+Fees!G429+'Ongoing Cash Flows'!G429+'Terminal Value'!G429</f>
        <v>9277.75634389861</v>
      </c>
      <c r="H429" s="9" t="n">
        <f aca="false">+Outflows!H429+Fees!H429+'Ongoing Cash Flows'!H429+'Terminal Value'!H429</f>
        <v>8377.26730493725</v>
      </c>
      <c r="I429" s="9" t="n">
        <f aca="false">+Outflows!I429+Fees!I429+'Ongoing Cash Flows'!I429+'Terminal Value'!I429</f>
        <v>8232.40433434316</v>
      </c>
      <c r="J429" s="9" t="n">
        <f aca="false">+Outflows!J429+Fees!J429+'Ongoing Cash Flows'!J429+'Terminal Value'!J429</f>
        <v>8219.97013180816</v>
      </c>
      <c r="K429" s="9" t="n">
        <f aca="false">+Outflows!K429+Fees!K429+'Ongoing Cash Flows'!K429+'Terminal Value'!K429</f>
        <v>8210.63927259404</v>
      </c>
      <c r="L429" s="9" t="n">
        <f aca="false">+Outflows!L429+Fees!L429+'Ongoing Cash Flows'!L429+'Terminal Value'!L429</f>
        <v>8212.04219692776</v>
      </c>
      <c r="M429" s="9" t="n">
        <f aca="false">+Outflows!M429+Fees!M429+'Ongoing Cash Flows'!M429+'Terminal Value'!M429</f>
        <v>8183.86063829121</v>
      </c>
      <c r="N429" s="9" t="n">
        <f aca="false">+Outflows!N429+Fees!N429+'Ongoing Cash Flows'!N429+'Terminal Value'!N429</f>
        <v>8166.38946439585</v>
      </c>
      <c r="O429" s="9" t="n">
        <f aca="false">+Outflows!O429+Fees!O429+'Ongoing Cash Flows'!O429+'Terminal Value'!O429</f>
        <v>7840.09032115935</v>
      </c>
      <c r="P429" s="9" t="n">
        <f aca="false">+Outflows!P429+Fees!P429+'Ongoing Cash Flows'!P429+'Terminal Value'!P429</f>
        <v>7732.40697887003</v>
      </c>
      <c r="Q429" s="9" t="n">
        <f aca="false">+Outflows!Q429+Fees!Q429+'Ongoing Cash Flows'!Q429+'Terminal Value'!Q429</f>
        <v>7703.67527633175</v>
      </c>
      <c r="R429" s="9" t="n">
        <f aca="false">+Outflows!R429+Fees!R429+'Ongoing Cash Flows'!R429+'Terminal Value'!R429</f>
        <v>1025.52897208807</v>
      </c>
      <c r="S429" s="9" t="n">
        <f aca="false">+Outflows!S429+Fees!S429+'Ongoing Cash Flows'!S429+'Terminal Value'!S429</f>
        <v>0</v>
      </c>
      <c r="T429" s="9" t="n">
        <f aca="false">+Outflows!T429+Fees!T429+'Ongoing Cash Flows'!T429+'Terminal Value'!T429</f>
        <v>0</v>
      </c>
      <c r="U429" s="9" t="n">
        <f aca="false">+Outflows!U429+Fees!U429+'Ongoing Cash Flows'!U429+'Terminal Value'!U429</f>
        <v>0</v>
      </c>
      <c r="V429" s="9" t="n">
        <f aca="false">+Outflows!V429+Fees!V429+'Ongoing Cash Flows'!V429+'Terminal Value'!V429</f>
        <v>0</v>
      </c>
      <c r="W429" s="9" t="n">
        <f aca="false">+Outflows!W429+Fees!W429+'Ongoing Cash Flows'!W429+'Terminal Value'!W429</f>
        <v>0</v>
      </c>
      <c r="X429" s="9" t="n">
        <f aca="false">+Outflows!X429+Fees!X429+'Ongoing Cash Flows'!X429+'Terminal Value'!X429</f>
        <v>0</v>
      </c>
      <c r="Y429" s="9" t="n">
        <f aca="false">+Outflows!Y429+Fees!Y429+'Ongoing Cash Flows'!Y429+'Terminal Value'!Y429</f>
        <v>0</v>
      </c>
      <c r="Z429" s="9" t="n">
        <f aca="false">+Outflows!Z429+Fees!Z429+'Ongoing Cash Flows'!Z429+'Terminal Value'!Z429</f>
        <v>0</v>
      </c>
      <c r="AA429" s="9" t="n">
        <f aca="false">+Outflows!AA429+Fees!AA429+'Ongoing Cash Flows'!AA429+'Terminal Value'!AA429</f>
        <v>0</v>
      </c>
      <c r="AB429" s="9" t="n">
        <f aca="false">+Outflows!AB429+Fees!AB429+'Ongoing Cash Flows'!AB429+'Terminal Value'!AB429</f>
        <v>0</v>
      </c>
      <c r="AC429" s="9" t="n">
        <f aca="false">+Outflows!AC429+Fees!AC429+'Ongoing Cash Flows'!AC429+'Terminal Value'!AC429</f>
        <v>0</v>
      </c>
      <c r="AD429" s="9" t="n">
        <f aca="false">+Outflows!AD429+Fees!AD429+'Ongoing Cash Flows'!AD429+'Terminal Value'!AD429</f>
        <v>0</v>
      </c>
      <c r="AE429" s="9" t="n">
        <f aca="false">+Outflows!AE429+Fees!AE429+'Ongoing Cash Flows'!AE429+'Terminal Value'!AE429</f>
        <v>0</v>
      </c>
      <c r="AF429" s="9" t="n">
        <f aca="false">+Outflows!AF429+Fees!AF429+'Ongoing Cash Flows'!AF429+'Terminal Value'!AF429</f>
        <v>0</v>
      </c>
      <c r="AG429" s="9" t="n">
        <f aca="false">+Outflows!AG429+Fees!AG429+'Ongoing Cash Flows'!AG429+'Terminal Value'!AG429</f>
        <v>0</v>
      </c>
      <c r="AH429" s="9" t="n">
        <f aca="false">+Outflows!AH429+Fees!AH429+'Ongoing Cash Flows'!AH429+'Terminal Value'!AH429</f>
        <v>0</v>
      </c>
      <c r="AI429" s="9" t="n">
        <f aca="false">+Outflows!AI429+Fees!AI429+'Ongoing Cash Flows'!AI429+'Terminal Value'!AI429</f>
        <v>0</v>
      </c>
      <c r="AJ429" s="9" t="n">
        <f aca="false">+Outflows!AJ429+Fees!AJ429+'Ongoing Cash Flows'!AJ429+'Terminal Value'!AJ429</f>
        <v>0</v>
      </c>
      <c r="AK429" s="9"/>
      <c r="AL429" s="1"/>
      <c r="AM429" s="32"/>
      <c r="AN429" s="33" t="n">
        <f aca="false">IF(ISERROR(XIRR(B429:AJ429,IRRDates)),-1,XIRR(B429:AJ429,IRRDates))</f>
        <v>0.0646630569156614</v>
      </c>
      <c r="AO429" s="9" t="n">
        <f aca="false">SUMPRODUCT(B429:AJ429,PVRf)</f>
        <v>0</v>
      </c>
      <c r="AP429" s="9" t="n">
        <f aca="false">MIN(0,AO429-$AO$1004)^2</f>
        <v>0</v>
      </c>
      <c r="AQ429" s="9" t="n">
        <f aca="false">MAX(0,AO429-$AO$1004)^2</f>
        <v>0</v>
      </c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20"/>
      <c r="CM429" s="20"/>
      <c r="CN429" s="20"/>
      <c r="CO429" s="20"/>
      <c r="CP429" s="20"/>
    </row>
    <row r="430" customFormat="false" ht="11.25" hidden="false" customHeight="false" outlineLevel="0" collapsed="false">
      <c r="A430" s="1" t="n">
        <v>428</v>
      </c>
      <c r="B430" s="9" t="n">
        <f aca="false">+Outflows!B430+Fees!B430+'Ongoing Cash Flows'!B430+'Terminal Value'!B430</f>
        <v>-94966.048238867</v>
      </c>
      <c r="C430" s="9" t="n">
        <f aca="false">+Outflows!C430+Fees!C430+'Ongoing Cash Flows'!C430+'Terminal Value'!C430</f>
        <v>14146.8885721929</v>
      </c>
      <c r="D430" s="9" t="n">
        <f aca="false">+Outflows!D430+Fees!D430+'Ongoing Cash Flows'!D430+'Terminal Value'!D430</f>
        <v>12180.7130833118</v>
      </c>
      <c r="E430" s="9" t="n">
        <f aca="false">+Outflows!E430+Fees!E430+'Ongoing Cash Flows'!E430+'Terminal Value'!E430</f>
        <v>10289.7316408184</v>
      </c>
      <c r="F430" s="9" t="n">
        <f aca="false">+Outflows!F430+Fees!F430+'Ongoing Cash Flows'!F430+'Terminal Value'!F430</f>
        <v>9786.10940255367</v>
      </c>
      <c r="G430" s="9" t="n">
        <f aca="false">+Outflows!G430+Fees!G430+'Ongoing Cash Flows'!G430+'Terminal Value'!G430</f>
        <v>9363.43380898012</v>
      </c>
      <c r="H430" s="9" t="n">
        <f aca="false">+Outflows!H430+Fees!H430+'Ongoing Cash Flows'!H430+'Terminal Value'!H430</f>
        <v>8511.77958295653</v>
      </c>
      <c r="I430" s="9" t="n">
        <f aca="false">+Outflows!I430+Fees!I430+'Ongoing Cash Flows'!I430+'Terminal Value'!I430</f>
        <v>8359.79156392803</v>
      </c>
      <c r="J430" s="9" t="n">
        <f aca="false">+Outflows!J430+Fees!J430+'Ongoing Cash Flows'!J430+'Terminal Value'!J430</f>
        <v>8347.35736139304</v>
      </c>
      <c r="K430" s="9" t="n">
        <f aca="false">+Outflows!K430+Fees!K430+'Ongoing Cash Flows'!K430+'Terminal Value'!K430</f>
        <v>8338.24241273752</v>
      </c>
      <c r="L430" s="9" t="n">
        <f aca="false">+Outflows!L430+Fees!L430+'Ongoing Cash Flows'!L430+'Terminal Value'!L430</f>
        <v>8339.42942651263</v>
      </c>
      <c r="M430" s="9" t="n">
        <f aca="false">+Outflows!M430+Fees!M430+'Ongoing Cash Flows'!M430+'Terminal Value'!M430</f>
        <v>8311.4637784347</v>
      </c>
      <c r="N430" s="9" t="n">
        <f aca="false">+Outflows!N430+Fees!N430+'Ongoing Cash Flows'!N430+'Terminal Value'!N430</f>
        <v>8293.77669398072</v>
      </c>
      <c r="O430" s="9" t="n">
        <f aca="false">+Outflows!O430+Fees!O430+'Ongoing Cash Flows'!O430+'Terminal Value'!O430</f>
        <v>7967.69346130284</v>
      </c>
      <c r="P430" s="9" t="n">
        <f aca="false">+Outflows!P430+Fees!P430+'Ongoing Cash Flows'!P430+'Terminal Value'!P430</f>
        <v>7859.7942084549</v>
      </c>
      <c r="Q430" s="9" t="n">
        <f aca="false">+Outflows!Q430+Fees!Q430+'Ongoing Cash Flows'!Q430+'Terminal Value'!Q430</f>
        <v>7831.27841647524</v>
      </c>
      <c r="R430" s="9" t="n">
        <f aca="false">+Outflows!R430+Fees!R430+'Ongoing Cash Flows'!R430+'Terminal Value'!R430</f>
        <v>1089.22258688051</v>
      </c>
      <c r="S430" s="9" t="n">
        <f aca="false">+Outflows!S430+Fees!S430+'Ongoing Cash Flows'!S430+'Terminal Value'!S430</f>
        <v>0</v>
      </c>
      <c r="T430" s="9" t="n">
        <f aca="false">+Outflows!T430+Fees!T430+'Ongoing Cash Flows'!T430+'Terminal Value'!T430</f>
        <v>0</v>
      </c>
      <c r="U430" s="9" t="n">
        <f aca="false">+Outflows!U430+Fees!U430+'Ongoing Cash Flows'!U430+'Terminal Value'!U430</f>
        <v>0</v>
      </c>
      <c r="V430" s="9" t="n">
        <f aca="false">+Outflows!V430+Fees!V430+'Ongoing Cash Flows'!V430+'Terminal Value'!V430</f>
        <v>0</v>
      </c>
      <c r="W430" s="9" t="n">
        <f aca="false">+Outflows!W430+Fees!W430+'Ongoing Cash Flows'!W430+'Terminal Value'!W430</f>
        <v>0</v>
      </c>
      <c r="X430" s="9" t="n">
        <f aca="false">+Outflows!X430+Fees!X430+'Ongoing Cash Flows'!X430+'Terminal Value'!X430</f>
        <v>0</v>
      </c>
      <c r="Y430" s="9" t="n">
        <f aca="false">+Outflows!Y430+Fees!Y430+'Ongoing Cash Flows'!Y430+'Terminal Value'!Y430</f>
        <v>0</v>
      </c>
      <c r="Z430" s="9" t="n">
        <f aca="false">+Outflows!Z430+Fees!Z430+'Ongoing Cash Flows'!Z430+'Terminal Value'!Z430</f>
        <v>0</v>
      </c>
      <c r="AA430" s="9" t="n">
        <f aca="false">+Outflows!AA430+Fees!AA430+'Ongoing Cash Flows'!AA430+'Terminal Value'!AA430</f>
        <v>0</v>
      </c>
      <c r="AB430" s="9" t="n">
        <f aca="false">+Outflows!AB430+Fees!AB430+'Ongoing Cash Flows'!AB430+'Terminal Value'!AB430</f>
        <v>0</v>
      </c>
      <c r="AC430" s="9" t="n">
        <f aca="false">+Outflows!AC430+Fees!AC430+'Ongoing Cash Flows'!AC430+'Terminal Value'!AC430</f>
        <v>0</v>
      </c>
      <c r="AD430" s="9" t="n">
        <f aca="false">+Outflows!AD430+Fees!AD430+'Ongoing Cash Flows'!AD430+'Terminal Value'!AD430</f>
        <v>0</v>
      </c>
      <c r="AE430" s="9" t="n">
        <f aca="false">+Outflows!AE430+Fees!AE430+'Ongoing Cash Flows'!AE430+'Terminal Value'!AE430</f>
        <v>0</v>
      </c>
      <c r="AF430" s="9" t="n">
        <f aca="false">+Outflows!AF430+Fees!AF430+'Ongoing Cash Flows'!AF430+'Terminal Value'!AF430</f>
        <v>0</v>
      </c>
      <c r="AG430" s="9" t="n">
        <f aca="false">+Outflows!AG430+Fees!AG430+'Ongoing Cash Flows'!AG430+'Terminal Value'!AG430</f>
        <v>0</v>
      </c>
      <c r="AH430" s="9" t="n">
        <f aca="false">+Outflows!AH430+Fees!AH430+'Ongoing Cash Flows'!AH430+'Terminal Value'!AH430</f>
        <v>0</v>
      </c>
      <c r="AI430" s="9" t="n">
        <f aca="false">+Outflows!AI430+Fees!AI430+'Ongoing Cash Flows'!AI430+'Terminal Value'!AI430</f>
        <v>0</v>
      </c>
      <c r="AJ430" s="9" t="n">
        <f aca="false">+Outflows!AJ430+Fees!AJ430+'Ongoing Cash Flows'!AJ430+'Terminal Value'!AJ430</f>
        <v>0</v>
      </c>
      <c r="AK430" s="9"/>
      <c r="AL430" s="1"/>
      <c r="AM430" s="32"/>
      <c r="AN430" s="33" t="n">
        <f aca="false">IF(ISERROR(XIRR(B430:AJ430,IRRDates)),-1,XIRR(B430:AJ430,IRRDates))</f>
        <v>0.0571119479880826</v>
      </c>
      <c r="AO430" s="9" t="n">
        <f aca="false">SUMPRODUCT(B430:AJ430,PVRf)</f>
        <v>0</v>
      </c>
      <c r="AP430" s="9" t="n">
        <f aca="false">MIN(0,AO430-$AO$1004)^2</f>
        <v>0</v>
      </c>
      <c r="AQ430" s="9" t="n">
        <f aca="false">MAX(0,AO430-$AO$1004)^2</f>
        <v>0</v>
      </c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20"/>
      <c r="CM430" s="20"/>
      <c r="CN430" s="20"/>
      <c r="CO430" s="20"/>
      <c r="CP430" s="20"/>
    </row>
    <row r="431" customFormat="false" ht="11.25" hidden="false" customHeight="false" outlineLevel="0" collapsed="false">
      <c r="A431" s="1" t="n">
        <v>429</v>
      </c>
      <c r="B431" s="9" t="n">
        <f aca="false">+Outflows!B431+Fees!B431+'Ongoing Cash Flows'!B431+'Terminal Value'!B431</f>
        <v>-88164.2440830284</v>
      </c>
      <c r="C431" s="9" t="n">
        <f aca="false">+Outflows!C431+Fees!C431+'Ongoing Cash Flows'!C431+'Terminal Value'!C431</f>
        <v>14029.7483037053</v>
      </c>
      <c r="D431" s="9" t="n">
        <f aca="false">+Outflows!D431+Fees!D431+'Ongoing Cash Flows'!D431+'Terminal Value'!D431</f>
        <v>11977.7293015462</v>
      </c>
      <c r="E431" s="9" t="n">
        <f aca="false">+Outflows!E431+Fees!E431+'Ongoing Cash Flows'!E431+'Terminal Value'!E431</f>
        <v>9944.1653088365</v>
      </c>
      <c r="F431" s="9" t="n">
        <f aca="false">+Outflows!F431+Fees!F431+'Ongoing Cash Flows'!F431+'Terminal Value'!F431</f>
        <v>9599.77844313684</v>
      </c>
      <c r="G431" s="9" t="n">
        <f aca="false">+Outflows!G431+Fees!G431+'Ongoing Cash Flows'!G431+'Terminal Value'!G431</f>
        <v>9203.9351313042</v>
      </c>
      <c r="H431" s="9" t="n">
        <f aca="false">+Outflows!H431+Fees!H431+'Ongoing Cash Flows'!H431+'Terminal Value'!H431</f>
        <v>8347.02465026081</v>
      </c>
      <c r="I431" s="9" t="n">
        <f aca="false">+Outflows!I431+Fees!I431+'Ongoing Cash Flows'!I431+'Terminal Value'!I431</f>
        <v>8203.76361803641</v>
      </c>
      <c r="J431" s="9" t="n">
        <f aca="false">+Outflows!J431+Fees!J431+'Ongoing Cash Flows'!J431+'Terminal Value'!J431</f>
        <v>8191.32941550143</v>
      </c>
      <c r="K431" s="9" t="n">
        <f aca="false">+Outflows!K431+Fees!K431+'Ongoing Cash Flows'!K431+'Terminal Value'!K431</f>
        <v>8181.95001270033</v>
      </c>
      <c r="L431" s="9" t="n">
        <f aca="false">+Outflows!L431+Fees!L431+'Ongoing Cash Flows'!L431+'Terminal Value'!L431</f>
        <v>8183.40148062101</v>
      </c>
      <c r="M431" s="9" t="n">
        <f aca="false">+Outflows!M431+Fees!M431+'Ongoing Cash Flows'!M431+'Terminal Value'!M431</f>
        <v>8155.17137839751</v>
      </c>
      <c r="N431" s="9" t="n">
        <f aca="false">+Outflows!N431+Fees!N431+'Ongoing Cash Flows'!N431+'Terminal Value'!N431</f>
        <v>8137.74874808911</v>
      </c>
      <c r="O431" s="9" t="n">
        <f aca="false">+Outflows!O431+Fees!O431+'Ongoing Cash Flows'!O431+'Terminal Value'!O431</f>
        <v>7811.40106126565</v>
      </c>
      <c r="P431" s="9" t="n">
        <f aca="false">+Outflows!P431+Fees!P431+'Ongoing Cash Flows'!P431+'Terminal Value'!P431</f>
        <v>7703.76626256329</v>
      </c>
      <c r="Q431" s="9" t="n">
        <f aca="false">+Outflows!Q431+Fees!Q431+'Ongoing Cash Flows'!Q431+'Terminal Value'!Q431</f>
        <v>7674.98601643805</v>
      </c>
      <c r="R431" s="9" t="n">
        <f aca="false">+Outflows!R431+Fees!R431+'Ongoing Cash Flows'!R431+'Terminal Value'!R431</f>
        <v>1011.2086139347</v>
      </c>
      <c r="S431" s="9" t="n">
        <f aca="false">+Outflows!S431+Fees!S431+'Ongoing Cash Flows'!S431+'Terminal Value'!S431</f>
        <v>0</v>
      </c>
      <c r="T431" s="9" t="n">
        <f aca="false">+Outflows!T431+Fees!T431+'Ongoing Cash Flows'!T431+'Terminal Value'!T431</f>
        <v>0</v>
      </c>
      <c r="U431" s="9" t="n">
        <f aca="false">+Outflows!U431+Fees!U431+'Ongoing Cash Flows'!U431+'Terminal Value'!U431</f>
        <v>0</v>
      </c>
      <c r="V431" s="9" t="n">
        <f aca="false">+Outflows!V431+Fees!V431+'Ongoing Cash Flows'!V431+'Terminal Value'!V431</f>
        <v>0</v>
      </c>
      <c r="W431" s="9" t="n">
        <f aca="false">+Outflows!W431+Fees!W431+'Ongoing Cash Flows'!W431+'Terminal Value'!W431</f>
        <v>0</v>
      </c>
      <c r="X431" s="9" t="n">
        <f aca="false">+Outflows!X431+Fees!X431+'Ongoing Cash Flows'!X431+'Terminal Value'!X431</f>
        <v>0</v>
      </c>
      <c r="Y431" s="9" t="n">
        <f aca="false">+Outflows!Y431+Fees!Y431+'Ongoing Cash Flows'!Y431+'Terminal Value'!Y431</f>
        <v>0</v>
      </c>
      <c r="Z431" s="9" t="n">
        <f aca="false">+Outflows!Z431+Fees!Z431+'Ongoing Cash Flows'!Z431+'Terminal Value'!Z431</f>
        <v>0</v>
      </c>
      <c r="AA431" s="9" t="n">
        <f aca="false">+Outflows!AA431+Fees!AA431+'Ongoing Cash Flows'!AA431+'Terminal Value'!AA431</f>
        <v>0</v>
      </c>
      <c r="AB431" s="9" t="n">
        <f aca="false">+Outflows!AB431+Fees!AB431+'Ongoing Cash Flows'!AB431+'Terminal Value'!AB431</f>
        <v>0</v>
      </c>
      <c r="AC431" s="9" t="n">
        <f aca="false">+Outflows!AC431+Fees!AC431+'Ongoing Cash Flows'!AC431+'Terminal Value'!AC431</f>
        <v>0</v>
      </c>
      <c r="AD431" s="9" t="n">
        <f aca="false">+Outflows!AD431+Fees!AD431+'Ongoing Cash Flows'!AD431+'Terminal Value'!AD431</f>
        <v>0</v>
      </c>
      <c r="AE431" s="9" t="n">
        <f aca="false">+Outflows!AE431+Fees!AE431+'Ongoing Cash Flows'!AE431+'Terminal Value'!AE431</f>
        <v>0</v>
      </c>
      <c r="AF431" s="9" t="n">
        <f aca="false">+Outflows!AF431+Fees!AF431+'Ongoing Cash Flows'!AF431+'Terminal Value'!AF431</f>
        <v>0</v>
      </c>
      <c r="AG431" s="9" t="n">
        <f aca="false">+Outflows!AG431+Fees!AG431+'Ongoing Cash Flows'!AG431+'Terminal Value'!AG431</f>
        <v>0</v>
      </c>
      <c r="AH431" s="9" t="n">
        <f aca="false">+Outflows!AH431+Fees!AH431+'Ongoing Cash Flows'!AH431+'Terminal Value'!AH431</f>
        <v>0</v>
      </c>
      <c r="AI431" s="9" t="n">
        <f aca="false">+Outflows!AI431+Fees!AI431+'Ongoing Cash Flows'!AI431+'Terminal Value'!AI431</f>
        <v>0</v>
      </c>
      <c r="AJ431" s="9" t="n">
        <f aca="false">+Outflows!AJ431+Fees!AJ431+'Ongoing Cash Flows'!AJ431+'Terminal Value'!AJ431</f>
        <v>0</v>
      </c>
      <c r="AK431" s="9"/>
      <c r="AL431" s="1"/>
      <c r="AM431" s="32"/>
      <c r="AN431" s="33" t="n">
        <f aca="false">IF(ISERROR(XIRR(B431:AJ431,IRRDates)),-1,XIRR(B431:AJ431,IRRDates))</f>
        <v>0.0665554504947046</v>
      </c>
      <c r="AO431" s="9" t="n">
        <f aca="false">SUMPRODUCT(B431:AJ431,PVRf)</f>
        <v>0</v>
      </c>
      <c r="AP431" s="9" t="n">
        <f aca="false">MIN(0,AO431-$AO$1004)^2</f>
        <v>0</v>
      </c>
      <c r="AQ431" s="9" t="n">
        <f aca="false">MAX(0,AO431-$AO$1004)^2</f>
        <v>0</v>
      </c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20"/>
      <c r="CM431" s="20"/>
      <c r="CN431" s="20"/>
      <c r="CO431" s="20"/>
      <c r="CP431" s="20"/>
    </row>
    <row r="432" customFormat="false" ht="11.25" hidden="false" customHeight="false" outlineLevel="0" collapsed="false">
      <c r="A432" s="1" t="n">
        <v>430</v>
      </c>
      <c r="B432" s="9" t="n">
        <f aca="false">+Outflows!B432+Fees!B432+'Ongoing Cash Flows'!B432+'Terminal Value'!B432</f>
        <v>-98162.8133583548</v>
      </c>
      <c r="C432" s="9" t="n">
        <f aca="false">+Outflows!C432+Fees!C432+'Ongoing Cash Flows'!C432+'Terminal Value'!C432</f>
        <v>14241.7278235276</v>
      </c>
      <c r="D432" s="9" t="n">
        <f aca="false">+Outflows!D432+Fees!D432+'Ongoing Cash Flows'!D432+'Terminal Value'!D432</f>
        <v>12303.9702765222</v>
      </c>
      <c r="E432" s="9" t="n">
        <f aca="false">+Outflows!E432+Fees!E432+'Ongoing Cash Flows'!E432+'Terminal Value'!E432</f>
        <v>10283.3144688349</v>
      </c>
      <c r="F432" s="9" t="n">
        <f aca="false">+Outflows!F432+Fees!F432+'Ongoing Cash Flows'!F432+'Terminal Value'!F432</f>
        <v>9810.83748868648</v>
      </c>
      <c r="G432" s="9" t="n">
        <f aca="false">+Outflows!G432+Fees!G432+'Ongoing Cash Flows'!G432+'Terminal Value'!G432</f>
        <v>9560.18202389573</v>
      </c>
      <c r="H432" s="9" t="n">
        <f aca="false">+Outflows!H432+Fees!H432+'Ongoing Cash Flows'!H432+'Terminal Value'!H432</f>
        <v>8589.21239490439</v>
      </c>
      <c r="I432" s="9" t="n">
        <f aca="false">+Outflows!I432+Fees!I432+'Ongoing Cash Flows'!I432+'Terminal Value'!I432</f>
        <v>8433.12279835698</v>
      </c>
      <c r="J432" s="9" t="n">
        <f aca="false">+Outflows!J432+Fees!J432+'Ongoing Cash Flows'!J432+'Terminal Value'!J432</f>
        <v>8420.68859582199</v>
      </c>
      <c r="K432" s="9" t="n">
        <f aca="false">+Outflows!K432+Fees!K432+'Ongoing Cash Flows'!K432+'Terminal Value'!K432</f>
        <v>8411.69793739433</v>
      </c>
      <c r="L432" s="9" t="n">
        <f aca="false">+Outflows!L432+Fees!L432+'Ongoing Cash Flows'!L432+'Terminal Value'!L432</f>
        <v>8412.76066094158</v>
      </c>
      <c r="M432" s="9" t="n">
        <f aca="false">+Outflows!M432+Fees!M432+'Ongoing Cash Flows'!M432+'Terminal Value'!M432</f>
        <v>8384.9193030915</v>
      </c>
      <c r="N432" s="9" t="n">
        <f aca="false">+Outflows!N432+Fees!N432+'Ongoing Cash Flows'!N432+'Terminal Value'!N432</f>
        <v>8367.10792840967</v>
      </c>
      <c r="O432" s="9" t="n">
        <f aca="false">+Outflows!O432+Fees!O432+'Ongoing Cash Flows'!O432+'Terminal Value'!O432</f>
        <v>8041.14898595964</v>
      </c>
      <c r="P432" s="9" t="n">
        <f aca="false">+Outflows!P432+Fees!P432+'Ongoing Cash Flows'!P432+'Terminal Value'!P432</f>
        <v>7933.12544288385</v>
      </c>
      <c r="Q432" s="9" t="n">
        <f aca="false">+Outflows!Q432+Fees!Q432+'Ongoing Cash Flows'!Q432+'Terminal Value'!Q432</f>
        <v>7904.73394113204</v>
      </c>
      <c r="R432" s="9" t="n">
        <f aca="false">+Outflows!R432+Fees!R432+'Ongoing Cash Flows'!R432+'Terminal Value'!R432</f>
        <v>1125.88820409499</v>
      </c>
      <c r="S432" s="9" t="n">
        <f aca="false">+Outflows!S432+Fees!S432+'Ongoing Cash Flows'!S432+'Terminal Value'!S432</f>
        <v>0</v>
      </c>
      <c r="T432" s="9" t="n">
        <f aca="false">+Outflows!T432+Fees!T432+'Ongoing Cash Flows'!T432+'Terminal Value'!T432</f>
        <v>0</v>
      </c>
      <c r="U432" s="9" t="n">
        <f aca="false">+Outflows!U432+Fees!U432+'Ongoing Cash Flows'!U432+'Terminal Value'!U432</f>
        <v>0</v>
      </c>
      <c r="V432" s="9" t="n">
        <f aca="false">+Outflows!V432+Fees!V432+'Ongoing Cash Flows'!V432+'Terminal Value'!V432</f>
        <v>0</v>
      </c>
      <c r="W432" s="9" t="n">
        <f aca="false">+Outflows!W432+Fees!W432+'Ongoing Cash Flows'!W432+'Terminal Value'!W432</f>
        <v>0</v>
      </c>
      <c r="X432" s="9" t="n">
        <f aca="false">+Outflows!X432+Fees!X432+'Ongoing Cash Flows'!X432+'Terminal Value'!X432</f>
        <v>0</v>
      </c>
      <c r="Y432" s="9" t="n">
        <f aca="false">+Outflows!Y432+Fees!Y432+'Ongoing Cash Flows'!Y432+'Terminal Value'!Y432</f>
        <v>0</v>
      </c>
      <c r="Z432" s="9" t="n">
        <f aca="false">+Outflows!Z432+Fees!Z432+'Ongoing Cash Flows'!Z432+'Terminal Value'!Z432</f>
        <v>0</v>
      </c>
      <c r="AA432" s="9" t="n">
        <f aca="false">+Outflows!AA432+Fees!AA432+'Ongoing Cash Flows'!AA432+'Terminal Value'!AA432</f>
        <v>0</v>
      </c>
      <c r="AB432" s="9" t="n">
        <f aca="false">+Outflows!AB432+Fees!AB432+'Ongoing Cash Flows'!AB432+'Terminal Value'!AB432</f>
        <v>0</v>
      </c>
      <c r="AC432" s="9" t="n">
        <f aca="false">+Outflows!AC432+Fees!AC432+'Ongoing Cash Flows'!AC432+'Terminal Value'!AC432</f>
        <v>0</v>
      </c>
      <c r="AD432" s="9" t="n">
        <f aca="false">+Outflows!AD432+Fees!AD432+'Ongoing Cash Flows'!AD432+'Terminal Value'!AD432</f>
        <v>0</v>
      </c>
      <c r="AE432" s="9" t="n">
        <f aca="false">+Outflows!AE432+Fees!AE432+'Ongoing Cash Flows'!AE432+'Terminal Value'!AE432</f>
        <v>0</v>
      </c>
      <c r="AF432" s="9" t="n">
        <f aca="false">+Outflows!AF432+Fees!AF432+'Ongoing Cash Flows'!AF432+'Terminal Value'!AF432</f>
        <v>0</v>
      </c>
      <c r="AG432" s="9" t="n">
        <f aca="false">+Outflows!AG432+Fees!AG432+'Ongoing Cash Flows'!AG432+'Terminal Value'!AG432</f>
        <v>0</v>
      </c>
      <c r="AH432" s="9" t="n">
        <f aca="false">+Outflows!AH432+Fees!AH432+'Ongoing Cash Flows'!AH432+'Terminal Value'!AH432</f>
        <v>0</v>
      </c>
      <c r="AI432" s="9" t="n">
        <f aca="false">+Outflows!AI432+Fees!AI432+'Ongoing Cash Flows'!AI432+'Terminal Value'!AI432</f>
        <v>0</v>
      </c>
      <c r="AJ432" s="9" t="n">
        <f aca="false">+Outflows!AJ432+Fees!AJ432+'Ongoing Cash Flows'!AJ432+'Terminal Value'!AJ432</f>
        <v>0</v>
      </c>
      <c r="AK432" s="9"/>
      <c r="AL432" s="1"/>
      <c r="AM432" s="32"/>
      <c r="AN432" s="33" t="n">
        <f aca="false">IF(ISERROR(XIRR(B432:AJ432,IRRDates)),-1,XIRR(B432:AJ432,IRRDates))</f>
        <v>0.0530086532811483</v>
      </c>
      <c r="AO432" s="9" t="n">
        <f aca="false">SUMPRODUCT(B432:AJ432,PVRf)</f>
        <v>0</v>
      </c>
      <c r="AP432" s="9" t="n">
        <f aca="false">MIN(0,AO432-$AO$1004)^2</f>
        <v>0</v>
      </c>
      <c r="AQ432" s="9" t="n">
        <f aca="false">MAX(0,AO432-$AO$1004)^2</f>
        <v>0</v>
      </c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20"/>
      <c r="CM432" s="20"/>
      <c r="CN432" s="20"/>
      <c r="CO432" s="20"/>
      <c r="CP432" s="20"/>
    </row>
    <row r="433" customFormat="false" ht="11.25" hidden="false" customHeight="false" outlineLevel="0" collapsed="false">
      <c r="A433" s="1" t="n">
        <v>431</v>
      </c>
      <c r="B433" s="9" t="n">
        <f aca="false">+Outflows!B433+Fees!B433+'Ongoing Cash Flows'!B433+'Terminal Value'!B433</f>
        <v>-98151.5690484511</v>
      </c>
      <c r="C433" s="9" t="n">
        <f aca="false">+Outflows!C433+Fees!C433+'Ongoing Cash Flows'!C433+'Terminal Value'!C433</f>
        <v>14198.1430930728</v>
      </c>
      <c r="D433" s="9" t="n">
        <f aca="false">+Outflows!D433+Fees!D433+'Ongoing Cash Flows'!D433+'Terminal Value'!D433</f>
        <v>12315.454154798</v>
      </c>
      <c r="E433" s="9" t="n">
        <f aca="false">+Outflows!E433+Fees!E433+'Ongoing Cash Flows'!E433+'Terminal Value'!E433</f>
        <v>10189.8778336851</v>
      </c>
      <c r="F433" s="9" t="n">
        <f aca="false">+Outflows!F433+Fees!F433+'Ongoing Cash Flows'!F433+'Terminal Value'!F433</f>
        <v>9790.14675973833</v>
      </c>
      <c r="G433" s="9" t="n">
        <f aca="false">+Outflows!G433+Fees!G433+'Ongoing Cash Flows'!G433+'Terminal Value'!G433</f>
        <v>9537.23357186546</v>
      </c>
      <c r="H433" s="9" t="n">
        <f aca="false">+Outflows!H433+Fees!H433+'Ongoing Cash Flows'!H433+'Terminal Value'!H433</f>
        <v>8588.94003253127</v>
      </c>
      <c r="I433" s="9" t="n">
        <f aca="false">+Outflows!I433+Fees!I433+'Ongoing Cash Flows'!I433+'Terminal Value'!I433</f>
        <v>8432.86486288324</v>
      </c>
      <c r="J433" s="9" t="n">
        <f aca="false">+Outflows!J433+Fees!J433+'Ongoing Cash Flows'!J433+'Terminal Value'!J433</f>
        <v>8420.43066034825</v>
      </c>
      <c r="K433" s="9" t="n">
        <f aca="false">+Outflows!K433+Fees!K433+'Ongoing Cash Flows'!K433+'Terminal Value'!K433</f>
        <v>8411.43956474181</v>
      </c>
      <c r="L433" s="9" t="n">
        <f aca="false">+Outflows!L433+Fees!L433+'Ongoing Cash Flows'!L433+'Terminal Value'!L433</f>
        <v>8412.50272546784</v>
      </c>
      <c r="M433" s="9" t="n">
        <f aca="false">+Outflows!M433+Fees!M433+'Ongoing Cash Flows'!M433+'Terminal Value'!M433</f>
        <v>8384.66093043899</v>
      </c>
      <c r="N433" s="9" t="n">
        <f aca="false">+Outflows!N433+Fees!N433+'Ongoing Cash Flows'!N433+'Terminal Value'!N433</f>
        <v>8366.84999293593</v>
      </c>
      <c r="O433" s="9" t="n">
        <f aca="false">+Outflows!O433+Fees!O433+'Ongoing Cash Flows'!O433+'Terminal Value'!O433</f>
        <v>8040.89061330713</v>
      </c>
      <c r="P433" s="9" t="n">
        <f aca="false">+Outflows!P433+Fees!P433+'Ongoing Cash Flows'!P433+'Terminal Value'!P433</f>
        <v>7932.86750741011</v>
      </c>
      <c r="Q433" s="9" t="n">
        <f aca="false">+Outflows!Q433+Fees!Q433+'Ongoing Cash Flows'!Q433+'Terminal Value'!Q433</f>
        <v>7904.47556847953</v>
      </c>
      <c r="R433" s="9" t="n">
        <f aca="false">+Outflows!R433+Fees!R433+'Ongoing Cash Flows'!R433+'Terminal Value'!R433</f>
        <v>1125.75923635811</v>
      </c>
      <c r="S433" s="9" t="n">
        <f aca="false">+Outflows!S433+Fees!S433+'Ongoing Cash Flows'!S433+'Terminal Value'!S433</f>
        <v>0</v>
      </c>
      <c r="T433" s="9" t="n">
        <f aca="false">+Outflows!T433+Fees!T433+'Ongoing Cash Flows'!T433+'Terminal Value'!T433</f>
        <v>0</v>
      </c>
      <c r="U433" s="9" t="n">
        <f aca="false">+Outflows!U433+Fees!U433+'Ongoing Cash Flows'!U433+'Terminal Value'!U433</f>
        <v>0</v>
      </c>
      <c r="V433" s="9" t="n">
        <f aca="false">+Outflows!V433+Fees!V433+'Ongoing Cash Flows'!V433+'Terminal Value'!V433</f>
        <v>0</v>
      </c>
      <c r="W433" s="9" t="n">
        <f aca="false">+Outflows!W433+Fees!W433+'Ongoing Cash Flows'!W433+'Terminal Value'!W433</f>
        <v>0</v>
      </c>
      <c r="X433" s="9" t="n">
        <f aca="false">+Outflows!X433+Fees!X433+'Ongoing Cash Flows'!X433+'Terminal Value'!X433</f>
        <v>0</v>
      </c>
      <c r="Y433" s="9" t="n">
        <f aca="false">+Outflows!Y433+Fees!Y433+'Ongoing Cash Flows'!Y433+'Terminal Value'!Y433</f>
        <v>0</v>
      </c>
      <c r="Z433" s="9" t="n">
        <f aca="false">+Outflows!Z433+Fees!Z433+'Ongoing Cash Flows'!Z433+'Terminal Value'!Z433</f>
        <v>0</v>
      </c>
      <c r="AA433" s="9" t="n">
        <f aca="false">+Outflows!AA433+Fees!AA433+'Ongoing Cash Flows'!AA433+'Terminal Value'!AA433</f>
        <v>0</v>
      </c>
      <c r="AB433" s="9" t="n">
        <f aca="false">+Outflows!AB433+Fees!AB433+'Ongoing Cash Flows'!AB433+'Terminal Value'!AB433</f>
        <v>0</v>
      </c>
      <c r="AC433" s="9" t="n">
        <f aca="false">+Outflows!AC433+Fees!AC433+'Ongoing Cash Flows'!AC433+'Terminal Value'!AC433</f>
        <v>0</v>
      </c>
      <c r="AD433" s="9" t="n">
        <f aca="false">+Outflows!AD433+Fees!AD433+'Ongoing Cash Flows'!AD433+'Terminal Value'!AD433</f>
        <v>0</v>
      </c>
      <c r="AE433" s="9" t="n">
        <f aca="false">+Outflows!AE433+Fees!AE433+'Ongoing Cash Flows'!AE433+'Terminal Value'!AE433</f>
        <v>0</v>
      </c>
      <c r="AF433" s="9" t="n">
        <f aca="false">+Outflows!AF433+Fees!AF433+'Ongoing Cash Flows'!AF433+'Terminal Value'!AF433</f>
        <v>0</v>
      </c>
      <c r="AG433" s="9" t="n">
        <f aca="false">+Outflows!AG433+Fees!AG433+'Ongoing Cash Flows'!AG433+'Terminal Value'!AG433</f>
        <v>0</v>
      </c>
      <c r="AH433" s="9" t="n">
        <f aca="false">+Outflows!AH433+Fees!AH433+'Ongoing Cash Flows'!AH433+'Terminal Value'!AH433</f>
        <v>0</v>
      </c>
      <c r="AI433" s="9" t="n">
        <f aca="false">+Outflows!AI433+Fees!AI433+'Ongoing Cash Flows'!AI433+'Terminal Value'!AI433</f>
        <v>0</v>
      </c>
      <c r="AJ433" s="9" t="n">
        <f aca="false">+Outflows!AJ433+Fees!AJ433+'Ongoing Cash Flows'!AJ433+'Terminal Value'!AJ433</f>
        <v>0</v>
      </c>
      <c r="AK433" s="9"/>
      <c r="AL433" s="1"/>
      <c r="AM433" s="32"/>
      <c r="AN433" s="33" t="n">
        <f aca="false">IF(ISERROR(XIRR(B433:AJ433,IRRDates)),-1,XIRR(B433:AJ433,IRRDates))</f>
        <v>0.052781021330687</v>
      </c>
      <c r="AO433" s="9" t="n">
        <f aca="false">SUMPRODUCT(B433:AJ433,PVRf)</f>
        <v>0</v>
      </c>
      <c r="AP433" s="9" t="n">
        <f aca="false">MIN(0,AO433-$AO$1004)^2</f>
        <v>0</v>
      </c>
      <c r="AQ433" s="9" t="n">
        <f aca="false">MAX(0,AO433-$AO$1004)^2</f>
        <v>0</v>
      </c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20"/>
      <c r="CM433" s="20"/>
      <c r="CN433" s="20"/>
      <c r="CO433" s="20"/>
      <c r="CP433" s="20"/>
    </row>
    <row r="434" customFormat="false" ht="11.25" hidden="false" customHeight="false" outlineLevel="0" collapsed="false">
      <c r="A434" s="1" t="n">
        <v>432</v>
      </c>
      <c r="B434" s="9" t="n">
        <f aca="false">+Outflows!B434+Fees!B434+'Ongoing Cash Flows'!B434+'Terminal Value'!B434</f>
        <v>-99546.3616379566</v>
      </c>
      <c r="C434" s="9" t="n">
        <f aca="false">+Outflows!C434+Fees!C434+'Ongoing Cash Flows'!C434+'Terminal Value'!C434</f>
        <v>14231.1321832649</v>
      </c>
      <c r="D434" s="9" t="n">
        <f aca="false">+Outflows!D434+Fees!D434+'Ongoing Cash Flows'!D434+'Terminal Value'!D434</f>
        <v>12393.4414209657</v>
      </c>
      <c r="E434" s="9" t="n">
        <f aca="false">+Outflows!E434+Fees!E434+'Ongoing Cash Flows'!E434+'Terminal Value'!E434</f>
        <v>10273.357598851</v>
      </c>
      <c r="F434" s="9" t="n">
        <f aca="false">+Outflows!F434+Fees!F434+'Ongoing Cash Flows'!F434+'Terminal Value'!F434</f>
        <v>9863.46207575704</v>
      </c>
      <c r="G434" s="9" t="n">
        <f aca="false">+Outflows!G434+Fees!G434+'Ongoing Cash Flows'!G434+'Terminal Value'!G434</f>
        <v>9653.34305549969</v>
      </c>
      <c r="H434" s="9" t="n">
        <f aca="false">+Outflows!H434+Fees!H434+'Ongoing Cash Flows'!H434+'Terminal Value'!H434</f>
        <v>8622.7250333845</v>
      </c>
      <c r="I434" s="9" t="n">
        <f aca="false">+Outflows!I434+Fees!I434+'Ongoing Cash Flows'!I434+'Terminal Value'!I434</f>
        <v>8464.86028905242</v>
      </c>
      <c r="J434" s="9" t="n">
        <f aca="false">+Outflows!J434+Fees!J434+'Ongoing Cash Flows'!J434+'Terminal Value'!J434</f>
        <v>8452.42608651743</v>
      </c>
      <c r="K434" s="9" t="n">
        <f aca="false">+Outflows!K434+Fees!K434+'Ongoing Cash Flows'!K434+'Terminal Value'!K434</f>
        <v>8443.48922044688</v>
      </c>
      <c r="L434" s="9" t="n">
        <f aca="false">+Outflows!L434+Fees!L434+'Ongoing Cash Flows'!L434+'Terminal Value'!L434</f>
        <v>8444.49815163702</v>
      </c>
      <c r="M434" s="9" t="n">
        <f aca="false">+Outflows!M434+Fees!M434+'Ongoing Cash Flows'!M434+'Terminal Value'!M434</f>
        <v>8416.71058614406</v>
      </c>
      <c r="N434" s="9" t="n">
        <f aca="false">+Outflows!N434+Fees!N434+'Ongoing Cash Flows'!N434+'Terminal Value'!N434</f>
        <v>8398.84541910512</v>
      </c>
      <c r="O434" s="9" t="n">
        <f aca="false">+Outflows!O434+Fees!O434+'Ongoing Cash Flows'!O434+'Terminal Value'!O434</f>
        <v>8072.94026901219</v>
      </c>
      <c r="P434" s="9" t="n">
        <f aca="false">+Outflows!P434+Fees!P434+'Ongoing Cash Flows'!P434+'Terminal Value'!P434</f>
        <v>7964.8629335793</v>
      </c>
      <c r="Q434" s="9" t="n">
        <f aca="false">+Outflows!Q434+Fees!Q434+'Ongoing Cash Flows'!Q434+'Terminal Value'!Q434</f>
        <v>7936.5252241846</v>
      </c>
      <c r="R434" s="9" t="n">
        <f aca="false">+Outflows!R434+Fees!R434+'Ongoing Cash Flows'!R434+'Terminal Value'!R434</f>
        <v>1141.75694944271</v>
      </c>
      <c r="S434" s="9" t="n">
        <f aca="false">+Outflows!S434+Fees!S434+'Ongoing Cash Flows'!S434+'Terminal Value'!S434</f>
        <v>0</v>
      </c>
      <c r="T434" s="9" t="n">
        <f aca="false">+Outflows!T434+Fees!T434+'Ongoing Cash Flows'!T434+'Terminal Value'!T434</f>
        <v>0</v>
      </c>
      <c r="U434" s="9" t="n">
        <f aca="false">+Outflows!U434+Fees!U434+'Ongoing Cash Flows'!U434+'Terminal Value'!U434</f>
        <v>0</v>
      </c>
      <c r="V434" s="9" t="n">
        <f aca="false">+Outflows!V434+Fees!V434+'Ongoing Cash Flows'!V434+'Terminal Value'!V434</f>
        <v>0</v>
      </c>
      <c r="W434" s="9" t="n">
        <f aca="false">+Outflows!W434+Fees!W434+'Ongoing Cash Flows'!W434+'Terminal Value'!W434</f>
        <v>0</v>
      </c>
      <c r="X434" s="9" t="n">
        <f aca="false">+Outflows!X434+Fees!X434+'Ongoing Cash Flows'!X434+'Terminal Value'!X434</f>
        <v>0</v>
      </c>
      <c r="Y434" s="9" t="n">
        <f aca="false">+Outflows!Y434+Fees!Y434+'Ongoing Cash Flows'!Y434+'Terminal Value'!Y434</f>
        <v>0</v>
      </c>
      <c r="Z434" s="9" t="n">
        <f aca="false">+Outflows!Z434+Fees!Z434+'Ongoing Cash Flows'!Z434+'Terminal Value'!Z434</f>
        <v>0</v>
      </c>
      <c r="AA434" s="9" t="n">
        <f aca="false">+Outflows!AA434+Fees!AA434+'Ongoing Cash Flows'!AA434+'Terminal Value'!AA434</f>
        <v>0</v>
      </c>
      <c r="AB434" s="9" t="n">
        <f aca="false">+Outflows!AB434+Fees!AB434+'Ongoing Cash Flows'!AB434+'Terminal Value'!AB434</f>
        <v>0</v>
      </c>
      <c r="AC434" s="9" t="n">
        <f aca="false">+Outflows!AC434+Fees!AC434+'Ongoing Cash Flows'!AC434+'Terminal Value'!AC434</f>
        <v>0</v>
      </c>
      <c r="AD434" s="9" t="n">
        <f aca="false">+Outflows!AD434+Fees!AD434+'Ongoing Cash Flows'!AD434+'Terminal Value'!AD434</f>
        <v>0</v>
      </c>
      <c r="AE434" s="9" t="n">
        <f aca="false">+Outflows!AE434+Fees!AE434+'Ongoing Cash Flows'!AE434+'Terminal Value'!AE434</f>
        <v>0</v>
      </c>
      <c r="AF434" s="9" t="n">
        <f aca="false">+Outflows!AF434+Fees!AF434+'Ongoing Cash Flows'!AF434+'Terminal Value'!AF434</f>
        <v>0</v>
      </c>
      <c r="AG434" s="9" t="n">
        <f aca="false">+Outflows!AG434+Fees!AG434+'Ongoing Cash Flows'!AG434+'Terminal Value'!AG434</f>
        <v>0</v>
      </c>
      <c r="AH434" s="9" t="n">
        <f aca="false">+Outflows!AH434+Fees!AH434+'Ongoing Cash Flows'!AH434+'Terminal Value'!AH434</f>
        <v>0</v>
      </c>
      <c r="AI434" s="9" t="n">
        <f aca="false">+Outflows!AI434+Fees!AI434+'Ongoing Cash Flows'!AI434+'Terminal Value'!AI434</f>
        <v>0</v>
      </c>
      <c r="AJ434" s="9" t="n">
        <f aca="false">+Outflows!AJ434+Fees!AJ434+'Ongoing Cash Flows'!AJ434+'Terminal Value'!AJ434</f>
        <v>0</v>
      </c>
      <c r="AK434" s="9"/>
      <c r="AL434" s="1"/>
      <c r="AM434" s="32"/>
      <c r="AN434" s="33" t="n">
        <f aca="false">IF(ISERROR(XIRR(B434:AJ434,IRRDates)),-1,XIRR(B434:AJ434,IRRDates))</f>
        <v>0.0513344962895726</v>
      </c>
      <c r="AO434" s="9" t="n">
        <f aca="false">SUMPRODUCT(B434:AJ434,PVRf)</f>
        <v>0</v>
      </c>
      <c r="AP434" s="9" t="n">
        <f aca="false">MIN(0,AO434-$AO$1004)^2</f>
        <v>0</v>
      </c>
      <c r="AQ434" s="9" t="n">
        <f aca="false">MAX(0,AO434-$AO$1004)^2</f>
        <v>0</v>
      </c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20"/>
      <c r="CM434" s="20"/>
      <c r="CN434" s="20"/>
      <c r="CO434" s="20"/>
      <c r="CP434" s="20"/>
    </row>
    <row r="435" customFormat="false" ht="11.25" hidden="false" customHeight="false" outlineLevel="0" collapsed="false">
      <c r="A435" s="1" t="n">
        <v>433</v>
      </c>
      <c r="B435" s="9" t="n">
        <f aca="false">+Outflows!B435+Fees!B435+'Ongoing Cash Flows'!B435+'Terminal Value'!B435</f>
        <v>-93511.9113377723</v>
      </c>
      <c r="C435" s="9" t="n">
        <f aca="false">+Outflows!C435+Fees!C435+'Ongoing Cash Flows'!C435+'Terminal Value'!C435</f>
        <v>14104.5868809616</v>
      </c>
      <c r="D435" s="9" t="n">
        <f aca="false">+Outflows!D435+Fees!D435+'Ongoing Cash Flows'!D435+'Terminal Value'!D435</f>
        <v>12072.7133786687</v>
      </c>
      <c r="E435" s="9" t="n">
        <f aca="false">+Outflows!E435+Fees!E435+'Ongoing Cash Flows'!E435+'Terminal Value'!E435</f>
        <v>10125.9396880175</v>
      </c>
      <c r="F435" s="9" t="n">
        <f aca="false">+Outflows!F435+Fees!F435+'Ongoing Cash Flows'!F435+'Terminal Value'!F435</f>
        <v>9753.02054930614</v>
      </c>
      <c r="G435" s="9" t="n">
        <f aca="false">+Outflows!G435+Fees!G435+'Ongoing Cash Flows'!G435+'Terminal Value'!G435</f>
        <v>9521.02681788062</v>
      </c>
      <c r="H435" s="9" t="n">
        <f aca="false">+Outflows!H435+Fees!H435+'Ongoing Cash Flows'!H435+'Terminal Value'!H435</f>
        <v>8476.55712994536</v>
      </c>
      <c r="I435" s="9" t="n">
        <f aca="false">+Outflows!I435+Fees!I435+'Ongoing Cash Flows'!I435+'Terminal Value'!I435</f>
        <v>8326.43482672644</v>
      </c>
      <c r="J435" s="9" t="n">
        <f aca="false">+Outflows!J435+Fees!J435+'Ongoing Cash Flows'!J435+'Terminal Value'!J435</f>
        <v>8314.00062419145</v>
      </c>
      <c r="K435" s="9" t="n">
        <f aca="false">+Outflows!K435+Fees!K435+'Ongoing Cash Flows'!K435+'Terminal Value'!K435</f>
        <v>8304.82913869322</v>
      </c>
      <c r="L435" s="9" t="n">
        <f aca="false">+Outflows!L435+Fees!L435+'Ongoing Cash Flows'!L435+'Terminal Value'!L435</f>
        <v>8306.07268931104</v>
      </c>
      <c r="M435" s="9" t="n">
        <f aca="false">+Outflows!M435+Fees!M435+'Ongoing Cash Flows'!M435+'Terminal Value'!M435</f>
        <v>8278.0505043904</v>
      </c>
      <c r="N435" s="9" t="n">
        <f aca="false">+Outflows!N435+Fees!N435+'Ongoing Cash Flows'!N435+'Terminal Value'!N435</f>
        <v>8260.41995677913</v>
      </c>
      <c r="O435" s="9" t="n">
        <f aca="false">+Outflows!O435+Fees!O435+'Ongoing Cash Flows'!O435+'Terminal Value'!O435</f>
        <v>7934.28018725853</v>
      </c>
      <c r="P435" s="9" t="n">
        <f aca="false">+Outflows!P435+Fees!P435+'Ongoing Cash Flows'!P435+'Terminal Value'!P435</f>
        <v>7826.43747125331</v>
      </c>
      <c r="Q435" s="9" t="n">
        <f aca="false">+Outflows!Q435+Fees!Q435+'Ongoing Cash Flows'!Q435+'Terminal Value'!Q435</f>
        <v>7797.86514243094</v>
      </c>
      <c r="R435" s="9" t="n">
        <f aca="false">+Outflows!R435+Fees!R435+'Ongoing Cash Flows'!R435+'Terminal Value'!R435</f>
        <v>1072.54421827971</v>
      </c>
      <c r="S435" s="9" t="n">
        <f aca="false">+Outflows!S435+Fees!S435+'Ongoing Cash Flows'!S435+'Terminal Value'!S435</f>
        <v>0</v>
      </c>
      <c r="T435" s="9" t="n">
        <f aca="false">+Outflows!T435+Fees!T435+'Ongoing Cash Flows'!T435+'Terminal Value'!T435</f>
        <v>0</v>
      </c>
      <c r="U435" s="9" t="n">
        <f aca="false">+Outflows!U435+Fees!U435+'Ongoing Cash Flows'!U435+'Terminal Value'!U435</f>
        <v>0</v>
      </c>
      <c r="V435" s="9" t="n">
        <f aca="false">+Outflows!V435+Fees!V435+'Ongoing Cash Flows'!V435+'Terminal Value'!V435</f>
        <v>0</v>
      </c>
      <c r="W435" s="9" t="n">
        <f aca="false">+Outflows!W435+Fees!W435+'Ongoing Cash Flows'!W435+'Terminal Value'!W435</f>
        <v>0</v>
      </c>
      <c r="X435" s="9" t="n">
        <f aca="false">+Outflows!X435+Fees!X435+'Ongoing Cash Flows'!X435+'Terminal Value'!X435</f>
        <v>0</v>
      </c>
      <c r="Y435" s="9" t="n">
        <f aca="false">+Outflows!Y435+Fees!Y435+'Ongoing Cash Flows'!Y435+'Terminal Value'!Y435</f>
        <v>0</v>
      </c>
      <c r="Z435" s="9" t="n">
        <f aca="false">+Outflows!Z435+Fees!Z435+'Ongoing Cash Flows'!Z435+'Terminal Value'!Z435</f>
        <v>0</v>
      </c>
      <c r="AA435" s="9" t="n">
        <f aca="false">+Outflows!AA435+Fees!AA435+'Ongoing Cash Flows'!AA435+'Terminal Value'!AA435</f>
        <v>0</v>
      </c>
      <c r="AB435" s="9" t="n">
        <f aca="false">+Outflows!AB435+Fees!AB435+'Ongoing Cash Flows'!AB435+'Terminal Value'!AB435</f>
        <v>0</v>
      </c>
      <c r="AC435" s="9" t="n">
        <f aca="false">+Outflows!AC435+Fees!AC435+'Ongoing Cash Flows'!AC435+'Terminal Value'!AC435</f>
        <v>0</v>
      </c>
      <c r="AD435" s="9" t="n">
        <f aca="false">+Outflows!AD435+Fees!AD435+'Ongoing Cash Flows'!AD435+'Terminal Value'!AD435</f>
        <v>0</v>
      </c>
      <c r="AE435" s="9" t="n">
        <f aca="false">+Outflows!AE435+Fees!AE435+'Ongoing Cash Flows'!AE435+'Terminal Value'!AE435</f>
        <v>0</v>
      </c>
      <c r="AF435" s="9" t="n">
        <f aca="false">+Outflows!AF435+Fees!AF435+'Ongoing Cash Flows'!AF435+'Terminal Value'!AF435</f>
        <v>0</v>
      </c>
      <c r="AG435" s="9" t="n">
        <f aca="false">+Outflows!AG435+Fees!AG435+'Ongoing Cash Flows'!AG435+'Terminal Value'!AG435</f>
        <v>0</v>
      </c>
      <c r="AH435" s="9" t="n">
        <f aca="false">+Outflows!AH435+Fees!AH435+'Ongoing Cash Flows'!AH435+'Terminal Value'!AH435</f>
        <v>0</v>
      </c>
      <c r="AI435" s="9" t="n">
        <f aca="false">+Outflows!AI435+Fees!AI435+'Ongoing Cash Flows'!AI435+'Terminal Value'!AI435</f>
        <v>0</v>
      </c>
      <c r="AJ435" s="9" t="n">
        <f aca="false">+Outflows!AJ435+Fees!AJ435+'Ongoing Cash Flows'!AJ435+'Terminal Value'!AJ435</f>
        <v>0</v>
      </c>
      <c r="AK435" s="9"/>
      <c r="AL435" s="1"/>
      <c r="AM435" s="32"/>
      <c r="AN435" s="33" t="n">
        <f aca="false">IF(ISERROR(XIRR(B435:AJ435,IRRDates)),-1,XIRR(B435:AJ435,IRRDates))</f>
        <v>0.0590283658709144</v>
      </c>
      <c r="AO435" s="9" t="n">
        <f aca="false">SUMPRODUCT(B435:AJ435,PVRf)</f>
        <v>0</v>
      </c>
      <c r="AP435" s="9" t="n">
        <f aca="false">MIN(0,AO435-$AO$1004)^2</f>
        <v>0</v>
      </c>
      <c r="AQ435" s="9" t="n">
        <f aca="false">MAX(0,AO435-$AO$1004)^2</f>
        <v>0</v>
      </c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20"/>
      <c r="CM435" s="20"/>
      <c r="CN435" s="20"/>
      <c r="CO435" s="20"/>
      <c r="CP435" s="20"/>
    </row>
    <row r="436" customFormat="false" ht="11.25" hidden="false" customHeight="false" outlineLevel="0" collapsed="false">
      <c r="A436" s="1" t="n">
        <v>434</v>
      </c>
      <c r="B436" s="9" t="n">
        <f aca="false">+Outflows!B436+Fees!B436+'Ongoing Cash Flows'!B436+'Terminal Value'!B436</f>
        <v>-88984.2995660958</v>
      </c>
      <c r="C436" s="9" t="n">
        <f aca="false">+Outflows!C436+Fees!C436+'Ongoing Cash Flows'!C436+'Terminal Value'!C436</f>
        <v>14105.2143406202</v>
      </c>
      <c r="D436" s="9" t="n">
        <f aca="false">+Outflows!D436+Fees!D436+'Ongoing Cash Flows'!D436+'Terminal Value'!D436</f>
        <v>11948.95577447</v>
      </c>
      <c r="E436" s="9" t="n">
        <f aca="false">+Outflows!E436+Fees!E436+'Ongoing Cash Flows'!E436+'Terminal Value'!E436</f>
        <v>9920.05098053352</v>
      </c>
      <c r="F436" s="9" t="n">
        <f aca="false">+Outflows!F436+Fees!F436+'Ongoing Cash Flows'!F436+'Terminal Value'!F436</f>
        <v>9584.06642108007</v>
      </c>
      <c r="G436" s="9" t="n">
        <f aca="false">+Outflows!G436+Fees!G436+'Ongoing Cash Flows'!G436+'Terminal Value'!G436</f>
        <v>9288.78537225192</v>
      </c>
      <c r="H436" s="9" t="n">
        <f aca="false">+Outflows!H436+Fees!H436+'Ongoing Cash Flows'!H436+'Terminal Value'!H436</f>
        <v>8366.88823098499</v>
      </c>
      <c r="I436" s="9" t="n">
        <f aca="false">+Outflows!I436+Fees!I436+'Ongoing Cash Flows'!I436+'Terminal Value'!I436</f>
        <v>8222.5750347736</v>
      </c>
      <c r="J436" s="9" t="n">
        <f aca="false">+Outflows!J436+Fees!J436+'Ongoing Cash Flows'!J436+'Terminal Value'!J436</f>
        <v>8210.14083223861</v>
      </c>
      <c r="K436" s="9" t="n">
        <f aca="false">+Outflows!K436+Fees!K436+'Ongoing Cash Flows'!K436+'Terminal Value'!K436</f>
        <v>8200.7933131947</v>
      </c>
      <c r="L436" s="9" t="n">
        <f aca="false">+Outflows!L436+Fees!L436+'Ongoing Cash Flows'!L436+'Terminal Value'!L436</f>
        <v>8202.2128973582</v>
      </c>
      <c r="M436" s="9" t="n">
        <f aca="false">+Outflows!M436+Fees!M436+'Ongoing Cash Flows'!M436+'Terminal Value'!M436</f>
        <v>8174.01467889187</v>
      </c>
      <c r="N436" s="9" t="n">
        <f aca="false">+Outflows!N436+Fees!N436+'Ongoing Cash Flows'!N436+'Terminal Value'!N436</f>
        <v>8156.56016482629</v>
      </c>
      <c r="O436" s="9" t="n">
        <f aca="false">+Outflows!O436+Fees!O436+'Ongoing Cash Flows'!O436+'Terminal Value'!O436</f>
        <v>7830.24436176001</v>
      </c>
      <c r="P436" s="9" t="n">
        <f aca="false">+Outflows!P436+Fees!P436+'Ongoing Cash Flows'!P436+'Terminal Value'!P436</f>
        <v>7722.57767930047</v>
      </c>
      <c r="Q436" s="9" t="n">
        <f aca="false">+Outflows!Q436+Fees!Q436+'Ongoing Cash Flows'!Q436+'Terminal Value'!Q436</f>
        <v>7693.82931693241</v>
      </c>
      <c r="R436" s="9" t="n">
        <f aca="false">+Outflows!R436+Fees!R436+'Ongoing Cash Flows'!R436+'Terminal Value'!R436</f>
        <v>1020.61432230329</v>
      </c>
      <c r="S436" s="9" t="n">
        <f aca="false">+Outflows!S436+Fees!S436+'Ongoing Cash Flows'!S436+'Terminal Value'!S436</f>
        <v>0</v>
      </c>
      <c r="T436" s="9" t="n">
        <f aca="false">+Outflows!T436+Fees!T436+'Ongoing Cash Flows'!T436+'Terminal Value'!T436</f>
        <v>0</v>
      </c>
      <c r="U436" s="9" t="n">
        <f aca="false">+Outflows!U436+Fees!U436+'Ongoing Cash Flows'!U436+'Terminal Value'!U436</f>
        <v>0</v>
      </c>
      <c r="V436" s="9" t="n">
        <f aca="false">+Outflows!V436+Fees!V436+'Ongoing Cash Flows'!V436+'Terminal Value'!V436</f>
        <v>0</v>
      </c>
      <c r="W436" s="9" t="n">
        <f aca="false">+Outflows!W436+Fees!W436+'Ongoing Cash Flows'!W436+'Terminal Value'!W436</f>
        <v>0</v>
      </c>
      <c r="X436" s="9" t="n">
        <f aca="false">+Outflows!X436+Fees!X436+'Ongoing Cash Flows'!X436+'Terminal Value'!X436</f>
        <v>0</v>
      </c>
      <c r="Y436" s="9" t="n">
        <f aca="false">+Outflows!Y436+Fees!Y436+'Ongoing Cash Flows'!Y436+'Terminal Value'!Y436</f>
        <v>0</v>
      </c>
      <c r="Z436" s="9" t="n">
        <f aca="false">+Outflows!Z436+Fees!Z436+'Ongoing Cash Flows'!Z436+'Terminal Value'!Z436</f>
        <v>0</v>
      </c>
      <c r="AA436" s="9" t="n">
        <f aca="false">+Outflows!AA436+Fees!AA436+'Ongoing Cash Flows'!AA436+'Terminal Value'!AA436</f>
        <v>0</v>
      </c>
      <c r="AB436" s="9" t="n">
        <f aca="false">+Outflows!AB436+Fees!AB436+'Ongoing Cash Flows'!AB436+'Terminal Value'!AB436</f>
        <v>0</v>
      </c>
      <c r="AC436" s="9" t="n">
        <f aca="false">+Outflows!AC436+Fees!AC436+'Ongoing Cash Flows'!AC436+'Terminal Value'!AC436</f>
        <v>0</v>
      </c>
      <c r="AD436" s="9" t="n">
        <f aca="false">+Outflows!AD436+Fees!AD436+'Ongoing Cash Flows'!AD436+'Terminal Value'!AD436</f>
        <v>0</v>
      </c>
      <c r="AE436" s="9" t="n">
        <f aca="false">+Outflows!AE436+Fees!AE436+'Ongoing Cash Flows'!AE436+'Terminal Value'!AE436</f>
        <v>0</v>
      </c>
      <c r="AF436" s="9" t="n">
        <f aca="false">+Outflows!AF436+Fees!AF436+'Ongoing Cash Flows'!AF436+'Terminal Value'!AF436</f>
        <v>0</v>
      </c>
      <c r="AG436" s="9" t="n">
        <f aca="false">+Outflows!AG436+Fees!AG436+'Ongoing Cash Flows'!AG436+'Terminal Value'!AG436</f>
        <v>0</v>
      </c>
      <c r="AH436" s="9" t="n">
        <f aca="false">+Outflows!AH436+Fees!AH436+'Ongoing Cash Flows'!AH436+'Terminal Value'!AH436</f>
        <v>0</v>
      </c>
      <c r="AI436" s="9" t="n">
        <f aca="false">+Outflows!AI436+Fees!AI436+'Ongoing Cash Flows'!AI436+'Terminal Value'!AI436</f>
        <v>0</v>
      </c>
      <c r="AJ436" s="9" t="n">
        <f aca="false">+Outflows!AJ436+Fees!AJ436+'Ongoing Cash Flows'!AJ436+'Terminal Value'!AJ436</f>
        <v>0</v>
      </c>
      <c r="AK436" s="9"/>
      <c r="AL436" s="1"/>
      <c r="AM436" s="32"/>
      <c r="AN436" s="33" t="n">
        <f aca="false">IF(ISERROR(XIRR(B436:AJ436,IRRDates)),-1,XIRR(B436:AJ436,IRRDates))</f>
        <v>0.065300027076857</v>
      </c>
      <c r="AO436" s="9" t="n">
        <f aca="false">SUMPRODUCT(B436:AJ436,PVRf)</f>
        <v>0</v>
      </c>
      <c r="AP436" s="9" t="n">
        <f aca="false">MIN(0,AO436-$AO$1004)^2</f>
        <v>0</v>
      </c>
      <c r="AQ436" s="9" t="n">
        <f aca="false">MAX(0,AO436-$AO$1004)^2</f>
        <v>0</v>
      </c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20"/>
      <c r="CM436" s="20"/>
      <c r="CN436" s="20"/>
      <c r="CO436" s="20"/>
      <c r="CP436" s="20"/>
    </row>
    <row r="437" customFormat="false" ht="11.25" hidden="false" customHeight="false" outlineLevel="0" collapsed="false">
      <c r="A437" s="1" t="n">
        <v>435</v>
      </c>
      <c r="B437" s="9" t="n">
        <f aca="false">+Outflows!B437+Fees!B437+'Ongoing Cash Flows'!B437+'Terminal Value'!B437</f>
        <v>-85284.5780408683</v>
      </c>
      <c r="C437" s="9" t="n">
        <f aca="false">+Outflows!C437+Fees!C437+'Ongoing Cash Flows'!C437+'Terminal Value'!C437</f>
        <v>14038.6909671287</v>
      </c>
      <c r="D437" s="9" t="n">
        <f aca="false">+Outflows!D437+Fees!D437+'Ongoing Cash Flows'!D437+'Terminal Value'!D437</f>
        <v>11785.996810291</v>
      </c>
      <c r="E437" s="9" t="n">
        <f aca="false">+Outflows!E437+Fees!E437+'Ongoing Cash Flows'!E437+'Terminal Value'!E437</f>
        <v>9884.30150370719</v>
      </c>
      <c r="F437" s="9" t="n">
        <f aca="false">+Outflows!F437+Fees!F437+'Ongoing Cash Flows'!F437+'Terminal Value'!F437</f>
        <v>9542.23407740418</v>
      </c>
      <c r="G437" s="9" t="n">
        <f aca="false">+Outflows!G437+Fees!G437+'Ongoing Cash Flows'!G437+'Terminal Value'!G437</f>
        <v>9196.24172046927</v>
      </c>
      <c r="H437" s="9" t="n">
        <f aca="false">+Outflows!H437+Fees!H437+'Ongoing Cash Flows'!H437+'Terminal Value'!H437</f>
        <v>8277.27268826776</v>
      </c>
      <c r="I437" s="9" t="n">
        <f aca="false">+Outflows!I437+Fees!I437+'Ongoing Cash Flows'!I437+'Terminal Value'!I437</f>
        <v>8137.7063827621</v>
      </c>
      <c r="J437" s="9" t="n">
        <f aca="false">+Outflows!J437+Fees!J437+'Ongoing Cash Flows'!J437+'Terminal Value'!J437</f>
        <v>8125.27218022711</v>
      </c>
      <c r="K437" s="9" t="n">
        <f aca="false">+Outflows!K437+Fees!K437+'Ongoing Cash Flows'!K437+'Terminal Value'!K437</f>
        <v>8115.7808160103</v>
      </c>
      <c r="L437" s="9" t="n">
        <f aca="false">+Outflows!L437+Fees!L437+'Ongoing Cash Flows'!L437+'Terminal Value'!L437</f>
        <v>8117.3442453467</v>
      </c>
      <c r="M437" s="9" t="n">
        <f aca="false">+Outflows!M437+Fees!M437+'Ongoing Cash Flows'!M437+'Terminal Value'!M437</f>
        <v>8089.00218170747</v>
      </c>
      <c r="N437" s="9" t="n">
        <f aca="false">+Outflows!N437+Fees!N437+'Ongoing Cash Flows'!N437+'Terminal Value'!N437</f>
        <v>8071.69151281479</v>
      </c>
      <c r="O437" s="9" t="n">
        <f aca="false">+Outflows!O437+Fees!O437+'Ongoing Cash Flows'!O437+'Terminal Value'!O437</f>
        <v>7745.23186457561</v>
      </c>
      <c r="P437" s="9" t="n">
        <f aca="false">+Outflows!P437+Fees!P437+'Ongoing Cash Flows'!P437+'Terminal Value'!P437</f>
        <v>7637.70902728897</v>
      </c>
      <c r="Q437" s="9" t="n">
        <f aca="false">+Outflows!Q437+Fees!Q437+'Ongoing Cash Flows'!Q437+'Terminal Value'!Q437</f>
        <v>7608.81681974801</v>
      </c>
      <c r="R437" s="9" t="n">
        <f aca="false">+Outflows!R437+Fees!R437+'Ongoing Cash Flows'!R437+'Terminal Value'!R437</f>
        <v>978.179996297543</v>
      </c>
      <c r="S437" s="9" t="n">
        <f aca="false">+Outflows!S437+Fees!S437+'Ongoing Cash Flows'!S437+'Terminal Value'!S437</f>
        <v>0</v>
      </c>
      <c r="T437" s="9" t="n">
        <f aca="false">+Outflows!T437+Fees!T437+'Ongoing Cash Flows'!T437+'Terminal Value'!T437</f>
        <v>0</v>
      </c>
      <c r="U437" s="9" t="n">
        <f aca="false">+Outflows!U437+Fees!U437+'Ongoing Cash Flows'!U437+'Terminal Value'!U437</f>
        <v>0</v>
      </c>
      <c r="V437" s="9" t="n">
        <f aca="false">+Outflows!V437+Fees!V437+'Ongoing Cash Flows'!V437+'Terminal Value'!V437</f>
        <v>0</v>
      </c>
      <c r="W437" s="9" t="n">
        <f aca="false">+Outflows!W437+Fees!W437+'Ongoing Cash Flows'!W437+'Terminal Value'!W437</f>
        <v>0</v>
      </c>
      <c r="X437" s="9" t="n">
        <f aca="false">+Outflows!X437+Fees!X437+'Ongoing Cash Flows'!X437+'Terminal Value'!X437</f>
        <v>0</v>
      </c>
      <c r="Y437" s="9" t="n">
        <f aca="false">+Outflows!Y437+Fees!Y437+'Ongoing Cash Flows'!Y437+'Terminal Value'!Y437</f>
        <v>0</v>
      </c>
      <c r="Z437" s="9" t="n">
        <f aca="false">+Outflows!Z437+Fees!Z437+'Ongoing Cash Flows'!Z437+'Terminal Value'!Z437</f>
        <v>0</v>
      </c>
      <c r="AA437" s="9" t="n">
        <f aca="false">+Outflows!AA437+Fees!AA437+'Ongoing Cash Flows'!AA437+'Terminal Value'!AA437</f>
        <v>0</v>
      </c>
      <c r="AB437" s="9" t="n">
        <f aca="false">+Outflows!AB437+Fees!AB437+'Ongoing Cash Flows'!AB437+'Terminal Value'!AB437</f>
        <v>0</v>
      </c>
      <c r="AC437" s="9" t="n">
        <f aca="false">+Outflows!AC437+Fees!AC437+'Ongoing Cash Flows'!AC437+'Terminal Value'!AC437</f>
        <v>0</v>
      </c>
      <c r="AD437" s="9" t="n">
        <f aca="false">+Outflows!AD437+Fees!AD437+'Ongoing Cash Flows'!AD437+'Terminal Value'!AD437</f>
        <v>0</v>
      </c>
      <c r="AE437" s="9" t="n">
        <f aca="false">+Outflows!AE437+Fees!AE437+'Ongoing Cash Flows'!AE437+'Terminal Value'!AE437</f>
        <v>0</v>
      </c>
      <c r="AF437" s="9" t="n">
        <f aca="false">+Outflows!AF437+Fees!AF437+'Ongoing Cash Flows'!AF437+'Terminal Value'!AF437</f>
        <v>0</v>
      </c>
      <c r="AG437" s="9" t="n">
        <f aca="false">+Outflows!AG437+Fees!AG437+'Ongoing Cash Flows'!AG437+'Terminal Value'!AG437</f>
        <v>0</v>
      </c>
      <c r="AH437" s="9" t="n">
        <f aca="false">+Outflows!AH437+Fees!AH437+'Ongoing Cash Flows'!AH437+'Terminal Value'!AH437</f>
        <v>0</v>
      </c>
      <c r="AI437" s="9" t="n">
        <f aca="false">+Outflows!AI437+Fees!AI437+'Ongoing Cash Flows'!AI437+'Terminal Value'!AI437</f>
        <v>0</v>
      </c>
      <c r="AJ437" s="9" t="n">
        <f aca="false">+Outflows!AJ437+Fees!AJ437+'Ongoing Cash Flows'!AJ437+'Terminal Value'!AJ437</f>
        <v>0</v>
      </c>
      <c r="AK437" s="9"/>
      <c r="AL437" s="1"/>
      <c r="AM437" s="32"/>
      <c r="AN437" s="33" t="n">
        <f aca="false">IF(ISERROR(XIRR(B437:AJ437,IRRDates)),-1,XIRR(B437:AJ437,IRRDates))</f>
        <v>0.071141210167956</v>
      </c>
      <c r="AO437" s="9" t="n">
        <f aca="false">SUMPRODUCT(B437:AJ437,PVRf)</f>
        <v>0</v>
      </c>
      <c r="AP437" s="9" t="n">
        <f aca="false">MIN(0,AO437-$AO$1004)^2</f>
        <v>0</v>
      </c>
      <c r="AQ437" s="9" t="n">
        <f aca="false">MAX(0,AO437-$AO$1004)^2</f>
        <v>0</v>
      </c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20"/>
      <c r="CM437" s="20"/>
      <c r="CN437" s="20"/>
      <c r="CO437" s="20"/>
      <c r="CP437" s="20"/>
    </row>
    <row r="438" customFormat="false" ht="11.25" hidden="false" customHeight="false" outlineLevel="0" collapsed="false">
      <c r="A438" s="1" t="n">
        <v>436</v>
      </c>
      <c r="B438" s="9" t="n">
        <f aca="false">+Outflows!B438+Fees!B438+'Ongoing Cash Flows'!B438+'Terminal Value'!B438</f>
        <v>-92453.6722533934</v>
      </c>
      <c r="C438" s="9" t="n">
        <f aca="false">+Outflows!C438+Fees!C438+'Ongoing Cash Flows'!C438+'Terminal Value'!C438</f>
        <v>14122.8510892979</v>
      </c>
      <c r="D438" s="9" t="n">
        <f aca="false">+Outflows!D438+Fees!D438+'Ongoing Cash Flows'!D438+'Terminal Value'!D438</f>
        <v>11990.6834059938</v>
      </c>
      <c r="E438" s="9" t="n">
        <f aca="false">+Outflows!E438+Fees!E438+'Ongoing Cash Flows'!E438+'Terminal Value'!E438</f>
        <v>9995.53709347022</v>
      </c>
      <c r="F438" s="9" t="n">
        <f aca="false">+Outflows!F438+Fees!F438+'Ongoing Cash Flows'!F438+'Terminal Value'!F438</f>
        <v>9642.60548464465</v>
      </c>
      <c r="G438" s="9" t="n">
        <f aca="false">+Outflows!G438+Fees!G438+'Ongoing Cash Flows'!G438+'Terminal Value'!G438</f>
        <v>9461.301831908</v>
      </c>
      <c r="H438" s="9" t="n">
        <f aca="false">+Outflows!H438+Fees!H438+'Ongoing Cash Flows'!H438+'Terminal Value'!H438</f>
        <v>8450.92420886615</v>
      </c>
      <c r="I438" s="9" t="n">
        <f aca="false">+Outflows!I438+Fees!I438+'Ongoing Cash Flows'!I438+'Terminal Value'!I438</f>
        <v>8302.15966872205</v>
      </c>
      <c r="J438" s="9" t="n">
        <f aca="false">+Outflows!J438+Fees!J438+'Ongoing Cash Flows'!J438+'Terminal Value'!J438</f>
        <v>8289.72546618706</v>
      </c>
      <c r="K438" s="9" t="n">
        <f aca="false">+Outflows!K438+Fees!K438+'Ongoing Cash Flows'!K438+'Terminal Value'!K438</f>
        <v>8280.51283635324</v>
      </c>
      <c r="L438" s="9" t="n">
        <f aca="false">+Outflows!L438+Fees!L438+'Ongoing Cash Flows'!L438+'Terminal Value'!L438</f>
        <v>8281.79753130665</v>
      </c>
      <c r="M438" s="9" t="n">
        <f aca="false">+Outflows!M438+Fees!M438+'Ongoing Cash Flows'!M438+'Terminal Value'!M438</f>
        <v>8253.73420205041</v>
      </c>
      <c r="N438" s="9" t="n">
        <f aca="false">+Outflows!N438+Fees!N438+'Ongoing Cash Flows'!N438+'Terminal Value'!N438</f>
        <v>8236.14479877475</v>
      </c>
      <c r="O438" s="9" t="n">
        <f aca="false">+Outflows!O438+Fees!O438+'Ongoing Cash Flows'!O438+'Terminal Value'!O438</f>
        <v>7909.96388491855</v>
      </c>
      <c r="P438" s="9" t="n">
        <f aca="false">+Outflows!P438+Fees!P438+'Ongoing Cash Flows'!P438+'Terminal Value'!P438</f>
        <v>7802.16231324892</v>
      </c>
      <c r="Q438" s="9" t="n">
        <f aca="false">+Outflows!Q438+Fees!Q438+'Ongoing Cash Flows'!Q438+'Terminal Value'!Q438</f>
        <v>7773.54884009095</v>
      </c>
      <c r="R438" s="9" t="n">
        <f aca="false">+Outflows!R438+Fees!R438+'Ongoing Cash Flows'!R438+'Terminal Value'!R438</f>
        <v>1060.40663927752</v>
      </c>
      <c r="S438" s="9" t="n">
        <f aca="false">+Outflows!S438+Fees!S438+'Ongoing Cash Flows'!S438+'Terminal Value'!S438</f>
        <v>0</v>
      </c>
      <c r="T438" s="9" t="n">
        <f aca="false">+Outflows!T438+Fees!T438+'Ongoing Cash Flows'!T438+'Terminal Value'!T438</f>
        <v>0</v>
      </c>
      <c r="U438" s="9" t="n">
        <f aca="false">+Outflows!U438+Fees!U438+'Ongoing Cash Flows'!U438+'Terminal Value'!U438</f>
        <v>0</v>
      </c>
      <c r="V438" s="9" t="n">
        <f aca="false">+Outflows!V438+Fees!V438+'Ongoing Cash Flows'!V438+'Terminal Value'!V438</f>
        <v>0</v>
      </c>
      <c r="W438" s="9" t="n">
        <f aca="false">+Outflows!W438+Fees!W438+'Ongoing Cash Flows'!W438+'Terminal Value'!W438</f>
        <v>0</v>
      </c>
      <c r="X438" s="9" t="n">
        <f aca="false">+Outflows!X438+Fees!X438+'Ongoing Cash Flows'!X438+'Terminal Value'!X438</f>
        <v>0</v>
      </c>
      <c r="Y438" s="9" t="n">
        <f aca="false">+Outflows!Y438+Fees!Y438+'Ongoing Cash Flows'!Y438+'Terminal Value'!Y438</f>
        <v>0</v>
      </c>
      <c r="Z438" s="9" t="n">
        <f aca="false">+Outflows!Z438+Fees!Z438+'Ongoing Cash Flows'!Z438+'Terminal Value'!Z438</f>
        <v>0</v>
      </c>
      <c r="AA438" s="9" t="n">
        <f aca="false">+Outflows!AA438+Fees!AA438+'Ongoing Cash Flows'!AA438+'Terminal Value'!AA438</f>
        <v>0</v>
      </c>
      <c r="AB438" s="9" t="n">
        <f aca="false">+Outflows!AB438+Fees!AB438+'Ongoing Cash Flows'!AB438+'Terminal Value'!AB438</f>
        <v>0</v>
      </c>
      <c r="AC438" s="9" t="n">
        <f aca="false">+Outflows!AC438+Fees!AC438+'Ongoing Cash Flows'!AC438+'Terminal Value'!AC438</f>
        <v>0</v>
      </c>
      <c r="AD438" s="9" t="n">
        <f aca="false">+Outflows!AD438+Fees!AD438+'Ongoing Cash Flows'!AD438+'Terminal Value'!AD438</f>
        <v>0</v>
      </c>
      <c r="AE438" s="9" t="n">
        <f aca="false">+Outflows!AE438+Fees!AE438+'Ongoing Cash Flows'!AE438+'Terminal Value'!AE438</f>
        <v>0</v>
      </c>
      <c r="AF438" s="9" t="n">
        <f aca="false">+Outflows!AF438+Fees!AF438+'Ongoing Cash Flows'!AF438+'Terminal Value'!AF438</f>
        <v>0</v>
      </c>
      <c r="AG438" s="9" t="n">
        <f aca="false">+Outflows!AG438+Fees!AG438+'Ongoing Cash Flows'!AG438+'Terminal Value'!AG438</f>
        <v>0</v>
      </c>
      <c r="AH438" s="9" t="n">
        <f aca="false">+Outflows!AH438+Fees!AH438+'Ongoing Cash Flows'!AH438+'Terminal Value'!AH438</f>
        <v>0</v>
      </c>
      <c r="AI438" s="9" t="n">
        <f aca="false">+Outflows!AI438+Fees!AI438+'Ongoing Cash Flows'!AI438+'Terminal Value'!AI438</f>
        <v>0</v>
      </c>
      <c r="AJ438" s="9" t="n">
        <f aca="false">+Outflows!AJ438+Fees!AJ438+'Ongoing Cash Flows'!AJ438+'Terminal Value'!AJ438</f>
        <v>0</v>
      </c>
      <c r="AK438" s="9"/>
      <c r="AL438" s="1"/>
      <c r="AM438" s="32"/>
      <c r="AN438" s="33" t="n">
        <f aca="false">IF(ISERROR(XIRR(B438:AJ438,IRRDates)),-1,XIRR(B438:AJ438,IRRDates))</f>
        <v>0.0601537737776181</v>
      </c>
      <c r="AO438" s="9" t="n">
        <f aca="false">SUMPRODUCT(B438:AJ438,PVRf)</f>
        <v>0</v>
      </c>
      <c r="AP438" s="9" t="n">
        <f aca="false">MIN(0,AO438-$AO$1004)^2</f>
        <v>0</v>
      </c>
      <c r="AQ438" s="9" t="n">
        <f aca="false">MAX(0,AO438-$AO$1004)^2</f>
        <v>0</v>
      </c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20"/>
      <c r="CM438" s="20"/>
      <c r="CN438" s="20"/>
      <c r="CO438" s="20"/>
      <c r="CP438" s="20"/>
    </row>
    <row r="439" customFormat="false" ht="11.25" hidden="false" customHeight="false" outlineLevel="0" collapsed="false">
      <c r="A439" s="1" t="n">
        <v>437</v>
      </c>
      <c r="B439" s="9" t="n">
        <f aca="false">+Outflows!B439+Fees!B439+'Ongoing Cash Flows'!B439+'Terminal Value'!B439</f>
        <v>-86244.8362143081</v>
      </c>
      <c r="C439" s="9" t="n">
        <f aca="false">+Outflows!C439+Fees!C439+'Ongoing Cash Flows'!C439+'Terminal Value'!C439</f>
        <v>13980.7469852341</v>
      </c>
      <c r="D439" s="9" t="n">
        <f aca="false">+Outflows!D439+Fees!D439+'Ongoing Cash Flows'!D439+'Terminal Value'!D439</f>
        <v>11820.2257636889</v>
      </c>
      <c r="E439" s="9" t="n">
        <f aca="false">+Outflows!E439+Fees!E439+'Ongoing Cash Flows'!E439+'Terminal Value'!E439</f>
        <v>9755.7486753947</v>
      </c>
      <c r="F439" s="9" t="n">
        <f aca="false">+Outflows!F439+Fees!F439+'Ongoing Cash Flows'!F439+'Terminal Value'!F439</f>
        <v>9446.45892117429</v>
      </c>
      <c r="G439" s="9" t="n">
        <f aca="false">+Outflows!G439+Fees!G439+'Ongoing Cash Flows'!G439+'Terminal Value'!G439</f>
        <v>9249.14056247687</v>
      </c>
      <c r="H439" s="9" t="n">
        <f aca="false">+Outflows!H439+Fees!H439+'Ongoing Cash Flows'!H439+'Terminal Value'!H439</f>
        <v>8300.53229220678</v>
      </c>
      <c r="I439" s="9" t="n">
        <f aca="false">+Outflows!I439+Fees!I439+'Ongoing Cash Flows'!I439+'Terminal Value'!I439</f>
        <v>8159.73393705427</v>
      </c>
      <c r="J439" s="9" t="n">
        <f aca="false">+Outflows!J439+Fees!J439+'Ongoing Cash Flows'!J439+'Terminal Value'!J439</f>
        <v>8147.29973451928</v>
      </c>
      <c r="K439" s="9" t="n">
        <f aca="false">+Outflows!K439+Fees!K439+'Ongoing Cash Flows'!K439+'Terminal Value'!K439</f>
        <v>8137.84570514025</v>
      </c>
      <c r="L439" s="9" t="n">
        <f aca="false">+Outflows!L439+Fees!L439+'Ongoing Cash Flows'!L439+'Terminal Value'!L439</f>
        <v>8139.37179963887</v>
      </c>
      <c r="M439" s="9" t="n">
        <f aca="false">+Outflows!M439+Fees!M439+'Ongoing Cash Flows'!M439+'Terminal Value'!M439</f>
        <v>8111.06707083743</v>
      </c>
      <c r="N439" s="9" t="n">
        <f aca="false">+Outflows!N439+Fees!N439+'Ongoing Cash Flows'!N439+'Terminal Value'!N439</f>
        <v>8093.71906710696</v>
      </c>
      <c r="O439" s="9" t="n">
        <f aca="false">+Outflows!O439+Fees!O439+'Ongoing Cash Flows'!O439+'Terminal Value'!O439</f>
        <v>7767.29675370556</v>
      </c>
      <c r="P439" s="9" t="n">
        <f aca="false">+Outflows!P439+Fees!P439+'Ongoing Cash Flows'!P439+'Terminal Value'!P439</f>
        <v>7659.73658158114</v>
      </c>
      <c r="Q439" s="9" t="n">
        <f aca="false">+Outflows!Q439+Fees!Q439+'Ongoing Cash Flows'!Q439+'Terminal Value'!Q439</f>
        <v>7630.88170887797</v>
      </c>
      <c r="R439" s="9" t="n">
        <f aca="false">+Outflows!R439+Fees!R439+'Ongoing Cash Flows'!R439+'Terminal Value'!R439</f>
        <v>989.193773443628</v>
      </c>
      <c r="S439" s="9" t="n">
        <f aca="false">+Outflows!S439+Fees!S439+'Ongoing Cash Flows'!S439+'Terminal Value'!S439</f>
        <v>0</v>
      </c>
      <c r="T439" s="9" t="n">
        <f aca="false">+Outflows!T439+Fees!T439+'Ongoing Cash Flows'!T439+'Terminal Value'!T439</f>
        <v>0</v>
      </c>
      <c r="U439" s="9" t="n">
        <f aca="false">+Outflows!U439+Fees!U439+'Ongoing Cash Flows'!U439+'Terminal Value'!U439</f>
        <v>0</v>
      </c>
      <c r="V439" s="9" t="n">
        <f aca="false">+Outflows!V439+Fees!V439+'Ongoing Cash Flows'!V439+'Terminal Value'!V439</f>
        <v>0</v>
      </c>
      <c r="W439" s="9" t="n">
        <f aca="false">+Outflows!W439+Fees!W439+'Ongoing Cash Flows'!W439+'Terminal Value'!W439</f>
        <v>0</v>
      </c>
      <c r="X439" s="9" t="n">
        <f aca="false">+Outflows!X439+Fees!X439+'Ongoing Cash Flows'!X439+'Terminal Value'!X439</f>
        <v>0</v>
      </c>
      <c r="Y439" s="9" t="n">
        <f aca="false">+Outflows!Y439+Fees!Y439+'Ongoing Cash Flows'!Y439+'Terminal Value'!Y439</f>
        <v>0</v>
      </c>
      <c r="Z439" s="9" t="n">
        <f aca="false">+Outflows!Z439+Fees!Z439+'Ongoing Cash Flows'!Z439+'Terminal Value'!Z439</f>
        <v>0</v>
      </c>
      <c r="AA439" s="9" t="n">
        <f aca="false">+Outflows!AA439+Fees!AA439+'Ongoing Cash Flows'!AA439+'Terminal Value'!AA439</f>
        <v>0</v>
      </c>
      <c r="AB439" s="9" t="n">
        <f aca="false">+Outflows!AB439+Fees!AB439+'Ongoing Cash Flows'!AB439+'Terminal Value'!AB439</f>
        <v>0</v>
      </c>
      <c r="AC439" s="9" t="n">
        <f aca="false">+Outflows!AC439+Fees!AC439+'Ongoing Cash Flows'!AC439+'Terminal Value'!AC439</f>
        <v>0</v>
      </c>
      <c r="AD439" s="9" t="n">
        <f aca="false">+Outflows!AD439+Fees!AD439+'Ongoing Cash Flows'!AD439+'Terminal Value'!AD439</f>
        <v>0</v>
      </c>
      <c r="AE439" s="9" t="n">
        <f aca="false">+Outflows!AE439+Fees!AE439+'Ongoing Cash Flows'!AE439+'Terminal Value'!AE439</f>
        <v>0</v>
      </c>
      <c r="AF439" s="9" t="n">
        <f aca="false">+Outflows!AF439+Fees!AF439+'Ongoing Cash Flows'!AF439+'Terminal Value'!AF439</f>
        <v>0</v>
      </c>
      <c r="AG439" s="9" t="n">
        <f aca="false">+Outflows!AG439+Fees!AG439+'Ongoing Cash Flows'!AG439+'Terminal Value'!AG439</f>
        <v>0</v>
      </c>
      <c r="AH439" s="9" t="n">
        <f aca="false">+Outflows!AH439+Fees!AH439+'Ongoing Cash Flows'!AH439+'Terminal Value'!AH439</f>
        <v>0</v>
      </c>
      <c r="AI439" s="9" t="n">
        <f aca="false">+Outflows!AI439+Fees!AI439+'Ongoing Cash Flows'!AI439+'Terminal Value'!AI439</f>
        <v>0</v>
      </c>
      <c r="AJ439" s="9" t="n">
        <f aca="false">+Outflows!AJ439+Fees!AJ439+'Ongoing Cash Flows'!AJ439+'Terminal Value'!AJ439</f>
        <v>0</v>
      </c>
      <c r="AK439" s="9"/>
      <c r="AL439" s="1"/>
      <c r="AM439" s="32"/>
      <c r="AN439" s="33" t="n">
        <f aca="false">IF(ISERROR(XIRR(B439:AJ439,IRRDates)),-1,XIRR(B439:AJ439,IRRDates))</f>
        <v>0.0690726057528722</v>
      </c>
      <c r="AO439" s="9" t="n">
        <f aca="false">SUMPRODUCT(B439:AJ439,PVRf)</f>
        <v>0</v>
      </c>
      <c r="AP439" s="9" t="n">
        <f aca="false">MIN(0,AO439-$AO$1004)^2</f>
        <v>0</v>
      </c>
      <c r="AQ439" s="9" t="n">
        <f aca="false">MAX(0,AO439-$AO$1004)^2</f>
        <v>0</v>
      </c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20"/>
      <c r="CM439" s="20"/>
      <c r="CN439" s="20"/>
      <c r="CO439" s="20"/>
      <c r="CP439" s="20"/>
    </row>
    <row r="440" customFormat="false" ht="11.25" hidden="false" customHeight="false" outlineLevel="0" collapsed="false">
      <c r="A440" s="1" t="n">
        <v>438</v>
      </c>
      <c r="B440" s="9" t="n">
        <f aca="false">+Outflows!B440+Fees!B440+'Ongoing Cash Flows'!B440+'Terminal Value'!B440</f>
        <v>-85731.1254665214</v>
      </c>
      <c r="C440" s="9" t="n">
        <f aca="false">+Outflows!C440+Fees!C440+'Ongoing Cash Flows'!C440+'Terminal Value'!C440</f>
        <v>13989.2009659263</v>
      </c>
      <c r="D440" s="9" t="n">
        <f aca="false">+Outflows!D440+Fees!D440+'Ongoing Cash Flows'!D440+'Terminal Value'!D440</f>
        <v>11873.7752384636</v>
      </c>
      <c r="E440" s="9" t="n">
        <f aca="false">+Outflows!E440+Fees!E440+'Ongoing Cash Flows'!E440+'Terminal Value'!E440</f>
        <v>9958.46068719393</v>
      </c>
      <c r="F440" s="9" t="n">
        <f aca="false">+Outflows!F440+Fees!F440+'Ongoing Cash Flows'!F440+'Terminal Value'!F440</f>
        <v>9469.63390270208</v>
      </c>
      <c r="G440" s="9" t="n">
        <f aca="false">+Outflows!G440+Fees!G440+'Ongoing Cash Flows'!G440+'Terminal Value'!G440</f>
        <v>9207.85277645047</v>
      </c>
      <c r="H440" s="9" t="n">
        <f aca="false">+Outflows!H440+Fees!H440+'Ongoing Cash Flows'!H440+'Terminal Value'!H440</f>
        <v>8288.08906718331</v>
      </c>
      <c r="I440" s="9" t="n">
        <f aca="false">+Outflows!I440+Fees!I440+'Ongoing Cash Flows'!I440+'Terminal Value'!I440</f>
        <v>8147.94982346864</v>
      </c>
      <c r="J440" s="9" t="n">
        <f aca="false">+Outflows!J440+Fees!J440+'Ongoing Cash Flows'!J440+'Terminal Value'!J440</f>
        <v>8135.51562093365</v>
      </c>
      <c r="K440" s="9" t="n">
        <f aca="false">+Outflows!K440+Fees!K440+'Ongoing Cash Flows'!K440+'Terminal Value'!K440</f>
        <v>8126.04161848075</v>
      </c>
      <c r="L440" s="9" t="n">
        <f aca="false">+Outflows!L440+Fees!L440+'Ongoing Cash Flows'!L440+'Terminal Value'!L440</f>
        <v>8127.58768605324</v>
      </c>
      <c r="M440" s="9" t="n">
        <f aca="false">+Outflows!M440+Fees!M440+'Ongoing Cash Flows'!M440+'Terminal Value'!M440</f>
        <v>8099.26298417792</v>
      </c>
      <c r="N440" s="9" t="n">
        <f aca="false">+Outflows!N440+Fees!N440+'Ongoing Cash Flows'!N440+'Terminal Value'!N440</f>
        <v>8081.93495352133</v>
      </c>
      <c r="O440" s="9" t="n">
        <f aca="false">+Outflows!O440+Fees!O440+'Ongoing Cash Flows'!O440+'Terminal Value'!O440</f>
        <v>7755.49266704606</v>
      </c>
      <c r="P440" s="9" t="n">
        <f aca="false">+Outflows!P440+Fees!P440+'Ongoing Cash Flows'!P440+'Terminal Value'!P440</f>
        <v>7647.95246799551</v>
      </c>
      <c r="Q440" s="9" t="n">
        <f aca="false">+Outflows!Q440+Fees!Q440+'Ongoing Cash Flows'!Q440+'Terminal Value'!Q440</f>
        <v>7619.07762221847</v>
      </c>
      <c r="R440" s="9" t="n">
        <f aca="false">+Outflows!R440+Fees!R440+'Ongoing Cash Flows'!R440+'Terminal Value'!R440</f>
        <v>983.301716650814</v>
      </c>
      <c r="S440" s="9" t="n">
        <f aca="false">+Outflows!S440+Fees!S440+'Ongoing Cash Flows'!S440+'Terminal Value'!S440</f>
        <v>0</v>
      </c>
      <c r="T440" s="9" t="n">
        <f aca="false">+Outflows!T440+Fees!T440+'Ongoing Cash Flows'!T440+'Terminal Value'!T440</f>
        <v>0</v>
      </c>
      <c r="U440" s="9" t="n">
        <f aca="false">+Outflows!U440+Fees!U440+'Ongoing Cash Flows'!U440+'Terminal Value'!U440</f>
        <v>0</v>
      </c>
      <c r="V440" s="9" t="n">
        <f aca="false">+Outflows!V440+Fees!V440+'Ongoing Cash Flows'!V440+'Terminal Value'!V440</f>
        <v>0</v>
      </c>
      <c r="W440" s="9" t="n">
        <f aca="false">+Outflows!W440+Fees!W440+'Ongoing Cash Flows'!W440+'Terminal Value'!W440</f>
        <v>0</v>
      </c>
      <c r="X440" s="9" t="n">
        <f aca="false">+Outflows!X440+Fees!X440+'Ongoing Cash Flows'!X440+'Terminal Value'!X440</f>
        <v>0</v>
      </c>
      <c r="Y440" s="9" t="n">
        <f aca="false">+Outflows!Y440+Fees!Y440+'Ongoing Cash Flows'!Y440+'Terminal Value'!Y440</f>
        <v>0</v>
      </c>
      <c r="Z440" s="9" t="n">
        <f aca="false">+Outflows!Z440+Fees!Z440+'Ongoing Cash Flows'!Z440+'Terminal Value'!Z440</f>
        <v>0</v>
      </c>
      <c r="AA440" s="9" t="n">
        <f aca="false">+Outflows!AA440+Fees!AA440+'Ongoing Cash Flows'!AA440+'Terminal Value'!AA440</f>
        <v>0</v>
      </c>
      <c r="AB440" s="9" t="n">
        <f aca="false">+Outflows!AB440+Fees!AB440+'Ongoing Cash Flows'!AB440+'Terminal Value'!AB440</f>
        <v>0</v>
      </c>
      <c r="AC440" s="9" t="n">
        <f aca="false">+Outflows!AC440+Fees!AC440+'Ongoing Cash Flows'!AC440+'Terminal Value'!AC440</f>
        <v>0</v>
      </c>
      <c r="AD440" s="9" t="n">
        <f aca="false">+Outflows!AD440+Fees!AD440+'Ongoing Cash Flows'!AD440+'Terminal Value'!AD440</f>
        <v>0</v>
      </c>
      <c r="AE440" s="9" t="n">
        <f aca="false">+Outflows!AE440+Fees!AE440+'Ongoing Cash Flows'!AE440+'Terminal Value'!AE440</f>
        <v>0</v>
      </c>
      <c r="AF440" s="9" t="n">
        <f aca="false">+Outflows!AF440+Fees!AF440+'Ongoing Cash Flows'!AF440+'Terminal Value'!AF440</f>
        <v>0</v>
      </c>
      <c r="AG440" s="9" t="n">
        <f aca="false">+Outflows!AG440+Fees!AG440+'Ongoing Cash Flows'!AG440+'Terminal Value'!AG440</f>
        <v>0</v>
      </c>
      <c r="AH440" s="9" t="n">
        <f aca="false">+Outflows!AH440+Fees!AH440+'Ongoing Cash Flows'!AH440+'Terminal Value'!AH440</f>
        <v>0</v>
      </c>
      <c r="AI440" s="9" t="n">
        <f aca="false">+Outflows!AI440+Fees!AI440+'Ongoing Cash Flows'!AI440+'Terminal Value'!AI440</f>
        <v>0</v>
      </c>
      <c r="AJ440" s="9" t="n">
        <f aca="false">+Outflows!AJ440+Fees!AJ440+'Ongoing Cash Flows'!AJ440+'Terminal Value'!AJ440</f>
        <v>0</v>
      </c>
      <c r="AK440" s="9"/>
      <c r="AL440" s="1"/>
      <c r="AM440" s="32"/>
      <c r="AN440" s="33" t="n">
        <f aca="false">IF(ISERROR(XIRR(B440:AJ440,IRRDates)),-1,XIRR(B440:AJ440,IRRDates))</f>
        <v>0.0704201825325244</v>
      </c>
      <c r="AO440" s="9" t="n">
        <f aca="false">SUMPRODUCT(B440:AJ440,PVRf)</f>
        <v>0</v>
      </c>
      <c r="AP440" s="9" t="n">
        <f aca="false">MIN(0,AO440-$AO$1004)^2</f>
        <v>0</v>
      </c>
      <c r="AQ440" s="9" t="n">
        <f aca="false">MAX(0,AO440-$AO$1004)^2</f>
        <v>0</v>
      </c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20"/>
      <c r="CM440" s="20"/>
      <c r="CN440" s="20"/>
      <c r="CO440" s="20"/>
      <c r="CP440" s="20"/>
    </row>
    <row r="441" customFormat="false" ht="11.25" hidden="false" customHeight="false" outlineLevel="0" collapsed="false">
      <c r="A441" s="1" t="n">
        <v>439</v>
      </c>
      <c r="B441" s="9" t="n">
        <f aca="false">+Outflows!B441+Fees!B441+'Ongoing Cash Flows'!B441+'Terminal Value'!B441</f>
        <v>-86462.5536028308</v>
      </c>
      <c r="C441" s="9" t="n">
        <f aca="false">+Outflows!C441+Fees!C441+'Ongoing Cash Flows'!C441+'Terminal Value'!C441</f>
        <v>14008.7848682462</v>
      </c>
      <c r="D441" s="9" t="n">
        <f aca="false">+Outflows!D441+Fees!D441+'Ongoing Cash Flows'!D441+'Terminal Value'!D441</f>
        <v>11883.2428810927</v>
      </c>
      <c r="E441" s="9" t="n">
        <f aca="false">+Outflows!E441+Fees!E441+'Ongoing Cash Flows'!E441+'Terminal Value'!E441</f>
        <v>9831.70922439055</v>
      </c>
      <c r="F441" s="9" t="n">
        <f aca="false">+Outflows!F441+Fees!F441+'Ongoing Cash Flows'!F441+'Terminal Value'!F441</f>
        <v>9340.34329378464</v>
      </c>
      <c r="G441" s="9" t="n">
        <f aca="false">+Outflows!G441+Fees!G441+'Ongoing Cash Flows'!G441+'Terminal Value'!G441</f>
        <v>9066.41752797144</v>
      </c>
      <c r="H441" s="9" t="n">
        <f aca="false">+Outflows!H441+Fees!H441+'Ongoing Cash Flows'!H441+'Terminal Value'!H441</f>
        <v>8305.80589504375</v>
      </c>
      <c r="I441" s="9" t="n">
        <f aca="false">+Outflows!I441+Fees!I441+'Ongoing Cash Flows'!I441+'Terminal Value'!I441</f>
        <v>8164.72819977306</v>
      </c>
      <c r="J441" s="9" t="n">
        <f aca="false">+Outflows!J441+Fees!J441+'Ongoing Cash Flows'!J441+'Terminal Value'!J441</f>
        <v>8152.29399723808</v>
      </c>
      <c r="K441" s="9" t="n">
        <f aca="false">+Outflows!K441+Fees!K441+'Ongoing Cash Flows'!K441+'Terminal Value'!K441</f>
        <v>8142.84843271111</v>
      </c>
      <c r="L441" s="9" t="n">
        <f aca="false">+Outflows!L441+Fees!L441+'Ongoing Cash Flows'!L441+'Terminal Value'!L441</f>
        <v>8144.36606235767</v>
      </c>
      <c r="M441" s="9" t="n">
        <f aca="false">+Outflows!M441+Fees!M441+'Ongoing Cash Flows'!M441+'Terminal Value'!M441</f>
        <v>8116.06979840829</v>
      </c>
      <c r="N441" s="9" t="n">
        <f aca="false">+Outflows!N441+Fees!N441+'Ongoing Cash Flows'!N441+'Terminal Value'!N441</f>
        <v>8098.71332982576</v>
      </c>
      <c r="O441" s="9" t="n">
        <f aca="false">+Outflows!O441+Fees!O441+'Ongoing Cash Flows'!O441+'Terminal Value'!O441</f>
        <v>7772.29948127643</v>
      </c>
      <c r="P441" s="9" t="n">
        <f aca="false">+Outflows!P441+Fees!P441+'Ongoing Cash Flows'!P441+'Terminal Value'!P441</f>
        <v>7664.73084429994</v>
      </c>
      <c r="Q441" s="9" t="n">
        <f aca="false">+Outflows!Q441+Fees!Q441+'Ongoing Cash Flows'!Q441+'Terminal Value'!Q441</f>
        <v>7635.88443644883</v>
      </c>
      <c r="R441" s="9" t="n">
        <f aca="false">+Outflows!R441+Fees!R441+'Ongoing Cash Flows'!R441+'Terminal Value'!R441</f>
        <v>991.690904803028</v>
      </c>
      <c r="S441" s="9" t="n">
        <f aca="false">+Outflows!S441+Fees!S441+'Ongoing Cash Flows'!S441+'Terminal Value'!S441</f>
        <v>0</v>
      </c>
      <c r="T441" s="9" t="n">
        <f aca="false">+Outflows!T441+Fees!T441+'Ongoing Cash Flows'!T441+'Terminal Value'!T441</f>
        <v>0</v>
      </c>
      <c r="U441" s="9" t="n">
        <f aca="false">+Outflows!U441+Fees!U441+'Ongoing Cash Flows'!U441+'Terminal Value'!U441</f>
        <v>0</v>
      </c>
      <c r="V441" s="9" t="n">
        <f aca="false">+Outflows!V441+Fees!V441+'Ongoing Cash Flows'!V441+'Terminal Value'!V441</f>
        <v>0</v>
      </c>
      <c r="W441" s="9" t="n">
        <f aca="false">+Outflows!W441+Fees!W441+'Ongoing Cash Flows'!W441+'Terminal Value'!W441</f>
        <v>0</v>
      </c>
      <c r="X441" s="9" t="n">
        <f aca="false">+Outflows!X441+Fees!X441+'Ongoing Cash Flows'!X441+'Terminal Value'!X441</f>
        <v>0</v>
      </c>
      <c r="Y441" s="9" t="n">
        <f aca="false">+Outflows!Y441+Fees!Y441+'Ongoing Cash Flows'!Y441+'Terminal Value'!Y441</f>
        <v>0</v>
      </c>
      <c r="Z441" s="9" t="n">
        <f aca="false">+Outflows!Z441+Fees!Z441+'Ongoing Cash Flows'!Z441+'Terminal Value'!Z441</f>
        <v>0</v>
      </c>
      <c r="AA441" s="9" t="n">
        <f aca="false">+Outflows!AA441+Fees!AA441+'Ongoing Cash Flows'!AA441+'Terminal Value'!AA441</f>
        <v>0</v>
      </c>
      <c r="AB441" s="9" t="n">
        <f aca="false">+Outflows!AB441+Fees!AB441+'Ongoing Cash Flows'!AB441+'Terminal Value'!AB441</f>
        <v>0</v>
      </c>
      <c r="AC441" s="9" t="n">
        <f aca="false">+Outflows!AC441+Fees!AC441+'Ongoing Cash Flows'!AC441+'Terminal Value'!AC441</f>
        <v>0</v>
      </c>
      <c r="AD441" s="9" t="n">
        <f aca="false">+Outflows!AD441+Fees!AD441+'Ongoing Cash Flows'!AD441+'Terminal Value'!AD441</f>
        <v>0</v>
      </c>
      <c r="AE441" s="9" t="n">
        <f aca="false">+Outflows!AE441+Fees!AE441+'Ongoing Cash Flows'!AE441+'Terminal Value'!AE441</f>
        <v>0</v>
      </c>
      <c r="AF441" s="9" t="n">
        <f aca="false">+Outflows!AF441+Fees!AF441+'Ongoing Cash Flows'!AF441+'Terminal Value'!AF441</f>
        <v>0</v>
      </c>
      <c r="AG441" s="9" t="n">
        <f aca="false">+Outflows!AG441+Fees!AG441+'Ongoing Cash Flows'!AG441+'Terminal Value'!AG441</f>
        <v>0</v>
      </c>
      <c r="AH441" s="9" t="n">
        <f aca="false">+Outflows!AH441+Fees!AH441+'Ongoing Cash Flows'!AH441+'Terminal Value'!AH441</f>
        <v>0</v>
      </c>
      <c r="AI441" s="9" t="n">
        <f aca="false">+Outflows!AI441+Fees!AI441+'Ongoing Cash Flows'!AI441+'Terminal Value'!AI441</f>
        <v>0</v>
      </c>
      <c r="AJ441" s="9" t="n">
        <f aca="false">+Outflows!AJ441+Fees!AJ441+'Ongoing Cash Flows'!AJ441+'Terminal Value'!AJ441</f>
        <v>0</v>
      </c>
      <c r="AK441" s="9"/>
      <c r="AL441" s="1"/>
      <c r="AM441" s="32"/>
      <c r="AN441" s="33" t="n">
        <f aca="false">IF(ISERROR(XIRR(B441:AJ441,IRRDates)),-1,XIRR(B441:AJ441,IRRDates))</f>
        <v>0.0685465893195692</v>
      </c>
      <c r="AO441" s="9" t="n">
        <f aca="false">SUMPRODUCT(B441:AJ441,PVRf)</f>
        <v>0</v>
      </c>
      <c r="AP441" s="9" t="n">
        <f aca="false">MIN(0,AO441-$AO$1004)^2</f>
        <v>0</v>
      </c>
      <c r="AQ441" s="9" t="n">
        <f aca="false">MAX(0,AO441-$AO$1004)^2</f>
        <v>0</v>
      </c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20"/>
      <c r="CM441" s="20"/>
      <c r="CN441" s="20"/>
      <c r="CO441" s="20"/>
      <c r="CP441" s="20"/>
    </row>
    <row r="442" customFormat="false" ht="11.25" hidden="false" customHeight="false" outlineLevel="0" collapsed="false">
      <c r="A442" s="1" t="n">
        <v>440</v>
      </c>
      <c r="B442" s="9" t="n">
        <f aca="false">+Outflows!B442+Fees!B442+'Ongoing Cash Flows'!B442+'Terminal Value'!B442</f>
        <v>-100737.138503323</v>
      </c>
      <c r="C442" s="9" t="n">
        <f aca="false">+Outflows!C442+Fees!C442+'Ongoing Cash Flows'!C442+'Terminal Value'!C442</f>
        <v>14311.7939333007</v>
      </c>
      <c r="D442" s="9" t="n">
        <f aca="false">+Outflows!D442+Fees!D442+'Ongoing Cash Flows'!D442+'Terminal Value'!D442</f>
        <v>12440.1112824422</v>
      </c>
      <c r="E442" s="9" t="n">
        <f aca="false">+Outflows!E442+Fees!E442+'Ongoing Cash Flows'!E442+'Terminal Value'!E442</f>
        <v>10335.313173798</v>
      </c>
      <c r="F442" s="9" t="n">
        <f aca="false">+Outflows!F442+Fees!F442+'Ongoing Cash Flows'!F442+'Terminal Value'!F442</f>
        <v>9828.8416897929</v>
      </c>
      <c r="G442" s="9" t="n">
        <f aca="false">+Outflows!G442+Fees!G442+'Ongoing Cash Flows'!G442+'Terminal Value'!G442</f>
        <v>9491.95187775692</v>
      </c>
      <c r="H442" s="9" t="n">
        <f aca="false">+Outflows!H442+Fees!H442+'Ongoing Cash Flows'!H442+'Terminal Value'!H442</f>
        <v>8651.56831640384</v>
      </c>
      <c r="I442" s="9" t="n">
        <f aca="false">+Outflows!I442+Fees!I442+'Ongoing Cash Flows'!I442+'Terminal Value'!I442</f>
        <v>8492.17575772243</v>
      </c>
      <c r="J442" s="9" t="n">
        <f aca="false">+Outflows!J442+Fees!J442+'Ongoing Cash Flows'!J442+'Terminal Value'!J442</f>
        <v>8479.74155518744</v>
      </c>
      <c r="K442" s="9" t="n">
        <f aca="false">+Outflows!K442+Fees!K442+'Ongoing Cash Flows'!K442+'Terminal Value'!K442</f>
        <v>8470.85098652142</v>
      </c>
      <c r="L442" s="9" t="n">
        <f aca="false">+Outflows!L442+Fees!L442+'Ongoing Cash Flows'!L442+'Terminal Value'!L442</f>
        <v>8471.81362030703</v>
      </c>
      <c r="M442" s="9" t="n">
        <f aca="false">+Outflows!M442+Fees!M442+'Ongoing Cash Flows'!M442+'Terminal Value'!M442</f>
        <v>8444.07235221859</v>
      </c>
      <c r="N442" s="9" t="n">
        <f aca="false">+Outflows!N442+Fees!N442+'Ongoing Cash Flows'!N442+'Terminal Value'!N442</f>
        <v>8426.16088777513</v>
      </c>
      <c r="O442" s="9" t="n">
        <f aca="false">+Outflows!O442+Fees!O442+'Ongoing Cash Flows'!O442+'Terminal Value'!O442</f>
        <v>8100.30203508673</v>
      </c>
      <c r="P442" s="9" t="n">
        <f aca="false">+Outflows!P442+Fees!P442+'Ongoing Cash Flows'!P442+'Terminal Value'!P442</f>
        <v>7992.17840224931</v>
      </c>
      <c r="Q442" s="9" t="n">
        <f aca="false">+Outflows!Q442+Fees!Q442+'Ongoing Cash Flows'!Q442+'Terminal Value'!Q442</f>
        <v>7963.88699025913</v>
      </c>
      <c r="R442" s="9" t="n">
        <f aca="false">+Outflows!R442+Fees!R442+'Ongoing Cash Flows'!R442+'Terminal Value'!R442</f>
        <v>1155.41468377771</v>
      </c>
      <c r="S442" s="9" t="n">
        <f aca="false">+Outflows!S442+Fees!S442+'Ongoing Cash Flows'!S442+'Terminal Value'!S442</f>
        <v>0</v>
      </c>
      <c r="T442" s="9" t="n">
        <f aca="false">+Outflows!T442+Fees!T442+'Ongoing Cash Flows'!T442+'Terminal Value'!T442</f>
        <v>0</v>
      </c>
      <c r="U442" s="9" t="n">
        <f aca="false">+Outflows!U442+Fees!U442+'Ongoing Cash Flows'!U442+'Terminal Value'!U442</f>
        <v>0</v>
      </c>
      <c r="V442" s="9" t="n">
        <f aca="false">+Outflows!V442+Fees!V442+'Ongoing Cash Flows'!V442+'Terminal Value'!V442</f>
        <v>0</v>
      </c>
      <c r="W442" s="9" t="n">
        <f aca="false">+Outflows!W442+Fees!W442+'Ongoing Cash Flows'!W442+'Terminal Value'!W442</f>
        <v>0</v>
      </c>
      <c r="X442" s="9" t="n">
        <f aca="false">+Outflows!X442+Fees!X442+'Ongoing Cash Flows'!X442+'Terminal Value'!X442</f>
        <v>0</v>
      </c>
      <c r="Y442" s="9" t="n">
        <f aca="false">+Outflows!Y442+Fees!Y442+'Ongoing Cash Flows'!Y442+'Terminal Value'!Y442</f>
        <v>0</v>
      </c>
      <c r="Z442" s="9" t="n">
        <f aca="false">+Outflows!Z442+Fees!Z442+'Ongoing Cash Flows'!Z442+'Terminal Value'!Z442</f>
        <v>0</v>
      </c>
      <c r="AA442" s="9" t="n">
        <f aca="false">+Outflows!AA442+Fees!AA442+'Ongoing Cash Flows'!AA442+'Terminal Value'!AA442</f>
        <v>0</v>
      </c>
      <c r="AB442" s="9" t="n">
        <f aca="false">+Outflows!AB442+Fees!AB442+'Ongoing Cash Flows'!AB442+'Terminal Value'!AB442</f>
        <v>0</v>
      </c>
      <c r="AC442" s="9" t="n">
        <f aca="false">+Outflows!AC442+Fees!AC442+'Ongoing Cash Flows'!AC442+'Terminal Value'!AC442</f>
        <v>0</v>
      </c>
      <c r="AD442" s="9" t="n">
        <f aca="false">+Outflows!AD442+Fees!AD442+'Ongoing Cash Flows'!AD442+'Terminal Value'!AD442</f>
        <v>0</v>
      </c>
      <c r="AE442" s="9" t="n">
        <f aca="false">+Outflows!AE442+Fees!AE442+'Ongoing Cash Flows'!AE442+'Terminal Value'!AE442</f>
        <v>0</v>
      </c>
      <c r="AF442" s="9" t="n">
        <f aca="false">+Outflows!AF442+Fees!AF442+'Ongoing Cash Flows'!AF442+'Terminal Value'!AF442</f>
        <v>0</v>
      </c>
      <c r="AG442" s="9" t="n">
        <f aca="false">+Outflows!AG442+Fees!AG442+'Ongoing Cash Flows'!AG442+'Terminal Value'!AG442</f>
        <v>0</v>
      </c>
      <c r="AH442" s="9" t="n">
        <f aca="false">+Outflows!AH442+Fees!AH442+'Ongoing Cash Flows'!AH442+'Terminal Value'!AH442</f>
        <v>0</v>
      </c>
      <c r="AI442" s="9" t="n">
        <f aca="false">+Outflows!AI442+Fees!AI442+'Ongoing Cash Flows'!AI442+'Terminal Value'!AI442</f>
        <v>0</v>
      </c>
      <c r="AJ442" s="9" t="n">
        <f aca="false">+Outflows!AJ442+Fees!AJ442+'Ongoing Cash Flows'!AJ442+'Terminal Value'!AJ442</f>
        <v>0</v>
      </c>
      <c r="AK442" s="9"/>
      <c r="AL442" s="1"/>
      <c r="AM442" s="32"/>
      <c r="AN442" s="33" t="n">
        <f aca="false">IF(ISERROR(XIRR(B442:AJ442,IRRDates)),-1,XIRR(B442:AJ442,IRRDates))</f>
        <v>0.049706784320738</v>
      </c>
      <c r="AO442" s="9" t="n">
        <f aca="false">SUMPRODUCT(B442:AJ442,PVRf)</f>
        <v>0</v>
      </c>
      <c r="AP442" s="9" t="n">
        <f aca="false">MIN(0,AO442-$AO$1004)^2</f>
        <v>0</v>
      </c>
      <c r="AQ442" s="9" t="n">
        <f aca="false">MAX(0,AO442-$AO$1004)^2</f>
        <v>0</v>
      </c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20"/>
      <c r="CM442" s="20"/>
      <c r="CN442" s="20"/>
      <c r="CO442" s="20"/>
      <c r="CP442" s="20"/>
    </row>
    <row r="443" customFormat="false" ht="11.25" hidden="false" customHeight="false" outlineLevel="0" collapsed="false">
      <c r="A443" s="1" t="n">
        <v>441</v>
      </c>
      <c r="B443" s="9" t="n">
        <f aca="false">+Outflows!B443+Fees!B443+'Ongoing Cash Flows'!B443+'Terminal Value'!B443</f>
        <v>-97268.3576839456</v>
      </c>
      <c r="C443" s="9" t="n">
        <f aca="false">+Outflows!C443+Fees!C443+'Ongoing Cash Flows'!C443+'Terminal Value'!C443</f>
        <v>14249.5668353802</v>
      </c>
      <c r="D443" s="9" t="n">
        <f aca="false">+Outflows!D443+Fees!D443+'Ongoing Cash Flows'!D443+'Terminal Value'!D443</f>
        <v>12250.1351916786</v>
      </c>
      <c r="E443" s="9" t="n">
        <f aca="false">+Outflows!E443+Fees!E443+'Ongoing Cash Flows'!E443+'Terminal Value'!E443</f>
        <v>10213.7403831956</v>
      </c>
      <c r="F443" s="9" t="n">
        <f aca="false">+Outflows!F443+Fees!F443+'Ongoing Cash Flows'!F443+'Terminal Value'!F443</f>
        <v>9711.30968624317</v>
      </c>
      <c r="G443" s="9" t="n">
        <f aca="false">+Outflows!G443+Fees!G443+'Ongoing Cash Flows'!G443+'Terminal Value'!G443</f>
        <v>9574.13845222333</v>
      </c>
      <c r="H443" s="9" t="n">
        <f aca="false">+Outflows!H443+Fees!H443+'Ongoing Cash Flows'!H443+'Terminal Value'!H443</f>
        <v>8567.54667488949</v>
      </c>
      <c r="I443" s="9" t="n">
        <f aca="false">+Outflows!I443+Fees!I443+'Ongoing Cash Flows'!I443+'Terminal Value'!I443</f>
        <v>8412.60470075057</v>
      </c>
      <c r="J443" s="9" t="n">
        <f aca="false">+Outflows!J443+Fees!J443+'Ongoing Cash Flows'!J443+'Terminal Value'!J443</f>
        <v>8400.17049821558</v>
      </c>
      <c r="K443" s="9" t="n">
        <f aca="false">+Outflows!K443+Fees!K443+'Ongoing Cash Flows'!K443+'Terminal Value'!K443</f>
        <v>8391.1450633513</v>
      </c>
      <c r="L443" s="9" t="n">
        <f aca="false">+Outflows!L443+Fees!L443+'Ongoing Cash Flows'!L443+'Terminal Value'!L443</f>
        <v>8392.24256333517</v>
      </c>
      <c r="M443" s="9" t="n">
        <f aca="false">+Outflows!M443+Fees!M443+'Ongoing Cash Flows'!M443+'Terminal Value'!M443</f>
        <v>8364.36642904847</v>
      </c>
      <c r="N443" s="9" t="n">
        <f aca="false">+Outflows!N443+Fees!N443+'Ongoing Cash Flows'!N443+'Terminal Value'!N443</f>
        <v>8346.58983080327</v>
      </c>
      <c r="O443" s="9" t="n">
        <f aca="false">+Outflows!O443+Fees!O443+'Ongoing Cash Flows'!O443+'Terminal Value'!O443</f>
        <v>8020.59611191661</v>
      </c>
      <c r="P443" s="9" t="n">
        <f aca="false">+Outflows!P443+Fees!P443+'Ongoing Cash Flows'!P443+'Terminal Value'!P443</f>
        <v>7912.60734527745</v>
      </c>
      <c r="Q443" s="9" t="n">
        <f aca="false">+Outflows!Q443+Fees!Q443+'Ongoing Cash Flows'!Q443+'Terminal Value'!Q443</f>
        <v>7884.18106708901</v>
      </c>
      <c r="R443" s="9" t="n">
        <f aca="false">+Outflows!R443+Fees!R443+'Ongoing Cash Flows'!R443+'Terminal Value'!R443</f>
        <v>1115.62915529178</v>
      </c>
      <c r="S443" s="9" t="n">
        <f aca="false">+Outflows!S443+Fees!S443+'Ongoing Cash Flows'!S443+'Terminal Value'!S443</f>
        <v>0</v>
      </c>
      <c r="T443" s="9" t="n">
        <f aca="false">+Outflows!T443+Fees!T443+'Ongoing Cash Flows'!T443+'Terminal Value'!T443</f>
        <v>0</v>
      </c>
      <c r="U443" s="9" t="n">
        <f aca="false">+Outflows!U443+Fees!U443+'Ongoing Cash Flows'!U443+'Terminal Value'!U443</f>
        <v>0</v>
      </c>
      <c r="V443" s="9" t="n">
        <f aca="false">+Outflows!V443+Fees!V443+'Ongoing Cash Flows'!V443+'Terminal Value'!V443</f>
        <v>0</v>
      </c>
      <c r="W443" s="9" t="n">
        <f aca="false">+Outflows!W443+Fees!W443+'Ongoing Cash Flows'!W443+'Terminal Value'!W443</f>
        <v>0</v>
      </c>
      <c r="X443" s="9" t="n">
        <f aca="false">+Outflows!X443+Fees!X443+'Ongoing Cash Flows'!X443+'Terminal Value'!X443</f>
        <v>0</v>
      </c>
      <c r="Y443" s="9" t="n">
        <f aca="false">+Outflows!Y443+Fees!Y443+'Ongoing Cash Flows'!Y443+'Terminal Value'!Y443</f>
        <v>0</v>
      </c>
      <c r="Z443" s="9" t="n">
        <f aca="false">+Outflows!Z443+Fees!Z443+'Ongoing Cash Flows'!Z443+'Terminal Value'!Z443</f>
        <v>0</v>
      </c>
      <c r="AA443" s="9" t="n">
        <f aca="false">+Outflows!AA443+Fees!AA443+'Ongoing Cash Flows'!AA443+'Terminal Value'!AA443</f>
        <v>0</v>
      </c>
      <c r="AB443" s="9" t="n">
        <f aca="false">+Outflows!AB443+Fees!AB443+'Ongoing Cash Flows'!AB443+'Terminal Value'!AB443</f>
        <v>0</v>
      </c>
      <c r="AC443" s="9" t="n">
        <f aca="false">+Outflows!AC443+Fees!AC443+'Ongoing Cash Flows'!AC443+'Terminal Value'!AC443</f>
        <v>0</v>
      </c>
      <c r="AD443" s="9" t="n">
        <f aca="false">+Outflows!AD443+Fees!AD443+'Ongoing Cash Flows'!AD443+'Terminal Value'!AD443</f>
        <v>0</v>
      </c>
      <c r="AE443" s="9" t="n">
        <f aca="false">+Outflows!AE443+Fees!AE443+'Ongoing Cash Flows'!AE443+'Terminal Value'!AE443</f>
        <v>0</v>
      </c>
      <c r="AF443" s="9" t="n">
        <f aca="false">+Outflows!AF443+Fees!AF443+'Ongoing Cash Flows'!AF443+'Terminal Value'!AF443</f>
        <v>0</v>
      </c>
      <c r="AG443" s="9" t="n">
        <f aca="false">+Outflows!AG443+Fees!AG443+'Ongoing Cash Flows'!AG443+'Terminal Value'!AG443</f>
        <v>0</v>
      </c>
      <c r="AH443" s="9" t="n">
        <f aca="false">+Outflows!AH443+Fees!AH443+'Ongoing Cash Flows'!AH443+'Terminal Value'!AH443</f>
        <v>0</v>
      </c>
      <c r="AI443" s="9" t="n">
        <f aca="false">+Outflows!AI443+Fees!AI443+'Ongoing Cash Flows'!AI443+'Terminal Value'!AI443</f>
        <v>0</v>
      </c>
      <c r="AJ443" s="9" t="n">
        <f aca="false">+Outflows!AJ443+Fees!AJ443+'Ongoing Cash Flows'!AJ443+'Terminal Value'!AJ443</f>
        <v>0</v>
      </c>
      <c r="AK443" s="9"/>
      <c r="AL443" s="1"/>
      <c r="AM443" s="32"/>
      <c r="AN443" s="33" t="n">
        <f aca="false">IF(ISERROR(XIRR(B443:AJ443,IRRDates)),-1,XIRR(B443:AJ443,IRRDates))</f>
        <v>0.0540177903454235</v>
      </c>
      <c r="AO443" s="9" t="n">
        <f aca="false">SUMPRODUCT(B443:AJ443,PVRf)</f>
        <v>0</v>
      </c>
      <c r="AP443" s="9" t="n">
        <f aca="false">MIN(0,AO443-$AO$1004)^2</f>
        <v>0</v>
      </c>
      <c r="AQ443" s="9" t="n">
        <f aca="false">MAX(0,AO443-$AO$1004)^2</f>
        <v>0</v>
      </c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20"/>
      <c r="CM443" s="20"/>
      <c r="CN443" s="20"/>
      <c r="CO443" s="20"/>
      <c r="CP443" s="20"/>
    </row>
    <row r="444" customFormat="false" ht="11.25" hidden="false" customHeight="false" outlineLevel="0" collapsed="false">
      <c r="A444" s="1" t="n">
        <v>442</v>
      </c>
      <c r="B444" s="9" t="n">
        <f aca="false">+Outflows!B444+Fees!B444+'Ongoing Cash Flows'!B444+'Terminal Value'!B444</f>
        <v>-95630.8867629109</v>
      </c>
      <c r="C444" s="9" t="n">
        <f aca="false">+Outflows!C444+Fees!C444+'Ongoing Cash Flows'!C444+'Terminal Value'!C444</f>
        <v>14157.5173756831</v>
      </c>
      <c r="D444" s="9" t="n">
        <f aca="false">+Outflows!D444+Fees!D444+'Ongoing Cash Flows'!D444+'Terminal Value'!D444</f>
        <v>12181.7575744416</v>
      </c>
      <c r="E444" s="9" t="n">
        <f aca="false">+Outflows!E444+Fees!E444+'Ongoing Cash Flows'!E444+'Terminal Value'!E444</f>
        <v>10155.3071222451</v>
      </c>
      <c r="F444" s="9" t="n">
        <f aca="false">+Outflows!F444+Fees!F444+'Ongoing Cash Flows'!F444+'Terminal Value'!F444</f>
        <v>9663.10142499397</v>
      </c>
      <c r="G444" s="9" t="n">
        <f aca="false">+Outflows!G444+Fees!G444+'Ongoing Cash Flows'!G444+'Terminal Value'!G444</f>
        <v>9393.72097577169</v>
      </c>
      <c r="H444" s="9" t="n">
        <f aca="false">+Outflows!H444+Fees!H444+'Ongoing Cash Flows'!H444+'Terminal Value'!H444</f>
        <v>8527.88346124717</v>
      </c>
      <c r="I444" s="9" t="n">
        <f aca="false">+Outflows!I444+Fees!I444+'Ongoing Cash Flows'!I444+'Terminal Value'!I444</f>
        <v>8375.04242779878</v>
      </c>
      <c r="J444" s="9" t="n">
        <f aca="false">+Outflows!J444+Fees!J444+'Ongoing Cash Flows'!J444+'Terminal Value'!J444</f>
        <v>8362.60822526379</v>
      </c>
      <c r="K444" s="9" t="n">
        <f aca="false">+Outflows!K444+Fees!K444+'Ongoing Cash Flows'!K444+'Terminal Value'!K444</f>
        <v>8353.51912553009</v>
      </c>
      <c r="L444" s="9" t="n">
        <f aca="false">+Outflows!L444+Fees!L444+'Ongoing Cash Flows'!L444+'Terminal Value'!L444</f>
        <v>8354.68029038338</v>
      </c>
      <c r="M444" s="9" t="n">
        <f aca="false">+Outflows!M444+Fees!M444+'Ongoing Cash Flows'!M444+'Terminal Value'!M444</f>
        <v>8326.74049122727</v>
      </c>
      <c r="N444" s="9" t="n">
        <f aca="false">+Outflows!N444+Fees!N444+'Ongoing Cash Flows'!N444+'Terminal Value'!N444</f>
        <v>8309.02755785147</v>
      </c>
      <c r="O444" s="9" t="n">
        <f aca="false">+Outflows!O444+Fees!O444+'Ongoing Cash Flows'!O444+'Terminal Value'!O444</f>
        <v>7982.9701740954</v>
      </c>
      <c r="P444" s="9" t="n">
        <f aca="false">+Outflows!P444+Fees!P444+'Ongoing Cash Flows'!P444+'Terminal Value'!P444</f>
        <v>7875.04507232565</v>
      </c>
      <c r="Q444" s="9" t="n">
        <f aca="false">+Outflows!Q444+Fees!Q444+'Ongoing Cash Flows'!Q444+'Terminal Value'!Q444</f>
        <v>7846.55512926781</v>
      </c>
      <c r="R444" s="9" t="n">
        <f aca="false">+Outflows!R444+Fees!R444+'Ongoing Cash Flows'!R444+'Terminal Value'!R444</f>
        <v>1096.84801881588</v>
      </c>
      <c r="S444" s="9" t="n">
        <f aca="false">+Outflows!S444+Fees!S444+'Ongoing Cash Flows'!S444+'Terminal Value'!S444</f>
        <v>0</v>
      </c>
      <c r="T444" s="9" t="n">
        <f aca="false">+Outflows!T444+Fees!T444+'Ongoing Cash Flows'!T444+'Terminal Value'!T444</f>
        <v>0</v>
      </c>
      <c r="U444" s="9" t="n">
        <f aca="false">+Outflows!U444+Fees!U444+'Ongoing Cash Flows'!U444+'Terminal Value'!U444</f>
        <v>0</v>
      </c>
      <c r="V444" s="9" t="n">
        <f aca="false">+Outflows!V444+Fees!V444+'Ongoing Cash Flows'!V444+'Terminal Value'!V444</f>
        <v>0</v>
      </c>
      <c r="W444" s="9" t="n">
        <f aca="false">+Outflows!W444+Fees!W444+'Ongoing Cash Flows'!W444+'Terminal Value'!W444</f>
        <v>0</v>
      </c>
      <c r="X444" s="9" t="n">
        <f aca="false">+Outflows!X444+Fees!X444+'Ongoing Cash Flows'!X444+'Terminal Value'!X444</f>
        <v>0</v>
      </c>
      <c r="Y444" s="9" t="n">
        <f aca="false">+Outflows!Y444+Fees!Y444+'Ongoing Cash Flows'!Y444+'Terminal Value'!Y444</f>
        <v>0</v>
      </c>
      <c r="Z444" s="9" t="n">
        <f aca="false">+Outflows!Z444+Fees!Z444+'Ongoing Cash Flows'!Z444+'Terminal Value'!Z444</f>
        <v>0</v>
      </c>
      <c r="AA444" s="9" t="n">
        <f aca="false">+Outflows!AA444+Fees!AA444+'Ongoing Cash Flows'!AA444+'Terminal Value'!AA444</f>
        <v>0</v>
      </c>
      <c r="AB444" s="9" t="n">
        <f aca="false">+Outflows!AB444+Fees!AB444+'Ongoing Cash Flows'!AB444+'Terminal Value'!AB444</f>
        <v>0</v>
      </c>
      <c r="AC444" s="9" t="n">
        <f aca="false">+Outflows!AC444+Fees!AC444+'Ongoing Cash Flows'!AC444+'Terminal Value'!AC444</f>
        <v>0</v>
      </c>
      <c r="AD444" s="9" t="n">
        <f aca="false">+Outflows!AD444+Fees!AD444+'Ongoing Cash Flows'!AD444+'Terminal Value'!AD444</f>
        <v>0</v>
      </c>
      <c r="AE444" s="9" t="n">
        <f aca="false">+Outflows!AE444+Fees!AE444+'Ongoing Cash Flows'!AE444+'Terminal Value'!AE444</f>
        <v>0</v>
      </c>
      <c r="AF444" s="9" t="n">
        <f aca="false">+Outflows!AF444+Fees!AF444+'Ongoing Cash Flows'!AF444+'Terminal Value'!AF444</f>
        <v>0</v>
      </c>
      <c r="AG444" s="9" t="n">
        <f aca="false">+Outflows!AG444+Fees!AG444+'Ongoing Cash Flows'!AG444+'Terminal Value'!AG444</f>
        <v>0</v>
      </c>
      <c r="AH444" s="9" t="n">
        <f aca="false">+Outflows!AH444+Fees!AH444+'Ongoing Cash Flows'!AH444+'Terminal Value'!AH444</f>
        <v>0</v>
      </c>
      <c r="AI444" s="9" t="n">
        <f aca="false">+Outflows!AI444+Fees!AI444+'Ongoing Cash Flows'!AI444+'Terminal Value'!AI444</f>
        <v>0</v>
      </c>
      <c r="AJ444" s="9" t="n">
        <f aca="false">+Outflows!AJ444+Fees!AJ444+'Ongoing Cash Flows'!AJ444+'Terminal Value'!AJ444</f>
        <v>0</v>
      </c>
      <c r="AK444" s="9"/>
      <c r="AL444" s="1"/>
      <c r="AM444" s="32"/>
      <c r="AN444" s="33" t="n">
        <f aca="false">IF(ISERROR(XIRR(B444:AJ444,IRRDates)),-1,XIRR(B444:AJ444,IRRDates))</f>
        <v>0.0557955221067022</v>
      </c>
      <c r="AO444" s="9" t="n">
        <f aca="false">SUMPRODUCT(B444:AJ444,PVRf)</f>
        <v>0</v>
      </c>
      <c r="AP444" s="9" t="n">
        <f aca="false">MIN(0,AO444-$AO$1004)^2</f>
        <v>0</v>
      </c>
      <c r="AQ444" s="9" t="n">
        <f aca="false">MAX(0,AO444-$AO$1004)^2</f>
        <v>0</v>
      </c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20"/>
      <c r="CM444" s="20"/>
      <c r="CN444" s="20"/>
      <c r="CO444" s="20"/>
      <c r="CP444" s="20"/>
    </row>
    <row r="445" customFormat="false" ht="11.25" hidden="false" customHeight="false" outlineLevel="0" collapsed="false">
      <c r="A445" s="1" t="n">
        <v>443</v>
      </c>
      <c r="B445" s="9" t="n">
        <f aca="false">+Outflows!B445+Fees!B445+'Ongoing Cash Flows'!B445+'Terminal Value'!B445</f>
        <v>-95864.3361168748</v>
      </c>
      <c r="C445" s="9" t="n">
        <f aca="false">+Outflows!C445+Fees!C445+'Ongoing Cash Flows'!C445+'Terminal Value'!C445</f>
        <v>14253.3846568164</v>
      </c>
      <c r="D445" s="9" t="n">
        <f aca="false">+Outflows!D445+Fees!D445+'Ongoing Cash Flows'!D445+'Terminal Value'!D445</f>
        <v>12186.9932623712</v>
      </c>
      <c r="E445" s="9" t="n">
        <f aca="false">+Outflows!E445+Fees!E445+'Ongoing Cash Flows'!E445+'Terminal Value'!E445</f>
        <v>10192.0782675473</v>
      </c>
      <c r="F445" s="9" t="n">
        <f aca="false">+Outflows!F445+Fees!F445+'Ongoing Cash Flows'!F445+'Terminal Value'!F445</f>
        <v>9894.61887574249</v>
      </c>
      <c r="G445" s="9" t="n">
        <f aca="false">+Outflows!G445+Fees!G445+'Ongoing Cash Flows'!G445+'Terminal Value'!G445</f>
        <v>9547.96069120466</v>
      </c>
      <c r="H445" s="9" t="n">
        <f aca="false">+Outflows!H445+Fees!H445+'Ongoing Cash Flows'!H445+'Terminal Value'!H445</f>
        <v>8533.53812752673</v>
      </c>
      <c r="I445" s="9" t="n">
        <f aca="false">+Outflows!I445+Fees!I445+'Ongoing Cash Flows'!I445+'Terminal Value'!I445</f>
        <v>8380.39756921922</v>
      </c>
      <c r="J445" s="9" t="n">
        <f aca="false">+Outflows!J445+Fees!J445+'Ongoing Cash Flows'!J445+'Terminal Value'!J445</f>
        <v>8367.96336668423</v>
      </c>
      <c r="K445" s="9" t="n">
        <f aca="false">+Outflows!K445+Fees!K445+'Ongoing Cash Flows'!K445+'Terminal Value'!K445</f>
        <v>8358.88334346142</v>
      </c>
      <c r="L445" s="9" t="n">
        <f aca="false">+Outflows!L445+Fees!L445+'Ongoing Cash Flows'!L445+'Terminal Value'!L445</f>
        <v>8360.03543180382</v>
      </c>
      <c r="M445" s="9" t="n">
        <f aca="false">+Outflows!M445+Fees!M445+'Ongoing Cash Flows'!M445+'Terminal Value'!M445</f>
        <v>8332.1047091586</v>
      </c>
      <c r="N445" s="9" t="n">
        <f aca="false">+Outflows!N445+Fees!N445+'Ongoing Cash Flows'!N445+'Terminal Value'!N445</f>
        <v>8314.38269927192</v>
      </c>
      <c r="O445" s="9" t="n">
        <f aca="false">+Outflows!O445+Fees!O445+'Ongoing Cash Flows'!O445+'Terminal Value'!O445</f>
        <v>7988.33439202673</v>
      </c>
      <c r="P445" s="9" t="n">
        <f aca="false">+Outflows!P445+Fees!P445+'Ongoing Cash Flows'!P445+'Terminal Value'!P445</f>
        <v>7880.4002137461</v>
      </c>
      <c r="Q445" s="9" t="n">
        <f aca="false">+Outflows!Q445+Fees!Q445+'Ongoing Cash Flows'!Q445+'Terminal Value'!Q445</f>
        <v>7851.91934719914</v>
      </c>
      <c r="R445" s="9" t="n">
        <f aca="false">+Outflows!R445+Fees!R445+'Ongoing Cash Flows'!R445+'Terminal Value'!R445</f>
        <v>1099.52558952611</v>
      </c>
      <c r="S445" s="9" t="n">
        <f aca="false">+Outflows!S445+Fees!S445+'Ongoing Cash Flows'!S445+'Terminal Value'!S445</f>
        <v>0</v>
      </c>
      <c r="T445" s="9" t="n">
        <f aca="false">+Outflows!T445+Fees!T445+'Ongoing Cash Flows'!T445+'Terminal Value'!T445</f>
        <v>0</v>
      </c>
      <c r="U445" s="9" t="n">
        <f aca="false">+Outflows!U445+Fees!U445+'Ongoing Cash Flows'!U445+'Terminal Value'!U445</f>
        <v>0</v>
      </c>
      <c r="V445" s="9" t="n">
        <f aca="false">+Outflows!V445+Fees!V445+'Ongoing Cash Flows'!V445+'Terminal Value'!V445</f>
        <v>0</v>
      </c>
      <c r="W445" s="9" t="n">
        <f aca="false">+Outflows!W445+Fees!W445+'Ongoing Cash Flows'!W445+'Terminal Value'!W445</f>
        <v>0</v>
      </c>
      <c r="X445" s="9" t="n">
        <f aca="false">+Outflows!X445+Fees!X445+'Ongoing Cash Flows'!X445+'Terminal Value'!X445</f>
        <v>0</v>
      </c>
      <c r="Y445" s="9" t="n">
        <f aca="false">+Outflows!Y445+Fees!Y445+'Ongoing Cash Flows'!Y445+'Terminal Value'!Y445</f>
        <v>0</v>
      </c>
      <c r="Z445" s="9" t="n">
        <f aca="false">+Outflows!Z445+Fees!Z445+'Ongoing Cash Flows'!Z445+'Terminal Value'!Z445</f>
        <v>0</v>
      </c>
      <c r="AA445" s="9" t="n">
        <f aca="false">+Outflows!AA445+Fees!AA445+'Ongoing Cash Flows'!AA445+'Terminal Value'!AA445</f>
        <v>0</v>
      </c>
      <c r="AB445" s="9" t="n">
        <f aca="false">+Outflows!AB445+Fees!AB445+'Ongoing Cash Flows'!AB445+'Terminal Value'!AB445</f>
        <v>0</v>
      </c>
      <c r="AC445" s="9" t="n">
        <f aca="false">+Outflows!AC445+Fees!AC445+'Ongoing Cash Flows'!AC445+'Terminal Value'!AC445</f>
        <v>0</v>
      </c>
      <c r="AD445" s="9" t="n">
        <f aca="false">+Outflows!AD445+Fees!AD445+'Ongoing Cash Flows'!AD445+'Terminal Value'!AD445</f>
        <v>0</v>
      </c>
      <c r="AE445" s="9" t="n">
        <f aca="false">+Outflows!AE445+Fees!AE445+'Ongoing Cash Flows'!AE445+'Terminal Value'!AE445</f>
        <v>0</v>
      </c>
      <c r="AF445" s="9" t="n">
        <f aca="false">+Outflows!AF445+Fees!AF445+'Ongoing Cash Flows'!AF445+'Terminal Value'!AF445</f>
        <v>0</v>
      </c>
      <c r="AG445" s="9" t="n">
        <f aca="false">+Outflows!AG445+Fees!AG445+'Ongoing Cash Flows'!AG445+'Terminal Value'!AG445</f>
        <v>0</v>
      </c>
      <c r="AH445" s="9" t="n">
        <f aca="false">+Outflows!AH445+Fees!AH445+'Ongoing Cash Flows'!AH445+'Terminal Value'!AH445</f>
        <v>0</v>
      </c>
      <c r="AI445" s="9" t="n">
        <f aca="false">+Outflows!AI445+Fees!AI445+'Ongoing Cash Flows'!AI445+'Terminal Value'!AI445</f>
        <v>0</v>
      </c>
      <c r="AJ445" s="9" t="n">
        <f aca="false">+Outflows!AJ445+Fees!AJ445+'Ongoing Cash Flows'!AJ445+'Terminal Value'!AJ445</f>
        <v>0</v>
      </c>
      <c r="AK445" s="9"/>
      <c r="AL445" s="1"/>
      <c r="AM445" s="32"/>
      <c r="AN445" s="33" t="n">
        <f aca="false">IF(ISERROR(XIRR(B445:AJ445,IRRDates)),-1,XIRR(B445:AJ445,IRRDates))</f>
        <v>0.056192988691225</v>
      </c>
      <c r="AO445" s="9" t="n">
        <f aca="false">SUMPRODUCT(B445:AJ445,PVRf)</f>
        <v>0</v>
      </c>
      <c r="AP445" s="9" t="n">
        <f aca="false">MIN(0,AO445-$AO$1004)^2</f>
        <v>0</v>
      </c>
      <c r="AQ445" s="9" t="n">
        <f aca="false">MAX(0,AO445-$AO$1004)^2</f>
        <v>0</v>
      </c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20"/>
      <c r="CM445" s="20"/>
      <c r="CN445" s="20"/>
      <c r="CO445" s="20"/>
      <c r="CP445" s="20"/>
    </row>
    <row r="446" customFormat="false" ht="11.25" hidden="false" customHeight="false" outlineLevel="0" collapsed="false">
      <c r="A446" s="1" t="n">
        <v>444</v>
      </c>
      <c r="B446" s="9" t="n">
        <f aca="false">+Outflows!B446+Fees!B446+'Ongoing Cash Flows'!B446+'Terminal Value'!B446</f>
        <v>-99996.5419955815</v>
      </c>
      <c r="C446" s="9" t="n">
        <f aca="false">+Outflows!C446+Fees!C446+'Ongoing Cash Flows'!C446+'Terminal Value'!C446</f>
        <v>14340.7749015964</v>
      </c>
      <c r="D446" s="9" t="n">
        <f aca="false">+Outflows!D446+Fees!D446+'Ongoing Cash Flows'!D446+'Terminal Value'!D446</f>
        <v>12359.2057526536</v>
      </c>
      <c r="E446" s="9" t="n">
        <f aca="false">+Outflows!E446+Fees!E446+'Ongoing Cash Flows'!E446+'Terminal Value'!E446</f>
        <v>10392.4348439341</v>
      </c>
      <c r="F446" s="9" t="n">
        <f aca="false">+Outflows!F446+Fees!F446+'Ongoing Cash Flows'!F446+'Terminal Value'!F446</f>
        <v>9888.08049543135</v>
      </c>
      <c r="G446" s="9" t="n">
        <f aca="false">+Outflows!G446+Fees!G446+'Ongoing Cash Flows'!G446+'Terminal Value'!G446</f>
        <v>9605.94176366478</v>
      </c>
      <c r="H446" s="9" t="n">
        <f aca="false">+Outflows!H446+Fees!H446+'Ongoing Cash Flows'!H446+'Terminal Value'!H446</f>
        <v>8633.62941005017</v>
      </c>
      <c r="I446" s="9" t="n">
        <f aca="false">+Outflows!I446+Fees!I446+'Ongoing Cash Flows'!I446+'Terminal Value'!I446</f>
        <v>8475.18706631205</v>
      </c>
      <c r="J446" s="9" t="n">
        <f aca="false">+Outflows!J446+Fees!J446+'Ongoing Cash Flows'!J446+'Terminal Value'!J446</f>
        <v>8462.75286377706</v>
      </c>
      <c r="K446" s="9" t="n">
        <f aca="false">+Outflows!K446+Fees!K446+'Ongoing Cash Flows'!K446+'Terminal Value'!K446</f>
        <v>8453.83350071881</v>
      </c>
      <c r="L446" s="9" t="n">
        <f aca="false">+Outflows!L446+Fees!L446+'Ongoing Cash Flows'!L446+'Terminal Value'!L446</f>
        <v>8454.82492889665</v>
      </c>
      <c r="M446" s="9" t="n">
        <f aca="false">+Outflows!M446+Fees!M446+'Ongoing Cash Flows'!M446+'Terminal Value'!M446</f>
        <v>8427.05486641599</v>
      </c>
      <c r="N446" s="9" t="n">
        <f aca="false">+Outflows!N446+Fees!N446+'Ongoing Cash Flows'!N446+'Terminal Value'!N446</f>
        <v>8409.17219636475</v>
      </c>
      <c r="O446" s="9" t="n">
        <f aca="false">+Outflows!O446+Fees!O446+'Ongoing Cash Flows'!O446+'Terminal Value'!O446</f>
        <v>8083.28454928413</v>
      </c>
      <c r="P446" s="9" t="n">
        <f aca="false">+Outflows!P446+Fees!P446+'Ongoing Cash Flows'!P446+'Terminal Value'!P446</f>
        <v>7975.18971083892</v>
      </c>
      <c r="Q446" s="9" t="n">
        <f aca="false">+Outflows!Q446+Fees!Q446+'Ongoing Cash Flows'!Q446+'Terminal Value'!Q446</f>
        <v>7946.86950445653</v>
      </c>
      <c r="R446" s="9" t="n">
        <f aca="false">+Outflows!R446+Fees!R446+'Ongoing Cash Flows'!R446+'Terminal Value'!R446</f>
        <v>1146.92033807252</v>
      </c>
      <c r="S446" s="9" t="n">
        <f aca="false">+Outflows!S446+Fees!S446+'Ongoing Cash Flows'!S446+'Terminal Value'!S446</f>
        <v>0</v>
      </c>
      <c r="T446" s="9" t="n">
        <f aca="false">+Outflows!T446+Fees!T446+'Ongoing Cash Flows'!T446+'Terminal Value'!T446</f>
        <v>0</v>
      </c>
      <c r="U446" s="9" t="n">
        <f aca="false">+Outflows!U446+Fees!U446+'Ongoing Cash Flows'!U446+'Terminal Value'!U446</f>
        <v>0</v>
      </c>
      <c r="V446" s="9" t="n">
        <f aca="false">+Outflows!V446+Fees!V446+'Ongoing Cash Flows'!V446+'Terminal Value'!V446</f>
        <v>0</v>
      </c>
      <c r="W446" s="9" t="n">
        <f aca="false">+Outflows!W446+Fees!W446+'Ongoing Cash Flows'!W446+'Terminal Value'!W446</f>
        <v>0</v>
      </c>
      <c r="X446" s="9" t="n">
        <f aca="false">+Outflows!X446+Fees!X446+'Ongoing Cash Flows'!X446+'Terminal Value'!X446</f>
        <v>0</v>
      </c>
      <c r="Y446" s="9" t="n">
        <f aca="false">+Outflows!Y446+Fees!Y446+'Ongoing Cash Flows'!Y446+'Terminal Value'!Y446</f>
        <v>0</v>
      </c>
      <c r="Z446" s="9" t="n">
        <f aca="false">+Outflows!Z446+Fees!Z446+'Ongoing Cash Flows'!Z446+'Terminal Value'!Z446</f>
        <v>0</v>
      </c>
      <c r="AA446" s="9" t="n">
        <f aca="false">+Outflows!AA446+Fees!AA446+'Ongoing Cash Flows'!AA446+'Terminal Value'!AA446</f>
        <v>0</v>
      </c>
      <c r="AB446" s="9" t="n">
        <f aca="false">+Outflows!AB446+Fees!AB446+'Ongoing Cash Flows'!AB446+'Terminal Value'!AB446</f>
        <v>0</v>
      </c>
      <c r="AC446" s="9" t="n">
        <f aca="false">+Outflows!AC446+Fees!AC446+'Ongoing Cash Flows'!AC446+'Terminal Value'!AC446</f>
        <v>0</v>
      </c>
      <c r="AD446" s="9" t="n">
        <f aca="false">+Outflows!AD446+Fees!AD446+'Ongoing Cash Flows'!AD446+'Terminal Value'!AD446</f>
        <v>0</v>
      </c>
      <c r="AE446" s="9" t="n">
        <f aca="false">+Outflows!AE446+Fees!AE446+'Ongoing Cash Flows'!AE446+'Terminal Value'!AE446</f>
        <v>0</v>
      </c>
      <c r="AF446" s="9" t="n">
        <f aca="false">+Outflows!AF446+Fees!AF446+'Ongoing Cash Flows'!AF446+'Terminal Value'!AF446</f>
        <v>0</v>
      </c>
      <c r="AG446" s="9" t="n">
        <f aca="false">+Outflows!AG446+Fees!AG446+'Ongoing Cash Flows'!AG446+'Terminal Value'!AG446</f>
        <v>0</v>
      </c>
      <c r="AH446" s="9" t="n">
        <f aca="false">+Outflows!AH446+Fees!AH446+'Ongoing Cash Flows'!AH446+'Terminal Value'!AH446</f>
        <v>0</v>
      </c>
      <c r="AI446" s="9" t="n">
        <f aca="false">+Outflows!AI446+Fees!AI446+'Ongoing Cash Flows'!AI446+'Terminal Value'!AI446</f>
        <v>0</v>
      </c>
      <c r="AJ446" s="9" t="n">
        <f aca="false">+Outflows!AJ446+Fees!AJ446+'Ongoing Cash Flows'!AJ446+'Terminal Value'!AJ446</f>
        <v>0</v>
      </c>
      <c r="AK446" s="9"/>
      <c r="AL446" s="1"/>
      <c r="AM446" s="32"/>
      <c r="AN446" s="33" t="n">
        <f aca="false">IF(ISERROR(XIRR(B446:AJ446,IRRDates)),-1,XIRR(B446:AJ446,IRRDates))</f>
        <v>0.050963681551271</v>
      </c>
      <c r="AO446" s="9" t="n">
        <f aca="false">SUMPRODUCT(B446:AJ446,PVRf)</f>
        <v>0</v>
      </c>
      <c r="AP446" s="9" t="n">
        <f aca="false">MIN(0,AO446-$AO$1004)^2</f>
        <v>0</v>
      </c>
      <c r="AQ446" s="9" t="n">
        <f aca="false">MAX(0,AO446-$AO$1004)^2</f>
        <v>0</v>
      </c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20"/>
      <c r="CM446" s="20"/>
      <c r="CN446" s="20"/>
      <c r="CO446" s="20"/>
      <c r="CP446" s="20"/>
    </row>
    <row r="447" customFormat="false" ht="11.25" hidden="false" customHeight="false" outlineLevel="0" collapsed="false">
      <c r="A447" s="1" t="n">
        <v>445</v>
      </c>
      <c r="B447" s="9" t="n">
        <f aca="false">+Outflows!B447+Fees!B447+'Ongoing Cash Flows'!B447+'Terminal Value'!B447</f>
        <v>-88455.8303482439</v>
      </c>
      <c r="C447" s="9" t="n">
        <f aca="false">+Outflows!C447+Fees!C447+'Ongoing Cash Flows'!C447+'Terminal Value'!C447</f>
        <v>14013.6462605309</v>
      </c>
      <c r="D447" s="9" t="n">
        <f aca="false">+Outflows!D447+Fees!D447+'Ongoing Cash Flows'!D447+'Terminal Value'!D447</f>
        <v>11940.6390864349</v>
      </c>
      <c r="E447" s="9" t="n">
        <f aca="false">+Outflows!E447+Fees!E447+'Ongoing Cash Flows'!E447+'Terminal Value'!E447</f>
        <v>9783.04072270313</v>
      </c>
      <c r="F447" s="9" t="n">
        <f aca="false">+Outflows!F447+Fees!F447+'Ongoing Cash Flows'!F447+'Terminal Value'!F447</f>
        <v>9431.80150479232</v>
      </c>
      <c r="G447" s="9" t="n">
        <f aca="false">+Outflows!G447+Fees!G447+'Ongoing Cash Flows'!G447+'Terminal Value'!G447</f>
        <v>9319.30147088245</v>
      </c>
      <c r="H447" s="9" t="n">
        <f aca="false">+Outflows!H447+Fees!H447+'Ongoing Cash Flows'!H447+'Terminal Value'!H447</f>
        <v>8354.08752275756</v>
      </c>
      <c r="I447" s="9" t="n">
        <f aca="false">+Outflows!I447+Fees!I447+'Ongoing Cash Flows'!I447+'Terminal Value'!I447</f>
        <v>8210.45237369145</v>
      </c>
      <c r="J447" s="9" t="n">
        <f aca="false">+Outflows!J447+Fees!J447+'Ongoing Cash Flows'!J447+'Terminal Value'!J447</f>
        <v>8198.01817115646</v>
      </c>
      <c r="K447" s="9" t="n">
        <f aca="false">+Outflows!K447+Fees!K447+'Ongoing Cash Flows'!K447+'Terminal Value'!K447</f>
        <v>8188.65010522936</v>
      </c>
      <c r="L447" s="9" t="n">
        <f aca="false">+Outflows!L447+Fees!L447+'Ongoing Cash Flows'!L447+'Terminal Value'!L447</f>
        <v>8190.09023627605</v>
      </c>
      <c r="M447" s="9" t="n">
        <f aca="false">+Outflows!M447+Fees!M447+'Ongoing Cash Flows'!M447+'Terminal Value'!M447</f>
        <v>8161.87147092653</v>
      </c>
      <c r="N447" s="9" t="n">
        <f aca="false">+Outflows!N447+Fees!N447+'Ongoing Cash Flows'!N447+'Terminal Value'!N447</f>
        <v>8144.43750374414</v>
      </c>
      <c r="O447" s="9" t="n">
        <f aca="false">+Outflows!O447+Fees!O447+'Ongoing Cash Flows'!O447+'Terminal Value'!O447</f>
        <v>7818.10115379467</v>
      </c>
      <c r="P447" s="9" t="n">
        <f aca="false">+Outflows!P447+Fees!P447+'Ongoing Cash Flows'!P447+'Terminal Value'!P447</f>
        <v>7710.45501821832</v>
      </c>
      <c r="Q447" s="9" t="n">
        <f aca="false">+Outflows!Q447+Fees!Q447+'Ongoing Cash Flows'!Q447+'Terminal Value'!Q447</f>
        <v>7681.68610896707</v>
      </c>
      <c r="R447" s="9" t="n">
        <f aca="false">+Outflows!R447+Fees!R447+'Ongoing Cash Flows'!R447+'Terminal Value'!R447</f>
        <v>1014.55299176222</v>
      </c>
      <c r="S447" s="9" t="n">
        <f aca="false">+Outflows!S447+Fees!S447+'Ongoing Cash Flows'!S447+'Terminal Value'!S447</f>
        <v>0</v>
      </c>
      <c r="T447" s="9" t="n">
        <f aca="false">+Outflows!T447+Fees!T447+'Ongoing Cash Flows'!T447+'Terminal Value'!T447</f>
        <v>0</v>
      </c>
      <c r="U447" s="9" t="n">
        <f aca="false">+Outflows!U447+Fees!U447+'Ongoing Cash Flows'!U447+'Terminal Value'!U447</f>
        <v>0</v>
      </c>
      <c r="V447" s="9" t="n">
        <f aca="false">+Outflows!V447+Fees!V447+'Ongoing Cash Flows'!V447+'Terminal Value'!V447</f>
        <v>0</v>
      </c>
      <c r="W447" s="9" t="n">
        <f aca="false">+Outflows!W447+Fees!W447+'Ongoing Cash Flows'!W447+'Terminal Value'!W447</f>
        <v>0</v>
      </c>
      <c r="X447" s="9" t="n">
        <f aca="false">+Outflows!X447+Fees!X447+'Ongoing Cash Flows'!X447+'Terminal Value'!X447</f>
        <v>0</v>
      </c>
      <c r="Y447" s="9" t="n">
        <f aca="false">+Outflows!Y447+Fees!Y447+'Ongoing Cash Flows'!Y447+'Terminal Value'!Y447</f>
        <v>0</v>
      </c>
      <c r="Z447" s="9" t="n">
        <f aca="false">+Outflows!Z447+Fees!Z447+'Ongoing Cash Flows'!Z447+'Terminal Value'!Z447</f>
        <v>0</v>
      </c>
      <c r="AA447" s="9" t="n">
        <f aca="false">+Outflows!AA447+Fees!AA447+'Ongoing Cash Flows'!AA447+'Terminal Value'!AA447</f>
        <v>0</v>
      </c>
      <c r="AB447" s="9" t="n">
        <f aca="false">+Outflows!AB447+Fees!AB447+'Ongoing Cash Flows'!AB447+'Terminal Value'!AB447</f>
        <v>0</v>
      </c>
      <c r="AC447" s="9" t="n">
        <f aca="false">+Outflows!AC447+Fees!AC447+'Ongoing Cash Flows'!AC447+'Terminal Value'!AC447</f>
        <v>0</v>
      </c>
      <c r="AD447" s="9" t="n">
        <f aca="false">+Outflows!AD447+Fees!AD447+'Ongoing Cash Flows'!AD447+'Terminal Value'!AD447</f>
        <v>0</v>
      </c>
      <c r="AE447" s="9" t="n">
        <f aca="false">+Outflows!AE447+Fees!AE447+'Ongoing Cash Flows'!AE447+'Terminal Value'!AE447</f>
        <v>0</v>
      </c>
      <c r="AF447" s="9" t="n">
        <f aca="false">+Outflows!AF447+Fees!AF447+'Ongoing Cash Flows'!AF447+'Terminal Value'!AF447</f>
        <v>0</v>
      </c>
      <c r="AG447" s="9" t="n">
        <f aca="false">+Outflows!AG447+Fees!AG447+'Ongoing Cash Flows'!AG447+'Terminal Value'!AG447</f>
        <v>0</v>
      </c>
      <c r="AH447" s="9" t="n">
        <f aca="false">+Outflows!AH447+Fees!AH447+'Ongoing Cash Flows'!AH447+'Terminal Value'!AH447</f>
        <v>0</v>
      </c>
      <c r="AI447" s="9" t="n">
        <f aca="false">+Outflows!AI447+Fees!AI447+'Ongoing Cash Flows'!AI447+'Terminal Value'!AI447</f>
        <v>0</v>
      </c>
      <c r="AJ447" s="9" t="n">
        <f aca="false">+Outflows!AJ447+Fees!AJ447+'Ongoing Cash Flows'!AJ447+'Terminal Value'!AJ447</f>
        <v>0</v>
      </c>
      <c r="AK447" s="9"/>
      <c r="AL447" s="1"/>
      <c r="AM447" s="32"/>
      <c r="AN447" s="33" t="n">
        <f aca="false">IF(ISERROR(XIRR(B447:AJ447,IRRDates)),-1,XIRR(B447:AJ447,IRRDates))</f>
        <v>0.0656111068504875</v>
      </c>
      <c r="AO447" s="9" t="n">
        <f aca="false">SUMPRODUCT(B447:AJ447,PVRf)</f>
        <v>0</v>
      </c>
      <c r="AP447" s="9" t="n">
        <f aca="false">MIN(0,AO447-$AO$1004)^2</f>
        <v>0</v>
      </c>
      <c r="AQ447" s="9" t="n">
        <f aca="false">MAX(0,AO447-$AO$1004)^2</f>
        <v>0</v>
      </c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20"/>
      <c r="CM447" s="20"/>
      <c r="CN447" s="20"/>
      <c r="CO447" s="20"/>
      <c r="CP447" s="20"/>
    </row>
    <row r="448" customFormat="false" ht="11.25" hidden="false" customHeight="false" outlineLevel="0" collapsed="false">
      <c r="A448" s="1" t="n">
        <v>446</v>
      </c>
      <c r="B448" s="9" t="n">
        <f aca="false">+Outflows!B448+Fees!B448+'Ongoing Cash Flows'!B448+'Terminal Value'!B448</f>
        <v>-88024.675867243</v>
      </c>
      <c r="C448" s="9" t="n">
        <f aca="false">+Outflows!C448+Fees!C448+'Ongoing Cash Flows'!C448+'Terminal Value'!C448</f>
        <v>13999.2914100047</v>
      </c>
      <c r="D448" s="9" t="n">
        <f aca="false">+Outflows!D448+Fees!D448+'Ongoing Cash Flows'!D448+'Terminal Value'!D448</f>
        <v>11823.0816939427</v>
      </c>
      <c r="E448" s="9" t="n">
        <f aca="false">+Outflows!E448+Fees!E448+'Ongoing Cash Flows'!E448+'Terminal Value'!E448</f>
        <v>9887.86689407665</v>
      </c>
      <c r="F448" s="9" t="n">
        <f aca="false">+Outflows!F448+Fees!F448+'Ongoing Cash Flows'!F448+'Terminal Value'!F448</f>
        <v>9582.72116965696</v>
      </c>
      <c r="G448" s="9" t="n">
        <f aca="false">+Outflows!G448+Fees!G448+'Ongoing Cash Flows'!G448+'Terminal Value'!G448</f>
        <v>9334.14671492324</v>
      </c>
      <c r="H448" s="9" t="n">
        <f aca="false">+Outflows!H448+Fees!H448+'Ongoing Cash Flows'!H448+'Terminal Value'!H448</f>
        <v>8343.64399544169</v>
      </c>
      <c r="I448" s="9" t="n">
        <f aca="false">+Outflows!I448+Fees!I448+'Ongoing Cash Flows'!I448+'Terminal Value'!I448</f>
        <v>8200.56203482087</v>
      </c>
      <c r="J448" s="9" t="n">
        <f aca="false">+Outflows!J448+Fees!J448+'Ongoing Cash Flows'!J448+'Terminal Value'!J448</f>
        <v>8188.12783228588</v>
      </c>
      <c r="K448" s="9" t="n">
        <f aca="false">+Outflows!K448+Fees!K448+'Ongoing Cash Flows'!K448+'Terminal Value'!K448</f>
        <v>8178.74300307256</v>
      </c>
      <c r="L448" s="9" t="n">
        <f aca="false">+Outflows!L448+Fees!L448+'Ongoing Cash Flows'!L448+'Terminal Value'!L448</f>
        <v>8180.19989740547</v>
      </c>
      <c r="M448" s="9" t="n">
        <f aca="false">+Outflows!M448+Fees!M448+'Ongoing Cash Flows'!M448+'Terminal Value'!M448</f>
        <v>8151.96436876974</v>
      </c>
      <c r="N448" s="9" t="n">
        <f aca="false">+Outflows!N448+Fees!N448+'Ongoing Cash Flows'!N448+'Terminal Value'!N448</f>
        <v>8134.54716487356</v>
      </c>
      <c r="O448" s="9" t="n">
        <f aca="false">+Outflows!O448+Fees!O448+'Ongoing Cash Flows'!O448+'Terminal Value'!O448</f>
        <v>7808.19405163787</v>
      </c>
      <c r="P448" s="9" t="n">
        <f aca="false">+Outflows!P448+Fees!P448+'Ongoing Cash Flows'!P448+'Terminal Value'!P448</f>
        <v>7700.56467934774</v>
      </c>
      <c r="Q448" s="9" t="n">
        <f aca="false">+Outflows!Q448+Fees!Q448+'Ongoing Cash Flows'!Q448+'Terminal Value'!Q448</f>
        <v>7671.77900681028</v>
      </c>
      <c r="R448" s="9" t="n">
        <f aca="false">+Outflows!R448+Fees!R448+'Ongoing Cash Flows'!R448+'Terminal Value'!R448</f>
        <v>1009.60782232693</v>
      </c>
      <c r="S448" s="9" t="n">
        <f aca="false">+Outflows!S448+Fees!S448+'Ongoing Cash Flows'!S448+'Terminal Value'!S448</f>
        <v>0</v>
      </c>
      <c r="T448" s="9" t="n">
        <f aca="false">+Outflows!T448+Fees!T448+'Ongoing Cash Flows'!T448+'Terminal Value'!T448</f>
        <v>0</v>
      </c>
      <c r="U448" s="9" t="n">
        <f aca="false">+Outflows!U448+Fees!U448+'Ongoing Cash Flows'!U448+'Terminal Value'!U448</f>
        <v>0</v>
      </c>
      <c r="V448" s="9" t="n">
        <f aca="false">+Outflows!V448+Fees!V448+'Ongoing Cash Flows'!V448+'Terminal Value'!V448</f>
        <v>0</v>
      </c>
      <c r="W448" s="9" t="n">
        <f aca="false">+Outflows!W448+Fees!W448+'Ongoing Cash Flows'!W448+'Terminal Value'!W448</f>
        <v>0</v>
      </c>
      <c r="X448" s="9" t="n">
        <f aca="false">+Outflows!X448+Fees!X448+'Ongoing Cash Flows'!X448+'Terminal Value'!X448</f>
        <v>0</v>
      </c>
      <c r="Y448" s="9" t="n">
        <f aca="false">+Outflows!Y448+Fees!Y448+'Ongoing Cash Flows'!Y448+'Terminal Value'!Y448</f>
        <v>0</v>
      </c>
      <c r="Z448" s="9" t="n">
        <f aca="false">+Outflows!Z448+Fees!Z448+'Ongoing Cash Flows'!Z448+'Terminal Value'!Z448</f>
        <v>0</v>
      </c>
      <c r="AA448" s="9" t="n">
        <f aca="false">+Outflows!AA448+Fees!AA448+'Ongoing Cash Flows'!AA448+'Terminal Value'!AA448</f>
        <v>0</v>
      </c>
      <c r="AB448" s="9" t="n">
        <f aca="false">+Outflows!AB448+Fees!AB448+'Ongoing Cash Flows'!AB448+'Terminal Value'!AB448</f>
        <v>0</v>
      </c>
      <c r="AC448" s="9" t="n">
        <f aca="false">+Outflows!AC448+Fees!AC448+'Ongoing Cash Flows'!AC448+'Terminal Value'!AC448</f>
        <v>0</v>
      </c>
      <c r="AD448" s="9" t="n">
        <f aca="false">+Outflows!AD448+Fees!AD448+'Ongoing Cash Flows'!AD448+'Terminal Value'!AD448</f>
        <v>0</v>
      </c>
      <c r="AE448" s="9" t="n">
        <f aca="false">+Outflows!AE448+Fees!AE448+'Ongoing Cash Flows'!AE448+'Terminal Value'!AE448</f>
        <v>0</v>
      </c>
      <c r="AF448" s="9" t="n">
        <f aca="false">+Outflows!AF448+Fees!AF448+'Ongoing Cash Flows'!AF448+'Terminal Value'!AF448</f>
        <v>0</v>
      </c>
      <c r="AG448" s="9" t="n">
        <f aca="false">+Outflows!AG448+Fees!AG448+'Ongoing Cash Flows'!AG448+'Terminal Value'!AG448</f>
        <v>0</v>
      </c>
      <c r="AH448" s="9" t="n">
        <f aca="false">+Outflows!AH448+Fees!AH448+'Ongoing Cash Flows'!AH448+'Terminal Value'!AH448</f>
        <v>0</v>
      </c>
      <c r="AI448" s="9" t="n">
        <f aca="false">+Outflows!AI448+Fees!AI448+'Ongoing Cash Flows'!AI448+'Terminal Value'!AI448</f>
        <v>0</v>
      </c>
      <c r="AJ448" s="9" t="n">
        <f aca="false">+Outflows!AJ448+Fees!AJ448+'Ongoing Cash Flows'!AJ448+'Terminal Value'!AJ448</f>
        <v>0</v>
      </c>
      <c r="AK448" s="9"/>
      <c r="AL448" s="1"/>
      <c r="AM448" s="32"/>
      <c r="AN448" s="33" t="n">
        <f aca="false">IF(ISERROR(XIRR(B448:AJ448,IRRDates)),-1,XIRR(B448:AJ448,IRRDates))</f>
        <v>0.0665408828593944</v>
      </c>
      <c r="AO448" s="9" t="n">
        <f aca="false">SUMPRODUCT(B448:AJ448,PVRf)</f>
        <v>0</v>
      </c>
      <c r="AP448" s="9" t="n">
        <f aca="false">MIN(0,AO448-$AO$1004)^2</f>
        <v>0</v>
      </c>
      <c r="AQ448" s="9" t="n">
        <f aca="false">MAX(0,AO448-$AO$1004)^2</f>
        <v>0</v>
      </c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20"/>
      <c r="CM448" s="20"/>
      <c r="CN448" s="20"/>
      <c r="CO448" s="20"/>
      <c r="CP448" s="20"/>
    </row>
    <row r="449" customFormat="false" ht="11.25" hidden="false" customHeight="false" outlineLevel="0" collapsed="false">
      <c r="A449" s="1" t="n">
        <v>447</v>
      </c>
      <c r="B449" s="9" t="n">
        <f aca="false">+Outflows!B449+Fees!B449+'Ongoing Cash Flows'!B449+'Terminal Value'!B449</f>
        <v>-93456.1641089973</v>
      </c>
      <c r="C449" s="9" t="n">
        <f aca="false">+Outflows!C449+Fees!C449+'Ongoing Cash Flows'!C449+'Terminal Value'!C449</f>
        <v>14109.1945003946</v>
      </c>
      <c r="D449" s="9" t="n">
        <f aca="false">+Outflows!D449+Fees!D449+'Ongoing Cash Flows'!D449+'Terminal Value'!D449</f>
        <v>12154.389762471</v>
      </c>
      <c r="E449" s="9" t="n">
        <f aca="false">+Outflows!E449+Fees!E449+'Ongoing Cash Flows'!E449+'Terminal Value'!E449</f>
        <v>10059.0792281805</v>
      </c>
      <c r="F449" s="9" t="n">
        <f aca="false">+Outflows!F449+Fees!F449+'Ongoing Cash Flows'!F449+'Terminal Value'!F449</f>
        <v>9720.37676899562</v>
      </c>
      <c r="G449" s="9" t="n">
        <f aca="false">+Outflows!G449+Fees!G449+'Ongoing Cash Flows'!G449+'Terminal Value'!G449</f>
        <v>9363.74695221847</v>
      </c>
      <c r="H449" s="9" t="n">
        <f aca="false">+Outflows!H449+Fees!H449+'Ongoing Cash Flows'!H449+'Terminal Value'!H449</f>
        <v>8475.20680719063</v>
      </c>
      <c r="I449" s="9" t="n">
        <f aca="false">+Outflows!I449+Fees!I449+'Ongoing Cash Flows'!I449+'Terminal Value'!I449</f>
        <v>8325.15602989612</v>
      </c>
      <c r="J449" s="9" t="n">
        <f aca="false">+Outflows!J449+Fees!J449+'Ongoing Cash Flows'!J449+'Terminal Value'!J449</f>
        <v>8312.72182736113</v>
      </c>
      <c r="K449" s="9" t="n">
        <f aca="false">+Outflows!K449+Fees!K449+'Ongoing Cash Flows'!K449+'Terminal Value'!K449</f>
        <v>8303.54817441065</v>
      </c>
      <c r="L449" s="9" t="n">
        <f aca="false">+Outflows!L449+Fees!L449+'Ongoing Cash Flows'!L449+'Terminal Value'!L449</f>
        <v>8304.79389248072</v>
      </c>
      <c r="M449" s="9" t="n">
        <f aca="false">+Outflows!M449+Fees!M449+'Ongoing Cash Flows'!M449+'Terminal Value'!M449</f>
        <v>8276.76954010783</v>
      </c>
      <c r="N449" s="9" t="n">
        <f aca="false">+Outflows!N449+Fees!N449+'Ongoing Cash Flows'!N449+'Terminal Value'!N449</f>
        <v>8259.14115994881</v>
      </c>
      <c r="O449" s="9" t="n">
        <f aca="false">+Outflows!O449+Fees!O449+'Ongoing Cash Flows'!O449+'Terminal Value'!O449</f>
        <v>7932.99922297596</v>
      </c>
      <c r="P449" s="9" t="n">
        <f aca="false">+Outflows!P449+Fees!P449+'Ongoing Cash Flows'!P449+'Terminal Value'!P449</f>
        <v>7825.15867442299</v>
      </c>
      <c r="Q449" s="9" t="n">
        <f aca="false">+Outflows!Q449+Fees!Q449+'Ongoing Cash Flows'!Q449+'Terminal Value'!Q449</f>
        <v>7796.58417814837</v>
      </c>
      <c r="R449" s="9" t="n">
        <f aca="false">+Outflows!R449+Fees!R449+'Ongoing Cash Flows'!R449+'Terminal Value'!R449</f>
        <v>1071.90481986456</v>
      </c>
      <c r="S449" s="9" t="n">
        <f aca="false">+Outflows!S449+Fees!S449+'Ongoing Cash Flows'!S449+'Terminal Value'!S449</f>
        <v>0</v>
      </c>
      <c r="T449" s="9" t="n">
        <f aca="false">+Outflows!T449+Fees!T449+'Ongoing Cash Flows'!T449+'Terminal Value'!T449</f>
        <v>0</v>
      </c>
      <c r="U449" s="9" t="n">
        <f aca="false">+Outflows!U449+Fees!U449+'Ongoing Cash Flows'!U449+'Terminal Value'!U449</f>
        <v>0</v>
      </c>
      <c r="V449" s="9" t="n">
        <f aca="false">+Outflows!V449+Fees!V449+'Ongoing Cash Flows'!V449+'Terminal Value'!V449</f>
        <v>0</v>
      </c>
      <c r="W449" s="9" t="n">
        <f aca="false">+Outflows!W449+Fees!W449+'Ongoing Cash Flows'!W449+'Terminal Value'!W449</f>
        <v>0</v>
      </c>
      <c r="X449" s="9" t="n">
        <f aca="false">+Outflows!X449+Fees!X449+'Ongoing Cash Flows'!X449+'Terminal Value'!X449</f>
        <v>0</v>
      </c>
      <c r="Y449" s="9" t="n">
        <f aca="false">+Outflows!Y449+Fees!Y449+'Ongoing Cash Flows'!Y449+'Terminal Value'!Y449</f>
        <v>0</v>
      </c>
      <c r="Z449" s="9" t="n">
        <f aca="false">+Outflows!Z449+Fees!Z449+'Ongoing Cash Flows'!Z449+'Terminal Value'!Z449</f>
        <v>0</v>
      </c>
      <c r="AA449" s="9" t="n">
        <f aca="false">+Outflows!AA449+Fees!AA449+'Ongoing Cash Flows'!AA449+'Terminal Value'!AA449</f>
        <v>0</v>
      </c>
      <c r="AB449" s="9" t="n">
        <f aca="false">+Outflows!AB449+Fees!AB449+'Ongoing Cash Flows'!AB449+'Terminal Value'!AB449</f>
        <v>0</v>
      </c>
      <c r="AC449" s="9" t="n">
        <f aca="false">+Outflows!AC449+Fees!AC449+'Ongoing Cash Flows'!AC449+'Terminal Value'!AC449</f>
        <v>0</v>
      </c>
      <c r="AD449" s="9" t="n">
        <f aca="false">+Outflows!AD449+Fees!AD449+'Ongoing Cash Flows'!AD449+'Terminal Value'!AD449</f>
        <v>0</v>
      </c>
      <c r="AE449" s="9" t="n">
        <f aca="false">+Outflows!AE449+Fees!AE449+'Ongoing Cash Flows'!AE449+'Terminal Value'!AE449</f>
        <v>0</v>
      </c>
      <c r="AF449" s="9" t="n">
        <f aca="false">+Outflows!AF449+Fees!AF449+'Ongoing Cash Flows'!AF449+'Terminal Value'!AF449</f>
        <v>0</v>
      </c>
      <c r="AG449" s="9" t="n">
        <f aca="false">+Outflows!AG449+Fees!AG449+'Ongoing Cash Flows'!AG449+'Terminal Value'!AG449</f>
        <v>0</v>
      </c>
      <c r="AH449" s="9" t="n">
        <f aca="false">+Outflows!AH449+Fees!AH449+'Ongoing Cash Flows'!AH449+'Terminal Value'!AH449</f>
        <v>0</v>
      </c>
      <c r="AI449" s="9" t="n">
        <f aca="false">+Outflows!AI449+Fees!AI449+'Ongoing Cash Flows'!AI449+'Terminal Value'!AI449</f>
        <v>0</v>
      </c>
      <c r="AJ449" s="9" t="n">
        <f aca="false">+Outflows!AJ449+Fees!AJ449+'Ongoing Cash Flows'!AJ449+'Terminal Value'!AJ449</f>
        <v>0</v>
      </c>
      <c r="AK449" s="9"/>
      <c r="AL449" s="1"/>
      <c r="AM449" s="32"/>
      <c r="AN449" s="33" t="n">
        <f aca="false">IF(ISERROR(XIRR(B449:AJ449,IRRDates)),-1,XIRR(B449:AJ449,IRRDates))</f>
        <v>0.0588937181873961</v>
      </c>
      <c r="AO449" s="9" t="n">
        <f aca="false">SUMPRODUCT(B449:AJ449,PVRf)</f>
        <v>0</v>
      </c>
      <c r="AP449" s="9" t="n">
        <f aca="false">MIN(0,AO449-$AO$1004)^2</f>
        <v>0</v>
      </c>
      <c r="AQ449" s="9" t="n">
        <f aca="false">MAX(0,AO449-$AO$1004)^2</f>
        <v>0</v>
      </c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20"/>
      <c r="CM449" s="20"/>
      <c r="CN449" s="20"/>
      <c r="CO449" s="20"/>
      <c r="CP449" s="20"/>
    </row>
    <row r="450" customFormat="false" ht="11.25" hidden="false" customHeight="false" outlineLevel="0" collapsed="false">
      <c r="A450" s="1" t="n">
        <v>448</v>
      </c>
      <c r="B450" s="9" t="n">
        <f aca="false">+Outflows!B450+Fees!B450+'Ongoing Cash Flows'!B450+'Terminal Value'!B450</f>
        <v>-86252.8433866766</v>
      </c>
      <c r="C450" s="9" t="n">
        <f aca="false">+Outflows!C450+Fees!C450+'Ongoing Cash Flows'!C450+'Terminal Value'!C450</f>
        <v>14040.2470147822</v>
      </c>
      <c r="D450" s="9" t="n">
        <f aca="false">+Outflows!D450+Fees!D450+'Ongoing Cash Flows'!D450+'Terminal Value'!D450</f>
        <v>11887.5303651329</v>
      </c>
      <c r="E450" s="9" t="n">
        <f aca="false">+Outflows!E450+Fees!E450+'Ongoing Cash Flows'!E450+'Terminal Value'!E450</f>
        <v>9854.02118693326</v>
      </c>
      <c r="F450" s="9" t="n">
        <f aca="false">+Outflows!F450+Fees!F450+'Ongoing Cash Flows'!F450+'Terminal Value'!F450</f>
        <v>9477.17162582752</v>
      </c>
      <c r="G450" s="9" t="n">
        <f aca="false">+Outflows!G450+Fees!G450+'Ongoing Cash Flows'!G450+'Terminal Value'!G450</f>
        <v>9315.82731183887</v>
      </c>
      <c r="H450" s="9" t="n">
        <f aca="false">+Outflows!H450+Fees!H450+'Ongoing Cash Flows'!H450+'Terminal Value'!H450</f>
        <v>8300.72624385761</v>
      </c>
      <c r="I450" s="9" t="n">
        <f aca="false">+Outflows!I450+Fees!I450+'Ongoing Cash Flows'!I450+'Terminal Value'!I450</f>
        <v>8159.91761518266</v>
      </c>
      <c r="J450" s="9" t="n">
        <f aca="false">+Outflows!J450+Fees!J450+'Ongoing Cash Flows'!J450+'Terminal Value'!J450</f>
        <v>8147.48341264767</v>
      </c>
      <c r="K450" s="9" t="n">
        <f aca="false">+Outflows!K450+Fees!K450+'Ongoing Cash Flows'!K450+'Terminal Value'!K450</f>
        <v>8138.02969458751</v>
      </c>
      <c r="L450" s="9" t="n">
        <f aca="false">+Outflows!L450+Fees!L450+'Ongoing Cash Flows'!L450+'Terminal Value'!L450</f>
        <v>8139.55547776726</v>
      </c>
      <c r="M450" s="9" t="n">
        <f aca="false">+Outflows!M450+Fees!M450+'Ongoing Cash Flows'!M450+'Terminal Value'!M450</f>
        <v>8111.25106028468</v>
      </c>
      <c r="N450" s="9" t="n">
        <f aca="false">+Outflows!N450+Fees!N450+'Ongoing Cash Flows'!N450+'Terminal Value'!N450</f>
        <v>8093.90274523535</v>
      </c>
      <c r="O450" s="9" t="n">
        <f aca="false">+Outflows!O450+Fees!O450+'Ongoing Cash Flows'!O450+'Terminal Value'!O450</f>
        <v>7767.48074315282</v>
      </c>
      <c r="P450" s="9" t="n">
        <f aca="false">+Outflows!P450+Fees!P450+'Ongoing Cash Flows'!P450+'Terminal Value'!P450</f>
        <v>7659.92025970953</v>
      </c>
      <c r="Q450" s="9" t="n">
        <f aca="false">+Outflows!Q450+Fees!Q450+'Ongoing Cash Flows'!Q450+'Terminal Value'!Q450</f>
        <v>7631.06569832522</v>
      </c>
      <c r="R450" s="9" t="n">
        <f aca="false">+Outflows!R450+Fees!R450+'Ongoing Cash Flows'!R450+'Terminal Value'!R450</f>
        <v>989.285612507825</v>
      </c>
      <c r="S450" s="9" t="n">
        <f aca="false">+Outflows!S450+Fees!S450+'Ongoing Cash Flows'!S450+'Terminal Value'!S450</f>
        <v>0</v>
      </c>
      <c r="T450" s="9" t="n">
        <f aca="false">+Outflows!T450+Fees!T450+'Ongoing Cash Flows'!T450+'Terminal Value'!T450</f>
        <v>0</v>
      </c>
      <c r="U450" s="9" t="n">
        <f aca="false">+Outflows!U450+Fees!U450+'Ongoing Cash Flows'!U450+'Terminal Value'!U450</f>
        <v>0</v>
      </c>
      <c r="V450" s="9" t="n">
        <f aca="false">+Outflows!V450+Fees!V450+'Ongoing Cash Flows'!V450+'Terminal Value'!V450</f>
        <v>0</v>
      </c>
      <c r="W450" s="9" t="n">
        <f aca="false">+Outflows!W450+Fees!W450+'Ongoing Cash Flows'!W450+'Terminal Value'!W450</f>
        <v>0</v>
      </c>
      <c r="X450" s="9" t="n">
        <f aca="false">+Outflows!X450+Fees!X450+'Ongoing Cash Flows'!X450+'Terminal Value'!X450</f>
        <v>0</v>
      </c>
      <c r="Y450" s="9" t="n">
        <f aca="false">+Outflows!Y450+Fees!Y450+'Ongoing Cash Flows'!Y450+'Terminal Value'!Y450</f>
        <v>0</v>
      </c>
      <c r="Z450" s="9" t="n">
        <f aca="false">+Outflows!Z450+Fees!Z450+'Ongoing Cash Flows'!Z450+'Terminal Value'!Z450</f>
        <v>0</v>
      </c>
      <c r="AA450" s="9" t="n">
        <f aca="false">+Outflows!AA450+Fees!AA450+'Ongoing Cash Flows'!AA450+'Terminal Value'!AA450</f>
        <v>0</v>
      </c>
      <c r="AB450" s="9" t="n">
        <f aca="false">+Outflows!AB450+Fees!AB450+'Ongoing Cash Flows'!AB450+'Terminal Value'!AB450</f>
        <v>0</v>
      </c>
      <c r="AC450" s="9" t="n">
        <f aca="false">+Outflows!AC450+Fees!AC450+'Ongoing Cash Flows'!AC450+'Terminal Value'!AC450</f>
        <v>0</v>
      </c>
      <c r="AD450" s="9" t="n">
        <f aca="false">+Outflows!AD450+Fees!AD450+'Ongoing Cash Flows'!AD450+'Terminal Value'!AD450</f>
        <v>0</v>
      </c>
      <c r="AE450" s="9" t="n">
        <f aca="false">+Outflows!AE450+Fees!AE450+'Ongoing Cash Flows'!AE450+'Terminal Value'!AE450</f>
        <v>0</v>
      </c>
      <c r="AF450" s="9" t="n">
        <f aca="false">+Outflows!AF450+Fees!AF450+'Ongoing Cash Flows'!AF450+'Terminal Value'!AF450</f>
        <v>0</v>
      </c>
      <c r="AG450" s="9" t="n">
        <f aca="false">+Outflows!AG450+Fees!AG450+'Ongoing Cash Flows'!AG450+'Terminal Value'!AG450</f>
        <v>0</v>
      </c>
      <c r="AH450" s="9" t="n">
        <f aca="false">+Outflows!AH450+Fees!AH450+'Ongoing Cash Flows'!AH450+'Terminal Value'!AH450</f>
        <v>0</v>
      </c>
      <c r="AI450" s="9" t="n">
        <f aca="false">+Outflows!AI450+Fees!AI450+'Ongoing Cash Flows'!AI450+'Terminal Value'!AI450</f>
        <v>0</v>
      </c>
      <c r="AJ450" s="9" t="n">
        <f aca="false">+Outflows!AJ450+Fees!AJ450+'Ongoing Cash Flows'!AJ450+'Terminal Value'!AJ450</f>
        <v>0</v>
      </c>
      <c r="AK450" s="9"/>
      <c r="AL450" s="1"/>
      <c r="AM450" s="32"/>
      <c r="AN450" s="33" t="n">
        <f aca="false">IF(ISERROR(XIRR(B450:AJ450,IRRDates)),-1,XIRR(B450:AJ450,IRRDates))</f>
        <v>0.0695984333046503</v>
      </c>
      <c r="AO450" s="9" t="n">
        <f aca="false">SUMPRODUCT(B450:AJ450,PVRf)</f>
        <v>0</v>
      </c>
      <c r="AP450" s="9" t="n">
        <f aca="false">MIN(0,AO450-$AO$1004)^2</f>
        <v>0</v>
      </c>
      <c r="AQ450" s="9" t="n">
        <f aca="false">MAX(0,AO450-$AO$1004)^2</f>
        <v>0</v>
      </c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20"/>
      <c r="CM450" s="20"/>
      <c r="CN450" s="20"/>
      <c r="CO450" s="20"/>
      <c r="CP450" s="20"/>
    </row>
    <row r="451" customFormat="false" ht="11.25" hidden="false" customHeight="false" outlineLevel="0" collapsed="false">
      <c r="A451" s="1" t="n">
        <v>449</v>
      </c>
      <c r="B451" s="9" t="n">
        <f aca="false">+Outflows!B451+Fees!B451+'Ongoing Cash Flows'!B451+'Terminal Value'!B451</f>
        <v>-87121.4921167221</v>
      </c>
      <c r="C451" s="9" t="n">
        <f aca="false">+Outflows!C451+Fees!C451+'Ongoing Cash Flows'!C451+'Terminal Value'!C451</f>
        <v>13920.6892666168</v>
      </c>
      <c r="D451" s="9" t="n">
        <f aca="false">+Outflows!D451+Fees!D451+'Ongoing Cash Flows'!D451+'Terminal Value'!D451</f>
        <v>11881.561462518</v>
      </c>
      <c r="E451" s="9" t="n">
        <f aca="false">+Outflows!E451+Fees!E451+'Ongoing Cash Flows'!E451+'Terminal Value'!E451</f>
        <v>9882.33831706932</v>
      </c>
      <c r="F451" s="9" t="n">
        <f aca="false">+Outflows!F451+Fees!F451+'Ongoing Cash Flows'!F451+'Terminal Value'!F451</f>
        <v>9571.98421227789</v>
      </c>
      <c r="G451" s="9" t="n">
        <f aca="false">+Outflows!G451+Fees!G451+'Ongoing Cash Flows'!G451+'Terminal Value'!G451</f>
        <v>9260.72464348554</v>
      </c>
      <c r="H451" s="9" t="n">
        <f aca="false">+Outflows!H451+Fees!H451+'Ongoing Cash Flows'!H451+'Terminal Value'!H451</f>
        <v>8321.76686187247</v>
      </c>
      <c r="I451" s="9" t="n">
        <f aca="false">+Outflows!I451+Fees!I451+'Ongoing Cash Flows'!I451+'Terminal Value'!I451</f>
        <v>8179.84372213092</v>
      </c>
      <c r="J451" s="9" t="n">
        <f aca="false">+Outflows!J451+Fees!J451+'Ongoing Cash Flows'!J451+'Terminal Value'!J451</f>
        <v>8167.40951959593</v>
      </c>
      <c r="K451" s="9" t="n">
        <f aca="false">+Outflows!K451+Fees!K451+'Ongoing Cash Flows'!K451+'Terminal Value'!K451</f>
        <v>8157.98957459839</v>
      </c>
      <c r="L451" s="9" t="n">
        <f aca="false">+Outflows!L451+Fees!L451+'Ongoing Cash Flows'!L451+'Terminal Value'!L451</f>
        <v>8159.48158471552</v>
      </c>
      <c r="M451" s="9" t="n">
        <f aca="false">+Outflows!M451+Fees!M451+'Ongoing Cash Flows'!M451+'Terminal Value'!M451</f>
        <v>8131.21094029557</v>
      </c>
      <c r="N451" s="9" t="n">
        <f aca="false">+Outflows!N451+Fees!N451+'Ongoing Cash Flows'!N451+'Terminal Value'!N451</f>
        <v>8113.82885218361</v>
      </c>
      <c r="O451" s="9" t="n">
        <f aca="false">+Outflows!O451+Fees!O451+'Ongoing Cash Flows'!O451+'Terminal Value'!O451</f>
        <v>7787.4406231637</v>
      </c>
      <c r="P451" s="9" t="n">
        <f aca="false">+Outflows!P451+Fees!P451+'Ongoing Cash Flows'!P451+'Terminal Value'!P451</f>
        <v>7679.84636665779</v>
      </c>
      <c r="Q451" s="9" t="n">
        <f aca="false">+Outflows!Q451+Fees!Q451+'Ongoing Cash Flows'!Q451+'Terminal Value'!Q451</f>
        <v>7651.02557833611</v>
      </c>
      <c r="R451" s="9" t="n">
        <f aca="false">+Outflows!R451+Fees!R451+'Ongoing Cash Flows'!R451+'Terminal Value'!R451</f>
        <v>999.248665981955</v>
      </c>
      <c r="S451" s="9" t="n">
        <f aca="false">+Outflows!S451+Fees!S451+'Ongoing Cash Flows'!S451+'Terminal Value'!S451</f>
        <v>0</v>
      </c>
      <c r="T451" s="9" t="n">
        <f aca="false">+Outflows!T451+Fees!T451+'Ongoing Cash Flows'!T451+'Terminal Value'!T451</f>
        <v>0</v>
      </c>
      <c r="U451" s="9" t="n">
        <f aca="false">+Outflows!U451+Fees!U451+'Ongoing Cash Flows'!U451+'Terminal Value'!U451</f>
        <v>0</v>
      </c>
      <c r="V451" s="9" t="n">
        <f aca="false">+Outflows!V451+Fees!V451+'Ongoing Cash Flows'!V451+'Terminal Value'!V451</f>
        <v>0</v>
      </c>
      <c r="W451" s="9" t="n">
        <f aca="false">+Outflows!W451+Fees!W451+'Ongoing Cash Flows'!W451+'Terminal Value'!W451</f>
        <v>0</v>
      </c>
      <c r="X451" s="9" t="n">
        <f aca="false">+Outflows!X451+Fees!X451+'Ongoing Cash Flows'!X451+'Terminal Value'!X451</f>
        <v>0</v>
      </c>
      <c r="Y451" s="9" t="n">
        <f aca="false">+Outflows!Y451+Fees!Y451+'Ongoing Cash Flows'!Y451+'Terminal Value'!Y451</f>
        <v>0</v>
      </c>
      <c r="Z451" s="9" t="n">
        <f aca="false">+Outflows!Z451+Fees!Z451+'Ongoing Cash Flows'!Z451+'Terminal Value'!Z451</f>
        <v>0</v>
      </c>
      <c r="AA451" s="9" t="n">
        <f aca="false">+Outflows!AA451+Fees!AA451+'Ongoing Cash Flows'!AA451+'Terminal Value'!AA451</f>
        <v>0</v>
      </c>
      <c r="AB451" s="9" t="n">
        <f aca="false">+Outflows!AB451+Fees!AB451+'Ongoing Cash Flows'!AB451+'Terminal Value'!AB451</f>
        <v>0</v>
      </c>
      <c r="AC451" s="9" t="n">
        <f aca="false">+Outflows!AC451+Fees!AC451+'Ongoing Cash Flows'!AC451+'Terminal Value'!AC451</f>
        <v>0</v>
      </c>
      <c r="AD451" s="9" t="n">
        <f aca="false">+Outflows!AD451+Fees!AD451+'Ongoing Cash Flows'!AD451+'Terminal Value'!AD451</f>
        <v>0</v>
      </c>
      <c r="AE451" s="9" t="n">
        <f aca="false">+Outflows!AE451+Fees!AE451+'Ongoing Cash Flows'!AE451+'Terminal Value'!AE451</f>
        <v>0</v>
      </c>
      <c r="AF451" s="9" t="n">
        <f aca="false">+Outflows!AF451+Fees!AF451+'Ongoing Cash Flows'!AF451+'Terminal Value'!AF451</f>
        <v>0</v>
      </c>
      <c r="AG451" s="9" t="n">
        <f aca="false">+Outflows!AG451+Fees!AG451+'Ongoing Cash Flows'!AG451+'Terminal Value'!AG451</f>
        <v>0</v>
      </c>
      <c r="AH451" s="9" t="n">
        <f aca="false">+Outflows!AH451+Fees!AH451+'Ongoing Cash Flows'!AH451+'Terminal Value'!AH451</f>
        <v>0</v>
      </c>
      <c r="AI451" s="9" t="n">
        <f aca="false">+Outflows!AI451+Fees!AI451+'Ongoing Cash Flows'!AI451+'Terminal Value'!AI451</f>
        <v>0</v>
      </c>
      <c r="AJ451" s="9" t="n">
        <f aca="false">+Outflows!AJ451+Fees!AJ451+'Ongoing Cash Flows'!AJ451+'Terminal Value'!AJ451</f>
        <v>0</v>
      </c>
      <c r="AK451" s="9"/>
      <c r="AL451" s="1"/>
      <c r="AM451" s="32"/>
      <c r="AN451" s="33" t="n">
        <f aca="false">IF(ISERROR(XIRR(B451:AJ451,IRRDates)),-1,XIRR(B451:AJ451,IRRDates))</f>
        <v>0.0679367068930794</v>
      </c>
      <c r="AO451" s="9" t="n">
        <f aca="false">SUMPRODUCT(B451:AJ451,PVRf)</f>
        <v>0</v>
      </c>
      <c r="AP451" s="9" t="n">
        <f aca="false">MIN(0,AO451-$AO$1004)^2</f>
        <v>0</v>
      </c>
      <c r="AQ451" s="9" t="n">
        <f aca="false">MAX(0,AO451-$AO$1004)^2</f>
        <v>0</v>
      </c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20"/>
      <c r="CM451" s="20"/>
      <c r="CN451" s="20"/>
      <c r="CO451" s="20"/>
      <c r="CP451" s="20"/>
    </row>
    <row r="452" customFormat="false" ht="11.25" hidden="false" customHeight="false" outlineLevel="0" collapsed="false">
      <c r="A452" s="1" t="n">
        <v>450</v>
      </c>
      <c r="B452" s="9" t="n">
        <f aca="false">+Outflows!B452+Fees!B452+'Ongoing Cash Flows'!B452+'Terminal Value'!B452</f>
        <v>-89065.3817003618</v>
      </c>
      <c r="C452" s="9" t="n">
        <f aca="false">+Outflows!C452+Fees!C452+'Ongoing Cash Flows'!C452+'Terminal Value'!C452</f>
        <v>14054.1277519459</v>
      </c>
      <c r="D452" s="9" t="n">
        <f aca="false">+Outflows!D452+Fees!D452+'Ongoing Cash Flows'!D452+'Terminal Value'!D452</f>
        <v>11974.4064841706</v>
      </c>
      <c r="E452" s="9" t="n">
        <f aca="false">+Outflows!E452+Fees!E452+'Ongoing Cash Flows'!E452+'Terminal Value'!E452</f>
        <v>10089.8196587333</v>
      </c>
      <c r="F452" s="9" t="n">
        <f aca="false">+Outflows!F452+Fees!F452+'Ongoing Cash Flows'!F452+'Terminal Value'!F452</f>
        <v>9634.53277043703</v>
      </c>
      <c r="G452" s="9" t="n">
        <f aca="false">+Outflows!G452+Fees!G452+'Ongoing Cash Flows'!G452+'Terminal Value'!G452</f>
        <v>9359.46991375974</v>
      </c>
      <c r="H452" s="9" t="n">
        <f aca="false">+Outflows!H452+Fees!H452+'Ongoing Cash Flows'!H452+'Terminal Value'!H452</f>
        <v>8368.85222190089</v>
      </c>
      <c r="I452" s="9" t="n">
        <f aca="false">+Outflows!I452+Fees!I452+'Ongoing Cash Flows'!I452+'Terminal Value'!I452</f>
        <v>8224.43499406795</v>
      </c>
      <c r="J452" s="9" t="n">
        <f aca="false">+Outflows!J452+Fees!J452+'Ongoing Cash Flows'!J452+'Terminal Value'!J452</f>
        <v>8212.00079153296</v>
      </c>
      <c r="K452" s="9" t="n">
        <f aca="false">+Outflows!K452+Fees!K452+'Ongoing Cash Flows'!K452+'Terminal Value'!K452</f>
        <v>8202.65642496243</v>
      </c>
      <c r="L452" s="9" t="n">
        <f aca="false">+Outflows!L452+Fees!L452+'Ongoing Cash Flows'!L452+'Terminal Value'!L452</f>
        <v>8204.07285665255</v>
      </c>
      <c r="M452" s="9" t="n">
        <f aca="false">+Outflows!M452+Fees!M452+'Ongoing Cash Flows'!M452+'Terminal Value'!M452</f>
        <v>8175.87779065961</v>
      </c>
      <c r="N452" s="9" t="n">
        <f aca="false">+Outflows!N452+Fees!N452+'Ongoing Cash Flows'!N452+'Terminal Value'!N452</f>
        <v>8158.42012412064</v>
      </c>
      <c r="O452" s="9" t="n">
        <f aca="false">+Outflows!O452+Fees!O452+'Ongoing Cash Flows'!O452+'Terminal Value'!O452</f>
        <v>7832.10747352774</v>
      </c>
      <c r="P452" s="9" t="n">
        <f aca="false">+Outflows!P452+Fees!P452+'Ongoing Cash Flows'!P452+'Terminal Value'!P452</f>
        <v>7724.43763859482</v>
      </c>
      <c r="Q452" s="9" t="n">
        <f aca="false">+Outflows!Q452+Fees!Q452+'Ongoing Cash Flows'!Q452+'Terminal Value'!Q452</f>
        <v>7695.69242870015</v>
      </c>
      <c r="R452" s="9" t="n">
        <f aca="false">+Outflows!R452+Fees!R452+'Ongoing Cash Flows'!R452+'Terminal Value'!R452</f>
        <v>1021.54430195047</v>
      </c>
      <c r="S452" s="9" t="n">
        <f aca="false">+Outflows!S452+Fees!S452+'Ongoing Cash Flows'!S452+'Terminal Value'!S452</f>
        <v>0</v>
      </c>
      <c r="T452" s="9" t="n">
        <f aca="false">+Outflows!T452+Fees!T452+'Ongoing Cash Flows'!T452+'Terminal Value'!T452</f>
        <v>0</v>
      </c>
      <c r="U452" s="9" t="n">
        <f aca="false">+Outflows!U452+Fees!U452+'Ongoing Cash Flows'!U452+'Terminal Value'!U452</f>
        <v>0</v>
      </c>
      <c r="V452" s="9" t="n">
        <f aca="false">+Outflows!V452+Fees!V452+'Ongoing Cash Flows'!V452+'Terminal Value'!V452</f>
        <v>0</v>
      </c>
      <c r="W452" s="9" t="n">
        <f aca="false">+Outflows!W452+Fees!W452+'Ongoing Cash Flows'!W452+'Terminal Value'!W452</f>
        <v>0</v>
      </c>
      <c r="X452" s="9" t="n">
        <f aca="false">+Outflows!X452+Fees!X452+'Ongoing Cash Flows'!X452+'Terminal Value'!X452</f>
        <v>0</v>
      </c>
      <c r="Y452" s="9" t="n">
        <f aca="false">+Outflows!Y452+Fees!Y452+'Ongoing Cash Flows'!Y452+'Terminal Value'!Y452</f>
        <v>0</v>
      </c>
      <c r="Z452" s="9" t="n">
        <f aca="false">+Outflows!Z452+Fees!Z452+'Ongoing Cash Flows'!Z452+'Terminal Value'!Z452</f>
        <v>0</v>
      </c>
      <c r="AA452" s="9" t="n">
        <f aca="false">+Outflows!AA452+Fees!AA452+'Ongoing Cash Flows'!AA452+'Terminal Value'!AA452</f>
        <v>0</v>
      </c>
      <c r="AB452" s="9" t="n">
        <f aca="false">+Outflows!AB452+Fees!AB452+'Ongoing Cash Flows'!AB452+'Terminal Value'!AB452</f>
        <v>0</v>
      </c>
      <c r="AC452" s="9" t="n">
        <f aca="false">+Outflows!AC452+Fees!AC452+'Ongoing Cash Flows'!AC452+'Terminal Value'!AC452</f>
        <v>0</v>
      </c>
      <c r="AD452" s="9" t="n">
        <f aca="false">+Outflows!AD452+Fees!AD452+'Ongoing Cash Flows'!AD452+'Terminal Value'!AD452</f>
        <v>0</v>
      </c>
      <c r="AE452" s="9" t="n">
        <f aca="false">+Outflows!AE452+Fees!AE452+'Ongoing Cash Flows'!AE452+'Terminal Value'!AE452</f>
        <v>0</v>
      </c>
      <c r="AF452" s="9" t="n">
        <f aca="false">+Outflows!AF452+Fees!AF452+'Ongoing Cash Flows'!AF452+'Terminal Value'!AF452</f>
        <v>0</v>
      </c>
      <c r="AG452" s="9" t="n">
        <f aca="false">+Outflows!AG452+Fees!AG452+'Ongoing Cash Flows'!AG452+'Terminal Value'!AG452</f>
        <v>0</v>
      </c>
      <c r="AH452" s="9" t="n">
        <f aca="false">+Outflows!AH452+Fees!AH452+'Ongoing Cash Flows'!AH452+'Terminal Value'!AH452</f>
        <v>0</v>
      </c>
      <c r="AI452" s="9" t="n">
        <f aca="false">+Outflows!AI452+Fees!AI452+'Ongoing Cash Flows'!AI452+'Terminal Value'!AI452</f>
        <v>0</v>
      </c>
      <c r="AJ452" s="9" t="n">
        <f aca="false">+Outflows!AJ452+Fees!AJ452+'Ongoing Cash Flows'!AJ452+'Terminal Value'!AJ452</f>
        <v>0</v>
      </c>
      <c r="AK452" s="9"/>
      <c r="AL452" s="1"/>
      <c r="AM452" s="32"/>
      <c r="AN452" s="33" t="n">
        <f aca="false">IF(ISERROR(XIRR(B452:AJ452,IRRDates)),-1,XIRR(B452:AJ452,IRRDates))</f>
        <v>0.0655608556782774</v>
      </c>
      <c r="AO452" s="9" t="n">
        <f aca="false">SUMPRODUCT(B452:AJ452,PVRf)</f>
        <v>0</v>
      </c>
      <c r="AP452" s="9" t="n">
        <f aca="false">MIN(0,AO452-$AO$1004)^2</f>
        <v>0</v>
      </c>
      <c r="AQ452" s="9" t="n">
        <f aca="false">MAX(0,AO452-$AO$1004)^2</f>
        <v>0</v>
      </c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20"/>
      <c r="CM452" s="20"/>
      <c r="CN452" s="20"/>
      <c r="CO452" s="20"/>
      <c r="CP452" s="20"/>
    </row>
    <row r="453" customFormat="false" ht="11.25" hidden="false" customHeight="false" outlineLevel="0" collapsed="false">
      <c r="A453" s="1" t="n">
        <v>451</v>
      </c>
      <c r="B453" s="9" t="n">
        <f aca="false">+Outflows!B453+Fees!B453+'Ongoing Cash Flows'!B453+'Terminal Value'!B453</f>
        <v>-90081.619219045</v>
      </c>
      <c r="C453" s="9" t="n">
        <f aca="false">+Outflows!C453+Fees!C453+'Ongoing Cash Flows'!C453+'Terminal Value'!C453</f>
        <v>14005.5005952997</v>
      </c>
      <c r="D453" s="9" t="n">
        <f aca="false">+Outflows!D453+Fees!D453+'Ongoing Cash Flows'!D453+'Terminal Value'!D453</f>
        <v>11953.8096987046</v>
      </c>
      <c r="E453" s="9" t="n">
        <f aca="false">+Outflows!E453+Fees!E453+'Ongoing Cash Flows'!E453+'Terminal Value'!E453</f>
        <v>9985.80385334633</v>
      </c>
      <c r="F453" s="9" t="n">
        <f aca="false">+Outflows!F453+Fees!F453+'Ongoing Cash Flows'!F453+'Terminal Value'!F453</f>
        <v>9544.11412603351</v>
      </c>
      <c r="G453" s="9" t="n">
        <f aca="false">+Outflows!G453+Fees!G453+'Ongoing Cash Flows'!G453+'Terminal Value'!G453</f>
        <v>9425.31627337915</v>
      </c>
      <c r="H453" s="9" t="n">
        <f aca="false">+Outflows!H453+Fees!H453+'Ongoing Cash Flows'!H453+'Terminal Value'!H453</f>
        <v>8393.46777097544</v>
      </c>
      <c r="I453" s="9" t="n">
        <f aca="false">+Outflows!I453+Fees!I453+'Ongoing Cash Flows'!I453+'Terminal Value'!I453</f>
        <v>8247.74666975653</v>
      </c>
      <c r="J453" s="9" t="n">
        <f aca="false">+Outflows!J453+Fees!J453+'Ongoing Cash Flows'!J453+'Terminal Value'!J453</f>
        <v>8235.31246722154</v>
      </c>
      <c r="K453" s="9" t="n">
        <f aca="false">+Outflows!K453+Fees!K453+'Ongoing Cash Flows'!K453+'Terminal Value'!K453</f>
        <v>8226.00761196573</v>
      </c>
      <c r="L453" s="9" t="n">
        <f aca="false">+Outflows!L453+Fees!L453+'Ongoing Cash Flows'!L453+'Terminal Value'!L453</f>
        <v>8227.38453234113</v>
      </c>
      <c r="M453" s="9" t="n">
        <f aca="false">+Outflows!M453+Fees!M453+'Ongoing Cash Flows'!M453+'Terminal Value'!M453</f>
        <v>8199.22897766291</v>
      </c>
      <c r="N453" s="9" t="n">
        <f aca="false">+Outflows!N453+Fees!N453+'Ongoing Cash Flows'!N453+'Terminal Value'!N453</f>
        <v>8181.73179980922</v>
      </c>
      <c r="O453" s="9" t="n">
        <f aca="false">+Outflows!O453+Fees!O453+'Ongoing Cash Flows'!O453+'Terminal Value'!O453</f>
        <v>7855.45866053105</v>
      </c>
      <c r="P453" s="9" t="n">
        <f aca="false">+Outflows!P453+Fees!P453+'Ongoing Cash Flows'!P453+'Terminal Value'!P453</f>
        <v>7747.7493142834</v>
      </c>
      <c r="Q453" s="9" t="n">
        <f aca="false">+Outflows!Q453+Fees!Q453+'Ongoing Cash Flows'!Q453+'Terminal Value'!Q453</f>
        <v>7719.04361570345</v>
      </c>
      <c r="R453" s="9" t="n">
        <f aca="false">+Outflows!R453+Fees!R453+'Ongoing Cash Flows'!R453+'Terminal Value'!R453</f>
        <v>1033.20013979476</v>
      </c>
      <c r="S453" s="9" t="n">
        <f aca="false">+Outflows!S453+Fees!S453+'Ongoing Cash Flows'!S453+'Terminal Value'!S453</f>
        <v>0</v>
      </c>
      <c r="T453" s="9" t="n">
        <f aca="false">+Outflows!T453+Fees!T453+'Ongoing Cash Flows'!T453+'Terminal Value'!T453</f>
        <v>0</v>
      </c>
      <c r="U453" s="9" t="n">
        <f aca="false">+Outflows!U453+Fees!U453+'Ongoing Cash Flows'!U453+'Terminal Value'!U453</f>
        <v>0</v>
      </c>
      <c r="V453" s="9" t="n">
        <f aca="false">+Outflows!V453+Fees!V453+'Ongoing Cash Flows'!V453+'Terminal Value'!V453</f>
        <v>0</v>
      </c>
      <c r="W453" s="9" t="n">
        <f aca="false">+Outflows!W453+Fees!W453+'Ongoing Cash Flows'!W453+'Terminal Value'!W453</f>
        <v>0</v>
      </c>
      <c r="X453" s="9" t="n">
        <f aca="false">+Outflows!X453+Fees!X453+'Ongoing Cash Flows'!X453+'Terminal Value'!X453</f>
        <v>0</v>
      </c>
      <c r="Y453" s="9" t="n">
        <f aca="false">+Outflows!Y453+Fees!Y453+'Ongoing Cash Flows'!Y453+'Terminal Value'!Y453</f>
        <v>0</v>
      </c>
      <c r="Z453" s="9" t="n">
        <f aca="false">+Outflows!Z453+Fees!Z453+'Ongoing Cash Flows'!Z453+'Terminal Value'!Z453</f>
        <v>0</v>
      </c>
      <c r="AA453" s="9" t="n">
        <f aca="false">+Outflows!AA453+Fees!AA453+'Ongoing Cash Flows'!AA453+'Terminal Value'!AA453</f>
        <v>0</v>
      </c>
      <c r="AB453" s="9" t="n">
        <f aca="false">+Outflows!AB453+Fees!AB453+'Ongoing Cash Flows'!AB453+'Terminal Value'!AB453</f>
        <v>0</v>
      </c>
      <c r="AC453" s="9" t="n">
        <f aca="false">+Outflows!AC453+Fees!AC453+'Ongoing Cash Flows'!AC453+'Terminal Value'!AC453</f>
        <v>0</v>
      </c>
      <c r="AD453" s="9" t="n">
        <f aca="false">+Outflows!AD453+Fees!AD453+'Ongoing Cash Flows'!AD453+'Terminal Value'!AD453</f>
        <v>0</v>
      </c>
      <c r="AE453" s="9" t="n">
        <f aca="false">+Outflows!AE453+Fees!AE453+'Ongoing Cash Flows'!AE453+'Terminal Value'!AE453</f>
        <v>0</v>
      </c>
      <c r="AF453" s="9" t="n">
        <f aca="false">+Outflows!AF453+Fees!AF453+'Ongoing Cash Flows'!AF453+'Terminal Value'!AF453</f>
        <v>0</v>
      </c>
      <c r="AG453" s="9" t="n">
        <f aca="false">+Outflows!AG453+Fees!AG453+'Ongoing Cash Flows'!AG453+'Terminal Value'!AG453</f>
        <v>0</v>
      </c>
      <c r="AH453" s="9" t="n">
        <f aca="false">+Outflows!AH453+Fees!AH453+'Ongoing Cash Flows'!AH453+'Terminal Value'!AH453</f>
        <v>0</v>
      </c>
      <c r="AI453" s="9" t="n">
        <f aca="false">+Outflows!AI453+Fees!AI453+'Ongoing Cash Flows'!AI453+'Terminal Value'!AI453</f>
        <v>0</v>
      </c>
      <c r="AJ453" s="9" t="n">
        <f aca="false">+Outflows!AJ453+Fees!AJ453+'Ongoing Cash Flows'!AJ453+'Terminal Value'!AJ453</f>
        <v>0</v>
      </c>
      <c r="AK453" s="9"/>
      <c r="AL453" s="1"/>
      <c r="AM453" s="32"/>
      <c r="AN453" s="33" t="n">
        <f aca="false">IF(ISERROR(XIRR(B453:AJ453,IRRDates)),-1,XIRR(B453:AJ453,IRRDates))</f>
        <v>0.0635250937735113</v>
      </c>
      <c r="AO453" s="9" t="n">
        <f aca="false">SUMPRODUCT(B453:AJ453,PVRf)</f>
        <v>0</v>
      </c>
      <c r="AP453" s="9" t="n">
        <f aca="false">MIN(0,AO453-$AO$1004)^2</f>
        <v>0</v>
      </c>
      <c r="AQ453" s="9" t="n">
        <f aca="false">MAX(0,AO453-$AO$1004)^2</f>
        <v>0</v>
      </c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20"/>
      <c r="CM453" s="20"/>
      <c r="CN453" s="20"/>
      <c r="CO453" s="20"/>
      <c r="CP453" s="20"/>
    </row>
    <row r="454" customFormat="false" ht="11.25" hidden="false" customHeight="false" outlineLevel="0" collapsed="false">
      <c r="A454" s="1" t="n">
        <v>452</v>
      </c>
      <c r="B454" s="9" t="n">
        <f aca="false">+Outflows!B454+Fees!B454+'Ongoing Cash Flows'!B454+'Terminal Value'!B454</f>
        <v>-103665.300121347</v>
      </c>
      <c r="C454" s="9" t="n">
        <f aca="false">+Outflows!C454+Fees!C454+'Ongoing Cash Flows'!C454+'Terminal Value'!C454</f>
        <v>14398.0504109349</v>
      </c>
      <c r="D454" s="9" t="n">
        <f aca="false">+Outflows!D454+Fees!D454+'Ongoing Cash Flows'!D454+'Terminal Value'!D454</f>
        <v>12455.4497533842</v>
      </c>
      <c r="E454" s="9" t="n">
        <f aca="false">+Outflows!E454+Fees!E454+'Ongoing Cash Flows'!E454+'Terminal Value'!E454</f>
        <v>10433.9845858212</v>
      </c>
      <c r="F454" s="9" t="n">
        <f aca="false">+Outflows!F454+Fees!F454+'Ongoing Cash Flows'!F454+'Terminal Value'!F454</f>
        <v>10075.9090150635</v>
      </c>
      <c r="G454" s="9" t="n">
        <f aca="false">+Outflows!G454+Fees!G454+'Ongoing Cash Flows'!G454+'Terminal Value'!G454</f>
        <v>9676.42715222739</v>
      </c>
      <c r="H454" s="9" t="n">
        <f aca="false">+Outflows!H454+Fees!H454+'Ongoing Cash Flows'!H454+'Terminal Value'!H454</f>
        <v>8722.49494987441</v>
      </c>
      <c r="I454" s="9" t="n">
        <f aca="false">+Outflows!I454+Fees!I454+'Ongoing Cash Flows'!I454+'Terminal Value'!I454</f>
        <v>8559.34544271062</v>
      </c>
      <c r="J454" s="9" t="n">
        <f aca="false">+Outflows!J454+Fees!J454+'Ongoing Cash Flows'!J454+'Terminal Value'!J454</f>
        <v>8546.91124017563</v>
      </c>
      <c r="K454" s="9" t="n">
        <f aca="false">+Outflows!K454+Fees!K454+'Ongoing Cash Flows'!K454+'Terminal Value'!K454</f>
        <v>8538.1345184333</v>
      </c>
      <c r="L454" s="9" t="n">
        <f aca="false">+Outflows!L454+Fees!L454+'Ongoing Cash Flows'!L454+'Terminal Value'!L454</f>
        <v>8538.98330529521</v>
      </c>
      <c r="M454" s="9" t="n">
        <f aca="false">+Outflows!M454+Fees!M454+'Ongoing Cash Flows'!M454+'Terminal Value'!M454</f>
        <v>8511.35588413048</v>
      </c>
      <c r="N454" s="9" t="n">
        <f aca="false">+Outflows!N454+Fees!N454+'Ongoing Cash Flows'!N454+'Terminal Value'!N454</f>
        <v>8493.33057276331</v>
      </c>
      <c r="O454" s="9" t="n">
        <f aca="false">+Outflows!O454+Fees!O454+'Ongoing Cash Flows'!O454+'Terminal Value'!O454</f>
        <v>8167.58556699862</v>
      </c>
      <c r="P454" s="9" t="n">
        <f aca="false">+Outflows!P454+Fees!P454+'Ongoing Cash Flows'!P454+'Terminal Value'!P454</f>
        <v>8059.34808723749</v>
      </c>
      <c r="Q454" s="9" t="n">
        <f aca="false">+Outflows!Q454+Fees!Q454+'Ongoing Cash Flows'!Q454+'Terminal Value'!Q454</f>
        <v>8031.17052217102</v>
      </c>
      <c r="R454" s="9" t="n">
        <f aca="false">+Outflows!R454+Fees!R454+'Ongoing Cash Flows'!R454+'Terminal Value'!R454</f>
        <v>1188.9995262718</v>
      </c>
      <c r="S454" s="9" t="n">
        <f aca="false">+Outflows!S454+Fees!S454+'Ongoing Cash Flows'!S454+'Terminal Value'!S454</f>
        <v>0</v>
      </c>
      <c r="T454" s="9" t="n">
        <f aca="false">+Outflows!T454+Fees!T454+'Ongoing Cash Flows'!T454+'Terminal Value'!T454</f>
        <v>0</v>
      </c>
      <c r="U454" s="9" t="n">
        <f aca="false">+Outflows!U454+Fees!U454+'Ongoing Cash Flows'!U454+'Terminal Value'!U454</f>
        <v>0</v>
      </c>
      <c r="V454" s="9" t="n">
        <f aca="false">+Outflows!V454+Fees!V454+'Ongoing Cash Flows'!V454+'Terminal Value'!V454</f>
        <v>0</v>
      </c>
      <c r="W454" s="9" t="n">
        <f aca="false">+Outflows!W454+Fees!W454+'Ongoing Cash Flows'!W454+'Terminal Value'!W454</f>
        <v>0</v>
      </c>
      <c r="X454" s="9" t="n">
        <f aca="false">+Outflows!X454+Fees!X454+'Ongoing Cash Flows'!X454+'Terminal Value'!X454</f>
        <v>0</v>
      </c>
      <c r="Y454" s="9" t="n">
        <f aca="false">+Outflows!Y454+Fees!Y454+'Ongoing Cash Flows'!Y454+'Terminal Value'!Y454</f>
        <v>0</v>
      </c>
      <c r="Z454" s="9" t="n">
        <f aca="false">+Outflows!Z454+Fees!Z454+'Ongoing Cash Flows'!Z454+'Terminal Value'!Z454</f>
        <v>0</v>
      </c>
      <c r="AA454" s="9" t="n">
        <f aca="false">+Outflows!AA454+Fees!AA454+'Ongoing Cash Flows'!AA454+'Terminal Value'!AA454</f>
        <v>0</v>
      </c>
      <c r="AB454" s="9" t="n">
        <f aca="false">+Outflows!AB454+Fees!AB454+'Ongoing Cash Flows'!AB454+'Terminal Value'!AB454</f>
        <v>0</v>
      </c>
      <c r="AC454" s="9" t="n">
        <f aca="false">+Outflows!AC454+Fees!AC454+'Ongoing Cash Flows'!AC454+'Terminal Value'!AC454</f>
        <v>0</v>
      </c>
      <c r="AD454" s="9" t="n">
        <f aca="false">+Outflows!AD454+Fees!AD454+'Ongoing Cash Flows'!AD454+'Terminal Value'!AD454</f>
        <v>0</v>
      </c>
      <c r="AE454" s="9" t="n">
        <f aca="false">+Outflows!AE454+Fees!AE454+'Ongoing Cash Flows'!AE454+'Terminal Value'!AE454</f>
        <v>0</v>
      </c>
      <c r="AF454" s="9" t="n">
        <f aca="false">+Outflows!AF454+Fees!AF454+'Ongoing Cash Flows'!AF454+'Terminal Value'!AF454</f>
        <v>0</v>
      </c>
      <c r="AG454" s="9" t="n">
        <f aca="false">+Outflows!AG454+Fees!AG454+'Ongoing Cash Flows'!AG454+'Terminal Value'!AG454</f>
        <v>0</v>
      </c>
      <c r="AH454" s="9" t="n">
        <f aca="false">+Outflows!AH454+Fees!AH454+'Ongoing Cash Flows'!AH454+'Terminal Value'!AH454</f>
        <v>0</v>
      </c>
      <c r="AI454" s="9" t="n">
        <f aca="false">+Outflows!AI454+Fees!AI454+'Ongoing Cash Flows'!AI454+'Terminal Value'!AI454</f>
        <v>0</v>
      </c>
      <c r="AJ454" s="9" t="n">
        <f aca="false">+Outflows!AJ454+Fees!AJ454+'Ongoing Cash Flows'!AJ454+'Terminal Value'!AJ454</f>
        <v>0</v>
      </c>
      <c r="AK454" s="9"/>
      <c r="AL454" s="1"/>
      <c r="AM454" s="32"/>
      <c r="AN454" s="33" t="n">
        <f aca="false">IF(ISERROR(XIRR(B454:AJ454,IRRDates)),-1,XIRR(B454:AJ454,IRRDates))</f>
        <v>0.046606643049811</v>
      </c>
      <c r="AO454" s="9" t="n">
        <f aca="false">SUMPRODUCT(B454:AJ454,PVRf)</f>
        <v>0</v>
      </c>
      <c r="AP454" s="9" t="n">
        <f aca="false">MIN(0,AO454-$AO$1004)^2</f>
        <v>0</v>
      </c>
      <c r="AQ454" s="9" t="n">
        <f aca="false">MAX(0,AO454-$AO$1004)^2</f>
        <v>0</v>
      </c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20"/>
      <c r="CM454" s="20"/>
      <c r="CN454" s="20"/>
      <c r="CO454" s="20"/>
      <c r="CP454" s="20"/>
    </row>
    <row r="455" customFormat="false" ht="11.25" hidden="false" customHeight="false" outlineLevel="0" collapsed="false">
      <c r="A455" s="1" t="n">
        <v>453</v>
      </c>
      <c r="B455" s="9" t="n">
        <f aca="false">+Outflows!B455+Fees!B455+'Ongoing Cash Flows'!B455+'Terminal Value'!B455</f>
        <v>-87192.4840566574</v>
      </c>
      <c r="C455" s="9" t="n">
        <f aca="false">+Outflows!C455+Fees!C455+'Ongoing Cash Flows'!C455+'Terminal Value'!C455</f>
        <v>14030.4605099068</v>
      </c>
      <c r="D455" s="9" t="n">
        <f aca="false">+Outflows!D455+Fees!D455+'Ongoing Cash Flows'!D455+'Terminal Value'!D455</f>
        <v>11893.9227199786</v>
      </c>
      <c r="E455" s="9" t="n">
        <f aca="false">+Outflows!E455+Fees!E455+'Ongoing Cash Flows'!E455+'Terminal Value'!E455</f>
        <v>9965.14476471128</v>
      </c>
      <c r="F455" s="9" t="n">
        <f aca="false">+Outflows!F455+Fees!F455+'Ongoing Cash Flows'!F455+'Terminal Value'!F455</f>
        <v>9558.61942963289</v>
      </c>
      <c r="G455" s="9" t="n">
        <f aca="false">+Outflows!G455+Fees!G455+'Ongoing Cash Flows'!G455+'Terminal Value'!G455</f>
        <v>9337.85699926949</v>
      </c>
      <c r="H455" s="9" t="n">
        <f aca="false">+Outflows!H455+Fees!H455+'Ongoing Cash Flows'!H455+'Terminal Value'!H455</f>
        <v>8323.48644567965</v>
      </c>
      <c r="I455" s="9" t="n">
        <f aca="false">+Outflows!I455+Fees!I455+'Ongoing Cash Flows'!I455+'Terminal Value'!I455</f>
        <v>8181.47222043949</v>
      </c>
      <c r="J455" s="9" t="n">
        <f aca="false">+Outflows!J455+Fees!J455+'Ongoing Cash Flows'!J455+'Terminal Value'!J455</f>
        <v>8169.0380179045</v>
      </c>
      <c r="K455" s="9" t="n">
        <f aca="false">+Outflows!K455+Fees!K455+'Ongoing Cash Flows'!K455+'Terminal Value'!K455</f>
        <v>8159.62083307358</v>
      </c>
      <c r="L455" s="9" t="n">
        <f aca="false">+Outflows!L455+Fees!L455+'Ongoing Cash Flows'!L455+'Terminal Value'!L455</f>
        <v>8161.11008302409</v>
      </c>
      <c r="M455" s="9" t="n">
        <f aca="false">+Outflows!M455+Fees!M455+'Ongoing Cash Flows'!M455+'Terminal Value'!M455</f>
        <v>8132.84219877076</v>
      </c>
      <c r="N455" s="9" t="n">
        <f aca="false">+Outflows!N455+Fees!N455+'Ongoing Cash Flows'!N455+'Terminal Value'!N455</f>
        <v>8115.45735049218</v>
      </c>
      <c r="O455" s="9" t="n">
        <f aca="false">+Outflows!O455+Fees!O455+'Ongoing Cash Flows'!O455+'Terminal Value'!O455</f>
        <v>7789.07188163889</v>
      </c>
      <c r="P455" s="9" t="n">
        <f aca="false">+Outflows!P455+Fees!P455+'Ongoing Cash Flows'!P455+'Terminal Value'!P455</f>
        <v>7681.47486496636</v>
      </c>
      <c r="Q455" s="9" t="n">
        <f aca="false">+Outflows!Q455+Fees!Q455+'Ongoing Cash Flows'!Q455+'Terminal Value'!Q455</f>
        <v>7652.6568368113</v>
      </c>
      <c r="R455" s="9" t="n">
        <f aca="false">+Outflows!R455+Fees!R455+'Ongoing Cash Flows'!R455+'Terminal Value'!R455</f>
        <v>1000.06291513624</v>
      </c>
      <c r="S455" s="9" t="n">
        <f aca="false">+Outflows!S455+Fees!S455+'Ongoing Cash Flows'!S455+'Terminal Value'!S455</f>
        <v>0</v>
      </c>
      <c r="T455" s="9" t="n">
        <f aca="false">+Outflows!T455+Fees!T455+'Ongoing Cash Flows'!T455+'Terminal Value'!T455</f>
        <v>0</v>
      </c>
      <c r="U455" s="9" t="n">
        <f aca="false">+Outflows!U455+Fees!U455+'Ongoing Cash Flows'!U455+'Terminal Value'!U455</f>
        <v>0</v>
      </c>
      <c r="V455" s="9" t="n">
        <f aca="false">+Outflows!V455+Fees!V455+'Ongoing Cash Flows'!V455+'Terminal Value'!V455</f>
        <v>0</v>
      </c>
      <c r="W455" s="9" t="n">
        <f aca="false">+Outflows!W455+Fees!W455+'Ongoing Cash Flows'!W455+'Terminal Value'!W455</f>
        <v>0</v>
      </c>
      <c r="X455" s="9" t="n">
        <f aca="false">+Outflows!X455+Fees!X455+'Ongoing Cash Flows'!X455+'Terminal Value'!X455</f>
        <v>0</v>
      </c>
      <c r="Y455" s="9" t="n">
        <f aca="false">+Outflows!Y455+Fees!Y455+'Ongoing Cash Flows'!Y455+'Terminal Value'!Y455</f>
        <v>0</v>
      </c>
      <c r="Z455" s="9" t="n">
        <f aca="false">+Outflows!Z455+Fees!Z455+'Ongoing Cash Flows'!Z455+'Terminal Value'!Z455</f>
        <v>0</v>
      </c>
      <c r="AA455" s="9" t="n">
        <f aca="false">+Outflows!AA455+Fees!AA455+'Ongoing Cash Flows'!AA455+'Terminal Value'!AA455</f>
        <v>0</v>
      </c>
      <c r="AB455" s="9" t="n">
        <f aca="false">+Outflows!AB455+Fees!AB455+'Ongoing Cash Flows'!AB455+'Terminal Value'!AB455</f>
        <v>0</v>
      </c>
      <c r="AC455" s="9" t="n">
        <f aca="false">+Outflows!AC455+Fees!AC455+'Ongoing Cash Flows'!AC455+'Terminal Value'!AC455</f>
        <v>0</v>
      </c>
      <c r="AD455" s="9" t="n">
        <f aca="false">+Outflows!AD455+Fees!AD455+'Ongoing Cash Flows'!AD455+'Terminal Value'!AD455</f>
        <v>0</v>
      </c>
      <c r="AE455" s="9" t="n">
        <f aca="false">+Outflows!AE455+Fees!AE455+'Ongoing Cash Flows'!AE455+'Terminal Value'!AE455</f>
        <v>0</v>
      </c>
      <c r="AF455" s="9" t="n">
        <f aca="false">+Outflows!AF455+Fees!AF455+'Ongoing Cash Flows'!AF455+'Terminal Value'!AF455</f>
        <v>0</v>
      </c>
      <c r="AG455" s="9" t="n">
        <f aca="false">+Outflows!AG455+Fees!AG455+'Ongoing Cash Flows'!AG455+'Terminal Value'!AG455</f>
        <v>0</v>
      </c>
      <c r="AH455" s="9" t="n">
        <f aca="false">+Outflows!AH455+Fees!AH455+'Ongoing Cash Flows'!AH455+'Terminal Value'!AH455</f>
        <v>0</v>
      </c>
      <c r="AI455" s="9" t="n">
        <f aca="false">+Outflows!AI455+Fees!AI455+'Ongoing Cash Flows'!AI455+'Terminal Value'!AI455</f>
        <v>0</v>
      </c>
      <c r="AJ455" s="9" t="n">
        <f aca="false">+Outflows!AJ455+Fees!AJ455+'Ongoing Cash Flows'!AJ455+'Terminal Value'!AJ455</f>
        <v>0</v>
      </c>
      <c r="AK455" s="9"/>
      <c r="AL455" s="1"/>
      <c r="AM455" s="32"/>
      <c r="AN455" s="33" t="n">
        <f aca="false">IF(ISERROR(XIRR(B455:AJ455,IRRDates)),-1,XIRR(B455:AJ455,IRRDates))</f>
        <v>0.0682655397023221</v>
      </c>
      <c r="AO455" s="9" t="n">
        <f aca="false">SUMPRODUCT(B455:AJ455,PVRf)</f>
        <v>0</v>
      </c>
      <c r="AP455" s="9" t="n">
        <f aca="false">MIN(0,AO455-$AO$1004)^2</f>
        <v>0</v>
      </c>
      <c r="AQ455" s="9" t="n">
        <f aca="false">MAX(0,AO455-$AO$1004)^2</f>
        <v>0</v>
      </c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20"/>
      <c r="CM455" s="20"/>
      <c r="CN455" s="20"/>
      <c r="CO455" s="20"/>
      <c r="CP455" s="20"/>
    </row>
    <row r="456" customFormat="false" ht="11.25" hidden="false" customHeight="false" outlineLevel="0" collapsed="false">
      <c r="A456" s="1" t="n">
        <v>454</v>
      </c>
      <c r="B456" s="9" t="n">
        <f aca="false">+Outflows!B456+Fees!B456+'Ongoing Cash Flows'!B456+'Terminal Value'!B456</f>
        <v>-94586.8276194887</v>
      </c>
      <c r="C456" s="9" t="n">
        <f aca="false">+Outflows!C456+Fees!C456+'Ongoing Cash Flows'!C456+'Terminal Value'!C456</f>
        <v>14098.8617520241</v>
      </c>
      <c r="D456" s="9" t="n">
        <f aca="false">+Outflows!D456+Fees!D456+'Ongoing Cash Flows'!D456+'Terminal Value'!D456</f>
        <v>12164.9457141416</v>
      </c>
      <c r="E456" s="9" t="n">
        <f aca="false">+Outflows!E456+Fees!E456+'Ongoing Cash Flows'!E456+'Terminal Value'!E456</f>
        <v>10033.1274651426</v>
      </c>
      <c r="F456" s="9" t="n">
        <f aca="false">+Outflows!F456+Fees!F456+'Ongoing Cash Flows'!F456+'Terminal Value'!F456</f>
        <v>9603.14568909949</v>
      </c>
      <c r="G456" s="9" t="n">
        <f aca="false">+Outflows!G456+Fees!G456+'Ongoing Cash Flows'!G456+'Terminal Value'!G456</f>
        <v>9419.02459083296</v>
      </c>
      <c r="H456" s="9" t="n">
        <f aca="false">+Outflows!H456+Fees!H456+'Ongoing Cash Flows'!H456+'Terminal Value'!H456</f>
        <v>8502.594010101</v>
      </c>
      <c r="I456" s="9" t="n">
        <f aca="false">+Outflows!I456+Fees!I456+'Ongoing Cash Flows'!I456+'Terminal Value'!I456</f>
        <v>8351.09254629599</v>
      </c>
      <c r="J456" s="9" t="n">
        <f aca="false">+Outflows!J456+Fees!J456+'Ongoing Cash Flows'!J456+'Terminal Value'!J456</f>
        <v>8338.658343761</v>
      </c>
      <c r="K456" s="9" t="n">
        <f aca="false">+Outflows!K456+Fees!K456+'Ongoing Cash Flows'!K456+'Terminal Value'!K456</f>
        <v>8329.5286510078</v>
      </c>
      <c r="L456" s="9" t="n">
        <f aca="false">+Outflows!L456+Fees!L456+'Ongoing Cash Flows'!L456+'Terminal Value'!L456</f>
        <v>8330.73040888059</v>
      </c>
      <c r="M456" s="9" t="n">
        <f aca="false">+Outflows!M456+Fees!M456+'Ongoing Cash Flows'!M456+'Terminal Value'!M456</f>
        <v>8302.75001670498</v>
      </c>
      <c r="N456" s="9" t="n">
        <f aca="false">+Outflows!N456+Fees!N456+'Ongoing Cash Flows'!N456+'Terminal Value'!N456</f>
        <v>8285.07767634868</v>
      </c>
      <c r="O456" s="9" t="n">
        <f aca="false">+Outflows!O456+Fees!O456+'Ongoing Cash Flows'!O456+'Terminal Value'!O456</f>
        <v>7958.97969957312</v>
      </c>
      <c r="P456" s="9" t="n">
        <f aca="false">+Outflows!P456+Fees!P456+'Ongoing Cash Flows'!P456+'Terminal Value'!P456</f>
        <v>7851.09519082286</v>
      </c>
      <c r="Q456" s="9" t="n">
        <f aca="false">+Outflows!Q456+Fees!Q456+'Ongoing Cash Flows'!Q456+'Terminal Value'!Q456</f>
        <v>7822.56465474552</v>
      </c>
      <c r="R456" s="9" t="n">
        <f aca="false">+Outflows!R456+Fees!R456+'Ongoing Cash Flows'!R456+'Terminal Value'!R456</f>
        <v>1084.87307806449</v>
      </c>
      <c r="S456" s="9" t="n">
        <f aca="false">+Outflows!S456+Fees!S456+'Ongoing Cash Flows'!S456+'Terminal Value'!S456</f>
        <v>0</v>
      </c>
      <c r="T456" s="9" t="n">
        <f aca="false">+Outflows!T456+Fees!T456+'Ongoing Cash Flows'!T456+'Terminal Value'!T456</f>
        <v>0</v>
      </c>
      <c r="U456" s="9" t="n">
        <f aca="false">+Outflows!U456+Fees!U456+'Ongoing Cash Flows'!U456+'Terminal Value'!U456</f>
        <v>0</v>
      </c>
      <c r="V456" s="9" t="n">
        <f aca="false">+Outflows!V456+Fees!V456+'Ongoing Cash Flows'!V456+'Terminal Value'!V456</f>
        <v>0</v>
      </c>
      <c r="W456" s="9" t="n">
        <f aca="false">+Outflows!W456+Fees!W456+'Ongoing Cash Flows'!W456+'Terminal Value'!W456</f>
        <v>0</v>
      </c>
      <c r="X456" s="9" t="n">
        <f aca="false">+Outflows!X456+Fees!X456+'Ongoing Cash Flows'!X456+'Terminal Value'!X456</f>
        <v>0</v>
      </c>
      <c r="Y456" s="9" t="n">
        <f aca="false">+Outflows!Y456+Fees!Y456+'Ongoing Cash Flows'!Y456+'Terminal Value'!Y456</f>
        <v>0</v>
      </c>
      <c r="Z456" s="9" t="n">
        <f aca="false">+Outflows!Z456+Fees!Z456+'Ongoing Cash Flows'!Z456+'Terminal Value'!Z456</f>
        <v>0</v>
      </c>
      <c r="AA456" s="9" t="n">
        <f aca="false">+Outflows!AA456+Fees!AA456+'Ongoing Cash Flows'!AA456+'Terminal Value'!AA456</f>
        <v>0</v>
      </c>
      <c r="AB456" s="9" t="n">
        <f aca="false">+Outflows!AB456+Fees!AB456+'Ongoing Cash Flows'!AB456+'Terminal Value'!AB456</f>
        <v>0</v>
      </c>
      <c r="AC456" s="9" t="n">
        <f aca="false">+Outflows!AC456+Fees!AC456+'Ongoing Cash Flows'!AC456+'Terminal Value'!AC456</f>
        <v>0</v>
      </c>
      <c r="AD456" s="9" t="n">
        <f aca="false">+Outflows!AD456+Fees!AD456+'Ongoing Cash Flows'!AD456+'Terminal Value'!AD456</f>
        <v>0</v>
      </c>
      <c r="AE456" s="9" t="n">
        <f aca="false">+Outflows!AE456+Fees!AE456+'Ongoing Cash Flows'!AE456+'Terminal Value'!AE456</f>
        <v>0</v>
      </c>
      <c r="AF456" s="9" t="n">
        <f aca="false">+Outflows!AF456+Fees!AF456+'Ongoing Cash Flows'!AF456+'Terminal Value'!AF456</f>
        <v>0</v>
      </c>
      <c r="AG456" s="9" t="n">
        <f aca="false">+Outflows!AG456+Fees!AG456+'Ongoing Cash Flows'!AG456+'Terminal Value'!AG456</f>
        <v>0</v>
      </c>
      <c r="AH456" s="9" t="n">
        <f aca="false">+Outflows!AH456+Fees!AH456+'Ongoing Cash Flows'!AH456+'Terminal Value'!AH456</f>
        <v>0</v>
      </c>
      <c r="AI456" s="9" t="n">
        <f aca="false">+Outflows!AI456+Fees!AI456+'Ongoing Cash Flows'!AI456+'Terminal Value'!AI456</f>
        <v>0</v>
      </c>
      <c r="AJ456" s="9" t="n">
        <f aca="false">+Outflows!AJ456+Fees!AJ456+'Ongoing Cash Flows'!AJ456+'Terminal Value'!AJ456</f>
        <v>0</v>
      </c>
      <c r="AK456" s="9"/>
      <c r="AL456" s="1"/>
      <c r="AM456" s="32"/>
      <c r="AN456" s="33" t="n">
        <f aca="false">IF(ISERROR(XIRR(B456:AJ456,IRRDates)),-1,XIRR(B456:AJ456,IRRDates))</f>
        <v>0.0570180874245443</v>
      </c>
      <c r="AO456" s="9" t="n">
        <f aca="false">SUMPRODUCT(B456:AJ456,PVRf)</f>
        <v>0</v>
      </c>
      <c r="AP456" s="9" t="n">
        <f aca="false">MIN(0,AO456-$AO$1004)^2</f>
        <v>0</v>
      </c>
      <c r="AQ456" s="9" t="n">
        <f aca="false">MAX(0,AO456-$AO$1004)^2</f>
        <v>0</v>
      </c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20"/>
      <c r="CM456" s="20"/>
      <c r="CN456" s="20"/>
      <c r="CO456" s="20"/>
      <c r="CP456" s="20"/>
    </row>
    <row r="457" customFormat="false" ht="11.25" hidden="false" customHeight="false" outlineLevel="0" collapsed="false">
      <c r="A457" s="1" t="n">
        <v>455</v>
      </c>
      <c r="B457" s="9" t="n">
        <f aca="false">+Outflows!B457+Fees!B457+'Ongoing Cash Flows'!B457+'Terminal Value'!B457</f>
        <v>-87606.628090286</v>
      </c>
      <c r="C457" s="9" t="n">
        <f aca="false">+Outflows!C457+Fees!C457+'Ongoing Cash Flows'!C457+'Terminal Value'!C457</f>
        <v>14067.2773048573</v>
      </c>
      <c r="D457" s="9" t="n">
        <f aca="false">+Outflows!D457+Fees!D457+'Ongoing Cash Flows'!D457+'Terminal Value'!D457</f>
        <v>11902.2069359987</v>
      </c>
      <c r="E457" s="9" t="n">
        <f aca="false">+Outflows!E457+Fees!E457+'Ongoing Cash Flows'!E457+'Terminal Value'!E457</f>
        <v>9949.33618934302</v>
      </c>
      <c r="F457" s="9" t="n">
        <f aca="false">+Outflows!F457+Fees!F457+'Ongoing Cash Flows'!F457+'Terminal Value'!F457</f>
        <v>9541.57295607378</v>
      </c>
      <c r="G457" s="9" t="n">
        <f aca="false">+Outflows!G457+Fees!G457+'Ongoing Cash Flows'!G457+'Terminal Value'!G457</f>
        <v>9244.01962821988</v>
      </c>
      <c r="H457" s="9" t="n">
        <f aca="false">+Outflows!H457+Fees!H457+'Ongoing Cash Flows'!H457+'Terminal Value'!H457</f>
        <v>8333.51794185676</v>
      </c>
      <c r="I457" s="9" t="n">
        <f aca="false">+Outflows!I457+Fees!I457+'Ongoing Cash Flows'!I457+'Terminal Value'!I457</f>
        <v>8190.9723532557</v>
      </c>
      <c r="J457" s="9" t="n">
        <f aca="false">+Outflows!J457+Fees!J457+'Ongoing Cash Flows'!J457+'Terminal Value'!J457</f>
        <v>8178.53815072071</v>
      </c>
      <c r="K457" s="9" t="n">
        <f aca="false">+Outflows!K457+Fees!K457+'Ongoing Cash Flows'!K457+'Terminal Value'!K457</f>
        <v>8169.13706780982</v>
      </c>
      <c r="L457" s="9" t="n">
        <f aca="false">+Outflows!L457+Fees!L457+'Ongoing Cash Flows'!L457+'Terminal Value'!L457</f>
        <v>8170.6102158403</v>
      </c>
      <c r="M457" s="9" t="n">
        <f aca="false">+Outflows!M457+Fees!M457+'Ongoing Cash Flows'!M457+'Terminal Value'!M457</f>
        <v>8142.358433507</v>
      </c>
      <c r="N457" s="9" t="n">
        <f aca="false">+Outflows!N457+Fees!N457+'Ongoing Cash Flows'!N457+'Terminal Value'!N457</f>
        <v>8124.95748330839</v>
      </c>
      <c r="O457" s="9" t="n">
        <f aca="false">+Outflows!O457+Fees!O457+'Ongoing Cash Flows'!O457+'Terminal Value'!O457</f>
        <v>7798.58811637513</v>
      </c>
      <c r="P457" s="9" t="n">
        <f aca="false">+Outflows!P457+Fees!P457+'Ongoing Cash Flows'!P457+'Terminal Value'!P457</f>
        <v>7690.97499778257</v>
      </c>
      <c r="Q457" s="9" t="n">
        <f aca="false">+Outflows!Q457+Fees!Q457+'Ongoing Cash Flows'!Q457+'Terminal Value'!Q457</f>
        <v>7662.17307154754</v>
      </c>
      <c r="R457" s="9" t="n">
        <f aca="false">+Outflows!R457+Fees!R457+'Ongoing Cash Flows'!R457+'Terminal Value'!R457</f>
        <v>1004.81298154434</v>
      </c>
      <c r="S457" s="9" t="n">
        <f aca="false">+Outflows!S457+Fees!S457+'Ongoing Cash Flows'!S457+'Terminal Value'!S457</f>
        <v>0</v>
      </c>
      <c r="T457" s="9" t="n">
        <f aca="false">+Outflows!T457+Fees!T457+'Ongoing Cash Flows'!T457+'Terminal Value'!T457</f>
        <v>0</v>
      </c>
      <c r="U457" s="9" t="n">
        <f aca="false">+Outflows!U457+Fees!U457+'Ongoing Cash Flows'!U457+'Terminal Value'!U457</f>
        <v>0</v>
      </c>
      <c r="V457" s="9" t="n">
        <f aca="false">+Outflows!V457+Fees!V457+'Ongoing Cash Flows'!V457+'Terminal Value'!V457</f>
        <v>0</v>
      </c>
      <c r="W457" s="9" t="n">
        <f aca="false">+Outflows!W457+Fees!W457+'Ongoing Cash Flows'!W457+'Terminal Value'!W457</f>
        <v>0</v>
      </c>
      <c r="X457" s="9" t="n">
        <f aca="false">+Outflows!X457+Fees!X457+'Ongoing Cash Flows'!X457+'Terminal Value'!X457</f>
        <v>0</v>
      </c>
      <c r="Y457" s="9" t="n">
        <f aca="false">+Outflows!Y457+Fees!Y457+'Ongoing Cash Flows'!Y457+'Terminal Value'!Y457</f>
        <v>0</v>
      </c>
      <c r="Z457" s="9" t="n">
        <f aca="false">+Outflows!Z457+Fees!Z457+'Ongoing Cash Flows'!Z457+'Terminal Value'!Z457</f>
        <v>0</v>
      </c>
      <c r="AA457" s="9" t="n">
        <f aca="false">+Outflows!AA457+Fees!AA457+'Ongoing Cash Flows'!AA457+'Terminal Value'!AA457</f>
        <v>0</v>
      </c>
      <c r="AB457" s="9" t="n">
        <f aca="false">+Outflows!AB457+Fees!AB457+'Ongoing Cash Flows'!AB457+'Terminal Value'!AB457</f>
        <v>0</v>
      </c>
      <c r="AC457" s="9" t="n">
        <f aca="false">+Outflows!AC457+Fees!AC457+'Ongoing Cash Flows'!AC457+'Terminal Value'!AC457</f>
        <v>0</v>
      </c>
      <c r="AD457" s="9" t="n">
        <f aca="false">+Outflows!AD457+Fees!AD457+'Ongoing Cash Flows'!AD457+'Terminal Value'!AD457</f>
        <v>0</v>
      </c>
      <c r="AE457" s="9" t="n">
        <f aca="false">+Outflows!AE457+Fees!AE457+'Ongoing Cash Flows'!AE457+'Terminal Value'!AE457</f>
        <v>0</v>
      </c>
      <c r="AF457" s="9" t="n">
        <f aca="false">+Outflows!AF457+Fees!AF457+'Ongoing Cash Flows'!AF457+'Terminal Value'!AF457</f>
        <v>0</v>
      </c>
      <c r="AG457" s="9" t="n">
        <f aca="false">+Outflows!AG457+Fees!AG457+'Ongoing Cash Flows'!AG457+'Terminal Value'!AG457</f>
        <v>0</v>
      </c>
      <c r="AH457" s="9" t="n">
        <f aca="false">+Outflows!AH457+Fees!AH457+'Ongoing Cash Flows'!AH457+'Terminal Value'!AH457</f>
        <v>0</v>
      </c>
      <c r="AI457" s="9" t="n">
        <f aca="false">+Outflows!AI457+Fees!AI457+'Ongoing Cash Flows'!AI457+'Terminal Value'!AI457</f>
        <v>0</v>
      </c>
      <c r="AJ457" s="9" t="n">
        <f aca="false">+Outflows!AJ457+Fees!AJ457+'Ongoing Cash Flows'!AJ457+'Terminal Value'!AJ457</f>
        <v>0</v>
      </c>
      <c r="AK457" s="9"/>
      <c r="AL457" s="1"/>
      <c r="AM457" s="32"/>
      <c r="AN457" s="33" t="n">
        <f aca="false">IF(ISERROR(XIRR(B457:AJ457,IRRDates)),-1,XIRR(B457:AJ457,IRRDates))</f>
        <v>0.067437092843709</v>
      </c>
      <c r="AO457" s="9" t="n">
        <f aca="false">SUMPRODUCT(B457:AJ457,PVRf)</f>
        <v>0</v>
      </c>
      <c r="AP457" s="9" t="n">
        <f aca="false">MIN(0,AO457-$AO$1004)^2</f>
        <v>0</v>
      </c>
      <c r="AQ457" s="9" t="n">
        <f aca="false">MAX(0,AO457-$AO$1004)^2</f>
        <v>0</v>
      </c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20"/>
      <c r="CM457" s="20"/>
      <c r="CN457" s="20"/>
      <c r="CO457" s="20"/>
      <c r="CP457" s="20"/>
    </row>
    <row r="458" customFormat="false" ht="11.25" hidden="false" customHeight="false" outlineLevel="0" collapsed="false">
      <c r="A458" s="1" t="n">
        <v>456</v>
      </c>
      <c r="B458" s="9" t="n">
        <f aca="false">+Outflows!B458+Fees!B458+'Ongoing Cash Flows'!B458+'Terminal Value'!B458</f>
        <v>-90503.9607277717</v>
      </c>
      <c r="C458" s="9" t="n">
        <f aca="false">+Outflows!C458+Fees!C458+'Ongoing Cash Flows'!C458+'Terminal Value'!C458</f>
        <v>14088.4172898028</v>
      </c>
      <c r="D458" s="9" t="n">
        <f aca="false">+Outflows!D458+Fees!D458+'Ongoing Cash Flows'!D458+'Terminal Value'!D458</f>
        <v>12094.17790273</v>
      </c>
      <c r="E458" s="9" t="n">
        <f aca="false">+Outflows!E458+Fees!E458+'Ongoing Cash Flows'!E458+'Terminal Value'!E458</f>
        <v>10077.9382969129</v>
      </c>
      <c r="F458" s="9" t="n">
        <f aca="false">+Outflows!F458+Fees!F458+'Ongoing Cash Flows'!F458+'Terminal Value'!F458</f>
        <v>9675.89723199597</v>
      </c>
      <c r="G458" s="9" t="n">
        <f aca="false">+Outflows!G458+Fees!G458+'Ongoing Cash Flows'!G458+'Terminal Value'!G458</f>
        <v>9339.93823717992</v>
      </c>
      <c r="H458" s="9" t="n">
        <f aca="false">+Outflows!H458+Fees!H458+'Ongoing Cash Flows'!H458+'Terminal Value'!H458</f>
        <v>8403.69782836178</v>
      </c>
      <c r="I458" s="9" t="n">
        <f aca="false">+Outflows!I458+Fees!I458+'Ongoing Cash Flows'!I458+'Terminal Value'!I458</f>
        <v>8257.43484609351</v>
      </c>
      <c r="J458" s="9" t="n">
        <f aca="false">+Outflows!J458+Fees!J458+'Ongoing Cash Flows'!J458+'Terminal Value'!J458</f>
        <v>8245.00064355852</v>
      </c>
      <c r="K458" s="9" t="n">
        <f aca="false">+Outflows!K458+Fees!K458+'Ongoing Cash Flows'!K458+'Terminal Value'!K458</f>
        <v>8235.71220894058</v>
      </c>
      <c r="L458" s="9" t="n">
        <f aca="false">+Outflows!L458+Fees!L458+'Ongoing Cash Flows'!L458+'Terminal Value'!L458</f>
        <v>8237.07270867811</v>
      </c>
      <c r="M458" s="9" t="n">
        <f aca="false">+Outflows!M458+Fees!M458+'Ongoing Cash Flows'!M458+'Terminal Value'!M458</f>
        <v>8208.93357463776</v>
      </c>
      <c r="N458" s="9" t="n">
        <f aca="false">+Outflows!N458+Fees!N458+'Ongoing Cash Flows'!N458+'Terminal Value'!N458</f>
        <v>8191.4199761462</v>
      </c>
      <c r="O458" s="9" t="n">
        <f aca="false">+Outflows!O458+Fees!O458+'Ongoing Cash Flows'!O458+'Terminal Value'!O458</f>
        <v>7865.16325750589</v>
      </c>
      <c r="P458" s="9" t="n">
        <f aca="false">+Outflows!P458+Fees!P458+'Ongoing Cash Flows'!P458+'Terminal Value'!P458</f>
        <v>7757.43749062038</v>
      </c>
      <c r="Q458" s="9" t="n">
        <f aca="false">+Outflows!Q458+Fees!Q458+'Ongoing Cash Flows'!Q458+'Terminal Value'!Q458</f>
        <v>7728.7482126783</v>
      </c>
      <c r="R458" s="9" t="n">
        <f aca="false">+Outflows!R458+Fees!R458+'Ongoing Cash Flows'!R458+'Terminal Value'!R458</f>
        <v>1038.04422796325</v>
      </c>
      <c r="S458" s="9" t="n">
        <f aca="false">+Outflows!S458+Fees!S458+'Ongoing Cash Flows'!S458+'Terminal Value'!S458</f>
        <v>0</v>
      </c>
      <c r="T458" s="9" t="n">
        <f aca="false">+Outflows!T458+Fees!T458+'Ongoing Cash Flows'!T458+'Terminal Value'!T458</f>
        <v>0</v>
      </c>
      <c r="U458" s="9" t="n">
        <f aca="false">+Outflows!U458+Fees!U458+'Ongoing Cash Flows'!U458+'Terminal Value'!U458</f>
        <v>0</v>
      </c>
      <c r="V458" s="9" t="n">
        <f aca="false">+Outflows!V458+Fees!V458+'Ongoing Cash Flows'!V458+'Terminal Value'!V458</f>
        <v>0</v>
      </c>
      <c r="W458" s="9" t="n">
        <f aca="false">+Outflows!W458+Fees!W458+'Ongoing Cash Flows'!W458+'Terminal Value'!W458</f>
        <v>0</v>
      </c>
      <c r="X458" s="9" t="n">
        <f aca="false">+Outflows!X458+Fees!X458+'Ongoing Cash Flows'!X458+'Terminal Value'!X458</f>
        <v>0</v>
      </c>
      <c r="Y458" s="9" t="n">
        <f aca="false">+Outflows!Y458+Fees!Y458+'Ongoing Cash Flows'!Y458+'Terminal Value'!Y458</f>
        <v>0</v>
      </c>
      <c r="Z458" s="9" t="n">
        <f aca="false">+Outflows!Z458+Fees!Z458+'Ongoing Cash Flows'!Z458+'Terminal Value'!Z458</f>
        <v>0</v>
      </c>
      <c r="AA458" s="9" t="n">
        <f aca="false">+Outflows!AA458+Fees!AA458+'Ongoing Cash Flows'!AA458+'Terminal Value'!AA458</f>
        <v>0</v>
      </c>
      <c r="AB458" s="9" t="n">
        <f aca="false">+Outflows!AB458+Fees!AB458+'Ongoing Cash Flows'!AB458+'Terminal Value'!AB458</f>
        <v>0</v>
      </c>
      <c r="AC458" s="9" t="n">
        <f aca="false">+Outflows!AC458+Fees!AC458+'Ongoing Cash Flows'!AC458+'Terminal Value'!AC458</f>
        <v>0</v>
      </c>
      <c r="AD458" s="9" t="n">
        <f aca="false">+Outflows!AD458+Fees!AD458+'Ongoing Cash Flows'!AD458+'Terminal Value'!AD458</f>
        <v>0</v>
      </c>
      <c r="AE458" s="9" t="n">
        <f aca="false">+Outflows!AE458+Fees!AE458+'Ongoing Cash Flows'!AE458+'Terminal Value'!AE458</f>
        <v>0</v>
      </c>
      <c r="AF458" s="9" t="n">
        <f aca="false">+Outflows!AF458+Fees!AF458+'Ongoing Cash Flows'!AF458+'Terminal Value'!AF458</f>
        <v>0</v>
      </c>
      <c r="AG458" s="9" t="n">
        <f aca="false">+Outflows!AG458+Fees!AG458+'Ongoing Cash Flows'!AG458+'Terminal Value'!AG458</f>
        <v>0</v>
      </c>
      <c r="AH458" s="9" t="n">
        <f aca="false">+Outflows!AH458+Fees!AH458+'Ongoing Cash Flows'!AH458+'Terminal Value'!AH458</f>
        <v>0</v>
      </c>
      <c r="AI458" s="9" t="n">
        <f aca="false">+Outflows!AI458+Fees!AI458+'Ongoing Cash Flows'!AI458+'Terminal Value'!AI458</f>
        <v>0</v>
      </c>
      <c r="AJ458" s="9" t="n">
        <f aca="false">+Outflows!AJ458+Fees!AJ458+'Ongoing Cash Flows'!AJ458+'Terminal Value'!AJ458</f>
        <v>0</v>
      </c>
      <c r="AK458" s="9"/>
      <c r="AL458" s="1"/>
      <c r="AM458" s="32"/>
      <c r="AN458" s="33" t="n">
        <f aca="false">IF(ISERROR(XIRR(B458:AJ458,IRRDates)),-1,XIRR(B458:AJ458,IRRDates))</f>
        <v>0.0634308640563418</v>
      </c>
      <c r="AO458" s="9" t="n">
        <f aca="false">SUMPRODUCT(B458:AJ458,PVRf)</f>
        <v>0</v>
      </c>
      <c r="AP458" s="9" t="n">
        <f aca="false">MIN(0,AO458-$AO$1004)^2</f>
        <v>0</v>
      </c>
      <c r="AQ458" s="9" t="n">
        <f aca="false">MAX(0,AO458-$AO$1004)^2</f>
        <v>0</v>
      </c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20"/>
      <c r="CM458" s="20"/>
      <c r="CN458" s="20"/>
      <c r="CO458" s="20"/>
      <c r="CP458" s="20"/>
    </row>
    <row r="459" customFormat="false" ht="11.25" hidden="false" customHeight="false" outlineLevel="0" collapsed="false">
      <c r="A459" s="1" t="n">
        <v>457</v>
      </c>
      <c r="B459" s="9" t="n">
        <f aca="false">+Outflows!B459+Fees!B459+'Ongoing Cash Flows'!B459+'Terminal Value'!B459</f>
        <v>-89009.8268711706</v>
      </c>
      <c r="C459" s="9" t="n">
        <f aca="false">+Outflows!C459+Fees!C459+'Ongoing Cash Flows'!C459+'Terminal Value'!C459</f>
        <v>14015.651760445</v>
      </c>
      <c r="D459" s="9" t="n">
        <f aca="false">+Outflows!D459+Fees!D459+'Ongoing Cash Flows'!D459+'Terminal Value'!D459</f>
        <v>11974.5432632482</v>
      </c>
      <c r="E459" s="9" t="n">
        <f aca="false">+Outflows!E459+Fees!E459+'Ongoing Cash Flows'!E459+'Terminal Value'!E459</f>
        <v>10064.7582460775</v>
      </c>
      <c r="F459" s="9" t="n">
        <f aca="false">+Outflows!F459+Fees!F459+'Ongoing Cash Flows'!F459+'Terminal Value'!F459</f>
        <v>9518.44108607152</v>
      </c>
      <c r="G459" s="9" t="n">
        <f aca="false">+Outflows!G459+Fees!G459+'Ongoing Cash Flows'!G459+'Terminal Value'!G459</f>
        <v>9295.74345908062</v>
      </c>
      <c r="H459" s="9" t="n">
        <f aca="false">+Outflows!H459+Fees!H459+'Ongoing Cash Flows'!H459+'Terminal Value'!H459</f>
        <v>8367.50655949506</v>
      </c>
      <c r="I459" s="9" t="n">
        <f aca="false">+Outflows!I459+Fees!I459+'Ongoing Cash Flows'!I459+'Terminal Value'!I459</f>
        <v>8223.16061073017</v>
      </c>
      <c r="J459" s="9" t="n">
        <f aca="false">+Outflows!J459+Fees!J459+'Ongoing Cash Flows'!J459+'Terminal Value'!J459</f>
        <v>8210.72640819518</v>
      </c>
      <c r="K459" s="9" t="n">
        <f aca="false">+Outflows!K459+Fees!K459+'Ongoing Cash Flows'!K459+'Terminal Value'!K459</f>
        <v>8201.37988165289</v>
      </c>
      <c r="L459" s="9" t="n">
        <f aca="false">+Outflows!L459+Fees!L459+'Ongoing Cash Flows'!L459+'Terminal Value'!L459</f>
        <v>8202.79847331477</v>
      </c>
      <c r="M459" s="9" t="n">
        <f aca="false">+Outflows!M459+Fees!M459+'Ongoing Cash Flows'!M459+'Terminal Value'!M459</f>
        <v>8174.60124735007</v>
      </c>
      <c r="N459" s="9" t="n">
        <f aca="false">+Outflows!N459+Fees!N459+'Ongoing Cash Flows'!N459+'Terminal Value'!N459</f>
        <v>8157.14574078286</v>
      </c>
      <c r="O459" s="9" t="n">
        <f aca="false">+Outflows!O459+Fees!O459+'Ongoing Cash Flows'!O459+'Terminal Value'!O459</f>
        <v>7830.8309302182</v>
      </c>
      <c r="P459" s="9" t="n">
        <f aca="false">+Outflows!P459+Fees!P459+'Ongoing Cash Flows'!P459+'Terminal Value'!P459</f>
        <v>7723.16325525704</v>
      </c>
      <c r="Q459" s="9" t="n">
        <f aca="false">+Outflows!Q459+Fees!Q459+'Ongoing Cash Flows'!Q459+'Terminal Value'!Q459</f>
        <v>7694.41588539061</v>
      </c>
      <c r="R459" s="9" t="n">
        <f aca="false">+Outflows!R459+Fees!R459+'Ongoing Cash Flows'!R459+'Terminal Value'!R459</f>
        <v>1020.90711028158</v>
      </c>
      <c r="S459" s="9" t="n">
        <f aca="false">+Outflows!S459+Fees!S459+'Ongoing Cash Flows'!S459+'Terminal Value'!S459</f>
        <v>0</v>
      </c>
      <c r="T459" s="9" t="n">
        <f aca="false">+Outflows!T459+Fees!T459+'Ongoing Cash Flows'!T459+'Terminal Value'!T459</f>
        <v>0</v>
      </c>
      <c r="U459" s="9" t="n">
        <f aca="false">+Outflows!U459+Fees!U459+'Ongoing Cash Flows'!U459+'Terminal Value'!U459</f>
        <v>0</v>
      </c>
      <c r="V459" s="9" t="n">
        <f aca="false">+Outflows!V459+Fees!V459+'Ongoing Cash Flows'!V459+'Terminal Value'!V459</f>
        <v>0</v>
      </c>
      <c r="W459" s="9" t="n">
        <f aca="false">+Outflows!W459+Fees!W459+'Ongoing Cash Flows'!W459+'Terminal Value'!W459</f>
        <v>0</v>
      </c>
      <c r="X459" s="9" t="n">
        <f aca="false">+Outflows!X459+Fees!X459+'Ongoing Cash Flows'!X459+'Terminal Value'!X459</f>
        <v>0</v>
      </c>
      <c r="Y459" s="9" t="n">
        <f aca="false">+Outflows!Y459+Fees!Y459+'Ongoing Cash Flows'!Y459+'Terminal Value'!Y459</f>
        <v>0</v>
      </c>
      <c r="Z459" s="9" t="n">
        <f aca="false">+Outflows!Z459+Fees!Z459+'Ongoing Cash Flows'!Z459+'Terminal Value'!Z459</f>
        <v>0</v>
      </c>
      <c r="AA459" s="9" t="n">
        <f aca="false">+Outflows!AA459+Fees!AA459+'Ongoing Cash Flows'!AA459+'Terminal Value'!AA459</f>
        <v>0</v>
      </c>
      <c r="AB459" s="9" t="n">
        <f aca="false">+Outflows!AB459+Fees!AB459+'Ongoing Cash Flows'!AB459+'Terminal Value'!AB459</f>
        <v>0</v>
      </c>
      <c r="AC459" s="9" t="n">
        <f aca="false">+Outflows!AC459+Fees!AC459+'Ongoing Cash Flows'!AC459+'Terminal Value'!AC459</f>
        <v>0</v>
      </c>
      <c r="AD459" s="9" t="n">
        <f aca="false">+Outflows!AD459+Fees!AD459+'Ongoing Cash Flows'!AD459+'Terminal Value'!AD459</f>
        <v>0</v>
      </c>
      <c r="AE459" s="9" t="n">
        <f aca="false">+Outflows!AE459+Fees!AE459+'Ongoing Cash Flows'!AE459+'Terminal Value'!AE459</f>
        <v>0</v>
      </c>
      <c r="AF459" s="9" t="n">
        <f aca="false">+Outflows!AF459+Fees!AF459+'Ongoing Cash Flows'!AF459+'Terminal Value'!AF459</f>
        <v>0</v>
      </c>
      <c r="AG459" s="9" t="n">
        <f aca="false">+Outflows!AG459+Fees!AG459+'Ongoing Cash Flows'!AG459+'Terminal Value'!AG459</f>
        <v>0</v>
      </c>
      <c r="AH459" s="9" t="n">
        <f aca="false">+Outflows!AH459+Fees!AH459+'Ongoing Cash Flows'!AH459+'Terminal Value'!AH459</f>
        <v>0</v>
      </c>
      <c r="AI459" s="9" t="n">
        <f aca="false">+Outflows!AI459+Fees!AI459+'Ongoing Cash Flows'!AI459+'Terminal Value'!AI459</f>
        <v>0</v>
      </c>
      <c r="AJ459" s="9" t="n">
        <f aca="false">+Outflows!AJ459+Fees!AJ459+'Ongoing Cash Flows'!AJ459+'Terminal Value'!AJ459</f>
        <v>0</v>
      </c>
      <c r="AK459" s="9"/>
      <c r="AL459" s="1"/>
      <c r="AM459" s="32"/>
      <c r="AN459" s="33" t="n">
        <f aca="false">IF(ISERROR(XIRR(B459:AJ459,IRRDates)),-1,XIRR(B459:AJ459,IRRDates))</f>
        <v>0.0652805233195818</v>
      </c>
      <c r="AO459" s="9" t="n">
        <f aca="false">SUMPRODUCT(B459:AJ459,PVRf)</f>
        <v>0</v>
      </c>
      <c r="AP459" s="9" t="n">
        <f aca="false">MIN(0,AO459-$AO$1004)^2</f>
        <v>0</v>
      </c>
      <c r="AQ459" s="9" t="n">
        <f aca="false">MAX(0,AO459-$AO$1004)^2</f>
        <v>0</v>
      </c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20"/>
      <c r="CM459" s="20"/>
      <c r="CN459" s="20"/>
      <c r="CO459" s="20"/>
      <c r="CP459" s="20"/>
    </row>
    <row r="460" customFormat="false" ht="11.25" hidden="false" customHeight="false" outlineLevel="0" collapsed="false">
      <c r="A460" s="1" t="n">
        <v>458</v>
      </c>
      <c r="B460" s="9" t="n">
        <f aca="false">+Outflows!B460+Fees!B460+'Ongoing Cash Flows'!B460+'Terminal Value'!B460</f>
        <v>-85144.1765458156</v>
      </c>
      <c r="C460" s="9" t="n">
        <f aca="false">+Outflows!C460+Fees!C460+'Ongoing Cash Flows'!C460+'Terminal Value'!C460</f>
        <v>13947.3433523291</v>
      </c>
      <c r="D460" s="9" t="n">
        <f aca="false">+Outflows!D460+Fees!D460+'Ongoing Cash Flows'!D460+'Terminal Value'!D460</f>
        <v>11825.619626571</v>
      </c>
      <c r="E460" s="9" t="n">
        <f aca="false">+Outflows!E460+Fees!E460+'Ongoing Cash Flows'!E460+'Terminal Value'!E460</f>
        <v>9775.15381856415</v>
      </c>
      <c r="F460" s="9" t="n">
        <f aca="false">+Outflows!F460+Fees!F460+'Ongoing Cash Flows'!F460+'Terminal Value'!F460</f>
        <v>9457.87191818494</v>
      </c>
      <c r="G460" s="9" t="n">
        <f aca="false">+Outflows!G460+Fees!G460+'Ongoing Cash Flows'!G460+'Terminal Value'!G460</f>
        <v>9161.38686622522</v>
      </c>
      <c r="H460" s="9" t="n">
        <f aca="false">+Outflows!H460+Fees!H460+'Ongoing Cash Flows'!H460+'Terminal Value'!H460</f>
        <v>8273.87184955823</v>
      </c>
      <c r="I460" s="9" t="n">
        <f aca="false">+Outflows!I460+Fees!I460+'Ongoing Cash Flows'!I460+'Terminal Value'!I460</f>
        <v>8134.48568478678</v>
      </c>
      <c r="J460" s="9" t="n">
        <f aca="false">+Outflows!J460+Fees!J460+'Ongoing Cash Flows'!J460+'Terminal Value'!J460</f>
        <v>8122.05148225179</v>
      </c>
      <c r="K460" s="9" t="n">
        <f aca="false">+Outflows!K460+Fees!K460+'Ongoing Cash Flows'!K460+'Terminal Value'!K460</f>
        <v>8112.55465922486</v>
      </c>
      <c r="L460" s="9" t="n">
        <f aca="false">+Outflows!L460+Fees!L460+'Ongoing Cash Flows'!L460+'Terminal Value'!L460</f>
        <v>8114.12354737138</v>
      </c>
      <c r="M460" s="9" t="n">
        <f aca="false">+Outflows!M460+Fees!M460+'Ongoing Cash Flows'!M460+'Terminal Value'!M460</f>
        <v>8085.77602492203</v>
      </c>
      <c r="N460" s="9" t="n">
        <f aca="false">+Outflows!N460+Fees!N460+'Ongoing Cash Flows'!N460+'Terminal Value'!N460</f>
        <v>8068.47081483948</v>
      </c>
      <c r="O460" s="9" t="n">
        <f aca="false">+Outflows!O460+Fees!O460+'Ongoing Cash Flows'!O460+'Terminal Value'!O460</f>
        <v>7742.00570779017</v>
      </c>
      <c r="P460" s="9" t="n">
        <f aca="false">+Outflows!P460+Fees!P460+'Ongoing Cash Flows'!P460+'Terminal Value'!P460</f>
        <v>7634.48832931366</v>
      </c>
      <c r="Q460" s="9" t="n">
        <f aca="false">+Outflows!Q460+Fees!Q460+'Ongoing Cash Flows'!Q460+'Terminal Value'!Q460</f>
        <v>7605.59066296257</v>
      </c>
      <c r="R460" s="9" t="n">
        <f aca="false">+Outflows!R460+Fees!R460+'Ongoing Cash Flows'!R460+'Terminal Value'!R460</f>
        <v>976.569647309887</v>
      </c>
      <c r="S460" s="9" t="n">
        <f aca="false">+Outflows!S460+Fees!S460+'Ongoing Cash Flows'!S460+'Terminal Value'!S460</f>
        <v>0</v>
      </c>
      <c r="T460" s="9" t="n">
        <f aca="false">+Outflows!T460+Fees!T460+'Ongoing Cash Flows'!T460+'Terminal Value'!T460</f>
        <v>0</v>
      </c>
      <c r="U460" s="9" t="n">
        <f aca="false">+Outflows!U460+Fees!U460+'Ongoing Cash Flows'!U460+'Terminal Value'!U460</f>
        <v>0</v>
      </c>
      <c r="V460" s="9" t="n">
        <f aca="false">+Outflows!V460+Fees!V460+'Ongoing Cash Flows'!V460+'Terminal Value'!V460</f>
        <v>0</v>
      </c>
      <c r="W460" s="9" t="n">
        <f aca="false">+Outflows!W460+Fees!W460+'Ongoing Cash Flows'!W460+'Terminal Value'!W460</f>
        <v>0</v>
      </c>
      <c r="X460" s="9" t="n">
        <f aca="false">+Outflows!X460+Fees!X460+'Ongoing Cash Flows'!X460+'Terminal Value'!X460</f>
        <v>0</v>
      </c>
      <c r="Y460" s="9" t="n">
        <f aca="false">+Outflows!Y460+Fees!Y460+'Ongoing Cash Flows'!Y460+'Terminal Value'!Y460</f>
        <v>0</v>
      </c>
      <c r="Z460" s="9" t="n">
        <f aca="false">+Outflows!Z460+Fees!Z460+'Ongoing Cash Flows'!Z460+'Terminal Value'!Z460</f>
        <v>0</v>
      </c>
      <c r="AA460" s="9" t="n">
        <f aca="false">+Outflows!AA460+Fees!AA460+'Ongoing Cash Flows'!AA460+'Terminal Value'!AA460</f>
        <v>0</v>
      </c>
      <c r="AB460" s="9" t="n">
        <f aca="false">+Outflows!AB460+Fees!AB460+'Ongoing Cash Flows'!AB460+'Terminal Value'!AB460</f>
        <v>0</v>
      </c>
      <c r="AC460" s="9" t="n">
        <f aca="false">+Outflows!AC460+Fees!AC460+'Ongoing Cash Flows'!AC460+'Terminal Value'!AC460</f>
        <v>0</v>
      </c>
      <c r="AD460" s="9" t="n">
        <f aca="false">+Outflows!AD460+Fees!AD460+'Ongoing Cash Flows'!AD460+'Terminal Value'!AD460</f>
        <v>0</v>
      </c>
      <c r="AE460" s="9" t="n">
        <f aca="false">+Outflows!AE460+Fees!AE460+'Ongoing Cash Flows'!AE460+'Terminal Value'!AE460</f>
        <v>0</v>
      </c>
      <c r="AF460" s="9" t="n">
        <f aca="false">+Outflows!AF460+Fees!AF460+'Ongoing Cash Flows'!AF460+'Terminal Value'!AF460</f>
        <v>0</v>
      </c>
      <c r="AG460" s="9" t="n">
        <f aca="false">+Outflows!AG460+Fees!AG460+'Ongoing Cash Flows'!AG460+'Terminal Value'!AG460</f>
        <v>0</v>
      </c>
      <c r="AH460" s="9" t="n">
        <f aca="false">+Outflows!AH460+Fees!AH460+'Ongoing Cash Flows'!AH460+'Terminal Value'!AH460</f>
        <v>0</v>
      </c>
      <c r="AI460" s="9" t="n">
        <f aca="false">+Outflows!AI460+Fees!AI460+'Ongoing Cash Flows'!AI460+'Terminal Value'!AI460</f>
        <v>0</v>
      </c>
      <c r="AJ460" s="9" t="n">
        <f aca="false">+Outflows!AJ460+Fees!AJ460+'Ongoing Cash Flows'!AJ460+'Terminal Value'!AJ460</f>
        <v>0</v>
      </c>
      <c r="AK460" s="9"/>
      <c r="AL460" s="1"/>
      <c r="AM460" s="32"/>
      <c r="AN460" s="33" t="n">
        <f aca="false">IF(ISERROR(XIRR(B460:AJ460,IRRDates)),-1,XIRR(B460:AJ460,IRRDates))</f>
        <v>0.0709246959919846</v>
      </c>
      <c r="AO460" s="9" t="n">
        <f aca="false">SUMPRODUCT(B460:AJ460,PVRf)</f>
        <v>0</v>
      </c>
      <c r="AP460" s="9" t="n">
        <f aca="false">MIN(0,AO460-$AO$1004)^2</f>
        <v>0</v>
      </c>
      <c r="AQ460" s="9" t="n">
        <f aca="false">MAX(0,AO460-$AO$1004)^2</f>
        <v>0</v>
      </c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20"/>
      <c r="CM460" s="20"/>
      <c r="CN460" s="20"/>
      <c r="CO460" s="20"/>
      <c r="CP460" s="20"/>
    </row>
    <row r="461" customFormat="false" ht="11.25" hidden="false" customHeight="false" outlineLevel="0" collapsed="false">
      <c r="A461" s="1" t="n">
        <v>459</v>
      </c>
      <c r="B461" s="9" t="n">
        <f aca="false">+Outflows!B461+Fees!B461+'Ongoing Cash Flows'!B461+'Terminal Value'!B461</f>
        <v>-90053.3039966008</v>
      </c>
      <c r="C461" s="9" t="n">
        <f aca="false">+Outflows!C461+Fees!C461+'Ongoing Cash Flows'!C461+'Terminal Value'!C461</f>
        <v>14107.9342334706</v>
      </c>
      <c r="D461" s="9" t="n">
        <f aca="false">+Outflows!D461+Fees!D461+'Ongoing Cash Flows'!D461+'Terminal Value'!D461</f>
        <v>12023.1628567837</v>
      </c>
      <c r="E461" s="9" t="n">
        <f aca="false">+Outflows!E461+Fees!E461+'Ongoing Cash Flows'!E461+'Terminal Value'!E461</f>
        <v>9984.25101633107</v>
      </c>
      <c r="F461" s="9" t="n">
        <f aca="false">+Outflows!F461+Fees!F461+'Ongoing Cash Flows'!F461+'Terminal Value'!F461</f>
        <v>9542.59732644328</v>
      </c>
      <c r="G461" s="9" t="n">
        <f aca="false">+Outflows!G461+Fees!G461+'Ongoing Cash Flows'!G461+'Terminal Value'!G461</f>
        <v>9299.34586700942</v>
      </c>
      <c r="H461" s="9" t="n">
        <f aca="false">+Outflows!H461+Fees!H461+'Ongoing Cash Flows'!H461+'Terminal Value'!H461</f>
        <v>8392.78191286174</v>
      </c>
      <c r="I461" s="9" t="n">
        <f aca="false">+Outflows!I461+Fees!I461+'Ongoing Cash Flows'!I461+'Terminal Value'!I461</f>
        <v>8247.09714120584</v>
      </c>
      <c r="J461" s="9" t="n">
        <f aca="false">+Outflows!J461+Fees!J461+'Ongoing Cash Flows'!J461+'Terminal Value'!J461</f>
        <v>8234.66293867085</v>
      </c>
      <c r="K461" s="9" t="n">
        <f aca="false">+Outflows!K461+Fees!K461+'Ongoing Cash Flows'!K461+'Terminal Value'!K461</f>
        <v>8225.35698251919</v>
      </c>
      <c r="L461" s="9" t="n">
        <f aca="false">+Outflows!L461+Fees!L461+'Ongoing Cash Flows'!L461+'Terminal Value'!L461</f>
        <v>8226.73500379043</v>
      </c>
      <c r="M461" s="9" t="n">
        <f aca="false">+Outflows!M461+Fees!M461+'Ongoing Cash Flows'!M461+'Terminal Value'!M461</f>
        <v>8198.57834821637</v>
      </c>
      <c r="N461" s="9" t="n">
        <f aca="false">+Outflows!N461+Fees!N461+'Ongoing Cash Flows'!N461+'Terminal Value'!N461</f>
        <v>8181.08227125853</v>
      </c>
      <c r="O461" s="9" t="n">
        <f aca="false">+Outflows!O461+Fees!O461+'Ongoing Cash Flows'!O461+'Terminal Value'!O461</f>
        <v>7854.80803108451</v>
      </c>
      <c r="P461" s="9" t="n">
        <f aca="false">+Outflows!P461+Fees!P461+'Ongoing Cash Flows'!P461+'Terminal Value'!P461</f>
        <v>7747.09978573271</v>
      </c>
      <c r="Q461" s="9" t="n">
        <f aca="false">+Outflows!Q461+Fees!Q461+'Ongoing Cash Flows'!Q461+'Terminal Value'!Q461</f>
        <v>7718.39298625691</v>
      </c>
      <c r="R461" s="9" t="n">
        <f aca="false">+Outflows!R461+Fees!R461+'Ongoing Cash Flows'!R461+'Terminal Value'!R461</f>
        <v>1032.87537551941</v>
      </c>
      <c r="S461" s="9" t="n">
        <f aca="false">+Outflows!S461+Fees!S461+'Ongoing Cash Flows'!S461+'Terminal Value'!S461</f>
        <v>0</v>
      </c>
      <c r="T461" s="9" t="n">
        <f aca="false">+Outflows!T461+Fees!T461+'Ongoing Cash Flows'!T461+'Terminal Value'!T461</f>
        <v>0</v>
      </c>
      <c r="U461" s="9" t="n">
        <f aca="false">+Outflows!U461+Fees!U461+'Ongoing Cash Flows'!U461+'Terminal Value'!U461</f>
        <v>0</v>
      </c>
      <c r="V461" s="9" t="n">
        <f aca="false">+Outflows!V461+Fees!V461+'Ongoing Cash Flows'!V461+'Terminal Value'!V461</f>
        <v>0</v>
      </c>
      <c r="W461" s="9" t="n">
        <f aca="false">+Outflows!W461+Fees!W461+'Ongoing Cash Flows'!W461+'Terminal Value'!W461</f>
        <v>0</v>
      </c>
      <c r="X461" s="9" t="n">
        <f aca="false">+Outflows!X461+Fees!X461+'Ongoing Cash Flows'!X461+'Terminal Value'!X461</f>
        <v>0</v>
      </c>
      <c r="Y461" s="9" t="n">
        <f aca="false">+Outflows!Y461+Fees!Y461+'Ongoing Cash Flows'!Y461+'Terminal Value'!Y461</f>
        <v>0</v>
      </c>
      <c r="Z461" s="9" t="n">
        <f aca="false">+Outflows!Z461+Fees!Z461+'Ongoing Cash Flows'!Z461+'Terminal Value'!Z461</f>
        <v>0</v>
      </c>
      <c r="AA461" s="9" t="n">
        <f aca="false">+Outflows!AA461+Fees!AA461+'Ongoing Cash Flows'!AA461+'Terminal Value'!AA461</f>
        <v>0</v>
      </c>
      <c r="AB461" s="9" t="n">
        <f aca="false">+Outflows!AB461+Fees!AB461+'Ongoing Cash Flows'!AB461+'Terminal Value'!AB461</f>
        <v>0</v>
      </c>
      <c r="AC461" s="9" t="n">
        <f aca="false">+Outflows!AC461+Fees!AC461+'Ongoing Cash Flows'!AC461+'Terminal Value'!AC461</f>
        <v>0</v>
      </c>
      <c r="AD461" s="9" t="n">
        <f aca="false">+Outflows!AD461+Fees!AD461+'Ongoing Cash Flows'!AD461+'Terminal Value'!AD461</f>
        <v>0</v>
      </c>
      <c r="AE461" s="9" t="n">
        <f aca="false">+Outflows!AE461+Fees!AE461+'Ongoing Cash Flows'!AE461+'Terminal Value'!AE461</f>
        <v>0</v>
      </c>
      <c r="AF461" s="9" t="n">
        <f aca="false">+Outflows!AF461+Fees!AF461+'Ongoing Cash Flows'!AF461+'Terminal Value'!AF461</f>
        <v>0</v>
      </c>
      <c r="AG461" s="9" t="n">
        <f aca="false">+Outflows!AG461+Fees!AG461+'Ongoing Cash Flows'!AG461+'Terminal Value'!AG461</f>
        <v>0</v>
      </c>
      <c r="AH461" s="9" t="n">
        <f aca="false">+Outflows!AH461+Fees!AH461+'Ongoing Cash Flows'!AH461+'Terminal Value'!AH461</f>
        <v>0</v>
      </c>
      <c r="AI461" s="9" t="n">
        <f aca="false">+Outflows!AI461+Fees!AI461+'Ongoing Cash Flows'!AI461+'Terminal Value'!AI461</f>
        <v>0</v>
      </c>
      <c r="AJ461" s="9" t="n">
        <f aca="false">+Outflows!AJ461+Fees!AJ461+'Ongoing Cash Flows'!AJ461+'Terminal Value'!AJ461</f>
        <v>0</v>
      </c>
      <c r="AK461" s="9"/>
      <c r="AL461" s="1"/>
      <c r="AM461" s="32"/>
      <c r="AN461" s="33" t="n">
        <f aca="false">IF(ISERROR(XIRR(B461:AJ461,IRRDates)),-1,XIRR(B461:AJ461,IRRDates))</f>
        <v>0.0636911205079976</v>
      </c>
      <c r="AO461" s="9" t="n">
        <f aca="false">SUMPRODUCT(B461:AJ461,PVRf)</f>
        <v>0</v>
      </c>
      <c r="AP461" s="9" t="n">
        <f aca="false">MIN(0,AO461-$AO$1004)^2</f>
        <v>0</v>
      </c>
      <c r="AQ461" s="9" t="n">
        <f aca="false">MAX(0,AO461-$AO$1004)^2</f>
        <v>0</v>
      </c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20"/>
      <c r="CM461" s="20"/>
      <c r="CN461" s="20"/>
      <c r="CO461" s="20"/>
      <c r="CP461" s="20"/>
    </row>
    <row r="462" customFormat="false" ht="11.25" hidden="false" customHeight="false" outlineLevel="0" collapsed="false">
      <c r="A462" s="1" t="n">
        <v>460</v>
      </c>
      <c r="B462" s="9" t="n">
        <f aca="false">+Outflows!B462+Fees!B462+'Ongoing Cash Flows'!B462+'Terminal Value'!B462</f>
        <v>-86386.9390245746</v>
      </c>
      <c r="C462" s="9" t="n">
        <f aca="false">+Outflows!C462+Fees!C462+'Ongoing Cash Flows'!C462+'Terminal Value'!C462</f>
        <v>14084.9973212931</v>
      </c>
      <c r="D462" s="9" t="n">
        <f aca="false">+Outflows!D462+Fees!D462+'Ongoing Cash Flows'!D462+'Terminal Value'!D462</f>
        <v>11806.059544097</v>
      </c>
      <c r="E462" s="9" t="n">
        <f aca="false">+Outflows!E462+Fees!E462+'Ongoing Cash Flows'!E462+'Terminal Value'!E462</f>
        <v>9925.08672634244</v>
      </c>
      <c r="F462" s="9" t="n">
        <f aca="false">+Outflows!F462+Fees!F462+'Ongoing Cash Flows'!F462+'Terminal Value'!F462</f>
        <v>9599.9589539965</v>
      </c>
      <c r="G462" s="9" t="n">
        <f aca="false">+Outflows!G462+Fees!G462+'Ongoing Cash Flows'!G462+'Terminal Value'!G462</f>
        <v>9269.5611043997</v>
      </c>
      <c r="H462" s="9" t="n">
        <f aca="false">+Outflows!H462+Fees!H462+'Ongoing Cash Flows'!H462+'Terminal Value'!H462</f>
        <v>8303.97434058173</v>
      </c>
      <c r="I462" s="9" t="n">
        <f aca="false">+Outflows!I462+Fees!I462+'Ongoing Cash Flows'!I462+'Terminal Value'!I462</f>
        <v>8162.99366183953</v>
      </c>
      <c r="J462" s="9" t="n">
        <f aca="false">+Outflows!J462+Fees!J462+'Ongoing Cash Flows'!J462+'Terminal Value'!J462</f>
        <v>8150.55945930454</v>
      </c>
      <c r="K462" s="9" t="n">
        <f aca="false">+Outflows!K462+Fees!K462+'Ongoing Cash Flows'!K462+'Terminal Value'!K462</f>
        <v>8141.11095488278</v>
      </c>
      <c r="L462" s="9" t="n">
        <f aca="false">+Outflows!L462+Fees!L462+'Ongoing Cash Flows'!L462+'Terminal Value'!L462</f>
        <v>8142.63152442413</v>
      </c>
      <c r="M462" s="9" t="n">
        <f aca="false">+Outflows!M462+Fees!M462+'Ongoing Cash Flows'!M462+'Terminal Value'!M462</f>
        <v>8114.33232057995</v>
      </c>
      <c r="N462" s="9" t="n">
        <f aca="false">+Outflows!N462+Fees!N462+'Ongoing Cash Flows'!N462+'Terminal Value'!N462</f>
        <v>8096.97879189222</v>
      </c>
      <c r="O462" s="9" t="n">
        <f aca="false">+Outflows!O462+Fees!O462+'Ongoing Cash Flows'!O462+'Terminal Value'!O462</f>
        <v>7770.56200344809</v>
      </c>
      <c r="P462" s="9" t="n">
        <f aca="false">+Outflows!P462+Fees!P462+'Ongoing Cash Flows'!P462+'Terminal Value'!P462</f>
        <v>7662.9963063664</v>
      </c>
      <c r="Q462" s="9" t="n">
        <f aca="false">+Outflows!Q462+Fees!Q462+'Ongoing Cash Flows'!Q462+'Terminal Value'!Q462</f>
        <v>7634.14695862049</v>
      </c>
      <c r="R462" s="9" t="n">
        <f aca="false">+Outflows!R462+Fees!R462+'Ongoing Cash Flows'!R462+'Terminal Value'!R462</f>
        <v>990.82363583626</v>
      </c>
      <c r="S462" s="9" t="n">
        <f aca="false">+Outflows!S462+Fees!S462+'Ongoing Cash Flows'!S462+'Terminal Value'!S462</f>
        <v>0</v>
      </c>
      <c r="T462" s="9" t="n">
        <f aca="false">+Outflows!T462+Fees!T462+'Ongoing Cash Flows'!T462+'Terminal Value'!T462</f>
        <v>0</v>
      </c>
      <c r="U462" s="9" t="n">
        <f aca="false">+Outflows!U462+Fees!U462+'Ongoing Cash Flows'!U462+'Terminal Value'!U462</f>
        <v>0</v>
      </c>
      <c r="V462" s="9" t="n">
        <f aca="false">+Outflows!V462+Fees!V462+'Ongoing Cash Flows'!V462+'Terminal Value'!V462</f>
        <v>0</v>
      </c>
      <c r="W462" s="9" t="n">
        <f aca="false">+Outflows!W462+Fees!W462+'Ongoing Cash Flows'!W462+'Terminal Value'!W462</f>
        <v>0</v>
      </c>
      <c r="X462" s="9" t="n">
        <f aca="false">+Outflows!X462+Fees!X462+'Ongoing Cash Flows'!X462+'Terminal Value'!X462</f>
        <v>0</v>
      </c>
      <c r="Y462" s="9" t="n">
        <f aca="false">+Outflows!Y462+Fees!Y462+'Ongoing Cash Flows'!Y462+'Terminal Value'!Y462</f>
        <v>0</v>
      </c>
      <c r="Z462" s="9" t="n">
        <f aca="false">+Outflows!Z462+Fees!Z462+'Ongoing Cash Flows'!Z462+'Terminal Value'!Z462</f>
        <v>0</v>
      </c>
      <c r="AA462" s="9" t="n">
        <f aca="false">+Outflows!AA462+Fees!AA462+'Ongoing Cash Flows'!AA462+'Terminal Value'!AA462</f>
        <v>0</v>
      </c>
      <c r="AB462" s="9" t="n">
        <f aca="false">+Outflows!AB462+Fees!AB462+'Ongoing Cash Flows'!AB462+'Terminal Value'!AB462</f>
        <v>0</v>
      </c>
      <c r="AC462" s="9" t="n">
        <f aca="false">+Outflows!AC462+Fees!AC462+'Ongoing Cash Flows'!AC462+'Terminal Value'!AC462</f>
        <v>0</v>
      </c>
      <c r="AD462" s="9" t="n">
        <f aca="false">+Outflows!AD462+Fees!AD462+'Ongoing Cash Flows'!AD462+'Terminal Value'!AD462</f>
        <v>0</v>
      </c>
      <c r="AE462" s="9" t="n">
        <f aca="false">+Outflows!AE462+Fees!AE462+'Ongoing Cash Flows'!AE462+'Terminal Value'!AE462</f>
        <v>0</v>
      </c>
      <c r="AF462" s="9" t="n">
        <f aca="false">+Outflows!AF462+Fees!AF462+'Ongoing Cash Flows'!AF462+'Terminal Value'!AF462</f>
        <v>0</v>
      </c>
      <c r="AG462" s="9" t="n">
        <f aca="false">+Outflows!AG462+Fees!AG462+'Ongoing Cash Flows'!AG462+'Terminal Value'!AG462</f>
        <v>0</v>
      </c>
      <c r="AH462" s="9" t="n">
        <f aca="false">+Outflows!AH462+Fees!AH462+'Ongoing Cash Flows'!AH462+'Terminal Value'!AH462</f>
        <v>0</v>
      </c>
      <c r="AI462" s="9" t="n">
        <f aca="false">+Outflows!AI462+Fees!AI462+'Ongoing Cash Flows'!AI462+'Terminal Value'!AI462</f>
        <v>0</v>
      </c>
      <c r="AJ462" s="9" t="n">
        <f aca="false">+Outflows!AJ462+Fees!AJ462+'Ongoing Cash Flows'!AJ462+'Terminal Value'!AJ462</f>
        <v>0</v>
      </c>
      <c r="AK462" s="9"/>
      <c r="AL462" s="1"/>
      <c r="AM462" s="32"/>
      <c r="AN462" s="33" t="n">
        <f aca="false">IF(ISERROR(XIRR(B462:AJ462,IRRDates)),-1,XIRR(B462:AJ462,IRRDates))</f>
        <v>0.0695404562523923</v>
      </c>
      <c r="AO462" s="9" t="n">
        <f aca="false">SUMPRODUCT(B462:AJ462,PVRf)</f>
        <v>0</v>
      </c>
      <c r="AP462" s="9" t="n">
        <f aca="false">MIN(0,AO462-$AO$1004)^2</f>
        <v>0</v>
      </c>
      <c r="AQ462" s="9" t="n">
        <f aca="false">MAX(0,AO462-$AO$1004)^2</f>
        <v>0</v>
      </c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20"/>
      <c r="CM462" s="20"/>
      <c r="CN462" s="20"/>
      <c r="CO462" s="20"/>
      <c r="CP462" s="20"/>
    </row>
    <row r="463" customFormat="false" ht="11.25" hidden="false" customHeight="false" outlineLevel="0" collapsed="false">
      <c r="A463" s="1" t="n">
        <v>461</v>
      </c>
      <c r="B463" s="9" t="n">
        <f aca="false">+Outflows!B463+Fees!B463+'Ongoing Cash Flows'!B463+'Terminal Value'!B463</f>
        <v>-85289.4821774538</v>
      </c>
      <c r="C463" s="9" t="n">
        <f aca="false">+Outflows!C463+Fees!C463+'Ongoing Cash Flows'!C463+'Terminal Value'!C463</f>
        <v>14081.9102862288</v>
      </c>
      <c r="D463" s="9" t="n">
        <f aca="false">+Outflows!D463+Fees!D463+'Ongoing Cash Flows'!D463+'Terminal Value'!D463</f>
        <v>11819.4845078262</v>
      </c>
      <c r="E463" s="9" t="n">
        <f aca="false">+Outflows!E463+Fees!E463+'Ongoing Cash Flows'!E463+'Terminal Value'!E463</f>
        <v>9907.30495365107</v>
      </c>
      <c r="F463" s="9" t="n">
        <f aca="false">+Outflows!F463+Fees!F463+'Ongoing Cash Flows'!F463+'Terminal Value'!F463</f>
        <v>9311.12171324188</v>
      </c>
      <c r="G463" s="9" t="n">
        <f aca="false">+Outflows!G463+Fees!G463+'Ongoing Cash Flows'!G463+'Terminal Value'!G463</f>
        <v>9206.31822929841</v>
      </c>
      <c r="H463" s="9" t="n">
        <f aca="false">+Outflows!H463+Fees!H463+'Ongoing Cash Flows'!H463+'Terminal Value'!H463</f>
        <v>8277.39147744112</v>
      </c>
      <c r="I463" s="9" t="n">
        <f aca="false">+Outflows!I463+Fees!I463+'Ongoing Cash Flows'!I463+'Terminal Value'!I463</f>
        <v>8137.81887973206</v>
      </c>
      <c r="J463" s="9" t="n">
        <f aca="false">+Outflows!J463+Fees!J463+'Ongoing Cash Flows'!J463+'Terminal Value'!J463</f>
        <v>8125.38467719707</v>
      </c>
      <c r="K463" s="9" t="n">
        <f aca="false">+Outflows!K463+Fees!K463+'Ongoing Cash Flows'!K463+'Terminal Value'!K463</f>
        <v>8115.89350365309</v>
      </c>
      <c r="L463" s="9" t="n">
        <f aca="false">+Outflows!L463+Fees!L463+'Ongoing Cash Flows'!L463+'Terminal Value'!L463</f>
        <v>8117.45674231666</v>
      </c>
      <c r="M463" s="9" t="n">
        <f aca="false">+Outflows!M463+Fees!M463+'Ongoing Cash Flows'!M463+'Terminal Value'!M463</f>
        <v>8089.11486935027</v>
      </c>
      <c r="N463" s="9" t="n">
        <f aca="false">+Outflows!N463+Fees!N463+'Ongoing Cash Flows'!N463+'Terminal Value'!N463</f>
        <v>8071.80400978475</v>
      </c>
      <c r="O463" s="9" t="n">
        <f aca="false">+Outflows!O463+Fees!O463+'Ongoing Cash Flows'!O463+'Terminal Value'!O463</f>
        <v>7745.3445522184</v>
      </c>
      <c r="P463" s="9" t="n">
        <f aca="false">+Outflows!P463+Fees!P463+'Ongoing Cash Flows'!P463+'Terminal Value'!P463</f>
        <v>7637.82152425893</v>
      </c>
      <c r="Q463" s="9" t="n">
        <f aca="false">+Outflows!Q463+Fees!Q463+'Ongoing Cash Flows'!Q463+'Terminal Value'!Q463</f>
        <v>7608.92950739081</v>
      </c>
      <c r="R463" s="9" t="n">
        <f aca="false">+Outflows!R463+Fees!R463+'Ongoing Cash Flows'!R463+'Terminal Value'!R463</f>
        <v>978.236244782524</v>
      </c>
      <c r="S463" s="9" t="n">
        <f aca="false">+Outflows!S463+Fees!S463+'Ongoing Cash Flows'!S463+'Terminal Value'!S463</f>
        <v>0</v>
      </c>
      <c r="T463" s="9" t="n">
        <f aca="false">+Outflows!T463+Fees!T463+'Ongoing Cash Flows'!T463+'Terminal Value'!T463</f>
        <v>0</v>
      </c>
      <c r="U463" s="9" t="n">
        <f aca="false">+Outflows!U463+Fees!U463+'Ongoing Cash Flows'!U463+'Terminal Value'!U463</f>
        <v>0</v>
      </c>
      <c r="V463" s="9" t="n">
        <f aca="false">+Outflows!V463+Fees!V463+'Ongoing Cash Flows'!V463+'Terminal Value'!V463</f>
        <v>0</v>
      </c>
      <c r="W463" s="9" t="n">
        <f aca="false">+Outflows!W463+Fees!W463+'Ongoing Cash Flows'!W463+'Terminal Value'!W463</f>
        <v>0</v>
      </c>
      <c r="X463" s="9" t="n">
        <f aca="false">+Outflows!X463+Fees!X463+'Ongoing Cash Flows'!X463+'Terminal Value'!X463</f>
        <v>0</v>
      </c>
      <c r="Y463" s="9" t="n">
        <f aca="false">+Outflows!Y463+Fees!Y463+'Ongoing Cash Flows'!Y463+'Terminal Value'!Y463</f>
        <v>0</v>
      </c>
      <c r="Z463" s="9" t="n">
        <f aca="false">+Outflows!Z463+Fees!Z463+'Ongoing Cash Flows'!Z463+'Terminal Value'!Z463</f>
        <v>0</v>
      </c>
      <c r="AA463" s="9" t="n">
        <f aca="false">+Outflows!AA463+Fees!AA463+'Ongoing Cash Flows'!AA463+'Terminal Value'!AA463</f>
        <v>0</v>
      </c>
      <c r="AB463" s="9" t="n">
        <f aca="false">+Outflows!AB463+Fees!AB463+'Ongoing Cash Flows'!AB463+'Terminal Value'!AB463</f>
        <v>0</v>
      </c>
      <c r="AC463" s="9" t="n">
        <f aca="false">+Outflows!AC463+Fees!AC463+'Ongoing Cash Flows'!AC463+'Terminal Value'!AC463</f>
        <v>0</v>
      </c>
      <c r="AD463" s="9" t="n">
        <f aca="false">+Outflows!AD463+Fees!AD463+'Ongoing Cash Flows'!AD463+'Terminal Value'!AD463</f>
        <v>0</v>
      </c>
      <c r="AE463" s="9" t="n">
        <f aca="false">+Outflows!AE463+Fees!AE463+'Ongoing Cash Flows'!AE463+'Terminal Value'!AE463</f>
        <v>0</v>
      </c>
      <c r="AF463" s="9" t="n">
        <f aca="false">+Outflows!AF463+Fees!AF463+'Ongoing Cash Flows'!AF463+'Terminal Value'!AF463</f>
        <v>0</v>
      </c>
      <c r="AG463" s="9" t="n">
        <f aca="false">+Outflows!AG463+Fees!AG463+'Ongoing Cash Flows'!AG463+'Terminal Value'!AG463</f>
        <v>0</v>
      </c>
      <c r="AH463" s="9" t="n">
        <f aca="false">+Outflows!AH463+Fees!AH463+'Ongoing Cash Flows'!AH463+'Terminal Value'!AH463</f>
        <v>0</v>
      </c>
      <c r="AI463" s="9" t="n">
        <f aca="false">+Outflows!AI463+Fees!AI463+'Ongoing Cash Flows'!AI463+'Terminal Value'!AI463</f>
        <v>0</v>
      </c>
      <c r="AJ463" s="9" t="n">
        <f aca="false">+Outflows!AJ463+Fees!AJ463+'Ongoing Cash Flows'!AJ463+'Terminal Value'!AJ463</f>
        <v>0</v>
      </c>
      <c r="AK463" s="9"/>
      <c r="AL463" s="1"/>
      <c r="AM463" s="32"/>
      <c r="AN463" s="33" t="n">
        <f aca="false">IF(ISERROR(XIRR(B463:AJ463,IRRDates)),-1,XIRR(B463:AJ463,IRRDates))</f>
        <v>0.0709663650196812</v>
      </c>
      <c r="AO463" s="9" t="n">
        <f aca="false">SUMPRODUCT(B463:AJ463,PVRf)</f>
        <v>0</v>
      </c>
      <c r="AP463" s="9" t="n">
        <f aca="false">MIN(0,AO463-$AO$1004)^2</f>
        <v>0</v>
      </c>
      <c r="AQ463" s="9" t="n">
        <f aca="false">MAX(0,AO463-$AO$1004)^2</f>
        <v>0</v>
      </c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20"/>
      <c r="CM463" s="20"/>
      <c r="CN463" s="20"/>
      <c r="CO463" s="20"/>
      <c r="CP463" s="20"/>
    </row>
    <row r="464" customFormat="false" ht="11.25" hidden="false" customHeight="false" outlineLevel="0" collapsed="false">
      <c r="A464" s="1" t="n">
        <v>462</v>
      </c>
      <c r="B464" s="9" t="n">
        <f aca="false">+Outflows!B464+Fees!B464+'Ongoing Cash Flows'!B464+'Terminal Value'!B464</f>
        <v>-91549.5537200056</v>
      </c>
      <c r="C464" s="9" t="n">
        <f aca="false">+Outflows!C464+Fees!C464+'Ongoing Cash Flows'!C464+'Terminal Value'!C464</f>
        <v>14099.5399706632</v>
      </c>
      <c r="D464" s="9" t="n">
        <f aca="false">+Outflows!D464+Fees!D464+'Ongoing Cash Flows'!D464+'Terminal Value'!D464</f>
        <v>12010.8251128404</v>
      </c>
      <c r="E464" s="9" t="n">
        <f aca="false">+Outflows!E464+Fees!E464+'Ongoing Cash Flows'!E464+'Terminal Value'!E464</f>
        <v>10031.2756134619</v>
      </c>
      <c r="F464" s="9" t="n">
        <f aca="false">+Outflows!F464+Fees!F464+'Ongoing Cash Flows'!F464+'Terminal Value'!F464</f>
        <v>9652.83024742611</v>
      </c>
      <c r="G464" s="9" t="n">
        <f aca="false">+Outflows!G464+Fees!G464+'Ongoing Cash Flows'!G464+'Terminal Value'!G464</f>
        <v>9374.37189353975</v>
      </c>
      <c r="H464" s="9" t="n">
        <f aca="false">+Outflows!H464+Fees!H464+'Ongoing Cash Flows'!H464+'Terminal Value'!H464</f>
        <v>8429.02443276198</v>
      </c>
      <c r="I464" s="9" t="n">
        <f aca="false">+Outflows!I464+Fees!I464+'Ongoing Cash Flows'!I464+'Terminal Value'!I464</f>
        <v>8281.41991286096</v>
      </c>
      <c r="J464" s="9" t="n">
        <f aca="false">+Outflows!J464+Fees!J464+'Ongoing Cash Flows'!J464+'Terminal Value'!J464</f>
        <v>8268.98571032597</v>
      </c>
      <c r="K464" s="9" t="n">
        <f aca="false">+Outflows!K464+Fees!K464+'Ongoing Cash Flows'!K464+'Terminal Value'!K464</f>
        <v>8259.73792836357</v>
      </c>
      <c r="L464" s="9" t="n">
        <f aca="false">+Outflows!L464+Fees!L464+'Ongoing Cash Flows'!L464+'Terminal Value'!L464</f>
        <v>8261.05777544556</v>
      </c>
      <c r="M464" s="9" t="n">
        <f aca="false">+Outflows!M464+Fees!M464+'Ongoing Cash Flows'!M464+'Terminal Value'!M464</f>
        <v>8232.95929406074</v>
      </c>
      <c r="N464" s="9" t="n">
        <f aca="false">+Outflows!N464+Fees!N464+'Ongoing Cash Flows'!N464+'Terminal Value'!N464</f>
        <v>8215.40504291366</v>
      </c>
      <c r="O464" s="9" t="n">
        <f aca="false">+Outflows!O464+Fees!O464+'Ongoing Cash Flows'!O464+'Terminal Value'!O464</f>
        <v>7889.18897692888</v>
      </c>
      <c r="P464" s="9" t="n">
        <f aca="false">+Outflows!P464+Fees!P464+'Ongoing Cash Flows'!P464+'Terminal Value'!P464</f>
        <v>7781.42255738783</v>
      </c>
      <c r="Q464" s="9" t="n">
        <f aca="false">+Outflows!Q464+Fees!Q464+'Ongoing Cash Flows'!Q464+'Terminal Value'!Q464</f>
        <v>7752.77393210128</v>
      </c>
      <c r="R464" s="9" t="n">
        <f aca="false">+Outflows!R464+Fees!R464+'Ongoing Cash Flows'!R464+'Terminal Value'!R464</f>
        <v>1050.03676134698</v>
      </c>
      <c r="S464" s="9" t="n">
        <f aca="false">+Outflows!S464+Fees!S464+'Ongoing Cash Flows'!S464+'Terminal Value'!S464</f>
        <v>0</v>
      </c>
      <c r="T464" s="9" t="n">
        <f aca="false">+Outflows!T464+Fees!T464+'Ongoing Cash Flows'!T464+'Terminal Value'!T464</f>
        <v>0</v>
      </c>
      <c r="U464" s="9" t="n">
        <f aca="false">+Outflows!U464+Fees!U464+'Ongoing Cash Flows'!U464+'Terminal Value'!U464</f>
        <v>0</v>
      </c>
      <c r="V464" s="9" t="n">
        <f aca="false">+Outflows!V464+Fees!V464+'Ongoing Cash Flows'!V464+'Terminal Value'!V464</f>
        <v>0</v>
      </c>
      <c r="W464" s="9" t="n">
        <f aca="false">+Outflows!W464+Fees!W464+'Ongoing Cash Flows'!W464+'Terminal Value'!W464</f>
        <v>0</v>
      </c>
      <c r="X464" s="9" t="n">
        <f aca="false">+Outflows!X464+Fees!X464+'Ongoing Cash Flows'!X464+'Terminal Value'!X464</f>
        <v>0</v>
      </c>
      <c r="Y464" s="9" t="n">
        <f aca="false">+Outflows!Y464+Fees!Y464+'Ongoing Cash Flows'!Y464+'Terminal Value'!Y464</f>
        <v>0</v>
      </c>
      <c r="Z464" s="9" t="n">
        <f aca="false">+Outflows!Z464+Fees!Z464+'Ongoing Cash Flows'!Z464+'Terminal Value'!Z464</f>
        <v>0</v>
      </c>
      <c r="AA464" s="9" t="n">
        <f aca="false">+Outflows!AA464+Fees!AA464+'Ongoing Cash Flows'!AA464+'Terminal Value'!AA464</f>
        <v>0</v>
      </c>
      <c r="AB464" s="9" t="n">
        <f aca="false">+Outflows!AB464+Fees!AB464+'Ongoing Cash Flows'!AB464+'Terminal Value'!AB464</f>
        <v>0</v>
      </c>
      <c r="AC464" s="9" t="n">
        <f aca="false">+Outflows!AC464+Fees!AC464+'Ongoing Cash Flows'!AC464+'Terminal Value'!AC464</f>
        <v>0</v>
      </c>
      <c r="AD464" s="9" t="n">
        <f aca="false">+Outflows!AD464+Fees!AD464+'Ongoing Cash Flows'!AD464+'Terminal Value'!AD464</f>
        <v>0</v>
      </c>
      <c r="AE464" s="9" t="n">
        <f aca="false">+Outflows!AE464+Fees!AE464+'Ongoing Cash Flows'!AE464+'Terminal Value'!AE464</f>
        <v>0</v>
      </c>
      <c r="AF464" s="9" t="n">
        <f aca="false">+Outflows!AF464+Fees!AF464+'Ongoing Cash Flows'!AF464+'Terminal Value'!AF464</f>
        <v>0</v>
      </c>
      <c r="AG464" s="9" t="n">
        <f aca="false">+Outflows!AG464+Fees!AG464+'Ongoing Cash Flows'!AG464+'Terminal Value'!AG464</f>
        <v>0</v>
      </c>
      <c r="AH464" s="9" t="n">
        <f aca="false">+Outflows!AH464+Fees!AH464+'Ongoing Cash Flows'!AH464+'Terminal Value'!AH464</f>
        <v>0</v>
      </c>
      <c r="AI464" s="9" t="n">
        <f aca="false">+Outflows!AI464+Fees!AI464+'Ongoing Cash Flows'!AI464+'Terminal Value'!AI464</f>
        <v>0</v>
      </c>
      <c r="AJ464" s="9" t="n">
        <f aca="false">+Outflows!AJ464+Fees!AJ464+'Ongoing Cash Flows'!AJ464+'Terminal Value'!AJ464</f>
        <v>0</v>
      </c>
      <c r="AK464" s="9"/>
      <c r="AL464" s="1"/>
      <c r="AM464" s="32"/>
      <c r="AN464" s="33" t="n">
        <f aca="false">IF(ISERROR(XIRR(B464:AJ464,IRRDates)),-1,XIRR(B464:AJ464,IRRDates))</f>
        <v>0.0615445786040326</v>
      </c>
      <c r="AO464" s="9" t="n">
        <f aca="false">SUMPRODUCT(B464:AJ464,PVRf)</f>
        <v>0</v>
      </c>
      <c r="AP464" s="9" t="n">
        <f aca="false">MIN(0,AO464-$AO$1004)^2</f>
        <v>0</v>
      </c>
      <c r="AQ464" s="9" t="n">
        <f aca="false">MAX(0,AO464-$AO$1004)^2</f>
        <v>0</v>
      </c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20"/>
      <c r="CM464" s="20"/>
      <c r="CN464" s="20"/>
      <c r="CO464" s="20"/>
      <c r="CP464" s="20"/>
    </row>
    <row r="465" customFormat="false" ht="11.25" hidden="false" customHeight="false" outlineLevel="0" collapsed="false">
      <c r="A465" s="1" t="n">
        <v>463</v>
      </c>
      <c r="B465" s="9" t="n">
        <f aca="false">+Outflows!B465+Fees!B465+'Ongoing Cash Flows'!B465+'Terminal Value'!B465</f>
        <v>-96397.5646562211</v>
      </c>
      <c r="C465" s="9" t="n">
        <f aca="false">+Outflows!C465+Fees!C465+'Ongoing Cash Flows'!C465+'Terminal Value'!C465</f>
        <v>14117.4764563607</v>
      </c>
      <c r="D465" s="9" t="n">
        <f aca="false">+Outflows!D465+Fees!D465+'Ongoing Cash Flows'!D465+'Terminal Value'!D465</f>
        <v>12151.291249889</v>
      </c>
      <c r="E465" s="9" t="n">
        <f aca="false">+Outflows!E465+Fees!E465+'Ongoing Cash Flows'!E465+'Terminal Value'!E465</f>
        <v>10165.1303037159</v>
      </c>
      <c r="F465" s="9" t="n">
        <f aca="false">+Outflows!F465+Fees!F465+'Ongoing Cash Flows'!F465+'Terminal Value'!F465</f>
        <v>9909.91780138258</v>
      </c>
      <c r="G465" s="9" t="n">
        <f aca="false">+Outflows!G465+Fees!G465+'Ongoing Cash Flows'!G465+'Terminal Value'!G465</f>
        <v>9459.88723688231</v>
      </c>
      <c r="H465" s="9" t="n">
        <f aca="false">+Outflows!H465+Fees!H465+'Ongoing Cash Flows'!H465+'Terminal Value'!H465</f>
        <v>8546.45411718162</v>
      </c>
      <c r="I465" s="9" t="n">
        <f aca="false">+Outflows!I465+Fees!I465+'Ongoing Cash Flows'!I465+'Terminal Value'!I465</f>
        <v>8392.629405329</v>
      </c>
      <c r="J465" s="9" t="n">
        <f aca="false">+Outflows!J465+Fees!J465+'Ongoing Cash Flows'!J465+'Terminal Value'!J465</f>
        <v>8380.19520279401</v>
      </c>
      <c r="K465" s="9" t="n">
        <f aca="false">+Outflows!K465+Fees!K465+'Ongoing Cash Flows'!K465+'Terminal Value'!K465</f>
        <v>8371.1359114968</v>
      </c>
      <c r="L465" s="9" t="n">
        <f aca="false">+Outflows!L465+Fees!L465+'Ongoing Cash Flows'!L465+'Terminal Value'!L465</f>
        <v>8372.2672679136</v>
      </c>
      <c r="M465" s="9" t="n">
        <f aca="false">+Outflows!M465+Fees!M465+'Ongoing Cash Flows'!M465+'Terminal Value'!M465</f>
        <v>8344.35727719398</v>
      </c>
      <c r="N465" s="9" t="n">
        <f aca="false">+Outflows!N465+Fees!N465+'Ongoing Cash Flows'!N465+'Terminal Value'!N465</f>
        <v>8326.61453538169</v>
      </c>
      <c r="O465" s="9" t="n">
        <f aca="false">+Outflows!O465+Fees!O465+'Ongoing Cash Flows'!O465+'Terminal Value'!O465</f>
        <v>8000.58696006212</v>
      </c>
      <c r="P465" s="9" t="n">
        <f aca="false">+Outflows!P465+Fees!P465+'Ongoing Cash Flows'!P465+'Terminal Value'!P465</f>
        <v>7892.63204985587</v>
      </c>
      <c r="Q465" s="9" t="n">
        <f aca="false">+Outflows!Q465+Fees!Q465+'Ongoing Cash Flows'!Q465+'Terminal Value'!Q465</f>
        <v>7864.17191523452</v>
      </c>
      <c r="R465" s="9" t="n">
        <f aca="false">+Outflows!R465+Fees!R465+'Ongoing Cash Flows'!R465+'Terminal Value'!R465</f>
        <v>1105.64150758099</v>
      </c>
      <c r="S465" s="9" t="n">
        <f aca="false">+Outflows!S465+Fees!S465+'Ongoing Cash Flows'!S465+'Terminal Value'!S465</f>
        <v>0</v>
      </c>
      <c r="T465" s="9" t="n">
        <f aca="false">+Outflows!T465+Fees!T465+'Ongoing Cash Flows'!T465+'Terminal Value'!T465</f>
        <v>0</v>
      </c>
      <c r="U465" s="9" t="n">
        <f aca="false">+Outflows!U465+Fees!U465+'Ongoing Cash Flows'!U465+'Terminal Value'!U465</f>
        <v>0</v>
      </c>
      <c r="V465" s="9" t="n">
        <f aca="false">+Outflows!V465+Fees!V465+'Ongoing Cash Flows'!V465+'Terminal Value'!V465</f>
        <v>0</v>
      </c>
      <c r="W465" s="9" t="n">
        <f aca="false">+Outflows!W465+Fees!W465+'Ongoing Cash Flows'!W465+'Terminal Value'!W465</f>
        <v>0</v>
      </c>
      <c r="X465" s="9" t="n">
        <f aca="false">+Outflows!X465+Fees!X465+'Ongoing Cash Flows'!X465+'Terminal Value'!X465</f>
        <v>0</v>
      </c>
      <c r="Y465" s="9" t="n">
        <f aca="false">+Outflows!Y465+Fees!Y465+'Ongoing Cash Flows'!Y465+'Terminal Value'!Y465</f>
        <v>0</v>
      </c>
      <c r="Z465" s="9" t="n">
        <f aca="false">+Outflows!Z465+Fees!Z465+'Ongoing Cash Flows'!Z465+'Terminal Value'!Z465</f>
        <v>0</v>
      </c>
      <c r="AA465" s="9" t="n">
        <f aca="false">+Outflows!AA465+Fees!AA465+'Ongoing Cash Flows'!AA465+'Terminal Value'!AA465</f>
        <v>0</v>
      </c>
      <c r="AB465" s="9" t="n">
        <f aca="false">+Outflows!AB465+Fees!AB465+'Ongoing Cash Flows'!AB465+'Terminal Value'!AB465</f>
        <v>0</v>
      </c>
      <c r="AC465" s="9" t="n">
        <f aca="false">+Outflows!AC465+Fees!AC465+'Ongoing Cash Flows'!AC465+'Terminal Value'!AC465</f>
        <v>0</v>
      </c>
      <c r="AD465" s="9" t="n">
        <f aca="false">+Outflows!AD465+Fees!AD465+'Ongoing Cash Flows'!AD465+'Terminal Value'!AD465</f>
        <v>0</v>
      </c>
      <c r="AE465" s="9" t="n">
        <f aca="false">+Outflows!AE465+Fees!AE465+'Ongoing Cash Flows'!AE465+'Terminal Value'!AE465</f>
        <v>0</v>
      </c>
      <c r="AF465" s="9" t="n">
        <f aca="false">+Outflows!AF465+Fees!AF465+'Ongoing Cash Flows'!AF465+'Terminal Value'!AF465</f>
        <v>0</v>
      </c>
      <c r="AG465" s="9" t="n">
        <f aca="false">+Outflows!AG465+Fees!AG465+'Ongoing Cash Flows'!AG465+'Terminal Value'!AG465</f>
        <v>0</v>
      </c>
      <c r="AH465" s="9" t="n">
        <f aca="false">+Outflows!AH465+Fees!AH465+'Ongoing Cash Flows'!AH465+'Terminal Value'!AH465</f>
        <v>0</v>
      </c>
      <c r="AI465" s="9" t="n">
        <f aca="false">+Outflows!AI465+Fees!AI465+'Ongoing Cash Flows'!AI465+'Terminal Value'!AI465</f>
        <v>0</v>
      </c>
      <c r="AJ465" s="9" t="n">
        <f aca="false">+Outflows!AJ465+Fees!AJ465+'Ongoing Cash Flows'!AJ465+'Terminal Value'!AJ465</f>
        <v>0</v>
      </c>
      <c r="AK465" s="9"/>
      <c r="AL465" s="1"/>
      <c r="AM465" s="32"/>
      <c r="AN465" s="33" t="n">
        <f aca="false">IF(ISERROR(XIRR(B465:AJ465,IRRDates)),-1,XIRR(B465:AJ465,IRRDates))</f>
        <v>0.0549861987814979</v>
      </c>
      <c r="AO465" s="9" t="n">
        <f aca="false">SUMPRODUCT(B465:AJ465,PVRf)</f>
        <v>0</v>
      </c>
      <c r="AP465" s="9" t="n">
        <f aca="false">MIN(0,AO465-$AO$1004)^2</f>
        <v>0</v>
      </c>
      <c r="AQ465" s="9" t="n">
        <f aca="false">MAX(0,AO465-$AO$1004)^2</f>
        <v>0</v>
      </c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20"/>
      <c r="CM465" s="20"/>
      <c r="CN465" s="20"/>
      <c r="CO465" s="20"/>
      <c r="CP465" s="20"/>
    </row>
    <row r="466" customFormat="false" ht="11.25" hidden="false" customHeight="false" outlineLevel="0" collapsed="false">
      <c r="A466" s="1" t="n">
        <v>464</v>
      </c>
      <c r="B466" s="9" t="n">
        <f aca="false">+Outflows!B466+Fees!B466+'Ongoing Cash Flows'!B466+'Terminal Value'!B466</f>
        <v>-85692.1842858904</v>
      </c>
      <c r="C466" s="9" t="n">
        <f aca="false">+Outflows!C466+Fees!C466+'Ongoing Cash Flows'!C466+'Terminal Value'!C466</f>
        <v>14005.6334539496</v>
      </c>
      <c r="D466" s="9" t="n">
        <f aca="false">+Outflows!D466+Fees!D466+'Ongoing Cash Flows'!D466+'Terminal Value'!D466</f>
        <v>11860.3121045233</v>
      </c>
      <c r="E466" s="9" t="n">
        <f aca="false">+Outflows!E466+Fees!E466+'Ongoing Cash Flows'!E466+'Terminal Value'!E466</f>
        <v>9854.98773535123</v>
      </c>
      <c r="F466" s="9" t="n">
        <f aca="false">+Outflows!F466+Fees!F466+'Ongoing Cash Flows'!F466+'Terminal Value'!F466</f>
        <v>9459.93153589813</v>
      </c>
      <c r="G466" s="9" t="n">
        <f aca="false">+Outflows!G466+Fees!G466+'Ongoing Cash Flows'!G466+'Terminal Value'!G466</f>
        <v>9191.5306811418</v>
      </c>
      <c r="H466" s="9" t="n">
        <f aca="false">+Outflows!H466+Fees!H466+'Ongoing Cash Flows'!H466+'Terminal Value'!H466</f>
        <v>8287.14582456018</v>
      </c>
      <c r="I466" s="9" t="n">
        <f aca="false">+Outflows!I466+Fees!I466+'Ongoing Cash Flows'!I466+'Terminal Value'!I466</f>
        <v>8147.05654393791</v>
      </c>
      <c r="J466" s="9" t="n">
        <f aca="false">+Outflows!J466+Fees!J466+'Ongoing Cash Flows'!J466+'Terminal Value'!J466</f>
        <v>8134.62234140292</v>
      </c>
      <c r="K466" s="9" t="n">
        <f aca="false">+Outflows!K466+Fees!K466+'Ongoing Cash Flows'!K466+'Terminal Value'!K466</f>
        <v>8125.14682491691</v>
      </c>
      <c r="L466" s="9" t="n">
        <f aca="false">+Outflows!L466+Fees!L466+'Ongoing Cash Flows'!L466+'Terminal Value'!L466</f>
        <v>8126.69440652251</v>
      </c>
      <c r="M466" s="9" t="n">
        <f aca="false">+Outflows!M466+Fees!M466+'Ongoing Cash Flows'!M466+'Terminal Value'!M466</f>
        <v>8098.36819061409</v>
      </c>
      <c r="N466" s="9" t="n">
        <f aca="false">+Outflows!N466+Fees!N466+'Ongoing Cash Flows'!N466+'Terminal Value'!N466</f>
        <v>8081.0416739906</v>
      </c>
      <c r="O466" s="9" t="n">
        <f aca="false">+Outflows!O466+Fees!O466+'Ongoing Cash Flows'!O466+'Terminal Value'!O466</f>
        <v>7754.59787348223</v>
      </c>
      <c r="P466" s="9" t="n">
        <f aca="false">+Outflows!P466+Fees!P466+'Ongoing Cash Flows'!P466+'Terminal Value'!P466</f>
        <v>7647.05918846478</v>
      </c>
      <c r="Q466" s="9" t="n">
        <f aca="false">+Outflows!Q466+Fees!Q466+'Ongoing Cash Flows'!Q466+'Terminal Value'!Q466</f>
        <v>7618.18282865463</v>
      </c>
      <c r="R466" s="9" t="n">
        <f aca="false">+Outflows!R466+Fees!R466+'Ongoing Cash Flows'!R466+'Terminal Value'!R466</f>
        <v>982.855076885449</v>
      </c>
      <c r="S466" s="9" t="n">
        <f aca="false">+Outflows!S466+Fees!S466+'Ongoing Cash Flows'!S466+'Terminal Value'!S466</f>
        <v>0</v>
      </c>
      <c r="T466" s="9" t="n">
        <f aca="false">+Outflows!T466+Fees!T466+'Ongoing Cash Flows'!T466+'Terminal Value'!T466</f>
        <v>0</v>
      </c>
      <c r="U466" s="9" t="n">
        <f aca="false">+Outflows!U466+Fees!U466+'Ongoing Cash Flows'!U466+'Terminal Value'!U466</f>
        <v>0</v>
      </c>
      <c r="V466" s="9" t="n">
        <f aca="false">+Outflows!V466+Fees!V466+'Ongoing Cash Flows'!V466+'Terminal Value'!V466</f>
        <v>0</v>
      </c>
      <c r="W466" s="9" t="n">
        <f aca="false">+Outflows!W466+Fees!W466+'Ongoing Cash Flows'!W466+'Terminal Value'!W466</f>
        <v>0</v>
      </c>
      <c r="X466" s="9" t="n">
        <f aca="false">+Outflows!X466+Fees!X466+'Ongoing Cash Flows'!X466+'Terminal Value'!X466</f>
        <v>0</v>
      </c>
      <c r="Y466" s="9" t="n">
        <f aca="false">+Outflows!Y466+Fees!Y466+'Ongoing Cash Flows'!Y466+'Terminal Value'!Y466</f>
        <v>0</v>
      </c>
      <c r="Z466" s="9" t="n">
        <f aca="false">+Outflows!Z466+Fees!Z466+'Ongoing Cash Flows'!Z466+'Terminal Value'!Z466</f>
        <v>0</v>
      </c>
      <c r="AA466" s="9" t="n">
        <f aca="false">+Outflows!AA466+Fees!AA466+'Ongoing Cash Flows'!AA466+'Terminal Value'!AA466</f>
        <v>0</v>
      </c>
      <c r="AB466" s="9" t="n">
        <f aca="false">+Outflows!AB466+Fees!AB466+'Ongoing Cash Flows'!AB466+'Terminal Value'!AB466</f>
        <v>0</v>
      </c>
      <c r="AC466" s="9" t="n">
        <f aca="false">+Outflows!AC466+Fees!AC466+'Ongoing Cash Flows'!AC466+'Terminal Value'!AC466</f>
        <v>0</v>
      </c>
      <c r="AD466" s="9" t="n">
        <f aca="false">+Outflows!AD466+Fees!AD466+'Ongoing Cash Flows'!AD466+'Terminal Value'!AD466</f>
        <v>0</v>
      </c>
      <c r="AE466" s="9" t="n">
        <f aca="false">+Outflows!AE466+Fees!AE466+'Ongoing Cash Flows'!AE466+'Terminal Value'!AE466</f>
        <v>0</v>
      </c>
      <c r="AF466" s="9" t="n">
        <f aca="false">+Outflows!AF466+Fees!AF466+'Ongoing Cash Flows'!AF466+'Terminal Value'!AF466</f>
        <v>0</v>
      </c>
      <c r="AG466" s="9" t="n">
        <f aca="false">+Outflows!AG466+Fees!AG466+'Ongoing Cash Flows'!AG466+'Terminal Value'!AG466</f>
        <v>0</v>
      </c>
      <c r="AH466" s="9" t="n">
        <f aca="false">+Outflows!AH466+Fees!AH466+'Ongoing Cash Flows'!AH466+'Terminal Value'!AH466</f>
        <v>0</v>
      </c>
      <c r="AI466" s="9" t="n">
        <f aca="false">+Outflows!AI466+Fees!AI466+'Ongoing Cash Flows'!AI466+'Terminal Value'!AI466</f>
        <v>0</v>
      </c>
      <c r="AJ466" s="9" t="n">
        <f aca="false">+Outflows!AJ466+Fees!AJ466+'Ongoing Cash Flows'!AJ466+'Terminal Value'!AJ466</f>
        <v>0</v>
      </c>
      <c r="AK466" s="9"/>
      <c r="AL466" s="1"/>
      <c r="AM466" s="32"/>
      <c r="AN466" s="33" t="n">
        <f aca="false">IF(ISERROR(XIRR(B466:AJ466,IRRDates)),-1,XIRR(B466:AJ466,IRRDates))</f>
        <v>0.0702857939700879</v>
      </c>
      <c r="AO466" s="9" t="n">
        <f aca="false">SUMPRODUCT(B466:AJ466,PVRf)</f>
        <v>0</v>
      </c>
      <c r="AP466" s="9" t="n">
        <f aca="false">MIN(0,AO466-$AO$1004)^2</f>
        <v>0</v>
      </c>
      <c r="AQ466" s="9" t="n">
        <f aca="false">MAX(0,AO466-$AO$1004)^2</f>
        <v>0</v>
      </c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20"/>
      <c r="CM466" s="20"/>
      <c r="CN466" s="20"/>
      <c r="CO466" s="20"/>
      <c r="CP466" s="20"/>
    </row>
    <row r="467" customFormat="false" ht="11.25" hidden="false" customHeight="false" outlineLevel="0" collapsed="false">
      <c r="A467" s="1" t="n">
        <v>465</v>
      </c>
      <c r="B467" s="9" t="n">
        <f aca="false">+Outflows!B467+Fees!B467+'Ongoing Cash Flows'!B467+'Terminal Value'!B467</f>
        <v>-95376.9926933185</v>
      </c>
      <c r="C467" s="9" t="n">
        <f aca="false">+Outflows!C467+Fees!C467+'Ongoing Cash Flows'!C467+'Terminal Value'!C467</f>
        <v>14191.8914505113</v>
      </c>
      <c r="D467" s="9" t="n">
        <f aca="false">+Outflows!D467+Fees!D467+'Ongoing Cash Flows'!D467+'Terminal Value'!D467</f>
        <v>12239.9331690743</v>
      </c>
      <c r="E467" s="9" t="n">
        <f aca="false">+Outflows!E467+Fees!E467+'Ongoing Cash Flows'!E467+'Terminal Value'!E467</f>
        <v>10207.4968863786</v>
      </c>
      <c r="F467" s="9" t="n">
        <f aca="false">+Outflows!F467+Fees!F467+'Ongoing Cash Flows'!F467+'Terminal Value'!F467</f>
        <v>9729.20189856718</v>
      </c>
      <c r="G467" s="9" t="n">
        <f aca="false">+Outflows!G467+Fees!G467+'Ongoing Cash Flows'!G467+'Terminal Value'!G467</f>
        <v>9510.58752905842</v>
      </c>
      <c r="H467" s="9" t="n">
        <f aca="false">+Outflows!H467+Fees!H467+'Ongoing Cash Flows'!H467+'Terminal Value'!H467</f>
        <v>8521.73357815893</v>
      </c>
      <c r="I467" s="9" t="n">
        <f aca="false">+Outflows!I467+Fees!I467+'Ongoing Cash Flows'!I467+'Terminal Value'!I467</f>
        <v>8369.21830095758</v>
      </c>
      <c r="J467" s="9" t="n">
        <f aca="false">+Outflows!J467+Fees!J467+'Ongoing Cash Flows'!J467+'Terminal Value'!J467</f>
        <v>8356.78409842259</v>
      </c>
      <c r="K467" s="9" t="n">
        <f aca="false">+Outflows!K467+Fees!K467+'Ongoing Cash Flows'!K467+'Terminal Value'!K467</f>
        <v>8347.68512728747</v>
      </c>
      <c r="L467" s="9" t="n">
        <f aca="false">+Outflows!L467+Fees!L467+'Ongoing Cash Flows'!L467+'Terminal Value'!L467</f>
        <v>8348.85616354218</v>
      </c>
      <c r="M467" s="9" t="n">
        <f aca="false">+Outflows!M467+Fees!M467+'Ongoing Cash Flows'!M467+'Terminal Value'!M467</f>
        <v>8320.90649298465</v>
      </c>
      <c r="N467" s="9" t="n">
        <f aca="false">+Outflows!N467+Fees!N467+'Ongoing Cash Flows'!N467+'Terminal Value'!N467</f>
        <v>8303.20343101028</v>
      </c>
      <c r="O467" s="9" t="n">
        <f aca="false">+Outflows!O467+Fees!O467+'Ongoing Cash Flows'!O467+'Terminal Value'!O467</f>
        <v>7977.13617585278</v>
      </c>
      <c r="P467" s="9" t="n">
        <f aca="false">+Outflows!P467+Fees!P467+'Ongoing Cash Flows'!P467+'Terminal Value'!P467</f>
        <v>7869.22094548445</v>
      </c>
      <c r="Q467" s="9" t="n">
        <f aca="false">+Outflows!Q467+Fees!Q467+'Ongoing Cash Flows'!Q467+'Terminal Value'!Q467</f>
        <v>7840.72113102519</v>
      </c>
      <c r="R467" s="9" t="n">
        <f aca="false">+Outflows!R467+Fees!R467+'Ongoing Cash Flows'!R467+'Terminal Value'!R467</f>
        <v>1093.93595539529</v>
      </c>
      <c r="S467" s="9" t="n">
        <f aca="false">+Outflows!S467+Fees!S467+'Ongoing Cash Flows'!S467+'Terminal Value'!S467</f>
        <v>0</v>
      </c>
      <c r="T467" s="9" t="n">
        <f aca="false">+Outflows!T467+Fees!T467+'Ongoing Cash Flows'!T467+'Terminal Value'!T467</f>
        <v>0</v>
      </c>
      <c r="U467" s="9" t="n">
        <f aca="false">+Outflows!U467+Fees!U467+'Ongoing Cash Flows'!U467+'Terminal Value'!U467</f>
        <v>0</v>
      </c>
      <c r="V467" s="9" t="n">
        <f aca="false">+Outflows!V467+Fees!V467+'Ongoing Cash Flows'!V467+'Terminal Value'!V467</f>
        <v>0</v>
      </c>
      <c r="W467" s="9" t="n">
        <f aca="false">+Outflows!W467+Fees!W467+'Ongoing Cash Flows'!W467+'Terminal Value'!W467</f>
        <v>0</v>
      </c>
      <c r="X467" s="9" t="n">
        <f aca="false">+Outflows!X467+Fees!X467+'Ongoing Cash Flows'!X467+'Terminal Value'!X467</f>
        <v>0</v>
      </c>
      <c r="Y467" s="9" t="n">
        <f aca="false">+Outflows!Y467+Fees!Y467+'Ongoing Cash Flows'!Y467+'Terminal Value'!Y467</f>
        <v>0</v>
      </c>
      <c r="Z467" s="9" t="n">
        <f aca="false">+Outflows!Z467+Fees!Z467+'Ongoing Cash Flows'!Z467+'Terminal Value'!Z467</f>
        <v>0</v>
      </c>
      <c r="AA467" s="9" t="n">
        <f aca="false">+Outflows!AA467+Fees!AA467+'Ongoing Cash Flows'!AA467+'Terminal Value'!AA467</f>
        <v>0</v>
      </c>
      <c r="AB467" s="9" t="n">
        <f aca="false">+Outflows!AB467+Fees!AB467+'Ongoing Cash Flows'!AB467+'Terminal Value'!AB467</f>
        <v>0</v>
      </c>
      <c r="AC467" s="9" t="n">
        <f aca="false">+Outflows!AC467+Fees!AC467+'Ongoing Cash Flows'!AC467+'Terminal Value'!AC467</f>
        <v>0</v>
      </c>
      <c r="AD467" s="9" t="n">
        <f aca="false">+Outflows!AD467+Fees!AD467+'Ongoing Cash Flows'!AD467+'Terminal Value'!AD467</f>
        <v>0</v>
      </c>
      <c r="AE467" s="9" t="n">
        <f aca="false">+Outflows!AE467+Fees!AE467+'Ongoing Cash Flows'!AE467+'Terminal Value'!AE467</f>
        <v>0</v>
      </c>
      <c r="AF467" s="9" t="n">
        <f aca="false">+Outflows!AF467+Fees!AF467+'Ongoing Cash Flows'!AF467+'Terminal Value'!AF467</f>
        <v>0</v>
      </c>
      <c r="AG467" s="9" t="n">
        <f aca="false">+Outflows!AG467+Fees!AG467+'Ongoing Cash Flows'!AG467+'Terminal Value'!AG467</f>
        <v>0</v>
      </c>
      <c r="AH467" s="9" t="n">
        <f aca="false">+Outflows!AH467+Fees!AH467+'Ongoing Cash Flows'!AH467+'Terminal Value'!AH467</f>
        <v>0</v>
      </c>
      <c r="AI467" s="9" t="n">
        <f aca="false">+Outflows!AI467+Fees!AI467+'Ongoing Cash Flows'!AI467+'Terminal Value'!AI467</f>
        <v>0</v>
      </c>
      <c r="AJ467" s="9" t="n">
        <f aca="false">+Outflows!AJ467+Fees!AJ467+'Ongoing Cash Flows'!AJ467+'Terminal Value'!AJ467</f>
        <v>0</v>
      </c>
      <c r="AK467" s="9"/>
      <c r="AL467" s="1"/>
      <c r="AM467" s="32"/>
      <c r="AN467" s="33" t="n">
        <f aca="false">IF(ISERROR(XIRR(B467:AJ467,IRRDates)),-1,XIRR(B467:AJ467,IRRDates))</f>
        <v>0.0566499482388961</v>
      </c>
      <c r="AO467" s="9" t="n">
        <f aca="false">SUMPRODUCT(B467:AJ467,PVRf)</f>
        <v>0</v>
      </c>
      <c r="AP467" s="9" t="n">
        <f aca="false">MIN(0,AO467-$AO$1004)^2</f>
        <v>0</v>
      </c>
      <c r="AQ467" s="9" t="n">
        <f aca="false">MAX(0,AO467-$AO$1004)^2</f>
        <v>0</v>
      </c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20"/>
      <c r="CM467" s="20"/>
      <c r="CN467" s="20"/>
      <c r="CO467" s="20"/>
      <c r="CP467" s="20"/>
    </row>
    <row r="468" customFormat="false" ht="11.25" hidden="false" customHeight="false" outlineLevel="0" collapsed="false">
      <c r="A468" s="1" t="n">
        <v>466</v>
      </c>
      <c r="B468" s="9" t="n">
        <f aca="false">+Outflows!B468+Fees!B468+'Ongoing Cash Flows'!B468+'Terminal Value'!B468</f>
        <v>-85729.9101016624</v>
      </c>
      <c r="C468" s="9" t="n">
        <f aca="false">+Outflows!C468+Fees!C468+'Ongoing Cash Flows'!C468+'Terminal Value'!C468</f>
        <v>14006.1480743025</v>
      </c>
      <c r="D468" s="9" t="n">
        <f aca="false">+Outflows!D468+Fees!D468+'Ongoing Cash Flows'!D468+'Terminal Value'!D468</f>
        <v>11856.5855246166</v>
      </c>
      <c r="E468" s="9" t="n">
        <f aca="false">+Outflows!E468+Fees!E468+'Ongoing Cash Flows'!E468+'Terminal Value'!E468</f>
        <v>9801.30452099604</v>
      </c>
      <c r="F468" s="9" t="n">
        <f aca="false">+Outflows!F468+Fees!F468+'Ongoing Cash Flows'!F468+'Terminal Value'!F468</f>
        <v>9419.04545381086</v>
      </c>
      <c r="G468" s="9" t="n">
        <f aca="false">+Outflows!G468+Fees!G468+'Ongoing Cash Flows'!G468+'Terminal Value'!G468</f>
        <v>9160.66564896368</v>
      </c>
      <c r="H468" s="9" t="n">
        <f aca="false">+Outflows!H468+Fees!H468+'Ongoing Cash Flows'!H468+'Terminal Value'!H468</f>
        <v>8288.05962832401</v>
      </c>
      <c r="I468" s="9" t="n">
        <f aca="false">+Outflows!I468+Fees!I468+'Ongoing Cash Flows'!I468+'Terminal Value'!I468</f>
        <v>8147.92194397106</v>
      </c>
      <c r="J468" s="9" t="n">
        <f aca="false">+Outflows!J468+Fees!J468+'Ongoing Cash Flows'!J468+'Terminal Value'!J468</f>
        <v>8135.48774143607</v>
      </c>
      <c r="K468" s="9" t="n">
        <f aca="false">+Outflows!K468+Fees!K468+'Ongoing Cash Flows'!K468+'Terminal Value'!K468</f>
        <v>8126.01369172979</v>
      </c>
      <c r="L468" s="9" t="n">
        <f aca="false">+Outflows!L468+Fees!L468+'Ongoing Cash Flows'!L468+'Terminal Value'!L468</f>
        <v>8127.55980655566</v>
      </c>
      <c r="M468" s="9" t="n">
        <f aca="false">+Outflows!M468+Fees!M468+'Ongoing Cash Flows'!M468+'Terminal Value'!M468</f>
        <v>8099.23505742696</v>
      </c>
      <c r="N468" s="9" t="n">
        <f aca="false">+Outflows!N468+Fees!N468+'Ongoing Cash Flows'!N468+'Terminal Value'!N468</f>
        <v>8081.90707402376</v>
      </c>
      <c r="O468" s="9" t="n">
        <f aca="false">+Outflows!O468+Fees!O468+'Ongoing Cash Flows'!O468+'Terminal Value'!O468</f>
        <v>7755.4647402951</v>
      </c>
      <c r="P468" s="9" t="n">
        <f aca="false">+Outflows!P468+Fees!P468+'Ongoing Cash Flows'!P468+'Terminal Value'!P468</f>
        <v>7647.92458849794</v>
      </c>
      <c r="Q468" s="9" t="n">
        <f aca="false">+Outflows!Q468+Fees!Q468+'Ongoing Cash Flows'!Q468+'Terminal Value'!Q468</f>
        <v>7619.0496954675</v>
      </c>
      <c r="R468" s="9" t="n">
        <f aca="false">+Outflows!R468+Fees!R468+'Ongoing Cash Flows'!R468+'Terminal Value'!R468</f>
        <v>983.287776902026</v>
      </c>
      <c r="S468" s="9" t="n">
        <f aca="false">+Outflows!S468+Fees!S468+'Ongoing Cash Flows'!S468+'Terminal Value'!S468</f>
        <v>0</v>
      </c>
      <c r="T468" s="9" t="n">
        <f aca="false">+Outflows!T468+Fees!T468+'Ongoing Cash Flows'!T468+'Terminal Value'!T468</f>
        <v>0</v>
      </c>
      <c r="U468" s="9" t="n">
        <f aca="false">+Outflows!U468+Fees!U468+'Ongoing Cash Flows'!U468+'Terminal Value'!U468</f>
        <v>0</v>
      </c>
      <c r="V468" s="9" t="n">
        <f aca="false">+Outflows!V468+Fees!V468+'Ongoing Cash Flows'!V468+'Terminal Value'!V468</f>
        <v>0</v>
      </c>
      <c r="W468" s="9" t="n">
        <f aca="false">+Outflows!W468+Fees!W468+'Ongoing Cash Flows'!W468+'Terminal Value'!W468</f>
        <v>0</v>
      </c>
      <c r="X468" s="9" t="n">
        <f aca="false">+Outflows!X468+Fees!X468+'Ongoing Cash Flows'!X468+'Terminal Value'!X468</f>
        <v>0</v>
      </c>
      <c r="Y468" s="9" t="n">
        <f aca="false">+Outflows!Y468+Fees!Y468+'Ongoing Cash Flows'!Y468+'Terminal Value'!Y468</f>
        <v>0</v>
      </c>
      <c r="Z468" s="9" t="n">
        <f aca="false">+Outflows!Z468+Fees!Z468+'Ongoing Cash Flows'!Z468+'Terminal Value'!Z468</f>
        <v>0</v>
      </c>
      <c r="AA468" s="9" t="n">
        <f aca="false">+Outflows!AA468+Fees!AA468+'Ongoing Cash Flows'!AA468+'Terminal Value'!AA468</f>
        <v>0</v>
      </c>
      <c r="AB468" s="9" t="n">
        <f aca="false">+Outflows!AB468+Fees!AB468+'Ongoing Cash Flows'!AB468+'Terminal Value'!AB468</f>
        <v>0</v>
      </c>
      <c r="AC468" s="9" t="n">
        <f aca="false">+Outflows!AC468+Fees!AC468+'Ongoing Cash Flows'!AC468+'Terminal Value'!AC468</f>
        <v>0</v>
      </c>
      <c r="AD468" s="9" t="n">
        <f aca="false">+Outflows!AD468+Fees!AD468+'Ongoing Cash Flows'!AD468+'Terminal Value'!AD468</f>
        <v>0</v>
      </c>
      <c r="AE468" s="9" t="n">
        <f aca="false">+Outflows!AE468+Fees!AE468+'Ongoing Cash Flows'!AE468+'Terminal Value'!AE468</f>
        <v>0</v>
      </c>
      <c r="AF468" s="9" t="n">
        <f aca="false">+Outflows!AF468+Fees!AF468+'Ongoing Cash Flows'!AF468+'Terminal Value'!AF468</f>
        <v>0</v>
      </c>
      <c r="AG468" s="9" t="n">
        <f aca="false">+Outflows!AG468+Fees!AG468+'Ongoing Cash Flows'!AG468+'Terminal Value'!AG468</f>
        <v>0</v>
      </c>
      <c r="AH468" s="9" t="n">
        <f aca="false">+Outflows!AH468+Fees!AH468+'Ongoing Cash Flows'!AH468+'Terminal Value'!AH468</f>
        <v>0</v>
      </c>
      <c r="AI468" s="9" t="n">
        <f aca="false">+Outflows!AI468+Fees!AI468+'Ongoing Cash Flows'!AI468+'Terminal Value'!AI468</f>
        <v>0</v>
      </c>
      <c r="AJ468" s="9" t="n">
        <f aca="false">+Outflows!AJ468+Fees!AJ468+'Ongoing Cash Flows'!AJ468+'Terminal Value'!AJ468</f>
        <v>0</v>
      </c>
      <c r="AK468" s="9"/>
      <c r="AL468" s="1"/>
      <c r="AM468" s="32"/>
      <c r="AN468" s="33" t="n">
        <f aca="false">IF(ISERROR(XIRR(B468:AJ468,IRRDates)),-1,XIRR(B468:AJ468,IRRDates))</f>
        <v>0.0700132433610899</v>
      </c>
      <c r="AO468" s="9" t="n">
        <f aca="false">SUMPRODUCT(B468:AJ468,PVRf)</f>
        <v>0</v>
      </c>
      <c r="AP468" s="9" t="n">
        <f aca="false">MIN(0,AO468-$AO$1004)^2</f>
        <v>0</v>
      </c>
      <c r="AQ468" s="9" t="n">
        <f aca="false">MAX(0,AO468-$AO$1004)^2</f>
        <v>0</v>
      </c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20"/>
      <c r="CM468" s="20"/>
      <c r="CN468" s="20"/>
      <c r="CO468" s="20"/>
      <c r="CP468" s="20"/>
    </row>
    <row r="469" customFormat="false" ht="11.25" hidden="false" customHeight="false" outlineLevel="0" collapsed="false">
      <c r="A469" s="1" t="n">
        <v>467</v>
      </c>
      <c r="B469" s="9" t="n">
        <f aca="false">+Outflows!B469+Fees!B469+'Ongoing Cash Flows'!B469+'Terminal Value'!B469</f>
        <v>-102080.620199526</v>
      </c>
      <c r="C469" s="9" t="n">
        <f aca="false">+Outflows!C469+Fees!C469+'Ongoing Cash Flows'!C469+'Terminal Value'!C469</f>
        <v>14376.7111085157</v>
      </c>
      <c r="D469" s="9" t="n">
        <f aca="false">+Outflows!D469+Fees!D469+'Ongoing Cash Flows'!D469+'Terminal Value'!D469</f>
        <v>12462.8852004796</v>
      </c>
      <c r="E469" s="9" t="n">
        <f aca="false">+Outflows!E469+Fees!E469+'Ongoing Cash Flows'!E469+'Terminal Value'!E469</f>
        <v>10481.2187557915</v>
      </c>
      <c r="F469" s="9" t="n">
        <f aca="false">+Outflows!F469+Fees!F469+'Ongoing Cash Flows'!F469+'Terminal Value'!F469</f>
        <v>9981.75491538234</v>
      </c>
      <c r="G469" s="9" t="n">
        <f aca="false">+Outflows!G469+Fees!G469+'Ongoing Cash Flows'!G469+'Terminal Value'!G469</f>
        <v>9664.13743705058</v>
      </c>
      <c r="H469" s="9" t="n">
        <f aca="false">+Outflows!H469+Fees!H469+'Ongoing Cash Flows'!H469+'Terminal Value'!H469</f>
        <v>8684.11045248488</v>
      </c>
      <c r="I469" s="9" t="n">
        <f aca="false">+Outflows!I469+Fees!I469+'Ongoing Cash Flows'!I469+'Terminal Value'!I469</f>
        <v>8522.99415304798</v>
      </c>
      <c r="J469" s="9" t="n">
        <f aca="false">+Outflows!J469+Fees!J469+'Ongoing Cash Flows'!J469+'Terminal Value'!J469</f>
        <v>8510.55995051299</v>
      </c>
      <c r="K469" s="9" t="n">
        <f aca="false">+Outflows!K469+Fees!K469+'Ongoing Cash Flows'!K469+'Terminal Value'!K469</f>
        <v>8501.72161641531</v>
      </c>
      <c r="L469" s="9" t="n">
        <f aca="false">+Outflows!L469+Fees!L469+'Ongoing Cash Flows'!L469+'Terminal Value'!L469</f>
        <v>8502.63201563258</v>
      </c>
      <c r="M469" s="9" t="n">
        <f aca="false">+Outflows!M469+Fees!M469+'Ongoing Cash Flows'!M469+'Terminal Value'!M469</f>
        <v>8474.94298211248</v>
      </c>
      <c r="N469" s="9" t="n">
        <f aca="false">+Outflows!N469+Fees!N469+'Ongoing Cash Flows'!N469+'Terminal Value'!N469</f>
        <v>8456.97928310067</v>
      </c>
      <c r="O469" s="9" t="n">
        <f aca="false">+Outflows!O469+Fees!O469+'Ongoing Cash Flows'!O469+'Terminal Value'!O469</f>
        <v>8131.17266498062</v>
      </c>
      <c r="P469" s="9" t="n">
        <f aca="false">+Outflows!P469+Fees!P469+'Ongoing Cash Flows'!P469+'Terminal Value'!P469</f>
        <v>8022.99679757485</v>
      </c>
      <c r="Q469" s="9" t="n">
        <f aca="false">+Outflows!Q469+Fees!Q469+'Ongoing Cash Flows'!Q469+'Terminal Value'!Q469</f>
        <v>7994.75762015302</v>
      </c>
      <c r="R469" s="9" t="n">
        <f aca="false">+Outflows!R469+Fees!R469+'Ongoing Cash Flows'!R469+'Terminal Value'!R469</f>
        <v>1170.82388144048</v>
      </c>
      <c r="S469" s="9" t="n">
        <f aca="false">+Outflows!S469+Fees!S469+'Ongoing Cash Flows'!S469+'Terminal Value'!S469</f>
        <v>0</v>
      </c>
      <c r="T469" s="9" t="n">
        <f aca="false">+Outflows!T469+Fees!T469+'Ongoing Cash Flows'!T469+'Terminal Value'!T469</f>
        <v>0</v>
      </c>
      <c r="U469" s="9" t="n">
        <f aca="false">+Outflows!U469+Fees!U469+'Ongoing Cash Flows'!U469+'Terminal Value'!U469</f>
        <v>0</v>
      </c>
      <c r="V469" s="9" t="n">
        <f aca="false">+Outflows!V469+Fees!V469+'Ongoing Cash Flows'!V469+'Terminal Value'!V469</f>
        <v>0</v>
      </c>
      <c r="W469" s="9" t="n">
        <f aca="false">+Outflows!W469+Fees!W469+'Ongoing Cash Flows'!W469+'Terminal Value'!W469</f>
        <v>0</v>
      </c>
      <c r="X469" s="9" t="n">
        <f aca="false">+Outflows!X469+Fees!X469+'Ongoing Cash Flows'!X469+'Terminal Value'!X469</f>
        <v>0</v>
      </c>
      <c r="Y469" s="9" t="n">
        <f aca="false">+Outflows!Y469+Fees!Y469+'Ongoing Cash Flows'!Y469+'Terminal Value'!Y469</f>
        <v>0</v>
      </c>
      <c r="Z469" s="9" t="n">
        <f aca="false">+Outflows!Z469+Fees!Z469+'Ongoing Cash Flows'!Z469+'Terminal Value'!Z469</f>
        <v>0</v>
      </c>
      <c r="AA469" s="9" t="n">
        <f aca="false">+Outflows!AA469+Fees!AA469+'Ongoing Cash Flows'!AA469+'Terminal Value'!AA469</f>
        <v>0</v>
      </c>
      <c r="AB469" s="9" t="n">
        <f aca="false">+Outflows!AB469+Fees!AB469+'Ongoing Cash Flows'!AB469+'Terminal Value'!AB469</f>
        <v>0</v>
      </c>
      <c r="AC469" s="9" t="n">
        <f aca="false">+Outflows!AC469+Fees!AC469+'Ongoing Cash Flows'!AC469+'Terminal Value'!AC469</f>
        <v>0</v>
      </c>
      <c r="AD469" s="9" t="n">
        <f aca="false">+Outflows!AD469+Fees!AD469+'Ongoing Cash Flows'!AD469+'Terminal Value'!AD469</f>
        <v>0</v>
      </c>
      <c r="AE469" s="9" t="n">
        <f aca="false">+Outflows!AE469+Fees!AE469+'Ongoing Cash Flows'!AE469+'Terminal Value'!AE469</f>
        <v>0</v>
      </c>
      <c r="AF469" s="9" t="n">
        <f aca="false">+Outflows!AF469+Fees!AF469+'Ongoing Cash Flows'!AF469+'Terminal Value'!AF469</f>
        <v>0</v>
      </c>
      <c r="AG469" s="9" t="n">
        <f aca="false">+Outflows!AG469+Fees!AG469+'Ongoing Cash Flows'!AG469+'Terminal Value'!AG469</f>
        <v>0</v>
      </c>
      <c r="AH469" s="9" t="n">
        <f aca="false">+Outflows!AH469+Fees!AH469+'Ongoing Cash Flows'!AH469+'Terminal Value'!AH469</f>
        <v>0</v>
      </c>
      <c r="AI469" s="9" t="n">
        <f aca="false">+Outflows!AI469+Fees!AI469+'Ongoing Cash Flows'!AI469+'Terminal Value'!AI469</f>
        <v>0</v>
      </c>
      <c r="AJ469" s="9" t="n">
        <f aca="false">+Outflows!AJ469+Fees!AJ469+'Ongoing Cash Flows'!AJ469+'Terminal Value'!AJ469</f>
        <v>0</v>
      </c>
      <c r="AK469" s="9"/>
      <c r="AL469" s="1"/>
      <c r="AM469" s="32"/>
      <c r="AN469" s="33" t="n">
        <f aca="false">IF(ISERROR(XIRR(B469:AJ469,IRRDates)),-1,XIRR(B469:AJ469,IRRDates))</f>
        <v>0.04862552030278</v>
      </c>
      <c r="AO469" s="9" t="n">
        <f aca="false">SUMPRODUCT(B469:AJ469,PVRf)</f>
        <v>0</v>
      </c>
      <c r="AP469" s="9" t="n">
        <f aca="false">MIN(0,AO469-$AO$1004)^2</f>
        <v>0</v>
      </c>
      <c r="AQ469" s="9" t="n">
        <f aca="false">MAX(0,AO469-$AO$1004)^2</f>
        <v>0</v>
      </c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20"/>
      <c r="CM469" s="20"/>
      <c r="CN469" s="20"/>
      <c r="CO469" s="20"/>
      <c r="CP469" s="20"/>
    </row>
    <row r="470" customFormat="false" ht="11.25" hidden="false" customHeight="false" outlineLevel="0" collapsed="false">
      <c r="A470" s="1" t="n">
        <v>468</v>
      </c>
      <c r="B470" s="9" t="n">
        <f aca="false">+Outflows!B470+Fees!B470+'Ongoing Cash Flows'!B470+'Terminal Value'!B470</f>
        <v>-100375.996898765</v>
      </c>
      <c r="C470" s="9" t="n">
        <f aca="false">+Outflows!C470+Fees!C470+'Ongoing Cash Flows'!C470+'Terminal Value'!C470</f>
        <v>14322.0787214217</v>
      </c>
      <c r="D470" s="9" t="n">
        <f aca="false">+Outflows!D470+Fees!D470+'Ongoing Cash Flows'!D470+'Terminal Value'!D470</f>
        <v>12348.2957912055</v>
      </c>
      <c r="E470" s="9" t="n">
        <f aca="false">+Outflows!E470+Fees!E470+'Ongoing Cash Flows'!E470+'Terminal Value'!E470</f>
        <v>10212.194507741</v>
      </c>
      <c r="F470" s="9" t="n">
        <f aca="false">+Outflows!F470+Fees!F470+'Ongoing Cash Flows'!F470+'Terminal Value'!F470</f>
        <v>9834.37195554182</v>
      </c>
      <c r="G470" s="9" t="n">
        <f aca="false">+Outflows!G470+Fees!G470+'Ongoing Cash Flows'!G470+'Terminal Value'!G470</f>
        <v>9571.86799749202</v>
      </c>
      <c r="H470" s="9" t="n">
        <f aca="false">+Outflows!H470+Fees!H470+'Ongoing Cash Flows'!H470+'Terminal Value'!H470</f>
        <v>8642.82065778425</v>
      </c>
      <c r="I470" s="9" t="n">
        <f aca="false">+Outflows!I470+Fees!I470+'Ongoing Cash Flows'!I470+'Terminal Value'!I470</f>
        <v>8483.89145822715</v>
      </c>
      <c r="J470" s="9" t="n">
        <f aca="false">+Outflows!J470+Fees!J470+'Ongoing Cash Flows'!J470+'Terminal Value'!J470</f>
        <v>8471.45725569216</v>
      </c>
      <c r="K470" s="9" t="n">
        <f aca="false">+Outflows!K470+Fees!K470+'Ongoing Cash Flows'!K470+'Terminal Value'!K470</f>
        <v>8462.55264584055</v>
      </c>
      <c r="L470" s="9" t="n">
        <f aca="false">+Outflows!L470+Fees!L470+'Ongoing Cash Flows'!L470+'Terminal Value'!L470</f>
        <v>8463.52932081175</v>
      </c>
      <c r="M470" s="9" t="n">
        <f aca="false">+Outflows!M470+Fees!M470+'Ongoing Cash Flows'!M470+'Terminal Value'!M470</f>
        <v>8435.77401153773</v>
      </c>
      <c r="N470" s="9" t="n">
        <f aca="false">+Outflows!N470+Fees!N470+'Ongoing Cash Flows'!N470+'Terminal Value'!N470</f>
        <v>8417.87658827985</v>
      </c>
      <c r="O470" s="9" t="n">
        <f aca="false">+Outflows!O470+Fees!O470+'Ongoing Cash Flows'!O470+'Terminal Value'!O470</f>
        <v>8092.00369440586</v>
      </c>
      <c r="P470" s="9" t="n">
        <f aca="false">+Outflows!P470+Fees!P470+'Ongoing Cash Flows'!P470+'Terminal Value'!P470</f>
        <v>7983.89410275403</v>
      </c>
      <c r="Q470" s="9" t="n">
        <f aca="false">+Outflows!Q470+Fees!Q470+'Ongoing Cash Flows'!Q470+'Terminal Value'!Q470</f>
        <v>7955.58864957827</v>
      </c>
      <c r="R470" s="9" t="n">
        <f aca="false">+Outflows!R470+Fees!R470+'Ongoing Cash Flows'!R470+'Terminal Value'!R470</f>
        <v>1151.27253403007</v>
      </c>
      <c r="S470" s="9" t="n">
        <f aca="false">+Outflows!S470+Fees!S470+'Ongoing Cash Flows'!S470+'Terminal Value'!S470</f>
        <v>0</v>
      </c>
      <c r="T470" s="9" t="n">
        <f aca="false">+Outflows!T470+Fees!T470+'Ongoing Cash Flows'!T470+'Terminal Value'!T470</f>
        <v>0</v>
      </c>
      <c r="U470" s="9" t="n">
        <f aca="false">+Outflows!U470+Fees!U470+'Ongoing Cash Flows'!U470+'Terminal Value'!U470</f>
        <v>0</v>
      </c>
      <c r="V470" s="9" t="n">
        <f aca="false">+Outflows!V470+Fees!V470+'Ongoing Cash Flows'!V470+'Terminal Value'!V470</f>
        <v>0</v>
      </c>
      <c r="W470" s="9" t="n">
        <f aca="false">+Outflows!W470+Fees!W470+'Ongoing Cash Flows'!W470+'Terminal Value'!W470</f>
        <v>0</v>
      </c>
      <c r="X470" s="9" t="n">
        <f aca="false">+Outflows!X470+Fees!X470+'Ongoing Cash Flows'!X470+'Terminal Value'!X470</f>
        <v>0</v>
      </c>
      <c r="Y470" s="9" t="n">
        <f aca="false">+Outflows!Y470+Fees!Y470+'Ongoing Cash Flows'!Y470+'Terminal Value'!Y470</f>
        <v>0</v>
      </c>
      <c r="Z470" s="9" t="n">
        <f aca="false">+Outflows!Z470+Fees!Z470+'Ongoing Cash Flows'!Z470+'Terminal Value'!Z470</f>
        <v>0</v>
      </c>
      <c r="AA470" s="9" t="n">
        <f aca="false">+Outflows!AA470+Fees!AA470+'Ongoing Cash Flows'!AA470+'Terminal Value'!AA470</f>
        <v>0</v>
      </c>
      <c r="AB470" s="9" t="n">
        <f aca="false">+Outflows!AB470+Fees!AB470+'Ongoing Cash Flows'!AB470+'Terminal Value'!AB470</f>
        <v>0</v>
      </c>
      <c r="AC470" s="9" t="n">
        <f aca="false">+Outflows!AC470+Fees!AC470+'Ongoing Cash Flows'!AC470+'Terminal Value'!AC470</f>
        <v>0</v>
      </c>
      <c r="AD470" s="9" t="n">
        <f aca="false">+Outflows!AD470+Fees!AD470+'Ongoing Cash Flows'!AD470+'Terminal Value'!AD470</f>
        <v>0</v>
      </c>
      <c r="AE470" s="9" t="n">
        <f aca="false">+Outflows!AE470+Fees!AE470+'Ongoing Cash Flows'!AE470+'Terminal Value'!AE470</f>
        <v>0</v>
      </c>
      <c r="AF470" s="9" t="n">
        <f aca="false">+Outflows!AF470+Fees!AF470+'Ongoing Cash Flows'!AF470+'Terminal Value'!AF470</f>
        <v>0</v>
      </c>
      <c r="AG470" s="9" t="n">
        <f aca="false">+Outflows!AG470+Fees!AG470+'Ongoing Cash Flows'!AG470+'Terminal Value'!AG470</f>
        <v>0</v>
      </c>
      <c r="AH470" s="9" t="n">
        <f aca="false">+Outflows!AH470+Fees!AH470+'Ongoing Cash Flows'!AH470+'Terminal Value'!AH470</f>
        <v>0</v>
      </c>
      <c r="AI470" s="9" t="n">
        <f aca="false">+Outflows!AI470+Fees!AI470+'Ongoing Cash Flows'!AI470+'Terminal Value'!AI470</f>
        <v>0</v>
      </c>
      <c r="AJ470" s="9" t="n">
        <f aca="false">+Outflows!AJ470+Fees!AJ470+'Ongoing Cash Flows'!AJ470+'Terminal Value'!AJ470</f>
        <v>0</v>
      </c>
      <c r="AK470" s="9"/>
      <c r="AL470" s="1"/>
      <c r="AM470" s="32"/>
      <c r="AN470" s="33" t="n">
        <f aca="false">IF(ISERROR(XIRR(B470:AJ470,IRRDates)),-1,XIRR(B470:AJ470,IRRDates))</f>
        <v>0.0500233104027491</v>
      </c>
      <c r="AO470" s="9" t="n">
        <f aca="false">SUMPRODUCT(B470:AJ470,PVRf)</f>
        <v>0</v>
      </c>
      <c r="AP470" s="9" t="n">
        <f aca="false">MIN(0,AO470-$AO$1004)^2</f>
        <v>0</v>
      </c>
      <c r="AQ470" s="9" t="n">
        <f aca="false">MAX(0,AO470-$AO$1004)^2</f>
        <v>0</v>
      </c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20"/>
      <c r="CM470" s="20"/>
      <c r="CN470" s="20"/>
      <c r="CO470" s="20"/>
      <c r="CP470" s="20"/>
    </row>
    <row r="471" customFormat="false" ht="11.25" hidden="false" customHeight="false" outlineLevel="0" collapsed="false">
      <c r="A471" s="1" t="n">
        <v>469</v>
      </c>
      <c r="B471" s="9" t="n">
        <f aca="false">+Outflows!B471+Fees!B471+'Ongoing Cash Flows'!B471+'Terminal Value'!B471</f>
        <v>-102672.708280688</v>
      </c>
      <c r="C471" s="9" t="n">
        <f aca="false">+Outflows!C471+Fees!C471+'Ongoing Cash Flows'!C471+'Terminal Value'!C471</f>
        <v>14315.3377298823</v>
      </c>
      <c r="D471" s="9" t="n">
        <f aca="false">+Outflows!D471+Fees!D471+'Ongoing Cash Flows'!D471+'Terminal Value'!D471</f>
        <v>12443.3807513679</v>
      </c>
      <c r="E471" s="9" t="n">
        <f aca="false">+Outflows!E471+Fees!E471+'Ongoing Cash Flows'!E471+'Terminal Value'!E471</f>
        <v>10406.7978770574</v>
      </c>
      <c r="F471" s="9" t="n">
        <f aca="false">+Outflows!F471+Fees!F471+'Ongoing Cash Flows'!F471+'Terminal Value'!F471</f>
        <v>9861.55389693948</v>
      </c>
      <c r="G471" s="9" t="n">
        <f aca="false">+Outflows!G471+Fees!G471+'Ongoing Cash Flows'!G471+'Terminal Value'!G471</f>
        <v>9657.61309461918</v>
      </c>
      <c r="H471" s="9" t="n">
        <f aca="false">+Outflows!H471+Fees!H471+'Ongoing Cash Flows'!H471+'Terminal Value'!H471</f>
        <v>8698.45215208794</v>
      </c>
      <c r="I471" s="9" t="n">
        <f aca="false">+Outflows!I471+Fees!I471+'Ongoing Cash Flows'!I471+'Terminal Value'!I471</f>
        <v>8536.57617995938</v>
      </c>
      <c r="J471" s="9" t="n">
        <f aca="false">+Outflows!J471+Fees!J471+'Ongoing Cash Flows'!J471+'Terminal Value'!J471</f>
        <v>8524.14197742439</v>
      </c>
      <c r="K471" s="9" t="n">
        <f aca="false">+Outflows!K471+Fees!K471+'Ongoing Cash Flows'!K471+'Terminal Value'!K471</f>
        <v>8515.3266637113</v>
      </c>
      <c r="L471" s="9" t="n">
        <f aca="false">+Outflows!L471+Fees!L471+'Ongoing Cash Flows'!L471+'Terminal Value'!L471</f>
        <v>8516.21404254398</v>
      </c>
      <c r="M471" s="9" t="n">
        <f aca="false">+Outflows!M471+Fees!M471+'Ongoing Cash Flows'!M471+'Terminal Value'!M471</f>
        <v>8488.54802940848</v>
      </c>
      <c r="N471" s="9" t="n">
        <f aca="false">+Outflows!N471+Fees!N471+'Ongoing Cash Flows'!N471+'Terminal Value'!N471</f>
        <v>8470.56131001207</v>
      </c>
      <c r="O471" s="9" t="n">
        <f aca="false">+Outflows!O471+Fees!O471+'Ongoing Cash Flows'!O471+'Terminal Value'!O471</f>
        <v>8144.77771227662</v>
      </c>
      <c r="P471" s="9" t="n">
        <f aca="false">+Outflows!P471+Fees!P471+'Ongoing Cash Flows'!P471+'Terminal Value'!P471</f>
        <v>8036.57882448625</v>
      </c>
      <c r="Q471" s="9" t="n">
        <f aca="false">+Outflows!Q471+Fees!Q471+'Ongoing Cash Flows'!Q471+'Terminal Value'!Q471</f>
        <v>8008.36266744902</v>
      </c>
      <c r="R471" s="9" t="n">
        <f aca="false">+Outflows!R471+Fees!R471+'Ongoing Cash Flows'!R471+'Terminal Value'!R471</f>
        <v>1177.61489489618</v>
      </c>
      <c r="S471" s="9" t="n">
        <f aca="false">+Outflows!S471+Fees!S471+'Ongoing Cash Flows'!S471+'Terminal Value'!S471</f>
        <v>0</v>
      </c>
      <c r="T471" s="9" t="n">
        <f aca="false">+Outflows!T471+Fees!T471+'Ongoing Cash Flows'!T471+'Terminal Value'!T471</f>
        <v>0</v>
      </c>
      <c r="U471" s="9" t="n">
        <f aca="false">+Outflows!U471+Fees!U471+'Ongoing Cash Flows'!U471+'Terminal Value'!U471</f>
        <v>0</v>
      </c>
      <c r="V471" s="9" t="n">
        <f aca="false">+Outflows!V471+Fees!V471+'Ongoing Cash Flows'!V471+'Terminal Value'!V471</f>
        <v>0</v>
      </c>
      <c r="W471" s="9" t="n">
        <f aca="false">+Outflows!W471+Fees!W471+'Ongoing Cash Flows'!W471+'Terminal Value'!W471</f>
        <v>0</v>
      </c>
      <c r="X471" s="9" t="n">
        <f aca="false">+Outflows!X471+Fees!X471+'Ongoing Cash Flows'!X471+'Terminal Value'!X471</f>
        <v>0</v>
      </c>
      <c r="Y471" s="9" t="n">
        <f aca="false">+Outflows!Y471+Fees!Y471+'Ongoing Cash Flows'!Y471+'Terminal Value'!Y471</f>
        <v>0</v>
      </c>
      <c r="Z471" s="9" t="n">
        <f aca="false">+Outflows!Z471+Fees!Z471+'Ongoing Cash Flows'!Z471+'Terminal Value'!Z471</f>
        <v>0</v>
      </c>
      <c r="AA471" s="9" t="n">
        <f aca="false">+Outflows!AA471+Fees!AA471+'Ongoing Cash Flows'!AA471+'Terminal Value'!AA471</f>
        <v>0</v>
      </c>
      <c r="AB471" s="9" t="n">
        <f aca="false">+Outflows!AB471+Fees!AB471+'Ongoing Cash Flows'!AB471+'Terminal Value'!AB471</f>
        <v>0</v>
      </c>
      <c r="AC471" s="9" t="n">
        <f aca="false">+Outflows!AC471+Fees!AC471+'Ongoing Cash Flows'!AC471+'Terminal Value'!AC471</f>
        <v>0</v>
      </c>
      <c r="AD471" s="9" t="n">
        <f aca="false">+Outflows!AD471+Fees!AD471+'Ongoing Cash Flows'!AD471+'Terminal Value'!AD471</f>
        <v>0</v>
      </c>
      <c r="AE471" s="9" t="n">
        <f aca="false">+Outflows!AE471+Fees!AE471+'Ongoing Cash Flows'!AE471+'Terminal Value'!AE471</f>
        <v>0</v>
      </c>
      <c r="AF471" s="9" t="n">
        <f aca="false">+Outflows!AF471+Fees!AF471+'Ongoing Cash Flows'!AF471+'Terminal Value'!AF471</f>
        <v>0</v>
      </c>
      <c r="AG471" s="9" t="n">
        <f aca="false">+Outflows!AG471+Fees!AG471+'Ongoing Cash Flows'!AG471+'Terminal Value'!AG471</f>
        <v>0</v>
      </c>
      <c r="AH471" s="9" t="n">
        <f aca="false">+Outflows!AH471+Fees!AH471+'Ongoing Cash Flows'!AH471+'Terminal Value'!AH471</f>
        <v>0</v>
      </c>
      <c r="AI471" s="9" t="n">
        <f aca="false">+Outflows!AI471+Fees!AI471+'Ongoing Cash Flows'!AI471+'Terminal Value'!AI471</f>
        <v>0</v>
      </c>
      <c r="AJ471" s="9" t="n">
        <f aca="false">+Outflows!AJ471+Fees!AJ471+'Ongoing Cash Flows'!AJ471+'Terminal Value'!AJ471</f>
        <v>0</v>
      </c>
      <c r="AK471" s="9"/>
      <c r="AL471" s="1"/>
      <c r="AM471" s="32"/>
      <c r="AN471" s="33" t="n">
        <f aca="false">IF(ISERROR(XIRR(B471:AJ471,IRRDates)),-1,XIRR(B471:AJ471,IRRDates))</f>
        <v>0.0474432744052372</v>
      </c>
      <c r="AO471" s="9" t="n">
        <f aca="false">SUMPRODUCT(B471:AJ471,PVRf)</f>
        <v>0</v>
      </c>
      <c r="AP471" s="9" t="n">
        <f aca="false">MIN(0,AO471-$AO$1004)^2</f>
        <v>0</v>
      </c>
      <c r="AQ471" s="9" t="n">
        <f aca="false">MAX(0,AO471-$AO$1004)^2</f>
        <v>0</v>
      </c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20"/>
      <c r="CM471" s="20"/>
      <c r="CN471" s="20"/>
      <c r="CO471" s="20"/>
      <c r="CP471" s="20"/>
    </row>
    <row r="472" customFormat="false" ht="11.25" hidden="false" customHeight="false" outlineLevel="0" collapsed="false">
      <c r="A472" s="1" t="n">
        <v>470</v>
      </c>
      <c r="B472" s="9" t="n">
        <f aca="false">+Outflows!B472+Fees!B472+'Ongoing Cash Flows'!B472+'Terminal Value'!B472</f>
        <v>-87440.3978365382</v>
      </c>
      <c r="C472" s="9" t="n">
        <f aca="false">+Outflows!C472+Fees!C472+'Ongoing Cash Flows'!C472+'Terminal Value'!C472</f>
        <v>14104.1354857614</v>
      </c>
      <c r="D472" s="9" t="n">
        <f aca="false">+Outflows!D472+Fees!D472+'Ongoing Cash Flows'!D472+'Terminal Value'!D472</f>
        <v>11994.240552004</v>
      </c>
      <c r="E472" s="9" t="n">
        <f aca="false">+Outflows!E472+Fees!E472+'Ongoing Cash Flows'!E472+'Terminal Value'!E472</f>
        <v>9986.43796053102</v>
      </c>
      <c r="F472" s="9" t="n">
        <f aca="false">+Outflows!F472+Fees!F472+'Ongoing Cash Flows'!F472+'Terminal Value'!F472</f>
        <v>9489.97888034473</v>
      </c>
      <c r="G472" s="9" t="n">
        <f aca="false">+Outflows!G472+Fees!G472+'Ongoing Cash Flows'!G472+'Terminal Value'!G472</f>
        <v>9148.46128447137</v>
      </c>
      <c r="H472" s="9" t="n">
        <f aca="false">+Outflows!H472+Fees!H472+'Ongoing Cash Flows'!H472+'Terminal Value'!H472</f>
        <v>8329.49147275523</v>
      </c>
      <c r="I472" s="9" t="n">
        <f aca="false">+Outflows!I472+Fees!I472+'Ongoing Cash Flows'!I472+'Terminal Value'!I472</f>
        <v>8187.15916421893</v>
      </c>
      <c r="J472" s="9" t="n">
        <f aca="false">+Outflows!J472+Fees!J472+'Ongoing Cash Flows'!J472+'Terminal Value'!J472</f>
        <v>8174.72496168394</v>
      </c>
      <c r="K472" s="9" t="n">
        <f aca="false">+Outflows!K472+Fees!K472+'Ongoing Cash Flows'!K472+'Terminal Value'!K472</f>
        <v>8165.31741574078</v>
      </c>
      <c r="L472" s="9" t="n">
        <f aca="false">+Outflows!L472+Fees!L472+'Ongoing Cash Flows'!L472+'Terminal Value'!L472</f>
        <v>8166.79702680353</v>
      </c>
      <c r="M472" s="9" t="n">
        <f aca="false">+Outflows!M472+Fees!M472+'Ongoing Cash Flows'!M472+'Terminal Value'!M472</f>
        <v>8138.53878143796</v>
      </c>
      <c r="N472" s="9" t="n">
        <f aca="false">+Outflows!N472+Fees!N472+'Ongoing Cash Flows'!N472+'Terminal Value'!N472</f>
        <v>8121.14429427162</v>
      </c>
      <c r="O472" s="9" t="n">
        <f aca="false">+Outflows!O472+Fees!O472+'Ongoing Cash Flows'!O472+'Terminal Value'!O472</f>
        <v>7794.7684643061</v>
      </c>
      <c r="P472" s="9" t="n">
        <f aca="false">+Outflows!P472+Fees!P472+'Ongoing Cash Flows'!P472+'Terminal Value'!P472</f>
        <v>7687.1618087458</v>
      </c>
      <c r="Q472" s="9" t="n">
        <f aca="false">+Outflows!Q472+Fees!Q472+'Ongoing Cash Flows'!Q472+'Terminal Value'!Q472</f>
        <v>7658.3534194785</v>
      </c>
      <c r="R472" s="9" t="n">
        <f aca="false">+Outflows!R472+Fees!R472+'Ongoing Cash Flows'!R472+'Terminal Value'!R472</f>
        <v>1002.90638702596</v>
      </c>
      <c r="S472" s="9" t="n">
        <f aca="false">+Outflows!S472+Fees!S472+'Ongoing Cash Flows'!S472+'Terminal Value'!S472</f>
        <v>0</v>
      </c>
      <c r="T472" s="9" t="n">
        <f aca="false">+Outflows!T472+Fees!T472+'Ongoing Cash Flows'!T472+'Terminal Value'!T472</f>
        <v>0</v>
      </c>
      <c r="U472" s="9" t="n">
        <f aca="false">+Outflows!U472+Fees!U472+'Ongoing Cash Flows'!U472+'Terminal Value'!U472</f>
        <v>0</v>
      </c>
      <c r="V472" s="9" t="n">
        <f aca="false">+Outflows!V472+Fees!V472+'Ongoing Cash Flows'!V472+'Terminal Value'!V472</f>
        <v>0</v>
      </c>
      <c r="W472" s="9" t="n">
        <f aca="false">+Outflows!W472+Fees!W472+'Ongoing Cash Flows'!W472+'Terminal Value'!W472</f>
        <v>0</v>
      </c>
      <c r="X472" s="9" t="n">
        <f aca="false">+Outflows!X472+Fees!X472+'Ongoing Cash Flows'!X472+'Terminal Value'!X472</f>
        <v>0</v>
      </c>
      <c r="Y472" s="9" t="n">
        <f aca="false">+Outflows!Y472+Fees!Y472+'Ongoing Cash Flows'!Y472+'Terminal Value'!Y472</f>
        <v>0</v>
      </c>
      <c r="Z472" s="9" t="n">
        <f aca="false">+Outflows!Z472+Fees!Z472+'Ongoing Cash Flows'!Z472+'Terminal Value'!Z472</f>
        <v>0</v>
      </c>
      <c r="AA472" s="9" t="n">
        <f aca="false">+Outflows!AA472+Fees!AA472+'Ongoing Cash Flows'!AA472+'Terminal Value'!AA472</f>
        <v>0</v>
      </c>
      <c r="AB472" s="9" t="n">
        <f aca="false">+Outflows!AB472+Fees!AB472+'Ongoing Cash Flows'!AB472+'Terminal Value'!AB472</f>
        <v>0</v>
      </c>
      <c r="AC472" s="9" t="n">
        <f aca="false">+Outflows!AC472+Fees!AC472+'Ongoing Cash Flows'!AC472+'Terminal Value'!AC472</f>
        <v>0</v>
      </c>
      <c r="AD472" s="9" t="n">
        <f aca="false">+Outflows!AD472+Fees!AD472+'Ongoing Cash Flows'!AD472+'Terminal Value'!AD472</f>
        <v>0</v>
      </c>
      <c r="AE472" s="9" t="n">
        <f aca="false">+Outflows!AE472+Fees!AE472+'Ongoing Cash Flows'!AE472+'Terminal Value'!AE472</f>
        <v>0</v>
      </c>
      <c r="AF472" s="9" t="n">
        <f aca="false">+Outflows!AF472+Fees!AF472+'Ongoing Cash Flows'!AF472+'Terminal Value'!AF472</f>
        <v>0</v>
      </c>
      <c r="AG472" s="9" t="n">
        <f aca="false">+Outflows!AG472+Fees!AG472+'Ongoing Cash Flows'!AG472+'Terminal Value'!AG472</f>
        <v>0</v>
      </c>
      <c r="AH472" s="9" t="n">
        <f aca="false">+Outflows!AH472+Fees!AH472+'Ongoing Cash Flows'!AH472+'Terminal Value'!AH472</f>
        <v>0</v>
      </c>
      <c r="AI472" s="9" t="n">
        <f aca="false">+Outflows!AI472+Fees!AI472+'Ongoing Cash Flows'!AI472+'Terminal Value'!AI472</f>
        <v>0</v>
      </c>
      <c r="AJ472" s="9" t="n">
        <f aca="false">+Outflows!AJ472+Fees!AJ472+'Ongoing Cash Flows'!AJ472+'Terminal Value'!AJ472</f>
        <v>0</v>
      </c>
      <c r="AK472" s="9"/>
      <c r="AL472" s="1"/>
      <c r="AM472" s="32"/>
      <c r="AN472" s="33" t="n">
        <f aca="false">IF(ISERROR(XIRR(B472:AJ472,IRRDates)),-1,XIRR(B472:AJ472,IRRDates))</f>
        <v>0.0678013483118687</v>
      </c>
      <c r="AO472" s="9" t="n">
        <f aca="false">SUMPRODUCT(B472:AJ472,PVRf)</f>
        <v>0</v>
      </c>
      <c r="AP472" s="9" t="n">
        <f aca="false">MIN(0,AO472-$AO$1004)^2</f>
        <v>0</v>
      </c>
      <c r="AQ472" s="9" t="n">
        <f aca="false">MAX(0,AO472-$AO$1004)^2</f>
        <v>0</v>
      </c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20"/>
      <c r="CM472" s="20"/>
      <c r="CN472" s="20"/>
      <c r="CO472" s="20"/>
      <c r="CP472" s="20"/>
    </row>
    <row r="473" customFormat="false" ht="11.25" hidden="false" customHeight="false" outlineLevel="0" collapsed="false">
      <c r="A473" s="1" t="n">
        <v>471</v>
      </c>
      <c r="B473" s="9" t="n">
        <f aca="false">+Outflows!B473+Fees!B473+'Ongoing Cash Flows'!B473+'Terminal Value'!B473</f>
        <v>-89059.6497028506</v>
      </c>
      <c r="C473" s="9" t="n">
        <f aca="false">+Outflows!C473+Fees!C473+'Ongoing Cash Flows'!C473+'Terminal Value'!C473</f>
        <v>14072.3215518221</v>
      </c>
      <c r="D473" s="9" t="n">
        <f aca="false">+Outflows!D473+Fees!D473+'Ongoing Cash Flows'!D473+'Terminal Value'!D473</f>
        <v>11909.3707747527</v>
      </c>
      <c r="E473" s="9" t="n">
        <f aca="false">+Outflows!E473+Fees!E473+'Ongoing Cash Flows'!E473+'Terminal Value'!E473</f>
        <v>9737.68828815409</v>
      </c>
      <c r="F473" s="9" t="n">
        <f aca="false">+Outflows!F473+Fees!F473+'Ongoing Cash Flows'!F473+'Terminal Value'!F473</f>
        <v>9537.91562672154</v>
      </c>
      <c r="G473" s="9" t="n">
        <f aca="false">+Outflows!G473+Fees!G473+'Ongoing Cash Flows'!G473+'Terminal Value'!G473</f>
        <v>9296.74884158212</v>
      </c>
      <c r="H473" s="9" t="n">
        <f aca="false">+Outflows!H473+Fees!H473+'Ongoing Cash Flows'!H473+'Terminal Value'!H473</f>
        <v>8368.71338008149</v>
      </c>
      <c r="I473" s="9" t="n">
        <f aca="false">+Outflows!I473+Fees!I473+'Ongoing Cash Flows'!I473+'Terminal Value'!I473</f>
        <v>8224.30350663064</v>
      </c>
      <c r="J473" s="9" t="n">
        <f aca="false">+Outflows!J473+Fees!J473+'Ongoing Cash Flows'!J473+'Terminal Value'!J473</f>
        <v>8211.86930409565</v>
      </c>
      <c r="K473" s="9" t="n">
        <f aca="false">+Outflows!K473+Fees!K473+'Ongoing Cash Flows'!K473+'Terminal Value'!K473</f>
        <v>8202.52471466506</v>
      </c>
      <c r="L473" s="9" t="n">
        <f aca="false">+Outflows!L473+Fees!L473+'Ongoing Cash Flows'!L473+'Terminal Value'!L473</f>
        <v>8203.94136921524</v>
      </c>
      <c r="M473" s="9" t="n">
        <f aca="false">+Outflows!M473+Fees!M473+'Ongoing Cash Flows'!M473+'Terminal Value'!M473</f>
        <v>8175.74608036223</v>
      </c>
      <c r="N473" s="9" t="n">
        <f aca="false">+Outflows!N473+Fees!N473+'Ongoing Cash Flows'!N473+'Terminal Value'!N473</f>
        <v>8158.28863668333</v>
      </c>
      <c r="O473" s="9" t="n">
        <f aca="false">+Outflows!O473+Fees!O473+'Ongoing Cash Flows'!O473+'Terminal Value'!O473</f>
        <v>7831.97576323037</v>
      </c>
      <c r="P473" s="9" t="n">
        <f aca="false">+Outflows!P473+Fees!P473+'Ongoing Cash Flows'!P473+'Terminal Value'!P473</f>
        <v>7724.30615115751</v>
      </c>
      <c r="Q473" s="9" t="n">
        <f aca="false">+Outflows!Q473+Fees!Q473+'Ongoing Cash Flows'!Q473+'Terminal Value'!Q473</f>
        <v>7695.56071840278</v>
      </c>
      <c r="R473" s="9" t="n">
        <f aca="false">+Outflows!R473+Fees!R473+'Ongoing Cash Flows'!R473+'Terminal Value'!R473</f>
        <v>1021.47855823181</v>
      </c>
      <c r="S473" s="9" t="n">
        <f aca="false">+Outflows!S473+Fees!S473+'Ongoing Cash Flows'!S473+'Terminal Value'!S473</f>
        <v>0</v>
      </c>
      <c r="T473" s="9" t="n">
        <f aca="false">+Outflows!T473+Fees!T473+'Ongoing Cash Flows'!T473+'Terminal Value'!T473</f>
        <v>0</v>
      </c>
      <c r="U473" s="9" t="n">
        <f aca="false">+Outflows!U473+Fees!U473+'Ongoing Cash Flows'!U473+'Terminal Value'!U473</f>
        <v>0</v>
      </c>
      <c r="V473" s="9" t="n">
        <f aca="false">+Outflows!V473+Fees!V473+'Ongoing Cash Flows'!V473+'Terminal Value'!V473</f>
        <v>0</v>
      </c>
      <c r="W473" s="9" t="n">
        <f aca="false">+Outflows!W473+Fees!W473+'Ongoing Cash Flows'!W473+'Terminal Value'!W473</f>
        <v>0</v>
      </c>
      <c r="X473" s="9" t="n">
        <f aca="false">+Outflows!X473+Fees!X473+'Ongoing Cash Flows'!X473+'Terminal Value'!X473</f>
        <v>0</v>
      </c>
      <c r="Y473" s="9" t="n">
        <f aca="false">+Outflows!Y473+Fees!Y473+'Ongoing Cash Flows'!Y473+'Terminal Value'!Y473</f>
        <v>0</v>
      </c>
      <c r="Z473" s="9" t="n">
        <f aca="false">+Outflows!Z473+Fees!Z473+'Ongoing Cash Flows'!Z473+'Terminal Value'!Z473</f>
        <v>0</v>
      </c>
      <c r="AA473" s="9" t="n">
        <f aca="false">+Outflows!AA473+Fees!AA473+'Ongoing Cash Flows'!AA473+'Terminal Value'!AA473</f>
        <v>0</v>
      </c>
      <c r="AB473" s="9" t="n">
        <f aca="false">+Outflows!AB473+Fees!AB473+'Ongoing Cash Flows'!AB473+'Terminal Value'!AB473</f>
        <v>0</v>
      </c>
      <c r="AC473" s="9" t="n">
        <f aca="false">+Outflows!AC473+Fees!AC473+'Ongoing Cash Flows'!AC473+'Terminal Value'!AC473</f>
        <v>0</v>
      </c>
      <c r="AD473" s="9" t="n">
        <f aca="false">+Outflows!AD473+Fees!AD473+'Ongoing Cash Flows'!AD473+'Terminal Value'!AD473</f>
        <v>0</v>
      </c>
      <c r="AE473" s="9" t="n">
        <f aca="false">+Outflows!AE473+Fees!AE473+'Ongoing Cash Flows'!AE473+'Terminal Value'!AE473</f>
        <v>0</v>
      </c>
      <c r="AF473" s="9" t="n">
        <f aca="false">+Outflows!AF473+Fees!AF473+'Ongoing Cash Flows'!AF473+'Terminal Value'!AF473</f>
        <v>0</v>
      </c>
      <c r="AG473" s="9" t="n">
        <f aca="false">+Outflows!AG473+Fees!AG473+'Ongoing Cash Flows'!AG473+'Terminal Value'!AG473</f>
        <v>0</v>
      </c>
      <c r="AH473" s="9" t="n">
        <f aca="false">+Outflows!AH473+Fees!AH473+'Ongoing Cash Flows'!AH473+'Terminal Value'!AH473</f>
        <v>0</v>
      </c>
      <c r="AI473" s="9" t="n">
        <f aca="false">+Outflows!AI473+Fees!AI473+'Ongoing Cash Flows'!AI473+'Terminal Value'!AI473</f>
        <v>0</v>
      </c>
      <c r="AJ473" s="9" t="n">
        <f aca="false">+Outflows!AJ473+Fees!AJ473+'Ongoing Cash Flows'!AJ473+'Terminal Value'!AJ473</f>
        <v>0</v>
      </c>
      <c r="AK473" s="9"/>
      <c r="AL473" s="1"/>
      <c r="AM473" s="32"/>
      <c r="AN473" s="33" t="n">
        <f aca="false">IF(ISERROR(XIRR(B473:AJ473,IRRDates)),-1,XIRR(B473:AJ473,IRRDates))</f>
        <v>0.0646953351272498</v>
      </c>
      <c r="AO473" s="9" t="n">
        <f aca="false">SUMPRODUCT(B473:AJ473,PVRf)</f>
        <v>0</v>
      </c>
      <c r="AP473" s="9" t="n">
        <f aca="false">MIN(0,AO473-$AO$1004)^2</f>
        <v>0</v>
      </c>
      <c r="AQ473" s="9" t="n">
        <f aca="false">MAX(0,AO473-$AO$1004)^2</f>
        <v>0</v>
      </c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20"/>
      <c r="CM473" s="20"/>
      <c r="CN473" s="20"/>
      <c r="CO473" s="20"/>
      <c r="CP473" s="20"/>
    </row>
    <row r="474" customFormat="false" ht="11.25" hidden="false" customHeight="false" outlineLevel="0" collapsed="false">
      <c r="A474" s="1" t="n">
        <v>472</v>
      </c>
      <c r="B474" s="9" t="n">
        <f aca="false">+Outflows!B474+Fees!B474+'Ongoing Cash Flows'!B474+'Terminal Value'!B474</f>
        <v>-92262.1373928162</v>
      </c>
      <c r="C474" s="9" t="n">
        <f aca="false">+Outflows!C474+Fees!C474+'Ongoing Cash Flows'!C474+'Terminal Value'!C474</f>
        <v>14157.8709099455</v>
      </c>
      <c r="D474" s="9" t="n">
        <f aca="false">+Outflows!D474+Fees!D474+'Ongoing Cash Flows'!D474+'Terminal Value'!D474</f>
        <v>12013.3216574675</v>
      </c>
      <c r="E474" s="9" t="n">
        <f aca="false">+Outflows!E474+Fees!E474+'Ongoing Cash Flows'!E474+'Terminal Value'!E474</f>
        <v>9981.46829254817</v>
      </c>
      <c r="F474" s="9" t="n">
        <f aca="false">+Outflows!F474+Fees!F474+'Ongoing Cash Flows'!F474+'Terminal Value'!F474</f>
        <v>9510.07797283337</v>
      </c>
      <c r="G474" s="9" t="n">
        <f aca="false">+Outflows!G474+Fees!G474+'Ongoing Cash Flows'!G474+'Terminal Value'!G474</f>
        <v>9281.92422111698</v>
      </c>
      <c r="H474" s="9" t="n">
        <f aca="false">+Outflows!H474+Fees!H474+'Ongoing Cash Flows'!H474+'Terminal Value'!H474</f>
        <v>8446.28480550488</v>
      </c>
      <c r="I474" s="9" t="n">
        <f aca="false">+Outflows!I474+Fees!I474+'Ongoing Cash Flows'!I474+'Terminal Value'!I474</f>
        <v>8297.7660122483</v>
      </c>
      <c r="J474" s="9" t="n">
        <f aca="false">+Outflows!J474+Fees!J474+'Ongoing Cash Flows'!J474+'Terminal Value'!J474</f>
        <v>8285.33180971331</v>
      </c>
      <c r="K474" s="9" t="n">
        <f aca="false">+Outflows!K474+Fees!K474+'Ongoing Cash Flows'!K474+'Terminal Value'!K474</f>
        <v>8276.1117330041</v>
      </c>
      <c r="L474" s="9" t="n">
        <f aca="false">+Outflows!L474+Fees!L474+'Ongoing Cash Flows'!L474+'Terminal Value'!L474</f>
        <v>8277.4038748329</v>
      </c>
      <c r="M474" s="9" t="n">
        <f aca="false">+Outflows!M474+Fees!M474+'Ongoing Cash Flows'!M474+'Terminal Value'!M474</f>
        <v>8249.33309870128</v>
      </c>
      <c r="N474" s="9" t="n">
        <f aca="false">+Outflows!N474+Fees!N474+'Ongoing Cash Flows'!N474+'Terminal Value'!N474</f>
        <v>8231.75114230099</v>
      </c>
      <c r="O474" s="9" t="n">
        <f aca="false">+Outflows!O474+Fees!O474+'Ongoing Cash Flows'!O474+'Terminal Value'!O474</f>
        <v>7905.56278156942</v>
      </c>
      <c r="P474" s="9" t="n">
        <f aca="false">+Outflows!P474+Fees!P474+'Ongoing Cash Flows'!P474+'Terminal Value'!P474</f>
        <v>7797.76865677517</v>
      </c>
      <c r="Q474" s="9" t="n">
        <f aca="false">+Outflows!Q474+Fees!Q474+'Ongoing Cash Flows'!Q474+'Terminal Value'!Q474</f>
        <v>7769.14773674182</v>
      </c>
      <c r="R474" s="9" t="n">
        <f aca="false">+Outflows!R474+Fees!R474+'Ongoing Cash Flows'!R474+'Terminal Value'!R474</f>
        <v>1058.20981104064</v>
      </c>
      <c r="S474" s="9" t="n">
        <f aca="false">+Outflows!S474+Fees!S474+'Ongoing Cash Flows'!S474+'Terminal Value'!S474</f>
        <v>0</v>
      </c>
      <c r="T474" s="9" t="n">
        <f aca="false">+Outflows!T474+Fees!T474+'Ongoing Cash Flows'!T474+'Terminal Value'!T474</f>
        <v>0</v>
      </c>
      <c r="U474" s="9" t="n">
        <f aca="false">+Outflows!U474+Fees!U474+'Ongoing Cash Flows'!U474+'Terminal Value'!U474</f>
        <v>0</v>
      </c>
      <c r="V474" s="9" t="n">
        <f aca="false">+Outflows!V474+Fees!V474+'Ongoing Cash Flows'!V474+'Terminal Value'!V474</f>
        <v>0</v>
      </c>
      <c r="W474" s="9" t="n">
        <f aca="false">+Outflows!W474+Fees!W474+'Ongoing Cash Flows'!W474+'Terminal Value'!W474</f>
        <v>0</v>
      </c>
      <c r="X474" s="9" t="n">
        <f aca="false">+Outflows!X474+Fees!X474+'Ongoing Cash Flows'!X474+'Terminal Value'!X474</f>
        <v>0</v>
      </c>
      <c r="Y474" s="9" t="n">
        <f aca="false">+Outflows!Y474+Fees!Y474+'Ongoing Cash Flows'!Y474+'Terminal Value'!Y474</f>
        <v>0</v>
      </c>
      <c r="Z474" s="9" t="n">
        <f aca="false">+Outflows!Z474+Fees!Z474+'Ongoing Cash Flows'!Z474+'Terminal Value'!Z474</f>
        <v>0</v>
      </c>
      <c r="AA474" s="9" t="n">
        <f aca="false">+Outflows!AA474+Fees!AA474+'Ongoing Cash Flows'!AA474+'Terminal Value'!AA474</f>
        <v>0</v>
      </c>
      <c r="AB474" s="9" t="n">
        <f aca="false">+Outflows!AB474+Fees!AB474+'Ongoing Cash Flows'!AB474+'Terminal Value'!AB474</f>
        <v>0</v>
      </c>
      <c r="AC474" s="9" t="n">
        <f aca="false">+Outflows!AC474+Fees!AC474+'Ongoing Cash Flows'!AC474+'Terminal Value'!AC474</f>
        <v>0</v>
      </c>
      <c r="AD474" s="9" t="n">
        <f aca="false">+Outflows!AD474+Fees!AD474+'Ongoing Cash Flows'!AD474+'Terminal Value'!AD474</f>
        <v>0</v>
      </c>
      <c r="AE474" s="9" t="n">
        <f aca="false">+Outflows!AE474+Fees!AE474+'Ongoing Cash Flows'!AE474+'Terminal Value'!AE474</f>
        <v>0</v>
      </c>
      <c r="AF474" s="9" t="n">
        <f aca="false">+Outflows!AF474+Fees!AF474+'Ongoing Cash Flows'!AF474+'Terminal Value'!AF474</f>
        <v>0</v>
      </c>
      <c r="AG474" s="9" t="n">
        <f aca="false">+Outflows!AG474+Fees!AG474+'Ongoing Cash Flows'!AG474+'Terminal Value'!AG474</f>
        <v>0</v>
      </c>
      <c r="AH474" s="9" t="n">
        <f aca="false">+Outflows!AH474+Fees!AH474+'Ongoing Cash Flows'!AH474+'Terminal Value'!AH474</f>
        <v>0</v>
      </c>
      <c r="AI474" s="9" t="n">
        <f aca="false">+Outflows!AI474+Fees!AI474+'Ongoing Cash Flows'!AI474+'Terminal Value'!AI474</f>
        <v>0</v>
      </c>
      <c r="AJ474" s="9" t="n">
        <f aca="false">+Outflows!AJ474+Fees!AJ474+'Ongoing Cash Flows'!AJ474+'Terminal Value'!AJ474</f>
        <v>0</v>
      </c>
      <c r="AK474" s="9"/>
      <c r="AL474" s="1"/>
      <c r="AM474" s="32"/>
      <c r="AN474" s="33" t="n">
        <f aca="false">IF(ISERROR(XIRR(B474:AJ474,IRRDates)),-1,XIRR(B474:AJ474,IRRDates))</f>
        <v>0.0600968699776761</v>
      </c>
      <c r="AO474" s="9" t="n">
        <f aca="false">SUMPRODUCT(B474:AJ474,PVRf)</f>
        <v>0</v>
      </c>
      <c r="AP474" s="9" t="n">
        <f aca="false">MIN(0,AO474-$AO$1004)^2</f>
        <v>0</v>
      </c>
      <c r="AQ474" s="9" t="n">
        <f aca="false">MAX(0,AO474-$AO$1004)^2</f>
        <v>0</v>
      </c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20"/>
      <c r="CM474" s="20"/>
      <c r="CN474" s="20"/>
      <c r="CO474" s="20"/>
      <c r="CP474" s="20"/>
    </row>
    <row r="475" customFormat="false" ht="11.25" hidden="false" customHeight="false" outlineLevel="0" collapsed="false">
      <c r="A475" s="1" t="n">
        <v>473</v>
      </c>
      <c r="B475" s="9" t="n">
        <f aca="false">+Outflows!B475+Fees!B475+'Ongoing Cash Flows'!B475+'Terminal Value'!B475</f>
        <v>-94494.7482781274</v>
      </c>
      <c r="C475" s="9" t="n">
        <f aca="false">+Outflows!C475+Fees!C475+'Ongoing Cash Flows'!C475+'Terminal Value'!C475</f>
        <v>14169.8875968146</v>
      </c>
      <c r="D475" s="9" t="n">
        <f aca="false">+Outflows!D475+Fees!D475+'Ongoing Cash Flows'!D475+'Terminal Value'!D475</f>
        <v>12079.0014494186</v>
      </c>
      <c r="E475" s="9" t="n">
        <f aca="false">+Outflows!E475+Fees!E475+'Ongoing Cash Flows'!E475+'Terminal Value'!E475</f>
        <v>10104.4566483366</v>
      </c>
      <c r="F475" s="9" t="n">
        <f aca="false">+Outflows!F475+Fees!F475+'Ongoing Cash Flows'!F475+'Terminal Value'!F475</f>
        <v>9786.555221492</v>
      </c>
      <c r="G475" s="9" t="n">
        <f aca="false">+Outflows!G475+Fees!G475+'Ongoing Cash Flows'!G475+'Terminal Value'!G475</f>
        <v>9401.30470129024</v>
      </c>
      <c r="H475" s="9" t="n">
        <f aca="false">+Outflows!H475+Fees!H475+'Ongoing Cash Flows'!H475+'Terminal Value'!H475</f>
        <v>8500.36364219551</v>
      </c>
      <c r="I475" s="9" t="n">
        <f aca="false">+Outflows!I475+Fees!I475+'Ongoing Cash Flows'!I475+'Terminal Value'!I475</f>
        <v>8348.98031986863</v>
      </c>
      <c r="J475" s="9" t="n">
        <f aca="false">+Outflows!J475+Fees!J475+'Ongoing Cash Flows'!J475+'Terminal Value'!J475</f>
        <v>8336.54611733364</v>
      </c>
      <c r="K475" s="9" t="n">
        <f aca="false">+Outflows!K475+Fees!K475+'Ongoing Cash Flows'!K475+'Terminal Value'!K475</f>
        <v>8327.41284453565</v>
      </c>
      <c r="L475" s="9" t="n">
        <f aca="false">+Outflows!L475+Fees!L475+'Ongoing Cash Flows'!L475+'Terminal Value'!L475</f>
        <v>8328.61818245323</v>
      </c>
      <c r="M475" s="9" t="n">
        <f aca="false">+Outflows!M475+Fees!M475+'Ongoing Cash Flows'!M475+'Terminal Value'!M475</f>
        <v>8300.63421023283</v>
      </c>
      <c r="N475" s="9" t="n">
        <f aca="false">+Outflows!N475+Fees!N475+'Ongoing Cash Flows'!N475+'Terminal Value'!N475</f>
        <v>8282.96544992132</v>
      </c>
      <c r="O475" s="9" t="n">
        <f aca="false">+Outflows!O475+Fees!O475+'Ongoing Cash Flows'!O475+'Terminal Value'!O475</f>
        <v>7956.86389310097</v>
      </c>
      <c r="P475" s="9" t="n">
        <f aca="false">+Outflows!P475+Fees!P475+'Ongoing Cash Flows'!P475+'Terminal Value'!P475</f>
        <v>7848.9829643955</v>
      </c>
      <c r="Q475" s="9" t="n">
        <f aca="false">+Outflows!Q475+Fees!Q475+'Ongoing Cash Flows'!Q475+'Terminal Value'!Q475</f>
        <v>7820.44884827337</v>
      </c>
      <c r="R475" s="9" t="n">
        <f aca="false">+Outflows!R475+Fees!R475+'Ongoing Cash Flows'!R475+'Terminal Value'!R475</f>
        <v>1083.81696485081</v>
      </c>
      <c r="S475" s="9" t="n">
        <f aca="false">+Outflows!S475+Fees!S475+'Ongoing Cash Flows'!S475+'Terminal Value'!S475</f>
        <v>0</v>
      </c>
      <c r="T475" s="9" t="n">
        <f aca="false">+Outflows!T475+Fees!T475+'Ongoing Cash Flows'!T475+'Terminal Value'!T475</f>
        <v>0</v>
      </c>
      <c r="U475" s="9" t="n">
        <f aca="false">+Outflows!U475+Fees!U475+'Ongoing Cash Flows'!U475+'Terminal Value'!U475</f>
        <v>0</v>
      </c>
      <c r="V475" s="9" t="n">
        <f aca="false">+Outflows!V475+Fees!V475+'Ongoing Cash Flows'!V475+'Terminal Value'!V475</f>
        <v>0</v>
      </c>
      <c r="W475" s="9" t="n">
        <f aca="false">+Outflows!W475+Fees!W475+'Ongoing Cash Flows'!W475+'Terminal Value'!W475</f>
        <v>0</v>
      </c>
      <c r="X475" s="9" t="n">
        <f aca="false">+Outflows!X475+Fees!X475+'Ongoing Cash Flows'!X475+'Terminal Value'!X475</f>
        <v>0</v>
      </c>
      <c r="Y475" s="9" t="n">
        <f aca="false">+Outflows!Y475+Fees!Y475+'Ongoing Cash Flows'!Y475+'Terminal Value'!Y475</f>
        <v>0</v>
      </c>
      <c r="Z475" s="9" t="n">
        <f aca="false">+Outflows!Z475+Fees!Z475+'Ongoing Cash Flows'!Z475+'Terminal Value'!Z475</f>
        <v>0</v>
      </c>
      <c r="AA475" s="9" t="n">
        <f aca="false">+Outflows!AA475+Fees!AA475+'Ongoing Cash Flows'!AA475+'Terminal Value'!AA475</f>
        <v>0</v>
      </c>
      <c r="AB475" s="9" t="n">
        <f aca="false">+Outflows!AB475+Fees!AB475+'Ongoing Cash Flows'!AB475+'Terminal Value'!AB475</f>
        <v>0</v>
      </c>
      <c r="AC475" s="9" t="n">
        <f aca="false">+Outflows!AC475+Fees!AC475+'Ongoing Cash Flows'!AC475+'Terminal Value'!AC475</f>
        <v>0</v>
      </c>
      <c r="AD475" s="9" t="n">
        <f aca="false">+Outflows!AD475+Fees!AD475+'Ongoing Cash Flows'!AD475+'Terminal Value'!AD475</f>
        <v>0</v>
      </c>
      <c r="AE475" s="9" t="n">
        <f aca="false">+Outflows!AE475+Fees!AE475+'Ongoing Cash Flows'!AE475+'Terminal Value'!AE475</f>
        <v>0</v>
      </c>
      <c r="AF475" s="9" t="n">
        <f aca="false">+Outflows!AF475+Fees!AF475+'Ongoing Cash Flows'!AF475+'Terminal Value'!AF475</f>
        <v>0</v>
      </c>
      <c r="AG475" s="9" t="n">
        <f aca="false">+Outflows!AG475+Fees!AG475+'Ongoing Cash Flows'!AG475+'Terminal Value'!AG475</f>
        <v>0</v>
      </c>
      <c r="AH475" s="9" t="n">
        <f aca="false">+Outflows!AH475+Fees!AH475+'Ongoing Cash Flows'!AH475+'Terminal Value'!AH475</f>
        <v>0</v>
      </c>
      <c r="AI475" s="9" t="n">
        <f aca="false">+Outflows!AI475+Fees!AI475+'Ongoing Cash Flows'!AI475+'Terminal Value'!AI475</f>
        <v>0</v>
      </c>
      <c r="AJ475" s="9" t="n">
        <f aca="false">+Outflows!AJ475+Fees!AJ475+'Ongoing Cash Flows'!AJ475+'Terminal Value'!AJ475</f>
        <v>0</v>
      </c>
      <c r="AK475" s="9"/>
      <c r="AL475" s="1"/>
      <c r="AM475" s="32"/>
      <c r="AN475" s="33" t="n">
        <f aca="false">IF(ISERROR(XIRR(B475:AJ475,IRRDates)),-1,XIRR(B475:AJ475,IRRDates))</f>
        <v>0.0574837882406112</v>
      </c>
      <c r="AO475" s="9" t="n">
        <f aca="false">SUMPRODUCT(B475:AJ475,PVRf)</f>
        <v>0</v>
      </c>
      <c r="AP475" s="9" t="n">
        <f aca="false">MIN(0,AO475-$AO$1004)^2</f>
        <v>0</v>
      </c>
      <c r="AQ475" s="9" t="n">
        <f aca="false">MAX(0,AO475-$AO$1004)^2</f>
        <v>0</v>
      </c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20"/>
      <c r="CM475" s="20"/>
      <c r="CN475" s="20"/>
      <c r="CO475" s="20"/>
      <c r="CP475" s="20"/>
    </row>
    <row r="476" customFormat="false" ht="11.25" hidden="false" customHeight="false" outlineLevel="0" collapsed="false">
      <c r="A476" s="1" t="n">
        <v>474</v>
      </c>
      <c r="B476" s="9" t="n">
        <f aca="false">+Outflows!B476+Fees!B476+'Ongoing Cash Flows'!B476+'Terminal Value'!B476</f>
        <v>-86985.0036686868</v>
      </c>
      <c r="C476" s="9" t="n">
        <f aca="false">+Outflows!C476+Fees!C476+'Ongoing Cash Flows'!C476+'Terminal Value'!C476</f>
        <v>14032.0264408486</v>
      </c>
      <c r="D476" s="9" t="n">
        <f aca="false">+Outflows!D476+Fees!D476+'Ongoing Cash Flows'!D476+'Terminal Value'!D476</f>
        <v>11936.7921042733</v>
      </c>
      <c r="E476" s="9" t="n">
        <f aca="false">+Outflows!E476+Fees!E476+'Ongoing Cash Flows'!E476+'Terminal Value'!E476</f>
        <v>10023.8279727052</v>
      </c>
      <c r="F476" s="9" t="n">
        <f aca="false">+Outflows!F476+Fees!F476+'Ongoing Cash Flows'!F476+'Terminal Value'!F476</f>
        <v>9539.38568672242</v>
      </c>
      <c r="G476" s="9" t="n">
        <f aca="false">+Outflows!G476+Fees!G476+'Ongoing Cash Flows'!G476+'Terminal Value'!G476</f>
        <v>9120.70621410201</v>
      </c>
      <c r="H476" s="9" t="n">
        <f aca="false">+Outflows!H476+Fees!H476+'Ongoing Cash Flows'!H476+'Terminal Value'!H476</f>
        <v>8318.46080592693</v>
      </c>
      <c r="I476" s="9" t="n">
        <f aca="false">+Outflows!I476+Fees!I476+'Ongoing Cash Flows'!I476+'Terminal Value'!I476</f>
        <v>8176.71278632375</v>
      </c>
      <c r="J476" s="9" t="n">
        <f aca="false">+Outflows!J476+Fees!J476+'Ongoing Cash Flows'!J476+'Terminal Value'!J476</f>
        <v>8164.27858378876</v>
      </c>
      <c r="K476" s="9" t="n">
        <f aca="false">+Outflows!K476+Fees!K476+'Ongoing Cash Flows'!K476+'Terminal Value'!K476</f>
        <v>8154.85333212036</v>
      </c>
      <c r="L476" s="9" t="n">
        <f aca="false">+Outflows!L476+Fees!L476+'Ongoing Cash Flows'!L476+'Terminal Value'!L476</f>
        <v>8156.35064890835</v>
      </c>
      <c r="M476" s="9" t="n">
        <f aca="false">+Outflows!M476+Fees!M476+'Ongoing Cash Flows'!M476+'Terminal Value'!M476</f>
        <v>8128.07469781754</v>
      </c>
      <c r="N476" s="9" t="n">
        <f aca="false">+Outflows!N476+Fees!N476+'Ongoing Cash Flows'!N476+'Terminal Value'!N476</f>
        <v>8110.69791637644</v>
      </c>
      <c r="O476" s="9" t="n">
        <f aca="false">+Outflows!O476+Fees!O476+'Ongoing Cash Flows'!O476+'Terminal Value'!O476</f>
        <v>7784.30438068567</v>
      </c>
      <c r="P476" s="9" t="n">
        <f aca="false">+Outflows!P476+Fees!P476+'Ongoing Cash Flows'!P476+'Terminal Value'!P476</f>
        <v>7676.71543085062</v>
      </c>
      <c r="Q476" s="9" t="n">
        <f aca="false">+Outflows!Q476+Fees!Q476+'Ongoing Cash Flows'!Q476+'Terminal Value'!Q476</f>
        <v>7647.88933585808</v>
      </c>
      <c r="R476" s="9" t="n">
        <f aca="false">+Outflows!R476+Fees!R476+'Ongoing Cash Flows'!R476+'Terminal Value'!R476</f>
        <v>997.683198078371</v>
      </c>
      <c r="S476" s="9" t="n">
        <f aca="false">+Outflows!S476+Fees!S476+'Ongoing Cash Flows'!S476+'Terminal Value'!S476</f>
        <v>0</v>
      </c>
      <c r="T476" s="9" t="n">
        <f aca="false">+Outflows!T476+Fees!T476+'Ongoing Cash Flows'!T476+'Terminal Value'!T476</f>
        <v>0</v>
      </c>
      <c r="U476" s="9" t="n">
        <f aca="false">+Outflows!U476+Fees!U476+'Ongoing Cash Flows'!U476+'Terminal Value'!U476</f>
        <v>0</v>
      </c>
      <c r="V476" s="9" t="n">
        <f aca="false">+Outflows!V476+Fees!V476+'Ongoing Cash Flows'!V476+'Terminal Value'!V476</f>
        <v>0</v>
      </c>
      <c r="W476" s="9" t="n">
        <f aca="false">+Outflows!W476+Fees!W476+'Ongoing Cash Flows'!W476+'Terminal Value'!W476</f>
        <v>0</v>
      </c>
      <c r="X476" s="9" t="n">
        <f aca="false">+Outflows!X476+Fees!X476+'Ongoing Cash Flows'!X476+'Terminal Value'!X476</f>
        <v>0</v>
      </c>
      <c r="Y476" s="9" t="n">
        <f aca="false">+Outflows!Y476+Fees!Y476+'Ongoing Cash Flows'!Y476+'Terminal Value'!Y476</f>
        <v>0</v>
      </c>
      <c r="Z476" s="9" t="n">
        <f aca="false">+Outflows!Z476+Fees!Z476+'Ongoing Cash Flows'!Z476+'Terminal Value'!Z476</f>
        <v>0</v>
      </c>
      <c r="AA476" s="9" t="n">
        <f aca="false">+Outflows!AA476+Fees!AA476+'Ongoing Cash Flows'!AA476+'Terminal Value'!AA476</f>
        <v>0</v>
      </c>
      <c r="AB476" s="9" t="n">
        <f aca="false">+Outflows!AB476+Fees!AB476+'Ongoing Cash Flows'!AB476+'Terminal Value'!AB476</f>
        <v>0</v>
      </c>
      <c r="AC476" s="9" t="n">
        <f aca="false">+Outflows!AC476+Fees!AC476+'Ongoing Cash Flows'!AC476+'Terminal Value'!AC476</f>
        <v>0</v>
      </c>
      <c r="AD476" s="9" t="n">
        <f aca="false">+Outflows!AD476+Fees!AD476+'Ongoing Cash Flows'!AD476+'Terminal Value'!AD476</f>
        <v>0</v>
      </c>
      <c r="AE476" s="9" t="n">
        <f aca="false">+Outflows!AE476+Fees!AE476+'Ongoing Cash Flows'!AE476+'Terminal Value'!AE476</f>
        <v>0</v>
      </c>
      <c r="AF476" s="9" t="n">
        <f aca="false">+Outflows!AF476+Fees!AF476+'Ongoing Cash Flows'!AF476+'Terminal Value'!AF476</f>
        <v>0</v>
      </c>
      <c r="AG476" s="9" t="n">
        <f aca="false">+Outflows!AG476+Fees!AG476+'Ongoing Cash Flows'!AG476+'Terminal Value'!AG476</f>
        <v>0</v>
      </c>
      <c r="AH476" s="9" t="n">
        <f aca="false">+Outflows!AH476+Fees!AH476+'Ongoing Cash Flows'!AH476+'Terminal Value'!AH476</f>
        <v>0</v>
      </c>
      <c r="AI476" s="9" t="n">
        <f aca="false">+Outflows!AI476+Fees!AI476+'Ongoing Cash Flows'!AI476+'Terminal Value'!AI476</f>
        <v>0</v>
      </c>
      <c r="AJ476" s="9" t="n">
        <f aca="false">+Outflows!AJ476+Fees!AJ476+'Ongoing Cash Flows'!AJ476+'Terminal Value'!AJ476</f>
        <v>0</v>
      </c>
      <c r="AK476" s="9"/>
      <c r="AL476" s="1"/>
      <c r="AM476" s="32"/>
      <c r="AN476" s="33" t="n">
        <f aca="false">IF(ISERROR(XIRR(B476:AJ476,IRRDates)),-1,XIRR(B476:AJ476,IRRDates))</f>
        <v>0.0684633959139638</v>
      </c>
      <c r="AO476" s="9" t="n">
        <f aca="false">SUMPRODUCT(B476:AJ476,PVRf)</f>
        <v>0</v>
      </c>
      <c r="AP476" s="9" t="n">
        <f aca="false">MIN(0,AO476-$AO$1004)^2</f>
        <v>0</v>
      </c>
      <c r="AQ476" s="9" t="n">
        <f aca="false">MAX(0,AO476-$AO$1004)^2</f>
        <v>0</v>
      </c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20"/>
      <c r="CM476" s="20"/>
      <c r="CN476" s="20"/>
      <c r="CO476" s="20"/>
      <c r="CP476" s="20"/>
    </row>
    <row r="477" customFormat="false" ht="11.25" hidden="false" customHeight="false" outlineLevel="0" collapsed="false">
      <c r="A477" s="1" t="n">
        <v>475</v>
      </c>
      <c r="B477" s="9" t="n">
        <f aca="false">+Outflows!B477+Fees!B477+'Ongoing Cash Flows'!B477+'Terminal Value'!B477</f>
        <v>-91387.4114243907</v>
      </c>
      <c r="C477" s="9" t="n">
        <f aca="false">+Outflows!C477+Fees!C477+'Ongoing Cash Flows'!C477+'Terminal Value'!C477</f>
        <v>14063.3205524794</v>
      </c>
      <c r="D477" s="9" t="n">
        <f aca="false">+Outflows!D477+Fees!D477+'Ongoing Cash Flows'!D477+'Terminal Value'!D477</f>
        <v>12058.7580539874</v>
      </c>
      <c r="E477" s="9" t="n">
        <f aca="false">+Outflows!E477+Fees!E477+'Ongoing Cash Flows'!E477+'Terminal Value'!E477</f>
        <v>10072.5252339029</v>
      </c>
      <c r="F477" s="9" t="n">
        <f aca="false">+Outflows!F477+Fees!F477+'Ongoing Cash Flows'!F477+'Terminal Value'!F477</f>
        <v>9611.93248423281</v>
      </c>
      <c r="G477" s="9" t="n">
        <f aca="false">+Outflows!G477+Fees!G477+'Ongoing Cash Flows'!G477+'Terminal Value'!G477</f>
        <v>9357.37334537893</v>
      </c>
      <c r="H477" s="9" t="n">
        <f aca="false">+Outflows!H477+Fees!H477+'Ongoing Cash Flows'!H477+'Terminal Value'!H477</f>
        <v>8425.09698316345</v>
      </c>
      <c r="I477" s="9" t="n">
        <f aca="false">+Outflows!I477+Fees!I477+'Ongoing Cash Flows'!I477+'Terminal Value'!I477</f>
        <v>8277.70049831339</v>
      </c>
      <c r="J477" s="9" t="n">
        <f aca="false">+Outflows!J477+Fees!J477+'Ongoing Cash Flows'!J477+'Terminal Value'!J477</f>
        <v>8265.2662957784</v>
      </c>
      <c r="K477" s="9" t="n">
        <f aca="false">+Outflows!K477+Fees!K477+'Ongoing Cash Flows'!K477+'Terminal Value'!K477</f>
        <v>8256.01220972354</v>
      </c>
      <c r="L477" s="9" t="n">
        <f aca="false">+Outflows!L477+Fees!L477+'Ongoing Cash Flows'!L477+'Terminal Value'!L477</f>
        <v>8257.33836089799</v>
      </c>
      <c r="M477" s="9" t="n">
        <f aca="false">+Outflows!M477+Fees!M477+'Ongoing Cash Flows'!M477+'Terminal Value'!M477</f>
        <v>8229.23357542072</v>
      </c>
      <c r="N477" s="9" t="n">
        <f aca="false">+Outflows!N477+Fees!N477+'Ongoing Cash Flows'!N477+'Terminal Value'!N477</f>
        <v>8211.68562836609</v>
      </c>
      <c r="O477" s="9" t="n">
        <f aca="false">+Outflows!O477+Fees!O477+'Ongoing Cash Flows'!O477+'Terminal Value'!O477</f>
        <v>7885.46325828886</v>
      </c>
      <c r="P477" s="9" t="n">
        <f aca="false">+Outflows!P477+Fees!P477+'Ongoing Cash Flows'!P477+'Terminal Value'!P477</f>
        <v>7777.70314284026</v>
      </c>
      <c r="Q477" s="9" t="n">
        <f aca="false">+Outflows!Q477+Fees!Q477+'Ongoing Cash Flows'!Q477+'Terminal Value'!Q477</f>
        <v>7749.04821346126</v>
      </c>
      <c r="R477" s="9" t="n">
        <f aca="false">+Outflows!R477+Fees!R477+'Ongoing Cash Flows'!R477+'Terminal Value'!R477</f>
        <v>1048.17705407319</v>
      </c>
      <c r="S477" s="9" t="n">
        <f aca="false">+Outflows!S477+Fees!S477+'Ongoing Cash Flows'!S477+'Terminal Value'!S477</f>
        <v>0</v>
      </c>
      <c r="T477" s="9" t="n">
        <f aca="false">+Outflows!T477+Fees!T477+'Ongoing Cash Flows'!T477+'Terminal Value'!T477</f>
        <v>0</v>
      </c>
      <c r="U477" s="9" t="n">
        <f aca="false">+Outflows!U477+Fees!U477+'Ongoing Cash Flows'!U477+'Terminal Value'!U477</f>
        <v>0</v>
      </c>
      <c r="V477" s="9" t="n">
        <f aca="false">+Outflows!V477+Fees!V477+'Ongoing Cash Flows'!V477+'Terminal Value'!V477</f>
        <v>0</v>
      </c>
      <c r="W477" s="9" t="n">
        <f aca="false">+Outflows!W477+Fees!W477+'Ongoing Cash Flows'!W477+'Terminal Value'!W477</f>
        <v>0</v>
      </c>
      <c r="X477" s="9" t="n">
        <f aca="false">+Outflows!X477+Fees!X477+'Ongoing Cash Flows'!X477+'Terminal Value'!X477</f>
        <v>0</v>
      </c>
      <c r="Y477" s="9" t="n">
        <f aca="false">+Outflows!Y477+Fees!Y477+'Ongoing Cash Flows'!Y477+'Terminal Value'!Y477</f>
        <v>0</v>
      </c>
      <c r="Z477" s="9" t="n">
        <f aca="false">+Outflows!Z477+Fees!Z477+'Ongoing Cash Flows'!Z477+'Terminal Value'!Z477</f>
        <v>0</v>
      </c>
      <c r="AA477" s="9" t="n">
        <f aca="false">+Outflows!AA477+Fees!AA477+'Ongoing Cash Flows'!AA477+'Terminal Value'!AA477</f>
        <v>0</v>
      </c>
      <c r="AB477" s="9" t="n">
        <f aca="false">+Outflows!AB477+Fees!AB477+'Ongoing Cash Flows'!AB477+'Terminal Value'!AB477</f>
        <v>0</v>
      </c>
      <c r="AC477" s="9" t="n">
        <f aca="false">+Outflows!AC477+Fees!AC477+'Ongoing Cash Flows'!AC477+'Terminal Value'!AC477</f>
        <v>0</v>
      </c>
      <c r="AD477" s="9" t="n">
        <f aca="false">+Outflows!AD477+Fees!AD477+'Ongoing Cash Flows'!AD477+'Terminal Value'!AD477</f>
        <v>0</v>
      </c>
      <c r="AE477" s="9" t="n">
        <f aca="false">+Outflows!AE477+Fees!AE477+'Ongoing Cash Flows'!AE477+'Terminal Value'!AE477</f>
        <v>0</v>
      </c>
      <c r="AF477" s="9" t="n">
        <f aca="false">+Outflows!AF477+Fees!AF477+'Ongoing Cash Flows'!AF477+'Terminal Value'!AF477</f>
        <v>0</v>
      </c>
      <c r="AG477" s="9" t="n">
        <f aca="false">+Outflows!AG477+Fees!AG477+'Ongoing Cash Flows'!AG477+'Terminal Value'!AG477</f>
        <v>0</v>
      </c>
      <c r="AH477" s="9" t="n">
        <f aca="false">+Outflows!AH477+Fees!AH477+'Ongoing Cash Flows'!AH477+'Terminal Value'!AH477</f>
        <v>0</v>
      </c>
      <c r="AI477" s="9" t="n">
        <f aca="false">+Outflows!AI477+Fees!AI477+'Ongoing Cash Flows'!AI477+'Terminal Value'!AI477</f>
        <v>0</v>
      </c>
      <c r="AJ477" s="9" t="n">
        <f aca="false">+Outflows!AJ477+Fees!AJ477+'Ongoing Cash Flows'!AJ477+'Terminal Value'!AJ477</f>
        <v>0</v>
      </c>
      <c r="AK477" s="9"/>
      <c r="AL477" s="1"/>
      <c r="AM477" s="32"/>
      <c r="AN477" s="33" t="n">
        <f aca="false">IF(ISERROR(XIRR(B477:AJ477,IRRDates)),-1,XIRR(B477:AJ477,IRRDates))</f>
        <v>0.0618033539469934</v>
      </c>
      <c r="AO477" s="9" t="n">
        <f aca="false">SUMPRODUCT(B477:AJ477,PVRf)</f>
        <v>0</v>
      </c>
      <c r="AP477" s="9" t="n">
        <f aca="false">MIN(0,AO477-$AO$1004)^2</f>
        <v>0</v>
      </c>
      <c r="AQ477" s="9" t="n">
        <f aca="false">MAX(0,AO477-$AO$1004)^2</f>
        <v>0</v>
      </c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20"/>
      <c r="CM477" s="20"/>
      <c r="CN477" s="20"/>
      <c r="CO477" s="20"/>
      <c r="CP477" s="20"/>
    </row>
    <row r="478" customFormat="false" ht="11.25" hidden="false" customHeight="false" outlineLevel="0" collapsed="false">
      <c r="A478" s="1" t="n">
        <v>476</v>
      </c>
      <c r="B478" s="9" t="n">
        <f aca="false">+Outflows!B478+Fees!B478+'Ongoing Cash Flows'!B478+'Terminal Value'!B478</f>
        <v>-91034.8182272608</v>
      </c>
      <c r="C478" s="9" t="n">
        <f aca="false">+Outflows!C478+Fees!C478+'Ongoing Cash Flows'!C478+'Terminal Value'!C478</f>
        <v>14066.1204636349</v>
      </c>
      <c r="D478" s="9" t="n">
        <f aca="false">+Outflows!D478+Fees!D478+'Ongoing Cash Flows'!D478+'Terminal Value'!D478</f>
        <v>12026.5900970652</v>
      </c>
      <c r="E478" s="9" t="n">
        <f aca="false">+Outflows!E478+Fees!E478+'Ongoing Cash Flows'!E478+'Terminal Value'!E478</f>
        <v>10129.9152089395</v>
      </c>
      <c r="F478" s="9" t="n">
        <f aca="false">+Outflows!F478+Fees!F478+'Ongoing Cash Flows'!F478+'Terminal Value'!F478</f>
        <v>9616.73560448274</v>
      </c>
      <c r="G478" s="9" t="n">
        <f aca="false">+Outflows!G478+Fees!G478+'Ongoing Cash Flows'!G478+'Terminal Value'!G478</f>
        <v>9372.65896121264</v>
      </c>
      <c r="H478" s="9" t="n">
        <f aca="false">+Outflows!H478+Fees!H478+'Ongoing Cash Flows'!H478+'Terminal Value'!H478</f>
        <v>8416.5563861202</v>
      </c>
      <c r="I478" s="9" t="n">
        <f aca="false">+Outflows!I478+Fees!I478+'Ongoing Cash Flows'!I478+'Terminal Value'!I478</f>
        <v>8269.61229244579</v>
      </c>
      <c r="J478" s="9" t="n">
        <f aca="false">+Outflows!J478+Fees!J478+'Ongoing Cash Flows'!J478+'Terminal Value'!J478</f>
        <v>8257.1780899108</v>
      </c>
      <c r="K478" s="9" t="n">
        <f aca="false">+Outflows!K478+Fees!K478+'Ongoing Cash Flows'!K478+'Terminal Value'!K478</f>
        <v>8247.91029503244</v>
      </c>
      <c r="L478" s="9" t="n">
        <f aca="false">+Outflows!L478+Fees!L478+'Ongoing Cash Flows'!L478+'Terminal Value'!L478</f>
        <v>8249.25015503039</v>
      </c>
      <c r="M478" s="9" t="n">
        <f aca="false">+Outflows!M478+Fees!M478+'Ongoing Cash Flows'!M478+'Terminal Value'!M478</f>
        <v>8221.13166072961</v>
      </c>
      <c r="N478" s="9" t="n">
        <f aca="false">+Outflows!N478+Fees!N478+'Ongoing Cash Flows'!N478+'Terminal Value'!N478</f>
        <v>8203.59742249848</v>
      </c>
      <c r="O478" s="9" t="n">
        <f aca="false">+Outflows!O478+Fees!O478+'Ongoing Cash Flows'!O478+'Terminal Value'!O478</f>
        <v>7877.36134359775</v>
      </c>
      <c r="P478" s="9" t="n">
        <f aca="false">+Outflows!P478+Fees!P478+'Ongoing Cash Flows'!P478+'Terminal Value'!P478</f>
        <v>7769.61493697266</v>
      </c>
      <c r="Q478" s="9" t="n">
        <f aca="false">+Outflows!Q478+Fees!Q478+'Ongoing Cash Flows'!Q478+'Terminal Value'!Q478</f>
        <v>7740.94629877015</v>
      </c>
      <c r="R478" s="9" t="n">
        <f aca="false">+Outflows!R478+Fees!R478+'Ongoing Cash Flows'!R478+'Terminal Value'!R478</f>
        <v>1044.13295113939</v>
      </c>
      <c r="S478" s="9" t="n">
        <f aca="false">+Outflows!S478+Fees!S478+'Ongoing Cash Flows'!S478+'Terminal Value'!S478</f>
        <v>0</v>
      </c>
      <c r="T478" s="9" t="n">
        <f aca="false">+Outflows!T478+Fees!T478+'Ongoing Cash Flows'!T478+'Terminal Value'!T478</f>
        <v>0</v>
      </c>
      <c r="U478" s="9" t="n">
        <f aca="false">+Outflows!U478+Fees!U478+'Ongoing Cash Flows'!U478+'Terminal Value'!U478</f>
        <v>0</v>
      </c>
      <c r="V478" s="9" t="n">
        <f aca="false">+Outflows!V478+Fees!V478+'Ongoing Cash Flows'!V478+'Terminal Value'!V478</f>
        <v>0</v>
      </c>
      <c r="W478" s="9" t="n">
        <f aca="false">+Outflows!W478+Fees!W478+'Ongoing Cash Flows'!W478+'Terminal Value'!W478</f>
        <v>0</v>
      </c>
      <c r="X478" s="9" t="n">
        <f aca="false">+Outflows!X478+Fees!X478+'Ongoing Cash Flows'!X478+'Terminal Value'!X478</f>
        <v>0</v>
      </c>
      <c r="Y478" s="9" t="n">
        <f aca="false">+Outflows!Y478+Fees!Y478+'Ongoing Cash Flows'!Y478+'Terminal Value'!Y478</f>
        <v>0</v>
      </c>
      <c r="Z478" s="9" t="n">
        <f aca="false">+Outflows!Z478+Fees!Z478+'Ongoing Cash Flows'!Z478+'Terminal Value'!Z478</f>
        <v>0</v>
      </c>
      <c r="AA478" s="9" t="n">
        <f aca="false">+Outflows!AA478+Fees!AA478+'Ongoing Cash Flows'!AA478+'Terminal Value'!AA478</f>
        <v>0</v>
      </c>
      <c r="AB478" s="9" t="n">
        <f aca="false">+Outflows!AB478+Fees!AB478+'Ongoing Cash Flows'!AB478+'Terminal Value'!AB478</f>
        <v>0</v>
      </c>
      <c r="AC478" s="9" t="n">
        <f aca="false">+Outflows!AC478+Fees!AC478+'Ongoing Cash Flows'!AC478+'Terminal Value'!AC478</f>
        <v>0</v>
      </c>
      <c r="AD478" s="9" t="n">
        <f aca="false">+Outflows!AD478+Fees!AD478+'Ongoing Cash Flows'!AD478+'Terminal Value'!AD478</f>
        <v>0</v>
      </c>
      <c r="AE478" s="9" t="n">
        <f aca="false">+Outflows!AE478+Fees!AE478+'Ongoing Cash Flows'!AE478+'Terminal Value'!AE478</f>
        <v>0</v>
      </c>
      <c r="AF478" s="9" t="n">
        <f aca="false">+Outflows!AF478+Fees!AF478+'Ongoing Cash Flows'!AF478+'Terminal Value'!AF478</f>
        <v>0</v>
      </c>
      <c r="AG478" s="9" t="n">
        <f aca="false">+Outflows!AG478+Fees!AG478+'Ongoing Cash Flows'!AG478+'Terminal Value'!AG478</f>
        <v>0</v>
      </c>
      <c r="AH478" s="9" t="n">
        <f aca="false">+Outflows!AH478+Fees!AH478+'Ongoing Cash Flows'!AH478+'Terminal Value'!AH478</f>
        <v>0</v>
      </c>
      <c r="AI478" s="9" t="n">
        <f aca="false">+Outflows!AI478+Fees!AI478+'Ongoing Cash Flows'!AI478+'Terminal Value'!AI478</f>
        <v>0</v>
      </c>
      <c r="AJ478" s="9" t="n">
        <f aca="false">+Outflows!AJ478+Fees!AJ478+'Ongoing Cash Flows'!AJ478+'Terminal Value'!AJ478</f>
        <v>0</v>
      </c>
      <c r="AK478" s="9"/>
      <c r="AL478" s="1"/>
      <c r="AM478" s="32"/>
      <c r="AN478" s="33" t="n">
        <f aca="false">IF(ISERROR(XIRR(B478:AJ478,IRRDates)),-1,XIRR(B478:AJ478,IRRDates))</f>
        <v>0.0624462400255161</v>
      </c>
      <c r="AO478" s="9" t="n">
        <f aca="false">SUMPRODUCT(B478:AJ478,PVRf)</f>
        <v>0</v>
      </c>
      <c r="AP478" s="9" t="n">
        <f aca="false">MIN(0,AO478-$AO$1004)^2</f>
        <v>0</v>
      </c>
      <c r="AQ478" s="9" t="n">
        <f aca="false">MAX(0,AO478-$AO$1004)^2</f>
        <v>0</v>
      </c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20"/>
      <c r="CM478" s="20"/>
      <c r="CN478" s="20"/>
      <c r="CO478" s="20"/>
      <c r="CP478" s="20"/>
    </row>
    <row r="479" customFormat="false" ht="11.25" hidden="false" customHeight="false" outlineLevel="0" collapsed="false">
      <c r="A479" s="1" t="n">
        <v>477</v>
      </c>
      <c r="B479" s="9" t="n">
        <f aca="false">+Outflows!B479+Fees!B479+'Ongoing Cash Flows'!B479+'Terminal Value'!B479</f>
        <v>-88141.4201956249</v>
      </c>
      <c r="C479" s="9" t="n">
        <f aca="false">+Outflows!C479+Fees!C479+'Ongoing Cash Flows'!C479+'Terminal Value'!C479</f>
        <v>14050.0888021981</v>
      </c>
      <c r="D479" s="9" t="n">
        <f aca="false">+Outflows!D479+Fees!D479+'Ongoing Cash Flows'!D479+'Terminal Value'!D479</f>
        <v>11948.9157836097</v>
      </c>
      <c r="E479" s="9" t="n">
        <f aca="false">+Outflows!E479+Fees!E479+'Ongoing Cash Flows'!E479+'Terminal Value'!E479</f>
        <v>9843.84847175598</v>
      </c>
      <c r="F479" s="9" t="n">
        <f aca="false">+Outflows!F479+Fees!F479+'Ongoing Cash Flows'!F479+'Terminal Value'!F479</f>
        <v>9401.24261299311</v>
      </c>
      <c r="G479" s="9" t="n">
        <f aca="false">+Outflows!G479+Fees!G479+'Ongoing Cash Flows'!G479+'Terminal Value'!G479</f>
        <v>9119.45829316396</v>
      </c>
      <c r="H479" s="9" t="n">
        <f aca="false">+Outflows!H479+Fees!H479+'Ongoing Cash Flows'!H479+'Terminal Value'!H479</f>
        <v>8346.47180458239</v>
      </c>
      <c r="I479" s="9" t="n">
        <f aca="false">+Outflows!I479+Fees!I479+'Ongoing Cash Flows'!I479+'Terminal Value'!I479</f>
        <v>8203.24005631849</v>
      </c>
      <c r="J479" s="9" t="n">
        <f aca="false">+Outflows!J479+Fees!J479+'Ongoing Cash Flows'!J479+'Terminal Value'!J479</f>
        <v>8190.8058537835</v>
      </c>
      <c r="K479" s="9" t="n">
        <f aca="false">+Outflows!K479+Fees!K479+'Ongoing Cash Flows'!K479+'Terminal Value'!K479</f>
        <v>8181.42556358966</v>
      </c>
      <c r="L479" s="9" t="n">
        <f aca="false">+Outflows!L479+Fees!L479+'Ongoing Cash Flows'!L479+'Terminal Value'!L479</f>
        <v>8182.87791890309</v>
      </c>
      <c r="M479" s="9" t="n">
        <f aca="false">+Outflows!M479+Fees!M479+'Ongoing Cash Flows'!M479+'Terminal Value'!M479</f>
        <v>8154.64692928684</v>
      </c>
      <c r="N479" s="9" t="n">
        <f aca="false">+Outflows!N479+Fees!N479+'Ongoing Cash Flows'!N479+'Terminal Value'!N479</f>
        <v>8137.22518637118</v>
      </c>
      <c r="O479" s="9" t="n">
        <f aca="false">+Outflows!O479+Fees!O479+'Ongoing Cash Flows'!O479+'Terminal Value'!O479</f>
        <v>7810.87661215498</v>
      </c>
      <c r="P479" s="9" t="n">
        <f aca="false">+Outflows!P479+Fees!P479+'Ongoing Cash Flows'!P479+'Terminal Value'!P479</f>
        <v>7703.24270084536</v>
      </c>
      <c r="Q479" s="9" t="n">
        <f aca="false">+Outflows!Q479+Fees!Q479+'Ongoing Cash Flows'!Q479+'Terminal Value'!Q479</f>
        <v>7674.46156732738</v>
      </c>
      <c r="R479" s="9" t="n">
        <f aca="false">+Outflows!R479+Fees!R479+'Ongoing Cash Flows'!R479+'Terminal Value'!R479</f>
        <v>1010.94683307574</v>
      </c>
      <c r="S479" s="9" t="n">
        <f aca="false">+Outflows!S479+Fees!S479+'Ongoing Cash Flows'!S479+'Terminal Value'!S479</f>
        <v>0</v>
      </c>
      <c r="T479" s="9" t="n">
        <f aca="false">+Outflows!T479+Fees!T479+'Ongoing Cash Flows'!T479+'Terminal Value'!T479</f>
        <v>0</v>
      </c>
      <c r="U479" s="9" t="n">
        <f aca="false">+Outflows!U479+Fees!U479+'Ongoing Cash Flows'!U479+'Terminal Value'!U479</f>
        <v>0</v>
      </c>
      <c r="V479" s="9" t="n">
        <f aca="false">+Outflows!V479+Fees!V479+'Ongoing Cash Flows'!V479+'Terminal Value'!V479</f>
        <v>0</v>
      </c>
      <c r="W479" s="9" t="n">
        <f aca="false">+Outflows!W479+Fees!W479+'Ongoing Cash Flows'!W479+'Terminal Value'!W479</f>
        <v>0</v>
      </c>
      <c r="X479" s="9" t="n">
        <f aca="false">+Outflows!X479+Fees!X479+'Ongoing Cash Flows'!X479+'Terminal Value'!X479</f>
        <v>0</v>
      </c>
      <c r="Y479" s="9" t="n">
        <f aca="false">+Outflows!Y479+Fees!Y479+'Ongoing Cash Flows'!Y479+'Terminal Value'!Y479</f>
        <v>0</v>
      </c>
      <c r="Z479" s="9" t="n">
        <f aca="false">+Outflows!Z479+Fees!Z479+'Ongoing Cash Flows'!Z479+'Terminal Value'!Z479</f>
        <v>0</v>
      </c>
      <c r="AA479" s="9" t="n">
        <f aca="false">+Outflows!AA479+Fees!AA479+'Ongoing Cash Flows'!AA479+'Terminal Value'!AA479</f>
        <v>0</v>
      </c>
      <c r="AB479" s="9" t="n">
        <f aca="false">+Outflows!AB479+Fees!AB479+'Ongoing Cash Flows'!AB479+'Terminal Value'!AB479</f>
        <v>0</v>
      </c>
      <c r="AC479" s="9" t="n">
        <f aca="false">+Outflows!AC479+Fees!AC479+'Ongoing Cash Flows'!AC479+'Terminal Value'!AC479</f>
        <v>0</v>
      </c>
      <c r="AD479" s="9" t="n">
        <f aca="false">+Outflows!AD479+Fees!AD479+'Ongoing Cash Flows'!AD479+'Terminal Value'!AD479</f>
        <v>0</v>
      </c>
      <c r="AE479" s="9" t="n">
        <f aca="false">+Outflows!AE479+Fees!AE479+'Ongoing Cash Flows'!AE479+'Terminal Value'!AE479</f>
        <v>0</v>
      </c>
      <c r="AF479" s="9" t="n">
        <f aca="false">+Outflows!AF479+Fees!AF479+'Ongoing Cash Flows'!AF479+'Terminal Value'!AF479</f>
        <v>0</v>
      </c>
      <c r="AG479" s="9" t="n">
        <f aca="false">+Outflows!AG479+Fees!AG479+'Ongoing Cash Flows'!AG479+'Terminal Value'!AG479</f>
        <v>0</v>
      </c>
      <c r="AH479" s="9" t="n">
        <f aca="false">+Outflows!AH479+Fees!AH479+'Ongoing Cash Flows'!AH479+'Terminal Value'!AH479</f>
        <v>0</v>
      </c>
      <c r="AI479" s="9" t="n">
        <f aca="false">+Outflows!AI479+Fees!AI479+'Ongoing Cash Flows'!AI479+'Terminal Value'!AI479</f>
        <v>0</v>
      </c>
      <c r="AJ479" s="9" t="n">
        <f aca="false">+Outflows!AJ479+Fees!AJ479+'Ongoing Cash Flows'!AJ479+'Terminal Value'!AJ479</f>
        <v>0</v>
      </c>
      <c r="AK479" s="9"/>
      <c r="AL479" s="1"/>
      <c r="AM479" s="32"/>
      <c r="AN479" s="33" t="n">
        <f aca="false">IF(ISERROR(XIRR(B479:AJ479,IRRDates)),-1,XIRR(B479:AJ479,IRRDates))</f>
        <v>0.065998177561874</v>
      </c>
      <c r="AO479" s="9" t="n">
        <f aca="false">SUMPRODUCT(B479:AJ479,PVRf)</f>
        <v>0</v>
      </c>
      <c r="AP479" s="9" t="n">
        <f aca="false">MIN(0,AO479-$AO$1004)^2</f>
        <v>0</v>
      </c>
      <c r="AQ479" s="9" t="n">
        <f aca="false">MAX(0,AO479-$AO$1004)^2</f>
        <v>0</v>
      </c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20"/>
      <c r="CM479" s="20"/>
      <c r="CN479" s="20"/>
      <c r="CO479" s="20"/>
      <c r="CP479" s="20"/>
    </row>
    <row r="480" customFormat="false" ht="11.25" hidden="false" customHeight="false" outlineLevel="0" collapsed="false">
      <c r="A480" s="1" t="n">
        <v>478</v>
      </c>
      <c r="B480" s="9" t="n">
        <f aca="false">+Outflows!B480+Fees!B480+'Ongoing Cash Flows'!B480+'Terminal Value'!B480</f>
        <v>-92124.4482931422</v>
      </c>
      <c r="C480" s="9" t="n">
        <f aca="false">+Outflows!C480+Fees!C480+'Ongoing Cash Flows'!C480+'Terminal Value'!C480</f>
        <v>14093.5370814864</v>
      </c>
      <c r="D480" s="9" t="n">
        <f aca="false">+Outflows!D480+Fees!D480+'Ongoing Cash Flows'!D480+'Terminal Value'!D480</f>
        <v>12054.1086889669</v>
      </c>
      <c r="E480" s="9" t="n">
        <f aca="false">+Outflows!E480+Fees!E480+'Ongoing Cash Flows'!E480+'Terminal Value'!E480</f>
        <v>10172.1864321118</v>
      </c>
      <c r="F480" s="9" t="n">
        <f aca="false">+Outflows!F480+Fees!F480+'Ongoing Cash Flows'!F480+'Terminal Value'!F480</f>
        <v>9774.60821560397</v>
      </c>
      <c r="G480" s="9" t="n">
        <f aca="false">+Outflows!G480+Fees!G480+'Ongoing Cash Flows'!G480+'Terminal Value'!G480</f>
        <v>9358.8299945437</v>
      </c>
      <c r="H480" s="9" t="n">
        <f aca="false">+Outflows!H480+Fees!H480+'Ongoing Cash Flows'!H480+'Terminal Value'!H480</f>
        <v>8442.9496670872</v>
      </c>
      <c r="I480" s="9" t="n">
        <f aca="false">+Outflows!I480+Fees!I480+'Ongoing Cash Flows'!I480+'Terminal Value'!I480</f>
        <v>8294.60753445306</v>
      </c>
      <c r="J480" s="9" t="n">
        <f aca="false">+Outflows!J480+Fees!J480+'Ongoing Cash Flows'!J480+'Terminal Value'!J480</f>
        <v>8282.17333191807</v>
      </c>
      <c r="K480" s="9" t="n">
        <f aca="false">+Outflows!K480+Fees!K480+'Ongoing Cash Flows'!K480+'Terminal Value'!K480</f>
        <v>8272.94790185667</v>
      </c>
      <c r="L480" s="9" t="n">
        <f aca="false">+Outflows!L480+Fees!L480+'Ongoing Cash Flows'!L480+'Terminal Value'!L480</f>
        <v>8274.24539703766</v>
      </c>
      <c r="M480" s="9" t="n">
        <f aca="false">+Outflows!M480+Fees!M480+'Ongoing Cash Flows'!M480+'Terminal Value'!M480</f>
        <v>8246.16926755384</v>
      </c>
      <c r="N480" s="9" t="n">
        <f aca="false">+Outflows!N480+Fees!N480+'Ongoing Cash Flows'!N480+'Terminal Value'!N480</f>
        <v>8228.59266450575</v>
      </c>
      <c r="O480" s="9" t="n">
        <f aca="false">+Outflows!O480+Fees!O480+'Ongoing Cash Flows'!O480+'Terminal Value'!O480</f>
        <v>7902.39895042198</v>
      </c>
      <c r="P480" s="9" t="n">
        <f aca="false">+Outflows!P480+Fees!P480+'Ongoing Cash Flows'!P480+'Terminal Value'!P480</f>
        <v>7794.61017897993</v>
      </c>
      <c r="Q480" s="9" t="n">
        <f aca="false">+Outflows!Q480+Fees!Q480+'Ongoing Cash Flows'!Q480+'Terminal Value'!Q480</f>
        <v>7765.98390559438</v>
      </c>
      <c r="R480" s="9" t="n">
        <f aca="false">+Outflows!R480+Fees!R480+'Ongoing Cash Flows'!R480+'Terminal Value'!R480</f>
        <v>1056.63057214302</v>
      </c>
      <c r="S480" s="9" t="n">
        <f aca="false">+Outflows!S480+Fees!S480+'Ongoing Cash Flows'!S480+'Terminal Value'!S480</f>
        <v>0</v>
      </c>
      <c r="T480" s="9" t="n">
        <f aca="false">+Outflows!T480+Fees!T480+'Ongoing Cash Flows'!T480+'Terminal Value'!T480</f>
        <v>0</v>
      </c>
      <c r="U480" s="9" t="n">
        <f aca="false">+Outflows!U480+Fees!U480+'Ongoing Cash Flows'!U480+'Terminal Value'!U480</f>
        <v>0</v>
      </c>
      <c r="V480" s="9" t="n">
        <f aca="false">+Outflows!V480+Fees!V480+'Ongoing Cash Flows'!V480+'Terminal Value'!V480</f>
        <v>0</v>
      </c>
      <c r="W480" s="9" t="n">
        <f aca="false">+Outflows!W480+Fees!W480+'Ongoing Cash Flows'!W480+'Terminal Value'!W480</f>
        <v>0</v>
      </c>
      <c r="X480" s="9" t="n">
        <f aca="false">+Outflows!X480+Fees!X480+'Ongoing Cash Flows'!X480+'Terminal Value'!X480</f>
        <v>0</v>
      </c>
      <c r="Y480" s="9" t="n">
        <f aca="false">+Outflows!Y480+Fees!Y480+'Ongoing Cash Flows'!Y480+'Terminal Value'!Y480</f>
        <v>0</v>
      </c>
      <c r="Z480" s="9" t="n">
        <f aca="false">+Outflows!Z480+Fees!Z480+'Ongoing Cash Flows'!Z480+'Terminal Value'!Z480</f>
        <v>0</v>
      </c>
      <c r="AA480" s="9" t="n">
        <f aca="false">+Outflows!AA480+Fees!AA480+'Ongoing Cash Flows'!AA480+'Terminal Value'!AA480</f>
        <v>0</v>
      </c>
      <c r="AB480" s="9" t="n">
        <f aca="false">+Outflows!AB480+Fees!AB480+'Ongoing Cash Flows'!AB480+'Terminal Value'!AB480</f>
        <v>0</v>
      </c>
      <c r="AC480" s="9" t="n">
        <f aca="false">+Outflows!AC480+Fees!AC480+'Ongoing Cash Flows'!AC480+'Terminal Value'!AC480</f>
        <v>0</v>
      </c>
      <c r="AD480" s="9" t="n">
        <f aca="false">+Outflows!AD480+Fees!AD480+'Ongoing Cash Flows'!AD480+'Terminal Value'!AD480</f>
        <v>0</v>
      </c>
      <c r="AE480" s="9" t="n">
        <f aca="false">+Outflows!AE480+Fees!AE480+'Ongoing Cash Flows'!AE480+'Terminal Value'!AE480</f>
        <v>0</v>
      </c>
      <c r="AF480" s="9" t="n">
        <f aca="false">+Outflows!AF480+Fees!AF480+'Ongoing Cash Flows'!AF480+'Terminal Value'!AF480</f>
        <v>0</v>
      </c>
      <c r="AG480" s="9" t="n">
        <f aca="false">+Outflows!AG480+Fees!AG480+'Ongoing Cash Flows'!AG480+'Terminal Value'!AG480</f>
        <v>0</v>
      </c>
      <c r="AH480" s="9" t="n">
        <f aca="false">+Outflows!AH480+Fees!AH480+'Ongoing Cash Flows'!AH480+'Terminal Value'!AH480</f>
        <v>0</v>
      </c>
      <c r="AI480" s="9" t="n">
        <f aca="false">+Outflows!AI480+Fees!AI480+'Ongoing Cash Flows'!AI480+'Terminal Value'!AI480</f>
        <v>0</v>
      </c>
      <c r="AJ480" s="9" t="n">
        <f aca="false">+Outflows!AJ480+Fees!AJ480+'Ongoing Cash Flows'!AJ480+'Terminal Value'!AJ480</f>
        <v>0</v>
      </c>
      <c r="AK480" s="9"/>
      <c r="AL480" s="1"/>
      <c r="AM480" s="32"/>
      <c r="AN480" s="33" t="n">
        <f aca="false">IF(ISERROR(XIRR(B480:AJ480,IRRDates)),-1,XIRR(B480:AJ480,IRRDates))</f>
        <v>0.0610543356274945</v>
      </c>
      <c r="AO480" s="9" t="n">
        <f aca="false">SUMPRODUCT(B480:AJ480,PVRf)</f>
        <v>0</v>
      </c>
      <c r="AP480" s="9" t="n">
        <f aca="false">MIN(0,AO480-$AO$1004)^2</f>
        <v>0</v>
      </c>
      <c r="AQ480" s="9" t="n">
        <f aca="false">MAX(0,AO480-$AO$1004)^2</f>
        <v>0</v>
      </c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20"/>
      <c r="CM480" s="20"/>
      <c r="CN480" s="20"/>
      <c r="CO480" s="20"/>
      <c r="CP480" s="20"/>
    </row>
    <row r="481" customFormat="false" ht="11.25" hidden="false" customHeight="false" outlineLevel="0" collapsed="false">
      <c r="A481" s="1" t="n">
        <v>479</v>
      </c>
      <c r="B481" s="9" t="n">
        <f aca="false">+Outflows!B481+Fees!B481+'Ongoing Cash Flows'!B481+'Terminal Value'!B481</f>
        <v>-100217.356182187</v>
      </c>
      <c r="C481" s="9" t="n">
        <f aca="false">+Outflows!C481+Fees!C481+'Ongoing Cash Flows'!C481+'Terminal Value'!C481</f>
        <v>14324.9854500443</v>
      </c>
      <c r="D481" s="9" t="n">
        <f aca="false">+Outflows!D481+Fees!D481+'Ongoing Cash Flows'!D481+'Terminal Value'!D481</f>
        <v>12435.0870311619</v>
      </c>
      <c r="E481" s="9" t="n">
        <f aca="false">+Outflows!E481+Fees!E481+'Ongoing Cash Flows'!E481+'Terminal Value'!E481</f>
        <v>10317.3021820719</v>
      </c>
      <c r="F481" s="9" t="n">
        <f aca="false">+Outflows!F481+Fees!F481+'Ongoing Cash Flows'!F481+'Terminal Value'!F481</f>
        <v>9988.65807348858</v>
      </c>
      <c r="G481" s="9" t="n">
        <f aca="false">+Outflows!G481+Fees!G481+'Ongoing Cash Flows'!G481+'Terminal Value'!G481</f>
        <v>9624.10836889421</v>
      </c>
      <c r="H481" s="9" t="n">
        <f aca="false">+Outflows!H481+Fees!H481+'Ongoing Cash Flows'!H481+'Terminal Value'!H481</f>
        <v>8638.97802427352</v>
      </c>
      <c r="I481" s="9" t="n">
        <f aca="false">+Outflows!I481+Fees!I481+'Ongoing Cash Flows'!I481+'Terminal Value'!I481</f>
        <v>8480.25236710142</v>
      </c>
      <c r="J481" s="9" t="n">
        <f aca="false">+Outflows!J481+Fees!J481+'Ongoing Cash Flows'!J481+'Terminal Value'!J481</f>
        <v>8467.81816456643</v>
      </c>
      <c r="K481" s="9" t="n">
        <f aca="false">+Outflows!K481+Fees!K481+'Ongoing Cash Flows'!K481+'Terminal Value'!K481</f>
        <v>8458.90738676376</v>
      </c>
      <c r="L481" s="9" t="n">
        <f aca="false">+Outflows!L481+Fees!L481+'Ongoing Cash Flows'!L481+'Terminal Value'!L481</f>
        <v>8459.89022968602</v>
      </c>
      <c r="M481" s="9" t="n">
        <f aca="false">+Outflows!M481+Fees!M481+'Ongoing Cash Flows'!M481+'Terminal Value'!M481</f>
        <v>8432.12875246093</v>
      </c>
      <c r="N481" s="9" t="n">
        <f aca="false">+Outflows!N481+Fees!N481+'Ongoing Cash Flows'!N481+'Terminal Value'!N481</f>
        <v>8414.23749715412</v>
      </c>
      <c r="O481" s="9" t="n">
        <f aca="false">+Outflows!O481+Fees!O481+'Ongoing Cash Flows'!O481+'Terminal Value'!O481</f>
        <v>8088.35843532907</v>
      </c>
      <c r="P481" s="9" t="n">
        <f aca="false">+Outflows!P481+Fees!P481+'Ongoing Cash Flows'!P481+'Terminal Value'!P481</f>
        <v>7980.2550116283</v>
      </c>
      <c r="Q481" s="9" t="n">
        <f aca="false">+Outflows!Q481+Fees!Q481+'Ongoing Cash Flows'!Q481+'Terminal Value'!Q481</f>
        <v>7951.94339050148</v>
      </c>
      <c r="R481" s="9" t="n">
        <f aca="false">+Outflows!R481+Fees!R481+'Ongoing Cash Flows'!R481+'Terminal Value'!R481</f>
        <v>1149.45298846721</v>
      </c>
      <c r="S481" s="9" t="n">
        <f aca="false">+Outflows!S481+Fees!S481+'Ongoing Cash Flows'!S481+'Terminal Value'!S481</f>
        <v>0</v>
      </c>
      <c r="T481" s="9" t="n">
        <f aca="false">+Outflows!T481+Fees!T481+'Ongoing Cash Flows'!T481+'Terminal Value'!T481</f>
        <v>0</v>
      </c>
      <c r="U481" s="9" t="n">
        <f aca="false">+Outflows!U481+Fees!U481+'Ongoing Cash Flows'!U481+'Terminal Value'!U481</f>
        <v>0</v>
      </c>
      <c r="V481" s="9" t="n">
        <f aca="false">+Outflows!V481+Fees!V481+'Ongoing Cash Flows'!V481+'Terminal Value'!V481</f>
        <v>0</v>
      </c>
      <c r="W481" s="9" t="n">
        <f aca="false">+Outflows!W481+Fees!W481+'Ongoing Cash Flows'!W481+'Terminal Value'!W481</f>
        <v>0</v>
      </c>
      <c r="X481" s="9" t="n">
        <f aca="false">+Outflows!X481+Fees!X481+'Ongoing Cash Flows'!X481+'Terminal Value'!X481</f>
        <v>0</v>
      </c>
      <c r="Y481" s="9" t="n">
        <f aca="false">+Outflows!Y481+Fees!Y481+'Ongoing Cash Flows'!Y481+'Terminal Value'!Y481</f>
        <v>0</v>
      </c>
      <c r="Z481" s="9" t="n">
        <f aca="false">+Outflows!Z481+Fees!Z481+'Ongoing Cash Flows'!Z481+'Terminal Value'!Z481</f>
        <v>0</v>
      </c>
      <c r="AA481" s="9" t="n">
        <f aca="false">+Outflows!AA481+Fees!AA481+'Ongoing Cash Flows'!AA481+'Terminal Value'!AA481</f>
        <v>0</v>
      </c>
      <c r="AB481" s="9" t="n">
        <f aca="false">+Outflows!AB481+Fees!AB481+'Ongoing Cash Flows'!AB481+'Terminal Value'!AB481</f>
        <v>0</v>
      </c>
      <c r="AC481" s="9" t="n">
        <f aca="false">+Outflows!AC481+Fees!AC481+'Ongoing Cash Flows'!AC481+'Terminal Value'!AC481</f>
        <v>0</v>
      </c>
      <c r="AD481" s="9" t="n">
        <f aca="false">+Outflows!AD481+Fees!AD481+'Ongoing Cash Flows'!AD481+'Terminal Value'!AD481</f>
        <v>0</v>
      </c>
      <c r="AE481" s="9" t="n">
        <f aca="false">+Outflows!AE481+Fees!AE481+'Ongoing Cash Flows'!AE481+'Terminal Value'!AE481</f>
        <v>0</v>
      </c>
      <c r="AF481" s="9" t="n">
        <f aca="false">+Outflows!AF481+Fees!AF481+'Ongoing Cash Flows'!AF481+'Terminal Value'!AF481</f>
        <v>0</v>
      </c>
      <c r="AG481" s="9" t="n">
        <f aca="false">+Outflows!AG481+Fees!AG481+'Ongoing Cash Flows'!AG481+'Terminal Value'!AG481</f>
        <v>0</v>
      </c>
      <c r="AH481" s="9" t="n">
        <f aca="false">+Outflows!AH481+Fees!AH481+'Ongoing Cash Flows'!AH481+'Terminal Value'!AH481</f>
        <v>0</v>
      </c>
      <c r="AI481" s="9" t="n">
        <f aca="false">+Outflows!AI481+Fees!AI481+'Ongoing Cash Flows'!AI481+'Terminal Value'!AI481</f>
        <v>0</v>
      </c>
      <c r="AJ481" s="9" t="n">
        <f aca="false">+Outflows!AJ481+Fees!AJ481+'Ongoing Cash Flows'!AJ481+'Terminal Value'!AJ481</f>
        <v>0</v>
      </c>
      <c r="AK481" s="9"/>
      <c r="AL481" s="1"/>
      <c r="AM481" s="32"/>
      <c r="AN481" s="33" t="n">
        <f aca="false">IF(ISERROR(XIRR(B481:AJ481,IRRDates)),-1,XIRR(B481:AJ481,IRRDates))</f>
        <v>0.0507949514659825</v>
      </c>
      <c r="AO481" s="9" t="n">
        <f aca="false">SUMPRODUCT(B481:AJ481,PVRf)</f>
        <v>0</v>
      </c>
      <c r="AP481" s="9" t="n">
        <f aca="false">MIN(0,AO481-$AO$1004)^2</f>
        <v>0</v>
      </c>
      <c r="AQ481" s="9" t="n">
        <f aca="false">MAX(0,AO481-$AO$1004)^2</f>
        <v>0</v>
      </c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20"/>
      <c r="CM481" s="20"/>
      <c r="CN481" s="20"/>
      <c r="CO481" s="20"/>
      <c r="CP481" s="20"/>
    </row>
    <row r="482" customFormat="false" ht="11.25" hidden="false" customHeight="false" outlineLevel="0" collapsed="false">
      <c r="A482" s="1" t="n">
        <v>480</v>
      </c>
      <c r="B482" s="9" t="n">
        <f aca="false">+Outflows!B482+Fees!B482+'Ongoing Cash Flows'!B482+'Terminal Value'!B482</f>
        <v>-94067.786342468</v>
      </c>
      <c r="C482" s="9" t="n">
        <f aca="false">+Outflows!C482+Fees!C482+'Ongoing Cash Flows'!C482+'Terminal Value'!C482</f>
        <v>14101.6665020615</v>
      </c>
      <c r="D482" s="9" t="n">
        <f aca="false">+Outflows!D482+Fees!D482+'Ongoing Cash Flows'!D482+'Terminal Value'!D482</f>
        <v>12163.2024666779</v>
      </c>
      <c r="E482" s="9" t="n">
        <f aca="false">+Outflows!E482+Fees!E482+'Ongoing Cash Flows'!E482+'Terminal Value'!E482</f>
        <v>10145.1367397446</v>
      </c>
      <c r="F482" s="9" t="n">
        <f aca="false">+Outflows!F482+Fees!F482+'Ongoing Cash Flows'!F482+'Terminal Value'!F482</f>
        <v>9667.73072740821</v>
      </c>
      <c r="G482" s="9" t="n">
        <f aca="false">+Outflows!G482+Fees!G482+'Ongoing Cash Flows'!G482+'Terminal Value'!G482</f>
        <v>9395.22241432183</v>
      </c>
      <c r="H482" s="9" t="n">
        <f aca="false">+Outflows!H482+Fees!H482+'Ongoing Cash Flows'!H482+'Terminal Value'!H482</f>
        <v>8490.0216677191</v>
      </c>
      <c r="I482" s="9" t="n">
        <f aca="false">+Outflows!I482+Fees!I482+'Ongoing Cash Flows'!I482+'Terminal Value'!I482</f>
        <v>8339.18615463415</v>
      </c>
      <c r="J482" s="9" t="n">
        <f aca="false">+Outflows!J482+Fees!J482+'Ongoing Cash Flows'!J482+'Terminal Value'!J482</f>
        <v>8326.75195209916</v>
      </c>
      <c r="K482" s="9" t="n">
        <f aca="false">+Outflows!K482+Fees!K482+'Ongoing Cash Flows'!K482+'Terminal Value'!K482</f>
        <v>8317.60207902112</v>
      </c>
      <c r="L482" s="9" t="n">
        <f aca="false">+Outflows!L482+Fees!L482+'Ongoing Cash Flows'!L482+'Terminal Value'!L482</f>
        <v>8318.82401721875</v>
      </c>
      <c r="M482" s="9" t="n">
        <f aca="false">+Outflows!M482+Fees!M482+'Ongoing Cash Flows'!M482+'Terminal Value'!M482</f>
        <v>8290.8234447183</v>
      </c>
      <c r="N482" s="9" t="n">
        <f aca="false">+Outflows!N482+Fees!N482+'Ongoing Cash Flows'!N482+'Terminal Value'!N482</f>
        <v>8273.17128468685</v>
      </c>
      <c r="O482" s="9" t="n">
        <f aca="false">+Outflows!O482+Fees!O482+'Ongoing Cash Flows'!O482+'Terminal Value'!O482</f>
        <v>7947.05312758643</v>
      </c>
      <c r="P482" s="9" t="n">
        <f aca="false">+Outflows!P482+Fees!P482+'Ongoing Cash Flows'!P482+'Terminal Value'!P482</f>
        <v>7839.18879916102</v>
      </c>
      <c r="Q482" s="9" t="n">
        <f aca="false">+Outflows!Q482+Fees!Q482+'Ongoing Cash Flows'!Q482+'Terminal Value'!Q482</f>
        <v>7810.63808275884</v>
      </c>
      <c r="R482" s="9" t="n">
        <f aca="false">+Outflows!R482+Fees!R482+'Ongoing Cash Flows'!R482+'Terminal Value'!R482</f>
        <v>1078.91988223357</v>
      </c>
      <c r="S482" s="9" t="n">
        <f aca="false">+Outflows!S482+Fees!S482+'Ongoing Cash Flows'!S482+'Terminal Value'!S482</f>
        <v>0</v>
      </c>
      <c r="T482" s="9" t="n">
        <f aca="false">+Outflows!T482+Fees!T482+'Ongoing Cash Flows'!T482+'Terminal Value'!T482</f>
        <v>0</v>
      </c>
      <c r="U482" s="9" t="n">
        <f aca="false">+Outflows!U482+Fees!U482+'Ongoing Cash Flows'!U482+'Terminal Value'!U482</f>
        <v>0</v>
      </c>
      <c r="V482" s="9" t="n">
        <f aca="false">+Outflows!V482+Fees!V482+'Ongoing Cash Flows'!V482+'Terminal Value'!V482</f>
        <v>0</v>
      </c>
      <c r="W482" s="9" t="n">
        <f aca="false">+Outflows!W482+Fees!W482+'Ongoing Cash Flows'!W482+'Terminal Value'!W482</f>
        <v>0</v>
      </c>
      <c r="X482" s="9" t="n">
        <f aca="false">+Outflows!X482+Fees!X482+'Ongoing Cash Flows'!X482+'Terminal Value'!X482</f>
        <v>0</v>
      </c>
      <c r="Y482" s="9" t="n">
        <f aca="false">+Outflows!Y482+Fees!Y482+'Ongoing Cash Flows'!Y482+'Terminal Value'!Y482</f>
        <v>0</v>
      </c>
      <c r="Z482" s="9" t="n">
        <f aca="false">+Outflows!Z482+Fees!Z482+'Ongoing Cash Flows'!Z482+'Terminal Value'!Z482</f>
        <v>0</v>
      </c>
      <c r="AA482" s="9" t="n">
        <f aca="false">+Outflows!AA482+Fees!AA482+'Ongoing Cash Flows'!AA482+'Terminal Value'!AA482</f>
        <v>0</v>
      </c>
      <c r="AB482" s="9" t="n">
        <f aca="false">+Outflows!AB482+Fees!AB482+'Ongoing Cash Flows'!AB482+'Terminal Value'!AB482</f>
        <v>0</v>
      </c>
      <c r="AC482" s="9" t="n">
        <f aca="false">+Outflows!AC482+Fees!AC482+'Ongoing Cash Flows'!AC482+'Terminal Value'!AC482</f>
        <v>0</v>
      </c>
      <c r="AD482" s="9" t="n">
        <f aca="false">+Outflows!AD482+Fees!AD482+'Ongoing Cash Flows'!AD482+'Terminal Value'!AD482</f>
        <v>0</v>
      </c>
      <c r="AE482" s="9" t="n">
        <f aca="false">+Outflows!AE482+Fees!AE482+'Ongoing Cash Flows'!AE482+'Terminal Value'!AE482</f>
        <v>0</v>
      </c>
      <c r="AF482" s="9" t="n">
        <f aca="false">+Outflows!AF482+Fees!AF482+'Ongoing Cash Flows'!AF482+'Terminal Value'!AF482</f>
        <v>0</v>
      </c>
      <c r="AG482" s="9" t="n">
        <f aca="false">+Outflows!AG482+Fees!AG482+'Ongoing Cash Flows'!AG482+'Terminal Value'!AG482</f>
        <v>0</v>
      </c>
      <c r="AH482" s="9" t="n">
        <f aca="false">+Outflows!AH482+Fees!AH482+'Ongoing Cash Flows'!AH482+'Terminal Value'!AH482</f>
        <v>0</v>
      </c>
      <c r="AI482" s="9" t="n">
        <f aca="false">+Outflows!AI482+Fees!AI482+'Ongoing Cash Flows'!AI482+'Terminal Value'!AI482</f>
        <v>0</v>
      </c>
      <c r="AJ482" s="9" t="n">
        <f aca="false">+Outflows!AJ482+Fees!AJ482+'Ongoing Cash Flows'!AJ482+'Terminal Value'!AJ482</f>
        <v>0</v>
      </c>
      <c r="AK482" s="9"/>
      <c r="AL482" s="1"/>
      <c r="AM482" s="32"/>
      <c r="AN482" s="33" t="n">
        <f aca="false">IF(ISERROR(XIRR(B482:AJ482,IRRDates)),-1,XIRR(B482:AJ482,IRRDates))</f>
        <v>0.0580434198825719</v>
      </c>
      <c r="AO482" s="9" t="n">
        <f aca="false">SUMPRODUCT(B482:AJ482,PVRf)</f>
        <v>0</v>
      </c>
      <c r="AP482" s="9" t="n">
        <f aca="false">MIN(0,AO482-$AO$1004)^2</f>
        <v>0</v>
      </c>
      <c r="AQ482" s="9" t="n">
        <f aca="false">MAX(0,AO482-$AO$1004)^2</f>
        <v>0</v>
      </c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20"/>
      <c r="CM482" s="20"/>
      <c r="CN482" s="20"/>
      <c r="CO482" s="20"/>
      <c r="CP482" s="20"/>
    </row>
    <row r="483" customFormat="false" ht="11.25" hidden="false" customHeight="false" outlineLevel="0" collapsed="false">
      <c r="A483" s="1" t="n">
        <v>481</v>
      </c>
      <c r="B483" s="9" t="n">
        <f aca="false">+Outflows!B483+Fees!B483+'Ongoing Cash Flows'!B483+'Terminal Value'!B483</f>
        <v>-100877.331061837</v>
      </c>
      <c r="C483" s="9" t="n">
        <f aca="false">+Outflows!C483+Fees!C483+'Ongoing Cash Flows'!C483+'Terminal Value'!C483</f>
        <v>14224.2609119043</v>
      </c>
      <c r="D483" s="9" t="n">
        <f aca="false">+Outflows!D483+Fees!D483+'Ongoing Cash Flows'!D483+'Terminal Value'!D483</f>
        <v>12419.8613407128</v>
      </c>
      <c r="E483" s="9" t="n">
        <f aca="false">+Outflows!E483+Fees!E483+'Ongoing Cash Flows'!E483+'Terminal Value'!E483</f>
        <v>10319.7260317882</v>
      </c>
      <c r="F483" s="9" t="n">
        <f aca="false">+Outflows!F483+Fees!F483+'Ongoing Cash Flows'!F483+'Terminal Value'!F483</f>
        <v>9903.29609623978</v>
      </c>
      <c r="G483" s="9" t="n">
        <f aca="false">+Outflows!G483+Fees!G483+'Ongoing Cash Flows'!G483+'Terminal Value'!G483</f>
        <v>9517.2328301189</v>
      </c>
      <c r="H483" s="9" t="n">
        <f aca="false">+Outflows!H483+Fees!H483+'Ongoing Cash Flows'!H483+'Terminal Value'!H483</f>
        <v>8654.96409420239</v>
      </c>
      <c r="I483" s="9" t="n">
        <f aca="false">+Outflows!I483+Fees!I483+'Ongoing Cash Flows'!I483+'Terminal Value'!I483</f>
        <v>8495.3916628607</v>
      </c>
      <c r="J483" s="9" t="n">
        <f aca="false">+Outflows!J483+Fees!J483+'Ongoing Cash Flows'!J483+'Terminal Value'!J483</f>
        <v>8482.95746032571</v>
      </c>
      <c r="K483" s="9" t="n">
        <f aca="false">+Outflows!K483+Fees!K483+'Ongoing Cash Flows'!K483+'Terminal Value'!K483</f>
        <v>8474.07234234636</v>
      </c>
      <c r="L483" s="9" t="n">
        <f aca="false">+Outflows!L483+Fees!L483+'Ongoing Cash Flows'!L483+'Terminal Value'!L483</f>
        <v>8475.0295254453</v>
      </c>
      <c r="M483" s="9" t="n">
        <f aca="false">+Outflows!M483+Fees!M483+'Ongoing Cash Flows'!M483+'Terminal Value'!M483</f>
        <v>8447.29370804353</v>
      </c>
      <c r="N483" s="9" t="n">
        <f aca="false">+Outflows!N483+Fees!N483+'Ongoing Cash Flows'!N483+'Terminal Value'!N483</f>
        <v>8429.37679291339</v>
      </c>
      <c r="O483" s="9" t="n">
        <f aca="false">+Outflows!O483+Fees!O483+'Ongoing Cash Flows'!O483+'Terminal Value'!O483</f>
        <v>8103.52339091167</v>
      </c>
      <c r="P483" s="9" t="n">
        <f aca="false">+Outflows!P483+Fees!P483+'Ongoing Cash Flows'!P483+'Terminal Value'!P483</f>
        <v>7995.39430738757</v>
      </c>
      <c r="Q483" s="9" t="n">
        <f aca="false">+Outflows!Q483+Fees!Q483+'Ongoing Cash Flows'!Q483+'Terminal Value'!Q483</f>
        <v>7967.10834608407</v>
      </c>
      <c r="R483" s="9" t="n">
        <f aca="false">+Outflows!R483+Fees!R483+'Ongoing Cash Flows'!R483+'Terminal Value'!R483</f>
        <v>1157.02263634685</v>
      </c>
      <c r="S483" s="9" t="n">
        <f aca="false">+Outflows!S483+Fees!S483+'Ongoing Cash Flows'!S483+'Terminal Value'!S483</f>
        <v>0</v>
      </c>
      <c r="T483" s="9" t="n">
        <f aca="false">+Outflows!T483+Fees!T483+'Ongoing Cash Flows'!T483+'Terminal Value'!T483</f>
        <v>0</v>
      </c>
      <c r="U483" s="9" t="n">
        <f aca="false">+Outflows!U483+Fees!U483+'Ongoing Cash Flows'!U483+'Terminal Value'!U483</f>
        <v>0</v>
      </c>
      <c r="V483" s="9" t="n">
        <f aca="false">+Outflows!V483+Fees!V483+'Ongoing Cash Flows'!V483+'Terminal Value'!V483</f>
        <v>0</v>
      </c>
      <c r="W483" s="9" t="n">
        <f aca="false">+Outflows!W483+Fees!W483+'Ongoing Cash Flows'!W483+'Terminal Value'!W483</f>
        <v>0</v>
      </c>
      <c r="X483" s="9" t="n">
        <f aca="false">+Outflows!X483+Fees!X483+'Ongoing Cash Flows'!X483+'Terminal Value'!X483</f>
        <v>0</v>
      </c>
      <c r="Y483" s="9" t="n">
        <f aca="false">+Outflows!Y483+Fees!Y483+'Ongoing Cash Flows'!Y483+'Terminal Value'!Y483</f>
        <v>0</v>
      </c>
      <c r="Z483" s="9" t="n">
        <f aca="false">+Outflows!Z483+Fees!Z483+'Ongoing Cash Flows'!Z483+'Terminal Value'!Z483</f>
        <v>0</v>
      </c>
      <c r="AA483" s="9" t="n">
        <f aca="false">+Outflows!AA483+Fees!AA483+'Ongoing Cash Flows'!AA483+'Terminal Value'!AA483</f>
        <v>0</v>
      </c>
      <c r="AB483" s="9" t="n">
        <f aca="false">+Outflows!AB483+Fees!AB483+'Ongoing Cash Flows'!AB483+'Terminal Value'!AB483</f>
        <v>0</v>
      </c>
      <c r="AC483" s="9" t="n">
        <f aca="false">+Outflows!AC483+Fees!AC483+'Ongoing Cash Flows'!AC483+'Terminal Value'!AC483</f>
        <v>0</v>
      </c>
      <c r="AD483" s="9" t="n">
        <f aca="false">+Outflows!AD483+Fees!AD483+'Ongoing Cash Flows'!AD483+'Terminal Value'!AD483</f>
        <v>0</v>
      </c>
      <c r="AE483" s="9" t="n">
        <f aca="false">+Outflows!AE483+Fees!AE483+'Ongoing Cash Flows'!AE483+'Terminal Value'!AE483</f>
        <v>0</v>
      </c>
      <c r="AF483" s="9" t="n">
        <f aca="false">+Outflows!AF483+Fees!AF483+'Ongoing Cash Flows'!AF483+'Terminal Value'!AF483</f>
        <v>0</v>
      </c>
      <c r="AG483" s="9" t="n">
        <f aca="false">+Outflows!AG483+Fees!AG483+'Ongoing Cash Flows'!AG483+'Terminal Value'!AG483</f>
        <v>0</v>
      </c>
      <c r="AH483" s="9" t="n">
        <f aca="false">+Outflows!AH483+Fees!AH483+'Ongoing Cash Flows'!AH483+'Terminal Value'!AH483</f>
        <v>0</v>
      </c>
      <c r="AI483" s="9" t="n">
        <f aca="false">+Outflows!AI483+Fees!AI483+'Ongoing Cash Flows'!AI483+'Terminal Value'!AI483</f>
        <v>0</v>
      </c>
      <c r="AJ483" s="9" t="n">
        <f aca="false">+Outflows!AJ483+Fees!AJ483+'Ongoing Cash Flows'!AJ483+'Terminal Value'!AJ483</f>
        <v>0</v>
      </c>
      <c r="AK483" s="9"/>
      <c r="AL483" s="1"/>
      <c r="AM483" s="32"/>
      <c r="AN483" s="33" t="n">
        <f aca="false">IF(ISERROR(XIRR(B483:AJ483,IRRDates)),-1,XIRR(B483:AJ483,IRRDates))</f>
        <v>0.0494592594955931</v>
      </c>
      <c r="AO483" s="9" t="n">
        <f aca="false">SUMPRODUCT(B483:AJ483,PVRf)</f>
        <v>0</v>
      </c>
      <c r="AP483" s="9" t="n">
        <f aca="false">MIN(0,AO483-$AO$1004)^2</f>
        <v>0</v>
      </c>
      <c r="AQ483" s="9" t="n">
        <f aca="false">MAX(0,AO483-$AO$1004)^2</f>
        <v>0</v>
      </c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20"/>
      <c r="CM483" s="20"/>
      <c r="CN483" s="20"/>
      <c r="CO483" s="20"/>
      <c r="CP483" s="20"/>
    </row>
    <row r="484" customFormat="false" ht="11.25" hidden="false" customHeight="false" outlineLevel="0" collapsed="false">
      <c r="A484" s="1" t="n">
        <v>482</v>
      </c>
      <c r="B484" s="9" t="n">
        <f aca="false">+Outflows!B484+Fees!B484+'Ongoing Cash Flows'!B484+'Terminal Value'!B484</f>
        <v>-85320.1754263324</v>
      </c>
      <c r="C484" s="9" t="n">
        <f aca="false">+Outflows!C484+Fees!C484+'Ongoing Cash Flows'!C484+'Terminal Value'!C484</f>
        <v>14015.339276282</v>
      </c>
      <c r="D484" s="9" t="n">
        <f aca="false">+Outflows!D484+Fees!D484+'Ongoing Cash Flows'!D484+'Terminal Value'!D484</f>
        <v>11836.7532724718</v>
      </c>
      <c r="E484" s="9" t="n">
        <f aca="false">+Outflows!E484+Fees!E484+'Ongoing Cash Flows'!E484+'Terminal Value'!E484</f>
        <v>9993.86533632633</v>
      </c>
      <c r="F484" s="9" t="n">
        <f aca="false">+Outflows!F484+Fees!F484+'Ongoing Cash Flows'!F484+'Terminal Value'!F484</f>
        <v>9478.1790471463</v>
      </c>
      <c r="G484" s="9" t="n">
        <f aca="false">+Outflows!G484+Fees!G484+'Ongoing Cash Flows'!G484+'Terminal Value'!G484</f>
        <v>9260.52531656949</v>
      </c>
      <c r="H484" s="9" t="n">
        <f aca="false">+Outflows!H484+Fees!H484+'Ongoing Cash Flows'!H484+'Terminal Value'!H484</f>
        <v>8278.13493668184</v>
      </c>
      <c r="I484" s="9" t="n">
        <f aca="false">+Outflows!I484+Fees!I484+'Ongoing Cash Flows'!I484+'Terminal Value'!I484</f>
        <v>8138.52295830673</v>
      </c>
      <c r="J484" s="9" t="n">
        <f aca="false">+Outflows!J484+Fees!J484+'Ongoing Cash Flows'!J484+'Terminal Value'!J484</f>
        <v>8126.08875577174</v>
      </c>
      <c r="K484" s="9" t="n">
        <f aca="false">+Outflows!K484+Fees!K484+'Ongoing Cash Flows'!K484+'Terminal Value'!K484</f>
        <v>8116.59877558128</v>
      </c>
      <c r="L484" s="9" t="n">
        <f aca="false">+Outflows!L484+Fees!L484+'Ongoing Cash Flows'!L484+'Terminal Value'!L484</f>
        <v>8118.16082089133</v>
      </c>
      <c r="M484" s="9" t="n">
        <f aca="false">+Outflows!M484+Fees!M484+'Ongoing Cash Flows'!M484+'Terminal Value'!M484</f>
        <v>8089.82014127846</v>
      </c>
      <c r="N484" s="9" t="n">
        <f aca="false">+Outflows!N484+Fees!N484+'Ongoing Cash Flows'!N484+'Terminal Value'!N484</f>
        <v>8072.50808835943</v>
      </c>
      <c r="O484" s="9" t="n">
        <f aca="false">+Outflows!O484+Fees!O484+'Ongoing Cash Flows'!O484+'Terminal Value'!O484</f>
        <v>7746.04982414659</v>
      </c>
      <c r="P484" s="9" t="n">
        <f aca="false">+Outflows!P484+Fees!P484+'Ongoing Cash Flows'!P484+'Terminal Value'!P484</f>
        <v>7638.5256028336</v>
      </c>
      <c r="Q484" s="9" t="n">
        <f aca="false">+Outflows!Q484+Fees!Q484+'Ongoing Cash Flows'!Q484+'Terminal Value'!Q484</f>
        <v>7609.634779319</v>
      </c>
      <c r="R484" s="9" t="n">
        <f aca="false">+Outflows!R484+Fees!R484+'Ongoing Cash Flows'!R484+'Terminal Value'!R484</f>
        <v>978.588284069862</v>
      </c>
      <c r="S484" s="9" t="n">
        <f aca="false">+Outflows!S484+Fees!S484+'Ongoing Cash Flows'!S484+'Terminal Value'!S484</f>
        <v>0</v>
      </c>
      <c r="T484" s="9" t="n">
        <f aca="false">+Outflows!T484+Fees!T484+'Ongoing Cash Flows'!T484+'Terminal Value'!T484</f>
        <v>0</v>
      </c>
      <c r="U484" s="9" t="n">
        <f aca="false">+Outflows!U484+Fees!U484+'Ongoing Cash Flows'!U484+'Terminal Value'!U484</f>
        <v>0</v>
      </c>
      <c r="V484" s="9" t="n">
        <f aca="false">+Outflows!V484+Fees!V484+'Ongoing Cash Flows'!V484+'Terminal Value'!V484</f>
        <v>0</v>
      </c>
      <c r="W484" s="9" t="n">
        <f aca="false">+Outflows!W484+Fees!W484+'Ongoing Cash Flows'!W484+'Terminal Value'!W484</f>
        <v>0</v>
      </c>
      <c r="X484" s="9" t="n">
        <f aca="false">+Outflows!X484+Fees!X484+'Ongoing Cash Flows'!X484+'Terminal Value'!X484</f>
        <v>0</v>
      </c>
      <c r="Y484" s="9" t="n">
        <f aca="false">+Outflows!Y484+Fees!Y484+'Ongoing Cash Flows'!Y484+'Terminal Value'!Y484</f>
        <v>0</v>
      </c>
      <c r="Z484" s="9" t="n">
        <f aca="false">+Outflows!Z484+Fees!Z484+'Ongoing Cash Flows'!Z484+'Terminal Value'!Z484</f>
        <v>0</v>
      </c>
      <c r="AA484" s="9" t="n">
        <f aca="false">+Outflows!AA484+Fees!AA484+'Ongoing Cash Flows'!AA484+'Terminal Value'!AA484</f>
        <v>0</v>
      </c>
      <c r="AB484" s="9" t="n">
        <f aca="false">+Outflows!AB484+Fees!AB484+'Ongoing Cash Flows'!AB484+'Terminal Value'!AB484</f>
        <v>0</v>
      </c>
      <c r="AC484" s="9" t="n">
        <f aca="false">+Outflows!AC484+Fees!AC484+'Ongoing Cash Flows'!AC484+'Terminal Value'!AC484</f>
        <v>0</v>
      </c>
      <c r="AD484" s="9" t="n">
        <f aca="false">+Outflows!AD484+Fees!AD484+'Ongoing Cash Flows'!AD484+'Terminal Value'!AD484</f>
        <v>0</v>
      </c>
      <c r="AE484" s="9" t="n">
        <f aca="false">+Outflows!AE484+Fees!AE484+'Ongoing Cash Flows'!AE484+'Terminal Value'!AE484</f>
        <v>0</v>
      </c>
      <c r="AF484" s="9" t="n">
        <f aca="false">+Outflows!AF484+Fees!AF484+'Ongoing Cash Flows'!AF484+'Terminal Value'!AF484</f>
        <v>0</v>
      </c>
      <c r="AG484" s="9" t="n">
        <f aca="false">+Outflows!AG484+Fees!AG484+'Ongoing Cash Flows'!AG484+'Terminal Value'!AG484</f>
        <v>0</v>
      </c>
      <c r="AH484" s="9" t="n">
        <f aca="false">+Outflows!AH484+Fees!AH484+'Ongoing Cash Flows'!AH484+'Terminal Value'!AH484</f>
        <v>0</v>
      </c>
      <c r="AI484" s="9" t="n">
        <f aca="false">+Outflows!AI484+Fees!AI484+'Ongoing Cash Flows'!AI484+'Terminal Value'!AI484</f>
        <v>0</v>
      </c>
      <c r="AJ484" s="9" t="n">
        <f aca="false">+Outflows!AJ484+Fees!AJ484+'Ongoing Cash Flows'!AJ484+'Terminal Value'!AJ484</f>
        <v>0</v>
      </c>
      <c r="AK484" s="9"/>
      <c r="AL484" s="1"/>
      <c r="AM484" s="32"/>
      <c r="AN484" s="33" t="n">
        <f aca="false">IF(ISERROR(XIRR(B484:AJ484,IRRDates)),-1,XIRR(B484:AJ484,IRRDates))</f>
        <v>0.0713007965756162</v>
      </c>
      <c r="AO484" s="9" t="n">
        <f aca="false">SUMPRODUCT(B484:AJ484,PVRf)</f>
        <v>0</v>
      </c>
      <c r="AP484" s="9" t="n">
        <f aca="false">MIN(0,AO484-$AO$1004)^2</f>
        <v>0</v>
      </c>
      <c r="AQ484" s="9" t="n">
        <f aca="false">MAX(0,AO484-$AO$1004)^2</f>
        <v>0</v>
      </c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20"/>
      <c r="CM484" s="20"/>
      <c r="CN484" s="20"/>
      <c r="CO484" s="20"/>
      <c r="CP484" s="20"/>
    </row>
    <row r="485" customFormat="false" ht="11.25" hidden="false" customHeight="false" outlineLevel="0" collapsed="false">
      <c r="A485" s="1" t="n">
        <v>483</v>
      </c>
      <c r="B485" s="9" t="n">
        <f aca="false">+Outflows!B485+Fees!B485+'Ongoing Cash Flows'!B485+'Terminal Value'!B485</f>
        <v>-96723.4158882422</v>
      </c>
      <c r="C485" s="9" t="n">
        <f aca="false">+Outflows!C485+Fees!C485+'Ongoing Cash Flows'!C485+'Terminal Value'!C485</f>
        <v>14245.4188967553</v>
      </c>
      <c r="D485" s="9" t="n">
        <f aca="false">+Outflows!D485+Fees!D485+'Ongoing Cash Flows'!D485+'Terminal Value'!D485</f>
        <v>12223.6392461898</v>
      </c>
      <c r="E485" s="9" t="n">
        <f aca="false">+Outflows!E485+Fees!E485+'Ongoing Cash Flows'!E485+'Terminal Value'!E485</f>
        <v>10234.2584557681</v>
      </c>
      <c r="F485" s="9" t="n">
        <f aca="false">+Outflows!F485+Fees!F485+'Ongoing Cash Flows'!F485+'Terminal Value'!F485</f>
        <v>9854.46288521406</v>
      </c>
      <c r="G485" s="9" t="n">
        <f aca="false">+Outflows!G485+Fees!G485+'Ongoing Cash Flows'!G485+'Terminal Value'!G485</f>
        <v>9515.28211830951</v>
      </c>
      <c r="H485" s="9" t="n">
        <f aca="false">+Outflows!H485+Fees!H485+'Ongoing Cash Flows'!H485+'Terminal Value'!H485</f>
        <v>8554.34696392793</v>
      </c>
      <c r="I485" s="9" t="n">
        <f aca="false">+Outflows!I485+Fees!I485+'Ongoing Cash Flows'!I485+'Terminal Value'!I485</f>
        <v>8400.10417191057</v>
      </c>
      <c r="J485" s="9" t="n">
        <f aca="false">+Outflows!J485+Fees!J485+'Ongoing Cash Flows'!J485+'Terminal Value'!J485</f>
        <v>8387.66996937558</v>
      </c>
      <c r="K485" s="9" t="n">
        <f aca="false">+Outflows!K485+Fees!K485+'Ongoing Cash Flows'!K485+'Terminal Value'!K485</f>
        <v>8378.62334717428</v>
      </c>
      <c r="L485" s="9" t="n">
        <f aca="false">+Outflows!L485+Fees!L485+'Ongoing Cash Flows'!L485+'Terminal Value'!L485</f>
        <v>8379.74203449518</v>
      </c>
      <c r="M485" s="9" t="n">
        <f aca="false">+Outflows!M485+Fees!M485+'Ongoing Cash Flows'!M485+'Terminal Value'!M485</f>
        <v>8351.84471287146</v>
      </c>
      <c r="N485" s="9" t="n">
        <f aca="false">+Outflows!N485+Fees!N485+'Ongoing Cash Flows'!N485+'Terminal Value'!N485</f>
        <v>8334.08930196327</v>
      </c>
      <c r="O485" s="9" t="n">
        <f aca="false">+Outflows!O485+Fees!O485+'Ongoing Cash Flows'!O485+'Terminal Value'!O485</f>
        <v>8008.07439573959</v>
      </c>
      <c r="P485" s="9" t="n">
        <f aca="false">+Outflows!P485+Fees!P485+'Ongoing Cash Flows'!P485+'Terminal Value'!P485</f>
        <v>7900.10681643745</v>
      </c>
      <c r="Q485" s="9" t="n">
        <f aca="false">+Outflows!Q485+Fees!Q485+'Ongoing Cash Flows'!Q485+'Terminal Value'!Q485</f>
        <v>7871.659350912</v>
      </c>
      <c r="R485" s="9" t="n">
        <f aca="false">+Outflows!R485+Fees!R485+'Ongoing Cash Flows'!R485+'Terminal Value'!R485</f>
        <v>1109.37889087178</v>
      </c>
      <c r="S485" s="9" t="n">
        <f aca="false">+Outflows!S485+Fees!S485+'Ongoing Cash Flows'!S485+'Terminal Value'!S485</f>
        <v>0</v>
      </c>
      <c r="T485" s="9" t="n">
        <f aca="false">+Outflows!T485+Fees!T485+'Ongoing Cash Flows'!T485+'Terminal Value'!T485</f>
        <v>0</v>
      </c>
      <c r="U485" s="9" t="n">
        <f aca="false">+Outflows!U485+Fees!U485+'Ongoing Cash Flows'!U485+'Terminal Value'!U485</f>
        <v>0</v>
      </c>
      <c r="V485" s="9" t="n">
        <f aca="false">+Outflows!V485+Fees!V485+'Ongoing Cash Flows'!V485+'Terminal Value'!V485</f>
        <v>0</v>
      </c>
      <c r="W485" s="9" t="n">
        <f aca="false">+Outflows!W485+Fees!W485+'Ongoing Cash Flows'!W485+'Terminal Value'!W485</f>
        <v>0</v>
      </c>
      <c r="X485" s="9" t="n">
        <f aca="false">+Outflows!X485+Fees!X485+'Ongoing Cash Flows'!X485+'Terminal Value'!X485</f>
        <v>0</v>
      </c>
      <c r="Y485" s="9" t="n">
        <f aca="false">+Outflows!Y485+Fees!Y485+'Ongoing Cash Flows'!Y485+'Terminal Value'!Y485</f>
        <v>0</v>
      </c>
      <c r="Z485" s="9" t="n">
        <f aca="false">+Outflows!Z485+Fees!Z485+'Ongoing Cash Flows'!Z485+'Terminal Value'!Z485</f>
        <v>0</v>
      </c>
      <c r="AA485" s="9" t="n">
        <f aca="false">+Outflows!AA485+Fees!AA485+'Ongoing Cash Flows'!AA485+'Terminal Value'!AA485</f>
        <v>0</v>
      </c>
      <c r="AB485" s="9" t="n">
        <f aca="false">+Outflows!AB485+Fees!AB485+'Ongoing Cash Flows'!AB485+'Terminal Value'!AB485</f>
        <v>0</v>
      </c>
      <c r="AC485" s="9" t="n">
        <f aca="false">+Outflows!AC485+Fees!AC485+'Ongoing Cash Flows'!AC485+'Terminal Value'!AC485</f>
        <v>0</v>
      </c>
      <c r="AD485" s="9" t="n">
        <f aca="false">+Outflows!AD485+Fees!AD485+'Ongoing Cash Flows'!AD485+'Terminal Value'!AD485</f>
        <v>0</v>
      </c>
      <c r="AE485" s="9" t="n">
        <f aca="false">+Outflows!AE485+Fees!AE485+'Ongoing Cash Flows'!AE485+'Terminal Value'!AE485</f>
        <v>0</v>
      </c>
      <c r="AF485" s="9" t="n">
        <f aca="false">+Outflows!AF485+Fees!AF485+'Ongoing Cash Flows'!AF485+'Terminal Value'!AF485</f>
        <v>0</v>
      </c>
      <c r="AG485" s="9" t="n">
        <f aca="false">+Outflows!AG485+Fees!AG485+'Ongoing Cash Flows'!AG485+'Terminal Value'!AG485</f>
        <v>0</v>
      </c>
      <c r="AH485" s="9" t="n">
        <f aca="false">+Outflows!AH485+Fees!AH485+'Ongoing Cash Flows'!AH485+'Terminal Value'!AH485</f>
        <v>0</v>
      </c>
      <c r="AI485" s="9" t="n">
        <f aca="false">+Outflows!AI485+Fees!AI485+'Ongoing Cash Flows'!AI485+'Terminal Value'!AI485</f>
        <v>0</v>
      </c>
      <c r="AJ485" s="9" t="n">
        <f aca="false">+Outflows!AJ485+Fees!AJ485+'Ongoing Cash Flows'!AJ485+'Terminal Value'!AJ485</f>
        <v>0</v>
      </c>
      <c r="AK485" s="9"/>
      <c r="AL485" s="1"/>
      <c r="AM485" s="32"/>
      <c r="AN485" s="33" t="n">
        <f aca="false">IF(ISERROR(XIRR(B485:AJ485,IRRDates)),-1,XIRR(B485:AJ485,IRRDates))</f>
        <v>0.0549209224389029</v>
      </c>
      <c r="AO485" s="9" t="n">
        <f aca="false">SUMPRODUCT(B485:AJ485,PVRf)</f>
        <v>0</v>
      </c>
      <c r="AP485" s="9" t="n">
        <f aca="false">MIN(0,AO485-$AO$1004)^2</f>
        <v>0</v>
      </c>
      <c r="AQ485" s="9" t="n">
        <f aca="false">MAX(0,AO485-$AO$1004)^2</f>
        <v>0</v>
      </c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20"/>
      <c r="CM485" s="20"/>
      <c r="CN485" s="20"/>
      <c r="CO485" s="20"/>
      <c r="CP485" s="20"/>
    </row>
    <row r="486" customFormat="false" ht="11.25" hidden="false" customHeight="false" outlineLevel="0" collapsed="false">
      <c r="A486" s="1" t="n">
        <v>484</v>
      </c>
      <c r="B486" s="9" t="n">
        <f aca="false">+Outflows!B486+Fees!B486+'Ongoing Cash Flows'!B486+'Terminal Value'!B486</f>
        <v>-93358.3246564206</v>
      </c>
      <c r="C486" s="9" t="n">
        <f aca="false">+Outflows!C486+Fees!C486+'Ongoing Cash Flows'!C486+'Terminal Value'!C486</f>
        <v>14097.4792671759</v>
      </c>
      <c r="D486" s="9" t="n">
        <f aca="false">+Outflows!D486+Fees!D486+'Ongoing Cash Flows'!D486+'Terminal Value'!D486</f>
        <v>12047.0717043942</v>
      </c>
      <c r="E486" s="9" t="n">
        <f aca="false">+Outflows!E486+Fees!E486+'Ongoing Cash Flows'!E486+'Terminal Value'!E486</f>
        <v>10181.8824421089</v>
      </c>
      <c r="F486" s="9" t="n">
        <f aca="false">+Outflows!F486+Fees!F486+'Ongoing Cash Flows'!F486+'Terminal Value'!F486</f>
        <v>9742.85495347246</v>
      </c>
      <c r="G486" s="9" t="n">
        <f aca="false">+Outflows!G486+Fees!G486+'Ongoing Cash Flows'!G486+'Terminal Value'!G486</f>
        <v>9492.31285495218</v>
      </c>
      <c r="H486" s="9" t="n">
        <f aca="false">+Outflows!H486+Fees!H486+'Ongoing Cash Flows'!H486+'Terminal Value'!H486</f>
        <v>8472.83691648885</v>
      </c>
      <c r="I486" s="9" t="n">
        <f aca="false">+Outflows!I486+Fees!I486+'Ongoing Cash Flows'!I486+'Terminal Value'!I486</f>
        <v>8322.91167112557</v>
      </c>
      <c r="J486" s="9" t="n">
        <f aca="false">+Outflows!J486+Fees!J486+'Ongoing Cash Flows'!J486+'Terminal Value'!J486</f>
        <v>8310.47746859058</v>
      </c>
      <c r="K486" s="9" t="n">
        <f aca="false">+Outflows!K486+Fees!K486+'Ongoing Cash Flows'!K486+'Terminal Value'!K486</f>
        <v>8301.30001164218</v>
      </c>
      <c r="L486" s="9" t="n">
        <f aca="false">+Outflows!L486+Fees!L486+'Ongoing Cash Flows'!L486+'Terminal Value'!L486</f>
        <v>8302.54953371017</v>
      </c>
      <c r="M486" s="9" t="n">
        <f aca="false">+Outflows!M486+Fees!M486+'Ongoing Cash Flows'!M486+'Terminal Value'!M486</f>
        <v>8274.52137733936</v>
      </c>
      <c r="N486" s="9" t="n">
        <f aca="false">+Outflows!N486+Fees!N486+'Ongoing Cash Flows'!N486+'Terminal Value'!N486</f>
        <v>8256.89680117826</v>
      </c>
      <c r="O486" s="9" t="n">
        <f aca="false">+Outflows!O486+Fees!O486+'Ongoing Cash Flows'!O486+'Terminal Value'!O486</f>
        <v>7930.7510602075</v>
      </c>
      <c r="P486" s="9" t="n">
        <f aca="false">+Outflows!P486+Fees!P486+'Ongoing Cash Flows'!P486+'Terminal Value'!P486</f>
        <v>7822.91431565244</v>
      </c>
      <c r="Q486" s="9" t="n">
        <f aca="false">+Outflows!Q486+Fees!Q486+'Ongoing Cash Flows'!Q486+'Terminal Value'!Q486</f>
        <v>7794.3360153799</v>
      </c>
      <c r="R486" s="9" t="n">
        <f aca="false">+Outflows!R486+Fees!R486+'Ongoing Cash Flows'!R486+'Terminal Value'!R486</f>
        <v>1070.78264047928</v>
      </c>
      <c r="S486" s="9" t="n">
        <f aca="false">+Outflows!S486+Fees!S486+'Ongoing Cash Flows'!S486+'Terminal Value'!S486</f>
        <v>0</v>
      </c>
      <c r="T486" s="9" t="n">
        <f aca="false">+Outflows!T486+Fees!T486+'Ongoing Cash Flows'!T486+'Terminal Value'!T486</f>
        <v>0</v>
      </c>
      <c r="U486" s="9" t="n">
        <f aca="false">+Outflows!U486+Fees!U486+'Ongoing Cash Flows'!U486+'Terminal Value'!U486</f>
        <v>0</v>
      </c>
      <c r="V486" s="9" t="n">
        <f aca="false">+Outflows!V486+Fees!V486+'Ongoing Cash Flows'!V486+'Terminal Value'!V486</f>
        <v>0</v>
      </c>
      <c r="W486" s="9" t="n">
        <f aca="false">+Outflows!W486+Fees!W486+'Ongoing Cash Flows'!W486+'Terminal Value'!W486</f>
        <v>0</v>
      </c>
      <c r="X486" s="9" t="n">
        <f aca="false">+Outflows!X486+Fees!X486+'Ongoing Cash Flows'!X486+'Terminal Value'!X486</f>
        <v>0</v>
      </c>
      <c r="Y486" s="9" t="n">
        <f aca="false">+Outflows!Y486+Fees!Y486+'Ongoing Cash Flows'!Y486+'Terminal Value'!Y486</f>
        <v>0</v>
      </c>
      <c r="Z486" s="9" t="n">
        <f aca="false">+Outflows!Z486+Fees!Z486+'Ongoing Cash Flows'!Z486+'Terminal Value'!Z486</f>
        <v>0</v>
      </c>
      <c r="AA486" s="9" t="n">
        <f aca="false">+Outflows!AA486+Fees!AA486+'Ongoing Cash Flows'!AA486+'Terminal Value'!AA486</f>
        <v>0</v>
      </c>
      <c r="AB486" s="9" t="n">
        <f aca="false">+Outflows!AB486+Fees!AB486+'Ongoing Cash Flows'!AB486+'Terminal Value'!AB486</f>
        <v>0</v>
      </c>
      <c r="AC486" s="9" t="n">
        <f aca="false">+Outflows!AC486+Fees!AC486+'Ongoing Cash Flows'!AC486+'Terminal Value'!AC486</f>
        <v>0</v>
      </c>
      <c r="AD486" s="9" t="n">
        <f aca="false">+Outflows!AD486+Fees!AD486+'Ongoing Cash Flows'!AD486+'Terminal Value'!AD486</f>
        <v>0</v>
      </c>
      <c r="AE486" s="9" t="n">
        <f aca="false">+Outflows!AE486+Fees!AE486+'Ongoing Cash Flows'!AE486+'Terminal Value'!AE486</f>
        <v>0</v>
      </c>
      <c r="AF486" s="9" t="n">
        <f aca="false">+Outflows!AF486+Fees!AF486+'Ongoing Cash Flows'!AF486+'Terminal Value'!AF486</f>
        <v>0</v>
      </c>
      <c r="AG486" s="9" t="n">
        <f aca="false">+Outflows!AG486+Fees!AG486+'Ongoing Cash Flows'!AG486+'Terminal Value'!AG486</f>
        <v>0</v>
      </c>
      <c r="AH486" s="9" t="n">
        <f aca="false">+Outflows!AH486+Fees!AH486+'Ongoing Cash Flows'!AH486+'Terminal Value'!AH486</f>
        <v>0</v>
      </c>
      <c r="AI486" s="9" t="n">
        <f aca="false">+Outflows!AI486+Fees!AI486+'Ongoing Cash Flows'!AI486+'Terminal Value'!AI486</f>
        <v>0</v>
      </c>
      <c r="AJ486" s="9" t="n">
        <f aca="false">+Outflows!AJ486+Fees!AJ486+'Ongoing Cash Flows'!AJ486+'Terminal Value'!AJ486</f>
        <v>0</v>
      </c>
      <c r="AK486" s="9"/>
      <c r="AL486" s="1"/>
      <c r="AM486" s="32"/>
      <c r="AN486" s="33" t="n">
        <f aca="false">IF(ISERROR(XIRR(B486:AJ486,IRRDates)),-1,XIRR(B486:AJ486,IRRDates))</f>
        <v>0.0592465592687758</v>
      </c>
      <c r="AO486" s="9" t="n">
        <f aca="false">SUMPRODUCT(B486:AJ486,PVRf)</f>
        <v>0</v>
      </c>
      <c r="AP486" s="9" t="n">
        <f aca="false">MIN(0,AO486-$AO$1004)^2</f>
        <v>0</v>
      </c>
      <c r="AQ486" s="9" t="n">
        <f aca="false">MAX(0,AO486-$AO$1004)^2</f>
        <v>0</v>
      </c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20"/>
      <c r="CM486" s="20"/>
      <c r="CN486" s="20"/>
      <c r="CO486" s="20"/>
      <c r="CP486" s="20"/>
    </row>
    <row r="487" customFormat="false" ht="11.25" hidden="false" customHeight="false" outlineLevel="0" collapsed="false">
      <c r="A487" s="1" t="n">
        <v>485</v>
      </c>
      <c r="B487" s="9" t="n">
        <f aca="false">+Outflows!B487+Fees!B487+'Ongoing Cash Flows'!B487+'Terminal Value'!B487</f>
        <v>-94808.4327694347</v>
      </c>
      <c r="C487" s="9" t="n">
        <f aca="false">+Outflows!C487+Fees!C487+'Ongoing Cash Flows'!C487+'Terminal Value'!C487</f>
        <v>14142.2253560271</v>
      </c>
      <c r="D487" s="9" t="n">
        <f aca="false">+Outflows!D487+Fees!D487+'Ongoing Cash Flows'!D487+'Terminal Value'!D487</f>
        <v>12234.1530791319</v>
      </c>
      <c r="E487" s="9" t="n">
        <f aca="false">+Outflows!E487+Fees!E487+'Ongoing Cash Flows'!E487+'Terminal Value'!E487</f>
        <v>10197.1647234646</v>
      </c>
      <c r="F487" s="9" t="n">
        <f aca="false">+Outflows!F487+Fees!F487+'Ongoing Cash Flows'!F487+'Terminal Value'!F487</f>
        <v>9809.00509704234</v>
      </c>
      <c r="G487" s="9" t="n">
        <f aca="false">+Outflows!G487+Fees!G487+'Ongoing Cash Flows'!G487+'Terminal Value'!G487</f>
        <v>9338.32969255104</v>
      </c>
      <c r="H487" s="9" t="n">
        <f aca="false">+Outflows!H487+Fees!H487+'Ongoing Cash Flows'!H487+'Terminal Value'!H487</f>
        <v>8507.96178322823</v>
      </c>
      <c r="I487" s="9" t="n">
        <f aca="false">+Outflows!I487+Fees!I487+'Ongoing Cash Flows'!I487+'Terminal Value'!I487</f>
        <v>8356.17599115163</v>
      </c>
      <c r="J487" s="9" t="n">
        <f aca="false">+Outflows!J487+Fees!J487+'Ongoing Cash Flows'!J487+'Terminal Value'!J487</f>
        <v>8343.74178861664</v>
      </c>
      <c r="K487" s="9" t="n">
        <f aca="false">+Outflows!K487+Fees!K487+'Ongoing Cash Flows'!K487+'Terminal Value'!K487</f>
        <v>8334.62071187167</v>
      </c>
      <c r="L487" s="9" t="n">
        <f aca="false">+Outflows!L487+Fees!L487+'Ongoing Cash Flows'!L487+'Terminal Value'!L487</f>
        <v>8335.81385373623</v>
      </c>
      <c r="M487" s="9" t="n">
        <f aca="false">+Outflows!M487+Fees!M487+'Ongoing Cash Flows'!M487+'Terminal Value'!M487</f>
        <v>8307.84207756885</v>
      </c>
      <c r="N487" s="9" t="n">
        <f aca="false">+Outflows!N487+Fees!N487+'Ongoing Cash Flows'!N487+'Terminal Value'!N487</f>
        <v>8290.16112120432</v>
      </c>
      <c r="O487" s="9" t="n">
        <f aca="false">+Outflows!O487+Fees!O487+'Ongoing Cash Flows'!O487+'Terminal Value'!O487</f>
        <v>7964.07176043699</v>
      </c>
      <c r="P487" s="9" t="n">
        <f aca="false">+Outflows!P487+Fees!P487+'Ongoing Cash Flows'!P487+'Terminal Value'!P487</f>
        <v>7856.1786356785</v>
      </c>
      <c r="Q487" s="9" t="n">
        <f aca="false">+Outflows!Q487+Fees!Q487+'Ongoing Cash Flows'!Q487+'Terminal Value'!Q487</f>
        <v>7827.65671560939</v>
      </c>
      <c r="R487" s="9" t="n">
        <f aca="false">+Outflows!R487+Fees!R487+'Ongoing Cash Flows'!R487+'Terminal Value'!R487</f>
        <v>1087.41480049231</v>
      </c>
      <c r="S487" s="9" t="n">
        <f aca="false">+Outflows!S487+Fees!S487+'Ongoing Cash Flows'!S487+'Terminal Value'!S487</f>
        <v>0</v>
      </c>
      <c r="T487" s="9" t="n">
        <f aca="false">+Outflows!T487+Fees!T487+'Ongoing Cash Flows'!T487+'Terminal Value'!T487</f>
        <v>0</v>
      </c>
      <c r="U487" s="9" t="n">
        <f aca="false">+Outflows!U487+Fees!U487+'Ongoing Cash Flows'!U487+'Terminal Value'!U487</f>
        <v>0</v>
      </c>
      <c r="V487" s="9" t="n">
        <f aca="false">+Outflows!V487+Fees!V487+'Ongoing Cash Flows'!V487+'Terminal Value'!V487</f>
        <v>0</v>
      </c>
      <c r="W487" s="9" t="n">
        <f aca="false">+Outflows!W487+Fees!W487+'Ongoing Cash Flows'!W487+'Terminal Value'!W487</f>
        <v>0</v>
      </c>
      <c r="X487" s="9" t="n">
        <f aca="false">+Outflows!X487+Fees!X487+'Ongoing Cash Flows'!X487+'Terminal Value'!X487</f>
        <v>0</v>
      </c>
      <c r="Y487" s="9" t="n">
        <f aca="false">+Outflows!Y487+Fees!Y487+'Ongoing Cash Flows'!Y487+'Terminal Value'!Y487</f>
        <v>0</v>
      </c>
      <c r="Z487" s="9" t="n">
        <f aca="false">+Outflows!Z487+Fees!Z487+'Ongoing Cash Flows'!Z487+'Terminal Value'!Z487</f>
        <v>0</v>
      </c>
      <c r="AA487" s="9" t="n">
        <f aca="false">+Outflows!AA487+Fees!AA487+'Ongoing Cash Flows'!AA487+'Terminal Value'!AA487</f>
        <v>0</v>
      </c>
      <c r="AB487" s="9" t="n">
        <f aca="false">+Outflows!AB487+Fees!AB487+'Ongoing Cash Flows'!AB487+'Terminal Value'!AB487</f>
        <v>0</v>
      </c>
      <c r="AC487" s="9" t="n">
        <f aca="false">+Outflows!AC487+Fees!AC487+'Ongoing Cash Flows'!AC487+'Terminal Value'!AC487</f>
        <v>0</v>
      </c>
      <c r="AD487" s="9" t="n">
        <f aca="false">+Outflows!AD487+Fees!AD487+'Ongoing Cash Flows'!AD487+'Terminal Value'!AD487</f>
        <v>0</v>
      </c>
      <c r="AE487" s="9" t="n">
        <f aca="false">+Outflows!AE487+Fees!AE487+'Ongoing Cash Flows'!AE487+'Terminal Value'!AE487</f>
        <v>0</v>
      </c>
      <c r="AF487" s="9" t="n">
        <f aca="false">+Outflows!AF487+Fees!AF487+'Ongoing Cash Flows'!AF487+'Terminal Value'!AF487</f>
        <v>0</v>
      </c>
      <c r="AG487" s="9" t="n">
        <f aca="false">+Outflows!AG487+Fees!AG487+'Ongoing Cash Flows'!AG487+'Terminal Value'!AG487</f>
        <v>0</v>
      </c>
      <c r="AH487" s="9" t="n">
        <f aca="false">+Outflows!AH487+Fees!AH487+'Ongoing Cash Flows'!AH487+'Terminal Value'!AH487</f>
        <v>0</v>
      </c>
      <c r="AI487" s="9" t="n">
        <f aca="false">+Outflows!AI487+Fees!AI487+'Ongoing Cash Flows'!AI487+'Terminal Value'!AI487</f>
        <v>0</v>
      </c>
      <c r="AJ487" s="9" t="n">
        <f aca="false">+Outflows!AJ487+Fees!AJ487+'Ongoing Cash Flows'!AJ487+'Terminal Value'!AJ487</f>
        <v>0</v>
      </c>
      <c r="AK487" s="9"/>
      <c r="AL487" s="1"/>
      <c r="AM487" s="32"/>
      <c r="AN487" s="33" t="n">
        <f aca="false">IF(ISERROR(XIRR(B487:AJ487,IRRDates)),-1,XIRR(B487:AJ487,IRRDates))</f>
        <v>0.0572893680104466</v>
      </c>
      <c r="AO487" s="9" t="n">
        <f aca="false">SUMPRODUCT(B487:AJ487,PVRf)</f>
        <v>0</v>
      </c>
      <c r="AP487" s="9" t="n">
        <f aca="false">MIN(0,AO487-$AO$1004)^2</f>
        <v>0</v>
      </c>
      <c r="AQ487" s="9" t="n">
        <f aca="false">MAX(0,AO487-$AO$1004)^2</f>
        <v>0</v>
      </c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20"/>
      <c r="CM487" s="20"/>
      <c r="CN487" s="20"/>
      <c r="CO487" s="20"/>
      <c r="CP487" s="20"/>
    </row>
    <row r="488" customFormat="false" ht="11.25" hidden="false" customHeight="false" outlineLevel="0" collapsed="false">
      <c r="A488" s="1" t="n">
        <v>486</v>
      </c>
      <c r="B488" s="9" t="n">
        <f aca="false">+Outflows!B488+Fees!B488+'Ongoing Cash Flows'!B488+'Terminal Value'!B488</f>
        <v>-99900.3447586486</v>
      </c>
      <c r="C488" s="9" t="n">
        <f aca="false">+Outflows!C488+Fees!C488+'Ongoing Cash Flows'!C488+'Terminal Value'!C488</f>
        <v>14258.4243033407</v>
      </c>
      <c r="D488" s="9" t="n">
        <f aca="false">+Outflows!D488+Fees!D488+'Ongoing Cash Flows'!D488+'Terminal Value'!D488</f>
        <v>12404.839203681</v>
      </c>
      <c r="E488" s="9" t="n">
        <f aca="false">+Outflows!E488+Fees!E488+'Ongoing Cash Flows'!E488+'Terminal Value'!E488</f>
        <v>10261.6397511398</v>
      </c>
      <c r="F488" s="9" t="n">
        <f aca="false">+Outflows!F488+Fees!F488+'Ongoing Cash Flows'!F488+'Terminal Value'!F488</f>
        <v>9798.74050295776</v>
      </c>
      <c r="G488" s="9" t="n">
        <f aca="false">+Outflows!G488+Fees!G488+'Ongoing Cash Flows'!G488+'Terminal Value'!G488</f>
        <v>9563.50385523661</v>
      </c>
      <c r="H488" s="9" t="n">
        <f aca="false">+Outflows!H488+Fees!H488+'Ongoing Cash Flows'!H488+'Terminal Value'!H488</f>
        <v>8631.29929748984</v>
      </c>
      <c r="I488" s="9" t="n">
        <f aca="false">+Outflows!I488+Fees!I488+'Ongoing Cash Flows'!I488+'Terminal Value'!I488</f>
        <v>8472.9803786546</v>
      </c>
      <c r="J488" s="9" t="n">
        <f aca="false">+Outflows!J488+Fees!J488+'Ongoing Cash Flows'!J488+'Terminal Value'!J488</f>
        <v>8460.54617611961</v>
      </c>
      <c r="K488" s="9" t="n">
        <f aca="false">+Outflows!K488+Fees!K488+'Ongoing Cash Flows'!K488+'Terminal Value'!K488</f>
        <v>8451.62307291279</v>
      </c>
      <c r="L488" s="9" t="n">
        <f aca="false">+Outflows!L488+Fees!L488+'Ongoing Cash Flows'!L488+'Terminal Value'!L488</f>
        <v>8452.6182412392</v>
      </c>
      <c r="M488" s="9" t="n">
        <f aca="false">+Outflows!M488+Fees!M488+'Ongoing Cash Flows'!M488+'Terminal Value'!M488</f>
        <v>8424.84443860997</v>
      </c>
      <c r="N488" s="9" t="n">
        <f aca="false">+Outflows!N488+Fees!N488+'Ongoing Cash Flows'!N488+'Terminal Value'!N488</f>
        <v>8406.96550870729</v>
      </c>
      <c r="O488" s="9" t="n">
        <f aca="false">+Outflows!O488+Fees!O488+'Ongoing Cash Flows'!O488+'Terminal Value'!O488</f>
        <v>8081.0741214781</v>
      </c>
      <c r="P488" s="9" t="n">
        <f aca="false">+Outflows!P488+Fees!P488+'Ongoing Cash Flows'!P488+'Terminal Value'!P488</f>
        <v>7972.98302318147</v>
      </c>
      <c r="Q488" s="9" t="n">
        <f aca="false">+Outflows!Q488+Fees!Q488+'Ongoing Cash Flows'!Q488+'Terminal Value'!Q488</f>
        <v>7944.65907665051</v>
      </c>
      <c r="R488" s="9" t="n">
        <f aca="false">+Outflows!R488+Fees!R488+'Ongoing Cash Flows'!R488+'Terminal Value'!R488</f>
        <v>1145.8169942438</v>
      </c>
      <c r="S488" s="9" t="n">
        <f aca="false">+Outflows!S488+Fees!S488+'Ongoing Cash Flows'!S488+'Terminal Value'!S488</f>
        <v>0</v>
      </c>
      <c r="T488" s="9" t="n">
        <f aca="false">+Outflows!T488+Fees!T488+'Ongoing Cash Flows'!T488+'Terminal Value'!T488</f>
        <v>0</v>
      </c>
      <c r="U488" s="9" t="n">
        <f aca="false">+Outflows!U488+Fees!U488+'Ongoing Cash Flows'!U488+'Terminal Value'!U488</f>
        <v>0</v>
      </c>
      <c r="V488" s="9" t="n">
        <f aca="false">+Outflows!V488+Fees!V488+'Ongoing Cash Flows'!V488+'Terminal Value'!V488</f>
        <v>0</v>
      </c>
      <c r="W488" s="9" t="n">
        <f aca="false">+Outflows!W488+Fees!W488+'Ongoing Cash Flows'!W488+'Terminal Value'!W488</f>
        <v>0</v>
      </c>
      <c r="X488" s="9" t="n">
        <f aca="false">+Outflows!X488+Fees!X488+'Ongoing Cash Flows'!X488+'Terminal Value'!X488</f>
        <v>0</v>
      </c>
      <c r="Y488" s="9" t="n">
        <f aca="false">+Outflows!Y488+Fees!Y488+'Ongoing Cash Flows'!Y488+'Terminal Value'!Y488</f>
        <v>0</v>
      </c>
      <c r="Z488" s="9" t="n">
        <f aca="false">+Outflows!Z488+Fees!Z488+'Ongoing Cash Flows'!Z488+'Terminal Value'!Z488</f>
        <v>0</v>
      </c>
      <c r="AA488" s="9" t="n">
        <f aca="false">+Outflows!AA488+Fees!AA488+'Ongoing Cash Flows'!AA488+'Terminal Value'!AA488</f>
        <v>0</v>
      </c>
      <c r="AB488" s="9" t="n">
        <f aca="false">+Outflows!AB488+Fees!AB488+'Ongoing Cash Flows'!AB488+'Terminal Value'!AB488</f>
        <v>0</v>
      </c>
      <c r="AC488" s="9" t="n">
        <f aca="false">+Outflows!AC488+Fees!AC488+'Ongoing Cash Flows'!AC488+'Terminal Value'!AC488</f>
        <v>0</v>
      </c>
      <c r="AD488" s="9" t="n">
        <f aca="false">+Outflows!AD488+Fees!AD488+'Ongoing Cash Flows'!AD488+'Terminal Value'!AD488</f>
        <v>0</v>
      </c>
      <c r="AE488" s="9" t="n">
        <f aca="false">+Outflows!AE488+Fees!AE488+'Ongoing Cash Flows'!AE488+'Terminal Value'!AE488</f>
        <v>0</v>
      </c>
      <c r="AF488" s="9" t="n">
        <f aca="false">+Outflows!AF488+Fees!AF488+'Ongoing Cash Flows'!AF488+'Terminal Value'!AF488</f>
        <v>0</v>
      </c>
      <c r="AG488" s="9" t="n">
        <f aca="false">+Outflows!AG488+Fees!AG488+'Ongoing Cash Flows'!AG488+'Terminal Value'!AG488</f>
        <v>0</v>
      </c>
      <c r="AH488" s="9" t="n">
        <f aca="false">+Outflows!AH488+Fees!AH488+'Ongoing Cash Flows'!AH488+'Terminal Value'!AH488</f>
        <v>0</v>
      </c>
      <c r="AI488" s="9" t="n">
        <f aca="false">+Outflows!AI488+Fees!AI488+'Ongoing Cash Flows'!AI488+'Terminal Value'!AI488</f>
        <v>0</v>
      </c>
      <c r="AJ488" s="9" t="n">
        <f aca="false">+Outflows!AJ488+Fees!AJ488+'Ongoing Cash Flows'!AJ488+'Terminal Value'!AJ488</f>
        <v>0</v>
      </c>
      <c r="AK488" s="9"/>
      <c r="AL488" s="1"/>
      <c r="AM488" s="32"/>
      <c r="AN488" s="33" t="n">
        <f aca="false">IF(ISERROR(XIRR(B488:AJ488,IRRDates)),-1,XIRR(B488:AJ488,IRRDates))</f>
        <v>0.0506801655587597</v>
      </c>
      <c r="AO488" s="9" t="n">
        <f aca="false">SUMPRODUCT(B488:AJ488,PVRf)</f>
        <v>0</v>
      </c>
      <c r="AP488" s="9" t="n">
        <f aca="false">MIN(0,AO488-$AO$1004)^2</f>
        <v>0</v>
      </c>
      <c r="AQ488" s="9" t="n">
        <f aca="false">MAX(0,AO488-$AO$1004)^2</f>
        <v>0</v>
      </c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20"/>
      <c r="CM488" s="20"/>
      <c r="CN488" s="20"/>
      <c r="CO488" s="20"/>
      <c r="CP488" s="20"/>
    </row>
    <row r="489" customFormat="false" ht="11.25" hidden="false" customHeight="false" outlineLevel="0" collapsed="false">
      <c r="A489" s="1" t="n">
        <v>487</v>
      </c>
      <c r="B489" s="9" t="n">
        <f aca="false">+Outflows!B489+Fees!B489+'Ongoing Cash Flows'!B489+'Terminal Value'!B489</f>
        <v>-90856.320442835</v>
      </c>
      <c r="C489" s="9" t="n">
        <f aca="false">+Outflows!C489+Fees!C489+'Ongoing Cash Flows'!C489+'Terminal Value'!C489</f>
        <v>14123.0730678066</v>
      </c>
      <c r="D489" s="9" t="n">
        <f aca="false">+Outflows!D489+Fees!D489+'Ongoing Cash Flows'!D489+'Terminal Value'!D489</f>
        <v>12004.2957632279</v>
      </c>
      <c r="E489" s="9" t="n">
        <f aca="false">+Outflows!E489+Fees!E489+'Ongoing Cash Flows'!E489+'Terminal Value'!E489</f>
        <v>10115.5303258523</v>
      </c>
      <c r="F489" s="9" t="n">
        <f aca="false">+Outflows!F489+Fees!F489+'Ongoing Cash Flows'!F489+'Terminal Value'!F489</f>
        <v>9589.89184771977</v>
      </c>
      <c r="G489" s="9" t="n">
        <f aca="false">+Outflows!G489+Fees!G489+'Ongoing Cash Flows'!G489+'Terminal Value'!G489</f>
        <v>9394.43529434688</v>
      </c>
      <c r="H489" s="9" t="n">
        <f aca="false">+Outflows!H489+Fees!H489+'Ongoing Cash Flows'!H489+'Terminal Value'!H489</f>
        <v>8412.23276994637</v>
      </c>
      <c r="I489" s="9" t="n">
        <f aca="false">+Outflows!I489+Fees!I489+'Ongoing Cash Flows'!I489+'Terminal Value'!I489</f>
        <v>8265.51769606929</v>
      </c>
      <c r="J489" s="9" t="n">
        <f aca="false">+Outflows!J489+Fees!J489+'Ongoing Cash Flows'!J489+'Terminal Value'!J489</f>
        <v>8253.0834935343</v>
      </c>
      <c r="K489" s="9" t="n">
        <f aca="false">+Outflows!K489+Fees!K489+'Ongoing Cash Flows'!K489+'Terminal Value'!K489</f>
        <v>8243.80875866208</v>
      </c>
      <c r="L489" s="9" t="n">
        <f aca="false">+Outflows!L489+Fees!L489+'Ongoing Cash Flows'!L489+'Terminal Value'!L489</f>
        <v>8245.15555865389</v>
      </c>
      <c r="M489" s="9" t="n">
        <f aca="false">+Outflows!M489+Fees!M489+'Ongoing Cash Flows'!M489+'Terminal Value'!M489</f>
        <v>8217.03012435926</v>
      </c>
      <c r="N489" s="9" t="n">
        <f aca="false">+Outflows!N489+Fees!N489+'Ongoing Cash Flows'!N489+'Terminal Value'!N489</f>
        <v>8199.50282612198</v>
      </c>
      <c r="O489" s="9" t="n">
        <f aca="false">+Outflows!O489+Fees!O489+'Ongoing Cash Flows'!O489+'Terminal Value'!O489</f>
        <v>7873.25980722739</v>
      </c>
      <c r="P489" s="9" t="n">
        <f aca="false">+Outflows!P489+Fees!P489+'Ongoing Cash Flows'!P489+'Terminal Value'!P489</f>
        <v>7765.52034059616</v>
      </c>
      <c r="Q489" s="9" t="n">
        <f aca="false">+Outflows!Q489+Fees!Q489+'Ongoing Cash Flows'!Q489+'Terminal Value'!Q489</f>
        <v>7736.8447623998</v>
      </c>
      <c r="R489" s="9" t="n">
        <f aca="false">+Outflows!R489+Fees!R489+'Ongoing Cash Flows'!R489+'Terminal Value'!R489</f>
        <v>1042.08565295114</v>
      </c>
      <c r="S489" s="9" t="n">
        <f aca="false">+Outflows!S489+Fees!S489+'Ongoing Cash Flows'!S489+'Terminal Value'!S489</f>
        <v>0</v>
      </c>
      <c r="T489" s="9" t="n">
        <f aca="false">+Outflows!T489+Fees!T489+'Ongoing Cash Flows'!T489+'Terminal Value'!T489</f>
        <v>0</v>
      </c>
      <c r="U489" s="9" t="n">
        <f aca="false">+Outflows!U489+Fees!U489+'Ongoing Cash Flows'!U489+'Terminal Value'!U489</f>
        <v>0</v>
      </c>
      <c r="V489" s="9" t="n">
        <f aca="false">+Outflows!V489+Fees!V489+'Ongoing Cash Flows'!V489+'Terminal Value'!V489</f>
        <v>0</v>
      </c>
      <c r="W489" s="9" t="n">
        <f aca="false">+Outflows!W489+Fees!W489+'Ongoing Cash Flows'!W489+'Terminal Value'!W489</f>
        <v>0</v>
      </c>
      <c r="X489" s="9" t="n">
        <f aca="false">+Outflows!X489+Fees!X489+'Ongoing Cash Flows'!X489+'Terminal Value'!X489</f>
        <v>0</v>
      </c>
      <c r="Y489" s="9" t="n">
        <f aca="false">+Outflows!Y489+Fees!Y489+'Ongoing Cash Flows'!Y489+'Terminal Value'!Y489</f>
        <v>0</v>
      </c>
      <c r="Z489" s="9" t="n">
        <f aca="false">+Outflows!Z489+Fees!Z489+'Ongoing Cash Flows'!Z489+'Terminal Value'!Z489</f>
        <v>0</v>
      </c>
      <c r="AA489" s="9" t="n">
        <f aca="false">+Outflows!AA489+Fees!AA489+'Ongoing Cash Flows'!AA489+'Terminal Value'!AA489</f>
        <v>0</v>
      </c>
      <c r="AB489" s="9" t="n">
        <f aca="false">+Outflows!AB489+Fees!AB489+'Ongoing Cash Flows'!AB489+'Terminal Value'!AB489</f>
        <v>0</v>
      </c>
      <c r="AC489" s="9" t="n">
        <f aca="false">+Outflows!AC489+Fees!AC489+'Ongoing Cash Flows'!AC489+'Terminal Value'!AC489</f>
        <v>0</v>
      </c>
      <c r="AD489" s="9" t="n">
        <f aca="false">+Outflows!AD489+Fees!AD489+'Ongoing Cash Flows'!AD489+'Terminal Value'!AD489</f>
        <v>0</v>
      </c>
      <c r="AE489" s="9" t="n">
        <f aca="false">+Outflows!AE489+Fees!AE489+'Ongoing Cash Flows'!AE489+'Terminal Value'!AE489</f>
        <v>0</v>
      </c>
      <c r="AF489" s="9" t="n">
        <f aca="false">+Outflows!AF489+Fees!AF489+'Ongoing Cash Flows'!AF489+'Terminal Value'!AF489</f>
        <v>0</v>
      </c>
      <c r="AG489" s="9" t="n">
        <f aca="false">+Outflows!AG489+Fees!AG489+'Ongoing Cash Flows'!AG489+'Terminal Value'!AG489</f>
        <v>0</v>
      </c>
      <c r="AH489" s="9" t="n">
        <f aca="false">+Outflows!AH489+Fees!AH489+'Ongoing Cash Flows'!AH489+'Terminal Value'!AH489</f>
        <v>0</v>
      </c>
      <c r="AI489" s="9" t="n">
        <f aca="false">+Outflows!AI489+Fees!AI489+'Ongoing Cash Flows'!AI489+'Terminal Value'!AI489</f>
        <v>0</v>
      </c>
      <c r="AJ489" s="9" t="n">
        <f aca="false">+Outflows!AJ489+Fees!AJ489+'Ongoing Cash Flows'!AJ489+'Terminal Value'!AJ489</f>
        <v>0</v>
      </c>
      <c r="AK489" s="9"/>
      <c r="AL489" s="1"/>
      <c r="AM489" s="32"/>
      <c r="AN489" s="33" t="n">
        <f aca="false">IF(ISERROR(XIRR(B489:AJ489,IRRDates)),-1,XIRR(B489:AJ489,IRRDates))</f>
        <v>0.0627700223618155</v>
      </c>
      <c r="AO489" s="9" t="n">
        <f aca="false">SUMPRODUCT(B489:AJ489,PVRf)</f>
        <v>0</v>
      </c>
      <c r="AP489" s="9" t="n">
        <f aca="false">MIN(0,AO489-$AO$1004)^2</f>
        <v>0</v>
      </c>
      <c r="AQ489" s="9" t="n">
        <f aca="false">MAX(0,AO489-$AO$1004)^2</f>
        <v>0</v>
      </c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20"/>
      <c r="CM489" s="20"/>
      <c r="CN489" s="20"/>
      <c r="CO489" s="20"/>
      <c r="CP489" s="20"/>
    </row>
    <row r="490" customFormat="false" ht="11.25" hidden="false" customHeight="false" outlineLevel="0" collapsed="false">
      <c r="A490" s="1" t="n">
        <v>488</v>
      </c>
      <c r="B490" s="9" t="n">
        <f aca="false">+Outflows!B490+Fees!B490+'Ongoing Cash Flows'!B490+'Terminal Value'!B490</f>
        <v>-96861.7478499197</v>
      </c>
      <c r="C490" s="9" t="n">
        <f aca="false">+Outflows!C490+Fees!C490+'Ongoing Cash Flows'!C490+'Terminal Value'!C490</f>
        <v>14260.0104785516</v>
      </c>
      <c r="D490" s="9" t="n">
        <f aca="false">+Outflows!D490+Fees!D490+'Ongoing Cash Flows'!D490+'Terminal Value'!D490</f>
        <v>12281.0701311545</v>
      </c>
      <c r="E490" s="9" t="n">
        <f aca="false">+Outflows!E490+Fees!E490+'Ongoing Cash Flows'!E490+'Terminal Value'!E490</f>
        <v>10230.1154289071</v>
      </c>
      <c r="F490" s="9" t="n">
        <f aca="false">+Outflows!F490+Fees!F490+'Ongoing Cash Flows'!F490+'Terminal Value'!F490</f>
        <v>9790.78968992074</v>
      </c>
      <c r="G490" s="9" t="n">
        <f aca="false">+Outflows!G490+Fees!G490+'Ongoing Cash Flows'!G490+'Terminal Value'!G490</f>
        <v>9487.55039740444</v>
      </c>
      <c r="H490" s="9" t="n">
        <f aca="false">+Outflows!H490+Fees!H490+'Ongoing Cash Flows'!H490+'Terminal Value'!H490</f>
        <v>8557.69767390336</v>
      </c>
      <c r="I490" s="9" t="n">
        <f aca="false">+Outflows!I490+Fees!I490+'Ongoing Cash Flows'!I490+'Terminal Value'!I490</f>
        <v>8403.27739644589</v>
      </c>
      <c r="J490" s="9" t="n">
        <f aca="false">+Outflows!J490+Fees!J490+'Ongoing Cash Flows'!J490+'Terminal Value'!J490</f>
        <v>8390.8431939109</v>
      </c>
      <c r="K490" s="9" t="n">
        <f aca="false">+Outflows!K490+Fees!K490+'Ongoing Cash Flows'!K490+'Terminal Value'!K490</f>
        <v>8381.80195005626</v>
      </c>
      <c r="L490" s="9" t="n">
        <f aca="false">+Outflows!L490+Fees!L490+'Ongoing Cash Flows'!L490+'Terminal Value'!L490</f>
        <v>8382.91525903049</v>
      </c>
      <c r="M490" s="9" t="n">
        <f aca="false">+Outflows!M490+Fees!M490+'Ongoing Cash Flows'!M490+'Terminal Value'!M490</f>
        <v>8355.02331575344</v>
      </c>
      <c r="N490" s="9" t="n">
        <f aca="false">+Outflows!N490+Fees!N490+'Ongoing Cash Flows'!N490+'Terminal Value'!N490</f>
        <v>8337.26252649858</v>
      </c>
      <c r="O490" s="9" t="n">
        <f aca="false">+Outflows!O490+Fees!O490+'Ongoing Cash Flows'!O490+'Terminal Value'!O490</f>
        <v>8011.25299862158</v>
      </c>
      <c r="P490" s="9" t="n">
        <f aca="false">+Outflows!P490+Fees!P490+'Ongoing Cash Flows'!P490+'Terminal Value'!P490</f>
        <v>7903.28004097276</v>
      </c>
      <c r="Q490" s="9" t="n">
        <f aca="false">+Outflows!Q490+Fees!Q490+'Ongoing Cash Flows'!Q490+'Terminal Value'!Q490</f>
        <v>7874.83795379398</v>
      </c>
      <c r="R490" s="9" t="n">
        <f aca="false">+Outflows!R490+Fees!R490+'Ongoing Cash Flows'!R490+'Terminal Value'!R490</f>
        <v>1110.96550313944</v>
      </c>
      <c r="S490" s="9" t="n">
        <f aca="false">+Outflows!S490+Fees!S490+'Ongoing Cash Flows'!S490+'Terminal Value'!S490</f>
        <v>0</v>
      </c>
      <c r="T490" s="9" t="n">
        <f aca="false">+Outflows!T490+Fees!T490+'Ongoing Cash Flows'!T490+'Terminal Value'!T490</f>
        <v>0</v>
      </c>
      <c r="U490" s="9" t="n">
        <f aca="false">+Outflows!U490+Fees!U490+'Ongoing Cash Flows'!U490+'Terminal Value'!U490</f>
        <v>0</v>
      </c>
      <c r="V490" s="9" t="n">
        <f aca="false">+Outflows!V490+Fees!V490+'Ongoing Cash Flows'!V490+'Terminal Value'!V490</f>
        <v>0</v>
      </c>
      <c r="W490" s="9" t="n">
        <f aca="false">+Outflows!W490+Fees!W490+'Ongoing Cash Flows'!W490+'Terminal Value'!W490</f>
        <v>0</v>
      </c>
      <c r="X490" s="9" t="n">
        <f aca="false">+Outflows!X490+Fees!X490+'Ongoing Cash Flows'!X490+'Terminal Value'!X490</f>
        <v>0</v>
      </c>
      <c r="Y490" s="9" t="n">
        <f aca="false">+Outflows!Y490+Fees!Y490+'Ongoing Cash Flows'!Y490+'Terminal Value'!Y490</f>
        <v>0</v>
      </c>
      <c r="Z490" s="9" t="n">
        <f aca="false">+Outflows!Z490+Fees!Z490+'Ongoing Cash Flows'!Z490+'Terminal Value'!Z490</f>
        <v>0</v>
      </c>
      <c r="AA490" s="9" t="n">
        <f aca="false">+Outflows!AA490+Fees!AA490+'Ongoing Cash Flows'!AA490+'Terminal Value'!AA490</f>
        <v>0</v>
      </c>
      <c r="AB490" s="9" t="n">
        <f aca="false">+Outflows!AB490+Fees!AB490+'Ongoing Cash Flows'!AB490+'Terminal Value'!AB490</f>
        <v>0</v>
      </c>
      <c r="AC490" s="9" t="n">
        <f aca="false">+Outflows!AC490+Fees!AC490+'Ongoing Cash Flows'!AC490+'Terminal Value'!AC490</f>
        <v>0</v>
      </c>
      <c r="AD490" s="9" t="n">
        <f aca="false">+Outflows!AD490+Fees!AD490+'Ongoing Cash Flows'!AD490+'Terminal Value'!AD490</f>
        <v>0</v>
      </c>
      <c r="AE490" s="9" t="n">
        <f aca="false">+Outflows!AE490+Fees!AE490+'Ongoing Cash Flows'!AE490+'Terminal Value'!AE490</f>
        <v>0</v>
      </c>
      <c r="AF490" s="9" t="n">
        <f aca="false">+Outflows!AF490+Fees!AF490+'Ongoing Cash Flows'!AF490+'Terminal Value'!AF490</f>
        <v>0</v>
      </c>
      <c r="AG490" s="9" t="n">
        <f aca="false">+Outflows!AG490+Fees!AG490+'Ongoing Cash Flows'!AG490+'Terminal Value'!AG490</f>
        <v>0</v>
      </c>
      <c r="AH490" s="9" t="n">
        <f aca="false">+Outflows!AH490+Fees!AH490+'Ongoing Cash Flows'!AH490+'Terminal Value'!AH490</f>
        <v>0</v>
      </c>
      <c r="AI490" s="9" t="n">
        <f aca="false">+Outflows!AI490+Fees!AI490+'Ongoing Cash Flows'!AI490+'Terminal Value'!AI490</f>
        <v>0</v>
      </c>
      <c r="AJ490" s="9" t="n">
        <f aca="false">+Outflows!AJ490+Fees!AJ490+'Ongoing Cash Flows'!AJ490+'Terminal Value'!AJ490</f>
        <v>0</v>
      </c>
      <c r="AK490" s="9"/>
      <c r="AL490" s="1"/>
      <c r="AM490" s="32"/>
      <c r="AN490" s="33" t="n">
        <f aca="false">IF(ISERROR(XIRR(B490:AJ490,IRRDates)),-1,XIRR(B490:AJ490,IRRDates))</f>
        <v>0.0546985212353415</v>
      </c>
      <c r="AO490" s="9" t="n">
        <f aca="false">SUMPRODUCT(B490:AJ490,PVRf)</f>
        <v>0</v>
      </c>
      <c r="AP490" s="9" t="n">
        <f aca="false">MIN(0,AO490-$AO$1004)^2</f>
        <v>0</v>
      </c>
      <c r="AQ490" s="9" t="n">
        <f aca="false">MAX(0,AO490-$AO$1004)^2</f>
        <v>0</v>
      </c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20"/>
      <c r="CM490" s="20"/>
      <c r="CN490" s="20"/>
      <c r="CO490" s="20"/>
      <c r="CP490" s="20"/>
    </row>
    <row r="491" customFormat="false" ht="11.25" hidden="false" customHeight="false" outlineLevel="0" collapsed="false">
      <c r="A491" s="1" t="n">
        <v>489</v>
      </c>
      <c r="B491" s="9" t="n">
        <f aca="false">+Outflows!B491+Fees!B491+'Ongoing Cash Flows'!B491+'Terminal Value'!B491</f>
        <v>-93777.8827674677</v>
      </c>
      <c r="C491" s="9" t="n">
        <f aca="false">+Outflows!C491+Fees!C491+'Ongoing Cash Flows'!C491+'Terminal Value'!C491</f>
        <v>14117.4090882044</v>
      </c>
      <c r="D491" s="9" t="n">
        <f aca="false">+Outflows!D491+Fees!D491+'Ongoing Cash Flows'!D491+'Terminal Value'!D491</f>
        <v>12221.1070816395</v>
      </c>
      <c r="E491" s="9" t="n">
        <f aca="false">+Outflows!E491+Fees!E491+'Ongoing Cash Flows'!E491+'Terminal Value'!E491</f>
        <v>10114.4945798159</v>
      </c>
      <c r="F491" s="9" t="n">
        <f aca="false">+Outflows!F491+Fees!F491+'Ongoing Cash Flows'!F491+'Terminal Value'!F491</f>
        <v>9760.04024373107</v>
      </c>
      <c r="G491" s="9" t="n">
        <f aca="false">+Outflows!G491+Fees!G491+'Ongoing Cash Flows'!G491+'Terminal Value'!G491</f>
        <v>9452.24722787533</v>
      </c>
      <c r="H491" s="9" t="n">
        <f aca="false">+Outflows!H491+Fees!H491+'Ongoing Cash Flows'!H491+'Terminal Value'!H491</f>
        <v>8482.99955374858</v>
      </c>
      <c r="I491" s="9" t="n">
        <f aca="false">+Outflows!I491+Fees!I491+'Ongoing Cash Flows'!I491+'Terminal Value'!I491</f>
        <v>8332.5359985465</v>
      </c>
      <c r="J491" s="9" t="n">
        <f aca="false">+Outflows!J491+Fees!J491+'Ongoing Cash Flows'!J491+'Terminal Value'!J491</f>
        <v>8320.10179601151</v>
      </c>
      <c r="K491" s="9" t="n">
        <f aca="false">+Outflows!K491+Fees!K491+'Ongoing Cash Flows'!K491+'Terminal Value'!K491</f>
        <v>8310.94065148247</v>
      </c>
      <c r="L491" s="9" t="n">
        <f aca="false">+Outflows!L491+Fees!L491+'Ongoing Cash Flows'!L491+'Terminal Value'!L491</f>
        <v>8312.17386113111</v>
      </c>
      <c r="M491" s="9" t="n">
        <f aca="false">+Outflows!M491+Fees!M491+'Ongoing Cash Flows'!M491+'Terminal Value'!M491</f>
        <v>8284.16201717965</v>
      </c>
      <c r="N491" s="9" t="n">
        <f aca="false">+Outflows!N491+Fees!N491+'Ongoing Cash Flows'!N491+'Terminal Value'!N491</f>
        <v>8266.5211285992</v>
      </c>
      <c r="O491" s="9" t="n">
        <f aca="false">+Outflows!O491+Fees!O491+'Ongoing Cash Flows'!O491+'Terminal Value'!O491</f>
        <v>7940.39170004779</v>
      </c>
      <c r="P491" s="9" t="n">
        <f aca="false">+Outflows!P491+Fees!P491+'Ongoing Cash Flows'!P491+'Terminal Value'!P491</f>
        <v>7832.53864307338</v>
      </c>
      <c r="Q491" s="9" t="n">
        <f aca="false">+Outflows!Q491+Fees!Q491+'Ongoing Cash Flows'!Q491+'Terminal Value'!Q491</f>
        <v>7803.97665522019</v>
      </c>
      <c r="R491" s="9" t="n">
        <f aca="false">+Outflows!R491+Fees!R491+'Ongoing Cash Flows'!R491+'Terminal Value'!R491</f>
        <v>1075.59480418975</v>
      </c>
      <c r="S491" s="9" t="n">
        <f aca="false">+Outflows!S491+Fees!S491+'Ongoing Cash Flows'!S491+'Terminal Value'!S491</f>
        <v>0</v>
      </c>
      <c r="T491" s="9" t="n">
        <f aca="false">+Outflows!T491+Fees!T491+'Ongoing Cash Flows'!T491+'Terminal Value'!T491</f>
        <v>0</v>
      </c>
      <c r="U491" s="9" t="n">
        <f aca="false">+Outflows!U491+Fees!U491+'Ongoing Cash Flows'!U491+'Terminal Value'!U491</f>
        <v>0</v>
      </c>
      <c r="V491" s="9" t="n">
        <f aca="false">+Outflows!V491+Fees!V491+'Ongoing Cash Flows'!V491+'Terminal Value'!V491</f>
        <v>0</v>
      </c>
      <c r="W491" s="9" t="n">
        <f aca="false">+Outflows!W491+Fees!W491+'Ongoing Cash Flows'!W491+'Terminal Value'!W491</f>
        <v>0</v>
      </c>
      <c r="X491" s="9" t="n">
        <f aca="false">+Outflows!X491+Fees!X491+'Ongoing Cash Flows'!X491+'Terminal Value'!X491</f>
        <v>0</v>
      </c>
      <c r="Y491" s="9" t="n">
        <f aca="false">+Outflows!Y491+Fees!Y491+'Ongoing Cash Flows'!Y491+'Terminal Value'!Y491</f>
        <v>0</v>
      </c>
      <c r="Z491" s="9" t="n">
        <f aca="false">+Outflows!Z491+Fees!Z491+'Ongoing Cash Flows'!Z491+'Terminal Value'!Z491</f>
        <v>0</v>
      </c>
      <c r="AA491" s="9" t="n">
        <f aca="false">+Outflows!AA491+Fees!AA491+'Ongoing Cash Flows'!AA491+'Terminal Value'!AA491</f>
        <v>0</v>
      </c>
      <c r="AB491" s="9" t="n">
        <f aca="false">+Outflows!AB491+Fees!AB491+'Ongoing Cash Flows'!AB491+'Terminal Value'!AB491</f>
        <v>0</v>
      </c>
      <c r="AC491" s="9" t="n">
        <f aca="false">+Outflows!AC491+Fees!AC491+'Ongoing Cash Flows'!AC491+'Terminal Value'!AC491</f>
        <v>0</v>
      </c>
      <c r="AD491" s="9" t="n">
        <f aca="false">+Outflows!AD491+Fees!AD491+'Ongoing Cash Flows'!AD491+'Terminal Value'!AD491</f>
        <v>0</v>
      </c>
      <c r="AE491" s="9" t="n">
        <f aca="false">+Outflows!AE491+Fees!AE491+'Ongoing Cash Flows'!AE491+'Terminal Value'!AE491</f>
        <v>0</v>
      </c>
      <c r="AF491" s="9" t="n">
        <f aca="false">+Outflows!AF491+Fees!AF491+'Ongoing Cash Flows'!AF491+'Terminal Value'!AF491</f>
        <v>0</v>
      </c>
      <c r="AG491" s="9" t="n">
        <f aca="false">+Outflows!AG491+Fees!AG491+'Ongoing Cash Flows'!AG491+'Terminal Value'!AG491</f>
        <v>0</v>
      </c>
      <c r="AH491" s="9" t="n">
        <f aca="false">+Outflows!AH491+Fees!AH491+'Ongoing Cash Flows'!AH491+'Terminal Value'!AH491</f>
        <v>0</v>
      </c>
      <c r="AI491" s="9" t="n">
        <f aca="false">+Outflows!AI491+Fees!AI491+'Ongoing Cash Flows'!AI491+'Terminal Value'!AI491</f>
        <v>0</v>
      </c>
      <c r="AJ491" s="9" t="n">
        <f aca="false">+Outflows!AJ491+Fees!AJ491+'Ongoing Cash Flows'!AJ491+'Terminal Value'!AJ491</f>
        <v>0</v>
      </c>
      <c r="AK491" s="9"/>
      <c r="AL491" s="1"/>
      <c r="AM491" s="32"/>
      <c r="AN491" s="33" t="n">
        <f aca="false">IF(ISERROR(XIRR(B491:AJ491,IRRDates)),-1,XIRR(B491:AJ491,IRRDates))</f>
        <v>0.0587734641129326</v>
      </c>
      <c r="AO491" s="9" t="n">
        <f aca="false">SUMPRODUCT(B491:AJ491,PVRf)</f>
        <v>0</v>
      </c>
      <c r="AP491" s="9" t="n">
        <f aca="false">MIN(0,AO491-$AO$1004)^2</f>
        <v>0</v>
      </c>
      <c r="AQ491" s="9" t="n">
        <f aca="false">MAX(0,AO491-$AO$1004)^2</f>
        <v>0</v>
      </c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20"/>
      <c r="CM491" s="20"/>
      <c r="CN491" s="20"/>
      <c r="CO491" s="20"/>
      <c r="CP491" s="20"/>
    </row>
    <row r="492" customFormat="false" ht="11.25" hidden="false" customHeight="false" outlineLevel="0" collapsed="false">
      <c r="A492" s="1" t="n">
        <v>490</v>
      </c>
      <c r="B492" s="9" t="n">
        <f aca="false">+Outflows!B492+Fees!B492+'Ongoing Cash Flows'!B492+'Terminal Value'!B492</f>
        <v>-90684.9589226697</v>
      </c>
      <c r="C492" s="9" t="n">
        <f aca="false">+Outflows!C492+Fees!C492+'Ongoing Cash Flows'!C492+'Terminal Value'!C492</f>
        <v>14093.1292729871</v>
      </c>
      <c r="D492" s="9" t="n">
        <f aca="false">+Outflows!D492+Fees!D492+'Ongoing Cash Flows'!D492+'Terminal Value'!D492</f>
        <v>12013.2136612251</v>
      </c>
      <c r="E492" s="9" t="n">
        <f aca="false">+Outflows!E492+Fees!E492+'Ongoing Cash Flows'!E492+'Terminal Value'!E492</f>
        <v>9942.05474827973</v>
      </c>
      <c r="F492" s="9" t="n">
        <f aca="false">+Outflows!F492+Fees!F492+'Ongoing Cash Flows'!F492+'Terminal Value'!F492</f>
        <v>9670.07969664157</v>
      </c>
      <c r="G492" s="9" t="n">
        <f aca="false">+Outflows!G492+Fees!G492+'Ongoing Cash Flows'!G492+'Terminal Value'!G492</f>
        <v>9335.26712521924</v>
      </c>
      <c r="H492" s="9" t="n">
        <f aca="false">+Outflows!H492+Fees!H492+'Ongoing Cash Flows'!H492+'Terminal Value'!H492</f>
        <v>8408.08201007816</v>
      </c>
      <c r="I492" s="9" t="n">
        <f aca="false">+Outflows!I492+Fees!I492+'Ongoing Cash Flows'!I492+'Terminal Value'!I492</f>
        <v>8261.58679988591</v>
      </c>
      <c r="J492" s="9" t="n">
        <f aca="false">+Outflows!J492+Fees!J492+'Ongoing Cash Flows'!J492+'Terminal Value'!J492</f>
        <v>8249.15259735093</v>
      </c>
      <c r="K492" s="9" t="n">
        <f aca="false">+Outflows!K492+Fees!K492+'Ongoing Cash Flows'!K492+'Terminal Value'!K492</f>
        <v>8239.8711999428</v>
      </c>
      <c r="L492" s="9" t="n">
        <f aca="false">+Outflows!L492+Fees!L492+'Ongoing Cash Flows'!L492+'Terminal Value'!L492</f>
        <v>8241.22466247052</v>
      </c>
      <c r="M492" s="9" t="n">
        <f aca="false">+Outflows!M492+Fees!M492+'Ongoing Cash Flows'!M492+'Terminal Value'!M492</f>
        <v>8213.09256563998</v>
      </c>
      <c r="N492" s="9" t="n">
        <f aca="false">+Outflows!N492+Fees!N492+'Ongoing Cash Flows'!N492+'Terminal Value'!N492</f>
        <v>8195.57192993861</v>
      </c>
      <c r="O492" s="9" t="n">
        <f aca="false">+Outflows!O492+Fees!O492+'Ongoing Cash Flows'!O492+'Terminal Value'!O492</f>
        <v>7869.32224850811</v>
      </c>
      <c r="P492" s="9" t="n">
        <f aca="false">+Outflows!P492+Fees!P492+'Ongoing Cash Flows'!P492+'Terminal Value'!P492</f>
        <v>7761.58944441279</v>
      </c>
      <c r="Q492" s="9" t="n">
        <f aca="false">+Outflows!Q492+Fees!Q492+'Ongoing Cash Flows'!Q492+'Terminal Value'!Q492</f>
        <v>7732.90720368052</v>
      </c>
      <c r="R492" s="9" t="n">
        <f aca="false">+Outflows!R492+Fees!R492+'Ongoing Cash Flows'!R492+'Terminal Value'!R492</f>
        <v>1040.12020485945</v>
      </c>
      <c r="S492" s="9" t="n">
        <f aca="false">+Outflows!S492+Fees!S492+'Ongoing Cash Flows'!S492+'Terminal Value'!S492</f>
        <v>0</v>
      </c>
      <c r="T492" s="9" t="n">
        <f aca="false">+Outflows!T492+Fees!T492+'Ongoing Cash Flows'!T492+'Terminal Value'!T492</f>
        <v>0</v>
      </c>
      <c r="U492" s="9" t="n">
        <f aca="false">+Outflows!U492+Fees!U492+'Ongoing Cash Flows'!U492+'Terminal Value'!U492</f>
        <v>0</v>
      </c>
      <c r="V492" s="9" t="n">
        <f aca="false">+Outflows!V492+Fees!V492+'Ongoing Cash Flows'!V492+'Terminal Value'!V492</f>
        <v>0</v>
      </c>
      <c r="W492" s="9" t="n">
        <f aca="false">+Outflows!W492+Fees!W492+'Ongoing Cash Flows'!W492+'Terminal Value'!W492</f>
        <v>0</v>
      </c>
      <c r="X492" s="9" t="n">
        <f aca="false">+Outflows!X492+Fees!X492+'Ongoing Cash Flows'!X492+'Terminal Value'!X492</f>
        <v>0</v>
      </c>
      <c r="Y492" s="9" t="n">
        <f aca="false">+Outflows!Y492+Fees!Y492+'Ongoing Cash Flows'!Y492+'Terminal Value'!Y492</f>
        <v>0</v>
      </c>
      <c r="Z492" s="9" t="n">
        <f aca="false">+Outflows!Z492+Fees!Z492+'Ongoing Cash Flows'!Z492+'Terminal Value'!Z492</f>
        <v>0</v>
      </c>
      <c r="AA492" s="9" t="n">
        <f aca="false">+Outflows!AA492+Fees!AA492+'Ongoing Cash Flows'!AA492+'Terminal Value'!AA492</f>
        <v>0</v>
      </c>
      <c r="AB492" s="9" t="n">
        <f aca="false">+Outflows!AB492+Fees!AB492+'Ongoing Cash Flows'!AB492+'Terminal Value'!AB492</f>
        <v>0</v>
      </c>
      <c r="AC492" s="9" t="n">
        <f aca="false">+Outflows!AC492+Fees!AC492+'Ongoing Cash Flows'!AC492+'Terminal Value'!AC492</f>
        <v>0</v>
      </c>
      <c r="AD492" s="9" t="n">
        <f aca="false">+Outflows!AD492+Fees!AD492+'Ongoing Cash Flows'!AD492+'Terminal Value'!AD492</f>
        <v>0</v>
      </c>
      <c r="AE492" s="9" t="n">
        <f aca="false">+Outflows!AE492+Fees!AE492+'Ongoing Cash Flows'!AE492+'Terminal Value'!AE492</f>
        <v>0</v>
      </c>
      <c r="AF492" s="9" t="n">
        <f aca="false">+Outflows!AF492+Fees!AF492+'Ongoing Cash Flows'!AF492+'Terminal Value'!AF492</f>
        <v>0</v>
      </c>
      <c r="AG492" s="9" t="n">
        <f aca="false">+Outflows!AG492+Fees!AG492+'Ongoing Cash Flows'!AG492+'Terminal Value'!AG492</f>
        <v>0</v>
      </c>
      <c r="AH492" s="9" t="n">
        <f aca="false">+Outflows!AH492+Fees!AH492+'Ongoing Cash Flows'!AH492+'Terminal Value'!AH492</f>
        <v>0</v>
      </c>
      <c r="AI492" s="9" t="n">
        <f aca="false">+Outflows!AI492+Fees!AI492+'Ongoing Cash Flows'!AI492+'Terminal Value'!AI492</f>
        <v>0</v>
      </c>
      <c r="AJ492" s="9" t="n">
        <f aca="false">+Outflows!AJ492+Fees!AJ492+'Ongoing Cash Flows'!AJ492+'Terminal Value'!AJ492</f>
        <v>0</v>
      </c>
      <c r="AK492" s="9"/>
      <c r="AL492" s="1"/>
      <c r="AM492" s="32"/>
      <c r="AN492" s="33" t="n">
        <f aca="false">IF(ISERROR(XIRR(B492:AJ492,IRRDates)),-1,XIRR(B492:AJ492,IRRDates))</f>
        <v>0.0627772529648767</v>
      </c>
      <c r="AO492" s="9" t="n">
        <f aca="false">SUMPRODUCT(B492:AJ492,PVRf)</f>
        <v>0</v>
      </c>
      <c r="AP492" s="9" t="n">
        <f aca="false">MIN(0,AO492-$AO$1004)^2</f>
        <v>0</v>
      </c>
      <c r="AQ492" s="9" t="n">
        <f aca="false">MAX(0,AO492-$AO$1004)^2</f>
        <v>0</v>
      </c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20"/>
      <c r="CM492" s="20"/>
      <c r="CN492" s="20"/>
      <c r="CO492" s="20"/>
      <c r="CP492" s="20"/>
    </row>
    <row r="493" customFormat="false" ht="11.25" hidden="false" customHeight="false" outlineLevel="0" collapsed="false">
      <c r="A493" s="1" t="n">
        <v>491</v>
      </c>
      <c r="B493" s="9" t="n">
        <f aca="false">+Outflows!B493+Fees!B493+'Ongoing Cash Flows'!B493+'Terminal Value'!B493</f>
        <v>-99567.6644691209</v>
      </c>
      <c r="C493" s="9" t="n">
        <f aca="false">+Outflows!C493+Fees!C493+'Ongoing Cash Flows'!C493+'Terminal Value'!C493</f>
        <v>14323.8220040542</v>
      </c>
      <c r="D493" s="9" t="n">
        <f aca="false">+Outflows!D493+Fees!D493+'Ongoing Cash Flows'!D493+'Terminal Value'!D493</f>
        <v>12286.8746991594</v>
      </c>
      <c r="E493" s="9" t="n">
        <f aca="false">+Outflows!E493+Fees!E493+'Ongoing Cash Flows'!E493+'Terminal Value'!E493</f>
        <v>10322.7886416494</v>
      </c>
      <c r="F493" s="9" t="n">
        <f aca="false">+Outflows!F493+Fees!F493+'Ongoing Cash Flows'!F493+'Terminal Value'!F493</f>
        <v>9785.95811521698</v>
      </c>
      <c r="G493" s="9" t="n">
        <f aca="false">+Outflows!G493+Fees!G493+'Ongoing Cash Flows'!G493+'Terminal Value'!G493</f>
        <v>9566.50652842786</v>
      </c>
      <c r="H493" s="9" t="n">
        <f aca="false">+Outflows!H493+Fees!H493+'Ongoing Cash Flows'!H493+'Terminal Value'!H493</f>
        <v>8623.24103567364</v>
      </c>
      <c r="I493" s="9" t="n">
        <f aca="false">+Outflows!I493+Fees!I493+'Ongoing Cash Flows'!I493+'Terminal Value'!I493</f>
        <v>8465.34895895707</v>
      </c>
      <c r="J493" s="9" t="n">
        <f aca="false">+Outflows!J493+Fees!J493+'Ongoing Cash Flows'!J493+'Terminal Value'!J493</f>
        <v>8452.91475642208</v>
      </c>
      <c r="K493" s="9" t="n">
        <f aca="false">+Outflows!K493+Fees!K493+'Ongoing Cash Flows'!K493+'Terminal Value'!K493</f>
        <v>8443.9787186056</v>
      </c>
      <c r="L493" s="9" t="n">
        <f aca="false">+Outflows!L493+Fees!L493+'Ongoing Cash Flows'!L493+'Terminal Value'!L493</f>
        <v>8444.98682154167</v>
      </c>
      <c r="M493" s="9" t="n">
        <f aca="false">+Outflows!M493+Fees!M493+'Ongoing Cash Flows'!M493+'Terminal Value'!M493</f>
        <v>8417.20008430277</v>
      </c>
      <c r="N493" s="9" t="n">
        <f aca="false">+Outflows!N493+Fees!N493+'Ongoing Cash Flows'!N493+'Terminal Value'!N493</f>
        <v>8399.33408900976</v>
      </c>
      <c r="O493" s="9" t="n">
        <f aca="false">+Outflows!O493+Fees!O493+'Ongoing Cash Flows'!O493+'Terminal Value'!O493</f>
        <v>8073.42976717091</v>
      </c>
      <c r="P493" s="9" t="n">
        <f aca="false">+Outflows!P493+Fees!P493+'Ongoing Cash Flows'!P493+'Terminal Value'!P493</f>
        <v>7965.35160348394</v>
      </c>
      <c r="Q493" s="9" t="n">
        <f aca="false">+Outflows!Q493+Fees!Q493+'Ongoing Cash Flows'!Q493+'Terminal Value'!Q493</f>
        <v>7937.01472234332</v>
      </c>
      <c r="R493" s="9" t="n">
        <f aca="false">+Outflows!R493+Fees!R493+'Ongoing Cash Flows'!R493+'Terminal Value'!R493</f>
        <v>1142.00128439503</v>
      </c>
      <c r="S493" s="9" t="n">
        <f aca="false">+Outflows!S493+Fees!S493+'Ongoing Cash Flows'!S493+'Terminal Value'!S493</f>
        <v>0</v>
      </c>
      <c r="T493" s="9" t="n">
        <f aca="false">+Outflows!T493+Fees!T493+'Ongoing Cash Flows'!T493+'Terminal Value'!T493</f>
        <v>0</v>
      </c>
      <c r="U493" s="9" t="n">
        <f aca="false">+Outflows!U493+Fees!U493+'Ongoing Cash Flows'!U493+'Terminal Value'!U493</f>
        <v>0</v>
      </c>
      <c r="V493" s="9" t="n">
        <f aca="false">+Outflows!V493+Fees!V493+'Ongoing Cash Flows'!V493+'Terminal Value'!V493</f>
        <v>0</v>
      </c>
      <c r="W493" s="9" t="n">
        <f aca="false">+Outflows!W493+Fees!W493+'Ongoing Cash Flows'!W493+'Terminal Value'!W493</f>
        <v>0</v>
      </c>
      <c r="X493" s="9" t="n">
        <f aca="false">+Outflows!X493+Fees!X493+'Ongoing Cash Flows'!X493+'Terminal Value'!X493</f>
        <v>0</v>
      </c>
      <c r="Y493" s="9" t="n">
        <f aca="false">+Outflows!Y493+Fees!Y493+'Ongoing Cash Flows'!Y493+'Terminal Value'!Y493</f>
        <v>0</v>
      </c>
      <c r="Z493" s="9" t="n">
        <f aca="false">+Outflows!Z493+Fees!Z493+'Ongoing Cash Flows'!Z493+'Terminal Value'!Z493</f>
        <v>0</v>
      </c>
      <c r="AA493" s="9" t="n">
        <f aca="false">+Outflows!AA493+Fees!AA493+'Ongoing Cash Flows'!AA493+'Terminal Value'!AA493</f>
        <v>0</v>
      </c>
      <c r="AB493" s="9" t="n">
        <f aca="false">+Outflows!AB493+Fees!AB493+'Ongoing Cash Flows'!AB493+'Terminal Value'!AB493</f>
        <v>0</v>
      </c>
      <c r="AC493" s="9" t="n">
        <f aca="false">+Outflows!AC493+Fees!AC493+'Ongoing Cash Flows'!AC493+'Terminal Value'!AC493</f>
        <v>0</v>
      </c>
      <c r="AD493" s="9" t="n">
        <f aca="false">+Outflows!AD493+Fees!AD493+'Ongoing Cash Flows'!AD493+'Terminal Value'!AD493</f>
        <v>0</v>
      </c>
      <c r="AE493" s="9" t="n">
        <f aca="false">+Outflows!AE493+Fees!AE493+'Ongoing Cash Flows'!AE493+'Terminal Value'!AE493</f>
        <v>0</v>
      </c>
      <c r="AF493" s="9" t="n">
        <f aca="false">+Outflows!AF493+Fees!AF493+'Ongoing Cash Flows'!AF493+'Terminal Value'!AF493</f>
        <v>0</v>
      </c>
      <c r="AG493" s="9" t="n">
        <f aca="false">+Outflows!AG493+Fees!AG493+'Ongoing Cash Flows'!AG493+'Terminal Value'!AG493</f>
        <v>0</v>
      </c>
      <c r="AH493" s="9" t="n">
        <f aca="false">+Outflows!AH493+Fees!AH493+'Ongoing Cash Flows'!AH493+'Terminal Value'!AH493</f>
        <v>0</v>
      </c>
      <c r="AI493" s="9" t="n">
        <f aca="false">+Outflows!AI493+Fees!AI493+'Ongoing Cash Flows'!AI493+'Terminal Value'!AI493</f>
        <v>0</v>
      </c>
      <c r="AJ493" s="9" t="n">
        <f aca="false">+Outflows!AJ493+Fees!AJ493+'Ongoing Cash Flows'!AJ493+'Terminal Value'!AJ493</f>
        <v>0</v>
      </c>
      <c r="AK493" s="9"/>
      <c r="AL493" s="1"/>
      <c r="AM493" s="32"/>
      <c r="AN493" s="33" t="n">
        <f aca="false">IF(ISERROR(XIRR(B493:AJ493,IRRDates)),-1,XIRR(B493:AJ493,IRRDates))</f>
        <v>0.0511458257063484</v>
      </c>
      <c r="AO493" s="9" t="n">
        <f aca="false">SUMPRODUCT(B493:AJ493,PVRf)</f>
        <v>0</v>
      </c>
      <c r="AP493" s="9" t="n">
        <f aca="false">MIN(0,AO493-$AO$1004)^2</f>
        <v>0</v>
      </c>
      <c r="AQ493" s="9" t="n">
        <f aca="false">MAX(0,AO493-$AO$1004)^2</f>
        <v>0</v>
      </c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20"/>
      <c r="CM493" s="20"/>
      <c r="CN493" s="20"/>
      <c r="CO493" s="20"/>
      <c r="CP493" s="20"/>
    </row>
    <row r="494" customFormat="false" ht="11.25" hidden="false" customHeight="false" outlineLevel="0" collapsed="false">
      <c r="A494" s="1" t="n">
        <v>492</v>
      </c>
      <c r="B494" s="9" t="n">
        <f aca="false">+Outflows!B494+Fees!B494+'Ongoing Cash Flows'!B494+'Terminal Value'!B494</f>
        <v>-99986.1138200788</v>
      </c>
      <c r="C494" s="9" t="n">
        <f aca="false">+Outflows!C494+Fees!C494+'Ongoing Cash Flows'!C494+'Terminal Value'!C494</f>
        <v>14122.0063057279</v>
      </c>
      <c r="D494" s="9" t="n">
        <f aca="false">+Outflows!D494+Fees!D494+'Ongoing Cash Flows'!D494+'Terminal Value'!D494</f>
        <v>12374.3290463461</v>
      </c>
      <c r="E494" s="9" t="n">
        <f aca="false">+Outflows!E494+Fees!E494+'Ongoing Cash Flows'!E494+'Terminal Value'!E494</f>
        <v>10351.5397902542</v>
      </c>
      <c r="F494" s="9" t="n">
        <f aca="false">+Outflows!F494+Fees!F494+'Ongoing Cash Flows'!F494+'Terminal Value'!F494</f>
        <v>9841.00531187914</v>
      </c>
      <c r="G494" s="9" t="n">
        <f aca="false">+Outflows!G494+Fees!G494+'Ongoing Cash Flows'!G494+'Terminal Value'!G494</f>
        <v>9513.6347599871</v>
      </c>
      <c r="H494" s="9" t="n">
        <f aca="false">+Outflows!H494+Fees!H494+'Ongoing Cash Flows'!H494+'Terminal Value'!H494</f>
        <v>8633.37681628038</v>
      </c>
      <c r="I494" s="9" t="n">
        <f aca="false">+Outflows!I494+Fees!I494+'Ongoing Cash Flows'!I494+'Terminal Value'!I494</f>
        <v>8474.94785230856</v>
      </c>
      <c r="J494" s="9" t="n">
        <f aca="false">+Outflows!J494+Fees!J494+'Ongoing Cash Flows'!J494+'Terminal Value'!J494</f>
        <v>8462.51364977357</v>
      </c>
      <c r="K494" s="9" t="n">
        <f aca="false">+Outflows!K494+Fees!K494+'Ongoing Cash Flows'!K494+'Terminal Value'!K494</f>
        <v>8453.59388126786</v>
      </c>
      <c r="L494" s="9" t="n">
        <f aca="false">+Outflows!L494+Fees!L494+'Ongoing Cash Flows'!L494+'Terminal Value'!L494</f>
        <v>8454.58571489316</v>
      </c>
      <c r="M494" s="9" t="n">
        <f aca="false">+Outflows!M494+Fees!M494+'Ongoing Cash Flows'!M494+'Terminal Value'!M494</f>
        <v>8426.81524696503</v>
      </c>
      <c r="N494" s="9" t="n">
        <f aca="false">+Outflows!N494+Fees!N494+'Ongoing Cash Flows'!N494+'Terminal Value'!N494</f>
        <v>8408.93298236126</v>
      </c>
      <c r="O494" s="9" t="n">
        <f aca="false">+Outflows!O494+Fees!O494+'Ongoing Cash Flows'!O494+'Terminal Value'!O494</f>
        <v>8083.04492983317</v>
      </c>
      <c r="P494" s="9" t="n">
        <f aca="false">+Outflows!P494+Fees!P494+'Ongoing Cash Flows'!P494+'Terminal Value'!P494</f>
        <v>7974.95049683543</v>
      </c>
      <c r="Q494" s="9" t="n">
        <f aca="false">+Outflows!Q494+Fees!Q494+'Ongoing Cash Flows'!Q494+'Terminal Value'!Q494</f>
        <v>7946.62988500558</v>
      </c>
      <c r="R494" s="9" t="n">
        <f aca="false">+Outflows!R494+Fees!R494+'Ongoing Cash Flows'!R494+'Terminal Value'!R494</f>
        <v>1146.80073107078</v>
      </c>
      <c r="S494" s="9" t="n">
        <f aca="false">+Outflows!S494+Fees!S494+'Ongoing Cash Flows'!S494+'Terminal Value'!S494</f>
        <v>0</v>
      </c>
      <c r="T494" s="9" t="n">
        <f aca="false">+Outflows!T494+Fees!T494+'Ongoing Cash Flows'!T494+'Terminal Value'!T494</f>
        <v>0</v>
      </c>
      <c r="U494" s="9" t="n">
        <f aca="false">+Outflows!U494+Fees!U494+'Ongoing Cash Flows'!U494+'Terminal Value'!U494</f>
        <v>0</v>
      </c>
      <c r="V494" s="9" t="n">
        <f aca="false">+Outflows!V494+Fees!V494+'Ongoing Cash Flows'!V494+'Terminal Value'!V494</f>
        <v>0</v>
      </c>
      <c r="W494" s="9" t="n">
        <f aca="false">+Outflows!W494+Fees!W494+'Ongoing Cash Flows'!W494+'Terminal Value'!W494</f>
        <v>0</v>
      </c>
      <c r="X494" s="9" t="n">
        <f aca="false">+Outflows!X494+Fees!X494+'Ongoing Cash Flows'!X494+'Terminal Value'!X494</f>
        <v>0</v>
      </c>
      <c r="Y494" s="9" t="n">
        <f aca="false">+Outflows!Y494+Fees!Y494+'Ongoing Cash Flows'!Y494+'Terminal Value'!Y494</f>
        <v>0</v>
      </c>
      <c r="Z494" s="9" t="n">
        <f aca="false">+Outflows!Z494+Fees!Z494+'Ongoing Cash Flows'!Z494+'Terminal Value'!Z494</f>
        <v>0</v>
      </c>
      <c r="AA494" s="9" t="n">
        <f aca="false">+Outflows!AA494+Fees!AA494+'Ongoing Cash Flows'!AA494+'Terminal Value'!AA494</f>
        <v>0</v>
      </c>
      <c r="AB494" s="9" t="n">
        <f aca="false">+Outflows!AB494+Fees!AB494+'Ongoing Cash Flows'!AB494+'Terminal Value'!AB494</f>
        <v>0</v>
      </c>
      <c r="AC494" s="9" t="n">
        <f aca="false">+Outflows!AC494+Fees!AC494+'Ongoing Cash Flows'!AC494+'Terminal Value'!AC494</f>
        <v>0</v>
      </c>
      <c r="AD494" s="9" t="n">
        <f aca="false">+Outflows!AD494+Fees!AD494+'Ongoing Cash Flows'!AD494+'Terminal Value'!AD494</f>
        <v>0</v>
      </c>
      <c r="AE494" s="9" t="n">
        <f aca="false">+Outflows!AE494+Fees!AE494+'Ongoing Cash Flows'!AE494+'Terminal Value'!AE494</f>
        <v>0</v>
      </c>
      <c r="AF494" s="9" t="n">
        <f aca="false">+Outflows!AF494+Fees!AF494+'Ongoing Cash Flows'!AF494+'Terminal Value'!AF494</f>
        <v>0</v>
      </c>
      <c r="AG494" s="9" t="n">
        <f aca="false">+Outflows!AG494+Fees!AG494+'Ongoing Cash Flows'!AG494+'Terminal Value'!AG494</f>
        <v>0</v>
      </c>
      <c r="AH494" s="9" t="n">
        <f aca="false">+Outflows!AH494+Fees!AH494+'Ongoing Cash Flows'!AH494+'Terminal Value'!AH494</f>
        <v>0</v>
      </c>
      <c r="AI494" s="9" t="n">
        <f aca="false">+Outflows!AI494+Fees!AI494+'Ongoing Cash Flows'!AI494+'Terminal Value'!AI494</f>
        <v>0</v>
      </c>
      <c r="AJ494" s="9" t="n">
        <f aca="false">+Outflows!AJ494+Fees!AJ494+'Ongoing Cash Flows'!AJ494+'Terminal Value'!AJ494</f>
        <v>0</v>
      </c>
      <c r="AK494" s="9"/>
      <c r="AL494" s="1"/>
      <c r="AM494" s="32"/>
      <c r="AN494" s="33" t="n">
        <f aca="false">IF(ISERROR(XIRR(B494:AJ494,IRRDates)),-1,XIRR(B494:AJ494,IRRDates))</f>
        <v>0.0504234980554361</v>
      </c>
      <c r="AO494" s="9" t="n">
        <f aca="false">SUMPRODUCT(B494:AJ494,PVRf)</f>
        <v>0</v>
      </c>
      <c r="AP494" s="9" t="n">
        <f aca="false">MIN(0,AO494-$AO$1004)^2</f>
        <v>0</v>
      </c>
      <c r="AQ494" s="9" t="n">
        <f aca="false">MAX(0,AO494-$AO$1004)^2</f>
        <v>0</v>
      </c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20"/>
      <c r="CM494" s="20"/>
      <c r="CN494" s="20"/>
      <c r="CO494" s="20"/>
      <c r="CP494" s="20"/>
    </row>
    <row r="495" customFormat="false" ht="11.25" hidden="false" customHeight="false" outlineLevel="0" collapsed="false">
      <c r="A495" s="1" t="n">
        <v>493</v>
      </c>
      <c r="B495" s="9" t="n">
        <f aca="false">+Outflows!B495+Fees!B495+'Ongoing Cash Flows'!B495+'Terminal Value'!B495</f>
        <v>-100915.809022717</v>
      </c>
      <c r="C495" s="9" t="n">
        <f aca="false">+Outflows!C495+Fees!C495+'Ongoing Cash Flows'!C495+'Terminal Value'!C495</f>
        <v>14280.6849090427</v>
      </c>
      <c r="D495" s="9" t="n">
        <f aca="false">+Outflows!D495+Fees!D495+'Ongoing Cash Flows'!D495+'Terminal Value'!D495</f>
        <v>12432.4369335647</v>
      </c>
      <c r="E495" s="9" t="n">
        <f aca="false">+Outflows!E495+Fees!E495+'Ongoing Cash Flows'!E495+'Terminal Value'!E495</f>
        <v>10377.0691249235</v>
      </c>
      <c r="F495" s="9" t="n">
        <f aca="false">+Outflows!F495+Fees!F495+'Ongoing Cash Flows'!F495+'Terminal Value'!F495</f>
        <v>9934.45203876709</v>
      </c>
      <c r="G495" s="9" t="n">
        <f aca="false">+Outflows!G495+Fees!G495+'Ongoing Cash Flows'!G495+'Terminal Value'!G495</f>
        <v>9547.64118170251</v>
      </c>
      <c r="H495" s="9" t="n">
        <f aca="false">+Outflows!H495+Fees!H495+'Ongoing Cash Flows'!H495+'Terminal Value'!H495</f>
        <v>8655.89611660553</v>
      </c>
      <c r="I495" s="9" t="n">
        <f aca="false">+Outflows!I495+Fees!I495+'Ongoing Cash Flows'!I495+'Terminal Value'!I495</f>
        <v>8496.27431650092</v>
      </c>
      <c r="J495" s="9" t="n">
        <f aca="false">+Outflows!J495+Fees!J495+'Ongoing Cash Flows'!J495+'Terminal Value'!J495</f>
        <v>8483.84011396593</v>
      </c>
      <c r="K495" s="9" t="n">
        <f aca="false">+Outflows!K495+Fees!K495+'Ongoing Cash Flows'!K495+'Terminal Value'!K495</f>
        <v>8474.9564920097</v>
      </c>
      <c r="L495" s="9" t="n">
        <f aca="false">+Outflows!L495+Fees!L495+'Ongoing Cash Flows'!L495+'Terminal Value'!L495</f>
        <v>8475.91217908552</v>
      </c>
      <c r="M495" s="9" t="n">
        <f aca="false">+Outflows!M495+Fees!M495+'Ongoing Cash Flows'!M495+'Terminal Value'!M495</f>
        <v>8448.17785770687</v>
      </c>
      <c r="N495" s="9" t="n">
        <f aca="false">+Outflows!N495+Fees!N495+'Ongoing Cash Flows'!N495+'Terminal Value'!N495</f>
        <v>8430.25944655361</v>
      </c>
      <c r="O495" s="9" t="n">
        <f aca="false">+Outflows!O495+Fees!O495+'Ongoing Cash Flows'!O495+'Terminal Value'!O495</f>
        <v>8104.40754057501</v>
      </c>
      <c r="P495" s="9" t="n">
        <f aca="false">+Outflows!P495+Fees!P495+'Ongoing Cash Flows'!P495+'Terminal Value'!P495</f>
        <v>7996.27696102779</v>
      </c>
      <c r="Q495" s="9" t="n">
        <f aca="false">+Outflows!Q495+Fees!Q495+'Ongoing Cash Flows'!Q495+'Terminal Value'!Q495</f>
        <v>7967.99249574741</v>
      </c>
      <c r="R495" s="9" t="n">
        <f aca="false">+Outflows!R495+Fees!R495+'Ongoing Cash Flows'!R495+'Terminal Value'!R495</f>
        <v>1157.46396316696</v>
      </c>
      <c r="S495" s="9" t="n">
        <f aca="false">+Outflows!S495+Fees!S495+'Ongoing Cash Flows'!S495+'Terminal Value'!S495</f>
        <v>0</v>
      </c>
      <c r="T495" s="9" t="n">
        <f aca="false">+Outflows!T495+Fees!T495+'Ongoing Cash Flows'!T495+'Terminal Value'!T495</f>
        <v>0</v>
      </c>
      <c r="U495" s="9" t="n">
        <f aca="false">+Outflows!U495+Fees!U495+'Ongoing Cash Flows'!U495+'Terminal Value'!U495</f>
        <v>0</v>
      </c>
      <c r="V495" s="9" t="n">
        <f aca="false">+Outflows!V495+Fees!V495+'Ongoing Cash Flows'!V495+'Terminal Value'!V495</f>
        <v>0</v>
      </c>
      <c r="W495" s="9" t="n">
        <f aca="false">+Outflows!W495+Fees!W495+'Ongoing Cash Flows'!W495+'Terminal Value'!W495</f>
        <v>0</v>
      </c>
      <c r="X495" s="9" t="n">
        <f aca="false">+Outflows!X495+Fees!X495+'Ongoing Cash Flows'!X495+'Terminal Value'!X495</f>
        <v>0</v>
      </c>
      <c r="Y495" s="9" t="n">
        <f aca="false">+Outflows!Y495+Fees!Y495+'Ongoing Cash Flows'!Y495+'Terminal Value'!Y495</f>
        <v>0</v>
      </c>
      <c r="Z495" s="9" t="n">
        <f aca="false">+Outflows!Z495+Fees!Z495+'Ongoing Cash Flows'!Z495+'Terminal Value'!Z495</f>
        <v>0</v>
      </c>
      <c r="AA495" s="9" t="n">
        <f aca="false">+Outflows!AA495+Fees!AA495+'Ongoing Cash Flows'!AA495+'Terminal Value'!AA495</f>
        <v>0</v>
      </c>
      <c r="AB495" s="9" t="n">
        <f aca="false">+Outflows!AB495+Fees!AB495+'Ongoing Cash Flows'!AB495+'Terminal Value'!AB495</f>
        <v>0</v>
      </c>
      <c r="AC495" s="9" t="n">
        <f aca="false">+Outflows!AC495+Fees!AC495+'Ongoing Cash Flows'!AC495+'Terminal Value'!AC495</f>
        <v>0</v>
      </c>
      <c r="AD495" s="9" t="n">
        <f aca="false">+Outflows!AD495+Fees!AD495+'Ongoing Cash Flows'!AD495+'Terminal Value'!AD495</f>
        <v>0</v>
      </c>
      <c r="AE495" s="9" t="n">
        <f aca="false">+Outflows!AE495+Fees!AE495+'Ongoing Cash Flows'!AE495+'Terminal Value'!AE495</f>
        <v>0</v>
      </c>
      <c r="AF495" s="9" t="n">
        <f aca="false">+Outflows!AF495+Fees!AF495+'Ongoing Cash Flows'!AF495+'Terminal Value'!AF495</f>
        <v>0</v>
      </c>
      <c r="AG495" s="9" t="n">
        <f aca="false">+Outflows!AG495+Fees!AG495+'Ongoing Cash Flows'!AG495+'Terminal Value'!AG495</f>
        <v>0</v>
      </c>
      <c r="AH495" s="9" t="n">
        <f aca="false">+Outflows!AH495+Fees!AH495+'Ongoing Cash Flows'!AH495+'Terminal Value'!AH495</f>
        <v>0</v>
      </c>
      <c r="AI495" s="9" t="n">
        <f aca="false">+Outflows!AI495+Fees!AI495+'Ongoing Cash Flows'!AI495+'Terminal Value'!AI495</f>
        <v>0</v>
      </c>
      <c r="AJ495" s="9" t="n">
        <f aca="false">+Outflows!AJ495+Fees!AJ495+'Ongoing Cash Flows'!AJ495+'Terminal Value'!AJ495</f>
        <v>0</v>
      </c>
      <c r="AK495" s="9"/>
      <c r="AL495" s="1"/>
      <c r="AM495" s="32"/>
      <c r="AN495" s="33" t="n">
        <f aca="false">IF(ISERROR(XIRR(B495:AJ495,IRRDates)),-1,XIRR(B495:AJ495,IRRDates))</f>
        <v>0.0496705423769238</v>
      </c>
      <c r="AO495" s="9" t="n">
        <f aca="false">SUMPRODUCT(B495:AJ495,PVRf)</f>
        <v>0</v>
      </c>
      <c r="AP495" s="9" t="n">
        <f aca="false">MIN(0,AO495-$AO$1004)^2</f>
        <v>0</v>
      </c>
      <c r="AQ495" s="9" t="n">
        <f aca="false">MAX(0,AO495-$AO$1004)^2</f>
        <v>0</v>
      </c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20"/>
      <c r="CM495" s="20"/>
      <c r="CN495" s="20"/>
      <c r="CO495" s="20"/>
      <c r="CP495" s="20"/>
    </row>
    <row r="496" customFormat="false" ht="11.25" hidden="false" customHeight="false" outlineLevel="0" collapsed="false">
      <c r="A496" s="1" t="n">
        <v>494</v>
      </c>
      <c r="B496" s="9" t="n">
        <f aca="false">+Outflows!B496+Fees!B496+'Ongoing Cash Flows'!B496+'Terminal Value'!B496</f>
        <v>-96643.8652944862</v>
      </c>
      <c r="C496" s="9" t="n">
        <f aca="false">+Outflows!C496+Fees!C496+'Ongoing Cash Flows'!C496+'Terminal Value'!C496</f>
        <v>14226.0033253429</v>
      </c>
      <c r="D496" s="9" t="n">
        <f aca="false">+Outflows!D496+Fees!D496+'Ongoing Cash Flows'!D496+'Terminal Value'!D496</f>
        <v>12303.3775071144</v>
      </c>
      <c r="E496" s="9" t="n">
        <f aca="false">+Outflows!E496+Fees!E496+'Ongoing Cash Flows'!E496+'Terminal Value'!E496</f>
        <v>10374.6567140093</v>
      </c>
      <c r="F496" s="9" t="n">
        <f aca="false">+Outflows!F496+Fees!F496+'Ongoing Cash Flows'!F496+'Terminal Value'!F496</f>
        <v>9835.66661449343</v>
      </c>
      <c r="G496" s="9" t="n">
        <f aca="false">+Outflows!G496+Fees!G496+'Ongoing Cash Flows'!G496+'Terminal Value'!G496</f>
        <v>9558.72683484168</v>
      </c>
      <c r="H496" s="9" t="n">
        <f aca="false">+Outflows!H496+Fees!H496+'Ongoing Cash Flows'!H496+'Terminal Value'!H496</f>
        <v>8552.42007035383</v>
      </c>
      <c r="I496" s="9" t="n">
        <f aca="false">+Outflows!I496+Fees!I496+'Ongoing Cash Flows'!I496+'Terminal Value'!I496</f>
        <v>8398.27934493029</v>
      </c>
      <c r="J496" s="9" t="n">
        <f aca="false">+Outflows!J496+Fees!J496+'Ongoing Cash Flows'!J496+'Terminal Value'!J496</f>
        <v>8385.8451423953</v>
      </c>
      <c r="K496" s="9" t="n">
        <f aca="false">+Outflows!K496+Fees!K496+'Ongoing Cash Flows'!K496+'Terminal Value'!K496</f>
        <v>8376.79542726691</v>
      </c>
      <c r="L496" s="9" t="n">
        <f aca="false">+Outflows!L496+Fees!L496+'Ongoing Cash Flows'!L496+'Terminal Value'!L496</f>
        <v>8377.91720751489</v>
      </c>
      <c r="M496" s="9" t="n">
        <f aca="false">+Outflows!M496+Fees!M496+'Ongoing Cash Flows'!M496+'Terminal Value'!M496</f>
        <v>8350.01679296409</v>
      </c>
      <c r="N496" s="9" t="n">
        <f aca="false">+Outflows!N496+Fees!N496+'Ongoing Cash Flows'!N496+'Terminal Value'!N496</f>
        <v>8332.26447498298</v>
      </c>
      <c r="O496" s="9" t="n">
        <f aca="false">+Outflows!O496+Fees!O496+'Ongoing Cash Flows'!O496+'Terminal Value'!O496</f>
        <v>8006.24647583222</v>
      </c>
      <c r="P496" s="9" t="n">
        <f aca="false">+Outflows!P496+Fees!P496+'Ongoing Cash Flows'!P496+'Terminal Value'!P496</f>
        <v>7898.28198945716</v>
      </c>
      <c r="Q496" s="9" t="n">
        <f aca="false">+Outflows!Q496+Fees!Q496+'Ongoing Cash Flows'!Q496+'Terminal Value'!Q496</f>
        <v>7869.83143100463</v>
      </c>
      <c r="R496" s="9" t="n">
        <f aca="false">+Outflows!R496+Fees!R496+'Ongoing Cash Flows'!R496+'Terminal Value'!R496</f>
        <v>1108.46647738164</v>
      </c>
      <c r="S496" s="9" t="n">
        <f aca="false">+Outflows!S496+Fees!S496+'Ongoing Cash Flows'!S496+'Terminal Value'!S496</f>
        <v>0</v>
      </c>
      <c r="T496" s="9" t="n">
        <f aca="false">+Outflows!T496+Fees!T496+'Ongoing Cash Flows'!T496+'Terminal Value'!T496</f>
        <v>0</v>
      </c>
      <c r="U496" s="9" t="n">
        <f aca="false">+Outflows!U496+Fees!U496+'Ongoing Cash Flows'!U496+'Terminal Value'!U496</f>
        <v>0</v>
      </c>
      <c r="V496" s="9" t="n">
        <f aca="false">+Outflows!V496+Fees!V496+'Ongoing Cash Flows'!V496+'Terminal Value'!V496</f>
        <v>0</v>
      </c>
      <c r="W496" s="9" t="n">
        <f aca="false">+Outflows!W496+Fees!W496+'Ongoing Cash Flows'!W496+'Terminal Value'!W496</f>
        <v>0</v>
      </c>
      <c r="X496" s="9" t="n">
        <f aca="false">+Outflows!X496+Fees!X496+'Ongoing Cash Flows'!X496+'Terminal Value'!X496</f>
        <v>0</v>
      </c>
      <c r="Y496" s="9" t="n">
        <f aca="false">+Outflows!Y496+Fees!Y496+'Ongoing Cash Flows'!Y496+'Terminal Value'!Y496</f>
        <v>0</v>
      </c>
      <c r="Z496" s="9" t="n">
        <f aca="false">+Outflows!Z496+Fees!Z496+'Ongoing Cash Flows'!Z496+'Terminal Value'!Z496</f>
        <v>0</v>
      </c>
      <c r="AA496" s="9" t="n">
        <f aca="false">+Outflows!AA496+Fees!AA496+'Ongoing Cash Flows'!AA496+'Terminal Value'!AA496</f>
        <v>0</v>
      </c>
      <c r="AB496" s="9" t="n">
        <f aca="false">+Outflows!AB496+Fees!AB496+'Ongoing Cash Flows'!AB496+'Terminal Value'!AB496</f>
        <v>0</v>
      </c>
      <c r="AC496" s="9" t="n">
        <f aca="false">+Outflows!AC496+Fees!AC496+'Ongoing Cash Flows'!AC496+'Terminal Value'!AC496</f>
        <v>0</v>
      </c>
      <c r="AD496" s="9" t="n">
        <f aca="false">+Outflows!AD496+Fees!AD496+'Ongoing Cash Flows'!AD496+'Terminal Value'!AD496</f>
        <v>0</v>
      </c>
      <c r="AE496" s="9" t="n">
        <f aca="false">+Outflows!AE496+Fees!AE496+'Ongoing Cash Flows'!AE496+'Terminal Value'!AE496</f>
        <v>0</v>
      </c>
      <c r="AF496" s="9" t="n">
        <f aca="false">+Outflows!AF496+Fees!AF496+'Ongoing Cash Flows'!AF496+'Terminal Value'!AF496</f>
        <v>0</v>
      </c>
      <c r="AG496" s="9" t="n">
        <f aca="false">+Outflows!AG496+Fees!AG496+'Ongoing Cash Flows'!AG496+'Terminal Value'!AG496</f>
        <v>0</v>
      </c>
      <c r="AH496" s="9" t="n">
        <f aca="false">+Outflows!AH496+Fees!AH496+'Ongoing Cash Flows'!AH496+'Terminal Value'!AH496</f>
        <v>0</v>
      </c>
      <c r="AI496" s="9" t="n">
        <f aca="false">+Outflows!AI496+Fees!AI496+'Ongoing Cash Flows'!AI496+'Terminal Value'!AI496</f>
        <v>0</v>
      </c>
      <c r="AJ496" s="9" t="n">
        <f aca="false">+Outflows!AJ496+Fees!AJ496+'Ongoing Cash Flows'!AJ496+'Terminal Value'!AJ496</f>
        <v>0</v>
      </c>
      <c r="AK496" s="9"/>
      <c r="AL496" s="1"/>
      <c r="AM496" s="32"/>
      <c r="AN496" s="33" t="n">
        <f aca="false">IF(ISERROR(XIRR(B496:AJ496,IRRDates)),-1,XIRR(B496:AJ496,IRRDates))</f>
        <v>0.0553660786104891</v>
      </c>
      <c r="AO496" s="9" t="n">
        <f aca="false">SUMPRODUCT(B496:AJ496,PVRf)</f>
        <v>0</v>
      </c>
      <c r="AP496" s="9" t="n">
        <f aca="false">MIN(0,AO496-$AO$1004)^2</f>
        <v>0</v>
      </c>
      <c r="AQ496" s="9" t="n">
        <f aca="false">MAX(0,AO496-$AO$1004)^2</f>
        <v>0</v>
      </c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20"/>
      <c r="CM496" s="20"/>
      <c r="CN496" s="20"/>
      <c r="CO496" s="20"/>
      <c r="CP496" s="20"/>
    </row>
    <row r="497" customFormat="false" ht="11.25" hidden="false" customHeight="false" outlineLevel="0" collapsed="false">
      <c r="A497" s="1" t="n">
        <v>495</v>
      </c>
      <c r="B497" s="9" t="n">
        <f aca="false">+Outflows!B497+Fees!B497+'Ongoing Cash Flows'!B497+'Terminal Value'!B497</f>
        <v>-102964.726621203</v>
      </c>
      <c r="C497" s="9" t="n">
        <f aca="false">+Outflows!C497+Fees!C497+'Ongoing Cash Flows'!C497+'Terminal Value'!C497</f>
        <v>14273.6912714216</v>
      </c>
      <c r="D497" s="9" t="n">
        <f aca="false">+Outflows!D497+Fees!D497+'Ongoing Cash Flows'!D497+'Terminal Value'!D497</f>
        <v>12505.3735631944</v>
      </c>
      <c r="E497" s="9" t="n">
        <f aca="false">+Outflows!E497+Fees!E497+'Ongoing Cash Flows'!E497+'Terminal Value'!E497</f>
        <v>10553.9467678013</v>
      </c>
      <c r="F497" s="9" t="n">
        <f aca="false">+Outflows!F497+Fees!F497+'Ongoing Cash Flows'!F497+'Terminal Value'!F497</f>
        <v>9974.79026674448</v>
      </c>
      <c r="G497" s="9" t="n">
        <f aca="false">+Outflows!G497+Fees!G497+'Ongoing Cash Flows'!G497+'Terminal Value'!G497</f>
        <v>9583.64771224125</v>
      </c>
      <c r="H497" s="9" t="n">
        <f aca="false">+Outflows!H497+Fees!H497+'Ongoing Cash Flows'!H497+'Terminal Value'!H497</f>
        <v>8705.5254904163</v>
      </c>
      <c r="I497" s="9" t="n">
        <f aca="false">+Outflows!I497+Fees!I497+'Ongoing Cash Flows'!I497+'Terminal Value'!I497</f>
        <v>8543.27484707612</v>
      </c>
      <c r="J497" s="9" t="n">
        <f aca="false">+Outflows!J497+Fees!J497+'Ongoing Cash Flows'!J497+'Terminal Value'!J497</f>
        <v>8530.84064454113</v>
      </c>
      <c r="K497" s="9" t="n">
        <f aca="false">+Outflows!K497+Fees!K497+'Ongoing Cash Flows'!K497+'Terminal Value'!K497</f>
        <v>8522.03668450112</v>
      </c>
      <c r="L497" s="9" t="n">
        <f aca="false">+Outflows!L497+Fees!L497+'Ongoing Cash Flows'!L497+'Terminal Value'!L497</f>
        <v>8522.91270966072</v>
      </c>
      <c r="M497" s="9" t="n">
        <f aca="false">+Outflows!M497+Fees!M497+'Ongoing Cash Flows'!M497+'Terminal Value'!M497</f>
        <v>8495.2580501983</v>
      </c>
      <c r="N497" s="9" t="n">
        <f aca="false">+Outflows!N497+Fees!N497+'Ongoing Cash Flows'!N497+'Terminal Value'!N497</f>
        <v>8477.25997712881</v>
      </c>
      <c r="O497" s="9" t="n">
        <f aca="false">+Outflows!O497+Fees!O497+'Ongoing Cash Flows'!O497+'Terminal Value'!O497</f>
        <v>8151.48773306644</v>
      </c>
      <c r="P497" s="9" t="n">
        <f aca="false">+Outflows!P497+Fees!P497+'Ongoing Cash Flows'!P497+'Terminal Value'!P497</f>
        <v>8043.27749160299</v>
      </c>
      <c r="Q497" s="9" t="n">
        <f aca="false">+Outflows!Q497+Fees!Q497+'Ongoing Cash Flows'!Q497+'Terminal Value'!Q497</f>
        <v>8015.07268823884</v>
      </c>
      <c r="R497" s="9" t="n">
        <f aca="false">+Outflows!R497+Fees!R497+'Ongoing Cash Flows'!R497+'Terminal Value'!R497</f>
        <v>1180.96422845456</v>
      </c>
      <c r="S497" s="9" t="n">
        <f aca="false">+Outflows!S497+Fees!S497+'Ongoing Cash Flows'!S497+'Terminal Value'!S497</f>
        <v>0</v>
      </c>
      <c r="T497" s="9" t="n">
        <f aca="false">+Outflows!T497+Fees!T497+'Ongoing Cash Flows'!T497+'Terminal Value'!T497</f>
        <v>0</v>
      </c>
      <c r="U497" s="9" t="n">
        <f aca="false">+Outflows!U497+Fees!U497+'Ongoing Cash Flows'!U497+'Terminal Value'!U497</f>
        <v>0</v>
      </c>
      <c r="V497" s="9" t="n">
        <f aca="false">+Outflows!V497+Fees!V497+'Ongoing Cash Flows'!V497+'Terminal Value'!V497</f>
        <v>0</v>
      </c>
      <c r="W497" s="9" t="n">
        <f aca="false">+Outflows!W497+Fees!W497+'Ongoing Cash Flows'!W497+'Terminal Value'!W497</f>
        <v>0</v>
      </c>
      <c r="X497" s="9" t="n">
        <f aca="false">+Outflows!X497+Fees!X497+'Ongoing Cash Flows'!X497+'Terminal Value'!X497</f>
        <v>0</v>
      </c>
      <c r="Y497" s="9" t="n">
        <f aca="false">+Outflows!Y497+Fees!Y497+'Ongoing Cash Flows'!Y497+'Terminal Value'!Y497</f>
        <v>0</v>
      </c>
      <c r="Z497" s="9" t="n">
        <f aca="false">+Outflows!Z497+Fees!Z497+'Ongoing Cash Flows'!Z497+'Terminal Value'!Z497</f>
        <v>0</v>
      </c>
      <c r="AA497" s="9" t="n">
        <f aca="false">+Outflows!AA497+Fees!AA497+'Ongoing Cash Flows'!AA497+'Terminal Value'!AA497</f>
        <v>0</v>
      </c>
      <c r="AB497" s="9" t="n">
        <f aca="false">+Outflows!AB497+Fees!AB497+'Ongoing Cash Flows'!AB497+'Terminal Value'!AB497</f>
        <v>0</v>
      </c>
      <c r="AC497" s="9" t="n">
        <f aca="false">+Outflows!AC497+Fees!AC497+'Ongoing Cash Flows'!AC497+'Terminal Value'!AC497</f>
        <v>0</v>
      </c>
      <c r="AD497" s="9" t="n">
        <f aca="false">+Outflows!AD497+Fees!AD497+'Ongoing Cash Flows'!AD497+'Terminal Value'!AD497</f>
        <v>0</v>
      </c>
      <c r="AE497" s="9" t="n">
        <f aca="false">+Outflows!AE497+Fees!AE497+'Ongoing Cash Flows'!AE497+'Terminal Value'!AE497</f>
        <v>0</v>
      </c>
      <c r="AF497" s="9" t="n">
        <f aca="false">+Outflows!AF497+Fees!AF497+'Ongoing Cash Flows'!AF497+'Terminal Value'!AF497</f>
        <v>0</v>
      </c>
      <c r="AG497" s="9" t="n">
        <f aca="false">+Outflows!AG497+Fees!AG497+'Ongoing Cash Flows'!AG497+'Terminal Value'!AG497</f>
        <v>0</v>
      </c>
      <c r="AH497" s="9" t="n">
        <f aca="false">+Outflows!AH497+Fees!AH497+'Ongoing Cash Flows'!AH497+'Terminal Value'!AH497</f>
        <v>0</v>
      </c>
      <c r="AI497" s="9" t="n">
        <f aca="false">+Outflows!AI497+Fees!AI497+'Ongoing Cash Flows'!AI497+'Terminal Value'!AI497</f>
        <v>0</v>
      </c>
      <c r="AJ497" s="9" t="n">
        <f aca="false">+Outflows!AJ497+Fees!AJ497+'Ongoing Cash Flows'!AJ497+'Terminal Value'!AJ497</f>
        <v>0</v>
      </c>
      <c r="AK497" s="9"/>
      <c r="AL497" s="1"/>
      <c r="AM497" s="32"/>
      <c r="AN497" s="33" t="n">
        <f aca="false">IF(ISERROR(XIRR(B497:AJ497,IRRDates)),-1,XIRR(B497:AJ497,IRRDates))</f>
        <v>0.0473363266875026</v>
      </c>
      <c r="AO497" s="9" t="n">
        <f aca="false">SUMPRODUCT(B497:AJ497,PVRf)</f>
        <v>0</v>
      </c>
      <c r="AP497" s="9" t="n">
        <f aca="false">MIN(0,AO497-$AO$1004)^2</f>
        <v>0</v>
      </c>
      <c r="AQ497" s="9" t="n">
        <f aca="false">MAX(0,AO497-$AO$1004)^2</f>
        <v>0</v>
      </c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20"/>
      <c r="CM497" s="20"/>
      <c r="CN497" s="20"/>
      <c r="CO497" s="20"/>
      <c r="CP497" s="20"/>
    </row>
    <row r="498" customFormat="false" ht="11.25" hidden="false" customHeight="false" outlineLevel="0" collapsed="false">
      <c r="A498" s="1" t="n">
        <v>496</v>
      </c>
      <c r="B498" s="9" t="n">
        <f aca="false">+Outflows!B498+Fees!B498+'Ongoing Cash Flows'!B498+'Terminal Value'!B498</f>
        <v>-101458.929647728</v>
      </c>
      <c r="C498" s="9" t="n">
        <f aca="false">+Outflows!C498+Fees!C498+'Ongoing Cash Flows'!C498+'Terminal Value'!C498</f>
        <v>14332.5897993962</v>
      </c>
      <c r="D498" s="9" t="n">
        <f aca="false">+Outflows!D498+Fees!D498+'Ongoing Cash Flows'!D498+'Terminal Value'!D498</f>
        <v>12381.5266011229</v>
      </c>
      <c r="E498" s="9" t="n">
        <f aca="false">+Outflows!E498+Fees!E498+'Ongoing Cash Flows'!E498+'Terminal Value'!E498</f>
        <v>10388.489738202</v>
      </c>
      <c r="F498" s="9" t="n">
        <f aca="false">+Outflows!F498+Fees!F498+'Ongoing Cash Flows'!F498+'Terminal Value'!F498</f>
        <v>10023.2747618049</v>
      </c>
      <c r="G498" s="9" t="n">
        <f aca="false">+Outflows!G498+Fees!G498+'Ongoing Cash Flows'!G498+'Terminal Value'!G498</f>
        <v>9633.01462903409</v>
      </c>
      <c r="H498" s="9" t="n">
        <f aca="false">+Outflows!H498+Fees!H498+'Ongoing Cash Flows'!H498+'Terminal Value'!H498</f>
        <v>8669.05171473351</v>
      </c>
      <c r="I498" s="9" t="n">
        <f aca="false">+Outflows!I498+Fees!I498+'Ongoing Cash Flows'!I498+'Terminal Value'!I498</f>
        <v>8508.73306914218</v>
      </c>
      <c r="J498" s="9" t="n">
        <f aca="false">+Outflows!J498+Fees!J498+'Ongoing Cash Flows'!J498+'Terminal Value'!J498</f>
        <v>8496.29886660719</v>
      </c>
      <c r="K498" s="9" t="n">
        <f aca="false">+Outflows!K498+Fees!K498+'Ongoing Cash Flows'!K498+'Terminal Value'!K498</f>
        <v>8487.43636118085</v>
      </c>
      <c r="L498" s="9" t="n">
        <f aca="false">+Outflows!L498+Fees!L498+'Ongoing Cash Flows'!L498+'Terminal Value'!L498</f>
        <v>8488.37093172678</v>
      </c>
      <c r="M498" s="9" t="n">
        <f aca="false">+Outflows!M498+Fees!M498+'Ongoing Cash Flows'!M498+'Terminal Value'!M498</f>
        <v>8460.65772687803</v>
      </c>
      <c r="N498" s="9" t="n">
        <f aca="false">+Outflows!N498+Fees!N498+'Ongoing Cash Flows'!N498+'Terminal Value'!N498</f>
        <v>8442.71819919487</v>
      </c>
      <c r="O498" s="9" t="n">
        <f aca="false">+Outflows!O498+Fees!O498+'Ongoing Cash Flows'!O498+'Terminal Value'!O498</f>
        <v>8116.88740974617</v>
      </c>
      <c r="P498" s="9" t="n">
        <f aca="false">+Outflows!P498+Fees!P498+'Ongoing Cash Flows'!P498+'Terminal Value'!P498</f>
        <v>8008.73571366905</v>
      </c>
      <c r="Q498" s="9" t="n">
        <f aca="false">+Outflows!Q498+Fees!Q498+'Ongoing Cash Flows'!Q498+'Terminal Value'!Q498</f>
        <v>7980.47236491857</v>
      </c>
      <c r="R498" s="9" t="n">
        <f aca="false">+Outflows!R498+Fees!R498+'Ongoing Cash Flows'!R498+'Terminal Value'!R498</f>
        <v>1163.69333948758</v>
      </c>
      <c r="S498" s="9" t="n">
        <f aca="false">+Outflows!S498+Fees!S498+'Ongoing Cash Flows'!S498+'Terminal Value'!S498</f>
        <v>0</v>
      </c>
      <c r="T498" s="9" t="n">
        <f aca="false">+Outflows!T498+Fees!T498+'Ongoing Cash Flows'!T498+'Terminal Value'!T498</f>
        <v>0</v>
      </c>
      <c r="U498" s="9" t="n">
        <f aca="false">+Outflows!U498+Fees!U498+'Ongoing Cash Flows'!U498+'Terminal Value'!U498</f>
        <v>0</v>
      </c>
      <c r="V498" s="9" t="n">
        <f aca="false">+Outflows!V498+Fees!V498+'Ongoing Cash Flows'!V498+'Terminal Value'!V498</f>
        <v>0</v>
      </c>
      <c r="W498" s="9" t="n">
        <f aca="false">+Outflows!W498+Fees!W498+'Ongoing Cash Flows'!W498+'Terminal Value'!W498</f>
        <v>0</v>
      </c>
      <c r="X498" s="9" t="n">
        <f aca="false">+Outflows!X498+Fees!X498+'Ongoing Cash Flows'!X498+'Terminal Value'!X498</f>
        <v>0</v>
      </c>
      <c r="Y498" s="9" t="n">
        <f aca="false">+Outflows!Y498+Fees!Y498+'Ongoing Cash Flows'!Y498+'Terminal Value'!Y498</f>
        <v>0</v>
      </c>
      <c r="Z498" s="9" t="n">
        <f aca="false">+Outflows!Z498+Fees!Z498+'Ongoing Cash Flows'!Z498+'Terminal Value'!Z498</f>
        <v>0</v>
      </c>
      <c r="AA498" s="9" t="n">
        <f aca="false">+Outflows!AA498+Fees!AA498+'Ongoing Cash Flows'!AA498+'Terminal Value'!AA498</f>
        <v>0</v>
      </c>
      <c r="AB498" s="9" t="n">
        <f aca="false">+Outflows!AB498+Fees!AB498+'Ongoing Cash Flows'!AB498+'Terminal Value'!AB498</f>
        <v>0</v>
      </c>
      <c r="AC498" s="9" t="n">
        <f aca="false">+Outflows!AC498+Fees!AC498+'Ongoing Cash Flows'!AC498+'Terminal Value'!AC498</f>
        <v>0</v>
      </c>
      <c r="AD498" s="9" t="n">
        <f aca="false">+Outflows!AD498+Fees!AD498+'Ongoing Cash Flows'!AD498+'Terminal Value'!AD498</f>
        <v>0</v>
      </c>
      <c r="AE498" s="9" t="n">
        <f aca="false">+Outflows!AE498+Fees!AE498+'Ongoing Cash Flows'!AE498+'Terminal Value'!AE498</f>
        <v>0</v>
      </c>
      <c r="AF498" s="9" t="n">
        <f aca="false">+Outflows!AF498+Fees!AF498+'Ongoing Cash Flows'!AF498+'Terminal Value'!AF498</f>
        <v>0</v>
      </c>
      <c r="AG498" s="9" t="n">
        <f aca="false">+Outflows!AG498+Fees!AG498+'Ongoing Cash Flows'!AG498+'Terminal Value'!AG498</f>
        <v>0</v>
      </c>
      <c r="AH498" s="9" t="n">
        <f aca="false">+Outflows!AH498+Fees!AH498+'Ongoing Cash Flows'!AH498+'Terminal Value'!AH498</f>
        <v>0</v>
      </c>
      <c r="AI498" s="9" t="n">
        <f aca="false">+Outflows!AI498+Fees!AI498+'Ongoing Cash Flows'!AI498+'Terminal Value'!AI498</f>
        <v>0</v>
      </c>
      <c r="AJ498" s="9" t="n">
        <f aca="false">+Outflows!AJ498+Fees!AJ498+'Ongoing Cash Flows'!AJ498+'Terminal Value'!AJ498</f>
        <v>0</v>
      </c>
      <c r="AK498" s="9"/>
      <c r="AL498" s="1"/>
      <c r="AM498" s="32"/>
      <c r="AN498" s="33" t="n">
        <f aca="false">IF(ISERROR(XIRR(B498:AJ498,IRRDates)),-1,XIRR(B498:AJ498,IRRDates))</f>
        <v>0.0491728690707503</v>
      </c>
      <c r="AO498" s="9" t="n">
        <f aca="false">SUMPRODUCT(B498:AJ498,PVRf)</f>
        <v>0</v>
      </c>
      <c r="AP498" s="9" t="n">
        <f aca="false">MIN(0,AO498-$AO$1004)^2</f>
        <v>0</v>
      </c>
      <c r="AQ498" s="9" t="n">
        <f aca="false">MAX(0,AO498-$AO$1004)^2</f>
        <v>0</v>
      </c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20"/>
      <c r="CM498" s="20"/>
      <c r="CN498" s="20"/>
      <c r="CO498" s="20"/>
      <c r="CP498" s="20"/>
    </row>
    <row r="499" customFormat="false" ht="11.25" hidden="false" customHeight="false" outlineLevel="0" collapsed="false">
      <c r="A499" s="1" t="n">
        <v>497</v>
      </c>
      <c r="B499" s="9" t="n">
        <f aca="false">+Outflows!B499+Fees!B499+'Ongoing Cash Flows'!B499+'Terminal Value'!B499</f>
        <v>-103295.018726008</v>
      </c>
      <c r="C499" s="9" t="n">
        <f aca="false">+Outflows!C499+Fees!C499+'Ongoing Cash Flows'!C499+'Terminal Value'!C499</f>
        <v>14306.9693325691</v>
      </c>
      <c r="D499" s="9" t="n">
        <f aca="false">+Outflows!D499+Fees!D499+'Ongoing Cash Flows'!D499+'Terminal Value'!D499</f>
        <v>12517.8638565313</v>
      </c>
      <c r="E499" s="9" t="n">
        <f aca="false">+Outflows!E499+Fees!E499+'Ongoing Cash Flows'!E499+'Terminal Value'!E499</f>
        <v>10487.6570462</v>
      </c>
      <c r="F499" s="9" t="n">
        <f aca="false">+Outflows!F499+Fees!F499+'Ongoing Cash Flows'!F499+'Terminal Value'!F499</f>
        <v>9970.26507495125</v>
      </c>
      <c r="G499" s="9" t="n">
        <f aca="false">+Outflows!G499+Fees!G499+'Ongoing Cash Flows'!G499+'Terminal Value'!G499</f>
        <v>9817.63736564527</v>
      </c>
      <c r="H499" s="9" t="n">
        <f aca="false">+Outflows!H499+Fees!H499+'Ongoing Cash Flows'!H499+'Terminal Value'!H499</f>
        <v>8713.52590504897</v>
      </c>
      <c r="I499" s="9" t="n">
        <f aca="false">+Outflows!I499+Fees!I499+'Ongoing Cash Flows'!I499+'Terminal Value'!I499</f>
        <v>8550.85148372664</v>
      </c>
      <c r="J499" s="9" t="n">
        <f aca="false">+Outflows!J499+Fees!J499+'Ongoing Cash Flows'!J499+'Terminal Value'!J499</f>
        <v>8538.41728119165</v>
      </c>
      <c r="K499" s="9" t="n">
        <f aca="false">+Outflows!K499+Fees!K499+'Ongoing Cash Flows'!K499+'Terminal Value'!K499</f>
        <v>8529.62616290868</v>
      </c>
      <c r="L499" s="9" t="n">
        <f aca="false">+Outflows!L499+Fees!L499+'Ongoing Cash Flows'!L499+'Terminal Value'!L499</f>
        <v>8530.48934631124</v>
      </c>
      <c r="M499" s="9" t="n">
        <f aca="false">+Outflows!M499+Fees!M499+'Ongoing Cash Flows'!M499+'Terminal Value'!M499</f>
        <v>8502.84752860586</v>
      </c>
      <c r="N499" s="9" t="n">
        <f aca="false">+Outflows!N499+Fees!N499+'Ongoing Cash Flows'!N499+'Terminal Value'!N499</f>
        <v>8484.83661377934</v>
      </c>
      <c r="O499" s="9" t="n">
        <f aca="false">+Outflows!O499+Fees!O499+'Ongoing Cash Flows'!O499+'Terminal Value'!O499</f>
        <v>8159.07721147399</v>
      </c>
      <c r="P499" s="9" t="n">
        <f aca="false">+Outflows!P499+Fees!P499+'Ongoing Cash Flows'!P499+'Terminal Value'!P499</f>
        <v>8050.85412825351</v>
      </c>
      <c r="Q499" s="9" t="n">
        <f aca="false">+Outflows!Q499+Fees!Q499+'Ongoing Cash Flows'!Q499+'Terminal Value'!Q499</f>
        <v>8022.6621666464</v>
      </c>
      <c r="R499" s="9" t="n">
        <f aca="false">+Outflows!R499+Fees!R499+'Ongoing Cash Flows'!R499+'Terminal Value'!R499</f>
        <v>1184.75254677982</v>
      </c>
      <c r="S499" s="9" t="n">
        <f aca="false">+Outflows!S499+Fees!S499+'Ongoing Cash Flows'!S499+'Terminal Value'!S499</f>
        <v>0</v>
      </c>
      <c r="T499" s="9" t="n">
        <f aca="false">+Outflows!T499+Fees!T499+'Ongoing Cash Flows'!T499+'Terminal Value'!T499</f>
        <v>0</v>
      </c>
      <c r="U499" s="9" t="n">
        <f aca="false">+Outflows!U499+Fees!U499+'Ongoing Cash Flows'!U499+'Terminal Value'!U499</f>
        <v>0</v>
      </c>
      <c r="V499" s="9" t="n">
        <f aca="false">+Outflows!V499+Fees!V499+'Ongoing Cash Flows'!V499+'Terminal Value'!V499</f>
        <v>0</v>
      </c>
      <c r="W499" s="9" t="n">
        <f aca="false">+Outflows!W499+Fees!W499+'Ongoing Cash Flows'!W499+'Terminal Value'!W499</f>
        <v>0</v>
      </c>
      <c r="X499" s="9" t="n">
        <f aca="false">+Outflows!X499+Fees!X499+'Ongoing Cash Flows'!X499+'Terminal Value'!X499</f>
        <v>0</v>
      </c>
      <c r="Y499" s="9" t="n">
        <f aca="false">+Outflows!Y499+Fees!Y499+'Ongoing Cash Flows'!Y499+'Terminal Value'!Y499</f>
        <v>0</v>
      </c>
      <c r="Z499" s="9" t="n">
        <f aca="false">+Outflows!Z499+Fees!Z499+'Ongoing Cash Flows'!Z499+'Terminal Value'!Z499</f>
        <v>0</v>
      </c>
      <c r="AA499" s="9" t="n">
        <f aca="false">+Outflows!AA499+Fees!AA499+'Ongoing Cash Flows'!AA499+'Terminal Value'!AA499</f>
        <v>0</v>
      </c>
      <c r="AB499" s="9" t="n">
        <f aca="false">+Outflows!AB499+Fees!AB499+'Ongoing Cash Flows'!AB499+'Terminal Value'!AB499</f>
        <v>0</v>
      </c>
      <c r="AC499" s="9" t="n">
        <f aca="false">+Outflows!AC499+Fees!AC499+'Ongoing Cash Flows'!AC499+'Terminal Value'!AC499</f>
        <v>0</v>
      </c>
      <c r="AD499" s="9" t="n">
        <f aca="false">+Outflows!AD499+Fees!AD499+'Ongoing Cash Flows'!AD499+'Terminal Value'!AD499</f>
        <v>0</v>
      </c>
      <c r="AE499" s="9" t="n">
        <f aca="false">+Outflows!AE499+Fees!AE499+'Ongoing Cash Flows'!AE499+'Terminal Value'!AE499</f>
        <v>0</v>
      </c>
      <c r="AF499" s="9" t="n">
        <f aca="false">+Outflows!AF499+Fees!AF499+'Ongoing Cash Flows'!AF499+'Terminal Value'!AF499</f>
        <v>0</v>
      </c>
      <c r="AG499" s="9" t="n">
        <f aca="false">+Outflows!AG499+Fees!AG499+'Ongoing Cash Flows'!AG499+'Terminal Value'!AG499</f>
        <v>0</v>
      </c>
      <c r="AH499" s="9" t="n">
        <f aca="false">+Outflows!AH499+Fees!AH499+'Ongoing Cash Flows'!AH499+'Terminal Value'!AH499</f>
        <v>0</v>
      </c>
      <c r="AI499" s="9" t="n">
        <f aca="false">+Outflows!AI499+Fees!AI499+'Ongoing Cash Flows'!AI499+'Terminal Value'!AI499</f>
        <v>0</v>
      </c>
      <c r="AJ499" s="9" t="n">
        <f aca="false">+Outflows!AJ499+Fees!AJ499+'Ongoing Cash Flows'!AJ499+'Terminal Value'!AJ499</f>
        <v>0</v>
      </c>
      <c r="AK499" s="9"/>
      <c r="AL499" s="1"/>
      <c r="AM499" s="32"/>
      <c r="AN499" s="33" t="n">
        <f aca="false">IF(ISERROR(XIRR(B499:AJ499,IRRDates)),-1,XIRR(B499:AJ499,IRRDates))</f>
        <v>0.0471591044712123</v>
      </c>
      <c r="AO499" s="9" t="n">
        <f aca="false">SUMPRODUCT(B499:AJ499,PVRf)</f>
        <v>0</v>
      </c>
      <c r="AP499" s="9" t="n">
        <f aca="false">MIN(0,AO499-$AO$1004)^2</f>
        <v>0</v>
      </c>
      <c r="AQ499" s="9" t="n">
        <f aca="false">MAX(0,AO499-$AO$1004)^2</f>
        <v>0</v>
      </c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20"/>
      <c r="CM499" s="20"/>
      <c r="CN499" s="20"/>
      <c r="CO499" s="20"/>
      <c r="CP499" s="20"/>
    </row>
    <row r="500" customFormat="false" ht="11.25" hidden="false" customHeight="false" outlineLevel="0" collapsed="false">
      <c r="A500" s="1" t="n">
        <v>498</v>
      </c>
      <c r="B500" s="9" t="n">
        <f aca="false">+Outflows!B500+Fees!B500+'Ongoing Cash Flows'!B500+'Terminal Value'!B500</f>
        <v>-94133.1126001073</v>
      </c>
      <c r="C500" s="9" t="n">
        <f aca="false">+Outflows!C500+Fees!C500+'Ongoing Cash Flows'!C500+'Terminal Value'!C500</f>
        <v>14186.2878905712</v>
      </c>
      <c r="D500" s="9" t="n">
        <f aca="false">+Outflows!D500+Fees!D500+'Ongoing Cash Flows'!D500+'Terminal Value'!D500</f>
        <v>12149.1057990538</v>
      </c>
      <c r="E500" s="9" t="n">
        <f aca="false">+Outflows!E500+Fees!E500+'Ongoing Cash Flows'!E500+'Terminal Value'!E500</f>
        <v>10038.7867077957</v>
      </c>
      <c r="F500" s="9" t="n">
        <f aca="false">+Outflows!F500+Fees!F500+'Ongoing Cash Flows'!F500+'Terminal Value'!F500</f>
        <v>9669.02442743149</v>
      </c>
      <c r="G500" s="9" t="n">
        <f aca="false">+Outflows!G500+Fees!G500+'Ongoing Cash Flows'!G500+'Terminal Value'!G500</f>
        <v>9299.8571650178</v>
      </c>
      <c r="H500" s="9" t="n">
        <f aca="false">+Outflows!H500+Fees!H500+'Ongoing Cash Flows'!H500+'Terminal Value'!H500</f>
        <v>8491.60401600994</v>
      </c>
      <c r="I500" s="9" t="n">
        <f aca="false">+Outflows!I500+Fees!I500+'Ongoing Cash Flows'!I500+'Terminal Value'!I500</f>
        <v>8340.68468672339</v>
      </c>
      <c r="J500" s="9" t="n">
        <f aca="false">+Outflows!J500+Fees!J500+'Ongoing Cash Flows'!J500+'Terminal Value'!J500</f>
        <v>8328.2504841884</v>
      </c>
      <c r="K500" s="9" t="n">
        <f aca="false">+Outflows!K500+Fees!K500+'Ongoing Cash Flows'!K500+'Terminal Value'!K500</f>
        <v>8319.10315099525</v>
      </c>
      <c r="L500" s="9" t="n">
        <f aca="false">+Outflows!L500+Fees!L500+'Ongoing Cash Flows'!L500+'Terminal Value'!L500</f>
        <v>8320.32254930799</v>
      </c>
      <c r="M500" s="9" t="n">
        <f aca="false">+Outflows!M500+Fees!M500+'Ongoing Cash Flows'!M500+'Terminal Value'!M500</f>
        <v>8292.32451669243</v>
      </c>
      <c r="N500" s="9" t="n">
        <f aca="false">+Outflows!N500+Fees!N500+'Ongoing Cash Flows'!N500+'Terminal Value'!N500</f>
        <v>8274.66981677608</v>
      </c>
      <c r="O500" s="9" t="n">
        <f aca="false">+Outflows!O500+Fees!O500+'Ongoing Cash Flows'!O500+'Terminal Value'!O500</f>
        <v>7948.55419956057</v>
      </c>
      <c r="P500" s="9" t="n">
        <f aca="false">+Outflows!P500+Fees!P500+'Ongoing Cash Flows'!P500+'Terminal Value'!P500</f>
        <v>7840.68733125026</v>
      </c>
      <c r="Q500" s="9" t="n">
        <f aca="false">+Outflows!Q500+Fees!Q500+'Ongoing Cash Flows'!Q500+'Terminal Value'!Q500</f>
        <v>7812.13915473297</v>
      </c>
      <c r="R500" s="9" t="n">
        <f aca="false">+Outflows!R500+Fees!R500+'Ongoing Cash Flows'!R500+'Terminal Value'!R500</f>
        <v>1079.66914827819</v>
      </c>
      <c r="S500" s="9" t="n">
        <f aca="false">+Outflows!S500+Fees!S500+'Ongoing Cash Flows'!S500+'Terminal Value'!S500</f>
        <v>0</v>
      </c>
      <c r="T500" s="9" t="n">
        <f aca="false">+Outflows!T500+Fees!T500+'Ongoing Cash Flows'!T500+'Terminal Value'!T500</f>
        <v>0</v>
      </c>
      <c r="U500" s="9" t="n">
        <f aca="false">+Outflows!U500+Fees!U500+'Ongoing Cash Flows'!U500+'Terminal Value'!U500</f>
        <v>0</v>
      </c>
      <c r="V500" s="9" t="n">
        <f aca="false">+Outflows!V500+Fees!V500+'Ongoing Cash Flows'!V500+'Terminal Value'!V500</f>
        <v>0</v>
      </c>
      <c r="W500" s="9" t="n">
        <f aca="false">+Outflows!W500+Fees!W500+'Ongoing Cash Flows'!W500+'Terminal Value'!W500</f>
        <v>0</v>
      </c>
      <c r="X500" s="9" t="n">
        <f aca="false">+Outflows!X500+Fees!X500+'Ongoing Cash Flows'!X500+'Terminal Value'!X500</f>
        <v>0</v>
      </c>
      <c r="Y500" s="9" t="n">
        <f aca="false">+Outflows!Y500+Fees!Y500+'Ongoing Cash Flows'!Y500+'Terminal Value'!Y500</f>
        <v>0</v>
      </c>
      <c r="Z500" s="9" t="n">
        <f aca="false">+Outflows!Z500+Fees!Z500+'Ongoing Cash Flows'!Z500+'Terminal Value'!Z500</f>
        <v>0</v>
      </c>
      <c r="AA500" s="9" t="n">
        <f aca="false">+Outflows!AA500+Fees!AA500+'Ongoing Cash Flows'!AA500+'Terminal Value'!AA500</f>
        <v>0</v>
      </c>
      <c r="AB500" s="9" t="n">
        <f aca="false">+Outflows!AB500+Fees!AB500+'Ongoing Cash Flows'!AB500+'Terminal Value'!AB500</f>
        <v>0</v>
      </c>
      <c r="AC500" s="9" t="n">
        <f aca="false">+Outflows!AC500+Fees!AC500+'Ongoing Cash Flows'!AC500+'Terminal Value'!AC500</f>
        <v>0</v>
      </c>
      <c r="AD500" s="9" t="n">
        <f aca="false">+Outflows!AD500+Fees!AD500+'Ongoing Cash Flows'!AD500+'Terminal Value'!AD500</f>
        <v>0</v>
      </c>
      <c r="AE500" s="9" t="n">
        <f aca="false">+Outflows!AE500+Fees!AE500+'Ongoing Cash Flows'!AE500+'Terminal Value'!AE500</f>
        <v>0</v>
      </c>
      <c r="AF500" s="9" t="n">
        <f aca="false">+Outflows!AF500+Fees!AF500+'Ongoing Cash Flows'!AF500+'Terminal Value'!AF500</f>
        <v>0</v>
      </c>
      <c r="AG500" s="9" t="n">
        <f aca="false">+Outflows!AG500+Fees!AG500+'Ongoing Cash Flows'!AG500+'Terminal Value'!AG500</f>
        <v>0</v>
      </c>
      <c r="AH500" s="9" t="n">
        <f aca="false">+Outflows!AH500+Fees!AH500+'Ongoing Cash Flows'!AH500+'Terminal Value'!AH500</f>
        <v>0</v>
      </c>
      <c r="AI500" s="9" t="n">
        <f aca="false">+Outflows!AI500+Fees!AI500+'Ongoing Cash Flows'!AI500+'Terminal Value'!AI500</f>
        <v>0</v>
      </c>
      <c r="AJ500" s="9" t="n">
        <f aca="false">+Outflows!AJ500+Fees!AJ500+'Ongoing Cash Flows'!AJ500+'Terminal Value'!AJ500</f>
        <v>0</v>
      </c>
      <c r="AK500" s="9"/>
      <c r="AL500" s="1"/>
      <c r="AM500" s="32"/>
      <c r="AN500" s="33" t="n">
        <f aca="false">IF(ISERROR(XIRR(B500:AJ500,IRRDates)),-1,XIRR(B500:AJ500,IRRDates))</f>
        <v>0.0577765914650151</v>
      </c>
      <c r="AO500" s="9" t="n">
        <f aca="false">SUMPRODUCT(B500:AJ500,PVRf)</f>
        <v>0</v>
      </c>
      <c r="AP500" s="9" t="n">
        <f aca="false">MIN(0,AO500-$AO$1004)^2</f>
        <v>0</v>
      </c>
      <c r="AQ500" s="9" t="n">
        <f aca="false">MAX(0,AO500-$AO$1004)^2</f>
        <v>0</v>
      </c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20"/>
      <c r="CM500" s="20"/>
      <c r="CN500" s="20"/>
      <c r="CO500" s="20"/>
      <c r="CP500" s="20"/>
    </row>
    <row r="501" customFormat="false" ht="11.25" hidden="false" customHeight="false" outlineLevel="0" collapsed="false">
      <c r="A501" s="1" t="n">
        <v>499</v>
      </c>
      <c r="B501" s="9" t="n">
        <f aca="false">+Outflows!B501+Fees!B501+'Ongoing Cash Flows'!B501+'Terminal Value'!B501</f>
        <v>-103226.201162155</v>
      </c>
      <c r="C501" s="9" t="n">
        <f aca="false">+Outflows!C501+Fees!C501+'Ongoing Cash Flows'!C501+'Terminal Value'!C501</f>
        <v>14395.3196236089</v>
      </c>
      <c r="D501" s="9" t="n">
        <f aca="false">+Outflows!D501+Fees!D501+'Ongoing Cash Flows'!D501+'Terminal Value'!D501</f>
        <v>12490.3456308567</v>
      </c>
      <c r="E501" s="9" t="n">
        <f aca="false">+Outflows!E501+Fees!E501+'Ongoing Cash Flows'!E501+'Terminal Value'!E501</f>
        <v>10441.0386604972</v>
      </c>
      <c r="F501" s="9" t="n">
        <f aca="false">+Outflows!F501+Fees!F501+'Ongoing Cash Flows'!F501+'Terminal Value'!F501</f>
        <v>9996.68730361831</v>
      </c>
      <c r="G501" s="9" t="n">
        <f aca="false">+Outflows!G501+Fees!G501+'Ongoing Cash Flows'!G501+'Terminal Value'!G501</f>
        <v>9699.8716209798</v>
      </c>
      <c r="H501" s="9" t="n">
        <f aca="false">+Outflows!H501+Fees!H501+'Ongoing Cash Flows'!H501+'Terminal Value'!H501</f>
        <v>8711.85898950111</v>
      </c>
      <c r="I501" s="9" t="n">
        <f aca="false">+Outflows!I501+Fees!I501+'Ongoing Cash Flows'!I501+'Terminal Value'!I501</f>
        <v>8549.27286386591</v>
      </c>
      <c r="J501" s="9" t="n">
        <f aca="false">+Outflows!J501+Fees!J501+'Ongoing Cash Flows'!J501+'Terminal Value'!J501</f>
        <v>8536.83866133092</v>
      </c>
      <c r="K501" s="9" t="n">
        <f aca="false">+Outflows!K501+Fees!K501+'Ongoing Cash Flows'!K501+'Terminal Value'!K501</f>
        <v>8528.04486742107</v>
      </c>
      <c r="L501" s="9" t="n">
        <f aca="false">+Outflows!L501+Fees!L501+'Ongoing Cash Flows'!L501+'Terminal Value'!L501</f>
        <v>8528.91072645051</v>
      </c>
      <c r="M501" s="9" t="n">
        <f aca="false">+Outflows!M501+Fees!M501+'Ongoing Cash Flows'!M501+'Terminal Value'!M501</f>
        <v>8501.26623311824</v>
      </c>
      <c r="N501" s="9" t="n">
        <f aca="false">+Outflows!N501+Fees!N501+'Ongoing Cash Flows'!N501+'Terminal Value'!N501</f>
        <v>8483.25799391861</v>
      </c>
      <c r="O501" s="9" t="n">
        <f aca="false">+Outflows!O501+Fees!O501+'Ongoing Cash Flows'!O501+'Terminal Value'!O501</f>
        <v>8157.49591598638</v>
      </c>
      <c r="P501" s="9" t="n">
        <f aca="false">+Outflows!P501+Fees!P501+'Ongoing Cash Flows'!P501+'Terminal Value'!P501</f>
        <v>8049.27550839278</v>
      </c>
      <c r="Q501" s="9" t="n">
        <f aca="false">+Outflows!Q501+Fees!Q501+'Ongoing Cash Flows'!Q501+'Terminal Value'!Q501</f>
        <v>8021.08087115879</v>
      </c>
      <c r="R501" s="9" t="n">
        <f aca="false">+Outflows!R501+Fees!R501+'Ongoing Cash Flows'!R501+'Terminal Value'!R501</f>
        <v>1183.96323684945</v>
      </c>
      <c r="S501" s="9" t="n">
        <f aca="false">+Outflows!S501+Fees!S501+'Ongoing Cash Flows'!S501+'Terminal Value'!S501</f>
        <v>0</v>
      </c>
      <c r="T501" s="9" t="n">
        <f aca="false">+Outflows!T501+Fees!T501+'Ongoing Cash Flows'!T501+'Terminal Value'!T501</f>
        <v>0</v>
      </c>
      <c r="U501" s="9" t="n">
        <f aca="false">+Outflows!U501+Fees!U501+'Ongoing Cash Flows'!U501+'Terminal Value'!U501</f>
        <v>0</v>
      </c>
      <c r="V501" s="9" t="n">
        <f aca="false">+Outflows!V501+Fees!V501+'Ongoing Cash Flows'!V501+'Terminal Value'!V501</f>
        <v>0</v>
      </c>
      <c r="W501" s="9" t="n">
        <f aca="false">+Outflows!W501+Fees!W501+'Ongoing Cash Flows'!W501+'Terminal Value'!W501</f>
        <v>0</v>
      </c>
      <c r="X501" s="9" t="n">
        <f aca="false">+Outflows!X501+Fees!X501+'Ongoing Cash Flows'!X501+'Terminal Value'!X501</f>
        <v>0</v>
      </c>
      <c r="Y501" s="9" t="n">
        <f aca="false">+Outflows!Y501+Fees!Y501+'Ongoing Cash Flows'!Y501+'Terminal Value'!Y501</f>
        <v>0</v>
      </c>
      <c r="Z501" s="9" t="n">
        <f aca="false">+Outflows!Z501+Fees!Z501+'Ongoing Cash Flows'!Z501+'Terminal Value'!Z501</f>
        <v>0</v>
      </c>
      <c r="AA501" s="9" t="n">
        <f aca="false">+Outflows!AA501+Fees!AA501+'Ongoing Cash Flows'!AA501+'Terminal Value'!AA501</f>
        <v>0</v>
      </c>
      <c r="AB501" s="9" t="n">
        <f aca="false">+Outflows!AB501+Fees!AB501+'Ongoing Cash Flows'!AB501+'Terminal Value'!AB501</f>
        <v>0</v>
      </c>
      <c r="AC501" s="9" t="n">
        <f aca="false">+Outflows!AC501+Fees!AC501+'Ongoing Cash Flows'!AC501+'Terminal Value'!AC501</f>
        <v>0</v>
      </c>
      <c r="AD501" s="9" t="n">
        <f aca="false">+Outflows!AD501+Fees!AD501+'Ongoing Cash Flows'!AD501+'Terminal Value'!AD501</f>
        <v>0</v>
      </c>
      <c r="AE501" s="9" t="n">
        <f aca="false">+Outflows!AE501+Fees!AE501+'Ongoing Cash Flows'!AE501+'Terminal Value'!AE501</f>
        <v>0</v>
      </c>
      <c r="AF501" s="9" t="n">
        <f aca="false">+Outflows!AF501+Fees!AF501+'Ongoing Cash Flows'!AF501+'Terminal Value'!AF501</f>
        <v>0</v>
      </c>
      <c r="AG501" s="9" t="n">
        <f aca="false">+Outflows!AG501+Fees!AG501+'Ongoing Cash Flows'!AG501+'Terminal Value'!AG501</f>
        <v>0</v>
      </c>
      <c r="AH501" s="9" t="n">
        <f aca="false">+Outflows!AH501+Fees!AH501+'Ongoing Cash Flows'!AH501+'Terminal Value'!AH501</f>
        <v>0</v>
      </c>
      <c r="AI501" s="9" t="n">
        <f aca="false">+Outflows!AI501+Fees!AI501+'Ongoing Cash Flows'!AI501+'Terminal Value'!AI501</f>
        <v>0</v>
      </c>
      <c r="AJ501" s="9" t="n">
        <f aca="false">+Outflows!AJ501+Fees!AJ501+'Ongoing Cash Flows'!AJ501+'Terminal Value'!AJ501</f>
        <v>0</v>
      </c>
      <c r="AK501" s="9"/>
      <c r="AL501" s="1"/>
      <c r="AM501" s="32"/>
      <c r="AN501" s="33" t="n">
        <f aca="false">IF(ISERROR(XIRR(B501:AJ501,IRRDates)),-1,XIRR(B501:AJ501,IRRDates))</f>
        <v>0.0471679715249515</v>
      </c>
      <c r="AO501" s="9" t="n">
        <f aca="false">SUMPRODUCT(B501:AJ501,PVRf)</f>
        <v>0</v>
      </c>
      <c r="AP501" s="9" t="n">
        <f aca="false">MIN(0,AO501-$AO$1004)^2</f>
        <v>0</v>
      </c>
      <c r="AQ501" s="9" t="n">
        <f aca="false">MAX(0,AO501-$AO$1004)^2</f>
        <v>0</v>
      </c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20"/>
      <c r="CM501" s="20"/>
      <c r="CN501" s="20"/>
      <c r="CO501" s="20"/>
      <c r="CP501" s="20"/>
    </row>
    <row r="502" customFormat="false" ht="11.25" hidden="false" customHeight="false" outlineLevel="0" collapsed="false">
      <c r="A502" s="1" t="n">
        <v>500</v>
      </c>
      <c r="B502" s="9" t="n">
        <f aca="false">+Outflows!B502+Fees!B502+'Ongoing Cash Flows'!B502+'Terminal Value'!B502</f>
        <v>-101387.0528001</v>
      </c>
      <c r="C502" s="9" t="n">
        <f aca="false">+Outflows!C502+Fees!C502+'Ongoing Cash Flows'!C502+'Terminal Value'!C502</f>
        <v>14335.5658184949</v>
      </c>
      <c r="D502" s="9" t="n">
        <f aca="false">+Outflows!D502+Fees!D502+'Ongoing Cash Flows'!D502+'Terminal Value'!D502</f>
        <v>12448.2033670785</v>
      </c>
      <c r="E502" s="9" t="n">
        <f aca="false">+Outflows!E502+Fees!E502+'Ongoing Cash Flows'!E502+'Terminal Value'!E502</f>
        <v>10451.9393712011</v>
      </c>
      <c r="F502" s="9" t="n">
        <f aca="false">+Outflows!F502+Fees!F502+'Ongoing Cash Flows'!F502+'Terminal Value'!F502</f>
        <v>9952.53358790679</v>
      </c>
      <c r="G502" s="9" t="n">
        <f aca="false">+Outflows!G502+Fees!G502+'Ongoing Cash Flows'!G502+'Terminal Value'!G502</f>
        <v>9697.26629589268</v>
      </c>
      <c r="H502" s="9" t="n">
        <f aca="false">+Outflows!H502+Fees!H502+'Ongoing Cash Flows'!H502+'Terminal Value'!H502</f>
        <v>8667.31069647981</v>
      </c>
      <c r="I502" s="9" t="n">
        <f aca="false">+Outflows!I502+Fees!I502+'Ongoing Cash Flows'!I502+'Terminal Value'!I502</f>
        <v>8507.08427175906</v>
      </c>
      <c r="J502" s="9" t="n">
        <f aca="false">+Outflows!J502+Fees!J502+'Ongoing Cash Flows'!J502+'Terminal Value'!J502</f>
        <v>8494.65006922407</v>
      </c>
      <c r="K502" s="9" t="n">
        <f aca="false">+Outflows!K502+Fees!K502+'Ongoing Cash Flows'!K502+'Terminal Value'!K502</f>
        <v>8485.7847692259</v>
      </c>
      <c r="L502" s="9" t="n">
        <f aca="false">+Outflows!L502+Fees!L502+'Ongoing Cash Flows'!L502+'Terminal Value'!L502</f>
        <v>8486.72213434366</v>
      </c>
      <c r="M502" s="9" t="n">
        <f aca="false">+Outflows!M502+Fees!M502+'Ongoing Cash Flows'!M502+'Terminal Value'!M502</f>
        <v>8459.00613492308</v>
      </c>
      <c r="N502" s="9" t="n">
        <f aca="false">+Outflows!N502+Fees!N502+'Ongoing Cash Flows'!N502+'Terminal Value'!N502</f>
        <v>8441.06940181175</v>
      </c>
      <c r="O502" s="9" t="n">
        <f aca="false">+Outflows!O502+Fees!O502+'Ongoing Cash Flows'!O502+'Terminal Value'!O502</f>
        <v>8115.23581779121</v>
      </c>
      <c r="P502" s="9" t="n">
        <f aca="false">+Outflows!P502+Fees!P502+'Ongoing Cash Flows'!P502+'Terminal Value'!P502</f>
        <v>8007.08691628593</v>
      </c>
      <c r="Q502" s="9" t="n">
        <f aca="false">+Outflows!Q502+Fees!Q502+'Ongoing Cash Flows'!Q502+'Terminal Value'!Q502</f>
        <v>7978.82077296362</v>
      </c>
      <c r="R502" s="9" t="n">
        <f aca="false">+Outflows!R502+Fees!R502+'Ongoing Cash Flows'!R502+'Terminal Value'!R502</f>
        <v>1162.86894079603</v>
      </c>
      <c r="S502" s="9" t="n">
        <f aca="false">+Outflows!S502+Fees!S502+'Ongoing Cash Flows'!S502+'Terminal Value'!S502</f>
        <v>0</v>
      </c>
      <c r="T502" s="9" t="n">
        <f aca="false">+Outflows!T502+Fees!T502+'Ongoing Cash Flows'!T502+'Terminal Value'!T502</f>
        <v>0</v>
      </c>
      <c r="U502" s="9" t="n">
        <f aca="false">+Outflows!U502+Fees!U502+'Ongoing Cash Flows'!U502+'Terminal Value'!U502</f>
        <v>0</v>
      </c>
      <c r="V502" s="9" t="n">
        <f aca="false">+Outflows!V502+Fees!V502+'Ongoing Cash Flows'!V502+'Terminal Value'!V502</f>
        <v>0</v>
      </c>
      <c r="W502" s="9" t="n">
        <f aca="false">+Outflows!W502+Fees!W502+'Ongoing Cash Flows'!W502+'Terminal Value'!W502</f>
        <v>0</v>
      </c>
      <c r="X502" s="9" t="n">
        <f aca="false">+Outflows!X502+Fees!X502+'Ongoing Cash Flows'!X502+'Terminal Value'!X502</f>
        <v>0</v>
      </c>
      <c r="Y502" s="9" t="n">
        <f aca="false">+Outflows!Y502+Fees!Y502+'Ongoing Cash Flows'!Y502+'Terminal Value'!Y502</f>
        <v>0</v>
      </c>
      <c r="Z502" s="9" t="n">
        <f aca="false">+Outflows!Z502+Fees!Z502+'Ongoing Cash Flows'!Z502+'Terminal Value'!Z502</f>
        <v>0</v>
      </c>
      <c r="AA502" s="9" t="n">
        <f aca="false">+Outflows!AA502+Fees!AA502+'Ongoing Cash Flows'!AA502+'Terminal Value'!AA502</f>
        <v>0</v>
      </c>
      <c r="AB502" s="9" t="n">
        <f aca="false">+Outflows!AB502+Fees!AB502+'Ongoing Cash Flows'!AB502+'Terminal Value'!AB502</f>
        <v>0</v>
      </c>
      <c r="AC502" s="9" t="n">
        <f aca="false">+Outflows!AC502+Fees!AC502+'Ongoing Cash Flows'!AC502+'Terminal Value'!AC502</f>
        <v>0</v>
      </c>
      <c r="AD502" s="9" t="n">
        <f aca="false">+Outflows!AD502+Fees!AD502+'Ongoing Cash Flows'!AD502+'Terminal Value'!AD502</f>
        <v>0</v>
      </c>
      <c r="AE502" s="9" t="n">
        <f aca="false">+Outflows!AE502+Fees!AE502+'Ongoing Cash Flows'!AE502+'Terminal Value'!AE502</f>
        <v>0</v>
      </c>
      <c r="AF502" s="9" t="n">
        <f aca="false">+Outflows!AF502+Fees!AF502+'Ongoing Cash Flows'!AF502+'Terminal Value'!AF502</f>
        <v>0</v>
      </c>
      <c r="AG502" s="9" t="n">
        <f aca="false">+Outflows!AG502+Fees!AG502+'Ongoing Cash Flows'!AG502+'Terminal Value'!AG502</f>
        <v>0</v>
      </c>
      <c r="AH502" s="9" t="n">
        <f aca="false">+Outflows!AH502+Fees!AH502+'Ongoing Cash Flows'!AH502+'Terminal Value'!AH502</f>
        <v>0</v>
      </c>
      <c r="AI502" s="9" t="n">
        <f aca="false">+Outflows!AI502+Fees!AI502+'Ongoing Cash Flows'!AI502+'Terminal Value'!AI502</f>
        <v>0</v>
      </c>
      <c r="AJ502" s="9" t="n">
        <f aca="false">+Outflows!AJ502+Fees!AJ502+'Ongoing Cash Flows'!AJ502+'Terminal Value'!AJ502</f>
        <v>0</v>
      </c>
      <c r="AK502" s="9"/>
      <c r="AL502" s="1"/>
      <c r="AM502" s="32"/>
      <c r="AN502" s="33" t="n">
        <f aca="false">IF(ISERROR(XIRR(B502:AJ502,IRRDates)),-1,XIRR(B502:AJ502,IRRDates))</f>
        <v>0.0494476530993921</v>
      </c>
      <c r="AO502" s="9" t="n">
        <f aca="false">SUMPRODUCT(B502:AJ502,PVRf)</f>
        <v>0</v>
      </c>
      <c r="AP502" s="9" t="n">
        <f aca="false">MIN(0,AO502-$AO$1004)^2</f>
        <v>0</v>
      </c>
      <c r="AQ502" s="9" t="n">
        <f aca="false">MAX(0,AO502-$AO$1004)^2</f>
        <v>0</v>
      </c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20"/>
      <c r="CM502" s="20"/>
      <c r="CN502" s="20"/>
      <c r="CO502" s="20"/>
      <c r="CP502" s="20"/>
    </row>
    <row r="503" customFormat="false" ht="11.25" hidden="false" customHeight="false" outlineLevel="0" collapsed="false">
      <c r="A503" s="1" t="n">
        <v>501</v>
      </c>
      <c r="B503" s="9" t="n">
        <f aca="false">+Outflows!B503+Fees!B503+'Ongoing Cash Flows'!B503+'Terminal Value'!B503</f>
        <v>-98628.8249824424</v>
      </c>
      <c r="C503" s="9" t="n">
        <f aca="false">+Outflows!C503+Fees!C503+'Ongoing Cash Flows'!C503+'Terminal Value'!C503</f>
        <v>14281.0611372322</v>
      </c>
      <c r="D503" s="9" t="n">
        <f aca="false">+Outflows!D503+Fees!D503+'Ongoing Cash Flows'!D503+'Terminal Value'!D503</f>
        <v>12316.6183884531</v>
      </c>
      <c r="E503" s="9" t="n">
        <f aca="false">+Outflows!E503+Fees!E503+'Ongoing Cash Flows'!E503+'Terminal Value'!E503</f>
        <v>10365.4686453405</v>
      </c>
      <c r="F503" s="9" t="n">
        <f aca="false">+Outflows!F503+Fees!F503+'Ongoing Cash Flows'!F503+'Terminal Value'!F503</f>
        <v>9896.66457357817</v>
      </c>
      <c r="G503" s="9" t="n">
        <f aca="false">+Outflows!G503+Fees!G503+'Ongoing Cash Flows'!G503+'Terminal Value'!G503</f>
        <v>9545.82312205021</v>
      </c>
      <c r="H503" s="9" t="n">
        <f aca="false">+Outflows!H503+Fees!H503+'Ongoing Cash Flows'!H503+'Terminal Value'!H503</f>
        <v>8600.50024030583</v>
      </c>
      <c r="I503" s="9" t="n">
        <f aca="false">+Outflows!I503+Fees!I503+'Ongoing Cash Flows'!I503+'Terminal Value'!I503</f>
        <v>8443.81273220425</v>
      </c>
      <c r="J503" s="9" t="n">
        <f aca="false">+Outflows!J503+Fees!J503+'Ongoing Cash Flows'!J503+'Terminal Value'!J503</f>
        <v>8431.37852966926</v>
      </c>
      <c r="K503" s="9" t="n">
        <f aca="false">+Outflows!K503+Fees!K503+'Ongoing Cash Flows'!K503+'Terminal Value'!K503</f>
        <v>8422.40598977354</v>
      </c>
      <c r="L503" s="9" t="n">
        <f aca="false">+Outflows!L503+Fees!L503+'Ongoing Cash Flows'!L503+'Terminal Value'!L503</f>
        <v>8423.45059478885</v>
      </c>
      <c r="M503" s="9" t="n">
        <f aca="false">+Outflows!M503+Fees!M503+'Ongoing Cash Flows'!M503+'Terminal Value'!M503</f>
        <v>8395.62735547072</v>
      </c>
      <c r="N503" s="9" t="n">
        <f aca="false">+Outflows!N503+Fees!N503+'Ongoing Cash Flows'!N503+'Terminal Value'!N503</f>
        <v>8377.79786225694</v>
      </c>
      <c r="O503" s="9" t="n">
        <f aca="false">+Outflows!O503+Fees!O503+'Ongoing Cash Flows'!O503+'Terminal Value'!O503</f>
        <v>8051.85703833885</v>
      </c>
      <c r="P503" s="9" t="n">
        <f aca="false">+Outflows!P503+Fees!P503+'Ongoing Cash Flows'!P503+'Terminal Value'!P503</f>
        <v>7943.81537673112</v>
      </c>
      <c r="Q503" s="9" t="n">
        <f aca="false">+Outflows!Q503+Fees!Q503+'Ongoing Cash Flows'!Q503+'Terminal Value'!Q503</f>
        <v>7915.44199351126</v>
      </c>
      <c r="R503" s="9" t="n">
        <f aca="false">+Outflows!R503+Fees!R503+'Ongoing Cash Flows'!R503+'Terminal Value'!R503</f>
        <v>1131.23317101862</v>
      </c>
      <c r="S503" s="9" t="n">
        <f aca="false">+Outflows!S503+Fees!S503+'Ongoing Cash Flows'!S503+'Terminal Value'!S503</f>
        <v>0</v>
      </c>
      <c r="T503" s="9" t="n">
        <f aca="false">+Outflows!T503+Fees!T503+'Ongoing Cash Flows'!T503+'Terminal Value'!T503</f>
        <v>0</v>
      </c>
      <c r="U503" s="9" t="n">
        <f aca="false">+Outflows!U503+Fees!U503+'Ongoing Cash Flows'!U503+'Terminal Value'!U503</f>
        <v>0</v>
      </c>
      <c r="V503" s="9" t="n">
        <f aca="false">+Outflows!V503+Fees!V503+'Ongoing Cash Flows'!V503+'Terminal Value'!V503</f>
        <v>0</v>
      </c>
      <c r="W503" s="9" t="n">
        <f aca="false">+Outflows!W503+Fees!W503+'Ongoing Cash Flows'!W503+'Terminal Value'!W503</f>
        <v>0</v>
      </c>
      <c r="X503" s="9" t="n">
        <f aca="false">+Outflows!X503+Fees!X503+'Ongoing Cash Flows'!X503+'Terminal Value'!X503</f>
        <v>0</v>
      </c>
      <c r="Y503" s="9" t="n">
        <f aca="false">+Outflows!Y503+Fees!Y503+'Ongoing Cash Flows'!Y503+'Terminal Value'!Y503</f>
        <v>0</v>
      </c>
      <c r="Z503" s="9" t="n">
        <f aca="false">+Outflows!Z503+Fees!Z503+'Ongoing Cash Flows'!Z503+'Terminal Value'!Z503</f>
        <v>0</v>
      </c>
      <c r="AA503" s="9" t="n">
        <f aca="false">+Outflows!AA503+Fees!AA503+'Ongoing Cash Flows'!AA503+'Terminal Value'!AA503</f>
        <v>0</v>
      </c>
      <c r="AB503" s="9" t="n">
        <f aca="false">+Outflows!AB503+Fees!AB503+'Ongoing Cash Flows'!AB503+'Terminal Value'!AB503</f>
        <v>0</v>
      </c>
      <c r="AC503" s="9" t="n">
        <f aca="false">+Outflows!AC503+Fees!AC503+'Ongoing Cash Flows'!AC503+'Terminal Value'!AC503</f>
        <v>0</v>
      </c>
      <c r="AD503" s="9" t="n">
        <f aca="false">+Outflows!AD503+Fees!AD503+'Ongoing Cash Flows'!AD503+'Terminal Value'!AD503</f>
        <v>0</v>
      </c>
      <c r="AE503" s="9" t="n">
        <f aca="false">+Outflows!AE503+Fees!AE503+'Ongoing Cash Flows'!AE503+'Terminal Value'!AE503</f>
        <v>0</v>
      </c>
      <c r="AF503" s="9" t="n">
        <f aca="false">+Outflows!AF503+Fees!AF503+'Ongoing Cash Flows'!AF503+'Terminal Value'!AF503</f>
        <v>0</v>
      </c>
      <c r="AG503" s="9" t="n">
        <f aca="false">+Outflows!AG503+Fees!AG503+'Ongoing Cash Flows'!AG503+'Terminal Value'!AG503</f>
        <v>0</v>
      </c>
      <c r="AH503" s="9" t="n">
        <f aca="false">+Outflows!AH503+Fees!AH503+'Ongoing Cash Flows'!AH503+'Terminal Value'!AH503</f>
        <v>0</v>
      </c>
      <c r="AI503" s="9" t="n">
        <f aca="false">+Outflows!AI503+Fees!AI503+'Ongoing Cash Flows'!AI503+'Terminal Value'!AI503</f>
        <v>0</v>
      </c>
      <c r="AJ503" s="9" t="n">
        <f aca="false">+Outflows!AJ503+Fees!AJ503+'Ongoing Cash Flows'!AJ503+'Terminal Value'!AJ503</f>
        <v>0</v>
      </c>
      <c r="AK503" s="9"/>
      <c r="AL503" s="1"/>
      <c r="AM503" s="32"/>
      <c r="AN503" s="33" t="n">
        <f aca="false">IF(ISERROR(XIRR(B503:AJ503,IRRDates)),-1,XIRR(B503:AJ503,IRRDates))</f>
        <v>0.0526371653564196</v>
      </c>
      <c r="AO503" s="9" t="n">
        <f aca="false">SUMPRODUCT(B503:AJ503,PVRf)</f>
        <v>0</v>
      </c>
      <c r="AP503" s="9" t="n">
        <f aca="false">MIN(0,AO503-$AO$1004)^2</f>
        <v>0</v>
      </c>
      <c r="AQ503" s="9" t="n">
        <f aca="false">MAX(0,AO503-$AO$1004)^2</f>
        <v>0</v>
      </c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20"/>
      <c r="CM503" s="20"/>
      <c r="CN503" s="20"/>
      <c r="CO503" s="20"/>
      <c r="CP503" s="20"/>
    </row>
    <row r="504" customFormat="false" ht="11.25" hidden="false" customHeight="false" outlineLevel="0" collapsed="false">
      <c r="A504" s="1" t="n">
        <v>502</v>
      </c>
      <c r="B504" s="9" t="n">
        <f aca="false">+Outflows!B504+Fees!B504+'Ongoing Cash Flows'!B504+'Terminal Value'!B504</f>
        <v>-93085.6647465498</v>
      </c>
      <c r="C504" s="9" t="n">
        <f aca="false">+Outflows!C504+Fees!C504+'Ongoing Cash Flows'!C504+'Terminal Value'!C504</f>
        <v>14131.5724355287</v>
      </c>
      <c r="D504" s="9" t="n">
        <f aca="false">+Outflows!D504+Fees!D504+'Ongoing Cash Flows'!D504+'Terminal Value'!D504</f>
        <v>12056.2371788682</v>
      </c>
      <c r="E504" s="9" t="n">
        <f aca="false">+Outflows!E504+Fees!E504+'Ongoing Cash Flows'!E504+'Terminal Value'!E504</f>
        <v>10225.7410215972</v>
      </c>
      <c r="F504" s="9" t="n">
        <f aca="false">+Outflows!F504+Fees!F504+'Ongoing Cash Flows'!F504+'Terminal Value'!F504</f>
        <v>9697.29712408298</v>
      </c>
      <c r="G504" s="9" t="n">
        <f aca="false">+Outflows!G504+Fees!G504+'Ongoing Cash Flows'!G504+'Terminal Value'!G504</f>
        <v>9371.44194321203</v>
      </c>
      <c r="H504" s="9" t="n">
        <f aca="false">+Outflows!H504+Fees!H504+'Ongoing Cash Flows'!H504+'Terminal Value'!H504</f>
        <v>8466.23248271358</v>
      </c>
      <c r="I504" s="9" t="n">
        <f aca="false">+Outflows!I504+Fees!I504+'Ongoing Cash Flows'!I504+'Terminal Value'!I504</f>
        <v>8316.65707092106</v>
      </c>
      <c r="J504" s="9" t="n">
        <f aca="false">+Outflows!J504+Fees!J504+'Ongoing Cash Flows'!J504+'Terminal Value'!J504</f>
        <v>8304.22286838607</v>
      </c>
      <c r="K504" s="9" t="n">
        <f aca="false">+Outflows!K504+Fees!K504+'Ongoing Cash Flows'!K504+'Terminal Value'!K504</f>
        <v>8295.03481042038</v>
      </c>
      <c r="L504" s="9" t="n">
        <f aca="false">+Outflows!L504+Fees!L504+'Ongoing Cash Flows'!L504+'Terminal Value'!L504</f>
        <v>8296.29493350566</v>
      </c>
      <c r="M504" s="9" t="n">
        <f aca="false">+Outflows!M504+Fees!M504+'Ongoing Cash Flows'!M504+'Terminal Value'!M504</f>
        <v>8268.25617611756</v>
      </c>
      <c r="N504" s="9" t="n">
        <f aca="false">+Outflows!N504+Fees!N504+'Ongoing Cash Flows'!N504+'Terminal Value'!N504</f>
        <v>8250.64220097376</v>
      </c>
      <c r="O504" s="9" t="n">
        <f aca="false">+Outflows!O504+Fees!O504+'Ongoing Cash Flows'!O504+'Terminal Value'!O504</f>
        <v>7924.48585898569</v>
      </c>
      <c r="P504" s="9" t="n">
        <f aca="false">+Outflows!P504+Fees!P504+'Ongoing Cash Flows'!P504+'Terminal Value'!P504</f>
        <v>7816.65971544794</v>
      </c>
      <c r="Q504" s="9" t="n">
        <f aca="false">+Outflows!Q504+Fees!Q504+'Ongoing Cash Flows'!Q504+'Terminal Value'!Q504</f>
        <v>7788.0708141581</v>
      </c>
      <c r="R504" s="9" t="n">
        <f aca="false">+Outflows!R504+Fees!R504+'Ongoing Cash Flows'!R504+'Terminal Value'!R504</f>
        <v>1067.65534037703</v>
      </c>
      <c r="S504" s="9" t="n">
        <f aca="false">+Outflows!S504+Fees!S504+'Ongoing Cash Flows'!S504+'Terminal Value'!S504</f>
        <v>0</v>
      </c>
      <c r="T504" s="9" t="n">
        <f aca="false">+Outflows!T504+Fees!T504+'Ongoing Cash Flows'!T504+'Terminal Value'!T504</f>
        <v>0</v>
      </c>
      <c r="U504" s="9" t="n">
        <f aca="false">+Outflows!U504+Fees!U504+'Ongoing Cash Flows'!U504+'Terminal Value'!U504</f>
        <v>0</v>
      </c>
      <c r="V504" s="9" t="n">
        <f aca="false">+Outflows!V504+Fees!V504+'Ongoing Cash Flows'!V504+'Terminal Value'!V504</f>
        <v>0</v>
      </c>
      <c r="W504" s="9" t="n">
        <f aca="false">+Outflows!W504+Fees!W504+'Ongoing Cash Flows'!W504+'Terminal Value'!W504</f>
        <v>0</v>
      </c>
      <c r="X504" s="9" t="n">
        <f aca="false">+Outflows!X504+Fees!X504+'Ongoing Cash Flows'!X504+'Terminal Value'!X504</f>
        <v>0</v>
      </c>
      <c r="Y504" s="9" t="n">
        <f aca="false">+Outflows!Y504+Fees!Y504+'Ongoing Cash Flows'!Y504+'Terminal Value'!Y504</f>
        <v>0</v>
      </c>
      <c r="Z504" s="9" t="n">
        <f aca="false">+Outflows!Z504+Fees!Z504+'Ongoing Cash Flows'!Z504+'Terminal Value'!Z504</f>
        <v>0</v>
      </c>
      <c r="AA504" s="9" t="n">
        <f aca="false">+Outflows!AA504+Fees!AA504+'Ongoing Cash Flows'!AA504+'Terminal Value'!AA504</f>
        <v>0</v>
      </c>
      <c r="AB504" s="9" t="n">
        <f aca="false">+Outflows!AB504+Fees!AB504+'Ongoing Cash Flows'!AB504+'Terminal Value'!AB504</f>
        <v>0</v>
      </c>
      <c r="AC504" s="9" t="n">
        <f aca="false">+Outflows!AC504+Fees!AC504+'Ongoing Cash Flows'!AC504+'Terminal Value'!AC504</f>
        <v>0</v>
      </c>
      <c r="AD504" s="9" t="n">
        <f aca="false">+Outflows!AD504+Fees!AD504+'Ongoing Cash Flows'!AD504+'Terminal Value'!AD504</f>
        <v>0</v>
      </c>
      <c r="AE504" s="9" t="n">
        <f aca="false">+Outflows!AE504+Fees!AE504+'Ongoing Cash Flows'!AE504+'Terminal Value'!AE504</f>
        <v>0</v>
      </c>
      <c r="AF504" s="9" t="n">
        <f aca="false">+Outflows!AF504+Fees!AF504+'Ongoing Cash Flows'!AF504+'Terminal Value'!AF504</f>
        <v>0</v>
      </c>
      <c r="AG504" s="9" t="n">
        <f aca="false">+Outflows!AG504+Fees!AG504+'Ongoing Cash Flows'!AG504+'Terminal Value'!AG504</f>
        <v>0</v>
      </c>
      <c r="AH504" s="9" t="n">
        <f aca="false">+Outflows!AH504+Fees!AH504+'Ongoing Cash Flows'!AH504+'Terminal Value'!AH504</f>
        <v>0</v>
      </c>
      <c r="AI504" s="9" t="n">
        <f aca="false">+Outflows!AI504+Fees!AI504+'Ongoing Cash Flows'!AI504+'Terminal Value'!AI504</f>
        <v>0</v>
      </c>
      <c r="AJ504" s="9" t="n">
        <f aca="false">+Outflows!AJ504+Fees!AJ504+'Ongoing Cash Flows'!AJ504+'Terminal Value'!AJ504</f>
        <v>0</v>
      </c>
      <c r="AK504" s="9"/>
      <c r="AL504" s="1"/>
      <c r="AM504" s="32"/>
      <c r="AN504" s="33" t="n">
        <f aca="false">IF(ISERROR(XIRR(B504:AJ504,IRRDates)),-1,XIRR(B504:AJ504,IRRDates))</f>
        <v>0.0595848536436626</v>
      </c>
      <c r="AO504" s="9" t="n">
        <f aca="false">SUMPRODUCT(B504:AJ504,PVRf)</f>
        <v>0</v>
      </c>
      <c r="AP504" s="9" t="n">
        <f aca="false">MIN(0,AO504-$AO$1004)^2</f>
        <v>0</v>
      </c>
      <c r="AQ504" s="9" t="n">
        <f aca="false">MAX(0,AO504-$AO$1004)^2</f>
        <v>0</v>
      </c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20"/>
      <c r="CM504" s="20"/>
      <c r="CN504" s="20"/>
      <c r="CO504" s="20"/>
      <c r="CP504" s="20"/>
    </row>
    <row r="505" customFormat="false" ht="11.25" hidden="false" customHeight="false" outlineLevel="0" collapsed="false">
      <c r="A505" s="1" t="n">
        <v>503</v>
      </c>
      <c r="B505" s="9" t="n">
        <f aca="false">+Outflows!B505+Fees!B505+'Ongoing Cash Flows'!B505+'Terminal Value'!B505</f>
        <v>-100890.069212928</v>
      </c>
      <c r="C505" s="9" t="n">
        <f aca="false">+Outflows!C505+Fees!C505+'Ongoing Cash Flows'!C505+'Terminal Value'!C505</f>
        <v>14238.5307285166</v>
      </c>
      <c r="D505" s="9" t="n">
        <f aca="false">+Outflows!D505+Fees!D505+'Ongoing Cash Flows'!D505+'Terminal Value'!D505</f>
        <v>12373.8069332369</v>
      </c>
      <c r="E505" s="9" t="n">
        <f aca="false">+Outflows!E505+Fees!E505+'Ongoing Cash Flows'!E505+'Terminal Value'!E505</f>
        <v>10435.0512720638</v>
      </c>
      <c r="F505" s="9" t="n">
        <f aca="false">+Outflows!F505+Fees!F505+'Ongoing Cash Flows'!F505+'Terminal Value'!F505</f>
        <v>9975.1454962891</v>
      </c>
      <c r="G505" s="9" t="n">
        <f aca="false">+Outflows!G505+Fees!G505+'Ongoing Cash Flows'!G505+'Terminal Value'!G505</f>
        <v>9670.93070326874</v>
      </c>
      <c r="H505" s="9" t="n">
        <f aca="false">+Outflows!H505+Fees!H505+'Ongoing Cash Flows'!H505+'Terminal Value'!H505</f>
        <v>8655.27264075526</v>
      </c>
      <c r="I505" s="9" t="n">
        <f aca="false">+Outflows!I505+Fees!I505+'Ongoing Cash Flows'!I505+'Terminal Value'!I505</f>
        <v>8495.6838658562</v>
      </c>
      <c r="J505" s="9" t="n">
        <f aca="false">+Outflows!J505+Fees!J505+'Ongoing Cash Flows'!J505+'Terminal Value'!J505</f>
        <v>8483.24966332121</v>
      </c>
      <c r="K505" s="9" t="n">
        <f aca="false">+Outflows!K505+Fees!K505+'Ongoing Cash Flows'!K505+'Terminal Value'!K505</f>
        <v>8474.36504060117</v>
      </c>
      <c r="L505" s="9" t="n">
        <f aca="false">+Outflows!L505+Fees!L505+'Ongoing Cash Flows'!L505+'Terminal Value'!L505</f>
        <v>8475.3217284408</v>
      </c>
      <c r="M505" s="9" t="n">
        <f aca="false">+Outflows!M505+Fees!M505+'Ongoing Cash Flows'!M505+'Terminal Value'!M505</f>
        <v>8447.58640629834</v>
      </c>
      <c r="N505" s="9" t="n">
        <f aca="false">+Outflows!N505+Fees!N505+'Ongoing Cash Flows'!N505+'Terminal Value'!N505</f>
        <v>8429.66899590889</v>
      </c>
      <c r="O505" s="9" t="n">
        <f aca="false">+Outflows!O505+Fees!O505+'Ongoing Cash Flows'!O505+'Terminal Value'!O505</f>
        <v>8103.81608916648</v>
      </c>
      <c r="P505" s="9" t="n">
        <f aca="false">+Outflows!P505+Fees!P505+'Ongoing Cash Flows'!P505+'Terminal Value'!P505</f>
        <v>7995.68651038307</v>
      </c>
      <c r="Q505" s="9" t="n">
        <f aca="false">+Outflows!Q505+Fees!Q505+'Ongoing Cash Flows'!Q505+'Terminal Value'!Q505</f>
        <v>7967.40104433888</v>
      </c>
      <c r="R505" s="9" t="n">
        <f aca="false">+Outflows!R505+Fees!R505+'Ongoing Cash Flows'!R505+'Terminal Value'!R505</f>
        <v>1157.16873784459</v>
      </c>
      <c r="S505" s="9" t="n">
        <f aca="false">+Outflows!S505+Fees!S505+'Ongoing Cash Flows'!S505+'Terminal Value'!S505</f>
        <v>0</v>
      </c>
      <c r="T505" s="9" t="n">
        <f aca="false">+Outflows!T505+Fees!T505+'Ongoing Cash Flows'!T505+'Terminal Value'!T505</f>
        <v>0</v>
      </c>
      <c r="U505" s="9" t="n">
        <f aca="false">+Outflows!U505+Fees!U505+'Ongoing Cash Flows'!U505+'Terminal Value'!U505</f>
        <v>0</v>
      </c>
      <c r="V505" s="9" t="n">
        <f aca="false">+Outflows!V505+Fees!V505+'Ongoing Cash Flows'!V505+'Terminal Value'!V505</f>
        <v>0</v>
      </c>
      <c r="W505" s="9" t="n">
        <f aca="false">+Outflows!W505+Fees!W505+'Ongoing Cash Flows'!W505+'Terminal Value'!W505</f>
        <v>0</v>
      </c>
      <c r="X505" s="9" t="n">
        <f aca="false">+Outflows!X505+Fees!X505+'Ongoing Cash Flows'!X505+'Terminal Value'!X505</f>
        <v>0</v>
      </c>
      <c r="Y505" s="9" t="n">
        <f aca="false">+Outflows!Y505+Fees!Y505+'Ongoing Cash Flows'!Y505+'Terminal Value'!Y505</f>
        <v>0</v>
      </c>
      <c r="Z505" s="9" t="n">
        <f aca="false">+Outflows!Z505+Fees!Z505+'Ongoing Cash Flows'!Z505+'Terminal Value'!Z505</f>
        <v>0</v>
      </c>
      <c r="AA505" s="9" t="n">
        <f aca="false">+Outflows!AA505+Fees!AA505+'Ongoing Cash Flows'!AA505+'Terminal Value'!AA505</f>
        <v>0</v>
      </c>
      <c r="AB505" s="9" t="n">
        <f aca="false">+Outflows!AB505+Fees!AB505+'Ongoing Cash Flows'!AB505+'Terminal Value'!AB505</f>
        <v>0</v>
      </c>
      <c r="AC505" s="9" t="n">
        <f aca="false">+Outflows!AC505+Fees!AC505+'Ongoing Cash Flows'!AC505+'Terminal Value'!AC505</f>
        <v>0</v>
      </c>
      <c r="AD505" s="9" t="n">
        <f aca="false">+Outflows!AD505+Fees!AD505+'Ongoing Cash Flows'!AD505+'Terminal Value'!AD505</f>
        <v>0</v>
      </c>
      <c r="AE505" s="9" t="n">
        <f aca="false">+Outflows!AE505+Fees!AE505+'Ongoing Cash Flows'!AE505+'Terminal Value'!AE505</f>
        <v>0</v>
      </c>
      <c r="AF505" s="9" t="n">
        <f aca="false">+Outflows!AF505+Fees!AF505+'Ongoing Cash Flows'!AF505+'Terminal Value'!AF505</f>
        <v>0</v>
      </c>
      <c r="AG505" s="9" t="n">
        <f aca="false">+Outflows!AG505+Fees!AG505+'Ongoing Cash Flows'!AG505+'Terminal Value'!AG505</f>
        <v>0</v>
      </c>
      <c r="AH505" s="9" t="n">
        <f aca="false">+Outflows!AH505+Fees!AH505+'Ongoing Cash Flows'!AH505+'Terminal Value'!AH505</f>
        <v>0</v>
      </c>
      <c r="AI505" s="9" t="n">
        <f aca="false">+Outflows!AI505+Fees!AI505+'Ongoing Cash Flows'!AI505+'Terminal Value'!AI505</f>
        <v>0</v>
      </c>
      <c r="AJ505" s="9" t="n">
        <f aca="false">+Outflows!AJ505+Fees!AJ505+'Ongoing Cash Flows'!AJ505+'Terminal Value'!AJ505</f>
        <v>0</v>
      </c>
      <c r="AK505" s="9"/>
      <c r="AL505" s="1"/>
      <c r="AM505" s="32"/>
      <c r="AN505" s="33" t="n">
        <f aca="false">IF(ISERROR(XIRR(B505:AJ505,IRRDates)),-1,XIRR(B505:AJ505,IRRDates))</f>
        <v>0.0498458948017637</v>
      </c>
      <c r="AO505" s="9" t="n">
        <f aca="false">SUMPRODUCT(B505:AJ505,PVRf)</f>
        <v>0</v>
      </c>
      <c r="AP505" s="9" t="n">
        <f aca="false">MIN(0,AO505-$AO$1004)^2</f>
        <v>0</v>
      </c>
      <c r="AQ505" s="9" t="n">
        <f aca="false">MAX(0,AO505-$AO$1004)^2</f>
        <v>0</v>
      </c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20"/>
      <c r="CM505" s="20"/>
      <c r="CN505" s="20"/>
      <c r="CO505" s="20"/>
      <c r="CP505" s="20"/>
    </row>
    <row r="506" customFormat="false" ht="11.25" hidden="false" customHeight="false" outlineLevel="0" collapsed="false">
      <c r="A506" s="1" t="n">
        <v>504</v>
      </c>
      <c r="B506" s="9" t="n">
        <f aca="false">+Outflows!B506+Fees!B506+'Ongoing Cash Flows'!B506+'Terminal Value'!B506</f>
        <v>-88964.7218467969</v>
      </c>
      <c r="C506" s="9" t="n">
        <f aca="false">+Outflows!C506+Fees!C506+'Ongoing Cash Flows'!C506+'Terminal Value'!C506</f>
        <v>14156.5965546311</v>
      </c>
      <c r="D506" s="9" t="n">
        <f aca="false">+Outflows!D506+Fees!D506+'Ongoing Cash Flows'!D506+'Terminal Value'!D506</f>
        <v>11949.1955218307</v>
      </c>
      <c r="E506" s="9" t="n">
        <f aca="false">+Outflows!E506+Fees!E506+'Ongoing Cash Flows'!E506+'Terminal Value'!E506</f>
        <v>9899.98259578924</v>
      </c>
      <c r="F506" s="9" t="n">
        <f aca="false">+Outflows!F506+Fees!F506+'Ongoing Cash Flows'!F506+'Terminal Value'!F506</f>
        <v>9525.17259135609</v>
      </c>
      <c r="G506" s="9" t="n">
        <f aca="false">+Outflows!G506+Fees!G506+'Ongoing Cash Flows'!G506+'Terminal Value'!G506</f>
        <v>9232.30243002665</v>
      </c>
      <c r="H506" s="9" t="n">
        <f aca="false">+Outflows!H506+Fees!H506+'Ongoing Cash Flows'!H506+'Terminal Value'!H506</f>
        <v>8366.41401476947</v>
      </c>
      <c r="I506" s="9" t="n">
        <f aca="false">+Outflows!I506+Fees!I506+'Ongoing Cash Flows'!I506+'Terminal Value'!I506</f>
        <v>8222.12593755505</v>
      </c>
      <c r="J506" s="9" t="n">
        <f aca="false">+Outflows!J506+Fees!J506+'Ongoing Cash Flows'!J506+'Terminal Value'!J506</f>
        <v>8209.69173502006</v>
      </c>
      <c r="K506" s="9" t="n">
        <f aca="false">+Outflows!K506+Fees!K506+'Ongoing Cash Flows'!K506+'Terminal Value'!K506</f>
        <v>8200.34345479443</v>
      </c>
      <c r="L506" s="9" t="n">
        <f aca="false">+Outflows!L506+Fees!L506+'Ongoing Cash Flows'!L506+'Terminal Value'!L506</f>
        <v>8201.76380013965</v>
      </c>
      <c r="M506" s="9" t="n">
        <f aca="false">+Outflows!M506+Fees!M506+'Ongoing Cash Flows'!M506+'Terminal Value'!M506</f>
        <v>8173.5648204916</v>
      </c>
      <c r="N506" s="9" t="n">
        <f aca="false">+Outflows!N506+Fees!N506+'Ongoing Cash Flows'!N506+'Terminal Value'!N506</f>
        <v>8156.11106760775</v>
      </c>
      <c r="O506" s="9" t="n">
        <f aca="false">+Outflows!O506+Fees!O506+'Ongoing Cash Flows'!O506+'Terminal Value'!O506</f>
        <v>7829.79450335974</v>
      </c>
      <c r="P506" s="9" t="n">
        <f aca="false">+Outflows!P506+Fees!P506+'Ongoing Cash Flows'!P506+'Terminal Value'!P506</f>
        <v>7722.12858208193</v>
      </c>
      <c r="Q506" s="9" t="n">
        <f aca="false">+Outflows!Q506+Fees!Q506+'Ongoing Cash Flows'!Q506+'Terminal Value'!Q506</f>
        <v>7693.37945853215</v>
      </c>
      <c r="R506" s="9" t="n">
        <f aca="false">+Outflows!R506+Fees!R506+'Ongoing Cash Flows'!R506+'Terminal Value'!R506</f>
        <v>1020.38977369402</v>
      </c>
      <c r="S506" s="9" t="n">
        <f aca="false">+Outflows!S506+Fees!S506+'Ongoing Cash Flows'!S506+'Terminal Value'!S506</f>
        <v>0</v>
      </c>
      <c r="T506" s="9" t="n">
        <f aca="false">+Outflows!T506+Fees!T506+'Ongoing Cash Flows'!T506+'Terminal Value'!T506</f>
        <v>0</v>
      </c>
      <c r="U506" s="9" t="n">
        <f aca="false">+Outflows!U506+Fees!U506+'Ongoing Cash Flows'!U506+'Terminal Value'!U506</f>
        <v>0</v>
      </c>
      <c r="V506" s="9" t="n">
        <f aca="false">+Outflows!V506+Fees!V506+'Ongoing Cash Flows'!V506+'Terminal Value'!V506</f>
        <v>0</v>
      </c>
      <c r="W506" s="9" t="n">
        <f aca="false">+Outflows!W506+Fees!W506+'Ongoing Cash Flows'!W506+'Terminal Value'!W506</f>
        <v>0</v>
      </c>
      <c r="X506" s="9" t="n">
        <f aca="false">+Outflows!X506+Fees!X506+'Ongoing Cash Flows'!X506+'Terminal Value'!X506</f>
        <v>0</v>
      </c>
      <c r="Y506" s="9" t="n">
        <f aca="false">+Outflows!Y506+Fees!Y506+'Ongoing Cash Flows'!Y506+'Terminal Value'!Y506</f>
        <v>0</v>
      </c>
      <c r="Z506" s="9" t="n">
        <f aca="false">+Outflows!Z506+Fees!Z506+'Ongoing Cash Flows'!Z506+'Terminal Value'!Z506</f>
        <v>0</v>
      </c>
      <c r="AA506" s="9" t="n">
        <f aca="false">+Outflows!AA506+Fees!AA506+'Ongoing Cash Flows'!AA506+'Terminal Value'!AA506</f>
        <v>0</v>
      </c>
      <c r="AB506" s="9" t="n">
        <f aca="false">+Outflows!AB506+Fees!AB506+'Ongoing Cash Flows'!AB506+'Terminal Value'!AB506</f>
        <v>0</v>
      </c>
      <c r="AC506" s="9" t="n">
        <f aca="false">+Outflows!AC506+Fees!AC506+'Ongoing Cash Flows'!AC506+'Terminal Value'!AC506</f>
        <v>0</v>
      </c>
      <c r="AD506" s="9" t="n">
        <f aca="false">+Outflows!AD506+Fees!AD506+'Ongoing Cash Flows'!AD506+'Terminal Value'!AD506</f>
        <v>0</v>
      </c>
      <c r="AE506" s="9" t="n">
        <f aca="false">+Outflows!AE506+Fees!AE506+'Ongoing Cash Flows'!AE506+'Terminal Value'!AE506</f>
        <v>0</v>
      </c>
      <c r="AF506" s="9" t="n">
        <f aca="false">+Outflows!AF506+Fees!AF506+'Ongoing Cash Flows'!AF506+'Terminal Value'!AF506</f>
        <v>0</v>
      </c>
      <c r="AG506" s="9" t="n">
        <f aca="false">+Outflows!AG506+Fees!AG506+'Ongoing Cash Flows'!AG506+'Terminal Value'!AG506</f>
        <v>0</v>
      </c>
      <c r="AH506" s="9" t="n">
        <f aca="false">+Outflows!AH506+Fees!AH506+'Ongoing Cash Flows'!AH506+'Terminal Value'!AH506</f>
        <v>0</v>
      </c>
      <c r="AI506" s="9" t="n">
        <f aca="false">+Outflows!AI506+Fees!AI506+'Ongoing Cash Flows'!AI506+'Terminal Value'!AI506</f>
        <v>0</v>
      </c>
      <c r="AJ506" s="9" t="n">
        <f aca="false">+Outflows!AJ506+Fees!AJ506+'Ongoing Cash Flows'!AJ506+'Terminal Value'!AJ506</f>
        <v>0</v>
      </c>
      <c r="AK506" s="9"/>
      <c r="AL506" s="1"/>
      <c r="AM506" s="32"/>
      <c r="AN506" s="33" t="n">
        <f aca="false">IF(ISERROR(XIRR(B506:AJ506,IRRDates)),-1,XIRR(B506:AJ506,IRRDates))</f>
        <v>0.0652265194051265</v>
      </c>
      <c r="AO506" s="9" t="n">
        <f aca="false">SUMPRODUCT(B506:AJ506,PVRf)</f>
        <v>0</v>
      </c>
      <c r="AP506" s="9" t="n">
        <f aca="false">MIN(0,AO506-$AO$1004)^2</f>
        <v>0</v>
      </c>
      <c r="AQ506" s="9" t="n">
        <f aca="false">MAX(0,AO506-$AO$1004)^2</f>
        <v>0</v>
      </c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20"/>
      <c r="CM506" s="20"/>
      <c r="CN506" s="20"/>
      <c r="CO506" s="20"/>
      <c r="CP506" s="20"/>
    </row>
    <row r="507" customFormat="false" ht="11.25" hidden="false" customHeight="false" outlineLevel="0" collapsed="false">
      <c r="A507" s="1" t="n">
        <v>505</v>
      </c>
      <c r="B507" s="9" t="n">
        <f aca="false">+Outflows!B507+Fees!B507+'Ongoing Cash Flows'!B507+'Terminal Value'!B507</f>
        <v>-98376.2951455434</v>
      </c>
      <c r="C507" s="9" t="n">
        <f aca="false">+Outflows!C507+Fees!C507+'Ongoing Cash Flows'!C507+'Terminal Value'!C507</f>
        <v>14245.7562614525</v>
      </c>
      <c r="D507" s="9" t="n">
        <f aca="false">+Outflows!D507+Fees!D507+'Ongoing Cash Flows'!D507+'Terminal Value'!D507</f>
        <v>12323.763389521</v>
      </c>
      <c r="E507" s="9" t="n">
        <f aca="false">+Outflows!E507+Fees!E507+'Ongoing Cash Flows'!E507+'Terminal Value'!E507</f>
        <v>10302.3563321918</v>
      </c>
      <c r="F507" s="9" t="n">
        <f aca="false">+Outflows!F507+Fees!F507+'Ongoing Cash Flows'!F507+'Terminal Value'!F507</f>
        <v>9766.90290631637</v>
      </c>
      <c r="G507" s="9" t="n">
        <f aca="false">+Outflows!G507+Fees!G507+'Ongoing Cash Flows'!G507+'Terminal Value'!G507</f>
        <v>9507.40929537339</v>
      </c>
      <c r="H507" s="9" t="n">
        <f aca="false">+Outflows!H507+Fees!H507+'Ongoing Cash Flows'!H507+'Terminal Value'!H507</f>
        <v>8594.3834019893</v>
      </c>
      <c r="I507" s="9" t="n">
        <f aca="false">+Outflows!I507+Fees!I507+'Ongoing Cash Flows'!I507+'Terminal Value'!I507</f>
        <v>8438.01989976966</v>
      </c>
      <c r="J507" s="9" t="n">
        <f aca="false">+Outflows!J507+Fees!J507+'Ongoing Cash Flows'!J507+'Terminal Value'!J507</f>
        <v>8425.58569723467</v>
      </c>
      <c r="K507" s="9" t="n">
        <f aca="false">+Outflows!K507+Fees!K507+'Ongoing Cash Flows'!K507+'Terminal Value'!K507</f>
        <v>8416.60333897889</v>
      </c>
      <c r="L507" s="9" t="n">
        <f aca="false">+Outflows!L507+Fees!L507+'Ongoing Cash Flows'!L507+'Terminal Value'!L507</f>
        <v>8417.65776235426</v>
      </c>
      <c r="M507" s="9" t="n">
        <f aca="false">+Outflows!M507+Fees!M507+'Ongoing Cash Flows'!M507+'Terminal Value'!M507</f>
        <v>8389.82470467607</v>
      </c>
      <c r="N507" s="9" t="n">
        <f aca="false">+Outflows!N507+Fees!N507+'Ongoing Cash Flows'!N507+'Terminal Value'!N507</f>
        <v>8372.00502982235</v>
      </c>
      <c r="O507" s="9" t="n">
        <f aca="false">+Outflows!O507+Fees!O507+'Ongoing Cash Flows'!O507+'Terminal Value'!O507</f>
        <v>8046.0543875442</v>
      </c>
      <c r="P507" s="9" t="n">
        <f aca="false">+Outflows!P507+Fees!P507+'Ongoing Cash Flows'!P507+'Terminal Value'!P507</f>
        <v>7938.02254429653</v>
      </c>
      <c r="Q507" s="9" t="n">
        <f aca="false">+Outflows!Q507+Fees!Q507+'Ongoing Cash Flows'!Q507+'Terminal Value'!Q507</f>
        <v>7909.63934271661</v>
      </c>
      <c r="R507" s="9" t="n">
        <f aca="false">+Outflows!R507+Fees!R507+'Ongoing Cash Flows'!R507+'Terminal Value'!R507</f>
        <v>1128.33675480132</v>
      </c>
      <c r="S507" s="9" t="n">
        <f aca="false">+Outflows!S507+Fees!S507+'Ongoing Cash Flows'!S507+'Terminal Value'!S507</f>
        <v>0</v>
      </c>
      <c r="T507" s="9" t="n">
        <f aca="false">+Outflows!T507+Fees!T507+'Ongoing Cash Flows'!T507+'Terminal Value'!T507</f>
        <v>0</v>
      </c>
      <c r="U507" s="9" t="n">
        <f aca="false">+Outflows!U507+Fees!U507+'Ongoing Cash Flows'!U507+'Terminal Value'!U507</f>
        <v>0</v>
      </c>
      <c r="V507" s="9" t="n">
        <f aca="false">+Outflows!V507+Fees!V507+'Ongoing Cash Flows'!V507+'Terminal Value'!V507</f>
        <v>0</v>
      </c>
      <c r="W507" s="9" t="n">
        <f aca="false">+Outflows!W507+Fees!W507+'Ongoing Cash Flows'!W507+'Terminal Value'!W507</f>
        <v>0</v>
      </c>
      <c r="X507" s="9" t="n">
        <f aca="false">+Outflows!X507+Fees!X507+'Ongoing Cash Flows'!X507+'Terminal Value'!X507</f>
        <v>0</v>
      </c>
      <c r="Y507" s="9" t="n">
        <f aca="false">+Outflows!Y507+Fees!Y507+'Ongoing Cash Flows'!Y507+'Terminal Value'!Y507</f>
        <v>0</v>
      </c>
      <c r="Z507" s="9" t="n">
        <f aca="false">+Outflows!Z507+Fees!Z507+'Ongoing Cash Flows'!Z507+'Terminal Value'!Z507</f>
        <v>0</v>
      </c>
      <c r="AA507" s="9" t="n">
        <f aca="false">+Outflows!AA507+Fees!AA507+'Ongoing Cash Flows'!AA507+'Terminal Value'!AA507</f>
        <v>0</v>
      </c>
      <c r="AB507" s="9" t="n">
        <f aca="false">+Outflows!AB507+Fees!AB507+'Ongoing Cash Flows'!AB507+'Terminal Value'!AB507</f>
        <v>0</v>
      </c>
      <c r="AC507" s="9" t="n">
        <f aca="false">+Outflows!AC507+Fees!AC507+'Ongoing Cash Flows'!AC507+'Terminal Value'!AC507</f>
        <v>0</v>
      </c>
      <c r="AD507" s="9" t="n">
        <f aca="false">+Outflows!AD507+Fees!AD507+'Ongoing Cash Flows'!AD507+'Terminal Value'!AD507</f>
        <v>0</v>
      </c>
      <c r="AE507" s="9" t="n">
        <f aca="false">+Outflows!AE507+Fees!AE507+'Ongoing Cash Flows'!AE507+'Terminal Value'!AE507</f>
        <v>0</v>
      </c>
      <c r="AF507" s="9" t="n">
        <f aca="false">+Outflows!AF507+Fees!AF507+'Ongoing Cash Flows'!AF507+'Terminal Value'!AF507</f>
        <v>0</v>
      </c>
      <c r="AG507" s="9" t="n">
        <f aca="false">+Outflows!AG507+Fees!AG507+'Ongoing Cash Flows'!AG507+'Terminal Value'!AG507</f>
        <v>0</v>
      </c>
      <c r="AH507" s="9" t="n">
        <f aca="false">+Outflows!AH507+Fees!AH507+'Ongoing Cash Flows'!AH507+'Terminal Value'!AH507</f>
        <v>0</v>
      </c>
      <c r="AI507" s="9" t="n">
        <f aca="false">+Outflows!AI507+Fees!AI507+'Ongoing Cash Flows'!AI507+'Terminal Value'!AI507</f>
        <v>0</v>
      </c>
      <c r="AJ507" s="9" t="n">
        <f aca="false">+Outflows!AJ507+Fees!AJ507+'Ongoing Cash Flows'!AJ507+'Terminal Value'!AJ507</f>
        <v>0</v>
      </c>
      <c r="AK507" s="9"/>
      <c r="AL507" s="1"/>
      <c r="AM507" s="32"/>
      <c r="AN507" s="33" t="n">
        <f aca="false">IF(ISERROR(XIRR(B507:AJ507,IRRDates)),-1,XIRR(B507:AJ507,IRRDates))</f>
        <v>0.0526375817678289</v>
      </c>
      <c r="AO507" s="9" t="n">
        <f aca="false">SUMPRODUCT(B507:AJ507,PVRf)</f>
        <v>0</v>
      </c>
      <c r="AP507" s="9" t="n">
        <f aca="false">MIN(0,AO507-$AO$1004)^2</f>
        <v>0</v>
      </c>
      <c r="AQ507" s="9" t="n">
        <f aca="false">MAX(0,AO507-$AO$1004)^2</f>
        <v>0</v>
      </c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20"/>
      <c r="CM507" s="20"/>
      <c r="CN507" s="20"/>
      <c r="CO507" s="20"/>
      <c r="CP507" s="20"/>
    </row>
    <row r="508" customFormat="false" ht="11.25" hidden="false" customHeight="false" outlineLevel="0" collapsed="false">
      <c r="A508" s="1" t="n">
        <v>506</v>
      </c>
      <c r="B508" s="9" t="n">
        <f aca="false">+Outflows!B508+Fees!B508+'Ongoing Cash Flows'!B508+'Terminal Value'!B508</f>
        <v>-92530.2850487597</v>
      </c>
      <c r="C508" s="9" t="n">
        <f aca="false">+Outflows!C508+Fees!C508+'Ongoing Cash Flows'!C508+'Terminal Value'!C508</f>
        <v>14191.1791392136</v>
      </c>
      <c r="D508" s="9" t="n">
        <f aca="false">+Outflows!D508+Fees!D508+'Ongoing Cash Flows'!D508+'Terminal Value'!D508</f>
        <v>12125.7555705826</v>
      </c>
      <c r="E508" s="9" t="n">
        <f aca="false">+Outflows!E508+Fees!E508+'Ongoing Cash Flows'!E508+'Terminal Value'!E508</f>
        <v>10135.3211309868</v>
      </c>
      <c r="F508" s="9" t="n">
        <f aca="false">+Outflows!F508+Fees!F508+'Ongoing Cash Flows'!F508+'Terminal Value'!F508</f>
        <v>9674.88712042839</v>
      </c>
      <c r="G508" s="9" t="n">
        <f aca="false">+Outflows!G508+Fees!G508+'Ongoing Cash Flows'!G508+'Terminal Value'!G508</f>
        <v>9417.29775370895</v>
      </c>
      <c r="H508" s="9" t="n">
        <f aca="false">+Outflows!H508+Fees!H508+'Ongoing Cash Flows'!H508+'Terminal Value'!H508</f>
        <v>8452.77994238259</v>
      </c>
      <c r="I508" s="9" t="n">
        <f aca="false">+Outflows!I508+Fees!I508+'Ongoing Cash Flows'!I508+'Terminal Value'!I508</f>
        <v>8303.91710495752</v>
      </c>
      <c r="J508" s="9" t="n">
        <f aca="false">+Outflows!J508+Fees!J508+'Ongoing Cash Flows'!J508+'Terminal Value'!J508</f>
        <v>8291.48290242253</v>
      </c>
      <c r="K508" s="9" t="n">
        <f aca="false">+Outflows!K508+Fees!K508+'Ongoing Cash Flows'!K508+'Terminal Value'!K508</f>
        <v>8282.27325129418</v>
      </c>
      <c r="L508" s="9" t="n">
        <f aca="false">+Outflows!L508+Fees!L508+'Ongoing Cash Flows'!L508+'Terminal Value'!L508</f>
        <v>8283.55496754212</v>
      </c>
      <c r="M508" s="9" t="n">
        <f aca="false">+Outflows!M508+Fees!M508+'Ongoing Cash Flows'!M508+'Terminal Value'!M508</f>
        <v>8255.49461699136</v>
      </c>
      <c r="N508" s="9" t="n">
        <f aca="false">+Outflows!N508+Fees!N508+'Ongoing Cash Flows'!N508+'Terminal Value'!N508</f>
        <v>8237.90223501021</v>
      </c>
      <c r="O508" s="9" t="n">
        <f aca="false">+Outflows!O508+Fees!O508+'Ongoing Cash Flows'!O508+'Terminal Value'!O508</f>
        <v>7911.7242998595</v>
      </c>
      <c r="P508" s="9" t="n">
        <f aca="false">+Outflows!P508+Fees!P508+'Ongoing Cash Flows'!P508+'Terminal Value'!P508</f>
        <v>7803.91974948439</v>
      </c>
      <c r="Q508" s="9" t="n">
        <f aca="false">+Outflows!Q508+Fees!Q508+'Ongoing Cash Flows'!Q508+'Terminal Value'!Q508</f>
        <v>7775.3092550319</v>
      </c>
      <c r="R508" s="9" t="n">
        <f aca="false">+Outflows!R508+Fees!R508+'Ongoing Cash Flows'!R508+'Terminal Value'!R508</f>
        <v>1061.28535739525</v>
      </c>
      <c r="S508" s="9" t="n">
        <f aca="false">+Outflows!S508+Fees!S508+'Ongoing Cash Flows'!S508+'Terminal Value'!S508</f>
        <v>0</v>
      </c>
      <c r="T508" s="9" t="n">
        <f aca="false">+Outflows!T508+Fees!T508+'Ongoing Cash Flows'!T508+'Terminal Value'!T508</f>
        <v>0</v>
      </c>
      <c r="U508" s="9" t="n">
        <f aca="false">+Outflows!U508+Fees!U508+'Ongoing Cash Flows'!U508+'Terminal Value'!U508</f>
        <v>0</v>
      </c>
      <c r="V508" s="9" t="n">
        <f aca="false">+Outflows!V508+Fees!V508+'Ongoing Cash Flows'!V508+'Terminal Value'!V508</f>
        <v>0</v>
      </c>
      <c r="W508" s="9" t="n">
        <f aca="false">+Outflows!W508+Fees!W508+'Ongoing Cash Flows'!W508+'Terminal Value'!W508</f>
        <v>0</v>
      </c>
      <c r="X508" s="9" t="n">
        <f aca="false">+Outflows!X508+Fees!X508+'Ongoing Cash Flows'!X508+'Terminal Value'!X508</f>
        <v>0</v>
      </c>
      <c r="Y508" s="9" t="n">
        <f aca="false">+Outflows!Y508+Fees!Y508+'Ongoing Cash Flows'!Y508+'Terminal Value'!Y508</f>
        <v>0</v>
      </c>
      <c r="Z508" s="9" t="n">
        <f aca="false">+Outflows!Z508+Fees!Z508+'Ongoing Cash Flows'!Z508+'Terminal Value'!Z508</f>
        <v>0</v>
      </c>
      <c r="AA508" s="9" t="n">
        <f aca="false">+Outflows!AA508+Fees!AA508+'Ongoing Cash Flows'!AA508+'Terminal Value'!AA508</f>
        <v>0</v>
      </c>
      <c r="AB508" s="9" t="n">
        <f aca="false">+Outflows!AB508+Fees!AB508+'Ongoing Cash Flows'!AB508+'Terminal Value'!AB508</f>
        <v>0</v>
      </c>
      <c r="AC508" s="9" t="n">
        <f aca="false">+Outflows!AC508+Fees!AC508+'Ongoing Cash Flows'!AC508+'Terminal Value'!AC508</f>
        <v>0</v>
      </c>
      <c r="AD508" s="9" t="n">
        <f aca="false">+Outflows!AD508+Fees!AD508+'Ongoing Cash Flows'!AD508+'Terminal Value'!AD508</f>
        <v>0</v>
      </c>
      <c r="AE508" s="9" t="n">
        <f aca="false">+Outflows!AE508+Fees!AE508+'Ongoing Cash Flows'!AE508+'Terminal Value'!AE508</f>
        <v>0</v>
      </c>
      <c r="AF508" s="9" t="n">
        <f aca="false">+Outflows!AF508+Fees!AF508+'Ongoing Cash Flows'!AF508+'Terminal Value'!AF508</f>
        <v>0</v>
      </c>
      <c r="AG508" s="9" t="n">
        <f aca="false">+Outflows!AG508+Fees!AG508+'Ongoing Cash Flows'!AG508+'Terminal Value'!AG508</f>
        <v>0</v>
      </c>
      <c r="AH508" s="9" t="n">
        <f aca="false">+Outflows!AH508+Fees!AH508+'Ongoing Cash Flows'!AH508+'Terminal Value'!AH508</f>
        <v>0</v>
      </c>
      <c r="AI508" s="9" t="n">
        <f aca="false">+Outflows!AI508+Fees!AI508+'Ongoing Cash Flows'!AI508+'Terminal Value'!AI508</f>
        <v>0</v>
      </c>
      <c r="AJ508" s="9" t="n">
        <f aca="false">+Outflows!AJ508+Fees!AJ508+'Ongoing Cash Flows'!AJ508+'Terminal Value'!AJ508</f>
        <v>0</v>
      </c>
      <c r="AK508" s="9"/>
      <c r="AL508" s="1"/>
      <c r="AM508" s="32"/>
      <c r="AN508" s="33" t="n">
        <f aca="false">IF(ISERROR(XIRR(B508:AJ508,IRRDates)),-1,XIRR(B508:AJ508,IRRDates))</f>
        <v>0.0605707323684462</v>
      </c>
      <c r="AO508" s="9" t="n">
        <f aca="false">SUMPRODUCT(B508:AJ508,PVRf)</f>
        <v>0</v>
      </c>
      <c r="AP508" s="9" t="n">
        <f aca="false">MIN(0,AO508-$AO$1004)^2</f>
        <v>0</v>
      </c>
      <c r="AQ508" s="9" t="n">
        <f aca="false">MAX(0,AO508-$AO$1004)^2</f>
        <v>0</v>
      </c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20"/>
      <c r="CM508" s="20"/>
      <c r="CN508" s="20"/>
      <c r="CO508" s="20"/>
      <c r="CP508" s="20"/>
    </row>
    <row r="509" customFormat="false" ht="11.25" hidden="false" customHeight="false" outlineLevel="0" collapsed="false">
      <c r="A509" s="1" t="n">
        <v>507</v>
      </c>
      <c r="B509" s="9" t="n">
        <f aca="false">+Outflows!B509+Fees!B509+'Ongoing Cash Flows'!B509+'Terminal Value'!B509</f>
        <v>-98608.8869654522</v>
      </c>
      <c r="C509" s="9" t="n">
        <f aca="false">+Outflows!C509+Fees!C509+'Ongoing Cash Flows'!C509+'Terminal Value'!C509</f>
        <v>14348.5323779571</v>
      </c>
      <c r="D509" s="9" t="n">
        <f aca="false">+Outflows!D509+Fees!D509+'Ongoing Cash Flows'!D509+'Terminal Value'!D509</f>
        <v>12376.7454337249</v>
      </c>
      <c r="E509" s="9" t="n">
        <f aca="false">+Outflows!E509+Fees!E509+'Ongoing Cash Flows'!E509+'Terminal Value'!E509</f>
        <v>10300.1054752356</v>
      </c>
      <c r="F509" s="9" t="n">
        <f aca="false">+Outflows!F509+Fees!F509+'Ongoing Cash Flows'!F509+'Terminal Value'!F509</f>
        <v>9800.26817938902</v>
      </c>
      <c r="G509" s="9" t="n">
        <f aca="false">+Outflows!G509+Fees!G509+'Ongoing Cash Flows'!G509+'Terminal Value'!G509</f>
        <v>9486.1387470307</v>
      </c>
      <c r="H509" s="9" t="n">
        <f aca="false">+Outflows!H509+Fees!H509+'Ongoing Cash Flows'!H509+'Terminal Value'!H509</f>
        <v>8600.01729687317</v>
      </c>
      <c r="I509" s="9" t="n">
        <f aca="false">+Outflows!I509+Fees!I509+'Ongoing Cash Flows'!I509+'Terminal Value'!I509</f>
        <v>8443.35537004491</v>
      </c>
      <c r="J509" s="9" t="n">
        <f aca="false">+Outflows!J509+Fees!J509+'Ongoing Cash Flows'!J509+'Terminal Value'!J509</f>
        <v>8430.92116750992</v>
      </c>
      <c r="K509" s="9" t="n">
        <f aca="false">+Outflows!K509+Fees!K509+'Ongoing Cash Flows'!K509+'Terminal Value'!K509</f>
        <v>8421.9478524241</v>
      </c>
      <c r="L509" s="9" t="n">
        <f aca="false">+Outflows!L509+Fees!L509+'Ongoing Cash Flows'!L509+'Terminal Value'!L509</f>
        <v>8422.99323262951</v>
      </c>
      <c r="M509" s="9" t="n">
        <f aca="false">+Outflows!M509+Fees!M509+'Ongoing Cash Flows'!M509+'Terminal Value'!M509</f>
        <v>8395.16921812128</v>
      </c>
      <c r="N509" s="9" t="n">
        <f aca="false">+Outflows!N509+Fees!N509+'Ongoing Cash Flows'!N509+'Terminal Value'!N509</f>
        <v>8377.3405000976</v>
      </c>
      <c r="O509" s="9" t="n">
        <f aca="false">+Outflows!O509+Fees!O509+'Ongoing Cash Flows'!O509+'Terminal Value'!O509</f>
        <v>8051.39890098941</v>
      </c>
      <c r="P509" s="9" t="n">
        <f aca="false">+Outflows!P509+Fees!P509+'Ongoing Cash Flows'!P509+'Terminal Value'!P509</f>
        <v>7943.35801457178</v>
      </c>
      <c r="Q509" s="9" t="n">
        <f aca="false">+Outflows!Q509+Fees!Q509+'Ongoing Cash Flows'!Q509+'Terminal Value'!Q509</f>
        <v>7914.98385616182</v>
      </c>
      <c r="R509" s="9" t="n">
        <f aca="false">+Outflows!R509+Fees!R509+'Ongoing Cash Flows'!R509+'Terminal Value'!R509</f>
        <v>1131.00448993895</v>
      </c>
      <c r="S509" s="9" t="n">
        <f aca="false">+Outflows!S509+Fees!S509+'Ongoing Cash Flows'!S509+'Terminal Value'!S509</f>
        <v>0</v>
      </c>
      <c r="T509" s="9" t="n">
        <f aca="false">+Outflows!T509+Fees!T509+'Ongoing Cash Flows'!T509+'Terminal Value'!T509</f>
        <v>0</v>
      </c>
      <c r="U509" s="9" t="n">
        <f aca="false">+Outflows!U509+Fees!U509+'Ongoing Cash Flows'!U509+'Terminal Value'!U509</f>
        <v>0</v>
      </c>
      <c r="V509" s="9" t="n">
        <f aca="false">+Outflows!V509+Fees!V509+'Ongoing Cash Flows'!V509+'Terminal Value'!V509</f>
        <v>0</v>
      </c>
      <c r="W509" s="9" t="n">
        <f aca="false">+Outflows!W509+Fees!W509+'Ongoing Cash Flows'!W509+'Terminal Value'!W509</f>
        <v>0</v>
      </c>
      <c r="X509" s="9" t="n">
        <f aca="false">+Outflows!X509+Fees!X509+'Ongoing Cash Flows'!X509+'Terminal Value'!X509</f>
        <v>0</v>
      </c>
      <c r="Y509" s="9" t="n">
        <f aca="false">+Outflows!Y509+Fees!Y509+'Ongoing Cash Flows'!Y509+'Terminal Value'!Y509</f>
        <v>0</v>
      </c>
      <c r="Z509" s="9" t="n">
        <f aca="false">+Outflows!Z509+Fees!Z509+'Ongoing Cash Flows'!Z509+'Terminal Value'!Z509</f>
        <v>0</v>
      </c>
      <c r="AA509" s="9" t="n">
        <f aca="false">+Outflows!AA509+Fees!AA509+'Ongoing Cash Flows'!AA509+'Terminal Value'!AA509</f>
        <v>0</v>
      </c>
      <c r="AB509" s="9" t="n">
        <f aca="false">+Outflows!AB509+Fees!AB509+'Ongoing Cash Flows'!AB509+'Terminal Value'!AB509</f>
        <v>0</v>
      </c>
      <c r="AC509" s="9" t="n">
        <f aca="false">+Outflows!AC509+Fees!AC509+'Ongoing Cash Flows'!AC509+'Terminal Value'!AC509</f>
        <v>0</v>
      </c>
      <c r="AD509" s="9" t="n">
        <f aca="false">+Outflows!AD509+Fees!AD509+'Ongoing Cash Flows'!AD509+'Terminal Value'!AD509</f>
        <v>0</v>
      </c>
      <c r="AE509" s="9" t="n">
        <f aca="false">+Outflows!AE509+Fees!AE509+'Ongoing Cash Flows'!AE509+'Terminal Value'!AE509</f>
        <v>0</v>
      </c>
      <c r="AF509" s="9" t="n">
        <f aca="false">+Outflows!AF509+Fees!AF509+'Ongoing Cash Flows'!AF509+'Terminal Value'!AF509</f>
        <v>0</v>
      </c>
      <c r="AG509" s="9" t="n">
        <f aca="false">+Outflows!AG509+Fees!AG509+'Ongoing Cash Flows'!AG509+'Terminal Value'!AG509</f>
        <v>0</v>
      </c>
      <c r="AH509" s="9" t="n">
        <f aca="false">+Outflows!AH509+Fees!AH509+'Ongoing Cash Flows'!AH509+'Terminal Value'!AH509</f>
        <v>0</v>
      </c>
      <c r="AI509" s="9" t="n">
        <f aca="false">+Outflows!AI509+Fees!AI509+'Ongoing Cash Flows'!AI509+'Terminal Value'!AI509</f>
        <v>0</v>
      </c>
      <c r="AJ509" s="9" t="n">
        <f aca="false">+Outflows!AJ509+Fees!AJ509+'Ongoing Cash Flows'!AJ509+'Terminal Value'!AJ509</f>
        <v>0</v>
      </c>
      <c r="AK509" s="9"/>
      <c r="AL509" s="1"/>
      <c r="AM509" s="32"/>
      <c r="AN509" s="33" t="n">
        <f aca="false">IF(ISERROR(XIRR(B509:AJ509,IRRDates)),-1,XIRR(B509:AJ509,IRRDates))</f>
        <v>0.0525617595003704</v>
      </c>
      <c r="AO509" s="9" t="n">
        <f aca="false">SUMPRODUCT(B509:AJ509,PVRf)</f>
        <v>0</v>
      </c>
      <c r="AP509" s="9" t="n">
        <f aca="false">MIN(0,AO509-$AO$1004)^2</f>
        <v>0</v>
      </c>
      <c r="AQ509" s="9" t="n">
        <f aca="false">MAX(0,AO509-$AO$1004)^2</f>
        <v>0</v>
      </c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20"/>
      <c r="CM509" s="20"/>
      <c r="CN509" s="20"/>
      <c r="CO509" s="20"/>
      <c r="CP509" s="20"/>
    </row>
    <row r="510" customFormat="false" ht="11.25" hidden="false" customHeight="false" outlineLevel="0" collapsed="false">
      <c r="A510" s="1" t="n">
        <v>508</v>
      </c>
      <c r="B510" s="9" t="n">
        <f aca="false">+Outflows!B510+Fees!B510+'Ongoing Cash Flows'!B510+'Terminal Value'!B510</f>
        <v>-99312.455654355</v>
      </c>
      <c r="C510" s="9" t="n">
        <f aca="false">+Outflows!C510+Fees!C510+'Ongoing Cash Flows'!C510+'Terminal Value'!C510</f>
        <v>14218.2273097702</v>
      </c>
      <c r="D510" s="9" t="n">
        <f aca="false">+Outflows!D510+Fees!D510+'Ongoing Cash Flows'!D510+'Terminal Value'!D510</f>
        <v>12312.5648315636</v>
      </c>
      <c r="E510" s="9" t="n">
        <f aca="false">+Outflows!E510+Fees!E510+'Ongoing Cash Flows'!E510+'Terminal Value'!E510</f>
        <v>10417.017285379</v>
      </c>
      <c r="F510" s="9" t="n">
        <f aca="false">+Outflows!F510+Fees!F510+'Ongoing Cash Flows'!F510+'Terminal Value'!F510</f>
        <v>9921.42894698771</v>
      </c>
      <c r="G510" s="9" t="n">
        <f aca="false">+Outflows!G510+Fees!G510+'Ongoing Cash Flows'!G510+'Terminal Value'!G510</f>
        <v>9620.76568383122</v>
      </c>
      <c r="H510" s="9" t="n">
        <f aca="false">+Outflows!H510+Fees!H510+'Ongoing Cash Flows'!H510+'Terminal Value'!H510</f>
        <v>8617.05930651226</v>
      </c>
      <c r="I510" s="9" t="n">
        <f aca="false">+Outflows!I510+Fees!I510+'Ongoing Cash Flows'!I510+'Terminal Value'!I510</f>
        <v>8459.49467291339</v>
      </c>
      <c r="J510" s="9" t="n">
        <f aca="false">+Outflows!J510+Fees!J510+'Ongoing Cash Flows'!J510+'Terminal Value'!J510</f>
        <v>8447.0604703784</v>
      </c>
      <c r="K510" s="9" t="n">
        <f aca="false">+Outflows!K510+Fees!K510+'Ongoing Cash Flows'!K510+'Terminal Value'!K510</f>
        <v>8438.1145100432</v>
      </c>
      <c r="L510" s="9" t="n">
        <f aca="false">+Outflows!L510+Fees!L510+'Ongoing Cash Flows'!L510+'Terminal Value'!L510</f>
        <v>8439.13253549799</v>
      </c>
      <c r="M510" s="9" t="n">
        <f aca="false">+Outflows!M510+Fees!M510+'Ongoing Cash Flows'!M510+'Terminal Value'!M510</f>
        <v>8411.33587574038</v>
      </c>
      <c r="N510" s="9" t="n">
        <f aca="false">+Outflows!N510+Fees!N510+'Ongoing Cash Flows'!N510+'Terminal Value'!N510</f>
        <v>8393.47980296608</v>
      </c>
      <c r="O510" s="9" t="n">
        <f aca="false">+Outflows!O510+Fees!O510+'Ongoing Cash Flows'!O510+'Terminal Value'!O510</f>
        <v>8067.56555860852</v>
      </c>
      <c r="P510" s="9" t="n">
        <f aca="false">+Outflows!P510+Fees!P510+'Ongoing Cash Flows'!P510+'Terminal Value'!P510</f>
        <v>7959.49731744026</v>
      </c>
      <c r="Q510" s="9" t="n">
        <f aca="false">+Outflows!Q510+Fees!Q510+'Ongoing Cash Flows'!Q510+'Terminal Value'!Q510</f>
        <v>7931.15051378092</v>
      </c>
      <c r="R510" s="9" t="n">
        <f aca="false">+Outflows!R510+Fees!R510+'Ongoing Cash Flows'!R510+'Terminal Value'!R510</f>
        <v>1139.07414137319</v>
      </c>
      <c r="S510" s="9" t="n">
        <f aca="false">+Outflows!S510+Fees!S510+'Ongoing Cash Flows'!S510+'Terminal Value'!S510</f>
        <v>0</v>
      </c>
      <c r="T510" s="9" t="n">
        <f aca="false">+Outflows!T510+Fees!T510+'Ongoing Cash Flows'!T510+'Terminal Value'!T510</f>
        <v>0</v>
      </c>
      <c r="U510" s="9" t="n">
        <f aca="false">+Outflows!U510+Fees!U510+'Ongoing Cash Flows'!U510+'Terminal Value'!U510</f>
        <v>0</v>
      </c>
      <c r="V510" s="9" t="n">
        <f aca="false">+Outflows!V510+Fees!V510+'Ongoing Cash Flows'!V510+'Terminal Value'!V510</f>
        <v>0</v>
      </c>
      <c r="W510" s="9" t="n">
        <f aca="false">+Outflows!W510+Fees!W510+'Ongoing Cash Flows'!W510+'Terminal Value'!W510</f>
        <v>0</v>
      </c>
      <c r="X510" s="9" t="n">
        <f aca="false">+Outflows!X510+Fees!X510+'Ongoing Cash Flows'!X510+'Terminal Value'!X510</f>
        <v>0</v>
      </c>
      <c r="Y510" s="9" t="n">
        <f aca="false">+Outflows!Y510+Fees!Y510+'Ongoing Cash Flows'!Y510+'Terminal Value'!Y510</f>
        <v>0</v>
      </c>
      <c r="Z510" s="9" t="n">
        <f aca="false">+Outflows!Z510+Fees!Z510+'Ongoing Cash Flows'!Z510+'Terminal Value'!Z510</f>
        <v>0</v>
      </c>
      <c r="AA510" s="9" t="n">
        <f aca="false">+Outflows!AA510+Fees!AA510+'Ongoing Cash Flows'!AA510+'Terminal Value'!AA510</f>
        <v>0</v>
      </c>
      <c r="AB510" s="9" t="n">
        <f aca="false">+Outflows!AB510+Fees!AB510+'Ongoing Cash Flows'!AB510+'Terminal Value'!AB510</f>
        <v>0</v>
      </c>
      <c r="AC510" s="9" t="n">
        <f aca="false">+Outflows!AC510+Fees!AC510+'Ongoing Cash Flows'!AC510+'Terminal Value'!AC510</f>
        <v>0</v>
      </c>
      <c r="AD510" s="9" t="n">
        <f aca="false">+Outflows!AD510+Fees!AD510+'Ongoing Cash Flows'!AD510+'Terminal Value'!AD510</f>
        <v>0</v>
      </c>
      <c r="AE510" s="9" t="n">
        <f aca="false">+Outflows!AE510+Fees!AE510+'Ongoing Cash Flows'!AE510+'Terminal Value'!AE510</f>
        <v>0</v>
      </c>
      <c r="AF510" s="9" t="n">
        <f aca="false">+Outflows!AF510+Fees!AF510+'Ongoing Cash Flows'!AF510+'Terminal Value'!AF510</f>
        <v>0</v>
      </c>
      <c r="AG510" s="9" t="n">
        <f aca="false">+Outflows!AG510+Fees!AG510+'Ongoing Cash Flows'!AG510+'Terminal Value'!AG510</f>
        <v>0</v>
      </c>
      <c r="AH510" s="9" t="n">
        <f aca="false">+Outflows!AH510+Fees!AH510+'Ongoing Cash Flows'!AH510+'Terminal Value'!AH510</f>
        <v>0</v>
      </c>
      <c r="AI510" s="9" t="n">
        <f aca="false">+Outflows!AI510+Fees!AI510+'Ongoing Cash Flows'!AI510+'Terminal Value'!AI510</f>
        <v>0</v>
      </c>
      <c r="AJ510" s="9" t="n">
        <f aca="false">+Outflows!AJ510+Fees!AJ510+'Ongoing Cash Flows'!AJ510+'Terminal Value'!AJ510</f>
        <v>0</v>
      </c>
      <c r="AK510" s="9"/>
      <c r="AL510" s="1"/>
      <c r="AM510" s="32"/>
      <c r="AN510" s="33" t="n">
        <f aca="false">IF(ISERROR(XIRR(B510:AJ510,IRRDates)),-1,XIRR(B510:AJ510,IRRDates))</f>
        <v>0.0517632034172159</v>
      </c>
      <c r="AO510" s="9" t="n">
        <f aca="false">SUMPRODUCT(B510:AJ510,PVRf)</f>
        <v>0</v>
      </c>
      <c r="AP510" s="9" t="n">
        <f aca="false">MIN(0,AO510-$AO$1004)^2</f>
        <v>0</v>
      </c>
      <c r="AQ510" s="9" t="n">
        <f aca="false">MAX(0,AO510-$AO$1004)^2</f>
        <v>0</v>
      </c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20"/>
      <c r="CM510" s="20"/>
      <c r="CN510" s="20"/>
      <c r="CO510" s="20"/>
      <c r="CP510" s="20"/>
    </row>
    <row r="511" customFormat="false" ht="11.25" hidden="false" customHeight="false" outlineLevel="0" collapsed="false">
      <c r="A511" s="1" t="n">
        <v>509</v>
      </c>
      <c r="B511" s="9" t="n">
        <f aca="false">+Outflows!B511+Fees!B511+'Ongoing Cash Flows'!B511+'Terminal Value'!B511</f>
        <v>-99799.0197794228</v>
      </c>
      <c r="C511" s="9" t="n">
        <f aca="false">+Outflows!C511+Fees!C511+'Ongoing Cash Flows'!C511+'Terminal Value'!C511</f>
        <v>14303.6950015867</v>
      </c>
      <c r="D511" s="9" t="n">
        <f aca="false">+Outflows!D511+Fees!D511+'Ongoing Cash Flows'!D511+'Terminal Value'!D511</f>
        <v>12377.8446805518</v>
      </c>
      <c r="E511" s="9" t="n">
        <f aca="false">+Outflows!E511+Fees!E511+'Ongoing Cash Flows'!E511+'Terminal Value'!E511</f>
        <v>10313.6820585684</v>
      </c>
      <c r="F511" s="9" t="n">
        <f aca="false">+Outflows!F511+Fees!F511+'Ongoing Cash Flows'!F511+'Terminal Value'!F511</f>
        <v>9905.48833639825</v>
      </c>
      <c r="G511" s="9" t="n">
        <f aca="false">+Outflows!G511+Fees!G511+'Ongoing Cash Flows'!G511+'Terminal Value'!G511</f>
        <v>9559.9121005295</v>
      </c>
      <c r="H511" s="9" t="n">
        <f aca="false">+Outflows!H511+Fees!H511+'Ongoing Cash Flows'!H511+'Terminal Value'!H511</f>
        <v>8628.84497952504</v>
      </c>
      <c r="I511" s="9" t="n">
        <f aca="false">+Outflows!I511+Fees!I511+'Ongoing Cash Flows'!I511+'Terminal Value'!I511</f>
        <v>8470.65606469114</v>
      </c>
      <c r="J511" s="9" t="n">
        <f aca="false">+Outflows!J511+Fees!J511+'Ongoing Cash Flows'!J511+'Terminal Value'!J511</f>
        <v>8458.22186215616</v>
      </c>
      <c r="K511" s="9" t="n">
        <f aca="false">+Outflows!K511+Fees!K511+'Ongoing Cash Flows'!K511+'Terminal Value'!K511</f>
        <v>8449.29481943414</v>
      </c>
      <c r="L511" s="9" t="n">
        <f aca="false">+Outflows!L511+Fees!L511+'Ongoing Cash Flows'!L511+'Terminal Value'!L511</f>
        <v>8450.29392727575</v>
      </c>
      <c r="M511" s="9" t="n">
        <f aca="false">+Outflows!M511+Fees!M511+'Ongoing Cash Flows'!M511+'Terminal Value'!M511</f>
        <v>8422.51618513132</v>
      </c>
      <c r="N511" s="9" t="n">
        <f aca="false">+Outflows!N511+Fees!N511+'Ongoing Cash Flows'!N511+'Terminal Value'!N511</f>
        <v>8404.64119474384</v>
      </c>
      <c r="O511" s="9" t="n">
        <f aca="false">+Outflows!O511+Fees!O511+'Ongoing Cash Flows'!O511+'Terminal Value'!O511</f>
        <v>8078.74586799945</v>
      </c>
      <c r="P511" s="9" t="n">
        <f aca="false">+Outflows!P511+Fees!P511+'Ongoing Cash Flows'!P511+'Terminal Value'!P511</f>
        <v>7970.65870921802</v>
      </c>
      <c r="Q511" s="9" t="n">
        <f aca="false">+Outflows!Q511+Fees!Q511+'Ongoing Cash Flows'!Q511+'Terminal Value'!Q511</f>
        <v>7942.33082317186</v>
      </c>
      <c r="R511" s="9" t="n">
        <f aca="false">+Outflows!R511+Fees!R511+'Ongoing Cash Flows'!R511+'Terminal Value'!R511</f>
        <v>1144.65483726207</v>
      </c>
      <c r="S511" s="9" t="n">
        <f aca="false">+Outflows!S511+Fees!S511+'Ongoing Cash Flows'!S511+'Terminal Value'!S511</f>
        <v>0</v>
      </c>
      <c r="T511" s="9" t="n">
        <f aca="false">+Outflows!T511+Fees!T511+'Ongoing Cash Flows'!T511+'Terminal Value'!T511</f>
        <v>0</v>
      </c>
      <c r="U511" s="9" t="n">
        <f aca="false">+Outflows!U511+Fees!U511+'Ongoing Cash Flows'!U511+'Terminal Value'!U511</f>
        <v>0</v>
      </c>
      <c r="V511" s="9" t="n">
        <f aca="false">+Outflows!V511+Fees!V511+'Ongoing Cash Flows'!V511+'Terminal Value'!V511</f>
        <v>0</v>
      </c>
      <c r="W511" s="9" t="n">
        <f aca="false">+Outflows!W511+Fees!W511+'Ongoing Cash Flows'!W511+'Terminal Value'!W511</f>
        <v>0</v>
      </c>
      <c r="X511" s="9" t="n">
        <f aca="false">+Outflows!X511+Fees!X511+'Ongoing Cash Flows'!X511+'Terminal Value'!X511</f>
        <v>0</v>
      </c>
      <c r="Y511" s="9" t="n">
        <f aca="false">+Outflows!Y511+Fees!Y511+'Ongoing Cash Flows'!Y511+'Terminal Value'!Y511</f>
        <v>0</v>
      </c>
      <c r="Z511" s="9" t="n">
        <f aca="false">+Outflows!Z511+Fees!Z511+'Ongoing Cash Flows'!Z511+'Terminal Value'!Z511</f>
        <v>0</v>
      </c>
      <c r="AA511" s="9" t="n">
        <f aca="false">+Outflows!AA511+Fees!AA511+'Ongoing Cash Flows'!AA511+'Terminal Value'!AA511</f>
        <v>0</v>
      </c>
      <c r="AB511" s="9" t="n">
        <f aca="false">+Outflows!AB511+Fees!AB511+'Ongoing Cash Flows'!AB511+'Terminal Value'!AB511</f>
        <v>0</v>
      </c>
      <c r="AC511" s="9" t="n">
        <f aca="false">+Outflows!AC511+Fees!AC511+'Ongoing Cash Flows'!AC511+'Terminal Value'!AC511</f>
        <v>0</v>
      </c>
      <c r="AD511" s="9" t="n">
        <f aca="false">+Outflows!AD511+Fees!AD511+'Ongoing Cash Flows'!AD511+'Terminal Value'!AD511</f>
        <v>0</v>
      </c>
      <c r="AE511" s="9" t="n">
        <f aca="false">+Outflows!AE511+Fees!AE511+'Ongoing Cash Flows'!AE511+'Terminal Value'!AE511</f>
        <v>0</v>
      </c>
      <c r="AF511" s="9" t="n">
        <f aca="false">+Outflows!AF511+Fees!AF511+'Ongoing Cash Flows'!AF511+'Terminal Value'!AF511</f>
        <v>0</v>
      </c>
      <c r="AG511" s="9" t="n">
        <f aca="false">+Outflows!AG511+Fees!AG511+'Ongoing Cash Flows'!AG511+'Terminal Value'!AG511</f>
        <v>0</v>
      </c>
      <c r="AH511" s="9" t="n">
        <f aca="false">+Outflows!AH511+Fees!AH511+'Ongoing Cash Flows'!AH511+'Terminal Value'!AH511</f>
        <v>0</v>
      </c>
      <c r="AI511" s="9" t="n">
        <f aca="false">+Outflows!AI511+Fees!AI511+'Ongoing Cash Flows'!AI511+'Terminal Value'!AI511</f>
        <v>0</v>
      </c>
      <c r="AJ511" s="9" t="n">
        <f aca="false">+Outflows!AJ511+Fees!AJ511+'Ongoing Cash Flows'!AJ511+'Terminal Value'!AJ511</f>
        <v>0</v>
      </c>
      <c r="AK511" s="9"/>
      <c r="AL511" s="1"/>
      <c r="AM511" s="32"/>
      <c r="AN511" s="33" t="n">
        <f aca="false">IF(ISERROR(XIRR(B511:AJ511,IRRDates)),-1,XIRR(B511:AJ511,IRRDates))</f>
        <v>0.0510638644997452</v>
      </c>
      <c r="AO511" s="9" t="n">
        <f aca="false">SUMPRODUCT(B511:AJ511,PVRf)</f>
        <v>0</v>
      </c>
      <c r="AP511" s="9" t="n">
        <f aca="false">MIN(0,AO511-$AO$1004)^2</f>
        <v>0</v>
      </c>
      <c r="AQ511" s="9" t="n">
        <f aca="false">MAX(0,AO511-$AO$1004)^2</f>
        <v>0</v>
      </c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20"/>
      <c r="CM511" s="20"/>
      <c r="CN511" s="20"/>
      <c r="CO511" s="20"/>
      <c r="CP511" s="20"/>
    </row>
    <row r="512" customFormat="false" ht="11.25" hidden="false" customHeight="false" outlineLevel="0" collapsed="false">
      <c r="A512" s="1" t="n">
        <v>510</v>
      </c>
      <c r="B512" s="9" t="n">
        <f aca="false">+Outflows!B512+Fees!B512+'Ongoing Cash Flows'!B512+'Terminal Value'!B512</f>
        <v>-94446.361280543</v>
      </c>
      <c r="C512" s="9" t="n">
        <f aca="false">+Outflows!C512+Fees!C512+'Ongoing Cash Flows'!C512+'Terminal Value'!C512</f>
        <v>14164.0590234793</v>
      </c>
      <c r="D512" s="9" t="n">
        <f aca="false">+Outflows!D512+Fees!D512+'Ongoing Cash Flows'!D512+'Terminal Value'!D512</f>
        <v>12197.2267576568</v>
      </c>
      <c r="E512" s="9" t="n">
        <f aca="false">+Outflows!E512+Fees!E512+'Ongoing Cash Flows'!E512+'Terminal Value'!E512</f>
        <v>10221.775727205</v>
      </c>
      <c r="F512" s="9" t="n">
        <f aca="false">+Outflows!F512+Fees!F512+'Ongoing Cash Flows'!F512+'Terminal Value'!F512</f>
        <v>9863.67194040896</v>
      </c>
      <c r="G512" s="9" t="n">
        <f aca="false">+Outflows!G512+Fees!G512+'Ongoing Cash Flows'!G512+'Terminal Value'!G512</f>
        <v>9427.15236011855</v>
      </c>
      <c r="H512" s="9" t="n">
        <f aca="false">+Outflows!H512+Fees!H512+'Ongoing Cash Flows'!H512+'Terminal Value'!H512</f>
        <v>8499.19160072714</v>
      </c>
      <c r="I512" s="9" t="n">
        <f aca="false">+Outflows!I512+Fees!I512+'Ongoing Cash Flows'!I512+'Terminal Value'!I512</f>
        <v>8347.87036085364</v>
      </c>
      <c r="J512" s="9" t="n">
        <f aca="false">+Outflows!J512+Fees!J512+'Ongoing Cash Flows'!J512+'Terminal Value'!J512</f>
        <v>8335.43615831865</v>
      </c>
      <c r="K512" s="9" t="n">
        <f aca="false">+Outflows!K512+Fees!K512+'Ongoing Cash Flows'!K512+'Terminal Value'!K512</f>
        <v>8326.3010042342</v>
      </c>
      <c r="L512" s="9" t="n">
        <f aca="false">+Outflows!L512+Fees!L512+'Ongoing Cash Flows'!L512+'Terminal Value'!L512</f>
        <v>8327.50822343824</v>
      </c>
      <c r="M512" s="9" t="n">
        <f aca="false">+Outflows!M512+Fees!M512+'Ongoing Cash Flows'!M512+'Terminal Value'!M512</f>
        <v>8299.52236993138</v>
      </c>
      <c r="N512" s="9" t="n">
        <f aca="false">+Outflows!N512+Fees!N512+'Ongoing Cash Flows'!N512+'Terminal Value'!N512</f>
        <v>8281.85549090634</v>
      </c>
      <c r="O512" s="9" t="n">
        <f aca="false">+Outflows!O512+Fees!O512+'Ongoing Cash Flows'!O512+'Terminal Value'!O512</f>
        <v>7955.75205279951</v>
      </c>
      <c r="P512" s="9" t="n">
        <f aca="false">+Outflows!P512+Fees!P512+'Ongoing Cash Flows'!P512+'Terminal Value'!P512</f>
        <v>7847.87300538051</v>
      </c>
      <c r="Q512" s="9" t="n">
        <f aca="false">+Outflows!Q512+Fees!Q512+'Ongoing Cash Flows'!Q512+'Terminal Value'!Q512</f>
        <v>7819.33700797192</v>
      </c>
      <c r="R512" s="9" t="n">
        <f aca="false">+Outflows!R512+Fees!R512+'Ongoing Cash Flows'!R512+'Terminal Value'!R512</f>
        <v>1083.26198534332</v>
      </c>
      <c r="S512" s="9" t="n">
        <f aca="false">+Outflows!S512+Fees!S512+'Ongoing Cash Flows'!S512+'Terminal Value'!S512</f>
        <v>0</v>
      </c>
      <c r="T512" s="9" t="n">
        <f aca="false">+Outflows!T512+Fees!T512+'Ongoing Cash Flows'!T512+'Terminal Value'!T512</f>
        <v>0</v>
      </c>
      <c r="U512" s="9" t="n">
        <f aca="false">+Outflows!U512+Fees!U512+'Ongoing Cash Flows'!U512+'Terminal Value'!U512</f>
        <v>0</v>
      </c>
      <c r="V512" s="9" t="n">
        <f aca="false">+Outflows!V512+Fees!V512+'Ongoing Cash Flows'!V512+'Terminal Value'!V512</f>
        <v>0</v>
      </c>
      <c r="W512" s="9" t="n">
        <f aca="false">+Outflows!W512+Fees!W512+'Ongoing Cash Flows'!W512+'Terminal Value'!W512</f>
        <v>0</v>
      </c>
      <c r="X512" s="9" t="n">
        <f aca="false">+Outflows!X512+Fees!X512+'Ongoing Cash Flows'!X512+'Terminal Value'!X512</f>
        <v>0</v>
      </c>
      <c r="Y512" s="9" t="n">
        <f aca="false">+Outflows!Y512+Fees!Y512+'Ongoing Cash Flows'!Y512+'Terminal Value'!Y512</f>
        <v>0</v>
      </c>
      <c r="Z512" s="9" t="n">
        <f aca="false">+Outflows!Z512+Fees!Z512+'Ongoing Cash Flows'!Z512+'Terminal Value'!Z512</f>
        <v>0</v>
      </c>
      <c r="AA512" s="9" t="n">
        <f aca="false">+Outflows!AA512+Fees!AA512+'Ongoing Cash Flows'!AA512+'Terminal Value'!AA512</f>
        <v>0</v>
      </c>
      <c r="AB512" s="9" t="n">
        <f aca="false">+Outflows!AB512+Fees!AB512+'Ongoing Cash Flows'!AB512+'Terminal Value'!AB512</f>
        <v>0</v>
      </c>
      <c r="AC512" s="9" t="n">
        <f aca="false">+Outflows!AC512+Fees!AC512+'Ongoing Cash Flows'!AC512+'Terminal Value'!AC512</f>
        <v>0</v>
      </c>
      <c r="AD512" s="9" t="n">
        <f aca="false">+Outflows!AD512+Fees!AD512+'Ongoing Cash Flows'!AD512+'Terminal Value'!AD512</f>
        <v>0</v>
      </c>
      <c r="AE512" s="9" t="n">
        <f aca="false">+Outflows!AE512+Fees!AE512+'Ongoing Cash Flows'!AE512+'Terminal Value'!AE512</f>
        <v>0</v>
      </c>
      <c r="AF512" s="9" t="n">
        <f aca="false">+Outflows!AF512+Fees!AF512+'Ongoing Cash Flows'!AF512+'Terminal Value'!AF512</f>
        <v>0</v>
      </c>
      <c r="AG512" s="9" t="n">
        <f aca="false">+Outflows!AG512+Fees!AG512+'Ongoing Cash Flows'!AG512+'Terminal Value'!AG512</f>
        <v>0</v>
      </c>
      <c r="AH512" s="9" t="n">
        <f aca="false">+Outflows!AH512+Fees!AH512+'Ongoing Cash Flows'!AH512+'Terminal Value'!AH512</f>
        <v>0</v>
      </c>
      <c r="AI512" s="9" t="n">
        <f aca="false">+Outflows!AI512+Fees!AI512+'Ongoing Cash Flows'!AI512+'Terminal Value'!AI512</f>
        <v>0</v>
      </c>
      <c r="AJ512" s="9" t="n">
        <f aca="false">+Outflows!AJ512+Fees!AJ512+'Ongoing Cash Flows'!AJ512+'Terminal Value'!AJ512</f>
        <v>0</v>
      </c>
      <c r="AK512" s="9"/>
      <c r="AL512" s="1"/>
      <c r="AM512" s="32"/>
      <c r="AN512" s="33" t="n">
        <f aca="false">IF(ISERROR(XIRR(B512:AJ512,IRRDates)),-1,XIRR(B512:AJ512,IRRDates))</f>
        <v>0.0580552521597035</v>
      </c>
      <c r="AO512" s="9" t="n">
        <f aca="false">SUMPRODUCT(B512:AJ512,PVRf)</f>
        <v>0</v>
      </c>
      <c r="AP512" s="9" t="n">
        <f aca="false">MIN(0,AO512-$AO$1004)^2</f>
        <v>0</v>
      </c>
      <c r="AQ512" s="9" t="n">
        <f aca="false">MAX(0,AO512-$AO$1004)^2</f>
        <v>0</v>
      </c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20"/>
      <c r="CM512" s="20"/>
      <c r="CN512" s="20"/>
      <c r="CO512" s="20"/>
      <c r="CP512" s="20"/>
    </row>
    <row r="513" customFormat="false" ht="11.25" hidden="false" customHeight="false" outlineLevel="0" collapsed="false">
      <c r="A513" s="1" t="n">
        <v>511</v>
      </c>
      <c r="B513" s="9" t="n">
        <f aca="false">+Outflows!B513+Fees!B513+'Ongoing Cash Flows'!B513+'Terminal Value'!B513</f>
        <v>-103719.770304272</v>
      </c>
      <c r="C513" s="9" t="n">
        <f aca="false">+Outflows!C513+Fees!C513+'Ongoing Cash Flows'!C513+'Terminal Value'!C513</f>
        <v>14354.1282828833</v>
      </c>
      <c r="D513" s="9" t="n">
        <f aca="false">+Outflows!D513+Fees!D513+'Ongoing Cash Flows'!D513+'Terminal Value'!D513</f>
        <v>12473.769860832</v>
      </c>
      <c r="E513" s="9" t="n">
        <f aca="false">+Outflows!E513+Fees!E513+'Ongoing Cash Flows'!E513+'Terminal Value'!E513</f>
        <v>10412.897252165</v>
      </c>
      <c r="F513" s="9" t="n">
        <f aca="false">+Outflows!F513+Fees!F513+'Ongoing Cash Flows'!F513+'Terminal Value'!F513</f>
        <v>9997.9286535759</v>
      </c>
      <c r="G513" s="9" t="n">
        <f aca="false">+Outflows!G513+Fees!G513+'Ongoing Cash Flows'!G513+'Terminal Value'!G513</f>
        <v>9659.86175910241</v>
      </c>
      <c r="H513" s="9" t="n">
        <f aca="false">+Outflows!H513+Fees!H513+'Ongoing Cash Flows'!H513+'Terminal Value'!H513</f>
        <v>8723.81433971806</v>
      </c>
      <c r="I513" s="9" t="n">
        <f aca="false">+Outflows!I513+Fees!I513+'Ongoing Cash Flows'!I513+'Terminal Value'!I513</f>
        <v>8560.59494513076</v>
      </c>
      <c r="J513" s="9" t="n">
        <f aca="false">+Outflows!J513+Fees!J513+'Ongoing Cash Flows'!J513+'Terminal Value'!J513</f>
        <v>8548.16074259577</v>
      </c>
      <c r="K513" s="9" t="n">
        <f aca="false">+Outflows!K513+Fees!K513+'Ongoing Cash Flows'!K513+'Terminal Value'!K513</f>
        <v>8539.38613865416</v>
      </c>
      <c r="L513" s="9" t="n">
        <f aca="false">+Outflows!L513+Fees!L513+'Ongoing Cash Flows'!L513+'Terminal Value'!L513</f>
        <v>8540.23280771536</v>
      </c>
      <c r="M513" s="9" t="n">
        <f aca="false">+Outflows!M513+Fees!M513+'Ongoing Cash Flows'!M513+'Terminal Value'!M513</f>
        <v>8512.60750435134</v>
      </c>
      <c r="N513" s="9" t="n">
        <f aca="false">+Outflows!N513+Fees!N513+'Ongoing Cash Flows'!N513+'Terminal Value'!N513</f>
        <v>8494.58007518345</v>
      </c>
      <c r="O513" s="9" t="n">
        <f aca="false">+Outflows!O513+Fees!O513+'Ongoing Cash Flows'!O513+'Terminal Value'!O513</f>
        <v>8168.83718721948</v>
      </c>
      <c r="P513" s="9" t="n">
        <f aca="false">+Outflows!P513+Fees!P513+'Ongoing Cash Flows'!P513+'Terminal Value'!P513</f>
        <v>8060.59758965763</v>
      </c>
      <c r="Q513" s="9" t="n">
        <f aca="false">+Outflows!Q513+Fees!Q513+'Ongoing Cash Flows'!Q513+'Terminal Value'!Q513</f>
        <v>8032.42214239188</v>
      </c>
      <c r="R513" s="9" t="n">
        <f aca="false">+Outflows!R513+Fees!R513+'Ongoing Cash Flows'!R513+'Terminal Value'!R513</f>
        <v>1189.62427748188</v>
      </c>
      <c r="S513" s="9" t="n">
        <f aca="false">+Outflows!S513+Fees!S513+'Ongoing Cash Flows'!S513+'Terminal Value'!S513</f>
        <v>0</v>
      </c>
      <c r="T513" s="9" t="n">
        <f aca="false">+Outflows!T513+Fees!T513+'Ongoing Cash Flows'!T513+'Terminal Value'!T513</f>
        <v>0</v>
      </c>
      <c r="U513" s="9" t="n">
        <f aca="false">+Outflows!U513+Fees!U513+'Ongoing Cash Flows'!U513+'Terminal Value'!U513</f>
        <v>0</v>
      </c>
      <c r="V513" s="9" t="n">
        <f aca="false">+Outflows!V513+Fees!V513+'Ongoing Cash Flows'!V513+'Terminal Value'!V513</f>
        <v>0</v>
      </c>
      <c r="W513" s="9" t="n">
        <f aca="false">+Outflows!W513+Fees!W513+'Ongoing Cash Flows'!W513+'Terminal Value'!W513</f>
        <v>0</v>
      </c>
      <c r="X513" s="9" t="n">
        <f aca="false">+Outflows!X513+Fees!X513+'Ongoing Cash Flows'!X513+'Terminal Value'!X513</f>
        <v>0</v>
      </c>
      <c r="Y513" s="9" t="n">
        <f aca="false">+Outflows!Y513+Fees!Y513+'Ongoing Cash Flows'!Y513+'Terminal Value'!Y513</f>
        <v>0</v>
      </c>
      <c r="Z513" s="9" t="n">
        <f aca="false">+Outflows!Z513+Fees!Z513+'Ongoing Cash Flows'!Z513+'Terminal Value'!Z513</f>
        <v>0</v>
      </c>
      <c r="AA513" s="9" t="n">
        <f aca="false">+Outflows!AA513+Fees!AA513+'Ongoing Cash Flows'!AA513+'Terminal Value'!AA513</f>
        <v>0</v>
      </c>
      <c r="AB513" s="9" t="n">
        <f aca="false">+Outflows!AB513+Fees!AB513+'Ongoing Cash Flows'!AB513+'Terminal Value'!AB513</f>
        <v>0</v>
      </c>
      <c r="AC513" s="9" t="n">
        <f aca="false">+Outflows!AC513+Fees!AC513+'Ongoing Cash Flows'!AC513+'Terminal Value'!AC513</f>
        <v>0</v>
      </c>
      <c r="AD513" s="9" t="n">
        <f aca="false">+Outflows!AD513+Fees!AD513+'Ongoing Cash Flows'!AD513+'Terminal Value'!AD513</f>
        <v>0</v>
      </c>
      <c r="AE513" s="9" t="n">
        <f aca="false">+Outflows!AE513+Fees!AE513+'Ongoing Cash Flows'!AE513+'Terminal Value'!AE513</f>
        <v>0</v>
      </c>
      <c r="AF513" s="9" t="n">
        <f aca="false">+Outflows!AF513+Fees!AF513+'Ongoing Cash Flows'!AF513+'Terminal Value'!AF513</f>
        <v>0</v>
      </c>
      <c r="AG513" s="9" t="n">
        <f aca="false">+Outflows!AG513+Fees!AG513+'Ongoing Cash Flows'!AG513+'Terminal Value'!AG513</f>
        <v>0</v>
      </c>
      <c r="AH513" s="9" t="n">
        <f aca="false">+Outflows!AH513+Fees!AH513+'Ongoing Cash Flows'!AH513+'Terminal Value'!AH513</f>
        <v>0</v>
      </c>
      <c r="AI513" s="9" t="n">
        <f aca="false">+Outflows!AI513+Fees!AI513+'Ongoing Cash Flows'!AI513+'Terminal Value'!AI513</f>
        <v>0</v>
      </c>
      <c r="AJ513" s="9" t="n">
        <f aca="false">+Outflows!AJ513+Fees!AJ513+'Ongoing Cash Flows'!AJ513+'Terminal Value'!AJ513</f>
        <v>0</v>
      </c>
      <c r="AK513" s="9"/>
      <c r="AL513" s="1"/>
      <c r="AM513" s="32"/>
      <c r="AN513" s="33" t="n">
        <f aca="false">IF(ISERROR(XIRR(B513:AJ513,IRRDates)),-1,XIRR(B513:AJ513,IRRDates))</f>
        <v>0.0463467097703625</v>
      </c>
      <c r="AO513" s="9" t="n">
        <f aca="false">SUMPRODUCT(B513:AJ513,PVRf)</f>
        <v>0</v>
      </c>
      <c r="AP513" s="9" t="n">
        <f aca="false">MIN(0,AO513-$AO$1004)^2</f>
        <v>0</v>
      </c>
      <c r="AQ513" s="9" t="n">
        <f aca="false">MAX(0,AO513-$AO$1004)^2</f>
        <v>0</v>
      </c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20"/>
      <c r="CM513" s="20"/>
      <c r="CN513" s="20"/>
      <c r="CO513" s="20"/>
      <c r="CP513" s="20"/>
    </row>
    <row r="514" customFormat="false" ht="11.25" hidden="false" customHeight="false" outlineLevel="0" collapsed="false">
      <c r="A514" s="1" t="n">
        <v>512</v>
      </c>
      <c r="B514" s="9" t="n">
        <f aca="false">+Outflows!B514+Fees!B514+'Ongoing Cash Flows'!B514+'Terminal Value'!B514</f>
        <v>-92710.9518790296</v>
      </c>
      <c r="C514" s="9" t="n">
        <f aca="false">+Outflows!C514+Fees!C514+'Ongoing Cash Flows'!C514+'Terminal Value'!C514</f>
        <v>14117.5678378416</v>
      </c>
      <c r="D514" s="9" t="n">
        <f aca="false">+Outflows!D514+Fees!D514+'Ongoing Cash Flows'!D514+'Terminal Value'!D514</f>
        <v>12103.0723472743</v>
      </c>
      <c r="E514" s="9" t="n">
        <f aca="false">+Outflows!E514+Fees!E514+'Ongoing Cash Flows'!E514+'Terminal Value'!E514</f>
        <v>10106.8330625255</v>
      </c>
      <c r="F514" s="9" t="n">
        <f aca="false">+Outflows!F514+Fees!F514+'Ongoing Cash Flows'!F514+'Terminal Value'!F514</f>
        <v>9683.12082908305</v>
      </c>
      <c r="G514" s="9" t="n">
        <f aca="false">+Outflows!G514+Fees!G514+'Ongoing Cash Flows'!G514+'Terminal Value'!G514</f>
        <v>9353.45830435121</v>
      </c>
      <c r="H514" s="9" t="n">
        <f aca="false">+Outflows!H514+Fees!H514+'Ongoing Cash Flows'!H514+'Terminal Value'!H514</f>
        <v>8457.15609770542</v>
      </c>
      <c r="I514" s="9" t="n">
        <f aca="false">+Outflows!I514+Fees!I514+'Ongoing Cash Flows'!I514+'Terminal Value'!I514</f>
        <v>8308.06145751045</v>
      </c>
      <c r="J514" s="9" t="n">
        <f aca="false">+Outflows!J514+Fees!J514+'Ongoing Cash Flows'!J514+'Terminal Value'!J514</f>
        <v>8295.62725497546</v>
      </c>
      <c r="K514" s="9" t="n">
        <f aca="false">+Outflows!K514+Fees!K514+'Ongoing Cash Flows'!K514+'Terminal Value'!K514</f>
        <v>8286.42462817347</v>
      </c>
      <c r="L514" s="9" t="n">
        <f aca="false">+Outflows!L514+Fees!L514+'Ongoing Cash Flows'!L514+'Terminal Value'!L514</f>
        <v>8287.69932009505</v>
      </c>
      <c r="M514" s="9" t="n">
        <f aca="false">+Outflows!M514+Fees!M514+'Ongoing Cash Flows'!M514+'Terminal Value'!M514</f>
        <v>8259.64599387065</v>
      </c>
      <c r="N514" s="9" t="n">
        <f aca="false">+Outflows!N514+Fees!N514+'Ongoing Cash Flows'!N514+'Terminal Value'!N514</f>
        <v>8242.04658756314</v>
      </c>
      <c r="O514" s="9" t="n">
        <f aca="false">+Outflows!O514+Fees!O514+'Ongoing Cash Flows'!O514+'Terminal Value'!O514</f>
        <v>7915.87567673879</v>
      </c>
      <c r="P514" s="9" t="n">
        <f aca="false">+Outflows!P514+Fees!P514+'Ongoing Cash Flows'!P514+'Terminal Value'!P514</f>
        <v>7808.06410203732</v>
      </c>
      <c r="Q514" s="9" t="n">
        <f aca="false">+Outflows!Q514+Fees!Q514+'Ongoing Cash Flows'!Q514+'Terminal Value'!Q514</f>
        <v>7779.46063191119</v>
      </c>
      <c r="R514" s="9" t="n">
        <f aca="false">+Outflows!R514+Fees!R514+'Ongoing Cash Flows'!R514+'Terminal Value'!R514</f>
        <v>1063.35753367172</v>
      </c>
      <c r="S514" s="9" t="n">
        <f aca="false">+Outflows!S514+Fees!S514+'Ongoing Cash Flows'!S514+'Terminal Value'!S514</f>
        <v>0</v>
      </c>
      <c r="T514" s="9" t="n">
        <f aca="false">+Outflows!T514+Fees!T514+'Ongoing Cash Flows'!T514+'Terminal Value'!T514</f>
        <v>0</v>
      </c>
      <c r="U514" s="9" t="n">
        <f aca="false">+Outflows!U514+Fees!U514+'Ongoing Cash Flows'!U514+'Terminal Value'!U514</f>
        <v>0</v>
      </c>
      <c r="V514" s="9" t="n">
        <f aca="false">+Outflows!V514+Fees!V514+'Ongoing Cash Flows'!V514+'Terminal Value'!V514</f>
        <v>0</v>
      </c>
      <c r="W514" s="9" t="n">
        <f aca="false">+Outflows!W514+Fees!W514+'Ongoing Cash Flows'!W514+'Terminal Value'!W514</f>
        <v>0</v>
      </c>
      <c r="X514" s="9" t="n">
        <f aca="false">+Outflows!X514+Fees!X514+'Ongoing Cash Flows'!X514+'Terminal Value'!X514</f>
        <v>0</v>
      </c>
      <c r="Y514" s="9" t="n">
        <f aca="false">+Outflows!Y514+Fees!Y514+'Ongoing Cash Flows'!Y514+'Terminal Value'!Y514</f>
        <v>0</v>
      </c>
      <c r="Z514" s="9" t="n">
        <f aca="false">+Outflows!Z514+Fees!Z514+'Ongoing Cash Flows'!Z514+'Terminal Value'!Z514</f>
        <v>0</v>
      </c>
      <c r="AA514" s="9" t="n">
        <f aca="false">+Outflows!AA514+Fees!AA514+'Ongoing Cash Flows'!AA514+'Terminal Value'!AA514</f>
        <v>0</v>
      </c>
      <c r="AB514" s="9" t="n">
        <f aca="false">+Outflows!AB514+Fees!AB514+'Ongoing Cash Flows'!AB514+'Terminal Value'!AB514</f>
        <v>0</v>
      </c>
      <c r="AC514" s="9" t="n">
        <f aca="false">+Outflows!AC514+Fees!AC514+'Ongoing Cash Flows'!AC514+'Terminal Value'!AC514</f>
        <v>0</v>
      </c>
      <c r="AD514" s="9" t="n">
        <f aca="false">+Outflows!AD514+Fees!AD514+'Ongoing Cash Flows'!AD514+'Terminal Value'!AD514</f>
        <v>0</v>
      </c>
      <c r="AE514" s="9" t="n">
        <f aca="false">+Outflows!AE514+Fees!AE514+'Ongoing Cash Flows'!AE514+'Terminal Value'!AE514</f>
        <v>0</v>
      </c>
      <c r="AF514" s="9" t="n">
        <f aca="false">+Outflows!AF514+Fees!AF514+'Ongoing Cash Flows'!AF514+'Terminal Value'!AF514</f>
        <v>0</v>
      </c>
      <c r="AG514" s="9" t="n">
        <f aca="false">+Outflows!AG514+Fees!AG514+'Ongoing Cash Flows'!AG514+'Terminal Value'!AG514</f>
        <v>0</v>
      </c>
      <c r="AH514" s="9" t="n">
        <f aca="false">+Outflows!AH514+Fees!AH514+'Ongoing Cash Flows'!AH514+'Terminal Value'!AH514</f>
        <v>0</v>
      </c>
      <c r="AI514" s="9" t="n">
        <f aca="false">+Outflows!AI514+Fees!AI514+'Ongoing Cash Flows'!AI514+'Terminal Value'!AI514</f>
        <v>0</v>
      </c>
      <c r="AJ514" s="9" t="n">
        <f aca="false">+Outflows!AJ514+Fees!AJ514+'Ongoing Cash Flows'!AJ514+'Terminal Value'!AJ514</f>
        <v>0</v>
      </c>
      <c r="AK514" s="9"/>
      <c r="AL514" s="1"/>
      <c r="AM514" s="32"/>
      <c r="AN514" s="33" t="n">
        <f aca="false">IF(ISERROR(XIRR(B514:AJ514,IRRDates)),-1,XIRR(B514:AJ514,IRRDates))</f>
        <v>0.0600014345102663</v>
      </c>
      <c r="AO514" s="9" t="n">
        <f aca="false">SUMPRODUCT(B514:AJ514,PVRf)</f>
        <v>0</v>
      </c>
      <c r="AP514" s="9" t="n">
        <f aca="false">MIN(0,AO514-$AO$1004)^2</f>
        <v>0</v>
      </c>
      <c r="AQ514" s="9" t="n">
        <f aca="false">MAX(0,AO514-$AO$1004)^2</f>
        <v>0</v>
      </c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20"/>
      <c r="CM514" s="20"/>
      <c r="CN514" s="20"/>
      <c r="CO514" s="20"/>
      <c r="CP514" s="20"/>
    </row>
    <row r="515" customFormat="false" ht="11.25" hidden="false" customHeight="false" outlineLevel="0" collapsed="false">
      <c r="A515" s="1" t="n">
        <v>513</v>
      </c>
      <c r="B515" s="9" t="n">
        <f aca="false">+Outflows!B515+Fees!B515+'Ongoing Cash Flows'!B515+'Terminal Value'!B515</f>
        <v>-91210.0073608523</v>
      </c>
      <c r="C515" s="9" t="n">
        <f aca="false">+Outflows!C515+Fees!C515+'Ongoing Cash Flows'!C515+'Terminal Value'!C515</f>
        <v>14122.5209299741</v>
      </c>
      <c r="D515" s="9" t="n">
        <f aca="false">+Outflows!D515+Fees!D515+'Ongoing Cash Flows'!D515+'Terminal Value'!D515</f>
        <v>12083.2979968795</v>
      </c>
      <c r="E515" s="9" t="n">
        <f aca="false">+Outflows!E515+Fees!E515+'Ongoing Cash Flows'!E515+'Terminal Value'!E515</f>
        <v>9997.1677406313</v>
      </c>
      <c r="F515" s="9" t="n">
        <f aca="false">+Outflows!F515+Fees!F515+'Ongoing Cash Flows'!F515+'Terminal Value'!F515</f>
        <v>9564.29632505245</v>
      </c>
      <c r="G515" s="9" t="n">
        <f aca="false">+Outflows!G515+Fees!G515+'Ongoing Cash Flows'!G515+'Terminal Value'!G515</f>
        <v>9277.9452139607</v>
      </c>
      <c r="H515" s="9" t="n">
        <f aca="false">+Outflows!H515+Fees!H515+'Ongoing Cash Flows'!H515+'Terminal Value'!H515</f>
        <v>8420.79985935945</v>
      </c>
      <c r="I515" s="9" t="n">
        <f aca="false">+Outflows!I515+Fees!I515+'Ongoing Cash Flows'!I515+'Terminal Value'!I515</f>
        <v>8273.63099101907</v>
      </c>
      <c r="J515" s="9" t="n">
        <f aca="false">+Outflows!J515+Fees!J515+'Ongoing Cash Flows'!J515+'Terminal Value'!J515</f>
        <v>8261.19678848408</v>
      </c>
      <c r="K515" s="9" t="n">
        <f aca="false">+Outflows!K515+Fees!K515+'Ongoing Cash Flows'!K515+'Terminal Value'!K515</f>
        <v>8251.93580495923</v>
      </c>
      <c r="L515" s="9" t="n">
        <f aca="false">+Outflows!L515+Fees!L515+'Ongoing Cash Flows'!L515+'Terminal Value'!L515</f>
        <v>8253.26885360367</v>
      </c>
      <c r="M515" s="9" t="n">
        <f aca="false">+Outflows!M515+Fees!M515+'Ongoing Cash Flows'!M515+'Terminal Value'!M515</f>
        <v>8225.15717065641</v>
      </c>
      <c r="N515" s="9" t="n">
        <f aca="false">+Outflows!N515+Fees!N515+'Ongoing Cash Flows'!N515+'Terminal Value'!N515</f>
        <v>8207.61612107177</v>
      </c>
      <c r="O515" s="9" t="n">
        <f aca="false">+Outflows!O515+Fees!O515+'Ongoing Cash Flows'!O515+'Terminal Value'!O515</f>
        <v>7881.38685352455</v>
      </c>
      <c r="P515" s="9" t="n">
        <f aca="false">+Outflows!P515+Fees!P515+'Ongoing Cash Flows'!P515+'Terminal Value'!P515</f>
        <v>7773.63363554595</v>
      </c>
      <c r="Q515" s="9" t="n">
        <f aca="false">+Outflows!Q515+Fees!Q515+'Ongoing Cash Flows'!Q515+'Terminal Value'!Q515</f>
        <v>7744.97180869695</v>
      </c>
      <c r="R515" s="9" t="n">
        <f aca="false">+Outflows!R515+Fees!R515+'Ongoing Cash Flows'!R515+'Terminal Value'!R515</f>
        <v>1046.14230042603</v>
      </c>
      <c r="S515" s="9" t="n">
        <f aca="false">+Outflows!S515+Fees!S515+'Ongoing Cash Flows'!S515+'Terminal Value'!S515</f>
        <v>0</v>
      </c>
      <c r="T515" s="9" t="n">
        <f aca="false">+Outflows!T515+Fees!T515+'Ongoing Cash Flows'!T515+'Terminal Value'!T515</f>
        <v>0</v>
      </c>
      <c r="U515" s="9" t="n">
        <f aca="false">+Outflows!U515+Fees!U515+'Ongoing Cash Flows'!U515+'Terminal Value'!U515</f>
        <v>0</v>
      </c>
      <c r="V515" s="9" t="n">
        <f aca="false">+Outflows!V515+Fees!V515+'Ongoing Cash Flows'!V515+'Terminal Value'!V515</f>
        <v>0</v>
      </c>
      <c r="W515" s="9" t="n">
        <f aca="false">+Outflows!W515+Fees!W515+'Ongoing Cash Flows'!W515+'Terminal Value'!W515</f>
        <v>0</v>
      </c>
      <c r="X515" s="9" t="n">
        <f aca="false">+Outflows!X515+Fees!X515+'Ongoing Cash Flows'!X515+'Terminal Value'!X515</f>
        <v>0</v>
      </c>
      <c r="Y515" s="9" t="n">
        <f aca="false">+Outflows!Y515+Fees!Y515+'Ongoing Cash Flows'!Y515+'Terminal Value'!Y515</f>
        <v>0</v>
      </c>
      <c r="Z515" s="9" t="n">
        <f aca="false">+Outflows!Z515+Fees!Z515+'Ongoing Cash Flows'!Z515+'Terminal Value'!Z515</f>
        <v>0</v>
      </c>
      <c r="AA515" s="9" t="n">
        <f aca="false">+Outflows!AA515+Fees!AA515+'Ongoing Cash Flows'!AA515+'Terminal Value'!AA515</f>
        <v>0</v>
      </c>
      <c r="AB515" s="9" t="n">
        <f aca="false">+Outflows!AB515+Fees!AB515+'Ongoing Cash Flows'!AB515+'Terminal Value'!AB515</f>
        <v>0</v>
      </c>
      <c r="AC515" s="9" t="n">
        <f aca="false">+Outflows!AC515+Fees!AC515+'Ongoing Cash Flows'!AC515+'Terminal Value'!AC515</f>
        <v>0</v>
      </c>
      <c r="AD515" s="9" t="n">
        <f aca="false">+Outflows!AD515+Fees!AD515+'Ongoing Cash Flows'!AD515+'Terminal Value'!AD515</f>
        <v>0</v>
      </c>
      <c r="AE515" s="9" t="n">
        <f aca="false">+Outflows!AE515+Fees!AE515+'Ongoing Cash Flows'!AE515+'Terminal Value'!AE515</f>
        <v>0</v>
      </c>
      <c r="AF515" s="9" t="n">
        <f aca="false">+Outflows!AF515+Fees!AF515+'Ongoing Cash Flows'!AF515+'Terminal Value'!AF515</f>
        <v>0</v>
      </c>
      <c r="AG515" s="9" t="n">
        <f aca="false">+Outflows!AG515+Fees!AG515+'Ongoing Cash Flows'!AG515+'Terminal Value'!AG515</f>
        <v>0</v>
      </c>
      <c r="AH515" s="9" t="n">
        <f aca="false">+Outflows!AH515+Fees!AH515+'Ongoing Cash Flows'!AH515+'Terminal Value'!AH515</f>
        <v>0</v>
      </c>
      <c r="AI515" s="9" t="n">
        <f aca="false">+Outflows!AI515+Fees!AI515+'Ongoing Cash Flows'!AI515+'Terminal Value'!AI515</f>
        <v>0</v>
      </c>
      <c r="AJ515" s="9" t="n">
        <f aca="false">+Outflows!AJ515+Fees!AJ515+'Ongoing Cash Flows'!AJ515+'Terminal Value'!AJ515</f>
        <v>0</v>
      </c>
      <c r="AK515" s="9"/>
      <c r="AL515" s="1"/>
      <c r="AM515" s="32"/>
      <c r="AN515" s="33" t="n">
        <f aca="false">IF(ISERROR(XIRR(B515:AJ515,IRRDates)),-1,XIRR(B515:AJ515,IRRDates))</f>
        <v>0.0619389934002555</v>
      </c>
      <c r="AO515" s="9" t="n">
        <f aca="false">SUMPRODUCT(B515:AJ515,PVRf)</f>
        <v>0</v>
      </c>
      <c r="AP515" s="9" t="n">
        <f aca="false">MIN(0,AO515-$AO$1004)^2</f>
        <v>0</v>
      </c>
      <c r="AQ515" s="9" t="n">
        <f aca="false">MAX(0,AO515-$AO$1004)^2</f>
        <v>0</v>
      </c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20"/>
      <c r="CM515" s="20"/>
      <c r="CN515" s="20"/>
      <c r="CO515" s="20"/>
      <c r="CP515" s="20"/>
    </row>
    <row r="516" customFormat="false" ht="11.25" hidden="false" customHeight="false" outlineLevel="0" collapsed="false">
      <c r="A516" s="1" t="n">
        <v>514</v>
      </c>
      <c r="B516" s="9" t="n">
        <f aca="false">+Outflows!B516+Fees!B516+'Ongoing Cash Flows'!B516+'Terminal Value'!B516</f>
        <v>-97426.5983683274</v>
      </c>
      <c r="C516" s="9" t="n">
        <f aca="false">+Outflows!C516+Fees!C516+'Ongoing Cash Flows'!C516+'Terminal Value'!C516</f>
        <v>14199.7865436978</v>
      </c>
      <c r="D516" s="9" t="n">
        <f aca="false">+Outflows!D516+Fees!D516+'Ongoing Cash Flows'!D516+'Terminal Value'!D516</f>
        <v>12316.8950072943</v>
      </c>
      <c r="E516" s="9" t="n">
        <f aca="false">+Outflows!E516+Fees!E516+'Ongoing Cash Flows'!E516+'Terminal Value'!E516</f>
        <v>10246.7927375885</v>
      </c>
      <c r="F516" s="9" t="n">
        <f aca="false">+Outflows!F516+Fees!F516+'Ongoing Cash Flows'!F516+'Terminal Value'!F516</f>
        <v>9680.9316023355</v>
      </c>
      <c r="G516" s="9" t="n">
        <f aca="false">+Outflows!G516+Fees!G516+'Ongoing Cash Flows'!G516+'Terminal Value'!G516</f>
        <v>9411.60878796288</v>
      </c>
      <c r="H516" s="9" t="n">
        <f aca="false">+Outflows!H516+Fees!H516+'Ongoing Cash Flows'!H516+'Terminal Value'!H516</f>
        <v>8571.37961872435</v>
      </c>
      <c r="I516" s="9" t="n">
        <f aca="false">+Outflows!I516+Fees!I516+'Ongoing Cash Flows'!I516+'Terminal Value'!I516</f>
        <v>8416.23461545775</v>
      </c>
      <c r="J516" s="9" t="n">
        <f aca="false">+Outflows!J516+Fees!J516+'Ongoing Cash Flows'!J516+'Terminal Value'!J516</f>
        <v>8403.80041292276</v>
      </c>
      <c r="K516" s="9" t="n">
        <f aca="false">+Outflows!K516+Fees!K516+'Ongoing Cash Flows'!K516+'Terminal Value'!K516</f>
        <v>8394.78113045628</v>
      </c>
      <c r="L516" s="9" t="n">
        <f aca="false">+Outflows!L516+Fees!L516+'Ongoing Cash Flows'!L516+'Terminal Value'!L516</f>
        <v>8395.87247804235</v>
      </c>
      <c r="M516" s="9" t="n">
        <f aca="false">+Outflows!M516+Fees!M516+'Ongoing Cash Flows'!M516+'Terminal Value'!M516</f>
        <v>8368.00249615346</v>
      </c>
      <c r="N516" s="9" t="n">
        <f aca="false">+Outflows!N516+Fees!N516+'Ongoing Cash Flows'!N516+'Terminal Value'!N516</f>
        <v>8350.21974551044</v>
      </c>
      <c r="O516" s="9" t="n">
        <f aca="false">+Outflows!O516+Fees!O516+'Ongoing Cash Flows'!O516+'Terminal Value'!O516</f>
        <v>8024.23217902159</v>
      </c>
      <c r="P516" s="9" t="n">
        <f aca="false">+Outflows!P516+Fees!P516+'Ongoing Cash Flows'!P516+'Terminal Value'!P516</f>
        <v>7916.23725998462</v>
      </c>
      <c r="Q516" s="9" t="n">
        <f aca="false">+Outflows!Q516+Fees!Q516+'Ongoing Cash Flows'!Q516+'Terminal Value'!Q516</f>
        <v>7887.81713419399</v>
      </c>
      <c r="R516" s="9" t="n">
        <f aca="false">+Outflows!R516+Fees!R516+'Ongoing Cash Flows'!R516+'Terminal Value'!R516</f>
        <v>1117.44411264537</v>
      </c>
      <c r="S516" s="9" t="n">
        <f aca="false">+Outflows!S516+Fees!S516+'Ongoing Cash Flows'!S516+'Terminal Value'!S516</f>
        <v>0</v>
      </c>
      <c r="T516" s="9" t="n">
        <f aca="false">+Outflows!T516+Fees!T516+'Ongoing Cash Flows'!T516+'Terminal Value'!T516</f>
        <v>0</v>
      </c>
      <c r="U516" s="9" t="n">
        <f aca="false">+Outflows!U516+Fees!U516+'Ongoing Cash Flows'!U516+'Terminal Value'!U516</f>
        <v>0</v>
      </c>
      <c r="V516" s="9" t="n">
        <f aca="false">+Outflows!V516+Fees!V516+'Ongoing Cash Flows'!V516+'Terminal Value'!V516</f>
        <v>0</v>
      </c>
      <c r="W516" s="9" t="n">
        <f aca="false">+Outflows!W516+Fees!W516+'Ongoing Cash Flows'!W516+'Terminal Value'!W516</f>
        <v>0</v>
      </c>
      <c r="X516" s="9" t="n">
        <f aca="false">+Outflows!X516+Fees!X516+'Ongoing Cash Flows'!X516+'Terminal Value'!X516</f>
        <v>0</v>
      </c>
      <c r="Y516" s="9" t="n">
        <f aca="false">+Outflows!Y516+Fees!Y516+'Ongoing Cash Flows'!Y516+'Terminal Value'!Y516</f>
        <v>0</v>
      </c>
      <c r="Z516" s="9" t="n">
        <f aca="false">+Outflows!Z516+Fees!Z516+'Ongoing Cash Flows'!Z516+'Terminal Value'!Z516</f>
        <v>0</v>
      </c>
      <c r="AA516" s="9" t="n">
        <f aca="false">+Outflows!AA516+Fees!AA516+'Ongoing Cash Flows'!AA516+'Terminal Value'!AA516</f>
        <v>0</v>
      </c>
      <c r="AB516" s="9" t="n">
        <f aca="false">+Outflows!AB516+Fees!AB516+'Ongoing Cash Flows'!AB516+'Terminal Value'!AB516</f>
        <v>0</v>
      </c>
      <c r="AC516" s="9" t="n">
        <f aca="false">+Outflows!AC516+Fees!AC516+'Ongoing Cash Flows'!AC516+'Terminal Value'!AC516</f>
        <v>0</v>
      </c>
      <c r="AD516" s="9" t="n">
        <f aca="false">+Outflows!AD516+Fees!AD516+'Ongoing Cash Flows'!AD516+'Terminal Value'!AD516</f>
        <v>0</v>
      </c>
      <c r="AE516" s="9" t="n">
        <f aca="false">+Outflows!AE516+Fees!AE516+'Ongoing Cash Flows'!AE516+'Terminal Value'!AE516</f>
        <v>0</v>
      </c>
      <c r="AF516" s="9" t="n">
        <f aca="false">+Outflows!AF516+Fees!AF516+'Ongoing Cash Flows'!AF516+'Terminal Value'!AF516</f>
        <v>0</v>
      </c>
      <c r="AG516" s="9" t="n">
        <f aca="false">+Outflows!AG516+Fees!AG516+'Ongoing Cash Flows'!AG516+'Terminal Value'!AG516</f>
        <v>0</v>
      </c>
      <c r="AH516" s="9" t="n">
        <f aca="false">+Outflows!AH516+Fees!AH516+'Ongoing Cash Flows'!AH516+'Terminal Value'!AH516</f>
        <v>0</v>
      </c>
      <c r="AI516" s="9" t="n">
        <f aca="false">+Outflows!AI516+Fees!AI516+'Ongoing Cash Flows'!AI516+'Terminal Value'!AI516</f>
        <v>0</v>
      </c>
      <c r="AJ516" s="9" t="n">
        <f aca="false">+Outflows!AJ516+Fees!AJ516+'Ongoing Cash Flows'!AJ516+'Terminal Value'!AJ516</f>
        <v>0</v>
      </c>
      <c r="AK516" s="9"/>
      <c r="AL516" s="1"/>
      <c r="AM516" s="32"/>
      <c r="AN516" s="33" t="n">
        <f aca="false">IF(ISERROR(XIRR(B516:AJ516,IRRDates)),-1,XIRR(B516:AJ516,IRRDates))</f>
        <v>0.053603304593295</v>
      </c>
      <c r="AO516" s="9" t="n">
        <f aca="false">SUMPRODUCT(B516:AJ516,PVRf)</f>
        <v>0</v>
      </c>
      <c r="AP516" s="9" t="n">
        <f aca="false">MIN(0,AO516-$AO$1004)^2</f>
        <v>0</v>
      </c>
      <c r="AQ516" s="9" t="n">
        <f aca="false">MAX(0,AO516-$AO$1004)^2</f>
        <v>0</v>
      </c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20"/>
      <c r="CM516" s="20"/>
      <c r="CN516" s="20"/>
      <c r="CO516" s="20"/>
      <c r="CP516" s="20"/>
    </row>
    <row r="517" customFormat="false" ht="11.25" hidden="false" customHeight="false" outlineLevel="0" collapsed="false">
      <c r="A517" s="1" t="n">
        <v>515</v>
      </c>
      <c r="B517" s="9" t="n">
        <f aca="false">+Outflows!B517+Fees!B517+'Ongoing Cash Flows'!B517+'Terminal Value'!B517</f>
        <v>-89090.1329931943</v>
      </c>
      <c r="C517" s="9" t="n">
        <f aca="false">+Outflows!C517+Fees!C517+'Ongoing Cash Flows'!C517+'Terminal Value'!C517</f>
        <v>14092.3449507945</v>
      </c>
      <c r="D517" s="9" t="n">
        <f aca="false">+Outflows!D517+Fees!D517+'Ongoing Cash Flows'!D517+'Terminal Value'!D517</f>
        <v>12060.2579675673</v>
      </c>
      <c r="E517" s="9" t="n">
        <f aca="false">+Outflows!E517+Fees!E517+'Ongoing Cash Flows'!E517+'Terminal Value'!E517</f>
        <v>9945.59202983372</v>
      </c>
      <c r="F517" s="9" t="n">
        <f aca="false">+Outflows!F517+Fees!F517+'Ongoing Cash Flows'!F517+'Terminal Value'!F517</f>
        <v>9669.30392337542</v>
      </c>
      <c r="G517" s="9" t="n">
        <f aca="false">+Outflows!G517+Fees!G517+'Ongoing Cash Flows'!G517+'Terminal Value'!G517</f>
        <v>9333.3958676265</v>
      </c>
      <c r="H517" s="9" t="n">
        <f aca="false">+Outflows!H517+Fees!H517+'Ongoing Cash Flows'!H517+'Terminal Value'!H517</f>
        <v>8369.45175365619</v>
      </c>
      <c r="I517" s="9" t="n">
        <f aca="false">+Outflows!I517+Fees!I517+'Ongoing Cash Flows'!I517+'Terminal Value'!I517</f>
        <v>8225.00276892449</v>
      </c>
      <c r="J517" s="9" t="n">
        <f aca="false">+Outflows!J517+Fees!J517+'Ongoing Cash Flows'!J517+'Terminal Value'!J517</f>
        <v>8212.5685663895</v>
      </c>
      <c r="K517" s="9" t="n">
        <f aca="false">+Outflows!K517+Fees!K517+'Ongoing Cash Flows'!K517+'Terminal Value'!K517</f>
        <v>8203.22516214924</v>
      </c>
      <c r="L517" s="9" t="n">
        <f aca="false">+Outflows!L517+Fees!L517+'Ongoing Cash Flows'!L517+'Terminal Value'!L517</f>
        <v>8204.64063150909</v>
      </c>
      <c r="M517" s="9" t="n">
        <f aca="false">+Outflows!M517+Fees!M517+'Ongoing Cash Flows'!M517+'Terminal Value'!M517</f>
        <v>8176.44652784642</v>
      </c>
      <c r="N517" s="9" t="n">
        <f aca="false">+Outflows!N517+Fees!N517+'Ongoing Cash Flows'!N517+'Terminal Value'!N517</f>
        <v>8158.98789897719</v>
      </c>
      <c r="O517" s="9" t="n">
        <f aca="false">+Outflows!O517+Fees!O517+'Ongoing Cash Flows'!O517+'Terminal Value'!O517</f>
        <v>7832.67621071455</v>
      </c>
      <c r="P517" s="9" t="n">
        <f aca="false">+Outflows!P517+Fees!P517+'Ongoing Cash Flows'!P517+'Terminal Value'!P517</f>
        <v>7725.00541345137</v>
      </c>
      <c r="Q517" s="9" t="n">
        <f aca="false">+Outflows!Q517+Fees!Q517+'Ongoing Cash Flows'!Q517+'Terminal Value'!Q517</f>
        <v>7696.26116588696</v>
      </c>
      <c r="R517" s="9" t="n">
        <f aca="false">+Outflows!R517+Fees!R517+'Ongoing Cash Flows'!R517+'Terminal Value'!R517</f>
        <v>1021.82818937874</v>
      </c>
      <c r="S517" s="9" t="n">
        <f aca="false">+Outflows!S517+Fees!S517+'Ongoing Cash Flows'!S517+'Terminal Value'!S517</f>
        <v>0</v>
      </c>
      <c r="T517" s="9" t="n">
        <f aca="false">+Outflows!T517+Fees!T517+'Ongoing Cash Flows'!T517+'Terminal Value'!T517</f>
        <v>0</v>
      </c>
      <c r="U517" s="9" t="n">
        <f aca="false">+Outflows!U517+Fees!U517+'Ongoing Cash Flows'!U517+'Terminal Value'!U517</f>
        <v>0</v>
      </c>
      <c r="V517" s="9" t="n">
        <f aca="false">+Outflows!V517+Fees!V517+'Ongoing Cash Flows'!V517+'Terminal Value'!V517</f>
        <v>0</v>
      </c>
      <c r="W517" s="9" t="n">
        <f aca="false">+Outflows!W517+Fees!W517+'Ongoing Cash Flows'!W517+'Terminal Value'!W517</f>
        <v>0</v>
      </c>
      <c r="X517" s="9" t="n">
        <f aca="false">+Outflows!X517+Fees!X517+'Ongoing Cash Flows'!X517+'Terminal Value'!X517</f>
        <v>0</v>
      </c>
      <c r="Y517" s="9" t="n">
        <f aca="false">+Outflows!Y517+Fees!Y517+'Ongoing Cash Flows'!Y517+'Terminal Value'!Y517</f>
        <v>0</v>
      </c>
      <c r="Z517" s="9" t="n">
        <f aca="false">+Outflows!Z517+Fees!Z517+'Ongoing Cash Flows'!Z517+'Terminal Value'!Z517</f>
        <v>0</v>
      </c>
      <c r="AA517" s="9" t="n">
        <f aca="false">+Outflows!AA517+Fees!AA517+'Ongoing Cash Flows'!AA517+'Terminal Value'!AA517</f>
        <v>0</v>
      </c>
      <c r="AB517" s="9" t="n">
        <f aca="false">+Outflows!AB517+Fees!AB517+'Ongoing Cash Flows'!AB517+'Terminal Value'!AB517</f>
        <v>0</v>
      </c>
      <c r="AC517" s="9" t="n">
        <f aca="false">+Outflows!AC517+Fees!AC517+'Ongoing Cash Flows'!AC517+'Terminal Value'!AC517</f>
        <v>0</v>
      </c>
      <c r="AD517" s="9" t="n">
        <f aca="false">+Outflows!AD517+Fees!AD517+'Ongoing Cash Flows'!AD517+'Terminal Value'!AD517</f>
        <v>0</v>
      </c>
      <c r="AE517" s="9" t="n">
        <f aca="false">+Outflows!AE517+Fees!AE517+'Ongoing Cash Flows'!AE517+'Terminal Value'!AE517</f>
        <v>0</v>
      </c>
      <c r="AF517" s="9" t="n">
        <f aca="false">+Outflows!AF517+Fees!AF517+'Ongoing Cash Flows'!AF517+'Terminal Value'!AF517</f>
        <v>0</v>
      </c>
      <c r="AG517" s="9" t="n">
        <f aca="false">+Outflows!AG517+Fees!AG517+'Ongoing Cash Flows'!AG517+'Terminal Value'!AG517</f>
        <v>0</v>
      </c>
      <c r="AH517" s="9" t="n">
        <f aca="false">+Outflows!AH517+Fees!AH517+'Ongoing Cash Flows'!AH517+'Terminal Value'!AH517</f>
        <v>0</v>
      </c>
      <c r="AI517" s="9" t="n">
        <f aca="false">+Outflows!AI517+Fees!AI517+'Ongoing Cash Flows'!AI517+'Terminal Value'!AI517</f>
        <v>0</v>
      </c>
      <c r="AJ517" s="9" t="n">
        <f aca="false">+Outflows!AJ517+Fees!AJ517+'Ongoing Cash Flows'!AJ517+'Terminal Value'!AJ517</f>
        <v>0</v>
      </c>
      <c r="AK517" s="9"/>
      <c r="AL517" s="1"/>
      <c r="AM517" s="32"/>
      <c r="AN517" s="33" t="n">
        <f aca="false">IF(ISERROR(XIRR(B517:AJ517,IRRDates)),-1,XIRR(B517:AJ517,IRRDates))</f>
        <v>0.0655193411507851</v>
      </c>
      <c r="AO517" s="9" t="n">
        <f aca="false">SUMPRODUCT(B517:AJ517,PVRf)</f>
        <v>0</v>
      </c>
      <c r="AP517" s="9" t="n">
        <f aca="false">MIN(0,AO517-$AO$1004)^2</f>
        <v>0</v>
      </c>
      <c r="AQ517" s="9" t="n">
        <f aca="false">MAX(0,AO517-$AO$1004)^2</f>
        <v>0</v>
      </c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20"/>
      <c r="CM517" s="20"/>
      <c r="CN517" s="20"/>
      <c r="CO517" s="20"/>
      <c r="CP517" s="20"/>
    </row>
    <row r="518" customFormat="false" ht="11.25" hidden="false" customHeight="false" outlineLevel="0" collapsed="false">
      <c r="A518" s="1" t="n">
        <v>516</v>
      </c>
      <c r="B518" s="9" t="n">
        <f aca="false">+Outflows!B518+Fees!B518+'Ongoing Cash Flows'!B518+'Terminal Value'!B518</f>
        <v>-98051.3292353001</v>
      </c>
      <c r="C518" s="9" t="n">
        <f aca="false">+Outflows!C518+Fees!C518+'Ongoing Cash Flows'!C518+'Terminal Value'!C518</f>
        <v>14295.3658573884</v>
      </c>
      <c r="D518" s="9" t="n">
        <f aca="false">+Outflows!D518+Fees!D518+'Ongoing Cash Flows'!D518+'Terminal Value'!D518</f>
        <v>12304.4003562212</v>
      </c>
      <c r="E518" s="9" t="n">
        <f aca="false">+Outflows!E518+Fees!E518+'Ongoing Cash Flows'!E518+'Terminal Value'!E518</f>
        <v>10266.6869588404</v>
      </c>
      <c r="F518" s="9" t="n">
        <f aca="false">+Outflows!F518+Fees!F518+'Ongoing Cash Flows'!F518+'Terminal Value'!F518</f>
        <v>9848.74894723276</v>
      </c>
      <c r="G518" s="9" t="n">
        <f aca="false">+Outflows!G518+Fees!G518+'Ongoing Cash Flows'!G518+'Terminal Value'!G518</f>
        <v>9540.87652337105</v>
      </c>
      <c r="H518" s="9" t="n">
        <f aca="false">+Outflows!H518+Fees!H518+'Ongoing Cash Flows'!H518+'Terminal Value'!H518</f>
        <v>8586.51199971957</v>
      </c>
      <c r="I518" s="9" t="n">
        <f aca="false">+Outflows!I518+Fees!I518+'Ongoing Cash Flows'!I518+'Terminal Value'!I518</f>
        <v>8430.56544176141</v>
      </c>
      <c r="J518" s="9" t="n">
        <f aca="false">+Outflows!J518+Fees!J518+'Ongoing Cash Flows'!J518+'Terminal Value'!J518</f>
        <v>8418.13123922642</v>
      </c>
      <c r="K518" s="9" t="n">
        <f aca="false">+Outflows!K518+Fees!K518+'Ongoing Cash Flows'!K518+'Terminal Value'!K518</f>
        <v>8409.13624629604</v>
      </c>
      <c r="L518" s="9" t="n">
        <f aca="false">+Outflows!L518+Fees!L518+'Ongoing Cash Flows'!L518+'Terminal Value'!L518</f>
        <v>8410.20330434601</v>
      </c>
      <c r="M518" s="9" t="n">
        <f aca="false">+Outflows!M518+Fees!M518+'Ongoing Cash Flows'!M518+'Terminal Value'!M518</f>
        <v>8382.35761199322</v>
      </c>
      <c r="N518" s="9" t="n">
        <f aca="false">+Outflows!N518+Fees!N518+'Ongoing Cash Flows'!N518+'Terminal Value'!N518</f>
        <v>8364.5505718141</v>
      </c>
      <c r="O518" s="9" t="n">
        <f aca="false">+Outflows!O518+Fees!O518+'Ongoing Cash Flows'!O518+'Terminal Value'!O518</f>
        <v>8038.58729486136</v>
      </c>
      <c r="P518" s="9" t="n">
        <f aca="false">+Outflows!P518+Fees!P518+'Ongoing Cash Flows'!P518+'Terminal Value'!P518</f>
        <v>7930.56808628828</v>
      </c>
      <c r="Q518" s="9" t="n">
        <f aca="false">+Outflows!Q518+Fees!Q518+'Ongoing Cash Flows'!Q518+'Terminal Value'!Q518</f>
        <v>7902.17225003376</v>
      </c>
      <c r="R518" s="9" t="n">
        <f aca="false">+Outflows!R518+Fees!R518+'Ongoing Cash Flows'!R518+'Terminal Value'!R518</f>
        <v>1124.6095257972</v>
      </c>
      <c r="S518" s="9" t="n">
        <f aca="false">+Outflows!S518+Fees!S518+'Ongoing Cash Flows'!S518+'Terminal Value'!S518</f>
        <v>0</v>
      </c>
      <c r="T518" s="9" t="n">
        <f aca="false">+Outflows!T518+Fees!T518+'Ongoing Cash Flows'!T518+'Terminal Value'!T518</f>
        <v>0</v>
      </c>
      <c r="U518" s="9" t="n">
        <f aca="false">+Outflows!U518+Fees!U518+'Ongoing Cash Flows'!U518+'Terminal Value'!U518</f>
        <v>0</v>
      </c>
      <c r="V518" s="9" t="n">
        <f aca="false">+Outflows!V518+Fees!V518+'Ongoing Cash Flows'!V518+'Terminal Value'!V518</f>
        <v>0</v>
      </c>
      <c r="W518" s="9" t="n">
        <f aca="false">+Outflows!W518+Fees!W518+'Ongoing Cash Flows'!W518+'Terminal Value'!W518</f>
        <v>0</v>
      </c>
      <c r="X518" s="9" t="n">
        <f aca="false">+Outflows!X518+Fees!X518+'Ongoing Cash Flows'!X518+'Terminal Value'!X518</f>
        <v>0</v>
      </c>
      <c r="Y518" s="9" t="n">
        <f aca="false">+Outflows!Y518+Fees!Y518+'Ongoing Cash Flows'!Y518+'Terminal Value'!Y518</f>
        <v>0</v>
      </c>
      <c r="Z518" s="9" t="n">
        <f aca="false">+Outflows!Z518+Fees!Z518+'Ongoing Cash Flows'!Z518+'Terminal Value'!Z518</f>
        <v>0</v>
      </c>
      <c r="AA518" s="9" t="n">
        <f aca="false">+Outflows!AA518+Fees!AA518+'Ongoing Cash Flows'!AA518+'Terminal Value'!AA518</f>
        <v>0</v>
      </c>
      <c r="AB518" s="9" t="n">
        <f aca="false">+Outflows!AB518+Fees!AB518+'Ongoing Cash Flows'!AB518+'Terminal Value'!AB518</f>
        <v>0</v>
      </c>
      <c r="AC518" s="9" t="n">
        <f aca="false">+Outflows!AC518+Fees!AC518+'Ongoing Cash Flows'!AC518+'Terminal Value'!AC518</f>
        <v>0</v>
      </c>
      <c r="AD518" s="9" t="n">
        <f aca="false">+Outflows!AD518+Fees!AD518+'Ongoing Cash Flows'!AD518+'Terminal Value'!AD518</f>
        <v>0</v>
      </c>
      <c r="AE518" s="9" t="n">
        <f aca="false">+Outflows!AE518+Fees!AE518+'Ongoing Cash Flows'!AE518+'Terminal Value'!AE518</f>
        <v>0</v>
      </c>
      <c r="AF518" s="9" t="n">
        <f aca="false">+Outflows!AF518+Fees!AF518+'Ongoing Cash Flows'!AF518+'Terminal Value'!AF518</f>
        <v>0</v>
      </c>
      <c r="AG518" s="9" t="n">
        <f aca="false">+Outflows!AG518+Fees!AG518+'Ongoing Cash Flows'!AG518+'Terminal Value'!AG518</f>
        <v>0</v>
      </c>
      <c r="AH518" s="9" t="n">
        <f aca="false">+Outflows!AH518+Fees!AH518+'Ongoing Cash Flows'!AH518+'Terminal Value'!AH518</f>
        <v>0</v>
      </c>
      <c r="AI518" s="9" t="n">
        <f aca="false">+Outflows!AI518+Fees!AI518+'Ongoing Cash Flows'!AI518+'Terminal Value'!AI518</f>
        <v>0</v>
      </c>
      <c r="AJ518" s="9" t="n">
        <f aca="false">+Outflows!AJ518+Fees!AJ518+'Ongoing Cash Flows'!AJ518+'Terminal Value'!AJ518</f>
        <v>0</v>
      </c>
      <c r="AK518" s="9"/>
      <c r="AL518" s="1"/>
      <c r="AM518" s="32"/>
      <c r="AN518" s="33" t="n">
        <f aca="false">IF(ISERROR(XIRR(B518:AJ518,IRRDates)),-1,XIRR(B518:AJ518,IRRDates))</f>
        <v>0.0532582666669793</v>
      </c>
      <c r="AO518" s="9" t="n">
        <f aca="false">SUMPRODUCT(B518:AJ518,PVRf)</f>
        <v>0</v>
      </c>
      <c r="AP518" s="9" t="n">
        <f aca="false">MIN(0,AO518-$AO$1004)^2</f>
        <v>0</v>
      </c>
      <c r="AQ518" s="9" t="n">
        <f aca="false">MAX(0,AO518-$AO$1004)^2</f>
        <v>0</v>
      </c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20"/>
      <c r="CM518" s="20"/>
      <c r="CN518" s="20"/>
      <c r="CO518" s="20"/>
      <c r="CP518" s="20"/>
    </row>
    <row r="519" customFormat="false" ht="11.25" hidden="false" customHeight="false" outlineLevel="0" collapsed="false">
      <c r="A519" s="1" t="n">
        <v>517</v>
      </c>
      <c r="B519" s="9" t="n">
        <f aca="false">+Outflows!B519+Fees!B519+'Ongoing Cash Flows'!B519+'Terminal Value'!B519</f>
        <v>-101907.467930674</v>
      </c>
      <c r="C519" s="9" t="n">
        <f aca="false">+Outflows!C519+Fees!C519+'Ongoing Cash Flows'!C519+'Terminal Value'!C519</f>
        <v>14340.3847400317</v>
      </c>
      <c r="D519" s="9" t="n">
        <f aca="false">+Outflows!D519+Fees!D519+'Ongoing Cash Flows'!D519+'Terminal Value'!D519</f>
        <v>12445.3042692799</v>
      </c>
      <c r="E519" s="9" t="n">
        <f aca="false">+Outflows!E519+Fees!E519+'Ongoing Cash Flows'!E519+'Terminal Value'!E519</f>
        <v>10461.9679168907</v>
      </c>
      <c r="F519" s="9" t="n">
        <f aca="false">+Outflows!F519+Fees!F519+'Ongoing Cash Flows'!F519+'Terminal Value'!F519</f>
        <v>9984.54915998407</v>
      </c>
      <c r="G519" s="9" t="n">
        <f aca="false">+Outflows!G519+Fees!G519+'Ongoing Cash Flows'!G519+'Terminal Value'!G519</f>
        <v>9571.03020790597</v>
      </c>
      <c r="H519" s="9" t="n">
        <f aca="false">+Outflows!H519+Fees!H519+'Ongoing Cash Flows'!H519+'Terminal Value'!H519</f>
        <v>8679.91631667221</v>
      </c>
      <c r="I519" s="9" t="n">
        <f aca="false">+Outflows!I519+Fees!I519+'Ongoing Cash Flows'!I519+'Terminal Value'!I519</f>
        <v>8519.02217852233</v>
      </c>
      <c r="J519" s="9" t="n">
        <f aca="false">+Outflows!J519+Fees!J519+'Ongoing Cash Flows'!J519+'Terminal Value'!J519</f>
        <v>8506.58797598734</v>
      </c>
      <c r="K519" s="9" t="n">
        <f aca="false">+Outflows!K519+Fees!K519+'Ongoing Cash Flows'!K519+'Terminal Value'!K519</f>
        <v>8497.74290972945</v>
      </c>
      <c r="L519" s="9" t="n">
        <f aca="false">+Outflows!L519+Fees!L519+'Ongoing Cash Flows'!L519+'Terminal Value'!L519</f>
        <v>8498.66004110693</v>
      </c>
      <c r="M519" s="9" t="n">
        <f aca="false">+Outflows!M519+Fees!M519+'Ongoing Cash Flows'!M519+'Terminal Value'!M519</f>
        <v>8470.96427542663</v>
      </c>
      <c r="N519" s="9" t="n">
        <f aca="false">+Outflows!N519+Fees!N519+'Ongoing Cash Flows'!N519+'Terminal Value'!N519</f>
        <v>8453.00730857503</v>
      </c>
      <c r="O519" s="9" t="n">
        <f aca="false">+Outflows!O519+Fees!O519+'Ongoing Cash Flows'!O519+'Terminal Value'!O519</f>
        <v>8127.19395829476</v>
      </c>
      <c r="P519" s="9" t="n">
        <f aca="false">+Outflows!P519+Fees!P519+'Ongoing Cash Flows'!P519+'Terminal Value'!P519</f>
        <v>8019.02482304921</v>
      </c>
      <c r="Q519" s="9" t="n">
        <f aca="false">+Outflows!Q519+Fees!Q519+'Ongoing Cash Flows'!Q519+'Terminal Value'!Q519</f>
        <v>7990.77891346717</v>
      </c>
      <c r="R519" s="9" t="n">
        <f aca="false">+Outflows!R519+Fees!R519+'Ongoing Cash Flows'!R519+'Terminal Value'!R519</f>
        <v>1168.83789417766</v>
      </c>
      <c r="S519" s="9" t="n">
        <f aca="false">+Outflows!S519+Fees!S519+'Ongoing Cash Flows'!S519+'Terminal Value'!S519</f>
        <v>0</v>
      </c>
      <c r="T519" s="9" t="n">
        <f aca="false">+Outflows!T519+Fees!T519+'Ongoing Cash Flows'!T519+'Terminal Value'!T519</f>
        <v>0</v>
      </c>
      <c r="U519" s="9" t="n">
        <f aca="false">+Outflows!U519+Fees!U519+'Ongoing Cash Flows'!U519+'Terminal Value'!U519</f>
        <v>0</v>
      </c>
      <c r="V519" s="9" t="n">
        <f aca="false">+Outflows!V519+Fees!V519+'Ongoing Cash Flows'!V519+'Terminal Value'!V519</f>
        <v>0</v>
      </c>
      <c r="W519" s="9" t="n">
        <f aca="false">+Outflows!W519+Fees!W519+'Ongoing Cash Flows'!W519+'Terminal Value'!W519</f>
        <v>0</v>
      </c>
      <c r="X519" s="9" t="n">
        <f aca="false">+Outflows!X519+Fees!X519+'Ongoing Cash Flows'!X519+'Terminal Value'!X519</f>
        <v>0</v>
      </c>
      <c r="Y519" s="9" t="n">
        <f aca="false">+Outflows!Y519+Fees!Y519+'Ongoing Cash Flows'!Y519+'Terminal Value'!Y519</f>
        <v>0</v>
      </c>
      <c r="Z519" s="9" t="n">
        <f aca="false">+Outflows!Z519+Fees!Z519+'Ongoing Cash Flows'!Z519+'Terminal Value'!Z519</f>
        <v>0</v>
      </c>
      <c r="AA519" s="9" t="n">
        <f aca="false">+Outflows!AA519+Fees!AA519+'Ongoing Cash Flows'!AA519+'Terminal Value'!AA519</f>
        <v>0</v>
      </c>
      <c r="AB519" s="9" t="n">
        <f aca="false">+Outflows!AB519+Fees!AB519+'Ongoing Cash Flows'!AB519+'Terminal Value'!AB519</f>
        <v>0</v>
      </c>
      <c r="AC519" s="9" t="n">
        <f aca="false">+Outflows!AC519+Fees!AC519+'Ongoing Cash Flows'!AC519+'Terminal Value'!AC519</f>
        <v>0</v>
      </c>
      <c r="AD519" s="9" t="n">
        <f aca="false">+Outflows!AD519+Fees!AD519+'Ongoing Cash Flows'!AD519+'Terminal Value'!AD519</f>
        <v>0</v>
      </c>
      <c r="AE519" s="9" t="n">
        <f aca="false">+Outflows!AE519+Fees!AE519+'Ongoing Cash Flows'!AE519+'Terminal Value'!AE519</f>
        <v>0</v>
      </c>
      <c r="AF519" s="9" t="n">
        <f aca="false">+Outflows!AF519+Fees!AF519+'Ongoing Cash Flows'!AF519+'Terminal Value'!AF519</f>
        <v>0</v>
      </c>
      <c r="AG519" s="9" t="n">
        <f aca="false">+Outflows!AG519+Fees!AG519+'Ongoing Cash Flows'!AG519+'Terminal Value'!AG519</f>
        <v>0</v>
      </c>
      <c r="AH519" s="9" t="n">
        <f aca="false">+Outflows!AH519+Fees!AH519+'Ongoing Cash Flows'!AH519+'Terminal Value'!AH519</f>
        <v>0</v>
      </c>
      <c r="AI519" s="9" t="n">
        <f aca="false">+Outflows!AI519+Fees!AI519+'Ongoing Cash Flows'!AI519+'Terminal Value'!AI519</f>
        <v>0</v>
      </c>
      <c r="AJ519" s="9" t="n">
        <f aca="false">+Outflows!AJ519+Fees!AJ519+'Ongoing Cash Flows'!AJ519+'Terminal Value'!AJ519</f>
        <v>0</v>
      </c>
      <c r="AK519" s="9"/>
      <c r="AL519" s="1"/>
      <c r="AM519" s="32"/>
      <c r="AN519" s="33" t="n">
        <f aca="false">IF(ISERROR(XIRR(B519:AJ519,IRRDates)),-1,XIRR(B519:AJ519,IRRDates))</f>
        <v>0.0486402274703069</v>
      </c>
      <c r="AO519" s="9" t="n">
        <f aca="false">SUMPRODUCT(B519:AJ519,PVRf)</f>
        <v>0</v>
      </c>
      <c r="AP519" s="9" t="n">
        <f aca="false">MIN(0,AO519-$AO$1004)^2</f>
        <v>0</v>
      </c>
      <c r="AQ519" s="9" t="n">
        <f aca="false">MAX(0,AO519-$AO$1004)^2</f>
        <v>0</v>
      </c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20"/>
      <c r="CM519" s="20"/>
      <c r="CN519" s="20"/>
      <c r="CO519" s="20"/>
      <c r="CP519" s="20"/>
    </row>
    <row r="520" customFormat="false" ht="11.25" hidden="false" customHeight="false" outlineLevel="0" collapsed="false">
      <c r="A520" s="1" t="n">
        <v>518</v>
      </c>
      <c r="B520" s="9" t="n">
        <f aca="false">+Outflows!B520+Fees!B520+'Ongoing Cash Flows'!B520+'Terminal Value'!B520</f>
        <v>-98847.2689661697</v>
      </c>
      <c r="C520" s="9" t="n">
        <f aca="false">+Outflows!C520+Fees!C520+'Ongoing Cash Flows'!C520+'Terminal Value'!C520</f>
        <v>14378.3772659081</v>
      </c>
      <c r="D520" s="9" t="n">
        <f aca="false">+Outflows!D520+Fees!D520+'Ongoing Cash Flows'!D520+'Terminal Value'!D520</f>
        <v>12327.4689133841</v>
      </c>
      <c r="E520" s="9" t="n">
        <f aca="false">+Outflows!E520+Fees!E520+'Ongoing Cash Flows'!E520+'Terminal Value'!E520</f>
        <v>10234.8632278015</v>
      </c>
      <c r="F520" s="9" t="n">
        <f aca="false">+Outflows!F520+Fees!F520+'Ongoing Cash Flows'!F520+'Terminal Value'!F520</f>
        <v>9938.09980406905</v>
      </c>
      <c r="G520" s="9" t="n">
        <f aca="false">+Outflows!G520+Fees!G520+'Ongoing Cash Flows'!G520+'Terminal Value'!G520</f>
        <v>9604.31584976016</v>
      </c>
      <c r="H520" s="9" t="n">
        <f aca="false">+Outflows!H520+Fees!H520+'Ongoing Cash Flows'!H520+'Terminal Value'!H520</f>
        <v>8605.79144290623</v>
      </c>
      <c r="I520" s="9" t="n">
        <f aca="false">+Outflows!I520+Fees!I520+'Ongoing Cash Flows'!I520+'Terminal Value'!I520</f>
        <v>8448.82366243577</v>
      </c>
      <c r="J520" s="9" t="n">
        <f aca="false">+Outflows!J520+Fees!J520+'Ongoing Cash Flows'!J520+'Terminal Value'!J520</f>
        <v>8436.38945990078</v>
      </c>
      <c r="K520" s="9" t="n">
        <f aca="false">+Outflows!K520+Fees!K520+'Ongoing Cash Flows'!K520+'Terminal Value'!K520</f>
        <v>8427.42541310714</v>
      </c>
      <c r="L520" s="9" t="n">
        <f aca="false">+Outflows!L520+Fees!L520+'Ongoing Cash Flows'!L520+'Terminal Value'!L520</f>
        <v>8428.46152502037</v>
      </c>
      <c r="M520" s="9" t="n">
        <f aca="false">+Outflows!M520+Fees!M520+'Ongoing Cash Flows'!M520+'Terminal Value'!M520</f>
        <v>8400.64677880432</v>
      </c>
      <c r="N520" s="9" t="n">
        <f aca="false">+Outflows!N520+Fees!N520+'Ongoing Cash Flows'!N520+'Terminal Value'!N520</f>
        <v>8382.80879248846</v>
      </c>
      <c r="O520" s="9" t="n">
        <f aca="false">+Outflows!O520+Fees!O520+'Ongoing Cash Flows'!O520+'Terminal Value'!O520</f>
        <v>8056.87646167246</v>
      </c>
      <c r="P520" s="9" t="n">
        <f aca="false">+Outflows!P520+Fees!P520+'Ongoing Cash Flows'!P520+'Terminal Value'!P520</f>
        <v>7948.82630696264</v>
      </c>
      <c r="Q520" s="9" t="n">
        <f aca="false">+Outflows!Q520+Fees!Q520+'Ongoing Cash Flows'!Q520+'Terminal Value'!Q520</f>
        <v>7920.46141684486</v>
      </c>
      <c r="R520" s="9" t="n">
        <f aca="false">+Outflows!R520+Fees!R520+'Ongoing Cash Flows'!R520+'Terminal Value'!R520</f>
        <v>1133.73863613438</v>
      </c>
      <c r="S520" s="9" t="n">
        <f aca="false">+Outflows!S520+Fees!S520+'Ongoing Cash Flows'!S520+'Terminal Value'!S520</f>
        <v>0</v>
      </c>
      <c r="T520" s="9" t="n">
        <f aca="false">+Outflows!T520+Fees!T520+'Ongoing Cash Flows'!T520+'Terminal Value'!T520</f>
        <v>0</v>
      </c>
      <c r="U520" s="9" t="n">
        <f aca="false">+Outflows!U520+Fees!U520+'Ongoing Cash Flows'!U520+'Terminal Value'!U520</f>
        <v>0</v>
      </c>
      <c r="V520" s="9" t="n">
        <f aca="false">+Outflows!V520+Fees!V520+'Ongoing Cash Flows'!V520+'Terminal Value'!V520</f>
        <v>0</v>
      </c>
      <c r="W520" s="9" t="n">
        <f aca="false">+Outflows!W520+Fees!W520+'Ongoing Cash Flows'!W520+'Terminal Value'!W520</f>
        <v>0</v>
      </c>
      <c r="X520" s="9" t="n">
        <f aca="false">+Outflows!X520+Fees!X520+'Ongoing Cash Flows'!X520+'Terminal Value'!X520</f>
        <v>0</v>
      </c>
      <c r="Y520" s="9" t="n">
        <f aca="false">+Outflows!Y520+Fees!Y520+'Ongoing Cash Flows'!Y520+'Terminal Value'!Y520</f>
        <v>0</v>
      </c>
      <c r="Z520" s="9" t="n">
        <f aca="false">+Outflows!Z520+Fees!Z520+'Ongoing Cash Flows'!Z520+'Terminal Value'!Z520</f>
        <v>0</v>
      </c>
      <c r="AA520" s="9" t="n">
        <f aca="false">+Outflows!AA520+Fees!AA520+'Ongoing Cash Flows'!AA520+'Terminal Value'!AA520</f>
        <v>0</v>
      </c>
      <c r="AB520" s="9" t="n">
        <f aca="false">+Outflows!AB520+Fees!AB520+'Ongoing Cash Flows'!AB520+'Terminal Value'!AB520</f>
        <v>0</v>
      </c>
      <c r="AC520" s="9" t="n">
        <f aca="false">+Outflows!AC520+Fees!AC520+'Ongoing Cash Flows'!AC520+'Terminal Value'!AC520</f>
        <v>0</v>
      </c>
      <c r="AD520" s="9" t="n">
        <f aca="false">+Outflows!AD520+Fees!AD520+'Ongoing Cash Flows'!AD520+'Terminal Value'!AD520</f>
        <v>0</v>
      </c>
      <c r="AE520" s="9" t="n">
        <f aca="false">+Outflows!AE520+Fees!AE520+'Ongoing Cash Flows'!AE520+'Terminal Value'!AE520</f>
        <v>0</v>
      </c>
      <c r="AF520" s="9" t="n">
        <f aca="false">+Outflows!AF520+Fees!AF520+'Ongoing Cash Flows'!AF520+'Terminal Value'!AF520</f>
        <v>0</v>
      </c>
      <c r="AG520" s="9" t="n">
        <f aca="false">+Outflows!AG520+Fees!AG520+'Ongoing Cash Flows'!AG520+'Terminal Value'!AG520</f>
        <v>0</v>
      </c>
      <c r="AH520" s="9" t="n">
        <f aca="false">+Outflows!AH520+Fees!AH520+'Ongoing Cash Flows'!AH520+'Terminal Value'!AH520</f>
        <v>0</v>
      </c>
      <c r="AI520" s="9" t="n">
        <f aca="false">+Outflows!AI520+Fees!AI520+'Ongoing Cash Flows'!AI520+'Terminal Value'!AI520</f>
        <v>0</v>
      </c>
      <c r="AJ520" s="9" t="n">
        <f aca="false">+Outflows!AJ520+Fees!AJ520+'Ongoing Cash Flows'!AJ520+'Terminal Value'!AJ520</f>
        <v>0</v>
      </c>
      <c r="AK520" s="9"/>
      <c r="AL520" s="1"/>
      <c r="AM520" s="32"/>
      <c r="AN520" s="33" t="n">
        <f aca="false">IF(ISERROR(XIRR(B520:AJ520,IRRDates)),-1,XIRR(B520:AJ520,IRRDates))</f>
        <v>0.0524404156905965</v>
      </c>
      <c r="AO520" s="9" t="n">
        <f aca="false">SUMPRODUCT(B520:AJ520,PVRf)</f>
        <v>0</v>
      </c>
      <c r="AP520" s="9" t="n">
        <f aca="false">MIN(0,AO520-$AO$1004)^2</f>
        <v>0</v>
      </c>
      <c r="AQ520" s="9" t="n">
        <f aca="false">MAX(0,AO520-$AO$1004)^2</f>
        <v>0</v>
      </c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20"/>
      <c r="CM520" s="20"/>
      <c r="CN520" s="20"/>
      <c r="CO520" s="20"/>
      <c r="CP520" s="20"/>
    </row>
    <row r="521" customFormat="false" ht="11.25" hidden="false" customHeight="false" outlineLevel="0" collapsed="false">
      <c r="A521" s="1" t="n">
        <v>519</v>
      </c>
      <c r="B521" s="9" t="n">
        <f aca="false">+Outflows!B521+Fees!B521+'Ongoing Cash Flows'!B521+'Terminal Value'!B521</f>
        <v>-94847.4726079346</v>
      </c>
      <c r="C521" s="9" t="n">
        <f aca="false">+Outflows!C521+Fees!C521+'Ongoing Cash Flows'!C521+'Terminal Value'!C521</f>
        <v>14138.3499896436</v>
      </c>
      <c r="D521" s="9" t="n">
        <f aca="false">+Outflows!D521+Fees!D521+'Ongoing Cash Flows'!D521+'Terminal Value'!D521</f>
        <v>12243.3559523183</v>
      </c>
      <c r="E521" s="9" t="n">
        <f aca="false">+Outflows!E521+Fees!E521+'Ongoing Cash Flows'!E521+'Terminal Value'!E521</f>
        <v>10275.9130800001</v>
      </c>
      <c r="F521" s="9" t="n">
        <f aca="false">+Outflows!F521+Fees!F521+'Ongoing Cash Flows'!F521+'Terminal Value'!F521</f>
        <v>9685.45512792537</v>
      </c>
      <c r="G521" s="9" t="n">
        <f aca="false">+Outflows!G521+Fees!G521+'Ongoing Cash Flows'!G521+'Terminal Value'!G521</f>
        <v>9381.33510020506</v>
      </c>
      <c r="H521" s="9" t="n">
        <f aca="false">+Outflows!H521+Fees!H521+'Ongoing Cash Flows'!H521+'Terminal Value'!H521</f>
        <v>8508.90741556594</v>
      </c>
      <c r="I521" s="9" t="n">
        <f aca="false">+Outflows!I521+Fees!I521+'Ongoing Cash Flows'!I521+'Terminal Value'!I521</f>
        <v>8357.07153381494</v>
      </c>
      <c r="J521" s="9" t="n">
        <f aca="false">+Outflows!J521+Fees!J521+'Ongoing Cash Flows'!J521+'Terminal Value'!J521</f>
        <v>8344.63733127995</v>
      </c>
      <c r="K521" s="9" t="n">
        <f aca="false">+Outflows!K521+Fees!K521+'Ongoing Cash Flows'!K521+'Terminal Value'!K521</f>
        <v>8335.51777240391</v>
      </c>
      <c r="L521" s="9" t="n">
        <f aca="false">+Outflows!L521+Fees!L521+'Ongoing Cash Flows'!L521+'Terminal Value'!L521</f>
        <v>8336.70939639954</v>
      </c>
      <c r="M521" s="9" t="n">
        <f aca="false">+Outflows!M521+Fees!M521+'Ongoing Cash Flows'!M521+'Terminal Value'!M521</f>
        <v>8308.73913810109</v>
      </c>
      <c r="N521" s="9" t="n">
        <f aca="false">+Outflows!N521+Fees!N521+'Ongoing Cash Flows'!N521+'Terminal Value'!N521</f>
        <v>8291.05666386764</v>
      </c>
      <c r="O521" s="9" t="n">
        <f aca="false">+Outflows!O521+Fees!O521+'Ongoing Cash Flows'!O521+'Terminal Value'!O521</f>
        <v>7964.96882096923</v>
      </c>
      <c r="P521" s="9" t="n">
        <f aca="false">+Outflows!P521+Fees!P521+'Ongoing Cash Flows'!P521+'Terminal Value'!P521</f>
        <v>7857.07417834182</v>
      </c>
      <c r="Q521" s="9" t="n">
        <f aca="false">+Outflows!Q521+Fees!Q521+'Ongoing Cash Flows'!Q521+'Terminal Value'!Q521</f>
        <v>7828.55377614163</v>
      </c>
      <c r="R521" s="9" t="n">
        <f aca="false">+Outflows!R521+Fees!R521+'Ongoing Cash Flows'!R521+'Terminal Value'!R521</f>
        <v>1087.86257182397</v>
      </c>
      <c r="S521" s="9" t="n">
        <f aca="false">+Outflows!S521+Fees!S521+'Ongoing Cash Flows'!S521+'Terminal Value'!S521</f>
        <v>0</v>
      </c>
      <c r="T521" s="9" t="n">
        <f aca="false">+Outflows!T521+Fees!T521+'Ongoing Cash Flows'!T521+'Terminal Value'!T521</f>
        <v>0</v>
      </c>
      <c r="U521" s="9" t="n">
        <f aca="false">+Outflows!U521+Fees!U521+'Ongoing Cash Flows'!U521+'Terminal Value'!U521</f>
        <v>0</v>
      </c>
      <c r="V521" s="9" t="n">
        <f aca="false">+Outflows!V521+Fees!V521+'Ongoing Cash Flows'!V521+'Terminal Value'!V521</f>
        <v>0</v>
      </c>
      <c r="W521" s="9" t="n">
        <f aca="false">+Outflows!W521+Fees!W521+'Ongoing Cash Flows'!W521+'Terminal Value'!W521</f>
        <v>0</v>
      </c>
      <c r="X521" s="9" t="n">
        <f aca="false">+Outflows!X521+Fees!X521+'Ongoing Cash Flows'!X521+'Terminal Value'!X521</f>
        <v>0</v>
      </c>
      <c r="Y521" s="9" t="n">
        <f aca="false">+Outflows!Y521+Fees!Y521+'Ongoing Cash Flows'!Y521+'Terminal Value'!Y521</f>
        <v>0</v>
      </c>
      <c r="Z521" s="9" t="n">
        <f aca="false">+Outflows!Z521+Fees!Z521+'Ongoing Cash Flows'!Z521+'Terminal Value'!Z521</f>
        <v>0</v>
      </c>
      <c r="AA521" s="9" t="n">
        <f aca="false">+Outflows!AA521+Fees!AA521+'Ongoing Cash Flows'!AA521+'Terminal Value'!AA521</f>
        <v>0</v>
      </c>
      <c r="AB521" s="9" t="n">
        <f aca="false">+Outflows!AB521+Fees!AB521+'Ongoing Cash Flows'!AB521+'Terminal Value'!AB521</f>
        <v>0</v>
      </c>
      <c r="AC521" s="9" t="n">
        <f aca="false">+Outflows!AC521+Fees!AC521+'Ongoing Cash Flows'!AC521+'Terminal Value'!AC521</f>
        <v>0</v>
      </c>
      <c r="AD521" s="9" t="n">
        <f aca="false">+Outflows!AD521+Fees!AD521+'Ongoing Cash Flows'!AD521+'Terminal Value'!AD521</f>
        <v>0</v>
      </c>
      <c r="AE521" s="9" t="n">
        <f aca="false">+Outflows!AE521+Fees!AE521+'Ongoing Cash Flows'!AE521+'Terminal Value'!AE521</f>
        <v>0</v>
      </c>
      <c r="AF521" s="9" t="n">
        <f aca="false">+Outflows!AF521+Fees!AF521+'Ongoing Cash Flows'!AF521+'Terminal Value'!AF521</f>
        <v>0</v>
      </c>
      <c r="AG521" s="9" t="n">
        <f aca="false">+Outflows!AG521+Fees!AG521+'Ongoing Cash Flows'!AG521+'Terminal Value'!AG521</f>
        <v>0</v>
      </c>
      <c r="AH521" s="9" t="n">
        <f aca="false">+Outflows!AH521+Fees!AH521+'Ongoing Cash Flows'!AH521+'Terminal Value'!AH521</f>
        <v>0</v>
      </c>
      <c r="AI521" s="9" t="n">
        <f aca="false">+Outflows!AI521+Fees!AI521+'Ongoing Cash Flows'!AI521+'Terminal Value'!AI521</f>
        <v>0</v>
      </c>
      <c r="AJ521" s="9" t="n">
        <f aca="false">+Outflows!AJ521+Fees!AJ521+'Ongoing Cash Flows'!AJ521+'Terminal Value'!AJ521</f>
        <v>0</v>
      </c>
      <c r="AK521" s="9"/>
      <c r="AL521" s="1"/>
      <c r="AM521" s="32"/>
      <c r="AN521" s="33" t="n">
        <f aca="false">IF(ISERROR(XIRR(B521:AJ521,IRRDates)),-1,XIRR(B521:AJ521,IRRDates))</f>
        <v>0.0572384153154493</v>
      </c>
      <c r="AO521" s="9" t="n">
        <f aca="false">SUMPRODUCT(B521:AJ521,PVRf)</f>
        <v>0</v>
      </c>
      <c r="AP521" s="9" t="n">
        <f aca="false">MIN(0,AO521-$AO$1004)^2</f>
        <v>0</v>
      </c>
      <c r="AQ521" s="9" t="n">
        <f aca="false">MAX(0,AO521-$AO$1004)^2</f>
        <v>0</v>
      </c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20"/>
      <c r="CM521" s="20"/>
      <c r="CN521" s="20"/>
      <c r="CO521" s="20"/>
      <c r="CP521" s="20"/>
    </row>
    <row r="522" customFormat="false" ht="11.25" hidden="false" customHeight="false" outlineLevel="0" collapsed="false">
      <c r="A522" s="1" t="n">
        <v>520</v>
      </c>
      <c r="B522" s="9" t="n">
        <f aca="false">+Outflows!B522+Fees!B522+'Ongoing Cash Flows'!B522+'Terminal Value'!B522</f>
        <v>-94433.0475077466</v>
      </c>
      <c r="C522" s="9" t="n">
        <f aca="false">+Outflows!C522+Fees!C522+'Ongoing Cash Flows'!C522+'Terminal Value'!C522</f>
        <v>14174.5257383397</v>
      </c>
      <c r="D522" s="9" t="n">
        <f aca="false">+Outflows!D522+Fees!D522+'Ongoing Cash Flows'!D522+'Terminal Value'!D522</f>
        <v>12207.3265768518</v>
      </c>
      <c r="E522" s="9" t="n">
        <f aca="false">+Outflows!E522+Fees!E522+'Ongoing Cash Flows'!E522+'Terminal Value'!E522</f>
        <v>10148.5831332373</v>
      </c>
      <c r="F522" s="9" t="n">
        <f aca="false">+Outflows!F522+Fees!F522+'Ongoing Cash Flows'!F522+'Terminal Value'!F522</f>
        <v>9732.8093881245</v>
      </c>
      <c r="G522" s="9" t="n">
        <f aca="false">+Outflows!G522+Fees!G522+'Ongoing Cash Flows'!G522+'Terminal Value'!G522</f>
        <v>9535.17903039731</v>
      </c>
      <c r="H522" s="9" t="n">
        <f aca="false">+Outflows!H522+Fees!H522+'Ongoing Cash Flows'!H522+'Terminal Value'!H522</f>
        <v>8498.86911132716</v>
      </c>
      <c r="I522" s="9" t="n">
        <f aca="false">+Outflows!I522+Fees!I522+'Ongoing Cash Flows'!I522+'Terminal Value'!I522</f>
        <v>8347.56495355671</v>
      </c>
      <c r="J522" s="9" t="n">
        <f aca="false">+Outflows!J522+Fees!J522+'Ongoing Cash Flows'!J522+'Terminal Value'!J522</f>
        <v>8335.13075102172</v>
      </c>
      <c r="K522" s="9" t="n">
        <f aca="false">+Outflows!K522+Fees!K522+'Ongoing Cash Flows'!K522+'Terminal Value'!K522</f>
        <v>8325.99507929778</v>
      </c>
      <c r="L522" s="9" t="n">
        <f aca="false">+Outflows!L522+Fees!L522+'Ongoing Cash Flows'!L522+'Terminal Value'!L522</f>
        <v>8327.20281614131</v>
      </c>
      <c r="M522" s="9" t="n">
        <f aca="false">+Outflows!M522+Fees!M522+'Ongoing Cash Flows'!M522+'Terminal Value'!M522</f>
        <v>8299.21644499496</v>
      </c>
      <c r="N522" s="9" t="n">
        <f aca="false">+Outflows!N522+Fees!N522+'Ongoing Cash Flows'!N522+'Terminal Value'!N522</f>
        <v>8281.5500836094</v>
      </c>
      <c r="O522" s="9" t="n">
        <f aca="false">+Outflows!O522+Fees!O522+'Ongoing Cash Flows'!O522+'Terminal Value'!O522</f>
        <v>7955.4461278631</v>
      </c>
      <c r="P522" s="9" t="n">
        <f aca="false">+Outflows!P522+Fees!P522+'Ongoing Cash Flows'!P522+'Terminal Value'!P522</f>
        <v>7847.56759808358</v>
      </c>
      <c r="Q522" s="9" t="n">
        <f aca="false">+Outflows!Q522+Fees!Q522+'Ongoing Cash Flows'!Q522+'Terminal Value'!Q522</f>
        <v>7819.0310830355</v>
      </c>
      <c r="R522" s="9" t="n">
        <f aca="false">+Outflows!R522+Fees!R522+'Ongoing Cash Flows'!R522+'Terminal Value'!R522</f>
        <v>1083.10928169485</v>
      </c>
      <c r="S522" s="9" t="n">
        <f aca="false">+Outflows!S522+Fees!S522+'Ongoing Cash Flows'!S522+'Terminal Value'!S522</f>
        <v>0</v>
      </c>
      <c r="T522" s="9" t="n">
        <f aca="false">+Outflows!T522+Fees!T522+'Ongoing Cash Flows'!T522+'Terminal Value'!T522</f>
        <v>0</v>
      </c>
      <c r="U522" s="9" t="n">
        <f aca="false">+Outflows!U522+Fees!U522+'Ongoing Cash Flows'!U522+'Terminal Value'!U522</f>
        <v>0</v>
      </c>
      <c r="V522" s="9" t="n">
        <f aca="false">+Outflows!V522+Fees!V522+'Ongoing Cash Flows'!V522+'Terminal Value'!V522</f>
        <v>0</v>
      </c>
      <c r="W522" s="9" t="n">
        <f aca="false">+Outflows!W522+Fees!W522+'Ongoing Cash Flows'!W522+'Terminal Value'!W522</f>
        <v>0</v>
      </c>
      <c r="X522" s="9" t="n">
        <f aca="false">+Outflows!X522+Fees!X522+'Ongoing Cash Flows'!X522+'Terminal Value'!X522</f>
        <v>0</v>
      </c>
      <c r="Y522" s="9" t="n">
        <f aca="false">+Outflows!Y522+Fees!Y522+'Ongoing Cash Flows'!Y522+'Terminal Value'!Y522</f>
        <v>0</v>
      </c>
      <c r="Z522" s="9" t="n">
        <f aca="false">+Outflows!Z522+Fees!Z522+'Ongoing Cash Flows'!Z522+'Terminal Value'!Z522</f>
        <v>0</v>
      </c>
      <c r="AA522" s="9" t="n">
        <f aca="false">+Outflows!AA522+Fees!AA522+'Ongoing Cash Flows'!AA522+'Terminal Value'!AA522</f>
        <v>0</v>
      </c>
      <c r="AB522" s="9" t="n">
        <f aca="false">+Outflows!AB522+Fees!AB522+'Ongoing Cash Flows'!AB522+'Terminal Value'!AB522</f>
        <v>0</v>
      </c>
      <c r="AC522" s="9" t="n">
        <f aca="false">+Outflows!AC522+Fees!AC522+'Ongoing Cash Flows'!AC522+'Terminal Value'!AC522</f>
        <v>0</v>
      </c>
      <c r="AD522" s="9" t="n">
        <f aca="false">+Outflows!AD522+Fees!AD522+'Ongoing Cash Flows'!AD522+'Terminal Value'!AD522</f>
        <v>0</v>
      </c>
      <c r="AE522" s="9" t="n">
        <f aca="false">+Outflows!AE522+Fees!AE522+'Ongoing Cash Flows'!AE522+'Terminal Value'!AE522</f>
        <v>0</v>
      </c>
      <c r="AF522" s="9" t="n">
        <f aca="false">+Outflows!AF522+Fees!AF522+'Ongoing Cash Flows'!AF522+'Terminal Value'!AF522</f>
        <v>0</v>
      </c>
      <c r="AG522" s="9" t="n">
        <f aca="false">+Outflows!AG522+Fees!AG522+'Ongoing Cash Flows'!AG522+'Terminal Value'!AG522</f>
        <v>0</v>
      </c>
      <c r="AH522" s="9" t="n">
        <f aca="false">+Outflows!AH522+Fees!AH522+'Ongoing Cash Flows'!AH522+'Terminal Value'!AH522</f>
        <v>0</v>
      </c>
      <c r="AI522" s="9" t="n">
        <f aca="false">+Outflows!AI522+Fees!AI522+'Ongoing Cash Flows'!AI522+'Terminal Value'!AI522</f>
        <v>0</v>
      </c>
      <c r="AJ522" s="9" t="n">
        <f aca="false">+Outflows!AJ522+Fees!AJ522+'Ongoing Cash Flows'!AJ522+'Terminal Value'!AJ522</f>
        <v>0</v>
      </c>
      <c r="AK522" s="9"/>
      <c r="AL522" s="1"/>
      <c r="AM522" s="32"/>
      <c r="AN522" s="33" t="n">
        <f aca="false">IF(ISERROR(XIRR(B522:AJ522,IRRDates)),-1,XIRR(B522:AJ522,IRRDates))</f>
        <v>0.0579587837665647</v>
      </c>
      <c r="AO522" s="9" t="n">
        <f aca="false">SUMPRODUCT(B522:AJ522,PVRf)</f>
        <v>0</v>
      </c>
      <c r="AP522" s="9" t="n">
        <f aca="false">MIN(0,AO522-$AO$1004)^2</f>
        <v>0</v>
      </c>
      <c r="AQ522" s="9" t="n">
        <f aca="false">MAX(0,AO522-$AO$1004)^2</f>
        <v>0</v>
      </c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20"/>
      <c r="CM522" s="20"/>
      <c r="CN522" s="20"/>
      <c r="CO522" s="20"/>
      <c r="CP522" s="20"/>
    </row>
    <row r="523" customFormat="false" ht="11.25" hidden="false" customHeight="false" outlineLevel="0" collapsed="false">
      <c r="A523" s="1" t="n">
        <v>521</v>
      </c>
      <c r="B523" s="9" t="n">
        <f aca="false">+Outflows!B523+Fees!B523+'Ongoing Cash Flows'!B523+'Terminal Value'!B523</f>
        <v>-98278.9847345552</v>
      </c>
      <c r="C523" s="9" t="n">
        <f aca="false">+Outflows!C523+Fees!C523+'Ongoing Cash Flows'!C523+'Terminal Value'!C523</f>
        <v>14174.6713841151</v>
      </c>
      <c r="D523" s="9" t="n">
        <f aca="false">+Outflows!D523+Fees!D523+'Ongoing Cash Flows'!D523+'Terminal Value'!D523</f>
        <v>12306.9676660675</v>
      </c>
      <c r="E523" s="9" t="n">
        <f aca="false">+Outflows!E523+Fees!E523+'Ongoing Cash Flows'!E523+'Terminal Value'!E523</f>
        <v>10209.3266798059</v>
      </c>
      <c r="F523" s="9" t="n">
        <f aca="false">+Outflows!F523+Fees!F523+'Ongoing Cash Flows'!F523+'Terminal Value'!F523</f>
        <v>9845.51078969315</v>
      </c>
      <c r="G523" s="9" t="n">
        <f aca="false">+Outflows!G523+Fees!G523+'Ongoing Cash Flows'!G523+'Terminal Value'!G523</f>
        <v>9525.46899089111</v>
      </c>
      <c r="H523" s="9" t="n">
        <f aca="false">+Outflows!H523+Fees!H523+'Ongoing Cash Flows'!H523+'Terminal Value'!H523</f>
        <v>8592.02632585985</v>
      </c>
      <c r="I523" s="9" t="n">
        <f aca="false">+Outflows!I523+Fees!I523+'Ongoing Cash Flows'!I523+'Terminal Value'!I523</f>
        <v>8435.78767678992</v>
      </c>
      <c r="J523" s="9" t="n">
        <f aca="false">+Outflows!J523+Fees!J523+'Ongoing Cash Flows'!J523+'Terminal Value'!J523</f>
        <v>8423.35347425493</v>
      </c>
      <c r="K523" s="9" t="n">
        <f aca="false">+Outflows!K523+Fees!K523+'Ongoing Cash Flows'!K523+'Terminal Value'!K523</f>
        <v>8414.36733257037</v>
      </c>
      <c r="L523" s="9" t="n">
        <f aca="false">+Outflows!L523+Fees!L523+'Ongoing Cash Flows'!L523+'Terminal Value'!L523</f>
        <v>8415.42553937452</v>
      </c>
      <c r="M523" s="9" t="n">
        <f aca="false">+Outflows!M523+Fees!M523+'Ongoing Cash Flows'!M523+'Terminal Value'!M523</f>
        <v>8387.58869826755</v>
      </c>
      <c r="N523" s="9" t="n">
        <f aca="false">+Outflows!N523+Fees!N523+'Ongoing Cash Flows'!N523+'Terminal Value'!N523</f>
        <v>8369.77280684261</v>
      </c>
      <c r="O523" s="9" t="n">
        <f aca="false">+Outflows!O523+Fees!O523+'Ongoing Cash Flows'!O523+'Terminal Value'!O523</f>
        <v>8043.81838113568</v>
      </c>
      <c r="P523" s="9" t="n">
        <f aca="false">+Outflows!P523+Fees!P523+'Ongoing Cash Flows'!P523+'Terminal Value'!P523</f>
        <v>7935.79032131679</v>
      </c>
      <c r="Q523" s="9" t="n">
        <f aca="false">+Outflows!Q523+Fees!Q523+'Ongoing Cash Flows'!Q523+'Terminal Value'!Q523</f>
        <v>7907.40333630809</v>
      </c>
      <c r="R523" s="9" t="n">
        <f aca="false">+Outflows!R523+Fees!R523+'Ongoing Cash Flows'!R523+'Terminal Value'!R523</f>
        <v>1127.22064331145</v>
      </c>
      <c r="S523" s="9" t="n">
        <f aca="false">+Outflows!S523+Fees!S523+'Ongoing Cash Flows'!S523+'Terminal Value'!S523</f>
        <v>0</v>
      </c>
      <c r="T523" s="9" t="n">
        <f aca="false">+Outflows!T523+Fees!T523+'Ongoing Cash Flows'!T523+'Terminal Value'!T523</f>
        <v>0</v>
      </c>
      <c r="U523" s="9" t="n">
        <f aca="false">+Outflows!U523+Fees!U523+'Ongoing Cash Flows'!U523+'Terminal Value'!U523</f>
        <v>0</v>
      </c>
      <c r="V523" s="9" t="n">
        <f aca="false">+Outflows!V523+Fees!V523+'Ongoing Cash Flows'!V523+'Terminal Value'!V523</f>
        <v>0</v>
      </c>
      <c r="W523" s="9" t="n">
        <f aca="false">+Outflows!W523+Fees!W523+'Ongoing Cash Flows'!W523+'Terminal Value'!W523</f>
        <v>0</v>
      </c>
      <c r="X523" s="9" t="n">
        <f aca="false">+Outflows!X523+Fees!X523+'Ongoing Cash Flows'!X523+'Terminal Value'!X523</f>
        <v>0</v>
      </c>
      <c r="Y523" s="9" t="n">
        <f aca="false">+Outflows!Y523+Fees!Y523+'Ongoing Cash Flows'!Y523+'Terminal Value'!Y523</f>
        <v>0</v>
      </c>
      <c r="Z523" s="9" t="n">
        <f aca="false">+Outflows!Z523+Fees!Z523+'Ongoing Cash Flows'!Z523+'Terminal Value'!Z523</f>
        <v>0</v>
      </c>
      <c r="AA523" s="9" t="n">
        <f aca="false">+Outflows!AA523+Fees!AA523+'Ongoing Cash Flows'!AA523+'Terminal Value'!AA523</f>
        <v>0</v>
      </c>
      <c r="AB523" s="9" t="n">
        <f aca="false">+Outflows!AB523+Fees!AB523+'Ongoing Cash Flows'!AB523+'Terminal Value'!AB523</f>
        <v>0</v>
      </c>
      <c r="AC523" s="9" t="n">
        <f aca="false">+Outflows!AC523+Fees!AC523+'Ongoing Cash Flows'!AC523+'Terminal Value'!AC523</f>
        <v>0</v>
      </c>
      <c r="AD523" s="9" t="n">
        <f aca="false">+Outflows!AD523+Fees!AD523+'Ongoing Cash Flows'!AD523+'Terminal Value'!AD523</f>
        <v>0</v>
      </c>
      <c r="AE523" s="9" t="n">
        <f aca="false">+Outflows!AE523+Fees!AE523+'Ongoing Cash Flows'!AE523+'Terminal Value'!AE523</f>
        <v>0</v>
      </c>
      <c r="AF523" s="9" t="n">
        <f aca="false">+Outflows!AF523+Fees!AF523+'Ongoing Cash Flows'!AF523+'Terminal Value'!AF523</f>
        <v>0</v>
      </c>
      <c r="AG523" s="9" t="n">
        <f aca="false">+Outflows!AG523+Fees!AG523+'Ongoing Cash Flows'!AG523+'Terminal Value'!AG523</f>
        <v>0</v>
      </c>
      <c r="AH523" s="9" t="n">
        <f aca="false">+Outflows!AH523+Fees!AH523+'Ongoing Cash Flows'!AH523+'Terminal Value'!AH523</f>
        <v>0</v>
      </c>
      <c r="AI523" s="9" t="n">
        <f aca="false">+Outflows!AI523+Fees!AI523+'Ongoing Cash Flows'!AI523+'Terminal Value'!AI523</f>
        <v>0</v>
      </c>
      <c r="AJ523" s="9" t="n">
        <f aca="false">+Outflows!AJ523+Fees!AJ523+'Ongoing Cash Flows'!AJ523+'Terminal Value'!AJ523</f>
        <v>0</v>
      </c>
      <c r="AK523" s="9"/>
      <c r="AL523" s="1"/>
      <c r="AM523" s="32"/>
      <c r="AN523" s="33" t="n">
        <f aca="false">IF(ISERROR(XIRR(B523:AJ523,IRRDates)),-1,XIRR(B523:AJ523,IRRDates))</f>
        <v>0.0526360958833464</v>
      </c>
      <c r="AO523" s="9" t="n">
        <f aca="false">SUMPRODUCT(B523:AJ523,PVRf)</f>
        <v>0</v>
      </c>
      <c r="AP523" s="9" t="n">
        <f aca="false">MIN(0,AO523-$AO$1004)^2</f>
        <v>0</v>
      </c>
      <c r="AQ523" s="9" t="n">
        <f aca="false">MAX(0,AO523-$AO$1004)^2</f>
        <v>0</v>
      </c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20"/>
      <c r="CM523" s="20"/>
      <c r="CN523" s="20"/>
      <c r="CO523" s="20"/>
      <c r="CP523" s="20"/>
    </row>
    <row r="524" customFormat="false" ht="11.25" hidden="false" customHeight="false" outlineLevel="0" collapsed="false">
      <c r="A524" s="1" t="n">
        <v>522</v>
      </c>
      <c r="B524" s="9" t="n">
        <f aca="false">+Outflows!B524+Fees!B524+'Ongoing Cash Flows'!B524+'Terminal Value'!B524</f>
        <v>-88573.4561659179</v>
      </c>
      <c r="C524" s="9" t="n">
        <f aca="false">+Outflows!C524+Fees!C524+'Ongoing Cash Flows'!C524+'Terminal Value'!C524</f>
        <v>14150.1487768825</v>
      </c>
      <c r="D524" s="9" t="n">
        <f aca="false">+Outflows!D524+Fees!D524+'Ongoing Cash Flows'!D524+'Terminal Value'!D524</f>
        <v>11982.6162631931</v>
      </c>
      <c r="E524" s="9" t="n">
        <f aca="false">+Outflows!E524+Fees!E524+'Ongoing Cash Flows'!E524+'Terminal Value'!E524</f>
        <v>9786.83328042391</v>
      </c>
      <c r="F524" s="9" t="n">
        <f aca="false">+Outflows!F524+Fees!F524+'Ongoing Cash Flows'!F524+'Terminal Value'!F524</f>
        <v>9593.14134099073</v>
      </c>
      <c r="G524" s="9" t="n">
        <f aca="false">+Outflows!G524+Fees!G524+'Ongoing Cash Flows'!G524+'Terminal Value'!G524</f>
        <v>9243.31281940773</v>
      </c>
      <c r="H524" s="9" t="n">
        <f aca="false">+Outflows!H524+Fees!H524+'Ongoing Cash Flows'!H524+'Terminal Value'!H524</f>
        <v>8356.93668354346</v>
      </c>
      <c r="I524" s="9" t="n">
        <f aca="false">+Outflows!I524+Fees!I524+'Ongoing Cash Flows'!I524+'Terminal Value'!I524</f>
        <v>8213.15061584823</v>
      </c>
      <c r="J524" s="9" t="n">
        <f aca="false">+Outflows!J524+Fees!J524+'Ongoing Cash Flows'!J524+'Terminal Value'!J524</f>
        <v>8200.71641331324</v>
      </c>
      <c r="K524" s="9" t="n">
        <f aca="false">+Outflows!K524+Fees!K524+'Ongoing Cash Flows'!K524+'Terminal Value'!K524</f>
        <v>8191.35292067794</v>
      </c>
      <c r="L524" s="9" t="n">
        <f aca="false">+Outflows!L524+Fees!L524+'Ongoing Cash Flows'!L524+'Terminal Value'!L524</f>
        <v>8192.78847843283</v>
      </c>
      <c r="M524" s="9" t="n">
        <f aca="false">+Outflows!M524+Fees!M524+'Ongoing Cash Flows'!M524+'Terminal Value'!M524</f>
        <v>8164.57428637511</v>
      </c>
      <c r="N524" s="9" t="n">
        <f aca="false">+Outflows!N524+Fees!N524+'Ongoing Cash Flows'!N524+'Terminal Value'!N524</f>
        <v>8147.13574590093</v>
      </c>
      <c r="O524" s="9" t="n">
        <f aca="false">+Outflows!O524+Fees!O524+'Ongoing Cash Flows'!O524+'Terminal Value'!O524</f>
        <v>7820.80396924325</v>
      </c>
      <c r="P524" s="9" t="n">
        <f aca="false">+Outflows!P524+Fees!P524+'Ongoing Cash Flows'!P524+'Terminal Value'!P524</f>
        <v>7713.15326037511</v>
      </c>
      <c r="Q524" s="9" t="n">
        <f aca="false">+Outflows!Q524+Fees!Q524+'Ongoing Cash Flows'!Q524+'Terminal Value'!Q524</f>
        <v>7684.38892441565</v>
      </c>
      <c r="R524" s="9" t="n">
        <f aca="false">+Outflows!R524+Fees!R524+'Ongoing Cash Flows'!R524+'Terminal Value'!R524</f>
        <v>1015.90211284061</v>
      </c>
      <c r="S524" s="9" t="n">
        <f aca="false">+Outflows!S524+Fees!S524+'Ongoing Cash Flows'!S524+'Terminal Value'!S524</f>
        <v>0</v>
      </c>
      <c r="T524" s="9" t="n">
        <f aca="false">+Outflows!T524+Fees!T524+'Ongoing Cash Flows'!T524+'Terminal Value'!T524</f>
        <v>0</v>
      </c>
      <c r="U524" s="9" t="n">
        <f aca="false">+Outflows!U524+Fees!U524+'Ongoing Cash Flows'!U524+'Terminal Value'!U524</f>
        <v>0</v>
      </c>
      <c r="V524" s="9" t="n">
        <f aca="false">+Outflows!V524+Fees!V524+'Ongoing Cash Flows'!V524+'Terminal Value'!V524</f>
        <v>0</v>
      </c>
      <c r="W524" s="9" t="n">
        <f aca="false">+Outflows!W524+Fees!W524+'Ongoing Cash Flows'!W524+'Terminal Value'!W524</f>
        <v>0</v>
      </c>
      <c r="X524" s="9" t="n">
        <f aca="false">+Outflows!X524+Fees!X524+'Ongoing Cash Flows'!X524+'Terminal Value'!X524</f>
        <v>0</v>
      </c>
      <c r="Y524" s="9" t="n">
        <f aca="false">+Outflows!Y524+Fees!Y524+'Ongoing Cash Flows'!Y524+'Terminal Value'!Y524</f>
        <v>0</v>
      </c>
      <c r="Z524" s="9" t="n">
        <f aca="false">+Outflows!Z524+Fees!Z524+'Ongoing Cash Flows'!Z524+'Terminal Value'!Z524</f>
        <v>0</v>
      </c>
      <c r="AA524" s="9" t="n">
        <f aca="false">+Outflows!AA524+Fees!AA524+'Ongoing Cash Flows'!AA524+'Terminal Value'!AA524</f>
        <v>0</v>
      </c>
      <c r="AB524" s="9" t="n">
        <f aca="false">+Outflows!AB524+Fees!AB524+'Ongoing Cash Flows'!AB524+'Terminal Value'!AB524</f>
        <v>0</v>
      </c>
      <c r="AC524" s="9" t="n">
        <f aca="false">+Outflows!AC524+Fees!AC524+'Ongoing Cash Flows'!AC524+'Terminal Value'!AC524</f>
        <v>0</v>
      </c>
      <c r="AD524" s="9" t="n">
        <f aca="false">+Outflows!AD524+Fees!AD524+'Ongoing Cash Flows'!AD524+'Terminal Value'!AD524</f>
        <v>0</v>
      </c>
      <c r="AE524" s="9" t="n">
        <f aca="false">+Outflows!AE524+Fees!AE524+'Ongoing Cash Flows'!AE524+'Terminal Value'!AE524</f>
        <v>0</v>
      </c>
      <c r="AF524" s="9" t="n">
        <f aca="false">+Outflows!AF524+Fees!AF524+'Ongoing Cash Flows'!AF524+'Terminal Value'!AF524</f>
        <v>0</v>
      </c>
      <c r="AG524" s="9" t="n">
        <f aca="false">+Outflows!AG524+Fees!AG524+'Ongoing Cash Flows'!AG524+'Terminal Value'!AG524</f>
        <v>0</v>
      </c>
      <c r="AH524" s="9" t="n">
        <f aca="false">+Outflows!AH524+Fees!AH524+'Ongoing Cash Flows'!AH524+'Terminal Value'!AH524</f>
        <v>0</v>
      </c>
      <c r="AI524" s="9" t="n">
        <f aca="false">+Outflows!AI524+Fees!AI524+'Ongoing Cash Flows'!AI524+'Terminal Value'!AI524</f>
        <v>0</v>
      </c>
      <c r="AJ524" s="9" t="n">
        <f aca="false">+Outflows!AJ524+Fees!AJ524+'Ongoing Cash Flows'!AJ524+'Terminal Value'!AJ524</f>
        <v>0</v>
      </c>
      <c r="AK524" s="9"/>
      <c r="AL524" s="1"/>
      <c r="AM524" s="32"/>
      <c r="AN524" s="33" t="n">
        <f aca="false">IF(ISERROR(XIRR(B524:AJ524,IRRDates)),-1,XIRR(B524:AJ524,IRRDates))</f>
        <v>0.0658744242162289</v>
      </c>
      <c r="AO524" s="9" t="n">
        <f aca="false">SUMPRODUCT(B524:AJ524,PVRf)</f>
        <v>0</v>
      </c>
      <c r="AP524" s="9" t="n">
        <f aca="false">MIN(0,AO524-$AO$1004)^2</f>
        <v>0</v>
      </c>
      <c r="AQ524" s="9" t="n">
        <f aca="false">MAX(0,AO524-$AO$1004)^2</f>
        <v>0</v>
      </c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20"/>
      <c r="CM524" s="20"/>
      <c r="CN524" s="20"/>
      <c r="CO524" s="20"/>
      <c r="CP524" s="20"/>
    </row>
    <row r="525" customFormat="false" ht="11.25" hidden="false" customHeight="false" outlineLevel="0" collapsed="false">
      <c r="A525" s="1" t="n">
        <v>523</v>
      </c>
      <c r="B525" s="9" t="n">
        <f aca="false">+Outflows!B525+Fees!B525+'Ongoing Cash Flows'!B525+'Terminal Value'!B525</f>
        <v>-88333.8813194977</v>
      </c>
      <c r="C525" s="9" t="n">
        <f aca="false">+Outflows!C525+Fees!C525+'Ongoing Cash Flows'!C525+'Terminal Value'!C525</f>
        <v>13998.6624816273</v>
      </c>
      <c r="D525" s="9" t="n">
        <f aca="false">+Outflows!D525+Fees!D525+'Ongoing Cash Flows'!D525+'Terminal Value'!D525</f>
        <v>11987.1654681742</v>
      </c>
      <c r="E525" s="9" t="n">
        <f aca="false">+Outflows!E525+Fees!E525+'Ongoing Cash Flows'!E525+'Terminal Value'!E525</f>
        <v>9900.79980330234</v>
      </c>
      <c r="F525" s="9" t="n">
        <f aca="false">+Outflows!F525+Fees!F525+'Ongoing Cash Flows'!F525+'Terminal Value'!F525</f>
        <v>9747.5737309655</v>
      </c>
      <c r="G525" s="9" t="n">
        <f aca="false">+Outflows!G525+Fees!G525+'Ongoing Cash Flows'!G525+'Terminal Value'!G525</f>
        <v>9321.24546438533</v>
      </c>
      <c r="H525" s="9" t="n">
        <f aca="false">+Outflows!H525+Fees!H525+'Ongoing Cash Flows'!H525+'Terminal Value'!H525</f>
        <v>8351.13364411551</v>
      </c>
      <c r="I525" s="9" t="n">
        <f aca="false">+Outflows!I525+Fees!I525+'Ongoing Cash Flows'!I525+'Terminal Value'!I525</f>
        <v>8207.65496053123</v>
      </c>
      <c r="J525" s="9" t="n">
        <f aca="false">+Outflows!J525+Fees!J525+'Ongoing Cash Flows'!J525+'Terminal Value'!J525</f>
        <v>8195.22075799624</v>
      </c>
      <c r="K525" s="9" t="n">
        <f aca="false">+Outflows!K525+Fees!K525+'Ongoing Cash Flows'!K525+'Terminal Value'!K525</f>
        <v>8185.8479506909</v>
      </c>
      <c r="L525" s="9" t="n">
        <f aca="false">+Outflows!L525+Fees!L525+'Ongoing Cash Flows'!L525+'Terminal Value'!L525</f>
        <v>8187.29282311583</v>
      </c>
      <c r="M525" s="9" t="n">
        <f aca="false">+Outflows!M525+Fees!M525+'Ongoing Cash Flows'!M525+'Terminal Value'!M525</f>
        <v>8159.06931638808</v>
      </c>
      <c r="N525" s="9" t="n">
        <f aca="false">+Outflows!N525+Fees!N525+'Ongoing Cash Flows'!N525+'Terminal Value'!N525</f>
        <v>8141.64009058392</v>
      </c>
      <c r="O525" s="9" t="n">
        <f aca="false">+Outflows!O525+Fees!O525+'Ongoing Cash Flows'!O525+'Terminal Value'!O525</f>
        <v>7815.29899925622</v>
      </c>
      <c r="P525" s="9" t="n">
        <f aca="false">+Outflows!P525+Fees!P525+'Ongoing Cash Flows'!P525+'Terminal Value'!P525</f>
        <v>7707.6576050581</v>
      </c>
      <c r="Q525" s="9" t="n">
        <f aca="false">+Outflows!Q525+Fees!Q525+'Ongoing Cash Flows'!Q525+'Terminal Value'!Q525</f>
        <v>7678.88395442862</v>
      </c>
      <c r="R525" s="9" t="n">
        <f aca="false">+Outflows!R525+Fees!R525+'Ongoing Cash Flows'!R525+'Terminal Value'!R525</f>
        <v>1013.15428518211</v>
      </c>
      <c r="S525" s="9" t="n">
        <f aca="false">+Outflows!S525+Fees!S525+'Ongoing Cash Flows'!S525+'Terminal Value'!S525</f>
        <v>0</v>
      </c>
      <c r="T525" s="9" t="n">
        <f aca="false">+Outflows!T525+Fees!T525+'Ongoing Cash Flows'!T525+'Terminal Value'!T525</f>
        <v>0</v>
      </c>
      <c r="U525" s="9" t="n">
        <f aca="false">+Outflows!U525+Fees!U525+'Ongoing Cash Flows'!U525+'Terminal Value'!U525</f>
        <v>0</v>
      </c>
      <c r="V525" s="9" t="n">
        <f aca="false">+Outflows!V525+Fees!V525+'Ongoing Cash Flows'!V525+'Terminal Value'!V525</f>
        <v>0</v>
      </c>
      <c r="W525" s="9" t="n">
        <f aca="false">+Outflows!W525+Fees!W525+'Ongoing Cash Flows'!W525+'Terminal Value'!W525</f>
        <v>0</v>
      </c>
      <c r="X525" s="9" t="n">
        <f aca="false">+Outflows!X525+Fees!X525+'Ongoing Cash Flows'!X525+'Terminal Value'!X525</f>
        <v>0</v>
      </c>
      <c r="Y525" s="9" t="n">
        <f aca="false">+Outflows!Y525+Fees!Y525+'Ongoing Cash Flows'!Y525+'Terminal Value'!Y525</f>
        <v>0</v>
      </c>
      <c r="Z525" s="9" t="n">
        <f aca="false">+Outflows!Z525+Fees!Z525+'Ongoing Cash Flows'!Z525+'Terminal Value'!Z525</f>
        <v>0</v>
      </c>
      <c r="AA525" s="9" t="n">
        <f aca="false">+Outflows!AA525+Fees!AA525+'Ongoing Cash Flows'!AA525+'Terminal Value'!AA525</f>
        <v>0</v>
      </c>
      <c r="AB525" s="9" t="n">
        <f aca="false">+Outflows!AB525+Fees!AB525+'Ongoing Cash Flows'!AB525+'Terminal Value'!AB525</f>
        <v>0</v>
      </c>
      <c r="AC525" s="9" t="n">
        <f aca="false">+Outflows!AC525+Fees!AC525+'Ongoing Cash Flows'!AC525+'Terminal Value'!AC525</f>
        <v>0</v>
      </c>
      <c r="AD525" s="9" t="n">
        <f aca="false">+Outflows!AD525+Fees!AD525+'Ongoing Cash Flows'!AD525+'Terminal Value'!AD525</f>
        <v>0</v>
      </c>
      <c r="AE525" s="9" t="n">
        <f aca="false">+Outflows!AE525+Fees!AE525+'Ongoing Cash Flows'!AE525+'Terminal Value'!AE525</f>
        <v>0</v>
      </c>
      <c r="AF525" s="9" t="n">
        <f aca="false">+Outflows!AF525+Fees!AF525+'Ongoing Cash Flows'!AF525+'Terminal Value'!AF525</f>
        <v>0</v>
      </c>
      <c r="AG525" s="9" t="n">
        <f aca="false">+Outflows!AG525+Fees!AG525+'Ongoing Cash Flows'!AG525+'Terminal Value'!AG525</f>
        <v>0</v>
      </c>
      <c r="AH525" s="9" t="n">
        <f aca="false">+Outflows!AH525+Fees!AH525+'Ongoing Cash Flows'!AH525+'Terminal Value'!AH525</f>
        <v>0</v>
      </c>
      <c r="AI525" s="9" t="n">
        <f aca="false">+Outflows!AI525+Fees!AI525+'Ongoing Cash Flows'!AI525+'Terminal Value'!AI525</f>
        <v>0</v>
      </c>
      <c r="AJ525" s="9" t="n">
        <f aca="false">+Outflows!AJ525+Fees!AJ525+'Ongoing Cash Flows'!AJ525+'Terminal Value'!AJ525</f>
        <v>0</v>
      </c>
      <c r="AK525" s="9"/>
      <c r="AL525" s="1"/>
      <c r="AM525" s="32"/>
      <c r="AN525" s="33" t="n">
        <f aca="false">IF(ISERROR(XIRR(B525:AJ525,IRRDates)),-1,XIRR(B525:AJ525,IRRDates))</f>
        <v>0.0665435198049111</v>
      </c>
      <c r="AO525" s="9" t="n">
        <f aca="false">SUMPRODUCT(B525:AJ525,PVRf)</f>
        <v>0</v>
      </c>
      <c r="AP525" s="9" t="n">
        <f aca="false">MIN(0,AO525-$AO$1004)^2</f>
        <v>0</v>
      </c>
      <c r="AQ525" s="9" t="n">
        <f aca="false">MAX(0,AO525-$AO$1004)^2</f>
        <v>0</v>
      </c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20"/>
      <c r="CM525" s="20"/>
      <c r="CN525" s="20"/>
      <c r="CO525" s="20"/>
      <c r="CP525" s="20"/>
    </row>
    <row r="526" customFormat="false" ht="11.25" hidden="false" customHeight="false" outlineLevel="0" collapsed="false">
      <c r="A526" s="1" t="n">
        <v>524</v>
      </c>
      <c r="B526" s="9" t="n">
        <f aca="false">+Outflows!B526+Fees!B526+'Ongoing Cash Flows'!B526+'Terminal Value'!B526</f>
        <v>-100525.445359156</v>
      </c>
      <c r="C526" s="9" t="n">
        <f aca="false">+Outflows!C526+Fees!C526+'Ongoing Cash Flows'!C526+'Terminal Value'!C526</f>
        <v>14350.3279631732</v>
      </c>
      <c r="D526" s="9" t="n">
        <f aca="false">+Outflows!D526+Fees!D526+'Ongoing Cash Flows'!D526+'Terminal Value'!D526</f>
        <v>12423.1398491653</v>
      </c>
      <c r="E526" s="9" t="n">
        <f aca="false">+Outflows!E526+Fees!E526+'Ongoing Cash Flows'!E526+'Terminal Value'!E526</f>
        <v>10313.7322102344</v>
      </c>
      <c r="F526" s="9" t="n">
        <f aca="false">+Outflows!F526+Fees!F526+'Ongoing Cash Flows'!F526+'Terminal Value'!F526</f>
        <v>9773.72837464903</v>
      </c>
      <c r="G526" s="9" t="n">
        <f aca="false">+Outflows!G526+Fees!G526+'Ongoing Cash Flows'!G526+'Terminal Value'!G526</f>
        <v>9593.70078734954</v>
      </c>
      <c r="H526" s="9" t="n">
        <f aca="false">+Outflows!H526+Fees!H526+'Ongoing Cash Flows'!H526+'Terminal Value'!H526</f>
        <v>8646.44063425949</v>
      </c>
      <c r="I526" s="9" t="n">
        <f aca="false">+Outflows!I526+Fees!I526+'Ongoing Cash Flows'!I526+'Terminal Value'!I526</f>
        <v>8487.31968634977</v>
      </c>
      <c r="J526" s="9" t="n">
        <f aca="false">+Outflows!J526+Fees!J526+'Ongoing Cash Flows'!J526+'Terminal Value'!J526</f>
        <v>8474.88548381477</v>
      </c>
      <c r="K526" s="9" t="n">
        <f aca="false">+Outflows!K526+Fees!K526+'Ongoing Cash Flows'!K526+'Terminal Value'!K526</f>
        <v>8465.9866845193</v>
      </c>
      <c r="L526" s="9" t="n">
        <f aca="false">+Outflows!L526+Fees!L526+'Ongoing Cash Flows'!L526+'Terminal Value'!L526</f>
        <v>8466.95754893437</v>
      </c>
      <c r="M526" s="9" t="n">
        <f aca="false">+Outflows!M526+Fees!M526+'Ongoing Cash Flows'!M526+'Terminal Value'!M526</f>
        <v>8439.20805021648</v>
      </c>
      <c r="N526" s="9" t="n">
        <f aca="false">+Outflows!N526+Fees!N526+'Ongoing Cash Flows'!N526+'Terminal Value'!N526</f>
        <v>8421.30481640246</v>
      </c>
      <c r="O526" s="9" t="n">
        <f aca="false">+Outflows!O526+Fees!O526+'Ongoing Cash Flows'!O526+'Terminal Value'!O526</f>
        <v>8095.43773308462</v>
      </c>
      <c r="P526" s="9" t="n">
        <f aca="false">+Outflows!P526+Fees!P526+'Ongoing Cash Flows'!P526+'Terminal Value'!P526</f>
        <v>7987.32233087664</v>
      </c>
      <c r="Q526" s="9" t="n">
        <f aca="false">+Outflows!Q526+Fees!Q526+'Ongoing Cash Flows'!Q526+'Terminal Value'!Q526</f>
        <v>7959.02268825702</v>
      </c>
      <c r="R526" s="9" t="n">
        <f aca="false">+Outflows!R526+Fees!R526+'Ongoing Cash Flows'!R526+'Terminal Value'!R526</f>
        <v>1152.98664809138</v>
      </c>
      <c r="S526" s="9" t="n">
        <f aca="false">+Outflows!S526+Fees!S526+'Ongoing Cash Flows'!S526+'Terminal Value'!S526</f>
        <v>0</v>
      </c>
      <c r="T526" s="9" t="n">
        <f aca="false">+Outflows!T526+Fees!T526+'Ongoing Cash Flows'!T526+'Terminal Value'!T526</f>
        <v>0</v>
      </c>
      <c r="U526" s="9" t="n">
        <f aca="false">+Outflows!U526+Fees!U526+'Ongoing Cash Flows'!U526+'Terminal Value'!U526</f>
        <v>0</v>
      </c>
      <c r="V526" s="9" t="n">
        <f aca="false">+Outflows!V526+Fees!V526+'Ongoing Cash Flows'!V526+'Terminal Value'!V526</f>
        <v>0</v>
      </c>
      <c r="W526" s="9" t="n">
        <f aca="false">+Outflows!W526+Fees!W526+'Ongoing Cash Flows'!W526+'Terminal Value'!W526</f>
        <v>0</v>
      </c>
      <c r="X526" s="9" t="n">
        <f aca="false">+Outflows!X526+Fees!X526+'Ongoing Cash Flows'!X526+'Terminal Value'!X526</f>
        <v>0</v>
      </c>
      <c r="Y526" s="9" t="n">
        <f aca="false">+Outflows!Y526+Fees!Y526+'Ongoing Cash Flows'!Y526+'Terminal Value'!Y526</f>
        <v>0</v>
      </c>
      <c r="Z526" s="9" t="n">
        <f aca="false">+Outflows!Z526+Fees!Z526+'Ongoing Cash Flows'!Z526+'Terminal Value'!Z526</f>
        <v>0</v>
      </c>
      <c r="AA526" s="9" t="n">
        <f aca="false">+Outflows!AA526+Fees!AA526+'Ongoing Cash Flows'!AA526+'Terminal Value'!AA526</f>
        <v>0</v>
      </c>
      <c r="AB526" s="9" t="n">
        <f aca="false">+Outflows!AB526+Fees!AB526+'Ongoing Cash Flows'!AB526+'Terminal Value'!AB526</f>
        <v>0</v>
      </c>
      <c r="AC526" s="9" t="n">
        <f aca="false">+Outflows!AC526+Fees!AC526+'Ongoing Cash Flows'!AC526+'Terminal Value'!AC526</f>
        <v>0</v>
      </c>
      <c r="AD526" s="9" t="n">
        <f aca="false">+Outflows!AD526+Fees!AD526+'Ongoing Cash Flows'!AD526+'Terminal Value'!AD526</f>
        <v>0</v>
      </c>
      <c r="AE526" s="9" t="n">
        <f aca="false">+Outflows!AE526+Fees!AE526+'Ongoing Cash Flows'!AE526+'Terminal Value'!AE526</f>
        <v>0</v>
      </c>
      <c r="AF526" s="9" t="n">
        <f aca="false">+Outflows!AF526+Fees!AF526+'Ongoing Cash Flows'!AF526+'Terminal Value'!AF526</f>
        <v>0</v>
      </c>
      <c r="AG526" s="9" t="n">
        <f aca="false">+Outflows!AG526+Fees!AG526+'Ongoing Cash Flows'!AG526+'Terminal Value'!AG526</f>
        <v>0</v>
      </c>
      <c r="AH526" s="9" t="n">
        <f aca="false">+Outflows!AH526+Fees!AH526+'Ongoing Cash Flows'!AH526+'Terminal Value'!AH526</f>
        <v>0</v>
      </c>
      <c r="AI526" s="9" t="n">
        <f aca="false">+Outflows!AI526+Fees!AI526+'Ongoing Cash Flows'!AI526+'Terminal Value'!AI526</f>
        <v>0</v>
      </c>
      <c r="AJ526" s="9" t="n">
        <f aca="false">+Outflows!AJ526+Fees!AJ526+'Ongoing Cash Flows'!AJ526+'Terminal Value'!AJ526</f>
        <v>0</v>
      </c>
      <c r="AK526" s="9"/>
      <c r="AL526" s="1"/>
      <c r="AM526" s="32"/>
      <c r="AN526" s="33" t="n">
        <f aca="false">IF(ISERROR(XIRR(B526:AJ526,IRRDates)),-1,XIRR(B526:AJ526,IRRDates))</f>
        <v>0.0500587489475653</v>
      </c>
      <c r="AO526" s="9" t="n">
        <f aca="false">SUMPRODUCT(B526:AJ526,PVRf)</f>
        <v>0</v>
      </c>
      <c r="AP526" s="9" t="n">
        <f aca="false">MIN(0,AO526-$AO$1004)^2</f>
        <v>0</v>
      </c>
      <c r="AQ526" s="9" t="n">
        <f aca="false">MAX(0,AO526-$AO$1004)^2</f>
        <v>0</v>
      </c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20"/>
      <c r="CM526" s="20"/>
      <c r="CN526" s="20"/>
      <c r="CO526" s="20"/>
      <c r="CP526" s="20"/>
    </row>
    <row r="527" customFormat="false" ht="11.25" hidden="false" customHeight="false" outlineLevel="0" collapsed="false">
      <c r="A527" s="1" t="n">
        <v>525</v>
      </c>
      <c r="B527" s="9" t="n">
        <f aca="false">+Outflows!B527+Fees!B527+'Ongoing Cash Flows'!B527+'Terminal Value'!B527</f>
        <v>-101839.86712371</v>
      </c>
      <c r="C527" s="9" t="n">
        <f aca="false">+Outflows!C527+Fees!C527+'Ongoing Cash Flows'!C527+'Terminal Value'!C527</f>
        <v>14280.3046002123</v>
      </c>
      <c r="D527" s="9" t="n">
        <f aca="false">+Outflows!D527+Fees!D527+'Ongoing Cash Flows'!D527+'Terminal Value'!D527</f>
        <v>12438.6224630117</v>
      </c>
      <c r="E527" s="9" t="n">
        <f aca="false">+Outflows!E527+Fees!E527+'Ongoing Cash Flows'!E527+'Terminal Value'!E527</f>
        <v>10383.025796035</v>
      </c>
      <c r="F527" s="9" t="n">
        <f aca="false">+Outflows!F527+Fees!F527+'Ongoing Cash Flows'!F527+'Terminal Value'!F527</f>
        <v>9854.52673924876</v>
      </c>
      <c r="G527" s="9" t="n">
        <f aca="false">+Outflows!G527+Fees!G527+'Ongoing Cash Flows'!G527+'Terminal Value'!G527</f>
        <v>9656.74321278305</v>
      </c>
      <c r="H527" s="9" t="n">
        <f aca="false">+Outflows!H527+Fees!H527+'Ongoing Cash Flows'!H527+'Terminal Value'!H527</f>
        <v>8678.27887370173</v>
      </c>
      <c r="I527" s="9" t="n">
        <f aca="false">+Outflows!I527+Fees!I527+'Ongoing Cash Flows'!I527+'Terminal Value'!I527</f>
        <v>8517.47147009122</v>
      </c>
      <c r="J527" s="9" t="n">
        <f aca="false">+Outflows!J527+Fees!J527+'Ongoing Cash Flows'!J527+'Terminal Value'!J527</f>
        <v>8505.03726755623</v>
      </c>
      <c r="K527" s="9" t="n">
        <f aca="false">+Outflows!K527+Fees!K527+'Ongoing Cash Flows'!K527+'Terminal Value'!K527</f>
        <v>8496.18957297896</v>
      </c>
      <c r="L527" s="9" t="n">
        <f aca="false">+Outflows!L527+Fees!L527+'Ongoing Cash Flows'!L527+'Terminal Value'!L527</f>
        <v>8497.10933267582</v>
      </c>
      <c r="M527" s="9" t="n">
        <f aca="false">+Outflows!M527+Fees!M527+'Ongoing Cash Flows'!M527+'Terminal Value'!M527</f>
        <v>8469.41093867613</v>
      </c>
      <c r="N527" s="9" t="n">
        <f aca="false">+Outflows!N527+Fees!N527+'Ongoing Cash Flows'!N527+'Terminal Value'!N527</f>
        <v>8451.45660014391</v>
      </c>
      <c r="O527" s="9" t="n">
        <f aca="false">+Outflows!O527+Fees!O527+'Ongoing Cash Flows'!O527+'Terminal Value'!O527</f>
        <v>8125.64062154427</v>
      </c>
      <c r="P527" s="9" t="n">
        <f aca="false">+Outflows!P527+Fees!P527+'Ongoing Cash Flows'!P527+'Terminal Value'!P527</f>
        <v>8017.47411461809</v>
      </c>
      <c r="Q527" s="9" t="n">
        <f aca="false">+Outflows!Q527+Fees!Q527+'Ongoing Cash Flows'!Q527+'Terminal Value'!Q527</f>
        <v>7989.22557671667</v>
      </c>
      <c r="R527" s="9" t="n">
        <f aca="false">+Outflows!R527+Fees!R527+'Ongoing Cash Flows'!R527+'Terminal Value'!R527</f>
        <v>1168.0625399621</v>
      </c>
      <c r="S527" s="9" t="n">
        <f aca="false">+Outflows!S527+Fees!S527+'Ongoing Cash Flows'!S527+'Terminal Value'!S527</f>
        <v>0</v>
      </c>
      <c r="T527" s="9" t="n">
        <f aca="false">+Outflows!T527+Fees!T527+'Ongoing Cash Flows'!T527+'Terminal Value'!T527</f>
        <v>0</v>
      </c>
      <c r="U527" s="9" t="n">
        <f aca="false">+Outflows!U527+Fees!U527+'Ongoing Cash Flows'!U527+'Terminal Value'!U527</f>
        <v>0</v>
      </c>
      <c r="V527" s="9" t="n">
        <f aca="false">+Outflows!V527+Fees!V527+'Ongoing Cash Flows'!V527+'Terminal Value'!V527</f>
        <v>0</v>
      </c>
      <c r="W527" s="9" t="n">
        <f aca="false">+Outflows!W527+Fees!W527+'Ongoing Cash Flows'!W527+'Terminal Value'!W527</f>
        <v>0</v>
      </c>
      <c r="X527" s="9" t="n">
        <f aca="false">+Outflows!X527+Fees!X527+'Ongoing Cash Flows'!X527+'Terminal Value'!X527</f>
        <v>0</v>
      </c>
      <c r="Y527" s="9" t="n">
        <f aca="false">+Outflows!Y527+Fees!Y527+'Ongoing Cash Flows'!Y527+'Terminal Value'!Y527</f>
        <v>0</v>
      </c>
      <c r="Z527" s="9" t="n">
        <f aca="false">+Outflows!Z527+Fees!Z527+'Ongoing Cash Flows'!Z527+'Terminal Value'!Z527</f>
        <v>0</v>
      </c>
      <c r="AA527" s="9" t="n">
        <f aca="false">+Outflows!AA527+Fees!AA527+'Ongoing Cash Flows'!AA527+'Terminal Value'!AA527</f>
        <v>0</v>
      </c>
      <c r="AB527" s="9" t="n">
        <f aca="false">+Outflows!AB527+Fees!AB527+'Ongoing Cash Flows'!AB527+'Terminal Value'!AB527</f>
        <v>0</v>
      </c>
      <c r="AC527" s="9" t="n">
        <f aca="false">+Outflows!AC527+Fees!AC527+'Ongoing Cash Flows'!AC527+'Terminal Value'!AC527</f>
        <v>0</v>
      </c>
      <c r="AD527" s="9" t="n">
        <f aca="false">+Outflows!AD527+Fees!AD527+'Ongoing Cash Flows'!AD527+'Terminal Value'!AD527</f>
        <v>0</v>
      </c>
      <c r="AE527" s="9" t="n">
        <f aca="false">+Outflows!AE527+Fees!AE527+'Ongoing Cash Flows'!AE527+'Terminal Value'!AE527</f>
        <v>0</v>
      </c>
      <c r="AF527" s="9" t="n">
        <f aca="false">+Outflows!AF527+Fees!AF527+'Ongoing Cash Flows'!AF527+'Terminal Value'!AF527</f>
        <v>0</v>
      </c>
      <c r="AG527" s="9" t="n">
        <f aca="false">+Outflows!AG527+Fees!AG527+'Ongoing Cash Flows'!AG527+'Terminal Value'!AG527</f>
        <v>0</v>
      </c>
      <c r="AH527" s="9" t="n">
        <f aca="false">+Outflows!AH527+Fees!AH527+'Ongoing Cash Flows'!AH527+'Terminal Value'!AH527</f>
        <v>0</v>
      </c>
      <c r="AI527" s="9" t="n">
        <f aca="false">+Outflows!AI527+Fees!AI527+'Ongoing Cash Flows'!AI527+'Terminal Value'!AI527</f>
        <v>0</v>
      </c>
      <c r="AJ527" s="9" t="n">
        <f aca="false">+Outflows!AJ527+Fees!AJ527+'Ongoing Cash Flows'!AJ527+'Terminal Value'!AJ527</f>
        <v>0</v>
      </c>
      <c r="AK527" s="9"/>
      <c r="AL527" s="1"/>
      <c r="AM527" s="32"/>
      <c r="AN527" s="33" t="n">
        <f aca="false">IF(ISERROR(XIRR(B527:AJ527,IRRDates)),-1,XIRR(B527:AJ527,IRRDates))</f>
        <v>0.0484591874936889</v>
      </c>
      <c r="AO527" s="9" t="n">
        <f aca="false">SUMPRODUCT(B527:AJ527,PVRf)</f>
        <v>0</v>
      </c>
      <c r="AP527" s="9" t="n">
        <f aca="false">MIN(0,AO527-$AO$1004)^2</f>
        <v>0</v>
      </c>
      <c r="AQ527" s="9" t="n">
        <f aca="false">MAX(0,AO527-$AO$1004)^2</f>
        <v>0</v>
      </c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20"/>
      <c r="CM527" s="20"/>
      <c r="CN527" s="20"/>
      <c r="CO527" s="20"/>
      <c r="CP527" s="20"/>
    </row>
    <row r="528" customFormat="false" ht="11.25" hidden="false" customHeight="false" outlineLevel="0" collapsed="false">
      <c r="A528" s="1" t="n">
        <v>526</v>
      </c>
      <c r="B528" s="9" t="n">
        <f aca="false">+Outflows!B528+Fees!B528+'Ongoing Cash Flows'!B528+'Terminal Value'!B528</f>
        <v>-99080.8369421684</v>
      </c>
      <c r="C528" s="9" t="n">
        <f aca="false">+Outflows!C528+Fees!C528+'Ongoing Cash Flows'!C528+'Terminal Value'!C528</f>
        <v>14247.8564142015</v>
      </c>
      <c r="D528" s="9" t="n">
        <f aca="false">+Outflows!D528+Fees!D528+'Ongoing Cash Flows'!D528+'Terminal Value'!D528</f>
        <v>12379.0175061248</v>
      </c>
      <c r="E528" s="9" t="n">
        <f aca="false">+Outflows!E528+Fees!E528+'Ongoing Cash Flows'!E528+'Terminal Value'!E528</f>
        <v>10316.1328876888</v>
      </c>
      <c r="F528" s="9" t="n">
        <f aca="false">+Outflows!F528+Fees!F528+'Ongoing Cash Flows'!F528+'Terminal Value'!F528</f>
        <v>9877.03853996387</v>
      </c>
      <c r="G528" s="9" t="n">
        <f aca="false">+Outflows!G528+Fees!G528+'Ongoing Cash Flows'!G528+'Terminal Value'!G528</f>
        <v>9567.0698425643</v>
      </c>
      <c r="H528" s="9" t="n">
        <f aca="false">+Outflows!H528+Fees!H528+'Ongoing Cash Flows'!H528+'Terminal Value'!H528</f>
        <v>8611.44898247718</v>
      </c>
      <c r="I528" s="9" t="n">
        <f aca="false">+Outflows!I528+Fees!I528+'Ongoing Cash Flows'!I528+'Terminal Value'!I528</f>
        <v>8454.1815249508</v>
      </c>
      <c r="J528" s="9" t="n">
        <f aca="false">+Outflows!J528+Fees!J528+'Ongoing Cash Flows'!J528+'Terminal Value'!J528</f>
        <v>8441.74732241581</v>
      </c>
      <c r="K528" s="9" t="n">
        <f aca="false">+Outflows!K528+Fees!K528+'Ongoing Cash Flows'!K528+'Terminal Value'!K528</f>
        <v>8432.79235674508</v>
      </c>
      <c r="L528" s="9" t="n">
        <f aca="false">+Outflows!L528+Fees!L528+'Ongoing Cash Flows'!L528+'Terminal Value'!L528</f>
        <v>8433.8193875354</v>
      </c>
      <c r="M528" s="9" t="n">
        <f aca="false">+Outflows!M528+Fees!M528+'Ongoing Cash Flows'!M528+'Terminal Value'!M528</f>
        <v>8406.01372244226</v>
      </c>
      <c r="N528" s="9" t="n">
        <f aca="false">+Outflows!N528+Fees!N528+'Ongoing Cash Flows'!N528+'Terminal Value'!N528</f>
        <v>8388.16665500349</v>
      </c>
      <c r="O528" s="9" t="n">
        <f aca="false">+Outflows!O528+Fees!O528+'Ongoing Cash Flows'!O528+'Terminal Value'!O528</f>
        <v>8062.24340531039</v>
      </c>
      <c r="P528" s="9" t="n">
        <f aca="false">+Outflows!P528+Fees!P528+'Ongoing Cash Flows'!P528+'Terminal Value'!P528</f>
        <v>7954.18416947767</v>
      </c>
      <c r="Q528" s="9" t="n">
        <f aca="false">+Outflows!Q528+Fees!Q528+'Ongoing Cash Flows'!Q528+'Terminal Value'!Q528</f>
        <v>7925.8283604828</v>
      </c>
      <c r="R528" s="9" t="n">
        <f aca="false">+Outflows!R528+Fees!R528+'Ongoing Cash Flows'!R528+'Terminal Value'!R528</f>
        <v>1136.41756739189</v>
      </c>
      <c r="S528" s="9" t="n">
        <f aca="false">+Outflows!S528+Fees!S528+'Ongoing Cash Flows'!S528+'Terminal Value'!S528</f>
        <v>0</v>
      </c>
      <c r="T528" s="9" t="n">
        <f aca="false">+Outflows!T528+Fees!T528+'Ongoing Cash Flows'!T528+'Terminal Value'!T528</f>
        <v>0</v>
      </c>
      <c r="U528" s="9" t="n">
        <f aca="false">+Outflows!U528+Fees!U528+'Ongoing Cash Flows'!U528+'Terminal Value'!U528</f>
        <v>0</v>
      </c>
      <c r="V528" s="9" t="n">
        <f aca="false">+Outflows!V528+Fees!V528+'Ongoing Cash Flows'!V528+'Terminal Value'!V528</f>
        <v>0</v>
      </c>
      <c r="W528" s="9" t="n">
        <f aca="false">+Outflows!W528+Fees!W528+'Ongoing Cash Flows'!W528+'Terminal Value'!W528</f>
        <v>0</v>
      </c>
      <c r="X528" s="9" t="n">
        <f aca="false">+Outflows!X528+Fees!X528+'Ongoing Cash Flows'!X528+'Terminal Value'!X528</f>
        <v>0</v>
      </c>
      <c r="Y528" s="9" t="n">
        <f aca="false">+Outflows!Y528+Fees!Y528+'Ongoing Cash Flows'!Y528+'Terminal Value'!Y528</f>
        <v>0</v>
      </c>
      <c r="Z528" s="9" t="n">
        <f aca="false">+Outflows!Z528+Fees!Z528+'Ongoing Cash Flows'!Z528+'Terminal Value'!Z528</f>
        <v>0</v>
      </c>
      <c r="AA528" s="9" t="n">
        <f aca="false">+Outflows!AA528+Fees!AA528+'Ongoing Cash Flows'!AA528+'Terminal Value'!AA528</f>
        <v>0</v>
      </c>
      <c r="AB528" s="9" t="n">
        <f aca="false">+Outflows!AB528+Fees!AB528+'Ongoing Cash Flows'!AB528+'Terminal Value'!AB528</f>
        <v>0</v>
      </c>
      <c r="AC528" s="9" t="n">
        <f aca="false">+Outflows!AC528+Fees!AC528+'Ongoing Cash Flows'!AC528+'Terminal Value'!AC528</f>
        <v>0</v>
      </c>
      <c r="AD528" s="9" t="n">
        <f aca="false">+Outflows!AD528+Fees!AD528+'Ongoing Cash Flows'!AD528+'Terminal Value'!AD528</f>
        <v>0</v>
      </c>
      <c r="AE528" s="9" t="n">
        <f aca="false">+Outflows!AE528+Fees!AE528+'Ongoing Cash Flows'!AE528+'Terminal Value'!AE528</f>
        <v>0</v>
      </c>
      <c r="AF528" s="9" t="n">
        <f aca="false">+Outflows!AF528+Fees!AF528+'Ongoing Cash Flows'!AF528+'Terminal Value'!AF528</f>
        <v>0</v>
      </c>
      <c r="AG528" s="9" t="n">
        <f aca="false">+Outflows!AG528+Fees!AG528+'Ongoing Cash Flows'!AG528+'Terminal Value'!AG528</f>
        <v>0</v>
      </c>
      <c r="AH528" s="9" t="n">
        <f aca="false">+Outflows!AH528+Fees!AH528+'Ongoing Cash Flows'!AH528+'Terminal Value'!AH528</f>
        <v>0</v>
      </c>
      <c r="AI528" s="9" t="n">
        <f aca="false">+Outflows!AI528+Fees!AI528+'Ongoing Cash Flows'!AI528+'Terminal Value'!AI528</f>
        <v>0</v>
      </c>
      <c r="AJ528" s="9" t="n">
        <f aca="false">+Outflows!AJ528+Fees!AJ528+'Ongoing Cash Flows'!AJ528+'Terminal Value'!AJ528</f>
        <v>0</v>
      </c>
      <c r="AK528" s="9"/>
      <c r="AL528" s="1"/>
      <c r="AM528" s="32"/>
      <c r="AN528" s="33" t="n">
        <f aca="false">IF(ISERROR(XIRR(B528:AJ528,IRRDates)),-1,XIRR(B528:AJ528,IRRDates))</f>
        <v>0.0519649741234204</v>
      </c>
      <c r="AO528" s="9" t="n">
        <f aca="false">SUMPRODUCT(B528:AJ528,PVRf)</f>
        <v>0</v>
      </c>
      <c r="AP528" s="9" t="n">
        <f aca="false">MIN(0,AO528-$AO$1004)^2</f>
        <v>0</v>
      </c>
      <c r="AQ528" s="9" t="n">
        <f aca="false">MAX(0,AO528-$AO$1004)^2</f>
        <v>0</v>
      </c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20"/>
      <c r="CM528" s="20"/>
      <c r="CN528" s="20"/>
      <c r="CO528" s="20"/>
      <c r="CP528" s="20"/>
    </row>
    <row r="529" customFormat="false" ht="11.25" hidden="false" customHeight="false" outlineLevel="0" collapsed="false">
      <c r="A529" s="1" t="n">
        <v>527</v>
      </c>
      <c r="B529" s="9" t="n">
        <f aca="false">+Outflows!B529+Fees!B529+'Ongoing Cash Flows'!B529+'Terminal Value'!B529</f>
        <v>-91681.3051013934</v>
      </c>
      <c r="C529" s="9" t="n">
        <f aca="false">+Outflows!C529+Fees!C529+'Ongoing Cash Flows'!C529+'Terminal Value'!C529</f>
        <v>14189.2437425398</v>
      </c>
      <c r="D529" s="9" t="n">
        <f aca="false">+Outflows!D529+Fees!D529+'Ongoing Cash Flows'!D529+'Terminal Value'!D529</f>
        <v>12017.8503842488</v>
      </c>
      <c r="E529" s="9" t="n">
        <f aca="false">+Outflows!E529+Fees!E529+'Ongoing Cash Flows'!E529+'Terminal Value'!E529</f>
        <v>9994.56074204698</v>
      </c>
      <c r="F529" s="9" t="n">
        <f aca="false">+Outflows!F529+Fees!F529+'Ongoing Cash Flows'!F529+'Terminal Value'!F529</f>
        <v>9674.40879901173</v>
      </c>
      <c r="G529" s="9" t="n">
        <f aca="false">+Outflows!G529+Fees!G529+'Ongoing Cash Flows'!G529+'Terminal Value'!G529</f>
        <v>9338.04237190684</v>
      </c>
      <c r="H529" s="9" t="n">
        <f aca="false">+Outflows!H529+Fees!H529+'Ongoing Cash Flows'!H529+'Terminal Value'!H529</f>
        <v>8432.21574634229</v>
      </c>
      <c r="I529" s="9" t="n">
        <f aca="false">+Outflows!I529+Fees!I529+'Ongoing Cash Flows'!I529+'Terminal Value'!I529</f>
        <v>8284.44218414889</v>
      </c>
      <c r="J529" s="9" t="n">
        <f aca="false">+Outflows!J529+Fees!J529+'Ongoing Cash Flows'!J529+'Terminal Value'!J529</f>
        <v>8272.0079816139</v>
      </c>
      <c r="K529" s="9" t="n">
        <f aca="false">+Outflows!K529+Fees!K529+'Ongoing Cash Flows'!K529+'Terminal Value'!K529</f>
        <v>8262.76532214521</v>
      </c>
      <c r="L529" s="9" t="n">
        <f aca="false">+Outflows!L529+Fees!L529+'Ongoing Cash Flows'!L529+'Terminal Value'!L529</f>
        <v>8264.08004673349</v>
      </c>
      <c r="M529" s="9" t="n">
        <f aca="false">+Outflows!M529+Fees!M529+'Ongoing Cash Flows'!M529+'Terminal Value'!M529</f>
        <v>8235.98668784238</v>
      </c>
      <c r="N529" s="9" t="n">
        <f aca="false">+Outflows!N529+Fees!N529+'Ongoing Cash Flows'!N529+'Terminal Value'!N529</f>
        <v>8218.42731420159</v>
      </c>
      <c r="O529" s="9" t="n">
        <f aca="false">+Outflows!O529+Fees!O529+'Ongoing Cash Flows'!O529+'Terminal Value'!O529</f>
        <v>7892.21637071052</v>
      </c>
      <c r="P529" s="9" t="n">
        <f aca="false">+Outflows!P529+Fees!P529+'Ongoing Cash Flows'!P529+'Terminal Value'!P529</f>
        <v>7784.44482867576</v>
      </c>
      <c r="Q529" s="9" t="n">
        <f aca="false">+Outflows!Q529+Fees!Q529+'Ongoing Cash Flows'!Q529+'Terminal Value'!Q529</f>
        <v>7755.80132588292</v>
      </c>
      <c r="R529" s="9" t="n">
        <f aca="false">+Outflows!R529+Fees!R529+'Ongoing Cash Flows'!R529+'Terminal Value'!R529</f>
        <v>1051.54789699094</v>
      </c>
      <c r="S529" s="9" t="n">
        <f aca="false">+Outflows!S529+Fees!S529+'Ongoing Cash Flows'!S529+'Terminal Value'!S529</f>
        <v>0</v>
      </c>
      <c r="T529" s="9" t="n">
        <f aca="false">+Outflows!T529+Fees!T529+'Ongoing Cash Flows'!T529+'Terminal Value'!T529</f>
        <v>0</v>
      </c>
      <c r="U529" s="9" t="n">
        <f aca="false">+Outflows!U529+Fees!U529+'Ongoing Cash Flows'!U529+'Terminal Value'!U529</f>
        <v>0</v>
      </c>
      <c r="V529" s="9" t="n">
        <f aca="false">+Outflows!V529+Fees!V529+'Ongoing Cash Flows'!V529+'Terminal Value'!V529</f>
        <v>0</v>
      </c>
      <c r="W529" s="9" t="n">
        <f aca="false">+Outflows!W529+Fees!W529+'Ongoing Cash Flows'!W529+'Terminal Value'!W529</f>
        <v>0</v>
      </c>
      <c r="X529" s="9" t="n">
        <f aca="false">+Outflows!X529+Fees!X529+'Ongoing Cash Flows'!X529+'Terminal Value'!X529</f>
        <v>0</v>
      </c>
      <c r="Y529" s="9" t="n">
        <f aca="false">+Outflows!Y529+Fees!Y529+'Ongoing Cash Flows'!Y529+'Terminal Value'!Y529</f>
        <v>0</v>
      </c>
      <c r="Z529" s="9" t="n">
        <f aca="false">+Outflows!Z529+Fees!Z529+'Ongoing Cash Flows'!Z529+'Terminal Value'!Z529</f>
        <v>0</v>
      </c>
      <c r="AA529" s="9" t="n">
        <f aca="false">+Outflows!AA529+Fees!AA529+'Ongoing Cash Flows'!AA529+'Terminal Value'!AA529</f>
        <v>0</v>
      </c>
      <c r="AB529" s="9" t="n">
        <f aca="false">+Outflows!AB529+Fees!AB529+'Ongoing Cash Flows'!AB529+'Terminal Value'!AB529</f>
        <v>0</v>
      </c>
      <c r="AC529" s="9" t="n">
        <f aca="false">+Outflows!AC529+Fees!AC529+'Ongoing Cash Flows'!AC529+'Terminal Value'!AC529</f>
        <v>0</v>
      </c>
      <c r="AD529" s="9" t="n">
        <f aca="false">+Outflows!AD529+Fees!AD529+'Ongoing Cash Flows'!AD529+'Terminal Value'!AD529</f>
        <v>0</v>
      </c>
      <c r="AE529" s="9" t="n">
        <f aca="false">+Outflows!AE529+Fees!AE529+'Ongoing Cash Flows'!AE529+'Terminal Value'!AE529</f>
        <v>0</v>
      </c>
      <c r="AF529" s="9" t="n">
        <f aca="false">+Outflows!AF529+Fees!AF529+'Ongoing Cash Flows'!AF529+'Terminal Value'!AF529</f>
        <v>0</v>
      </c>
      <c r="AG529" s="9" t="n">
        <f aca="false">+Outflows!AG529+Fees!AG529+'Ongoing Cash Flows'!AG529+'Terminal Value'!AG529</f>
        <v>0</v>
      </c>
      <c r="AH529" s="9" t="n">
        <f aca="false">+Outflows!AH529+Fees!AH529+'Ongoing Cash Flows'!AH529+'Terminal Value'!AH529</f>
        <v>0</v>
      </c>
      <c r="AI529" s="9" t="n">
        <f aca="false">+Outflows!AI529+Fees!AI529+'Ongoing Cash Flows'!AI529+'Terminal Value'!AI529</f>
        <v>0</v>
      </c>
      <c r="AJ529" s="9" t="n">
        <f aca="false">+Outflows!AJ529+Fees!AJ529+'Ongoing Cash Flows'!AJ529+'Terminal Value'!AJ529</f>
        <v>0</v>
      </c>
      <c r="AK529" s="9"/>
      <c r="AL529" s="1"/>
      <c r="AM529" s="32"/>
      <c r="AN529" s="33" t="n">
        <f aca="false">IF(ISERROR(XIRR(B529:AJ529,IRRDates)),-1,XIRR(B529:AJ529,IRRDates))</f>
        <v>0.0614248236220026</v>
      </c>
      <c r="AO529" s="9" t="n">
        <f aca="false">SUMPRODUCT(B529:AJ529,PVRf)</f>
        <v>0</v>
      </c>
      <c r="AP529" s="9" t="n">
        <f aca="false">MIN(0,AO529-$AO$1004)^2</f>
        <v>0</v>
      </c>
      <c r="AQ529" s="9" t="n">
        <f aca="false">MAX(0,AO529-$AO$1004)^2</f>
        <v>0</v>
      </c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20"/>
      <c r="CM529" s="20"/>
      <c r="CN529" s="20"/>
      <c r="CO529" s="20"/>
      <c r="CP529" s="20"/>
    </row>
    <row r="530" customFormat="false" ht="11.25" hidden="false" customHeight="false" outlineLevel="0" collapsed="false">
      <c r="A530" s="1" t="n">
        <v>528</v>
      </c>
      <c r="B530" s="9" t="n">
        <f aca="false">+Outflows!B530+Fees!B530+'Ongoing Cash Flows'!B530+'Terminal Value'!B530</f>
        <v>-92435.2210557718</v>
      </c>
      <c r="C530" s="9" t="n">
        <f aca="false">+Outflows!C530+Fees!C530+'Ongoing Cash Flows'!C530+'Terminal Value'!C530</f>
        <v>14191.0113901341</v>
      </c>
      <c r="D530" s="9" t="n">
        <f aca="false">+Outflows!D530+Fees!D530+'Ongoing Cash Flows'!D530+'Terminal Value'!D530</f>
        <v>12172.0319828907</v>
      </c>
      <c r="E530" s="9" t="n">
        <f aca="false">+Outflows!E530+Fees!E530+'Ongoing Cash Flows'!E530+'Terminal Value'!E530</f>
        <v>10211.6098900228</v>
      </c>
      <c r="F530" s="9" t="n">
        <f aca="false">+Outflows!F530+Fees!F530+'Ongoing Cash Flows'!F530+'Terminal Value'!F530</f>
        <v>9643.17531214635</v>
      </c>
      <c r="G530" s="9" t="n">
        <f aca="false">+Outflows!G530+Fees!G530+'Ongoing Cash Flows'!G530+'Terminal Value'!G530</f>
        <v>9425.69529050419</v>
      </c>
      <c r="H530" s="9" t="n">
        <f aca="false">+Outflows!H530+Fees!H530+'Ongoing Cash Flows'!H530+'Terminal Value'!H530</f>
        <v>8450.47727952907</v>
      </c>
      <c r="I530" s="9" t="n">
        <f aca="false">+Outflows!I530+Fees!I530+'Ongoing Cash Flows'!I530+'Terminal Value'!I530</f>
        <v>8301.73641300957</v>
      </c>
      <c r="J530" s="9" t="n">
        <f aca="false">+Outflows!J530+Fees!J530+'Ongoing Cash Flows'!J530+'Terminal Value'!J530</f>
        <v>8289.30221047458</v>
      </c>
      <c r="K530" s="9" t="n">
        <f aca="false">+Outflows!K530+Fees!K530+'Ongoing Cash Flows'!K530+'Terminal Value'!K530</f>
        <v>8280.08886325819</v>
      </c>
      <c r="L530" s="9" t="n">
        <f aca="false">+Outflows!L530+Fees!L530+'Ongoing Cash Flows'!L530+'Terminal Value'!L530</f>
        <v>8281.37427559417</v>
      </c>
      <c r="M530" s="9" t="n">
        <f aca="false">+Outflows!M530+Fees!M530+'Ongoing Cash Flows'!M530+'Terminal Value'!M530</f>
        <v>8253.31022895537</v>
      </c>
      <c r="N530" s="9" t="n">
        <f aca="false">+Outflows!N530+Fees!N530+'Ongoing Cash Flows'!N530+'Terminal Value'!N530</f>
        <v>8235.72154306226</v>
      </c>
      <c r="O530" s="9" t="n">
        <f aca="false">+Outflows!O530+Fees!O530+'Ongoing Cash Flows'!O530+'Terminal Value'!O530</f>
        <v>7909.5399118235</v>
      </c>
      <c r="P530" s="9" t="n">
        <f aca="false">+Outflows!P530+Fees!P530+'Ongoing Cash Flows'!P530+'Terminal Value'!P530</f>
        <v>7801.73905753644</v>
      </c>
      <c r="Q530" s="9" t="n">
        <f aca="false">+Outflows!Q530+Fees!Q530+'Ongoing Cash Flows'!Q530+'Terminal Value'!Q530</f>
        <v>7773.12486699591</v>
      </c>
      <c r="R530" s="9" t="n">
        <f aca="false">+Outflows!R530+Fees!R530+'Ongoing Cash Flows'!R530+'Terminal Value'!R530</f>
        <v>1060.19501142128</v>
      </c>
      <c r="S530" s="9" t="n">
        <f aca="false">+Outflows!S530+Fees!S530+'Ongoing Cash Flows'!S530+'Terminal Value'!S530</f>
        <v>0</v>
      </c>
      <c r="T530" s="9" t="n">
        <f aca="false">+Outflows!T530+Fees!T530+'Ongoing Cash Flows'!T530+'Terminal Value'!T530</f>
        <v>0</v>
      </c>
      <c r="U530" s="9" t="n">
        <f aca="false">+Outflows!U530+Fees!U530+'Ongoing Cash Flows'!U530+'Terminal Value'!U530</f>
        <v>0</v>
      </c>
      <c r="V530" s="9" t="n">
        <f aca="false">+Outflows!V530+Fees!V530+'Ongoing Cash Flows'!V530+'Terminal Value'!V530</f>
        <v>0</v>
      </c>
      <c r="W530" s="9" t="n">
        <f aca="false">+Outflows!W530+Fees!W530+'Ongoing Cash Flows'!W530+'Terminal Value'!W530</f>
        <v>0</v>
      </c>
      <c r="X530" s="9" t="n">
        <f aca="false">+Outflows!X530+Fees!X530+'Ongoing Cash Flows'!X530+'Terminal Value'!X530</f>
        <v>0</v>
      </c>
      <c r="Y530" s="9" t="n">
        <f aca="false">+Outflows!Y530+Fees!Y530+'Ongoing Cash Flows'!Y530+'Terminal Value'!Y530</f>
        <v>0</v>
      </c>
      <c r="Z530" s="9" t="n">
        <f aca="false">+Outflows!Z530+Fees!Z530+'Ongoing Cash Flows'!Z530+'Terminal Value'!Z530</f>
        <v>0</v>
      </c>
      <c r="AA530" s="9" t="n">
        <f aca="false">+Outflows!AA530+Fees!AA530+'Ongoing Cash Flows'!AA530+'Terminal Value'!AA530</f>
        <v>0</v>
      </c>
      <c r="AB530" s="9" t="n">
        <f aca="false">+Outflows!AB530+Fees!AB530+'Ongoing Cash Flows'!AB530+'Terminal Value'!AB530</f>
        <v>0</v>
      </c>
      <c r="AC530" s="9" t="n">
        <f aca="false">+Outflows!AC530+Fees!AC530+'Ongoing Cash Flows'!AC530+'Terminal Value'!AC530</f>
        <v>0</v>
      </c>
      <c r="AD530" s="9" t="n">
        <f aca="false">+Outflows!AD530+Fees!AD530+'Ongoing Cash Flows'!AD530+'Terminal Value'!AD530</f>
        <v>0</v>
      </c>
      <c r="AE530" s="9" t="n">
        <f aca="false">+Outflows!AE530+Fees!AE530+'Ongoing Cash Flows'!AE530+'Terminal Value'!AE530</f>
        <v>0</v>
      </c>
      <c r="AF530" s="9" t="n">
        <f aca="false">+Outflows!AF530+Fees!AF530+'Ongoing Cash Flows'!AF530+'Terminal Value'!AF530</f>
        <v>0</v>
      </c>
      <c r="AG530" s="9" t="n">
        <f aca="false">+Outflows!AG530+Fees!AG530+'Ongoing Cash Flows'!AG530+'Terminal Value'!AG530</f>
        <v>0</v>
      </c>
      <c r="AH530" s="9" t="n">
        <f aca="false">+Outflows!AH530+Fees!AH530+'Ongoing Cash Flows'!AH530+'Terminal Value'!AH530</f>
        <v>0</v>
      </c>
      <c r="AI530" s="9" t="n">
        <f aca="false">+Outflows!AI530+Fees!AI530+'Ongoing Cash Flows'!AI530+'Terminal Value'!AI530</f>
        <v>0</v>
      </c>
      <c r="AJ530" s="9" t="n">
        <f aca="false">+Outflows!AJ530+Fees!AJ530+'Ongoing Cash Flows'!AJ530+'Terminal Value'!AJ530</f>
        <v>0</v>
      </c>
      <c r="AK530" s="9"/>
      <c r="AL530" s="1"/>
      <c r="AM530" s="32"/>
      <c r="AN530" s="33" t="n">
        <f aca="false">IF(ISERROR(XIRR(B530:AJ530,IRRDates)),-1,XIRR(B530:AJ530,IRRDates))</f>
        <v>0.0608802697235823</v>
      </c>
      <c r="AO530" s="9" t="n">
        <f aca="false">SUMPRODUCT(B530:AJ530,PVRf)</f>
        <v>0</v>
      </c>
      <c r="AP530" s="9" t="n">
        <f aca="false">MIN(0,AO530-$AO$1004)^2</f>
        <v>0</v>
      </c>
      <c r="AQ530" s="9" t="n">
        <f aca="false">MAX(0,AO530-$AO$1004)^2</f>
        <v>0</v>
      </c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20"/>
      <c r="CM530" s="20"/>
      <c r="CN530" s="20"/>
      <c r="CO530" s="20"/>
      <c r="CP530" s="20"/>
    </row>
    <row r="531" customFormat="false" ht="11.25" hidden="false" customHeight="false" outlineLevel="0" collapsed="false">
      <c r="A531" s="1" t="n">
        <v>529</v>
      </c>
      <c r="B531" s="9" t="n">
        <f aca="false">+Outflows!B531+Fees!B531+'Ongoing Cash Flows'!B531+'Terminal Value'!B531</f>
        <v>-92729.8390813497</v>
      </c>
      <c r="C531" s="9" t="n">
        <f aca="false">+Outflows!C531+Fees!C531+'Ongoing Cash Flows'!C531+'Terminal Value'!C531</f>
        <v>14132.2125283467</v>
      </c>
      <c r="D531" s="9" t="n">
        <f aca="false">+Outflows!D531+Fees!D531+'Ongoing Cash Flows'!D531+'Terminal Value'!D531</f>
        <v>12149.7178144302</v>
      </c>
      <c r="E531" s="9" t="n">
        <f aca="false">+Outflows!E531+Fees!E531+'Ongoing Cash Flows'!E531+'Terminal Value'!E531</f>
        <v>10125.0378327366</v>
      </c>
      <c r="F531" s="9" t="n">
        <f aca="false">+Outflows!F531+Fees!F531+'Ongoing Cash Flows'!F531+'Terminal Value'!F531</f>
        <v>9714.433774763</v>
      </c>
      <c r="G531" s="9" t="n">
        <f aca="false">+Outflows!G531+Fees!G531+'Ongoing Cash Flows'!G531+'Terminal Value'!G531</f>
        <v>9423.23188255966</v>
      </c>
      <c r="H531" s="9" t="n">
        <f aca="false">+Outflows!H531+Fees!H531+'Ongoing Cash Flows'!H531+'Terminal Value'!H531</f>
        <v>8457.61358805295</v>
      </c>
      <c r="I531" s="9" t="n">
        <f aca="false">+Outflows!I531+Fees!I531+'Ongoing Cash Flows'!I531+'Terminal Value'!I531</f>
        <v>8308.49471482191</v>
      </c>
      <c r="J531" s="9" t="n">
        <f aca="false">+Outflows!J531+Fees!J531+'Ongoing Cash Flows'!J531+'Terminal Value'!J531</f>
        <v>8296.06051228692</v>
      </c>
      <c r="K531" s="9" t="n">
        <f aca="false">+Outflows!K531+Fees!K531+'Ongoing Cash Flows'!K531+'Terminal Value'!K531</f>
        <v>8286.85861981936</v>
      </c>
      <c r="L531" s="9" t="n">
        <f aca="false">+Outflows!L531+Fees!L531+'Ongoing Cash Flows'!L531+'Terminal Value'!L531</f>
        <v>8288.13257740651</v>
      </c>
      <c r="M531" s="9" t="n">
        <f aca="false">+Outflows!M531+Fees!M531+'Ongoing Cash Flows'!M531+'Terminal Value'!M531</f>
        <v>8260.07998551654</v>
      </c>
      <c r="N531" s="9" t="n">
        <f aca="false">+Outflows!N531+Fees!N531+'Ongoing Cash Flows'!N531+'Terminal Value'!N531</f>
        <v>8242.4798448746</v>
      </c>
      <c r="O531" s="9" t="n">
        <f aca="false">+Outflows!O531+Fees!O531+'Ongoing Cash Flows'!O531+'Terminal Value'!O531</f>
        <v>7916.30966838467</v>
      </c>
      <c r="P531" s="9" t="n">
        <f aca="false">+Outflows!P531+Fees!P531+'Ongoing Cash Flows'!P531+'Terminal Value'!P531</f>
        <v>7808.49735934878</v>
      </c>
      <c r="Q531" s="9" t="n">
        <f aca="false">+Outflows!Q531+Fees!Q531+'Ongoing Cash Flows'!Q531+'Terminal Value'!Q531</f>
        <v>7779.89462355708</v>
      </c>
      <c r="R531" s="9" t="n">
        <f aca="false">+Outflows!R531+Fees!R531+'Ongoing Cash Flows'!R531+'Terminal Value'!R531</f>
        <v>1063.57416232745</v>
      </c>
      <c r="S531" s="9" t="n">
        <f aca="false">+Outflows!S531+Fees!S531+'Ongoing Cash Flows'!S531+'Terminal Value'!S531</f>
        <v>0</v>
      </c>
      <c r="T531" s="9" t="n">
        <f aca="false">+Outflows!T531+Fees!T531+'Ongoing Cash Flows'!T531+'Terminal Value'!T531</f>
        <v>0</v>
      </c>
      <c r="U531" s="9" t="n">
        <f aca="false">+Outflows!U531+Fees!U531+'Ongoing Cash Flows'!U531+'Terminal Value'!U531</f>
        <v>0</v>
      </c>
      <c r="V531" s="9" t="n">
        <f aca="false">+Outflows!V531+Fees!V531+'Ongoing Cash Flows'!V531+'Terminal Value'!V531</f>
        <v>0</v>
      </c>
      <c r="W531" s="9" t="n">
        <f aca="false">+Outflows!W531+Fees!W531+'Ongoing Cash Flows'!W531+'Terminal Value'!W531</f>
        <v>0</v>
      </c>
      <c r="X531" s="9" t="n">
        <f aca="false">+Outflows!X531+Fees!X531+'Ongoing Cash Flows'!X531+'Terminal Value'!X531</f>
        <v>0</v>
      </c>
      <c r="Y531" s="9" t="n">
        <f aca="false">+Outflows!Y531+Fees!Y531+'Ongoing Cash Flows'!Y531+'Terminal Value'!Y531</f>
        <v>0</v>
      </c>
      <c r="Z531" s="9" t="n">
        <f aca="false">+Outflows!Z531+Fees!Z531+'Ongoing Cash Flows'!Z531+'Terminal Value'!Z531</f>
        <v>0</v>
      </c>
      <c r="AA531" s="9" t="n">
        <f aca="false">+Outflows!AA531+Fees!AA531+'Ongoing Cash Flows'!AA531+'Terminal Value'!AA531</f>
        <v>0</v>
      </c>
      <c r="AB531" s="9" t="n">
        <f aca="false">+Outflows!AB531+Fees!AB531+'Ongoing Cash Flows'!AB531+'Terminal Value'!AB531</f>
        <v>0</v>
      </c>
      <c r="AC531" s="9" t="n">
        <f aca="false">+Outflows!AC531+Fees!AC531+'Ongoing Cash Flows'!AC531+'Terminal Value'!AC531</f>
        <v>0</v>
      </c>
      <c r="AD531" s="9" t="n">
        <f aca="false">+Outflows!AD531+Fees!AD531+'Ongoing Cash Flows'!AD531+'Terminal Value'!AD531</f>
        <v>0</v>
      </c>
      <c r="AE531" s="9" t="n">
        <f aca="false">+Outflows!AE531+Fees!AE531+'Ongoing Cash Flows'!AE531+'Terminal Value'!AE531</f>
        <v>0</v>
      </c>
      <c r="AF531" s="9" t="n">
        <f aca="false">+Outflows!AF531+Fees!AF531+'Ongoing Cash Flows'!AF531+'Terminal Value'!AF531</f>
        <v>0</v>
      </c>
      <c r="AG531" s="9" t="n">
        <f aca="false">+Outflows!AG531+Fees!AG531+'Ongoing Cash Flows'!AG531+'Terminal Value'!AG531</f>
        <v>0</v>
      </c>
      <c r="AH531" s="9" t="n">
        <f aca="false">+Outflows!AH531+Fees!AH531+'Ongoing Cash Flows'!AH531+'Terminal Value'!AH531</f>
        <v>0</v>
      </c>
      <c r="AI531" s="9" t="n">
        <f aca="false">+Outflows!AI531+Fees!AI531+'Ongoing Cash Flows'!AI531+'Terminal Value'!AI531</f>
        <v>0</v>
      </c>
      <c r="AJ531" s="9" t="n">
        <f aca="false">+Outflows!AJ531+Fees!AJ531+'Ongoing Cash Flows'!AJ531+'Terminal Value'!AJ531</f>
        <v>0</v>
      </c>
      <c r="AK531" s="9"/>
      <c r="AL531" s="1"/>
      <c r="AM531" s="32"/>
      <c r="AN531" s="33" t="n">
        <f aca="false">IF(ISERROR(XIRR(B531:AJ531,IRRDates)),-1,XIRR(B531:AJ531,IRRDates))</f>
        <v>0.0602404723141007</v>
      </c>
      <c r="AO531" s="9" t="n">
        <f aca="false">SUMPRODUCT(B531:AJ531,PVRf)</f>
        <v>0</v>
      </c>
      <c r="AP531" s="9" t="n">
        <f aca="false">MIN(0,AO531-$AO$1004)^2</f>
        <v>0</v>
      </c>
      <c r="AQ531" s="9" t="n">
        <f aca="false">MAX(0,AO531-$AO$1004)^2</f>
        <v>0</v>
      </c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20"/>
      <c r="CM531" s="20"/>
      <c r="CN531" s="20"/>
      <c r="CO531" s="20"/>
      <c r="CP531" s="20"/>
    </row>
    <row r="532" customFormat="false" ht="11.25" hidden="false" customHeight="false" outlineLevel="0" collapsed="false">
      <c r="A532" s="1" t="n">
        <v>530</v>
      </c>
      <c r="B532" s="9" t="n">
        <f aca="false">+Outflows!B532+Fees!B532+'Ongoing Cash Flows'!B532+'Terminal Value'!B532</f>
        <v>-99095.3620358907</v>
      </c>
      <c r="C532" s="9" t="n">
        <f aca="false">+Outflows!C532+Fees!C532+'Ongoing Cash Flows'!C532+'Terminal Value'!C532</f>
        <v>14233.8762629385</v>
      </c>
      <c r="D532" s="9" t="n">
        <f aca="false">+Outflows!D532+Fees!D532+'Ongoing Cash Flows'!D532+'Terminal Value'!D532</f>
        <v>12317.0133406864</v>
      </c>
      <c r="E532" s="9" t="n">
        <f aca="false">+Outflows!E532+Fees!E532+'Ongoing Cash Flows'!E532+'Terminal Value'!E532</f>
        <v>10369.4219186222</v>
      </c>
      <c r="F532" s="9" t="n">
        <f aca="false">+Outflows!F532+Fees!F532+'Ongoing Cash Flows'!F532+'Terminal Value'!F532</f>
        <v>9847.67373652626</v>
      </c>
      <c r="G532" s="9" t="n">
        <f aca="false">+Outflows!G532+Fees!G532+'Ongoing Cash Flows'!G532+'Terminal Value'!G532</f>
        <v>9472.02832684065</v>
      </c>
      <c r="H532" s="9" t="n">
        <f aca="false">+Outflows!H532+Fees!H532+'Ongoing Cash Flows'!H532+'Terminal Value'!H532</f>
        <v>8611.80081278335</v>
      </c>
      <c r="I532" s="9" t="n">
        <f aca="false">+Outflows!I532+Fees!I532+'Ongoing Cash Flows'!I532+'Terminal Value'!I532</f>
        <v>8454.51471898071</v>
      </c>
      <c r="J532" s="9" t="n">
        <f aca="false">+Outflows!J532+Fees!J532+'Ongoing Cash Flows'!J532+'Terminal Value'!J532</f>
        <v>8442.08051644572</v>
      </c>
      <c r="K532" s="9" t="n">
        <f aca="false">+Outflows!K532+Fees!K532+'Ongoing Cash Flows'!K532+'Terminal Value'!K532</f>
        <v>8433.12611551064</v>
      </c>
      <c r="L532" s="9" t="n">
        <f aca="false">+Outflows!L532+Fees!L532+'Ongoing Cash Flows'!L532+'Terminal Value'!L532</f>
        <v>8434.15258156532</v>
      </c>
      <c r="M532" s="9" t="n">
        <f aca="false">+Outflows!M532+Fees!M532+'Ongoing Cash Flows'!M532+'Terminal Value'!M532</f>
        <v>8406.34748120782</v>
      </c>
      <c r="N532" s="9" t="n">
        <f aca="false">+Outflows!N532+Fees!N532+'Ongoing Cash Flows'!N532+'Terminal Value'!N532</f>
        <v>8388.49984903341</v>
      </c>
      <c r="O532" s="9" t="n">
        <f aca="false">+Outflows!O532+Fees!O532+'Ongoing Cash Flows'!O532+'Terminal Value'!O532</f>
        <v>8062.57716407595</v>
      </c>
      <c r="P532" s="9" t="n">
        <f aca="false">+Outflows!P532+Fees!P532+'Ongoing Cash Flows'!P532+'Terminal Value'!P532</f>
        <v>7954.51736350759</v>
      </c>
      <c r="Q532" s="9" t="n">
        <f aca="false">+Outflows!Q532+Fees!Q532+'Ongoing Cash Flows'!Q532+'Terminal Value'!Q532</f>
        <v>7926.16211924836</v>
      </c>
      <c r="R532" s="9" t="n">
        <f aca="false">+Outflows!R532+Fees!R532+'Ongoing Cash Flows'!R532+'Terminal Value'!R532</f>
        <v>1136.58416440685</v>
      </c>
      <c r="S532" s="9" t="n">
        <f aca="false">+Outflows!S532+Fees!S532+'Ongoing Cash Flows'!S532+'Terminal Value'!S532</f>
        <v>0</v>
      </c>
      <c r="T532" s="9" t="n">
        <f aca="false">+Outflows!T532+Fees!T532+'Ongoing Cash Flows'!T532+'Terminal Value'!T532</f>
        <v>0</v>
      </c>
      <c r="U532" s="9" t="n">
        <f aca="false">+Outflows!U532+Fees!U532+'Ongoing Cash Flows'!U532+'Terminal Value'!U532</f>
        <v>0</v>
      </c>
      <c r="V532" s="9" t="n">
        <f aca="false">+Outflows!V532+Fees!V532+'Ongoing Cash Flows'!V532+'Terminal Value'!V532</f>
        <v>0</v>
      </c>
      <c r="W532" s="9" t="n">
        <f aca="false">+Outflows!W532+Fees!W532+'Ongoing Cash Flows'!W532+'Terminal Value'!W532</f>
        <v>0</v>
      </c>
      <c r="X532" s="9" t="n">
        <f aca="false">+Outflows!X532+Fees!X532+'Ongoing Cash Flows'!X532+'Terminal Value'!X532</f>
        <v>0</v>
      </c>
      <c r="Y532" s="9" t="n">
        <f aca="false">+Outflows!Y532+Fees!Y532+'Ongoing Cash Flows'!Y532+'Terminal Value'!Y532</f>
        <v>0</v>
      </c>
      <c r="Z532" s="9" t="n">
        <f aca="false">+Outflows!Z532+Fees!Z532+'Ongoing Cash Flows'!Z532+'Terminal Value'!Z532</f>
        <v>0</v>
      </c>
      <c r="AA532" s="9" t="n">
        <f aca="false">+Outflows!AA532+Fees!AA532+'Ongoing Cash Flows'!AA532+'Terminal Value'!AA532</f>
        <v>0</v>
      </c>
      <c r="AB532" s="9" t="n">
        <f aca="false">+Outflows!AB532+Fees!AB532+'Ongoing Cash Flows'!AB532+'Terminal Value'!AB532</f>
        <v>0</v>
      </c>
      <c r="AC532" s="9" t="n">
        <f aca="false">+Outflows!AC532+Fees!AC532+'Ongoing Cash Flows'!AC532+'Terminal Value'!AC532</f>
        <v>0</v>
      </c>
      <c r="AD532" s="9" t="n">
        <f aca="false">+Outflows!AD532+Fees!AD532+'Ongoing Cash Flows'!AD532+'Terminal Value'!AD532</f>
        <v>0</v>
      </c>
      <c r="AE532" s="9" t="n">
        <f aca="false">+Outflows!AE532+Fees!AE532+'Ongoing Cash Flows'!AE532+'Terminal Value'!AE532</f>
        <v>0</v>
      </c>
      <c r="AF532" s="9" t="n">
        <f aca="false">+Outflows!AF532+Fees!AF532+'Ongoing Cash Flows'!AF532+'Terminal Value'!AF532</f>
        <v>0</v>
      </c>
      <c r="AG532" s="9" t="n">
        <f aca="false">+Outflows!AG532+Fees!AG532+'Ongoing Cash Flows'!AG532+'Terminal Value'!AG532</f>
        <v>0</v>
      </c>
      <c r="AH532" s="9" t="n">
        <f aca="false">+Outflows!AH532+Fees!AH532+'Ongoing Cash Flows'!AH532+'Terminal Value'!AH532</f>
        <v>0</v>
      </c>
      <c r="AI532" s="9" t="n">
        <f aca="false">+Outflows!AI532+Fees!AI532+'Ongoing Cash Flows'!AI532+'Terminal Value'!AI532</f>
        <v>0</v>
      </c>
      <c r="AJ532" s="9" t="n">
        <f aca="false">+Outflows!AJ532+Fees!AJ532+'Ongoing Cash Flows'!AJ532+'Terminal Value'!AJ532</f>
        <v>0</v>
      </c>
      <c r="AK532" s="9"/>
      <c r="AL532" s="1"/>
      <c r="AM532" s="32"/>
      <c r="AN532" s="33" t="n">
        <f aca="false">IF(ISERROR(XIRR(B532:AJ532,IRRDates)),-1,XIRR(B532:AJ532,IRRDates))</f>
        <v>0.0517439340292899</v>
      </c>
      <c r="AO532" s="9" t="n">
        <f aca="false">SUMPRODUCT(B532:AJ532,PVRf)</f>
        <v>0</v>
      </c>
      <c r="AP532" s="9" t="n">
        <f aca="false">MIN(0,AO532-$AO$1004)^2</f>
        <v>0</v>
      </c>
      <c r="AQ532" s="9" t="n">
        <f aca="false">MAX(0,AO532-$AO$1004)^2</f>
        <v>0</v>
      </c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20"/>
      <c r="CM532" s="20"/>
      <c r="CN532" s="20"/>
      <c r="CO532" s="20"/>
      <c r="CP532" s="20"/>
    </row>
    <row r="533" customFormat="false" ht="11.25" hidden="false" customHeight="false" outlineLevel="0" collapsed="false">
      <c r="A533" s="1" t="n">
        <v>531</v>
      </c>
      <c r="B533" s="9" t="n">
        <f aca="false">+Outflows!B533+Fees!B533+'Ongoing Cash Flows'!B533+'Terminal Value'!B533</f>
        <v>-88245.5248369582</v>
      </c>
      <c r="C533" s="9" t="n">
        <f aca="false">+Outflows!C533+Fees!C533+'Ongoing Cash Flows'!C533+'Terminal Value'!C533</f>
        <v>14094.1289259292</v>
      </c>
      <c r="D533" s="9" t="n">
        <f aca="false">+Outflows!D533+Fees!D533+'Ongoing Cash Flows'!D533+'Terminal Value'!D533</f>
        <v>11959.7743085369</v>
      </c>
      <c r="E533" s="9" t="n">
        <f aca="false">+Outflows!E533+Fees!E533+'Ongoing Cash Flows'!E533+'Terminal Value'!E533</f>
        <v>9927.45627380638</v>
      </c>
      <c r="F533" s="9" t="n">
        <f aca="false">+Outflows!F533+Fees!F533+'Ongoing Cash Flows'!F533+'Terminal Value'!F533</f>
        <v>9477.11862289977</v>
      </c>
      <c r="G533" s="9" t="n">
        <f aca="false">+Outflows!G533+Fees!G533+'Ongoing Cash Flows'!G533+'Terminal Value'!G533</f>
        <v>9219.57791985332</v>
      </c>
      <c r="H533" s="9" t="n">
        <f aca="false">+Outflows!H533+Fees!H533+'Ongoing Cash Flows'!H533+'Terminal Value'!H533</f>
        <v>8348.99345218988</v>
      </c>
      <c r="I533" s="9" t="n">
        <f aca="false">+Outflows!I533+Fees!I533+'Ongoing Cash Flows'!I533+'Terminal Value'!I533</f>
        <v>8205.62813350696</v>
      </c>
      <c r="J533" s="9" t="n">
        <f aca="false">+Outflows!J533+Fees!J533+'Ongoing Cash Flows'!J533+'Terminal Value'!J533</f>
        <v>8193.19393097197</v>
      </c>
      <c r="K533" s="9" t="n">
        <f aca="false">+Outflows!K533+Fees!K533+'Ongoing Cash Flows'!K533+'Terminal Value'!K533</f>
        <v>8183.81768836659</v>
      </c>
      <c r="L533" s="9" t="n">
        <f aca="false">+Outflows!L533+Fees!L533+'Ongoing Cash Flows'!L533+'Terminal Value'!L533</f>
        <v>8185.26599609156</v>
      </c>
      <c r="M533" s="9" t="n">
        <f aca="false">+Outflows!M533+Fees!M533+'Ongoing Cash Flows'!M533+'Terminal Value'!M533</f>
        <v>8157.03905406377</v>
      </c>
      <c r="N533" s="9" t="n">
        <f aca="false">+Outflows!N533+Fees!N533+'Ongoing Cash Flows'!N533+'Terminal Value'!N533</f>
        <v>8139.61326355965</v>
      </c>
      <c r="O533" s="9" t="n">
        <f aca="false">+Outflows!O533+Fees!O533+'Ongoing Cash Flows'!O533+'Terminal Value'!O533</f>
        <v>7813.26873693191</v>
      </c>
      <c r="P533" s="9" t="n">
        <f aca="false">+Outflows!P533+Fees!P533+'Ongoing Cash Flows'!P533+'Terminal Value'!P533</f>
        <v>7705.63077803383</v>
      </c>
      <c r="Q533" s="9" t="n">
        <f aca="false">+Outflows!Q533+Fees!Q533+'Ongoing Cash Flows'!Q533+'Terminal Value'!Q533</f>
        <v>7676.85369210431</v>
      </c>
      <c r="R533" s="9" t="n">
        <f aca="false">+Outflows!R533+Fees!R533+'Ongoing Cash Flows'!R533+'Terminal Value'!R533</f>
        <v>1012.14087166998</v>
      </c>
      <c r="S533" s="9" t="n">
        <f aca="false">+Outflows!S533+Fees!S533+'Ongoing Cash Flows'!S533+'Terminal Value'!S533</f>
        <v>0</v>
      </c>
      <c r="T533" s="9" t="n">
        <f aca="false">+Outflows!T533+Fees!T533+'Ongoing Cash Flows'!T533+'Terminal Value'!T533</f>
        <v>0</v>
      </c>
      <c r="U533" s="9" t="n">
        <f aca="false">+Outflows!U533+Fees!U533+'Ongoing Cash Flows'!U533+'Terminal Value'!U533</f>
        <v>0</v>
      </c>
      <c r="V533" s="9" t="n">
        <f aca="false">+Outflows!V533+Fees!V533+'Ongoing Cash Flows'!V533+'Terminal Value'!V533</f>
        <v>0</v>
      </c>
      <c r="W533" s="9" t="n">
        <f aca="false">+Outflows!W533+Fees!W533+'Ongoing Cash Flows'!W533+'Terminal Value'!W533</f>
        <v>0</v>
      </c>
      <c r="X533" s="9" t="n">
        <f aca="false">+Outflows!X533+Fees!X533+'Ongoing Cash Flows'!X533+'Terminal Value'!X533</f>
        <v>0</v>
      </c>
      <c r="Y533" s="9" t="n">
        <f aca="false">+Outflows!Y533+Fees!Y533+'Ongoing Cash Flows'!Y533+'Terminal Value'!Y533</f>
        <v>0</v>
      </c>
      <c r="Z533" s="9" t="n">
        <f aca="false">+Outflows!Z533+Fees!Z533+'Ongoing Cash Flows'!Z533+'Terminal Value'!Z533</f>
        <v>0</v>
      </c>
      <c r="AA533" s="9" t="n">
        <f aca="false">+Outflows!AA533+Fees!AA533+'Ongoing Cash Flows'!AA533+'Terminal Value'!AA533</f>
        <v>0</v>
      </c>
      <c r="AB533" s="9" t="n">
        <f aca="false">+Outflows!AB533+Fees!AB533+'Ongoing Cash Flows'!AB533+'Terminal Value'!AB533</f>
        <v>0</v>
      </c>
      <c r="AC533" s="9" t="n">
        <f aca="false">+Outflows!AC533+Fees!AC533+'Ongoing Cash Flows'!AC533+'Terminal Value'!AC533</f>
        <v>0</v>
      </c>
      <c r="AD533" s="9" t="n">
        <f aca="false">+Outflows!AD533+Fees!AD533+'Ongoing Cash Flows'!AD533+'Terminal Value'!AD533</f>
        <v>0</v>
      </c>
      <c r="AE533" s="9" t="n">
        <f aca="false">+Outflows!AE533+Fees!AE533+'Ongoing Cash Flows'!AE533+'Terminal Value'!AE533</f>
        <v>0</v>
      </c>
      <c r="AF533" s="9" t="n">
        <f aca="false">+Outflows!AF533+Fees!AF533+'Ongoing Cash Flows'!AF533+'Terminal Value'!AF533</f>
        <v>0</v>
      </c>
      <c r="AG533" s="9" t="n">
        <f aca="false">+Outflows!AG533+Fees!AG533+'Ongoing Cash Flows'!AG533+'Terminal Value'!AG533</f>
        <v>0</v>
      </c>
      <c r="AH533" s="9" t="n">
        <f aca="false">+Outflows!AH533+Fees!AH533+'Ongoing Cash Flows'!AH533+'Terminal Value'!AH533</f>
        <v>0</v>
      </c>
      <c r="AI533" s="9" t="n">
        <f aca="false">+Outflows!AI533+Fees!AI533+'Ongoing Cash Flows'!AI533+'Terminal Value'!AI533</f>
        <v>0</v>
      </c>
      <c r="AJ533" s="9" t="n">
        <f aca="false">+Outflows!AJ533+Fees!AJ533+'Ongoing Cash Flows'!AJ533+'Terminal Value'!AJ533</f>
        <v>0</v>
      </c>
      <c r="AK533" s="9"/>
      <c r="AL533" s="1"/>
      <c r="AM533" s="32"/>
      <c r="AN533" s="33" t="n">
        <f aca="false">IF(ISERROR(XIRR(B533:AJ533,IRRDates)),-1,XIRR(B533:AJ533,IRRDates))</f>
        <v>0.0663120722242617</v>
      </c>
      <c r="AO533" s="9" t="n">
        <f aca="false">SUMPRODUCT(B533:AJ533,PVRf)</f>
        <v>0</v>
      </c>
      <c r="AP533" s="9" t="n">
        <f aca="false">MIN(0,AO533-$AO$1004)^2</f>
        <v>0</v>
      </c>
      <c r="AQ533" s="9" t="n">
        <f aca="false">MAX(0,AO533-$AO$1004)^2</f>
        <v>0</v>
      </c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20"/>
      <c r="CM533" s="20"/>
      <c r="CN533" s="20"/>
      <c r="CO533" s="20"/>
      <c r="CP533" s="20"/>
    </row>
    <row r="534" customFormat="false" ht="11.25" hidden="false" customHeight="false" outlineLevel="0" collapsed="false">
      <c r="A534" s="1" t="n">
        <v>532</v>
      </c>
      <c r="B534" s="9" t="n">
        <f aca="false">+Outflows!B534+Fees!B534+'Ongoing Cash Flows'!B534+'Terminal Value'!B534</f>
        <v>-102321.91163824</v>
      </c>
      <c r="C534" s="9" t="n">
        <f aca="false">+Outflows!C534+Fees!C534+'Ongoing Cash Flows'!C534+'Terminal Value'!C534</f>
        <v>14350.3128294369</v>
      </c>
      <c r="D534" s="9" t="n">
        <f aca="false">+Outflows!D534+Fees!D534+'Ongoing Cash Flows'!D534+'Terminal Value'!D534</f>
        <v>12405.135901687</v>
      </c>
      <c r="E534" s="9" t="n">
        <f aca="false">+Outflows!E534+Fees!E534+'Ongoing Cash Flows'!E534+'Terminal Value'!E534</f>
        <v>10354.9040228661</v>
      </c>
      <c r="F534" s="9" t="n">
        <f aca="false">+Outflows!F534+Fees!F534+'Ongoing Cash Flows'!F534+'Terminal Value'!F534</f>
        <v>10022.8274610757</v>
      </c>
      <c r="G534" s="9" t="n">
        <f aca="false">+Outflows!G534+Fees!G534+'Ongoing Cash Flows'!G534+'Terminal Value'!G534</f>
        <v>9672.4435057483</v>
      </c>
      <c r="H534" s="9" t="n">
        <f aca="false">+Outflows!H534+Fees!H534+'Ongoing Cash Flows'!H534+'Terminal Value'!H534</f>
        <v>8689.95507162336</v>
      </c>
      <c r="I534" s="9" t="n">
        <f aca="false">+Outflows!I534+Fees!I534+'Ongoing Cash Flows'!I534+'Terminal Value'!I534</f>
        <v>8528.52918561893</v>
      </c>
      <c r="J534" s="9" t="n">
        <f aca="false">+Outflows!J534+Fees!J534+'Ongoing Cash Flows'!J534+'Terminal Value'!J534</f>
        <v>8516.09498308394</v>
      </c>
      <c r="K534" s="9" t="n">
        <f aca="false">+Outflows!K534+Fees!K534+'Ongoing Cash Flows'!K534+'Terminal Value'!K534</f>
        <v>8507.2660303974</v>
      </c>
      <c r="L534" s="9" t="n">
        <f aca="false">+Outflows!L534+Fees!L534+'Ongoing Cash Flows'!L534+'Terminal Value'!L534</f>
        <v>8508.16704820353</v>
      </c>
      <c r="M534" s="9" t="n">
        <f aca="false">+Outflows!M534+Fees!M534+'Ongoing Cash Flows'!M534+'Terminal Value'!M534</f>
        <v>8480.48739609457</v>
      </c>
      <c r="N534" s="9" t="n">
        <f aca="false">+Outflows!N534+Fees!N534+'Ongoing Cash Flows'!N534+'Terminal Value'!N534</f>
        <v>8462.51431567162</v>
      </c>
      <c r="O534" s="9" t="n">
        <f aca="false">+Outflows!O534+Fees!O534+'Ongoing Cash Flows'!O534+'Terminal Value'!O534</f>
        <v>8136.71707896271</v>
      </c>
      <c r="P534" s="9" t="n">
        <f aca="false">+Outflows!P534+Fees!P534+'Ongoing Cash Flows'!P534+'Terminal Value'!P534</f>
        <v>8028.5318301458</v>
      </c>
      <c r="Q534" s="9" t="n">
        <f aca="false">+Outflows!Q534+Fees!Q534+'Ongoing Cash Flows'!Q534+'Terminal Value'!Q534</f>
        <v>8000.30203413512</v>
      </c>
      <c r="R534" s="9" t="n">
        <f aca="false">+Outflows!R534+Fees!R534+'Ongoing Cash Flows'!R534+'Terminal Value'!R534</f>
        <v>1173.59139772596</v>
      </c>
      <c r="S534" s="9" t="n">
        <f aca="false">+Outflows!S534+Fees!S534+'Ongoing Cash Flows'!S534+'Terminal Value'!S534</f>
        <v>0</v>
      </c>
      <c r="T534" s="9" t="n">
        <f aca="false">+Outflows!T534+Fees!T534+'Ongoing Cash Flows'!T534+'Terminal Value'!T534</f>
        <v>0</v>
      </c>
      <c r="U534" s="9" t="n">
        <f aca="false">+Outflows!U534+Fees!U534+'Ongoing Cash Flows'!U534+'Terminal Value'!U534</f>
        <v>0</v>
      </c>
      <c r="V534" s="9" t="n">
        <f aca="false">+Outflows!V534+Fees!V534+'Ongoing Cash Flows'!V534+'Terminal Value'!V534</f>
        <v>0</v>
      </c>
      <c r="W534" s="9" t="n">
        <f aca="false">+Outflows!W534+Fees!W534+'Ongoing Cash Flows'!W534+'Terminal Value'!W534</f>
        <v>0</v>
      </c>
      <c r="X534" s="9" t="n">
        <f aca="false">+Outflows!X534+Fees!X534+'Ongoing Cash Flows'!X534+'Terminal Value'!X534</f>
        <v>0</v>
      </c>
      <c r="Y534" s="9" t="n">
        <f aca="false">+Outflows!Y534+Fees!Y534+'Ongoing Cash Flows'!Y534+'Terminal Value'!Y534</f>
        <v>0</v>
      </c>
      <c r="Z534" s="9" t="n">
        <f aca="false">+Outflows!Z534+Fees!Z534+'Ongoing Cash Flows'!Z534+'Terminal Value'!Z534</f>
        <v>0</v>
      </c>
      <c r="AA534" s="9" t="n">
        <f aca="false">+Outflows!AA534+Fees!AA534+'Ongoing Cash Flows'!AA534+'Terminal Value'!AA534</f>
        <v>0</v>
      </c>
      <c r="AB534" s="9" t="n">
        <f aca="false">+Outflows!AB534+Fees!AB534+'Ongoing Cash Flows'!AB534+'Terminal Value'!AB534</f>
        <v>0</v>
      </c>
      <c r="AC534" s="9" t="n">
        <f aca="false">+Outflows!AC534+Fees!AC534+'Ongoing Cash Flows'!AC534+'Terminal Value'!AC534</f>
        <v>0</v>
      </c>
      <c r="AD534" s="9" t="n">
        <f aca="false">+Outflows!AD534+Fees!AD534+'Ongoing Cash Flows'!AD534+'Terminal Value'!AD534</f>
        <v>0</v>
      </c>
      <c r="AE534" s="9" t="n">
        <f aca="false">+Outflows!AE534+Fees!AE534+'Ongoing Cash Flows'!AE534+'Terminal Value'!AE534</f>
        <v>0</v>
      </c>
      <c r="AF534" s="9" t="n">
        <f aca="false">+Outflows!AF534+Fees!AF534+'Ongoing Cash Flows'!AF534+'Terminal Value'!AF534</f>
        <v>0</v>
      </c>
      <c r="AG534" s="9" t="n">
        <f aca="false">+Outflows!AG534+Fees!AG534+'Ongoing Cash Flows'!AG534+'Terminal Value'!AG534</f>
        <v>0</v>
      </c>
      <c r="AH534" s="9" t="n">
        <f aca="false">+Outflows!AH534+Fees!AH534+'Ongoing Cash Flows'!AH534+'Terminal Value'!AH534</f>
        <v>0</v>
      </c>
      <c r="AI534" s="9" t="n">
        <f aca="false">+Outflows!AI534+Fees!AI534+'Ongoing Cash Flows'!AI534+'Terminal Value'!AI534</f>
        <v>0</v>
      </c>
      <c r="AJ534" s="9" t="n">
        <f aca="false">+Outflows!AJ534+Fees!AJ534+'Ongoing Cash Flows'!AJ534+'Terminal Value'!AJ534</f>
        <v>0</v>
      </c>
      <c r="AK534" s="9"/>
      <c r="AL534" s="1"/>
      <c r="AM534" s="32"/>
      <c r="AN534" s="33" t="n">
        <f aca="false">IF(ISERROR(XIRR(B534:AJ534,IRRDates)),-1,XIRR(B534:AJ534,IRRDates))</f>
        <v>0.0480682875307481</v>
      </c>
      <c r="AO534" s="9" t="n">
        <f aca="false">SUMPRODUCT(B534:AJ534,PVRf)</f>
        <v>0</v>
      </c>
      <c r="AP534" s="9" t="n">
        <f aca="false">MIN(0,AO534-$AO$1004)^2</f>
        <v>0</v>
      </c>
      <c r="AQ534" s="9" t="n">
        <f aca="false">MAX(0,AO534-$AO$1004)^2</f>
        <v>0</v>
      </c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20"/>
      <c r="CM534" s="20"/>
      <c r="CN534" s="20"/>
      <c r="CO534" s="20"/>
      <c r="CP534" s="20"/>
    </row>
    <row r="535" customFormat="false" ht="11.25" hidden="false" customHeight="false" outlineLevel="0" collapsed="false">
      <c r="A535" s="1" t="n">
        <v>533</v>
      </c>
      <c r="B535" s="9" t="n">
        <f aca="false">+Outflows!B535+Fees!B535+'Ongoing Cash Flows'!B535+'Terminal Value'!B535</f>
        <v>-95874.6003060483</v>
      </c>
      <c r="C535" s="9" t="n">
        <f aca="false">+Outflows!C535+Fees!C535+'Ongoing Cash Flows'!C535+'Terminal Value'!C535</f>
        <v>14207.8568985137</v>
      </c>
      <c r="D535" s="9" t="n">
        <f aca="false">+Outflows!D535+Fees!D535+'Ongoing Cash Flows'!D535+'Terminal Value'!D535</f>
        <v>12255.0390316043</v>
      </c>
      <c r="E535" s="9" t="n">
        <f aca="false">+Outflows!E535+Fees!E535+'Ongoing Cash Flows'!E535+'Terminal Value'!E535</f>
        <v>10160.3712816641</v>
      </c>
      <c r="F535" s="9" t="n">
        <f aca="false">+Outflows!F535+Fees!F535+'Ongoing Cash Flows'!F535+'Terminal Value'!F535</f>
        <v>9774.92140640445</v>
      </c>
      <c r="G535" s="9" t="n">
        <f aca="false">+Outflows!G535+Fees!G535+'Ongoing Cash Flows'!G535+'Terminal Value'!G535</f>
        <v>9486.42381072716</v>
      </c>
      <c r="H535" s="9" t="n">
        <f aca="false">+Outflows!H535+Fees!H535+'Ongoing Cash Flows'!H535+'Terminal Value'!H535</f>
        <v>8533.78674918029</v>
      </c>
      <c r="I535" s="9" t="n">
        <f aca="false">+Outflows!I535+Fees!I535+'Ongoing Cash Flows'!I535+'Terminal Value'!I535</f>
        <v>8380.63302150751</v>
      </c>
      <c r="J535" s="9" t="n">
        <f aca="false">+Outflows!J535+Fees!J535+'Ongoing Cash Flows'!J535+'Terminal Value'!J535</f>
        <v>8368.19881897252</v>
      </c>
      <c r="K535" s="9" t="n">
        <f aca="false">+Outflows!K535+Fees!K535+'Ongoing Cash Flows'!K535+'Terminal Value'!K535</f>
        <v>8359.11919482138</v>
      </c>
      <c r="L535" s="9" t="n">
        <f aca="false">+Outflows!L535+Fees!L535+'Ongoing Cash Flows'!L535+'Terminal Value'!L535</f>
        <v>8360.27088409211</v>
      </c>
      <c r="M535" s="9" t="n">
        <f aca="false">+Outflows!M535+Fees!M535+'Ongoing Cash Flows'!M535+'Terminal Value'!M535</f>
        <v>8332.34056051856</v>
      </c>
      <c r="N535" s="9" t="n">
        <f aca="false">+Outflows!N535+Fees!N535+'Ongoing Cash Flows'!N535+'Terminal Value'!N535</f>
        <v>8314.61815156021</v>
      </c>
      <c r="O535" s="9" t="n">
        <f aca="false">+Outflows!O535+Fees!O535+'Ongoing Cash Flows'!O535+'Terminal Value'!O535</f>
        <v>7988.5702433867</v>
      </c>
      <c r="P535" s="9" t="n">
        <f aca="false">+Outflows!P535+Fees!P535+'Ongoing Cash Flows'!P535+'Terminal Value'!P535</f>
        <v>7880.63566603439</v>
      </c>
      <c r="Q535" s="9" t="n">
        <f aca="false">+Outflows!Q535+Fees!Q535+'Ongoing Cash Flows'!Q535+'Terminal Value'!Q535</f>
        <v>7852.1551985591</v>
      </c>
      <c r="R535" s="9" t="n">
        <f aca="false">+Outflows!R535+Fees!R535+'Ongoing Cash Flows'!R535+'Terminal Value'!R535</f>
        <v>1099.64331567025</v>
      </c>
      <c r="S535" s="9" t="n">
        <f aca="false">+Outflows!S535+Fees!S535+'Ongoing Cash Flows'!S535+'Terminal Value'!S535</f>
        <v>0</v>
      </c>
      <c r="T535" s="9" t="n">
        <f aca="false">+Outflows!T535+Fees!T535+'Ongoing Cash Flows'!T535+'Terminal Value'!T535</f>
        <v>0</v>
      </c>
      <c r="U535" s="9" t="n">
        <f aca="false">+Outflows!U535+Fees!U535+'Ongoing Cash Flows'!U535+'Terminal Value'!U535</f>
        <v>0</v>
      </c>
      <c r="V535" s="9" t="n">
        <f aca="false">+Outflows!V535+Fees!V535+'Ongoing Cash Flows'!V535+'Terminal Value'!V535</f>
        <v>0</v>
      </c>
      <c r="W535" s="9" t="n">
        <f aca="false">+Outflows!W535+Fees!W535+'Ongoing Cash Flows'!W535+'Terminal Value'!W535</f>
        <v>0</v>
      </c>
      <c r="X535" s="9" t="n">
        <f aca="false">+Outflows!X535+Fees!X535+'Ongoing Cash Flows'!X535+'Terminal Value'!X535</f>
        <v>0</v>
      </c>
      <c r="Y535" s="9" t="n">
        <f aca="false">+Outflows!Y535+Fees!Y535+'Ongoing Cash Flows'!Y535+'Terminal Value'!Y535</f>
        <v>0</v>
      </c>
      <c r="Z535" s="9" t="n">
        <f aca="false">+Outflows!Z535+Fees!Z535+'Ongoing Cash Flows'!Z535+'Terminal Value'!Z535</f>
        <v>0</v>
      </c>
      <c r="AA535" s="9" t="n">
        <f aca="false">+Outflows!AA535+Fees!AA535+'Ongoing Cash Flows'!AA535+'Terminal Value'!AA535</f>
        <v>0</v>
      </c>
      <c r="AB535" s="9" t="n">
        <f aca="false">+Outflows!AB535+Fees!AB535+'Ongoing Cash Flows'!AB535+'Terminal Value'!AB535</f>
        <v>0</v>
      </c>
      <c r="AC535" s="9" t="n">
        <f aca="false">+Outflows!AC535+Fees!AC535+'Ongoing Cash Flows'!AC535+'Terminal Value'!AC535</f>
        <v>0</v>
      </c>
      <c r="AD535" s="9" t="n">
        <f aca="false">+Outflows!AD535+Fees!AD535+'Ongoing Cash Flows'!AD535+'Terminal Value'!AD535</f>
        <v>0</v>
      </c>
      <c r="AE535" s="9" t="n">
        <f aca="false">+Outflows!AE535+Fees!AE535+'Ongoing Cash Flows'!AE535+'Terminal Value'!AE535</f>
        <v>0</v>
      </c>
      <c r="AF535" s="9" t="n">
        <f aca="false">+Outflows!AF535+Fees!AF535+'Ongoing Cash Flows'!AF535+'Terminal Value'!AF535</f>
        <v>0</v>
      </c>
      <c r="AG535" s="9" t="n">
        <f aca="false">+Outflows!AG535+Fees!AG535+'Ongoing Cash Flows'!AG535+'Terminal Value'!AG535</f>
        <v>0</v>
      </c>
      <c r="AH535" s="9" t="n">
        <f aca="false">+Outflows!AH535+Fees!AH535+'Ongoing Cash Flows'!AH535+'Terminal Value'!AH535</f>
        <v>0</v>
      </c>
      <c r="AI535" s="9" t="n">
        <f aca="false">+Outflows!AI535+Fees!AI535+'Ongoing Cash Flows'!AI535+'Terminal Value'!AI535</f>
        <v>0</v>
      </c>
      <c r="AJ535" s="9" t="n">
        <f aca="false">+Outflows!AJ535+Fees!AJ535+'Ongoing Cash Flows'!AJ535+'Terminal Value'!AJ535</f>
        <v>0</v>
      </c>
      <c r="AK535" s="9"/>
      <c r="AL535" s="1"/>
      <c r="AM535" s="32"/>
      <c r="AN535" s="33" t="n">
        <f aca="false">IF(ISERROR(XIRR(B535:AJ535,IRRDates)),-1,XIRR(B535:AJ535,IRRDates))</f>
        <v>0.0559134943109134</v>
      </c>
      <c r="AO535" s="9" t="n">
        <f aca="false">SUMPRODUCT(B535:AJ535,PVRf)</f>
        <v>0</v>
      </c>
      <c r="AP535" s="9" t="n">
        <f aca="false">MIN(0,AO535-$AO$1004)^2</f>
        <v>0</v>
      </c>
      <c r="AQ535" s="9" t="n">
        <f aca="false">MAX(0,AO535-$AO$1004)^2</f>
        <v>0</v>
      </c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20"/>
      <c r="CM535" s="20"/>
      <c r="CN535" s="20"/>
      <c r="CO535" s="20"/>
      <c r="CP535" s="20"/>
    </row>
    <row r="536" customFormat="false" ht="11.25" hidden="false" customHeight="false" outlineLevel="0" collapsed="false">
      <c r="A536" s="1" t="n">
        <v>534</v>
      </c>
      <c r="B536" s="9" t="n">
        <f aca="false">+Outflows!B536+Fees!B536+'Ongoing Cash Flows'!B536+'Terminal Value'!B536</f>
        <v>-97583.2794161156</v>
      </c>
      <c r="C536" s="9" t="n">
        <f aca="false">+Outflows!C536+Fees!C536+'Ongoing Cash Flows'!C536+'Terminal Value'!C536</f>
        <v>14140.3756202301</v>
      </c>
      <c r="D536" s="9" t="n">
        <f aca="false">+Outflows!D536+Fees!D536+'Ongoing Cash Flows'!D536+'Terminal Value'!D536</f>
        <v>12272.698674217</v>
      </c>
      <c r="E536" s="9" t="n">
        <f aca="false">+Outflows!E536+Fees!E536+'Ongoing Cash Flows'!E536+'Terminal Value'!E536</f>
        <v>10131.8759409997</v>
      </c>
      <c r="F536" s="9" t="n">
        <f aca="false">+Outflows!F536+Fees!F536+'Ongoing Cash Flows'!F536+'Terminal Value'!F536</f>
        <v>9890.28889553402</v>
      </c>
      <c r="G536" s="9" t="n">
        <f aca="false">+Outflows!G536+Fees!G536+'Ongoing Cash Flows'!G536+'Terminal Value'!G536</f>
        <v>9456.69607889037</v>
      </c>
      <c r="H536" s="9" t="n">
        <f aca="false">+Outflows!H536+Fees!H536+'Ongoing Cash Flows'!H536+'Terminal Value'!H536</f>
        <v>8575.17478466733</v>
      </c>
      <c r="I536" s="9" t="n">
        <f aca="false">+Outflows!I536+Fees!I536+'Ongoing Cash Flows'!I536+'Terminal Value'!I536</f>
        <v>8419.82875334917</v>
      </c>
      <c r="J536" s="9" t="n">
        <f aca="false">+Outflows!J536+Fees!J536+'Ongoing Cash Flows'!J536+'Terminal Value'!J536</f>
        <v>8407.39455081418</v>
      </c>
      <c r="K536" s="9" t="n">
        <f aca="false">+Outflows!K536+Fees!K536+'Ongoing Cash Flows'!K536+'Terminal Value'!K536</f>
        <v>8398.38136010684</v>
      </c>
      <c r="L536" s="9" t="n">
        <f aca="false">+Outflows!L536+Fees!L536+'Ongoing Cash Flows'!L536+'Terminal Value'!L536</f>
        <v>8399.46661593377</v>
      </c>
      <c r="M536" s="9" t="n">
        <f aca="false">+Outflows!M536+Fees!M536+'Ongoing Cash Flows'!M536+'Terminal Value'!M536</f>
        <v>8371.60272580402</v>
      </c>
      <c r="N536" s="9" t="n">
        <f aca="false">+Outflows!N536+Fees!N536+'Ongoing Cash Flows'!N536+'Terminal Value'!N536</f>
        <v>8353.81388340186</v>
      </c>
      <c r="O536" s="9" t="n">
        <f aca="false">+Outflows!O536+Fees!O536+'Ongoing Cash Flows'!O536+'Terminal Value'!O536</f>
        <v>8027.83240867215</v>
      </c>
      <c r="P536" s="9" t="n">
        <f aca="false">+Outflows!P536+Fees!P536+'Ongoing Cash Flows'!P536+'Terminal Value'!P536</f>
        <v>7919.83139787604</v>
      </c>
      <c r="Q536" s="9" t="n">
        <f aca="false">+Outflows!Q536+Fees!Q536+'Ongoing Cash Flows'!Q536+'Terminal Value'!Q536</f>
        <v>7891.41736384456</v>
      </c>
      <c r="R536" s="9" t="n">
        <f aca="false">+Outflows!R536+Fees!R536+'Ongoing Cash Flows'!R536+'Terminal Value'!R536</f>
        <v>1119.24118159108</v>
      </c>
      <c r="S536" s="9" t="n">
        <f aca="false">+Outflows!S536+Fees!S536+'Ongoing Cash Flows'!S536+'Terminal Value'!S536</f>
        <v>0</v>
      </c>
      <c r="T536" s="9" t="n">
        <f aca="false">+Outflows!T536+Fees!T536+'Ongoing Cash Flows'!T536+'Terminal Value'!T536</f>
        <v>0</v>
      </c>
      <c r="U536" s="9" t="n">
        <f aca="false">+Outflows!U536+Fees!U536+'Ongoing Cash Flows'!U536+'Terminal Value'!U536</f>
        <v>0</v>
      </c>
      <c r="V536" s="9" t="n">
        <f aca="false">+Outflows!V536+Fees!V536+'Ongoing Cash Flows'!V536+'Terminal Value'!V536</f>
        <v>0</v>
      </c>
      <c r="W536" s="9" t="n">
        <f aca="false">+Outflows!W536+Fees!W536+'Ongoing Cash Flows'!W536+'Terminal Value'!W536</f>
        <v>0</v>
      </c>
      <c r="X536" s="9" t="n">
        <f aca="false">+Outflows!X536+Fees!X536+'Ongoing Cash Flows'!X536+'Terminal Value'!X536</f>
        <v>0</v>
      </c>
      <c r="Y536" s="9" t="n">
        <f aca="false">+Outflows!Y536+Fees!Y536+'Ongoing Cash Flows'!Y536+'Terminal Value'!Y536</f>
        <v>0</v>
      </c>
      <c r="Z536" s="9" t="n">
        <f aca="false">+Outflows!Z536+Fees!Z536+'Ongoing Cash Flows'!Z536+'Terminal Value'!Z536</f>
        <v>0</v>
      </c>
      <c r="AA536" s="9" t="n">
        <f aca="false">+Outflows!AA536+Fees!AA536+'Ongoing Cash Flows'!AA536+'Terminal Value'!AA536</f>
        <v>0</v>
      </c>
      <c r="AB536" s="9" t="n">
        <f aca="false">+Outflows!AB536+Fees!AB536+'Ongoing Cash Flows'!AB536+'Terminal Value'!AB536</f>
        <v>0</v>
      </c>
      <c r="AC536" s="9" t="n">
        <f aca="false">+Outflows!AC536+Fees!AC536+'Ongoing Cash Flows'!AC536+'Terminal Value'!AC536</f>
        <v>0</v>
      </c>
      <c r="AD536" s="9" t="n">
        <f aca="false">+Outflows!AD536+Fees!AD536+'Ongoing Cash Flows'!AD536+'Terminal Value'!AD536</f>
        <v>0</v>
      </c>
      <c r="AE536" s="9" t="n">
        <f aca="false">+Outflows!AE536+Fees!AE536+'Ongoing Cash Flows'!AE536+'Terminal Value'!AE536</f>
        <v>0</v>
      </c>
      <c r="AF536" s="9" t="n">
        <f aca="false">+Outflows!AF536+Fees!AF536+'Ongoing Cash Flows'!AF536+'Terminal Value'!AF536</f>
        <v>0</v>
      </c>
      <c r="AG536" s="9" t="n">
        <f aca="false">+Outflows!AG536+Fees!AG536+'Ongoing Cash Flows'!AG536+'Terminal Value'!AG536</f>
        <v>0</v>
      </c>
      <c r="AH536" s="9" t="n">
        <f aca="false">+Outflows!AH536+Fees!AH536+'Ongoing Cash Flows'!AH536+'Terminal Value'!AH536</f>
        <v>0</v>
      </c>
      <c r="AI536" s="9" t="n">
        <f aca="false">+Outflows!AI536+Fees!AI536+'Ongoing Cash Flows'!AI536+'Terminal Value'!AI536</f>
        <v>0</v>
      </c>
      <c r="AJ536" s="9" t="n">
        <f aca="false">+Outflows!AJ536+Fees!AJ536+'Ongoing Cash Flows'!AJ536+'Terminal Value'!AJ536</f>
        <v>0</v>
      </c>
      <c r="AK536" s="9"/>
      <c r="AL536" s="1"/>
      <c r="AM536" s="32"/>
      <c r="AN536" s="33" t="n">
        <f aca="false">IF(ISERROR(XIRR(B536:AJ536,IRRDates)),-1,XIRR(B536:AJ536,IRRDates))</f>
        <v>0.0533930721161487</v>
      </c>
      <c r="AO536" s="9" t="n">
        <f aca="false">SUMPRODUCT(B536:AJ536,PVRf)</f>
        <v>0</v>
      </c>
      <c r="AP536" s="9" t="n">
        <f aca="false">MIN(0,AO536-$AO$1004)^2</f>
        <v>0</v>
      </c>
      <c r="AQ536" s="9" t="n">
        <f aca="false">MAX(0,AO536-$AO$1004)^2</f>
        <v>0</v>
      </c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20"/>
      <c r="CM536" s="20"/>
      <c r="CN536" s="20"/>
      <c r="CO536" s="20"/>
      <c r="CP536" s="20"/>
    </row>
    <row r="537" customFormat="false" ht="11.25" hidden="false" customHeight="false" outlineLevel="0" collapsed="false">
      <c r="A537" s="1" t="n">
        <v>535</v>
      </c>
      <c r="B537" s="9" t="n">
        <f aca="false">+Outflows!B537+Fees!B537+'Ongoing Cash Flows'!B537+'Terminal Value'!B537</f>
        <v>-90942.5258966175</v>
      </c>
      <c r="C537" s="9" t="n">
        <f aca="false">+Outflows!C537+Fees!C537+'Ongoing Cash Flows'!C537+'Terminal Value'!C537</f>
        <v>14201.7623970558</v>
      </c>
      <c r="D537" s="9" t="n">
        <f aca="false">+Outflows!D537+Fees!D537+'Ongoing Cash Flows'!D537+'Terminal Value'!D537</f>
        <v>12023.8076708301</v>
      </c>
      <c r="E537" s="9" t="n">
        <f aca="false">+Outflows!E537+Fees!E537+'Ongoing Cash Flows'!E537+'Terminal Value'!E537</f>
        <v>9907.56178603135</v>
      </c>
      <c r="F537" s="9" t="n">
        <f aca="false">+Outflows!F537+Fees!F537+'Ongoing Cash Flows'!F537+'Terminal Value'!F537</f>
        <v>9594.70532737688</v>
      </c>
      <c r="G537" s="9" t="n">
        <f aca="false">+Outflows!G537+Fees!G537+'Ongoing Cash Flows'!G537+'Terminal Value'!G537</f>
        <v>9396.25996502119</v>
      </c>
      <c r="H537" s="9" t="n">
        <f aca="false">+Outflows!H537+Fees!H537+'Ongoing Cash Flows'!H537+'Terminal Value'!H537</f>
        <v>8414.3208591372</v>
      </c>
      <c r="I537" s="9" t="n">
        <f aca="false">+Outflows!I537+Fees!I537+'Ongoing Cash Flows'!I537+'Terminal Value'!I537</f>
        <v>8267.4951802147</v>
      </c>
      <c r="J537" s="9" t="n">
        <f aca="false">+Outflows!J537+Fees!J537+'Ongoing Cash Flows'!J537+'Terminal Value'!J537</f>
        <v>8255.06097767971</v>
      </c>
      <c r="K537" s="9" t="n">
        <f aca="false">+Outflows!K537+Fees!K537+'Ongoing Cash Flows'!K537+'Terminal Value'!K537</f>
        <v>8245.78959447553</v>
      </c>
      <c r="L537" s="9" t="n">
        <f aca="false">+Outflows!L537+Fees!L537+'Ongoing Cash Flows'!L537+'Terminal Value'!L537</f>
        <v>8247.1330427993</v>
      </c>
      <c r="M537" s="9" t="n">
        <f aca="false">+Outflows!M537+Fees!M537+'Ongoing Cash Flows'!M537+'Terminal Value'!M537</f>
        <v>8219.01096017271</v>
      </c>
      <c r="N537" s="9" t="n">
        <f aca="false">+Outflows!N537+Fees!N537+'Ongoing Cash Flows'!N537+'Terminal Value'!N537</f>
        <v>8201.48031026739</v>
      </c>
      <c r="O537" s="9" t="n">
        <f aca="false">+Outflows!O537+Fees!O537+'Ongoing Cash Flows'!O537+'Terminal Value'!O537</f>
        <v>7875.24064304084</v>
      </c>
      <c r="P537" s="9" t="n">
        <f aca="false">+Outflows!P537+Fees!P537+'Ongoing Cash Flows'!P537+'Terminal Value'!P537</f>
        <v>7767.49782474157</v>
      </c>
      <c r="Q537" s="9" t="n">
        <f aca="false">+Outflows!Q537+Fees!Q537+'Ongoing Cash Flows'!Q537+'Terminal Value'!Q537</f>
        <v>7738.82559821325</v>
      </c>
      <c r="R537" s="9" t="n">
        <f aca="false">+Outflows!R537+Fees!R537+'Ongoing Cash Flows'!R537+'Terminal Value'!R537</f>
        <v>1043.07439502384</v>
      </c>
      <c r="S537" s="9" t="n">
        <f aca="false">+Outflows!S537+Fees!S537+'Ongoing Cash Flows'!S537+'Terminal Value'!S537</f>
        <v>0</v>
      </c>
      <c r="T537" s="9" t="n">
        <f aca="false">+Outflows!T537+Fees!T537+'Ongoing Cash Flows'!T537+'Terminal Value'!T537</f>
        <v>0</v>
      </c>
      <c r="U537" s="9" t="n">
        <f aca="false">+Outflows!U537+Fees!U537+'Ongoing Cash Flows'!U537+'Terminal Value'!U537</f>
        <v>0</v>
      </c>
      <c r="V537" s="9" t="n">
        <f aca="false">+Outflows!V537+Fees!V537+'Ongoing Cash Flows'!V537+'Terminal Value'!V537</f>
        <v>0</v>
      </c>
      <c r="W537" s="9" t="n">
        <f aca="false">+Outflows!W537+Fees!W537+'Ongoing Cash Flows'!W537+'Terminal Value'!W537</f>
        <v>0</v>
      </c>
      <c r="X537" s="9" t="n">
        <f aca="false">+Outflows!X537+Fees!X537+'Ongoing Cash Flows'!X537+'Terminal Value'!X537</f>
        <v>0</v>
      </c>
      <c r="Y537" s="9" t="n">
        <f aca="false">+Outflows!Y537+Fees!Y537+'Ongoing Cash Flows'!Y537+'Terminal Value'!Y537</f>
        <v>0</v>
      </c>
      <c r="Z537" s="9" t="n">
        <f aca="false">+Outflows!Z537+Fees!Z537+'Ongoing Cash Flows'!Z537+'Terminal Value'!Z537</f>
        <v>0</v>
      </c>
      <c r="AA537" s="9" t="n">
        <f aca="false">+Outflows!AA537+Fees!AA537+'Ongoing Cash Flows'!AA537+'Terminal Value'!AA537</f>
        <v>0</v>
      </c>
      <c r="AB537" s="9" t="n">
        <f aca="false">+Outflows!AB537+Fees!AB537+'Ongoing Cash Flows'!AB537+'Terminal Value'!AB537</f>
        <v>0</v>
      </c>
      <c r="AC537" s="9" t="n">
        <f aca="false">+Outflows!AC537+Fees!AC537+'Ongoing Cash Flows'!AC537+'Terminal Value'!AC537</f>
        <v>0</v>
      </c>
      <c r="AD537" s="9" t="n">
        <f aca="false">+Outflows!AD537+Fees!AD537+'Ongoing Cash Flows'!AD537+'Terminal Value'!AD537</f>
        <v>0</v>
      </c>
      <c r="AE537" s="9" t="n">
        <f aca="false">+Outflows!AE537+Fees!AE537+'Ongoing Cash Flows'!AE537+'Terminal Value'!AE537</f>
        <v>0</v>
      </c>
      <c r="AF537" s="9" t="n">
        <f aca="false">+Outflows!AF537+Fees!AF537+'Ongoing Cash Flows'!AF537+'Terminal Value'!AF537</f>
        <v>0</v>
      </c>
      <c r="AG537" s="9" t="n">
        <f aca="false">+Outflows!AG537+Fees!AG537+'Ongoing Cash Flows'!AG537+'Terminal Value'!AG537</f>
        <v>0</v>
      </c>
      <c r="AH537" s="9" t="n">
        <f aca="false">+Outflows!AH537+Fees!AH537+'Ongoing Cash Flows'!AH537+'Terminal Value'!AH537</f>
        <v>0</v>
      </c>
      <c r="AI537" s="9" t="n">
        <f aca="false">+Outflows!AI537+Fees!AI537+'Ongoing Cash Flows'!AI537+'Terminal Value'!AI537</f>
        <v>0</v>
      </c>
      <c r="AJ537" s="9" t="n">
        <f aca="false">+Outflows!AJ537+Fees!AJ537+'Ongoing Cash Flows'!AJ537+'Terminal Value'!AJ537</f>
        <v>0</v>
      </c>
      <c r="AK537" s="9"/>
      <c r="AL537" s="1"/>
      <c r="AM537" s="32"/>
      <c r="AN537" s="33" t="n">
        <f aca="false">IF(ISERROR(XIRR(B537:AJ537,IRRDates)),-1,XIRR(B537:AJ537,IRRDates))</f>
        <v>0.062484515990464</v>
      </c>
      <c r="AO537" s="9" t="n">
        <f aca="false">SUMPRODUCT(B537:AJ537,PVRf)</f>
        <v>0</v>
      </c>
      <c r="AP537" s="9" t="n">
        <f aca="false">MIN(0,AO537-$AO$1004)^2</f>
        <v>0</v>
      </c>
      <c r="AQ537" s="9" t="n">
        <f aca="false">MAX(0,AO537-$AO$1004)^2</f>
        <v>0</v>
      </c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20"/>
      <c r="CM537" s="20"/>
      <c r="CN537" s="20"/>
      <c r="CO537" s="20"/>
      <c r="CP537" s="20"/>
    </row>
    <row r="538" customFormat="false" ht="11.25" hidden="false" customHeight="false" outlineLevel="0" collapsed="false">
      <c r="A538" s="1" t="n">
        <v>536</v>
      </c>
      <c r="B538" s="9" t="n">
        <f aca="false">+Outflows!B538+Fees!B538+'Ongoing Cash Flows'!B538+'Terminal Value'!B538</f>
        <v>-101371.159059718</v>
      </c>
      <c r="C538" s="9" t="n">
        <f aca="false">+Outflows!C538+Fees!C538+'Ongoing Cash Flows'!C538+'Terminal Value'!C538</f>
        <v>14385.0997731599</v>
      </c>
      <c r="D538" s="9" t="n">
        <f aca="false">+Outflows!D538+Fees!D538+'Ongoing Cash Flows'!D538+'Terminal Value'!D538</f>
        <v>12386.4273483464</v>
      </c>
      <c r="E538" s="9" t="n">
        <f aca="false">+Outflows!E538+Fees!E538+'Ongoing Cash Flows'!E538+'Terminal Value'!E538</f>
        <v>10358.9146611858</v>
      </c>
      <c r="F538" s="9" t="n">
        <f aca="false">+Outflows!F538+Fees!F538+'Ongoing Cash Flows'!F538+'Terminal Value'!F538</f>
        <v>9892.20162998985</v>
      </c>
      <c r="G538" s="9" t="n">
        <f aca="false">+Outflows!G538+Fees!G538+'Ongoing Cash Flows'!G538+'Terminal Value'!G538</f>
        <v>9692.23925720258</v>
      </c>
      <c r="H538" s="9" t="n">
        <f aca="false">+Outflows!H538+Fees!H538+'Ongoing Cash Flows'!H538+'Terminal Value'!H538</f>
        <v>8666.92571448578</v>
      </c>
      <c r="I538" s="9" t="n">
        <f aca="false">+Outflows!I538+Fees!I538+'Ongoing Cash Flows'!I538+'Terminal Value'!I538</f>
        <v>8506.71968206969</v>
      </c>
      <c r="J538" s="9" t="n">
        <f aca="false">+Outflows!J538+Fees!J538+'Ongoing Cash Flows'!J538+'Terminal Value'!J538</f>
        <v>8494.2854795347</v>
      </c>
      <c r="K538" s="9" t="n">
        <f aca="false">+Outflows!K538+Fees!K538+'Ongoing Cash Flows'!K538+'Terminal Value'!K538</f>
        <v>8485.4195615879</v>
      </c>
      <c r="L538" s="9" t="n">
        <f aca="false">+Outflows!L538+Fees!L538+'Ongoing Cash Flows'!L538+'Terminal Value'!L538</f>
        <v>8486.35754465429</v>
      </c>
      <c r="M538" s="9" t="n">
        <f aca="false">+Outflows!M538+Fees!M538+'Ongoing Cash Flows'!M538+'Terminal Value'!M538</f>
        <v>8458.64092728508</v>
      </c>
      <c r="N538" s="9" t="n">
        <f aca="false">+Outflows!N538+Fees!N538+'Ongoing Cash Flows'!N538+'Terminal Value'!N538</f>
        <v>8440.70481212238</v>
      </c>
      <c r="O538" s="9" t="n">
        <f aca="false">+Outflows!O538+Fees!O538+'Ongoing Cash Flows'!O538+'Terminal Value'!O538</f>
        <v>8114.87061015322</v>
      </c>
      <c r="P538" s="9" t="n">
        <f aca="false">+Outflows!P538+Fees!P538+'Ongoing Cash Flows'!P538+'Terminal Value'!P538</f>
        <v>8006.72232659656</v>
      </c>
      <c r="Q538" s="9" t="n">
        <f aca="false">+Outflows!Q538+Fees!Q538+'Ongoing Cash Flows'!Q538+'Terminal Value'!Q538</f>
        <v>7978.45556532562</v>
      </c>
      <c r="R538" s="9" t="n">
        <f aca="false">+Outflows!R538+Fees!R538+'Ongoing Cash Flows'!R538+'Terminal Value'!R538</f>
        <v>1162.68664595134</v>
      </c>
      <c r="S538" s="9" t="n">
        <f aca="false">+Outflows!S538+Fees!S538+'Ongoing Cash Flows'!S538+'Terminal Value'!S538</f>
        <v>0</v>
      </c>
      <c r="T538" s="9" t="n">
        <f aca="false">+Outflows!T538+Fees!T538+'Ongoing Cash Flows'!T538+'Terminal Value'!T538</f>
        <v>0</v>
      </c>
      <c r="U538" s="9" t="n">
        <f aca="false">+Outflows!U538+Fees!U538+'Ongoing Cash Flows'!U538+'Terminal Value'!U538</f>
        <v>0</v>
      </c>
      <c r="V538" s="9" t="n">
        <f aca="false">+Outflows!V538+Fees!V538+'Ongoing Cash Flows'!V538+'Terminal Value'!V538</f>
        <v>0</v>
      </c>
      <c r="W538" s="9" t="n">
        <f aca="false">+Outflows!W538+Fees!W538+'Ongoing Cash Flows'!W538+'Terminal Value'!W538</f>
        <v>0</v>
      </c>
      <c r="X538" s="9" t="n">
        <f aca="false">+Outflows!X538+Fees!X538+'Ongoing Cash Flows'!X538+'Terminal Value'!X538</f>
        <v>0</v>
      </c>
      <c r="Y538" s="9" t="n">
        <f aca="false">+Outflows!Y538+Fees!Y538+'Ongoing Cash Flows'!Y538+'Terminal Value'!Y538</f>
        <v>0</v>
      </c>
      <c r="Z538" s="9" t="n">
        <f aca="false">+Outflows!Z538+Fees!Z538+'Ongoing Cash Flows'!Z538+'Terminal Value'!Z538</f>
        <v>0</v>
      </c>
      <c r="AA538" s="9" t="n">
        <f aca="false">+Outflows!AA538+Fees!AA538+'Ongoing Cash Flows'!AA538+'Terminal Value'!AA538</f>
        <v>0</v>
      </c>
      <c r="AB538" s="9" t="n">
        <f aca="false">+Outflows!AB538+Fees!AB538+'Ongoing Cash Flows'!AB538+'Terminal Value'!AB538</f>
        <v>0</v>
      </c>
      <c r="AC538" s="9" t="n">
        <f aca="false">+Outflows!AC538+Fees!AC538+'Ongoing Cash Flows'!AC538+'Terminal Value'!AC538</f>
        <v>0</v>
      </c>
      <c r="AD538" s="9" t="n">
        <f aca="false">+Outflows!AD538+Fees!AD538+'Ongoing Cash Flows'!AD538+'Terminal Value'!AD538</f>
        <v>0</v>
      </c>
      <c r="AE538" s="9" t="n">
        <f aca="false">+Outflows!AE538+Fees!AE538+'Ongoing Cash Flows'!AE538+'Terminal Value'!AE538</f>
        <v>0</v>
      </c>
      <c r="AF538" s="9" t="n">
        <f aca="false">+Outflows!AF538+Fees!AF538+'Ongoing Cash Flows'!AF538+'Terminal Value'!AF538</f>
        <v>0</v>
      </c>
      <c r="AG538" s="9" t="n">
        <f aca="false">+Outflows!AG538+Fees!AG538+'Ongoing Cash Flows'!AG538+'Terminal Value'!AG538</f>
        <v>0</v>
      </c>
      <c r="AH538" s="9" t="n">
        <f aca="false">+Outflows!AH538+Fees!AH538+'Ongoing Cash Flows'!AH538+'Terminal Value'!AH538</f>
        <v>0</v>
      </c>
      <c r="AI538" s="9" t="n">
        <f aca="false">+Outflows!AI538+Fees!AI538+'Ongoing Cash Flows'!AI538+'Terminal Value'!AI538</f>
        <v>0</v>
      </c>
      <c r="AJ538" s="9" t="n">
        <f aca="false">+Outflows!AJ538+Fees!AJ538+'Ongoing Cash Flows'!AJ538+'Terminal Value'!AJ538</f>
        <v>0</v>
      </c>
      <c r="AK538" s="9"/>
      <c r="AL538" s="1"/>
      <c r="AM538" s="32"/>
      <c r="AN538" s="33" t="n">
        <f aca="false">IF(ISERROR(XIRR(B538:AJ538,IRRDates)),-1,XIRR(B538:AJ538,IRRDates))</f>
        <v>0.0492404136958512</v>
      </c>
      <c r="AO538" s="9" t="n">
        <f aca="false">SUMPRODUCT(B538:AJ538,PVRf)</f>
        <v>0</v>
      </c>
      <c r="AP538" s="9" t="n">
        <f aca="false">MIN(0,AO538-$AO$1004)^2</f>
        <v>0</v>
      </c>
      <c r="AQ538" s="9" t="n">
        <f aca="false">MAX(0,AO538-$AO$1004)^2</f>
        <v>0</v>
      </c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20"/>
      <c r="CM538" s="20"/>
      <c r="CN538" s="20"/>
      <c r="CO538" s="20"/>
      <c r="CP538" s="20"/>
    </row>
    <row r="539" customFormat="false" ht="11.25" hidden="false" customHeight="false" outlineLevel="0" collapsed="false">
      <c r="A539" s="1" t="n">
        <v>537</v>
      </c>
      <c r="B539" s="9" t="n">
        <f aca="false">+Outflows!B539+Fees!B539+'Ongoing Cash Flows'!B539+'Terminal Value'!B539</f>
        <v>-101929.004843006</v>
      </c>
      <c r="C539" s="9" t="n">
        <f aca="false">+Outflows!C539+Fees!C539+'Ongoing Cash Flows'!C539+'Terminal Value'!C539</f>
        <v>14359.8852883882</v>
      </c>
      <c r="D539" s="9" t="n">
        <f aca="false">+Outflows!D539+Fees!D539+'Ongoing Cash Flows'!D539+'Terminal Value'!D539</f>
        <v>12411.6627593009</v>
      </c>
      <c r="E539" s="9" t="n">
        <f aca="false">+Outflows!E539+Fees!E539+'Ongoing Cash Flows'!E539+'Terminal Value'!E539</f>
        <v>10289.6739660144</v>
      </c>
      <c r="F539" s="9" t="n">
        <f aca="false">+Outflows!F539+Fees!F539+'Ongoing Cash Flows'!F539+'Terminal Value'!F539</f>
        <v>10030.8983172204</v>
      </c>
      <c r="G539" s="9" t="n">
        <f aca="false">+Outflows!G539+Fees!G539+'Ongoing Cash Flows'!G539+'Terminal Value'!G539</f>
        <v>9627.69032623484</v>
      </c>
      <c r="H539" s="9" t="n">
        <f aca="false">+Outflows!H539+Fees!H539+'Ongoing Cash Flows'!H539+'Terminal Value'!H539</f>
        <v>8680.43798893158</v>
      </c>
      <c r="I539" s="9" t="n">
        <f aca="false">+Outflows!I539+Fees!I539+'Ongoing Cash Flows'!I539+'Terminal Value'!I539</f>
        <v>8519.5162180617</v>
      </c>
      <c r="J539" s="9" t="n">
        <f aca="false">+Outflows!J539+Fees!J539+'Ongoing Cash Flows'!J539+'Terminal Value'!J539</f>
        <v>8507.08201552671</v>
      </c>
      <c r="K539" s="9" t="n">
        <f aca="false">+Outflows!K539+Fees!K539+'Ongoing Cash Flows'!K539+'Terminal Value'!K539</f>
        <v>8498.23778662397</v>
      </c>
      <c r="L539" s="9" t="n">
        <f aca="false">+Outflows!L539+Fees!L539+'Ongoing Cash Flows'!L539+'Terminal Value'!L539</f>
        <v>8499.1540806463</v>
      </c>
      <c r="M539" s="9" t="n">
        <f aca="false">+Outflows!M539+Fees!M539+'Ongoing Cash Flows'!M539+'Terminal Value'!M539</f>
        <v>8471.45915232115</v>
      </c>
      <c r="N539" s="9" t="n">
        <f aca="false">+Outflows!N539+Fees!N539+'Ongoing Cash Flows'!N539+'Terminal Value'!N539</f>
        <v>8453.50134811439</v>
      </c>
      <c r="O539" s="9" t="n">
        <f aca="false">+Outflows!O539+Fees!O539+'Ongoing Cash Flows'!O539+'Terminal Value'!O539</f>
        <v>8127.68883518928</v>
      </c>
      <c r="P539" s="9" t="n">
        <f aca="false">+Outflows!P539+Fees!P539+'Ongoing Cash Flows'!P539+'Terminal Value'!P539</f>
        <v>8019.51886258857</v>
      </c>
      <c r="Q539" s="9" t="n">
        <f aca="false">+Outflows!Q539+Fees!Q539+'Ongoing Cash Flows'!Q539+'Terminal Value'!Q539</f>
        <v>7991.27379036169</v>
      </c>
      <c r="R539" s="9" t="n">
        <f aca="false">+Outflows!R539+Fees!R539+'Ongoing Cash Flows'!R539+'Terminal Value'!R539</f>
        <v>1169.08491394735</v>
      </c>
      <c r="S539" s="9" t="n">
        <f aca="false">+Outflows!S539+Fees!S539+'Ongoing Cash Flows'!S539+'Terminal Value'!S539</f>
        <v>0</v>
      </c>
      <c r="T539" s="9" t="n">
        <f aca="false">+Outflows!T539+Fees!T539+'Ongoing Cash Flows'!T539+'Terminal Value'!T539</f>
        <v>0</v>
      </c>
      <c r="U539" s="9" t="n">
        <f aca="false">+Outflows!U539+Fees!U539+'Ongoing Cash Flows'!U539+'Terminal Value'!U539</f>
        <v>0</v>
      </c>
      <c r="V539" s="9" t="n">
        <f aca="false">+Outflows!V539+Fees!V539+'Ongoing Cash Flows'!V539+'Terminal Value'!V539</f>
        <v>0</v>
      </c>
      <c r="W539" s="9" t="n">
        <f aca="false">+Outflows!W539+Fees!W539+'Ongoing Cash Flows'!W539+'Terminal Value'!W539</f>
        <v>0</v>
      </c>
      <c r="X539" s="9" t="n">
        <f aca="false">+Outflows!X539+Fees!X539+'Ongoing Cash Flows'!X539+'Terminal Value'!X539</f>
        <v>0</v>
      </c>
      <c r="Y539" s="9" t="n">
        <f aca="false">+Outflows!Y539+Fees!Y539+'Ongoing Cash Flows'!Y539+'Terminal Value'!Y539</f>
        <v>0</v>
      </c>
      <c r="Z539" s="9" t="n">
        <f aca="false">+Outflows!Z539+Fees!Z539+'Ongoing Cash Flows'!Z539+'Terminal Value'!Z539</f>
        <v>0</v>
      </c>
      <c r="AA539" s="9" t="n">
        <f aca="false">+Outflows!AA539+Fees!AA539+'Ongoing Cash Flows'!AA539+'Terminal Value'!AA539</f>
        <v>0</v>
      </c>
      <c r="AB539" s="9" t="n">
        <f aca="false">+Outflows!AB539+Fees!AB539+'Ongoing Cash Flows'!AB539+'Terminal Value'!AB539</f>
        <v>0</v>
      </c>
      <c r="AC539" s="9" t="n">
        <f aca="false">+Outflows!AC539+Fees!AC539+'Ongoing Cash Flows'!AC539+'Terminal Value'!AC539</f>
        <v>0</v>
      </c>
      <c r="AD539" s="9" t="n">
        <f aca="false">+Outflows!AD539+Fees!AD539+'Ongoing Cash Flows'!AD539+'Terminal Value'!AD539</f>
        <v>0</v>
      </c>
      <c r="AE539" s="9" t="n">
        <f aca="false">+Outflows!AE539+Fees!AE539+'Ongoing Cash Flows'!AE539+'Terminal Value'!AE539</f>
        <v>0</v>
      </c>
      <c r="AF539" s="9" t="n">
        <f aca="false">+Outflows!AF539+Fees!AF539+'Ongoing Cash Flows'!AF539+'Terminal Value'!AF539</f>
        <v>0</v>
      </c>
      <c r="AG539" s="9" t="n">
        <f aca="false">+Outflows!AG539+Fees!AG539+'Ongoing Cash Flows'!AG539+'Terminal Value'!AG539</f>
        <v>0</v>
      </c>
      <c r="AH539" s="9" t="n">
        <f aca="false">+Outflows!AH539+Fees!AH539+'Ongoing Cash Flows'!AH539+'Terminal Value'!AH539</f>
        <v>0</v>
      </c>
      <c r="AI539" s="9" t="n">
        <f aca="false">+Outflows!AI539+Fees!AI539+'Ongoing Cash Flows'!AI539+'Terminal Value'!AI539</f>
        <v>0</v>
      </c>
      <c r="AJ539" s="9" t="n">
        <f aca="false">+Outflows!AJ539+Fees!AJ539+'Ongoing Cash Flows'!AJ539+'Terminal Value'!AJ539</f>
        <v>0</v>
      </c>
      <c r="AK539" s="9"/>
      <c r="AL539" s="1"/>
      <c r="AM539" s="32"/>
      <c r="AN539" s="33" t="n">
        <f aca="false">IF(ISERROR(XIRR(B539:AJ539,IRRDates)),-1,XIRR(B539:AJ539,IRRDates))</f>
        <v>0.0484867476553462</v>
      </c>
      <c r="AO539" s="9" t="n">
        <f aca="false">SUMPRODUCT(B539:AJ539,PVRf)</f>
        <v>0</v>
      </c>
      <c r="AP539" s="9" t="n">
        <f aca="false">MIN(0,AO539-$AO$1004)^2</f>
        <v>0</v>
      </c>
      <c r="AQ539" s="9" t="n">
        <f aca="false">MAX(0,AO539-$AO$1004)^2</f>
        <v>0</v>
      </c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20"/>
      <c r="CM539" s="20"/>
      <c r="CN539" s="20"/>
      <c r="CO539" s="20"/>
      <c r="CP539" s="20"/>
    </row>
    <row r="540" customFormat="false" ht="11.25" hidden="false" customHeight="false" outlineLevel="0" collapsed="false">
      <c r="A540" s="1" t="n">
        <v>538</v>
      </c>
      <c r="B540" s="9" t="n">
        <f aca="false">+Outflows!B540+Fees!B540+'Ongoing Cash Flows'!B540+'Terminal Value'!B540</f>
        <v>-101891.484985888</v>
      </c>
      <c r="C540" s="9" t="n">
        <f aca="false">+Outflows!C540+Fees!C540+'Ongoing Cash Flows'!C540+'Terminal Value'!C540</f>
        <v>14265.9855901775</v>
      </c>
      <c r="D540" s="9" t="n">
        <f aca="false">+Outflows!D540+Fees!D540+'Ongoing Cash Flows'!D540+'Terminal Value'!D540</f>
        <v>12356.3450327496</v>
      </c>
      <c r="E540" s="9" t="n">
        <f aca="false">+Outflows!E540+Fees!E540+'Ongoing Cash Flows'!E540+'Terminal Value'!E540</f>
        <v>10462.312187628</v>
      </c>
      <c r="F540" s="9" t="n">
        <f aca="false">+Outflows!F540+Fees!F540+'Ongoing Cash Flows'!F540+'Terminal Value'!F540</f>
        <v>9917.64554322144</v>
      </c>
      <c r="G540" s="9" t="n">
        <f aca="false">+Outflows!G540+Fees!G540+'Ongoing Cash Flows'!G540+'Terminal Value'!G540</f>
        <v>9790.37372603627</v>
      </c>
      <c r="H540" s="9" t="n">
        <f aca="false">+Outflows!H540+Fees!H540+'Ongoing Cash Flows'!H540+'Terminal Value'!H540</f>
        <v>8679.52917394769</v>
      </c>
      <c r="I540" s="9" t="n">
        <f aca="false">+Outflows!I540+Fees!I540+'Ongoing Cash Flows'!I540+'Terminal Value'!I540</f>
        <v>8518.65554255529</v>
      </c>
      <c r="J540" s="9" t="n">
        <f aca="false">+Outflows!J540+Fees!J540+'Ongoing Cash Flows'!J540+'Terminal Value'!J540</f>
        <v>8506.2213400203</v>
      </c>
      <c r="K540" s="9" t="n">
        <f aca="false">+Outflows!K540+Fees!K540+'Ongoing Cash Flows'!K540+'Terminal Value'!K540</f>
        <v>8497.37565234551</v>
      </c>
      <c r="L540" s="9" t="n">
        <f aca="false">+Outflows!L540+Fees!L540+'Ongoing Cash Flows'!L540+'Terminal Value'!L540</f>
        <v>8498.29340513989</v>
      </c>
      <c r="M540" s="9" t="n">
        <f aca="false">+Outflows!M540+Fees!M540+'Ongoing Cash Flows'!M540+'Terminal Value'!M540</f>
        <v>8470.59701804269</v>
      </c>
      <c r="N540" s="9" t="n">
        <f aca="false">+Outflows!N540+Fees!N540+'Ongoing Cash Flows'!N540+'Terminal Value'!N540</f>
        <v>8452.64067260798</v>
      </c>
      <c r="O540" s="9" t="n">
        <f aca="false">+Outflows!O540+Fees!O540+'Ongoing Cash Flows'!O540+'Terminal Value'!O540</f>
        <v>8126.82670091082</v>
      </c>
      <c r="P540" s="9" t="n">
        <f aca="false">+Outflows!P540+Fees!P540+'Ongoing Cash Flows'!P540+'Terminal Value'!P540</f>
        <v>8018.65818708216</v>
      </c>
      <c r="Q540" s="9" t="n">
        <f aca="false">+Outflows!Q540+Fees!Q540+'Ongoing Cash Flows'!Q540+'Terminal Value'!Q540</f>
        <v>7990.41165608323</v>
      </c>
      <c r="R540" s="9" t="n">
        <f aca="false">+Outflows!R540+Fees!R540+'Ongoing Cash Flows'!R540+'Terminal Value'!R540</f>
        <v>1168.65457619414</v>
      </c>
      <c r="S540" s="9" t="n">
        <f aca="false">+Outflows!S540+Fees!S540+'Ongoing Cash Flows'!S540+'Terminal Value'!S540</f>
        <v>0</v>
      </c>
      <c r="T540" s="9" t="n">
        <f aca="false">+Outflows!T540+Fees!T540+'Ongoing Cash Flows'!T540+'Terminal Value'!T540</f>
        <v>0</v>
      </c>
      <c r="U540" s="9" t="n">
        <f aca="false">+Outflows!U540+Fees!U540+'Ongoing Cash Flows'!U540+'Terminal Value'!U540</f>
        <v>0</v>
      </c>
      <c r="V540" s="9" t="n">
        <f aca="false">+Outflows!V540+Fees!V540+'Ongoing Cash Flows'!V540+'Terminal Value'!V540</f>
        <v>0</v>
      </c>
      <c r="W540" s="9" t="n">
        <f aca="false">+Outflows!W540+Fees!W540+'Ongoing Cash Flows'!W540+'Terminal Value'!W540</f>
        <v>0</v>
      </c>
      <c r="X540" s="9" t="n">
        <f aca="false">+Outflows!X540+Fees!X540+'Ongoing Cash Flows'!X540+'Terminal Value'!X540</f>
        <v>0</v>
      </c>
      <c r="Y540" s="9" t="n">
        <f aca="false">+Outflows!Y540+Fees!Y540+'Ongoing Cash Flows'!Y540+'Terminal Value'!Y540</f>
        <v>0</v>
      </c>
      <c r="Z540" s="9" t="n">
        <f aca="false">+Outflows!Z540+Fees!Z540+'Ongoing Cash Flows'!Z540+'Terminal Value'!Z540</f>
        <v>0</v>
      </c>
      <c r="AA540" s="9" t="n">
        <f aca="false">+Outflows!AA540+Fees!AA540+'Ongoing Cash Flows'!AA540+'Terminal Value'!AA540</f>
        <v>0</v>
      </c>
      <c r="AB540" s="9" t="n">
        <f aca="false">+Outflows!AB540+Fees!AB540+'Ongoing Cash Flows'!AB540+'Terminal Value'!AB540</f>
        <v>0</v>
      </c>
      <c r="AC540" s="9" t="n">
        <f aca="false">+Outflows!AC540+Fees!AC540+'Ongoing Cash Flows'!AC540+'Terminal Value'!AC540</f>
        <v>0</v>
      </c>
      <c r="AD540" s="9" t="n">
        <f aca="false">+Outflows!AD540+Fees!AD540+'Ongoing Cash Flows'!AD540+'Terminal Value'!AD540</f>
        <v>0</v>
      </c>
      <c r="AE540" s="9" t="n">
        <f aca="false">+Outflows!AE540+Fees!AE540+'Ongoing Cash Flows'!AE540+'Terminal Value'!AE540</f>
        <v>0</v>
      </c>
      <c r="AF540" s="9" t="n">
        <f aca="false">+Outflows!AF540+Fees!AF540+'Ongoing Cash Flows'!AF540+'Terminal Value'!AF540</f>
        <v>0</v>
      </c>
      <c r="AG540" s="9" t="n">
        <f aca="false">+Outflows!AG540+Fees!AG540+'Ongoing Cash Flows'!AG540+'Terminal Value'!AG540</f>
        <v>0</v>
      </c>
      <c r="AH540" s="9" t="n">
        <f aca="false">+Outflows!AH540+Fees!AH540+'Ongoing Cash Flows'!AH540+'Terminal Value'!AH540</f>
        <v>0</v>
      </c>
      <c r="AI540" s="9" t="n">
        <f aca="false">+Outflows!AI540+Fees!AI540+'Ongoing Cash Flows'!AI540+'Terminal Value'!AI540</f>
        <v>0</v>
      </c>
      <c r="AJ540" s="9" t="n">
        <f aca="false">+Outflows!AJ540+Fees!AJ540+'Ongoing Cash Flows'!AJ540+'Terminal Value'!AJ540</f>
        <v>0</v>
      </c>
      <c r="AK540" s="9"/>
      <c r="AL540" s="1"/>
      <c r="AM540" s="32"/>
      <c r="AN540" s="33" t="n">
        <f aca="false">IF(ISERROR(XIRR(B540:AJ540,IRRDates)),-1,XIRR(B540:AJ540,IRRDates))</f>
        <v>0.0486080807822757</v>
      </c>
      <c r="AO540" s="9" t="n">
        <f aca="false">SUMPRODUCT(B540:AJ540,PVRf)</f>
        <v>0</v>
      </c>
      <c r="AP540" s="9" t="n">
        <f aca="false">MIN(0,AO540-$AO$1004)^2</f>
        <v>0</v>
      </c>
      <c r="AQ540" s="9" t="n">
        <f aca="false">MAX(0,AO540-$AO$1004)^2</f>
        <v>0</v>
      </c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20"/>
      <c r="CM540" s="20"/>
      <c r="CN540" s="20"/>
      <c r="CO540" s="20"/>
      <c r="CP540" s="20"/>
    </row>
    <row r="541" customFormat="false" ht="11.25" hidden="false" customHeight="false" outlineLevel="0" collapsed="false">
      <c r="A541" s="1" t="n">
        <v>539</v>
      </c>
      <c r="B541" s="9" t="n">
        <f aca="false">+Outflows!B541+Fees!B541+'Ongoing Cash Flows'!B541+'Terminal Value'!B541</f>
        <v>-96328.3044094538</v>
      </c>
      <c r="C541" s="9" t="n">
        <f aca="false">+Outflows!C541+Fees!C541+'Ongoing Cash Flows'!C541+'Terminal Value'!C541</f>
        <v>14191.8613911133</v>
      </c>
      <c r="D541" s="9" t="n">
        <f aca="false">+Outflows!D541+Fees!D541+'Ongoing Cash Flows'!D541+'Terminal Value'!D541</f>
        <v>12234.8424091731</v>
      </c>
      <c r="E541" s="9" t="n">
        <f aca="false">+Outflows!E541+Fees!E541+'Ongoing Cash Flows'!E541+'Terminal Value'!E541</f>
        <v>10141.9729257565</v>
      </c>
      <c r="F541" s="9" t="n">
        <f aca="false">+Outflows!F541+Fees!F541+'Ongoing Cash Flows'!F541+'Terminal Value'!F541</f>
        <v>9726.43429474556</v>
      </c>
      <c r="G541" s="9" t="n">
        <f aca="false">+Outflows!G541+Fees!G541+'Ongoing Cash Flows'!G541+'Terminal Value'!G541</f>
        <v>9613.8069054737</v>
      </c>
      <c r="H541" s="9" t="n">
        <f aca="false">+Outflows!H541+Fees!H541+'Ongoing Cash Flows'!H541+'Terminal Value'!H541</f>
        <v>8544.77647886196</v>
      </c>
      <c r="I541" s="9" t="n">
        <f aca="false">+Outflows!I541+Fees!I541+'Ongoing Cash Flows'!I541+'Terminal Value'!I541</f>
        <v>8391.04063067635</v>
      </c>
      <c r="J541" s="9" t="n">
        <f aca="false">+Outflows!J541+Fees!J541+'Ongoing Cash Flows'!J541+'Terminal Value'!J541</f>
        <v>8378.60642814136</v>
      </c>
      <c r="K541" s="9" t="n">
        <f aca="false">+Outflows!K541+Fees!K541+'Ongoing Cash Flows'!K541+'Terminal Value'!K541</f>
        <v>8369.54444400576</v>
      </c>
      <c r="L541" s="9" t="n">
        <f aca="false">+Outflows!L541+Fees!L541+'Ongoing Cash Flows'!L541+'Terminal Value'!L541</f>
        <v>8370.67849326095</v>
      </c>
      <c r="M541" s="9" t="n">
        <f aca="false">+Outflows!M541+Fees!M541+'Ongoing Cash Flows'!M541+'Terminal Value'!M541</f>
        <v>8342.76580970294</v>
      </c>
      <c r="N541" s="9" t="n">
        <f aca="false">+Outflows!N541+Fees!N541+'Ongoing Cash Flows'!N541+'Terminal Value'!N541</f>
        <v>8325.02576072904</v>
      </c>
      <c r="O541" s="9" t="n">
        <f aca="false">+Outflows!O541+Fees!O541+'Ongoing Cash Flows'!O541+'Terminal Value'!O541</f>
        <v>7998.99549257108</v>
      </c>
      <c r="P541" s="9" t="n">
        <f aca="false">+Outflows!P541+Fees!P541+'Ongoing Cash Flows'!P541+'Terminal Value'!P541</f>
        <v>7891.04327520322</v>
      </c>
      <c r="Q541" s="9" t="n">
        <f aca="false">+Outflows!Q541+Fees!Q541+'Ongoing Cash Flows'!Q541+'Terminal Value'!Q541</f>
        <v>7862.58044774348</v>
      </c>
      <c r="R541" s="9" t="n">
        <f aca="false">+Outflows!R541+Fees!R541+'Ongoing Cash Flows'!R541+'Terminal Value'!R541</f>
        <v>1104.84712025467</v>
      </c>
      <c r="S541" s="9" t="n">
        <f aca="false">+Outflows!S541+Fees!S541+'Ongoing Cash Flows'!S541+'Terminal Value'!S541</f>
        <v>0</v>
      </c>
      <c r="T541" s="9" t="n">
        <f aca="false">+Outflows!T541+Fees!T541+'Ongoing Cash Flows'!T541+'Terminal Value'!T541</f>
        <v>0</v>
      </c>
      <c r="U541" s="9" t="n">
        <f aca="false">+Outflows!U541+Fees!U541+'Ongoing Cash Flows'!U541+'Terminal Value'!U541</f>
        <v>0</v>
      </c>
      <c r="V541" s="9" t="n">
        <f aca="false">+Outflows!V541+Fees!V541+'Ongoing Cash Flows'!V541+'Terminal Value'!V541</f>
        <v>0</v>
      </c>
      <c r="W541" s="9" t="n">
        <f aca="false">+Outflows!W541+Fees!W541+'Ongoing Cash Flows'!W541+'Terminal Value'!W541</f>
        <v>0</v>
      </c>
      <c r="X541" s="9" t="n">
        <f aca="false">+Outflows!X541+Fees!X541+'Ongoing Cash Flows'!X541+'Terminal Value'!X541</f>
        <v>0</v>
      </c>
      <c r="Y541" s="9" t="n">
        <f aca="false">+Outflows!Y541+Fees!Y541+'Ongoing Cash Flows'!Y541+'Terminal Value'!Y541</f>
        <v>0</v>
      </c>
      <c r="Z541" s="9" t="n">
        <f aca="false">+Outflows!Z541+Fees!Z541+'Ongoing Cash Flows'!Z541+'Terminal Value'!Z541</f>
        <v>0</v>
      </c>
      <c r="AA541" s="9" t="n">
        <f aca="false">+Outflows!AA541+Fees!AA541+'Ongoing Cash Flows'!AA541+'Terminal Value'!AA541</f>
        <v>0</v>
      </c>
      <c r="AB541" s="9" t="n">
        <f aca="false">+Outflows!AB541+Fees!AB541+'Ongoing Cash Flows'!AB541+'Terminal Value'!AB541</f>
        <v>0</v>
      </c>
      <c r="AC541" s="9" t="n">
        <f aca="false">+Outflows!AC541+Fees!AC541+'Ongoing Cash Flows'!AC541+'Terminal Value'!AC541</f>
        <v>0</v>
      </c>
      <c r="AD541" s="9" t="n">
        <f aca="false">+Outflows!AD541+Fees!AD541+'Ongoing Cash Flows'!AD541+'Terminal Value'!AD541</f>
        <v>0</v>
      </c>
      <c r="AE541" s="9" t="n">
        <f aca="false">+Outflows!AE541+Fees!AE541+'Ongoing Cash Flows'!AE541+'Terminal Value'!AE541</f>
        <v>0</v>
      </c>
      <c r="AF541" s="9" t="n">
        <f aca="false">+Outflows!AF541+Fees!AF541+'Ongoing Cash Flows'!AF541+'Terminal Value'!AF541</f>
        <v>0</v>
      </c>
      <c r="AG541" s="9" t="n">
        <f aca="false">+Outflows!AG541+Fees!AG541+'Ongoing Cash Flows'!AG541+'Terminal Value'!AG541</f>
        <v>0</v>
      </c>
      <c r="AH541" s="9" t="n">
        <f aca="false">+Outflows!AH541+Fees!AH541+'Ongoing Cash Flows'!AH541+'Terminal Value'!AH541</f>
        <v>0</v>
      </c>
      <c r="AI541" s="9" t="n">
        <f aca="false">+Outflows!AI541+Fees!AI541+'Ongoing Cash Flows'!AI541+'Terminal Value'!AI541</f>
        <v>0</v>
      </c>
      <c r="AJ541" s="9" t="n">
        <f aca="false">+Outflows!AJ541+Fees!AJ541+'Ongoing Cash Flows'!AJ541+'Terminal Value'!AJ541</f>
        <v>0</v>
      </c>
      <c r="AK541" s="9"/>
      <c r="AL541" s="1"/>
      <c r="AM541" s="32"/>
      <c r="AN541" s="33" t="n">
        <f aca="false">IF(ISERROR(XIRR(B541:AJ541,IRRDates)),-1,XIRR(B541:AJ541,IRRDates))</f>
        <v>0.0552530192330157</v>
      </c>
      <c r="AO541" s="9" t="n">
        <f aca="false">SUMPRODUCT(B541:AJ541,PVRf)</f>
        <v>0</v>
      </c>
      <c r="AP541" s="9" t="n">
        <f aca="false">MIN(0,AO541-$AO$1004)^2</f>
        <v>0</v>
      </c>
      <c r="AQ541" s="9" t="n">
        <f aca="false">MAX(0,AO541-$AO$1004)^2</f>
        <v>0</v>
      </c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20"/>
      <c r="CM541" s="20"/>
      <c r="CN541" s="20"/>
      <c r="CO541" s="20"/>
      <c r="CP541" s="20"/>
    </row>
    <row r="542" customFormat="false" ht="11.25" hidden="false" customHeight="false" outlineLevel="0" collapsed="false">
      <c r="A542" s="1" t="n">
        <v>540</v>
      </c>
      <c r="B542" s="9" t="n">
        <f aca="false">+Outflows!B542+Fees!B542+'Ongoing Cash Flows'!B542+'Terminal Value'!B542</f>
        <v>-100837.987708104</v>
      </c>
      <c r="C542" s="9" t="n">
        <f aca="false">+Outflows!C542+Fees!C542+'Ongoing Cash Flows'!C542+'Terminal Value'!C542</f>
        <v>14278.551049999</v>
      </c>
      <c r="D542" s="9" t="n">
        <f aca="false">+Outflows!D542+Fees!D542+'Ongoing Cash Flows'!D542+'Terminal Value'!D542</f>
        <v>12357.8978915406</v>
      </c>
      <c r="E542" s="9" t="n">
        <f aca="false">+Outflows!E542+Fees!E542+'Ongoing Cash Flows'!E542+'Terminal Value'!E542</f>
        <v>10262.1036856708</v>
      </c>
      <c r="F542" s="9" t="n">
        <f aca="false">+Outflows!F542+Fees!F542+'Ongoing Cash Flows'!F542+'Terminal Value'!F542</f>
        <v>9891.01495362504</v>
      </c>
      <c r="G542" s="9" t="n">
        <f aca="false">+Outflows!G542+Fees!G542+'Ongoing Cash Flows'!G542+'Terminal Value'!G542</f>
        <v>9527.66235337568</v>
      </c>
      <c r="H542" s="9" t="n">
        <f aca="false">+Outflows!H542+Fees!H542+'Ongoing Cash Flows'!H542+'Terminal Value'!H542</f>
        <v>8654.01111004586</v>
      </c>
      <c r="I542" s="9" t="n">
        <f aca="false">+Outflows!I542+Fees!I542+'Ongoing Cash Flows'!I542+'Terminal Value'!I542</f>
        <v>8494.48915780075</v>
      </c>
      <c r="J542" s="9" t="n">
        <f aca="false">+Outflows!J542+Fees!J542+'Ongoing Cash Flows'!J542+'Terminal Value'!J542</f>
        <v>8482.05495526575</v>
      </c>
      <c r="K542" s="9" t="n">
        <f aca="false">+Outflows!K542+Fees!K542+'Ongoing Cash Flows'!K542+'Terminal Value'!K542</f>
        <v>8473.16830761681</v>
      </c>
      <c r="L542" s="9" t="n">
        <f aca="false">+Outflows!L542+Fees!L542+'Ongoing Cash Flows'!L542+'Terminal Value'!L542</f>
        <v>8474.12702038535</v>
      </c>
      <c r="M542" s="9" t="n">
        <f aca="false">+Outflows!M542+Fees!M542+'Ongoing Cash Flows'!M542+'Terminal Value'!M542</f>
        <v>8446.38967331399</v>
      </c>
      <c r="N542" s="9" t="n">
        <f aca="false">+Outflows!N542+Fees!N542+'Ongoing Cash Flows'!N542+'Terminal Value'!N542</f>
        <v>8428.47428785344</v>
      </c>
      <c r="O542" s="9" t="n">
        <f aca="false">+Outflows!O542+Fees!O542+'Ongoing Cash Flows'!O542+'Terminal Value'!O542</f>
        <v>8102.61935618212</v>
      </c>
      <c r="P542" s="9" t="n">
        <f aca="false">+Outflows!P542+Fees!P542+'Ongoing Cash Flows'!P542+'Terminal Value'!P542</f>
        <v>7994.49180232762</v>
      </c>
      <c r="Q542" s="9" t="n">
        <f aca="false">+Outflows!Q542+Fees!Q542+'Ongoing Cash Flows'!Q542+'Terminal Value'!Q542</f>
        <v>7966.20431135452</v>
      </c>
      <c r="R542" s="9" t="n">
        <f aca="false">+Outflows!R542+Fees!R542+'Ongoing Cash Flows'!R542+'Terminal Value'!R542</f>
        <v>1156.57138381687</v>
      </c>
      <c r="S542" s="9" t="n">
        <f aca="false">+Outflows!S542+Fees!S542+'Ongoing Cash Flows'!S542+'Terminal Value'!S542</f>
        <v>0</v>
      </c>
      <c r="T542" s="9" t="n">
        <f aca="false">+Outflows!T542+Fees!T542+'Ongoing Cash Flows'!T542+'Terminal Value'!T542</f>
        <v>0</v>
      </c>
      <c r="U542" s="9" t="n">
        <f aca="false">+Outflows!U542+Fees!U542+'Ongoing Cash Flows'!U542+'Terminal Value'!U542</f>
        <v>0</v>
      </c>
      <c r="V542" s="9" t="n">
        <f aca="false">+Outflows!V542+Fees!V542+'Ongoing Cash Flows'!V542+'Terminal Value'!V542</f>
        <v>0</v>
      </c>
      <c r="W542" s="9" t="n">
        <f aca="false">+Outflows!W542+Fees!W542+'Ongoing Cash Flows'!W542+'Terminal Value'!W542</f>
        <v>0</v>
      </c>
      <c r="X542" s="9" t="n">
        <f aca="false">+Outflows!X542+Fees!X542+'Ongoing Cash Flows'!X542+'Terminal Value'!X542</f>
        <v>0</v>
      </c>
      <c r="Y542" s="9" t="n">
        <f aca="false">+Outflows!Y542+Fees!Y542+'Ongoing Cash Flows'!Y542+'Terminal Value'!Y542</f>
        <v>0</v>
      </c>
      <c r="Z542" s="9" t="n">
        <f aca="false">+Outflows!Z542+Fees!Z542+'Ongoing Cash Flows'!Z542+'Terminal Value'!Z542</f>
        <v>0</v>
      </c>
      <c r="AA542" s="9" t="n">
        <f aca="false">+Outflows!AA542+Fees!AA542+'Ongoing Cash Flows'!AA542+'Terminal Value'!AA542</f>
        <v>0</v>
      </c>
      <c r="AB542" s="9" t="n">
        <f aca="false">+Outflows!AB542+Fees!AB542+'Ongoing Cash Flows'!AB542+'Terminal Value'!AB542</f>
        <v>0</v>
      </c>
      <c r="AC542" s="9" t="n">
        <f aca="false">+Outflows!AC542+Fees!AC542+'Ongoing Cash Flows'!AC542+'Terminal Value'!AC542</f>
        <v>0</v>
      </c>
      <c r="AD542" s="9" t="n">
        <f aca="false">+Outflows!AD542+Fees!AD542+'Ongoing Cash Flows'!AD542+'Terminal Value'!AD542</f>
        <v>0</v>
      </c>
      <c r="AE542" s="9" t="n">
        <f aca="false">+Outflows!AE542+Fees!AE542+'Ongoing Cash Flows'!AE542+'Terminal Value'!AE542</f>
        <v>0</v>
      </c>
      <c r="AF542" s="9" t="n">
        <f aca="false">+Outflows!AF542+Fees!AF542+'Ongoing Cash Flows'!AF542+'Terminal Value'!AF542</f>
        <v>0</v>
      </c>
      <c r="AG542" s="9" t="n">
        <f aca="false">+Outflows!AG542+Fees!AG542+'Ongoing Cash Flows'!AG542+'Terminal Value'!AG542</f>
        <v>0</v>
      </c>
      <c r="AH542" s="9" t="n">
        <f aca="false">+Outflows!AH542+Fees!AH542+'Ongoing Cash Flows'!AH542+'Terminal Value'!AH542</f>
        <v>0</v>
      </c>
      <c r="AI542" s="9" t="n">
        <f aca="false">+Outflows!AI542+Fees!AI542+'Ongoing Cash Flows'!AI542+'Terminal Value'!AI542</f>
        <v>0</v>
      </c>
      <c r="AJ542" s="9" t="n">
        <f aca="false">+Outflows!AJ542+Fees!AJ542+'Ongoing Cash Flows'!AJ542+'Terminal Value'!AJ542</f>
        <v>0</v>
      </c>
      <c r="AK542" s="9"/>
      <c r="AL542" s="1"/>
      <c r="AM542" s="32"/>
      <c r="AN542" s="33" t="n">
        <f aca="false">IF(ISERROR(XIRR(B542:AJ542,IRRDates)),-1,XIRR(B542:AJ542,IRRDates))</f>
        <v>0.0494227958190883</v>
      </c>
      <c r="AO542" s="9" t="n">
        <f aca="false">SUMPRODUCT(B542:AJ542,PVRf)</f>
        <v>0</v>
      </c>
      <c r="AP542" s="9" t="n">
        <f aca="false">MIN(0,AO542-$AO$1004)^2</f>
        <v>0</v>
      </c>
      <c r="AQ542" s="9" t="n">
        <f aca="false">MAX(0,AO542-$AO$1004)^2</f>
        <v>0</v>
      </c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20"/>
      <c r="CM542" s="20"/>
      <c r="CN542" s="20"/>
      <c r="CO542" s="20"/>
      <c r="CP542" s="20"/>
    </row>
    <row r="543" customFormat="false" ht="11.25" hidden="false" customHeight="false" outlineLevel="0" collapsed="false">
      <c r="A543" s="1" t="n">
        <v>541</v>
      </c>
      <c r="B543" s="9" t="n">
        <f aca="false">+Outflows!B543+Fees!B543+'Ongoing Cash Flows'!B543+'Terminal Value'!B543</f>
        <v>-101521.981963954</v>
      </c>
      <c r="C543" s="9" t="n">
        <f aca="false">+Outflows!C543+Fees!C543+'Ongoing Cash Flows'!C543+'Terminal Value'!C543</f>
        <v>14359.6820857517</v>
      </c>
      <c r="D543" s="9" t="n">
        <f aca="false">+Outflows!D543+Fees!D543+'Ongoing Cash Flows'!D543+'Terminal Value'!D543</f>
        <v>12400.312126682</v>
      </c>
      <c r="E543" s="9" t="n">
        <f aca="false">+Outflows!E543+Fees!E543+'Ongoing Cash Flows'!E543+'Terminal Value'!E543</f>
        <v>10360.20653967</v>
      </c>
      <c r="F543" s="9" t="n">
        <f aca="false">+Outflows!F543+Fees!F543+'Ongoing Cash Flows'!F543+'Terminal Value'!F543</f>
        <v>9900.7876333908</v>
      </c>
      <c r="G543" s="9" t="n">
        <f aca="false">+Outflows!G543+Fees!G543+'Ongoing Cash Flows'!G543+'Terminal Value'!G543</f>
        <v>9706.49287901982</v>
      </c>
      <c r="H543" s="9" t="n">
        <f aca="false">+Outflows!H543+Fees!H543+'Ongoing Cash Flows'!H543+'Terminal Value'!H543</f>
        <v>8670.57898306968</v>
      </c>
      <c r="I543" s="9" t="n">
        <f aca="false">+Outflows!I543+Fees!I543+'Ongoing Cash Flows'!I543+'Terminal Value'!I543</f>
        <v>8510.17943883454</v>
      </c>
      <c r="J543" s="9" t="n">
        <f aca="false">+Outflows!J543+Fees!J543+'Ongoing Cash Flows'!J543+'Terminal Value'!J543</f>
        <v>8497.74523629955</v>
      </c>
      <c r="K543" s="9" t="n">
        <f aca="false">+Outflows!K543+Fees!K543+'Ongoing Cash Flows'!K543+'Terminal Value'!K543</f>
        <v>8488.88518234727</v>
      </c>
      <c r="L543" s="9" t="n">
        <f aca="false">+Outflows!L543+Fees!L543+'Ongoing Cash Flows'!L543+'Terminal Value'!L543</f>
        <v>8489.81730141914</v>
      </c>
      <c r="M543" s="9" t="n">
        <f aca="false">+Outflows!M543+Fees!M543+'Ongoing Cash Flows'!M543+'Terminal Value'!M543</f>
        <v>8462.10654804445</v>
      </c>
      <c r="N543" s="9" t="n">
        <f aca="false">+Outflows!N543+Fees!N543+'Ongoing Cash Flows'!N543+'Terminal Value'!N543</f>
        <v>8444.16456888723</v>
      </c>
      <c r="O543" s="9" t="n">
        <f aca="false">+Outflows!O543+Fees!O543+'Ongoing Cash Flows'!O543+'Terminal Value'!O543</f>
        <v>8118.33623091258</v>
      </c>
      <c r="P543" s="9" t="n">
        <f aca="false">+Outflows!P543+Fees!P543+'Ongoing Cash Flows'!P543+'Terminal Value'!P543</f>
        <v>8010.18208336141</v>
      </c>
      <c r="Q543" s="9" t="n">
        <f aca="false">+Outflows!Q543+Fees!Q543+'Ongoing Cash Flows'!Q543+'Terminal Value'!Q543</f>
        <v>7981.92118608499</v>
      </c>
      <c r="R543" s="9" t="n">
        <f aca="false">+Outflows!R543+Fees!R543+'Ongoing Cash Flows'!R543+'Terminal Value'!R543</f>
        <v>1164.41652433377</v>
      </c>
      <c r="S543" s="9" t="n">
        <f aca="false">+Outflows!S543+Fees!S543+'Ongoing Cash Flows'!S543+'Terminal Value'!S543</f>
        <v>0</v>
      </c>
      <c r="T543" s="9" t="n">
        <f aca="false">+Outflows!T543+Fees!T543+'Ongoing Cash Flows'!T543+'Terminal Value'!T543</f>
        <v>0</v>
      </c>
      <c r="U543" s="9" t="n">
        <f aca="false">+Outflows!U543+Fees!U543+'Ongoing Cash Flows'!U543+'Terminal Value'!U543</f>
        <v>0</v>
      </c>
      <c r="V543" s="9" t="n">
        <f aca="false">+Outflows!V543+Fees!V543+'Ongoing Cash Flows'!V543+'Terminal Value'!V543</f>
        <v>0</v>
      </c>
      <c r="W543" s="9" t="n">
        <f aca="false">+Outflows!W543+Fees!W543+'Ongoing Cash Flows'!W543+'Terminal Value'!W543</f>
        <v>0</v>
      </c>
      <c r="X543" s="9" t="n">
        <f aca="false">+Outflows!X543+Fees!X543+'Ongoing Cash Flows'!X543+'Terminal Value'!X543</f>
        <v>0</v>
      </c>
      <c r="Y543" s="9" t="n">
        <f aca="false">+Outflows!Y543+Fees!Y543+'Ongoing Cash Flows'!Y543+'Terminal Value'!Y543</f>
        <v>0</v>
      </c>
      <c r="Z543" s="9" t="n">
        <f aca="false">+Outflows!Z543+Fees!Z543+'Ongoing Cash Flows'!Z543+'Terminal Value'!Z543</f>
        <v>0</v>
      </c>
      <c r="AA543" s="9" t="n">
        <f aca="false">+Outflows!AA543+Fees!AA543+'Ongoing Cash Flows'!AA543+'Terminal Value'!AA543</f>
        <v>0</v>
      </c>
      <c r="AB543" s="9" t="n">
        <f aca="false">+Outflows!AB543+Fees!AB543+'Ongoing Cash Flows'!AB543+'Terminal Value'!AB543</f>
        <v>0</v>
      </c>
      <c r="AC543" s="9" t="n">
        <f aca="false">+Outflows!AC543+Fees!AC543+'Ongoing Cash Flows'!AC543+'Terminal Value'!AC543</f>
        <v>0</v>
      </c>
      <c r="AD543" s="9" t="n">
        <f aca="false">+Outflows!AD543+Fees!AD543+'Ongoing Cash Flows'!AD543+'Terminal Value'!AD543</f>
        <v>0</v>
      </c>
      <c r="AE543" s="9" t="n">
        <f aca="false">+Outflows!AE543+Fees!AE543+'Ongoing Cash Flows'!AE543+'Terminal Value'!AE543</f>
        <v>0</v>
      </c>
      <c r="AF543" s="9" t="n">
        <f aca="false">+Outflows!AF543+Fees!AF543+'Ongoing Cash Flows'!AF543+'Terminal Value'!AF543</f>
        <v>0</v>
      </c>
      <c r="AG543" s="9" t="n">
        <f aca="false">+Outflows!AG543+Fees!AG543+'Ongoing Cash Flows'!AG543+'Terminal Value'!AG543</f>
        <v>0</v>
      </c>
      <c r="AH543" s="9" t="n">
        <f aca="false">+Outflows!AH543+Fees!AH543+'Ongoing Cash Flows'!AH543+'Terminal Value'!AH543</f>
        <v>0</v>
      </c>
      <c r="AI543" s="9" t="n">
        <f aca="false">+Outflows!AI543+Fees!AI543+'Ongoing Cash Flows'!AI543+'Terminal Value'!AI543</f>
        <v>0</v>
      </c>
      <c r="AJ543" s="9" t="n">
        <f aca="false">+Outflows!AJ543+Fees!AJ543+'Ongoing Cash Flows'!AJ543+'Terminal Value'!AJ543</f>
        <v>0</v>
      </c>
      <c r="AK543" s="9"/>
      <c r="AL543" s="1"/>
      <c r="AM543" s="32"/>
      <c r="AN543" s="33" t="n">
        <f aca="false">IF(ISERROR(XIRR(B543:AJ543,IRRDates)),-1,XIRR(B543:AJ543,IRRDates))</f>
        <v>0.0490472156279636</v>
      </c>
      <c r="AO543" s="9" t="n">
        <f aca="false">SUMPRODUCT(B543:AJ543,PVRf)</f>
        <v>0</v>
      </c>
      <c r="AP543" s="9" t="n">
        <f aca="false">MIN(0,AO543-$AO$1004)^2</f>
        <v>0</v>
      </c>
      <c r="AQ543" s="9" t="n">
        <f aca="false">MAX(0,AO543-$AO$1004)^2</f>
        <v>0</v>
      </c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20"/>
      <c r="CM543" s="20"/>
      <c r="CN543" s="20"/>
      <c r="CO543" s="20"/>
      <c r="CP543" s="20"/>
    </row>
    <row r="544" customFormat="false" ht="11.25" hidden="false" customHeight="false" outlineLevel="0" collapsed="false">
      <c r="A544" s="1" t="n">
        <v>542</v>
      </c>
      <c r="B544" s="9" t="n">
        <f aca="false">+Outflows!B544+Fees!B544+'Ongoing Cash Flows'!B544+'Terminal Value'!B544</f>
        <v>-97354.3707733855</v>
      </c>
      <c r="C544" s="9" t="n">
        <f aca="false">+Outflows!C544+Fees!C544+'Ongoing Cash Flows'!C544+'Terminal Value'!C544</f>
        <v>14227.7584017124</v>
      </c>
      <c r="D544" s="9" t="n">
        <f aca="false">+Outflows!D544+Fees!D544+'Ongoing Cash Flows'!D544+'Terminal Value'!D544</f>
        <v>12224.8585391563</v>
      </c>
      <c r="E544" s="9" t="n">
        <f aca="false">+Outflows!E544+Fees!E544+'Ongoing Cash Flows'!E544+'Terminal Value'!E544</f>
        <v>10252.0567502653</v>
      </c>
      <c r="F544" s="9" t="n">
        <f aca="false">+Outflows!F544+Fees!F544+'Ongoing Cash Flows'!F544+'Terminal Value'!F544</f>
        <v>9864.32230389456</v>
      </c>
      <c r="G544" s="9" t="n">
        <f aca="false">+Outflows!G544+Fees!G544+'Ongoing Cash Flows'!G544+'Terminal Value'!G544</f>
        <v>9429.53488335312</v>
      </c>
      <c r="H544" s="9" t="n">
        <f aca="false">+Outflows!H544+Fees!H544+'Ongoing Cash Flows'!H544+'Terminal Value'!H544</f>
        <v>8569.63010458504</v>
      </c>
      <c r="I544" s="9" t="n">
        <f aca="false">+Outflows!I544+Fees!I544+'Ongoing Cash Flows'!I544+'Terminal Value'!I544</f>
        <v>8414.57777221185</v>
      </c>
      <c r="J544" s="9" t="n">
        <f aca="false">+Outflows!J544+Fees!J544+'Ongoing Cash Flows'!J544+'Terminal Value'!J544</f>
        <v>8402.14356967686</v>
      </c>
      <c r="K544" s="9" t="n">
        <f aca="false">+Outflows!K544+Fees!K544+'Ongoing Cash Flows'!K544+'Terminal Value'!K544</f>
        <v>8393.12147900149</v>
      </c>
      <c r="L544" s="9" t="n">
        <f aca="false">+Outflows!L544+Fees!L544+'Ongoing Cash Flows'!L544+'Terminal Value'!L544</f>
        <v>8394.21563479645</v>
      </c>
      <c r="M544" s="9" t="n">
        <f aca="false">+Outflows!M544+Fees!M544+'Ongoing Cash Flows'!M544+'Terminal Value'!M544</f>
        <v>8366.34284469867</v>
      </c>
      <c r="N544" s="9" t="n">
        <f aca="false">+Outflows!N544+Fees!N544+'Ongoing Cash Flows'!N544+'Terminal Value'!N544</f>
        <v>8348.56290226455</v>
      </c>
      <c r="O544" s="9" t="n">
        <f aca="false">+Outflows!O544+Fees!O544+'Ongoing Cash Flows'!O544+'Terminal Value'!O544</f>
        <v>8022.57252756681</v>
      </c>
      <c r="P544" s="9" t="n">
        <f aca="false">+Outflows!P544+Fees!P544+'Ongoing Cash Flows'!P544+'Terminal Value'!P544</f>
        <v>7914.58041673873</v>
      </c>
      <c r="Q544" s="9" t="n">
        <f aca="false">+Outflows!Q544+Fees!Q544+'Ongoing Cash Flows'!Q544+'Terminal Value'!Q544</f>
        <v>7886.15748273921</v>
      </c>
      <c r="R544" s="9" t="n">
        <f aca="false">+Outflows!R544+Fees!R544+'Ongoing Cash Flows'!R544+'Terminal Value'!R544</f>
        <v>1116.61569102242</v>
      </c>
      <c r="S544" s="9" t="n">
        <f aca="false">+Outflows!S544+Fees!S544+'Ongoing Cash Flows'!S544+'Terminal Value'!S544</f>
        <v>0</v>
      </c>
      <c r="T544" s="9" t="n">
        <f aca="false">+Outflows!T544+Fees!T544+'Ongoing Cash Flows'!T544+'Terminal Value'!T544</f>
        <v>0</v>
      </c>
      <c r="U544" s="9" t="n">
        <f aca="false">+Outflows!U544+Fees!U544+'Ongoing Cash Flows'!U544+'Terminal Value'!U544</f>
        <v>0</v>
      </c>
      <c r="V544" s="9" t="n">
        <f aca="false">+Outflows!V544+Fees!V544+'Ongoing Cash Flows'!V544+'Terminal Value'!V544</f>
        <v>0</v>
      </c>
      <c r="W544" s="9" t="n">
        <f aca="false">+Outflows!W544+Fees!W544+'Ongoing Cash Flows'!W544+'Terminal Value'!W544</f>
        <v>0</v>
      </c>
      <c r="X544" s="9" t="n">
        <f aca="false">+Outflows!X544+Fees!X544+'Ongoing Cash Flows'!X544+'Terminal Value'!X544</f>
        <v>0</v>
      </c>
      <c r="Y544" s="9" t="n">
        <f aca="false">+Outflows!Y544+Fees!Y544+'Ongoing Cash Flows'!Y544+'Terminal Value'!Y544</f>
        <v>0</v>
      </c>
      <c r="Z544" s="9" t="n">
        <f aca="false">+Outflows!Z544+Fees!Z544+'Ongoing Cash Flows'!Z544+'Terminal Value'!Z544</f>
        <v>0</v>
      </c>
      <c r="AA544" s="9" t="n">
        <f aca="false">+Outflows!AA544+Fees!AA544+'Ongoing Cash Flows'!AA544+'Terminal Value'!AA544</f>
        <v>0</v>
      </c>
      <c r="AB544" s="9" t="n">
        <f aca="false">+Outflows!AB544+Fees!AB544+'Ongoing Cash Flows'!AB544+'Terminal Value'!AB544</f>
        <v>0</v>
      </c>
      <c r="AC544" s="9" t="n">
        <f aca="false">+Outflows!AC544+Fees!AC544+'Ongoing Cash Flows'!AC544+'Terminal Value'!AC544</f>
        <v>0</v>
      </c>
      <c r="AD544" s="9" t="n">
        <f aca="false">+Outflows!AD544+Fees!AD544+'Ongoing Cash Flows'!AD544+'Terminal Value'!AD544</f>
        <v>0</v>
      </c>
      <c r="AE544" s="9" t="n">
        <f aca="false">+Outflows!AE544+Fees!AE544+'Ongoing Cash Flows'!AE544+'Terminal Value'!AE544</f>
        <v>0</v>
      </c>
      <c r="AF544" s="9" t="n">
        <f aca="false">+Outflows!AF544+Fees!AF544+'Ongoing Cash Flows'!AF544+'Terminal Value'!AF544</f>
        <v>0</v>
      </c>
      <c r="AG544" s="9" t="n">
        <f aca="false">+Outflows!AG544+Fees!AG544+'Ongoing Cash Flows'!AG544+'Terminal Value'!AG544</f>
        <v>0</v>
      </c>
      <c r="AH544" s="9" t="n">
        <f aca="false">+Outflows!AH544+Fees!AH544+'Ongoing Cash Flows'!AH544+'Terminal Value'!AH544</f>
        <v>0</v>
      </c>
      <c r="AI544" s="9" t="n">
        <f aca="false">+Outflows!AI544+Fees!AI544+'Ongoing Cash Flows'!AI544+'Terminal Value'!AI544</f>
        <v>0</v>
      </c>
      <c r="AJ544" s="9" t="n">
        <f aca="false">+Outflows!AJ544+Fees!AJ544+'Ongoing Cash Flows'!AJ544+'Terminal Value'!AJ544</f>
        <v>0</v>
      </c>
      <c r="AK544" s="9"/>
      <c r="AL544" s="1"/>
      <c r="AM544" s="32"/>
      <c r="AN544" s="33" t="n">
        <f aca="false">IF(ISERROR(XIRR(B544:AJ544,IRRDates)),-1,XIRR(B544:AJ544,IRRDates))</f>
        <v>0.0538958333747918</v>
      </c>
      <c r="AO544" s="9" t="n">
        <f aca="false">SUMPRODUCT(B544:AJ544,PVRf)</f>
        <v>0</v>
      </c>
      <c r="AP544" s="9" t="n">
        <f aca="false">MIN(0,AO544-$AO$1004)^2</f>
        <v>0</v>
      </c>
      <c r="AQ544" s="9" t="n">
        <f aca="false">MAX(0,AO544-$AO$1004)^2</f>
        <v>0</v>
      </c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20"/>
      <c r="CM544" s="20"/>
      <c r="CN544" s="20"/>
      <c r="CO544" s="20"/>
      <c r="CP544" s="20"/>
    </row>
    <row r="545" customFormat="false" ht="11.25" hidden="false" customHeight="false" outlineLevel="0" collapsed="false">
      <c r="A545" s="1" t="n">
        <v>543</v>
      </c>
      <c r="B545" s="9" t="n">
        <f aca="false">+Outflows!B545+Fees!B545+'Ongoing Cash Flows'!B545+'Terminal Value'!B545</f>
        <v>-87038.6656817322</v>
      </c>
      <c r="C545" s="9" t="n">
        <f aca="false">+Outflows!C545+Fees!C545+'Ongoing Cash Flows'!C545+'Terminal Value'!C545</f>
        <v>13994.1937284541</v>
      </c>
      <c r="D545" s="9" t="n">
        <f aca="false">+Outflows!D545+Fees!D545+'Ongoing Cash Flows'!D545+'Terminal Value'!D545</f>
        <v>11865.7552766369</v>
      </c>
      <c r="E545" s="9" t="n">
        <f aca="false">+Outflows!E545+Fees!E545+'Ongoing Cash Flows'!E545+'Terminal Value'!E545</f>
        <v>9931.31644416348</v>
      </c>
      <c r="F545" s="9" t="n">
        <f aca="false">+Outflows!F545+Fees!F545+'Ongoing Cash Flows'!F545+'Terminal Value'!F545</f>
        <v>9595.54635895673</v>
      </c>
      <c r="G545" s="9" t="n">
        <f aca="false">+Outflows!G545+Fees!G545+'Ongoing Cash Flows'!G545+'Terminal Value'!G545</f>
        <v>9188.76251459854</v>
      </c>
      <c r="H545" s="9" t="n">
        <f aca="false">+Outflows!H545+Fees!H545+'Ongoing Cash Flows'!H545+'Terminal Value'!H545</f>
        <v>8319.7606200858</v>
      </c>
      <c r="I545" s="9" t="n">
        <f aca="false">+Outflows!I545+Fees!I545+'Ongoing Cash Flows'!I545+'Terminal Value'!I545</f>
        <v>8177.9437499734</v>
      </c>
      <c r="J545" s="9" t="n">
        <f aca="false">+Outflows!J545+Fees!J545+'Ongoing Cash Flows'!J545+'Terminal Value'!J545</f>
        <v>8165.50954743841</v>
      </c>
      <c r="K545" s="9" t="n">
        <f aca="false">+Outflows!K545+Fees!K545+'Ongoing Cash Flows'!K545+'Terminal Value'!K545</f>
        <v>8156.08638214908</v>
      </c>
      <c r="L545" s="9" t="n">
        <f aca="false">+Outflows!L545+Fees!L545+'Ongoing Cash Flows'!L545+'Terminal Value'!L545</f>
        <v>8157.581612558</v>
      </c>
      <c r="M545" s="9" t="n">
        <f aca="false">+Outflows!M545+Fees!M545+'Ongoing Cash Flows'!M545+'Terminal Value'!M545</f>
        <v>8129.30774784626</v>
      </c>
      <c r="N545" s="9" t="n">
        <f aca="false">+Outflows!N545+Fees!N545+'Ongoing Cash Flows'!N545+'Terminal Value'!N545</f>
        <v>8111.92888002609</v>
      </c>
      <c r="O545" s="9" t="n">
        <f aca="false">+Outflows!O545+Fees!O545+'Ongoing Cash Flows'!O545+'Terminal Value'!O545</f>
        <v>7785.53743071439</v>
      </c>
      <c r="P545" s="9" t="n">
        <f aca="false">+Outflows!P545+Fees!P545+'Ongoing Cash Flows'!P545+'Terminal Value'!P545</f>
        <v>7677.94639450027</v>
      </c>
      <c r="Q545" s="9" t="n">
        <f aca="false">+Outflows!Q545+Fees!Q545+'Ongoing Cash Flows'!Q545+'Terminal Value'!Q545</f>
        <v>7649.1223858868</v>
      </c>
      <c r="R545" s="9" t="n">
        <f aca="false">+Outflows!R545+Fees!R545+'Ongoing Cash Flows'!R545+'Terminal Value'!R545</f>
        <v>998.298679903195</v>
      </c>
      <c r="S545" s="9" t="n">
        <f aca="false">+Outflows!S545+Fees!S545+'Ongoing Cash Flows'!S545+'Terminal Value'!S545</f>
        <v>0</v>
      </c>
      <c r="T545" s="9" t="n">
        <f aca="false">+Outflows!T545+Fees!T545+'Ongoing Cash Flows'!T545+'Terminal Value'!T545</f>
        <v>0</v>
      </c>
      <c r="U545" s="9" t="n">
        <f aca="false">+Outflows!U545+Fees!U545+'Ongoing Cash Flows'!U545+'Terminal Value'!U545</f>
        <v>0</v>
      </c>
      <c r="V545" s="9" t="n">
        <f aca="false">+Outflows!V545+Fees!V545+'Ongoing Cash Flows'!V545+'Terminal Value'!V545</f>
        <v>0</v>
      </c>
      <c r="W545" s="9" t="n">
        <f aca="false">+Outflows!W545+Fees!W545+'Ongoing Cash Flows'!W545+'Terminal Value'!W545</f>
        <v>0</v>
      </c>
      <c r="X545" s="9" t="n">
        <f aca="false">+Outflows!X545+Fees!X545+'Ongoing Cash Flows'!X545+'Terminal Value'!X545</f>
        <v>0</v>
      </c>
      <c r="Y545" s="9" t="n">
        <f aca="false">+Outflows!Y545+Fees!Y545+'Ongoing Cash Flows'!Y545+'Terminal Value'!Y545</f>
        <v>0</v>
      </c>
      <c r="Z545" s="9" t="n">
        <f aca="false">+Outflows!Z545+Fees!Z545+'Ongoing Cash Flows'!Z545+'Terminal Value'!Z545</f>
        <v>0</v>
      </c>
      <c r="AA545" s="9" t="n">
        <f aca="false">+Outflows!AA545+Fees!AA545+'Ongoing Cash Flows'!AA545+'Terminal Value'!AA545</f>
        <v>0</v>
      </c>
      <c r="AB545" s="9" t="n">
        <f aca="false">+Outflows!AB545+Fees!AB545+'Ongoing Cash Flows'!AB545+'Terminal Value'!AB545</f>
        <v>0</v>
      </c>
      <c r="AC545" s="9" t="n">
        <f aca="false">+Outflows!AC545+Fees!AC545+'Ongoing Cash Flows'!AC545+'Terminal Value'!AC545</f>
        <v>0</v>
      </c>
      <c r="AD545" s="9" t="n">
        <f aca="false">+Outflows!AD545+Fees!AD545+'Ongoing Cash Flows'!AD545+'Terminal Value'!AD545</f>
        <v>0</v>
      </c>
      <c r="AE545" s="9" t="n">
        <f aca="false">+Outflows!AE545+Fees!AE545+'Ongoing Cash Flows'!AE545+'Terminal Value'!AE545</f>
        <v>0</v>
      </c>
      <c r="AF545" s="9" t="n">
        <f aca="false">+Outflows!AF545+Fees!AF545+'Ongoing Cash Flows'!AF545+'Terminal Value'!AF545</f>
        <v>0</v>
      </c>
      <c r="AG545" s="9" t="n">
        <f aca="false">+Outflows!AG545+Fees!AG545+'Ongoing Cash Flows'!AG545+'Terminal Value'!AG545</f>
        <v>0</v>
      </c>
      <c r="AH545" s="9" t="n">
        <f aca="false">+Outflows!AH545+Fees!AH545+'Ongoing Cash Flows'!AH545+'Terminal Value'!AH545</f>
        <v>0</v>
      </c>
      <c r="AI545" s="9" t="n">
        <f aca="false">+Outflows!AI545+Fees!AI545+'Ongoing Cash Flows'!AI545+'Terminal Value'!AI545</f>
        <v>0</v>
      </c>
      <c r="AJ545" s="9" t="n">
        <f aca="false">+Outflows!AJ545+Fees!AJ545+'Ongoing Cash Flows'!AJ545+'Terminal Value'!AJ545</f>
        <v>0</v>
      </c>
      <c r="AK545" s="9"/>
      <c r="AL545" s="1"/>
      <c r="AM545" s="32"/>
      <c r="AN545" s="33" t="n">
        <f aca="false">IF(ISERROR(XIRR(B545:AJ545,IRRDates)),-1,XIRR(B545:AJ545,IRRDates))</f>
        <v>0.0682052970744773</v>
      </c>
      <c r="AO545" s="9" t="n">
        <f aca="false">SUMPRODUCT(B545:AJ545,PVRf)</f>
        <v>0</v>
      </c>
      <c r="AP545" s="9" t="n">
        <f aca="false">MIN(0,AO545-$AO$1004)^2</f>
        <v>0</v>
      </c>
      <c r="AQ545" s="9" t="n">
        <f aca="false">MAX(0,AO545-$AO$1004)^2</f>
        <v>0</v>
      </c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20"/>
      <c r="CM545" s="20"/>
      <c r="CN545" s="20"/>
      <c r="CO545" s="20"/>
      <c r="CP545" s="20"/>
    </row>
    <row r="546" customFormat="false" ht="11.25" hidden="false" customHeight="false" outlineLevel="0" collapsed="false">
      <c r="A546" s="1" t="n">
        <v>544</v>
      </c>
      <c r="B546" s="9" t="n">
        <f aca="false">+Outflows!B546+Fees!B546+'Ongoing Cash Flows'!B546+'Terminal Value'!B546</f>
        <v>-88069.9064297461</v>
      </c>
      <c r="C546" s="9" t="n">
        <f aca="false">+Outflows!C546+Fees!C546+'Ongoing Cash Flows'!C546+'Terminal Value'!C546</f>
        <v>14091.8212404676</v>
      </c>
      <c r="D546" s="9" t="n">
        <f aca="false">+Outflows!D546+Fees!D546+'Ongoing Cash Flows'!D546+'Terminal Value'!D546</f>
        <v>11896.9904602439</v>
      </c>
      <c r="E546" s="9" t="n">
        <f aca="false">+Outflows!E546+Fees!E546+'Ongoing Cash Flows'!E546+'Terminal Value'!E546</f>
        <v>10039.833263961</v>
      </c>
      <c r="F546" s="9" t="n">
        <f aca="false">+Outflows!F546+Fees!F546+'Ongoing Cash Flows'!F546+'Terminal Value'!F546</f>
        <v>9569.40524630049</v>
      </c>
      <c r="G546" s="9" t="n">
        <f aca="false">+Outflows!G546+Fees!G546+'Ongoing Cash Flows'!G546+'Terminal Value'!G546</f>
        <v>9245.39566675462</v>
      </c>
      <c r="H546" s="9" t="n">
        <f aca="false">+Outflows!H546+Fees!H546+'Ongoing Cash Flows'!H546+'Terminal Value'!H546</f>
        <v>8344.73958098197</v>
      </c>
      <c r="I546" s="9" t="n">
        <f aca="false">+Outflows!I546+Fees!I546+'Ongoing Cash Flows'!I546+'Terminal Value'!I546</f>
        <v>8201.59958774024</v>
      </c>
      <c r="J546" s="9" t="n">
        <f aca="false">+Outflows!J546+Fees!J546+'Ongoing Cash Flows'!J546+'Terminal Value'!J546</f>
        <v>8189.16538520525</v>
      </c>
      <c r="K546" s="9" t="n">
        <f aca="false">+Outflows!K546+Fees!K546+'Ongoing Cash Flows'!K546+'Terminal Value'!K546</f>
        <v>8179.7823145562</v>
      </c>
      <c r="L546" s="9" t="n">
        <f aca="false">+Outflows!L546+Fees!L546+'Ongoing Cash Flows'!L546+'Terminal Value'!L546</f>
        <v>8181.23745032484</v>
      </c>
      <c r="M546" s="9" t="n">
        <f aca="false">+Outflows!M546+Fees!M546+'Ongoing Cash Flows'!M546+'Terminal Value'!M546</f>
        <v>8153.00368025338</v>
      </c>
      <c r="N546" s="9" t="n">
        <f aca="false">+Outflows!N546+Fees!N546+'Ongoing Cash Flows'!N546+'Terminal Value'!N546</f>
        <v>8135.58471779294</v>
      </c>
      <c r="O546" s="9" t="n">
        <f aca="false">+Outflows!O546+Fees!O546+'Ongoing Cash Flows'!O546+'Terminal Value'!O546</f>
        <v>7809.23336312152</v>
      </c>
      <c r="P546" s="9" t="n">
        <f aca="false">+Outflows!P546+Fees!P546+'Ongoing Cash Flows'!P546+'Terminal Value'!P546</f>
        <v>7701.60223226711</v>
      </c>
      <c r="Q546" s="9" t="n">
        <f aca="false">+Outflows!Q546+Fees!Q546+'Ongoing Cash Flows'!Q546+'Terminal Value'!Q546</f>
        <v>7672.81831829392</v>
      </c>
      <c r="R546" s="9" t="n">
        <f aca="false">+Outflows!R546+Fees!R546+'Ongoing Cash Flows'!R546+'Terminal Value'!R546</f>
        <v>1010.12659878662</v>
      </c>
      <c r="S546" s="9" t="n">
        <f aca="false">+Outflows!S546+Fees!S546+'Ongoing Cash Flows'!S546+'Terminal Value'!S546</f>
        <v>0</v>
      </c>
      <c r="T546" s="9" t="n">
        <f aca="false">+Outflows!T546+Fees!T546+'Ongoing Cash Flows'!T546+'Terminal Value'!T546</f>
        <v>0</v>
      </c>
      <c r="U546" s="9" t="n">
        <f aca="false">+Outflows!U546+Fees!U546+'Ongoing Cash Flows'!U546+'Terminal Value'!U546</f>
        <v>0</v>
      </c>
      <c r="V546" s="9" t="n">
        <f aca="false">+Outflows!V546+Fees!V546+'Ongoing Cash Flows'!V546+'Terminal Value'!V546</f>
        <v>0</v>
      </c>
      <c r="W546" s="9" t="n">
        <f aca="false">+Outflows!W546+Fees!W546+'Ongoing Cash Flows'!W546+'Terminal Value'!W546</f>
        <v>0</v>
      </c>
      <c r="X546" s="9" t="n">
        <f aca="false">+Outflows!X546+Fees!X546+'Ongoing Cash Flows'!X546+'Terminal Value'!X546</f>
        <v>0</v>
      </c>
      <c r="Y546" s="9" t="n">
        <f aca="false">+Outflows!Y546+Fees!Y546+'Ongoing Cash Flows'!Y546+'Terminal Value'!Y546</f>
        <v>0</v>
      </c>
      <c r="Z546" s="9" t="n">
        <f aca="false">+Outflows!Z546+Fees!Z546+'Ongoing Cash Flows'!Z546+'Terminal Value'!Z546</f>
        <v>0</v>
      </c>
      <c r="AA546" s="9" t="n">
        <f aca="false">+Outflows!AA546+Fees!AA546+'Ongoing Cash Flows'!AA546+'Terminal Value'!AA546</f>
        <v>0</v>
      </c>
      <c r="AB546" s="9" t="n">
        <f aca="false">+Outflows!AB546+Fees!AB546+'Ongoing Cash Flows'!AB546+'Terminal Value'!AB546</f>
        <v>0</v>
      </c>
      <c r="AC546" s="9" t="n">
        <f aca="false">+Outflows!AC546+Fees!AC546+'Ongoing Cash Flows'!AC546+'Terminal Value'!AC546</f>
        <v>0</v>
      </c>
      <c r="AD546" s="9" t="n">
        <f aca="false">+Outflows!AD546+Fees!AD546+'Ongoing Cash Flows'!AD546+'Terminal Value'!AD546</f>
        <v>0</v>
      </c>
      <c r="AE546" s="9" t="n">
        <f aca="false">+Outflows!AE546+Fees!AE546+'Ongoing Cash Flows'!AE546+'Terminal Value'!AE546</f>
        <v>0</v>
      </c>
      <c r="AF546" s="9" t="n">
        <f aca="false">+Outflows!AF546+Fees!AF546+'Ongoing Cash Flows'!AF546+'Terminal Value'!AF546</f>
        <v>0</v>
      </c>
      <c r="AG546" s="9" t="n">
        <f aca="false">+Outflows!AG546+Fees!AG546+'Ongoing Cash Flows'!AG546+'Terminal Value'!AG546</f>
        <v>0</v>
      </c>
      <c r="AH546" s="9" t="n">
        <f aca="false">+Outflows!AH546+Fees!AH546+'Ongoing Cash Flows'!AH546+'Terminal Value'!AH546</f>
        <v>0</v>
      </c>
      <c r="AI546" s="9" t="n">
        <f aca="false">+Outflows!AI546+Fees!AI546+'Ongoing Cash Flows'!AI546+'Terminal Value'!AI546</f>
        <v>0</v>
      </c>
      <c r="AJ546" s="9" t="n">
        <f aca="false">+Outflows!AJ546+Fees!AJ546+'Ongoing Cash Flows'!AJ546+'Terminal Value'!AJ546</f>
        <v>0</v>
      </c>
      <c r="AK546" s="9"/>
      <c r="AL546" s="1"/>
      <c r="AM546" s="32"/>
      <c r="AN546" s="33" t="n">
        <f aca="false">IF(ISERROR(XIRR(B546:AJ546,IRRDates)),-1,XIRR(B546:AJ546,IRRDates))</f>
        <v>0.0668612475564841</v>
      </c>
      <c r="AO546" s="9" t="n">
        <f aca="false">SUMPRODUCT(B546:AJ546,PVRf)</f>
        <v>0</v>
      </c>
      <c r="AP546" s="9" t="n">
        <f aca="false">MIN(0,AO546-$AO$1004)^2</f>
        <v>0</v>
      </c>
      <c r="AQ546" s="9" t="n">
        <f aca="false">MAX(0,AO546-$AO$1004)^2</f>
        <v>0</v>
      </c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20"/>
      <c r="CM546" s="20"/>
      <c r="CN546" s="20"/>
      <c r="CO546" s="20"/>
      <c r="CP546" s="20"/>
    </row>
    <row r="547" customFormat="false" ht="11.25" hidden="false" customHeight="false" outlineLevel="0" collapsed="false">
      <c r="A547" s="1" t="n">
        <v>545</v>
      </c>
      <c r="B547" s="9" t="n">
        <f aca="false">+Outflows!B547+Fees!B547+'Ongoing Cash Flows'!B547+'Terminal Value'!B547</f>
        <v>-90303.7201516534</v>
      </c>
      <c r="C547" s="9" t="n">
        <f aca="false">+Outflows!C547+Fees!C547+'Ongoing Cash Flows'!C547+'Terminal Value'!C547</f>
        <v>14136.6795505506</v>
      </c>
      <c r="D547" s="9" t="n">
        <f aca="false">+Outflows!D547+Fees!D547+'Ongoing Cash Flows'!D547+'Terminal Value'!D547</f>
        <v>12018.7442095779</v>
      </c>
      <c r="E547" s="9" t="n">
        <f aca="false">+Outflows!E547+Fees!E547+'Ongoing Cash Flows'!E547+'Terminal Value'!E547</f>
        <v>10007.4353261755</v>
      </c>
      <c r="F547" s="9" t="n">
        <f aca="false">+Outflows!F547+Fees!F547+'Ongoing Cash Flows'!F547+'Terminal Value'!F547</f>
        <v>9691.55180428373</v>
      </c>
      <c r="G547" s="9" t="n">
        <f aca="false">+Outflows!G547+Fees!G547+'Ongoing Cash Flows'!G547+'Terminal Value'!G547</f>
        <v>9341.28778175223</v>
      </c>
      <c r="H547" s="9" t="n">
        <f aca="false">+Outflows!H547+Fees!H547+'Ongoing Cash Flows'!H547+'Terminal Value'!H547</f>
        <v>8398.8475530693</v>
      </c>
      <c r="I547" s="9" t="n">
        <f aca="false">+Outflows!I547+Fees!I547+'Ongoing Cash Flows'!I547+'Terminal Value'!I547</f>
        <v>8252.84148746982</v>
      </c>
      <c r="J547" s="9" t="n">
        <f aca="false">+Outflows!J547+Fees!J547+'Ongoing Cash Flows'!J547+'Terminal Value'!J547</f>
        <v>8240.40728493483</v>
      </c>
      <c r="K547" s="9" t="n">
        <f aca="false">+Outflows!K547+Fees!K547+'Ongoing Cash Flows'!K547+'Terminal Value'!K547</f>
        <v>8231.11106496328</v>
      </c>
      <c r="L547" s="9" t="n">
        <f aca="false">+Outflows!L547+Fees!L547+'Ongoing Cash Flows'!L547+'Terminal Value'!L547</f>
        <v>8232.47935005442</v>
      </c>
      <c r="M547" s="9" t="n">
        <f aca="false">+Outflows!M547+Fees!M547+'Ongoing Cash Flows'!M547+'Terminal Value'!M547</f>
        <v>8204.33243066046</v>
      </c>
      <c r="N547" s="9" t="n">
        <f aca="false">+Outflows!N547+Fees!N547+'Ongoing Cash Flows'!N547+'Terminal Value'!N547</f>
        <v>8186.82661752251</v>
      </c>
      <c r="O547" s="9" t="n">
        <f aca="false">+Outflows!O547+Fees!O547+'Ongoing Cash Flows'!O547+'Terminal Value'!O547</f>
        <v>7860.5621135286</v>
      </c>
      <c r="P547" s="9" t="n">
        <f aca="false">+Outflows!P547+Fees!P547+'Ongoing Cash Flows'!P547+'Terminal Value'!P547</f>
        <v>7752.84413199669</v>
      </c>
      <c r="Q547" s="9" t="n">
        <f aca="false">+Outflows!Q547+Fees!Q547+'Ongoing Cash Flows'!Q547+'Terminal Value'!Q547</f>
        <v>7724.147068701</v>
      </c>
      <c r="R547" s="9" t="n">
        <f aca="false">+Outflows!R547+Fees!R547+'Ongoing Cash Flows'!R547+'Terminal Value'!R547</f>
        <v>1035.7475486514</v>
      </c>
      <c r="S547" s="9" t="n">
        <f aca="false">+Outflows!S547+Fees!S547+'Ongoing Cash Flows'!S547+'Terminal Value'!S547</f>
        <v>0</v>
      </c>
      <c r="T547" s="9" t="n">
        <f aca="false">+Outflows!T547+Fees!T547+'Ongoing Cash Flows'!T547+'Terminal Value'!T547</f>
        <v>0</v>
      </c>
      <c r="U547" s="9" t="n">
        <f aca="false">+Outflows!U547+Fees!U547+'Ongoing Cash Flows'!U547+'Terminal Value'!U547</f>
        <v>0</v>
      </c>
      <c r="V547" s="9" t="n">
        <f aca="false">+Outflows!V547+Fees!V547+'Ongoing Cash Flows'!V547+'Terminal Value'!V547</f>
        <v>0</v>
      </c>
      <c r="W547" s="9" t="n">
        <f aca="false">+Outflows!W547+Fees!W547+'Ongoing Cash Flows'!W547+'Terminal Value'!W547</f>
        <v>0</v>
      </c>
      <c r="X547" s="9" t="n">
        <f aca="false">+Outflows!X547+Fees!X547+'Ongoing Cash Flows'!X547+'Terminal Value'!X547</f>
        <v>0</v>
      </c>
      <c r="Y547" s="9" t="n">
        <f aca="false">+Outflows!Y547+Fees!Y547+'Ongoing Cash Flows'!Y547+'Terminal Value'!Y547</f>
        <v>0</v>
      </c>
      <c r="Z547" s="9" t="n">
        <f aca="false">+Outflows!Z547+Fees!Z547+'Ongoing Cash Flows'!Z547+'Terminal Value'!Z547</f>
        <v>0</v>
      </c>
      <c r="AA547" s="9" t="n">
        <f aca="false">+Outflows!AA547+Fees!AA547+'Ongoing Cash Flows'!AA547+'Terminal Value'!AA547</f>
        <v>0</v>
      </c>
      <c r="AB547" s="9" t="n">
        <f aca="false">+Outflows!AB547+Fees!AB547+'Ongoing Cash Flows'!AB547+'Terminal Value'!AB547</f>
        <v>0</v>
      </c>
      <c r="AC547" s="9" t="n">
        <f aca="false">+Outflows!AC547+Fees!AC547+'Ongoing Cash Flows'!AC547+'Terminal Value'!AC547</f>
        <v>0</v>
      </c>
      <c r="AD547" s="9" t="n">
        <f aca="false">+Outflows!AD547+Fees!AD547+'Ongoing Cash Flows'!AD547+'Terminal Value'!AD547</f>
        <v>0</v>
      </c>
      <c r="AE547" s="9" t="n">
        <f aca="false">+Outflows!AE547+Fees!AE547+'Ongoing Cash Flows'!AE547+'Terminal Value'!AE547</f>
        <v>0</v>
      </c>
      <c r="AF547" s="9" t="n">
        <f aca="false">+Outflows!AF547+Fees!AF547+'Ongoing Cash Flows'!AF547+'Terminal Value'!AF547</f>
        <v>0</v>
      </c>
      <c r="AG547" s="9" t="n">
        <f aca="false">+Outflows!AG547+Fees!AG547+'Ongoing Cash Flows'!AG547+'Terminal Value'!AG547</f>
        <v>0</v>
      </c>
      <c r="AH547" s="9" t="n">
        <f aca="false">+Outflows!AH547+Fees!AH547+'Ongoing Cash Flows'!AH547+'Terminal Value'!AH547</f>
        <v>0</v>
      </c>
      <c r="AI547" s="9" t="n">
        <f aca="false">+Outflows!AI547+Fees!AI547+'Ongoing Cash Flows'!AI547+'Terminal Value'!AI547</f>
        <v>0</v>
      </c>
      <c r="AJ547" s="9" t="n">
        <f aca="false">+Outflows!AJ547+Fees!AJ547+'Ongoing Cash Flows'!AJ547+'Terminal Value'!AJ547</f>
        <v>0</v>
      </c>
      <c r="AK547" s="9"/>
      <c r="AL547" s="1"/>
      <c r="AM547" s="32"/>
      <c r="AN547" s="33" t="n">
        <f aca="false">IF(ISERROR(XIRR(B547:AJ547,IRRDates)),-1,XIRR(B547:AJ547,IRRDates))</f>
        <v>0.0636358545093617</v>
      </c>
      <c r="AO547" s="9" t="n">
        <f aca="false">SUMPRODUCT(B547:AJ547,PVRf)</f>
        <v>0</v>
      </c>
      <c r="AP547" s="9" t="n">
        <f aca="false">MIN(0,AO547-$AO$1004)^2</f>
        <v>0</v>
      </c>
      <c r="AQ547" s="9" t="n">
        <f aca="false">MAX(0,AO547-$AO$1004)^2</f>
        <v>0</v>
      </c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20"/>
      <c r="CM547" s="20"/>
      <c r="CN547" s="20"/>
      <c r="CO547" s="20"/>
      <c r="CP547" s="20"/>
    </row>
    <row r="548" customFormat="false" ht="11.25" hidden="false" customHeight="false" outlineLevel="0" collapsed="false">
      <c r="A548" s="1" t="n">
        <v>546</v>
      </c>
      <c r="B548" s="9" t="n">
        <f aca="false">+Outflows!B548+Fees!B548+'Ongoing Cash Flows'!B548+'Terminal Value'!B548</f>
        <v>-92217.7301627387</v>
      </c>
      <c r="C548" s="9" t="n">
        <f aca="false">+Outflows!C548+Fees!C548+'Ongoing Cash Flows'!C548+'Terminal Value'!C548</f>
        <v>14102.641494881</v>
      </c>
      <c r="D548" s="9" t="n">
        <f aca="false">+Outflows!D548+Fees!D548+'Ongoing Cash Flows'!D548+'Terminal Value'!D548</f>
        <v>12020.8685582403</v>
      </c>
      <c r="E548" s="9" t="n">
        <f aca="false">+Outflows!E548+Fees!E548+'Ongoing Cash Flows'!E548+'Terminal Value'!E548</f>
        <v>10048.5121154369</v>
      </c>
      <c r="F548" s="9" t="n">
        <f aca="false">+Outflows!F548+Fees!F548+'Ongoing Cash Flows'!F548+'Terminal Value'!F548</f>
        <v>9663.20679108533</v>
      </c>
      <c r="G548" s="9" t="n">
        <f aca="false">+Outflows!G548+Fees!G548+'Ongoing Cash Flows'!G548+'Terminal Value'!G548</f>
        <v>9455.13775720702</v>
      </c>
      <c r="H548" s="9" t="n">
        <f aca="false">+Outflows!H548+Fees!H548+'Ongoing Cash Flows'!H548+'Terminal Value'!H548</f>
        <v>8445.20916292021</v>
      </c>
      <c r="I548" s="9" t="n">
        <f aca="false">+Outflows!I548+Fees!I548+'Ongoing Cash Flows'!I548+'Terminal Value'!I548</f>
        <v>8296.74734591611</v>
      </c>
      <c r="J548" s="9" t="n">
        <f aca="false">+Outflows!J548+Fees!J548+'Ongoing Cash Flows'!J548+'Terminal Value'!J548</f>
        <v>8284.31314338111</v>
      </c>
      <c r="K548" s="9" t="n">
        <f aca="false">+Outflows!K548+Fees!K548+'Ongoing Cash Flows'!K548+'Terminal Value'!K548</f>
        <v>8275.0913401188</v>
      </c>
      <c r="L548" s="9" t="n">
        <f aca="false">+Outflows!L548+Fees!L548+'Ongoing Cash Flows'!L548+'Terminal Value'!L548</f>
        <v>8276.38520850071</v>
      </c>
      <c r="M548" s="9" t="n">
        <f aca="false">+Outflows!M548+Fees!M548+'Ongoing Cash Flows'!M548+'Terminal Value'!M548</f>
        <v>8248.31270581598</v>
      </c>
      <c r="N548" s="9" t="n">
        <f aca="false">+Outflows!N548+Fees!N548+'Ongoing Cash Flows'!N548+'Terminal Value'!N548</f>
        <v>8230.7324759688</v>
      </c>
      <c r="O548" s="9" t="n">
        <f aca="false">+Outflows!O548+Fees!O548+'Ongoing Cash Flows'!O548+'Terminal Value'!O548</f>
        <v>7904.54238868412</v>
      </c>
      <c r="P548" s="9" t="n">
        <f aca="false">+Outflows!P548+Fees!P548+'Ongoing Cash Flows'!P548+'Terminal Value'!P548</f>
        <v>7796.74999044298</v>
      </c>
      <c r="Q548" s="9" t="n">
        <f aca="false">+Outflows!Q548+Fees!Q548+'Ongoing Cash Flows'!Q548+'Terminal Value'!Q548</f>
        <v>7768.12734385652</v>
      </c>
      <c r="R548" s="9" t="n">
        <f aca="false">+Outflows!R548+Fees!R548+'Ongoing Cash Flows'!R548+'Terminal Value'!R548</f>
        <v>1057.70047787455</v>
      </c>
      <c r="S548" s="9" t="n">
        <f aca="false">+Outflows!S548+Fees!S548+'Ongoing Cash Flows'!S548+'Terminal Value'!S548</f>
        <v>0</v>
      </c>
      <c r="T548" s="9" t="n">
        <f aca="false">+Outflows!T548+Fees!T548+'Ongoing Cash Flows'!T548+'Terminal Value'!T548</f>
        <v>0</v>
      </c>
      <c r="U548" s="9" t="n">
        <f aca="false">+Outflows!U548+Fees!U548+'Ongoing Cash Flows'!U548+'Terminal Value'!U548</f>
        <v>0</v>
      </c>
      <c r="V548" s="9" t="n">
        <f aca="false">+Outflows!V548+Fees!V548+'Ongoing Cash Flows'!V548+'Terminal Value'!V548</f>
        <v>0</v>
      </c>
      <c r="W548" s="9" t="n">
        <f aca="false">+Outflows!W548+Fees!W548+'Ongoing Cash Flows'!W548+'Terminal Value'!W548</f>
        <v>0</v>
      </c>
      <c r="X548" s="9" t="n">
        <f aca="false">+Outflows!X548+Fees!X548+'Ongoing Cash Flows'!X548+'Terminal Value'!X548</f>
        <v>0</v>
      </c>
      <c r="Y548" s="9" t="n">
        <f aca="false">+Outflows!Y548+Fees!Y548+'Ongoing Cash Flows'!Y548+'Terminal Value'!Y548</f>
        <v>0</v>
      </c>
      <c r="Z548" s="9" t="n">
        <f aca="false">+Outflows!Z548+Fees!Z548+'Ongoing Cash Flows'!Z548+'Terminal Value'!Z548</f>
        <v>0</v>
      </c>
      <c r="AA548" s="9" t="n">
        <f aca="false">+Outflows!AA548+Fees!AA548+'Ongoing Cash Flows'!AA548+'Terminal Value'!AA548</f>
        <v>0</v>
      </c>
      <c r="AB548" s="9" t="n">
        <f aca="false">+Outflows!AB548+Fees!AB548+'Ongoing Cash Flows'!AB548+'Terminal Value'!AB548</f>
        <v>0</v>
      </c>
      <c r="AC548" s="9" t="n">
        <f aca="false">+Outflows!AC548+Fees!AC548+'Ongoing Cash Flows'!AC548+'Terminal Value'!AC548</f>
        <v>0</v>
      </c>
      <c r="AD548" s="9" t="n">
        <f aca="false">+Outflows!AD548+Fees!AD548+'Ongoing Cash Flows'!AD548+'Terminal Value'!AD548</f>
        <v>0</v>
      </c>
      <c r="AE548" s="9" t="n">
        <f aca="false">+Outflows!AE548+Fees!AE548+'Ongoing Cash Flows'!AE548+'Terminal Value'!AE548</f>
        <v>0</v>
      </c>
      <c r="AF548" s="9" t="n">
        <f aca="false">+Outflows!AF548+Fees!AF548+'Ongoing Cash Flows'!AF548+'Terminal Value'!AF548</f>
        <v>0</v>
      </c>
      <c r="AG548" s="9" t="n">
        <f aca="false">+Outflows!AG548+Fees!AG548+'Ongoing Cash Flows'!AG548+'Terminal Value'!AG548</f>
        <v>0</v>
      </c>
      <c r="AH548" s="9" t="n">
        <f aca="false">+Outflows!AH548+Fees!AH548+'Ongoing Cash Flows'!AH548+'Terminal Value'!AH548</f>
        <v>0</v>
      </c>
      <c r="AI548" s="9" t="n">
        <f aca="false">+Outflows!AI548+Fees!AI548+'Ongoing Cash Flows'!AI548+'Terminal Value'!AI548</f>
        <v>0</v>
      </c>
      <c r="AJ548" s="9" t="n">
        <f aca="false">+Outflows!AJ548+Fees!AJ548+'Ongoing Cash Flows'!AJ548+'Terminal Value'!AJ548</f>
        <v>0</v>
      </c>
      <c r="AK548" s="9"/>
      <c r="AL548" s="1"/>
      <c r="AM548" s="32"/>
      <c r="AN548" s="33" t="n">
        <f aca="false">IF(ISERROR(XIRR(B548:AJ548,IRRDates)),-1,XIRR(B548:AJ548,IRRDates))</f>
        <v>0.0606462323047329</v>
      </c>
      <c r="AO548" s="9" t="n">
        <f aca="false">SUMPRODUCT(B548:AJ548,PVRf)</f>
        <v>0</v>
      </c>
      <c r="AP548" s="9" t="n">
        <f aca="false">MIN(0,AO548-$AO$1004)^2</f>
        <v>0</v>
      </c>
      <c r="AQ548" s="9" t="n">
        <f aca="false">MAX(0,AO548-$AO$1004)^2</f>
        <v>0</v>
      </c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20"/>
      <c r="CM548" s="20"/>
      <c r="CN548" s="20"/>
      <c r="CO548" s="20"/>
      <c r="CP548" s="20"/>
    </row>
    <row r="549" customFormat="false" ht="11.25" hidden="false" customHeight="false" outlineLevel="0" collapsed="false">
      <c r="A549" s="1" t="n">
        <v>547</v>
      </c>
      <c r="B549" s="9" t="n">
        <f aca="false">+Outflows!B549+Fees!B549+'Ongoing Cash Flows'!B549+'Terminal Value'!B549</f>
        <v>-94882.7449898155</v>
      </c>
      <c r="C549" s="9" t="n">
        <f aca="false">+Outflows!C549+Fees!C549+'Ongoing Cash Flows'!C549+'Terminal Value'!C549</f>
        <v>14138.1469716174</v>
      </c>
      <c r="D549" s="9" t="n">
        <f aca="false">+Outflows!D549+Fees!D549+'Ongoing Cash Flows'!D549+'Terminal Value'!D549</f>
        <v>12232.398245996</v>
      </c>
      <c r="E549" s="9" t="n">
        <f aca="false">+Outflows!E549+Fees!E549+'Ongoing Cash Flows'!E549+'Terminal Value'!E549</f>
        <v>10264.5837031858</v>
      </c>
      <c r="F549" s="9" t="n">
        <f aca="false">+Outflows!F549+Fees!F549+'Ongoing Cash Flows'!F549+'Terminal Value'!F549</f>
        <v>9691.10527251191</v>
      </c>
      <c r="G549" s="9" t="n">
        <f aca="false">+Outflows!G549+Fees!G549+'Ongoing Cash Flows'!G549+'Terminal Value'!G549</f>
        <v>9486.72568329854</v>
      </c>
      <c r="H549" s="9" t="n">
        <f aca="false">+Outflows!H549+Fees!H549+'Ongoing Cash Flows'!H549+'Terminal Value'!H549</f>
        <v>8509.76179166523</v>
      </c>
      <c r="I549" s="9" t="n">
        <f aca="false">+Outflows!I549+Fees!I549+'Ongoing Cash Flows'!I549+'Terminal Value'!I549</f>
        <v>8357.88065403738</v>
      </c>
      <c r="J549" s="9" t="n">
        <f aca="false">+Outflows!J549+Fees!J549+'Ongoing Cash Flows'!J549+'Terminal Value'!J549</f>
        <v>8345.4464515024</v>
      </c>
      <c r="K549" s="9" t="n">
        <f aca="false">+Outflows!K549+Fees!K549+'Ongoing Cash Flows'!K549+'Terminal Value'!K549</f>
        <v>8336.32826401656</v>
      </c>
      <c r="L549" s="9" t="n">
        <f aca="false">+Outflows!L549+Fees!L549+'Ongoing Cash Flows'!L549+'Terminal Value'!L549</f>
        <v>8337.51851662199</v>
      </c>
      <c r="M549" s="9" t="n">
        <f aca="false">+Outflows!M549+Fees!M549+'Ongoing Cash Flows'!M549+'Terminal Value'!M549</f>
        <v>8309.54962971374</v>
      </c>
      <c r="N549" s="9" t="n">
        <f aca="false">+Outflows!N549+Fees!N549+'Ongoing Cash Flows'!N549+'Terminal Value'!N549</f>
        <v>8291.86578409008</v>
      </c>
      <c r="O549" s="9" t="n">
        <f aca="false">+Outflows!O549+Fees!O549+'Ongoing Cash Flows'!O549+'Terminal Value'!O549</f>
        <v>7965.77931258187</v>
      </c>
      <c r="P549" s="9" t="n">
        <f aca="false">+Outflows!P549+Fees!P549+'Ongoing Cash Flows'!P549+'Terminal Value'!P549</f>
        <v>7857.88329856426</v>
      </c>
      <c r="Q549" s="9" t="n">
        <f aca="false">+Outflows!Q549+Fees!Q549+'Ongoing Cash Flows'!Q549+'Terminal Value'!Q549</f>
        <v>7829.36426775428</v>
      </c>
      <c r="R549" s="9" t="n">
        <f aca="false">+Outflows!R549+Fees!R549+'Ongoing Cash Flows'!R549+'Terminal Value'!R549</f>
        <v>1088.26713193519</v>
      </c>
      <c r="S549" s="9" t="n">
        <f aca="false">+Outflows!S549+Fees!S549+'Ongoing Cash Flows'!S549+'Terminal Value'!S549</f>
        <v>0</v>
      </c>
      <c r="T549" s="9" t="n">
        <f aca="false">+Outflows!T549+Fees!T549+'Ongoing Cash Flows'!T549+'Terminal Value'!T549</f>
        <v>0</v>
      </c>
      <c r="U549" s="9" t="n">
        <f aca="false">+Outflows!U549+Fees!U549+'Ongoing Cash Flows'!U549+'Terminal Value'!U549</f>
        <v>0</v>
      </c>
      <c r="V549" s="9" t="n">
        <f aca="false">+Outflows!V549+Fees!V549+'Ongoing Cash Flows'!V549+'Terminal Value'!V549</f>
        <v>0</v>
      </c>
      <c r="W549" s="9" t="n">
        <f aca="false">+Outflows!W549+Fees!W549+'Ongoing Cash Flows'!W549+'Terminal Value'!W549</f>
        <v>0</v>
      </c>
      <c r="X549" s="9" t="n">
        <f aca="false">+Outflows!X549+Fees!X549+'Ongoing Cash Flows'!X549+'Terminal Value'!X549</f>
        <v>0</v>
      </c>
      <c r="Y549" s="9" t="n">
        <f aca="false">+Outflows!Y549+Fees!Y549+'Ongoing Cash Flows'!Y549+'Terminal Value'!Y549</f>
        <v>0</v>
      </c>
      <c r="Z549" s="9" t="n">
        <f aca="false">+Outflows!Z549+Fees!Z549+'Ongoing Cash Flows'!Z549+'Terminal Value'!Z549</f>
        <v>0</v>
      </c>
      <c r="AA549" s="9" t="n">
        <f aca="false">+Outflows!AA549+Fees!AA549+'Ongoing Cash Flows'!AA549+'Terminal Value'!AA549</f>
        <v>0</v>
      </c>
      <c r="AB549" s="9" t="n">
        <f aca="false">+Outflows!AB549+Fees!AB549+'Ongoing Cash Flows'!AB549+'Terminal Value'!AB549</f>
        <v>0</v>
      </c>
      <c r="AC549" s="9" t="n">
        <f aca="false">+Outflows!AC549+Fees!AC549+'Ongoing Cash Flows'!AC549+'Terminal Value'!AC549</f>
        <v>0</v>
      </c>
      <c r="AD549" s="9" t="n">
        <f aca="false">+Outflows!AD549+Fees!AD549+'Ongoing Cash Flows'!AD549+'Terminal Value'!AD549</f>
        <v>0</v>
      </c>
      <c r="AE549" s="9" t="n">
        <f aca="false">+Outflows!AE549+Fees!AE549+'Ongoing Cash Flows'!AE549+'Terminal Value'!AE549</f>
        <v>0</v>
      </c>
      <c r="AF549" s="9" t="n">
        <f aca="false">+Outflows!AF549+Fees!AF549+'Ongoing Cash Flows'!AF549+'Terminal Value'!AF549</f>
        <v>0</v>
      </c>
      <c r="AG549" s="9" t="n">
        <f aca="false">+Outflows!AG549+Fees!AG549+'Ongoing Cash Flows'!AG549+'Terminal Value'!AG549</f>
        <v>0</v>
      </c>
      <c r="AH549" s="9" t="n">
        <f aca="false">+Outflows!AH549+Fees!AH549+'Ongoing Cash Flows'!AH549+'Terminal Value'!AH549</f>
        <v>0</v>
      </c>
      <c r="AI549" s="9" t="n">
        <f aca="false">+Outflows!AI549+Fees!AI549+'Ongoing Cash Flows'!AI549+'Terminal Value'!AI549</f>
        <v>0</v>
      </c>
      <c r="AJ549" s="9" t="n">
        <f aca="false">+Outflows!AJ549+Fees!AJ549+'Ongoing Cash Flows'!AJ549+'Terminal Value'!AJ549</f>
        <v>0</v>
      </c>
      <c r="AK549" s="9"/>
      <c r="AL549" s="1"/>
      <c r="AM549" s="32"/>
      <c r="AN549" s="33" t="n">
        <f aca="false">IF(ISERROR(XIRR(B549:AJ549,IRRDates)),-1,XIRR(B549:AJ549,IRRDates))</f>
        <v>0.0572987127766988</v>
      </c>
      <c r="AO549" s="9" t="n">
        <f aca="false">SUMPRODUCT(B549:AJ549,PVRf)</f>
        <v>0</v>
      </c>
      <c r="AP549" s="9" t="n">
        <f aca="false">MIN(0,AO549-$AO$1004)^2</f>
        <v>0</v>
      </c>
      <c r="AQ549" s="9" t="n">
        <f aca="false">MAX(0,AO549-$AO$1004)^2</f>
        <v>0</v>
      </c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20"/>
      <c r="CM549" s="20"/>
      <c r="CN549" s="20"/>
      <c r="CO549" s="20"/>
      <c r="CP549" s="20"/>
    </row>
    <row r="550" customFormat="false" ht="11.25" hidden="false" customHeight="false" outlineLevel="0" collapsed="false">
      <c r="A550" s="1" t="n">
        <v>548</v>
      </c>
      <c r="B550" s="9" t="n">
        <f aca="false">+Outflows!B550+Fees!B550+'Ongoing Cash Flows'!B550+'Terminal Value'!B550</f>
        <v>-97817.8232486536</v>
      </c>
      <c r="C550" s="9" t="n">
        <f aca="false">+Outflows!C550+Fees!C550+'Ongoing Cash Flows'!C550+'Terminal Value'!C550</f>
        <v>14244.0071400498</v>
      </c>
      <c r="D550" s="9" t="n">
        <f aca="false">+Outflows!D550+Fees!D550+'Ongoing Cash Flows'!D550+'Terminal Value'!D550</f>
        <v>12243.6074870037</v>
      </c>
      <c r="E550" s="9" t="n">
        <f aca="false">+Outflows!E550+Fees!E550+'Ongoing Cash Flows'!E550+'Terminal Value'!E550</f>
        <v>10231.9254552233</v>
      </c>
      <c r="F550" s="9" t="n">
        <f aca="false">+Outflows!F550+Fees!F550+'Ongoing Cash Flows'!F550+'Terminal Value'!F550</f>
        <v>9922.77526470399</v>
      </c>
      <c r="G550" s="9" t="n">
        <f aca="false">+Outflows!G550+Fees!G550+'Ongoing Cash Flows'!G550+'Terminal Value'!G550</f>
        <v>9531.65673265222</v>
      </c>
      <c r="H550" s="9" t="n">
        <f aca="false">+Outflows!H550+Fees!H550+'Ongoing Cash Flows'!H550+'Terminal Value'!H550</f>
        <v>8580.85596166958</v>
      </c>
      <c r="I550" s="9" t="n">
        <f aca="false">+Outflows!I550+Fees!I550+'Ongoing Cash Flows'!I550+'Terminal Value'!I550</f>
        <v>8425.20900123252</v>
      </c>
      <c r="J550" s="9" t="n">
        <f aca="false">+Outflows!J550+Fees!J550+'Ongoing Cash Flows'!J550+'Terminal Value'!J550</f>
        <v>8412.77479869753</v>
      </c>
      <c r="K550" s="9" t="n">
        <f aca="false">+Outflows!K550+Fees!K550+'Ongoing Cash Flows'!K550+'Terminal Value'!K550</f>
        <v>8403.7707270544</v>
      </c>
      <c r="L550" s="9" t="n">
        <f aca="false">+Outflows!L550+Fees!L550+'Ongoing Cash Flows'!L550+'Terminal Value'!L550</f>
        <v>8404.84686381712</v>
      </c>
      <c r="M550" s="9" t="n">
        <f aca="false">+Outflows!M550+Fees!M550+'Ongoing Cash Flows'!M550+'Terminal Value'!M550</f>
        <v>8376.99209275158</v>
      </c>
      <c r="N550" s="9" t="n">
        <f aca="false">+Outflows!N550+Fees!N550+'Ongoing Cash Flows'!N550+'Terminal Value'!N550</f>
        <v>8359.19413128522</v>
      </c>
      <c r="O550" s="9" t="n">
        <f aca="false">+Outflows!O550+Fees!O550+'Ongoing Cash Flows'!O550+'Terminal Value'!O550</f>
        <v>8033.22177561972</v>
      </c>
      <c r="P550" s="9" t="n">
        <f aca="false">+Outflows!P550+Fees!P550+'Ongoing Cash Flows'!P550+'Terminal Value'!P550</f>
        <v>7925.2116457594</v>
      </c>
      <c r="Q550" s="9" t="n">
        <f aca="false">+Outflows!Q550+Fees!Q550+'Ongoing Cash Flows'!Q550+'Terminal Value'!Q550</f>
        <v>7896.80673079212</v>
      </c>
      <c r="R550" s="9" t="n">
        <f aca="false">+Outflows!R550+Fees!R550+'Ongoing Cash Flows'!R550+'Terminal Value'!R550</f>
        <v>1121.93130553276</v>
      </c>
      <c r="S550" s="9" t="n">
        <f aca="false">+Outflows!S550+Fees!S550+'Ongoing Cash Flows'!S550+'Terminal Value'!S550</f>
        <v>0</v>
      </c>
      <c r="T550" s="9" t="n">
        <f aca="false">+Outflows!T550+Fees!T550+'Ongoing Cash Flows'!T550+'Terminal Value'!T550</f>
        <v>0</v>
      </c>
      <c r="U550" s="9" t="n">
        <f aca="false">+Outflows!U550+Fees!U550+'Ongoing Cash Flows'!U550+'Terminal Value'!U550</f>
        <v>0</v>
      </c>
      <c r="V550" s="9" t="n">
        <f aca="false">+Outflows!V550+Fees!V550+'Ongoing Cash Flows'!V550+'Terminal Value'!V550</f>
        <v>0</v>
      </c>
      <c r="W550" s="9" t="n">
        <f aca="false">+Outflows!W550+Fees!W550+'Ongoing Cash Flows'!W550+'Terminal Value'!W550</f>
        <v>0</v>
      </c>
      <c r="X550" s="9" t="n">
        <f aca="false">+Outflows!X550+Fees!X550+'Ongoing Cash Flows'!X550+'Terminal Value'!X550</f>
        <v>0</v>
      </c>
      <c r="Y550" s="9" t="n">
        <f aca="false">+Outflows!Y550+Fees!Y550+'Ongoing Cash Flows'!Y550+'Terminal Value'!Y550</f>
        <v>0</v>
      </c>
      <c r="Z550" s="9" t="n">
        <f aca="false">+Outflows!Z550+Fees!Z550+'Ongoing Cash Flows'!Z550+'Terminal Value'!Z550</f>
        <v>0</v>
      </c>
      <c r="AA550" s="9" t="n">
        <f aca="false">+Outflows!AA550+Fees!AA550+'Ongoing Cash Flows'!AA550+'Terminal Value'!AA550</f>
        <v>0</v>
      </c>
      <c r="AB550" s="9" t="n">
        <f aca="false">+Outflows!AB550+Fees!AB550+'Ongoing Cash Flows'!AB550+'Terminal Value'!AB550</f>
        <v>0</v>
      </c>
      <c r="AC550" s="9" t="n">
        <f aca="false">+Outflows!AC550+Fees!AC550+'Ongoing Cash Flows'!AC550+'Terminal Value'!AC550</f>
        <v>0</v>
      </c>
      <c r="AD550" s="9" t="n">
        <f aca="false">+Outflows!AD550+Fees!AD550+'Ongoing Cash Flows'!AD550+'Terminal Value'!AD550</f>
        <v>0</v>
      </c>
      <c r="AE550" s="9" t="n">
        <f aca="false">+Outflows!AE550+Fees!AE550+'Ongoing Cash Flows'!AE550+'Terminal Value'!AE550</f>
        <v>0</v>
      </c>
      <c r="AF550" s="9" t="n">
        <f aca="false">+Outflows!AF550+Fees!AF550+'Ongoing Cash Flows'!AF550+'Terminal Value'!AF550</f>
        <v>0</v>
      </c>
      <c r="AG550" s="9" t="n">
        <f aca="false">+Outflows!AG550+Fees!AG550+'Ongoing Cash Flows'!AG550+'Terminal Value'!AG550</f>
        <v>0</v>
      </c>
      <c r="AH550" s="9" t="n">
        <f aca="false">+Outflows!AH550+Fees!AH550+'Ongoing Cash Flows'!AH550+'Terminal Value'!AH550</f>
        <v>0</v>
      </c>
      <c r="AI550" s="9" t="n">
        <f aca="false">+Outflows!AI550+Fees!AI550+'Ongoing Cash Flows'!AI550+'Terminal Value'!AI550</f>
        <v>0</v>
      </c>
      <c r="AJ550" s="9" t="n">
        <f aca="false">+Outflows!AJ550+Fees!AJ550+'Ongoing Cash Flows'!AJ550+'Terminal Value'!AJ550</f>
        <v>0</v>
      </c>
      <c r="AK550" s="9"/>
      <c r="AL550" s="1"/>
      <c r="AM550" s="32"/>
      <c r="AN550" s="33" t="n">
        <f aca="false">IF(ISERROR(XIRR(B550:AJ550,IRRDates)),-1,XIRR(B550:AJ550,IRRDates))</f>
        <v>0.0534608752534446</v>
      </c>
      <c r="AO550" s="9" t="n">
        <f aca="false">SUMPRODUCT(B550:AJ550,PVRf)</f>
        <v>0</v>
      </c>
      <c r="AP550" s="9" t="n">
        <f aca="false">MIN(0,AO550-$AO$1004)^2</f>
        <v>0</v>
      </c>
      <c r="AQ550" s="9" t="n">
        <f aca="false">MAX(0,AO550-$AO$1004)^2</f>
        <v>0</v>
      </c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20"/>
      <c r="CM550" s="20"/>
      <c r="CN550" s="20"/>
      <c r="CO550" s="20"/>
      <c r="CP550" s="20"/>
    </row>
    <row r="551" customFormat="false" ht="11.25" hidden="false" customHeight="false" outlineLevel="0" collapsed="false">
      <c r="A551" s="1" t="n">
        <v>549</v>
      </c>
      <c r="B551" s="9" t="n">
        <f aca="false">+Outflows!B551+Fees!B551+'Ongoing Cash Flows'!B551+'Terminal Value'!B551</f>
        <v>-102914.857112493</v>
      </c>
      <c r="C551" s="9" t="n">
        <f aca="false">+Outflows!C551+Fees!C551+'Ongoing Cash Flows'!C551+'Terminal Value'!C551</f>
        <v>14344.6013508307</v>
      </c>
      <c r="D551" s="9" t="n">
        <f aca="false">+Outflows!D551+Fees!D551+'Ongoing Cash Flows'!D551+'Terminal Value'!D551</f>
        <v>12493.9020934957</v>
      </c>
      <c r="E551" s="9" t="n">
        <f aca="false">+Outflows!E551+Fees!E551+'Ongoing Cash Flows'!E551+'Terminal Value'!E551</f>
        <v>10428.6427613733</v>
      </c>
      <c r="F551" s="9" t="n">
        <f aca="false">+Outflows!F551+Fees!F551+'Ongoing Cash Flows'!F551+'Terminal Value'!F551</f>
        <v>10026.8294254893</v>
      </c>
      <c r="G551" s="9" t="n">
        <f aca="false">+Outflows!G551+Fees!G551+'Ongoing Cash Flows'!G551+'Terminal Value'!G551</f>
        <v>9758.98086471015</v>
      </c>
      <c r="H551" s="9" t="n">
        <f aca="false">+Outflows!H551+Fees!H551+'Ongoing Cash Flows'!H551+'Terminal Value'!H551</f>
        <v>8704.31753920763</v>
      </c>
      <c r="I551" s="9" t="n">
        <f aca="false">+Outflows!I551+Fees!I551+'Ongoing Cash Flows'!I551+'Terminal Value'!I551</f>
        <v>8542.1308804419</v>
      </c>
      <c r="J551" s="9" t="n">
        <f aca="false">+Outflows!J551+Fees!J551+'Ongoing Cash Flows'!J551+'Terminal Value'!J551</f>
        <v>8529.69667790692</v>
      </c>
      <c r="K551" s="9" t="n">
        <f aca="false">+Outflows!K551+Fees!K551+'Ongoing Cash Flows'!K551+'Terminal Value'!K551</f>
        <v>8520.89077894041</v>
      </c>
      <c r="L551" s="9" t="n">
        <f aca="false">+Outflows!L551+Fees!L551+'Ongoing Cash Flows'!L551+'Terminal Value'!L551</f>
        <v>8521.76874302651</v>
      </c>
      <c r="M551" s="9" t="n">
        <f aca="false">+Outflows!M551+Fees!M551+'Ongoing Cash Flows'!M551+'Terminal Value'!M551</f>
        <v>8494.11214463759</v>
      </c>
      <c r="N551" s="9" t="n">
        <f aca="false">+Outflows!N551+Fees!N551+'Ongoing Cash Flows'!N551+'Terminal Value'!N551</f>
        <v>8476.1160104946</v>
      </c>
      <c r="O551" s="9" t="n">
        <f aca="false">+Outflows!O551+Fees!O551+'Ongoing Cash Flows'!O551+'Terminal Value'!O551</f>
        <v>8150.34182750572</v>
      </c>
      <c r="P551" s="9" t="n">
        <f aca="false">+Outflows!P551+Fees!P551+'Ongoing Cash Flows'!P551+'Terminal Value'!P551</f>
        <v>8042.13352496878</v>
      </c>
      <c r="Q551" s="9" t="n">
        <f aca="false">+Outflows!Q551+Fees!Q551+'Ongoing Cash Flows'!Q551+'Terminal Value'!Q551</f>
        <v>8013.92678267813</v>
      </c>
      <c r="R551" s="9" t="n">
        <f aca="false">+Outflows!R551+Fees!R551+'Ongoing Cash Flows'!R551+'Terminal Value'!R551</f>
        <v>1180.39224513745</v>
      </c>
      <c r="S551" s="9" t="n">
        <f aca="false">+Outflows!S551+Fees!S551+'Ongoing Cash Flows'!S551+'Terminal Value'!S551</f>
        <v>0</v>
      </c>
      <c r="T551" s="9" t="n">
        <f aca="false">+Outflows!T551+Fees!T551+'Ongoing Cash Flows'!T551+'Terminal Value'!T551</f>
        <v>0</v>
      </c>
      <c r="U551" s="9" t="n">
        <f aca="false">+Outflows!U551+Fees!U551+'Ongoing Cash Flows'!U551+'Terminal Value'!U551</f>
        <v>0</v>
      </c>
      <c r="V551" s="9" t="n">
        <f aca="false">+Outflows!V551+Fees!V551+'Ongoing Cash Flows'!V551+'Terminal Value'!V551</f>
        <v>0</v>
      </c>
      <c r="W551" s="9" t="n">
        <f aca="false">+Outflows!W551+Fees!W551+'Ongoing Cash Flows'!W551+'Terminal Value'!W551</f>
        <v>0</v>
      </c>
      <c r="X551" s="9" t="n">
        <f aca="false">+Outflows!X551+Fees!X551+'Ongoing Cash Flows'!X551+'Terminal Value'!X551</f>
        <v>0</v>
      </c>
      <c r="Y551" s="9" t="n">
        <f aca="false">+Outflows!Y551+Fees!Y551+'Ongoing Cash Flows'!Y551+'Terminal Value'!Y551</f>
        <v>0</v>
      </c>
      <c r="Z551" s="9" t="n">
        <f aca="false">+Outflows!Z551+Fees!Z551+'Ongoing Cash Flows'!Z551+'Terminal Value'!Z551</f>
        <v>0</v>
      </c>
      <c r="AA551" s="9" t="n">
        <f aca="false">+Outflows!AA551+Fees!AA551+'Ongoing Cash Flows'!AA551+'Terminal Value'!AA551</f>
        <v>0</v>
      </c>
      <c r="AB551" s="9" t="n">
        <f aca="false">+Outflows!AB551+Fees!AB551+'Ongoing Cash Flows'!AB551+'Terminal Value'!AB551</f>
        <v>0</v>
      </c>
      <c r="AC551" s="9" t="n">
        <f aca="false">+Outflows!AC551+Fees!AC551+'Ongoing Cash Flows'!AC551+'Terminal Value'!AC551</f>
        <v>0</v>
      </c>
      <c r="AD551" s="9" t="n">
        <f aca="false">+Outflows!AD551+Fees!AD551+'Ongoing Cash Flows'!AD551+'Terminal Value'!AD551</f>
        <v>0</v>
      </c>
      <c r="AE551" s="9" t="n">
        <f aca="false">+Outflows!AE551+Fees!AE551+'Ongoing Cash Flows'!AE551+'Terminal Value'!AE551</f>
        <v>0</v>
      </c>
      <c r="AF551" s="9" t="n">
        <f aca="false">+Outflows!AF551+Fees!AF551+'Ongoing Cash Flows'!AF551+'Terminal Value'!AF551</f>
        <v>0</v>
      </c>
      <c r="AG551" s="9" t="n">
        <f aca="false">+Outflows!AG551+Fees!AG551+'Ongoing Cash Flows'!AG551+'Terminal Value'!AG551</f>
        <v>0</v>
      </c>
      <c r="AH551" s="9" t="n">
        <f aca="false">+Outflows!AH551+Fees!AH551+'Ongoing Cash Flows'!AH551+'Terminal Value'!AH551</f>
        <v>0</v>
      </c>
      <c r="AI551" s="9" t="n">
        <f aca="false">+Outflows!AI551+Fees!AI551+'Ongoing Cash Flows'!AI551+'Terminal Value'!AI551</f>
        <v>0</v>
      </c>
      <c r="AJ551" s="9" t="n">
        <f aca="false">+Outflows!AJ551+Fees!AJ551+'Ongoing Cash Flows'!AJ551+'Terminal Value'!AJ551</f>
        <v>0</v>
      </c>
      <c r="AK551" s="9"/>
      <c r="AL551" s="1"/>
      <c r="AM551" s="32"/>
      <c r="AN551" s="33" t="n">
        <f aca="false">IF(ISERROR(XIRR(B551:AJ551,IRRDates)),-1,XIRR(B551:AJ551,IRRDates))</f>
        <v>0.0476067594363566</v>
      </c>
      <c r="AO551" s="9" t="n">
        <f aca="false">SUMPRODUCT(B551:AJ551,PVRf)</f>
        <v>0</v>
      </c>
      <c r="AP551" s="9" t="n">
        <f aca="false">MIN(0,AO551-$AO$1004)^2</f>
        <v>0</v>
      </c>
      <c r="AQ551" s="9" t="n">
        <f aca="false">MAX(0,AO551-$AO$1004)^2</f>
        <v>0</v>
      </c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20"/>
      <c r="CM551" s="20"/>
      <c r="CN551" s="20"/>
      <c r="CO551" s="20"/>
      <c r="CP551" s="20"/>
    </row>
    <row r="552" customFormat="false" ht="11.25" hidden="false" customHeight="false" outlineLevel="0" collapsed="false">
      <c r="A552" s="1" t="n">
        <v>550</v>
      </c>
      <c r="B552" s="9" t="n">
        <f aca="false">+Outflows!B552+Fees!B552+'Ongoing Cash Flows'!B552+'Terminal Value'!B552</f>
        <v>-97805.8911001058</v>
      </c>
      <c r="C552" s="9" t="n">
        <f aca="false">+Outflows!C552+Fees!C552+'Ongoing Cash Flows'!C552+'Terminal Value'!C552</f>
        <v>14293.3227547362</v>
      </c>
      <c r="D552" s="9" t="n">
        <f aca="false">+Outflows!D552+Fees!D552+'Ongoing Cash Flows'!D552+'Terminal Value'!D552</f>
        <v>12300.7108889361</v>
      </c>
      <c r="E552" s="9" t="n">
        <f aca="false">+Outflows!E552+Fees!E552+'Ongoing Cash Flows'!E552+'Terminal Value'!E552</f>
        <v>10246.7399402692</v>
      </c>
      <c r="F552" s="9" t="n">
        <f aca="false">+Outflows!F552+Fees!F552+'Ongoing Cash Flows'!F552+'Terminal Value'!F552</f>
        <v>9872.50203396637</v>
      </c>
      <c r="G552" s="9" t="n">
        <f aca="false">+Outflows!G552+Fees!G552+'Ongoing Cash Flows'!G552+'Terminal Value'!G552</f>
        <v>9571.26460716478</v>
      </c>
      <c r="H552" s="9" t="n">
        <f aca="false">+Outflows!H552+Fees!H552+'Ongoing Cash Flows'!H552+'Terminal Value'!H552</f>
        <v>8580.56693830374</v>
      </c>
      <c r="I552" s="9" t="n">
        <f aca="false">+Outflows!I552+Fees!I552+'Ongoing Cash Flows'!I552+'Terminal Value'!I552</f>
        <v>8424.93528729056</v>
      </c>
      <c r="J552" s="9" t="n">
        <f aca="false">+Outflows!J552+Fees!J552+'Ongoing Cash Flows'!J552+'Terminal Value'!J552</f>
        <v>8412.50108475557</v>
      </c>
      <c r="K552" s="9" t="n">
        <f aca="false">+Outflows!K552+Fees!K552+'Ongoing Cash Flows'!K552+'Terminal Value'!K552</f>
        <v>8403.4965491905</v>
      </c>
      <c r="L552" s="9" t="n">
        <f aca="false">+Outflows!L552+Fees!L552+'Ongoing Cash Flows'!L552+'Terminal Value'!L552</f>
        <v>8404.57314987516</v>
      </c>
      <c r="M552" s="9" t="n">
        <f aca="false">+Outflows!M552+Fees!M552+'Ongoing Cash Flows'!M552+'Terminal Value'!M552</f>
        <v>8376.71791488768</v>
      </c>
      <c r="N552" s="9" t="n">
        <f aca="false">+Outflows!N552+Fees!N552+'Ongoing Cash Flows'!N552+'Terminal Value'!N552</f>
        <v>8358.92041734325</v>
      </c>
      <c r="O552" s="9" t="n">
        <f aca="false">+Outflows!O552+Fees!O552+'Ongoing Cash Flows'!O552+'Terminal Value'!O552</f>
        <v>8032.94759775581</v>
      </c>
      <c r="P552" s="9" t="n">
        <f aca="false">+Outflows!P552+Fees!P552+'Ongoing Cash Flows'!P552+'Terminal Value'!P552</f>
        <v>7924.93793181743</v>
      </c>
      <c r="Q552" s="9" t="n">
        <f aca="false">+Outflows!Q552+Fees!Q552+'Ongoing Cash Flows'!Q552+'Terminal Value'!Q552</f>
        <v>7896.53255292822</v>
      </c>
      <c r="R552" s="9" t="n">
        <f aca="false">+Outflows!R552+Fees!R552+'Ongoing Cash Flows'!R552+'Terminal Value'!R552</f>
        <v>1121.79444856177</v>
      </c>
      <c r="S552" s="9" t="n">
        <f aca="false">+Outflows!S552+Fees!S552+'Ongoing Cash Flows'!S552+'Terminal Value'!S552</f>
        <v>0</v>
      </c>
      <c r="T552" s="9" t="n">
        <f aca="false">+Outflows!T552+Fees!T552+'Ongoing Cash Flows'!T552+'Terminal Value'!T552</f>
        <v>0</v>
      </c>
      <c r="U552" s="9" t="n">
        <f aca="false">+Outflows!U552+Fees!U552+'Ongoing Cash Flows'!U552+'Terminal Value'!U552</f>
        <v>0</v>
      </c>
      <c r="V552" s="9" t="n">
        <f aca="false">+Outflows!V552+Fees!V552+'Ongoing Cash Flows'!V552+'Terminal Value'!V552</f>
        <v>0</v>
      </c>
      <c r="W552" s="9" t="n">
        <f aca="false">+Outflows!W552+Fees!W552+'Ongoing Cash Flows'!W552+'Terminal Value'!W552</f>
        <v>0</v>
      </c>
      <c r="X552" s="9" t="n">
        <f aca="false">+Outflows!X552+Fees!X552+'Ongoing Cash Flows'!X552+'Terminal Value'!X552</f>
        <v>0</v>
      </c>
      <c r="Y552" s="9" t="n">
        <f aca="false">+Outflows!Y552+Fees!Y552+'Ongoing Cash Flows'!Y552+'Terminal Value'!Y552</f>
        <v>0</v>
      </c>
      <c r="Z552" s="9" t="n">
        <f aca="false">+Outflows!Z552+Fees!Z552+'Ongoing Cash Flows'!Z552+'Terminal Value'!Z552</f>
        <v>0</v>
      </c>
      <c r="AA552" s="9" t="n">
        <f aca="false">+Outflows!AA552+Fees!AA552+'Ongoing Cash Flows'!AA552+'Terminal Value'!AA552</f>
        <v>0</v>
      </c>
      <c r="AB552" s="9" t="n">
        <f aca="false">+Outflows!AB552+Fees!AB552+'Ongoing Cash Flows'!AB552+'Terminal Value'!AB552</f>
        <v>0</v>
      </c>
      <c r="AC552" s="9" t="n">
        <f aca="false">+Outflows!AC552+Fees!AC552+'Ongoing Cash Flows'!AC552+'Terminal Value'!AC552</f>
        <v>0</v>
      </c>
      <c r="AD552" s="9" t="n">
        <f aca="false">+Outflows!AD552+Fees!AD552+'Ongoing Cash Flows'!AD552+'Terminal Value'!AD552</f>
        <v>0</v>
      </c>
      <c r="AE552" s="9" t="n">
        <f aca="false">+Outflows!AE552+Fees!AE552+'Ongoing Cash Flows'!AE552+'Terminal Value'!AE552</f>
        <v>0</v>
      </c>
      <c r="AF552" s="9" t="n">
        <f aca="false">+Outflows!AF552+Fees!AF552+'Ongoing Cash Flows'!AF552+'Terminal Value'!AF552</f>
        <v>0</v>
      </c>
      <c r="AG552" s="9" t="n">
        <f aca="false">+Outflows!AG552+Fees!AG552+'Ongoing Cash Flows'!AG552+'Terminal Value'!AG552</f>
        <v>0</v>
      </c>
      <c r="AH552" s="9" t="n">
        <f aca="false">+Outflows!AH552+Fees!AH552+'Ongoing Cash Flows'!AH552+'Terminal Value'!AH552</f>
        <v>0</v>
      </c>
      <c r="AI552" s="9" t="n">
        <f aca="false">+Outflows!AI552+Fees!AI552+'Ongoing Cash Flows'!AI552+'Terminal Value'!AI552</f>
        <v>0</v>
      </c>
      <c r="AJ552" s="9" t="n">
        <f aca="false">+Outflows!AJ552+Fees!AJ552+'Ongoing Cash Flows'!AJ552+'Terminal Value'!AJ552</f>
        <v>0</v>
      </c>
      <c r="AK552" s="9"/>
      <c r="AL552" s="1"/>
      <c r="AM552" s="32"/>
      <c r="AN552" s="33" t="n">
        <f aca="false">IF(ISERROR(XIRR(B552:AJ552,IRRDates)),-1,XIRR(B552:AJ552,IRRDates))</f>
        <v>0.0536477545605874</v>
      </c>
      <c r="AO552" s="9" t="n">
        <f aca="false">SUMPRODUCT(B552:AJ552,PVRf)</f>
        <v>0</v>
      </c>
      <c r="AP552" s="9" t="n">
        <f aca="false">MIN(0,AO552-$AO$1004)^2</f>
        <v>0</v>
      </c>
      <c r="AQ552" s="9" t="n">
        <f aca="false">MAX(0,AO552-$AO$1004)^2</f>
        <v>0</v>
      </c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20"/>
      <c r="CM552" s="20"/>
      <c r="CN552" s="20"/>
      <c r="CO552" s="20"/>
      <c r="CP552" s="20"/>
    </row>
    <row r="553" customFormat="false" ht="11.25" hidden="false" customHeight="false" outlineLevel="0" collapsed="false">
      <c r="A553" s="1" t="n">
        <v>551</v>
      </c>
      <c r="B553" s="9" t="n">
        <f aca="false">+Outflows!B553+Fees!B553+'Ongoing Cash Flows'!B553+'Terminal Value'!B553</f>
        <v>-93343.4076359884</v>
      </c>
      <c r="C553" s="9" t="n">
        <f aca="false">+Outflows!C553+Fees!C553+'Ongoing Cash Flows'!C553+'Terminal Value'!C553</f>
        <v>14090.5779449983</v>
      </c>
      <c r="D553" s="9" t="n">
        <f aca="false">+Outflows!D553+Fees!D553+'Ongoing Cash Flows'!D553+'Terminal Value'!D553</f>
        <v>12084.7063668585</v>
      </c>
      <c r="E553" s="9" t="n">
        <f aca="false">+Outflows!E553+Fees!E553+'Ongoing Cash Flows'!E553+'Terminal Value'!E553</f>
        <v>10088.3270615935</v>
      </c>
      <c r="F553" s="9" t="n">
        <f aca="false">+Outflows!F553+Fees!F553+'Ongoing Cash Flows'!F553+'Terminal Value'!F553</f>
        <v>9710.86516632901</v>
      </c>
      <c r="G553" s="9" t="n">
        <f aca="false">+Outflows!G553+Fees!G553+'Ongoing Cash Flows'!G553+'Terminal Value'!G553</f>
        <v>9428.69011843681</v>
      </c>
      <c r="H553" s="9" t="n">
        <f aca="false">+Outflows!H553+Fees!H553+'Ongoing Cash Flows'!H553+'Terminal Value'!H553</f>
        <v>8472.47559283986</v>
      </c>
      <c r="I553" s="9" t="n">
        <f aca="false">+Outflows!I553+Fees!I553+'Ongoing Cash Flows'!I553+'Terminal Value'!I553</f>
        <v>8322.56948661048</v>
      </c>
      <c r="J553" s="9" t="n">
        <f aca="false">+Outflows!J553+Fees!J553+'Ongoing Cash Flows'!J553+'Terminal Value'!J553</f>
        <v>8310.13528407548</v>
      </c>
      <c r="K553" s="9" t="n">
        <f aca="false">+Outflows!K553+Fees!K553+'Ongoing Cash Flows'!K553+'Terminal Value'!K553</f>
        <v>8300.95724715333</v>
      </c>
      <c r="L553" s="9" t="n">
        <f aca="false">+Outflows!L553+Fees!L553+'Ongoing Cash Flows'!L553+'Terminal Value'!L553</f>
        <v>8302.20734919507</v>
      </c>
      <c r="M553" s="9" t="n">
        <f aca="false">+Outflows!M553+Fees!M553+'Ongoing Cash Flows'!M553+'Terminal Value'!M553</f>
        <v>8274.17861285051</v>
      </c>
      <c r="N553" s="9" t="n">
        <f aca="false">+Outflows!N553+Fees!N553+'Ongoing Cash Flows'!N553+'Terminal Value'!N553</f>
        <v>8256.55461666317</v>
      </c>
      <c r="O553" s="9" t="n">
        <f aca="false">+Outflows!O553+Fees!O553+'Ongoing Cash Flows'!O553+'Terminal Value'!O553</f>
        <v>7930.40829571865</v>
      </c>
      <c r="P553" s="9" t="n">
        <f aca="false">+Outflows!P553+Fees!P553+'Ongoing Cash Flows'!P553+'Terminal Value'!P553</f>
        <v>7822.57213113735</v>
      </c>
      <c r="Q553" s="9" t="n">
        <f aca="false">+Outflows!Q553+Fees!Q553+'Ongoing Cash Flows'!Q553+'Terminal Value'!Q553</f>
        <v>7793.99325089105</v>
      </c>
      <c r="R553" s="9" t="n">
        <f aca="false">+Outflows!R553+Fees!R553+'Ongoing Cash Flows'!R553+'Terminal Value'!R553</f>
        <v>1070.61154822173</v>
      </c>
      <c r="S553" s="9" t="n">
        <f aca="false">+Outflows!S553+Fees!S553+'Ongoing Cash Flows'!S553+'Terminal Value'!S553</f>
        <v>0</v>
      </c>
      <c r="T553" s="9" t="n">
        <f aca="false">+Outflows!T553+Fees!T553+'Ongoing Cash Flows'!T553+'Terminal Value'!T553</f>
        <v>0</v>
      </c>
      <c r="U553" s="9" t="n">
        <f aca="false">+Outflows!U553+Fees!U553+'Ongoing Cash Flows'!U553+'Terminal Value'!U553</f>
        <v>0</v>
      </c>
      <c r="V553" s="9" t="n">
        <f aca="false">+Outflows!V553+Fees!V553+'Ongoing Cash Flows'!V553+'Terminal Value'!V553</f>
        <v>0</v>
      </c>
      <c r="W553" s="9" t="n">
        <f aca="false">+Outflows!W553+Fees!W553+'Ongoing Cash Flows'!W553+'Terminal Value'!W553</f>
        <v>0</v>
      </c>
      <c r="X553" s="9" t="n">
        <f aca="false">+Outflows!X553+Fees!X553+'Ongoing Cash Flows'!X553+'Terminal Value'!X553</f>
        <v>0</v>
      </c>
      <c r="Y553" s="9" t="n">
        <f aca="false">+Outflows!Y553+Fees!Y553+'Ongoing Cash Flows'!Y553+'Terminal Value'!Y553</f>
        <v>0</v>
      </c>
      <c r="Z553" s="9" t="n">
        <f aca="false">+Outflows!Z553+Fees!Z553+'Ongoing Cash Flows'!Z553+'Terminal Value'!Z553</f>
        <v>0</v>
      </c>
      <c r="AA553" s="9" t="n">
        <f aca="false">+Outflows!AA553+Fees!AA553+'Ongoing Cash Flows'!AA553+'Terminal Value'!AA553</f>
        <v>0</v>
      </c>
      <c r="AB553" s="9" t="n">
        <f aca="false">+Outflows!AB553+Fees!AB553+'Ongoing Cash Flows'!AB553+'Terminal Value'!AB553</f>
        <v>0</v>
      </c>
      <c r="AC553" s="9" t="n">
        <f aca="false">+Outflows!AC553+Fees!AC553+'Ongoing Cash Flows'!AC553+'Terminal Value'!AC553</f>
        <v>0</v>
      </c>
      <c r="AD553" s="9" t="n">
        <f aca="false">+Outflows!AD553+Fees!AD553+'Ongoing Cash Flows'!AD553+'Terminal Value'!AD553</f>
        <v>0</v>
      </c>
      <c r="AE553" s="9" t="n">
        <f aca="false">+Outflows!AE553+Fees!AE553+'Ongoing Cash Flows'!AE553+'Terminal Value'!AE553</f>
        <v>0</v>
      </c>
      <c r="AF553" s="9" t="n">
        <f aca="false">+Outflows!AF553+Fees!AF553+'Ongoing Cash Flows'!AF553+'Terminal Value'!AF553</f>
        <v>0</v>
      </c>
      <c r="AG553" s="9" t="n">
        <f aca="false">+Outflows!AG553+Fees!AG553+'Ongoing Cash Flows'!AG553+'Terminal Value'!AG553</f>
        <v>0</v>
      </c>
      <c r="AH553" s="9" t="n">
        <f aca="false">+Outflows!AH553+Fees!AH553+'Ongoing Cash Flows'!AH553+'Terminal Value'!AH553</f>
        <v>0</v>
      </c>
      <c r="AI553" s="9" t="n">
        <f aca="false">+Outflows!AI553+Fees!AI553+'Ongoing Cash Flows'!AI553+'Terminal Value'!AI553</f>
        <v>0</v>
      </c>
      <c r="AJ553" s="9" t="n">
        <f aca="false">+Outflows!AJ553+Fees!AJ553+'Ongoing Cash Flows'!AJ553+'Terminal Value'!AJ553</f>
        <v>0</v>
      </c>
      <c r="AK553" s="9"/>
      <c r="AL553" s="1"/>
      <c r="AM553" s="32"/>
      <c r="AN553" s="33" t="n">
        <f aca="false">IF(ISERROR(XIRR(B553:AJ553,IRRDates)),-1,XIRR(B553:AJ553,IRRDates))</f>
        <v>0.059044776425815</v>
      </c>
      <c r="AO553" s="9" t="n">
        <f aca="false">SUMPRODUCT(B553:AJ553,PVRf)</f>
        <v>0</v>
      </c>
      <c r="AP553" s="9" t="n">
        <f aca="false">MIN(0,AO553-$AO$1004)^2</f>
        <v>0</v>
      </c>
      <c r="AQ553" s="9" t="n">
        <f aca="false">MAX(0,AO553-$AO$1004)^2</f>
        <v>0</v>
      </c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20"/>
      <c r="CM553" s="20"/>
      <c r="CN553" s="20"/>
      <c r="CO553" s="20"/>
      <c r="CP553" s="20"/>
    </row>
    <row r="554" customFormat="false" ht="11.25" hidden="false" customHeight="false" outlineLevel="0" collapsed="false">
      <c r="A554" s="1" t="n">
        <v>552</v>
      </c>
      <c r="B554" s="9" t="n">
        <f aca="false">+Outflows!B554+Fees!B554+'Ongoing Cash Flows'!B554+'Terminal Value'!B554</f>
        <v>-100600.470924033</v>
      </c>
      <c r="C554" s="9" t="n">
        <f aca="false">+Outflows!C554+Fees!C554+'Ongoing Cash Flows'!C554+'Terminal Value'!C554</f>
        <v>14322.9095313158</v>
      </c>
      <c r="D554" s="9" t="n">
        <f aca="false">+Outflows!D554+Fees!D554+'Ongoing Cash Flows'!D554+'Terminal Value'!D554</f>
        <v>12373.7612086453</v>
      </c>
      <c r="E554" s="9" t="n">
        <f aca="false">+Outflows!E554+Fees!E554+'Ongoing Cash Flows'!E554+'Terminal Value'!E554</f>
        <v>10420.343375569</v>
      </c>
      <c r="F554" s="9" t="n">
        <f aca="false">+Outflows!F554+Fees!F554+'Ongoing Cash Flows'!F554+'Terminal Value'!F554</f>
        <v>9990.93406175627</v>
      </c>
      <c r="G554" s="9" t="n">
        <f aca="false">+Outflows!G554+Fees!G554+'Ongoing Cash Flows'!G554+'Terminal Value'!G554</f>
        <v>9626.71094491347</v>
      </c>
      <c r="H554" s="9" t="n">
        <f aca="false">+Outflows!H554+Fees!H554+'Ongoing Cash Flows'!H554+'Terminal Value'!H554</f>
        <v>8648.25792149807</v>
      </c>
      <c r="I554" s="9" t="n">
        <f aca="false">+Outflows!I554+Fees!I554+'Ongoing Cash Flows'!I554+'Terminal Value'!I554</f>
        <v>8489.04071278759</v>
      </c>
      <c r="J554" s="9" t="n">
        <f aca="false">+Outflows!J554+Fees!J554+'Ongoing Cash Flows'!J554+'Terminal Value'!J554</f>
        <v>8476.6065102526</v>
      </c>
      <c r="K554" s="9" t="n">
        <f aca="false">+Outflows!K554+Fees!K554+'Ongoing Cash Flows'!K554+'Terminal Value'!K554</f>
        <v>8467.71062795108</v>
      </c>
      <c r="L554" s="9" t="n">
        <f aca="false">+Outflows!L554+Fees!L554+'Ongoing Cash Flows'!L554+'Terminal Value'!L554</f>
        <v>8468.67857537219</v>
      </c>
      <c r="M554" s="9" t="n">
        <f aca="false">+Outflows!M554+Fees!M554+'Ongoing Cash Flows'!M554+'Terminal Value'!M554</f>
        <v>8440.93199364826</v>
      </c>
      <c r="N554" s="9" t="n">
        <f aca="false">+Outflows!N554+Fees!N554+'Ongoing Cash Flows'!N554+'Terminal Value'!N554</f>
        <v>8423.02584284028</v>
      </c>
      <c r="O554" s="9" t="n">
        <f aca="false">+Outflows!O554+Fees!O554+'Ongoing Cash Flows'!O554+'Terminal Value'!O554</f>
        <v>8097.1616765164</v>
      </c>
      <c r="P554" s="9" t="n">
        <f aca="false">+Outflows!P554+Fees!P554+'Ongoing Cash Flows'!P554+'Terminal Value'!P554</f>
        <v>7989.04335731446</v>
      </c>
      <c r="Q554" s="9" t="n">
        <f aca="false">+Outflows!Q554+Fees!Q554+'Ongoing Cash Flows'!Q554+'Terminal Value'!Q554</f>
        <v>7960.7466316888</v>
      </c>
      <c r="R554" s="9" t="n">
        <f aca="false">+Outflows!R554+Fees!R554+'Ongoing Cash Flows'!R554+'Terminal Value'!R554</f>
        <v>1153.84716131029</v>
      </c>
      <c r="S554" s="9" t="n">
        <f aca="false">+Outflows!S554+Fees!S554+'Ongoing Cash Flows'!S554+'Terminal Value'!S554</f>
        <v>0</v>
      </c>
      <c r="T554" s="9" t="n">
        <f aca="false">+Outflows!T554+Fees!T554+'Ongoing Cash Flows'!T554+'Terminal Value'!T554</f>
        <v>0</v>
      </c>
      <c r="U554" s="9" t="n">
        <f aca="false">+Outflows!U554+Fees!U554+'Ongoing Cash Flows'!U554+'Terminal Value'!U554</f>
        <v>0</v>
      </c>
      <c r="V554" s="9" t="n">
        <f aca="false">+Outflows!V554+Fees!V554+'Ongoing Cash Flows'!V554+'Terminal Value'!V554</f>
        <v>0</v>
      </c>
      <c r="W554" s="9" t="n">
        <f aca="false">+Outflows!W554+Fees!W554+'Ongoing Cash Flows'!W554+'Terminal Value'!W554</f>
        <v>0</v>
      </c>
      <c r="X554" s="9" t="n">
        <f aca="false">+Outflows!X554+Fees!X554+'Ongoing Cash Flows'!X554+'Terminal Value'!X554</f>
        <v>0</v>
      </c>
      <c r="Y554" s="9" t="n">
        <f aca="false">+Outflows!Y554+Fees!Y554+'Ongoing Cash Flows'!Y554+'Terminal Value'!Y554</f>
        <v>0</v>
      </c>
      <c r="Z554" s="9" t="n">
        <f aca="false">+Outflows!Z554+Fees!Z554+'Ongoing Cash Flows'!Z554+'Terminal Value'!Z554</f>
        <v>0</v>
      </c>
      <c r="AA554" s="9" t="n">
        <f aca="false">+Outflows!AA554+Fees!AA554+'Ongoing Cash Flows'!AA554+'Terminal Value'!AA554</f>
        <v>0</v>
      </c>
      <c r="AB554" s="9" t="n">
        <f aca="false">+Outflows!AB554+Fees!AB554+'Ongoing Cash Flows'!AB554+'Terminal Value'!AB554</f>
        <v>0</v>
      </c>
      <c r="AC554" s="9" t="n">
        <f aca="false">+Outflows!AC554+Fees!AC554+'Ongoing Cash Flows'!AC554+'Terminal Value'!AC554</f>
        <v>0</v>
      </c>
      <c r="AD554" s="9" t="n">
        <f aca="false">+Outflows!AD554+Fees!AD554+'Ongoing Cash Flows'!AD554+'Terminal Value'!AD554</f>
        <v>0</v>
      </c>
      <c r="AE554" s="9" t="n">
        <f aca="false">+Outflows!AE554+Fees!AE554+'Ongoing Cash Flows'!AE554+'Terminal Value'!AE554</f>
        <v>0</v>
      </c>
      <c r="AF554" s="9" t="n">
        <f aca="false">+Outflows!AF554+Fees!AF554+'Ongoing Cash Flows'!AF554+'Terminal Value'!AF554</f>
        <v>0</v>
      </c>
      <c r="AG554" s="9" t="n">
        <f aca="false">+Outflows!AG554+Fees!AG554+'Ongoing Cash Flows'!AG554+'Terminal Value'!AG554</f>
        <v>0</v>
      </c>
      <c r="AH554" s="9" t="n">
        <f aca="false">+Outflows!AH554+Fees!AH554+'Ongoing Cash Flows'!AH554+'Terminal Value'!AH554</f>
        <v>0</v>
      </c>
      <c r="AI554" s="9" t="n">
        <f aca="false">+Outflows!AI554+Fees!AI554+'Ongoing Cash Flows'!AI554+'Terminal Value'!AI554</f>
        <v>0</v>
      </c>
      <c r="AJ554" s="9" t="n">
        <f aca="false">+Outflows!AJ554+Fees!AJ554+'Ongoing Cash Flows'!AJ554+'Terminal Value'!AJ554</f>
        <v>0</v>
      </c>
      <c r="AK554" s="9"/>
      <c r="AL554" s="1"/>
      <c r="AM554" s="32"/>
      <c r="AN554" s="33" t="n">
        <f aca="false">IF(ISERROR(XIRR(B554:AJ554,IRRDates)),-1,XIRR(B554:AJ554,IRRDates))</f>
        <v>0.0503198663225041</v>
      </c>
      <c r="AO554" s="9" t="n">
        <f aca="false">SUMPRODUCT(B554:AJ554,PVRf)</f>
        <v>0</v>
      </c>
      <c r="AP554" s="9" t="n">
        <f aca="false">MIN(0,AO554-$AO$1004)^2</f>
        <v>0</v>
      </c>
      <c r="AQ554" s="9" t="n">
        <f aca="false">MAX(0,AO554-$AO$1004)^2</f>
        <v>0</v>
      </c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20"/>
      <c r="CM554" s="20"/>
      <c r="CN554" s="20"/>
      <c r="CO554" s="20"/>
      <c r="CP554" s="20"/>
    </row>
    <row r="555" customFormat="false" ht="11.25" hidden="false" customHeight="false" outlineLevel="0" collapsed="false">
      <c r="A555" s="1" t="n">
        <v>553</v>
      </c>
      <c r="B555" s="9" t="n">
        <f aca="false">+Outflows!B555+Fees!B555+'Ongoing Cash Flows'!B555+'Terminal Value'!B555</f>
        <v>-92821.8570148395</v>
      </c>
      <c r="C555" s="9" t="n">
        <f aca="false">+Outflows!C555+Fees!C555+'Ongoing Cash Flows'!C555+'Terminal Value'!C555</f>
        <v>14128.0885738065</v>
      </c>
      <c r="D555" s="9" t="n">
        <f aca="false">+Outflows!D555+Fees!D555+'Ongoing Cash Flows'!D555+'Terminal Value'!D555</f>
        <v>12106.1959792068</v>
      </c>
      <c r="E555" s="9" t="n">
        <f aca="false">+Outflows!E555+Fees!E555+'Ongoing Cash Flows'!E555+'Terminal Value'!E555</f>
        <v>10154.5974946595</v>
      </c>
      <c r="F555" s="9" t="n">
        <f aca="false">+Outflows!F555+Fees!F555+'Ongoing Cash Flows'!F555+'Terminal Value'!F555</f>
        <v>9624.65220110531</v>
      </c>
      <c r="G555" s="9" t="n">
        <f aca="false">+Outflows!G555+Fees!G555+'Ongoing Cash Flows'!G555+'Terminal Value'!G555</f>
        <v>9323.51645635135</v>
      </c>
      <c r="H555" s="9" t="n">
        <f aca="false">+Outflows!H555+Fees!H555+'Ongoing Cash Flows'!H555+'Terminal Value'!H555</f>
        <v>8459.84246852224</v>
      </c>
      <c r="I555" s="9" t="n">
        <f aca="false">+Outflows!I555+Fees!I555+'Ongoing Cash Flows'!I555+'Terminal Value'!I555</f>
        <v>8310.60553260181</v>
      </c>
      <c r="J555" s="9" t="n">
        <f aca="false">+Outflows!J555+Fees!J555+'Ongoing Cash Flows'!J555+'Terminal Value'!J555</f>
        <v>8298.17133006683</v>
      </c>
      <c r="K555" s="9" t="n">
        <f aca="false">+Outflows!K555+Fees!K555+'Ongoing Cash Flows'!K555+'Terminal Value'!K555</f>
        <v>8288.97301525652</v>
      </c>
      <c r="L555" s="9" t="n">
        <f aca="false">+Outflows!L555+Fees!L555+'Ongoing Cash Flows'!L555+'Terminal Value'!L555</f>
        <v>8290.24339518642</v>
      </c>
      <c r="M555" s="9" t="n">
        <f aca="false">+Outflows!M555+Fees!M555+'Ongoing Cash Flows'!M555+'Terminal Value'!M555</f>
        <v>8262.1943809537</v>
      </c>
      <c r="N555" s="9" t="n">
        <f aca="false">+Outflows!N555+Fees!N555+'Ongoing Cash Flows'!N555+'Terminal Value'!N555</f>
        <v>8244.59066265451</v>
      </c>
      <c r="O555" s="9" t="n">
        <f aca="false">+Outflows!O555+Fees!O555+'Ongoing Cash Flows'!O555+'Terminal Value'!O555</f>
        <v>7918.42406382184</v>
      </c>
      <c r="P555" s="9" t="n">
        <f aca="false">+Outflows!P555+Fees!P555+'Ongoing Cash Flows'!P555+'Terminal Value'!P555</f>
        <v>7810.60817712869</v>
      </c>
      <c r="Q555" s="9" t="n">
        <f aca="false">+Outflows!Q555+Fees!Q555+'Ongoing Cash Flows'!Q555+'Terminal Value'!Q555</f>
        <v>7782.00901899424</v>
      </c>
      <c r="R555" s="9" t="n">
        <f aca="false">+Outflows!R555+Fees!R555+'Ongoing Cash Flows'!R555+'Terminal Value'!R555</f>
        <v>1064.6295712174</v>
      </c>
      <c r="S555" s="9" t="n">
        <f aca="false">+Outflows!S555+Fees!S555+'Ongoing Cash Flows'!S555+'Terminal Value'!S555</f>
        <v>0</v>
      </c>
      <c r="T555" s="9" t="n">
        <f aca="false">+Outflows!T555+Fees!T555+'Ongoing Cash Flows'!T555+'Terminal Value'!T555</f>
        <v>0</v>
      </c>
      <c r="U555" s="9" t="n">
        <f aca="false">+Outflows!U555+Fees!U555+'Ongoing Cash Flows'!U555+'Terminal Value'!U555</f>
        <v>0</v>
      </c>
      <c r="V555" s="9" t="n">
        <f aca="false">+Outflows!V555+Fees!V555+'Ongoing Cash Flows'!V555+'Terminal Value'!V555</f>
        <v>0</v>
      </c>
      <c r="W555" s="9" t="n">
        <f aca="false">+Outflows!W555+Fees!W555+'Ongoing Cash Flows'!W555+'Terminal Value'!W555</f>
        <v>0</v>
      </c>
      <c r="X555" s="9" t="n">
        <f aca="false">+Outflows!X555+Fees!X555+'Ongoing Cash Flows'!X555+'Terminal Value'!X555</f>
        <v>0</v>
      </c>
      <c r="Y555" s="9" t="n">
        <f aca="false">+Outflows!Y555+Fees!Y555+'Ongoing Cash Flows'!Y555+'Terminal Value'!Y555</f>
        <v>0</v>
      </c>
      <c r="Z555" s="9" t="n">
        <f aca="false">+Outflows!Z555+Fees!Z555+'Ongoing Cash Flows'!Z555+'Terminal Value'!Z555</f>
        <v>0</v>
      </c>
      <c r="AA555" s="9" t="n">
        <f aca="false">+Outflows!AA555+Fees!AA555+'Ongoing Cash Flows'!AA555+'Terminal Value'!AA555</f>
        <v>0</v>
      </c>
      <c r="AB555" s="9" t="n">
        <f aca="false">+Outflows!AB555+Fees!AB555+'Ongoing Cash Flows'!AB555+'Terminal Value'!AB555</f>
        <v>0</v>
      </c>
      <c r="AC555" s="9" t="n">
        <f aca="false">+Outflows!AC555+Fees!AC555+'Ongoing Cash Flows'!AC555+'Terminal Value'!AC555</f>
        <v>0</v>
      </c>
      <c r="AD555" s="9" t="n">
        <f aca="false">+Outflows!AD555+Fees!AD555+'Ongoing Cash Flows'!AD555+'Terminal Value'!AD555</f>
        <v>0</v>
      </c>
      <c r="AE555" s="9" t="n">
        <f aca="false">+Outflows!AE555+Fees!AE555+'Ongoing Cash Flows'!AE555+'Terminal Value'!AE555</f>
        <v>0</v>
      </c>
      <c r="AF555" s="9" t="n">
        <f aca="false">+Outflows!AF555+Fees!AF555+'Ongoing Cash Flows'!AF555+'Terminal Value'!AF555</f>
        <v>0</v>
      </c>
      <c r="AG555" s="9" t="n">
        <f aca="false">+Outflows!AG555+Fees!AG555+'Ongoing Cash Flows'!AG555+'Terminal Value'!AG555</f>
        <v>0</v>
      </c>
      <c r="AH555" s="9" t="n">
        <f aca="false">+Outflows!AH555+Fees!AH555+'Ongoing Cash Flows'!AH555+'Terminal Value'!AH555</f>
        <v>0</v>
      </c>
      <c r="AI555" s="9" t="n">
        <f aca="false">+Outflows!AI555+Fees!AI555+'Ongoing Cash Flows'!AI555+'Terminal Value'!AI555</f>
        <v>0</v>
      </c>
      <c r="AJ555" s="9" t="n">
        <f aca="false">+Outflows!AJ555+Fees!AJ555+'Ongoing Cash Flows'!AJ555+'Terminal Value'!AJ555</f>
        <v>0</v>
      </c>
      <c r="AK555" s="9"/>
      <c r="AL555" s="1"/>
      <c r="AM555" s="32"/>
      <c r="AN555" s="33" t="n">
        <f aca="false">IF(ISERROR(XIRR(B555:AJ555,IRRDates)),-1,XIRR(B555:AJ555,IRRDates))</f>
        <v>0.0597971871291058</v>
      </c>
      <c r="AO555" s="9" t="n">
        <f aca="false">SUMPRODUCT(B555:AJ555,PVRf)</f>
        <v>0</v>
      </c>
      <c r="AP555" s="9" t="n">
        <f aca="false">MIN(0,AO555-$AO$1004)^2</f>
        <v>0</v>
      </c>
      <c r="AQ555" s="9" t="n">
        <f aca="false">MAX(0,AO555-$AO$1004)^2</f>
        <v>0</v>
      </c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20"/>
      <c r="CM555" s="20"/>
      <c r="CN555" s="20"/>
      <c r="CO555" s="20"/>
      <c r="CP555" s="20"/>
    </row>
    <row r="556" customFormat="false" ht="11.25" hidden="false" customHeight="false" outlineLevel="0" collapsed="false">
      <c r="A556" s="1" t="n">
        <v>554</v>
      </c>
      <c r="B556" s="9" t="n">
        <f aca="false">+Outflows!B556+Fees!B556+'Ongoing Cash Flows'!B556+'Terminal Value'!B556</f>
        <v>-93269.2691990031</v>
      </c>
      <c r="C556" s="9" t="n">
        <f aca="false">+Outflows!C556+Fees!C556+'Ongoing Cash Flows'!C556+'Terminal Value'!C556</f>
        <v>14172.7588519394</v>
      </c>
      <c r="D556" s="9" t="n">
        <f aca="false">+Outflows!D556+Fees!D556+'Ongoing Cash Flows'!D556+'Terminal Value'!D556</f>
        <v>12162.9524625931</v>
      </c>
      <c r="E556" s="9" t="n">
        <f aca="false">+Outflows!E556+Fees!E556+'Ongoing Cash Flows'!E556+'Terminal Value'!E556</f>
        <v>10192.7119492351</v>
      </c>
      <c r="F556" s="9" t="n">
        <f aca="false">+Outflows!F556+Fees!F556+'Ongoing Cash Flows'!F556+'Terminal Value'!F556</f>
        <v>9738.35547559816</v>
      </c>
      <c r="G556" s="9" t="n">
        <f aca="false">+Outflows!G556+Fees!G556+'Ongoing Cash Flows'!G556+'Terminal Value'!G556</f>
        <v>9373.26381505065</v>
      </c>
      <c r="H556" s="9" t="n">
        <f aca="false">+Outflows!H556+Fees!H556+'Ongoing Cash Flows'!H556+'Terminal Value'!H556</f>
        <v>8470.67979382598</v>
      </c>
      <c r="I556" s="9" t="n">
        <f aca="false">+Outflows!I556+Fees!I556+'Ongoing Cash Flows'!I556+'Terminal Value'!I556</f>
        <v>8320.86881017678</v>
      </c>
      <c r="J556" s="9" t="n">
        <f aca="false">+Outflows!J556+Fees!J556+'Ongoing Cash Flows'!J556+'Terminal Value'!J556</f>
        <v>8308.43460764179</v>
      </c>
      <c r="K556" s="9" t="n">
        <f aca="false">+Outflows!K556+Fees!K556+'Ongoing Cash Flows'!K556+'Terminal Value'!K556</f>
        <v>8299.25368821721</v>
      </c>
      <c r="L556" s="9" t="n">
        <f aca="false">+Outflows!L556+Fees!L556+'Ongoing Cash Flows'!L556+'Terminal Value'!L556</f>
        <v>8300.50667276138</v>
      </c>
      <c r="M556" s="9" t="n">
        <f aca="false">+Outflows!M556+Fees!M556+'Ongoing Cash Flows'!M556+'Terminal Value'!M556</f>
        <v>8272.47505391439</v>
      </c>
      <c r="N556" s="9" t="n">
        <f aca="false">+Outflows!N556+Fees!N556+'Ongoing Cash Flows'!N556+'Terminal Value'!N556</f>
        <v>8254.85394022948</v>
      </c>
      <c r="O556" s="9" t="n">
        <f aca="false">+Outflows!O556+Fees!O556+'Ongoing Cash Flows'!O556+'Terminal Value'!O556</f>
        <v>7928.70473678252</v>
      </c>
      <c r="P556" s="9" t="n">
        <f aca="false">+Outflows!P556+Fees!P556+'Ongoing Cash Flows'!P556+'Terminal Value'!P556</f>
        <v>7820.87145470365</v>
      </c>
      <c r="Q556" s="9" t="n">
        <f aca="false">+Outflows!Q556+Fees!Q556+'Ongoing Cash Flows'!Q556+'Terminal Value'!Q556</f>
        <v>7792.28969195493</v>
      </c>
      <c r="R556" s="9" t="n">
        <f aca="false">+Outflows!R556+Fees!R556+'Ongoing Cash Flows'!R556+'Terminal Value'!R556</f>
        <v>1069.76121000489</v>
      </c>
      <c r="S556" s="9" t="n">
        <f aca="false">+Outflows!S556+Fees!S556+'Ongoing Cash Flows'!S556+'Terminal Value'!S556</f>
        <v>0</v>
      </c>
      <c r="T556" s="9" t="n">
        <f aca="false">+Outflows!T556+Fees!T556+'Ongoing Cash Flows'!T556+'Terminal Value'!T556</f>
        <v>0</v>
      </c>
      <c r="U556" s="9" t="n">
        <f aca="false">+Outflows!U556+Fees!U556+'Ongoing Cash Flows'!U556+'Terminal Value'!U556</f>
        <v>0</v>
      </c>
      <c r="V556" s="9" t="n">
        <f aca="false">+Outflows!V556+Fees!V556+'Ongoing Cash Flows'!V556+'Terminal Value'!V556</f>
        <v>0</v>
      </c>
      <c r="W556" s="9" t="n">
        <f aca="false">+Outflows!W556+Fees!W556+'Ongoing Cash Flows'!W556+'Terminal Value'!W556</f>
        <v>0</v>
      </c>
      <c r="X556" s="9" t="n">
        <f aca="false">+Outflows!X556+Fees!X556+'Ongoing Cash Flows'!X556+'Terminal Value'!X556</f>
        <v>0</v>
      </c>
      <c r="Y556" s="9" t="n">
        <f aca="false">+Outflows!Y556+Fees!Y556+'Ongoing Cash Flows'!Y556+'Terminal Value'!Y556</f>
        <v>0</v>
      </c>
      <c r="Z556" s="9" t="n">
        <f aca="false">+Outflows!Z556+Fees!Z556+'Ongoing Cash Flows'!Z556+'Terminal Value'!Z556</f>
        <v>0</v>
      </c>
      <c r="AA556" s="9" t="n">
        <f aca="false">+Outflows!AA556+Fees!AA556+'Ongoing Cash Flows'!AA556+'Terminal Value'!AA556</f>
        <v>0</v>
      </c>
      <c r="AB556" s="9" t="n">
        <f aca="false">+Outflows!AB556+Fees!AB556+'Ongoing Cash Flows'!AB556+'Terminal Value'!AB556</f>
        <v>0</v>
      </c>
      <c r="AC556" s="9" t="n">
        <f aca="false">+Outflows!AC556+Fees!AC556+'Ongoing Cash Flows'!AC556+'Terminal Value'!AC556</f>
        <v>0</v>
      </c>
      <c r="AD556" s="9" t="n">
        <f aca="false">+Outflows!AD556+Fees!AD556+'Ongoing Cash Flows'!AD556+'Terminal Value'!AD556</f>
        <v>0</v>
      </c>
      <c r="AE556" s="9" t="n">
        <f aca="false">+Outflows!AE556+Fees!AE556+'Ongoing Cash Flows'!AE556+'Terminal Value'!AE556</f>
        <v>0</v>
      </c>
      <c r="AF556" s="9" t="n">
        <f aca="false">+Outflows!AF556+Fees!AF556+'Ongoing Cash Flows'!AF556+'Terminal Value'!AF556</f>
        <v>0</v>
      </c>
      <c r="AG556" s="9" t="n">
        <f aca="false">+Outflows!AG556+Fees!AG556+'Ongoing Cash Flows'!AG556+'Terminal Value'!AG556</f>
        <v>0</v>
      </c>
      <c r="AH556" s="9" t="n">
        <f aca="false">+Outflows!AH556+Fees!AH556+'Ongoing Cash Flows'!AH556+'Terminal Value'!AH556</f>
        <v>0</v>
      </c>
      <c r="AI556" s="9" t="n">
        <f aca="false">+Outflows!AI556+Fees!AI556+'Ongoing Cash Flows'!AI556+'Terminal Value'!AI556</f>
        <v>0</v>
      </c>
      <c r="AJ556" s="9" t="n">
        <f aca="false">+Outflows!AJ556+Fees!AJ556+'Ongoing Cash Flows'!AJ556+'Terminal Value'!AJ556</f>
        <v>0</v>
      </c>
      <c r="AK556" s="9"/>
      <c r="AL556" s="1"/>
      <c r="AM556" s="32"/>
      <c r="AN556" s="33" t="n">
        <f aca="false">IF(ISERROR(XIRR(B556:AJ556,IRRDates)),-1,XIRR(B556:AJ556,IRRDates))</f>
        <v>0.0595499702876105</v>
      </c>
      <c r="AO556" s="9" t="n">
        <f aca="false">SUMPRODUCT(B556:AJ556,PVRf)</f>
        <v>0</v>
      </c>
      <c r="AP556" s="9" t="n">
        <f aca="false">MIN(0,AO556-$AO$1004)^2</f>
        <v>0</v>
      </c>
      <c r="AQ556" s="9" t="n">
        <f aca="false">MAX(0,AO556-$AO$1004)^2</f>
        <v>0</v>
      </c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20"/>
      <c r="CM556" s="20"/>
      <c r="CN556" s="20"/>
      <c r="CO556" s="20"/>
      <c r="CP556" s="20"/>
    </row>
    <row r="557" customFormat="false" ht="11.25" hidden="false" customHeight="false" outlineLevel="0" collapsed="false">
      <c r="A557" s="1" t="n">
        <v>555</v>
      </c>
      <c r="B557" s="9" t="n">
        <f aca="false">+Outflows!B557+Fees!B557+'Ongoing Cash Flows'!B557+'Terminal Value'!B557</f>
        <v>-89568.1198570636</v>
      </c>
      <c r="C557" s="9" t="n">
        <f aca="false">+Outflows!C557+Fees!C557+'Ongoing Cash Flows'!C557+'Terminal Value'!C557</f>
        <v>14020.3772360521</v>
      </c>
      <c r="D557" s="9" t="n">
        <f aca="false">+Outflows!D557+Fees!D557+'Ongoing Cash Flows'!D557+'Terminal Value'!D557</f>
        <v>12022.6156810285</v>
      </c>
      <c r="E557" s="9" t="n">
        <f aca="false">+Outflows!E557+Fees!E557+'Ongoing Cash Flows'!E557+'Terminal Value'!E557</f>
        <v>9878.73096318698</v>
      </c>
      <c r="F557" s="9" t="n">
        <f aca="false">+Outflows!F557+Fees!F557+'Ongoing Cash Flows'!F557+'Terminal Value'!F557</f>
        <v>9566.96158488287</v>
      </c>
      <c r="G557" s="9" t="n">
        <f aca="false">+Outflows!G557+Fees!G557+'Ongoing Cash Flows'!G557+'Terminal Value'!G557</f>
        <v>9280.08366529765</v>
      </c>
      <c r="H557" s="9" t="n">
        <f aca="false">+Outflows!H557+Fees!H557+'Ongoing Cash Flows'!H557+'Terminal Value'!H557</f>
        <v>8381.02966618968</v>
      </c>
      <c r="I557" s="9" t="n">
        <f aca="false">+Outflows!I557+Fees!I557+'Ongoing Cash Flows'!I557+'Terminal Value'!I557</f>
        <v>8235.96740519216</v>
      </c>
      <c r="J557" s="9" t="n">
        <f aca="false">+Outflows!J557+Fees!J557+'Ongoing Cash Flows'!J557+'Terminal Value'!J557</f>
        <v>8223.53320265717</v>
      </c>
      <c r="K557" s="9" t="n">
        <f aca="false">+Outflows!K557+Fees!K557+'Ongoing Cash Flows'!K557+'Terminal Value'!K557</f>
        <v>8214.20838254617</v>
      </c>
      <c r="L557" s="9" t="n">
        <f aca="false">+Outflows!L557+Fees!L557+'Ongoing Cash Flows'!L557+'Terminal Value'!L557</f>
        <v>8215.60526777676</v>
      </c>
      <c r="M557" s="9" t="n">
        <f aca="false">+Outflows!M557+Fees!M557+'Ongoing Cash Flows'!M557+'Terminal Value'!M557</f>
        <v>8187.42974824335</v>
      </c>
      <c r="N557" s="9" t="n">
        <f aca="false">+Outflows!N557+Fees!N557+'Ongoing Cash Flows'!N557+'Terminal Value'!N557</f>
        <v>8169.95253524485</v>
      </c>
      <c r="O557" s="9" t="n">
        <f aca="false">+Outflows!O557+Fees!O557+'Ongoing Cash Flows'!O557+'Terminal Value'!O557</f>
        <v>7843.65943111149</v>
      </c>
      <c r="P557" s="9" t="n">
        <f aca="false">+Outflows!P557+Fees!P557+'Ongoing Cash Flows'!P557+'Terminal Value'!P557</f>
        <v>7735.97004971903</v>
      </c>
      <c r="Q557" s="9" t="n">
        <f aca="false">+Outflows!Q557+Fees!Q557+'Ongoing Cash Flows'!Q557+'Terminal Value'!Q557</f>
        <v>7707.24438628389</v>
      </c>
      <c r="R557" s="9" t="n">
        <f aca="false">+Outflows!R557+Fees!R557+'Ongoing Cash Flows'!R557+'Terminal Value'!R557</f>
        <v>1027.31050751258</v>
      </c>
      <c r="S557" s="9" t="n">
        <f aca="false">+Outflows!S557+Fees!S557+'Ongoing Cash Flows'!S557+'Terminal Value'!S557</f>
        <v>0</v>
      </c>
      <c r="T557" s="9" t="n">
        <f aca="false">+Outflows!T557+Fees!T557+'Ongoing Cash Flows'!T557+'Terminal Value'!T557</f>
        <v>0</v>
      </c>
      <c r="U557" s="9" t="n">
        <f aca="false">+Outflows!U557+Fees!U557+'Ongoing Cash Flows'!U557+'Terminal Value'!U557</f>
        <v>0</v>
      </c>
      <c r="V557" s="9" t="n">
        <f aca="false">+Outflows!V557+Fees!V557+'Ongoing Cash Flows'!V557+'Terminal Value'!V557</f>
        <v>0</v>
      </c>
      <c r="W557" s="9" t="n">
        <f aca="false">+Outflows!W557+Fees!W557+'Ongoing Cash Flows'!W557+'Terminal Value'!W557</f>
        <v>0</v>
      </c>
      <c r="X557" s="9" t="n">
        <f aca="false">+Outflows!X557+Fees!X557+'Ongoing Cash Flows'!X557+'Terminal Value'!X557</f>
        <v>0</v>
      </c>
      <c r="Y557" s="9" t="n">
        <f aca="false">+Outflows!Y557+Fees!Y557+'Ongoing Cash Flows'!Y557+'Terminal Value'!Y557</f>
        <v>0</v>
      </c>
      <c r="Z557" s="9" t="n">
        <f aca="false">+Outflows!Z557+Fees!Z557+'Ongoing Cash Flows'!Z557+'Terminal Value'!Z557</f>
        <v>0</v>
      </c>
      <c r="AA557" s="9" t="n">
        <f aca="false">+Outflows!AA557+Fees!AA557+'Ongoing Cash Flows'!AA557+'Terminal Value'!AA557</f>
        <v>0</v>
      </c>
      <c r="AB557" s="9" t="n">
        <f aca="false">+Outflows!AB557+Fees!AB557+'Ongoing Cash Flows'!AB557+'Terminal Value'!AB557</f>
        <v>0</v>
      </c>
      <c r="AC557" s="9" t="n">
        <f aca="false">+Outflows!AC557+Fees!AC557+'Ongoing Cash Flows'!AC557+'Terminal Value'!AC557</f>
        <v>0</v>
      </c>
      <c r="AD557" s="9" t="n">
        <f aca="false">+Outflows!AD557+Fees!AD557+'Ongoing Cash Flows'!AD557+'Terminal Value'!AD557</f>
        <v>0</v>
      </c>
      <c r="AE557" s="9" t="n">
        <f aca="false">+Outflows!AE557+Fees!AE557+'Ongoing Cash Flows'!AE557+'Terminal Value'!AE557</f>
        <v>0</v>
      </c>
      <c r="AF557" s="9" t="n">
        <f aca="false">+Outflows!AF557+Fees!AF557+'Ongoing Cash Flows'!AF557+'Terminal Value'!AF557</f>
        <v>0</v>
      </c>
      <c r="AG557" s="9" t="n">
        <f aca="false">+Outflows!AG557+Fees!AG557+'Ongoing Cash Flows'!AG557+'Terminal Value'!AG557</f>
        <v>0</v>
      </c>
      <c r="AH557" s="9" t="n">
        <f aca="false">+Outflows!AH557+Fees!AH557+'Ongoing Cash Flows'!AH557+'Terminal Value'!AH557</f>
        <v>0</v>
      </c>
      <c r="AI557" s="9" t="n">
        <f aca="false">+Outflows!AI557+Fees!AI557+'Ongoing Cash Flows'!AI557+'Terminal Value'!AI557</f>
        <v>0</v>
      </c>
      <c r="AJ557" s="9" t="n">
        <f aca="false">+Outflows!AJ557+Fees!AJ557+'Ongoing Cash Flows'!AJ557+'Terminal Value'!AJ557</f>
        <v>0</v>
      </c>
      <c r="AK557" s="9"/>
      <c r="AL557" s="1"/>
      <c r="AM557" s="32"/>
      <c r="AN557" s="33" t="n">
        <f aca="false">IF(ISERROR(XIRR(B557:AJ557,IRRDates)),-1,XIRR(B557:AJ557,IRRDates))</f>
        <v>0.0641842047354899</v>
      </c>
      <c r="AO557" s="9" t="n">
        <f aca="false">SUMPRODUCT(B557:AJ557,PVRf)</f>
        <v>0</v>
      </c>
      <c r="AP557" s="9" t="n">
        <f aca="false">MIN(0,AO557-$AO$1004)^2</f>
        <v>0</v>
      </c>
      <c r="AQ557" s="9" t="n">
        <f aca="false">MAX(0,AO557-$AO$1004)^2</f>
        <v>0</v>
      </c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20"/>
      <c r="CM557" s="20"/>
      <c r="CN557" s="20"/>
      <c r="CO557" s="20"/>
      <c r="CP557" s="20"/>
    </row>
    <row r="558" customFormat="false" ht="11.25" hidden="false" customHeight="false" outlineLevel="0" collapsed="false">
      <c r="A558" s="1" t="n">
        <v>556</v>
      </c>
      <c r="B558" s="9" t="n">
        <f aca="false">+Outflows!B558+Fees!B558+'Ongoing Cash Flows'!B558+'Terminal Value'!B558</f>
        <v>-99827.016280036</v>
      </c>
      <c r="C558" s="9" t="n">
        <f aca="false">+Outflows!C558+Fees!C558+'Ongoing Cash Flows'!C558+'Terminal Value'!C558</f>
        <v>14266.4384923895</v>
      </c>
      <c r="D558" s="9" t="n">
        <f aca="false">+Outflows!D558+Fees!D558+'Ongoing Cash Flows'!D558+'Terminal Value'!D558</f>
        <v>12300.9582697987</v>
      </c>
      <c r="E558" s="9" t="n">
        <f aca="false">+Outflows!E558+Fees!E558+'Ongoing Cash Flows'!E558+'Terminal Value'!E558</f>
        <v>10450.3624470934</v>
      </c>
      <c r="F558" s="9" t="n">
        <f aca="false">+Outflows!F558+Fees!F558+'Ongoing Cash Flows'!F558+'Terminal Value'!F558</f>
        <v>9906.38143939677</v>
      </c>
      <c r="G558" s="9" t="n">
        <f aca="false">+Outflows!G558+Fees!G558+'Ongoing Cash Flows'!G558+'Terminal Value'!G558</f>
        <v>9652.71334854434</v>
      </c>
      <c r="H558" s="9" t="n">
        <f aca="false">+Outflows!H558+Fees!H558+'Ongoing Cash Flows'!H558+'Terminal Value'!H558</f>
        <v>8629.52311748206</v>
      </c>
      <c r="I558" s="9" t="n">
        <f aca="false">+Outflows!I558+Fees!I558+'Ongoing Cash Flows'!I558+'Terminal Value'!I558</f>
        <v>8471.29828201801</v>
      </c>
      <c r="J558" s="9" t="n">
        <f aca="false">+Outflows!J558+Fees!J558+'Ongoing Cash Flows'!J558+'Terminal Value'!J558</f>
        <v>8458.86407948302</v>
      </c>
      <c r="K558" s="9" t="n">
        <f aca="false">+Outflows!K558+Fees!K558+'Ongoing Cash Flows'!K558+'Terminal Value'!K558</f>
        <v>8449.93812526495</v>
      </c>
      <c r="L558" s="9" t="n">
        <f aca="false">+Outflows!L558+Fees!L558+'Ongoing Cash Flows'!L558+'Terminal Value'!L558</f>
        <v>8450.93614460261</v>
      </c>
      <c r="M558" s="9" t="n">
        <f aca="false">+Outflows!M558+Fees!M558+'Ongoing Cash Flows'!M558+'Terminal Value'!M558</f>
        <v>8423.15949096213</v>
      </c>
      <c r="N558" s="9" t="n">
        <f aca="false">+Outflows!N558+Fees!N558+'Ongoing Cash Flows'!N558+'Terminal Value'!N558</f>
        <v>8405.2834120707</v>
      </c>
      <c r="O558" s="9" t="n">
        <f aca="false">+Outflows!O558+Fees!O558+'Ongoing Cash Flows'!O558+'Terminal Value'!O558</f>
        <v>8079.38917383026</v>
      </c>
      <c r="P558" s="9" t="n">
        <f aca="false">+Outflows!P558+Fees!P558+'Ongoing Cash Flows'!P558+'Terminal Value'!P558</f>
        <v>7971.30092654488</v>
      </c>
      <c r="Q558" s="9" t="n">
        <f aca="false">+Outflows!Q558+Fees!Q558+'Ongoing Cash Flows'!Q558+'Terminal Value'!Q558</f>
        <v>7942.97412900267</v>
      </c>
      <c r="R558" s="9" t="n">
        <f aca="false">+Outflows!R558+Fees!R558+'Ongoing Cash Flows'!R558+'Terminal Value'!R558</f>
        <v>1144.9759459255</v>
      </c>
      <c r="S558" s="9" t="n">
        <f aca="false">+Outflows!S558+Fees!S558+'Ongoing Cash Flows'!S558+'Terminal Value'!S558</f>
        <v>0</v>
      </c>
      <c r="T558" s="9" t="n">
        <f aca="false">+Outflows!T558+Fees!T558+'Ongoing Cash Flows'!T558+'Terminal Value'!T558</f>
        <v>0</v>
      </c>
      <c r="U558" s="9" t="n">
        <f aca="false">+Outflows!U558+Fees!U558+'Ongoing Cash Flows'!U558+'Terminal Value'!U558</f>
        <v>0</v>
      </c>
      <c r="V558" s="9" t="n">
        <f aca="false">+Outflows!V558+Fees!V558+'Ongoing Cash Flows'!V558+'Terminal Value'!V558</f>
        <v>0</v>
      </c>
      <c r="W558" s="9" t="n">
        <f aca="false">+Outflows!W558+Fees!W558+'Ongoing Cash Flows'!W558+'Terminal Value'!W558</f>
        <v>0</v>
      </c>
      <c r="X558" s="9" t="n">
        <f aca="false">+Outflows!X558+Fees!X558+'Ongoing Cash Flows'!X558+'Terminal Value'!X558</f>
        <v>0</v>
      </c>
      <c r="Y558" s="9" t="n">
        <f aca="false">+Outflows!Y558+Fees!Y558+'Ongoing Cash Flows'!Y558+'Terminal Value'!Y558</f>
        <v>0</v>
      </c>
      <c r="Z558" s="9" t="n">
        <f aca="false">+Outflows!Z558+Fees!Z558+'Ongoing Cash Flows'!Z558+'Terminal Value'!Z558</f>
        <v>0</v>
      </c>
      <c r="AA558" s="9" t="n">
        <f aca="false">+Outflows!AA558+Fees!AA558+'Ongoing Cash Flows'!AA558+'Terminal Value'!AA558</f>
        <v>0</v>
      </c>
      <c r="AB558" s="9" t="n">
        <f aca="false">+Outflows!AB558+Fees!AB558+'Ongoing Cash Flows'!AB558+'Terminal Value'!AB558</f>
        <v>0</v>
      </c>
      <c r="AC558" s="9" t="n">
        <f aca="false">+Outflows!AC558+Fees!AC558+'Ongoing Cash Flows'!AC558+'Terminal Value'!AC558</f>
        <v>0</v>
      </c>
      <c r="AD558" s="9" t="n">
        <f aca="false">+Outflows!AD558+Fees!AD558+'Ongoing Cash Flows'!AD558+'Terminal Value'!AD558</f>
        <v>0</v>
      </c>
      <c r="AE558" s="9" t="n">
        <f aca="false">+Outflows!AE558+Fees!AE558+'Ongoing Cash Flows'!AE558+'Terminal Value'!AE558</f>
        <v>0</v>
      </c>
      <c r="AF558" s="9" t="n">
        <f aca="false">+Outflows!AF558+Fees!AF558+'Ongoing Cash Flows'!AF558+'Terminal Value'!AF558</f>
        <v>0</v>
      </c>
      <c r="AG558" s="9" t="n">
        <f aca="false">+Outflows!AG558+Fees!AG558+'Ongoing Cash Flows'!AG558+'Terminal Value'!AG558</f>
        <v>0</v>
      </c>
      <c r="AH558" s="9" t="n">
        <f aca="false">+Outflows!AH558+Fees!AH558+'Ongoing Cash Flows'!AH558+'Terminal Value'!AH558</f>
        <v>0</v>
      </c>
      <c r="AI558" s="9" t="n">
        <f aca="false">+Outflows!AI558+Fees!AI558+'Ongoing Cash Flows'!AI558+'Terminal Value'!AI558</f>
        <v>0</v>
      </c>
      <c r="AJ558" s="9" t="n">
        <f aca="false">+Outflows!AJ558+Fees!AJ558+'Ongoing Cash Flows'!AJ558+'Terminal Value'!AJ558</f>
        <v>0</v>
      </c>
      <c r="AK558" s="9"/>
      <c r="AL558" s="1"/>
      <c r="AM558" s="32"/>
      <c r="AN558" s="33" t="n">
        <f aca="false">IF(ISERROR(XIRR(B558:AJ558,IRRDates)),-1,XIRR(B558:AJ558,IRRDates))</f>
        <v>0.051164834857362</v>
      </c>
      <c r="AO558" s="9" t="n">
        <f aca="false">SUMPRODUCT(B558:AJ558,PVRf)</f>
        <v>0</v>
      </c>
      <c r="AP558" s="9" t="n">
        <f aca="false">MIN(0,AO558-$AO$1004)^2</f>
        <v>0</v>
      </c>
      <c r="AQ558" s="9" t="n">
        <f aca="false">MAX(0,AO558-$AO$1004)^2</f>
        <v>0</v>
      </c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20"/>
      <c r="CM558" s="20"/>
      <c r="CN558" s="20"/>
      <c r="CO558" s="20"/>
      <c r="CP558" s="20"/>
    </row>
    <row r="559" customFormat="false" ht="11.25" hidden="false" customHeight="false" outlineLevel="0" collapsed="false">
      <c r="A559" s="1" t="n">
        <v>557</v>
      </c>
      <c r="B559" s="9" t="n">
        <f aca="false">+Outflows!B559+Fees!B559+'Ongoing Cash Flows'!B559+'Terminal Value'!B559</f>
        <v>-102406.40790039</v>
      </c>
      <c r="C559" s="9" t="n">
        <f aca="false">+Outflows!C559+Fees!C559+'Ongoing Cash Flows'!C559+'Terminal Value'!C559</f>
        <v>14286.2995984137</v>
      </c>
      <c r="D559" s="9" t="n">
        <f aca="false">+Outflows!D559+Fees!D559+'Ongoing Cash Flows'!D559+'Terminal Value'!D559</f>
        <v>12435.7688701748</v>
      </c>
      <c r="E559" s="9" t="n">
        <f aca="false">+Outflows!E559+Fees!E559+'Ongoing Cash Flows'!E559+'Terminal Value'!E559</f>
        <v>10400.2460146881</v>
      </c>
      <c r="F559" s="9" t="n">
        <f aca="false">+Outflows!F559+Fees!F559+'Ongoing Cash Flows'!F559+'Terminal Value'!F559</f>
        <v>10005.7550675676</v>
      </c>
      <c r="G559" s="9" t="n">
        <f aca="false">+Outflows!G559+Fees!G559+'Ongoing Cash Flows'!G559+'Terminal Value'!G559</f>
        <v>9576.48007683896</v>
      </c>
      <c r="H559" s="9" t="n">
        <f aca="false">+Outflows!H559+Fees!H559+'Ongoing Cash Flows'!H559+'Terminal Value'!H559</f>
        <v>8692.00176036427</v>
      </c>
      <c r="I559" s="9" t="n">
        <f aca="false">+Outflows!I559+Fees!I559+'Ongoing Cash Flows'!I559+'Terminal Value'!I559</f>
        <v>8530.46746227565</v>
      </c>
      <c r="J559" s="9" t="n">
        <f aca="false">+Outflows!J559+Fees!J559+'Ongoing Cash Flows'!J559+'Terminal Value'!J559</f>
        <v>8518.03325974065</v>
      </c>
      <c r="K559" s="9" t="n">
        <f aca="false">+Outflows!K559+Fees!K559+'Ongoing Cash Flows'!K559+'Terminal Value'!K559</f>
        <v>8509.20759226878</v>
      </c>
      <c r="L559" s="9" t="n">
        <f aca="false">+Outflows!L559+Fees!L559+'Ongoing Cash Flows'!L559+'Terminal Value'!L559</f>
        <v>8510.10532486024</v>
      </c>
      <c r="M559" s="9" t="n">
        <f aca="false">+Outflows!M559+Fees!M559+'Ongoing Cash Flows'!M559+'Terminal Value'!M559</f>
        <v>8482.42895796596</v>
      </c>
      <c r="N559" s="9" t="n">
        <f aca="false">+Outflows!N559+Fees!N559+'Ongoing Cash Flows'!N559+'Terminal Value'!N559</f>
        <v>8464.45259232834</v>
      </c>
      <c r="O559" s="9" t="n">
        <f aca="false">+Outflows!O559+Fees!O559+'Ongoing Cash Flows'!O559+'Terminal Value'!O559</f>
        <v>8138.6586408341</v>
      </c>
      <c r="P559" s="9" t="n">
        <f aca="false">+Outflows!P559+Fees!P559+'Ongoing Cash Flows'!P559+'Terminal Value'!P559</f>
        <v>8030.47010680252</v>
      </c>
      <c r="Q559" s="9" t="n">
        <f aca="false">+Outflows!Q559+Fees!Q559+'Ongoing Cash Flows'!Q559+'Terminal Value'!Q559</f>
        <v>8002.2435960065</v>
      </c>
      <c r="R559" s="9" t="n">
        <f aca="false">+Outflows!R559+Fees!R559+'Ongoing Cash Flows'!R559+'Terminal Value'!R559</f>
        <v>1174.56053605432</v>
      </c>
      <c r="S559" s="9" t="n">
        <f aca="false">+Outflows!S559+Fees!S559+'Ongoing Cash Flows'!S559+'Terminal Value'!S559</f>
        <v>0</v>
      </c>
      <c r="T559" s="9" t="n">
        <f aca="false">+Outflows!T559+Fees!T559+'Ongoing Cash Flows'!T559+'Terminal Value'!T559</f>
        <v>0</v>
      </c>
      <c r="U559" s="9" t="n">
        <f aca="false">+Outflows!U559+Fees!U559+'Ongoing Cash Flows'!U559+'Terminal Value'!U559</f>
        <v>0</v>
      </c>
      <c r="V559" s="9" t="n">
        <f aca="false">+Outflows!V559+Fees!V559+'Ongoing Cash Flows'!V559+'Terminal Value'!V559</f>
        <v>0</v>
      </c>
      <c r="W559" s="9" t="n">
        <f aca="false">+Outflows!W559+Fees!W559+'Ongoing Cash Flows'!W559+'Terminal Value'!W559</f>
        <v>0</v>
      </c>
      <c r="X559" s="9" t="n">
        <f aca="false">+Outflows!X559+Fees!X559+'Ongoing Cash Flows'!X559+'Terminal Value'!X559</f>
        <v>0</v>
      </c>
      <c r="Y559" s="9" t="n">
        <f aca="false">+Outflows!Y559+Fees!Y559+'Ongoing Cash Flows'!Y559+'Terminal Value'!Y559</f>
        <v>0</v>
      </c>
      <c r="Z559" s="9" t="n">
        <f aca="false">+Outflows!Z559+Fees!Z559+'Ongoing Cash Flows'!Z559+'Terminal Value'!Z559</f>
        <v>0</v>
      </c>
      <c r="AA559" s="9" t="n">
        <f aca="false">+Outflows!AA559+Fees!AA559+'Ongoing Cash Flows'!AA559+'Terminal Value'!AA559</f>
        <v>0</v>
      </c>
      <c r="AB559" s="9" t="n">
        <f aca="false">+Outflows!AB559+Fees!AB559+'Ongoing Cash Flows'!AB559+'Terminal Value'!AB559</f>
        <v>0</v>
      </c>
      <c r="AC559" s="9" t="n">
        <f aca="false">+Outflows!AC559+Fees!AC559+'Ongoing Cash Flows'!AC559+'Terminal Value'!AC559</f>
        <v>0</v>
      </c>
      <c r="AD559" s="9" t="n">
        <f aca="false">+Outflows!AD559+Fees!AD559+'Ongoing Cash Flows'!AD559+'Terminal Value'!AD559</f>
        <v>0</v>
      </c>
      <c r="AE559" s="9" t="n">
        <f aca="false">+Outflows!AE559+Fees!AE559+'Ongoing Cash Flows'!AE559+'Terminal Value'!AE559</f>
        <v>0</v>
      </c>
      <c r="AF559" s="9" t="n">
        <f aca="false">+Outflows!AF559+Fees!AF559+'Ongoing Cash Flows'!AF559+'Terminal Value'!AF559</f>
        <v>0</v>
      </c>
      <c r="AG559" s="9" t="n">
        <f aca="false">+Outflows!AG559+Fees!AG559+'Ongoing Cash Flows'!AG559+'Terminal Value'!AG559</f>
        <v>0</v>
      </c>
      <c r="AH559" s="9" t="n">
        <f aca="false">+Outflows!AH559+Fees!AH559+'Ongoing Cash Flows'!AH559+'Terminal Value'!AH559</f>
        <v>0</v>
      </c>
      <c r="AI559" s="9" t="n">
        <f aca="false">+Outflows!AI559+Fees!AI559+'Ongoing Cash Flows'!AI559+'Terminal Value'!AI559</f>
        <v>0</v>
      </c>
      <c r="AJ559" s="9" t="n">
        <f aca="false">+Outflows!AJ559+Fees!AJ559+'Ongoing Cash Flows'!AJ559+'Terminal Value'!AJ559</f>
        <v>0</v>
      </c>
      <c r="AK559" s="9"/>
      <c r="AL559" s="1"/>
      <c r="AM559" s="32"/>
      <c r="AN559" s="33" t="n">
        <f aca="false">IF(ISERROR(XIRR(B559:AJ559,IRRDates)),-1,XIRR(B559:AJ559,IRRDates))</f>
        <v>0.0478228555183473</v>
      </c>
      <c r="AO559" s="9" t="n">
        <f aca="false">SUMPRODUCT(B559:AJ559,PVRf)</f>
        <v>0</v>
      </c>
      <c r="AP559" s="9" t="n">
        <f aca="false">MIN(0,AO559-$AO$1004)^2</f>
        <v>0</v>
      </c>
      <c r="AQ559" s="9" t="n">
        <f aca="false">MAX(0,AO559-$AO$1004)^2</f>
        <v>0</v>
      </c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20"/>
      <c r="CM559" s="20"/>
      <c r="CN559" s="20"/>
      <c r="CO559" s="20"/>
      <c r="CP559" s="20"/>
    </row>
    <row r="560" customFormat="false" ht="11.25" hidden="false" customHeight="false" outlineLevel="0" collapsed="false">
      <c r="A560" s="1" t="n">
        <v>558</v>
      </c>
      <c r="B560" s="9" t="n">
        <f aca="false">+Outflows!B560+Fees!B560+'Ongoing Cash Flows'!B560+'Terminal Value'!B560</f>
        <v>-88427.5123153103</v>
      </c>
      <c r="C560" s="9" t="n">
        <f aca="false">+Outflows!C560+Fees!C560+'Ongoing Cash Flows'!C560+'Terminal Value'!C560</f>
        <v>14057.3245230344</v>
      </c>
      <c r="D560" s="9" t="n">
        <f aca="false">+Outflows!D560+Fees!D560+'Ongoing Cash Flows'!D560+'Terminal Value'!D560</f>
        <v>11957.5394013212</v>
      </c>
      <c r="E560" s="9" t="n">
        <f aca="false">+Outflows!E560+Fees!E560+'Ongoing Cash Flows'!E560+'Terminal Value'!E560</f>
        <v>9998.95859082519</v>
      </c>
      <c r="F560" s="9" t="n">
        <f aca="false">+Outflows!F560+Fees!F560+'Ongoing Cash Flows'!F560+'Terminal Value'!F560</f>
        <v>9592.55194795619</v>
      </c>
      <c r="G560" s="9" t="n">
        <f aca="false">+Outflows!G560+Fees!G560+'Ongoing Cash Flows'!G560+'Terminal Value'!G560</f>
        <v>9301.99279820362</v>
      </c>
      <c r="H560" s="9" t="n">
        <f aca="false">+Outflows!H560+Fees!H560+'Ongoing Cash Flows'!H560+'Terminal Value'!H560</f>
        <v>8353.40159656752</v>
      </c>
      <c r="I560" s="9" t="n">
        <f aca="false">+Outflows!I560+Fees!I560+'Ongoing Cash Flows'!I560+'Terminal Value'!I560</f>
        <v>8209.80278067038</v>
      </c>
      <c r="J560" s="9" t="n">
        <f aca="false">+Outflows!J560+Fees!J560+'Ongoing Cash Flows'!J560+'Terminal Value'!J560</f>
        <v>8197.36857813539</v>
      </c>
      <c r="K560" s="9" t="n">
        <f aca="false">+Outflows!K560+Fees!K560+'Ongoing Cash Flows'!K560+'Terminal Value'!K560</f>
        <v>8187.99941120317</v>
      </c>
      <c r="L560" s="9" t="n">
        <f aca="false">+Outflows!L560+Fees!L560+'Ongoing Cash Flows'!L560+'Terminal Value'!L560</f>
        <v>8189.44064325498</v>
      </c>
      <c r="M560" s="9" t="n">
        <f aca="false">+Outflows!M560+Fees!M560+'Ongoing Cash Flows'!M560+'Terminal Value'!M560</f>
        <v>8161.22077690034</v>
      </c>
      <c r="N560" s="9" t="n">
        <f aca="false">+Outflows!N560+Fees!N560+'Ongoing Cash Flows'!N560+'Terminal Value'!N560</f>
        <v>8143.78791072307</v>
      </c>
      <c r="O560" s="9" t="n">
        <f aca="false">+Outflows!O560+Fees!O560+'Ongoing Cash Flows'!O560+'Terminal Value'!O560</f>
        <v>7817.45045976848</v>
      </c>
      <c r="P560" s="9" t="n">
        <f aca="false">+Outflows!P560+Fees!P560+'Ongoing Cash Flows'!P560+'Terminal Value'!P560</f>
        <v>7709.80542519725</v>
      </c>
      <c r="Q560" s="9" t="n">
        <f aca="false">+Outflows!Q560+Fees!Q560+'Ongoing Cash Flows'!Q560+'Terminal Value'!Q560</f>
        <v>7681.03541494088</v>
      </c>
      <c r="R560" s="9" t="n">
        <f aca="false">+Outflows!R560+Fees!R560+'Ongoing Cash Flows'!R560+'Terminal Value'!R560</f>
        <v>1014.22819525168</v>
      </c>
      <c r="S560" s="9" t="n">
        <f aca="false">+Outflows!S560+Fees!S560+'Ongoing Cash Flows'!S560+'Terminal Value'!S560</f>
        <v>0</v>
      </c>
      <c r="T560" s="9" t="n">
        <f aca="false">+Outflows!T560+Fees!T560+'Ongoing Cash Flows'!T560+'Terminal Value'!T560</f>
        <v>0</v>
      </c>
      <c r="U560" s="9" t="n">
        <f aca="false">+Outflows!U560+Fees!U560+'Ongoing Cash Flows'!U560+'Terminal Value'!U560</f>
        <v>0</v>
      </c>
      <c r="V560" s="9" t="n">
        <f aca="false">+Outflows!V560+Fees!V560+'Ongoing Cash Flows'!V560+'Terminal Value'!V560</f>
        <v>0</v>
      </c>
      <c r="W560" s="9" t="n">
        <f aca="false">+Outflows!W560+Fees!W560+'Ongoing Cash Flows'!W560+'Terminal Value'!W560</f>
        <v>0</v>
      </c>
      <c r="X560" s="9" t="n">
        <f aca="false">+Outflows!X560+Fees!X560+'Ongoing Cash Flows'!X560+'Terminal Value'!X560</f>
        <v>0</v>
      </c>
      <c r="Y560" s="9" t="n">
        <f aca="false">+Outflows!Y560+Fees!Y560+'Ongoing Cash Flows'!Y560+'Terminal Value'!Y560</f>
        <v>0</v>
      </c>
      <c r="Z560" s="9" t="n">
        <f aca="false">+Outflows!Z560+Fees!Z560+'Ongoing Cash Flows'!Z560+'Terminal Value'!Z560</f>
        <v>0</v>
      </c>
      <c r="AA560" s="9" t="n">
        <f aca="false">+Outflows!AA560+Fees!AA560+'Ongoing Cash Flows'!AA560+'Terminal Value'!AA560</f>
        <v>0</v>
      </c>
      <c r="AB560" s="9" t="n">
        <f aca="false">+Outflows!AB560+Fees!AB560+'Ongoing Cash Flows'!AB560+'Terminal Value'!AB560</f>
        <v>0</v>
      </c>
      <c r="AC560" s="9" t="n">
        <f aca="false">+Outflows!AC560+Fees!AC560+'Ongoing Cash Flows'!AC560+'Terminal Value'!AC560</f>
        <v>0</v>
      </c>
      <c r="AD560" s="9" t="n">
        <f aca="false">+Outflows!AD560+Fees!AD560+'Ongoing Cash Flows'!AD560+'Terminal Value'!AD560</f>
        <v>0</v>
      </c>
      <c r="AE560" s="9" t="n">
        <f aca="false">+Outflows!AE560+Fees!AE560+'Ongoing Cash Flows'!AE560+'Terminal Value'!AE560</f>
        <v>0</v>
      </c>
      <c r="AF560" s="9" t="n">
        <f aca="false">+Outflows!AF560+Fees!AF560+'Ongoing Cash Flows'!AF560+'Terminal Value'!AF560</f>
        <v>0</v>
      </c>
      <c r="AG560" s="9" t="n">
        <f aca="false">+Outflows!AG560+Fees!AG560+'Ongoing Cash Flows'!AG560+'Terminal Value'!AG560</f>
        <v>0</v>
      </c>
      <c r="AH560" s="9" t="n">
        <f aca="false">+Outflows!AH560+Fees!AH560+'Ongoing Cash Flows'!AH560+'Terminal Value'!AH560</f>
        <v>0</v>
      </c>
      <c r="AI560" s="9" t="n">
        <f aca="false">+Outflows!AI560+Fees!AI560+'Ongoing Cash Flows'!AI560+'Terminal Value'!AI560</f>
        <v>0</v>
      </c>
      <c r="AJ560" s="9" t="n">
        <f aca="false">+Outflows!AJ560+Fees!AJ560+'Ongoing Cash Flows'!AJ560+'Terminal Value'!AJ560</f>
        <v>0</v>
      </c>
      <c r="AK560" s="9"/>
      <c r="AL560" s="1"/>
      <c r="AM560" s="32"/>
      <c r="AN560" s="33" t="n">
        <f aca="false">IF(ISERROR(XIRR(B560:AJ560,IRRDates)),-1,XIRR(B560:AJ560,IRRDates))</f>
        <v>0.0663357529756471</v>
      </c>
      <c r="AO560" s="9" t="n">
        <f aca="false">SUMPRODUCT(B560:AJ560,PVRf)</f>
        <v>0</v>
      </c>
      <c r="AP560" s="9" t="n">
        <f aca="false">MIN(0,AO560-$AO$1004)^2</f>
        <v>0</v>
      </c>
      <c r="AQ560" s="9" t="n">
        <f aca="false">MAX(0,AO560-$AO$1004)^2</f>
        <v>0</v>
      </c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20"/>
      <c r="CM560" s="20"/>
      <c r="CN560" s="20"/>
      <c r="CO560" s="20"/>
      <c r="CP560" s="20"/>
    </row>
    <row r="561" customFormat="false" ht="11.25" hidden="false" customHeight="false" outlineLevel="0" collapsed="false">
      <c r="A561" s="1" t="n">
        <v>559</v>
      </c>
      <c r="B561" s="9" t="n">
        <f aca="false">+Outflows!B561+Fees!B561+'Ongoing Cash Flows'!B561+'Terminal Value'!B561</f>
        <v>-100938.133955746</v>
      </c>
      <c r="C561" s="9" t="n">
        <f aca="false">+Outflows!C561+Fees!C561+'Ongoing Cash Flows'!C561+'Terminal Value'!C561</f>
        <v>14287.3711329361</v>
      </c>
      <c r="D561" s="9" t="n">
        <f aca="false">+Outflows!D561+Fees!D561+'Ongoing Cash Flows'!D561+'Terminal Value'!D561</f>
        <v>12342.1230650058</v>
      </c>
      <c r="E561" s="9" t="n">
        <f aca="false">+Outflows!E561+Fees!E561+'Ongoing Cash Flows'!E561+'Terminal Value'!E561</f>
        <v>10332.1363772923</v>
      </c>
      <c r="F561" s="9" t="n">
        <f aca="false">+Outflows!F561+Fees!F561+'Ongoing Cash Flows'!F561+'Terminal Value'!F561</f>
        <v>9858.38579121236</v>
      </c>
      <c r="G561" s="9" t="n">
        <f aca="false">+Outflows!G561+Fees!G561+'Ongoing Cash Flows'!G561+'Terminal Value'!G561</f>
        <v>9571.79229800167</v>
      </c>
      <c r="H561" s="9" t="n">
        <f aca="false">+Outflows!H561+Fees!H561+'Ongoing Cash Flows'!H561+'Terminal Value'!H561</f>
        <v>8656.43687649135</v>
      </c>
      <c r="I561" s="9" t="n">
        <f aca="false">+Outflows!I561+Fees!I561+'Ongoing Cash Flows'!I561+'Terminal Value'!I561</f>
        <v>8496.78643260466</v>
      </c>
      <c r="J561" s="9" t="n">
        <f aca="false">+Outflows!J561+Fees!J561+'Ongoing Cash Flows'!J561+'Terminal Value'!J561</f>
        <v>8484.35223006967</v>
      </c>
      <c r="K561" s="9" t="n">
        <f aca="false">+Outflows!K561+Fees!K561+'Ongoing Cash Flows'!K561+'Terminal Value'!K561</f>
        <v>8475.46947610683</v>
      </c>
      <c r="L561" s="9" t="n">
        <f aca="false">+Outflows!L561+Fees!L561+'Ongoing Cash Flows'!L561+'Terminal Value'!L561</f>
        <v>8476.42429518926</v>
      </c>
      <c r="M561" s="9" t="n">
        <f aca="false">+Outflows!M561+Fees!M561+'Ongoing Cash Flows'!M561+'Terminal Value'!M561</f>
        <v>8448.69084180401</v>
      </c>
      <c r="N561" s="9" t="n">
        <f aca="false">+Outflows!N561+Fees!N561+'Ongoing Cash Flows'!N561+'Terminal Value'!N561</f>
        <v>8430.77156265735</v>
      </c>
      <c r="O561" s="9" t="n">
        <f aca="false">+Outflows!O561+Fees!O561+'Ongoing Cash Flows'!O561+'Terminal Value'!O561</f>
        <v>8104.92052467214</v>
      </c>
      <c r="P561" s="9" t="n">
        <f aca="false">+Outflows!P561+Fees!P561+'Ongoing Cash Flows'!P561+'Terminal Value'!P561</f>
        <v>7996.78907713153</v>
      </c>
      <c r="Q561" s="9" t="n">
        <f aca="false">+Outflows!Q561+Fees!Q561+'Ongoing Cash Flows'!Q561+'Terminal Value'!Q561</f>
        <v>7968.50547984455</v>
      </c>
      <c r="R561" s="9" t="n">
        <f aca="false">+Outflows!R561+Fees!R561+'Ongoing Cash Flows'!R561+'Terminal Value'!R561</f>
        <v>1157.72002121882</v>
      </c>
      <c r="S561" s="9" t="n">
        <f aca="false">+Outflows!S561+Fees!S561+'Ongoing Cash Flows'!S561+'Terminal Value'!S561</f>
        <v>0</v>
      </c>
      <c r="T561" s="9" t="n">
        <f aca="false">+Outflows!T561+Fees!T561+'Ongoing Cash Flows'!T561+'Terminal Value'!T561</f>
        <v>0</v>
      </c>
      <c r="U561" s="9" t="n">
        <f aca="false">+Outflows!U561+Fees!U561+'Ongoing Cash Flows'!U561+'Terminal Value'!U561</f>
        <v>0</v>
      </c>
      <c r="V561" s="9" t="n">
        <f aca="false">+Outflows!V561+Fees!V561+'Ongoing Cash Flows'!V561+'Terminal Value'!V561</f>
        <v>0</v>
      </c>
      <c r="W561" s="9" t="n">
        <f aca="false">+Outflows!W561+Fees!W561+'Ongoing Cash Flows'!W561+'Terminal Value'!W561</f>
        <v>0</v>
      </c>
      <c r="X561" s="9" t="n">
        <f aca="false">+Outflows!X561+Fees!X561+'Ongoing Cash Flows'!X561+'Terminal Value'!X561</f>
        <v>0</v>
      </c>
      <c r="Y561" s="9" t="n">
        <f aca="false">+Outflows!Y561+Fees!Y561+'Ongoing Cash Flows'!Y561+'Terminal Value'!Y561</f>
        <v>0</v>
      </c>
      <c r="Z561" s="9" t="n">
        <f aca="false">+Outflows!Z561+Fees!Z561+'Ongoing Cash Flows'!Z561+'Terminal Value'!Z561</f>
        <v>0</v>
      </c>
      <c r="AA561" s="9" t="n">
        <f aca="false">+Outflows!AA561+Fees!AA561+'Ongoing Cash Flows'!AA561+'Terminal Value'!AA561</f>
        <v>0</v>
      </c>
      <c r="AB561" s="9" t="n">
        <f aca="false">+Outflows!AB561+Fees!AB561+'Ongoing Cash Flows'!AB561+'Terminal Value'!AB561</f>
        <v>0</v>
      </c>
      <c r="AC561" s="9" t="n">
        <f aca="false">+Outflows!AC561+Fees!AC561+'Ongoing Cash Flows'!AC561+'Terminal Value'!AC561</f>
        <v>0</v>
      </c>
      <c r="AD561" s="9" t="n">
        <f aca="false">+Outflows!AD561+Fees!AD561+'Ongoing Cash Flows'!AD561+'Terminal Value'!AD561</f>
        <v>0</v>
      </c>
      <c r="AE561" s="9" t="n">
        <f aca="false">+Outflows!AE561+Fees!AE561+'Ongoing Cash Flows'!AE561+'Terminal Value'!AE561</f>
        <v>0</v>
      </c>
      <c r="AF561" s="9" t="n">
        <f aca="false">+Outflows!AF561+Fees!AF561+'Ongoing Cash Flows'!AF561+'Terminal Value'!AF561</f>
        <v>0</v>
      </c>
      <c r="AG561" s="9" t="n">
        <f aca="false">+Outflows!AG561+Fees!AG561+'Ongoing Cash Flows'!AG561+'Terminal Value'!AG561</f>
        <v>0</v>
      </c>
      <c r="AH561" s="9" t="n">
        <f aca="false">+Outflows!AH561+Fees!AH561+'Ongoing Cash Flows'!AH561+'Terminal Value'!AH561</f>
        <v>0</v>
      </c>
      <c r="AI561" s="9" t="n">
        <f aca="false">+Outflows!AI561+Fees!AI561+'Ongoing Cash Flows'!AI561+'Terminal Value'!AI561</f>
        <v>0</v>
      </c>
      <c r="AJ561" s="9" t="n">
        <f aca="false">+Outflows!AJ561+Fees!AJ561+'Ongoing Cash Flows'!AJ561+'Terminal Value'!AJ561</f>
        <v>0</v>
      </c>
      <c r="AK561" s="9"/>
      <c r="AL561" s="1"/>
      <c r="AM561" s="32"/>
      <c r="AN561" s="33" t="n">
        <f aca="false">IF(ISERROR(XIRR(B561:AJ561,IRRDates)),-1,XIRR(B561:AJ561,IRRDates))</f>
        <v>0.0493857127529589</v>
      </c>
      <c r="AO561" s="9" t="n">
        <f aca="false">SUMPRODUCT(B561:AJ561,PVRf)</f>
        <v>0</v>
      </c>
      <c r="AP561" s="9" t="n">
        <f aca="false">MIN(0,AO561-$AO$1004)^2</f>
        <v>0</v>
      </c>
      <c r="AQ561" s="9" t="n">
        <f aca="false">MAX(0,AO561-$AO$1004)^2</f>
        <v>0</v>
      </c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20"/>
      <c r="CM561" s="20"/>
      <c r="CN561" s="20"/>
      <c r="CO561" s="20"/>
      <c r="CP561" s="20"/>
    </row>
    <row r="562" customFormat="false" ht="11.25" hidden="false" customHeight="false" outlineLevel="0" collapsed="false">
      <c r="A562" s="1" t="n">
        <v>560</v>
      </c>
      <c r="B562" s="9" t="n">
        <f aca="false">+Outflows!B562+Fees!B562+'Ongoing Cash Flows'!B562+'Terminal Value'!B562</f>
        <v>-97127.3401895293</v>
      </c>
      <c r="C562" s="9" t="n">
        <f aca="false">+Outflows!C562+Fees!C562+'Ongoing Cash Flows'!C562+'Terminal Value'!C562</f>
        <v>14186.0743546234</v>
      </c>
      <c r="D562" s="9" t="n">
        <f aca="false">+Outflows!D562+Fees!D562+'Ongoing Cash Flows'!D562+'Terminal Value'!D562</f>
        <v>12310.6970397531</v>
      </c>
      <c r="E562" s="9" t="n">
        <f aca="false">+Outflows!E562+Fees!E562+'Ongoing Cash Flows'!E562+'Terminal Value'!E562</f>
        <v>10348.4328311174</v>
      </c>
      <c r="F562" s="9" t="n">
        <f aca="false">+Outflows!F562+Fees!F562+'Ongoing Cash Flows'!F562+'Terminal Value'!F562</f>
        <v>9865.76631367483</v>
      </c>
      <c r="G562" s="9" t="n">
        <f aca="false">+Outflows!G562+Fees!G562+'Ongoing Cash Flows'!G562+'Terminal Value'!G562</f>
        <v>9539.31380986412</v>
      </c>
      <c r="H562" s="9" t="n">
        <f aca="false">+Outflows!H562+Fees!H562+'Ongoing Cash Flows'!H562+'Terminal Value'!H562</f>
        <v>8564.13091529554</v>
      </c>
      <c r="I562" s="9" t="n">
        <f aca="false">+Outflows!I562+Fees!I562+'Ongoing Cash Flows'!I562+'Terminal Value'!I562</f>
        <v>8409.36987224266</v>
      </c>
      <c r="J562" s="9" t="n">
        <f aca="false">+Outflows!J562+Fees!J562+'Ongoing Cash Flows'!J562+'Terminal Value'!J562</f>
        <v>8396.93566970767</v>
      </c>
      <c r="K562" s="9" t="n">
        <f aca="false">+Outflows!K562+Fees!K562+'Ongoing Cash Flows'!K562+'Terminal Value'!K562</f>
        <v>8387.9047520832</v>
      </c>
      <c r="L562" s="9" t="n">
        <f aca="false">+Outflows!L562+Fees!L562+'Ongoing Cash Flows'!L562+'Terminal Value'!L562</f>
        <v>8389.00773482726</v>
      </c>
      <c r="M562" s="9" t="n">
        <f aca="false">+Outflows!M562+Fees!M562+'Ongoing Cash Flows'!M562+'Terminal Value'!M562</f>
        <v>8361.12611778038</v>
      </c>
      <c r="N562" s="9" t="n">
        <f aca="false">+Outflows!N562+Fees!N562+'Ongoing Cash Flows'!N562+'Terminal Value'!N562</f>
        <v>8343.35500229535</v>
      </c>
      <c r="O562" s="9" t="n">
        <f aca="false">+Outflows!O562+Fees!O562+'Ongoing Cash Flows'!O562+'Terminal Value'!O562</f>
        <v>8017.35580064851</v>
      </c>
      <c r="P562" s="9" t="n">
        <f aca="false">+Outflows!P562+Fees!P562+'Ongoing Cash Flows'!P562+'Terminal Value'!P562</f>
        <v>7909.37251676953</v>
      </c>
      <c r="Q562" s="9" t="n">
        <f aca="false">+Outflows!Q562+Fees!Q562+'Ongoing Cash Flows'!Q562+'Terminal Value'!Q562</f>
        <v>7880.94075582092</v>
      </c>
      <c r="R562" s="9" t="n">
        <f aca="false">+Outflows!R562+Fees!R562+'Ongoing Cash Flows'!R562+'Terminal Value'!R562</f>
        <v>1114.01174103782</v>
      </c>
      <c r="S562" s="9" t="n">
        <f aca="false">+Outflows!S562+Fees!S562+'Ongoing Cash Flows'!S562+'Terminal Value'!S562</f>
        <v>0</v>
      </c>
      <c r="T562" s="9" t="n">
        <f aca="false">+Outflows!T562+Fees!T562+'Ongoing Cash Flows'!T562+'Terminal Value'!T562</f>
        <v>0</v>
      </c>
      <c r="U562" s="9" t="n">
        <f aca="false">+Outflows!U562+Fees!U562+'Ongoing Cash Flows'!U562+'Terminal Value'!U562</f>
        <v>0</v>
      </c>
      <c r="V562" s="9" t="n">
        <f aca="false">+Outflows!V562+Fees!V562+'Ongoing Cash Flows'!V562+'Terminal Value'!V562</f>
        <v>0</v>
      </c>
      <c r="W562" s="9" t="n">
        <f aca="false">+Outflows!W562+Fees!W562+'Ongoing Cash Flows'!W562+'Terminal Value'!W562</f>
        <v>0</v>
      </c>
      <c r="X562" s="9" t="n">
        <f aca="false">+Outflows!X562+Fees!X562+'Ongoing Cash Flows'!X562+'Terminal Value'!X562</f>
        <v>0</v>
      </c>
      <c r="Y562" s="9" t="n">
        <f aca="false">+Outflows!Y562+Fees!Y562+'Ongoing Cash Flows'!Y562+'Terminal Value'!Y562</f>
        <v>0</v>
      </c>
      <c r="Z562" s="9" t="n">
        <f aca="false">+Outflows!Z562+Fees!Z562+'Ongoing Cash Flows'!Z562+'Terminal Value'!Z562</f>
        <v>0</v>
      </c>
      <c r="AA562" s="9" t="n">
        <f aca="false">+Outflows!AA562+Fees!AA562+'Ongoing Cash Flows'!AA562+'Terminal Value'!AA562</f>
        <v>0</v>
      </c>
      <c r="AB562" s="9" t="n">
        <f aca="false">+Outflows!AB562+Fees!AB562+'Ongoing Cash Flows'!AB562+'Terminal Value'!AB562</f>
        <v>0</v>
      </c>
      <c r="AC562" s="9" t="n">
        <f aca="false">+Outflows!AC562+Fees!AC562+'Ongoing Cash Flows'!AC562+'Terminal Value'!AC562</f>
        <v>0</v>
      </c>
      <c r="AD562" s="9" t="n">
        <f aca="false">+Outflows!AD562+Fees!AD562+'Ongoing Cash Flows'!AD562+'Terminal Value'!AD562</f>
        <v>0</v>
      </c>
      <c r="AE562" s="9" t="n">
        <f aca="false">+Outflows!AE562+Fees!AE562+'Ongoing Cash Flows'!AE562+'Terminal Value'!AE562</f>
        <v>0</v>
      </c>
      <c r="AF562" s="9" t="n">
        <f aca="false">+Outflows!AF562+Fees!AF562+'Ongoing Cash Flows'!AF562+'Terminal Value'!AF562</f>
        <v>0</v>
      </c>
      <c r="AG562" s="9" t="n">
        <f aca="false">+Outflows!AG562+Fees!AG562+'Ongoing Cash Flows'!AG562+'Terminal Value'!AG562</f>
        <v>0</v>
      </c>
      <c r="AH562" s="9" t="n">
        <f aca="false">+Outflows!AH562+Fees!AH562+'Ongoing Cash Flows'!AH562+'Terminal Value'!AH562</f>
        <v>0</v>
      </c>
      <c r="AI562" s="9" t="n">
        <f aca="false">+Outflows!AI562+Fees!AI562+'Ongoing Cash Flows'!AI562+'Terminal Value'!AI562</f>
        <v>0</v>
      </c>
      <c r="AJ562" s="9" t="n">
        <f aca="false">+Outflows!AJ562+Fees!AJ562+'Ongoing Cash Flows'!AJ562+'Terminal Value'!AJ562</f>
        <v>0</v>
      </c>
      <c r="AK562" s="9"/>
      <c r="AL562" s="1"/>
      <c r="AM562" s="32"/>
      <c r="AN562" s="33" t="n">
        <f aca="false">IF(ISERROR(XIRR(B562:AJ562,IRRDates)),-1,XIRR(B562:AJ562,IRRDates))</f>
        <v>0.054577077171594</v>
      </c>
      <c r="AO562" s="9" t="n">
        <f aca="false">SUMPRODUCT(B562:AJ562,PVRf)</f>
        <v>0</v>
      </c>
      <c r="AP562" s="9" t="n">
        <f aca="false">MIN(0,AO562-$AO$1004)^2</f>
        <v>0</v>
      </c>
      <c r="AQ562" s="9" t="n">
        <f aca="false">MAX(0,AO562-$AO$1004)^2</f>
        <v>0</v>
      </c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20"/>
      <c r="CM562" s="20"/>
      <c r="CN562" s="20"/>
      <c r="CO562" s="20"/>
      <c r="CP562" s="20"/>
    </row>
    <row r="563" customFormat="false" ht="11.25" hidden="false" customHeight="false" outlineLevel="0" collapsed="false">
      <c r="A563" s="1" t="n">
        <v>561</v>
      </c>
      <c r="B563" s="9" t="n">
        <f aca="false">+Outflows!B563+Fees!B563+'Ongoing Cash Flows'!B563+'Terminal Value'!B563</f>
        <v>-91788.388279997</v>
      </c>
      <c r="C563" s="9" t="n">
        <f aca="false">+Outflows!C563+Fees!C563+'Ongoing Cash Flows'!C563+'Terminal Value'!C563</f>
        <v>14189.6283776407</v>
      </c>
      <c r="D563" s="9" t="n">
        <f aca="false">+Outflows!D563+Fees!D563+'Ongoing Cash Flows'!D563+'Terminal Value'!D563</f>
        <v>12058.0466127698</v>
      </c>
      <c r="E563" s="9" t="n">
        <f aca="false">+Outflows!E563+Fees!E563+'Ongoing Cash Flows'!E563+'Terminal Value'!E563</f>
        <v>10122.8800669237</v>
      </c>
      <c r="F563" s="9" t="n">
        <f aca="false">+Outflows!F563+Fees!F563+'Ongoing Cash Flows'!F563+'Terminal Value'!F563</f>
        <v>9715.14186388259</v>
      </c>
      <c r="G563" s="9" t="n">
        <f aca="false">+Outflows!G563+Fees!G563+'Ongoing Cash Flows'!G563+'Terminal Value'!G563</f>
        <v>9363.78256188603</v>
      </c>
      <c r="H563" s="9" t="n">
        <f aca="false">+Outflows!H563+Fees!H563+'Ongoing Cash Flows'!H563+'Terminal Value'!H563</f>
        <v>8434.80954079439</v>
      </c>
      <c r="I563" s="9" t="n">
        <f aca="false">+Outflows!I563+Fees!I563+'Ongoing Cash Flows'!I563+'Terminal Value'!I563</f>
        <v>8286.89858659952</v>
      </c>
      <c r="J563" s="9" t="n">
        <f aca="false">+Outflows!J563+Fees!J563+'Ongoing Cash Flows'!J563+'Terminal Value'!J563</f>
        <v>8274.46438406453</v>
      </c>
      <c r="K563" s="9" t="n">
        <f aca="false">+Outflows!K563+Fees!K563+'Ongoing Cash Flows'!K563+'Terminal Value'!K563</f>
        <v>8265.22588798981</v>
      </c>
      <c r="L563" s="9" t="n">
        <f aca="false">+Outflows!L563+Fees!L563+'Ongoing Cash Flows'!L563+'Terminal Value'!L563</f>
        <v>8266.53644918412</v>
      </c>
      <c r="M563" s="9" t="n">
        <f aca="false">+Outflows!M563+Fees!M563+'Ongoing Cash Flows'!M563+'Terminal Value'!M563</f>
        <v>8238.44725368699</v>
      </c>
      <c r="N563" s="9" t="n">
        <f aca="false">+Outflows!N563+Fees!N563+'Ongoing Cash Flows'!N563+'Terminal Value'!N563</f>
        <v>8220.88371665221</v>
      </c>
      <c r="O563" s="9" t="n">
        <f aca="false">+Outflows!O563+Fees!O563+'Ongoing Cash Flows'!O563+'Terminal Value'!O563</f>
        <v>7894.67693655513</v>
      </c>
      <c r="P563" s="9" t="n">
        <f aca="false">+Outflows!P563+Fees!P563+'Ongoing Cash Flows'!P563+'Terminal Value'!P563</f>
        <v>7786.90123112639</v>
      </c>
      <c r="Q563" s="9" t="n">
        <f aca="false">+Outflows!Q563+Fees!Q563+'Ongoing Cash Flows'!Q563+'Terminal Value'!Q563</f>
        <v>7758.26189172753</v>
      </c>
      <c r="R563" s="9" t="n">
        <f aca="false">+Outflows!R563+Fees!R563+'Ongoing Cash Flows'!R563+'Terminal Value'!R563</f>
        <v>1052.77609821625</v>
      </c>
      <c r="S563" s="9" t="n">
        <f aca="false">+Outflows!S563+Fees!S563+'Ongoing Cash Flows'!S563+'Terminal Value'!S563</f>
        <v>0</v>
      </c>
      <c r="T563" s="9" t="n">
        <f aca="false">+Outflows!T563+Fees!T563+'Ongoing Cash Flows'!T563+'Terminal Value'!T563</f>
        <v>0</v>
      </c>
      <c r="U563" s="9" t="n">
        <f aca="false">+Outflows!U563+Fees!U563+'Ongoing Cash Flows'!U563+'Terminal Value'!U563</f>
        <v>0</v>
      </c>
      <c r="V563" s="9" t="n">
        <f aca="false">+Outflows!V563+Fees!V563+'Ongoing Cash Flows'!V563+'Terminal Value'!V563</f>
        <v>0</v>
      </c>
      <c r="W563" s="9" t="n">
        <f aca="false">+Outflows!W563+Fees!W563+'Ongoing Cash Flows'!W563+'Terminal Value'!W563</f>
        <v>0</v>
      </c>
      <c r="X563" s="9" t="n">
        <f aca="false">+Outflows!X563+Fees!X563+'Ongoing Cash Flows'!X563+'Terminal Value'!X563</f>
        <v>0</v>
      </c>
      <c r="Y563" s="9" t="n">
        <f aca="false">+Outflows!Y563+Fees!Y563+'Ongoing Cash Flows'!Y563+'Terminal Value'!Y563</f>
        <v>0</v>
      </c>
      <c r="Z563" s="9" t="n">
        <f aca="false">+Outflows!Z563+Fees!Z563+'Ongoing Cash Flows'!Z563+'Terminal Value'!Z563</f>
        <v>0</v>
      </c>
      <c r="AA563" s="9" t="n">
        <f aca="false">+Outflows!AA563+Fees!AA563+'Ongoing Cash Flows'!AA563+'Terminal Value'!AA563</f>
        <v>0</v>
      </c>
      <c r="AB563" s="9" t="n">
        <f aca="false">+Outflows!AB563+Fees!AB563+'Ongoing Cash Flows'!AB563+'Terminal Value'!AB563</f>
        <v>0</v>
      </c>
      <c r="AC563" s="9" t="n">
        <f aca="false">+Outflows!AC563+Fees!AC563+'Ongoing Cash Flows'!AC563+'Terminal Value'!AC563</f>
        <v>0</v>
      </c>
      <c r="AD563" s="9" t="n">
        <f aca="false">+Outflows!AD563+Fees!AD563+'Ongoing Cash Flows'!AD563+'Terminal Value'!AD563</f>
        <v>0</v>
      </c>
      <c r="AE563" s="9" t="n">
        <f aca="false">+Outflows!AE563+Fees!AE563+'Ongoing Cash Flows'!AE563+'Terminal Value'!AE563</f>
        <v>0</v>
      </c>
      <c r="AF563" s="9" t="n">
        <f aca="false">+Outflows!AF563+Fees!AF563+'Ongoing Cash Flows'!AF563+'Terminal Value'!AF563</f>
        <v>0</v>
      </c>
      <c r="AG563" s="9" t="n">
        <f aca="false">+Outflows!AG563+Fees!AG563+'Ongoing Cash Flows'!AG563+'Terminal Value'!AG563</f>
        <v>0</v>
      </c>
      <c r="AH563" s="9" t="n">
        <f aca="false">+Outflows!AH563+Fees!AH563+'Ongoing Cash Flows'!AH563+'Terminal Value'!AH563</f>
        <v>0</v>
      </c>
      <c r="AI563" s="9" t="n">
        <f aca="false">+Outflows!AI563+Fees!AI563+'Ongoing Cash Flows'!AI563+'Terminal Value'!AI563</f>
        <v>0</v>
      </c>
      <c r="AJ563" s="9" t="n">
        <f aca="false">+Outflows!AJ563+Fees!AJ563+'Ongoing Cash Flows'!AJ563+'Terminal Value'!AJ563</f>
        <v>0</v>
      </c>
      <c r="AK563" s="9"/>
      <c r="AL563" s="1"/>
      <c r="AM563" s="32"/>
      <c r="AN563" s="33" t="n">
        <f aca="false">IF(ISERROR(XIRR(B563:AJ563,IRRDates)),-1,XIRR(B563:AJ563,IRRDates))</f>
        <v>0.0616125538073761</v>
      </c>
      <c r="AO563" s="9" t="n">
        <f aca="false">SUMPRODUCT(B563:AJ563,PVRf)</f>
        <v>0</v>
      </c>
      <c r="AP563" s="9" t="n">
        <f aca="false">MIN(0,AO563-$AO$1004)^2</f>
        <v>0</v>
      </c>
      <c r="AQ563" s="9" t="n">
        <f aca="false">MAX(0,AO563-$AO$1004)^2</f>
        <v>0</v>
      </c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20"/>
      <c r="CM563" s="20"/>
      <c r="CN563" s="20"/>
      <c r="CO563" s="20"/>
      <c r="CP563" s="20"/>
    </row>
    <row r="564" customFormat="false" ht="11.25" hidden="false" customHeight="false" outlineLevel="0" collapsed="false">
      <c r="A564" s="1" t="n">
        <v>562</v>
      </c>
      <c r="B564" s="9" t="n">
        <f aca="false">+Outflows!B564+Fees!B564+'Ongoing Cash Flows'!B564+'Terminal Value'!B564</f>
        <v>-101002.960439652</v>
      </c>
      <c r="C564" s="9" t="n">
        <f aca="false">+Outflows!C564+Fees!C564+'Ongoing Cash Flows'!C564+'Terminal Value'!C564</f>
        <v>14319.3923058523</v>
      </c>
      <c r="D564" s="9" t="n">
        <f aca="false">+Outflows!D564+Fees!D564+'Ongoing Cash Flows'!D564+'Terminal Value'!D564</f>
        <v>12361.3523039824</v>
      </c>
      <c r="E564" s="9" t="n">
        <f aca="false">+Outflows!E564+Fees!E564+'Ongoing Cash Flows'!E564+'Terminal Value'!E564</f>
        <v>10380.0804010559</v>
      </c>
      <c r="F564" s="9" t="n">
        <f aca="false">+Outflows!F564+Fees!F564+'Ongoing Cash Flows'!F564+'Terminal Value'!F564</f>
        <v>9983.2830613966</v>
      </c>
      <c r="G564" s="9" t="n">
        <f aca="false">+Outflows!G564+Fees!G564+'Ongoing Cash Flows'!G564+'Terminal Value'!G564</f>
        <v>9619.84389294825</v>
      </c>
      <c r="H564" s="9" t="n">
        <f aca="false">+Outflows!H564+Fees!H564+'Ongoing Cash Flows'!H564+'Terminal Value'!H564</f>
        <v>8658.00711914287</v>
      </c>
      <c r="I564" s="9" t="n">
        <f aca="false">+Outflows!I564+Fees!I564+'Ongoing Cash Flows'!I564+'Terminal Value'!I564</f>
        <v>8498.27350028427</v>
      </c>
      <c r="J564" s="9" t="n">
        <f aca="false">+Outflows!J564+Fees!J564+'Ongoing Cash Flows'!J564+'Terminal Value'!J564</f>
        <v>8485.83929774928</v>
      </c>
      <c r="K564" s="9" t="n">
        <f aca="false">+Outflows!K564+Fees!K564+'Ongoing Cash Flows'!K564+'Terminal Value'!K564</f>
        <v>8476.95906424013</v>
      </c>
      <c r="L564" s="9" t="n">
        <f aca="false">+Outflows!L564+Fees!L564+'Ongoing Cash Flows'!L564+'Terminal Value'!L564</f>
        <v>8477.91136286887</v>
      </c>
      <c r="M564" s="9" t="n">
        <f aca="false">+Outflows!M564+Fees!M564+'Ongoing Cash Flows'!M564+'Terminal Value'!M564</f>
        <v>8450.18042993731</v>
      </c>
      <c r="N564" s="9" t="n">
        <f aca="false">+Outflows!N564+Fees!N564+'Ongoing Cash Flows'!N564+'Terminal Value'!N564</f>
        <v>8432.25863033696</v>
      </c>
      <c r="O564" s="9" t="n">
        <f aca="false">+Outflows!O564+Fees!O564+'Ongoing Cash Flows'!O564+'Terminal Value'!O564</f>
        <v>8106.41011280545</v>
      </c>
      <c r="P564" s="9" t="n">
        <f aca="false">+Outflows!P564+Fees!P564+'Ongoing Cash Flows'!P564+'Terminal Value'!P564</f>
        <v>7998.27614481114</v>
      </c>
      <c r="Q564" s="9" t="n">
        <f aca="false">+Outflows!Q564+Fees!Q564+'Ongoing Cash Flows'!Q564+'Terminal Value'!Q564</f>
        <v>7969.99506797785</v>
      </c>
      <c r="R564" s="9" t="n">
        <f aca="false">+Outflows!R564+Fees!R564+'Ongoing Cash Flows'!R564+'Terminal Value'!R564</f>
        <v>1158.46355505863</v>
      </c>
      <c r="S564" s="9" t="n">
        <f aca="false">+Outflows!S564+Fees!S564+'Ongoing Cash Flows'!S564+'Terminal Value'!S564</f>
        <v>0</v>
      </c>
      <c r="T564" s="9" t="n">
        <f aca="false">+Outflows!T564+Fees!T564+'Ongoing Cash Flows'!T564+'Terminal Value'!T564</f>
        <v>0</v>
      </c>
      <c r="U564" s="9" t="n">
        <f aca="false">+Outflows!U564+Fees!U564+'Ongoing Cash Flows'!U564+'Terminal Value'!U564</f>
        <v>0</v>
      </c>
      <c r="V564" s="9" t="n">
        <f aca="false">+Outflows!V564+Fees!V564+'Ongoing Cash Flows'!V564+'Terminal Value'!V564</f>
        <v>0</v>
      </c>
      <c r="W564" s="9" t="n">
        <f aca="false">+Outflows!W564+Fees!W564+'Ongoing Cash Flows'!W564+'Terminal Value'!W564</f>
        <v>0</v>
      </c>
      <c r="X564" s="9" t="n">
        <f aca="false">+Outflows!X564+Fees!X564+'Ongoing Cash Flows'!X564+'Terminal Value'!X564</f>
        <v>0</v>
      </c>
      <c r="Y564" s="9" t="n">
        <f aca="false">+Outflows!Y564+Fees!Y564+'Ongoing Cash Flows'!Y564+'Terminal Value'!Y564</f>
        <v>0</v>
      </c>
      <c r="Z564" s="9" t="n">
        <f aca="false">+Outflows!Z564+Fees!Z564+'Ongoing Cash Flows'!Z564+'Terminal Value'!Z564</f>
        <v>0</v>
      </c>
      <c r="AA564" s="9" t="n">
        <f aca="false">+Outflows!AA564+Fees!AA564+'Ongoing Cash Flows'!AA564+'Terminal Value'!AA564</f>
        <v>0</v>
      </c>
      <c r="AB564" s="9" t="n">
        <f aca="false">+Outflows!AB564+Fees!AB564+'Ongoing Cash Flows'!AB564+'Terminal Value'!AB564</f>
        <v>0</v>
      </c>
      <c r="AC564" s="9" t="n">
        <f aca="false">+Outflows!AC564+Fees!AC564+'Ongoing Cash Flows'!AC564+'Terminal Value'!AC564</f>
        <v>0</v>
      </c>
      <c r="AD564" s="9" t="n">
        <f aca="false">+Outflows!AD564+Fees!AD564+'Ongoing Cash Flows'!AD564+'Terminal Value'!AD564</f>
        <v>0</v>
      </c>
      <c r="AE564" s="9" t="n">
        <f aca="false">+Outflows!AE564+Fees!AE564+'Ongoing Cash Flows'!AE564+'Terminal Value'!AE564</f>
        <v>0</v>
      </c>
      <c r="AF564" s="9" t="n">
        <f aca="false">+Outflows!AF564+Fees!AF564+'Ongoing Cash Flows'!AF564+'Terminal Value'!AF564</f>
        <v>0</v>
      </c>
      <c r="AG564" s="9" t="n">
        <f aca="false">+Outflows!AG564+Fees!AG564+'Ongoing Cash Flows'!AG564+'Terminal Value'!AG564</f>
        <v>0</v>
      </c>
      <c r="AH564" s="9" t="n">
        <f aca="false">+Outflows!AH564+Fees!AH564+'Ongoing Cash Flows'!AH564+'Terminal Value'!AH564</f>
        <v>0</v>
      </c>
      <c r="AI564" s="9" t="n">
        <f aca="false">+Outflows!AI564+Fees!AI564+'Ongoing Cash Flows'!AI564+'Terminal Value'!AI564</f>
        <v>0</v>
      </c>
      <c r="AJ564" s="9" t="n">
        <f aca="false">+Outflows!AJ564+Fees!AJ564+'Ongoing Cash Flows'!AJ564+'Terminal Value'!AJ564</f>
        <v>0</v>
      </c>
      <c r="AK564" s="9"/>
      <c r="AL564" s="1"/>
      <c r="AM564" s="32"/>
      <c r="AN564" s="33" t="n">
        <f aca="false">IF(ISERROR(XIRR(B564:AJ564,IRRDates)),-1,XIRR(B564:AJ564,IRRDates))</f>
        <v>0.0496663200830769</v>
      </c>
      <c r="AO564" s="9" t="n">
        <f aca="false">SUMPRODUCT(B564:AJ564,PVRf)</f>
        <v>0</v>
      </c>
      <c r="AP564" s="9" t="n">
        <f aca="false">MIN(0,AO564-$AO$1004)^2</f>
        <v>0</v>
      </c>
      <c r="AQ564" s="9" t="n">
        <f aca="false">MAX(0,AO564-$AO$1004)^2</f>
        <v>0</v>
      </c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20"/>
      <c r="CM564" s="20"/>
      <c r="CN564" s="20"/>
      <c r="CO564" s="20"/>
      <c r="CP564" s="20"/>
    </row>
    <row r="565" customFormat="false" ht="11.25" hidden="false" customHeight="false" outlineLevel="0" collapsed="false">
      <c r="A565" s="1" t="n">
        <v>563</v>
      </c>
      <c r="B565" s="9" t="n">
        <f aca="false">+Outflows!B565+Fees!B565+'Ongoing Cash Flows'!B565+'Terminal Value'!B565</f>
        <v>-92887.6805881354</v>
      </c>
      <c r="C565" s="9" t="n">
        <f aca="false">+Outflows!C565+Fees!C565+'Ongoing Cash Flows'!C565+'Terminal Value'!C565</f>
        <v>14161.5949231149</v>
      </c>
      <c r="D565" s="9" t="n">
        <f aca="false">+Outflows!D565+Fees!D565+'Ongoing Cash Flows'!D565+'Terminal Value'!D565</f>
        <v>12097.7945138663</v>
      </c>
      <c r="E565" s="9" t="n">
        <f aca="false">+Outflows!E565+Fees!E565+'Ongoing Cash Flows'!E565+'Terminal Value'!E565</f>
        <v>9984.18133378854</v>
      </c>
      <c r="F565" s="9" t="n">
        <f aca="false">+Outflows!F565+Fees!F565+'Ongoing Cash Flows'!F565+'Terminal Value'!F565</f>
        <v>9660.77313568307</v>
      </c>
      <c r="G565" s="9" t="n">
        <f aca="false">+Outflows!G565+Fees!G565+'Ongoing Cash Flows'!G565+'Terminal Value'!G565</f>
        <v>9392.21105087055</v>
      </c>
      <c r="H565" s="9" t="n">
        <f aca="false">+Outflows!H565+Fees!H565+'Ongoing Cash Flows'!H565+'Terminal Value'!H565</f>
        <v>8461.43686291227</v>
      </c>
      <c r="I565" s="9" t="n">
        <f aca="false">+Outflows!I565+Fees!I565+'Ongoing Cash Flows'!I565+'Terminal Value'!I565</f>
        <v>8312.11547271436</v>
      </c>
      <c r="J565" s="9" t="n">
        <f aca="false">+Outflows!J565+Fees!J565+'Ongoing Cash Flows'!J565+'Terminal Value'!J565</f>
        <v>8299.68127017937</v>
      </c>
      <c r="K565" s="9" t="n">
        <f aca="false">+Outflows!K565+Fees!K565+'Ongoing Cash Flows'!K565+'Terminal Value'!K565</f>
        <v>8290.4855145896</v>
      </c>
      <c r="L565" s="9" t="n">
        <f aca="false">+Outflows!L565+Fees!L565+'Ongoing Cash Flows'!L565+'Terminal Value'!L565</f>
        <v>8291.75333529896</v>
      </c>
      <c r="M565" s="9" t="n">
        <f aca="false">+Outflows!M565+Fees!M565+'Ongoing Cash Flows'!M565+'Terminal Value'!M565</f>
        <v>8263.70688028678</v>
      </c>
      <c r="N565" s="9" t="n">
        <f aca="false">+Outflows!N565+Fees!N565+'Ongoing Cash Flows'!N565+'Terminal Value'!N565</f>
        <v>8246.10060276706</v>
      </c>
      <c r="O565" s="9" t="n">
        <f aca="false">+Outflows!O565+Fees!O565+'Ongoing Cash Flows'!O565+'Terminal Value'!O565</f>
        <v>7919.93656315492</v>
      </c>
      <c r="P565" s="9" t="n">
        <f aca="false">+Outflows!P565+Fees!P565+'Ongoing Cash Flows'!P565+'Terminal Value'!P565</f>
        <v>7812.11811724124</v>
      </c>
      <c r="Q565" s="9" t="n">
        <f aca="false">+Outflows!Q565+Fees!Q565+'Ongoing Cash Flows'!Q565+'Terminal Value'!Q565</f>
        <v>7783.52151832732</v>
      </c>
      <c r="R565" s="9" t="n">
        <f aca="false">+Outflows!R565+Fees!R565+'Ongoing Cash Flows'!R565+'Terminal Value'!R565</f>
        <v>1065.38454127368</v>
      </c>
      <c r="S565" s="9" t="n">
        <f aca="false">+Outflows!S565+Fees!S565+'Ongoing Cash Flows'!S565+'Terminal Value'!S565</f>
        <v>0</v>
      </c>
      <c r="T565" s="9" t="n">
        <f aca="false">+Outflows!T565+Fees!T565+'Ongoing Cash Flows'!T565+'Terminal Value'!T565</f>
        <v>0</v>
      </c>
      <c r="U565" s="9" t="n">
        <f aca="false">+Outflows!U565+Fees!U565+'Ongoing Cash Flows'!U565+'Terminal Value'!U565</f>
        <v>0</v>
      </c>
      <c r="V565" s="9" t="n">
        <f aca="false">+Outflows!V565+Fees!V565+'Ongoing Cash Flows'!V565+'Terminal Value'!V565</f>
        <v>0</v>
      </c>
      <c r="W565" s="9" t="n">
        <f aca="false">+Outflows!W565+Fees!W565+'Ongoing Cash Flows'!W565+'Terminal Value'!W565</f>
        <v>0</v>
      </c>
      <c r="X565" s="9" t="n">
        <f aca="false">+Outflows!X565+Fees!X565+'Ongoing Cash Flows'!X565+'Terminal Value'!X565</f>
        <v>0</v>
      </c>
      <c r="Y565" s="9" t="n">
        <f aca="false">+Outflows!Y565+Fees!Y565+'Ongoing Cash Flows'!Y565+'Terminal Value'!Y565</f>
        <v>0</v>
      </c>
      <c r="Z565" s="9" t="n">
        <f aca="false">+Outflows!Z565+Fees!Z565+'Ongoing Cash Flows'!Z565+'Terminal Value'!Z565</f>
        <v>0</v>
      </c>
      <c r="AA565" s="9" t="n">
        <f aca="false">+Outflows!AA565+Fees!AA565+'Ongoing Cash Flows'!AA565+'Terminal Value'!AA565</f>
        <v>0</v>
      </c>
      <c r="AB565" s="9" t="n">
        <f aca="false">+Outflows!AB565+Fees!AB565+'Ongoing Cash Flows'!AB565+'Terminal Value'!AB565</f>
        <v>0</v>
      </c>
      <c r="AC565" s="9" t="n">
        <f aca="false">+Outflows!AC565+Fees!AC565+'Ongoing Cash Flows'!AC565+'Terminal Value'!AC565</f>
        <v>0</v>
      </c>
      <c r="AD565" s="9" t="n">
        <f aca="false">+Outflows!AD565+Fees!AD565+'Ongoing Cash Flows'!AD565+'Terminal Value'!AD565</f>
        <v>0</v>
      </c>
      <c r="AE565" s="9" t="n">
        <f aca="false">+Outflows!AE565+Fees!AE565+'Ongoing Cash Flows'!AE565+'Terminal Value'!AE565</f>
        <v>0</v>
      </c>
      <c r="AF565" s="9" t="n">
        <f aca="false">+Outflows!AF565+Fees!AF565+'Ongoing Cash Flows'!AF565+'Terminal Value'!AF565</f>
        <v>0</v>
      </c>
      <c r="AG565" s="9" t="n">
        <f aca="false">+Outflows!AG565+Fees!AG565+'Ongoing Cash Flows'!AG565+'Terminal Value'!AG565</f>
        <v>0</v>
      </c>
      <c r="AH565" s="9" t="n">
        <f aca="false">+Outflows!AH565+Fees!AH565+'Ongoing Cash Flows'!AH565+'Terminal Value'!AH565</f>
        <v>0</v>
      </c>
      <c r="AI565" s="9" t="n">
        <f aca="false">+Outflows!AI565+Fees!AI565+'Ongoing Cash Flows'!AI565+'Terminal Value'!AI565</f>
        <v>0</v>
      </c>
      <c r="AJ565" s="9" t="n">
        <f aca="false">+Outflows!AJ565+Fees!AJ565+'Ongoing Cash Flows'!AJ565+'Terminal Value'!AJ565</f>
        <v>0</v>
      </c>
      <c r="AK565" s="9"/>
      <c r="AL565" s="1"/>
      <c r="AM565" s="32"/>
      <c r="AN565" s="33" t="n">
        <f aca="false">IF(ISERROR(XIRR(B565:AJ565,IRRDates)),-1,XIRR(B565:AJ565,IRRDates))</f>
        <v>0.0596224666696438</v>
      </c>
      <c r="AO565" s="9" t="n">
        <f aca="false">SUMPRODUCT(B565:AJ565,PVRf)</f>
        <v>0</v>
      </c>
      <c r="AP565" s="9" t="n">
        <f aca="false">MIN(0,AO565-$AO$1004)^2</f>
        <v>0</v>
      </c>
      <c r="AQ565" s="9" t="n">
        <f aca="false">MAX(0,AO565-$AO$1004)^2</f>
        <v>0</v>
      </c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20"/>
      <c r="CM565" s="20"/>
      <c r="CN565" s="20"/>
      <c r="CO565" s="20"/>
      <c r="CP565" s="20"/>
    </row>
    <row r="566" customFormat="false" ht="11.25" hidden="false" customHeight="false" outlineLevel="0" collapsed="false">
      <c r="A566" s="1" t="n">
        <v>564</v>
      </c>
      <c r="B566" s="9" t="n">
        <f aca="false">+Outflows!B566+Fees!B566+'Ongoing Cash Flows'!B566+'Terminal Value'!B566</f>
        <v>-87603.3202500005</v>
      </c>
      <c r="C566" s="9" t="n">
        <f aca="false">+Outflows!C566+Fees!C566+'Ongoing Cash Flows'!C566+'Terminal Value'!C566</f>
        <v>14012.1523170118</v>
      </c>
      <c r="D566" s="9" t="n">
        <f aca="false">+Outflows!D566+Fees!D566+'Ongoing Cash Flows'!D566+'Terminal Value'!D566</f>
        <v>11897.7117532994</v>
      </c>
      <c r="E566" s="9" t="n">
        <f aca="false">+Outflows!E566+Fees!E566+'Ongoing Cash Flows'!E566+'Terminal Value'!E566</f>
        <v>9905.08669958396</v>
      </c>
      <c r="F566" s="9" t="n">
        <f aca="false">+Outflows!F566+Fees!F566+'Ongoing Cash Flows'!F566+'Terminal Value'!F566</f>
        <v>9601.09407945857</v>
      </c>
      <c r="G566" s="9" t="n">
        <f aca="false">+Outflows!G566+Fees!G566+'Ongoing Cash Flows'!G566+'Terminal Value'!G566</f>
        <v>9325.33061773134</v>
      </c>
      <c r="H566" s="9" t="n">
        <f aca="false">+Outflows!H566+Fees!H566+'Ongoing Cash Flows'!H566+'Terminal Value'!H566</f>
        <v>8333.43781855549</v>
      </c>
      <c r="I566" s="9" t="n">
        <f aca="false">+Outflows!I566+Fees!I566+'Ongoing Cash Flows'!I566+'Terminal Value'!I566</f>
        <v>8190.89647404582</v>
      </c>
      <c r="J566" s="9" t="n">
        <f aca="false">+Outflows!J566+Fees!J566+'Ongoing Cash Flows'!J566+'Terminal Value'!J566</f>
        <v>8178.46227151083</v>
      </c>
      <c r="K566" s="9" t="n">
        <f aca="false">+Outflows!K566+Fees!K566+'Ongoing Cash Flows'!K566+'Terminal Value'!K566</f>
        <v>8169.06105999111</v>
      </c>
      <c r="L566" s="9" t="n">
        <f aca="false">+Outflows!L566+Fees!L566+'Ongoing Cash Flows'!L566+'Terminal Value'!L566</f>
        <v>8170.53433663042</v>
      </c>
      <c r="M566" s="9" t="n">
        <f aca="false">+Outflows!M566+Fees!M566+'Ongoing Cash Flows'!M566+'Terminal Value'!M566</f>
        <v>8142.28242568829</v>
      </c>
      <c r="N566" s="9" t="n">
        <f aca="false">+Outflows!N566+Fees!N566+'Ongoing Cash Flows'!N566+'Terminal Value'!N566</f>
        <v>8124.88160409851</v>
      </c>
      <c r="O566" s="9" t="n">
        <f aca="false">+Outflows!O566+Fees!O566+'Ongoing Cash Flows'!O566+'Terminal Value'!O566</f>
        <v>7798.51210855643</v>
      </c>
      <c r="P566" s="9" t="n">
        <f aca="false">+Outflows!P566+Fees!P566+'Ongoing Cash Flows'!P566+'Terminal Value'!P566</f>
        <v>7690.89911857269</v>
      </c>
      <c r="Q566" s="9" t="n">
        <f aca="false">+Outflows!Q566+Fees!Q566+'Ongoing Cash Flows'!Q566+'Terminal Value'!Q566</f>
        <v>7662.09706372883</v>
      </c>
      <c r="R566" s="9" t="n">
        <f aca="false">+Outflows!R566+Fees!R566+'Ongoing Cash Flows'!R566+'Terminal Value'!R566</f>
        <v>1004.77504193941</v>
      </c>
      <c r="S566" s="9" t="n">
        <f aca="false">+Outflows!S566+Fees!S566+'Ongoing Cash Flows'!S566+'Terminal Value'!S566</f>
        <v>0</v>
      </c>
      <c r="T566" s="9" t="n">
        <f aca="false">+Outflows!T566+Fees!T566+'Ongoing Cash Flows'!T566+'Terminal Value'!T566</f>
        <v>0</v>
      </c>
      <c r="U566" s="9" t="n">
        <f aca="false">+Outflows!U566+Fees!U566+'Ongoing Cash Flows'!U566+'Terminal Value'!U566</f>
        <v>0</v>
      </c>
      <c r="V566" s="9" t="n">
        <f aca="false">+Outflows!V566+Fees!V566+'Ongoing Cash Flows'!V566+'Terminal Value'!V566</f>
        <v>0</v>
      </c>
      <c r="W566" s="9" t="n">
        <f aca="false">+Outflows!W566+Fees!W566+'Ongoing Cash Flows'!W566+'Terminal Value'!W566</f>
        <v>0</v>
      </c>
      <c r="X566" s="9" t="n">
        <f aca="false">+Outflows!X566+Fees!X566+'Ongoing Cash Flows'!X566+'Terminal Value'!X566</f>
        <v>0</v>
      </c>
      <c r="Y566" s="9" t="n">
        <f aca="false">+Outflows!Y566+Fees!Y566+'Ongoing Cash Flows'!Y566+'Terminal Value'!Y566</f>
        <v>0</v>
      </c>
      <c r="Z566" s="9" t="n">
        <f aca="false">+Outflows!Z566+Fees!Z566+'Ongoing Cash Flows'!Z566+'Terminal Value'!Z566</f>
        <v>0</v>
      </c>
      <c r="AA566" s="9" t="n">
        <f aca="false">+Outflows!AA566+Fees!AA566+'Ongoing Cash Flows'!AA566+'Terminal Value'!AA566</f>
        <v>0</v>
      </c>
      <c r="AB566" s="9" t="n">
        <f aca="false">+Outflows!AB566+Fees!AB566+'Ongoing Cash Flows'!AB566+'Terminal Value'!AB566</f>
        <v>0</v>
      </c>
      <c r="AC566" s="9" t="n">
        <f aca="false">+Outflows!AC566+Fees!AC566+'Ongoing Cash Flows'!AC566+'Terminal Value'!AC566</f>
        <v>0</v>
      </c>
      <c r="AD566" s="9" t="n">
        <f aca="false">+Outflows!AD566+Fees!AD566+'Ongoing Cash Flows'!AD566+'Terminal Value'!AD566</f>
        <v>0</v>
      </c>
      <c r="AE566" s="9" t="n">
        <f aca="false">+Outflows!AE566+Fees!AE566+'Ongoing Cash Flows'!AE566+'Terminal Value'!AE566</f>
        <v>0</v>
      </c>
      <c r="AF566" s="9" t="n">
        <f aca="false">+Outflows!AF566+Fees!AF566+'Ongoing Cash Flows'!AF566+'Terminal Value'!AF566</f>
        <v>0</v>
      </c>
      <c r="AG566" s="9" t="n">
        <f aca="false">+Outflows!AG566+Fees!AG566+'Ongoing Cash Flows'!AG566+'Terminal Value'!AG566</f>
        <v>0</v>
      </c>
      <c r="AH566" s="9" t="n">
        <f aca="false">+Outflows!AH566+Fees!AH566+'Ongoing Cash Flows'!AH566+'Terminal Value'!AH566</f>
        <v>0</v>
      </c>
      <c r="AI566" s="9" t="n">
        <f aca="false">+Outflows!AI566+Fees!AI566+'Ongoing Cash Flows'!AI566+'Terminal Value'!AI566</f>
        <v>0</v>
      </c>
      <c r="AJ566" s="9" t="n">
        <f aca="false">+Outflows!AJ566+Fees!AJ566+'Ongoing Cash Flows'!AJ566+'Terminal Value'!AJ566</f>
        <v>0</v>
      </c>
      <c r="AK566" s="9"/>
      <c r="AL566" s="1"/>
      <c r="AM566" s="32"/>
      <c r="AN566" s="33" t="n">
        <f aca="false">IF(ISERROR(XIRR(B566:AJ566,IRRDates)),-1,XIRR(B566:AJ566,IRRDates))</f>
        <v>0.0674677426281602</v>
      </c>
      <c r="AO566" s="9" t="n">
        <f aca="false">SUMPRODUCT(B566:AJ566,PVRf)</f>
        <v>0</v>
      </c>
      <c r="AP566" s="9" t="n">
        <f aca="false">MIN(0,AO566-$AO$1004)^2</f>
        <v>0</v>
      </c>
      <c r="AQ566" s="9" t="n">
        <f aca="false">MAX(0,AO566-$AO$1004)^2</f>
        <v>0</v>
      </c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20"/>
      <c r="CM566" s="20"/>
      <c r="CN566" s="20"/>
      <c r="CO566" s="20"/>
      <c r="CP566" s="20"/>
    </row>
    <row r="567" customFormat="false" ht="11.25" hidden="false" customHeight="false" outlineLevel="0" collapsed="false">
      <c r="A567" s="1" t="n">
        <v>565</v>
      </c>
      <c r="B567" s="9" t="n">
        <f aca="false">+Outflows!B567+Fees!B567+'Ongoing Cash Flows'!B567+'Terminal Value'!B567</f>
        <v>-99731.4432712977</v>
      </c>
      <c r="C567" s="9" t="n">
        <f aca="false">+Outflows!C567+Fees!C567+'Ongoing Cash Flows'!C567+'Terminal Value'!C567</f>
        <v>14274.656645436</v>
      </c>
      <c r="D567" s="9" t="n">
        <f aca="false">+Outflows!D567+Fees!D567+'Ongoing Cash Flows'!D567+'Terminal Value'!D567</f>
        <v>12286.0234900225</v>
      </c>
      <c r="E567" s="9" t="n">
        <f aca="false">+Outflows!E567+Fees!E567+'Ongoing Cash Flows'!E567+'Terminal Value'!E567</f>
        <v>10345.1597192161</v>
      </c>
      <c r="F567" s="9" t="n">
        <f aca="false">+Outflows!F567+Fees!F567+'Ongoing Cash Flows'!F567+'Terminal Value'!F567</f>
        <v>9881.78194421004</v>
      </c>
      <c r="G567" s="9" t="n">
        <f aca="false">+Outflows!G567+Fees!G567+'Ongoing Cash Flows'!G567+'Terminal Value'!G567</f>
        <v>9578.53826720857</v>
      </c>
      <c r="H567" s="9" t="n">
        <f aca="false">+Outflows!H567+Fees!H567+'Ongoing Cash Flows'!H567+'Terminal Value'!H567</f>
        <v>8627.20812512687</v>
      </c>
      <c r="I567" s="9" t="n">
        <f aca="false">+Outflows!I567+Fees!I567+'Ongoing Cash Flows'!I567+'Terminal Value'!I567</f>
        <v>8469.10591365596</v>
      </c>
      <c r="J567" s="9" t="n">
        <f aca="false">+Outflows!J567+Fees!J567+'Ongoing Cash Flows'!J567+'Terminal Value'!J567</f>
        <v>8456.67171112097</v>
      </c>
      <c r="K567" s="9" t="n">
        <f aca="false">+Outflows!K567+Fees!K567+'Ongoing Cash Flows'!K567+'Terminal Value'!K567</f>
        <v>8447.74204102432</v>
      </c>
      <c r="L567" s="9" t="n">
        <f aca="false">+Outflows!L567+Fees!L567+'Ongoing Cash Flows'!L567+'Terminal Value'!L567</f>
        <v>8448.74377624056</v>
      </c>
      <c r="M567" s="9" t="n">
        <f aca="false">+Outflows!M567+Fees!M567+'Ongoing Cash Flows'!M567+'Terminal Value'!M567</f>
        <v>8420.9634067215</v>
      </c>
      <c r="N567" s="9" t="n">
        <f aca="false">+Outflows!N567+Fees!N567+'Ongoing Cash Flows'!N567+'Terminal Value'!N567</f>
        <v>8403.09104370865</v>
      </c>
      <c r="O567" s="9" t="n">
        <f aca="false">+Outflows!O567+Fees!O567+'Ongoing Cash Flows'!O567+'Terminal Value'!O567</f>
        <v>8077.19308958964</v>
      </c>
      <c r="P567" s="9" t="n">
        <f aca="false">+Outflows!P567+Fees!P567+'Ongoing Cash Flows'!P567+'Terminal Value'!P567</f>
        <v>7969.10855818283</v>
      </c>
      <c r="Q567" s="9" t="n">
        <f aca="false">+Outflows!Q567+Fees!Q567+'Ongoing Cash Flows'!Q567+'Terminal Value'!Q567</f>
        <v>7940.77804476204</v>
      </c>
      <c r="R567" s="9" t="n">
        <f aca="false">+Outflows!R567+Fees!R567+'Ongoing Cash Flows'!R567+'Terminal Value'!R567</f>
        <v>1143.87976174448</v>
      </c>
      <c r="S567" s="9" t="n">
        <f aca="false">+Outflows!S567+Fees!S567+'Ongoing Cash Flows'!S567+'Terminal Value'!S567</f>
        <v>0</v>
      </c>
      <c r="T567" s="9" t="n">
        <f aca="false">+Outflows!T567+Fees!T567+'Ongoing Cash Flows'!T567+'Terminal Value'!T567</f>
        <v>0</v>
      </c>
      <c r="U567" s="9" t="n">
        <f aca="false">+Outflows!U567+Fees!U567+'Ongoing Cash Flows'!U567+'Terminal Value'!U567</f>
        <v>0</v>
      </c>
      <c r="V567" s="9" t="n">
        <f aca="false">+Outflows!V567+Fees!V567+'Ongoing Cash Flows'!V567+'Terminal Value'!V567</f>
        <v>0</v>
      </c>
      <c r="W567" s="9" t="n">
        <f aca="false">+Outflows!W567+Fees!W567+'Ongoing Cash Flows'!W567+'Terminal Value'!W567</f>
        <v>0</v>
      </c>
      <c r="X567" s="9" t="n">
        <f aca="false">+Outflows!X567+Fees!X567+'Ongoing Cash Flows'!X567+'Terminal Value'!X567</f>
        <v>0</v>
      </c>
      <c r="Y567" s="9" t="n">
        <f aca="false">+Outflows!Y567+Fees!Y567+'Ongoing Cash Flows'!Y567+'Terminal Value'!Y567</f>
        <v>0</v>
      </c>
      <c r="Z567" s="9" t="n">
        <f aca="false">+Outflows!Z567+Fees!Z567+'Ongoing Cash Flows'!Z567+'Terminal Value'!Z567</f>
        <v>0</v>
      </c>
      <c r="AA567" s="9" t="n">
        <f aca="false">+Outflows!AA567+Fees!AA567+'Ongoing Cash Flows'!AA567+'Terminal Value'!AA567</f>
        <v>0</v>
      </c>
      <c r="AB567" s="9" t="n">
        <f aca="false">+Outflows!AB567+Fees!AB567+'Ongoing Cash Flows'!AB567+'Terminal Value'!AB567</f>
        <v>0</v>
      </c>
      <c r="AC567" s="9" t="n">
        <f aca="false">+Outflows!AC567+Fees!AC567+'Ongoing Cash Flows'!AC567+'Terminal Value'!AC567</f>
        <v>0</v>
      </c>
      <c r="AD567" s="9" t="n">
        <f aca="false">+Outflows!AD567+Fees!AD567+'Ongoing Cash Flows'!AD567+'Terminal Value'!AD567</f>
        <v>0</v>
      </c>
      <c r="AE567" s="9" t="n">
        <f aca="false">+Outflows!AE567+Fees!AE567+'Ongoing Cash Flows'!AE567+'Terminal Value'!AE567</f>
        <v>0</v>
      </c>
      <c r="AF567" s="9" t="n">
        <f aca="false">+Outflows!AF567+Fees!AF567+'Ongoing Cash Flows'!AF567+'Terminal Value'!AF567</f>
        <v>0</v>
      </c>
      <c r="AG567" s="9" t="n">
        <f aca="false">+Outflows!AG567+Fees!AG567+'Ongoing Cash Flows'!AG567+'Terminal Value'!AG567</f>
        <v>0</v>
      </c>
      <c r="AH567" s="9" t="n">
        <f aca="false">+Outflows!AH567+Fees!AH567+'Ongoing Cash Flows'!AH567+'Terminal Value'!AH567</f>
        <v>0</v>
      </c>
      <c r="AI567" s="9" t="n">
        <f aca="false">+Outflows!AI567+Fees!AI567+'Ongoing Cash Flows'!AI567+'Terminal Value'!AI567</f>
        <v>0</v>
      </c>
      <c r="AJ567" s="9" t="n">
        <f aca="false">+Outflows!AJ567+Fees!AJ567+'Ongoing Cash Flows'!AJ567+'Terminal Value'!AJ567</f>
        <v>0</v>
      </c>
      <c r="AK567" s="9"/>
      <c r="AL567" s="1"/>
      <c r="AM567" s="32"/>
      <c r="AN567" s="33" t="n">
        <f aca="false">IF(ISERROR(XIRR(B567:AJ567,IRRDates)),-1,XIRR(B567:AJ567,IRRDates))</f>
        <v>0.0510137171711637</v>
      </c>
      <c r="AO567" s="9" t="n">
        <f aca="false">SUMPRODUCT(B567:AJ567,PVRf)</f>
        <v>0</v>
      </c>
      <c r="AP567" s="9" t="n">
        <f aca="false">MIN(0,AO567-$AO$1004)^2</f>
        <v>0</v>
      </c>
      <c r="AQ567" s="9" t="n">
        <f aca="false">MAX(0,AO567-$AO$1004)^2</f>
        <v>0</v>
      </c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20"/>
      <c r="CM567" s="20"/>
      <c r="CN567" s="20"/>
      <c r="CO567" s="20"/>
      <c r="CP567" s="20"/>
    </row>
    <row r="568" customFormat="false" ht="11.25" hidden="false" customHeight="false" outlineLevel="0" collapsed="false">
      <c r="A568" s="1" t="n">
        <v>566</v>
      </c>
      <c r="B568" s="9" t="n">
        <f aca="false">+Outflows!B568+Fees!B568+'Ongoing Cash Flows'!B568+'Terminal Value'!B568</f>
        <v>-92344.5207484274</v>
      </c>
      <c r="C568" s="9" t="n">
        <f aca="false">+Outflows!C568+Fees!C568+'Ongoing Cash Flows'!C568+'Terminal Value'!C568</f>
        <v>14059.9202874245</v>
      </c>
      <c r="D568" s="9" t="n">
        <f aca="false">+Outflows!D568+Fees!D568+'Ongoing Cash Flows'!D568+'Terminal Value'!D568</f>
        <v>12043.1995913454</v>
      </c>
      <c r="E568" s="9" t="n">
        <f aca="false">+Outflows!E568+Fees!E568+'Ongoing Cash Flows'!E568+'Terminal Value'!E568</f>
        <v>10179.819190555</v>
      </c>
      <c r="F568" s="9" t="n">
        <f aca="false">+Outflows!F568+Fees!F568+'Ongoing Cash Flows'!F568+'Terminal Value'!F568</f>
        <v>9650.61335180737</v>
      </c>
      <c r="G568" s="9" t="n">
        <f aca="false">+Outflows!G568+Fees!G568+'Ongoing Cash Flows'!G568+'Terminal Value'!G568</f>
        <v>9407.09373056012</v>
      </c>
      <c r="H568" s="9" t="n">
        <f aca="false">+Outflows!H568+Fees!H568+'Ongoing Cash Flows'!H568+'Terminal Value'!H568</f>
        <v>8448.2803149165</v>
      </c>
      <c r="I568" s="9" t="n">
        <f aca="false">+Outflows!I568+Fees!I568+'Ongoing Cash Flows'!I568+'Terminal Value'!I568</f>
        <v>8299.65582051933</v>
      </c>
      <c r="J568" s="9" t="n">
        <f aca="false">+Outflows!J568+Fees!J568+'Ongoing Cash Flows'!J568+'Terminal Value'!J568</f>
        <v>8287.22161798435</v>
      </c>
      <c r="K568" s="9" t="n">
        <f aca="false">+Outflows!K568+Fees!K568+'Ongoing Cash Flows'!K568+'Terminal Value'!K568</f>
        <v>8278.00474434</v>
      </c>
      <c r="L568" s="9" t="n">
        <f aca="false">+Outflows!L568+Fees!L568+'Ongoing Cash Flows'!L568+'Terminal Value'!L568</f>
        <v>8279.29368310394</v>
      </c>
      <c r="M568" s="9" t="n">
        <f aca="false">+Outflows!M568+Fees!M568+'Ongoing Cash Flows'!M568+'Terminal Value'!M568</f>
        <v>8251.22611003718</v>
      </c>
      <c r="N568" s="9" t="n">
        <f aca="false">+Outflows!N568+Fees!N568+'Ongoing Cash Flows'!N568+'Terminal Value'!N568</f>
        <v>8233.64095057203</v>
      </c>
      <c r="O568" s="9" t="n">
        <f aca="false">+Outflows!O568+Fees!O568+'Ongoing Cash Flows'!O568+'Terminal Value'!O568</f>
        <v>7907.45579290532</v>
      </c>
      <c r="P568" s="9" t="n">
        <f aca="false">+Outflows!P568+Fees!P568+'Ongoing Cash Flows'!P568+'Terminal Value'!P568</f>
        <v>7799.65846504621</v>
      </c>
      <c r="Q568" s="9" t="n">
        <f aca="false">+Outflows!Q568+Fees!Q568+'Ongoing Cash Flows'!Q568+'Terminal Value'!Q568</f>
        <v>7771.04074807772</v>
      </c>
      <c r="R568" s="9" t="n">
        <f aca="false">+Outflows!R568+Fees!R568+'Ongoing Cash Flows'!R568+'Terminal Value'!R568</f>
        <v>1059.15471517616</v>
      </c>
      <c r="S568" s="9" t="n">
        <f aca="false">+Outflows!S568+Fees!S568+'Ongoing Cash Flows'!S568+'Terminal Value'!S568</f>
        <v>0</v>
      </c>
      <c r="T568" s="9" t="n">
        <f aca="false">+Outflows!T568+Fees!T568+'Ongoing Cash Flows'!T568+'Terminal Value'!T568</f>
        <v>0</v>
      </c>
      <c r="U568" s="9" t="n">
        <f aca="false">+Outflows!U568+Fees!U568+'Ongoing Cash Flows'!U568+'Terminal Value'!U568</f>
        <v>0</v>
      </c>
      <c r="V568" s="9" t="n">
        <f aca="false">+Outflows!V568+Fees!V568+'Ongoing Cash Flows'!V568+'Terminal Value'!V568</f>
        <v>0</v>
      </c>
      <c r="W568" s="9" t="n">
        <f aca="false">+Outflows!W568+Fees!W568+'Ongoing Cash Flows'!W568+'Terminal Value'!W568</f>
        <v>0</v>
      </c>
      <c r="X568" s="9" t="n">
        <f aca="false">+Outflows!X568+Fees!X568+'Ongoing Cash Flows'!X568+'Terminal Value'!X568</f>
        <v>0</v>
      </c>
      <c r="Y568" s="9" t="n">
        <f aca="false">+Outflows!Y568+Fees!Y568+'Ongoing Cash Flows'!Y568+'Terminal Value'!Y568</f>
        <v>0</v>
      </c>
      <c r="Z568" s="9" t="n">
        <f aca="false">+Outflows!Z568+Fees!Z568+'Ongoing Cash Flows'!Z568+'Terminal Value'!Z568</f>
        <v>0</v>
      </c>
      <c r="AA568" s="9" t="n">
        <f aca="false">+Outflows!AA568+Fees!AA568+'Ongoing Cash Flows'!AA568+'Terminal Value'!AA568</f>
        <v>0</v>
      </c>
      <c r="AB568" s="9" t="n">
        <f aca="false">+Outflows!AB568+Fees!AB568+'Ongoing Cash Flows'!AB568+'Terminal Value'!AB568</f>
        <v>0</v>
      </c>
      <c r="AC568" s="9" t="n">
        <f aca="false">+Outflows!AC568+Fees!AC568+'Ongoing Cash Flows'!AC568+'Terminal Value'!AC568</f>
        <v>0</v>
      </c>
      <c r="AD568" s="9" t="n">
        <f aca="false">+Outflows!AD568+Fees!AD568+'Ongoing Cash Flows'!AD568+'Terminal Value'!AD568</f>
        <v>0</v>
      </c>
      <c r="AE568" s="9" t="n">
        <f aca="false">+Outflows!AE568+Fees!AE568+'Ongoing Cash Flows'!AE568+'Terminal Value'!AE568</f>
        <v>0</v>
      </c>
      <c r="AF568" s="9" t="n">
        <f aca="false">+Outflows!AF568+Fees!AF568+'Ongoing Cash Flows'!AF568+'Terminal Value'!AF568</f>
        <v>0</v>
      </c>
      <c r="AG568" s="9" t="n">
        <f aca="false">+Outflows!AG568+Fees!AG568+'Ongoing Cash Flows'!AG568+'Terminal Value'!AG568</f>
        <v>0</v>
      </c>
      <c r="AH568" s="9" t="n">
        <f aca="false">+Outflows!AH568+Fees!AH568+'Ongoing Cash Flows'!AH568+'Terminal Value'!AH568</f>
        <v>0</v>
      </c>
      <c r="AI568" s="9" t="n">
        <f aca="false">+Outflows!AI568+Fees!AI568+'Ongoing Cash Flows'!AI568+'Terminal Value'!AI568</f>
        <v>0</v>
      </c>
      <c r="AJ568" s="9" t="n">
        <f aca="false">+Outflows!AJ568+Fees!AJ568+'Ongoing Cash Flows'!AJ568+'Terminal Value'!AJ568</f>
        <v>0</v>
      </c>
      <c r="AK568" s="9"/>
      <c r="AL568" s="1"/>
      <c r="AM568" s="32"/>
      <c r="AN568" s="33" t="n">
        <f aca="false">IF(ISERROR(XIRR(B568:AJ568,IRRDates)),-1,XIRR(B568:AJ568,IRRDates))</f>
        <v>0.0605245611592738</v>
      </c>
      <c r="AO568" s="9" t="n">
        <f aca="false">SUMPRODUCT(B568:AJ568,PVRf)</f>
        <v>0</v>
      </c>
      <c r="AP568" s="9" t="n">
        <f aca="false">MIN(0,AO568-$AO$1004)^2</f>
        <v>0</v>
      </c>
      <c r="AQ568" s="9" t="n">
        <f aca="false">MAX(0,AO568-$AO$1004)^2</f>
        <v>0</v>
      </c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20"/>
      <c r="CM568" s="20"/>
      <c r="CN568" s="20"/>
      <c r="CO568" s="20"/>
      <c r="CP568" s="20"/>
    </row>
    <row r="569" customFormat="false" ht="11.25" hidden="false" customHeight="false" outlineLevel="0" collapsed="false">
      <c r="A569" s="1" t="n">
        <v>567</v>
      </c>
      <c r="B569" s="9" t="n">
        <f aca="false">+Outflows!B569+Fees!B569+'Ongoing Cash Flows'!B569+'Terminal Value'!B569</f>
        <v>-94126.462753148</v>
      </c>
      <c r="C569" s="9" t="n">
        <f aca="false">+Outflows!C569+Fees!C569+'Ongoing Cash Flows'!C569+'Terminal Value'!C569</f>
        <v>14216.2085315322</v>
      </c>
      <c r="D569" s="9" t="n">
        <f aca="false">+Outflows!D569+Fees!D569+'Ongoing Cash Flows'!D569+'Terminal Value'!D569</f>
        <v>12205.4235429314</v>
      </c>
      <c r="E569" s="9" t="n">
        <f aca="false">+Outflows!E569+Fees!E569+'Ongoing Cash Flows'!E569+'Terminal Value'!E569</f>
        <v>10232.720930044</v>
      </c>
      <c r="F569" s="9" t="n">
        <f aca="false">+Outflows!F569+Fees!F569+'Ongoing Cash Flows'!F569+'Terminal Value'!F569</f>
        <v>9711.32191341054</v>
      </c>
      <c r="G569" s="9" t="n">
        <f aca="false">+Outflows!G569+Fees!G569+'Ongoing Cash Flows'!G569+'Terminal Value'!G569</f>
        <v>9469.88725883426</v>
      </c>
      <c r="H569" s="9" t="n">
        <f aca="false">+Outflows!H569+Fees!H569+'Ongoing Cash Flows'!H569+'Terminal Value'!H569</f>
        <v>8491.44294182093</v>
      </c>
      <c r="I569" s="9" t="n">
        <f aca="false">+Outflows!I569+Fees!I569+'Ongoing Cash Flows'!I569+'Terminal Value'!I569</f>
        <v>8340.53214455402</v>
      </c>
      <c r="J569" s="9" t="n">
        <f aca="false">+Outflows!J569+Fees!J569+'Ongoing Cash Flows'!J569+'Terminal Value'!J569</f>
        <v>8328.09794201903</v>
      </c>
      <c r="K569" s="9" t="n">
        <f aca="false">+Outflows!K569+Fees!K569+'Ongoing Cash Flows'!K569+'Terminal Value'!K569</f>
        <v>8318.95035027984</v>
      </c>
      <c r="L569" s="9" t="n">
        <f aca="false">+Outflows!L569+Fees!L569+'Ongoing Cash Flows'!L569+'Terminal Value'!L569</f>
        <v>8320.17000713862</v>
      </c>
      <c r="M569" s="9" t="n">
        <f aca="false">+Outflows!M569+Fees!M569+'Ongoing Cash Flows'!M569+'Terminal Value'!M569</f>
        <v>8292.17171597701</v>
      </c>
      <c r="N569" s="9" t="n">
        <f aca="false">+Outflows!N569+Fees!N569+'Ongoing Cash Flows'!N569+'Terminal Value'!N569</f>
        <v>8274.51727460672</v>
      </c>
      <c r="O569" s="9" t="n">
        <f aca="false">+Outflows!O569+Fees!O569+'Ongoing Cash Flows'!O569+'Terminal Value'!O569</f>
        <v>7948.40139884515</v>
      </c>
      <c r="P569" s="9" t="n">
        <f aca="false">+Outflows!P569+Fees!P569+'Ongoing Cash Flows'!P569+'Terminal Value'!P569</f>
        <v>7840.5347890809</v>
      </c>
      <c r="Q569" s="9" t="n">
        <f aca="false">+Outflows!Q569+Fees!Q569+'Ongoing Cash Flows'!Q569+'Terminal Value'!Q569</f>
        <v>7811.98635401755</v>
      </c>
      <c r="R569" s="9" t="n">
        <f aca="false">+Outflows!R569+Fees!R569+'Ongoing Cash Flows'!R569+'Terminal Value'!R569</f>
        <v>1079.59287719351</v>
      </c>
      <c r="S569" s="9" t="n">
        <f aca="false">+Outflows!S569+Fees!S569+'Ongoing Cash Flows'!S569+'Terminal Value'!S569</f>
        <v>0</v>
      </c>
      <c r="T569" s="9" t="n">
        <f aca="false">+Outflows!T569+Fees!T569+'Ongoing Cash Flows'!T569+'Terminal Value'!T569</f>
        <v>0</v>
      </c>
      <c r="U569" s="9" t="n">
        <f aca="false">+Outflows!U569+Fees!U569+'Ongoing Cash Flows'!U569+'Terminal Value'!U569</f>
        <v>0</v>
      </c>
      <c r="V569" s="9" t="n">
        <f aca="false">+Outflows!V569+Fees!V569+'Ongoing Cash Flows'!V569+'Terminal Value'!V569</f>
        <v>0</v>
      </c>
      <c r="W569" s="9" t="n">
        <f aca="false">+Outflows!W569+Fees!W569+'Ongoing Cash Flows'!W569+'Terminal Value'!W569</f>
        <v>0</v>
      </c>
      <c r="X569" s="9" t="n">
        <f aca="false">+Outflows!X569+Fees!X569+'Ongoing Cash Flows'!X569+'Terminal Value'!X569</f>
        <v>0</v>
      </c>
      <c r="Y569" s="9" t="n">
        <f aca="false">+Outflows!Y569+Fees!Y569+'Ongoing Cash Flows'!Y569+'Terminal Value'!Y569</f>
        <v>0</v>
      </c>
      <c r="Z569" s="9" t="n">
        <f aca="false">+Outflows!Z569+Fees!Z569+'Ongoing Cash Flows'!Z569+'Terminal Value'!Z569</f>
        <v>0</v>
      </c>
      <c r="AA569" s="9" t="n">
        <f aca="false">+Outflows!AA569+Fees!AA569+'Ongoing Cash Flows'!AA569+'Terminal Value'!AA569</f>
        <v>0</v>
      </c>
      <c r="AB569" s="9" t="n">
        <f aca="false">+Outflows!AB569+Fees!AB569+'Ongoing Cash Flows'!AB569+'Terminal Value'!AB569</f>
        <v>0</v>
      </c>
      <c r="AC569" s="9" t="n">
        <f aca="false">+Outflows!AC569+Fees!AC569+'Ongoing Cash Flows'!AC569+'Terminal Value'!AC569</f>
        <v>0</v>
      </c>
      <c r="AD569" s="9" t="n">
        <f aca="false">+Outflows!AD569+Fees!AD569+'Ongoing Cash Flows'!AD569+'Terminal Value'!AD569</f>
        <v>0</v>
      </c>
      <c r="AE569" s="9" t="n">
        <f aca="false">+Outflows!AE569+Fees!AE569+'Ongoing Cash Flows'!AE569+'Terminal Value'!AE569</f>
        <v>0</v>
      </c>
      <c r="AF569" s="9" t="n">
        <f aca="false">+Outflows!AF569+Fees!AF569+'Ongoing Cash Flows'!AF569+'Terminal Value'!AF569</f>
        <v>0</v>
      </c>
      <c r="AG569" s="9" t="n">
        <f aca="false">+Outflows!AG569+Fees!AG569+'Ongoing Cash Flows'!AG569+'Terminal Value'!AG569</f>
        <v>0</v>
      </c>
      <c r="AH569" s="9" t="n">
        <f aca="false">+Outflows!AH569+Fees!AH569+'Ongoing Cash Flows'!AH569+'Terminal Value'!AH569</f>
        <v>0</v>
      </c>
      <c r="AI569" s="9" t="n">
        <f aca="false">+Outflows!AI569+Fees!AI569+'Ongoing Cash Flows'!AI569+'Terminal Value'!AI569</f>
        <v>0</v>
      </c>
      <c r="AJ569" s="9" t="n">
        <f aca="false">+Outflows!AJ569+Fees!AJ569+'Ongoing Cash Flows'!AJ569+'Terminal Value'!AJ569</f>
        <v>0</v>
      </c>
      <c r="AK569" s="9"/>
      <c r="AL569" s="1"/>
      <c r="AM569" s="32"/>
      <c r="AN569" s="33" t="n">
        <f aca="false">IF(ISERROR(XIRR(B569:AJ569,IRRDates)),-1,XIRR(B569:AJ569,IRRDates))</f>
        <v>0.0585073135833017</v>
      </c>
      <c r="AO569" s="9" t="n">
        <f aca="false">SUMPRODUCT(B569:AJ569,PVRf)</f>
        <v>0</v>
      </c>
      <c r="AP569" s="9" t="n">
        <f aca="false">MIN(0,AO569-$AO$1004)^2</f>
        <v>0</v>
      </c>
      <c r="AQ569" s="9" t="n">
        <f aca="false">MAX(0,AO569-$AO$1004)^2</f>
        <v>0</v>
      </c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20"/>
      <c r="CM569" s="20"/>
      <c r="CN569" s="20"/>
      <c r="CO569" s="20"/>
      <c r="CP569" s="20"/>
    </row>
    <row r="570" customFormat="false" ht="11.25" hidden="false" customHeight="false" outlineLevel="0" collapsed="false">
      <c r="A570" s="1" t="n">
        <v>568</v>
      </c>
      <c r="B570" s="9" t="n">
        <f aca="false">+Outflows!B570+Fees!B570+'Ongoing Cash Flows'!B570+'Terminal Value'!B570</f>
        <v>-89478.9787193662</v>
      </c>
      <c r="C570" s="9" t="n">
        <f aca="false">+Outflows!C570+Fees!C570+'Ongoing Cash Flows'!C570+'Terminal Value'!C570</f>
        <v>14029.6008795369</v>
      </c>
      <c r="D570" s="9" t="n">
        <f aca="false">+Outflows!D570+Fees!D570+'Ongoing Cash Flows'!D570+'Terminal Value'!D570</f>
        <v>12001.0195064081</v>
      </c>
      <c r="E570" s="9" t="n">
        <f aca="false">+Outflows!E570+Fees!E570+'Ongoing Cash Flows'!E570+'Terminal Value'!E570</f>
        <v>9953.60794095998</v>
      </c>
      <c r="F570" s="9" t="n">
        <f aca="false">+Outflows!F570+Fees!F570+'Ongoing Cash Flows'!F570+'Terminal Value'!F570</f>
        <v>9606.54105191481</v>
      </c>
      <c r="G570" s="9" t="n">
        <f aca="false">+Outflows!G570+Fees!G570+'Ongoing Cash Flows'!G570+'Terminal Value'!G570</f>
        <v>9380.64289321831</v>
      </c>
      <c r="H570" s="9" t="n">
        <f aca="false">+Outflows!H570+Fees!H570+'Ongoing Cash Flows'!H570+'Terminal Value'!H570</f>
        <v>8378.8704681585</v>
      </c>
      <c r="I570" s="9" t="n">
        <f aca="false">+Outflows!I570+Fees!I570+'Ongoing Cash Flows'!I570+'Terminal Value'!I570</f>
        <v>8233.92257880629</v>
      </c>
      <c r="J570" s="9" t="n">
        <f aca="false">+Outflows!J570+Fees!J570+'Ongoing Cash Flows'!J570+'Terminal Value'!J570</f>
        <v>8221.48837627131</v>
      </c>
      <c r="K570" s="9" t="n">
        <f aca="false">+Outflows!K570+Fees!K570+'Ongoing Cash Flows'!K570+'Terminal Value'!K570</f>
        <v>8212.16009035287</v>
      </c>
      <c r="L570" s="9" t="n">
        <f aca="false">+Outflows!L570+Fees!L570+'Ongoing Cash Flows'!L570+'Terminal Value'!L570</f>
        <v>8213.5604413909</v>
      </c>
      <c r="M570" s="9" t="n">
        <f aca="false">+Outflows!M570+Fees!M570+'Ongoing Cash Flows'!M570+'Terminal Value'!M570</f>
        <v>8185.38145605005</v>
      </c>
      <c r="N570" s="9" t="n">
        <f aca="false">+Outflows!N570+Fees!N570+'Ongoing Cash Flows'!N570+'Terminal Value'!N570</f>
        <v>8167.90770885899</v>
      </c>
      <c r="O570" s="9" t="n">
        <f aca="false">+Outflows!O570+Fees!O570+'Ongoing Cash Flows'!O570+'Terminal Value'!O570</f>
        <v>7841.61113891819</v>
      </c>
      <c r="P570" s="9" t="n">
        <f aca="false">+Outflows!P570+Fees!P570+'Ongoing Cash Flows'!P570+'Terminal Value'!P570</f>
        <v>7733.92522333317</v>
      </c>
      <c r="Q570" s="9" t="n">
        <f aca="false">+Outflows!Q570+Fees!Q570+'Ongoing Cash Flows'!Q570+'Terminal Value'!Q570</f>
        <v>7705.19609409059</v>
      </c>
      <c r="R570" s="9" t="n">
        <f aca="false">+Outflows!R570+Fees!R570+'Ongoing Cash Flows'!R570+'Terminal Value'!R570</f>
        <v>1026.28809431964</v>
      </c>
      <c r="S570" s="9" t="n">
        <f aca="false">+Outflows!S570+Fees!S570+'Ongoing Cash Flows'!S570+'Terminal Value'!S570</f>
        <v>0</v>
      </c>
      <c r="T570" s="9" t="n">
        <f aca="false">+Outflows!T570+Fees!T570+'Ongoing Cash Flows'!T570+'Terminal Value'!T570</f>
        <v>0</v>
      </c>
      <c r="U570" s="9" t="n">
        <f aca="false">+Outflows!U570+Fees!U570+'Ongoing Cash Flows'!U570+'Terminal Value'!U570</f>
        <v>0</v>
      </c>
      <c r="V570" s="9" t="n">
        <f aca="false">+Outflows!V570+Fees!V570+'Ongoing Cash Flows'!V570+'Terminal Value'!V570</f>
        <v>0</v>
      </c>
      <c r="W570" s="9" t="n">
        <f aca="false">+Outflows!W570+Fees!W570+'Ongoing Cash Flows'!W570+'Terminal Value'!W570</f>
        <v>0</v>
      </c>
      <c r="X570" s="9" t="n">
        <f aca="false">+Outflows!X570+Fees!X570+'Ongoing Cash Flows'!X570+'Terminal Value'!X570</f>
        <v>0</v>
      </c>
      <c r="Y570" s="9" t="n">
        <f aca="false">+Outflows!Y570+Fees!Y570+'Ongoing Cash Flows'!Y570+'Terminal Value'!Y570</f>
        <v>0</v>
      </c>
      <c r="Z570" s="9" t="n">
        <f aca="false">+Outflows!Z570+Fees!Z570+'Ongoing Cash Flows'!Z570+'Terminal Value'!Z570</f>
        <v>0</v>
      </c>
      <c r="AA570" s="9" t="n">
        <f aca="false">+Outflows!AA570+Fees!AA570+'Ongoing Cash Flows'!AA570+'Terminal Value'!AA570</f>
        <v>0</v>
      </c>
      <c r="AB570" s="9" t="n">
        <f aca="false">+Outflows!AB570+Fees!AB570+'Ongoing Cash Flows'!AB570+'Terminal Value'!AB570</f>
        <v>0</v>
      </c>
      <c r="AC570" s="9" t="n">
        <f aca="false">+Outflows!AC570+Fees!AC570+'Ongoing Cash Flows'!AC570+'Terminal Value'!AC570</f>
        <v>0</v>
      </c>
      <c r="AD570" s="9" t="n">
        <f aca="false">+Outflows!AD570+Fees!AD570+'Ongoing Cash Flows'!AD570+'Terminal Value'!AD570</f>
        <v>0</v>
      </c>
      <c r="AE570" s="9" t="n">
        <f aca="false">+Outflows!AE570+Fees!AE570+'Ongoing Cash Flows'!AE570+'Terminal Value'!AE570</f>
        <v>0</v>
      </c>
      <c r="AF570" s="9" t="n">
        <f aca="false">+Outflows!AF570+Fees!AF570+'Ongoing Cash Flows'!AF570+'Terminal Value'!AF570</f>
        <v>0</v>
      </c>
      <c r="AG570" s="9" t="n">
        <f aca="false">+Outflows!AG570+Fees!AG570+'Ongoing Cash Flows'!AG570+'Terminal Value'!AG570</f>
        <v>0</v>
      </c>
      <c r="AH570" s="9" t="n">
        <f aca="false">+Outflows!AH570+Fees!AH570+'Ongoing Cash Flows'!AH570+'Terminal Value'!AH570</f>
        <v>0</v>
      </c>
      <c r="AI570" s="9" t="n">
        <f aca="false">+Outflows!AI570+Fees!AI570+'Ongoing Cash Flows'!AI570+'Terminal Value'!AI570</f>
        <v>0</v>
      </c>
      <c r="AJ570" s="9" t="n">
        <f aca="false">+Outflows!AJ570+Fees!AJ570+'Ongoing Cash Flows'!AJ570+'Terminal Value'!AJ570</f>
        <v>0</v>
      </c>
      <c r="AK570" s="9"/>
      <c r="AL570" s="1"/>
      <c r="AM570" s="32"/>
      <c r="AN570" s="33" t="n">
        <f aca="false">IF(ISERROR(XIRR(B570:AJ570,IRRDates)),-1,XIRR(B570:AJ570,IRRDates))</f>
        <v>0.0646332564698016</v>
      </c>
      <c r="AO570" s="9" t="n">
        <f aca="false">SUMPRODUCT(B570:AJ570,PVRf)</f>
        <v>0</v>
      </c>
      <c r="AP570" s="9" t="n">
        <f aca="false">MIN(0,AO570-$AO$1004)^2</f>
        <v>0</v>
      </c>
      <c r="AQ570" s="9" t="n">
        <f aca="false">MAX(0,AO570-$AO$1004)^2</f>
        <v>0</v>
      </c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20"/>
      <c r="CM570" s="20"/>
      <c r="CN570" s="20"/>
      <c r="CO570" s="20"/>
      <c r="CP570" s="20"/>
    </row>
    <row r="571" customFormat="false" ht="11.25" hidden="false" customHeight="false" outlineLevel="0" collapsed="false">
      <c r="A571" s="1" t="n">
        <v>569</v>
      </c>
      <c r="B571" s="9" t="n">
        <f aca="false">+Outflows!B571+Fees!B571+'Ongoing Cash Flows'!B571+'Terminal Value'!B571</f>
        <v>-87644.8192138527</v>
      </c>
      <c r="C571" s="9" t="n">
        <f aca="false">+Outflows!C571+Fees!C571+'Ongoing Cash Flows'!C571+'Terminal Value'!C571</f>
        <v>13999.8656294874</v>
      </c>
      <c r="D571" s="9" t="n">
        <f aca="false">+Outflows!D571+Fees!D571+'Ongoing Cash Flows'!D571+'Terminal Value'!D571</f>
        <v>11858.6762384791</v>
      </c>
      <c r="E571" s="9" t="n">
        <f aca="false">+Outflows!E571+Fees!E571+'Ongoing Cash Flows'!E571+'Terminal Value'!E571</f>
        <v>9857.62344558434</v>
      </c>
      <c r="F571" s="9" t="n">
        <f aca="false">+Outflows!F571+Fees!F571+'Ongoing Cash Flows'!F571+'Terminal Value'!F571</f>
        <v>9465.27500492639</v>
      </c>
      <c r="G571" s="9" t="n">
        <f aca="false">+Outflows!G571+Fees!G571+'Ongoing Cash Flows'!G571+'Terminal Value'!G571</f>
        <v>9185.13678884026</v>
      </c>
      <c r="H571" s="9" t="n">
        <f aca="false">+Outflows!H571+Fees!H571+'Ongoing Cash Flows'!H571+'Terminal Value'!H571</f>
        <v>8334.44301641767</v>
      </c>
      <c r="I571" s="9" t="n">
        <f aca="false">+Outflows!I571+Fees!I571+'Ongoing Cash Flows'!I571+'Terminal Value'!I571</f>
        <v>8191.84842707742</v>
      </c>
      <c r="J571" s="9" t="n">
        <f aca="false">+Outflows!J571+Fees!J571+'Ongoing Cash Flows'!J571+'Terminal Value'!J571</f>
        <v>8179.41422454243</v>
      </c>
      <c r="K571" s="9" t="n">
        <f aca="false">+Outflows!K571+Fees!K571+'Ongoing Cash Flows'!K571+'Terminal Value'!K571</f>
        <v>8170.01462650242</v>
      </c>
      <c r="L571" s="9" t="n">
        <f aca="false">+Outflows!L571+Fees!L571+'Ongoing Cash Flows'!L571+'Terminal Value'!L571</f>
        <v>8171.48628966202</v>
      </c>
      <c r="M571" s="9" t="n">
        <f aca="false">+Outflows!M571+Fees!M571+'Ongoing Cash Flows'!M571+'Terminal Value'!M571</f>
        <v>8143.2359921996</v>
      </c>
      <c r="N571" s="9" t="n">
        <f aca="false">+Outflows!N571+Fees!N571+'Ongoing Cash Flows'!N571+'Terminal Value'!N571</f>
        <v>8125.83355713011</v>
      </c>
      <c r="O571" s="9" t="n">
        <f aca="false">+Outflows!O571+Fees!O571+'Ongoing Cash Flows'!O571+'Terminal Value'!O571</f>
        <v>7799.46567506774</v>
      </c>
      <c r="P571" s="9" t="n">
        <f aca="false">+Outflows!P571+Fees!P571+'Ongoing Cash Flows'!P571+'Terminal Value'!P571</f>
        <v>7691.85107160429</v>
      </c>
      <c r="Q571" s="9" t="n">
        <f aca="false">+Outflows!Q571+Fees!Q571+'Ongoing Cash Flows'!Q571+'Terminal Value'!Q571</f>
        <v>7663.05063024014</v>
      </c>
      <c r="R571" s="9" t="n">
        <f aca="false">+Outflows!R571+Fees!R571+'Ongoing Cash Flows'!R571+'Terminal Value'!R571</f>
        <v>1005.2510184552</v>
      </c>
      <c r="S571" s="9" t="n">
        <f aca="false">+Outflows!S571+Fees!S571+'Ongoing Cash Flows'!S571+'Terminal Value'!S571</f>
        <v>0</v>
      </c>
      <c r="T571" s="9" t="n">
        <f aca="false">+Outflows!T571+Fees!T571+'Ongoing Cash Flows'!T571+'Terminal Value'!T571</f>
        <v>0</v>
      </c>
      <c r="U571" s="9" t="n">
        <f aca="false">+Outflows!U571+Fees!U571+'Ongoing Cash Flows'!U571+'Terminal Value'!U571</f>
        <v>0</v>
      </c>
      <c r="V571" s="9" t="n">
        <f aca="false">+Outflows!V571+Fees!V571+'Ongoing Cash Flows'!V571+'Terminal Value'!V571</f>
        <v>0</v>
      </c>
      <c r="W571" s="9" t="n">
        <f aca="false">+Outflows!W571+Fees!W571+'Ongoing Cash Flows'!W571+'Terminal Value'!W571</f>
        <v>0</v>
      </c>
      <c r="X571" s="9" t="n">
        <f aca="false">+Outflows!X571+Fees!X571+'Ongoing Cash Flows'!X571+'Terminal Value'!X571</f>
        <v>0</v>
      </c>
      <c r="Y571" s="9" t="n">
        <f aca="false">+Outflows!Y571+Fees!Y571+'Ongoing Cash Flows'!Y571+'Terminal Value'!Y571</f>
        <v>0</v>
      </c>
      <c r="Z571" s="9" t="n">
        <f aca="false">+Outflows!Z571+Fees!Z571+'Ongoing Cash Flows'!Z571+'Terminal Value'!Z571</f>
        <v>0</v>
      </c>
      <c r="AA571" s="9" t="n">
        <f aca="false">+Outflows!AA571+Fees!AA571+'Ongoing Cash Flows'!AA571+'Terminal Value'!AA571</f>
        <v>0</v>
      </c>
      <c r="AB571" s="9" t="n">
        <f aca="false">+Outflows!AB571+Fees!AB571+'Ongoing Cash Flows'!AB571+'Terminal Value'!AB571</f>
        <v>0</v>
      </c>
      <c r="AC571" s="9" t="n">
        <f aca="false">+Outflows!AC571+Fees!AC571+'Ongoing Cash Flows'!AC571+'Terminal Value'!AC571</f>
        <v>0</v>
      </c>
      <c r="AD571" s="9" t="n">
        <f aca="false">+Outflows!AD571+Fees!AD571+'Ongoing Cash Flows'!AD571+'Terminal Value'!AD571</f>
        <v>0</v>
      </c>
      <c r="AE571" s="9" t="n">
        <f aca="false">+Outflows!AE571+Fees!AE571+'Ongoing Cash Flows'!AE571+'Terminal Value'!AE571</f>
        <v>0</v>
      </c>
      <c r="AF571" s="9" t="n">
        <f aca="false">+Outflows!AF571+Fees!AF571+'Ongoing Cash Flows'!AF571+'Terminal Value'!AF571</f>
        <v>0</v>
      </c>
      <c r="AG571" s="9" t="n">
        <f aca="false">+Outflows!AG571+Fees!AG571+'Ongoing Cash Flows'!AG571+'Terminal Value'!AG571</f>
        <v>0</v>
      </c>
      <c r="AH571" s="9" t="n">
        <f aca="false">+Outflows!AH571+Fees!AH571+'Ongoing Cash Flows'!AH571+'Terminal Value'!AH571</f>
        <v>0</v>
      </c>
      <c r="AI571" s="9" t="n">
        <f aca="false">+Outflows!AI571+Fees!AI571+'Ongoing Cash Flows'!AI571+'Terminal Value'!AI571</f>
        <v>0</v>
      </c>
      <c r="AJ571" s="9" t="n">
        <f aca="false">+Outflows!AJ571+Fees!AJ571+'Ongoing Cash Flows'!AJ571+'Terminal Value'!AJ571</f>
        <v>0</v>
      </c>
      <c r="AK571" s="9"/>
      <c r="AL571" s="1"/>
      <c r="AM571" s="32"/>
      <c r="AN571" s="33" t="n">
        <f aca="false">IF(ISERROR(XIRR(B571:AJ571,IRRDates)),-1,XIRR(B571:AJ571,IRRDates))</f>
        <v>0.0668194580799591</v>
      </c>
      <c r="AO571" s="9" t="n">
        <f aca="false">SUMPRODUCT(B571:AJ571,PVRf)</f>
        <v>0</v>
      </c>
      <c r="AP571" s="9" t="n">
        <f aca="false">MIN(0,AO571-$AO$1004)^2</f>
        <v>0</v>
      </c>
      <c r="AQ571" s="9" t="n">
        <f aca="false">MAX(0,AO571-$AO$1004)^2</f>
        <v>0</v>
      </c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20"/>
      <c r="CM571" s="20"/>
      <c r="CN571" s="20"/>
      <c r="CO571" s="20"/>
      <c r="CP571" s="20"/>
    </row>
    <row r="572" customFormat="false" ht="11.25" hidden="false" customHeight="false" outlineLevel="0" collapsed="false">
      <c r="A572" s="1" t="n">
        <v>570</v>
      </c>
      <c r="B572" s="9" t="n">
        <f aca="false">+Outflows!B572+Fees!B572+'Ongoing Cash Flows'!B572+'Terminal Value'!B572</f>
        <v>-87695.9159372914</v>
      </c>
      <c r="C572" s="9" t="n">
        <f aca="false">+Outflows!C572+Fees!C572+'Ongoing Cash Flows'!C572+'Terminal Value'!C572</f>
        <v>14045.8526624034</v>
      </c>
      <c r="D572" s="9" t="n">
        <f aca="false">+Outflows!D572+Fees!D572+'Ongoing Cash Flows'!D572+'Terminal Value'!D572</f>
        <v>11848.5269912161</v>
      </c>
      <c r="E572" s="9" t="n">
        <f aca="false">+Outflows!E572+Fees!E572+'Ongoing Cash Flows'!E572+'Terminal Value'!E572</f>
        <v>9901.86891349248</v>
      </c>
      <c r="F572" s="9" t="n">
        <f aca="false">+Outflows!F572+Fees!F572+'Ongoing Cash Flows'!F572+'Terminal Value'!F572</f>
        <v>9548.7711500681</v>
      </c>
      <c r="G572" s="9" t="n">
        <f aca="false">+Outflows!G572+Fees!G572+'Ongoing Cash Flows'!G572+'Terminal Value'!G572</f>
        <v>9224.79098964504</v>
      </c>
      <c r="H572" s="9" t="n">
        <f aca="false">+Outflows!H572+Fees!H572+'Ongoing Cash Flows'!H572+'Terminal Value'!H572</f>
        <v>8335.68069351601</v>
      </c>
      <c r="I572" s="9" t="n">
        <f aca="false">+Outflows!I572+Fees!I572+'Ongoing Cash Flows'!I572+'Terminal Value'!I572</f>
        <v>8193.02054503572</v>
      </c>
      <c r="J572" s="9" t="n">
        <f aca="false">+Outflows!J572+Fees!J572+'Ongoing Cash Flows'!J572+'Terminal Value'!J572</f>
        <v>8180.58634250074</v>
      </c>
      <c r="K572" s="9" t="n">
        <f aca="false">+Outflows!K572+Fees!K572+'Ongoing Cash Flows'!K572+'Terminal Value'!K572</f>
        <v>8171.18873110134</v>
      </c>
      <c r="L572" s="9" t="n">
        <f aca="false">+Outflows!L572+Fees!L572+'Ongoing Cash Flows'!L572+'Terminal Value'!L572</f>
        <v>8172.65840762033</v>
      </c>
      <c r="M572" s="9" t="n">
        <f aca="false">+Outflows!M572+Fees!M572+'Ongoing Cash Flows'!M572+'Terminal Value'!M572</f>
        <v>8144.41009679852</v>
      </c>
      <c r="N572" s="9" t="n">
        <f aca="false">+Outflows!N572+Fees!N572+'Ongoing Cash Flows'!N572+'Terminal Value'!N572</f>
        <v>8127.00567508842</v>
      </c>
      <c r="O572" s="9" t="n">
        <f aca="false">+Outflows!O572+Fees!O572+'Ongoing Cash Flows'!O572+'Terminal Value'!O572</f>
        <v>7800.63977966665</v>
      </c>
      <c r="P572" s="9" t="n">
        <f aca="false">+Outflows!P572+Fees!P572+'Ongoing Cash Flows'!P572+'Terminal Value'!P572</f>
        <v>7693.0231895626</v>
      </c>
      <c r="Q572" s="9" t="n">
        <f aca="false">+Outflows!Q572+Fees!Q572+'Ongoing Cash Flows'!Q572+'Terminal Value'!Q572</f>
        <v>7664.22473483906</v>
      </c>
      <c r="R572" s="9" t="n">
        <f aca="false">+Outflows!R572+Fees!R572+'Ongoing Cash Flows'!R572+'Terminal Value'!R572</f>
        <v>1005.83707743436</v>
      </c>
      <c r="S572" s="9" t="n">
        <f aca="false">+Outflows!S572+Fees!S572+'Ongoing Cash Flows'!S572+'Terminal Value'!S572</f>
        <v>0</v>
      </c>
      <c r="T572" s="9" t="n">
        <f aca="false">+Outflows!T572+Fees!T572+'Ongoing Cash Flows'!T572+'Terminal Value'!T572</f>
        <v>0</v>
      </c>
      <c r="U572" s="9" t="n">
        <f aca="false">+Outflows!U572+Fees!U572+'Ongoing Cash Flows'!U572+'Terminal Value'!U572</f>
        <v>0</v>
      </c>
      <c r="V572" s="9" t="n">
        <f aca="false">+Outflows!V572+Fees!V572+'Ongoing Cash Flows'!V572+'Terminal Value'!V572</f>
        <v>0</v>
      </c>
      <c r="W572" s="9" t="n">
        <f aca="false">+Outflows!W572+Fees!W572+'Ongoing Cash Flows'!W572+'Terminal Value'!W572</f>
        <v>0</v>
      </c>
      <c r="X572" s="9" t="n">
        <f aca="false">+Outflows!X572+Fees!X572+'Ongoing Cash Flows'!X572+'Terminal Value'!X572</f>
        <v>0</v>
      </c>
      <c r="Y572" s="9" t="n">
        <f aca="false">+Outflows!Y572+Fees!Y572+'Ongoing Cash Flows'!Y572+'Terminal Value'!Y572</f>
        <v>0</v>
      </c>
      <c r="Z572" s="9" t="n">
        <f aca="false">+Outflows!Z572+Fees!Z572+'Ongoing Cash Flows'!Z572+'Terminal Value'!Z572</f>
        <v>0</v>
      </c>
      <c r="AA572" s="9" t="n">
        <f aca="false">+Outflows!AA572+Fees!AA572+'Ongoing Cash Flows'!AA572+'Terminal Value'!AA572</f>
        <v>0</v>
      </c>
      <c r="AB572" s="9" t="n">
        <f aca="false">+Outflows!AB572+Fees!AB572+'Ongoing Cash Flows'!AB572+'Terminal Value'!AB572</f>
        <v>0</v>
      </c>
      <c r="AC572" s="9" t="n">
        <f aca="false">+Outflows!AC572+Fees!AC572+'Ongoing Cash Flows'!AC572+'Terminal Value'!AC572</f>
        <v>0</v>
      </c>
      <c r="AD572" s="9" t="n">
        <f aca="false">+Outflows!AD572+Fees!AD572+'Ongoing Cash Flows'!AD572+'Terminal Value'!AD572</f>
        <v>0</v>
      </c>
      <c r="AE572" s="9" t="n">
        <f aca="false">+Outflows!AE572+Fees!AE572+'Ongoing Cash Flows'!AE572+'Terminal Value'!AE572</f>
        <v>0</v>
      </c>
      <c r="AF572" s="9" t="n">
        <f aca="false">+Outflows!AF572+Fees!AF572+'Ongoing Cash Flows'!AF572+'Terminal Value'!AF572</f>
        <v>0</v>
      </c>
      <c r="AG572" s="9" t="n">
        <f aca="false">+Outflows!AG572+Fees!AG572+'Ongoing Cash Flows'!AG572+'Terminal Value'!AG572</f>
        <v>0</v>
      </c>
      <c r="AH572" s="9" t="n">
        <f aca="false">+Outflows!AH572+Fees!AH572+'Ongoing Cash Flows'!AH572+'Terminal Value'!AH572</f>
        <v>0</v>
      </c>
      <c r="AI572" s="9" t="n">
        <f aca="false">+Outflows!AI572+Fees!AI572+'Ongoing Cash Flows'!AI572+'Terminal Value'!AI572</f>
        <v>0</v>
      </c>
      <c r="AJ572" s="9" t="n">
        <f aca="false">+Outflows!AJ572+Fees!AJ572+'Ongoing Cash Flows'!AJ572+'Terminal Value'!AJ572</f>
        <v>0</v>
      </c>
      <c r="AK572" s="9"/>
      <c r="AL572" s="1"/>
      <c r="AM572" s="32"/>
      <c r="AN572" s="33" t="n">
        <f aca="false">IF(ISERROR(XIRR(B572:AJ572,IRRDates)),-1,XIRR(B572:AJ572,IRRDates))</f>
        <v>0.06705466725386</v>
      </c>
      <c r="AO572" s="9" t="n">
        <f aca="false">SUMPRODUCT(B572:AJ572,PVRf)</f>
        <v>0</v>
      </c>
      <c r="AP572" s="9" t="n">
        <f aca="false">MIN(0,AO572-$AO$1004)^2</f>
        <v>0</v>
      </c>
      <c r="AQ572" s="9" t="n">
        <f aca="false">MAX(0,AO572-$AO$1004)^2</f>
        <v>0</v>
      </c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20"/>
      <c r="CM572" s="20"/>
      <c r="CN572" s="20"/>
      <c r="CO572" s="20"/>
      <c r="CP572" s="20"/>
    </row>
    <row r="573" customFormat="false" ht="11.25" hidden="false" customHeight="false" outlineLevel="0" collapsed="false">
      <c r="A573" s="1" t="n">
        <v>571</v>
      </c>
      <c r="B573" s="9" t="n">
        <f aca="false">+Outflows!B573+Fees!B573+'Ongoing Cash Flows'!B573+'Terminal Value'!B573</f>
        <v>-89767.2260262758</v>
      </c>
      <c r="C573" s="9" t="n">
        <f aca="false">+Outflows!C573+Fees!C573+'Ongoing Cash Flows'!C573+'Terminal Value'!C573</f>
        <v>14133.6825917128</v>
      </c>
      <c r="D573" s="9" t="n">
        <f aca="false">+Outflows!D573+Fees!D573+'Ongoing Cash Flows'!D573+'Terminal Value'!D573</f>
        <v>11958.2185185215</v>
      </c>
      <c r="E573" s="9" t="n">
        <f aca="false">+Outflows!E573+Fees!E573+'Ongoing Cash Flows'!E573+'Terminal Value'!E573</f>
        <v>9981.95716280113</v>
      </c>
      <c r="F573" s="9" t="n">
        <f aca="false">+Outflows!F573+Fees!F573+'Ongoing Cash Flows'!F573+'Terminal Value'!F573</f>
        <v>9730.2037934497</v>
      </c>
      <c r="G573" s="9" t="n">
        <f aca="false">+Outflows!G573+Fees!G573+'Ongoing Cash Flows'!G573+'Terminal Value'!G573</f>
        <v>9325.78386990163</v>
      </c>
      <c r="H573" s="9" t="n">
        <f aca="false">+Outflows!H573+Fees!H573+'Ongoing Cash Flows'!H573+'Terminal Value'!H573</f>
        <v>8385.85246360581</v>
      </c>
      <c r="I573" s="9" t="n">
        <f aca="false">+Outflows!I573+Fees!I573+'Ongoing Cash Flows'!I573+'Terminal Value'!I573</f>
        <v>8240.53474142895</v>
      </c>
      <c r="J573" s="9" t="n">
        <f aca="false">+Outflows!J573+Fees!J573+'Ongoing Cash Flows'!J573+'Terminal Value'!J573</f>
        <v>8228.10053889397</v>
      </c>
      <c r="K573" s="9" t="n">
        <f aca="false">+Outflows!K573+Fees!K573+'Ongoing Cash Flows'!K573+'Terminal Value'!K573</f>
        <v>8218.78346003083</v>
      </c>
      <c r="L573" s="9" t="n">
        <f aca="false">+Outflows!L573+Fees!L573+'Ongoing Cash Flows'!L573+'Terminal Value'!L573</f>
        <v>8220.17260401356</v>
      </c>
      <c r="M573" s="9" t="n">
        <f aca="false">+Outflows!M573+Fees!M573+'Ongoing Cash Flows'!M573+'Terminal Value'!M573</f>
        <v>8192.004825728</v>
      </c>
      <c r="N573" s="9" t="n">
        <f aca="false">+Outflows!N573+Fees!N573+'Ongoing Cash Flows'!N573+'Terminal Value'!N573</f>
        <v>8174.51987148165</v>
      </c>
      <c r="O573" s="9" t="n">
        <f aca="false">+Outflows!O573+Fees!O573+'Ongoing Cash Flows'!O573+'Terminal Value'!O573</f>
        <v>7848.23450859614</v>
      </c>
      <c r="P573" s="9" t="n">
        <f aca="false">+Outflows!P573+Fees!P573+'Ongoing Cash Flows'!P573+'Terminal Value'!P573</f>
        <v>7740.53738595583</v>
      </c>
      <c r="Q573" s="9" t="n">
        <f aca="false">+Outflows!Q573+Fees!Q573+'Ongoing Cash Flows'!Q573+'Terminal Value'!Q573</f>
        <v>7711.81946376855</v>
      </c>
      <c r="R573" s="9" t="n">
        <f aca="false">+Outflows!R573+Fees!R573+'Ongoing Cash Flows'!R573+'Terminal Value'!R573</f>
        <v>1029.59417563097</v>
      </c>
      <c r="S573" s="9" t="n">
        <f aca="false">+Outflows!S573+Fees!S573+'Ongoing Cash Flows'!S573+'Terminal Value'!S573</f>
        <v>0</v>
      </c>
      <c r="T573" s="9" t="n">
        <f aca="false">+Outflows!T573+Fees!T573+'Ongoing Cash Flows'!T573+'Terminal Value'!T573</f>
        <v>0</v>
      </c>
      <c r="U573" s="9" t="n">
        <f aca="false">+Outflows!U573+Fees!U573+'Ongoing Cash Flows'!U573+'Terminal Value'!U573</f>
        <v>0</v>
      </c>
      <c r="V573" s="9" t="n">
        <f aca="false">+Outflows!V573+Fees!V573+'Ongoing Cash Flows'!V573+'Terminal Value'!V573</f>
        <v>0</v>
      </c>
      <c r="W573" s="9" t="n">
        <f aca="false">+Outflows!W573+Fees!W573+'Ongoing Cash Flows'!W573+'Terminal Value'!W573</f>
        <v>0</v>
      </c>
      <c r="X573" s="9" t="n">
        <f aca="false">+Outflows!X573+Fees!X573+'Ongoing Cash Flows'!X573+'Terminal Value'!X573</f>
        <v>0</v>
      </c>
      <c r="Y573" s="9" t="n">
        <f aca="false">+Outflows!Y573+Fees!Y573+'Ongoing Cash Flows'!Y573+'Terminal Value'!Y573</f>
        <v>0</v>
      </c>
      <c r="Z573" s="9" t="n">
        <f aca="false">+Outflows!Z573+Fees!Z573+'Ongoing Cash Flows'!Z573+'Terminal Value'!Z573</f>
        <v>0</v>
      </c>
      <c r="AA573" s="9" t="n">
        <f aca="false">+Outflows!AA573+Fees!AA573+'Ongoing Cash Flows'!AA573+'Terminal Value'!AA573</f>
        <v>0</v>
      </c>
      <c r="AB573" s="9" t="n">
        <f aca="false">+Outflows!AB573+Fees!AB573+'Ongoing Cash Flows'!AB573+'Terminal Value'!AB573</f>
        <v>0</v>
      </c>
      <c r="AC573" s="9" t="n">
        <f aca="false">+Outflows!AC573+Fees!AC573+'Ongoing Cash Flows'!AC573+'Terminal Value'!AC573</f>
        <v>0</v>
      </c>
      <c r="AD573" s="9" t="n">
        <f aca="false">+Outflows!AD573+Fees!AD573+'Ongoing Cash Flows'!AD573+'Terminal Value'!AD573</f>
        <v>0</v>
      </c>
      <c r="AE573" s="9" t="n">
        <f aca="false">+Outflows!AE573+Fees!AE573+'Ongoing Cash Flows'!AE573+'Terminal Value'!AE573</f>
        <v>0</v>
      </c>
      <c r="AF573" s="9" t="n">
        <f aca="false">+Outflows!AF573+Fees!AF573+'Ongoing Cash Flows'!AF573+'Terminal Value'!AF573</f>
        <v>0</v>
      </c>
      <c r="AG573" s="9" t="n">
        <f aca="false">+Outflows!AG573+Fees!AG573+'Ongoing Cash Flows'!AG573+'Terminal Value'!AG573</f>
        <v>0</v>
      </c>
      <c r="AH573" s="9" t="n">
        <f aca="false">+Outflows!AH573+Fees!AH573+'Ongoing Cash Flows'!AH573+'Terminal Value'!AH573</f>
        <v>0</v>
      </c>
      <c r="AI573" s="9" t="n">
        <f aca="false">+Outflows!AI573+Fees!AI573+'Ongoing Cash Flows'!AI573+'Terminal Value'!AI573</f>
        <v>0</v>
      </c>
      <c r="AJ573" s="9" t="n">
        <f aca="false">+Outflows!AJ573+Fees!AJ573+'Ongoing Cash Flows'!AJ573+'Terminal Value'!AJ573</f>
        <v>0</v>
      </c>
      <c r="AK573" s="9"/>
      <c r="AL573" s="1"/>
      <c r="AM573" s="32"/>
      <c r="AN573" s="33" t="n">
        <f aca="false">IF(ISERROR(XIRR(B573:AJ573,IRRDates)),-1,XIRR(B573:AJ573,IRRDates))</f>
        <v>0.0644178143608941</v>
      </c>
      <c r="AO573" s="9" t="n">
        <f aca="false">SUMPRODUCT(B573:AJ573,PVRf)</f>
        <v>0</v>
      </c>
      <c r="AP573" s="9" t="n">
        <f aca="false">MIN(0,AO573-$AO$1004)^2</f>
        <v>0</v>
      </c>
      <c r="AQ573" s="9" t="n">
        <f aca="false">MAX(0,AO573-$AO$1004)^2</f>
        <v>0</v>
      </c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20"/>
      <c r="CM573" s="20"/>
      <c r="CN573" s="20"/>
      <c r="CO573" s="20"/>
      <c r="CP573" s="20"/>
    </row>
    <row r="574" customFormat="false" ht="11.25" hidden="false" customHeight="false" outlineLevel="0" collapsed="false">
      <c r="A574" s="1" t="n">
        <v>572</v>
      </c>
      <c r="B574" s="9" t="n">
        <f aca="false">+Outflows!B574+Fees!B574+'Ongoing Cash Flows'!B574+'Terminal Value'!B574</f>
        <v>-99807.4920745694</v>
      </c>
      <c r="C574" s="9" t="n">
        <f aca="false">+Outflows!C574+Fees!C574+'Ongoing Cash Flows'!C574+'Terminal Value'!C574</f>
        <v>14197.4761552125</v>
      </c>
      <c r="D574" s="9" t="n">
        <f aca="false">+Outflows!D574+Fees!D574+'Ongoing Cash Flows'!D574+'Terminal Value'!D574</f>
        <v>12375.6204383077</v>
      </c>
      <c r="E574" s="9" t="n">
        <f aca="false">+Outflows!E574+Fees!E574+'Ongoing Cash Flows'!E574+'Terminal Value'!E574</f>
        <v>10292.5415024096</v>
      </c>
      <c r="F574" s="9" t="n">
        <f aca="false">+Outflows!F574+Fees!F574+'Ongoing Cash Flows'!F574+'Terminal Value'!F574</f>
        <v>9892.49855034159</v>
      </c>
      <c r="G574" s="9" t="n">
        <f aca="false">+Outflows!G574+Fees!G574+'Ongoing Cash Flows'!G574+'Terminal Value'!G574</f>
        <v>9532.12830139977</v>
      </c>
      <c r="H574" s="9" t="n">
        <f aca="false">+Outflows!H574+Fees!H574+'Ongoing Cash Flows'!H574+'Terminal Value'!H574</f>
        <v>8629.05019749144</v>
      </c>
      <c r="I574" s="9" t="n">
        <f aca="false">+Outflows!I574+Fees!I574+'Ongoing Cash Flows'!I574+'Terminal Value'!I574</f>
        <v>8470.85041236397</v>
      </c>
      <c r="J574" s="9" t="n">
        <f aca="false">+Outflows!J574+Fees!J574+'Ongoing Cash Flows'!J574+'Terminal Value'!J574</f>
        <v>8458.41620982898</v>
      </c>
      <c r="K574" s="9" t="n">
        <f aca="false">+Outflows!K574+Fees!K574+'Ongoing Cash Flows'!K574+'Terminal Value'!K574</f>
        <v>8449.4894965098</v>
      </c>
      <c r="L574" s="9" t="n">
        <f aca="false">+Outflows!L574+Fees!L574+'Ongoing Cash Flows'!L574+'Terminal Value'!L574</f>
        <v>8450.48827494857</v>
      </c>
      <c r="M574" s="9" t="n">
        <f aca="false">+Outflows!M574+Fees!M574+'Ongoing Cash Flows'!M574+'Terminal Value'!M574</f>
        <v>8422.71086220698</v>
      </c>
      <c r="N574" s="9" t="n">
        <f aca="false">+Outflows!N574+Fees!N574+'Ongoing Cash Flows'!N574+'Terminal Value'!N574</f>
        <v>8404.83554241667</v>
      </c>
      <c r="O574" s="9" t="n">
        <f aca="false">+Outflows!O574+Fees!O574+'Ongoing Cash Flows'!O574+'Terminal Value'!O574</f>
        <v>8078.94054507512</v>
      </c>
      <c r="P574" s="9" t="n">
        <f aca="false">+Outflows!P574+Fees!P574+'Ongoing Cash Flows'!P574+'Terminal Value'!P574</f>
        <v>7970.85305689084</v>
      </c>
      <c r="Q574" s="9" t="n">
        <f aca="false">+Outflows!Q574+Fees!Q574+'Ongoing Cash Flows'!Q574+'Terminal Value'!Q574</f>
        <v>7942.52550024752</v>
      </c>
      <c r="R574" s="9" t="n">
        <f aca="false">+Outflows!R574+Fees!R574+'Ongoing Cash Flows'!R574+'Terminal Value'!R574</f>
        <v>1144.75201109848</v>
      </c>
      <c r="S574" s="9" t="n">
        <f aca="false">+Outflows!S574+Fees!S574+'Ongoing Cash Flows'!S574+'Terminal Value'!S574</f>
        <v>0</v>
      </c>
      <c r="T574" s="9" t="n">
        <f aca="false">+Outflows!T574+Fees!T574+'Ongoing Cash Flows'!T574+'Terminal Value'!T574</f>
        <v>0</v>
      </c>
      <c r="U574" s="9" t="n">
        <f aca="false">+Outflows!U574+Fees!U574+'Ongoing Cash Flows'!U574+'Terminal Value'!U574</f>
        <v>0</v>
      </c>
      <c r="V574" s="9" t="n">
        <f aca="false">+Outflows!V574+Fees!V574+'Ongoing Cash Flows'!V574+'Terminal Value'!V574</f>
        <v>0</v>
      </c>
      <c r="W574" s="9" t="n">
        <f aca="false">+Outflows!W574+Fees!W574+'Ongoing Cash Flows'!W574+'Terminal Value'!W574</f>
        <v>0</v>
      </c>
      <c r="X574" s="9" t="n">
        <f aca="false">+Outflows!X574+Fees!X574+'Ongoing Cash Flows'!X574+'Terminal Value'!X574</f>
        <v>0</v>
      </c>
      <c r="Y574" s="9" t="n">
        <f aca="false">+Outflows!Y574+Fees!Y574+'Ongoing Cash Flows'!Y574+'Terminal Value'!Y574</f>
        <v>0</v>
      </c>
      <c r="Z574" s="9" t="n">
        <f aca="false">+Outflows!Z574+Fees!Z574+'Ongoing Cash Flows'!Z574+'Terminal Value'!Z574</f>
        <v>0</v>
      </c>
      <c r="AA574" s="9" t="n">
        <f aca="false">+Outflows!AA574+Fees!AA574+'Ongoing Cash Flows'!AA574+'Terminal Value'!AA574</f>
        <v>0</v>
      </c>
      <c r="AB574" s="9" t="n">
        <f aca="false">+Outflows!AB574+Fees!AB574+'Ongoing Cash Flows'!AB574+'Terminal Value'!AB574</f>
        <v>0</v>
      </c>
      <c r="AC574" s="9" t="n">
        <f aca="false">+Outflows!AC574+Fees!AC574+'Ongoing Cash Flows'!AC574+'Terminal Value'!AC574</f>
        <v>0</v>
      </c>
      <c r="AD574" s="9" t="n">
        <f aca="false">+Outflows!AD574+Fees!AD574+'Ongoing Cash Flows'!AD574+'Terminal Value'!AD574</f>
        <v>0</v>
      </c>
      <c r="AE574" s="9" t="n">
        <f aca="false">+Outflows!AE574+Fees!AE574+'Ongoing Cash Flows'!AE574+'Terminal Value'!AE574</f>
        <v>0</v>
      </c>
      <c r="AF574" s="9" t="n">
        <f aca="false">+Outflows!AF574+Fees!AF574+'Ongoing Cash Flows'!AF574+'Terminal Value'!AF574</f>
        <v>0</v>
      </c>
      <c r="AG574" s="9" t="n">
        <f aca="false">+Outflows!AG574+Fees!AG574+'Ongoing Cash Flows'!AG574+'Terminal Value'!AG574</f>
        <v>0</v>
      </c>
      <c r="AH574" s="9" t="n">
        <f aca="false">+Outflows!AH574+Fees!AH574+'Ongoing Cash Flows'!AH574+'Terminal Value'!AH574</f>
        <v>0</v>
      </c>
      <c r="AI574" s="9" t="n">
        <f aca="false">+Outflows!AI574+Fees!AI574+'Ongoing Cash Flows'!AI574+'Terminal Value'!AI574</f>
        <v>0</v>
      </c>
      <c r="AJ574" s="9" t="n">
        <f aca="false">+Outflows!AJ574+Fees!AJ574+'Ongoing Cash Flows'!AJ574+'Terminal Value'!AJ574</f>
        <v>0</v>
      </c>
      <c r="AK574" s="9"/>
      <c r="AL574" s="1"/>
      <c r="AM574" s="32"/>
      <c r="AN574" s="33" t="n">
        <f aca="false">IF(ISERROR(XIRR(B574:AJ574,IRRDates)),-1,XIRR(B574:AJ574,IRRDates))</f>
        <v>0.0508009937819424</v>
      </c>
      <c r="AO574" s="9" t="n">
        <f aca="false">SUMPRODUCT(B574:AJ574,PVRf)</f>
        <v>0</v>
      </c>
      <c r="AP574" s="9" t="n">
        <f aca="false">MIN(0,AO574-$AO$1004)^2</f>
        <v>0</v>
      </c>
      <c r="AQ574" s="9" t="n">
        <f aca="false">MAX(0,AO574-$AO$1004)^2</f>
        <v>0</v>
      </c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20"/>
      <c r="CM574" s="20"/>
      <c r="CN574" s="20"/>
      <c r="CO574" s="20"/>
      <c r="CP574" s="20"/>
    </row>
    <row r="575" customFormat="false" ht="11.25" hidden="false" customHeight="false" outlineLevel="0" collapsed="false">
      <c r="A575" s="1" t="n">
        <v>573</v>
      </c>
      <c r="B575" s="9" t="n">
        <f aca="false">+Outflows!B575+Fees!B575+'Ongoing Cash Flows'!B575+'Terminal Value'!B575</f>
        <v>-98416.6498261302</v>
      </c>
      <c r="C575" s="9" t="n">
        <f aca="false">+Outflows!C575+Fees!C575+'Ongoing Cash Flows'!C575+'Terminal Value'!C575</f>
        <v>14274.7689040477</v>
      </c>
      <c r="D575" s="9" t="n">
        <f aca="false">+Outflows!D575+Fees!D575+'Ongoing Cash Flows'!D575+'Terminal Value'!D575</f>
        <v>12285.4402718739</v>
      </c>
      <c r="E575" s="9" t="n">
        <f aca="false">+Outflows!E575+Fees!E575+'Ongoing Cash Flows'!E575+'Terminal Value'!E575</f>
        <v>10280.6316915943</v>
      </c>
      <c r="F575" s="9" t="n">
        <f aca="false">+Outflows!F575+Fees!F575+'Ongoing Cash Flows'!F575+'Terminal Value'!F575</f>
        <v>9852.89200740093</v>
      </c>
      <c r="G575" s="9" t="n">
        <f aca="false">+Outflows!G575+Fees!G575+'Ongoing Cash Flows'!G575+'Terminal Value'!G575</f>
        <v>9537.25342649816</v>
      </c>
      <c r="H575" s="9" t="n">
        <f aca="false">+Outflows!H575+Fees!H575+'Ongoing Cash Flows'!H575+'Terminal Value'!H575</f>
        <v>8595.3608827476</v>
      </c>
      <c r="I575" s="9" t="n">
        <f aca="false">+Outflows!I575+Fees!I575+'Ongoing Cash Flows'!I575+'Terminal Value'!I575</f>
        <v>8438.94560385857</v>
      </c>
      <c r="J575" s="9" t="n">
        <f aca="false">+Outflows!J575+Fees!J575+'Ongoing Cash Flows'!J575+'Terminal Value'!J575</f>
        <v>8426.51140132359</v>
      </c>
      <c r="K575" s="9" t="n">
        <f aca="false">+Outflows!K575+Fees!K575+'Ongoing Cash Flows'!K575+'Terminal Value'!K575</f>
        <v>8417.53061205779</v>
      </c>
      <c r="L575" s="9" t="n">
        <f aca="false">+Outflows!L575+Fees!L575+'Ongoing Cash Flows'!L575+'Terminal Value'!L575</f>
        <v>8418.58346644318</v>
      </c>
      <c r="M575" s="9" t="n">
        <f aca="false">+Outflows!M575+Fees!M575+'Ongoing Cash Flows'!M575+'Terminal Value'!M575</f>
        <v>8390.75197775496</v>
      </c>
      <c r="N575" s="9" t="n">
        <f aca="false">+Outflows!N575+Fees!N575+'Ongoing Cash Flows'!N575+'Terminal Value'!N575</f>
        <v>8372.93073391127</v>
      </c>
      <c r="O575" s="9" t="n">
        <f aca="false">+Outflows!O575+Fees!O575+'Ongoing Cash Flows'!O575+'Terminal Value'!O575</f>
        <v>8046.9816606231</v>
      </c>
      <c r="P575" s="9" t="n">
        <f aca="false">+Outflows!P575+Fees!P575+'Ongoing Cash Flows'!P575+'Terminal Value'!P575</f>
        <v>7938.94824838545</v>
      </c>
      <c r="Q575" s="9" t="n">
        <f aca="false">+Outflows!Q575+Fees!Q575+'Ongoing Cash Flows'!Q575+'Terminal Value'!Q575</f>
        <v>7910.5666157955</v>
      </c>
      <c r="R575" s="9" t="n">
        <f aca="false">+Outflows!R575+Fees!R575+'Ongoing Cash Flows'!R575+'Terminal Value'!R575</f>
        <v>1128.79960684578</v>
      </c>
      <c r="S575" s="9" t="n">
        <f aca="false">+Outflows!S575+Fees!S575+'Ongoing Cash Flows'!S575+'Terminal Value'!S575</f>
        <v>0</v>
      </c>
      <c r="T575" s="9" t="n">
        <f aca="false">+Outflows!T575+Fees!T575+'Ongoing Cash Flows'!T575+'Terminal Value'!T575</f>
        <v>0</v>
      </c>
      <c r="U575" s="9" t="n">
        <f aca="false">+Outflows!U575+Fees!U575+'Ongoing Cash Flows'!U575+'Terminal Value'!U575</f>
        <v>0</v>
      </c>
      <c r="V575" s="9" t="n">
        <f aca="false">+Outflows!V575+Fees!V575+'Ongoing Cash Flows'!V575+'Terminal Value'!V575</f>
        <v>0</v>
      </c>
      <c r="W575" s="9" t="n">
        <f aca="false">+Outflows!W575+Fees!W575+'Ongoing Cash Flows'!W575+'Terminal Value'!W575</f>
        <v>0</v>
      </c>
      <c r="X575" s="9" t="n">
        <f aca="false">+Outflows!X575+Fees!X575+'Ongoing Cash Flows'!X575+'Terminal Value'!X575</f>
        <v>0</v>
      </c>
      <c r="Y575" s="9" t="n">
        <f aca="false">+Outflows!Y575+Fees!Y575+'Ongoing Cash Flows'!Y575+'Terminal Value'!Y575</f>
        <v>0</v>
      </c>
      <c r="Z575" s="9" t="n">
        <f aca="false">+Outflows!Z575+Fees!Z575+'Ongoing Cash Flows'!Z575+'Terminal Value'!Z575</f>
        <v>0</v>
      </c>
      <c r="AA575" s="9" t="n">
        <f aca="false">+Outflows!AA575+Fees!AA575+'Ongoing Cash Flows'!AA575+'Terminal Value'!AA575</f>
        <v>0</v>
      </c>
      <c r="AB575" s="9" t="n">
        <f aca="false">+Outflows!AB575+Fees!AB575+'Ongoing Cash Flows'!AB575+'Terminal Value'!AB575</f>
        <v>0</v>
      </c>
      <c r="AC575" s="9" t="n">
        <f aca="false">+Outflows!AC575+Fees!AC575+'Ongoing Cash Flows'!AC575+'Terminal Value'!AC575</f>
        <v>0</v>
      </c>
      <c r="AD575" s="9" t="n">
        <f aca="false">+Outflows!AD575+Fees!AD575+'Ongoing Cash Flows'!AD575+'Terminal Value'!AD575</f>
        <v>0</v>
      </c>
      <c r="AE575" s="9" t="n">
        <f aca="false">+Outflows!AE575+Fees!AE575+'Ongoing Cash Flows'!AE575+'Terminal Value'!AE575</f>
        <v>0</v>
      </c>
      <c r="AF575" s="9" t="n">
        <f aca="false">+Outflows!AF575+Fees!AF575+'Ongoing Cash Flows'!AF575+'Terminal Value'!AF575</f>
        <v>0</v>
      </c>
      <c r="AG575" s="9" t="n">
        <f aca="false">+Outflows!AG575+Fees!AG575+'Ongoing Cash Flows'!AG575+'Terminal Value'!AG575</f>
        <v>0</v>
      </c>
      <c r="AH575" s="9" t="n">
        <f aca="false">+Outflows!AH575+Fees!AH575+'Ongoing Cash Flows'!AH575+'Terminal Value'!AH575</f>
        <v>0</v>
      </c>
      <c r="AI575" s="9" t="n">
        <f aca="false">+Outflows!AI575+Fees!AI575+'Ongoing Cash Flows'!AI575+'Terminal Value'!AI575</f>
        <v>0</v>
      </c>
      <c r="AJ575" s="9" t="n">
        <f aca="false">+Outflows!AJ575+Fees!AJ575+'Ongoing Cash Flows'!AJ575+'Terminal Value'!AJ575</f>
        <v>0</v>
      </c>
      <c r="AK575" s="9"/>
      <c r="AL575" s="1"/>
      <c r="AM575" s="32"/>
      <c r="AN575" s="33" t="n">
        <f aca="false">IF(ISERROR(XIRR(B575:AJ575,IRRDates)),-1,XIRR(B575:AJ575,IRRDates))</f>
        <v>0.0526923471619264</v>
      </c>
      <c r="AO575" s="9" t="n">
        <f aca="false">SUMPRODUCT(B575:AJ575,PVRf)</f>
        <v>0</v>
      </c>
      <c r="AP575" s="9" t="n">
        <f aca="false">MIN(0,AO575-$AO$1004)^2</f>
        <v>0</v>
      </c>
      <c r="AQ575" s="9" t="n">
        <f aca="false">MAX(0,AO575-$AO$1004)^2</f>
        <v>0</v>
      </c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20"/>
      <c r="CM575" s="20"/>
      <c r="CN575" s="20"/>
      <c r="CO575" s="20"/>
      <c r="CP575" s="20"/>
    </row>
    <row r="576" customFormat="false" ht="11.25" hidden="false" customHeight="false" outlineLevel="0" collapsed="false">
      <c r="A576" s="1" t="n">
        <v>574</v>
      </c>
      <c r="B576" s="9" t="n">
        <f aca="false">+Outflows!B576+Fees!B576+'Ongoing Cash Flows'!B576+'Terminal Value'!B576</f>
        <v>-86132.3426674271</v>
      </c>
      <c r="C576" s="9" t="n">
        <f aca="false">+Outflows!C576+Fees!C576+'Ongoing Cash Flows'!C576+'Terminal Value'!C576</f>
        <v>13982.4008621032</v>
      </c>
      <c r="D576" s="9" t="n">
        <f aca="false">+Outflows!D576+Fees!D576+'Ongoing Cash Flows'!D576+'Terminal Value'!D576</f>
        <v>11836.3592917546</v>
      </c>
      <c r="E576" s="9" t="n">
        <f aca="false">+Outflows!E576+Fees!E576+'Ongoing Cash Flows'!E576+'Terminal Value'!E576</f>
        <v>9864.35546791293</v>
      </c>
      <c r="F576" s="9" t="n">
        <f aca="false">+Outflows!F576+Fees!F576+'Ongoing Cash Flows'!F576+'Terminal Value'!F576</f>
        <v>9471.31429353692</v>
      </c>
      <c r="G576" s="9" t="n">
        <f aca="false">+Outflows!G576+Fees!G576+'Ongoing Cash Flows'!G576+'Terminal Value'!G576</f>
        <v>9234.01990687007</v>
      </c>
      <c r="H576" s="9" t="n">
        <f aca="false">+Outflows!H576+Fees!H576+'Ongoing Cash Flows'!H576+'Terminal Value'!H576</f>
        <v>8297.80744651578</v>
      </c>
      <c r="I576" s="9" t="n">
        <f aca="false">+Outflows!I576+Fees!I576+'Ongoing Cash Flows'!I576+'Terminal Value'!I576</f>
        <v>8157.15342508365</v>
      </c>
      <c r="J576" s="9" t="n">
        <f aca="false">+Outflows!J576+Fees!J576+'Ongoing Cash Flows'!J576+'Terminal Value'!J576</f>
        <v>8144.71922254866</v>
      </c>
      <c r="K576" s="9" t="n">
        <f aca="false">+Outflows!K576+Fees!K576+'Ongoing Cash Flows'!K576+'Terminal Value'!K576</f>
        <v>8135.26081942053</v>
      </c>
      <c r="L576" s="9" t="n">
        <f aca="false">+Outflows!L576+Fees!L576+'Ongoing Cash Flows'!L576+'Terminal Value'!L576</f>
        <v>8136.79128766825</v>
      </c>
      <c r="M576" s="9" t="n">
        <f aca="false">+Outflows!M576+Fees!M576+'Ongoing Cash Flows'!M576+'Terminal Value'!M576</f>
        <v>8108.48218511771</v>
      </c>
      <c r="N576" s="9" t="n">
        <f aca="false">+Outflows!N576+Fees!N576+'Ongoing Cash Flows'!N576+'Terminal Value'!N576</f>
        <v>8091.13855513635</v>
      </c>
      <c r="O576" s="9" t="n">
        <f aca="false">+Outflows!O576+Fees!O576+'Ongoing Cash Flows'!O576+'Terminal Value'!O576</f>
        <v>7764.71186798585</v>
      </c>
      <c r="P576" s="9" t="n">
        <f aca="false">+Outflows!P576+Fees!P576+'Ongoing Cash Flows'!P576+'Terminal Value'!P576</f>
        <v>7657.15606961052</v>
      </c>
      <c r="Q576" s="9" t="n">
        <f aca="false">+Outflows!Q576+Fees!Q576+'Ongoing Cash Flows'!Q576+'Terminal Value'!Q576</f>
        <v>7628.29682315825</v>
      </c>
      <c r="R576" s="9" t="n">
        <f aca="false">+Outflows!R576+Fees!R576+'Ongoing Cash Flows'!R576+'Terminal Value'!R576</f>
        <v>987.903517458321</v>
      </c>
      <c r="S576" s="9" t="n">
        <f aca="false">+Outflows!S576+Fees!S576+'Ongoing Cash Flows'!S576+'Terminal Value'!S576</f>
        <v>0</v>
      </c>
      <c r="T576" s="9" t="n">
        <f aca="false">+Outflows!T576+Fees!T576+'Ongoing Cash Flows'!T576+'Terminal Value'!T576</f>
        <v>0</v>
      </c>
      <c r="U576" s="9" t="n">
        <f aca="false">+Outflows!U576+Fees!U576+'Ongoing Cash Flows'!U576+'Terminal Value'!U576</f>
        <v>0</v>
      </c>
      <c r="V576" s="9" t="n">
        <f aca="false">+Outflows!V576+Fees!V576+'Ongoing Cash Flows'!V576+'Terminal Value'!V576</f>
        <v>0</v>
      </c>
      <c r="W576" s="9" t="n">
        <f aca="false">+Outflows!W576+Fees!W576+'Ongoing Cash Flows'!W576+'Terminal Value'!W576</f>
        <v>0</v>
      </c>
      <c r="X576" s="9" t="n">
        <f aca="false">+Outflows!X576+Fees!X576+'Ongoing Cash Flows'!X576+'Terminal Value'!X576</f>
        <v>0</v>
      </c>
      <c r="Y576" s="9" t="n">
        <f aca="false">+Outflows!Y576+Fees!Y576+'Ongoing Cash Flows'!Y576+'Terminal Value'!Y576</f>
        <v>0</v>
      </c>
      <c r="Z576" s="9" t="n">
        <f aca="false">+Outflows!Z576+Fees!Z576+'Ongoing Cash Flows'!Z576+'Terminal Value'!Z576</f>
        <v>0</v>
      </c>
      <c r="AA576" s="9" t="n">
        <f aca="false">+Outflows!AA576+Fees!AA576+'Ongoing Cash Flows'!AA576+'Terminal Value'!AA576</f>
        <v>0</v>
      </c>
      <c r="AB576" s="9" t="n">
        <f aca="false">+Outflows!AB576+Fees!AB576+'Ongoing Cash Flows'!AB576+'Terminal Value'!AB576</f>
        <v>0</v>
      </c>
      <c r="AC576" s="9" t="n">
        <f aca="false">+Outflows!AC576+Fees!AC576+'Ongoing Cash Flows'!AC576+'Terminal Value'!AC576</f>
        <v>0</v>
      </c>
      <c r="AD576" s="9" t="n">
        <f aca="false">+Outflows!AD576+Fees!AD576+'Ongoing Cash Flows'!AD576+'Terminal Value'!AD576</f>
        <v>0</v>
      </c>
      <c r="AE576" s="9" t="n">
        <f aca="false">+Outflows!AE576+Fees!AE576+'Ongoing Cash Flows'!AE576+'Terminal Value'!AE576</f>
        <v>0</v>
      </c>
      <c r="AF576" s="9" t="n">
        <f aca="false">+Outflows!AF576+Fees!AF576+'Ongoing Cash Flows'!AF576+'Terminal Value'!AF576</f>
        <v>0</v>
      </c>
      <c r="AG576" s="9" t="n">
        <f aca="false">+Outflows!AG576+Fees!AG576+'Ongoing Cash Flows'!AG576+'Terminal Value'!AG576</f>
        <v>0</v>
      </c>
      <c r="AH576" s="9" t="n">
        <f aca="false">+Outflows!AH576+Fees!AH576+'Ongoing Cash Flows'!AH576+'Terminal Value'!AH576</f>
        <v>0</v>
      </c>
      <c r="AI576" s="9" t="n">
        <f aca="false">+Outflows!AI576+Fees!AI576+'Ongoing Cash Flows'!AI576+'Terminal Value'!AI576</f>
        <v>0</v>
      </c>
      <c r="AJ576" s="9" t="n">
        <f aca="false">+Outflows!AJ576+Fees!AJ576+'Ongoing Cash Flows'!AJ576+'Terminal Value'!AJ576</f>
        <v>0</v>
      </c>
      <c r="AK576" s="9"/>
      <c r="AL576" s="1"/>
      <c r="AM576" s="32"/>
      <c r="AN576" s="33" t="n">
        <f aca="false">IF(ISERROR(XIRR(B576:AJ576,IRRDates)),-1,XIRR(B576:AJ576,IRRDates))</f>
        <v>0.069502309099811</v>
      </c>
      <c r="AO576" s="9" t="n">
        <f aca="false">SUMPRODUCT(B576:AJ576,PVRf)</f>
        <v>0</v>
      </c>
      <c r="AP576" s="9" t="n">
        <f aca="false">MIN(0,AO576-$AO$1004)^2</f>
        <v>0</v>
      </c>
      <c r="AQ576" s="9" t="n">
        <f aca="false">MAX(0,AO576-$AO$1004)^2</f>
        <v>0</v>
      </c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20"/>
      <c r="CM576" s="20"/>
      <c r="CN576" s="20"/>
      <c r="CO576" s="20"/>
      <c r="CP576" s="20"/>
    </row>
    <row r="577" customFormat="false" ht="11.25" hidden="false" customHeight="false" outlineLevel="0" collapsed="false">
      <c r="A577" s="1" t="n">
        <v>575</v>
      </c>
      <c r="B577" s="9" t="n">
        <f aca="false">+Outflows!B577+Fees!B577+'Ongoing Cash Flows'!B577+'Terminal Value'!B577</f>
        <v>-98601.2635878759</v>
      </c>
      <c r="C577" s="9" t="n">
        <f aca="false">+Outflows!C577+Fees!C577+'Ongoing Cash Flows'!C577+'Terminal Value'!C577</f>
        <v>14241.2196125618</v>
      </c>
      <c r="D577" s="9" t="n">
        <f aca="false">+Outflows!D577+Fees!D577+'Ongoing Cash Flows'!D577+'Terminal Value'!D577</f>
        <v>12238.497601334</v>
      </c>
      <c r="E577" s="9" t="n">
        <f aca="false">+Outflows!E577+Fees!E577+'Ongoing Cash Flows'!E577+'Terminal Value'!E577</f>
        <v>10316.408678591</v>
      </c>
      <c r="F577" s="9" t="n">
        <f aca="false">+Outflows!F577+Fees!F577+'Ongoing Cash Flows'!F577+'Terminal Value'!F577</f>
        <v>9720.64862610102</v>
      </c>
      <c r="G577" s="9" t="n">
        <f aca="false">+Outflows!G577+Fees!G577+'Ongoing Cash Flows'!G577+'Terminal Value'!G577</f>
        <v>9509.38038322961</v>
      </c>
      <c r="H577" s="9" t="n">
        <f aca="false">+Outflows!H577+Fees!H577+'Ongoing Cash Flows'!H577+'Terminal Value'!H577</f>
        <v>8599.83264159191</v>
      </c>
      <c r="I577" s="9" t="n">
        <f aca="false">+Outflows!I577+Fees!I577+'Ongoing Cash Flows'!I577+'Terminal Value'!I577</f>
        <v>8443.18049586201</v>
      </c>
      <c r="J577" s="9" t="n">
        <f aca="false">+Outflows!J577+Fees!J577+'Ongoing Cash Flows'!J577+'Terminal Value'!J577</f>
        <v>8430.74629332702</v>
      </c>
      <c r="K577" s="9" t="n">
        <f aca="false">+Outflows!K577+Fees!K577+'Ongoing Cash Flows'!K577+'Terminal Value'!K577</f>
        <v>8421.77268184428</v>
      </c>
      <c r="L577" s="9" t="n">
        <f aca="false">+Outflows!L577+Fees!L577+'Ongoing Cash Flows'!L577+'Terminal Value'!L577</f>
        <v>8422.81835844661</v>
      </c>
      <c r="M577" s="9" t="n">
        <f aca="false">+Outflows!M577+Fees!M577+'Ongoing Cash Flows'!M577+'Terminal Value'!M577</f>
        <v>8394.99404754146</v>
      </c>
      <c r="N577" s="9" t="n">
        <f aca="false">+Outflows!N577+Fees!N577+'Ongoing Cash Flows'!N577+'Terminal Value'!N577</f>
        <v>8377.16562591471</v>
      </c>
      <c r="O577" s="9" t="n">
        <f aca="false">+Outflows!O577+Fees!O577+'Ongoing Cash Flows'!O577+'Terminal Value'!O577</f>
        <v>8051.22373040959</v>
      </c>
      <c r="P577" s="9" t="n">
        <f aca="false">+Outflows!P577+Fees!P577+'Ongoing Cash Flows'!P577+'Terminal Value'!P577</f>
        <v>7943.18314038888</v>
      </c>
      <c r="Q577" s="9" t="n">
        <f aca="false">+Outflows!Q577+Fees!Q577+'Ongoing Cash Flows'!Q577+'Terminal Value'!Q577</f>
        <v>7914.808685582</v>
      </c>
      <c r="R577" s="9" t="n">
        <f aca="false">+Outflows!R577+Fees!R577+'Ongoing Cash Flows'!R577+'Terminal Value'!R577</f>
        <v>1130.9170528475</v>
      </c>
      <c r="S577" s="9" t="n">
        <f aca="false">+Outflows!S577+Fees!S577+'Ongoing Cash Flows'!S577+'Terminal Value'!S577</f>
        <v>0</v>
      </c>
      <c r="T577" s="9" t="n">
        <f aca="false">+Outflows!T577+Fees!T577+'Ongoing Cash Flows'!T577+'Terminal Value'!T577</f>
        <v>0</v>
      </c>
      <c r="U577" s="9" t="n">
        <f aca="false">+Outflows!U577+Fees!U577+'Ongoing Cash Flows'!U577+'Terminal Value'!U577</f>
        <v>0</v>
      </c>
      <c r="V577" s="9" t="n">
        <f aca="false">+Outflows!V577+Fees!V577+'Ongoing Cash Flows'!V577+'Terminal Value'!V577</f>
        <v>0</v>
      </c>
      <c r="W577" s="9" t="n">
        <f aca="false">+Outflows!W577+Fees!W577+'Ongoing Cash Flows'!W577+'Terminal Value'!W577</f>
        <v>0</v>
      </c>
      <c r="X577" s="9" t="n">
        <f aca="false">+Outflows!X577+Fees!X577+'Ongoing Cash Flows'!X577+'Terminal Value'!X577</f>
        <v>0</v>
      </c>
      <c r="Y577" s="9" t="n">
        <f aca="false">+Outflows!Y577+Fees!Y577+'Ongoing Cash Flows'!Y577+'Terminal Value'!Y577</f>
        <v>0</v>
      </c>
      <c r="Z577" s="9" t="n">
        <f aca="false">+Outflows!Z577+Fees!Z577+'Ongoing Cash Flows'!Z577+'Terminal Value'!Z577</f>
        <v>0</v>
      </c>
      <c r="AA577" s="9" t="n">
        <f aca="false">+Outflows!AA577+Fees!AA577+'Ongoing Cash Flows'!AA577+'Terminal Value'!AA577</f>
        <v>0</v>
      </c>
      <c r="AB577" s="9" t="n">
        <f aca="false">+Outflows!AB577+Fees!AB577+'Ongoing Cash Flows'!AB577+'Terminal Value'!AB577</f>
        <v>0</v>
      </c>
      <c r="AC577" s="9" t="n">
        <f aca="false">+Outflows!AC577+Fees!AC577+'Ongoing Cash Flows'!AC577+'Terminal Value'!AC577</f>
        <v>0</v>
      </c>
      <c r="AD577" s="9" t="n">
        <f aca="false">+Outflows!AD577+Fees!AD577+'Ongoing Cash Flows'!AD577+'Terminal Value'!AD577</f>
        <v>0</v>
      </c>
      <c r="AE577" s="9" t="n">
        <f aca="false">+Outflows!AE577+Fees!AE577+'Ongoing Cash Flows'!AE577+'Terminal Value'!AE577</f>
        <v>0</v>
      </c>
      <c r="AF577" s="9" t="n">
        <f aca="false">+Outflows!AF577+Fees!AF577+'Ongoing Cash Flows'!AF577+'Terminal Value'!AF577</f>
        <v>0</v>
      </c>
      <c r="AG577" s="9" t="n">
        <f aca="false">+Outflows!AG577+Fees!AG577+'Ongoing Cash Flows'!AG577+'Terminal Value'!AG577</f>
        <v>0</v>
      </c>
      <c r="AH577" s="9" t="n">
        <f aca="false">+Outflows!AH577+Fees!AH577+'Ongoing Cash Flows'!AH577+'Terminal Value'!AH577</f>
        <v>0</v>
      </c>
      <c r="AI577" s="9" t="n">
        <f aca="false">+Outflows!AI577+Fees!AI577+'Ongoing Cash Flows'!AI577+'Terminal Value'!AI577</f>
        <v>0</v>
      </c>
      <c r="AJ577" s="9" t="n">
        <f aca="false">+Outflows!AJ577+Fees!AJ577+'Ongoing Cash Flows'!AJ577+'Terminal Value'!AJ577</f>
        <v>0</v>
      </c>
      <c r="AK577" s="9"/>
      <c r="AL577" s="1"/>
      <c r="AM577" s="32"/>
      <c r="AN577" s="33" t="n">
        <f aca="false">IF(ISERROR(XIRR(B577:AJ577,IRRDates)),-1,XIRR(B577:AJ577,IRRDates))</f>
        <v>0.0521406093576126</v>
      </c>
      <c r="AO577" s="9" t="n">
        <f aca="false">SUMPRODUCT(B577:AJ577,PVRf)</f>
        <v>0</v>
      </c>
      <c r="AP577" s="9" t="n">
        <f aca="false">MIN(0,AO577-$AO$1004)^2</f>
        <v>0</v>
      </c>
      <c r="AQ577" s="9" t="n">
        <f aca="false">MAX(0,AO577-$AO$1004)^2</f>
        <v>0</v>
      </c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20"/>
      <c r="CM577" s="20"/>
      <c r="CN577" s="20"/>
      <c r="CO577" s="20"/>
      <c r="CP577" s="20"/>
    </row>
    <row r="578" customFormat="false" ht="11.25" hidden="false" customHeight="false" outlineLevel="0" collapsed="false">
      <c r="A578" s="1" t="n">
        <v>576</v>
      </c>
      <c r="B578" s="9" t="n">
        <f aca="false">+Outflows!B578+Fees!B578+'Ongoing Cash Flows'!B578+'Terminal Value'!B578</f>
        <v>-93460.8109668646</v>
      </c>
      <c r="C578" s="9" t="n">
        <f aca="false">+Outflows!C578+Fees!C578+'Ongoing Cash Flows'!C578+'Terminal Value'!C578</f>
        <v>14108.2355223335</v>
      </c>
      <c r="D578" s="9" t="n">
        <f aca="false">+Outflows!D578+Fees!D578+'Ongoing Cash Flows'!D578+'Terminal Value'!D578</f>
        <v>12113.1164936052</v>
      </c>
      <c r="E578" s="9" t="n">
        <f aca="false">+Outflows!E578+Fees!E578+'Ongoing Cash Flows'!E578+'Terminal Value'!E578</f>
        <v>10073.7104094533</v>
      </c>
      <c r="F578" s="9" t="n">
        <f aca="false">+Outflows!F578+Fees!F578+'Ongoing Cash Flows'!F578+'Terminal Value'!F578</f>
        <v>9732.4280388635</v>
      </c>
      <c r="G578" s="9" t="n">
        <f aca="false">+Outflows!G578+Fees!G578+'Ongoing Cash Flows'!G578+'Terminal Value'!G578</f>
        <v>9385.70843645032</v>
      </c>
      <c r="H578" s="9" t="n">
        <f aca="false">+Outflows!H578+Fees!H578+'Ongoing Cash Flows'!H578+'Terminal Value'!H578</f>
        <v>8475.31936449714</v>
      </c>
      <c r="I578" s="9" t="n">
        <f aca="false">+Outflows!I578+Fees!I578+'Ongoing Cash Flows'!I578+'Terminal Value'!I578</f>
        <v>8325.26262509811</v>
      </c>
      <c r="J578" s="9" t="n">
        <f aca="false">+Outflows!J578+Fees!J578+'Ongoing Cash Flows'!J578+'Terminal Value'!J578</f>
        <v>8312.82842256312</v>
      </c>
      <c r="K578" s="9" t="n">
        <f aca="false">+Outflows!K578+Fees!K578+'Ongoing Cash Flows'!K578+'Terminal Value'!K578</f>
        <v>8303.65495028247</v>
      </c>
      <c r="L578" s="9" t="n">
        <f aca="false">+Outflows!L578+Fees!L578+'Ongoing Cash Flows'!L578+'Terminal Value'!L578</f>
        <v>8304.90048768271</v>
      </c>
      <c r="M578" s="9" t="n">
        <f aca="false">+Outflows!M578+Fees!M578+'Ongoing Cash Flows'!M578+'Terminal Value'!M578</f>
        <v>8276.87631597965</v>
      </c>
      <c r="N578" s="9" t="n">
        <f aca="false">+Outflows!N578+Fees!N578+'Ongoing Cash Flows'!N578+'Terminal Value'!N578</f>
        <v>8259.2477551508</v>
      </c>
      <c r="O578" s="9" t="n">
        <f aca="false">+Outflows!O578+Fees!O578+'Ongoing Cash Flows'!O578+'Terminal Value'!O578</f>
        <v>7933.10599884779</v>
      </c>
      <c r="P578" s="9" t="n">
        <f aca="false">+Outflows!P578+Fees!P578+'Ongoing Cash Flows'!P578+'Terminal Value'!P578</f>
        <v>7825.26526962498</v>
      </c>
      <c r="Q578" s="9" t="n">
        <f aca="false">+Outflows!Q578+Fees!Q578+'Ongoing Cash Flows'!Q578+'Terminal Value'!Q578</f>
        <v>7796.69095402019</v>
      </c>
      <c r="R578" s="9" t="n">
        <f aca="false">+Outflows!R578+Fees!R578+'Ongoing Cash Flows'!R578+'Terminal Value'!R578</f>
        <v>1071.95811746555</v>
      </c>
      <c r="S578" s="9" t="n">
        <f aca="false">+Outflows!S578+Fees!S578+'Ongoing Cash Flows'!S578+'Terminal Value'!S578</f>
        <v>0</v>
      </c>
      <c r="T578" s="9" t="n">
        <f aca="false">+Outflows!T578+Fees!T578+'Ongoing Cash Flows'!T578+'Terminal Value'!T578</f>
        <v>0</v>
      </c>
      <c r="U578" s="9" t="n">
        <f aca="false">+Outflows!U578+Fees!U578+'Ongoing Cash Flows'!U578+'Terminal Value'!U578</f>
        <v>0</v>
      </c>
      <c r="V578" s="9" t="n">
        <f aca="false">+Outflows!V578+Fees!V578+'Ongoing Cash Flows'!V578+'Terminal Value'!V578</f>
        <v>0</v>
      </c>
      <c r="W578" s="9" t="n">
        <f aca="false">+Outflows!W578+Fees!W578+'Ongoing Cash Flows'!W578+'Terminal Value'!W578</f>
        <v>0</v>
      </c>
      <c r="X578" s="9" t="n">
        <f aca="false">+Outflows!X578+Fees!X578+'Ongoing Cash Flows'!X578+'Terminal Value'!X578</f>
        <v>0</v>
      </c>
      <c r="Y578" s="9" t="n">
        <f aca="false">+Outflows!Y578+Fees!Y578+'Ongoing Cash Flows'!Y578+'Terminal Value'!Y578</f>
        <v>0</v>
      </c>
      <c r="Z578" s="9" t="n">
        <f aca="false">+Outflows!Z578+Fees!Z578+'Ongoing Cash Flows'!Z578+'Terminal Value'!Z578</f>
        <v>0</v>
      </c>
      <c r="AA578" s="9" t="n">
        <f aca="false">+Outflows!AA578+Fees!AA578+'Ongoing Cash Flows'!AA578+'Terminal Value'!AA578</f>
        <v>0</v>
      </c>
      <c r="AB578" s="9" t="n">
        <f aca="false">+Outflows!AB578+Fees!AB578+'Ongoing Cash Flows'!AB578+'Terminal Value'!AB578</f>
        <v>0</v>
      </c>
      <c r="AC578" s="9" t="n">
        <f aca="false">+Outflows!AC578+Fees!AC578+'Ongoing Cash Flows'!AC578+'Terminal Value'!AC578</f>
        <v>0</v>
      </c>
      <c r="AD578" s="9" t="n">
        <f aca="false">+Outflows!AD578+Fees!AD578+'Ongoing Cash Flows'!AD578+'Terminal Value'!AD578</f>
        <v>0</v>
      </c>
      <c r="AE578" s="9" t="n">
        <f aca="false">+Outflows!AE578+Fees!AE578+'Ongoing Cash Flows'!AE578+'Terminal Value'!AE578</f>
        <v>0</v>
      </c>
      <c r="AF578" s="9" t="n">
        <f aca="false">+Outflows!AF578+Fees!AF578+'Ongoing Cash Flows'!AF578+'Terminal Value'!AF578</f>
        <v>0</v>
      </c>
      <c r="AG578" s="9" t="n">
        <f aca="false">+Outflows!AG578+Fees!AG578+'Ongoing Cash Flows'!AG578+'Terminal Value'!AG578</f>
        <v>0</v>
      </c>
      <c r="AH578" s="9" t="n">
        <f aca="false">+Outflows!AH578+Fees!AH578+'Ongoing Cash Flows'!AH578+'Terminal Value'!AH578</f>
        <v>0</v>
      </c>
      <c r="AI578" s="9" t="n">
        <f aca="false">+Outflows!AI578+Fees!AI578+'Ongoing Cash Flows'!AI578+'Terminal Value'!AI578</f>
        <v>0</v>
      </c>
      <c r="AJ578" s="9" t="n">
        <f aca="false">+Outflows!AJ578+Fees!AJ578+'Ongoing Cash Flows'!AJ578+'Terminal Value'!AJ578</f>
        <v>0</v>
      </c>
      <c r="AK578" s="9"/>
      <c r="AL578" s="1"/>
      <c r="AM578" s="32"/>
      <c r="AN578" s="33" t="n">
        <f aca="false">IF(ISERROR(XIRR(B578:AJ578,IRRDates)),-1,XIRR(B578:AJ578,IRRDates))</f>
        <v>0.0588877109185194</v>
      </c>
      <c r="AO578" s="9" t="n">
        <f aca="false">SUMPRODUCT(B578:AJ578,PVRf)</f>
        <v>0</v>
      </c>
      <c r="AP578" s="9" t="n">
        <f aca="false">MIN(0,AO578-$AO$1004)^2</f>
        <v>0</v>
      </c>
      <c r="AQ578" s="9" t="n">
        <f aca="false">MAX(0,AO578-$AO$1004)^2</f>
        <v>0</v>
      </c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20"/>
      <c r="CM578" s="20"/>
      <c r="CN578" s="20"/>
      <c r="CO578" s="20"/>
      <c r="CP578" s="20"/>
    </row>
    <row r="579" customFormat="false" ht="11.25" hidden="false" customHeight="false" outlineLevel="0" collapsed="false">
      <c r="A579" s="1" t="n">
        <v>577</v>
      </c>
      <c r="B579" s="9" t="n">
        <f aca="false">+Outflows!B579+Fees!B579+'Ongoing Cash Flows'!B579+'Terminal Value'!B579</f>
        <v>-99866.419693663</v>
      </c>
      <c r="C579" s="9" t="n">
        <f aca="false">+Outflows!C579+Fees!C579+'Ongoing Cash Flows'!C579+'Terminal Value'!C579</f>
        <v>14279.4450663167</v>
      </c>
      <c r="D579" s="9" t="n">
        <f aca="false">+Outflows!D579+Fees!D579+'Ongoing Cash Flows'!D579+'Terminal Value'!D579</f>
        <v>12376.7131318952</v>
      </c>
      <c r="E579" s="9" t="n">
        <f aca="false">+Outflows!E579+Fees!E579+'Ongoing Cash Flows'!E579+'Terminal Value'!E579</f>
        <v>10381.5884186366</v>
      </c>
      <c r="F579" s="9" t="n">
        <f aca="false">+Outflows!F579+Fees!F579+'Ongoing Cash Flows'!F579+'Terminal Value'!F579</f>
        <v>9861.05885973085</v>
      </c>
      <c r="G579" s="9" t="n">
        <f aca="false">+Outflows!G579+Fees!G579+'Ongoing Cash Flows'!G579+'Terminal Value'!G579</f>
        <v>9609.26057762121</v>
      </c>
      <c r="H579" s="9" t="n">
        <f aca="false">+Outflows!H579+Fees!H579+'Ongoing Cash Flows'!H579+'Terminal Value'!H579</f>
        <v>8630.47755642375</v>
      </c>
      <c r="I579" s="9" t="n">
        <f aca="false">+Outflows!I579+Fees!I579+'Ongoing Cash Flows'!I579+'Terminal Value'!I579</f>
        <v>8472.20216480388</v>
      </c>
      <c r="J579" s="9" t="n">
        <f aca="false">+Outflows!J579+Fees!J579+'Ongoing Cash Flows'!J579+'Terminal Value'!J579</f>
        <v>8459.76796226889</v>
      </c>
      <c r="K579" s="9" t="n">
        <f aca="false">+Outflows!K579+Fees!K579+'Ongoing Cash Flows'!K579+'Terminal Value'!K579</f>
        <v>8450.84354005554</v>
      </c>
      <c r="L579" s="9" t="n">
        <f aca="false">+Outflows!L579+Fees!L579+'Ongoing Cash Flows'!L579+'Terminal Value'!L579</f>
        <v>8451.84002738848</v>
      </c>
      <c r="M579" s="9" t="n">
        <f aca="false">+Outflows!M579+Fees!M579+'Ongoing Cash Flows'!M579+'Terminal Value'!M579</f>
        <v>8424.06490575272</v>
      </c>
      <c r="N579" s="9" t="n">
        <f aca="false">+Outflows!N579+Fees!N579+'Ongoing Cash Flows'!N579+'Terminal Value'!N579</f>
        <v>8406.18729485658</v>
      </c>
      <c r="O579" s="9" t="n">
        <f aca="false">+Outflows!O579+Fees!O579+'Ongoing Cash Flows'!O579+'Terminal Value'!O579</f>
        <v>8080.29458862086</v>
      </c>
      <c r="P579" s="9" t="n">
        <f aca="false">+Outflows!P579+Fees!P579+'Ongoing Cash Flows'!P579+'Terminal Value'!P579</f>
        <v>7972.20480933076</v>
      </c>
      <c r="Q579" s="9" t="n">
        <f aca="false">+Outflows!Q579+Fees!Q579+'Ongoing Cash Flows'!Q579+'Terminal Value'!Q579</f>
        <v>7943.87954379326</v>
      </c>
      <c r="R579" s="9" t="n">
        <f aca="false">+Outflows!R579+Fees!R579+'Ongoing Cash Flows'!R579+'Terminal Value'!R579</f>
        <v>1145.42788731844</v>
      </c>
      <c r="S579" s="9" t="n">
        <f aca="false">+Outflows!S579+Fees!S579+'Ongoing Cash Flows'!S579+'Terminal Value'!S579</f>
        <v>0</v>
      </c>
      <c r="T579" s="9" t="n">
        <f aca="false">+Outflows!T579+Fees!T579+'Ongoing Cash Flows'!T579+'Terminal Value'!T579</f>
        <v>0</v>
      </c>
      <c r="U579" s="9" t="n">
        <f aca="false">+Outflows!U579+Fees!U579+'Ongoing Cash Flows'!U579+'Terminal Value'!U579</f>
        <v>0</v>
      </c>
      <c r="V579" s="9" t="n">
        <f aca="false">+Outflows!V579+Fees!V579+'Ongoing Cash Flows'!V579+'Terminal Value'!V579</f>
        <v>0</v>
      </c>
      <c r="W579" s="9" t="n">
        <f aca="false">+Outflows!W579+Fees!W579+'Ongoing Cash Flows'!W579+'Terminal Value'!W579</f>
        <v>0</v>
      </c>
      <c r="X579" s="9" t="n">
        <f aca="false">+Outflows!X579+Fees!X579+'Ongoing Cash Flows'!X579+'Terminal Value'!X579</f>
        <v>0</v>
      </c>
      <c r="Y579" s="9" t="n">
        <f aca="false">+Outflows!Y579+Fees!Y579+'Ongoing Cash Flows'!Y579+'Terminal Value'!Y579</f>
        <v>0</v>
      </c>
      <c r="Z579" s="9" t="n">
        <f aca="false">+Outflows!Z579+Fees!Z579+'Ongoing Cash Flows'!Z579+'Terminal Value'!Z579</f>
        <v>0</v>
      </c>
      <c r="AA579" s="9" t="n">
        <f aca="false">+Outflows!AA579+Fees!AA579+'Ongoing Cash Flows'!AA579+'Terminal Value'!AA579</f>
        <v>0</v>
      </c>
      <c r="AB579" s="9" t="n">
        <f aca="false">+Outflows!AB579+Fees!AB579+'Ongoing Cash Flows'!AB579+'Terminal Value'!AB579</f>
        <v>0</v>
      </c>
      <c r="AC579" s="9" t="n">
        <f aca="false">+Outflows!AC579+Fees!AC579+'Ongoing Cash Flows'!AC579+'Terminal Value'!AC579</f>
        <v>0</v>
      </c>
      <c r="AD579" s="9" t="n">
        <f aca="false">+Outflows!AD579+Fees!AD579+'Ongoing Cash Flows'!AD579+'Terminal Value'!AD579</f>
        <v>0</v>
      </c>
      <c r="AE579" s="9" t="n">
        <f aca="false">+Outflows!AE579+Fees!AE579+'Ongoing Cash Flows'!AE579+'Terminal Value'!AE579</f>
        <v>0</v>
      </c>
      <c r="AF579" s="9" t="n">
        <f aca="false">+Outflows!AF579+Fees!AF579+'Ongoing Cash Flows'!AF579+'Terminal Value'!AF579</f>
        <v>0</v>
      </c>
      <c r="AG579" s="9" t="n">
        <f aca="false">+Outflows!AG579+Fees!AG579+'Ongoing Cash Flows'!AG579+'Terminal Value'!AG579</f>
        <v>0</v>
      </c>
      <c r="AH579" s="9" t="n">
        <f aca="false">+Outflows!AH579+Fees!AH579+'Ongoing Cash Flows'!AH579+'Terminal Value'!AH579</f>
        <v>0</v>
      </c>
      <c r="AI579" s="9" t="n">
        <f aca="false">+Outflows!AI579+Fees!AI579+'Ongoing Cash Flows'!AI579+'Terminal Value'!AI579</f>
        <v>0</v>
      </c>
      <c r="AJ579" s="9" t="n">
        <f aca="false">+Outflows!AJ579+Fees!AJ579+'Ongoing Cash Flows'!AJ579+'Terminal Value'!AJ579</f>
        <v>0</v>
      </c>
      <c r="AK579" s="9"/>
      <c r="AL579" s="1"/>
      <c r="AM579" s="32"/>
      <c r="AN579" s="33" t="n">
        <f aca="false">IF(ISERROR(XIRR(B579:AJ579,IRRDates)),-1,XIRR(B579:AJ579,IRRDates))</f>
        <v>0.051029072776502</v>
      </c>
      <c r="AO579" s="9" t="n">
        <f aca="false">SUMPRODUCT(B579:AJ579,PVRf)</f>
        <v>0</v>
      </c>
      <c r="AP579" s="9" t="n">
        <f aca="false">MIN(0,AO579-$AO$1004)^2</f>
        <v>0</v>
      </c>
      <c r="AQ579" s="9" t="n">
        <f aca="false">MAX(0,AO579-$AO$1004)^2</f>
        <v>0</v>
      </c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20"/>
      <c r="CM579" s="20"/>
      <c r="CN579" s="20"/>
      <c r="CO579" s="20"/>
      <c r="CP579" s="20"/>
    </row>
    <row r="580" customFormat="false" ht="11.25" hidden="false" customHeight="false" outlineLevel="0" collapsed="false">
      <c r="A580" s="1" t="n">
        <v>578</v>
      </c>
      <c r="B580" s="9" t="n">
        <f aca="false">+Outflows!B580+Fees!B580+'Ongoing Cash Flows'!B580+'Terminal Value'!B580</f>
        <v>-88082.684377014</v>
      </c>
      <c r="C580" s="9" t="n">
        <f aca="false">+Outflows!C580+Fees!C580+'Ongoing Cash Flows'!C580+'Terminal Value'!C580</f>
        <v>14098.8317290819</v>
      </c>
      <c r="D580" s="9" t="n">
        <f aca="false">+Outflows!D580+Fees!D580+'Ongoing Cash Flows'!D580+'Terminal Value'!D580</f>
        <v>11903.3079717878</v>
      </c>
      <c r="E580" s="9" t="n">
        <f aca="false">+Outflows!E580+Fees!E580+'Ongoing Cash Flows'!E580+'Terminal Value'!E580</f>
        <v>9898.37645522417</v>
      </c>
      <c r="F580" s="9" t="n">
        <f aca="false">+Outflows!F580+Fees!F580+'Ongoing Cash Flows'!F580+'Terminal Value'!F580</f>
        <v>9520.01492533771</v>
      </c>
      <c r="G580" s="9" t="n">
        <f aca="false">+Outflows!G580+Fees!G580+'Ongoing Cash Flows'!G580+'Terminal Value'!G580</f>
        <v>9264.31037693426</v>
      </c>
      <c r="H580" s="9" t="n">
        <f aca="false">+Outflows!H580+Fees!H580+'Ongoing Cash Flows'!H580+'Terminal Value'!H580</f>
        <v>8345.0490914874</v>
      </c>
      <c r="I580" s="9" t="n">
        <f aca="false">+Outflows!I580+Fees!I580+'Ongoing Cash Flows'!I580+'Terminal Value'!I580</f>
        <v>8201.89270362821</v>
      </c>
      <c r="J580" s="9" t="n">
        <f aca="false">+Outflows!J580+Fees!J580+'Ongoing Cash Flows'!J580+'Terminal Value'!J580</f>
        <v>8189.45850109322</v>
      </c>
      <c r="K580" s="9" t="n">
        <f aca="false">+Outflows!K580+Fees!K580+'Ongoing Cash Flows'!K580+'Terminal Value'!K580</f>
        <v>8180.07592725076</v>
      </c>
      <c r="L580" s="9" t="n">
        <f aca="false">+Outflows!L580+Fees!L580+'Ongoing Cash Flows'!L580+'Terminal Value'!L580</f>
        <v>8181.53056621281</v>
      </c>
      <c r="M580" s="9" t="n">
        <f aca="false">+Outflows!M580+Fees!M580+'Ongoing Cash Flows'!M580+'Terminal Value'!M580</f>
        <v>8153.29729294794</v>
      </c>
      <c r="N580" s="9" t="n">
        <f aca="false">+Outflows!N580+Fees!N580+'Ongoing Cash Flows'!N580+'Terminal Value'!N580</f>
        <v>8135.8778336809</v>
      </c>
      <c r="O580" s="9" t="n">
        <f aca="false">+Outflows!O580+Fees!O580+'Ongoing Cash Flows'!O580+'Terminal Value'!O580</f>
        <v>7809.52697581607</v>
      </c>
      <c r="P580" s="9" t="n">
        <f aca="false">+Outflows!P580+Fees!P580+'Ongoing Cash Flows'!P580+'Terminal Value'!P580</f>
        <v>7701.89534815508</v>
      </c>
      <c r="Q580" s="9" t="n">
        <f aca="false">+Outflows!Q580+Fees!Q580+'Ongoing Cash Flows'!Q580+'Terminal Value'!Q580</f>
        <v>7673.11193098848</v>
      </c>
      <c r="R580" s="9" t="n">
        <f aca="false">+Outflows!R580+Fees!R580+'Ongoing Cash Flows'!R580+'Terminal Value'!R580</f>
        <v>1010.2731567306</v>
      </c>
      <c r="S580" s="9" t="n">
        <f aca="false">+Outflows!S580+Fees!S580+'Ongoing Cash Flows'!S580+'Terminal Value'!S580</f>
        <v>0</v>
      </c>
      <c r="T580" s="9" t="n">
        <f aca="false">+Outflows!T580+Fees!T580+'Ongoing Cash Flows'!T580+'Terminal Value'!T580</f>
        <v>0</v>
      </c>
      <c r="U580" s="9" t="n">
        <f aca="false">+Outflows!U580+Fees!U580+'Ongoing Cash Flows'!U580+'Terminal Value'!U580</f>
        <v>0</v>
      </c>
      <c r="V580" s="9" t="n">
        <f aca="false">+Outflows!V580+Fees!V580+'Ongoing Cash Flows'!V580+'Terminal Value'!V580</f>
        <v>0</v>
      </c>
      <c r="W580" s="9" t="n">
        <f aca="false">+Outflows!W580+Fees!W580+'Ongoing Cash Flows'!W580+'Terminal Value'!W580</f>
        <v>0</v>
      </c>
      <c r="X580" s="9" t="n">
        <f aca="false">+Outflows!X580+Fees!X580+'Ongoing Cash Flows'!X580+'Terminal Value'!X580</f>
        <v>0</v>
      </c>
      <c r="Y580" s="9" t="n">
        <f aca="false">+Outflows!Y580+Fees!Y580+'Ongoing Cash Flows'!Y580+'Terminal Value'!Y580</f>
        <v>0</v>
      </c>
      <c r="Z580" s="9" t="n">
        <f aca="false">+Outflows!Z580+Fees!Z580+'Ongoing Cash Flows'!Z580+'Terminal Value'!Z580</f>
        <v>0</v>
      </c>
      <c r="AA580" s="9" t="n">
        <f aca="false">+Outflows!AA580+Fees!AA580+'Ongoing Cash Flows'!AA580+'Terminal Value'!AA580</f>
        <v>0</v>
      </c>
      <c r="AB580" s="9" t="n">
        <f aca="false">+Outflows!AB580+Fees!AB580+'Ongoing Cash Flows'!AB580+'Terminal Value'!AB580</f>
        <v>0</v>
      </c>
      <c r="AC580" s="9" t="n">
        <f aca="false">+Outflows!AC580+Fees!AC580+'Ongoing Cash Flows'!AC580+'Terminal Value'!AC580</f>
        <v>0</v>
      </c>
      <c r="AD580" s="9" t="n">
        <f aca="false">+Outflows!AD580+Fees!AD580+'Ongoing Cash Flows'!AD580+'Terminal Value'!AD580</f>
        <v>0</v>
      </c>
      <c r="AE580" s="9" t="n">
        <f aca="false">+Outflows!AE580+Fees!AE580+'Ongoing Cash Flows'!AE580+'Terminal Value'!AE580</f>
        <v>0</v>
      </c>
      <c r="AF580" s="9" t="n">
        <f aca="false">+Outflows!AF580+Fees!AF580+'Ongoing Cash Flows'!AF580+'Terminal Value'!AF580</f>
        <v>0</v>
      </c>
      <c r="AG580" s="9" t="n">
        <f aca="false">+Outflows!AG580+Fees!AG580+'Ongoing Cash Flows'!AG580+'Terminal Value'!AG580</f>
        <v>0</v>
      </c>
      <c r="AH580" s="9" t="n">
        <f aca="false">+Outflows!AH580+Fees!AH580+'Ongoing Cash Flows'!AH580+'Terminal Value'!AH580</f>
        <v>0</v>
      </c>
      <c r="AI580" s="9" t="n">
        <f aca="false">+Outflows!AI580+Fees!AI580+'Ongoing Cash Flows'!AI580+'Terminal Value'!AI580</f>
        <v>0</v>
      </c>
      <c r="AJ580" s="9" t="n">
        <f aca="false">+Outflows!AJ580+Fees!AJ580+'Ongoing Cash Flows'!AJ580+'Terminal Value'!AJ580</f>
        <v>0</v>
      </c>
      <c r="AK580" s="9"/>
      <c r="AL580" s="1"/>
      <c r="AM580" s="32"/>
      <c r="AN580" s="33" t="n">
        <f aca="false">IF(ISERROR(XIRR(B580:AJ580,IRRDates)),-1,XIRR(B580:AJ580,IRRDates))</f>
        <v>0.0665853881345199</v>
      </c>
      <c r="AO580" s="9" t="n">
        <f aca="false">SUMPRODUCT(B580:AJ580,PVRf)</f>
        <v>0</v>
      </c>
      <c r="AP580" s="9" t="n">
        <f aca="false">MIN(0,AO580-$AO$1004)^2</f>
        <v>0</v>
      </c>
      <c r="AQ580" s="9" t="n">
        <f aca="false">MAX(0,AO580-$AO$1004)^2</f>
        <v>0</v>
      </c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20"/>
      <c r="CM580" s="20"/>
      <c r="CN580" s="20"/>
      <c r="CO580" s="20"/>
      <c r="CP580" s="20"/>
    </row>
    <row r="581" customFormat="false" ht="11.25" hidden="false" customHeight="false" outlineLevel="0" collapsed="false">
      <c r="A581" s="1" t="n">
        <v>579</v>
      </c>
      <c r="B581" s="9" t="n">
        <f aca="false">+Outflows!B581+Fees!B581+'Ongoing Cash Flows'!B581+'Terminal Value'!B581</f>
        <v>-95937.9264379469</v>
      </c>
      <c r="C581" s="9" t="n">
        <f aca="false">+Outflows!C581+Fees!C581+'Ongoing Cash Flows'!C581+'Terminal Value'!C581</f>
        <v>14196.7011644815</v>
      </c>
      <c r="D581" s="9" t="n">
        <f aca="false">+Outflows!D581+Fees!D581+'Ongoing Cash Flows'!D581+'Terminal Value'!D581</f>
        <v>12197.0203279114</v>
      </c>
      <c r="E581" s="9" t="n">
        <f aca="false">+Outflows!E581+Fees!E581+'Ongoing Cash Flows'!E581+'Terminal Value'!E581</f>
        <v>10144.2853013741</v>
      </c>
      <c r="F581" s="9" t="n">
        <f aca="false">+Outflows!F581+Fees!F581+'Ongoing Cash Flows'!F581+'Terminal Value'!F581</f>
        <v>9682.93690324738</v>
      </c>
      <c r="G581" s="9" t="n">
        <f aca="false">+Outflows!G581+Fees!G581+'Ongoing Cash Flows'!G581+'Terminal Value'!G581</f>
        <v>9419.32454085612</v>
      </c>
      <c r="H581" s="9" t="n">
        <f aca="false">+Outflows!H581+Fees!H581+'Ongoing Cash Flows'!H581+'Terminal Value'!H581</f>
        <v>8535.32064994541</v>
      </c>
      <c r="I581" s="9" t="n">
        <f aca="false">+Outflows!I581+Fees!I581+'Ongoing Cash Flows'!I581+'Terminal Value'!I581</f>
        <v>8382.08567231236</v>
      </c>
      <c r="J581" s="9" t="n">
        <f aca="false">+Outflows!J581+Fees!J581+'Ongoing Cash Flows'!J581+'Terminal Value'!J581</f>
        <v>8369.65146977737</v>
      </c>
      <c r="K581" s="9" t="n">
        <f aca="false">+Outflows!K581+Fees!K581+'Ongoing Cash Flows'!K581+'Terminal Value'!K581</f>
        <v>8360.57430774624</v>
      </c>
      <c r="L581" s="9" t="n">
        <f aca="false">+Outflows!L581+Fees!L581+'Ongoing Cash Flows'!L581+'Terminal Value'!L581</f>
        <v>8361.72353489696</v>
      </c>
      <c r="M581" s="9" t="n">
        <f aca="false">+Outflows!M581+Fees!M581+'Ongoing Cash Flows'!M581+'Terminal Value'!M581</f>
        <v>8333.79567344342</v>
      </c>
      <c r="N581" s="9" t="n">
        <f aca="false">+Outflows!N581+Fees!N581+'Ongoing Cash Flows'!N581+'Terminal Value'!N581</f>
        <v>8316.07080236506</v>
      </c>
      <c r="O581" s="9" t="n">
        <f aca="false">+Outflows!O581+Fees!O581+'Ongoing Cash Flows'!O581+'Terminal Value'!O581</f>
        <v>7990.02535631155</v>
      </c>
      <c r="P581" s="9" t="n">
        <f aca="false">+Outflows!P581+Fees!P581+'Ongoing Cash Flows'!P581+'Terminal Value'!P581</f>
        <v>7882.08831683923</v>
      </c>
      <c r="Q581" s="9" t="n">
        <f aca="false">+Outflows!Q581+Fees!Q581+'Ongoing Cash Flows'!Q581+'Terminal Value'!Q581</f>
        <v>7853.61031148396</v>
      </c>
      <c r="R581" s="9" t="n">
        <f aca="false">+Outflows!R581+Fees!R581+'Ongoing Cash Flows'!R581+'Terminal Value'!R581</f>
        <v>1100.36964107268</v>
      </c>
      <c r="S581" s="9" t="n">
        <f aca="false">+Outflows!S581+Fees!S581+'Ongoing Cash Flows'!S581+'Terminal Value'!S581</f>
        <v>0</v>
      </c>
      <c r="T581" s="9" t="n">
        <f aca="false">+Outflows!T581+Fees!T581+'Ongoing Cash Flows'!T581+'Terminal Value'!T581</f>
        <v>0</v>
      </c>
      <c r="U581" s="9" t="n">
        <f aca="false">+Outflows!U581+Fees!U581+'Ongoing Cash Flows'!U581+'Terminal Value'!U581</f>
        <v>0</v>
      </c>
      <c r="V581" s="9" t="n">
        <f aca="false">+Outflows!V581+Fees!V581+'Ongoing Cash Flows'!V581+'Terminal Value'!V581</f>
        <v>0</v>
      </c>
      <c r="W581" s="9" t="n">
        <f aca="false">+Outflows!W581+Fees!W581+'Ongoing Cash Flows'!W581+'Terminal Value'!W581</f>
        <v>0</v>
      </c>
      <c r="X581" s="9" t="n">
        <f aca="false">+Outflows!X581+Fees!X581+'Ongoing Cash Flows'!X581+'Terminal Value'!X581</f>
        <v>0</v>
      </c>
      <c r="Y581" s="9" t="n">
        <f aca="false">+Outflows!Y581+Fees!Y581+'Ongoing Cash Flows'!Y581+'Terminal Value'!Y581</f>
        <v>0</v>
      </c>
      <c r="Z581" s="9" t="n">
        <f aca="false">+Outflows!Z581+Fees!Z581+'Ongoing Cash Flows'!Z581+'Terminal Value'!Z581</f>
        <v>0</v>
      </c>
      <c r="AA581" s="9" t="n">
        <f aca="false">+Outflows!AA581+Fees!AA581+'Ongoing Cash Flows'!AA581+'Terminal Value'!AA581</f>
        <v>0</v>
      </c>
      <c r="AB581" s="9" t="n">
        <f aca="false">+Outflows!AB581+Fees!AB581+'Ongoing Cash Flows'!AB581+'Terminal Value'!AB581</f>
        <v>0</v>
      </c>
      <c r="AC581" s="9" t="n">
        <f aca="false">+Outflows!AC581+Fees!AC581+'Ongoing Cash Flows'!AC581+'Terminal Value'!AC581</f>
        <v>0</v>
      </c>
      <c r="AD581" s="9" t="n">
        <f aca="false">+Outflows!AD581+Fees!AD581+'Ongoing Cash Flows'!AD581+'Terminal Value'!AD581</f>
        <v>0</v>
      </c>
      <c r="AE581" s="9" t="n">
        <f aca="false">+Outflows!AE581+Fees!AE581+'Ongoing Cash Flows'!AE581+'Terminal Value'!AE581</f>
        <v>0</v>
      </c>
      <c r="AF581" s="9" t="n">
        <f aca="false">+Outflows!AF581+Fees!AF581+'Ongoing Cash Flows'!AF581+'Terminal Value'!AF581</f>
        <v>0</v>
      </c>
      <c r="AG581" s="9" t="n">
        <f aca="false">+Outflows!AG581+Fees!AG581+'Ongoing Cash Flows'!AG581+'Terminal Value'!AG581</f>
        <v>0</v>
      </c>
      <c r="AH581" s="9" t="n">
        <f aca="false">+Outflows!AH581+Fees!AH581+'Ongoing Cash Flows'!AH581+'Terminal Value'!AH581</f>
        <v>0</v>
      </c>
      <c r="AI581" s="9" t="n">
        <f aca="false">+Outflows!AI581+Fees!AI581+'Ongoing Cash Flows'!AI581+'Terminal Value'!AI581</f>
        <v>0</v>
      </c>
      <c r="AJ581" s="9" t="n">
        <f aca="false">+Outflows!AJ581+Fees!AJ581+'Ongoing Cash Flows'!AJ581+'Terminal Value'!AJ581</f>
        <v>0</v>
      </c>
      <c r="AK581" s="9"/>
      <c r="AL581" s="1"/>
      <c r="AM581" s="32"/>
      <c r="AN581" s="33" t="n">
        <f aca="false">IF(ISERROR(XIRR(B581:AJ581,IRRDates)),-1,XIRR(B581:AJ581,IRRDates))</f>
        <v>0.0554698248854126</v>
      </c>
      <c r="AO581" s="9" t="n">
        <f aca="false">SUMPRODUCT(B581:AJ581,PVRf)</f>
        <v>0</v>
      </c>
      <c r="AP581" s="9" t="n">
        <f aca="false">MIN(0,AO581-$AO$1004)^2</f>
        <v>0</v>
      </c>
      <c r="AQ581" s="9" t="n">
        <f aca="false">MAX(0,AO581-$AO$1004)^2</f>
        <v>0</v>
      </c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20"/>
      <c r="CM581" s="20"/>
      <c r="CN581" s="20"/>
      <c r="CO581" s="20"/>
      <c r="CP581" s="20"/>
    </row>
    <row r="582" customFormat="false" ht="11.25" hidden="false" customHeight="false" outlineLevel="0" collapsed="false">
      <c r="A582" s="1" t="n">
        <v>580</v>
      </c>
      <c r="B582" s="9" t="n">
        <f aca="false">+Outflows!B582+Fees!B582+'Ongoing Cash Flows'!B582+'Terminal Value'!B582</f>
        <v>-89756.1035806016</v>
      </c>
      <c r="C582" s="9" t="n">
        <f aca="false">+Outflows!C582+Fees!C582+'Ongoing Cash Flows'!C582+'Terminal Value'!C582</f>
        <v>14195.9423249812</v>
      </c>
      <c r="D582" s="9" t="n">
        <f aca="false">+Outflows!D582+Fees!D582+'Ongoing Cash Flows'!D582+'Terminal Value'!D582</f>
        <v>11998.3751153048</v>
      </c>
      <c r="E582" s="9" t="n">
        <f aca="false">+Outflows!E582+Fees!E582+'Ongoing Cash Flows'!E582+'Terminal Value'!E582</f>
        <v>10003.6688199675</v>
      </c>
      <c r="F582" s="9" t="n">
        <f aca="false">+Outflows!F582+Fees!F582+'Ongoing Cash Flows'!F582+'Terminal Value'!F582</f>
        <v>9634.79338705599</v>
      </c>
      <c r="G582" s="9" t="n">
        <f aca="false">+Outflows!G582+Fees!G582+'Ongoing Cash Flows'!G582+'Terminal Value'!G582</f>
        <v>9364.88428675921</v>
      </c>
      <c r="H582" s="9" t="n">
        <f aca="false">+Outflows!H582+Fees!H582+'Ongoing Cash Flows'!H582+'Terminal Value'!H582</f>
        <v>8385.58305305731</v>
      </c>
      <c r="I582" s="9" t="n">
        <f aca="false">+Outflows!I582+Fees!I582+'Ongoing Cash Flows'!I582+'Terminal Value'!I582</f>
        <v>8240.27960142314</v>
      </c>
      <c r="J582" s="9" t="n">
        <f aca="false">+Outflows!J582+Fees!J582+'Ongoing Cash Flows'!J582+'Terminal Value'!J582</f>
        <v>8227.84539888816</v>
      </c>
      <c r="K582" s="9" t="n">
        <f aca="false">+Outflows!K582+Fees!K582+'Ongoing Cash Flows'!K582+'Terminal Value'!K582</f>
        <v>8218.52788758433</v>
      </c>
      <c r="L582" s="9" t="n">
        <f aca="false">+Outflows!L582+Fees!L582+'Ongoing Cash Flows'!L582+'Terminal Value'!L582</f>
        <v>8219.91746400775</v>
      </c>
      <c r="M582" s="9" t="n">
        <f aca="false">+Outflows!M582+Fees!M582+'Ongoing Cash Flows'!M582+'Terminal Value'!M582</f>
        <v>8191.74925328151</v>
      </c>
      <c r="N582" s="9" t="n">
        <f aca="false">+Outflows!N582+Fees!N582+'Ongoing Cash Flows'!N582+'Terminal Value'!N582</f>
        <v>8174.26473147584</v>
      </c>
      <c r="O582" s="9" t="n">
        <f aca="false">+Outflows!O582+Fees!O582+'Ongoing Cash Flows'!O582+'Terminal Value'!O582</f>
        <v>7847.97893614964</v>
      </c>
      <c r="P582" s="9" t="n">
        <f aca="false">+Outflows!P582+Fees!P582+'Ongoing Cash Flows'!P582+'Terminal Value'!P582</f>
        <v>7740.28224595002</v>
      </c>
      <c r="Q582" s="9" t="n">
        <f aca="false">+Outflows!Q582+Fees!Q582+'Ongoing Cash Flows'!Q582+'Terminal Value'!Q582</f>
        <v>7711.56389132205</v>
      </c>
      <c r="R582" s="9" t="n">
        <f aca="false">+Outflows!R582+Fees!R582+'Ongoing Cash Flows'!R582+'Terminal Value'!R582</f>
        <v>1029.46660562807</v>
      </c>
      <c r="S582" s="9" t="n">
        <f aca="false">+Outflows!S582+Fees!S582+'Ongoing Cash Flows'!S582+'Terminal Value'!S582</f>
        <v>0</v>
      </c>
      <c r="T582" s="9" t="n">
        <f aca="false">+Outflows!T582+Fees!T582+'Ongoing Cash Flows'!T582+'Terminal Value'!T582</f>
        <v>0</v>
      </c>
      <c r="U582" s="9" t="n">
        <f aca="false">+Outflows!U582+Fees!U582+'Ongoing Cash Flows'!U582+'Terminal Value'!U582</f>
        <v>0</v>
      </c>
      <c r="V582" s="9" t="n">
        <f aca="false">+Outflows!V582+Fees!V582+'Ongoing Cash Flows'!V582+'Terminal Value'!V582</f>
        <v>0</v>
      </c>
      <c r="W582" s="9" t="n">
        <f aca="false">+Outflows!W582+Fees!W582+'Ongoing Cash Flows'!W582+'Terminal Value'!W582</f>
        <v>0</v>
      </c>
      <c r="X582" s="9" t="n">
        <f aca="false">+Outflows!X582+Fees!X582+'Ongoing Cash Flows'!X582+'Terminal Value'!X582</f>
        <v>0</v>
      </c>
      <c r="Y582" s="9" t="n">
        <f aca="false">+Outflows!Y582+Fees!Y582+'Ongoing Cash Flows'!Y582+'Terminal Value'!Y582</f>
        <v>0</v>
      </c>
      <c r="Z582" s="9" t="n">
        <f aca="false">+Outflows!Z582+Fees!Z582+'Ongoing Cash Flows'!Z582+'Terminal Value'!Z582</f>
        <v>0</v>
      </c>
      <c r="AA582" s="9" t="n">
        <f aca="false">+Outflows!AA582+Fees!AA582+'Ongoing Cash Flows'!AA582+'Terminal Value'!AA582</f>
        <v>0</v>
      </c>
      <c r="AB582" s="9" t="n">
        <f aca="false">+Outflows!AB582+Fees!AB582+'Ongoing Cash Flows'!AB582+'Terminal Value'!AB582</f>
        <v>0</v>
      </c>
      <c r="AC582" s="9" t="n">
        <f aca="false">+Outflows!AC582+Fees!AC582+'Ongoing Cash Flows'!AC582+'Terminal Value'!AC582</f>
        <v>0</v>
      </c>
      <c r="AD582" s="9" t="n">
        <f aca="false">+Outflows!AD582+Fees!AD582+'Ongoing Cash Flows'!AD582+'Terminal Value'!AD582</f>
        <v>0</v>
      </c>
      <c r="AE582" s="9" t="n">
        <f aca="false">+Outflows!AE582+Fees!AE582+'Ongoing Cash Flows'!AE582+'Terminal Value'!AE582</f>
        <v>0</v>
      </c>
      <c r="AF582" s="9" t="n">
        <f aca="false">+Outflows!AF582+Fees!AF582+'Ongoing Cash Flows'!AF582+'Terminal Value'!AF582</f>
        <v>0</v>
      </c>
      <c r="AG582" s="9" t="n">
        <f aca="false">+Outflows!AG582+Fees!AG582+'Ongoing Cash Flows'!AG582+'Terminal Value'!AG582</f>
        <v>0</v>
      </c>
      <c r="AH582" s="9" t="n">
        <f aca="false">+Outflows!AH582+Fees!AH582+'Ongoing Cash Flows'!AH582+'Terminal Value'!AH582</f>
        <v>0</v>
      </c>
      <c r="AI582" s="9" t="n">
        <f aca="false">+Outflows!AI582+Fees!AI582+'Ongoing Cash Flows'!AI582+'Terminal Value'!AI582</f>
        <v>0</v>
      </c>
      <c r="AJ582" s="9" t="n">
        <f aca="false">+Outflows!AJ582+Fees!AJ582+'Ongoing Cash Flows'!AJ582+'Terminal Value'!AJ582</f>
        <v>0</v>
      </c>
      <c r="AK582" s="9"/>
      <c r="AL582" s="1"/>
      <c r="AM582" s="32"/>
      <c r="AN582" s="33" t="n">
        <f aca="false">IF(ISERROR(XIRR(B582:AJ582,IRRDates)),-1,XIRR(B582:AJ582,IRRDates))</f>
        <v>0.0645634276516298</v>
      </c>
      <c r="AO582" s="9" t="n">
        <f aca="false">SUMPRODUCT(B582:AJ582,PVRf)</f>
        <v>0</v>
      </c>
      <c r="AP582" s="9" t="n">
        <f aca="false">MIN(0,AO582-$AO$1004)^2</f>
        <v>0</v>
      </c>
      <c r="AQ582" s="9" t="n">
        <f aca="false">MAX(0,AO582-$AO$1004)^2</f>
        <v>0</v>
      </c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20"/>
      <c r="CM582" s="20"/>
      <c r="CN582" s="20"/>
      <c r="CO582" s="20"/>
      <c r="CP582" s="20"/>
    </row>
    <row r="583" customFormat="false" ht="11.25" hidden="false" customHeight="false" outlineLevel="0" collapsed="false">
      <c r="A583" s="1" t="n">
        <v>581</v>
      </c>
      <c r="B583" s="9" t="n">
        <f aca="false">+Outflows!B583+Fees!B583+'Ongoing Cash Flows'!B583+'Terminal Value'!B583</f>
        <v>-94540.3635869363</v>
      </c>
      <c r="C583" s="9" t="n">
        <f aca="false">+Outflows!C583+Fees!C583+'Ongoing Cash Flows'!C583+'Terminal Value'!C583</f>
        <v>14231.1747162314</v>
      </c>
      <c r="D583" s="9" t="n">
        <f aca="false">+Outflows!D583+Fees!D583+'Ongoing Cash Flows'!D583+'Terminal Value'!D583</f>
        <v>12140.4991327516</v>
      </c>
      <c r="E583" s="9" t="n">
        <f aca="false">+Outflows!E583+Fees!E583+'Ongoing Cash Flows'!E583+'Terminal Value'!E583</f>
        <v>10206.9969959792</v>
      </c>
      <c r="F583" s="9" t="n">
        <f aca="false">+Outflows!F583+Fees!F583+'Ongoing Cash Flows'!F583+'Terminal Value'!F583</f>
        <v>9789.68070216194</v>
      </c>
      <c r="G583" s="9" t="n">
        <f aca="false">+Outflows!G583+Fees!G583+'Ongoing Cash Flows'!G583+'Terminal Value'!G583</f>
        <v>9489.28196496858</v>
      </c>
      <c r="H583" s="9" t="n">
        <f aca="false">+Outflows!H583+Fees!H583+'Ongoing Cash Flows'!H583+'Terminal Value'!H583</f>
        <v>8501.46854715315</v>
      </c>
      <c r="I583" s="9" t="n">
        <f aca="false">+Outflows!I583+Fees!I583+'Ongoing Cash Flows'!I583+'Terminal Value'!I583</f>
        <v>8350.02669856046</v>
      </c>
      <c r="J583" s="9" t="n">
        <f aca="false">+Outflows!J583+Fees!J583+'Ongoing Cash Flows'!J583+'Terminal Value'!J583</f>
        <v>8337.59249602547</v>
      </c>
      <c r="K583" s="9" t="n">
        <f aca="false">+Outflows!K583+Fees!K583+'Ongoing Cash Flows'!K583+'Terminal Value'!K583</f>
        <v>8328.46099675069</v>
      </c>
      <c r="L583" s="9" t="n">
        <f aca="false">+Outflows!L583+Fees!L583+'Ongoing Cash Flows'!L583+'Terminal Value'!L583</f>
        <v>8329.66456114506</v>
      </c>
      <c r="M583" s="9" t="n">
        <f aca="false">+Outflows!M583+Fees!M583+'Ongoing Cash Flows'!M583+'Terminal Value'!M583</f>
        <v>8301.68236244787</v>
      </c>
      <c r="N583" s="9" t="n">
        <f aca="false">+Outflows!N583+Fees!N583+'Ongoing Cash Flows'!N583+'Terminal Value'!N583</f>
        <v>8284.01182861315</v>
      </c>
      <c r="O583" s="9" t="n">
        <f aca="false">+Outflows!O583+Fees!O583+'Ongoing Cash Flows'!O583+'Terminal Value'!O583</f>
        <v>7957.912045316</v>
      </c>
      <c r="P583" s="9" t="n">
        <f aca="false">+Outflows!P583+Fees!P583+'Ongoing Cash Flows'!P583+'Terminal Value'!P583</f>
        <v>7850.02934308733</v>
      </c>
      <c r="Q583" s="9" t="n">
        <f aca="false">+Outflows!Q583+Fees!Q583+'Ongoing Cash Flows'!Q583+'Terminal Value'!Q583</f>
        <v>7821.49700048841</v>
      </c>
      <c r="R583" s="9" t="n">
        <f aca="false">+Outflows!R583+Fees!R583+'Ongoing Cash Flows'!R583+'Terminal Value'!R583</f>
        <v>1084.34015419672</v>
      </c>
      <c r="S583" s="9" t="n">
        <f aca="false">+Outflows!S583+Fees!S583+'Ongoing Cash Flows'!S583+'Terminal Value'!S583</f>
        <v>0</v>
      </c>
      <c r="T583" s="9" t="n">
        <f aca="false">+Outflows!T583+Fees!T583+'Ongoing Cash Flows'!T583+'Terminal Value'!T583</f>
        <v>0</v>
      </c>
      <c r="U583" s="9" t="n">
        <f aca="false">+Outflows!U583+Fees!U583+'Ongoing Cash Flows'!U583+'Terminal Value'!U583</f>
        <v>0</v>
      </c>
      <c r="V583" s="9" t="n">
        <f aca="false">+Outflows!V583+Fees!V583+'Ongoing Cash Flows'!V583+'Terminal Value'!V583</f>
        <v>0</v>
      </c>
      <c r="W583" s="9" t="n">
        <f aca="false">+Outflows!W583+Fees!W583+'Ongoing Cash Flows'!W583+'Terminal Value'!W583</f>
        <v>0</v>
      </c>
      <c r="X583" s="9" t="n">
        <f aca="false">+Outflows!X583+Fees!X583+'Ongoing Cash Flows'!X583+'Terminal Value'!X583</f>
        <v>0</v>
      </c>
      <c r="Y583" s="9" t="n">
        <f aca="false">+Outflows!Y583+Fees!Y583+'Ongoing Cash Flows'!Y583+'Terminal Value'!Y583</f>
        <v>0</v>
      </c>
      <c r="Z583" s="9" t="n">
        <f aca="false">+Outflows!Z583+Fees!Z583+'Ongoing Cash Flows'!Z583+'Terminal Value'!Z583</f>
        <v>0</v>
      </c>
      <c r="AA583" s="9" t="n">
        <f aca="false">+Outflows!AA583+Fees!AA583+'Ongoing Cash Flows'!AA583+'Terminal Value'!AA583</f>
        <v>0</v>
      </c>
      <c r="AB583" s="9" t="n">
        <f aca="false">+Outflows!AB583+Fees!AB583+'Ongoing Cash Flows'!AB583+'Terminal Value'!AB583</f>
        <v>0</v>
      </c>
      <c r="AC583" s="9" t="n">
        <f aca="false">+Outflows!AC583+Fees!AC583+'Ongoing Cash Flows'!AC583+'Terminal Value'!AC583</f>
        <v>0</v>
      </c>
      <c r="AD583" s="9" t="n">
        <f aca="false">+Outflows!AD583+Fees!AD583+'Ongoing Cash Flows'!AD583+'Terminal Value'!AD583</f>
        <v>0</v>
      </c>
      <c r="AE583" s="9" t="n">
        <f aca="false">+Outflows!AE583+Fees!AE583+'Ongoing Cash Flows'!AE583+'Terminal Value'!AE583</f>
        <v>0</v>
      </c>
      <c r="AF583" s="9" t="n">
        <f aca="false">+Outflows!AF583+Fees!AF583+'Ongoing Cash Flows'!AF583+'Terminal Value'!AF583</f>
        <v>0</v>
      </c>
      <c r="AG583" s="9" t="n">
        <f aca="false">+Outflows!AG583+Fees!AG583+'Ongoing Cash Flows'!AG583+'Terminal Value'!AG583</f>
        <v>0</v>
      </c>
      <c r="AH583" s="9" t="n">
        <f aca="false">+Outflows!AH583+Fees!AH583+'Ongoing Cash Flows'!AH583+'Terminal Value'!AH583</f>
        <v>0</v>
      </c>
      <c r="AI583" s="9" t="n">
        <f aca="false">+Outflows!AI583+Fees!AI583+'Ongoing Cash Flows'!AI583+'Terminal Value'!AI583</f>
        <v>0</v>
      </c>
      <c r="AJ583" s="9" t="n">
        <f aca="false">+Outflows!AJ583+Fees!AJ583+'Ongoing Cash Flows'!AJ583+'Terminal Value'!AJ583</f>
        <v>0</v>
      </c>
      <c r="AK583" s="9"/>
      <c r="AL583" s="1"/>
      <c r="AM583" s="32"/>
      <c r="AN583" s="33" t="n">
        <f aca="false">IF(ISERROR(XIRR(B583:AJ583,IRRDates)),-1,XIRR(B583:AJ583,IRRDates))</f>
        <v>0.0578896108953464</v>
      </c>
      <c r="AO583" s="9" t="n">
        <f aca="false">SUMPRODUCT(B583:AJ583,PVRf)</f>
        <v>0</v>
      </c>
      <c r="AP583" s="9" t="n">
        <f aca="false">MIN(0,AO583-$AO$1004)^2</f>
        <v>0</v>
      </c>
      <c r="AQ583" s="9" t="n">
        <f aca="false">MAX(0,AO583-$AO$1004)^2</f>
        <v>0</v>
      </c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20"/>
      <c r="CM583" s="20"/>
      <c r="CN583" s="20"/>
      <c r="CO583" s="20"/>
      <c r="CP583" s="20"/>
    </row>
    <row r="584" customFormat="false" ht="11.25" hidden="false" customHeight="false" outlineLevel="0" collapsed="false">
      <c r="A584" s="1" t="n">
        <v>582</v>
      </c>
      <c r="B584" s="9" t="n">
        <f aca="false">+Outflows!B584+Fees!B584+'Ongoing Cash Flows'!B584+'Terminal Value'!B584</f>
        <v>-91443.7176233827</v>
      </c>
      <c r="C584" s="9" t="n">
        <f aca="false">+Outflows!C584+Fees!C584+'Ongoing Cash Flows'!C584+'Terminal Value'!C584</f>
        <v>14122.1972185202</v>
      </c>
      <c r="D584" s="9" t="n">
        <f aca="false">+Outflows!D584+Fees!D584+'Ongoing Cash Flows'!D584+'Terminal Value'!D584</f>
        <v>12039.9845398538</v>
      </c>
      <c r="E584" s="9" t="n">
        <f aca="false">+Outflows!E584+Fees!E584+'Ongoing Cash Flows'!E584+'Terminal Value'!E584</f>
        <v>10035.5104391658</v>
      </c>
      <c r="F584" s="9" t="n">
        <f aca="false">+Outflows!F584+Fees!F584+'Ongoing Cash Flows'!F584+'Terminal Value'!F584</f>
        <v>9624.54865910576</v>
      </c>
      <c r="G584" s="9" t="n">
        <f aca="false">+Outflows!G584+Fees!G584+'Ongoing Cash Flows'!G584+'Terminal Value'!G584</f>
        <v>9345.76740144094</v>
      </c>
      <c r="H584" s="9" t="n">
        <f aca="false">+Outflows!H584+Fees!H584+'Ongoing Cash Flows'!H584+'Terminal Value'!H584</f>
        <v>8426.46084542892</v>
      </c>
      <c r="I584" s="9" t="n">
        <f aca="false">+Outflows!I584+Fees!I584+'Ongoing Cash Flows'!I584+'Terminal Value'!I584</f>
        <v>8278.99211747331</v>
      </c>
      <c r="J584" s="9" t="n">
        <f aca="false">+Outflows!J584+Fees!J584+'Ongoing Cash Flows'!J584+'Terminal Value'!J584</f>
        <v>8266.55791493832</v>
      </c>
      <c r="K584" s="9" t="n">
        <f aca="false">+Outflows!K584+Fees!K584+'Ongoing Cash Flows'!K584+'Terminal Value'!K584</f>
        <v>8257.30601806848</v>
      </c>
      <c r="L584" s="9" t="n">
        <f aca="false">+Outflows!L584+Fees!L584+'Ongoing Cash Flows'!L584+'Terminal Value'!L584</f>
        <v>8258.62998005791</v>
      </c>
      <c r="M584" s="9" t="n">
        <f aca="false">+Outflows!M584+Fees!M584+'Ongoing Cash Flows'!M584+'Terminal Value'!M584</f>
        <v>8230.52738376565</v>
      </c>
      <c r="N584" s="9" t="n">
        <f aca="false">+Outflows!N584+Fees!N584+'Ongoing Cash Flows'!N584+'Terminal Value'!N584</f>
        <v>8212.977247526</v>
      </c>
      <c r="O584" s="9" t="n">
        <f aca="false">+Outflows!O584+Fees!O584+'Ongoing Cash Flows'!O584+'Terminal Value'!O584</f>
        <v>7886.75706663379</v>
      </c>
      <c r="P584" s="9" t="n">
        <f aca="false">+Outflows!P584+Fees!P584+'Ongoing Cash Flows'!P584+'Terminal Value'!P584</f>
        <v>7778.99476200018</v>
      </c>
      <c r="Q584" s="9" t="n">
        <f aca="false">+Outflows!Q584+Fees!Q584+'Ongoing Cash Flows'!Q584+'Terminal Value'!Q584</f>
        <v>7750.3420218062</v>
      </c>
      <c r="R584" s="9" t="n">
        <f aca="false">+Outflows!R584+Fees!R584+'Ongoing Cash Flows'!R584+'Terminal Value'!R584</f>
        <v>1048.82286365315</v>
      </c>
      <c r="S584" s="9" t="n">
        <f aca="false">+Outflows!S584+Fees!S584+'Ongoing Cash Flows'!S584+'Terminal Value'!S584</f>
        <v>0</v>
      </c>
      <c r="T584" s="9" t="n">
        <f aca="false">+Outflows!T584+Fees!T584+'Ongoing Cash Flows'!T584+'Terminal Value'!T584</f>
        <v>0</v>
      </c>
      <c r="U584" s="9" t="n">
        <f aca="false">+Outflows!U584+Fees!U584+'Ongoing Cash Flows'!U584+'Terminal Value'!U584</f>
        <v>0</v>
      </c>
      <c r="V584" s="9" t="n">
        <f aca="false">+Outflows!V584+Fees!V584+'Ongoing Cash Flows'!V584+'Terminal Value'!V584</f>
        <v>0</v>
      </c>
      <c r="W584" s="9" t="n">
        <f aca="false">+Outflows!W584+Fees!W584+'Ongoing Cash Flows'!W584+'Terminal Value'!W584</f>
        <v>0</v>
      </c>
      <c r="X584" s="9" t="n">
        <f aca="false">+Outflows!X584+Fees!X584+'Ongoing Cash Flows'!X584+'Terminal Value'!X584</f>
        <v>0</v>
      </c>
      <c r="Y584" s="9" t="n">
        <f aca="false">+Outflows!Y584+Fees!Y584+'Ongoing Cash Flows'!Y584+'Terminal Value'!Y584</f>
        <v>0</v>
      </c>
      <c r="Z584" s="9" t="n">
        <f aca="false">+Outflows!Z584+Fees!Z584+'Ongoing Cash Flows'!Z584+'Terminal Value'!Z584</f>
        <v>0</v>
      </c>
      <c r="AA584" s="9" t="n">
        <f aca="false">+Outflows!AA584+Fees!AA584+'Ongoing Cash Flows'!AA584+'Terminal Value'!AA584</f>
        <v>0</v>
      </c>
      <c r="AB584" s="9" t="n">
        <f aca="false">+Outflows!AB584+Fees!AB584+'Ongoing Cash Flows'!AB584+'Terminal Value'!AB584</f>
        <v>0</v>
      </c>
      <c r="AC584" s="9" t="n">
        <f aca="false">+Outflows!AC584+Fees!AC584+'Ongoing Cash Flows'!AC584+'Terminal Value'!AC584</f>
        <v>0</v>
      </c>
      <c r="AD584" s="9" t="n">
        <f aca="false">+Outflows!AD584+Fees!AD584+'Ongoing Cash Flows'!AD584+'Terminal Value'!AD584</f>
        <v>0</v>
      </c>
      <c r="AE584" s="9" t="n">
        <f aca="false">+Outflows!AE584+Fees!AE584+'Ongoing Cash Flows'!AE584+'Terminal Value'!AE584</f>
        <v>0</v>
      </c>
      <c r="AF584" s="9" t="n">
        <f aca="false">+Outflows!AF584+Fees!AF584+'Ongoing Cash Flows'!AF584+'Terminal Value'!AF584</f>
        <v>0</v>
      </c>
      <c r="AG584" s="9" t="n">
        <f aca="false">+Outflows!AG584+Fees!AG584+'Ongoing Cash Flows'!AG584+'Terminal Value'!AG584</f>
        <v>0</v>
      </c>
      <c r="AH584" s="9" t="n">
        <f aca="false">+Outflows!AH584+Fees!AH584+'Ongoing Cash Flows'!AH584+'Terminal Value'!AH584</f>
        <v>0</v>
      </c>
      <c r="AI584" s="9" t="n">
        <f aca="false">+Outflows!AI584+Fees!AI584+'Ongoing Cash Flows'!AI584+'Terminal Value'!AI584</f>
        <v>0</v>
      </c>
      <c r="AJ584" s="9" t="n">
        <f aca="false">+Outflows!AJ584+Fees!AJ584+'Ongoing Cash Flows'!AJ584+'Terminal Value'!AJ584</f>
        <v>0</v>
      </c>
      <c r="AK584" s="9"/>
      <c r="AL584" s="1"/>
      <c r="AM584" s="32"/>
      <c r="AN584" s="33" t="n">
        <f aca="false">IF(ISERROR(XIRR(B584:AJ584,IRRDates)),-1,XIRR(B584:AJ584,IRRDates))</f>
        <v>0.0617292749995304</v>
      </c>
      <c r="AO584" s="9" t="n">
        <f aca="false">SUMPRODUCT(B584:AJ584,PVRf)</f>
        <v>0</v>
      </c>
      <c r="AP584" s="9" t="n">
        <f aca="false">MIN(0,AO584-$AO$1004)^2</f>
        <v>0</v>
      </c>
      <c r="AQ584" s="9" t="n">
        <f aca="false">MAX(0,AO584-$AO$1004)^2</f>
        <v>0</v>
      </c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20"/>
      <c r="CM584" s="20"/>
      <c r="CN584" s="20"/>
      <c r="CO584" s="20"/>
      <c r="CP584" s="20"/>
    </row>
    <row r="585" customFormat="false" ht="11.25" hidden="false" customHeight="false" outlineLevel="0" collapsed="false">
      <c r="A585" s="1" t="n">
        <v>583</v>
      </c>
      <c r="B585" s="9" t="n">
        <f aca="false">+Outflows!B585+Fees!B585+'Ongoing Cash Flows'!B585+'Terminal Value'!B585</f>
        <v>-101703.353293167</v>
      </c>
      <c r="C585" s="9" t="n">
        <f aca="false">+Outflows!C585+Fees!C585+'Ongoing Cash Flows'!C585+'Terminal Value'!C585</f>
        <v>14333.614741973</v>
      </c>
      <c r="D585" s="9" t="n">
        <f aca="false">+Outflows!D585+Fees!D585+'Ongoing Cash Flows'!D585+'Terminal Value'!D585</f>
        <v>12430.3238925344</v>
      </c>
      <c r="E585" s="9" t="n">
        <f aca="false">+Outflows!E585+Fees!E585+'Ongoing Cash Flows'!E585+'Terminal Value'!E585</f>
        <v>10374.5473445925</v>
      </c>
      <c r="F585" s="9" t="n">
        <f aca="false">+Outflows!F585+Fees!F585+'Ongoing Cash Flows'!F585+'Terminal Value'!F585</f>
        <v>9894.7745381418</v>
      </c>
      <c r="G585" s="9" t="n">
        <f aca="false">+Outflows!G585+Fees!G585+'Ongoing Cash Flows'!G585+'Terminal Value'!G585</f>
        <v>9649.06827368316</v>
      </c>
      <c r="H585" s="9" t="n">
        <f aca="false">+Outflows!H585+Fees!H585+'Ongoing Cash Flows'!H585+'Terminal Value'!H585</f>
        <v>8674.972202935</v>
      </c>
      <c r="I585" s="9" t="n">
        <f aca="false">+Outflows!I585+Fees!I585+'Ongoing Cash Flows'!I585+'Terminal Value'!I585</f>
        <v>8514.33995202963</v>
      </c>
      <c r="J585" s="9" t="n">
        <f aca="false">+Outflows!J585+Fees!J585+'Ongoing Cash Flows'!J585+'Terminal Value'!J585</f>
        <v>8501.90574949464</v>
      </c>
      <c r="K585" s="9" t="n">
        <f aca="false">+Outflows!K585+Fees!K585+'Ongoing Cash Flows'!K585+'Terminal Value'!K585</f>
        <v>8493.05274725964</v>
      </c>
      <c r="L585" s="9" t="n">
        <f aca="false">+Outflows!L585+Fees!L585+'Ongoing Cash Flows'!L585+'Terminal Value'!L585</f>
        <v>8493.97781461423</v>
      </c>
      <c r="M585" s="9" t="n">
        <f aca="false">+Outflows!M585+Fees!M585+'Ongoing Cash Flows'!M585+'Terminal Value'!M585</f>
        <v>8466.27411295682</v>
      </c>
      <c r="N585" s="9" t="n">
        <f aca="false">+Outflows!N585+Fees!N585+'Ongoing Cash Flows'!N585+'Terminal Value'!N585</f>
        <v>8448.32508208232</v>
      </c>
      <c r="O585" s="9" t="n">
        <f aca="false">+Outflows!O585+Fees!O585+'Ongoing Cash Flows'!O585+'Terminal Value'!O585</f>
        <v>8122.50379582495</v>
      </c>
      <c r="P585" s="9" t="n">
        <f aca="false">+Outflows!P585+Fees!P585+'Ongoing Cash Flows'!P585+'Terminal Value'!P585</f>
        <v>8014.3425965565</v>
      </c>
      <c r="Q585" s="9" t="n">
        <f aca="false">+Outflows!Q585+Fees!Q585+'Ongoing Cash Flows'!Q585+'Terminal Value'!Q585</f>
        <v>7986.08875099736</v>
      </c>
      <c r="R585" s="9" t="n">
        <f aca="false">+Outflows!R585+Fees!R585+'Ongoing Cash Flows'!R585+'Terminal Value'!R585</f>
        <v>1166.49678093131</v>
      </c>
      <c r="S585" s="9" t="n">
        <f aca="false">+Outflows!S585+Fees!S585+'Ongoing Cash Flows'!S585+'Terminal Value'!S585</f>
        <v>0</v>
      </c>
      <c r="T585" s="9" t="n">
        <f aca="false">+Outflows!T585+Fees!T585+'Ongoing Cash Flows'!T585+'Terminal Value'!T585</f>
        <v>0</v>
      </c>
      <c r="U585" s="9" t="n">
        <f aca="false">+Outflows!U585+Fees!U585+'Ongoing Cash Flows'!U585+'Terminal Value'!U585</f>
        <v>0</v>
      </c>
      <c r="V585" s="9" t="n">
        <f aca="false">+Outflows!V585+Fees!V585+'Ongoing Cash Flows'!V585+'Terminal Value'!V585</f>
        <v>0</v>
      </c>
      <c r="W585" s="9" t="n">
        <f aca="false">+Outflows!W585+Fees!W585+'Ongoing Cash Flows'!W585+'Terminal Value'!W585</f>
        <v>0</v>
      </c>
      <c r="X585" s="9" t="n">
        <f aca="false">+Outflows!X585+Fees!X585+'Ongoing Cash Flows'!X585+'Terminal Value'!X585</f>
        <v>0</v>
      </c>
      <c r="Y585" s="9" t="n">
        <f aca="false">+Outflows!Y585+Fees!Y585+'Ongoing Cash Flows'!Y585+'Terminal Value'!Y585</f>
        <v>0</v>
      </c>
      <c r="Z585" s="9" t="n">
        <f aca="false">+Outflows!Z585+Fees!Z585+'Ongoing Cash Flows'!Z585+'Terminal Value'!Z585</f>
        <v>0</v>
      </c>
      <c r="AA585" s="9" t="n">
        <f aca="false">+Outflows!AA585+Fees!AA585+'Ongoing Cash Flows'!AA585+'Terminal Value'!AA585</f>
        <v>0</v>
      </c>
      <c r="AB585" s="9" t="n">
        <f aca="false">+Outflows!AB585+Fees!AB585+'Ongoing Cash Flows'!AB585+'Terminal Value'!AB585</f>
        <v>0</v>
      </c>
      <c r="AC585" s="9" t="n">
        <f aca="false">+Outflows!AC585+Fees!AC585+'Ongoing Cash Flows'!AC585+'Terminal Value'!AC585</f>
        <v>0</v>
      </c>
      <c r="AD585" s="9" t="n">
        <f aca="false">+Outflows!AD585+Fees!AD585+'Ongoing Cash Flows'!AD585+'Terminal Value'!AD585</f>
        <v>0</v>
      </c>
      <c r="AE585" s="9" t="n">
        <f aca="false">+Outflows!AE585+Fees!AE585+'Ongoing Cash Flows'!AE585+'Terminal Value'!AE585</f>
        <v>0</v>
      </c>
      <c r="AF585" s="9" t="n">
        <f aca="false">+Outflows!AF585+Fees!AF585+'Ongoing Cash Flows'!AF585+'Terminal Value'!AF585</f>
        <v>0</v>
      </c>
      <c r="AG585" s="9" t="n">
        <f aca="false">+Outflows!AG585+Fees!AG585+'Ongoing Cash Flows'!AG585+'Terminal Value'!AG585</f>
        <v>0</v>
      </c>
      <c r="AH585" s="9" t="n">
        <f aca="false">+Outflows!AH585+Fees!AH585+'Ongoing Cash Flows'!AH585+'Terminal Value'!AH585</f>
        <v>0</v>
      </c>
      <c r="AI585" s="9" t="n">
        <f aca="false">+Outflows!AI585+Fees!AI585+'Ongoing Cash Flows'!AI585+'Terminal Value'!AI585</f>
        <v>0</v>
      </c>
      <c r="AJ585" s="9" t="n">
        <f aca="false">+Outflows!AJ585+Fees!AJ585+'Ongoing Cash Flows'!AJ585+'Terminal Value'!AJ585</f>
        <v>0</v>
      </c>
      <c r="AK585" s="9"/>
      <c r="AL585" s="1"/>
      <c r="AM585" s="32"/>
      <c r="AN585" s="33" t="n">
        <f aca="false">IF(ISERROR(XIRR(B585:AJ585,IRRDates)),-1,XIRR(B585:AJ585,IRRDates))</f>
        <v>0.0487443947081846</v>
      </c>
      <c r="AO585" s="9" t="n">
        <f aca="false">SUMPRODUCT(B585:AJ585,PVRf)</f>
        <v>0</v>
      </c>
      <c r="AP585" s="9" t="n">
        <f aca="false">MIN(0,AO585-$AO$1004)^2</f>
        <v>0</v>
      </c>
      <c r="AQ585" s="9" t="n">
        <f aca="false">MAX(0,AO585-$AO$1004)^2</f>
        <v>0</v>
      </c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20"/>
      <c r="CM585" s="20"/>
      <c r="CN585" s="20"/>
      <c r="CO585" s="20"/>
      <c r="CP585" s="20"/>
    </row>
    <row r="586" customFormat="false" ht="11.25" hidden="false" customHeight="false" outlineLevel="0" collapsed="false">
      <c r="A586" s="1" t="n">
        <v>584</v>
      </c>
      <c r="B586" s="9" t="n">
        <f aca="false">+Outflows!B586+Fees!B586+'Ongoing Cash Flows'!B586+'Terminal Value'!B586</f>
        <v>-100120.474771699</v>
      </c>
      <c r="C586" s="9" t="n">
        <f aca="false">+Outflows!C586+Fees!C586+'Ongoing Cash Flows'!C586+'Terminal Value'!C586</f>
        <v>14309.551264813</v>
      </c>
      <c r="D586" s="9" t="n">
        <f aca="false">+Outflows!D586+Fees!D586+'Ongoing Cash Flows'!D586+'Terminal Value'!D586</f>
        <v>12343.7934237863</v>
      </c>
      <c r="E586" s="9" t="n">
        <f aca="false">+Outflows!E586+Fees!E586+'Ongoing Cash Flows'!E586+'Terminal Value'!E586</f>
        <v>10261.0579513774</v>
      </c>
      <c r="F586" s="9" t="n">
        <f aca="false">+Outflows!F586+Fees!F586+'Ongoing Cash Flows'!F586+'Terminal Value'!F586</f>
        <v>9948.62416987124</v>
      </c>
      <c r="G586" s="9" t="n">
        <f aca="false">+Outflows!G586+Fees!G586+'Ongoing Cash Flows'!G586+'Terminal Value'!G586</f>
        <v>9558.33257707212</v>
      </c>
      <c r="H586" s="9" t="n">
        <f aca="false">+Outflows!H586+Fees!H586+'Ongoing Cash Flows'!H586+'Terminal Value'!H586</f>
        <v>8636.63133949716</v>
      </c>
      <c r="I586" s="9" t="n">
        <f aca="false">+Outflows!I586+Fees!I586+'Ongoing Cash Flows'!I586+'Terminal Value'!I586</f>
        <v>8478.02998504997</v>
      </c>
      <c r="J586" s="9" t="n">
        <f aca="false">+Outflows!J586+Fees!J586+'Ongoing Cash Flows'!J586+'Terminal Value'!J586</f>
        <v>8465.59578251498</v>
      </c>
      <c r="K586" s="9" t="n">
        <f aca="false">+Outflows!K586+Fees!K586+'Ongoing Cash Flows'!K586+'Terminal Value'!K586</f>
        <v>8456.68123796307</v>
      </c>
      <c r="L586" s="9" t="n">
        <f aca="false">+Outflows!L586+Fees!L586+'Ongoing Cash Flows'!L586+'Terminal Value'!L586</f>
        <v>8457.66784763457</v>
      </c>
      <c r="M586" s="9" t="n">
        <f aca="false">+Outflows!M586+Fees!M586+'Ongoing Cash Flows'!M586+'Terminal Value'!M586</f>
        <v>8429.90260366024</v>
      </c>
      <c r="N586" s="9" t="n">
        <f aca="false">+Outflows!N586+Fees!N586+'Ongoing Cash Flows'!N586+'Terminal Value'!N586</f>
        <v>8412.01511510266</v>
      </c>
      <c r="O586" s="9" t="n">
        <f aca="false">+Outflows!O586+Fees!O586+'Ongoing Cash Flows'!O586+'Terminal Value'!O586</f>
        <v>8086.13228652838</v>
      </c>
      <c r="P586" s="9" t="n">
        <f aca="false">+Outflows!P586+Fees!P586+'Ongoing Cash Flows'!P586+'Terminal Value'!P586</f>
        <v>7978.03262957684</v>
      </c>
      <c r="Q586" s="9" t="n">
        <f aca="false">+Outflows!Q586+Fees!Q586+'Ongoing Cash Flows'!Q586+'Terminal Value'!Q586</f>
        <v>7949.71724170078</v>
      </c>
      <c r="R586" s="9" t="n">
        <f aca="false">+Outflows!R586+Fees!R586+'Ongoing Cash Flows'!R586+'Terminal Value'!R586</f>
        <v>1148.34179744148</v>
      </c>
      <c r="S586" s="9" t="n">
        <f aca="false">+Outflows!S586+Fees!S586+'Ongoing Cash Flows'!S586+'Terminal Value'!S586</f>
        <v>0</v>
      </c>
      <c r="T586" s="9" t="n">
        <f aca="false">+Outflows!T586+Fees!T586+'Ongoing Cash Flows'!T586+'Terminal Value'!T586</f>
        <v>0</v>
      </c>
      <c r="U586" s="9" t="n">
        <f aca="false">+Outflows!U586+Fees!U586+'Ongoing Cash Flows'!U586+'Terminal Value'!U586</f>
        <v>0</v>
      </c>
      <c r="V586" s="9" t="n">
        <f aca="false">+Outflows!V586+Fees!V586+'Ongoing Cash Flows'!V586+'Terminal Value'!V586</f>
        <v>0</v>
      </c>
      <c r="W586" s="9" t="n">
        <f aca="false">+Outflows!W586+Fees!W586+'Ongoing Cash Flows'!W586+'Terminal Value'!W586</f>
        <v>0</v>
      </c>
      <c r="X586" s="9" t="n">
        <f aca="false">+Outflows!X586+Fees!X586+'Ongoing Cash Flows'!X586+'Terminal Value'!X586</f>
        <v>0</v>
      </c>
      <c r="Y586" s="9" t="n">
        <f aca="false">+Outflows!Y586+Fees!Y586+'Ongoing Cash Flows'!Y586+'Terminal Value'!Y586</f>
        <v>0</v>
      </c>
      <c r="Z586" s="9" t="n">
        <f aca="false">+Outflows!Z586+Fees!Z586+'Ongoing Cash Flows'!Z586+'Terminal Value'!Z586</f>
        <v>0</v>
      </c>
      <c r="AA586" s="9" t="n">
        <f aca="false">+Outflows!AA586+Fees!AA586+'Ongoing Cash Flows'!AA586+'Terminal Value'!AA586</f>
        <v>0</v>
      </c>
      <c r="AB586" s="9" t="n">
        <f aca="false">+Outflows!AB586+Fees!AB586+'Ongoing Cash Flows'!AB586+'Terminal Value'!AB586</f>
        <v>0</v>
      </c>
      <c r="AC586" s="9" t="n">
        <f aca="false">+Outflows!AC586+Fees!AC586+'Ongoing Cash Flows'!AC586+'Terminal Value'!AC586</f>
        <v>0</v>
      </c>
      <c r="AD586" s="9" t="n">
        <f aca="false">+Outflows!AD586+Fees!AD586+'Ongoing Cash Flows'!AD586+'Terminal Value'!AD586</f>
        <v>0</v>
      </c>
      <c r="AE586" s="9" t="n">
        <f aca="false">+Outflows!AE586+Fees!AE586+'Ongoing Cash Flows'!AE586+'Terminal Value'!AE586</f>
        <v>0</v>
      </c>
      <c r="AF586" s="9" t="n">
        <f aca="false">+Outflows!AF586+Fees!AF586+'Ongoing Cash Flows'!AF586+'Terminal Value'!AF586</f>
        <v>0</v>
      </c>
      <c r="AG586" s="9" t="n">
        <f aca="false">+Outflows!AG586+Fees!AG586+'Ongoing Cash Flows'!AG586+'Terminal Value'!AG586</f>
        <v>0</v>
      </c>
      <c r="AH586" s="9" t="n">
        <f aca="false">+Outflows!AH586+Fees!AH586+'Ongoing Cash Flows'!AH586+'Terminal Value'!AH586</f>
        <v>0</v>
      </c>
      <c r="AI586" s="9" t="n">
        <f aca="false">+Outflows!AI586+Fees!AI586+'Ongoing Cash Flows'!AI586+'Terminal Value'!AI586</f>
        <v>0</v>
      </c>
      <c r="AJ586" s="9" t="n">
        <f aca="false">+Outflows!AJ586+Fees!AJ586+'Ongoing Cash Flows'!AJ586+'Terminal Value'!AJ586</f>
        <v>0</v>
      </c>
      <c r="AK586" s="9"/>
      <c r="AL586" s="1"/>
      <c r="AM586" s="32"/>
      <c r="AN586" s="33" t="n">
        <f aca="false">IF(ISERROR(XIRR(B586:AJ586,IRRDates)),-1,XIRR(B586:AJ586,IRRDates))</f>
        <v>0.0505554736097358</v>
      </c>
      <c r="AO586" s="9" t="n">
        <f aca="false">SUMPRODUCT(B586:AJ586,PVRf)</f>
        <v>0</v>
      </c>
      <c r="AP586" s="9" t="n">
        <f aca="false">MIN(0,AO586-$AO$1004)^2</f>
        <v>0</v>
      </c>
      <c r="AQ586" s="9" t="n">
        <f aca="false">MAX(0,AO586-$AO$1004)^2</f>
        <v>0</v>
      </c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20"/>
      <c r="CM586" s="20"/>
      <c r="CN586" s="20"/>
      <c r="CO586" s="20"/>
      <c r="CP586" s="20"/>
    </row>
    <row r="587" customFormat="false" ht="11.25" hidden="false" customHeight="false" outlineLevel="0" collapsed="false">
      <c r="A587" s="1" t="n">
        <v>585</v>
      </c>
      <c r="B587" s="9" t="n">
        <f aca="false">+Outflows!B587+Fees!B587+'Ongoing Cash Flows'!B587+'Terminal Value'!B587</f>
        <v>-100692.974261638</v>
      </c>
      <c r="C587" s="9" t="n">
        <f aca="false">+Outflows!C587+Fees!C587+'Ongoing Cash Flows'!C587+'Terminal Value'!C587</f>
        <v>14350.3949416461</v>
      </c>
      <c r="D587" s="9" t="n">
        <f aca="false">+Outflows!D587+Fees!D587+'Ongoing Cash Flows'!D587+'Terminal Value'!D587</f>
        <v>12499.3130956671</v>
      </c>
      <c r="E587" s="9" t="n">
        <f aca="false">+Outflows!E587+Fees!E587+'Ongoing Cash Flows'!E587+'Terminal Value'!E587</f>
        <v>10264.4668623886</v>
      </c>
      <c r="F587" s="9" t="n">
        <f aca="false">+Outflows!F587+Fees!F587+'Ongoing Cash Flows'!F587+'Terminal Value'!F587</f>
        <v>9809.55412095326</v>
      </c>
      <c r="G587" s="9" t="n">
        <f aca="false">+Outflows!G587+Fees!G587+'Ongoing Cash Flows'!G587+'Terminal Value'!G587</f>
        <v>9566.2855753704</v>
      </c>
      <c r="H587" s="9" t="n">
        <f aca="false">+Outflows!H587+Fees!H587+'Ongoing Cash Flows'!H587+'Terminal Value'!H587</f>
        <v>8650.49855954234</v>
      </c>
      <c r="I587" s="9" t="n">
        <f aca="false">+Outflows!I587+Fees!I587+'Ongoing Cash Flows'!I587+'Terminal Value'!I587</f>
        <v>8491.16266534958</v>
      </c>
      <c r="J587" s="9" t="n">
        <f aca="false">+Outflows!J587+Fees!J587+'Ongoing Cash Flows'!J587+'Terminal Value'!J587</f>
        <v>8478.72846281459</v>
      </c>
      <c r="K587" s="9" t="n">
        <f aca="false">+Outflows!K587+Fees!K587+'Ongoing Cash Flows'!K587+'Terminal Value'!K587</f>
        <v>8469.83617704284</v>
      </c>
      <c r="L587" s="9" t="n">
        <f aca="false">+Outflows!L587+Fees!L587+'Ongoing Cash Flows'!L587+'Terminal Value'!L587</f>
        <v>8470.80052793418</v>
      </c>
      <c r="M587" s="9" t="n">
        <f aca="false">+Outflows!M587+Fees!M587+'Ongoing Cash Flows'!M587+'Terminal Value'!M587</f>
        <v>8443.05754274002</v>
      </c>
      <c r="N587" s="9" t="n">
        <f aca="false">+Outflows!N587+Fees!N587+'Ongoing Cash Flows'!N587+'Terminal Value'!N587</f>
        <v>8425.14779540227</v>
      </c>
      <c r="O587" s="9" t="n">
        <f aca="false">+Outflows!O587+Fees!O587+'Ongoing Cash Flows'!O587+'Terminal Value'!O587</f>
        <v>8099.28722560816</v>
      </c>
      <c r="P587" s="9" t="n">
        <f aca="false">+Outflows!P587+Fees!P587+'Ongoing Cash Flows'!P587+'Terminal Value'!P587</f>
        <v>7991.16530987645</v>
      </c>
      <c r="Q587" s="9" t="n">
        <f aca="false">+Outflows!Q587+Fees!Q587+'Ongoing Cash Flows'!Q587+'Terminal Value'!Q587</f>
        <v>7962.87218078056</v>
      </c>
      <c r="R587" s="9" t="n">
        <f aca="false">+Outflows!R587+Fees!R587+'Ongoing Cash Flows'!R587+'Terminal Value'!R587</f>
        <v>1154.90813759129</v>
      </c>
      <c r="S587" s="9" t="n">
        <f aca="false">+Outflows!S587+Fees!S587+'Ongoing Cash Flows'!S587+'Terminal Value'!S587</f>
        <v>0</v>
      </c>
      <c r="T587" s="9" t="n">
        <f aca="false">+Outflows!T587+Fees!T587+'Ongoing Cash Flows'!T587+'Terminal Value'!T587</f>
        <v>0</v>
      </c>
      <c r="U587" s="9" t="n">
        <f aca="false">+Outflows!U587+Fees!U587+'Ongoing Cash Flows'!U587+'Terminal Value'!U587</f>
        <v>0</v>
      </c>
      <c r="V587" s="9" t="n">
        <f aca="false">+Outflows!V587+Fees!V587+'Ongoing Cash Flows'!V587+'Terminal Value'!V587</f>
        <v>0</v>
      </c>
      <c r="W587" s="9" t="n">
        <f aca="false">+Outflows!W587+Fees!W587+'Ongoing Cash Flows'!W587+'Terminal Value'!W587</f>
        <v>0</v>
      </c>
      <c r="X587" s="9" t="n">
        <f aca="false">+Outflows!X587+Fees!X587+'Ongoing Cash Flows'!X587+'Terminal Value'!X587</f>
        <v>0</v>
      </c>
      <c r="Y587" s="9" t="n">
        <f aca="false">+Outflows!Y587+Fees!Y587+'Ongoing Cash Flows'!Y587+'Terminal Value'!Y587</f>
        <v>0</v>
      </c>
      <c r="Z587" s="9" t="n">
        <f aca="false">+Outflows!Z587+Fees!Z587+'Ongoing Cash Flows'!Z587+'Terminal Value'!Z587</f>
        <v>0</v>
      </c>
      <c r="AA587" s="9" t="n">
        <f aca="false">+Outflows!AA587+Fees!AA587+'Ongoing Cash Flows'!AA587+'Terminal Value'!AA587</f>
        <v>0</v>
      </c>
      <c r="AB587" s="9" t="n">
        <f aca="false">+Outflows!AB587+Fees!AB587+'Ongoing Cash Flows'!AB587+'Terminal Value'!AB587</f>
        <v>0</v>
      </c>
      <c r="AC587" s="9" t="n">
        <f aca="false">+Outflows!AC587+Fees!AC587+'Ongoing Cash Flows'!AC587+'Terminal Value'!AC587</f>
        <v>0</v>
      </c>
      <c r="AD587" s="9" t="n">
        <f aca="false">+Outflows!AD587+Fees!AD587+'Ongoing Cash Flows'!AD587+'Terminal Value'!AD587</f>
        <v>0</v>
      </c>
      <c r="AE587" s="9" t="n">
        <f aca="false">+Outflows!AE587+Fees!AE587+'Ongoing Cash Flows'!AE587+'Terminal Value'!AE587</f>
        <v>0</v>
      </c>
      <c r="AF587" s="9" t="n">
        <f aca="false">+Outflows!AF587+Fees!AF587+'Ongoing Cash Flows'!AF587+'Terminal Value'!AF587</f>
        <v>0</v>
      </c>
      <c r="AG587" s="9" t="n">
        <f aca="false">+Outflows!AG587+Fees!AG587+'Ongoing Cash Flows'!AG587+'Terminal Value'!AG587</f>
        <v>0</v>
      </c>
      <c r="AH587" s="9" t="n">
        <f aca="false">+Outflows!AH587+Fees!AH587+'Ongoing Cash Flows'!AH587+'Terminal Value'!AH587</f>
        <v>0</v>
      </c>
      <c r="AI587" s="9" t="n">
        <f aca="false">+Outflows!AI587+Fees!AI587+'Ongoing Cash Flows'!AI587+'Terminal Value'!AI587</f>
        <v>0</v>
      </c>
      <c r="AJ587" s="9" t="n">
        <f aca="false">+Outflows!AJ587+Fees!AJ587+'Ongoing Cash Flows'!AJ587+'Terminal Value'!AJ587</f>
        <v>0</v>
      </c>
      <c r="AK587" s="9"/>
      <c r="AL587" s="1"/>
      <c r="AM587" s="32"/>
      <c r="AN587" s="33" t="n">
        <f aca="false">IF(ISERROR(XIRR(B587:AJ587,IRRDates)),-1,XIRR(B587:AJ587,IRRDates))</f>
        <v>0.0498832294714083</v>
      </c>
      <c r="AO587" s="9" t="n">
        <f aca="false">SUMPRODUCT(B587:AJ587,PVRf)</f>
        <v>0</v>
      </c>
      <c r="AP587" s="9" t="n">
        <f aca="false">MIN(0,AO587-$AO$1004)^2</f>
        <v>0</v>
      </c>
      <c r="AQ587" s="9" t="n">
        <f aca="false">MAX(0,AO587-$AO$1004)^2</f>
        <v>0</v>
      </c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20"/>
      <c r="CM587" s="20"/>
      <c r="CN587" s="20"/>
      <c r="CO587" s="20"/>
      <c r="CP587" s="20"/>
    </row>
    <row r="588" customFormat="false" ht="11.25" hidden="false" customHeight="false" outlineLevel="0" collapsed="false">
      <c r="A588" s="1" t="n">
        <v>586</v>
      </c>
      <c r="B588" s="9" t="n">
        <f aca="false">+Outflows!B588+Fees!B588+'Ongoing Cash Flows'!B588+'Terminal Value'!B588</f>
        <v>-89900.0642124564</v>
      </c>
      <c r="C588" s="9" t="n">
        <f aca="false">+Outflows!C588+Fees!C588+'Ongoing Cash Flows'!C588+'Terminal Value'!C588</f>
        <v>14124.9545955081</v>
      </c>
      <c r="D588" s="9" t="n">
        <f aca="false">+Outflows!D588+Fees!D588+'Ongoing Cash Flows'!D588+'Terminal Value'!D588</f>
        <v>12013.8715866738</v>
      </c>
      <c r="E588" s="9" t="n">
        <f aca="false">+Outflows!E588+Fees!E588+'Ongoing Cash Flows'!E588+'Terminal Value'!E588</f>
        <v>9931.7882488752</v>
      </c>
      <c r="F588" s="9" t="n">
        <f aca="false">+Outflows!F588+Fees!F588+'Ongoing Cash Flows'!F588+'Terminal Value'!F588</f>
        <v>9535.1566807518</v>
      </c>
      <c r="G588" s="9" t="n">
        <f aca="false">+Outflows!G588+Fees!G588+'Ongoing Cash Flows'!G588+'Terminal Value'!G588</f>
        <v>9329.13118049095</v>
      </c>
      <c r="H588" s="9" t="n">
        <f aca="false">+Outflows!H588+Fees!H588+'Ongoing Cash Flows'!H588+'Terminal Value'!H588</f>
        <v>8389.07010203265</v>
      </c>
      <c r="I588" s="9" t="n">
        <f aca="false">+Outflows!I588+Fees!I588+'Ongoing Cash Flows'!I588+'Terminal Value'!I588</f>
        <v>8243.58194314939</v>
      </c>
      <c r="J588" s="9" t="n">
        <f aca="false">+Outflows!J588+Fees!J588+'Ongoing Cash Flows'!J588+'Terminal Value'!J588</f>
        <v>8231.1477406144</v>
      </c>
      <c r="K588" s="9" t="n">
        <f aca="false">+Outflows!K588+Fees!K588+'Ongoing Cash Flows'!K588+'Terminal Value'!K588</f>
        <v>8221.83582649994</v>
      </c>
      <c r="L588" s="9" t="n">
        <f aca="false">+Outflows!L588+Fees!L588+'Ongoing Cash Flows'!L588+'Terminal Value'!L588</f>
        <v>8223.21980573399</v>
      </c>
      <c r="M588" s="9" t="n">
        <f aca="false">+Outflows!M588+Fees!M588+'Ongoing Cash Flows'!M588+'Terminal Value'!M588</f>
        <v>8195.05719219712</v>
      </c>
      <c r="N588" s="9" t="n">
        <f aca="false">+Outflows!N588+Fees!N588+'Ongoing Cash Flows'!N588+'Terminal Value'!N588</f>
        <v>8177.56707320208</v>
      </c>
      <c r="O588" s="9" t="n">
        <f aca="false">+Outflows!O588+Fees!O588+'Ongoing Cash Flows'!O588+'Terminal Value'!O588</f>
        <v>7851.28687506525</v>
      </c>
      <c r="P588" s="9" t="n">
        <f aca="false">+Outflows!P588+Fees!P588+'Ongoing Cash Flows'!P588+'Terminal Value'!P588</f>
        <v>7743.58458767626</v>
      </c>
      <c r="Q588" s="9" t="n">
        <f aca="false">+Outflows!Q588+Fees!Q588+'Ongoing Cash Flows'!Q588+'Terminal Value'!Q588</f>
        <v>7714.87183023766</v>
      </c>
      <c r="R588" s="9" t="n">
        <f aca="false">+Outflows!R588+Fees!R588+'Ongoing Cash Flows'!R588+'Terminal Value'!R588</f>
        <v>1031.11777649119</v>
      </c>
      <c r="S588" s="9" t="n">
        <f aca="false">+Outflows!S588+Fees!S588+'Ongoing Cash Flows'!S588+'Terminal Value'!S588</f>
        <v>0</v>
      </c>
      <c r="T588" s="9" t="n">
        <f aca="false">+Outflows!T588+Fees!T588+'Ongoing Cash Flows'!T588+'Terminal Value'!T588</f>
        <v>0</v>
      </c>
      <c r="U588" s="9" t="n">
        <f aca="false">+Outflows!U588+Fees!U588+'Ongoing Cash Flows'!U588+'Terminal Value'!U588</f>
        <v>0</v>
      </c>
      <c r="V588" s="9" t="n">
        <f aca="false">+Outflows!V588+Fees!V588+'Ongoing Cash Flows'!V588+'Terminal Value'!V588</f>
        <v>0</v>
      </c>
      <c r="W588" s="9" t="n">
        <f aca="false">+Outflows!W588+Fees!W588+'Ongoing Cash Flows'!W588+'Terminal Value'!W588</f>
        <v>0</v>
      </c>
      <c r="X588" s="9" t="n">
        <f aca="false">+Outflows!X588+Fees!X588+'Ongoing Cash Flows'!X588+'Terminal Value'!X588</f>
        <v>0</v>
      </c>
      <c r="Y588" s="9" t="n">
        <f aca="false">+Outflows!Y588+Fees!Y588+'Ongoing Cash Flows'!Y588+'Terminal Value'!Y588</f>
        <v>0</v>
      </c>
      <c r="Z588" s="9" t="n">
        <f aca="false">+Outflows!Z588+Fees!Z588+'Ongoing Cash Flows'!Z588+'Terminal Value'!Z588</f>
        <v>0</v>
      </c>
      <c r="AA588" s="9" t="n">
        <f aca="false">+Outflows!AA588+Fees!AA588+'Ongoing Cash Flows'!AA588+'Terminal Value'!AA588</f>
        <v>0</v>
      </c>
      <c r="AB588" s="9" t="n">
        <f aca="false">+Outflows!AB588+Fees!AB588+'Ongoing Cash Flows'!AB588+'Terminal Value'!AB588</f>
        <v>0</v>
      </c>
      <c r="AC588" s="9" t="n">
        <f aca="false">+Outflows!AC588+Fees!AC588+'Ongoing Cash Flows'!AC588+'Terminal Value'!AC588</f>
        <v>0</v>
      </c>
      <c r="AD588" s="9" t="n">
        <f aca="false">+Outflows!AD588+Fees!AD588+'Ongoing Cash Flows'!AD588+'Terminal Value'!AD588</f>
        <v>0</v>
      </c>
      <c r="AE588" s="9" t="n">
        <f aca="false">+Outflows!AE588+Fees!AE588+'Ongoing Cash Flows'!AE588+'Terminal Value'!AE588</f>
        <v>0</v>
      </c>
      <c r="AF588" s="9" t="n">
        <f aca="false">+Outflows!AF588+Fees!AF588+'Ongoing Cash Flows'!AF588+'Terminal Value'!AF588</f>
        <v>0</v>
      </c>
      <c r="AG588" s="9" t="n">
        <f aca="false">+Outflows!AG588+Fees!AG588+'Ongoing Cash Flows'!AG588+'Terminal Value'!AG588</f>
        <v>0</v>
      </c>
      <c r="AH588" s="9" t="n">
        <f aca="false">+Outflows!AH588+Fees!AH588+'Ongoing Cash Flows'!AH588+'Terminal Value'!AH588</f>
        <v>0</v>
      </c>
      <c r="AI588" s="9" t="n">
        <f aca="false">+Outflows!AI588+Fees!AI588+'Ongoing Cash Flows'!AI588+'Terminal Value'!AI588</f>
        <v>0</v>
      </c>
      <c r="AJ588" s="9" t="n">
        <f aca="false">+Outflows!AJ588+Fees!AJ588+'Ongoing Cash Flows'!AJ588+'Terminal Value'!AJ588</f>
        <v>0</v>
      </c>
      <c r="AK588" s="9"/>
      <c r="AL588" s="1"/>
      <c r="AM588" s="32"/>
      <c r="AN588" s="33" t="n">
        <f aca="false">IF(ISERROR(XIRR(B588:AJ588,IRRDates)),-1,XIRR(B588:AJ588,IRRDates))</f>
        <v>0.0639085186456673</v>
      </c>
      <c r="AO588" s="9" t="n">
        <f aca="false">SUMPRODUCT(B588:AJ588,PVRf)</f>
        <v>0</v>
      </c>
      <c r="AP588" s="9" t="n">
        <f aca="false">MIN(0,AO588-$AO$1004)^2</f>
        <v>0</v>
      </c>
      <c r="AQ588" s="9" t="n">
        <f aca="false">MAX(0,AO588-$AO$1004)^2</f>
        <v>0</v>
      </c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20"/>
      <c r="CM588" s="20"/>
      <c r="CN588" s="20"/>
      <c r="CO588" s="20"/>
      <c r="CP588" s="20"/>
    </row>
    <row r="589" customFormat="false" ht="11.25" hidden="false" customHeight="false" outlineLevel="0" collapsed="false">
      <c r="A589" s="1" t="n">
        <v>587</v>
      </c>
      <c r="B589" s="9" t="n">
        <f aca="false">+Outflows!B589+Fees!B589+'Ongoing Cash Flows'!B589+'Terminal Value'!B589</f>
        <v>-91283.2491371889</v>
      </c>
      <c r="C589" s="9" t="n">
        <f aca="false">+Outflows!C589+Fees!C589+'Ongoing Cash Flows'!C589+'Terminal Value'!C589</f>
        <v>14055.1781731417</v>
      </c>
      <c r="D589" s="9" t="n">
        <f aca="false">+Outflows!D589+Fees!D589+'Ongoing Cash Flows'!D589+'Terminal Value'!D589</f>
        <v>12030.48333637</v>
      </c>
      <c r="E589" s="9" t="n">
        <f aca="false">+Outflows!E589+Fees!E589+'Ongoing Cash Flows'!E589+'Terminal Value'!E589</f>
        <v>9869.84052573049</v>
      </c>
      <c r="F589" s="9" t="n">
        <f aca="false">+Outflows!F589+Fees!F589+'Ongoing Cash Flows'!F589+'Terminal Value'!F589</f>
        <v>9721.49908185154</v>
      </c>
      <c r="G589" s="9" t="n">
        <f aca="false">+Outflows!G589+Fees!G589+'Ongoing Cash Flows'!G589+'Terminal Value'!G589</f>
        <v>9393.30697036278</v>
      </c>
      <c r="H589" s="9" t="n">
        <f aca="false">+Outflows!H589+Fees!H589+'Ongoing Cash Flows'!H589+'Terminal Value'!H589</f>
        <v>8422.5739392439</v>
      </c>
      <c r="I589" s="9" t="n">
        <f aca="false">+Outflows!I589+Fees!I589+'Ongoing Cash Flows'!I589+'Terminal Value'!I589</f>
        <v>8275.31109877481</v>
      </c>
      <c r="J589" s="9" t="n">
        <f aca="false">+Outflows!J589+Fees!J589+'Ongoing Cash Flows'!J589+'Terminal Value'!J589</f>
        <v>8262.87689623982</v>
      </c>
      <c r="K589" s="9" t="n">
        <f aca="false">+Outflows!K589+Fees!K589+'Ongoing Cash Flows'!K589+'Terminal Value'!K589</f>
        <v>8253.61876035524</v>
      </c>
      <c r="L589" s="9" t="n">
        <f aca="false">+Outflows!L589+Fees!L589+'Ongoing Cash Flows'!L589+'Terminal Value'!L589</f>
        <v>8254.94896135941</v>
      </c>
      <c r="M589" s="9" t="n">
        <f aca="false">+Outflows!M589+Fees!M589+'Ongoing Cash Flows'!M589+'Terminal Value'!M589</f>
        <v>8226.84012605242</v>
      </c>
      <c r="N589" s="9" t="n">
        <f aca="false">+Outflows!N589+Fees!N589+'Ongoing Cash Flows'!N589+'Terminal Value'!N589</f>
        <v>8209.29622882751</v>
      </c>
      <c r="O589" s="9" t="n">
        <f aca="false">+Outflows!O589+Fees!O589+'Ongoing Cash Flows'!O589+'Terminal Value'!O589</f>
        <v>7883.06980892055</v>
      </c>
      <c r="P589" s="9" t="n">
        <f aca="false">+Outflows!P589+Fees!P589+'Ongoing Cash Flows'!P589+'Terminal Value'!P589</f>
        <v>7775.31374330169</v>
      </c>
      <c r="Q589" s="9" t="n">
        <f aca="false">+Outflows!Q589+Fees!Q589+'Ongoing Cash Flows'!Q589+'Terminal Value'!Q589</f>
        <v>7746.65476409296</v>
      </c>
      <c r="R589" s="9" t="n">
        <f aca="false">+Outflows!R589+Fees!R589+'Ongoing Cash Flows'!R589+'Terminal Value'!R589</f>
        <v>1046.9823543039</v>
      </c>
      <c r="S589" s="9" t="n">
        <f aca="false">+Outflows!S589+Fees!S589+'Ongoing Cash Flows'!S589+'Terminal Value'!S589</f>
        <v>0</v>
      </c>
      <c r="T589" s="9" t="n">
        <f aca="false">+Outflows!T589+Fees!T589+'Ongoing Cash Flows'!T589+'Terminal Value'!T589</f>
        <v>0</v>
      </c>
      <c r="U589" s="9" t="n">
        <f aca="false">+Outflows!U589+Fees!U589+'Ongoing Cash Flows'!U589+'Terminal Value'!U589</f>
        <v>0</v>
      </c>
      <c r="V589" s="9" t="n">
        <f aca="false">+Outflows!V589+Fees!V589+'Ongoing Cash Flows'!V589+'Terminal Value'!V589</f>
        <v>0</v>
      </c>
      <c r="W589" s="9" t="n">
        <f aca="false">+Outflows!W589+Fees!W589+'Ongoing Cash Flows'!W589+'Terminal Value'!W589</f>
        <v>0</v>
      </c>
      <c r="X589" s="9" t="n">
        <f aca="false">+Outflows!X589+Fees!X589+'Ongoing Cash Flows'!X589+'Terminal Value'!X589</f>
        <v>0</v>
      </c>
      <c r="Y589" s="9" t="n">
        <f aca="false">+Outflows!Y589+Fees!Y589+'Ongoing Cash Flows'!Y589+'Terminal Value'!Y589</f>
        <v>0</v>
      </c>
      <c r="Z589" s="9" t="n">
        <f aca="false">+Outflows!Z589+Fees!Z589+'Ongoing Cash Flows'!Z589+'Terminal Value'!Z589</f>
        <v>0</v>
      </c>
      <c r="AA589" s="9" t="n">
        <f aca="false">+Outflows!AA589+Fees!AA589+'Ongoing Cash Flows'!AA589+'Terminal Value'!AA589</f>
        <v>0</v>
      </c>
      <c r="AB589" s="9" t="n">
        <f aca="false">+Outflows!AB589+Fees!AB589+'Ongoing Cash Flows'!AB589+'Terminal Value'!AB589</f>
        <v>0</v>
      </c>
      <c r="AC589" s="9" t="n">
        <f aca="false">+Outflows!AC589+Fees!AC589+'Ongoing Cash Flows'!AC589+'Terminal Value'!AC589</f>
        <v>0</v>
      </c>
      <c r="AD589" s="9" t="n">
        <f aca="false">+Outflows!AD589+Fees!AD589+'Ongoing Cash Flows'!AD589+'Terminal Value'!AD589</f>
        <v>0</v>
      </c>
      <c r="AE589" s="9" t="n">
        <f aca="false">+Outflows!AE589+Fees!AE589+'Ongoing Cash Flows'!AE589+'Terminal Value'!AE589</f>
        <v>0</v>
      </c>
      <c r="AF589" s="9" t="n">
        <f aca="false">+Outflows!AF589+Fees!AF589+'Ongoing Cash Flows'!AF589+'Terminal Value'!AF589</f>
        <v>0</v>
      </c>
      <c r="AG589" s="9" t="n">
        <f aca="false">+Outflows!AG589+Fees!AG589+'Ongoing Cash Flows'!AG589+'Terminal Value'!AG589</f>
        <v>0</v>
      </c>
      <c r="AH589" s="9" t="n">
        <f aca="false">+Outflows!AH589+Fees!AH589+'Ongoing Cash Flows'!AH589+'Terminal Value'!AH589</f>
        <v>0</v>
      </c>
      <c r="AI589" s="9" t="n">
        <f aca="false">+Outflows!AI589+Fees!AI589+'Ongoing Cash Flows'!AI589+'Terminal Value'!AI589</f>
        <v>0</v>
      </c>
      <c r="AJ589" s="9" t="n">
        <f aca="false">+Outflows!AJ589+Fees!AJ589+'Ongoing Cash Flows'!AJ589+'Terminal Value'!AJ589</f>
        <v>0</v>
      </c>
      <c r="AK589" s="9"/>
      <c r="AL589" s="1"/>
      <c r="AM589" s="32"/>
      <c r="AN589" s="33" t="n">
        <f aca="false">IF(ISERROR(XIRR(B589:AJ589,IRRDates)),-1,XIRR(B589:AJ589,IRRDates))</f>
        <v>0.061806085304949</v>
      </c>
      <c r="AO589" s="9" t="n">
        <f aca="false">SUMPRODUCT(B589:AJ589,PVRf)</f>
        <v>0</v>
      </c>
      <c r="AP589" s="9" t="n">
        <f aca="false">MIN(0,AO589-$AO$1004)^2</f>
        <v>0</v>
      </c>
      <c r="AQ589" s="9" t="n">
        <f aca="false">MAX(0,AO589-$AO$1004)^2</f>
        <v>0</v>
      </c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20"/>
      <c r="CM589" s="20"/>
      <c r="CN589" s="20"/>
      <c r="CO589" s="20"/>
      <c r="CP589" s="20"/>
    </row>
    <row r="590" customFormat="false" ht="11.25" hidden="false" customHeight="false" outlineLevel="0" collapsed="false">
      <c r="A590" s="1" t="n">
        <v>588</v>
      </c>
      <c r="B590" s="9" t="n">
        <f aca="false">+Outflows!B590+Fees!B590+'Ongoing Cash Flows'!B590+'Terminal Value'!B590</f>
        <v>-89175.4303064921</v>
      </c>
      <c r="C590" s="9" t="n">
        <f aca="false">+Outflows!C590+Fees!C590+'Ongoing Cash Flows'!C590+'Terminal Value'!C590</f>
        <v>14146.2756960219</v>
      </c>
      <c r="D590" s="9" t="n">
        <f aca="false">+Outflows!D590+Fees!D590+'Ongoing Cash Flows'!D590+'Terminal Value'!D590</f>
        <v>11959.500529085</v>
      </c>
      <c r="E590" s="9" t="n">
        <f aca="false">+Outflows!E590+Fees!E590+'Ongoing Cash Flows'!E590+'Terminal Value'!E590</f>
        <v>9937.47246296818</v>
      </c>
      <c r="F590" s="9" t="n">
        <f aca="false">+Outflows!F590+Fees!F590+'Ongoing Cash Flows'!F590+'Terminal Value'!F590</f>
        <v>9539.06334883955</v>
      </c>
      <c r="G590" s="9" t="n">
        <f aca="false">+Outflows!G590+Fees!G590+'Ongoing Cash Flows'!G590+'Terminal Value'!G590</f>
        <v>9181.04792365287</v>
      </c>
      <c r="H590" s="9" t="n">
        <f aca="false">+Outflows!H590+Fees!H590+'Ongoing Cash Flows'!H590+'Terminal Value'!H590</f>
        <v>8371.51784565024</v>
      </c>
      <c r="I590" s="9" t="n">
        <f aca="false">+Outflows!I590+Fees!I590+'Ongoing Cash Flows'!I590+'Terminal Value'!I590</f>
        <v>8226.95942105369</v>
      </c>
      <c r="J590" s="9" t="n">
        <f aca="false">+Outflows!J590+Fees!J590+'Ongoing Cash Flows'!J590+'Terminal Value'!J590</f>
        <v>8214.5252185187</v>
      </c>
      <c r="K590" s="9" t="n">
        <f aca="false">+Outflows!K590+Fees!K590+'Ongoing Cash Flows'!K590+'Terminal Value'!K590</f>
        <v>8205.18513063798</v>
      </c>
      <c r="L590" s="9" t="n">
        <f aca="false">+Outflows!L590+Fees!L590+'Ongoing Cash Flows'!L590+'Terminal Value'!L590</f>
        <v>8206.59728363829</v>
      </c>
      <c r="M590" s="9" t="n">
        <f aca="false">+Outflows!M590+Fees!M590+'Ongoing Cash Flows'!M590+'Terminal Value'!M590</f>
        <v>8178.40649633516</v>
      </c>
      <c r="N590" s="9" t="n">
        <f aca="false">+Outflows!N590+Fees!N590+'Ongoing Cash Flows'!N590+'Terminal Value'!N590</f>
        <v>8160.94455110639</v>
      </c>
      <c r="O590" s="9" t="n">
        <f aca="false">+Outflows!O590+Fees!O590+'Ongoing Cash Flows'!O590+'Terminal Value'!O590</f>
        <v>7834.6361792033</v>
      </c>
      <c r="P590" s="9" t="n">
        <f aca="false">+Outflows!P590+Fees!P590+'Ongoing Cash Flows'!P590+'Terminal Value'!P590</f>
        <v>7726.96206558057</v>
      </c>
      <c r="Q590" s="9" t="n">
        <f aca="false">+Outflows!Q590+Fees!Q590+'Ongoing Cash Flows'!Q590+'Terminal Value'!Q590</f>
        <v>7698.2211343757</v>
      </c>
      <c r="R590" s="9" t="n">
        <f aca="false">+Outflows!R590+Fees!R590+'Ongoing Cash Flows'!R590+'Terminal Value'!R590</f>
        <v>1022.80651544334</v>
      </c>
      <c r="S590" s="9" t="n">
        <f aca="false">+Outflows!S590+Fees!S590+'Ongoing Cash Flows'!S590+'Terminal Value'!S590</f>
        <v>0</v>
      </c>
      <c r="T590" s="9" t="n">
        <f aca="false">+Outflows!T590+Fees!T590+'Ongoing Cash Flows'!T590+'Terminal Value'!T590</f>
        <v>0</v>
      </c>
      <c r="U590" s="9" t="n">
        <f aca="false">+Outflows!U590+Fees!U590+'Ongoing Cash Flows'!U590+'Terminal Value'!U590</f>
        <v>0</v>
      </c>
      <c r="V590" s="9" t="n">
        <f aca="false">+Outflows!V590+Fees!V590+'Ongoing Cash Flows'!V590+'Terminal Value'!V590</f>
        <v>0</v>
      </c>
      <c r="W590" s="9" t="n">
        <f aca="false">+Outflows!W590+Fees!W590+'Ongoing Cash Flows'!W590+'Terminal Value'!W590</f>
        <v>0</v>
      </c>
      <c r="X590" s="9" t="n">
        <f aca="false">+Outflows!X590+Fees!X590+'Ongoing Cash Flows'!X590+'Terminal Value'!X590</f>
        <v>0</v>
      </c>
      <c r="Y590" s="9" t="n">
        <f aca="false">+Outflows!Y590+Fees!Y590+'Ongoing Cash Flows'!Y590+'Terminal Value'!Y590</f>
        <v>0</v>
      </c>
      <c r="Z590" s="9" t="n">
        <f aca="false">+Outflows!Z590+Fees!Z590+'Ongoing Cash Flows'!Z590+'Terminal Value'!Z590</f>
        <v>0</v>
      </c>
      <c r="AA590" s="9" t="n">
        <f aca="false">+Outflows!AA590+Fees!AA590+'Ongoing Cash Flows'!AA590+'Terminal Value'!AA590</f>
        <v>0</v>
      </c>
      <c r="AB590" s="9" t="n">
        <f aca="false">+Outflows!AB590+Fees!AB590+'Ongoing Cash Flows'!AB590+'Terminal Value'!AB590</f>
        <v>0</v>
      </c>
      <c r="AC590" s="9" t="n">
        <f aca="false">+Outflows!AC590+Fees!AC590+'Ongoing Cash Flows'!AC590+'Terminal Value'!AC590</f>
        <v>0</v>
      </c>
      <c r="AD590" s="9" t="n">
        <f aca="false">+Outflows!AD590+Fees!AD590+'Ongoing Cash Flows'!AD590+'Terminal Value'!AD590</f>
        <v>0</v>
      </c>
      <c r="AE590" s="9" t="n">
        <f aca="false">+Outflows!AE590+Fees!AE590+'Ongoing Cash Flows'!AE590+'Terminal Value'!AE590</f>
        <v>0</v>
      </c>
      <c r="AF590" s="9" t="n">
        <f aca="false">+Outflows!AF590+Fees!AF590+'Ongoing Cash Flows'!AF590+'Terminal Value'!AF590</f>
        <v>0</v>
      </c>
      <c r="AG590" s="9" t="n">
        <f aca="false">+Outflows!AG590+Fees!AG590+'Ongoing Cash Flows'!AG590+'Terminal Value'!AG590</f>
        <v>0</v>
      </c>
      <c r="AH590" s="9" t="n">
        <f aca="false">+Outflows!AH590+Fees!AH590+'Ongoing Cash Flows'!AH590+'Terminal Value'!AH590</f>
        <v>0</v>
      </c>
      <c r="AI590" s="9" t="n">
        <f aca="false">+Outflows!AI590+Fees!AI590+'Ongoing Cash Flows'!AI590+'Terminal Value'!AI590</f>
        <v>0</v>
      </c>
      <c r="AJ590" s="9" t="n">
        <f aca="false">+Outflows!AJ590+Fees!AJ590+'Ongoing Cash Flows'!AJ590+'Terminal Value'!AJ590</f>
        <v>0</v>
      </c>
      <c r="AK590" s="9"/>
      <c r="AL590" s="1"/>
      <c r="AM590" s="32"/>
      <c r="AN590" s="33" t="n">
        <f aca="false">IF(ISERROR(XIRR(B590:AJ590,IRRDates)),-1,XIRR(B590:AJ590,IRRDates))</f>
        <v>0.0648773125640522</v>
      </c>
      <c r="AO590" s="9" t="n">
        <f aca="false">SUMPRODUCT(B590:AJ590,PVRf)</f>
        <v>0</v>
      </c>
      <c r="AP590" s="9" t="n">
        <f aca="false">MIN(0,AO590-$AO$1004)^2</f>
        <v>0</v>
      </c>
      <c r="AQ590" s="9" t="n">
        <f aca="false">MAX(0,AO590-$AO$1004)^2</f>
        <v>0</v>
      </c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20"/>
      <c r="CM590" s="20"/>
      <c r="CN590" s="20"/>
      <c r="CO590" s="20"/>
      <c r="CP590" s="20"/>
    </row>
    <row r="591" customFormat="false" ht="11.25" hidden="false" customHeight="false" outlineLevel="0" collapsed="false">
      <c r="A591" s="1" t="n">
        <v>589</v>
      </c>
      <c r="B591" s="9" t="n">
        <f aca="false">+Outflows!B591+Fees!B591+'Ongoing Cash Flows'!B591+'Terminal Value'!B591</f>
        <v>-100526.101251611</v>
      </c>
      <c r="C591" s="9" t="n">
        <f aca="false">+Outflows!C591+Fees!C591+'Ongoing Cash Flows'!C591+'Terminal Value'!C591</f>
        <v>14272.2630779531</v>
      </c>
      <c r="D591" s="9" t="n">
        <f aca="false">+Outflows!D591+Fees!D591+'Ongoing Cash Flows'!D591+'Terminal Value'!D591</f>
        <v>12424.626761354</v>
      </c>
      <c r="E591" s="9" t="n">
        <f aca="false">+Outflows!E591+Fees!E591+'Ongoing Cash Flows'!E591+'Terminal Value'!E591</f>
        <v>10354.5594375309</v>
      </c>
      <c r="F591" s="9" t="n">
        <f aca="false">+Outflows!F591+Fees!F591+'Ongoing Cash Flows'!F591+'Terminal Value'!F591</f>
        <v>9976.90135825649</v>
      </c>
      <c r="G591" s="9" t="n">
        <f aca="false">+Outflows!G591+Fees!G591+'Ongoing Cash Flows'!G591+'Terminal Value'!G591</f>
        <v>9521.50565031602</v>
      </c>
      <c r="H591" s="9" t="n">
        <f aca="false">+Outflows!H591+Fees!H591+'Ongoing Cash Flows'!H591+'Terminal Value'!H591</f>
        <v>8646.45652144393</v>
      </c>
      <c r="I591" s="9" t="n">
        <f aca="false">+Outflows!I591+Fees!I591+'Ongoing Cash Flows'!I591+'Terminal Value'!I591</f>
        <v>8487.33473199796</v>
      </c>
      <c r="J591" s="9" t="n">
        <f aca="false">+Outflows!J591+Fees!J591+'Ongoing Cash Flows'!J591+'Terminal Value'!J591</f>
        <v>8474.90052946296</v>
      </c>
      <c r="K591" s="9" t="n">
        <f aca="false">+Outflows!K591+Fees!K591+'Ongoing Cash Flows'!K591+'Terminal Value'!K591</f>
        <v>8466.00175566859</v>
      </c>
      <c r="L591" s="9" t="n">
        <f aca="false">+Outflows!L591+Fees!L591+'Ongoing Cash Flows'!L591+'Terminal Value'!L591</f>
        <v>8466.97259458256</v>
      </c>
      <c r="M591" s="9" t="n">
        <f aca="false">+Outflows!M591+Fees!M591+'Ongoing Cash Flows'!M591+'Terminal Value'!M591</f>
        <v>8439.22312136577</v>
      </c>
      <c r="N591" s="9" t="n">
        <f aca="false">+Outflows!N591+Fees!N591+'Ongoing Cash Flows'!N591+'Terminal Value'!N591</f>
        <v>8421.31986205065</v>
      </c>
      <c r="O591" s="9" t="n">
        <f aca="false">+Outflows!O591+Fees!O591+'Ongoing Cash Flows'!O591+'Terminal Value'!O591</f>
        <v>8095.4528042339</v>
      </c>
      <c r="P591" s="9" t="n">
        <f aca="false">+Outflows!P591+Fees!P591+'Ongoing Cash Flows'!P591+'Terminal Value'!P591</f>
        <v>7987.33737652483</v>
      </c>
      <c r="Q591" s="9" t="n">
        <f aca="false">+Outflows!Q591+Fees!Q591+'Ongoing Cash Flows'!Q591+'Terminal Value'!Q591</f>
        <v>7959.03775940631</v>
      </c>
      <c r="R591" s="9" t="n">
        <f aca="false">+Outflows!R591+Fees!R591+'Ongoing Cash Flows'!R591+'Terminal Value'!R591</f>
        <v>1152.99417091547</v>
      </c>
      <c r="S591" s="9" t="n">
        <f aca="false">+Outflows!S591+Fees!S591+'Ongoing Cash Flows'!S591+'Terminal Value'!S591</f>
        <v>0</v>
      </c>
      <c r="T591" s="9" t="n">
        <f aca="false">+Outflows!T591+Fees!T591+'Ongoing Cash Flows'!T591+'Terminal Value'!T591</f>
        <v>0</v>
      </c>
      <c r="U591" s="9" t="n">
        <f aca="false">+Outflows!U591+Fees!U591+'Ongoing Cash Flows'!U591+'Terminal Value'!U591</f>
        <v>0</v>
      </c>
      <c r="V591" s="9" t="n">
        <f aca="false">+Outflows!V591+Fees!V591+'Ongoing Cash Flows'!V591+'Terminal Value'!V591</f>
        <v>0</v>
      </c>
      <c r="W591" s="9" t="n">
        <f aca="false">+Outflows!W591+Fees!W591+'Ongoing Cash Flows'!W591+'Terminal Value'!W591</f>
        <v>0</v>
      </c>
      <c r="X591" s="9" t="n">
        <f aca="false">+Outflows!X591+Fees!X591+'Ongoing Cash Flows'!X591+'Terminal Value'!X591</f>
        <v>0</v>
      </c>
      <c r="Y591" s="9" t="n">
        <f aca="false">+Outflows!Y591+Fees!Y591+'Ongoing Cash Flows'!Y591+'Terminal Value'!Y591</f>
        <v>0</v>
      </c>
      <c r="Z591" s="9" t="n">
        <f aca="false">+Outflows!Z591+Fees!Z591+'Ongoing Cash Flows'!Z591+'Terminal Value'!Z591</f>
        <v>0</v>
      </c>
      <c r="AA591" s="9" t="n">
        <f aca="false">+Outflows!AA591+Fees!AA591+'Ongoing Cash Flows'!AA591+'Terminal Value'!AA591</f>
        <v>0</v>
      </c>
      <c r="AB591" s="9" t="n">
        <f aca="false">+Outflows!AB591+Fees!AB591+'Ongoing Cash Flows'!AB591+'Terminal Value'!AB591</f>
        <v>0</v>
      </c>
      <c r="AC591" s="9" t="n">
        <f aca="false">+Outflows!AC591+Fees!AC591+'Ongoing Cash Flows'!AC591+'Terminal Value'!AC591</f>
        <v>0</v>
      </c>
      <c r="AD591" s="9" t="n">
        <f aca="false">+Outflows!AD591+Fees!AD591+'Ongoing Cash Flows'!AD591+'Terminal Value'!AD591</f>
        <v>0</v>
      </c>
      <c r="AE591" s="9" t="n">
        <f aca="false">+Outflows!AE591+Fees!AE591+'Ongoing Cash Flows'!AE591+'Terminal Value'!AE591</f>
        <v>0</v>
      </c>
      <c r="AF591" s="9" t="n">
        <f aca="false">+Outflows!AF591+Fees!AF591+'Ongoing Cash Flows'!AF591+'Terminal Value'!AF591</f>
        <v>0</v>
      </c>
      <c r="AG591" s="9" t="n">
        <f aca="false">+Outflows!AG591+Fees!AG591+'Ongoing Cash Flows'!AG591+'Terminal Value'!AG591</f>
        <v>0</v>
      </c>
      <c r="AH591" s="9" t="n">
        <f aca="false">+Outflows!AH591+Fees!AH591+'Ongoing Cash Flows'!AH591+'Terminal Value'!AH591</f>
        <v>0</v>
      </c>
      <c r="AI591" s="9" t="n">
        <f aca="false">+Outflows!AI591+Fees!AI591+'Ongoing Cash Flows'!AI591+'Terminal Value'!AI591</f>
        <v>0</v>
      </c>
      <c r="AJ591" s="9" t="n">
        <f aca="false">+Outflows!AJ591+Fees!AJ591+'Ongoing Cash Flows'!AJ591+'Terminal Value'!AJ591</f>
        <v>0</v>
      </c>
      <c r="AK591" s="9"/>
      <c r="AL591" s="1"/>
      <c r="AM591" s="32"/>
      <c r="AN591" s="33" t="n">
        <f aca="false">IF(ISERROR(XIRR(B591:AJ591,IRRDates)),-1,XIRR(B591:AJ591,IRRDates))</f>
        <v>0.0501755956918382</v>
      </c>
      <c r="AO591" s="9" t="n">
        <f aca="false">SUMPRODUCT(B591:AJ591,PVRf)</f>
        <v>0</v>
      </c>
      <c r="AP591" s="9" t="n">
        <f aca="false">MIN(0,AO591-$AO$1004)^2</f>
        <v>0</v>
      </c>
      <c r="AQ591" s="9" t="n">
        <f aca="false">MAX(0,AO591-$AO$1004)^2</f>
        <v>0</v>
      </c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20"/>
      <c r="CM591" s="20"/>
      <c r="CN591" s="20"/>
      <c r="CO591" s="20"/>
      <c r="CP591" s="20"/>
    </row>
    <row r="592" customFormat="false" ht="11.25" hidden="false" customHeight="false" outlineLevel="0" collapsed="false">
      <c r="A592" s="1" t="n">
        <v>590</v>
      </c>
      <c r="B592" s="9" t="n">
        <f aca="false">+Outflows!B592+Fees!B592+'Ongoing Cash Flows'!B592+'Terminal Value'!B592</f>
        <v>-99619.2701113966</v>
      </c>
      <c r="C592" s="9" t="n">
        <f aca="false">+Outflows!C592+Fees!C592+'Ongoing Cash Flows'!C592+'Terminal Value'!C592</f>
        <v>14288.5539550017</v>
      </c>
      <c r="D592" s="9" t="n">
        <f aca="false">+Outflows!D592+Fees!D592+'Ongoing Cash Flows'!D592+'Terminal Value'!D592</f>
        <v>12436.6501604196</v>
      </c>
      <c r="E592" s="9" t="n">
        <f aca="false">+Outflows!E592+Fees!E592+'Ongoing Cash Flows'!E592+'Terminal Value'!E592</f>
        <v>10297.8393228109</v>
      </c>
      <c r="F592" s="9" t="n">
        <f aca="false">+Outflows!F592+Fees!F592+'Ongoing Cash Flows'!F592+'Terminal Value'!F592</f>
        <v>9959.21255411405</v>
      </c>
      <c r="G592" s="9" t="n">
        <f aca="false">+Outflows!G592+Fees!G592+'Ongoing Cash Flows'!G592+'Terminal Value'!G592</f>
        <v>9545.31047957969</v>
      </c>
      <c r="H592" s="9" t="n">
        <f aca="false">+Outflows!H592+Fees!H592+'Ongoing Cash Flows'!H592+'Terminal Value'!H592</f>
        <v>8624.49103992619</v>
      </c>
      <c r="I592" s="9" t="n">
        <f aca="false">+Outflows!I592+Fees!I592+'Ongoing Cash Flows'!I592+'Terminal Value'!I592</f>
        <v>8466.53275110636</v>
      </c>
      <c r="J592" s="9" t="n">
        <f aca="false">+Outflows!J592+Fees!J592+'Ongoing Cash Flows'!J592+'Terminal Value'!J592</f>
        <v>8454.09854857137</v>
      </c>
      <c r="K592" s="9" t="n">
        <f aca="false">+Outflows!K592+Fees!K592+'Ongoing Cash Flows'!K592+'Terminal Value'!K592</f>
        <v>8445.16451718226</v>
      </c>
      <c r="L592" s="9" t="n">
        <f aca="false">+Outflows!L592+Fees!L592+'Ongoing Cash Flows'!L592+'Terminal Value'!L592</f>
        <v>8446.17061369096</v>
      </c>
      <c r="M592" s="9" t="n">
        <f aca="false">+Outflows!M592+Fees!M592+'Ongoing Cash Flows'!M592+'Terminal Value'!M592</f>
        <v>8418.38588287944</v>
      </c>
      <c r="N592" s="9" t="n">
        <f aca="false">+Outflows!N592+Fees!N592+'Ongoing Cash Flows'!N592+'Terminal Value'!N592</f>
        <v>8400.51788115905</v>
      </c>
      <c r="O592" s="9" t="n">
        <f aca="false">+Outflows!O592+Fees!O592+'Ongoing Cash Flows'!O592+'Terminal Value'!O592</f>
        <v>8074.61556574757</v>
      </c>
      <c r="P592" s="9" t="n">
        <f aca="false">+Outflows!P592+Fees!P592+'Ongoing Cash Flows'!P592+'Terminal Value'!P592</f>
        <v>7966.53539563323</v>
      </c>
      <c r="Q592" s="9" t="n">
        <f aca="false">+Outflows!Q592+Fees!Q592+'Ongoing Cash Flows'!Q592+'Terminal Value'!Q592</f>
        <v>7938.20052091998</v>
      </c>
      <c r="R592" s="9" t="n">
        <f aca="false">+Outflows!R592+Fees!R592+'Ongoing Cash Flows'!R592+'Terminal Value'!R592</f>
        <v>1142.59318046967</v>
      </c>
      <c r="S592" s="9" t="n">
        <f aca="false">+Outflows!S592+Fees!S592+'Ongoing Cash Flows'!S592+'Terminal Value'!S592</f>
        <v>0</v>
      </c>
      <c r="T592" s="9" t="n">
        <f aca="false">+Outflows!T592+Fees!T592+'Ongoing Cash Flows'!T592+'Terminal Value'!T592</f>
        <v>0</v>
      </c>
      <c r="U592" s="9" t="n">
        <f aca="false">+Outflows!U592+Fees!U592+'Ongoing Cash Flows'!U592+'Terminal Value'!U592</f>
        <v>0</v>
      </c>
      <c r="V592" s="9" t="n">
        <f aca="false">+Outflows!V592+Fees!V592+'Ongoing Cash Flows'!V592+'Terminal Value'!V592</f>
        <v>0</v>
      </c>
      <c r="W592" s="9" t="n">
        <f aca="false">+Outflows!W592+Fees!W592+'Ongoing Cash Flows'!W592+'Terminal Value'!W592</f>
        <v>0</v>
      </c>
      <c r="X592" s="9" t="n">
        <f aca="false">+Outflows!X592+Fees!X592+'Ongoing Cash Flows'!X592+'Terminal Value'!X592</f>
        <v>0</v>
      </c>
      <c r="Y592" s="9" t="n">
        <f aca="false">+Outflows!Y592+Fees!Y592+'Ongoing Cash Flows'!Y592+'Terminal Value'!Y592</f>
        <v>0</v>
      </c>
      <c r="Z592" s="9" t="n">
        <f aca="false">+Outflows!Z592+Fees!Z592+'Ongoing Cash Flows'!Z592+'Terminal Value'!Z592</f>
        <v>0</v>
      </c>
      <c r="AA592" s="9" t="n">
        <f aca="false">+Outflows!AA592+Fees!AA592+'Ongoing Cash Flows'!AA592+'Terminal Value'!AA592</f>
        <v>0</v>
      </c>
      <c r="AB592" s="9" t="n">
        <f aca="false">+Outflows!AB592+Fees!AB592+'Ongoing Cash Flows'!AB592+'Terminal Value'!AB592</f>
        <v>0</v>
      </c>
      <c r="AC592" s="9" t="n">
        <f aca="false">+Outflows!AC592+Fees!AC592+'Ongoing Cash Flows'!AC592+'Terminal Value'!AC592</f>
        <v>0</v>
      </c>
      <c r="AD592" s="9" t="n">
        <f aca="false">+Outflows!AD592+Fees!AD592+'Ongoing Cash Flows'!AD592+'Terminal Value'!AD592</f>
        <v>0</v>
      </c>
      <c r="AE592" s="9" t="n">
        <f aca="false">+Outflows!AE592+Fees!AE592+'Ongoing Cash Flows'!AE592+'Terminal Value'!AE592</f>
        <v>0</v>
      </c>
      <c r="AF592" s="9" t="n">
        <f aca="false">+Outflows!AF592+Fees!AF592+'Ongoing Cash Flows'!AF592+'Terminal Value'!AF592</f>
        <v>0</v>
      </c>
      <c r="AG592" s="9" t="n">
        <f aca="false">+Outflows!AG592+Fees!AG592+'Ongoing Cash Flows'!AG592+'Terminal Value'!AG592</f>
        <v>0</v>
      </c>
      <c r="AH592" s="9" t="n">
        <f aca="false">+Outflows!AH592+Fees!AH592+'Ongoing Cash Flows'!AH592+'Terminal Value'!AH592</f>
        <v>0</v>
      </c>
      <c r="AI592" s="9" t="n">
        <f aca="false">+Outflows!AI592+Fees!AI592+'Ongoing Cash Flows'!AI592+'Terminal Value'!AI592</f>
        <v>0</v>
      </c>
      <c r="AJ592" s="9" t="n">
        <f aca="false">+Outflows!AJ592+Fees!AJ592+'Ongoing Cash Flows'!AJ592+'Terminal Value'!AJ592</f>
        <v>0</v>
      </c>
      <c r="AK592" s="9"/>
      <c r="AL592" s="1"/>
      <c r="AM592" s="32"/>
      <c r="AN592" s="33" t="n">
        <f aca="false">IF(ISERROR(XIRR(B592:AJ592,IRRDates)),-1,XIRR(B592:AJ592,IRRDates))</f>
        <v>0.0514109092874647</v>
      </c>
      <c r="AO592" s="9" t="n">
        <f aca="false">SUMPRODUCT(B592:AJ592,PVRf)</f>
        <v>0</v>
      </c>
      <c r="AP592" s="9" t="n">
        <f aca="false">MIN(0,AO592-$AO$1004)^2</f>
        <v>0</v>
      </c>
      <c r="AQ592" s="9" t="n">
        <f aca="false">MAX(0,AO592-$AO$1004)^2</f>
        <v>0</v>
      </c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20"/>
      <c r="CM592" s="20"/>
      <c r="CN592" s="20"/>
      <c r="CO592" s="20"/>
      <c r="CP592" s="20"/>
    </row>
    <row r="593" customFormat="false" ht="11.25" hidden="false" customHeight="false" outlineLevel="0" collapsed="false">
      <c r="A593" s="1" t="n">
        <v>591</v>
      </c>
      <c r="B593" s="9" t="n">
        <f aca="false">+Outflows!B593+Fees!B593+'Ongoing Cash Flows'!B593+'Terminal Value'!B593</f>
        <v>-99013.9936017403</v>
      </c>
      <c r="C593" s="9" t="n">
        <f aca="false">+Outflows!C593+Fees!C593+'Ongoing Cash Flows'!C593+'Terminal Value'!C593</f>
        <v>14111.1889723628</v>
      </c>
      <c r="D593" s="9" t="n">
        <f aca="false">+Outflows!D593+Fees!D593+'Ongoing Cash Flows'!D593+'Terminal Value'!D593</f>
        <v>12400.3989128944</v>
      </c>
      <c r="E593" s="9" t="n">
        <f aca="false">+Outflows!E593+Fees!E593+'Ongoing Cash Flows'!E593+'Terminal Value'!E593</f>
        <v>10429.9812148273</v>
      </c>
      <c r="F593" s="9" t="n">
        <f aca="false">+Outflows!F593+Fees!F593+'Ongoing Cash Flows'!F593+'Terminal Value'!F593</f>
        <v>9842.06669780704</v>
      </c>
      <c r="G593" s="9" t="n">
        <f aca="false">+Outflows!G593+Fees!G593+'Ongoing Cash Flows'!G593+'Terminal Value'!G593</f>
        <v>9492.86859554584</v>
      </c>
      <c r="H593" s="9" t="n">
        <f aca="false">+Outflows!H593+Fees!H593+'Ongoing Cash Flows'!H593+'Terminal Value'!H593</f>
        <v>8609.82988704294</v>
      </c>
      <c r="I593" s="9" t="n">
        <f aca="false">+Outflows!I593+Fees!I593+'Ongoing Cash Flows'!I593+'Terminal Value'!I593</f>
        <v>8452.64819219605</v>
      </c>
      <c r="J593" s="9" t="n">
        <f aca="false">+Outflows!J593+Fees!J593+'Ongoing Cash Flows'!J593+'Terminal Value'!J593</f>
        <v>8440.21398966106</v>
      </c>
      <c r="K593" s="9" t="n">
        <f aca="false">+Outflows!K593+Fees!K593+'Ongoing Cash Flows'!K593+'Terminal Value'!K593</f>
        <v>8431.25642512126</v>
      </c>
      <c r="L593" s="9" t="n">
        <f aca="false">+Outflows!L593+Fees!L593+'Ongoing Cash Flows'!L593+'Terminal Value'!L593</f>
        <v>8432.28605478065</v>
      </c>
      <c r="M593" s="9" t="n">
        <f aca="false">+Outflows!M593+Fees!M593+'Ongoing Cash Flows'!M593+'Terminal Value'!M593</f>
        <v>8404.47779081844</v>
      </c>
      <c r="N593" s="9" t="n">
        <f aca="false">+Outflows!N593+Fees!N593+'Ongoing Cash Flows'!N593+'Terminal Value'!N593</f>
        <v>8386.63332224875</v>
      </c>
      <c r="O593" s="9" t="n">
        <f aca="false">+Outflows!O593+Fees!O593+'Ongoing Cash Flows'!O593+'Terminal Value'!O593</f>
        <v>8060.70747368657</v>
      </c>
      <c r="P593" s="9" t="n">
        <f aca="false">+Outflows!P593+Fees!P593+'Ongoing Cash Flows'!P593+'Terminal Value'!P593</f>
        <v>7952.65083672292</v>
      </c>
      <c r="Q593" s="9" t="n">
        <f aca="false">+Outflows!Q593+Fees!Q593+'Ongoing Cash Flows'!Q593+'Terminal Value'!Q593</f>
        <v>7924.29242885898</v>
      </c>
      <c r="R593" s="9" t="n">
        <f aca="false">+Outflows!R593+Fees!R593+'Ongoing Cash Flows'!R593+'Terminal Value'!R593</f>
        <v>1135.65090101452</v>
      </c>
      <c r="S593" s="9" t="n">
        <f aca="false">+Outflows!S593+Fees!S593+'Ongoing Cash Flows'!S593+'Terminal Value'!S593</f>
        <v>0</v>
      </c>
      <c r="T593" s="9" t="n">
        <f aca="false">+Outflows!T593+Fees!T593+'Ongoing Cash Flows'!T593+'Terminal Value'!T593</f>
        <v>0</v>
      </c>
      <c r="U593" s="9" t="n">
        <f aca="false">+Outflows!U593+Fees!U593+'Ongoing Cash Flows'!U593+'Terminal Value'!U593</f>
        <v>0</v>
      </c>
      <c r="V593" s="9" t="n">
        <f aca="false">+Outflows!V593+Fees!V593+'Ongoing Cash Flows'!V593+'Terminal Value'!V593</f>
        <v>0</v>
      </c>
      <c r="W593" s="9" t="n">
        <f aca="false">+Outflows!W593+Fees!W593+'Ongoing Cash Flows'!W593+'Terminal Value'!W593</f>
        <v>0</v>
      </c>
      <c r="X593" s="9" t="n">
        <f aca="false">+Outflows!X593+Fees!X593+'Ongoing Cash Flows'!X593+'Terminal Value'!X593</f>
        <v>0</v>
      </c>
      <c r="Y593" s="9" t="n">
        <f aca="false">+Outflows!Y593+Fees!Y593+'Ongoing Cash Flows'!Y593+'Terminal Value'!Y593</f>
        <v>0</v>
      </c>
      <c r="Z593" s="9" t="n">
        <f aca="false">+Outflows!Z593+Fees!Z593+'Ongoing Cash Flows'!Z593+'Terminal Value'!Z593</f>
        <v>0</v>
      </c>
      <c r="AA593" s="9" t="n">
        <f aca="false">+Outflows!AA593+Fees!AA593+'Ongoing Cash Flows'!AA593+'Terminal Value'!AA593</f>
        <v>0</v>
      </c>
      <c r="AB593" s="9" t="n">
        <f aca="false">+Outflows!AB593+Fees!AB593+'Ongoing Cash Flows'!AB593+'Terminal Value'!AB593</f>
        <v>0</v>
      </c>
      <c r="AC593" s="9" t="n">
        <f aca="false">+Outflows!AC593+Fees!AC593+'Ongoing Cash Flows'!AC593+'Terminal Value'!AC593</f>
        <v>0</v>
      </c>
      <c r="AD593" s="9" t="n">
        <f aca="false">+Outflows!AD593+Fees!AD593+'Ongoing Cash Flows'!AD593+'Terminal Value'!AD593</f>
        <v>0</v>
      </c>
      <c r="AE593" s="9" t="n">
        <f aca="false">+Outflows!AE593+Fees!AE593+'Ongoing Cash Flows'!AE593+'Terminal Value'!AE593</f>
        <v>0</v>
      </c>
      <c r="AF593" s="9" t="n">
        <f aca="false">+Outflows!AF593+Fees!AF593+'Ongoing Cash Flows'!AF593+'Terminal Value'!AF593</f>
        <v>0</v>
      </c>
      <c r="AG593" s="9" t="n">
        <f aca="false">+Outflows!AG593+Fees!AG593+'Ongoing Cash Flows'!AG593+'Terminal Value'!AG593</f>
        <v>0</v>
      </c>
      <c r="AH593" s="9" t="n">
        <f aca="false">+Outflows!AH593+Fees!AH593+'Ongoing Cash Flows'!AH593+'Terminal Value'!AH593</f>
        <v>0</v>
      </c>
      <c r="AI593" s="9" t="n">
        <f aca="false">+Outflows!AI593+Fees!AI593+'Ongoing Cash Flows'!AI593+'Terminal Value'!AI593</f>
        <v>0</v>
      </c>
      <c r="AJ593" s="9" t="n">
        <f aca="false">+Outflows!AJ593+Fees!AJ593+'Ongoing Cash Flows'!AJ593+'Terminal Value'!AJ593</f>
        <v>0</v>
      </c>
      <c r="AK593" s="9"/>
      <c r="AL593" s="1"/>
      <c r="AM593" s="32"/>
      <c r="AN593" s="33" t="n">
        <f aca="false">IF(ISERROR(XIRR(B593:AJ593,IRRDates)),-1,XIRR(B593:AJ593,IRRDates))</f>
        <v>0.0518961423880356</v>
      </c>
      <c r="AO593" s="9" t="n">
        <f aca="false">SUMPRODUCT(B593:AJ593,PVRf)</f>
        <v>0</v>
      </c>
      <c r="AP593" s="9" t="n">
        <f aca="false">MIN(0,AO593-$AO$1004)^2</f>
        <v>0</v>
      </c>
      <c r="AQ593" s="9" t="n">
        <f aca="false">MAX(0,AO593-$AO$1004)^2</f>
        <v>0</v>
      </c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20"/>
      <c r="CM593" s="20"/>
      <c r="CN593" s="20"/>
      <c r="CO593" s="20"/>
      <c r="CP593" s="20"/>
    </row>
    <row r="594" customFormat="false" ht="11.25" hidden="false" customHeight="false" outlineLevel="0" collapsed="false">
      <c r="A594" s="1" t="n">
        <v>592</v>
      </c>
      <c r="B594" s="9" t="n">
        <f aca="false">+Outflows!B594+Fees!B594+'Ongoing Cash Flows'!B594+'Terminal Value'!B594</f>
        <v>-85233.2071493441</v>
      </c>
      <c r="C594" s="9" t="n">
        <f aca="false">+Outflows!C594+Fees!C594+'Ongoing Cash Flows'!C594+'Terminal Value'!C594</f>
        <v>13959.3496106647</v>
      </c>
      <c r="D594" s="9" t="n">
        <f aca="false">+Outflows!D594+Fees!D594+'Ongoing Cash Flows'!D594+'Terminal Value'!D594</f>
        <v>11791.9151873422</v>
      </c>
      <c r="E594" s="9" t="n">
        <f aca="false">+Outflows!E594+Fees!E594+'Ongoing Cash Flows'!E594+'Terminal Value'!E594</f>
        <v>9846.44360786116</v>
      </c>
      <c r="F594" s="9" t="n">
        <f aca="false">+Outflows!F594+Fees!F594+'Ongoing Cash Flows'!F594+'Terminal Value'!F594</f>
        <v>9529.03274539291</v>
      </c>
      <c r="G594" s="9" t="n">
        <f aca="false">+Outflows!G594+Fees!G594+'Ongoing Cash Flows'!G594+'Terminal Value'!G594</f>
        <v>9156.41393410194</v>
      </c>
      <c r="H594" s="9" t="n">
        <f aca="false">+Outflows!H594+Fees!H594+'Ongoing Cash Flows'!H594+'Terminal Value'!H594</f>
        <v>8276.02837020425</v>
      </c>
      <c r="I594" s="9" t="n">
        <f aca="false">+Outflows!I594+Fees!I594+'Ongoing Cash Flows'!I594+'Terminal Value'!I594</f>
        <v>8136.52797560724</v>
      </c>
      <c r="J594" s="9" t="n">
        <f aca="false">+Outflows!J594+Fees!J594+'Ongoing Cash Flows'!J594+'Terminal Value'!J594</f>
        <v>8124.09377307225</v>
      </c>
      <c r="K594" s="9" t="n">
        <f aca="false">+Outflows!K594+Fees!K594+'Ongoing Cash Flows'!K594+'Terminal Value'!K594</f>
        <v>8114.60041155518</v>
      </c>
      <c r="L594" s="9" t="n">
        <f aca="false">+Outflows!L594+Fees!L594+'Ongoing Cash Flows'!L594+'Terminal Value'!L594</f>
        <v>8116.16583819184</v>
      </c>
      <c r="M594" s="9" t="n">
        <f aca="false">+Outflows!M594+Fees!M594+'Ongoing Cash Flows'!M594+'Terminal Value'!M594</f>
        <v>8087.82177725236</v>
      </c>
      <c r="N594" s="9" t="n">
        <f aca="false">+Outflows!N594+Fees!N594+'Ongoing Cash Flows'!N594+'Terminal Value'!N594</f>
        <v>8070.51310565994</v>
      </c>
      <c r="O594" s="9" t="n">
        <f aca="false">+Outflows!O594+Fees!O594+'Ongoing Cash Flows'!O594+'Terminal Value'!O594</f>
        <v>7744.0514601205</v>
      </c>
      <c r="P594" s="9" t="n">
        <f aca="false">+Outflows!P594+Fees!P594+'Ongoing Cash Flows'!P594+'Terminal Value'!P594</f>
        <v>7636.53062013412</v>
      </c>
      <c r="Q594" s="9" t="n">
        <f aca="false">+Outflows!Q594+Fees!Q594+'Ongoing Cash Flows'!Q594+'Terminal Value'!Q594</f>
        <v>7607.6364152929</v>
      </c>
      <c r="R594" s="9" t="n">
        <f aca="false">+Outflows!R594+Fees!R594+'Ongoing Cash Flows'!R594+'Terminal Value'!R594</f>
        <v>977.590792720117</v>
      </c>
      <c r="S594" s="9" t="n">
        <f aca="false">+Outflows!S594+Fees!S594+'Ongoing Cash Flows'!S594+'Terminal Value'!S594</f>
        <v>0</v>
      </c>
      <c r="T594" s="9" t="n">
        <f aca="false">+Outflows!T594+Fees!T594+'Ongoing Cash Flows'!T594+'Terminal Value'!T594</f>
        <v>0</v>
      </c>
      <c r="U594" s="9" t="n">
        <f aca="false">+Outflows!U594+Fees!U594+'Ongoing Cash Flows'!U594+'Terminal Value'!U594</f>
        <v>0</v>
      </c>
      <c r="V594" s="9" t="n">
        <f aca="false">+Outflows!V594+Fees!V594+'Ongoing Cash Flows'!V594+'Terminal Value'!V594</f>
        <v>0</v>
      </c>
      <c r="W594" s="9" t="n">
        <f aca="false">+Outflows!W594+Fees!W594+'Ongoing Cash Flows'!W594+'Terminal Value'!W594</f>
        <v>0</v>
      </c>
      <c r="X594" s="9" t="n">
        <f aca="false">+Outflows!X594+Fees!X594+'Ongoing Cash Flows'!X594+'Terminal Value'!X594</f>
        <v>0</v>
      </c>
      <c r="Y594" s="9" t="n">
        <f aca="false">+Outflows!Y594+Fees!Y594+'Ongoing Cash Flows'!Y594+'Terminal Value'!Y594</f>
        <v>0</v>
      </c>
      <c r="Z594" s="9" t="n">
        <f aca="false">+Outflows!Z594+Fees!Z594+'Ongoing Cash Flows'!Z594+'Terminal Value'!Z594</f>
        <v>0</v>
      </c>
      <c r="AA594" s="9" t="n">
        <f aca="false">+Outflows!AA594+Fees!AA594+'Ongoing Cash Flows'!AA594+'Terminal Value'!AA594</f>
        <v>0</v>
      </c>
      <c r="AB594" s="9" t="n">
        <f aca="false">+Outflows!AB594+Fees!AB594+'Ongoing Cash Flows'!AB594+'Terminal Value'!AB594</f>
        <v>0</v>
      </c>
      <c r="AC594" s="9" t="n">
        <f aca="false">+Outflows!AC594+Fees!AC594+'Ongoing Cash Flows'!AC594+'Terminal Value'!AC594</f>
        <v>0</v>
      </c>
      <c r="AD594" s="9" t="n">
        <f aca="false">+Outflows!AD594+Fees!AD594+'Ongoing Cash Flows'!AD594+'Terminal Value'!AD594</f>
        <v>0</v>
      </c>
      <c r="AE594" s="9" t="n">
        <f aca="false">+Outflows!AE594+Fees!AE594+'Ongoing Cash Flows'!AE594+'Terminal Value'!AE594</f>
        <v>0</v>
      </c>
      <c r="AF594" s="9" t="n">
        <f aca="false">+Outflows!AF594+Fees!AF594+'Ongoing Cash Flows'!AF594+'Terminal Value'!AF594</f>
        <v>0</v>
      </c>
      <c r="AG594" s="9" t="n">
        <f aca="false">+Outflows!AG594+Fees!AG594+'Ongoing Cash Flows'!AG594+'Terminal Value'!AG594</f>
        <v>0</v>
      </c>
      <c r="AH594" s="9" t="n">
        <f aca="false">+Outflows!AH594+Fees!AH594+'Ongoing Cash Flows'!AH594+'Terminal Value'!AH594</f>
        <v>0</v>
      </c>
      <c r="AI594" s="9" t="n">
        <f aca="false">+Outflows!AI594+Fees!AI594+'Ongoing Cash Flows'!AI594+'Terminal Value'!AI594</f>
        <v>0</v>
      </c>
      <c r="AJ594" s="9" t="n">
        <f aca="false">+Outflows!AJ594+Fees!AJ594+'Ongoing Cash Flows'!AJ594+'Terminal Value'!AJ594</f>
        <v>0</v>
      </c>
      <c r="AK594" s="9"/>
      <c r="AL594" s="1"/>
      <c r="AM594" s="32"/>
      <c r="AN594" s="33" t="n">
        <f aca="false">IF(ISERROR(XIRR(B594:AJ594,IRRDates)),-1,XIRR(B594:AJ594,IRRDates))</f>
        <v>0.0709493981167294</v>
      </c>
      <c r="AO594" s="9" t="n">
        <f aca="false">SUMPRODUCT(B594:AJ594,PVRf)</f>
        <v>0</v>
      </c>
      <c r="AP594" s="9" t="n">
        <f aca="false">MIN(0,AO594-$AO$1004)^2</f>
        <v>0</v>
      </c>
      <c r="AQ594" s="9" t="n">
        <f aca="false">MAX(0,AO594-$AO$1004)^2</f>
        <v>0</v>
      </c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20"/>
      <c r="CM594" s="20"/>
      <c r="CN594" s="20"/>
      <c r="CO594" s="20"/>
      <c r="CP594" s="20"/>
    </row>
    <row r="595" customFormat="false" ht="11.25" hidden="false" customHeight="false" outlineLevel="0" collapsed="false">
      <c r="A595" s="1" t="n">
        <v>593</v>
      </c>
      <c r="B595" s="9" t="n">
        <f aca="false">+Outflows!B595+Fees!B595+'Ongoing Cash Flows'!B595+'Terminal Value'!B595</f>
        <v>-87081.4294715326</v>
      </c>
      <c r="C595" s="9" t="n">
        <f aca="false">+Outflows!C595+Fees!C595+'Ongoing Cash Flows'!C595+'Terminal Value'!C595</f>
        <v>14075.3477325898</v>
      </c>
      <c r="D595" s="9" t="n">
        <f aca="false">+Outflows!D595+Fees!D595+'Ongoing Cash Flows'!D595+'Terminal Value'!D595</f>
        <v>11903.2397064661</v>
      </c>
      <c r="E595" s="9" t="n">
        <f aca="false">+Outflows!E595+Fees!E595+'Ongoing Cash Flows'!E595+'Terminal Value'!E595</f>
        <v>9910.18327521373</v>
      </c>
      <c r="F595" s="9" t="n">
        <f aca="false">+Outflows!F595+Fees!F595+'Ongoing Cash Flows'!F595+'Terminal Value'!F595</f>
        <v>9498.61453175162</v>
      </c>
      <c r="G595" s="9" t="n">
        <f aca="false">+Outflows!G595+Fees!G595+'Ongoing Cash Flows'!G595+'Terminal Value'!G595</f>
        <v>9257.93737956924</v>
      </c>
      <c r="H595" s="9" t="n">
        <f aca="false">+Outflows!H595+Fees!H595+'Ongoing Cash Flows'!H595+'Terminal Value'!H595</f>
        <v>8320.79645486565</v>
      </c>
      <c r="I595" s="9" t="n">
        <f aca="false">+Outflows!I595+Fees!I595+'Ongoing Cash Flows'!I595+'Terminal Value'!I595</f>
        <v>8178.92471710039</v>
      </c>
      <c r="J595" s="9" t="n">
        <f aca="false">+Outflows!J595+Fees!J595+'Ongoing Cash Flows'!J595+'Terminal Value'!J595</f>
        <v>8166.4905145654</v>
      </c>
      <c r="K595" s="9" t="n">
        <f aca="false">+Outflows!K595+Fees!K595+'Ongoing Cash Flows'!K595+'Terminal Value'!K595</f>
        <v>8157.06901193221</v>
      </c>
      <c r="L595" s="9" t="n">
        <f aca="false">+Outflows!L595+Fees!L595+'Ongoing Cash Flows'!L595+'Terminal Value'!L595</f>
        <v>8158.56257968499</v>
      </c>
      <c r="M595" s="9" t="n">
        <f aca="false">+Outflows!M595+Fees!M595+'Ongoing Cash Flows'!M595+'Terminal Value'!M595</f>
        <v>8130.29037762939</v>
      </c>
      <c r="N595" s="9" t="n">
        <f aca="false">+Outflows!N595+Fees!N595+'Ongoing Cash Flows'!N595+'Terminal Value'!N595</f>
        <v>8112.90984715308</v>
      </c>
      <c r="O595" s="9" t="n">
        <f aca="false">+Outflows!O595+Fees!O595+'Ongoing Cash Flows'!O595+'Terminal Value'!O595</f>
        <v>7786.52006049753</v>
      </c>
      <c r="P595" s="9" t="n">
        <f aca="false">+Outflows!P595+Fees!P595+'Ongoing Cash Flows'!P595+'Terminal Value'!P595</f>
        <v>7678.92736162726</v>
      </c>
      <c r="Q595" s="9" t="n">
        <f aca="false">+Outflows!Q595+Fees!Q595+'Ongoing Cash Flows'!Q595+'Terminal Value'!Q595</f>
        <v>7650.10501566993</v>
      </c>
      <c r="R595" s="9" t="n">
        <f aca="false">+Outflows!R595+Fees!R595+'Ongoing Cash Flows'!R595+'Terminal Value'!R595</f>
        <v>998.78916346669</v>
      </c>
      <c r="S595" s="9" t="n">
        <f aca="false">+Outflows!S595+Fees!S595+'Ongoing Cash Flows'!S595+'Terminal Value'!S595</f>
        <v>0</v>
      </c>
      <c r="T595" s="9" t="n">
        <f aca="false">+Outflows!T595+Fees!T595+'Ongoing Cash Flows'!T595+'Terminal Value'!T595</f>
        <v>0</v>
      </c>
      <c r="U595" s="9" t="n">
        <f aca="false">+Outflows!U595+Fees!U595+'Ongoing Cash Flows'!U595+'Terminal Value'!U595</f>
        <v>0</v>
      </c>
      <c r="V595" s="9" t="n">
        <f aca="false">+Outflows!V595+Fees!V595+'Ongoing Cash Flows'!V595+'Terminal Value'!V595</f>
        <v>0</v>
      </c>
      <c r="W595" s="9" t="n">
        <f aca="false">+Outflows!W595+Fees!W595+'Ongoing Cash Flows'!W595+'Terminal Value'!W595</f>
        <v>0</v>
      </c>
      <c r="X595" s="9" t="n">
        <f aca="false">+Outflows!X595+Fees!X595+'Ongoing Cash Flows'!X595+'Terminal Value'!X595</f>
        <v>0</v>
      </c>
      <c r="Y595" s="9" t="n">
        <f aca="false">+Outflows!Y595+Fees!Y595+'Ongoing Cash Flows'!Y595+'Terminal Value'!Y595</f>
        <v>0</v>
      </c>
      <c r="Z595" s="9" t="n">
        <f aca="false">+Outflows!Z595+Fees!Z595+'Ongoing Cash Flows'!Z595+'Terminal Value'!Z595</f>
        <v>0</v>
      </c>
      <c r="AA595" s="9" t="n">
        <f aca="false">+Outflows!AA595+Fees!AA595+'Ongoing Cash Flows'!AA595+'Terminal Value'!AA595</f>
        <v>0</v>
      </c>
      <c r="AB595" s="9" t="n">
        <f aca="false">+Outflows!AB595+Fees!AB595+'Ongoing Cash Flows'!AB595+'Terminal Value'!AB595</f>
        <v>0</v>
      </c>
      <c r="AC595" s="9" t="n">
        <f aca="false">+Outflows!AC595+Fees!AC595+'Ongoing Cash Flows'!AC595+'Terminal Value'!AC595</f>
        <v>0</v>
      </c>
      <c r="AD595" s="9" t="n">
        <f aca="false">+Outflows!AD595+Fees!AD595+'Ongoing Cash Flows'!AD595+'Terminal Value'!AD595</f>
        <v>0</v>
      </c>
      <c r="AE595" s="9" t="n">
        <f aca="false">+Outflows!AE595+Fees!AE595+'Ongoing Cash Flows'!AE595+'Terminal Value'!AE595</f>
        <v>0</v>
      </c>
      <c r="AF595" s="9" t="n">
        <f aca="false">+Outflows!AF595+Fees!AF595+'Ongoing Cash Flows'!AF595+'Terminal Value'!AF595</f>
        <v>0</v>
      </c>
      <c r="AG595" s="9" t="n">
        <f aca="false">+Outflows!AG595+Fees!AG595+'Ongoing Cash Flows'!AG595+'Terminal Value'!AG595</f>
        <v>0</v>
      </c>
      <c r="AH595" s="9" t="n">
        <f aca="false">+Outflows!AH595+Fees!AH595+'Ongoing Cash Flows'!AH595+'Terminal Value'!AH595</f>
        <v>0</v>
      </c>
      <c r="AI595" s="9" t="n">
        <f aca="false">+Outflows!AI595+Fees!AI595+'Ongoing Cash Flows'!AI595+'Terminal Value'!AI595</f>
        <v>0</v>
      </c>
      <c r="AJ595" s="9" t="n">
        <f aca="false">+Outflows!AJ595+Fees!AJ595+'Ongoing Cash Flows'!AJ595+'Terminal Value'!AJ595</f>
        <v>0</v>
      </c>
      <c r="AK595" s="9"/>
      <c r="AL595" s="1"/>
      <c r="AM595" s="32"/>
      <c r="AN595" s="33" t="n">
        <f aca="false">IF(ISERROR(XIRR(B595:AJ595,IRRDates)),-1,XIRR(B595:AJ595,IRRDates))</f>
        <v>0.0682638424261082</v>
      </c>
      <c r="AO595" s="9" t="n">
        <f aca="false">SUMPRODUCT(B595:AJ595,PVRf)</f>
        <v>0</v>
      </c>
      <c r="AP595" s="9" t="n">
        <f aca="false">MIN(0,AO595-$AO$1004)^2</f>
        <v>0</v>
      </c>
      <c r="AQ595" s="9" t="n">
        <f aca="false">MAX(0,AO595-$AO$1004)^2</f>
        <v>0</v>
      </c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20"/>
      <c r="CM595" s="20"/>
      <c r="CN595" s="20"/>
      <c r="CO595" s="20"/>
      <c r="CP595" s="20"/>
    </row>
    <row r="596" customFormat="false" ht="11.25" hidden="false" customHeight="false" outlineLevel="0" collapsed="false">
      <c r="A596" s="1" t="n">
        <v>594</v>
      </c>
      <c r="B596" s="9" t="n">
        <f aca="false">+Outflows!B596+Fees!B596+'Ongoing Cash Flows'!B596+'Terminal Value'!B596</f>
        <v>-90222.8242849944</v>
      </c>
      <c r="C596" s="9" t="n">
        <f aca="false">+Outflows!C596+Fees!C596+'Ongoing Cash Flows'!C596+'Terminal Value'!C596</f>
        <v>14074.0489648757</v>
      </c>
      <c r="D596" s="9" t="n">
        <f aca="false">+Outflows!D596+Fees!D596+'Ongoing Cash Flows'!D596+'Terminal Value'!D596</f>
        <v>11940.9027685807</v>
      </c>
      <c r="E596" s="9" t="n">
        <f aca="false">+Outflows!E596+Fees!E596+'Ongoing Cash Flows'!E596+'Terminal Value'!E596</f>
        <v>9903.05585652614</v>
      </c>
      <c r="F596" s="9" t="n">
        <f aca="false">+Outflows!F596+Fees!F596+'Ongoing Cash Flows'!F596+'Terminal Value'!F596</f>
        <v>9496.41712734622</v>
      </c>
      <c r="G596" s="9" t="n">
        <f aca="false">+Outflows!G596+Fees!G596+'Ongoing Cash Flows'!G596+'Terminal Value'!G596</f>
        <v>9342.72220336274</v>
      </c>
      <c r="H596" s="9" t="n">
        <f aca="false">+Outflows!H596+Fees!H596+'Ongoing Cash Flows'!H596+'Terminal Value'!H596</f>
        <v>8396.88807397208</v>
      </c>
      <c r="I596" s="9" t="n">
        <f aca="false">+Outflows!I596+Fees!I596+'Ongoing Cash Flows'!I596+'Terminal Value'!I596</f>
        <v>8250.98580100535</v>
      </c>
      <c r="J596" s="9" t="n">
        <f aca="false">+Outflows!J596+Fees!J596+'Ongoing Cash Flows'!J596+'Terminal Value'!J596</f>
        <v>8238.55159847036</v>
      </c>
      <c r="K596" s="9" t="n">
        <f aca="false">+Outflows!K596+Fees!K596+'Ongoing Cash Flows'!K596+'Terminal Value'!K596</f>
        <v>8229.25223326753</v>
      </c>
      <c r="L596" s="9" t="n">
        <f aca="false">+Outflows!L596+Fees!L596+'Ongoing Cash Flows'!L596+'Terminal Value'!L596</f>
        <v>8230.62366358995</v>
      </c>
      <c r="M596" s="9" t="n">
        <f aca="false">+Outflows!M596+Fees!M596+'Ongoing Cash Flows'!M596+'Terminal Value'!M596</f>
        <v>8202.4735989647</v>
      </c>
      <c r="N596" s="9" t="n">
        <f aca="false">+Outflows!N596+Fees!N596+'Ongoing Cash Flows'!N596+'Terminal Value'!N596</f>
        <v>8184.97093105805</v>
      </c>
      <c r="O596" s="9" t="n">
        <f aca="false">+Outflows!O596+Fees!O596+'Ongoing Cash Flows'!O596+'Terminal Value'!O596</f>
        <v>7858.70328183284</v>
      </c>
      <c r="P596" s="9" t="n">
        <f aca="false">+Outflows!P596+Fees!P596+'Ongoing Cash Flows'!P596+'Terminal Value'!P596</f>
        <v>7750.98844553223</v>
      </c>
      <c r="Q596" s="9" t="n">
        <f aca="false">+Outflows!Q596+Fees!Q596+'Ongoing Cash Flows'!Q596+'Terminal Value'!Q596</f>
        <v>7722.28823700524</v>
      </c>
      <c r="R596" s="9" t="n">
        <f aca="false">+Outflows!R596+Fees!R596+'Ongoing Cash Flows'!R596+'Terminal Value'!R596</f>
        <v>1034.81970541917</v>
      </c>
      <c r="S596" s="9" t="n">
        <f aca="false">+Outflows!S596+Fees!S596+'Ongoing Cash Flows'!S596+'Terminal Value'!S596</f>
        <v>0</v>
      </c>
      <c r="T596" s="9" t="n">
        <f aca="false">+Outflows!T596+Fees!T596+'Ongoing Cash Flows'!T596+'Terminal Value'!T596</f>
        <v>0</v>
      </c>
      <c r="U596" s="9" t="n">
        <f aca="false">+Outflows!U596+Fees!U596+'Ongoing Cash Flows'!U596+'Terminal Value'!U596</f>
        <v>0</v>
      </c>
      <c r="V596" s="9" t="n">
        <f aca="false">+Outflows!V596+Fees!V596+'Ongoing Cash Flows'!V596+'Terminal Value'!V596</f>
        <v>0</v>
      </c>
      <c r="W596" s="9" t="n">
        <f aca="false">+Outflows!W596+Fees!W596+'Ongoing Cash Flows'!W596+'Terminal Value'!W596</f>
        <v>0</v>
      </c>
      <c r="X596" s="9" t="n">
        <f aca="false">+Outflows!X596+Fees!X596+'Ongoing Cash Flows'!X596+'Terminal Value'!X596</f>
        <v>0</v>
      </c>
      <c r="Y596" s="9" t="n">
        <f aca="false">+Outflows!Y596+Fees!Y596+'Ongoing Cash Flows'!Y596+'Terminal Value'!Y596</f>
        <v>0</v>
      </c>
      <c r="Z596" s="9" t="n">
        <f aca="false">+Outflows!Z596+Fees!Z596+'Ongoing Cash Flows'!Z596+'Terminal Value'!Z596</f>
        <v>0</v>
      </c>
      <c r="AA596" s="9" t="n">
        <f aca="false">+Outflows!AA596+Fees!AA596+'Ongoing Cash Flows'!AA596+'Terminal Value'!AA596</f>
        <v>0</v>
      </c>
      <c r="AB596" s="9" t="n">
        <f aca="false">+Outflows!AB596+Fees!AB596+'Ongoing Cash Flows'!AB596+'Terminal Value'!AB596</f>
        <v>0</v>
      </c>
      <c r="AC596" s="9" t="n">
        <f aca="false">+Outflows!AC596+Fees!AC596+'Ongoing Cash Flows'!AC596+'Terminal Value'!AC596</f>
        <v>0</v>
      </c>
      <c r="AD596" s="9" t="n">
        <f aca="false">+Outflows!AD596+Fees!AD596+'Ongoing Cash Flows'!AD596+'Terminal Value'!AD596</f>
        <v>0</v>
      </c>
      <c r="AE596" s="9" t="n">
        <f aca="false">+Outflows!AE596+Fees!AE596+'Ongoing Cash Flows'!AE596+'Terminal Value'!AE596</f>
        <v>0</v>
      </c>
      <c r="AF596" s="9" t="n">
        <f aca="false">+Outflows!AF596+Fees!AF596+'Ongoing Cash Flows'!AF596+'Terminal Value'!AF596</f>
        <v>0</v>
      </c>
      <c r="AG596" s="9" t="n">
        <f aca="false">+Outflows!AG596+Fees!AG596+'Ongoing Cash Flows'!AG596+'Terminal Value'!AG596</f>
        <v>0</v>
      </c>
      <c r="AH596" s="9" t="n">
        <f aca="false">+Outflows!AH596+Fees!AH596+'Ongoing Cash Flows'!AH596+'Terminal Value'!AH596</f>
        <v>0</v>
      </c>
      <c r="AI596" s="9" t="n">
        <f aca="false">+Outflows!AI596+Fees!AI596+'Ongoing Cash Flows'!AI596+'Terminal Value'!AI596</f>
        <v>0</v>
      </c>
      <c r="AJ596" s="9" t="n">
        <f aca="false">+Outflows!AJ596+Fees!AJ596+'Ongoing Cash Flows'!AJ596+'Terminal Value'!AJ596</f>
        <v>0</v>
      </c>
      <c r="AK596" s="9"/>
      <c r="AL596" s="1"/>
      <c r="AM596" s="32"/>
      <c r="AN596" s="33" t="n">
        <f aca="false">IF(ISERROR(XIRR(B596:AJ596,IRRDates)),-1,XIRR(B596:AJ596,IRRDates))</f>
        <v>0.0630756398714961</v>
      </c>
      <c r="AO596" s="9" t="n">
        <f aca="false">SUMPRODUCT(B596:AJ596,PVRf)</f>
        <v>0</v>
      </c>
      <c r="AP596" s="9" t="n">
        <f aca="false">MIN(0,AO596-$AO$1004)^2</f>
        <v>0</v>
      </c>
      <c r="AQ596" s="9" t="n">
        <f aca="false">MAX(0,AO596-$AO$1004)^2</f>
        <v>0</v>
      </c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20"/>
      <c r="CM596" s="20"/>
      <c r="CN596" s="20"/>
      <c r="CO596" s="20"/>
      <c r="CP596" s="20"/>
    </row>
    <row r="597" customFormat="false" ht="11.25" hidden="false" customHeight="false" outlineLevel="0" collapsed="false">
      <c r="A597" s="1" t="n">
        <v>595</v>
      </c>
      <c r="B597" s="9" t="n">
        <f aca="false">+Outflows!B597+Fees!B597+'Ongoing Cash Flows'!B597+'Terminal Value'!B597</f>
        <v>-89678.0092080021</v>
      </c>
      <c r="C597" s="9" t="n">
        <f aca="false">+Outflows!C597+Fees!C597+'Ongoing Cash Flows'!C597+'Terminal Value'!C597</f>
        <v>14099.6835525048</v>
      </c>
      <c r="D597" s="9" t="n">
        <f aca="false">+Outflows!D597+Fees!D597+'Ongoing Cash Flows'!D597+'Terminal Value'!D597</f>
        <v>11981.1797255679</v>
      </c>
      <c r="E597" s="9" t="n">
        <f aca="false">+Outflows!E597+Fees!E597+'Ongoing Cash Flows'!E597+'Terminal Value'!E597</f>
        <v>9976.52217354186</v>
      </c>
      <c r="F597" s="9" t="n">
        <f aca="false">+Outflows!F597+Fees!F597+'Ongoing Cash Flows'!F597+'Terminal Value'!F597</f>
        <v>9589.19272331274</v>
      </c>
      <c r="G597" s="9" t="n">
        <f aca="false">+Outflows!G597+Fees!G597+'Ongoing Cash Flows'!G597+'Terminal Value'!G597</f>
        <v>9307.0590099547</v>
      </c>
      <c r="H597" s="9" t="n">
        <f aca="false">+Outflows!H597+Fees!H597+'Ongoing Cash Flows'!H597+'Terminal Value'!H597</f>
        <v>8383.69143242155</v>
      </c>
      <c r="I597" s="9" t="n">
        <f aca="false">+Outflows!I597+Fees!I597+'Ongoing Cash Flows'!I597+'Terminal Value'!I597</f>
        <v>8238.48817899121</v>
      </c>
      <c r="J597" s="9" t="n">
        <f aca="false">+Outflows!J597+Fees!J597+'Ongoing Cash Flows'!J597+'Terminal Value'!J597</f>
        <v>8226.05397645622</v>
      </c>
      <c r="K597" s="9" t="n">
        <f aca="false">+Outflows!K597+Fees!K597+'Ongoing Cash Flows'!K597+'Terminal Value'!K597</f>
        <v>8216.73342884319</v>
      </c>
      <c r="L597" s="9" t="n">
        <f aca="false">+Outflows!L597+Fees!L597+'Ongoing Cash Flows'!L597+'Terminal Value'!L597</f>
        <v>8218.12604157581</v>
      </c>
      <c r="M597" s="9" t="n">
        <f aca="false">+Outflows!M597+Fees!M597+'Ongoing Cash Flows'!M597+'Terminal Value'!M597</f>
        <v>8189.95479454037</v>
      </c>
      <c r="N597" s="9" t="n">
        <f aca="false">+Outflows!N597+Fees!N597+'Ongoing Cash Flows'!N597+'Terminal Value'!N597</f>
        <v>8172.47330904391</v>
      </c>
      <c r="O597" s="9" t="n">
        <f aca="false">+Outflows!O597+Fees!O597+'Ongoing Cash Flows'!O597+'Terminal Value'!O597</f>
        <v>7846.1844774085</v>
      </c>
      <c r="P597" s="9" t="n">
        <f aca="false">+Outflows!P597+Fees!P597+'Ongoing Cash Flows'!P597+'Terminal Value'!P597</f>
        <v>7738.49082351808</v>
      </c>
      <c r="Q597" s="9" t="n">
        <f aca="false">+Outflows!Q597+Fees!Q597+'Ongoing Cash Flows'!Q597+'Terminal Value'!Q597</f>
        <v>7709.76943258091</v>
      </c>
      <c r="R597" s="9" t="n">
        <f aca="false">+Outflows!R597+Fees!R597+'Ongoing Cash Flows'!R597+'Terminal Value'!R597</f>
        <v>1028.5708944121</v>
      </c>
      <c r="S597" s="9" t="n">
        <f aca="false">+Outflows!S597+Fees!S597+'Ongoing Cash Flows'!S597+'Terminal Value'!S597</f>
        <v>0</v>
      </c>
      <c r="T597" s="9" t="n">
        <f aca="false">+Outflows!T597+Fees!T597+'Ongoing Cash Flows'!T597+'Terminal Value'!T597</f>
        <v>0</v>
      </c>
      <c r="U597" s="9" t="n">
        <f aca="false">+Outflows!U597+Fees!U597+'Ongoing Cash Flows'!U597+'Terminal Value'!U597</f>
        <v>0</v>
      </c>
      <c r="V597" s="9" t="n">
        <f aca="false">+Outflows!V597+Fees!V597+'Ongoing Cash Flows'!V597+'Terminal Value'!V597</f>
        <v>0</v>
      </c>
      <c r="W597" s="9" t="n">
        <f aca="false">+Outflows!W597+Fees!W597+'Ongoing Cash Flows'!W597+'Terminal Value'!W597</f>
        <v>0</v>
      </c>
      <c r="X597" s="9" t="n">
        <f aca="false">+Outflows!X597+Fees!X597+'Ongoing Cash Flows'!X597+'Terminal Value'!X597</f>
        <v>0</v>
      </c>
      <c r="Y597" s="9" t="n">
        <f aca="false">+Outflows!Y597+Fees!Y597+'Ongoing Cash Flows'!Y597+'Terminal Value'!Y597</f>
        <v>0</v>
      </c>
      <c r="Z597" s="9" t="n">
        <f aca="false">+Outflows!Z597+Fees!Z597+'Ongoing Cash Flows'!Z597+'Terminal Value'!Z597</f>
        <v>0</v>
      </c>
      <c r="AA597" s="9" t="n">
        <f aca="false">+Outflows!AA597+Fees!AA597+'Ongoing Cash Flows'!AA597+'Terminal Value'!AA597</f>
        <v>0</v>
      </c>
      <c r="AB597" s="9" t="n">
        <f aca="false">+Outflows!AB597+Fees!AB597+'Ongoing Cash Flows'!AB597+'Terminal Value'!AB597</f>
        <v>0</v>
      </c>
      <c r="AC597" s="9" t="n">
        <f aca="false">+Outflows!AC597+Fees!AC597+'Ongoing Cash Flows'!AC597+'Terminal Value'!AC597</f>
        <v>0</v>
      </c>
      <c r="AD597" s="9" t="n">
        <f aca="false">+Outflows!AD597+Fees!AD597+'Ongoing Cash Flows'!AD597+'Terminal Value'!AD597</f>
        <v>0</v>
      </c>
      <c r="AE597" s="9" t="n">
        <f aca="false">+Outflows!AE597+Fees!AE597+'Ongoing Cash Flows'!AE597+'Terminal Value'!AE597</f>
        <v>0</v>
      </c>
      <c r="AF597" s="9" t="n">
        <f aca="false">+Outflows!AF597+Fees!AF597+'Ongoing Cash Flows'!AF597+'Terminal Value'!AF597</f>
        <v>0</v>
      </c>
      <c r="AG597" s="9" t="n">
        <f aca="false">+Outflows!AG597+Fees!AG597+'Ongoing Cash Flows'!AG597+'Terminal Value'!AG597</f>
        <v>0</v>
      </c>
      <c r="AH597" s="9" t="n">
        <f aca="false">+Outflows!AH597+Fees!AH597+'Ongoing Cash Flows'!AH597+'Terminal Value'!AH597</f>
        <v>0</v>
      </c>
      <c r="AI597" s="9" t="n">
        <f aca="false">+Outflows!AI597+Fees!AI597+'Ongoing Cash Flows'!AI597+'Terminal Value'!AI597</f>
        <v>0</v>
      </c>
      <c r="AJ597" s="9" t="n">
        <f aca="false">+Outflows!AJ597+Fees!AJ597+'Ongoing Cash Flows'!AJ597+'Terminal Value'!AJ597</f>
        <v>0</v>
      </c>
      <c r="AK597" s="9"/>
      <c r="AL597" s="1"/>
      <c r="AM597" s="32"/>
      <c r="AN597" s="33" t="n">
        <f aca="false">IF(ISERROR(XIRR(B597:AJ597,IRRDates)),-1,XIRR(B597:AJ597,IRRDates))</f>
        <v>0.0642994198357115</v>
      </c>
      <c r="AO597" s="9" t="n">
        <f aca="false">SUMPRODUCT(B597:AJ597,PVRf)</f>
        <v>0</v>
      </c>
      <c r="AP597" s="9" t="n">
        <f aca="false">MIN(0,AO597-$AO$1004)^2</f>
        <v>0</v>
      </c>
      <c r="AQ597" s="9" t="n">
        <f aca="false">MAX(0,AO597-$AO$1004)^2</f>
        <v>0</v>
      </c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20"/>
      <c r="CM597" s="20"/>
      <c r="CN597" s="20"/>
      <c r="CO597" s="20"/>
      <c r="CP597" s="20"/>
    </row>
    <row r="598" customFormat="false" ht="11.25" hidden="false" customHeight="false" outlineLevel="0" collapsed="false">
      <c r="A598" s="1" t="n">
        <v>596</v>
      </c>
      <c r="B598" s="9" t="n">
        <f aca="false">+Outflows!B598+Fees!B598+'Ongoing Cash Flows'!B598+'Terminal Value'!B598</f>
        <v>-91057.645982391</v>
      </c>
      <c r="C598" s="9" t="n">
        <f aca="false">+Outflows!C598+Fees!C598+'Ongoing Cash Flows'!C598+'Terminal Value'!C598</f>
        <v>14134.6858144135</v>
      </c>
      <c r="D598" s="9" t="n">
        <f aca="false">+Outflows!D598+Fees!D598+'Ongoing Cash Flows'!D598+'Terminal Value'!D598</f>
        <v>12087.3601917703</v>
      </c>
      <c r="E598" s="9" t="n">
        <f aca="false">+Outflows!E598+Fees!E598+'Ongoing Cash Flows'!E598+'Terminal Value'!E598</f>
        <v>10113.5388046989</v>
      </c>
      <c r="F598" s="9" t="n">
        <f aca="false">+Outflows!F598+Fees!F598+'Ongoing Cash Flows'!F598+'Terminal Value'!F598</f>
        <v>9691.88389078562</v>
      </c>
      <c r="G598" s="9" t="n">
        <f aca="false">+Outflows!G598+Fees!G598+'Ongoing Cash Flows'!G598+'Terminal Value'!G598</f>
        <v>9429.47726600037</v>
      </c>
      <c r="H598" s="9" t="n">
        <f aca="false">+Outflows!H598+Fees!H598+'Ongoing Cash Flows'!H598+'Terminal Value'!H598</f>
        <v>8417.10932548363</v>
      </c>
      <c r="I598" s="9" t="n">
        <f aca="false">+Outflows!I598+Fees!I598+'Ongoing Cash Flows'!I598+'Terminal Value'!I598</f>
        <v>8270.13594288627</v>
      </c>
      <c r="J598" s="9" t="n">
        <f aca="false">+Outflows!J598+Fees!J598+'Ongoing Cash Flows'!J598+'Terminal Value'!J598</f>
        <v>8257.70174035128</v>
      </c>
      <c r="K598" s="9" t="n">
        <f aca="false">+Outflows!K598+Fees!K598+'Ongoing Cash Flows'!K598+'Terminal Value'!K598</f>
        <v>8248.43483301604</v>
      </c>
      <c r="L598" s="9" t="n">
        <f aca="false">+Outflows!L598+Fees!L598+'Ongoing Cash Flows'!L598+'Terminal Value'!L598</f>
        <v>8249.77380547087</v>
      </c>
      <c r="M598" s="9" t="n">
        <f aca="false">+Outflows!M598+Fees!M598+'Ongoing Cash Flows'!M598+'Terminal Value'!M598</f>
        <v>8221.65619871322</v>
      </c>
      <c r="N598" s="9" t="n">
        <f aca="false">+Outflows!N598+Fees!N598+'Ongoing Cash Flows'!N598+'Terminal Value'!N598</f>
        <v>8204.12107293897</v>
      </c>
      <c r="O598" s="9" t="n">
        <f aca="false">+Outflows!O598+Fees!O598+'Ongoing Cash Flows'!O598+'Terminal Value'!O598</f>
        <v>7877.88588158136</v>
      </c>
      <c r="P598" s="9" t="n">
        <f aca="false">+Outflows!P598+Fees!P598+'Ongoing Cash Flows'!P598+'Terminal Value'!P598</f>
        <v>7770.13858741315</v>
      </c>
      <c r="Q598" s="9" t="n">
        <f aca="false">+Outflows!Q598+Fees!Q598+'Ongoing Cash Flows'!Q598+'Terminal Value'!Q598</f>
        <v>7741.47083675376</v>
      </c>
      <c r="R598" s="9" t="n">
        <f aca="false">+Outflows!R598+Fees!R598+'Ongoing Cash Flows'!R598+'Terminal Value'!R598</f>
        <v>1044.39477635963</v>
      </c>
      <c r="S598" s="9" t="n">
        <f aca="false">+Outflows!S598+Fees!S598+'Ongoing Cash Flows'!S598+'Terminal Value'!S598</f>
        <v>0</v>
      </c>
      <c r="T598" s="9" t="n">
        <f aca="false">+Outflows!T598+Fees!T598+'Ongoing Cash Flows'!T598+'Terminal Value'!T598</f>
        <v>0</v>
      </c>
      <c r="U598" s="9" t="n">
        <f aca="false">+Outflows!U598+Fees!U598+'Ongoing Cash Flows'!U598+'Terminal Value'!U598</f>
        <v>0</v>
      </c>
      <c r="V598" s="9" t="n">
        <f aca="false">+Outflows!V598+Fees!V598+'Ongoing Cash Flows'!V598+'Terminal Value'!V598</f>
        <v>0</v>
      </c>
      <c r="W598" s="9" t="n">
        <f aca="false">+Outflows!W598+Fees!W598+'Ongoing Cash Flows'!W598+'Terminal Value'!W598</f>
        <v>0</v>
      </c>
      <c r="X598" s="9" t="n">
        <f aca="false">+Outflows!X598+Fees!X598+'Ongoing Cash Flows'!X598+'Terminal Value'!X598</f>
        <v>0</v>
      </c>
      <c r="Y598" s="9" t="n">
        <f aca="false">+Outflows!Y598+Fees!Y598+'Ongoing Cash Flows'!Y598+'Terminal Value'!Y598</f>
        <v>0</v>
      </c>
      <c r="Z598" s="9" t="n">
        <f aca="false">+Outflows!Z598+Fees!Z598+'Ongoing Cash Flows'!Z598+'Terminal Value'!Z598</f>
        <v>0</v>
      </c>
      <c r="AA598" s="9" t="n">
        <f aca="false">+Outflows!AA598+Fees!AA598+'Ongoing Cash Flows'!AA598+'Terminal Value'!AA598</f>
        <v>0</v>
      </c>
      <c r="AB598" s="9" t="n">
        <f aca="false">+Outflows!AB598+Fees!AB598+'Ongoing Cash Flows'!AB598+'Terminal Value'!AB598</f>
        <v>0</v>
      </c>
      <c r="AC598" s="9" t="n">
        <f aca="false">+Outflows!AC598+Fees!AC598+'Ongoing Cash Flows'!AC598+'Terminal Value'!AC598</f>
        <v>0</v>
      </c>
      <c r="AD598" s="9" t="n">
        <f aca="false">+Outflows!AD598+Fees!AD598+'Ongoing Cash Flows'!AD598+'Terminal Value'!AD598</f>
        <v>0</v>
      </c>
      <c r="AE598" s="9" t="n">
        <f aca="false">+Outflows!AE598+Fees!AE598+'Ongoing Cash Flows'!AE598+'Terminal Value'!AE598</f>
        <v>0</v>
      </c>
      <c r="AF598" s="9" t="n">
        <f aca="false">+Outflows!AF598+Fees!AF598+'Ongoing Cash Flows'!AF598+'Terminal Value'!AF598</f>
        <v>0</v>
      </c>
      <c r="AG598" s="9" t="n">
        <f aca="false">+Outflows!AG598+Fees!AG598+'Ongoing Cash Flows'!AG598+'Terminal Value'!AG598</f>
        <v>0</v>
      </c>
      <c r="AH598" s="9" t="n">
        <f aca="false">+Outflows!AH598+Fees!AH598+'Ongoing Cash Flows'!AH598+'Terminal Value'!AH598</f>
        <v>0</v>
      </c>
      <c r="AI598" s="9" t="n">
        <f aca="false">+Outflows!AI598+Fees!AI598+'Ongoing Cash Flows'!AI598+'Terminal Value'!AI598</f>
        <v>0</v>
      </c>
      <c r="AJ598" s="9" t="n">
        <f aca="false">+Outflows!AJ598+Fees!AJ598+'Ongoing Cash Flows'!AJ598+'Terminal Value'!AJ598</f>
        <v>0</v>
      </c>
      <c r="AK598" s="9"/>
      <c r="AL598" s="1"/>
      <c r="AM598" s="32"/>
      <c r="AN598" s="33" t="n">
        <f aca="false">IF(ISERROR(XIRR(B598:AJ598,IRRDates)),-1,XIRR(B598:AJ598,IRRDates))</f>
        <v>0.0627945264766621</v>
      </c>
      <c r="AO598" s="9" t="n">
        <f aca="false">SUMPRODUCT(B598:AJ598,PVRf)</f>
        <v>0</v>
      </c>
      <c r="AP598" s="9" t="n">
        <f aca="false">MIN(0,AO598-$AO$1004)^2</f>
        <v>0</v>
      </c>
      <c r="AQ598" s="9" t="n">
        <f aca="false">MAX(0,AO598-$AO$1004)^2</f>
        <v>0</v>
      </c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20"/>
      <c r="CM598" s="20"/>
      <c r="CN598" s="20"/>
      <c r="CO598" s="20"/>
      <c r="CP598" s="20"/>
    </row>
    <row r="599" customFormat="false" ht="11.25" hidden="false" customHeight="false" outlineLevel="0" collapsed="false">
      <c r="A599" s="1" t="n">
        <v>597</v>
      </c>
      <c r="B599" s="9" t="n">
        <f aca="false">+Outflows!B599+Fees!B599+'Ongoing Cash Flows'!B599+'Terminal Value'!B599</f>
        <v>-102517.407667757</v>
      </c>
      <c r="C599" s="9" t="n">
        <f aca="false">+Outflows!C599+Fees!C599+'Ongoing Cash Flows'!C599+'Terminal Value'!C599</f>
        <v>14359.3991265356</v>
      </c>
      <c r="D599" s="9" t="n">
        <f aca="false">+Outflows!D599+Fees!D599+'Ongoing Cash Flows'!D599+'Terminal Value'!D599</f>
        <v>12449.0994978496</v>
      </c>
      <c r="E599" s="9" t="n">
        <f aca="false">+Outflows!E599+Fees!E599+'Ongoing Cash Flows'!E599+'Terminal Value'!E599</f>
        <v>10507.1543574569</v>
      </c>
      <c r="F599" s="9" t="n">
        <f aca="false">+Outflows!F599+Fees!F599+'Ongoing Cash Flows'!F599+'Terminal Value'!F599</f>
        <v>9997.37192929158</v>
      </c>
      <c r="G599" s="9" t="n">
        <f aca="false">+Outflows!G599+Fees!G599+'Ongoing Cash Flows'!G599+'Terminal Value'!G599</f>
        <v>9675.07991305463</v>
      </c>
      <c r="H599" s="9" t="n">
        <f aca="false">+Outflows!H599+Fees!H599+'Ongoing Cash Flows'!H599+'Terminal Value'!H599</f>
        <v>8694.69042336936</v>
      </c>
      <c r="I599" s="9" t="n">
        <f aca="false">+Outflows!I599+Fees!I599+'Ongoing Cash Flows'!I599+'Terminal Value'!I599</f>
        <v>8533.01370813921</v>
      </c>
      <c r="J599" s="9" t="n">
        <f aca="false">+Outflows!J599+Fees!J599+'Ongoing Cash Flows'!J599+'Terminal Value'!J599</f>
        <v>8520.57950560422</v>
      </c>
      <c r="K599" s="9" t="n">
        <f aca="false">+Outflows!K599+Fees!K599+'Ongoing Cash Flows'!K599+'Terminal Value'!K599</f>
        <v>8511.75815380331</v>
      </c>
      <c r="L599" s="9" t="n">
        <f aca="false">+Outflows!L599+Fees!L599+'Ongoing Cash Flows'!L599+'Terminal Value'!L599</f>
        <v>8512.65157072381</v>
      </c>
      <c r="M599" s="9" t="n">
        <f aca="false">+Outflows!M599+Fees!M599+'Ongoing Cash Flows'!M599+'Terminal Value'!M599</f>
        <v>8484.97951950048</v>
      </c>
      <c r="N599" s="9" t="n">
        <f aca="false">+Outflows!N599+Fees!N599+'Ongoing Cash Flows'!N599+'Terminal Value'!N599</f>
        <v>8466.99883819191</v>
      </c>
      <c r="O599" s="9" t="n">
        <f aca="false">+Outflows!O599+Fees!O599+'Ongoing Cash Flows'!O599+'Terminal Value'!O599</f>
        <v>8141.20920236862</v>
      </c>
      <c r="P599" s="9" t="n">
        <f aca="false">+Outflows!P599+Fees!P599+'Ongoing Cash Flows'!P599+'Terminal Value'!P599</f>
        <v>8033.01635266609</v>
      </c>
      <c r="Q599" s="9" t="n">
        <f aca="false">+Outflows!Q599+Fees!Q599+'Ongoing Cash Flows'!Q599+'Terminal Value'!Q599</f>
        <v>8004.79415754103</v>
      </c>
      <c r="R599" s="9" t="n">
        <f aca="false">+Outflows!R599+Fees!R599+'Ongoing Cash Flows'!R599+'Terminal Value'!R599</f>
        <v>1175.8336589861</v>
      </c>
      <c r="S599" s="9" t="n">
        <f aca="false">+Outflows!S599+Fees!S599+'Ongoing Cash Flows'!S599+'Terminal Value'!S599</f>
        <v>0</v>
      </c>
      <c r="T599" s="9" t="n">
        <f aca="false">+Outflows!T599+Fees!T599+'Ongoing Cash Flows'!T599+'Terminal Value'!T599</f>
        <v>0</v>
      </c>
      <c r="U599" s="9" t="n">
        <f aca="false">+Outflows!U599+Fees!U599+'Ongoing Cash Flows'!U599+'Terminal Value'!U599</f>
        <v>0</v>
      </c>
      <c r="V599" s="9" t="n">
        <f aca="false">+Outflows!V599+Fees!V599+'Ongoing Cash Flows'!V599+'Terminal Value'!V599</f>
        <v>0</v>
      </c>
      <c r="W599" s="9" t="n">
        <f aca="false">+Outflows!W599+Fees!W599+'Ongoing Cash Flows'!W599+'Terminal Value'!W599</f>
        <v>0</v>
      </c>
      <c r="X599" s="9" t="n">
        <f aca="false">+Outflows!X599+Fees!X599+'Ongoing Cash Flows'!X599+'Terminal Value'!X599</f>
        <v>0</v>
      </c>
      <c r="Y599" s="9" t="n">
        <f aca="false">+Outflows!Y599+Fees!Y599+'Ongoing Cash Flows'!Y599+'Terminal Value'!Y599</f>
        <v>0</v>
      </c>
      <c r="Z599" s="9" t="n">
        <f aca="false">+Outflows!Z599+Fees!Z599+'Ongoing Cash Flows'!Z599+'Terminal Value'!Z599</f>
        <v>0</v>
      </c>
      <c r="AA599" s="9" t="n">
        <f aca="false">+Outflows!AA599+Fees!AA599+'Ongoing Cash Flows'!AA599+'Terminal Value'!AA599</f>
        <v>0</v>
      </c>
      <c r="AB599" s="9" t="n">
        <f aca="false">+Outflows!AB599+Fees!AB599+'Ongoing Cash Flows'!AB599+'Terminal Value'!AB599</f>
        <v>0</v>
      </c>
      <c r="AC599" s="9" t="n">
        <f aca="false">+Outflows!AC599+Fees!AC599+'Ongoing Cash Flows'!AC599+'Terminal Value'!AC599</f>
        <v>0</v>
      </c>
      <c r="AD599" s="9" t="n">
        <f aca="false">+Outflows!AD599+Fees!AD599+'Ongoing Cash Flows'!AD599+'Terminal Value'!AD599</f>
        <v>0</v>
      </c>
      <c r="AE599" s="9" t="n">
        <f aca="false">+Outflows!AE599+Fees!AE599+'Ongoing Cash Flows'!AE599+'Terminal Value'!AE599</f>
        <v>0</v>
      </c>
      <c r="AF599" s="9" t="n">
        <f aca="false">+Outflows!AF599+Fees!AF599+'Ongoing Cash Flows'!AF599+'Terminal Value'!AF599</f>
        <v>0</v>
      </c>
      <c r="AG599" s="9" t="n">
        <f aca="false">+Outflows!AG599+Fees!AG599+'Ongoing Cash Flows'!AG599+'Terminal Value'!AG599</f>
        <v>0</v>
      </c>
      <c r="AH599" s="9" t="n">
        <f aca="false">+Outflows!AH599+Fees!AH599+'Ongoing Cash Flows'!AH599+'Terminal Value'!AH599</f>
        <v>0</v>
      </c>
      <c r="AI599" s="9" t="n">
        <f aca="false">+Outflows!AI599+Fees!AI599+'Ongoing Cash Flows'!AI599+'Terminal Value'!AI599</f>
        <v>0</v>
      </c>
      <c r="AJ599" s="9" t="n">
        <f aca="false">+Outflows!AJ599+Fees!AJ599+'Ongoing Cash Flows'!AJ599+'Terminal Value'!AJ599</f>
        <v>0</v>
      </c>
      <c r="AK599" s="9"/>
      <c r="AL599" s="1"/>
      <c r="AM599" s="32"/>
      <c r="AN599" s="33" t="n">
        <f aca="false">IF(ISERROR(XIRR(B599:AJ599,IRRDates)),-1,XIRR(B599:AJ599,IRRDates))</f>
        <v>0.0480609014528043</v>
      </c>
      <c r="AO599" s="9" t="n">
        <f aca="false">SUMPRODUCT(B599:AJ599,PVRf)</f>
        <v>0</v>
      </c>
      <c r="AP599" s="9" t="n">
        <f aca="false">MIN(0,AO599-$AO$1004)^2</f>
        <v>0</v>
      </c>
      <c r="AQ599" s="9" t="n">
        <f aca="false">MAX(0,AO599-$AO$1004)^2</f>
        <v>0</v>
      </c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20"/>
      <c r="CM599" s="20"/>
      <c r="CN599" s="20"/>
      <c r="CO599" s="20"/>
      <c r="CP599" s="20"/>
    </row>
    <row r="600" customFormat="false" ht="11.25" hidden="false" customHeight="false" outlineLevel="0" collapsed="false">
      <c r="A600" s="1" t="n">
        <v>598</v>
      </c>
      <c r="B600" s="9" t="n">
        <f aca="false">+Outflows!B600+Fees!B600+'Ongoing Cash Flows'!B600+'Terminal Value'!B600</f>
        <v>-89079.4477151797</v>
      </c>
      <c r="C600" s="9" t="n">
        <f aca="false">+Outflows!C600+Fees!C600+'Ongoing Cash Flows'!C600+'Terminal Value'!C600</f>
        <v>13984.4559715655</v>
      </c>
      <c r="D600" s="9" t="n">
        <f aca="false">+Outflows!D600+Fees!D600+'Ongoing Cash Flows'!D600+'Terminal Value'!D600</f>
        <v>11990.8225444376</v>
      </c>
      <c r="E600" s="9" t="n">
        <f aca="false">+Outflows!E600+Fees!E600+'Ongoing Cash Flows'!E600+'Terminal Value'!E600</f>
        <v>9946.90897467847</v>
      </c>
      <c r="F600" s="9" t="n">
        <f aca="false">+Outflows!F600+Fees!F600+'Ongoing Cash Flows'!F600+'Terminal Value'!F600</f>
        <v>9697.3291006767</v>
      </c>
      <c r="G600" s="9" t="n">
        <f aca="false">+Outflows!G600+Fees!G600+'Ongoing Cash Flows'!G600+'Terminal Value'!G600</f>
        <v>9287.67800110595</v>
      </c>
      <c r="H600" s="9" t="n">
        <f aca="false">+Outflows!H600+Fees!H600+'Ongoing Cash Flows'!H600+'Terminal Value'!H600</f>
        <v>8369.19293228765</v>
      </c>
      <c r="I600" s="9" t="n">
        <f aca="false">+Outflows!I600+Fees!I600+'Ongoing Cash Flows'!I600+'Terminal Value'!I600</f>
        <v>8224.75765719506</v>
      </c>
      <c r="J600" s="9" t="n">
        <f aca="false">+Outflows!J600+Fees!J600+'Ongoing Cash Flows'!J600+'Terminal Value'!J600</f>
        <v>8212.32345466007</v>
      </c>
      <c r="K600" s="9" t="n">
        <f aca="false">+Outflows!K600+Fees!K600+'Ongoing Cash Flows'!K600+'Terminal Value'!K600</f>
        <v>8202.9796349762</v>
      </c>
      <c r="L600" s="9" t="n">
        <f aca="false">+Outflows!L600+Fees!L600+'Ongoing Cash Flows'!L600+'Terminal Value'!L600</f>
        <v>8204.39551977966</v>
      </c>
      <c r="M600" s="9" t="n">
        <f aca="false">+Outflows!M600+Fees!M600+'Ongoing Cash Flows'!M600+'Terminal Value'!M600</f>
        <v>8176.20100067337</v>
      </c>
      <c r="N600" s="9" t="n">
        <f aca="false">+Outflows!N600+Fees!N600+'Ongoing Cash Flows'!N600+'Terminal Value'!N600</f>
        <v>8158.74278724775</v>
      </c>
      <c r="O600" s="9" t="n">
        <f aca="false">+Outflows!O600+Fees!O600+'Ongoing Cash Flows'!O600+'Terminal Value'!O600</f>
        <v>7832.43068354151</v>
      </c>
      <c r="P600" s="9" t="n">
        <f aca="false">+Outflows!P600+Fees!P600+'Ongoing Cash Flows'!P600+'Terminal Value'!P600</f>
        <v>7724.76030172193</v>
      </c>
      <c r="Q600" s="9" t="n">
        <f aca="false">+Outflows!Q600+Fees!Q600+'Ongoing Cash Flows'!Q600+'Terminal Value'!Q600</f>
        <v>7696.01563871392</v>
      </c>
      <c r="R600" s="9" t="n">
        <f aca="false">+Outflows!R600+Fees!R600+'Ongoing Cash Flows'!R600+'Terminal Value'!R600</f>
        <v>1021.70563351403</v>
      </c>
      <c r="S600" s="9" t="n">
        <f aca="false">+Outflows!S600+Fees!S600+'Ongoing Cash Flows'!S600+'Terminal Value'!S600</f>
        <v>0</v>
      </c>
      <c r="T600" s="9" t="n">
        <f aca="false">+Outflows!T600+Fees!T600+'Ongoing Cash Flows'!T600+'Terminal Value'!T600</f>
        <v>0</v>
      </c>
      <c r="U600" s="9" t="n">
        <f aca="false">+Outflows!U600+Fees!U600+'Ongoing Cash Flows'!U600+'Terminal Value'!U600</f>
        <v>0</v>
      </c>
      <c r="V600" s="9" t="n">
        <f aca="false">+Outflows!V600+Fees!V600+'Ongoing Cash Flows'!V600+'Terminal Value'!V600</f>
        <v>0</v>
      </c>
      <c r="W600" s="9" t="n">
        <f aca="false">+Outflows!W600+Fees!W600+'Ongoing Cash Flows'!W600+'Terminal Value'!W600</f>
        <v>0</v>
      </c>
      <c r="X600" s="9" t="n">
        <f aca="false">+Outflows!X600+Fees!X600+'Ongoing Cash Flows'!X600+'Terminal Value'!X600</f>
        <v>0</v>
      </c>
      <c r="Y600" s="9" t="n">
        <f aca="false">+Outflows!Y600+Fees!Y600+'Ongoing Cash Flows'!Y600+'Terminal Value'!Y600</f>
        <v>0</v>
      </c>
      <c r="Z600" s="9" t="n">
        <f aca="false">+Outflows!Z600+Fees!Z600+'Ongoing Cash Flows'!Z600+'Terminal Value'!Z600</f>
        <v>0</v>
      </c>
      <c r="AA600" s="9" t="n">
        <f aca="false">+Outflows!AA600+Fees!AA600+'Ongoing Cash Flows'!AA600+'Terminal Value'!AA600</f>
        <v>0</v>
      </c>
      <c r="AB600" s="9" t="n">
        <f aca="false">+Outflows!AB600+Fees!AB600+'Ongoing Cash Flows'!AB600+'Terminal Value'!AB600</f>
        <v>0</v>
      </c>
      <c r="AC600" s="9" t="n">
        <f aca="false">+Outflows!AC600+Fees!AC600+'Ongoing Cash Flows'!AC600+'Terminal Value'!AC600</f>
        <v>0</v>
      </c>
      <c r="AD600" s="9" t="n">
        <f aca="false">+Outflows!AD600+Fees!AD600+'Ongoing Cash Flows'!AD600+'Terminal Value'!AD600</f>
        <v>0</v>
      </c>
      <c r="AE600" s="9" t="n">
        <f aca="false">+Outflows!AE600+Fees!AE600+'Ongoing Cash Flows'!AE600+'Terminal Value'!AE600</f>
        <v>0</v>
      </c>
      <c r="AF600" s="9" t="n">
        <f aca="false">+Outflows!AF600+Fees!AF600+'Ongoing Cash Flows'!AF600+'Terminal Value'!AF600</f>
        <v>0</v>
      </c>
      <c r="AG600" s="9" t="n">
        <f aca="false">+Outflows!AG600+Fees!AG600+'Ongoing Cash Flows'!AG600+'Terminal Value'!AG600</f>
        <v>0</v>
      </c>
      <c r="AH600" s="9" t="n">
        <f aca="false">+Outflows!AH600+Fees!AH600+'Ongoing Cash Flows'!AH600+'Terminal Value'!AH600</f>
        <v>0</v>
      </c>
      <c r="AI600" s="9" t="n">
        <f aca="false">+Outflows!AI600+Fees!AI600+'Ongoing Cash Flows'!AI600+'Terminal Value'!AI600</f>
        <v>0</v>
      </c>
      <c r="AJ600" s="9" t="n">
        <f aca="false">+Outflows!AJ600+Fees!AJ600+'Ongoing Cash Flows'!AJ600+'Terminal Value'!AJ600</f>
        <v>0</v>
      </c>
      <c r="AK600" s="9"/>
      <c r="AL600" s="1"/>
      <c r="AM600" s="32"/>
      <c r="AN600" s="33" t="n">
        <f aca="false">IF(ISERROR(XIRR(B600:AJ600,IRRDates)),-1,XIRR(B600:AJ600,IRRDates))</f>
        <v>0.0652024884801428</v>
      </c>
      <c r="AO600" s="9" t="n">
        <f aca="false">SUMPRODUCT(B600:AJ600,PVRf)</f>
        <v>0</v>
      </c>
      <c r="AP600" s="9" t="n">
        <f aca="false">MIN(0,AO600-$AO$1004)^2</f>
        <v>0</v>
      </c>
      <c r="AQ600" s="9" t="n">
        <f aca="false">MAX(0,AO600-$AO$1004)^2</f>
        <v>0</v>
      </c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20"/>
      <c r="CM600" s="20"/>
      <c r="CN600" s="20"/>
      <c r="CO600" s="20"/>
      <c r="CP600" s="20"/>
    </row>
    <row r="601" customFormat="false" ht="11.25" hidden="false" customHeight="false" outlineLevel="0" collapsed="false">
      <c r="A601" s="1" t="n">
        <v>599</v>
      </c>
      <c r="B601" s="9" t="n">
        <f aca="false">+Outflows!B601+Fees!B601+'Ongoing Cash Flows'!B601+'Terminal Value'!B601</f>
        <v>-100945.092683418</v>
      </c>
      <c r="C601" s="9" t="n">
        <f aca="false">+Outflows!C601+Fees!C601+'Ongoing Cash Flows'!C601+'Terminal Value'!C601</f>
        <v>14285.074936588</v>
      </c>
      <c r="D601" s="9" t="n">
        <f aca="false">+Outflows!D601+Fees!D601+'Ongoing Cash Flows'!D601+'Terminal Value'!D601</f>
        <v>12434.8773730895</v>
      </c>
      <c r="E601" s="9" t="n">
        <f aca="false">+Outflows!E601+Fees!E601+'Ongoing Cash Flows'!E601+'Terminal Value'!E601</f>
        <v>10326.3744971185</v>
      </c>
      <c r="F601" s="9" t="n">
        <f aca="false">+Outflows!F601+Fees!F601+'Ongoing Cash Flows'!F601+'Terminal Value'!F601</f>
        <v>9883.97584193367</v>
      </c>
      <c r="G601" s="9" t="n">
        <f aca="false">+Outflows!G601+Fees!G601+'Ongoing Cash Flows'!G601+'Terminal Value'!G601</f>
        <v>9543.59701518188</v>
      </c>
      <c r="H601" s="9" t="n">
        <f aca="false">+Outflows!H601+Fees!H601+'Ongoing Cash Flows'!H601+'Terminal Value'!H601</f>
        <v>8656.60543246312</v>
      </c>
      <c r="I601" s="9" t="n">
        <f aca="false">+Outflows!I601+Fees!I601+'Ongoing Cash Flows'!I601+'Terminal Value'!I601</f>
        <v>8496.94606025048</v>
      </c>
      <c r="J601" s="9" t="n">
        <f aca="false">+Outflows!J601+Fees!J601+'Ongoing Cash Flows'!J601+'Terminal Value'!J601</f>
        <v>8484.51185771549</v>
      </c>
      <c r="K601" s="9" t="n">
        <f aca="false">+Outflows!K601+Fees!K601+'Ongoing Cash Flows'!K601+'Terminal Value'!K601</f>
        <v>8475.62937430798</v>
      </c>
      <c r="L601" s="9" t="n">
        <f aca="false">+Outflows!L601+Fees!L601+'Ongoing Cash Flows'!L601+'Terminal Value'!L601</f>
        <v>8476.58392283508</v>
      </c>
      <c r="M601" s="9" t="n">
        <f aca="false">+Outflows!M601+Fees!M601+'Ongoing Cash Flows'!M601+'Terminal Value'!M601</f>
        <v>8448.85074000516</v>
      </c>
      <c r="N601" s="9" t="n">
        <f aca="false">+Outflows!N601+Fees!N601+'Ongoing Cash Flows'!N601+'Terminal Value'!N601</f>
        <v>8430.93119030317</v>
      </c>
      <c r="O601" s="9" t="n">
        <f aca="false">+Outflows!O601+Fees!O601+'Ongoing Cash Flows'!O601+'Terminal Value'!O601</f>
        <v>8105.08042287329</v>
      </c>
      <c r="P601" s="9" t="n">
        <f aca="false">+Outflows!P601+Fees!P601+'Ongoing Cash Flows'!P601+'Terminal Value'!P601</f>
        <v>7996.94870477735</v>
      </c>
      <c r="Q601" s="9" t="n">
        <f aca="false">+Outflows!Q601+Fees!Q601+'Ongoing Cash Flows'!Q601+'Terminal Value'!Q601</f>
        <v>7968.6653780457</v>
      </c>
      <c r="R601" s="9" t="n">
        <f aca="false">+Outflows!R601+Fees!R601+'Ongoing Cash Flows'!R601+'Terminal Value'!R601</f>
        <v>1157.79983504173</v>
      </c>
      <c r="S601" s="9" t="n">
        <f aca="false">+Outflows!S601+Fees!S601+'Ongoing Cash Flows'!S601+'Terminal Value'!S601</f>
        <v>0</v>
      </c>
      <c r="T601" s="9" t="n">
        <f aca="false">+Outflows!T601+Fees!T601+'Ongoing Cash Flows'!T601+'Terminal Value'!T601</f>
        <v>0</v>
      </c>
      <c r="U601" s="9" t="n">
        <f aca="false">+Outflows!U601+Fees!U601+'Ongoing Cash Flows'!U601+'Terminal Value'!U601</f>
        <v>0</v>
      </c>
      <c r="V601" s="9" t="n">
        <f aca="false">+Outflows!V601+Fees!V601+'Ongoing Cash Flows'!V601+'Terminal Value'!V601</f>
        <v>0</v>
      </c>
      <c r="W601" s="9" t="n">
        <f aca="false">+Outflows!W601+Fees!W601+'Ongoing Cash Flows'!W601+'Terminal Value'!W601</f>
        <v>0</v>
      </c>
      <c r="X601" s="9" t="n">
        <f aca="false">+Outflows!X601+Fees!X601+'Ongoing Cash Flows'!X601+'Terminal Value'!X601</f>
        <v>0</v>
      </c>
      <c r="Y601" s="9" t="n">
        <f aca="false">+Outflows!Y601+Fees!Y601+'Ongoing Cash Flows'!Y601+'Terminal Value'!Y601</f>
        <v>0</v>
      </c>
      <c r="Z601" s="9" t="n">
        <f aca="false">+Outflows!Z601+Fees!Z601+'Ongoing Cash Flows'!Z601+'Terminal Value'!Z601</f>
        <v>0</v>
      </c>
      <c r="AA601" s="9" t="n">
        <f aca="false">+Outflows!AA601+Fees!AA601+'Ongoing Cash Flows'!AA601+'Terminal Value'!AA601</f>
        <v>0</v>
      </c>
      <c r="AB601" s="9" t="n">
        <f aca="false">+Outflows!AB601+Fees!AB601+'Ongoing Cash Flows'!AB601+'Terminal Value'!AB601</f>
        <v>0</v>
      </c>
      <c r="AC601" s="9" t="n">
        <f aca="false">+Outflows!AC601+Fees!AC601+'Ongoing Cash Flows'!AC601+'Terminal Value'!AC601</f>
        <v>0</v>
      </c>
      <c r="AD601" s="9" t="n">
        <f aca="false">+Outflows!AD601+Fees!AD601+'Ongoing Cash Flows'!AD601+'Terminal Value'!AD601</f>
        <v>0</v>
      </c>
      <c r="AE601" s="9" t="n">
        <f aca="false">+Outflows!AE601+Fees!AE601+'Ongoing Cash Flows'!AE601+'Terminal Value'!AE601</f>
        <v>0</v>
      </c>
      <c r="AF601" s="9" t="n">
        <f aca="false">+Outflows!AF601+Fees!AF601+'Ongoing Cash Flows'!AF601+'Terminal Value'!AF601</f>
        <v>0</v>
      </c>
      <c r="AG601" s="9" t="n">
        <f aca="false">+Outflows!AG601+Fees!AG601+'Ongoing Cash Flows'!AG601+'Terminal Value'!AG601</f>
        <v>0</v>
      </c>
      <c r="AH601" s="9" t="n">
        <f aca="false">+Outflows!AH601+Fees!AH601+'Ongoing Cash Flows'!AH601+'Terminal Value'!AH601</f>
        <v>0</v>
      </c>
      <c r="AI601" s="9" t="n">
        <f aca="false">+Outflows!AI601+Fees!AI601+'Ongoing Cash Flows'!AI601+'Terminal Value'!AI601</f>
        <v>0</v>
      </c>
      <c r="AJ601" s="9" t="n">
        <f aca="false">+Outflows!AJ601+Fees!AJ601+'Ongoing Cash Flows'!AJ601+'Terminal Value'!AJ601</f>
        <v>0</v>
      </c>
      <c r="AK601" s="9"/>
      <c r="AL601" s="1"/>
      <c r="AM601" s="32"/>
      <c r="AN601" s="33" t="n">
        <f aca="false">IF(ISERROR(XIRR(B601:AJ601,IRRDates)),-1,XIRR(B601:AJ601,IRRDates))</f>
        <v>0.0494981799982341</v>
      </c>
      <c r="AO601" s="9" t="n">
        <f aca="false">SUMPRODUCT(B601:AJ601,PVRf)</f>
        <v>0</v>
      </c>
      <c r="AP601" s="9" t="n">
        <f aca="false">MIN(0,AO601-$AO$1004)^2</f>
        <v>0</v>
      </c>
      <c r="AQ601" s="9" t="n">
        <f aca="false">MAX(0,AO601-$AO$1004)^2</f>
        <v>0</v>
      </c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20"/>
      <c r="CM601" s="20"/>
      <c r="CN601" s="20"/>
      <c r="CO601" s="20"/>
      <c r="CP601" s="20"/>
    </row>
    <row r="602" customFormat="false" ht="11.25" hidden="false" customHeight="false" outlineLevel="0" collapsed="false">
      <c r="A602" s="1" t="n">
        <v>600</v>
      </c>
      <c r="B602" s="9" t="n">
        <f aca="false">+Outflows!B602+Fees!B602+'Ongoing Cash Flows'!B602+'Terminal Value'!B602</f>
        <v>-90041.3856890525</v>
      </c>
      <c r="C602" s="9" t="n">
        <f aca="false">+Outflows!C602+Fees!C602+'Ongoing Cash Flows'!C602+'Terminal Value'!C602</f>
        <v>14001.3151348886</v>
      </c>
      <c r="D602" s="9" t="n">
        <f aca="false">+Outflows!D602+Fees!D602+'Ongoing Cash Flows'!D602+'Terminal Value'!D602</f>
        <v>12062.9592880799</v>
      </c>
      <c r="E602" s="9" t="n">
        <f aca="false">+Outflows!E602+Fees!E602+'Ongoing Cash Flows'!E602+'Terminal Value'!E602</f>
        <v>9989.13037778804</v>
      </c>
      <c r="F602" s="9" t="n">
        <f aca="false">+Outflows!F602+Fees!F602+'Ongoing Cash Flows'!F602+'Terminal Value'!F602</f>
        <v>9546.35295147518</v>
      </c>
      <c r="G602" s="9" t="n">
        <f aca="false">+Outflows!G602+Fees!G602+'Ongoing Cash Flows'!G602+'Terminal Value'!G602</f>
        <v>9282.169062954</v>
      </c>
      <c r="H602" s="9" t="n">
        <f aca="false">+Outflows!H602+Fees!H602+'Ongoing Cash Flows'!H602+'Terminal Value'!H602</f>
        <v>8392.49322475591</v>
      </c>
      <c r="I602" s="9" t="n">
        <f aca="false">+Outflows!I602+Fees!I602+'Ongoing Cash Flows'!I602+'Terminal Value'!I602</f>
        <v>8246.82374476532</v>
      </c>
      <c r="J602" s="9" t="n">
        <f aca="false">+Outflows!J602+Fees!J602+'Ongoing Cash Flows'!J602+'Terminal Value'!J602</f>
        <v>8234.38954223033</v>
      </c>
      <c r="K602" s="9" t="n">
        <f aca="false">+Outflows!K602+Fees!K602+'Ongoing Cash Flows'!K602+'Terminal Value'!K602</f>
        <v>8225.08312269488</v>
      </c>
      <c r="L602" s="9" t="n">
        <f aca="false">+Outflows!L602+Fees!L602+'Ongoing Cash Flows'!L602+'Terminal Value'!L602</f>
        <v>8226.46160734992</v>
      </c>
      <c r="M602" s="9" t="n">
        <f aca="false">+Outflows!M602+Fees!M602+'Ongoing Cash Flows'!M602+'Terminal Value'!M602</f>
        <v>8198.30448839206</v>
      </c>
      <c r="N602" s="9" t="n">
        <f aca="false">+Outflows!N602+Fees!N602+'Ongoing Cash Flows'!N602+'Terminal Value'!N602</f>
        <v>8180.80887481801</v>
      </c>
      <c r="O602" s="9" t="n">
        <f aca="false">+Outflows!O602+Fees!O602+'Ongoing Cash Flows'!O602+'Terminal Value'!O602</f>
        <v>7854.5341712602</v>
      </c>
      <c r="P602" s="9" t="n">
        <f aca="false">+Outflows!P602+Fees!P602+'Ongoing Cash Flows'!P602+'Terminal Value'!P602</f>
        <v>7746.82638929219</v>
      </c>
      <c r="Q602" s="9" t="n">
        <f aca="false">+Outflows!Q602+Fees!Q602+'Ongoing Cash Flows'!Q602+'Terminal Value'!Q602</f>
        <v>7718.1191264326</v>
      </c>
      <c r="R602" s="9" t="n">
        <f aca="false">+Outflows!R602+Fees!R602+'Ongoing Cash Flows'!R602+'Terminal Value'!R602</f>
        <v>1032.73867729916</v>
      </c>
      <c r="S602" s="9" t="n">
        <f aca="false">+Outflows!S602+Fees!S602+'Ongoing Cash Flows'!S602+'Terminal Value'!S602</f>
        <v>0</v>
      </c>
      <c r="T602" s="9" t="n">
        <f aca="false">+Outflows!T602+Fees!T602+'Ongoing Cash Flows'!T602+'Terminal Value'!T602</f>
        <v>0</v>
      </c>
      <c r="U602" s="9" t="n">
        <f aca="false">+Outflows!U602+Fees!U602+'Ongoing Cash Flows'!U602+'Terminal Value'!U602</f>
        <v>0</v>
      </c>
      <c r="V602" s="9" t="n">
        <f aca="false">+Outflows!V602+Fees!V602+'Ongoing Cash Flows'!V602+'Terminal Value'!V602</f>
        <v>0</v>
      </c>
      <c r="W602" s="9" t="n">
        <f aca="false">+Outflows!W602+Fees!W602+'Ongoing Cash Flows'!W602+'Terminal Value'!W602</f>
        <v>0</v>
      </c>
      <c r="X602" s="9" t="n">
        <f aca="false">+Outflows!X602+Fees!X602+'Ongoing Cash Flows'!X602+'Terminal Value'!X602</f>
        <v>0</v>
      </c>
      <c r="Y602" s="9" t="n">
        <f aca="false">+Outflows!Y602+Fees!Y602+'Ongoing Cash Flows'!Y602+'Terminal Value'!Y602</f>
        <v>0</v>
      </c>
      <c r="Z602" s="9" t="n">
        <f aca="false">+Outflows!Z602+Fees!Z602+'Ongoing Cash Flows'!Z602+'Terminal Value'!Z602</f>
        <v>0</v>
      </c>
      <c r="AA602" s="9" t="n">
        <f aca="false">+Outflows!AA602+Fees!AA602+'Ongoing Cash Flows'!AA602+'Terminal Value'!AA602</f>
        <v>0</v>
      </c>
      <c r="AB602" s="9" t="n">
        <f aca="false">+Outflows!AB602+Fees!AB602+'Ongoing Cash Flows'!AB602+'Terminal Value'!AB602</f>
        <v>0</v>
      </c>
      <c r="AC602" s="9" t="n">
        <f aca="false">+Outflows!AC602+Fees!AC602+'Ongoing Cash Flows'!AC602+'Terminal Value'!AC602</f>
        <v>0</v>
      </c>
      <c r="AD602" s="9" t="n">
        <f aca="false">+Outflows!AD602+Fees!AD602+'Ongoing Cash Flows'!AD602+'Terminal Value'!AD602</f>
        <v>0</v>
      </c>
      <c r="AE602" s="9" t="n">
        <f aca="false">+Outflows!AE602+Fees!AE602+'Ongoing Cash Flows'!AE602+'Terminal Value'!AE602</f>
        <v>0</v>
      </c>
      <c r="AF602" s="9" t="n">
        <f aca="false">+Outflows!AF602+Fees!AF602+'Ongoing Cash Flows'!AF602+'Terminal Value'!AF602</f>
        <v>0</v>
      </c>
      <c r="AG602" s="9" t="n">
        <f aca="false">+Outflows!AG602+Fees!AG602+'Ongoing Cash Flows'!AG602+'Terminal Value'!AG602</f>
        <v>0</v>
      </c>
      <c r="AH602" s="9" t="n">
        <f aca="false">+Outflows!AH602+Fees!AH602+'Ongoing Cash Flows'!AH602+'Terminal Value'!AH602</f>
        <v>0</v>
      </c>
      <c r="AI602" s="9" t="n">
        <f aca="false">+Outflows!AI602+Fees!AI602+'Ongoing Cash Flows'!AI602+'Terminal Value'!AI602</f>
        <v>0</v>
      </c>
      <c r="AJ602" s="9" t="n">
        <f aca="false">+Outflows!AJ602+Fees!AJ602+'Ongoing Cash Flows'!AJ602+'Terminal Value'!AJ602</f>
        <v>0</v>
      </c>
      <c r="AK602" s="9"/>
      <c r="AL602" s="1"/>
      <c r="AM602" s="32"/>
      <c r="AN602" s="33" t="n">
        <f aca="false">IF(ISERROR(XIRR(B602:AJ602,IRRDates)),-1,XIRR(B602:AJ602,IRRDates))</f>
        <v>0.0635764054669822</v>
      </c>
      <c r="AO602" s="9" t="n">
        <f aca="false">SUMPRODUCT(B602:AJ602,PVRf)</f>
        <v>0</v>
      </c>
      <c r="AP602" s="9" t="n">
        <f aca="false">MIN(0,AO602-$AO$1004)^2</f>
        <v>0</v>
      </c>
      <c r="AQ602" s="9" t="n">
        <f aca="false">MAX(0,AO602-$AO$1004)^2</f>
        <v>0</v>
      </c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20"/>
      <c r="CM602" s="20"/>
      <c r="CN602" s="20"/>
      <c r="CO602" s="20"/>
      <c r="CP602" s="20"/>
    </row>
    <row r="603" customFormat="false" ht="11.25" hidden="false" customHeight="false" outlineLevel="0" collapsed="false">
      <c r="A603" s="1" t="n">
        <v>601</v>
      </c>
      <c r="B603" s="9" t="n">
        <f aca="false">+Outflows!B603+Fees!B603+'Ongoing Cash Flows'!B603+'Terminal Value'!B603</f>
        <v>-88142.7827014973</v>
      </c>
      <c r="C603" s="9" t="n">
        <f aca="false">+Outflows!C603+Fees!C603+'Ongoing Cash Flows'!C603+'Terminal Value'!C603</f>
        <v>14073.3948850992</v>
      </c>
      <c r="D603" s="9" t="n">
        <f aca="false">+Outflows!D603+Fees!D603+'Ongoing Cash Flows'!D603+'Terminal Value'!D603</f>
        <v>11944.8602924722</v>
      </c>
      <c r="E603" s="9" t="n">
        <f aca="false">+Outflows!E603+Fees!E603+'Ongoing Cash Flows'!E603+'Terminal Value'!E603</f>
        <v>10054.969199049</v>
      </c>
      <c r="F603" s="9" t="n">
        <f aca="false">+Outflows!F603+Fees!F603+'Ongoing Cash Flows'!F603+'Terminal Value'!F603</f>
        <v>9323.92677447362</v>
      </c>
      <c r="G603" s="9" t="n">
        <f aca="false">+Outflows!G603+Fees!G603+'Ongoing Cash Flows'!G603+'Terminal Value'!G603</f>
        <v>9244.50247181896</v>
      </c>
      <c r="H603" s="9" t="n">
        <f aca="false">+Outflows!H603+Fees!H603+'Ongoing Cash Flows'!H603+'Terminal Value'!H603</f>
        <v>8346.50480752663</v>
      </c>
      <c r="I603" s="9" t="n">
        <f aca="false">+Outflows!I603+Fees!I603+'Ongoing Cash Flows'!I603+'Terminal Value'!I603</f>
        <v>8203.2713111132</v>
      </c>
      <c r="J603" s="9" t="n">
        <f aca="false">+Outflows!J603+Fees!J603+'Ongoing Cash Flows'!J603+'Terminal Value'!J603</f>
        <v>8190.83710857821</v>
      </c>
      <c r="K603" s="9" t="n">
        <f aca="false">+Outflows!K603+Fees!K603+'Ongoing Cash Flows'!K603+'Terminal Value'!K603</f>
        <v>8181.4568713586</v>
      </c>
      <c r="L603" s="9" t="n">
        <f aca="false">+Outflows!L603+Fees!L603+'Ongoing Cash Flows'!L603+'Terminal Value'!L603</f>
        <v>8182.9091736978</v>
      </c>
      <c r="M603" s="9" t="n">
        <f aca="false">+Outflows!M603+Fees!M603+'Ongoing Cash Flows'!M603+'Terminal Value'!M603</f>
        <v>8154.67823705578</v>
      </c>
      <c r="N603" s="9" t="n">
        <f aca="false">+Outflows!N603+Fees!N603+'Ongoing Cash Flows'!N603+'Terminal Value'!N603</f>
        <v>8137.25644116589</v>
      </c>
      <c r="O603" s="9" t="n">
        <f aca="false">+Outflows!O603+Fees!O603+'Ongoing Cash Flows'!O603+'Terminal Value'!O603</f>
        <v>7810.90791992392</v>
      </c>
      <c r="P603" s="9" t="n">
        <f aca="false">+Outflows!P603+Fees!P603+'Ongoing Cash Flows'!P603+'Terminal Value'!P603</f>
        <v>7703.27395564007</v>
      </c>
      <c r="Q603" s="9" t="n">
        <f aca="false">+Outflows!Q603+Fees!Q603+'Ongoing Cash Flows'!Q603+'Terminal Value'!Q603</f>
        <v>7674.49287509632</v>
      </c>
      <c r="R603" s="9" t="n">
        <f aca="false">+Outflows!R603+Fees!R603+'Ongoing Cash Flows'!R603+'Terminal Value'!R603</f>
        <v>1010.96246047309</v>
      </c>
      <c r="S603" s="9" t="n">
        <f aca="false">+Outflows!S603+Fees!S603+'Ongoing Cash Flows'!S603+'Terminal Value'!S603</f>
        <v>0</v>
      </c>
      <c r="T603" s="9" t="n">
        <f aca="false">+Outflows!T603+Fees!T603+'Ongoing Cash Flows'!T603+'Terminal Value'!T603</f>
        <v>0</v>
      </c>
      <c r="U603" s="9" t="n">
        <f aca="false">+Outflows!U603+Fees!U603+'Ongoing Cash Flows'!U603+'Terminal Value'!U603</f>
        <v>0</v>
      </c>
      <c r="V603" s="9" t="n">
        <f aca="false">+Outflows!V603+Fees!V603+'Ongoing Cash Flows'!V603+'Terminal Value'!V603</f>
        <v>0</v>
      </c>
      <c r="W603" s="9" t="n">
        <f aca="false">+Outflows!W603+Fees!W603+'Ongoing Cash Flows'!W603+'Terminal Value'!W603</f>
        <v>0</v>
      </c>
      <c r="X603" s="9" t="n">
        <f aca="false">+Outflows!X603+Fees!X603+'Ongoing Cash Flows'!X603+'Terminal Value'!X603</f>
        <v>0</v>
      </c>
      <c r="Y603" s="9" t="n">
        <f aca="false">+Outflows!Y603+Fees!Y603+'Ongoing Cash Flows'!Y603+'Terminal Value'!Y603</f>
        <v>0</v>
      </c>
      <c r="Z603" s="9" t="n">
        <f aca="false">+Outflows!Z603+Fees!Z603+'Ongoing Cash Flows'!Z603+'Terminal Value'!Z603</f>
        <v>0</v>
      </c>
      <c r="AA603" s="9" t="n">
        <f aca="false">+Outflows!AA603+Fees!AA603+'Ongoing Cash Flows'!AA603+'Terminal Value'!AA603</f>
        <v>0</v>
      </c>
      <c r="AB603" s="9" t="n">
        <f aca="false">+Outflows!AB603+Fees!AB603+'Ongoing Cash Flows'!AB603+'Terminal Value'!AB603</f>
        <v>0</v>
      </c>
      <c r="AC603" s="9" t="n">
        <f aca="false">+Outflows!AC603+Fees!AC603+'Ongoing Cash Flows'!AC603+'Terminal Value'!AC603</f>
        <v>0</v>
      </c>
      <c r="AD603" s="9" t="n">
        <f aca="false">+Outflows!AD603+Fees!AD603+'Ongoing Cash Flows'!AD603+'Terminal Value'!AD603</f>
        <v>0</v>
      </c>
      <c r="AE603" s="9" t="n">
        <f aca="false">+Outflows!AE603+Fees!AE603+'Ongoing Cash Flows'!AE603+'Terminal Value'!AE603</f>
        <v>0</v>
      </c>
      <c r="AF603" s="9" t="n">
        <f aca="false">+Outflows!AF603+Fees!AF603+'Ongoing Cash Flows'!AF603+'Terminal Value'!AF603</f>
        <v>0</v>
      </c>
      <c r="AG603" s="9" t="n">
        <f aca="false">+Outflows!AG603+Fees!AG603+'Ongoing Cash Flows'!AG603+'Terminal Value'!AG603</f>
        <v>0</v>
      </c>
      <c r="AH603" s="9" t="n">
        <f aca="false">+Outflows!AH603+Fees!AH603+'Ongoing Cash Flows'!AH603+'Terminal Value'!AH603</f>
        <v>0</v>
      </c>
      <c r="AI603" s="9" t="n">
        <f aca="false">+Outflows!AI603+Fees!AI603+'Ongoing Cash Flows'!AI603+'Terminal Value'!AI603</f>
        <v>0</v>
      </c>
      <c r="AJ603" s="9" t="n">
        <f aca="false">+Outflows!AJ603+Fees!AJ603+'Ongoing Cash Flows'!AJ603+'Terminal Value'!AJ603</f>
        <v>0</v>
      </c>
      <c r="AK603" s="9"/>
      <c r="AL603" s="1"/>
      <c r="AM603" s="32"/>
      <c r="AN603" s="33" t="n">
        <f aca="false">IF(ISERROR(XIRR(B603:AJ603,IRRDates)),-1,XIRR(B603:AJ603,IRRDates))</f>
        <v>0.0664342954090492</v>
      </c>
      <c r="AO603" s="9" t="n">
        <f aca="false">SUMPRODUCT(B603:AJ603,PVRf)</f>
        <v>0</v>
      </c>
      <c r="AP603" s="9" t="n">
        <f aca="false">MIN(0,AO603-$AO$1004)^2</f>
        <v>0</v>
      </c>
      <c r="AQ603" s="9" t="n">
        <f aca="false">MAX(0,AO603-$AO$1004)^2</f>
        <v>0</v>
      </c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20"/>
      <c r="CM603" s="20"/>
      <c r="CN603" s="20"/>
      <c r="CO603" s="20"/>
      <c r="CP603" s="20"/>
    </row>
    <row r="604" customFormat="false" ht="11.25" hidden="false" customHeight="false" outlineLevel="0" collapsed="false">
      <c r="A604" s="1" t="n">
        <v>602</v>
      </c>
      <c r="B604" s="9" t="n">
        <f aca="false">+Outflows!B604+Fees!B604+'Ongoing Cash Flows'!B604+'Terminal Value'!B604</f>
        <v>-86904.7757029369</v>
      </c>
      <c r="C604" s="9" t="n">
        <f aca="false">+Outflows!C604+Fees!C604+'Ongoing Cash Flows'!C604+'Terminal Value'!C604</f>
        <v>13954.8629785578</v>
      </c>
      <c r="D604" s="9" t="n">
        <f aca="false">+Outflows!D604+Fees!D604+'Ongoing Cash Flows'!D604+'Terminal Value'!D604</f>
        <v>11887.6117105316</v>
      </c>
      <c r="E604" s="9" t="n">
        <f aca="false">+Outflows!E604+Fees!E604+'Ongoing Cash Flows'!E604+'Terminal Value'!E604</f>
        <v>10030.9072903173</v>
      </c>
      <c r="F604" s="9" t="n">
        <f aca="false">+Outflows!F604+Fees!F604+'Ongoing Cash Flows'!F604+'Terminal Value'!F604</f>
        <v>9550.22019007652</v>
      </c>
      <c r="G604" s="9" t="n">
        <f aca="false">+Outflows!G604+Fees!G604+'Ongoing Cash Flows'!G604+'Terminal Value'!G604</f>
        <v>9201.86422986078</v>
      </c>
      <c r="H604" s="9" t="n">
        <f aca="false">+Outflows!H604+Fees!H604+'Ongoing Cash Flows'!H604+'Terminal Value'!H604</f>
        <v>8316.51750488582</v>
      </c>
      <c r="I604" s="9" t="n">
        <f aca="false">+Outflows!I604+Fees!I604+'Ongoing Cash Flows'!I604+'Terminal Value'!I604</f>
        <v>8174.87242097182</v>
      </c>
      <c r="J604" s="9" t="n">
        <f aca="false">+Outflows!J604+Fees!J604+'Ongoing Cash Flows'!J604+'Terminal Value'!J604</f>
        <v>8162.43821843683</v>
      </c>
      <c r="K604" s="9" t="n">
        <f aca="false">+Outflows!K604+Fees!K604+'Ongoing Cash Flows'!K604+'Terminal Value'!K604</f>
        <v>8153.00984750512</v>
      </c>
      <c r="L604" s="9" t="n">
        <f aca="false">+Outflows!L604+Fees!L604+'Ongoing Cash Flows'!L604+'Terminal Value'!L604</f>
        <v>8154.51028355642</v>
      </c>
      <c r="M604" s="9" t="n">
        <f aca="false">+Outflows!M604+Fees!M604+'Ongoing Cash Flows'!M604+'Terminal Value'!M604</f>
        <v>8126.2312132023</v>
      </c>
      <c r="N604" s="9" t="n">
        <f aca="false">+Outflows!N604+Fees!N604+'Ongoing Cash Flows'!N604+'Terminal Value'!N604</f>
        <v>8108.85755102451</v>
      </c>
      <c r="O604" s="9" t="n">
        <f aca="false">+Outflows!O604+Fees!O604+'Ongoing Cash Flows'!O604+'Terminal Value'!O604</f>
        <v>7782.46089607044</v>
      </c>
      <c r="P604" s="9" t="n">
        <f aca="false">+Outflows!P604+Fees!P604+'Ongoing Cash Flows'!P604+'Terminal Value'!P604</f>
        <v>7674.87506549869</v>
      </c>
      <c r="Q604" s="9" t="n">
        <f aca="false">+Outflows!Q604+Fees!Q604+'Ongoing Cash Flows'!Q604+'Terminal Value'!Q604</f>
        <v>7646.04585124284</v>
      </c>
      <c r="R604" s="9" t="n">
        <f aca="false">+Outflows!R604+Fees!R604+'Ongoing Cash Flows'!R604+'Terminal Value'!R604</f>
        <v>996.763015402405</v>
      </c>
      <c r="S604" s="9" t="n">
        <f aca="false">+Outflows!S604+Fees!S604+'Ongoing Cash Flows'!S604+'Terminal Value'!S604</f>
        <v>0</v>
      </c>
      <c r="T604" s="9" t="n">
        <f aca="false">+Outflows!T604+Fees!T604+'Ongoing Cash Flows'!T604+'Terminal Value'!T604</f>
        <v>0</v>
      </c>
      <c r="U604" s="9" t="n">
        <f aca="false">+Outflows!U604+Fees!U604+'Ongoing Cash Flows'!U604+'Terminal Value'!U604</f>
        <v>0</v>
      </c>
      <c r="V604" s="9" t="n">
        <f aca="false">+Outflows!V604+Fees!V604+'Ongoing Cash Flows'!V604+'Terminal Value'!V604</f>
        <v>0</v>
      </c>
      <c r="W604" s="9" t="n">
        <f aca="false">+Outflows!W604+Fees!W604+'Ongoing Cash Flows'!W604+'Terminal Value'!W604</f>
        <v>0</v>
      </c>
      <c r="X604" s="9" t="n">
        <f aca="false">+Outflows!X604+Fees!X604+'Ongoing Cash Flows'!X604+'Terminal Value'!X604</f>
        <v>0</v>
      </c>
      <c r="Y604" s="9" t="n">
        <f aca="false">+Outflows!Y604+Fees!Y604+'Ongoing Cash Flows'!Y604+'Terminal Value'!Y604</f>
        <v>0</v>
      </c>
      <c r="Z604" s="9" t="n">
        <f aca="false">+Outflows!Z604+Fees!Z604+'Ongoing Cash Flows'!Z604+'Terminal Value'!Z604</f>
        <v>0</v>
      </c>
      <c r="AA604" s="9" t="n">
        <f aca="false">+Outflows!AA604+Fees!AA604+'Ongoing Cash Flows'!AA604+'Terminal Value'!AA604</f>
        <v>0</v>
      </c>
      <c r="AB604" s="9" t="n">
        <f aca="false">+Outflows!AB604+Fees!AB604+'Ongoing Cash Flows'!AB604+'Terminal Value'!AB604</f>
        <v>0</v>
      </c>
      <c r="AC604" s="9" t="n">
        <f aca="false">+Outflows!AC604+Fees!AC604+'Ongoing Cash Flows'!AC604+'Terminal Value'!AC604</f>
        <v>0</v>
      </c>
      <c r="AD604" s="9" t="n">
        <f aca="false">+Outflows!AD604+Fees!AD604+'Ongoing Cash Flows'!AD604+'Terminal Value'!AD604</f>
        <v>0</v>
      </c>
      <c r="AE604" s="9" t="n">
        <f aca="false">+Outflows!AE604+Fees!AE604+'Ongoing Cash Flows'!AE604+'Terminal Value'!AE604</f>
        <v>0</v>
      </c>
      <c r="AF604" s="9" t="n">
        <f aca="false">+Outflows!AF604+Fees!AF604+'Ongoing Cash Flows'!AF604+'Terminal Value'!AF604</f>
        <v>0</v>
      </c>
      <c r="AG604" s="9" t="n">
        <f aca="false">+Outflows!AG604+Fees!AG604+'Ongoing Cash Flows'!AG604+'Terminal Value'!AG604</f>
        <v>0</v>
      </c>
      <c r="AH604" s="9" t="n">
        <f aca="false">+Outflows!AH604+Fees!AH604+'Ongoing Cash Flows'!AH604+'Terminal Value'!AH604</f>
        <v>0</v>
      </c>
      <c r="AI604" s="9" t="n">
        <f aca="false">+Outflows!AI604+Fees!AI604+'Ongoing Cash Flows'!AI604+'Terminal Value'!AI604</f>
        <v>0</v>
      </c>
      <c r="AJ604" s="9" t="n">
        <f aca="false">+Outflows!AJ604+Fees!AJ604+'Ongoing Cash Flows'!AJ604+'Terminal Value'!AJ604</f>
        <v>0</v>
      </c>
      <c r="AK604" s="9"/>
      <c r="AL604" s="1"/>
      <c r="AM604" s="32"/>
      <c r="AN604" s="33" t="n">
        <f aca="false">IF(ISERROR(XIRR(B604:AJ604,IRRDates)),-1,XIRR(B604:AJ604,IRRDates))</f>
        <v>0.0685188192120955</v>
      </c>
      <c r="AO604" s="9" t="n">
        <f aca="false">SUMPRODUCT(B604:AJ604,PVRf)</f>
        <v>0</v>
      </c>
      <c r="AP604" s="9" t="n">
        <f aca="false">MIN(0,AO604-$AO$1004)^2</f>
        <v>0</v>
      </c>
      <c r="AQ604" s="9" t="n">
        <f aca="false">MAX(0,AO604-$AO$1004)^2</f>
        <v>0</v>
      </c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20"/>
      <c r="CM604" s="20"/>
      <c r="CN604" s="20"/>
      <c r="CO604" s="20"/>
      <c r="CP604" s="20"/>
    </row>
    <row r="605" customFormat="false" ht="11.25" hidden="false" customHeight="false" outlineLevel="0" collapsed="false">
      <c r="A605" s="1" t="n">
        <v>603</v>
      </c>
      <c r="B605" s="9" t="n">
        <f aca="false">+Outflows!B605+Fees!B605+'Ongoing Cash Flows'!B605+'Terminal Value'!B605</f>
        <v>-90987.8337607942</v>
      </c>
      <c r="C605" s="9" t="n">
        <f aca="false">+Outflows!C605+Fees!C605+'Ongoing Cash Flows'!C605+'Terminal Value'!C605</f>
        <v>14092.4869301304</v>
      </c>
      <c r="D605" s="9" t="n">
        <f aca="false">+Outflows!D605+Fees!D605+'Ongoing Cash Flows'!D605+'Terminal Value'!D605</f>
        <v>12075.7485074412</v>
      </c>
      <c r="E605" s="9" t="n">
        <f aca="false">+Outflows!E605+Fees!E605+'Ongoing Cash Flows'!E605+'Terminal Value'!E605</f>
        <v>10110.6406687982</v>
      </c>
      <c r="F605" s="9" t="n">
        <f aca="false">+Outflows!F605+Fees!F605+'Ongoing Cash Flows'!F605+'Terminal Value'!F605</f>
        <v>9531.31098721578</v>
      </c>
      <c r="G605" s="9" t="n">
        <f aca="false">+Outflows!G605+Fees!G605+'Ongoing Cash Flows'!G605+'Terminal Value'!G605</f>
        <v>9307.91175006432</v>
      </c>
      <c r="H605" s="9" t="n">
        <f aca="false">+Outflows!H605+Fees!H605+'Ongoing Cash Flows'!H605+'Terminal Value'!H605</f>
        <v>8415.41831709718</v>
      </c>
      <c r="I605" s="9" t="n">
        <f aca="false">+Outflows!I605+Fees!I605+'Ongoing Cash Flows'!I605+'Terminal Value'!I605</f>
        <v>8268.53450637262</v>
      </c>
      <c r="J605" s="9" t="n">
        <f aca="false">+Outflows!J605+Fees!J605+'Ongoing Cash Flows'!J605+'Terminal Value'!J605</f>
        <v>8256.10030383763</v>
      </c>
      <c r="K605" s="9" t="n">
        <f aca="false">+Outflows!K605+Fees!K605+'Ongoing Cash Flows'!K605+'Terminal Value'!K605</f>
        <v>8246.83068220321</v>
      </c>
      <c r="L605" s="9" t="n">
        <f aca="false">+Outflows!L605+Fees!L605+'Ongoing Cash Flows'!L605+'Terminal Value'!L605</f>
        <v>8248.17236895722</v>
      </c>
      <c r="M605" s="9" t="n">
        <f aca="false">+Outflows!M605+Fees!M605+'Ongoing Cash Flows'!M605+'Terminal Value'!M605</f>
        <v>8220.05204790039</v>
      </c>
      <c r="N605" s="9" t="n">
        <f aca="false">+Outflows!N605+Fees!N605+'Ongoing Cash Flows'!N605+'Terminal Value'!N605</f>
        <v>8202.51963642531</v>
      </c>
      <c r="O605" s="9" t="n">
        <f aca="false">+Outflows!O605+Fees!O605+'Ongoing Cash Flows'!O605+'Terminal Value'!O605</f>
        <v>7876.28173076852</v>
      </c>
      <c r="P605" s="9" t="n">
        <f aca="false">+Outflows!P605+Fees!P605+'Ongoing Cash Flows'!P605+'Terminal Value'!P605</f>
        <v>7768.53715089949</v>
      </c>
      <c r="Q605" s="9" t="n">
        <f aca="false">+Outflows!Q605+Fees!Q605+'Ongoing Cash Flows'!Q605+'Terminal Value'!Q605</f>
        <v>7739.86668594093</v>
      </c>
      <c r="R605" s="9" t="n">
        <f aca="false">+Outflows!R605+Fees!R605+'Ongoing Cash Flows'!R605+'Terminal Value'!R605</f>
        <v>1043.5940581028</v>
      </c>
      <c r="S605" s="9" t="n">
        <f aca="false">+Outflows!S605+Fees!S605+'Ongoing Cash Flows'!S605+'Terminal Value'!S605</f>
        <v>0</v>
      </c>
      <c r="T605" s="9" t="n">
        <f aca="false">+Outflows!T605+Fees!T605+'Ongoing Cash Flows'!T605+'Terminal Value'!T605</f>
        <v>0</v>
      </c>
      <c r="U605" s="9" t="n">
        <f aca="false">+Outflows!U605+Fees!U605+'Ongoing Cash Flows'!U605+'Terminal Value'!U605</f>
        <v>0</v>
      </c>
      <c r="V605" s="9" t="n">
        <f aca="false">+Outflows!V605+Fees!V605+'Ongoing Cash Flows'!V605+'Terminal Value'!V605</f>
        <v>0</v>
      </c>
      <c r="W605" s="9" t="n">
        <f aca="false">+Outflows!W605+Fees!W605+'Ongoing Cash Flows'!W605+'Terminal Value'!W605</f>
        <v>0</v>
      </c>
      <c r="X605" s="9" t="n">
        <f aca="false">+Outflows!X605+Fees!X605+'Ongoing Cash Flows'!X605+'Terminal Value'!X605</f>
        <v>0</v>
      </c>
      <c r="Y605" s="9" t="n">
        <f aca="false">+Outflows!Y605+Fees!Y605+'Ongoing Cash Flows'!Y605+'Terminal Value'!Y605</f>
        <v>0</v>
      </c>
      <c r="Z605" s="9" t="n">
        <f aca="false">+Outflows!Z605+Fees!Z605+'Ongoing Cash Flows'!Z605+'Terminal Value'!Z605</f>
        <v>0</v>
      </c>
      <c r="AA605" s="9" t="n">
        <f aca="false">+Outflows!AA605+Fees!AA605+'Ongoing Cash Flows'!AA605+'Terminal Value'!AA605</f>
        <v>0</v>
      </c>
      <c r="AB605" s="9" t="n">
        <f aca="false">+Outflows!AB605+Fees!AB605+'Ongoing Cash Flows'!AB605+'Terminal Value'!AB605</f>
        <v>0</v>
      </c>
      <c r="AC605" s="9" t="n">
        <f aca="false">+Outflows!AC605+Fees!AC605+'Ongoing Cash Flows'!AC605+'Terminal Value'!AC605</f>
        <v>0</v>
      </c>
      <c r="AD605" s="9" t="n">
        <f aca="false">+Outflows!AD605+Fees!AD605+'Ongoing Cash Flows'!AD605+'Terminal Value'!AD605</f>
        <v>0</v>
      </c>
      <c r="AE605" s="9" t="n">
        <f aca="false">+Outflows!AE605+Fees!AE605+'Ongoing Cash Flows'!AE605+'Terminal Value'!AE605</f>
        <v>0</v>
      </c>
      <c r="AF605" s="9" t="n">
        <f aca="false">+Outflows!AF605+Fees!AF605+'Ongoing Cash Flows'!AF605+'Terminal Value'!AF605</f>
        <v>0</v>
      </c>
      <c r="AG605" s="9" t="n">
        <f aca="false">+Outflows!AG605+Fees!AG605+'Ongoing Cash Flows'!AG605+'Terminal Value'!AG605</f>
        <v>0</v>
      </c>
      <c r="AH605" s="9" t="n">
        <f aca="false">+Outflows!AH605+Fees!AH605+'Ongoing Cash Flows'!AH605+'Terminal Value'!AH605</f>
        <v>0</v>
      </c>
      <c r="AI605" s="9" t="n">
        <f aca="false">+Outflows!AI605+Fees!AI605+'Ongoing Cash Flows'!AI605+'Terminal Value'!AI605</f>
        <v>0</v>
      </c>
      <c r="AJ605" s="9" t="n">
        <f aca="false">+Outflows!AJ605+Fees!AJ605+'Ongoing Cash Flows'!AJ605+'Terminal Value'!AJ605</f>
        <v>0</v>
      </c>
      <c r="AK605" s="9"/>
      <c r="AL605" s="1"/>
      <c r="AM605" s="32"/>
      <c r="AN605" s="33" t="n">
        <f aca="false">IF(ISERROR(XIRR(B605:AJ605,IRRDates)),-1,XIRR(B605:AJ605,IRRDates))</f>
        <v>0.062405701879773</v>
      </c>
      <c r="AO605" s="9" t="n">
        <f aca="false">SUMPRODUCT(B605:AJ605,PVRf)</f>
        <v>0</v>
      </c>
      <c r="AP605" s="9" t="n">
        <f aca="false">MIN(0,AO605-$AO$1004)^2</f>
        <v>0</v>
      </c>
      <c r="AQ605" s="9" t="n">
        <f aca="false">MAX(0,AO605-$AO$1004)^2</f>
        <v>0</v>
      </c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20"/>
      <c r="CM605" s="20"/>
      <c r="CN605" s="20"/>
      <c r="CO605" s="20"/>
      <c r="CP605" s="20"/>
    </row>
    <row r="606" customFormat="false" ht="11.25" hidden="false" customHeight="false" outlineLevel="0" collapsed="false">
      <c r="A606" s="1" t="n">
        <v>604</v>
      </c>
      <c r="B606" s="9" t="n">
        <f aca="false">+Outflows!B606+Fees!B606+'Ongoing Cash Flows'!B606+'Terminal Value'!B606</f>
        <v>-86445.1422158001</v>
      </c>
      <c r="C606" s="9" t="n">
        <f aca="false">+Outflows!C606+Fees!C606+'Ongoing Cash Flows'!C606+'Terminal Value'!C606</f>
        <v>13972.5870924529</v>
      </c>
      <c r="D606" s="9" t="n">
        <f aca="false">+Outflows!D606+Fees!D606+'Ongoing Cash Flows'!D606+'Terminal Value'!D606</f>
        <v>11940.9382414426</v>
      </c>
      <c r="E606" s="9" t="n">
        <f aca="false">+Outflows!E606+Fees!E606+'Ongoing Cash Flows'!E606+'Terminal Value'!E606</f>
        <v>9964.16284445783</v>
      </c>
      <c r="F606" s="9" t="n">
        <f aca="false">+Outflows!F606+Fees!F606+'Ongoing Cash Flows'!F606+'Terminal Value'!F606</f>
        <v>9554.04983378757</v>
      </c>
      <c r="G606" s="9" t="n">
        <f aca="false">+Outflows!G606+Fees!G606+'Ongoing Cash Flows'!G606+'Terminal Value'!G606</f>
        <v>9237.86480332523</v>
      </c>
      <c r="H606" s="9" t="n">
        <f aca="false">+Outflows!H606+Fees!H606+'Ongoing Cash Flows'!H606+'Terminal Value'!H606</f>
        <v>8305.38415224836</v>
      </c>
      <c r="I606" s="9" t="n">
        <f aca="false">+Outflows!I606+Fees!I606+'Ongoing Cash Flows'!I606+'Terminal Value'!I606</f>
        <v>8164.32879648369</v>
      </c>
      <c r="J606" s="9" t="n">
        <f aca="false">+Outflows!J606+Fees!J606+'Ongoing Cash Flows'!J606+'Terminal Value'!J606</f>
        <v>8151.8945939487</v>
      </c>
      <c r="K606" s="9" t="n">
        <f aca="false">+Outflows!K606+Fees!K606+'Ongoing Cash Flows'!K606+'Terminal Value'!K606</f>
        <v>8142.44835246701</v>
      </c>
      <c r="L606" s="9" t="n">
        <f aca="false">+Outflows!L606+Fees!L606+'Ongoing Cash Flows'!L606+'Terminal Value'!L606</f>
        <v>8143.96665906829</v>
      </c>
      <c r="M606" s="9" t="n">
        <f aca="false">+Outflows!M606+Fees!M606+'Ongoing Cash Flows'!M606+'Terminal Value'!M606</f>
        <v>8115.66971816419</v>
      </c>
      <c r="N606" s="9" t="n">
        <f aca="false">+Outflows!N606+Fees!N606+'Ongoing Cash Flows'!N606+'Terminal Value'!N606</f>
        <v>8098.31392653638</v>
      </c>
      <c r="O606" s="9" t="n">
        <f aca="false">+Outflows!O606+Fees!O606+'Ongoing Cash Flows'!O606+'Terminal Value'!O606</f>
        <v>7771.89940103233</v>
      </c>
      <c r="P606" s="9" t="n">
        <f aca="false">+Outflows!P606+Fees!P606+'Ongoing Cash Flows'!P606+'Terminal Value'!P606</f>
        <v>7664.33144101056</v>
      </c>
      <c r="Q606" s="9" t="n">
        <f aca="false">+Outflows!Q606+Fees!Q606+'Ongoing Cash Flows'!Q606+'Terminal Value'!Q606</f>
        <v>7635.48435620473</v>
      </c>
      <c r="R606" s="9" t="n">
        <f aca="false">+Outflows!R606+Fees!R606+'Ongoing Cash Flows'!R606+'Terminal Value'!R606</f>
        <v>991.491203158341</v>
      </c>
      <c r="S606" s="9" t="n">
        <f aca="false">+Outflows!S606+Fees!S606+'Ongoing Cash Flows'!S606+'Terminal Value'!S606</f>
        <v>0</v>
      </c>
      <c r="T606" s="9" t="n">
        <f aca="false">+Outflows!T606+Fees!T606+'Ongoing Cash Flows'!T606+'Terminal Value'!T606</f>
        <v>0</v>
      </c>
      <c r="U606" s="9" t="n">
        <f aca="false">+Outflows!U606+Fees!U606+'Ongoing Cash Flows'!U606+'Terminal Value'!U606</f>
        <v>0</v>
      </c>
      <c r="V606" s="9" t="n">
        <f aca="false">+Outflows!V606+Fees!V606+'Ongoing Cash Flows'!V606+'Terminal Value'!V606</f>
        <v>0</v>
      </c>
      <c r="W606" s="9" t="n">
        <f aca="false">+Outflows!W606+Fees!W606+'Ongoing Cash Flows'!W606+'Terminal Value'!W606</f>
        <v>0</v>
      </c>
      <c r="X606" s="9" t="n">
        <f aca="false">+Outflows!X606+Fees!X606+'Ongoing Cash Flows'!X606+'Terminal Value'!X606</f>
        <v>0</v>
      </c>
      <c r="Y606" s="9" t="n">
        <f aca="false">+Outflows!Y606+Fees!Y606+'Ongoing Cash Flows'!Y606+'Terminal Value'!Y606</f>
        <v>0</v>
      </c>
      <c r="Z606" s="9" t="n">
        <f aca="false">+Outflows!Z606+Fees!Z606+'Ongoing Cash Flows'!Z606+'Terminal Value'!Z606</f>
        <v>0</v>
      </c>
      <c r="AA606" s="9" t="n">
        <f aca="false">+Outflows!AA606+Fees!AA606+'Ongoing Cash Flows'!AA606+'Terminal Value'!AA606</f>
        <v>0</v>
      </c>
      <c r="AB606" s="9" t="n">
        <f aca="false">+Outflows!AB606+Fees!AB606+'Ongoing Cash Flows'!AB606+'Terminal Value'!AB606</f>
        <v>0</v>
      </c>
      <c r="AC606" s="9" t="n">
        <f aca="false">+Outflows!AC606+Fees!AC606+'Ongoing Cash Flows'!AC606+'Terminal Value'!AC606</f>
        <v>0</v>
      </c>
      <c r="AD606" s="9" t="n">
        <f aca="false">+Outflows!AD606+Fees!AD606+'Ongoing Cash Flows'!AD606+'Terminal Value'!AD606</f>
        <v>0</v>
      </c>
      <c r="AE606" s="9" t="n">
        <f aca="false">+Outflows!AE606+Fees!AE606+'Ongoing Cash Flows'!AE606+'Terminal Value'!AE606</f>
        <v>0</v>
      </c>
      <c r="AF606" s="9" t="n">
        <f aca="false">+Outflows!AF606+Fees!AF606+'Ongoing Cash Flows'!AF606+'Terminal Value'!AF606</f>
        <v>0</v>
      </c>
      <c r="AG606" s="9" t="n">
        <f aca="false">+Outflows!AG606+Fees!AG606+'Ongoing Cash Flows'!AG606+'Terminal Value'!AG606</f>
        <v>0</v>
      </c>
      <c r="AH606" s="9" t="n">
        <f aca="false">+Outflows!AH606+Fees!AH606+'Ongoing Cash Flows'!AH606+'Terminal Value'!AH606</f>
        <v>0</v>
      </c>
      <c r="AI606" s="9" t="n">
        <f aca="false">+Outflows!AI606+Fees!AI606+'Ongoing Cash Flows'!AI606+'Terminal Value'!AI606</f>
        <v>0</v>
      </c>
      <c r="AJ606" s="9" t="n">
        <f aca="false">+Outflows!AJ606+Fees!AJ606+'Ongoing Cash Flows'!AJ606+'Terminal Value'!AJ606</f>
        <v>0</v>
      </c>
      <c r="AK606" s="9"/>
      <c r="AL606" s="1"/>
      <c r="AM606" s="32"/>
      <c r="AN606" s="33" t="n">
        <f aca="false">IF(ISERROR(XIRR(B606:AJ606,IRRDates)),-1,XIRR(B606:AJ606,IRRDates))</f>
        <v>0.0694101209154866</v>
      </c>
      <c r="AO606" s="9" t="n">
        <f aca="false">SUMPRODUCT(B606:AJ606,PVRf)</f>
        <v>0</v>
      </c>
      <c r="AP606" s="9" t="n">
        <f aca="false">MIN(0,AO606-$AO$1004)^2</f>
        <v>0</v>
      </c>
      <c r="AQ606" s="9" t="n">
        <f aca="false">MAX(0,AO606-$AO$1004)^2</f>
        <v>0</v>
      </c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20"/>
      <c r="CM606" s="20"/>
      <c r="CN606" s="20"/>
      <c r="CO606" s="20"/>
      <c r="CP606" s="20"/>
    </row>
    <row r="607" customFormat="false" ht="11.25" hidden="false" customHeight="false" outlineLevel="0" collapsed="false">
      <c r="A607" s="1" t="n">
        <v>605</v>
      </c>
      <c r="B607" s="9" t="n">
        <f aca="false">+Outflows!B607+Fees!B607+'Ongoing Cash Flows'!B607+'Terminal Value'!B607</f>
        <v>-100142.32724296</v>
      </c>
      <c r="C607" s="9" t="n">
        <f aca="false">+Outflows!C607+Fees!C607+'Ongoing Cash Flows'!C607+'Terminal Value'!C607</f>
        <v>14277.4137718138</v>
      </c>
      <c r="D607" s="9" t="n">
        <f aca="false">+Outflows!D607+Fees!D607+'Ongoing Cash Flows'!D607+'Terminal Value'!D607</f>
        <v>12322.5299286832</v>
      </c>
      <c r="E607" s="9" t="n">
        <f aca="false">+Outflows!E607+Fees!E607+'Ongoing Cash Flows'!E607+'Terminal Value'!E607</f>
        <v>10337.295193812</v>
      </c>
      <c r="F607" s="9" t="n">
        <f aca="false">+Outflows!F607+Fees!F607+'Ongoing Cash Flows'!F607+'Terminal Value'!F607</f>
        <v>9807.30298497822</v>
      </c>
      <c r="G607" s="9" t="n">
        <f aca="false">+Outflows!G607+Fees!G607+'Ongoing Cash Flows'!G607+'Terminal Value'!G607</f>
        <v>9644.46650348502</v>
      </c>
      <c r="H607" s="9" t="n">
        <f aca="false">+Outflows!H607+Fees!H607+'Ongoing Cash Flows'!H607+'Terminal Value'!H607</f>
        <v>8637.16065530064</v>
      </c>
      <c r="I607" s="9" t="n">
        <f aca="false">+Outflows!I607+Fees!I607+'Ongoing Cash Flows'!I607+'Terminal Value'!I607</f>
        <v>8478.53126325873</v>
      </c>
      <c r="J607" s="9" t="n">
        <f aca="false">+Outflows!J607+Fees!J607+'Ongoing Cash Flows'!J607+'Terminal Value'!J607</f>
        <v>8466.09706072374</v>
      </c>
      <c r="K607" s="9" t="n">
        <f aca="false">+Outflows!K607+Fees!K607+'Ongoing Cash Flows'!K607+'Terminal Value'!K607</f>
        <v>8457.1833657959</v>
      </c>
      <c r="L607" s="9" t="n">
        <f aca="false">+Outflows!L607+Fees!L607+'Ongoing Cash Flows'!L607+'Terminal Value'!L607</f>
        <v>8458.16912584333</v>
      </c>
      <c r="M607" s="9" t="n">
        <f aca="false">+Outflows!M607+Fees!M607+'Ongoing Cash Flows'!M607+'Terminal Value'!M607</f>
        <v>8430.40473149308</v>
      </c>
      <c r="N607" s="9" t="n">
        <f aca="false">+Outflows!N607+Fees!N607+'Ongoing Cash Flows'!N607+'Terminal Value'!N607</f>
        <v>8412.51639331142</v>
      </c>
      <c r="O607" s="9" t="n">
        <f aca="false">+Outflows!O607+Fees!O607+'Ongoing Cash Flows'!O607+'Terminal Value'!O607</f>
        <v>8086.63441436122</v>
      </c>
      <c r="P607" s="9" t="n">
        <f aca="false">+Outflows!P607+Fees!P607+'Ongoing Cash Flows'!P607+'Terminal Value'!P607</f>
        <v>7978.5339077856</v>
      </c>
      <c r="Q607" s="9" t="n">
        <f aca="false">+Outflows!Q607+Fees!Q607+'Ongoing Cash Flows'!Q607+'Terminal Value'!Q607</f>
        <v>7950.21936953362</v>
      </c>
      <c r="R607" s="9" t="n">
        <f aca="false">+Outflows!R607+Fees!R607+'Ongoing Cash Flows'!R607+'Terminal Value'!R607</f>
        <v>1148.59243654586</v>
      </c>
      <c r="S607" s="9" t="n">
        <f aca="false">+Outflows!S607+Fees!S607+'Ongoing Cash Flows'!S607+'Terminal Value'!S607</f>
        <v>0</v>
      </c>
      <c r="T607" s="9" t="n">
        <f aca="false">+Outflows!T607+Fees!T607+'Ongoing Cash Flows'!T607+'Terminal Value'!T607</f>
        <v>0</v>
      </c>
      <c r="U607" s="9" t="n">
        <f aca="false">+Outflows!U607+Fees!U607+'Ongoing Cash Flows'!U607+'Terminal Value'!U607</f>
        <v>0</v>
      </c>
      <c r="V607" s="9" t="n">
        <f aca="false">+Outflows!V607+Fees!V607+'Ongoing Cash Flows'!V607+'Terminal Value'!V607</f>
        <v>0</v>
      </c>
      <c r="W607" s="9" t="n">
        <f aca="false">+Outflows!W607+Fees!W607+'Ongoing Cash Flows'!W607+'Terminal Value'!W607</f>
        <v>0</v>
      </c>
      <c r="X607" s="9" t="n">
        <f aca="false">+Outflows!X607+Fees!X607+'Ongoing Cash Flows'!X607+'Terminal Value'!X607</f>
        <v>0</v>
      </c>
      <c r="Y607" s="9" t="n">
        <f aca="false">+Outflows!Y607+Fees!Y607+'Ongoing Cash Flows'!Y607+'Terminal Value'!Y607</f>
        <v>0</v>
      </c>
      <c r="Z607" s="9" t="n">
        <f aca="false">+Outflows!Z607+Fees!Z607+'Ongoing Cash Flows'!Z607+'Terminal Value'!Z607</f>
        <v>0</v>
      </c>
      <c r="AA607" s="9" t="n">
        <f aca="false">+Outflows!AA607+Fees!AA607+'Ongoing Cash Flows'!AA607+'Terminal Value'!AA607</f>
        <v>0</v>
      </c>
      <c r="AB607" s="9" t="n">
        <f aca="false">+Outflows!AB607+Fees!AB607+'Ongoing Cash Flows'!AB607+'Terminal Value'!AB607</f>
        <v>0</v>
      </c>
      <c r="AC607" s="9" t="n">
        <f aca="false">+Outflows!AC607+Fees!AC607+'Ongoing Cash Flows'!AC607+'Terminal Value'!AC607</f>
        <v>0</v>
      </c>
      <c r="AD607" s="9" t="n">
        <f aca="false">+Outflows!AD607+Fees!AD607+'Ongoing Cash Flows'!AD607+'Terminal Value'!AD607</f>
        <v>0</v>
      </c>
      <c r="AE607" s="9" t="n">
        <f aca="false">+Outflows!AE607+Fees!AE607+'Ongoing Cash Flows'!AE607+'Terminal Value'!AE607</f>
        <v>0</v>
      </c>
      <c r="AF607" s="9" t="n">
        <f aca="false">+Outflows!AF607+Fees!AF607+'Ongoing Cash Flows'!AF607+'Terminal Value'!AF607</f>
        <v>0</v>
      </c>
      <c r="AG607" s="9" t="n">
        <f aca="false">+Outflows!AG607+Fees!AG607+'Ongoing Cash Flows'!AG607+'Terminal Value'!AG607</f>
        <v>0</v>
      </c>
      <c r="AH607" s="9" t="n">
        <f aca="false">+Outflows!AH607+Fees!AH607+'Ongoing Cash Flows'!AH607+'Terminal Value'!AH607</f>
        <v>0</v>
      </c>
      <c r="AI607" s="9" t="n">
        <f aca="false">+Outflows!AI607+Fees!AI607+'Ongoing Cash Flows'!AI607+'Terminal Value'!AI607</f>
        <v>0</v>
      </c>
      <c r="AJ607" s="9" t="n">
        <f aca="false">+Outflows!AJ607+Fees!AJ607+'Ongoing Cash Flows'!AJ607+'Terminal Value'!AJ607</f>
        <v>0</v>
      </c>
      <c r="AK607" s="9"/>
      <c r="AL607" s="1"/>
      <c r="AM607" s="32"/>
      <c r="AN607" s="33" t="n">
        <f aca="false">IF(ISERROR(XIRR(B607:AJ607,IRRDates)),-1,XIRR(B607:AJ607,IRRDates))</f>
        <v>0.0504717203465748</v>
      </c>
      <c r="AO607" s="9" t="n">
        <f aca="false">SUMPRODUCT(B607:AJ607,PVRf)</f>
        <v>0</v>
      </c>
      <c r="AP607" s="9" t="n">
        <f aca="false">MIN(0,AO607-$AO$1004)^2</f>
        <v>0</v>
      </c>
      <c r="AQ607" s="9" t="n">
        <f aca="false">MAX(0,AO607-$AO$1004)^2</f>
        <v>0</v>
      </c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20"/>
      <c r="CM607" s="20"/>
      <c r="CN607" s="20"/>
      <c r="CO607" s="20"/>
      <c r="CP607" s="20"/>
    </row>
    <row r="608" customFormat="false" ht="11.25" hidden="false" customHeight="false" outlineLevel="0" collapsed="false">
      <c r="A608" s="1" t="n">
        <v>606</v>
      </c>
      <c r="B608" s="9" t="n">
        <f aca="false">+Outflows!B608+Fees!B608+'Ongoing Cash Flows'!B608+'Terminal Value'!B608</f>
        <v>-102696.83346873</v>
      </c>
      <c r="C608" s="9" t="n">
        <f aca="false">+Outflows!C608+Fees!C608+'Ongoing Cash Flows'!C608+'Terminal Value'!C608</f>
        <v>14344.9835740794</v>
      </c>
      <c r="D608" s="9" t="n">
        <f aca="false">+Outflows!D608+Fees!D608+'Ongoing Cash Flows'!D608+'Terminal Value'!D608</f>
        <v>12420.1685569083</v>
      </c>
      <c r="E608" s="9" t="n">
        <f aca="false">+Outflows!E608+Fees!E608+'Ongoing Cash Flows'!E608+'Terminal Value'!E608</f>
        <v>10400.1587718917</v>
      </c>
      <c r="F608" s="9" t="n">
        <f aca="false">+Outflows!F608+Fees!F608+'Ongoing Cash Flows'!F608+'Terminal Value'!F608</f>
        <v>9987.34882787192</v>
      </c>
      <c r="G608" s="9" t="n">
        <f aca="false">+Outflows!G608+Fees!G608+'Ongoing Cash Flows'!G608+'Terminal Value'!G608</f>
        <v>9724.04698701303</v>
      </c>
      <c r="H608" s="9" t="n">
        <f aca="false">+Outflows!H608+Fees!H608+'Ongoing Cash Flows'!H608+'Terminal Value'!H608</f>
        <v>8699.03651818273</v>
      </c>
      <c r="I608" s="9" t="n">
        <f aca="false">+Outflows!I608+Fees!I608+'Ongoing Cash Flows'!I608+'Terminal Value'!I608</f>
        <v>8537.1295924729</v>
      </c>
      <c r="J608" s="9" t="n">
        <f aca="false">+Outflows!J608+Fees!J608+'Ongoing Cash Flows'!J608+'Terminal Value'!J608</f>
        <v>8524.69538993791</v>
      </c>
      <c r="K608" s="9" t="n">
        <f aca="false">+Outflows!K608+Fees!K608+'Ongoing Cash Flows'!K608+'Terminal Value'!K608</f>
        <v>8515.88101421214</v>
      </c>
      <c r="L608" s="9" t="n">
        <f aca="false">+Outflows!L608+Fees!L608+'Ongoing Cash Flows'!L608+'Terminal Value'!L608</f>
        <v>8516.7674550575</v>
      </c>
      <c r="M608" s="9" t="n">
        <f aca="false">+Outflows!M608+Fees!M608+'Ongoing Cash Flows'!M608+'Terminal Value'!M608</f>
        <v>8489.10237990931</v>
      </c>
      <c r="N608" s="9" t="n">
        <f aca="false">+Outflows!N608+Fees!N608+'Ongoing Cash Flows'!N608+'Terminal Value'!N608</f>
        <v>8471.11472252559</v>
      </c>
      <c r="O608" s="9" t="n">
        <f aca="false">+Outflows!O608+Fees!O608+'Ongoing Cash Flows'!O608+'Terminal Value'!O608</f>
        <v>8145.33206277745</v>
      </c>
      <c r="P608" s="9" t="n">
        <f aca="false">+Outflows!P608+Fees!P608+'Ongoing Cash Flows'!P608+'Terminal Value'!P608</f>
        <v>8037.13223699977</v>
      </c>
      <c r="Q608" s="9" t="n">
        <f aca="false">+Outflows!Q608+Fees!Q608+'Ongoing Cash Flows'!Q608+'Terminal Value'!Q608</f>
        <v>8008.91701794985</v>
      </c>
      <c r="R608" s="9" t="n">
        <f aca="false">+Outflows!R608+Fees!R608+'Ongoing Cash Flows'!R608+'Terminal Value'!R608</f>
        <v>1177.89160115295</v>
      </c>
      <c r="S608" s="9" t="n">
        <f aca="false">+Outflows!S608+Fees!S608+'Ongoing Cash Flows'!S608+'Terminal Value'!S608</f>
        <v>0</v>
      </c>
      <c r="T608" s="9" t="n">
        <f aca="false">+Outflows!T608+Fees!T608+'Ongoing Cash Flows'!T608+'Terminal Value'!T608</f>
        <v>0</v>
      </c>
      <c r="U608" s="9" t="n">
        <f aca="false">+Outflows!U608+Fees!U608+'Ongoing Cash Flows'!U608+'Terminal Value'!U608</f>
        <v>0</v>
      </c>
      <c r="V608" s="9" t="n">
        <f aca="false">+Outflows!V608+Fees!V608+'Ongoing Cash Flows'!V608+'Terminal Value'!V608</f>
        <v>0</v>
      </c>
      <c r="W608" s="9" t="n">
        <f aca="false">+Outflows!W608+Fees!W608+'Ongoing Cash Flows'!W608+'Terminal Value'!W608</f>
        <v>0</v>
      </c>
      <c r="X608" s="9" t="n">
        <f aca="false">+Outflows!X608+Fees!X608+'Ongoing Cash Flows'!X608+'Terminal Value'!X608</f>
        <v>0</v>
      </c>
      <c r="Y608" s="9" t="n">
        <f aca="false">+Outflows!Y608+Fees!Y608+'Ongoing Cash Flows'!Y608+'Terminal Value'!Y608</f>
        <v>0</v>
      </c>
      <c r="Z608" s="9" t="n">
        <f aca="false">+Outflows!Z608+Fees!Z608+'Ongoing Cash Flows'!Z608+'Terminal Value'!Z608</f>
        <v>0</v>
      </c>
      <c r="AA608" s="9" t="n">
        <f aca="false">+Outflows!AA608+Fees!AA608+'Ongoing Cash Flows'!AA608+'Terminal Value'!AA608</f>
        <v>0</v>
      </c>
      <c r="AB608" s="9" t="n">
        <f aca="false">+Outflows!AB608+Fees!AB608+'Ongoing Cash Flows'!AB608+'Terminal Value'!AB608</f>
        <v>0</v>
      </c>
      <c r="AC608" s="9" t="n">
        <f aca="false">+Outflows!AC608+Fees!AC608+'Ongoing Cash Flows'!AC608+'Terminal Value'!AC608</f>
        <v>0</v>
      </c>
      <c r="AD608" s="9" t="n">
        <f aca="false">+Outflows!AD608+Fees!AD608+'Ongoing Cash Flows'!AD608+'Terminal Value'!AD608</f>
        <v>0</v>
      </c>
      <c r="AE608" s="9" t="n">
        <f aca="false">+Outflows!AE608+Fees!AE608+'Ongoing Cash Flows'!AE608+'Terminal Value'!AE608</f>
        <v>0</v>
      </c>
      <c r="AF608" s="9" t="n">
        <f aca="false">+Outflows!AF608+Fees!AF608+'Ongoing Cash Flows'!AF608+'Terminal Value'!AF608</f>
        <v>0</v>
      </c>
      <c r="AG608" s="9" t="n">
        <f aca="false">+Outflows!AG608+Fees!AG608+'Ongoing Cash Flows'!AG608+'Terminal Value'!AG608</f>
        <v>0</v>
      </c>
      <c r="AH608" s="9" t="n">
        <f aca="false">+Outflows!AH608+Fees!AH608+'Ongoing Cash Flows'!AH608+'Terminal Value'!AH608</f>
        <v>0</v>
      </c>
      <c r="AI608" s="9" t="n">
        <f aca="false">+Outflows!AI608+Fees!AI608+'Ongoing Cash Flows'!AI608+'Terminal Value'!AI608</f>
        <v>0</v>
      </c>
      <c r="AJ608" s="9" t="n">
        <f aca="false">+Outflows!AJ608+Fees!AJ608+'Ongoing Cash Flows'!AJ608+'Terminal Value'!AJ608</f>
        <v>0</v>
      </c>
      <c r="AK608" s="9"/>
      <c r="AL608" s="1"/>
      <c r="AM608" s="32"/>
      <c r="AN608" s="33" t="n">
        <f aca="false">IF(ISERROR(XIRR(B608:AJ608,IRRDates)),-1,XIRR(B608:AJ608,IRRDates))</f>
        <v>0.0476594506337868</v>
      </c>
      <c r="AO608" s="9" t="n">
        <f aca="false">SUMPRODUCT(B608:AJ608,PVRf)</f>
        <v>0</v>
      </c>
      <c r="AP608" s="9" t="n">
        <f aca="false">MIN(0,AO608-$AO$1004)^2</f>
        <v>0</v>
      </c>
      <c r="AQ608" s="9" t="n">
        <f aca="false">MAX(0,AO608-$AO$1004)^2</f>
        <v>0</v>
      </c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20"/>
      <c r="CM608" s="20"/>
      <c r="CN608" s="20"/>
      <c r="CO608" s="20"/>
      <c r="CP608" s="20"/>
    </row>
    <row r="609" customFormat="false" ht="11.25" hidden="false" customHeight="false" outlineLevel="0" collapsed="false">
      <c r="A609" s="1" t="n">
        <v>607</v>
      </c>
      <c r="B609" s="9" t="n">
        <f aca="false">+Outflows!B609+Fees!B609+'Ongoing Cash Flows'!B609+'Terminal Value'!B609</f>
        <v>-97645.2957542358</v>
      </c>
      <c r="C609" s="9" t="n">
        <f aca="false">+Outflows!C609+Fees!C609+'Ongoing Cash Flows'!C609+'Terminal Value'!C609</f>
        <v>14214.1505108772</v>
      </c>
      <c r="D609" s="9" t="n">
        <f aca="false">+Outflows!D609+Fees!D609+'Ongoing Cash Flows'!D609+'Terminal Value'!D609</f>
        <v>12182.2145717541</v>
      </c>
      <c r="E609" s="9" t="n">
        <f aca="false">+Outflows!E609+Fees!E609+'Ongoing Cash Flows'!E609+'Terminal Value'!E609</f>
        <v>10252.2972134391</v>
      </c>
      <c r="F609" s="9" t="n">
        <f aca="false">+Outflows!F609+Fees!F609+'Ongoing Cash Flows'!F609+'Terminal Value'!F609</f>
        <v>9891.84112670734</v>
      </c>
      <c r="G609" s="9" t="n">
        <f aca="false">+Outflows!G609+Fees!G609+'Ongoing Cash Flows'!G609+'Terminal Value'!G609</f>
        <v>9510.53400012642</v>
      </c>
      <c r="H609" s="9" t="n">
        <f aca="false">+Outflows!H609+Fees!H609+'Ongoing Cash Flows'!H609+'Terminal Value'!H609</f>
        <v>8576.6769592932</v>
      </c>
      <c r="I609" s="9" t="n">
        <f aca="false">+Outflows!I609+Fees!I609+'Ongoing Cash Flows'!I609+'Terminal Value'!I609</f>
        <v>8421.25135853258</v>
      </c>
      <c r="J609" s="9" t="n">
        <f aca="false">+Outflows!J609+Fees!J609+'Ongoing Cash Flows'!J609+'Terminal Value'!J609</f>
        <v>8408.81715599759</v>
      </c>
      <c r="K609" s="9" t="n">
        <f aca="false">+Outflows!K609+Fees!K609+'Ongoing Cash Flows'!K609+'Terminal Value'!K609</f>
        <v>8399.80637648547</v>
      </c>
      <c r="L609" s="9" t="n">
        <f aca="false">+Outflows!L609+Fees!L609+'Ongoing Cash Flows'!L609+'Terminal Value'!L609</f>
        <v>8400.88922111718</v>
      </c>
      <c r="M609" s="9" t="n">
        <f aca="false">+Outflows!M609+Fees!M609+'Ongoing Cash Flows'!M609+'Terminal Value'!M609</f>
        <v>8373.02774218265</v>
      </c>
      <c r="N609" s="9" t="n">
        <f aca="false">+Outflows!N609+Fees!N609+'Ongoing Cash Flows'!N609+'Terminal Value'!N609</f>
        <v>8355.23648858527</v>
      </c>
      <c r="O609" s="9" t="n">
        <f aca="false">+Outflows!O609+Fees!O609+'Ongoing Cash Flows'!O609+'Terminal Value'!O609</f>
        <v>8029.25742505079</v>
      </c>
      <c r="P609" s="9" t="n">
        <f aca="false">+Outflows!P609+Fees!P609+'Ongoing Cash Flows'!P609+'Terminal Value'!P609</f>
        <v>7921.25400305945</v>
      </c>
      <c r="Q609" s="9" t="n">
        <f aca="false">+Outflows!Q609+Fees!Q609+'Ongoing Cash Flows'!Q609+'Terminal Value'!Q609</f>
        <v>7892.84238022319</v>
      </c>
      <c r="R609" s="9" t="n">
        <f aca="false">+Outflows!R609+Fees!R609+'Ongoing Cash Flows'!R609+'Terminal Value'!R609</f>
        <v>1119.95248418278</v>
      </c>
      <c r="S609" s="9" t="n">
        <f aca="false">+Outflows!S609+Fees!S609+'Ongoing Cash Flows'!S609+'Terminal Value'!S609</f>
        <v>0</v>
      </c>
      <c r="T609" s="9" t="n">
        <f aca="false">+Outflows!T609+Fees!T609+'Ongoing Cash Flows'!T609+'Terminal Value'!T609</f>
        <v>0</v>
      </c>
      <c r="U609" s="9" t="n">
        <f aca="false">+Outflows!U609+Fees!U609+'Ongoing Cash Flows'!U609+'Terminal Value'!U609</f>
        <v>0</v>
      </c>
      <c r="V609" s="9" t="n">
        <f aca="false">+Outflows!V609+Fees!V609+'Ongoing Cash Flows'!V609+'Terminal Value'!V609</f>
        <v>0</v>
      </c>
      <c r="W609" s="9" t="n">
        <f aca="false">+Outflows!W609+Fees!W609+'Ongoing Cash Flows'!W609+'Terminal Value'!W609</f>
        <v>0</v>
      </c>
      <c r="X609" s="9" t="n">
        <f aca="false">+Outflows!X609+Fees!X609+'Ongoing Cash Flows'!X609+'Terminal Value'!X609</f>
        <v>0</v>
      </c>
      <c r="Y609" s="9" t="n">
        <f aca="false">+Outflows!Y609+Fees!Y609+'Ongoing Cash Flows'!Y609+'Terminal Value'!Y609</f>
        <v>0</v>
      </c>
      <c r="Z609" s="9" t="n">
        <f aca="false">+Outflows!Z609+Fees!Z609+'Ongoing Cash Flows'!Z609+'Terminal Value'!Z609</f>
        <v>0</v>
      </c>
      <c r="AA609" s="9" t="n">
        <f aca="false">+Outflows!AA609+Fees!AA609+'Ongoing Cash Flows'!AA609+'Terminal Value'!AA609</f>
        <v>0</v>
      </c>
      <c r="AB609" s="9" t="n">
        <f aca="false">+Outflows!AB609+Fees!AB609+'Ongoing Cash Flows'!AB609+'Terminal Value'!AB609</f>
        <v>0</v>
      </c>
      <c r="AC609" s="9" t="n">
        <f aca="false">+Outflows!AC609+Fees!AC609+'Ongoing Cash Flows'!AC609+'Terminal Value'!AC609</f>
        <v>0</v>
      </c>
      <c r="AD609" s="9" t="n">
        <f aca="false">+Outflows!AD609+Fees!AD609+'Ongoing Cash Flows'!AD609+'Terminal Value'!AD609</f>
        <v>0</v>
      </c>
      <c r="AE609" s="9" t="n">
        <f aca="false">+Outflows!AE609+Fees!AE609+'Ongoing Cash Flows'!AE609+'Terminal Value'!AE609</f>
        <v>0</v>
      </c>
      <c r="AF609" s="9" t="n">
        <f aca="false">+Outflows!AF609+Fees!AF609+'Ongoing Cash Flows'!AF609+'Terminal Value'!AF609</f>
        <v>0</v>
      </c>
      <c r="AG609" s="9" t="n">
        <f aca="false">+Outflows!AG609+Fees!AG609+'Ongoing Cash Flows'!AG609+'Terminal Value'!AG609</f>
        <v>0</v>
      </c>
      <c r="AH609" s="9" t="n">
        <f aca="false">+Outflows!AH609+Fees!AH609+'Ongoing Cash Flows'!AH609+'Terminal Value'!AH609</f>
        <v>0</v>
      </c>
      <c r="AI609" s="9" t="n">
        <f aca="false">+Outflows!AI609+Fees!AI609+'Ongoing Cash Flows'!AI609+'Terminal Value'!AI609</f>
        <v>0</v>
      </c>
      <c r="AJ609" s="9" t="n">
        <f aca="false">+Outflows!AJ609+Fees!AJ609+'Ongoing Cash Flows'!AJ609+'Terminal Value'!AJ609</f>
        <v>0</v>
      </c>
      <c r="AK609" s="9"/>
      <c r="AL609" s="1"/>
      <c r="AM609" s="32"/>
      <c r="AN609" s="33" t="n">
        <f aca="false">IF(ISERROR(XIRR(B609:AJ609,IRRDates)),-1,XIRR(B609:AJ609,IRRDates))</f>
        <v>0.0535295210393111</v>
      </c>
      <c r="AO609" s="9" t="n">
        <f aca="false">SUMPRODUCT(B609:AJ609,PVRf)</f>
        <v>0</v>
      </c>
      <c r="AP609" s="9" t="n">
        <f aca="false">MIN(0,AO609-$AO$1004)^2</f>
        <v>0</v>
      </c>
      <c r="AQ609" s="9" t="n">
        <f aca="false">MAX(0,AO609-$AO$1004)^2</f>
        <v>0</v>
      </c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20"/>
      <c r="CM609" s="20"/>
      <c r="CN609" s="20"/>
      <c r="CO609" s="20"/>
      <c r="CP609" s="20"/>
    </row>
    <row r="610" customFormat="false" ht="11.25" hidden="false" customHeight="false" outlineLevel="0" collapsed="false">
      <c r="A610" s="1" t="n">
        <v>608</v>
      </c>
      <c r="B610" s="9" t="n">
        <f aca="false">+Outflows!B610+Fees!B610+'Ongoing Cash Flows'!B610+'Terminal Value'!B610</f>
        <v>-90837.806542226</v>
      </c>
      <c r="C610" s="9" t="n">
        <f aca="false">+Outflows!C610+Fees!C610+'Ongoing Cash Flows'!C610+'Terminal Value'!C610</f>
        <v>14133.4391634182</v>
      </c>
      <c r="D610" s="9" t="n">
        <f aca="false">+Outflows!D610+Fees!D610+'Ongoing Cash Flows'!D610+'Terminal Value'!D610</f>
        <v>12060.7007990976</v>
      </c>
      <c r="E610" s="9" t="n">
        <f aca="false">+Outflows!E610+Fees!E610+'Ongoing Cash Flows'!E610+'Terminal Value'!E610</f>
        <v>10113.4016308597</v>
      </c>
      <c r="F610" s="9" t="n">
        <f aca="false">+Outflows!F610+Fees!F610+'Ongoing Cash Flows'!F610+'Terminal Value'!F610</f>
        <v>9753.54622962356</v>
      </c>
      <c r="G610" s="9" t="n">
        <f aca="false">+Outflows!G610+Fees!G610+'Ongoing Cash Flows'!G610+'Terminal Value'!G610</f>
        <v>9447.93781700365</v>
      </c>
      <c r="H610" s="9" t="n">
        <f aca="false">+Outflows!H610+Fees!H610+'Ongoing Cash Flows'!H610+'Terminal Value'!H610</f>
        <v>8411.78432180249</v>
      </c>
      <c r="I610" s="9" t="n">
        <f aca="false">+Outflows!I610+Fees!I610+'Ongoing Cash Flows'!I610+'Terminal Value'!I610</f>
        <v>8265.09300200044</v>
      </c>
      <c r="J610" s="9" t="n">
        <f aca="false">+Outflows!J610+Fees!J610+'Ongoing Cash Flows'!J610+'Terminal Value'!J610</f>
        <v>8252.65879946545</v>
      </c>
      <c r="K610" s="9" t="n">
        <f aca="false">+Outflows!K610+Fees!K610+'Ongoing Cash Flows'!K610+'Terminal Value'!K610</f>
        <v>8243.38334477277</v>
      </c>
      <c r="L610" s="9" t="n">
        <f aca="false">+Outflows!L610+Fees!L610+'Ongoing Cash Flows'!L610+'Terminal Value'!L610</f>
        <v>8244.73086458504</v>
      </c>
      <c r="M610" s="9" t="n">
        <f aca="false">+Outflows!M610+Fees!M610+'Ongoing Cash Flows'!M610+'Terminal Value'!M610</f>
        <v>8216.60471046995</v>
      </c>
      <c r="N610" s="9" t="n">
        <f aca="false">+Outflows!N610+Fees!N610+'Ongoing Cash Flows'!N610+'Terminal Value'!N610</f>
        <v>8199.07813205314</v>
      </c>
      <c r="O610" s="9" t="n">
        <f aca="false">+Outflows!O610+Fees!O610+'Ongoing Cash Flows'!O610+'Terminal Value'!O610</f>
        <v>7872.83439333809</v>
      </c>
      <c r="P610" s="9" t="n">
        <f aca="false">+Outflows!P610+Fees!P610+'Ongoing Cash Flows'!P610+'Terminal Value'!P610</f>
        <v>7765.09564652731</v>
      </c>
      <c r="Q610" s="9" t="n">
        <f aca="false">+Outflows!Q610+Fees!Q610+'Ongoing Cash Flows'!Q610+'Terminal Value'!Q610</f>
        <v>7736.41934851049</v>
      </c>
      <c r="R610" s="9" t="n">
        <f aca="false">+Outflows!R610+Fees!R610+'Ongoing Cash Flows'!R610+'Terminal Value'!R610</f>
        <v>1041.87330591672</v>
      </c>
      <c r="S610" s="9" t="n">
        <f aca="false">+Outflows!S610+Fees!S610+'Ongoing Cash Flows'!S610+'Terminal Value'!S610</f>
        <v>0</v>
      </c>
      <c r="T610" s="9" t="n">
        <f aca="false">+Outflows!T610+Fees!T610+'Ongoing Cash Flows'!T610+'Terminal Value'!T610</f>
        <v>0</v>
      </c>
      <c r="U610" s="9" t="n">
        <f aca="false">+Outflows!U610+Fees!U610+'Ongoing Cash Flows'!U610+'Terminal Value'!U610</f>
        <v>0</v>
      </c>
      <c r="V610" s="9" t="n">
        <f aca="false">+Outflows!V610+Fees!V610+'Ongoing Cash Flows'!V610+'Terminal Value'!V610</f>
        <v>0</v>
      </c>
      <c r="W610" s="9" t="n">
        <f aca="false">+Outflows!W610+Fees!W610+'Ongoing Cash Flows'!W610+'Terminal Value'!W610</f>
        <v>0</v>
      </c>
      <c r="X610" s="9" t="n">
        <f aca="false">+Outflows!X610+Fees!X610+'Ongoing Cash Flows'!X610+'Terminal Value'!X610</f>
        <v>0</v>
      </c>
      <c r="Y610" s="9" t="n">
        <f aca="false">+Outflows!Y610+Fees!Y610+'Ongoing Cash Flows'!Y610+'Terminal Value'!Y610</f>
        <v>0</v>
      </c>
      <c r="Z610" s="9" t="n">
        <f aca="false">+Outflows!Z610+Fees!Z610+'Ongoing Cash Flows'!Z610+'Terminal Value'!Z610</f>
        <v>0</v>
      </c>
      <c r="AA610" s="9" t="n">
        <f aca="false">+Outflows!AA610+Fees!AA610+'Ongoing Cash Flows'!AA610+'Terminal Value'!AA610</f>
        <v>0</v>
      </c>
      <c r="AB610" s="9" t="n">
        <f aca="false">+Outflows!AB610+Fees!AB610+'Ongoing Cash Flows'!AB610+'Terminal Value'!AB610</f>
        <v>0</v>
      </c>
      <c r="AC610" s="9" t="n">
        <f aca="false">+Outflows!AC610+Fees!AC610+'Ongoing Cash Flows'!AC610+'Terminal Value'!AC610</f>
        <v>0</v>
      </c>
      <c r="AD610" s="9" t="n">
        <f aca="false">+Outflows!AD610+Fees!AD610+'Ongoing Cash Flows'!AD610+'Terminal Value'!AD610</f>
        <v>0</v>
      </c>
      <c r="AE610" s="9" t="n">
        <f aca="false">+Outflows!AE610+Fees!AE610+'Ongoing Cash Flows'!AE610+'Terminal Value'!AE610</f>
        <v>0</v>
      </c>
      <c r="AF610" s="9" t="n">
        <f aca="false">+Outflows!AF610+Fees!AF610+'Ongoing Cash Flows'!AF610+'Terminal Value'!AF610</f>
        <v>0</v>
      </c>
      <c r="AG610" s="9" t="n">
        <f aca="false">+Outflows!AG610+Fees!AG610+'Ongoing Cash Flows'!AG610+'Terminal Value'!AG610</f>
        <v>0</v>
      </c>
      <c r="AH610" s="9" t="n">
        <f aca="false">+Outflows!AH610+Fees!AH610+'Ongoing Cash Flows'!AH610+'Terminal Value'!AH610</f>
        <v>0</v>
      </c>
      <c r="AI610" s="9" t="n">
        <f aca="false">+Outflows!AI610+Fees!AI610+'Ongoing Cash Flows'!AI610+'Terminal Value'!AI610</f>
        <v>0</v>
      </c>
      <c r="AJ610" s="9" t="n">
        <f aca="false">+Outflows!AJ610+Fees!AJ610+'Ongoing Cash Flows'!AJ610+'Terminal Value'!AJ610</f>
        <v>0</v>
      </c>
      <c r="AK610" s="9"/>
      <c r="AL610" s="1"/>
      <c r="AM610" s="32"/>
      <c r="AN610" s="33" t="n">
        <f aca="false">IF(ISERROR(XIRR(B610:AJ610,IRRDates)),-1,XIRR(B610:AJ610,IRRDates))</f>
        <v>0.0632250499136685</v>
      </c>
      <c r="AO610" s="9" t="n">
        <f aca="false">SUMPRODUCT(B610:AJ610,PVRf)</f>
        <v>0</v>
      </c>
      <c r="AP610" s="9" t="n">
        <f aca="false">MIN(0,AO610-$AO$1004)^2</f>
        <v>0</v>
      </c>
      <c r="AQ610" s="9" t="n">
        <f aca="false">MAX(0,AO610-$AO$1004)^2</f>
        <v>0</v>
      </c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20"/>
      <c r="CM610" s="20"/>
      <c r="CN610" s="20"/>
      <c r="CO610" s="20"/>
      <c r="CP610" s="20"/>
    </row>
    <row r="611" customFormat="false" ht="11.25" hidden="false" customHeight="false" outlineLevel="0" collapsed="false">
      <c r="A611" s="1" t="n">
        <v>609</v>
      </c>
      <c r="B611" s="9" t="n">
        <f aca="false">+Outflows!B611+Fees!B611+'Ongoing Cash Flows'!B611+'Terminal Value'!B611</f>
        <v>-93013.1460589139</v>
      </c>
      <c r="C611" s="9" t="n">
        <f aca="false">+Outflows!C611+Fees!C611+'Ongoing Cash Flows'!C611+'Terminal Value'!C611</f>
        <v>14159.5825759215</v>
      </c>
      <c r="D611" s="9" t="n">
        <f aca="false">+Outflows!D611+Fees!D611+'Ongoing Cash Flows'!D611+'Terminal Value'!D611</f>
        <v>12074.2485416726</v>
      </c>
      <c r="E611" s="9" t="n">
        <f aca="false">+Outflows!E611+Fees!E611+'Ongoing Cash Flows'!E611+'Terminal Value'!E611</f>
        <v>9993.22104736712</v>
      </c>
      <c r="F611" s="9" t="n">
        <f aca="false">+Outflows!F611+Fees!F611+'Ongoing Cash Flows'!F611+'Terminal Value'!F611</f>
        <v>9623.86535789007</v>
      </c>
      <c r="G611" s="9" t="n">
        <f aca="false">+Outflows!G611+Fees!G611+'Ongoing Cash Flows'!G611+'Terminal Value'!G611</f>
        <v>9226.68206486476</v>
      </c>
      <c r="H611" s="9" t="n">
        <f aca="false">+Outflows!H611+Fees!H611+'Ongoing Cash Flows'!H611+'Terminal Value'!H611</f>
        <v>8464.47591765718</v>
      </c>
      <c r="I611" s="9" t="n">
        <f aca="false">+Outflows!I611+Fees!I611+'Ongoing Cash Flows'!I611+'Terminal Value'!I611</f>
        <v>8314.99355024165</v>
      </c>
      <c r="J611" s="9" t="n">
        <f aca="false">+Outflows!J611+Fees!J611+'Ongoing Cash Flows'!J611+'Terminal Value'!J611</f>
        <v>8302.55934770666</v>
      </c>
      <c r="K611" s="9" t="n">
        <f aca="false">+Outflows!K611+Fees!K611+'Ongoing Cash Flows'!K611+'Terminal Value'!K611</f>
        <v>8293.36847021439</v>
      </c>
      <c r="L611" s="9" t="n">
        <f aca="false">+Outflows!L611+Fees!L611+'Ongoing Cash Flows'!L611+'Terminal Value'!L611</f>
        <v>8294.63141282625</v>
      </c>
      <c r="M611" s="9" t="n">
        <f aca="false">+Outflows!M611+Fees!M611+'Ongoing Cash Flows'!M611+'Terminal Value'!M611</f>
        <v>8266.58983591156</v>
      </c>
      <c r="N611" s="9" t="n">
        <f aca="false">+Outflows!N611+Fees!N611+'Ongoing Cash Flows'!N611+'Terminal Value'!N611</f>
        <v>8248.97868029434</v>
      </c>
      <c r="O611" s="9" t="n">
        <f aca="false">+Outflows!O611+Fees!O611+'Ongoing Cash Flows'!O611+'Terminal Value'!O611</f>
        <v>7922.8195187797</v>
      </c>
      <c r="P611" s="9" t="n">
        <f aca="false">+Outflows!P611+Fees!P611+'Ongoing Cash Flows'!P611+'Terminal Value'!P611</f>
        <v>7814.99619476852</v>
      </c>
      <c r="Q611" s="9" t="n">
        <f aca="false">+Outflows!Q611+Fees!Q611+'Ongoing Cash Flows'!Q611+'Terminal Value'!Q611</f>
        <v>7786.40447395211</v>
      </c>
      <c r="R611" s="9" t="n">
        <f aca="false">+Outflows!R611+Fees!R611+'Ongoing Cash Flows'!R611+'Terminal Value'!R611</f>
        <v>1066.82358003732</v>
      </c>
      <c r="S611" s="9" t="n">
        <f aca="false">+Outflows!S611+Fees!S611+'Ongoing Cash Flows'!S611+'Terminal Value'!S611</f>
        <v>0</v>
      </c>
      <c r="T611" s="9" t="n">
        <f aca="false">+Outflows!T611+Fees!T611+'Ongoing Cash Flows'!T611+'Terminal Value'!T611</f>
        <v>0</v>
      </c>
      <c r="U611" s="9" t="n">
        <f aca="false">+Outflows!U611+Fees!U611+'Ongoing Cash Flows'!U611+'Terminal Value'!U611</f>
        <v>0</v>
      </c>
      <c r="V611" s="9" t="n">
        <f aca="false">+Outflows!V611+Fees!V611+'Ongoing Cash Flows'!V611+'Terminal Value'!V611</f>
        <v>0</v>
      </c>
      <c r="W611" s="9" t="n">
        <f aca="false">+Outflows!W611+Fees!W611+'Ongoing Cash Flows'!W611+'Terminal Value'!W611</f>
        <v>0</v>
      </c>
      <c r="X611" s="9" t="n">
        <f aca="false">+Outflows!X611+Fees!X611+'Ongoing Cash Flows'!X611+'Terminal Value'!X611</f>
        <v>0</v>
      </c>
      <c r="Y611" s="9" t="n">
        <f aca="false">+Outflows!Y611+Fees!Y611+'Ongoing Cash Flows'!Y611+'Terminal Value'!Y611</f>
        <v>0</v>
      </c>
      <c r="Z611" s="9" t="n">
        <f aca="false">+Outflows!Z611+Fees!Z611+'Ongoing Cash Flows'!Z611+'Terminal Value'!Z611</f>
        <v>0</v>
      </c>
      <c r="AA611" s="9" t="n">
        <f aca="false">+Outflows!AA611+Fees!AA611+'Ongoing Cash Flows'!AA611+'Terminal Value'!AA611</f>
        <v>0</v>
      </c>
      <c r="AB611" s="9" t="n">
        <f aca="false">+Outflows!AB611+Fees!AB611+'Ongoing Cash Flows'!AB611+'Terminal Value'!AB611</f>
        <v>0</v>
      </c>
      <c r="AC611" s="9" t="n">
        <f aca="false">+Outflows!AC611+Fees!AC611+'Ongoing Cash Flows'!AC611+'Terminal Value'!AC611</f>
        <v>0</v>
      </c>
      <c r="AD611" s="9" t="n">
        <f aca="false">+Outflows!AD611+Fees!AD611+'Ongoing Cash Flows'!AD611+'Terminal Value'!AD611</f>
        <v>0</v>
      </c>
      <c r="AE611" s="9" t="n">
        <f aca="false">+Outflows!AE611+Fees!AE611+'Ongoing Cash Flows'!AE611+'Terminal Value'!AE611</f>
        <v>0</v>
      </c>
      <c r="AF611" s="9" t="n">
        <f aca="false">+Outflows!AF611+Fees!AF611+'Ongoing Cash Flows'!AF611+'Terminal Value'!AF611</f>
        <v>0</v>
      </c>
      <c r="AG611" s="9" t="n">
        <f aca="false">+Outflows!AG611+Fees!AG611+'Ongoing Cash Flows'!AG611+'Terminal Value'!AG611</f>
        <v>0</v>
      </c>
      <c r="AH611" s="9" t="n">
        <f aca="false">+Outflows!AH611+Fees!AH611+'Ongoing Cash Flows'!AH611+'Terminal Value'!AH611</f>
        <v>0</v>
      </c>
      <c r="AI611" s="9" t="n">
        <f aca="false">+Outflows!AI611+Fees!AI611+'Ongoing Cash Flows'!AI611+'Terminal Value'!AI611</f>
        <v>0</v>
      </c>
      <c r="AJ611" s="9" t="n">
        <f aca="false">+Outflows!AJ611+Fees!AJ611+'Ongoing Cash Flows'!AJ611+'Terminal Value'!AJ611</f>
        <v>0</v>
      </c>
      <c r="AK611" s="9"/>
      <c r="AL611" s="1"/>
      <c r="AM611" s="32"/>
      <c r="AN611" s="33" t="n">
        <f aca="false">IF(ISERROR(XIRR(B611:AJ611,IRRDates)),-1,XIRR(B611:AJ611,IRRDates))</f>
        <v>0.0591196526840016</v>
      </c>
      <c r="AO611" s="9" t="n">
        <f aca="false">SUMPRODUCT(B611:AJ611,PVRf)</f>
        <v>0</v>
      </c>
      <c r="AP611" s="9" t="n">
        <f aca="false">MIN(0,AO611-$AO$1004)^2</f>
        <v>0</v>
      </c>
      <c r="AQ611" s="9" t="n">
        <f aca="false">MAX(0,AO611-$AO$1004)^2</f>
        <v>0</v>
      </c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20"/>
      <c r="CM611" s="20"/>
      <c r="CN611" s="20"/>
      <c r="CO611" s="20"/>
      <c r="CP611" s="20"/>
    </row>
    <row r="612" customFormat="false" ht="11.25" hidden="false" customHeight="false" outlineLevel="0" collapsed="false">
      <c r="A612" s="1" t="n">
        <v>610</v>
      </c>
      <c r="B612" s="9" t="n">
        <f aca="false">+Outflows!B612+Fees!B612+'Ongoing Cash Flows'!B612+'Terminal Value'!B612</f>
        <v>-93390.4381363329</v>
      </c>
      <c r="C612" s="9" t="n">
        <f aca="false">+Outflows!C612+Fees!C612+'Ongoing Cash Flows'!C612+'Terminal Value'!C612</f>
        <v>14116.0907492883</v>
      </c>
      <c r="D612" s="9" t="n">
        <f aca="false">+Outflows!D612+Fees!D612+'Ongoing Cash Flows'!D612+'Terminal Value'!D612</f>
        <v>12159.996511711</v>
      </c>
      <c r="E612" s="9" t="n">
        <f aca="false">+Outflows!E612+Fees!E612+'Ongoing Cash Flows'!E612+'Terminal Value'!E612</f>
        <v>10153.5968593839</v>
      </c>
      <c r="F612" s="9" t="n">
        <f aca="false">+Outflows!F612+Fees!F612+'Ongoing Cash Flows'!F612+'Terminal Value'!F612</f>
        <v>9822.6430059641</v>
      </c>
      <c r="G612" s="9" t="n">
        <f aca="false">+Outflows!G612+Fees!G612+'Ongoing Cash Flows'!G612+'Terminal Value'!G612</f>
        <v>9455.30925407079</v>
      </c>
      <c r="H612" s="9" t="n">
        <f aca="false">+Outflows!H612+Fees!H612+'Ongoing Cash Flows'!H612+'Terminal Value'!H612</f>
        <v>8473.61477690652</v>
      </c>
      <c r="I612" s="9" t="n">
        <f aca="false">+Outflows!I612+Fees!I612+'Ongoing Cash Flows'!I612+'Terminal Value'!I612</f>
        <v>8323.64832866398</v>
      </c>
      <c r="J612" s="9" t="n">
        <f aca="false">+Outflows!J612+Fees!J612+'Ongoing Cash Flows'!J612+'Terminal Value'!J612</f>
        <v>8311.21412612899</v>
      </c>
      <c r="K612" s="9" t="n">
        <f aca="false">+Outflows!K612+Fees!K612+'Ongoing Cash Flows'!K612+'Terminal Value'!K612</f>
        <v>8302.03791775269</v>
      </c>
      <c r="L612" s="9" t="n">
        <f aca="false">+Outflows!L612+Fees!L612+'Ongoing Cash Flows'!L612+'Terminal Value'!L612</f>
        <v>8303.28619124858</v>
      </c>
      <c r="M612" s="9" t="n">
        <f aca="false">+Outflows!M612+Fees!M612+'Ongoing Cash Flows'!M612+'Terminal Value'!M612</f>
        <v>8275.25928344987</v>
      </c>
      <c r="N612" s="9" t="n">
        <f aca="false">+Outflows!N612+Fees!N612+'Ongoing Cash Flows'!N612+'Terminal Value'!N612</f>
        <v>8257.63345871667</v>
      </c>
      <c r="O612" s="9" t="n">
        <f aca="false">+Outflows!O612+Fees!O612+'Ongoing Cash Flows'!O612+'Terminal Value'!O612</f>
        <v>7931.488966318</v>
      </c>
      <c r="P612" s="9" t="n">
        <f aca="false">+Outflows!P612+Fees!P612+'Ongoing Cash Flows'!P612+'Terminal Value'!P612</f>
        <v>7823.65097319085</v>
      </c>
      <c r="Q612" s="9" t="n">
        <f aca="false">+Outflows!Q612+Fees!Q612+'Ongoing Cash Flows'!Q612+'Terminal Value'!Q612</f>
        <v>7795.07392149041</v>
      </c>
      <c r="R612" s="9" t="n">
        <f aca="false">+Outflows!R612+Fees!R612+'Ongoing Cash Flows'!R612+'Terminal Value'!R612</f>
        <v>1071.15096924848</v>
      </c>
      <c r="S612" s="9" t="n">
        <f aca="false">+Outflows!S612+Fees!S612+'Ongoing Cash Flows'!S612+'Terminal Value'!S612</f>
        <v>0</v>
      </c>
      <c r="T612" s="9" t="n">
        <f aca="false">+Outflows!T612+Fees!T612+'Ongoing Cash Flows'!T612+'Terminal Value'!T612</f>
        <v>0</v>
      </c>
      <c r="U612" s="9" t="n">
        <f aca="false">+Outflows!U612+Fees!U612+'Ongoing Cash Flows'!U612+'Terminal Value'!U612</f>
        <v>0</v>
      </c>
      <c r="V612" s="9" t="n">
        <f aca="false">+Outflows!V612+Fees!V612+'Ongoing Cash Flows'!V612+'Terminal Value'!V612</f>
        <v>0</v>
      </c>
      <c r="W612" s="9" t="n">
        <f aca="false">+Outflows!W612+Fees!W612+'Ongoing Cash Flows'!W612+'Terminal Value'!W612</f>
        <v>0</v>
      </c>
      <c r="X612" s="9" t="n">
        <f aca="false">+Outflows!X612+Fees!X612+'Ongoing Cash Flows'!X612+'Terminal Value'!X612</f>
        <v>0</v>
      </c>
      <c r="Y612" s="9" t="n">
        <f aca="false">+Outflows!Y612+Fees!Y612+'Ongoing Cash Flows'!Y612+'Terminal Value'!Y612</f>
        <v>0</v>
      </c>
      <c r="Z612" s="9" t="n">
        <f aca="false">+Outflows!Z612+Fees!Z612+'Ongoing Cash Flows'!Z612+'Terminal Value'!Z612</f>
        <v>0</v>
      </c>
      <c r="AA612" s="9" t="n">
        <f aca="false">+Outflows!AA612+Fees!AA612+'Ongoing Cash Flows'!AA612+'Terminal Value'!AA612</f>
        <v>0</v>
      </c>
      <c r="AB612" s="9" t="n">
        <f aca="false">+Outflows!AB612+Fees!AB612+'Ongoing Cash Flows'!AB612+'Terminal Value'!AB612</f>
        <v>0</v>
      </c>
      <c r="AC612" s="9" t="n">
        <f aca="false">+Outflows!AC612+Fees!AC612+'Ongoing Cash Flows'!AC612+'Terminal Value'!AC612</f>
        <v>0</v>
      </c>
      <c r="AD612" s="9" t="n">
        <f aca="false">+Outflows!AD612+Fees!AD612+'Ongoing Cash Flows'!AD612+'Terminal Value'!AD612</f>
        <v>0</v>
      </c>
      <c r="AE612" s="9" t="n">
        <f aca="false">+Outflows!AE612+Fees!AE612+'Ongoing Cash Flows'!AE612+'Terminal Value'!AE612</f>
        <v>0</v>
      </c>
      <c r="AF612" s="9" t="n">
        <f aca="false">+Outflows!AF612+Fees!AF612+'Ongoing Cash Flows'!AF612+'Terminal Value'!AF612</f>
        <v>0</v>
      </c>
      <c r="AG612" s="9" t="n">
        <f aca="false">+Outflows!AG612+Fees!AG612+'Ongoing Cash Flows'!AG612+'Terminal Value'!AG612</f>
        <v>0</v>
      </c>
      <c r="AH612" s="9" t="n">
        <f aca="false">+Outflows!AH612+Fees!AH612+'Ongoing Cash Flows'!AH612+'Terminal Value'!AH612</f>
        <v>0</v>
      </c>
      <c r="AI612" s="9" t="n">
        <f aca="false">+Outflows!AI612+Fees!AI612+'Ongoing Cash Flows'!AI612+'Terminal Value'!AI612</f>
        <v>0</v>
      </c>
      <c r="AJ612" s="9" t="n">
        <f aca="false">+Outflows!AJ612+Fees!AJ612+'Ongoing Cash Flows'!AJ612+'Terminal Value'!AJ612</f>
        <v>0</v>
      </c>
      <c r="AK612" s="9"/>
      <c r="AL612" s="1"/>
      <c r="AM612" s="32"/>
      <c r="AN612" s="33" t="n">
        <f aca="false">IF(ISERROR(XIRR(B612:AJ612,IRRDates)),-1,XIRR(B612:AJ612,IRRDates))</f>
        <v>0.0594309519954132</v>
      </c>
      <c r="AO612" s="9" t="n">
        <f aca="false">SUMPRODUCT(B612:AJ612,PVRf)</f>
        <v>0</v>
      </c>
      <c r="AP612" s="9" t="n">
        <f aca="false">MIN(0,AO612-$AO$1004)^2</f>
        <v>0</v>
      </c>
      <c r="AQ612" s="9" t="n">
        <f aca="false">MAX(0,AO612-$AO$1004)^2</f>
        <v>0</v>
      </c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20"/>
      <c r="CM612" s="20"/>
      <c r="CN612" s="20"/>
      <c r="CO612" s="20"/>
      <c r="CP612" s="20"/>
    </row>
    <row r="613" customFormat="false" ht="11.25" hidden="false" customHeight="false" outlineLevel="0" collapsed="false">
      <c r="A613" s="1" t="n">
        <v>611</v>
      </c>
      <c r="B613" s="9" t="n">
        <f aca="false">+Outflows!B613+Fees!B613+'Ongoing Cash Flows'!B613+'Terminal Value'!B613</f>
        <v>-91987.5178053451</v>
      </c>
      <c r="C613" s="9" t="n">
        <f aca="false">+Outflows!C613+Fees!C613+'Ongoing Cash Flows'!C613+'Terminal Value'!C613</f>
        <v>14121.5599609499</v>
      </c>
      <c r="D613" s="9" t="n">
        <f aca="false">+Outflows!D613+Fees!D613+'Ongoing Cash Flows'!D613+'Terminal Value'!D613</f>
        <v>12052.5503966237</v>
      </c>
      <c r="E613" s="9" t="n">
        <f aca="false">+Outflows!E613+Fees!E613+'Ongoing Cash Flows'!E613+'Terminal Value'!E613</f>
        <v>10043.1734443048</v>
      </c>
      <c r="F613" s="9" t="n">
        <f aca="false">+Outflows!F613+Fees!F613+'Ongoing Cash Flows'!F613+'Terminal Value'!F613</f>
        <v>9641.31032992801</v>
      </c>
      <c r="G613" s="9" t="n">
        <f aca="false">+Outflows!G613+Fees!G613+'Ongoing Cash Flows'!G613+'Terminal Value'!G613</f>
        <v>9408.60700219946</v>
      </c>
      <c r="H613" s="9" t="n">
        <f aca="false">+Outflows!H613+Fees!H613+'Ongoing Cash Flows'!H613+'Terminal Value'!H613</f>
        <v>8439.63290394846</v>
      </c>
      <c r="I613" s="9" t="n">
        <f aca="false">+Outflows!I613+Fees!I613+'Ongoing Cash Flows'!I613+'Terminal Value'!I613</f>
        <v>8291.46645860738</v>
      </c>
      <c r="J613" s="9" t="n">
        <f aca="false">+Outflows!J613+Fees!J613+'Ongoing Cash Flows'!J613+'Terminal Value'!J613</f>
        <v>8279.03225607239</v>
      </c>
      <c r="K613" s="9" t="n">
        <f aca="false">+Outflows!K613+Fees!K613+'Ongoing Cash Flows'!K613+'Terminal Value'!K613</f>
        <v>8269.80150215363</v>
      </c>
      <c r="L613" s="9" t="n">
        <f aca="false">+Outflows!L613+Fees!L613+'Ongoing Cash Flows'!L613+'Terminal Value'!L613</f>
        <v>8271.10432119198</v>
      </c>
      <c r="M613" s="9" t="n">
        <f aca="false">+Outflows!M613+Fees!M613+'Ongoing Cash Flows'!M613+'Terminal Value'!M613</f>
        <v>8243.0228678508</v>
      </c>
      <c r="N613" s="9" t="n">
        <f aca="false">+Outflows!N613+Fees!N613+'Ongoing Cash Flows'!N613+'Terminal Value'!N613</f>
        <v>8225.45158866008</v>
      </c>
      <c r="O613" s="9" t="n">
        <f aca="false">+Outflows!O613+Fees!O613+'Ongoing Cash Flows'!O613+'Terminal Value'!O613</f>
        <v>7899.25255071894</v>
      </c>
      <c r="P613" s="9" t="n">
        <f aca="false">+Outflows!P613+Fees!P613+'Ongoing Cash Flows'!P613+'Terminal Value'!P613</f>
        <v>7791.46910313425</v>
      </c>
      <c r="Q613" s="9" t="n">
        <f aca="false">+Outflows!Q613+Fees!Q613+'Ongoing Cash Flows'!Q613+'Terminal Value'!Q613</f>
        <v>7762.83750589134</v>
      </c>
      <c r="R613" s="9" t="n">
        <f aca="false">+Outflows!R613+Fees!R613+'Ongoing Cash Flows'!R613+'Terminal Value'!R613</f>
        <v>1055.06003422019</v>
      </c>
      <c r="S613" s="9" t="n">
        <f aca="false">+Outflows!S613+Fees!S613+'Ongoing Cash Flows'!S613+'Terminal Value'!S613</f>
        <v>0</v>
      </c>
      <c r="T613" s="9" t="n">
        <f aca="false">+Outflows!T613+Fees!T613+'Ongoing Cash Flows'!T613+'Terminal Value'!T613</f>
        <v>0</v>
      </c>
      <c r="U613" s="9" t="n">
        <f aca="false">+Outflows!U613+Fees!U613+'Ongoing Cash Flows'!U613+'Terminal Value'!U613</f>
        <v>0</v>
      </c>
      <c r="V613" s="9" t="n">
        <f aca="false">+Outflows!V613+Fees!V613+'Ongoing Cash Flows'!V613+'Terminal Value'!V613</f>
        <v>0</v>
      </c>
      <c r="W613" s="9" t="n">
        <f aca="false">+Outflows!W613+Fees!W613+'Ongoing Cash Flows'!W613+'Terminal Value'!W613</f>
        <v>0</v>
      </c>
      <c r="X613" s="9" t="n">
        <f aca="false">+Outflows!X613+Fees!X613+'Ongoing Cash Flows'!X613+'Terminal Value'!X613</f>
        <v>0</v>
      </c>
      <c r="Y613" s="9" t="n">
        <f aca="false">+Outflows!Y613+Fees!Y613+'Ongoing Cash Flows'!Y613+'Terminal Value'!Y613</f>
        <v>0</v>
      </c>
      <c r="Z613" s="9" t="n">
        <f aca="false">+Outflows!Z613+Fees!Z613+'Ongoing Cash Flows'!Z613+'Terminal Value'!Z613</f>
        <v>0</v>
      </c>
      <c r="AA613" s="9" t="n">
        <f aca="false">+Outflows!AA613+Fees!AA613+'Ongoing Cash Flows'!AA613+'Terminal Value'!AA613</f>
        <v>0</v>
      </c>
      <c r="AB613" s="9" t="n">
        <f aca="false">+Outflows!AB613+Fees!AB613+'Ongoing Cash Flows'!AB613+'Terminal Value'!AB613</f>
        <v>0</v>
      </c>
      <c r="AC613" s="9" t="n">
        <f aca="false">+Outflows!AC613+Fees!AC613+'Ongoing Cash Flows'!AC613+'Terminal Value'!AC613</f>
        <v>0</v>
      </c>
      <c r="AD613" s="9" t="n">
        <f aca="false">+Outflows!AD613+Fees!AD613+'Ongoing Cash Flows'!AD613+'Terminal Value'!AD613</f>
        <v>0</v>
      </c>
      <c r="AE613" s="9" t="n">
        <f aca="false">+Outflows!AE613+Fees!AE613+'Ongoing Cash Flows'!AE613+'Terminal Value'!AE613</f>
        <v>0</v>
      </c>
      <c r="AF613" s="9" t="n">
        <f aca="false">+Outflows!AF613+Fees!AF613+'Ongoing Cash Flows'!AF613+'Terminal Value'!AF613</f>
        <v>0</v>
      </c>
      <c r="AG613" s="9" t="n">
        <f aca="false">+Outflows!AG613+Fees!AG613+'Ongoing Cash Flows'!AG613+'Terminal Value'!AG613</f>
        <v>0</v>
      </c>
      <c r="AH613" s="9" t="n">
        <f aca="false">+Outflows!AH613+Fees!AH613+'Ongoing Cash Flows'!AH613+'Terminal Value'!AH613</f>
        <v>0</v>
      </c>
      <c r="AI613" s="9" t="n">
        <f aca="false">+Outflows!AI613+Fees!AI613+'Ongoing Cash Flows'!AI613+'Terminal Value'!AI613</f>
        <v>0</v>
      </c>
      <c r="AJ613" s="9" t="n">
        <f aca="false">+Outflows!AJ613+Fees!AJ613+'Ongoing Cash Flows'!AJ613+'Terminal Value'!AJ613</f>
        <v>0</v>
      </c>
      <c r="AK613" s="9"/>
      <c r="AL613" s="1"/>
      <c r="AM613" s="32"/>
      <c r="AN613" s="33" t="n">
        <f aca="false">IF(ISERROR(XIRR(B613:AJ613,IRRDates)),-1,XIRR(B613:AJ613,IRRDates))</f>
        <v>0.0609953131415404</v>
      </c>
      <c r="AO613" s="9" t="n">
        <f aca="false">SUMPRODUCT(B613:AJ613,PVRf)</f>
        <v>0</v>
      </c>
      <c r="AP613" s="9" t="n">
        <f aca="false">MIN(0,AO613-$AO$1004)^2</f>
        <v>0</v>
      </c>
      <c r="AQ613" s="9" t="n">
        <f aca="false">MAX(0,AO613-$AO$1004)^2</f>
        <v>0</v>
      </c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20"/>
      <c r="CM613" s="20"/>
      <c r="CN613" s="20"/>
      <c r="CO613" s="20"/>
      <c r="CP613" s="20"/>
    </row>
    <row r="614" customFormat="false" ht="11.25" hidden="false" customHeight="false" outlineLevel="0" collapsed="false">
      <c r="A614" s="1" t="n">
        <v>612</v>
      </c>
      <c r="B614" s="9" t="n">
        <f aca="false">+Outflows!B614+Fees!B614+'Ongoing Cash Flows'!B614+'Terminal Value'!B614</f>
        <v>-98429.6970958122</v>
      </c>
      <c r="C614" s="9" t="n">
        <f aca="false">+Outflows!C614+Fees!C614+'Ongoing Cash Flows'!C614+'Terminal Value'!C614</f>
        <v>14182.2179936311</v>
      </c>
      <c r="D614" s="9" t="n">
        <f aca="false">+Outflows!D614+Fees!D614+'Ongoing Cash Flows'!D614+'Terminal Value'!D614</f>
        <v>12306.6313650421</v>
      </c>
      <c r="E614" s="9" t="n">
        <f aca="false">+Outflows!E614+Fees!E614+'Ongoing Cash Flows'!E614+'Terminal Value'!E614</f>
        <v>10379.0844200168</v>
      </c>
      <c r="F614" s="9" t="n">
        <f aca="false">+Outflows!F614+Fees!F614+'Ongoing Cash Flows'!F614+'Terminal Value'!F614</f>
        <v>9914.15858876224</v>
      </c>
      <c r="G614" s="9" t="n">
        <f aca="false">+Outflows!G614+Fees!G614+'Ongoing Cash Flows'!G614+'Terminal Value'!G614</f>
        <v>9680.05683210288</v>
      </c>
      <c r="H614" s="9" t="n">
        <f aca="false">+Outflows!H614+Fees!H614+'Ongoing Cash Flows'!H614+'Terminal Value'!H614</f>
        <v>8595.67691684518</v>
      </c>
      <c r="I614" s="9" t="n">
        <f aca="false">+Outflows!I614+Fees!I614+'Ongoing Cash Flows'!I614+'Terminal Value'!I614</f>
        <v>8439.24489778726</v>
      </c>
      <c r="J614" s="9" t="n">
        <f aca="false">+Outflows!J614+Fees!J614+'Ongoing Cash Flows'!J614+'Terminal Value'!J614</f>
        <v>8426.81069525227</v>
      </c>
      <c r="K614" s="9" t="n">
        <f aca="false">+Outflows!K614+Fees!K614+'Ongoing Cash Flows'!K614+'Terminal Value'!K614</f>
        <v>8417.83041326432</v>
      </c>
      <c r="L614" s="9" t="n">
        <f aca="false">+Outflows!L614+Fees!L614+'Ongoing Cash Flows'!L614+'Terminal Value'!L614</f>
        <v>8418.88276037186</v>
      </c>
      <c r="M614" s="9" t="n">
        <f aca="false">+Outflows!M614+Fees!M614+'Ongoing Cash Flows'!M614+'Terminal Value'!M614</f>
        <v>8391.0517789615</v>
      </c>
      <c r="N614" s="9" t="n">
        <f aca="false">+Outflows!N614+Fees!N614+'Ongoing Cash Flows'!N614+'Terminal Value'!N614</f>
        <v>8373.23002783996</v>
      </c>
      <c r="O614" s="9" t="n">
        <f aca="false">+Outflows!O614+Fees!O614+'Ongoing Cash Flows'!O614+'Terminal Value'!O614</f>
        <v>8047.28146182963</v>
      </c>
      <c r="P614" s="9" t="n">
        <f aca="false">+Outflows!P614+Fees!P614+'Ongoing Cash Flows'!P614+'Terminal Value'!P614</f>
        <v>7939.24754231414</v>
      </c>
      <c r="Q614" s="9" t="n">
        <f aca="false">+Outflows!Q614+Fees!Q614+'Ongoing Cash Flows'!Q614+'Terminal Value'!Q614</f>
        <v>7910.86641700204</v>
      </c>
      <c r="R614" s="9" t="n">
        <f aca="false">+Outflows!R614+Fees!R614+'Ongoing Cash Flows'!R614+'Terminal Value'!R614</f>
        <v>1128.94925381013</v>
      </c>
      <c r="S614" s="9" t="n">
        <f aca="false">+Outflows!S614+Fees!S614+'Ongoing Cash Flows'!S614+'Terminal Value'!S614</f>
        <v>0</v>
      </c>
      <c r="T614" s="9" t="n">
        <f aca="false">+Outflows!T614+Fees!T614+'Ongoing Cash Flows'!T614+'Terminal Value'!T614</f>
        <v>0</v>
      </c>
      <c r="U614" s="9" t="n">
        <f aca="false">+Outflows!U614+Fees!U614+'Ongoing Cash Flows'!U614+'Terminal Value'!U614</f>
        <v>0</v>
      </c>
      <c r="V614" s="9" t="n">
        <f aca="false">+Outflows!V614+Fees!V614+'Ongoing Cash Flows'!V614+'Terminal Value'!V614</f>
        <v>0</v>
      </c>
      <c r="W614" s="9" t="n">
        <f aca="false">+Outflows!W614+Fees!W614+'Ongoing Cash Flows'!W614+'Terminal Value'!W614</f>
        <v>0</v>
      </c>
      <c r="X614" s="9" t="n">
        <f aca="false">+Outflows!X614+Fees!X614+'Ongoing Cash Flows'!X614+'Terminal Value'!X614</f>
        <v>0</v>
      </c>
      <c r="Y614" s="9" t="n">
        <f aca="false">+Outflows!Y614+Fees!Y614+'Ongoing Cash Flows'!Y614+'Terminal Value'!Y614</f>
        <v>0</v>
      </c>
      <c r="Z614" s="9" t="n">
        <f aca="false">+Outflows!Z614+Fees!Z614+'Ongoing Cash Flows'!Z614+'Terminal Value'!Z614</f>
        <v>0</v>
      </c>
      <c r="AA614" s="9" t="n">
        <f aca="false">+Outflows!AA614+Fees!AA614+'Ongoing Cash Flows'!AA614+'Terminal Value'!AA614</f>
        <v>0</v>
      </c>
      <c r="AB614" s="9" t="n">
        <f aca="false">+Outflows!AB614+Fees!AB614+'Ongoing Cash Flows'!AB614+'Terminal Value'!AB614</f>
        <v>0</v>
      </c>
      <c r="AC614" s="9" t="n">
        <f aca="false">+Outflows!AC614+Fees!AC614+'Ongoing Cash Flows'!AC614+'Terminal Value'!AC614</f>
        <v>0</v>
      </c>
      <c r="AD614" s="9" t="n">
        <f aca="false">+Outflows!AD614+Fees!AD614+'Ongoing Cash Flows'!AD614+'Terminal Value'!AD614</f>
        <v>0</v>
      </c>
      <c r="AE614" s="9" t="n">
        <f aca="false">+Outflows!AE614+Fees!AE614+'Ongoing Cash Flows'!AE614+'Terminal Value'!AE614</f>
        <v>0</v>
      </c>
      <c r="AF614" s="9" t="n">
        <f aca="false">+Outflows!AF614+Fees!AF614+'Ongoing Cash Flows'!AF614+'Terminal Value'!AF614</f>
        <v>0</v>
      </c>
      <c r="AG614" s="9" t="n">
        <f aca="false">+Outflows!AG614+Fees!AG614+'Ongoing Cash Flows'!AG614+'Terminal Value'!AG614</f>
        <v>0</v>
      </c>
      <c r="AH614" s="9" t="n">
        <f aca="false">+Outflows!AH614+Fees!AH614+'Ongoing Cash Flows'!AH614+'Terminal Value'!AH614</f>
        <v>0</v>
      </c>
      <c r="AI614" s="9" t="n">
        <f aca="false">+Outflows!AI614+Fees!AI614+'Ongoing Cash Flows'!AI614+'Terminal Value'!AI614</f>
        <v>0</v>
      </c>
      <c r="AJ614" s="9" t="n">
        <f aca="false">+Outflows!AJ614+Fees!AJ614+'Ongoing Cash Flows'!AJ614+'Terminal Value'!AJ614</f>
        <v>0</v>
      </c>
      <c r="AK614" s="9"/>
      <c r="AL614" s="1"/>
      <c r="AM614" s="32"/>
      <c r="AN614" s="33" t="n">
        <f aca="false">IF(ISERROR(XIRR(B614:AJ614,IRRDates)),-1,XIRR(B614:AJ614,IRRDates))</f>
        <v>0.0529672035355807</v>
      </c>
      <c r="AO614" s="9" t="n">
        <f aca="false">SUMPRODUCT(B614:AJ614,PVRf)</f>
        <v>0</v>
      </c>
      <c r="AP614" s="9" t="n">
        <f aca="false">MIN(0,AO614-$AO$1004)^2</f>
        <v>0</v>
      </c>
      <c r="AQ614" s="9" t="n">
        <f aca="false">MAX(0,AO614-$AO$1004)^2</f>
        <v>0</v>
      </c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20"/>
      <c r="CM614" s="20"/>
      <c r="CN614" s="20"/>
      <c r="CO614" s="20"/>
      <c r="CP614" s="20"/>
    </row>
    <row r="615" customFormat="false" ht="11.25" hidden="false" customHeight="false" outlineLevel="0" collapsed="false">
      <c r="A615" s="1" t="n">
        <v>613</v>
      </c>
      <c r="B615" s="9" t="n">
        <f aca="false">+Outflows!B615+Fees!B615+'Ongoing Cash Flows'!B615+'Terminal Value'!B615</f>
        <v>-88491.6384763604</v>
      </c>
      <c r="C615" s="9" t="n">
        <f aca="false">+Outflows!C615+Fees!C615+'Ongoing Cash Flows'!C615+'Terminal Value'!C615</f>
        <v>14070.9898293853</v>
      </c>
      <c r="D615" s="9" t="n">
        <f aca="false">+Outflows!D615+Fees!D615+'Ongoing Cash Flows'!D615+'Terminal Value'!D615</f>
        <v>12031.4818651871</v>
      </c>
      <c r="E615" s="9" t="n">
        <f aca="false">+Outflows!E615+Fees!E615+'Ongoing Cash Flows'!E615+'Terminal Value'!E615</f>
        <v>10044.103943732</v>
      </c>
      <c r="F615" s="9" t="n">
        <f aca="false">+Outflows!F615+Fees!F615+'Ongoing Cash Flows'!F615+'Terminal Value'!F615</f>
        <v>9619.34096110539</v>
      </c>
      <c r="G615" s="9" t="n">
        <f aca="false">+Outflows!G615+Fees!G615+'Ongoing Cash Flows'!G615+'Terminal Value'!G615</f>
        <v>9381.89669832103</v>
      </c>
      <c r="H615" s="9" t="n">
        <f aca="false">+Outflows!H615+Fees!H615+'Ongoing Cash Flows'!H615+'Terminal Value'!H615</f>
        <v>8354.95487583075</v>
      </c>
      <c r="I615" s="9" t="n">
        <f aca="false">+Outflows!I615+Fees!I615+'Ongoing Cash Flows'!I615+'Terminal Value'!I615</f>
        <v>8211.27378350394</v>
      </c>
      <c r="J615" s="9" t="n">
        <f aca="false">+Outflows!J615+Fees!J615+'Ongoing Cash Flows'!J615+'Terminal Value'!J615</f>
        <v>8198.83958096895</v>
      </c>
      <c r="K615" s="9" t="n">
        <f aca="false">+Outflows!K615+Fees!K615+'Ongoing Cash Flows'!K615+'Terminal Value'!K615</f>
        <v>8189.47290726187</v>
      </c>
      <c r="L615" s="9" t="n">
        <f aca="false">+Outflows!L615+Fees!L615+'Ongoing Cash Flows'!L615+'Terminal Value'!L615</f>
        <v>8190.91164608854</v>
      </c>
      <c r="M615" s="9" t="n">
        <f aca="false">+Outflows!M615+Fees!M615+'Ongoing Cash Flows'!M615+'Terminal Value'!M615</f>
        <v>8162.69427295905</v>
      </c>
      <c r="N615" s="9" t="n">
        <f aca="false">+Outflows!N615+Fees!N615+'Ongoing Cash Flows'!N615+'Terminal Value'!N615</f>
        <v>8145.25891355663</v>
      </c>
      <c r="O615" s="9" t="n">
        <f aca="false">+Outflows!O615+Fees!O615+'Ongoing Cash Flows'!O615+'Terminal Value'!O615</f>
        <v>7818.92395582718</v>
      </c>
      <c r="P615" s="9" t="n">
        <f aca="false">+Outflows!P615+Fees!P615+'Ongoing Cash Flows'!P615+'Terminal Value'!P615</f>
        <v>7711.27642803081</v>
      </c>
      <c r="Q615" s="9" t="n">
        <f aca="false">+Outflows!Q615+Fees!Q615+'Ongoing Cash Flows'!Q615+'Terminal Value'!Q615</f>
        <v>7682.50891099959</v>
      </c>
      <c r="R615" s="9" t="n">
        <f aca="false">+Outflows!R615+Fees!R615+'Ongoing Cash Flows'!R615+'Terminal Value'!R615</f>
        <v>1014.96369666846</v>
      </c>
      <c r="S615" s="9" t="n">
        <f aca="false">+Outflows!S615+Fees!S615+'Ongoing Cash Flows'!S615+'Terminal Value'!S615</f>
        <v>0</v>
      </c>
      <c r="T615" s="9" t="n">
        <f aca="false">+Outflows!T615+Fees!T615+'Ongoing Cash Flows'!T615+'Terminal Value'!T615</f>
        <v>0</v>
      </c>
      <c r="U615" s="9" t="n">
        <f aca="false">+Outflows!U615+Fees!U615+'Ongoing Cash Flows'!U615+'Terminal Value'!U615</f>
        <v>0</v>
      </c>
      <c r="V615" s="9" t="n">
        <f aca="false">+Outflows!V615+Fees!V615+'Ongoing Cash Flows'!V615+'Terminal Value'!V615</f>
        <v>0</v>
      </c>
      <c r="W615" s="9" t="n">
        <f aca="false">+Outflows!W615+Fees!W615+'Ongoing Cash Flows'!W615+'Terminal Value'!W615</f>
        <v>0</v>
      </c>
      <c r="X615" s="9" t="n">
        <f aca="false">+Outflows!X615+Fees!X615+'Ongoing Cash Flows'!X615+'Terminal Value'!X615</f>
        <v>0</v>
      </c>
      <c r="Y615" s="9" t="n">
        <f aca="false">+Outflows!Y615+Fees!Y615+'Ongoing Cash Flows'!Y615+'Terminal Value'!Y615</f>
        <v>0</v>
      </c>
      <c r="Z615" s="9" t="n">
        <f aca="false">+Outflows!Z615+Fees!Z615+'Ongoing Cash Flows'!Z615+'Terminal Value'!Z615</f>
        <v>0</v>
      </c>
      <c r="AA615" s="9" t="n">
        <f aca="false">+Outflows!AA615+Fees!AA615+'Ongoing Cash Flows'!AA615+'Terminal Value'!AA615</f>
        <v>0</v>
      </c>
      <c r="AB615" s="9" t="n">
        <f aca="false">+Outflows!AB615+Fees!AB615+'Ongoing Cash Flows'!AB615+'Terminal Value'!AB615</f>
        <v>0</v>
      </c>
      <c r="AC615" s="9" t="n">
        <f aca="false">+Outflows!AC615+Fees!AC615+'Ongoing Cash Flows'!AC615+'Terminal Value'!AC615</f>
        <v>0</v>
      </c>
      <c r="AD615" s="9" t="n">
        <f aca="false">+Outflows!AD615+Fees!AD615+'Ongoing Cash Flows'!AD615+'Terminal Value'!AD615</f>
        <v>0</v>
      </c>
      <c r="AE615" s="9" t="n">
        <f aca="false">+Outflows!AE615+Fees!AE615+'Ongoing Cash Flows'!AE615+'Terminal Value'!AE615</f>
        <v>0</v>
      </c>
      <c r="AF615" s="9" t="n">
        <f aca="false">+Outflows!AF615+Fees!AF615+'Ongoing Cash Flows'!AF615+'Terminal Value'!AF615</f>
        <v>0</v>
      </c>
      <c r="AG615" s="9" t="n">
        <f aca="false">+Outflows!AG615+Fees!AG615+'Ongoing Cash Flows'!AG615+'Terminal Value'!AG615</f>
        <v>0</v>
      </c>
      <c r="AH615" s="9" t="n">
        <f aca="false">+Outflows!AH615+Fees!AH615+'Ongoing Cash Flows'!AH615+'Terminal Value'!AH615</f>
        <v>0</v>
      </c>
      <c r="AI615" s="9" t="n">
        <f aca="false">+Outflows!AI615+Fees!AI615+'Ongoing Cash Flows'!AI615+'Terminal Value'!AI615</f>
        <v>0</v>
      </c>
      <c r="AJ615" s="9" t="n">
        <f aca="false">+Outflows!AJ615+Fees!AJ615+'Ongoing Cash Flows'!AJ615+'Terminal Value'!AJ615</f>
        <v>0</v>
      </c>
      <c r="AK615" s="9"/>
      <c r="AL615" s="1"/>
      <c r="AM615" s="32"/>
      <c r="AN615" s="33" t="n">
        <f aca="false">IF(ISERROR(XIRR(B615:AJ615,IRRDates)),-1,XIRR(B615:AJ615,IRRDates))</f>
        <v>0.0666052307573487</v>
      </c>
      <c r="AO615" s="9" t="n">
        <f aca="false">SUMPRODUCT(B615:AJ615,PVRf)</f>
        <v>0</v>
      </c>
      <c r="AP615" s="9" t="n">
        <f aca="false">MIN(0,AO615-$AO$1004)^2</f>
        <v>0</v>
      </c>
      <c r="AQ615" s="9" t="n">
        <f aca="false">MAX(0,AO615-$AO$1004)^2</f>
        <v>0</v>
      </c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20"/>
      <c r="CM615" s="20"/>
      <c r="CN615" s="20"/>
      <c r="CO615" s="20"/>
      <c r="CP615" s="20"/>
    </row>
    <row r="616" customFormat="false" ht="11.25" hidden="false" customHeight="false" outlineLevel="0" collapsed="false">
      <c r="A616" s="1" t="n">
        <v>614</v>
      </c>
      <c r="B616" s="9" t="n">
        <f aca="false">+Outflows!B616+Fees!B616+'Ongoing Cash Flows'!B616+'Terminal Value'!B616</f>
        <v>-103914.303278632</v>
      </c>
      <c r="C616" s="9" t="n">
        <f aca="false">+Outflows!C616+Fees!C616+'Ongoing Cash Flows'!C616+'Terminal Value'!C616</f>
        <v>14380.5095576804</v>
      </c>
      <c r="D616" s="9" t="n">
        <f aca="false">+Outflows!D616+Fees!D616+'Ongoing Cash Flows'!D616+'Terminal Value'!D616</f>
        <v>12467.1532970911</v>
      </c>
      <c r="E616" s="9" t="n">
        <f aca="false">+Outflows!E616+Fees!E616+'Ongoing Cash Flows'!E616+'Terminal Value'!E616</f>
        <v>10513.251697095</v>
      </c>
      <c r="F616" s="9" t="n">
        <f aca="false">+Outflows!F616+Fees!F616+'Ongoing Cash Flows'!F616+'Terminal Value'!F616</f>
        <v>10070.0220624655</v>
      </c>
      <c r="G616" s="9" t="n">
        <f aca="false">+Outflows!G616+Fees!G616+'Ongoing Cash Flows'!G616+'Terminal Value'!G616</f>
        <v>9726.01591108008</v>
      </c>
      <c r="H616" s="9" t="n">
        <f aca="false">+Outflows!H616+Fees!H616+'Ongoing Cash Flows'!H616+'Terminal Value'!H616</f>
        <v>8728.52636411092</v>
      </c>
      <c r="I616" s="9" t="n">
        <f aca="false">+Outflows!I616+Fees!I616+'Ongoing Cash Flows'!I616+'Terminal Value'!I616</f>
        <v>8565.0573759362</v>
      </c>
      <c r="J616" s="9" t="n">
        <f aca="false">+Outflows!J616+Fees!J616+'Ongoing Cash Flows'!J616+'Terminal Value'!J616</f>
        <v>8552.62317340121</v>
      </c>
      <c r="K616" s="9" t="n">
        <f aca="false">+Outflows!K616+Fees!K616+'Ongoing Cash Flows'!K616+'Terminal Value'!K616</f>
        <v>8543.85613290164</v>
      </c>
      <c r="L616" s="9" t="n">
        <f aca="false">+Outflows!L616+Fees!L616+'Ongoing Cash Flows'!L616+'Terminal Value'!L616</f>
        <v>8544.6952385208</v>
      </c>
      <c r="M616" s="9" t="n">
        <f aca="false">+Outflows!M616+Fees!M616+'Ongoing Cash Flows'!M616+'Terminal Value'!M616</f>
        <v>8517.07749859882</v>
      </c>
      <c r="N616" s="9" t="n">
        <f aca="false">+Outflows!N616+Fees!N616+'Ongoing Cash Flows'!N616+'Terminal Value'!N616</f>
        <v>8499.04250598889</v>
      </c>
      <c r="O616" s="9" t="n">
        <f aca="false">+Outflows!O616+Fees!O616+'Ongoing Cash Flows'!O616+'Terminal Value'!O616</f>
        <v>8173.30718146696</v>
      </c>
      <c r="P616" s="9" t="n">
        <f aca="false">+Outflows!P616+Fees!P616+'Ongoing Cash Flows'!P616+'Terminal Value'!P616</f>
        <v>8065.06002046307</v>
      </c>
      <c r="Q616" s="9" t="n">
        <f aca="false">+Outflows!Q616+Fees!Q616+'Ongoing Cash Flows'!Q616+'Terminal Value'!Q616</f>
        <v>8036.89213663936</v>
      </c>
      <c r="R616" s="9" t="n">
        <f aca="false">+Outflows!R616+Fees!R616+'Ongoing Cash Flows'!R616+'Terminal Value'!R616</f>
        <v>1191.85549288459</v>
      </c>
      <c r="S616" s="9" t="n">
        <f aca="false">+Outflows!S616+Fees!S616+'Ongoing Cash Flows'!S616+'Terminal Value'!S616</f>
        <v>0</v>
      </c>
      <c r="T616" s="9" t="n">
        <f aca="false">+Outflows!T616+Fees!T616+'Ongoing Cash Flows'!T616+'Terminal Value'!T616</f>
        <v>0</v>
      </c>
      <c r="U616" s="9" t="n">
        <f aca="false">+Outflows!U616+Fees!U616+'Ongoing Cash Flows'!U616+'Terminal Value'!U616</f>
        <v>0</v>
      </c>
      <c r="V616" s="9" t="n">
        <f aca="false">+Outflows!V616+Fees!V616+'Ongoing Cash Flows'!V616+'Terminal Value'!V616</f>
        <v>0</v>
      </c>
      <c r="W616" s="9" t="n">
        <f aca="false">+Outflows!W616+Fees!W616+'Ongoing Cash Flows'!W616+'Terminal Value'!W616</f>
        <v>0</v>
      </c>
      <c r="X616" s="9" t="n">
        <f aca="false">+Outflows!X616+Fees!X616+'Ongoing Cash Flows'!X616+'Terminal Value'!X616</f>
        <v>0</v>
      </c>
      <c r="Y616" s="9" t="n">
        <f aca="false">+Outflows!Y616+Fees!Y616+'Ongoing Cash Flows'!Y616+'Terminal Value'!Y616</f>
        <v>0</v>
      </c>
      <c r="Z616" s="9" t="n">
        <f aca="false">+Outflows!Z616+Fees!Z616+'Ongoing Cash Flows'!Z616+'Terminal Value'!Z616</f>
        <v>0</v>
      </c>
      <c r="AA616" s="9" t="n">
        <f aca="false">+Outflows!AA616+Fees!AA616+'Ongoing Cash Flows'!AA616+'Terminal Value'!AA616</f>
        <v>0</v>
      </c>
      <c r="AB616" s="9" t="n">
        <f aca="false">+Outflows!AB616+Fees!AB616+'Ongoing Cash Flows'!AB616+'Terminal Value'!AB616</f>
        <v>0</v>
      </c>
      <c r="AC616" s="9" t="n">
        <f aca="false">+Outflows!AC616+Fees!AC616+'Ongoing Cash Flows'!AC616+'Terminal Value'!AC616</f>
        <v>0</v>
      </c>
      <c r="AD616" s="9" t="n">
        <f aca="false">+Outflows!AD616+Fees!AD616+'Ongoing Cash Flows'!AD616+'Terminal Value'!AD616</f>
        <v>0</v>
      </c>
      <c r="AE616" s="9" t="n">
        <f aca="false">+Outflows!AE616+Fees!AE616+'Ongoing Cash Flows'!AE616+'Terminal Value'!AE616</f>
        <v>0</v>
      </c>
      <c r="AF616" s="9" t="n">
        <f aca="false">+Outflows!AF616+Fees!AF616+'Ongoing Cash Flows'!AF616+'Terminal Value'!AF616</f>
        <v>0</v>
      </c>
      <c r="AG616" s="9" t="n">
        <f aca="false">+Outflows!AG616+Fees!AG616+'Ongoing Cash Flows'!AG616+'Terminal Value'!AG616</f>
        <v>0</v>
      </c>
      <c r="AH616" s="9" t="n">
        <f aca="false">+Outflows!AH616+Fees!AH616+'Ongoing Cash Flows'!AH616+'Terminal Value'!AH616</f>
        <v>0</v>
      </c>
      <c r="AI616" s="9" t="n">
        <f aca="false">+Outflows!AI616+Fees!AI616+'Ongoing Cash Flows'!AI616+'Terminal Value'!AI616</f>
        <v>0</v>
      </c>
      <c r="AJ616" s="9" t="n">
        <f aca="false">+Outflows!AJ616+Fees!AJ616+'Ongoing Cash Flows'!AJ616+'Terminal Value'!AJ616</f>
        <v>0</v>
      </c>
      <c r="AK616" s="9"/>
      <c r="AL616" s="1"/>
      <c r="AM616" s="32"/>
      <c r="AN616" s="33" t="n">
        <f aca="false">IF(ISERROR(XIRR(B616:AJ616,IRRDates)),-1,XIRR(B616:AJ616,IRRDates))</f>
        <v>0.0464305356515101</v>
      </c>
      <c r="AO616" s="9" t="n">
        <f aca="false">SUMPRODUCT(B616:AJ616,PVRf)</f>
        <v>0</v>
      </c>
      <c r="AP616" s="9" t="n">
        <f aca="false">MIN(0,AO616-$AO$1004)^2</f>
        <v>0</v>
      </c>
      <c r="AQ616" s="9" t="n">
        <f aca="false">MAX(0,AO616-$AO$1004)^2</f>
        <v>0</v>
      </c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20"/>
      <c r="CM616" s="20"/>
      <c r="CN616" s="20"/>
      <c r="CO616" s="20"/>
      <c r="CP616" s="20"/>
    </row>
    <row r="617" customFormat="false" ht="11.25" hidden="false" customHeight="false" outlineLevel="0" collapsed="false">
      <c r="A617" s="1" t="n">
        <v>615</v>
      </c>
      <c r="B617" s="9" t="n">
        <f aca="false">+Outflows!B617+Fees!B617+'Ongoing Cash Flows'!B617+'Terminal Value'!B617</f>
        <v>-97466.6536657171</v>
      </c>
      <c r="C617" s="9" t="n">
        <f aca="false">+Outflows!C617+Fees!C617+'Ongoing Cash Flows'!C617+'Terminal Value'!C617</f>
        <v>14287.599981673</v>
      </c>
      <c r="D617" s="9" t="n">
        <f aca="false">+Outflows!D617+Fees!D617+'Ongoing Cash Flows'!D617+'Terminal Value'!D617</f>
        <v>12320.175216034</v>
      </c>
      <c r="E617" s="9" t="n">
        <f aca="false">+Outflows!E617+Fees!E617+'Ongoing Cash Flows'!E617+'Terminal Value'!E617</f>
        <v>10248.8139206299</v>
      </c>
      <c r="F617" s="9" t="n">
        <f aca="false">+Outflows!F617+Fees!F617+'Ongoing Cash Flows'!F617+'Terminal Value'!F617</f>
        <v>9756.7185631568</v>
      </c>
      <c r="G617" s="9" t="n">
        <f aca="false">+Outflows!G617+Fees!G617+'Ongoing Cash Flows'!G617+'Terminal Value'!G617</f>
        <v>9506.3727162216</v>
      </c>
      <c r="H617" s="9" t="n">
        <f aca="false">+Outflows!H617+Fees!H617+'Ongoing Cash Flows'!H617+'Terminal Value'!H617</f>
        <v>8572.349847751</v>
      </c>
      <c r="I617" s="9" t="n">
        <f aca="false">+Outflows!I617+Fees!I617+'Ongoing Cash Flows'!I617+'Terminal Value'!I617</f>
        <v>8417.15345193563</v>
      </c>
      <c r="J617" s="9" t="n">
        <f aca="false">+Outflows!J617+Fees!J617+'Ongoing Cash Flows'!J617+'Terminal Value'!J617</f>
        <v>8404.71924940064</v>
      </c>
      <c r="K617" s="9" t="n">
        <f aca="false">+Outflows!K617+Fees!K617+'Ongoing Cash Flows'!K617+'Terminal Value'!K617</f>
        <v>8395.70152428412</v>
      </c>
      <c r="L617" s="9" t="n">
        <f aca="false">+Outflows!L617+Fees!L617+'Ongoing Cash Flows'!L617+'Terminal Value'!L617</f>
        <v>8396.79131452023</v>
      </c>
      <c r="M617" s="9" t="n">
        <f aca="false">+Outflows!M617+Fees!M617+'Ongoing Cash Flows'!M617+'Terminal Value'!M617</f>
        <v>8368.9228899813</v>
      </c>
      <c r="N617" s="9" t="n">
        <f aca="false">+Outflows!N617+Fees!N617+'Ongoing Cash Flows'!N617+'Terminal Value'!N617</f>
        <v>8351.13858198832</v>
      </c>
      <c r="O617" s="9" t="n">
        <f aca="false">+Outflows!O617+Fees!O617+'Ongoing Cash Flows'!O617+'Terminal Value'!O617</f>
        <v>8025.15257284943</v>
      </c>
      <c r="P617" s="9" t="n">
        <f aca="false">+Outflows!P617+Fees!P617+'Ongoing Cash Flows'!P617+'Terminal Value'!P617</f>
        <v>7917.1560964625</v>
      </c>
      <c r="Q617" s="9" t="n">
        <f aca="false">+Outflows!Q617+Fees!Q617+'Ongoing Cash Flows'!Q617+'Terminal Value'!Q617</f>
        <v>7888.73752802184</v>
      </c>
      <c r="R617" s="9" t="n">
        <f aca="false">+Outflows!R617+Fees!R617+'Ongoing Cash Flows'!R617+'Terminal Value'!R617</f>
        <v>1117.90353088431</v>
      </c>
      <c r="S617" s="9" t="n">
        <f aca="false">+Outflows!S617+Fees!S617+'Ongoing Cash Flows'!S617+'Terminal Value'!S617</f>
        <v>0</v>
      </c>
      <c r="T617" s="9" t="n">
        <f aca="false">+Outflows!T617+Fees!T617+'Ongoing Cash Flows'!T617+'Terminal Value'!T617</f>
        <v>0</v>
      </c>
      <c r="U617" s="9" t="n">
        <f aca="false">+Outflows!U617+Fees!U617+'Ongoing Cash Flows'!U617+'Terminal Value'!U617</f>
        <v>0</v>
      </c>
      <c r="V617" s="9" t="n">
        <f aca="false">+Outflows!V617+Fees!V617+'Ongoing Cash Flows'!V617+'Terminal Value'!V617</f>
        <v>0</v>
      </c>
      <c r="W617" s="9" t="n">
        <f aca="false">+Outflows!W617+Fees!W617+'Ongoing Cash Flows'!W617+'Terminal Value'!W617</f>
        <v>0</v>
      </c>
      <c r="X617" s="9" t="n">
        <f aca="false">+Outflows!X617+Fees!X617+'Ongoing Cash Flows'!X617+'Terminal Value'!X617</f>
        <v>0</v>
      </c>
      <c r="Y617" s="9" t="n">
        <f aca="false">+Outflows!Y617+Fees!Y617+'Ongoing Cash Flows'!Y617+'Terminal Value'!Y617</f>
        <v>0</v>
      </c>
      <c r="Z617" s="9" t="n">
        <f aca="false">+Outflows!Z617+Fees!Z617+'Ongoing Cash Flows'!Z617+'Terminal Value'!Z617</f>
        <v>0</v>
      </c>
      <c r="AA617" s="9" t="n">
        <f aca="false">+Outflows!AA617+Fees!AA617+'Ongoing Cash Flows'!AA617+'Terminal Value'!AA617</f>
        <v>0</v>
      </c>
      <c r="AB617" s="9" t="n">
        <f aca="false">+Outflows!AB617+Fees!AB617+'Ongoing Cash Flows'!AB617+'Terminal Value'!AB617</f>
        <v>0</v>
      </c>
      <c r="AC617" s="9" t="n">
        <f aca="false">+Outflows!AC617+Fees!AC617+'Ongoing Cash Flows'!AC617+'Terminal Value'!AC617</f>
        <v>0</v>
      </c>
      <c r="AD617" s="9" t="n">
        <f aca="false">+Outflows!AD617+Fees!AD617+'Ongoing Cash Flows'!AD617+'Terminal Value'!AD617</f>
        <v>0</v>
      </c>
      <c r="AE617" s="9" t="n">
        <f aca="false">+Outflows!AE617+Fees!AE617+'Ongoing Cash Flows'!AE617+'Terminal Value'!AE617</f>
        <v>0</v>
      </c>
      <c r="AF617" s="9" t="n">
        <f aca="false">+Outflows!AF617+Fees!AF617+'Ongoing Cash Flows'!AF617+'Terminal Value'!AF617</f>
        <v>0</v>
      </c>
      <c r="AG617" s="9" t="n">
        <f aca="false">+Outflows!AG617+Fees!AG617+'Ongoing Cash Flows'!AG617+'Terminal Value'!AG617</f>
        <v>0</v>
      </c>
      <c r="AH617" s="9" t="n">
        <f aca="false">+Outflows!AH617+Fees!AH617+'Ongoing Cash Flows'!AH617+'Terminal Value'!AH617</f>
        <v>0</v>
      </c>
      <c r="AI617" s="9" t="n">
        <f aca="false">+Outflows!AI617+Fees!AI617+'Ongoing Cash Flows'!AI617+'Terminal Value'!AI617</f>
        <v>0</v>
      </c>
      <c r="AJ617" s="9" t="n">
        <f aca="false">+Outflows!AJ617+Fees!AJ617+'Ongoing Cash Flows'!AJ617+'Terminal Value'!AJ617</f>
        <v>0</v>
      </c>
      <c r="AK617" s="9"/>
      <c r="AL617" s="1"/>
      <c r="AM617" s="32"/>
      <c r="AN617" s="33" t="n">
        <f aca="false">IF(ISERROR(XIRR(B617:AJ617,IRRDates)),-1,XIRR(B617:AJ617,IRRDates))</f>
        <v>0.0539213936716979</v>
      </c>
      <c r="AO617" s="9" t="n">
        <f aca="false">SUMPRODUCT(B617:AJ617,PVRf)</f>
        <v>0</v>
      </c>
      <c r="AP617" s="9" t="n">
        <f aca="false">MIN(0,AO617-$AO$1004)^2</f>
        <v>0</v>
      </c>
      <c r="AQ617" s="9" t="n">
        <f aca="false">MAX(0,AO617-$AO$1004)^2</f>
        <v>0</v>
      </c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20"/>
      <c r="CM617" s="20"/>
      <c r="CN617" s="20"/>
      <c r="CO617" s="20"/>
      <c r="CP617" s="20"/>
    </row>
    <row r="618" customFormat="false" ht="11.25" hidden="false" customHeight="false" outlineLevel="0" collapsed="false">
      <c r="A618" s="1" t="n">
        <v>616</v>
      </c>
      <c r="B618" s="9" t="n">
        <f aca="false">+Outflows!B618+Fees!B618+'Ongoing Cash Flows'!B618+'Terminal Value'!B618</f>
        <v>-90990.5224211936</v>
      </c>
      <c r="C618" s="9" t="n">
        <f aca="false">+Outflows!C618+Fees!C618+'Ongoing Cash Flows'!C618+'Terminal Value'!C618</f>
        <v>14161.0919610238</v>
      </c>
      <c r="D618" s="9" t="n">
        <f aca="false">+Outflows!D618+Fees!D618+'Ongoing Cash Flows'!D618+'Terminal Value'!D618</f>
        <v>11995.5362995983</v>
      </c>
      <c r="E618" s="9" t="n">
        <f aca="false">+Outflows!E618+Fees!E618+'Ongoing Cash Flows'!E618+'Terminal Value'!E618</f>
        <v>10124.5185152361</v>
      </c>
      <c r="F618" s="9" t="n">
        <f aca="false">+Outflows!F618+Fees!F618+'Ongoing Cash Flows'!F618+'Terminal Value'!F618</f>
        <v>9667.65858696998</v>
      </c>
      <c r="G618" s="9" t="n">
        <f aca="false">+Outflows!G618+Fees!G618+'Ongoing Cash Flows'!G618+'Terminal Value'!G618</f>
        <v>9329.22977869431</v>
      </c>
      <c r="H618" s="9" t="n">
        <f aca="false">+Outflows!H618+Fees!H618+'Ongoing Cash Flows'!H618+'Terminal Value'!H618</f>
        <v>8415.48344247465</v>
      </c>
      <c r="I618" s="9" t="n">
        <f aca="false">+Outflows!I618+Fees!I618+'Ongoing Cash Flows'!I618+'Terminal Value'!I618</f>
        <v>8268.59618209125</v>
      </c>
      <c r="J618" s="9" t="n">
        <f aca="false">+Outflows!J618+Fees!J618+'Ongoing Cash Flows'!J618+'Terminal Value'!J618</f>
        <v>8256.16197955626</v>
      </c>
      <c r="K618" s="9" t="n">
        <f aca="false">+Outflows!K618+Fees!K618+'Ongoing Cash Flows'!K618+'Terminal Value'!K618</f>
        <v>8246.89246245696</v>
      </c>
      <c r="L618" s="9" t="n">
        <f aca="false">+Outflows!L618+Fees!L618+'Ongoing Cash Flows'!L618+'Terminal Value'!L618</f>
        <v>8248.23404467585</v>
      </c>
      <c r="M618" s="9" t="n">
        <f aca="false">+Outflows!M618+Fees!M618+'Ongoing Cash Flows'!M618+'Terminal Value'!M618</f>
        <v>8220.11382815414</v>
      </c>
      <c r="N618" s="9" t="n">
        <f aca="false">+Outflows!N618+Fees!N618+'Ongoing Cash Flows'!N618+'Terminal Value'!N618</f>
        <v>8202.58131214395</v>
      </c>
      <c r="O618" s="9" t="n">
        <f aca="false">+Outflows!O618+Fees!O618+'Ongoing Cash Flows'!O618+'Terminal Value'!O618</f>
        <v>7876.34351102227</v>
      </c>
      <c r="P618" s="9" t="n">
        <f aca="false">+Outflows!P618+Fees!P618+'Ongoing Cash Flows'!P618+'Terminal Value'!P618</f>
        <v>7768.59882661813</v>
      </c>
      <c r="Q618" s="9" t="n">
        <f aca="false">+Outflows!Q618+Fees!Q618+'Ongoing Cash Flows'!Q618+'Terminal Value'!Q618</f>
        <v>7739.92846619468</v>
      </c>
      <c r="R618" s="9" t="n">
        <f aca="false">+Outflows!R618+Fees!R618+'Ongoing Cash Flows'!R618+'Terminal Value'!R618</f>
        <v>1043.62489596212</v>
      </c>
      <c r="S618" s="9" t="n">
        <f aca="false">+Outflows!S618+Fees!S618+'Ongoing Cash Flows'!S618+'Terminal Value'!S618</f>
        <v>0</v>
      </c>
      <c r="T618" s="9" t="n">
        <f aca="false">+Outflows!T618+Fees!T618+'Ongoing Cash Flows'!T618+'Terminal Value'!T618</f>
        <v>0</v>
      </c>
      <c r="U618" s="9" t="n">
        <f aca="false">+Outflows!U618+Fees!U618+'Ongoing Cash Flows'!U618+'Terminal Value'!U618</f>
        <v>0</v>
      </c>
      <c r="V618" s="9" t="n">
        <f aca="false">+Outflows!V618+Fees!V618+'Ongoing Cash Flows'!V618+'Terminal Value'!V618</f>
        <v>0</v>
      </c>
      <c r="W618" s="9" t="n">
        <f aca="false">+Outflows!W618+Fees!W618+'Ongoing Cash Flows'!W618+'Terminal Value'!W618</f>
        <v>0</v>
      </c>
      <c r="X618" s="9" t="n">
        <f aca="false">+Outflows!X618+Fees!X618+'Ongoing Cash Flows'!X618+'Terminal Value'!X618</f>
        <v>0</v>
      </c>
      <c r="Y618" s="9" t="n">
        <f aca="false">+Outflows!Y618+Fees!Y618+'Ongoing Cash Flows'!Y618+'Terminal Value'!Y618</f>
        <v>0</v>
      </c>
      <c r="Z618" s="9" t="n">
        <f aca="false">+Outflows!Z618+Fees!Z618+'Ongoing Cash Flows'!Z618+'Terminal Value'!Z618</f>
        <v>0</v>
      </c>
      <c r="AA618" s="9" t="n">
        <f aca="false">+Outflows!AA618+Fees!AA618+'Ongoing Cash Flows'!AA618+'Terminal Value'!AA618</f>
        <v>0</v>
      </c>
      <c r="AB618" s="9" t="n">
        <f aca="false">+Outflows!AB618+Fees!AB618+'Ongoing Cash Flows'!AB618+'Terminal Value'!AB618</f>
        <v>0</v>
      </c>
      <c r="AC618" s="9" t="n">
        <f aca="false">+Outflows!AC618+Fees!AC618+'Ongoing Cash Flows'!AC618+'Terminal Value'!AC618</f>
        <v>0</v>
      </c>
      <c r="AD618" s="9" t="n">
        <f aca="false">+Outflows!AD618+Fees!AD618+'Ongoing Cash Flows'!AD618+'Terminal Value'!AD618</f>
        <v>0</v>
      </c>
      <c r="AE618" s="9" t="n">
        <f aca="false">+Outflows!AE618+Fees!AE618+'Ongoing Cash Flows'!AE618+'Terminal Value'!AE618</f>
        <v>0</v>
      </c>
      <c r="AF618" s="9" t="n">
        <f aca="false">+Outflows!AF618+Fees!AF618+'Ongoing Cash Flows'!AF618+'Terminal Value'!AF618</f>
        <v>0</v>
      </c>
      <c r="AG618" s="9" t="n">
        <f aca="false">+Outflows!AG618+Fees!AG618+'Ongoing Cash Flows'!AG618+'Terminal Value'!AG618</f>
        <v>0</v>
      </c>
      <c r="AH618" s="9" t="n">
        <f aca="false">+Outflows!AH618+Fees!AH618+'Ongoing Cash Flows'!AH618+'Terminal Value'!AH618</f>
        <v>0</v>
      </c>
      <c r="AI618" s="9" t="n">
        <f aca="false">+Outflows!AI618+Fees!AI618+'Ongoing Cash Flows'!AI618+'Terminal Value'!AI618</f>
        <v>0</v>
      </c>
      <c r="AJ618" s="9" t="n">
        <f aca="false">+Outflows!AJ618+Fees!AJ618+'Ongoing Cash Flows'!AJ618+'Terminal Value'!AJ618</f>
        <v>0</v>
      </c>
      <c r="AK618" s="9"/>
      <c r="AL618" s="1"/>
      <c r="AM618" s="32"/>
      <c r="AN618" s="33" t="n">
        <f aca="false">IF(ISERROR(XIRR(B618:AJ618,IRRDates)),-1,XIRR(B618:AJ618,IRRDates))</f>
        <v>0.0626410768654631</v>
      </c>
      <c r="AO618" s="9" t="n">
        <f aca="false">SUMPRODUCT(B618:AJ618,PVRf)</f>
        <v>0</v>
      </c>
      <c r="AP618" s="9" t="n">
        <f aca="false">MIN(0,AO618-$AO$1004)^2</f>
        <v>0</v>
      </c>
      <c r="AQ618" s="9" t="n">
        <f aca="false">MAX(0,AO618-$AO$1004)^2</f>
        <v>0</v>
      </c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20"/>
      <c r="CM618" s="20"/>
      <c r="CN618" s="20"/>
      <c r="CO618" s="20"/>
      <c r="CP618" s="20"/>
    </row>
    <row r="619" customFormat="false" ht="11.25" hidden="false" customHeight="false" outlineLevel="0" collapsed="false">
      <c r="A619" s="1" t="n">
        <v>617</v>
      </c>
      <c r="B619" s="9" t="n">
        <f aca="false">+Outflows!B619+Fees!B619+'Ongoing Cash Flows'!B619+'Terminal Value'!B619</f>
        <v>-92064.9502944783</v>
      </c>
      <c r="C619" s="9" t="n">
        <f aca="false">+Outflows!C619+Fees!C619+'Ongoing Cash Flows'!C619+'Terminal Value'!C619</f>
        <v>14188.2557058199</v>
      </c>
      <c r="D619" s="9" t="n">
        <f aca="false">+Outflows!D619+Fees!D619+'Ongoing Cash Flows'!D619+'Terminal Value'!D619</f>
        <v>12067.8209867631</v>
      </c>
      <c r="E619" s="9" t="n">
        <f aca="false">+Outflows!E619+Fees!E619+'Ongoing Cash Flows'!E619+'Terminal Value'!E619</f>
        <v>10107.5647229612</v>
      </c>
      <c r="F619" s="9" t="n">
        <f aca="false">+Outflows!F619+Fees!F619+'Ongoing Cash Flows'!F619+'Terminal Value'!F619</f>
        <v>9594.55124690975</v>
      </c>
      <c r="G619" s="9" t="n">
        <f aca="false">+Outflows!G619+Fees!G619+'Ongoing Cash Flows'!G619+'Terminal Value'!G619</f>
        <v>9307.93796139313</v>
      </c>
      <c r="H619" s="9" t="n">
        <f aca="false">+Outflows!H619+Fees!H619+'Ongoing Cash Flows'!H619+'Terminal Value'!H619</f>
        <v>8441.50849228404</v>
      </c>
      <c r="I619" s="9" t="n">
        <f aca="false">+Outflows!I619+Fees!I619+'Ongoing Cash Flows'!I619+'Terminal Value'!I619</f>
        <v>8293.24269796211</v>
      </c>
      <c r="J619" s="9" t="n">
        <f aca="false">+Outflows!J619+Fees!J619+'Ongoing Cash Flows'!J619+'Terminal Value'!J619</f>
        <v>8280.80849542712</v>
      </c>
      <c r="K619" s="9" t="n">
        <f aca="false">+Outflows!K619+Fees!K619+'Ongoing Cash Flows'!K619+'Terminal Value'!K619</f>
        <v>8271.58075208353</v>
      </c>
      <c r="L619" s="9" t="n">
        <f aca="false">+Outflows!L619+Fees!L619+'Ongoing Cash Flows'!L619+'Terminal Value'!L619</f>
        <v>8272.88056054671</v>
      </c>
      <c r="M619" s="9" t="n">
        <f aca="false">+Outflows!M619+Fees!M619+'Ongoing Cash Flows'!M619+'Terminal Value'!M619</f>
        <v>8244.8021177807</v>
      </c>
      <c r="N619" s="9" t="n">
        <f aca="false">+Outflows!N619+Fees!N619+'Ongoing Cash Flows'!N619+'Terminal Value'!N619</f>
        <v>8227.2278280148</v>
      </c>
      <c r="O619" s="9" t="n">
        <f aca="false">+Outflows!O619+Fees!O619+'Ongoing Cash Flows'!O619+'Terminal Value'!O619</f>
        <v>7901.03180064884</v>
      </c>
      <c r="P619" s="9" t="n">
        <f aca="false">+Outflows!P619+Fees!P619+'Ongoing Cash Flows'!P619+'Terminal Value'!P619</f>
        <v>7793.24534248898</v>
      </c>
      <c r="Q619" s="9" t="n">
        <f aca="false">+Outflows!Q619+Fees!Q619+'Ongoing Cash Flows'!Q619+'Terminal Value'!Q619</f>
        <v>7764.61675582124</v>
      </c>
      <c r="R619" s="9" t="n">
        <f aca="false">+Outflows!R619+Fees!R619+'Ongoing Cash Flows'!R619+'Terminal Value'!R619</f>
        <v>1055.94815389755</v>
      </c>
      <c r="S619" s="9" t="n">
        <f aca="false">+Outflows!S619+Fees!S619+'Ongoing Cash Flows'!S619+'Terminal Value'!S619</f>
        <v>0</v>
      </c>
      <c r="T619" s="9" t="n">
        <f aca="false">+Outflows!T619+Fees!T619+'Ongoing Cash Flows'!T619+'Terminal Value'!T619</f>
        <v>0</v>
      </c>
      <c r="U619" s="9" t="n">
        <f aca="false">+Outflows!U619+Fees!U619+'Ongoing Cash Flows'!U619+'Terminal Value'!U619</f>
        <v>0</v>
      </c>
      <c r="V619" s="9" t="n">
        <f aca="false">+Outflows!V619+Fees!V619+'Ongoing Cash Flows'!V619+'Terminal Value'!V619</f>
        <v>0</v>
      </c>
      <c r="W619" s="9" t="n">
        <f aca="false">+Outflows!W619+Fees!W619+'Ongoing Cash Flows'!W619+'Terminal Value'!W619</f>
        <v>0</v>
      </c>
      <c r="X619" s="9" t="n">
        <f aca="false">+Outflows!X619+Fees!X619+'Ongoing Cash Flows'!X619+'Terminal Value'!X619</f>
        <v>0</v>
      </c>
      <c r="Y619" s="9" t="n">
        <f aca="false">+Outflows!Y619+Fees!Y619+'Ongoing Cash Flows'!Y619+'Terminal Value'!Y619</f>
        <v>0</v>
      </c>
      <c r="Z619" s="9" t="n">
        <f aca="false">+Outflows!Z619+Fees!Z619+'Ongoing Cash Flows'!Z619+'Terminal Value'!Z619</f>
        <v>0</v>
      </c>
      <c r="AA619" s="9" t="n">
        <f aca="false">+Outflows!AA619+Fees!AA619+'Ongoing Cash Flows'!AA619+'Terminal Value'!AA619</f>
        <v>0</v>
      </c>
      <c r="AB619" s="9" t="n">
        <f aca="false">+Outflows!AB619+Fees!AB619+'Ongoing Cash Flows'!AB619+'Terminal Value'!AB619</f>
        <v>0</v>
      </c>
      <c r="AC619" s="9" t="n">
        <f aca="false">+Outflows!AC619+Fees!AC619+'Ongoing Cash Flows'!AC619+'Terminal Value'!AC619</f>
        <v>0</v>
      </c>
      <c r="AD619" s="9" t="n">
        <f aca="false">+Outflows!AD619+Fees!AD619+'Ongoing Cash Flows'!AD619+'Terminal Value'!AD619</f>
        <v>0</v>
      </c>
      <c r="AE619" s="9" t="n">
        <f aca="false">+Outflows!AE619+Fees!AE619+'Ongoing Cash Flows'!AE619+'Terminal Value'!AE619</f>
        <v>0</v>
      </c>
      <c r="AF619" s="9" t="n">
        <f aca="false">+Outflows!AF619+Fees!AF619+'Ongoing Cash Flows'!AF619+'Terminal Value'!AF619</f>
        <v>0</v>
      </c>
      <c r="AG619" s="9" t="n">
        <f aca="false">+Outflows!AG619+Fees!AG619+'Ongoing Cash Flows'!AG619+'Terminal Value'!AG619</f>
        <v>0</v>
      </c>
      <c r="AH619" s="9" t="n">
        <f aca="false">+Outflows!AH619+Fees!AH619+'Ongoing Cash Flows'!AH619+'Terminal Value'!AH619</f>
        <v>0</v>
      </c>
      <c r="AI619" s="9" t="n">
        <f aca="false">+Outflows!AI619+Fees!AI619+'Ongoing Cash Flows'!AI619+'Terminal Value'!AI619</f>
        <v>0</v>
      </c>
      <c r="AJ619" s="9" t="n">
        <f aca="false">+Outflows!AJ619+Fees!AJ619+'Ongoing Cash Flows'!AJ619+'Terminal Value'!AJ619</f>
        <v>0</v>
      </c>
      <c r="AK619" s="9"/>
      <c r="AL619" s="1"/>
      <c r="AM619" s="32"/>
      <c r="AN619" s="33" t="n">
        <f aca="false">IF(ISERROR(XIRR(B619:AJ619,IRRDates)),-1,XIRR(B619:AJ619,IRRDates))</f>
        <v>0.0609054219499414</v>
      </c>
      <c r="AO619" s="9" t="n">
        <f aca="false">SUMPRODUCT(B619:AJ619,PVRf)</f>
        <v>0</v>
      </c>
      <c r="AP619" s="9" t="n">
        <f aca="false">MIN(0,AO619-$AO$1004)^2</f>
        <v>0</v>
      </c>
      <c r="AQ619" s="9" t="n">
        <f aca="false">MAX(0,AO619-$AO$1004)^2</f>
        <v>0</v>
      </c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20"/>
      <c r="CM619" s="20"/>
      <c r="CN619" s="20"/>
      <c r="CO619" s="20"/>
      <c r="CP619" s="20"/>
    </row>
    <row r="620" customFormat="false" ht="11.25" hidden="false" customHeight="false" outlineLevel="0" collapsed="false">
      <c r="A620" s="1" t="n">
        <v>618</v>
      </c>
      <c r="B620" s="9" t="n">
        <f aca="false">+Outflows!B620+Fees!B620+'Ongoing Cash Flows'!B620+'Terminal Value'!B620</f>
        <v>-100100.205416512</v>
      </c>
      <c r="C620" s="9" t="n">
        <f aca="false">+Outflows!C620+Fees!C620+'Ongoing Cash Flows'!C620+'Terminal Value'!C620</f>
        <v>14258.8383806359</v>
      </c>
      <c r="D620" s="9" t="n">
        <f aca="false">+Outflows!D620+Fees!D620+'Ongoing Cash Flows'!D620+'Terminal Value'!D620</f>
        <v>12364.2296627219</v>
      </c>
      <c r="E620" s="9" t="n">
        <f aca="false">+Outflows!E620+Fees!E620+'Ongoing Cash Flows'!E620+'Terminal Value'!E620</f>
        <v>10230.2178997101</v>
      </c>
      <c r="F620" s="9" t="n">
        <f aca="false">+Outflows!F620+Fees!F620+'Ongoing Cash Flows'!F620+'Terminal Value'!F620</f>
        <v>9917.96709684629</v>
      </c>
      <c r="G620" s="9" t="n">
        <f aca="false">+Outflows!G620+Fees!G620+'Ongoing Cash Flows'!G620+'Terminal Value'!G620</f>
        <v>9610.43958017454</v>
      </c>
      <c r="H620" s="9" t="n">
        <f aca="false">+Outflows!H620+Fees!H620+'Ongoing Cash Flows'!H620+'Terminal Value'!H620</f>
        <v>8636.14037031117</v>
      </c>
      <c r="I620" s="9" t="n">
        <f aca="false">+Outflows!I620+Fees!I620+'Ongoing Cash Flows'!I620+'Terminal Value'!I620</f>
        <v>8477.56502225746</v>
      </c>
      <c r="J620" s="9" t="n">
        <f aca="false">+Outflows!J620+Fees!J620+'Ongoing Cash Flows'!J620+'Terminal Value'!J620</f>
        <v>8465.13081972247</v>
      </c>
      <c r="K620" s="9" t="n">
        <f aca="false">+Outflows!K620+Fees!K620+'Ongoing Cash Flows'!K620+'Terminal Value'!K620</f>
        <v>8456.21548709802</v>
      </c>
      <c r="L620" s="9" t="n">
        <f aca="false">+Outflows!L620+Fees!L620+'Ongoing Cash Flows'!L620+'Terminal Value'!L620</f>
        <v>8457.20288484206</v>
      </c>
      <c r="M620" s="9" t="n">
        <f aca="false">+Outflows!M620+Fees!M620+'Ongoing Cash Flows'!M620+'Terminal Value'!M620</f>
        <v>8429.4368527952</v>
      </c>
      <c r="N620" s="9" t="n">
        <f aca="false">+Outflows!N620+Fees!N620+'Ongoing Cash Flows'!N620+'Terminal Value'!N620</f>
        <v>8411.55015231015</v>
      </c>
      <c r="O620" s="9" t="n">
        <f aca="false">+Outflows!O620+Fees!O620+'Ongoing Cash Flows'!O620+'Terminal Value'!O620</f>
        <v>8085.66653566334</v>
      </c>
      <c r="P620" s="9" t="n">
        <f aca="false">+Outflows!P620+Fees!P620+'Ongoing Cash Flows'!P620+'Terminal Value'!P620</f>
        <v>7977.56766678433</v>
      </c>
      <c r="Q620" s="9" t="n">
        <f aca="false">+Outflows!Q620+Fees!Q620+'Ongoing Cash Flows'!Q620+'Terminal Value'!Q620</f>
        <v>7949.25149083574</v>
      </c>
      <c r="R620" s="9" t="n">
        <f aca="false">+Outflows!R620+Fees!R620+'Ongoing Cash Flows'!R620+'Terminal Value'!R620</f>
        <v>1148.10931604522</v>
      </c>
      <c r="S620" s="9" t="n">
        <f aca="false">+Outflows!S620+Fees!S620+'Ongoing Cash Flows'!S620+'Terminal Value'!S620</f>
        <v>0</v>
      </c>
      <c r="T620" s="9" t="n">
        <f aca="false">+Outflows!T620+Fees!T620+'Ongoing Cash Flows'!T620+'Terminal Value'!T620</f>
        <v>0</v>
      </c>
      <c r="U620" s="9" t="n">
        <f aca="false">+Outflows!U620+Fees!U620+'Ongoing Cash Flows'!U620+'Terminal Value'!U620</f>
        <v>0</v>
      </c>
      <c r="V620" s="9" t="n">
        <f aca="false">+Outflows!V620+Fees!V620+'Ongoing Cash Flows'!V620+'Terminal Value'!V620</f>
        <v>0</v>
      </c>
      <c r="W620" s="9" t="n">
        <f aca="false">+Outflows!W620+Fees!W620+'Ongoing Cash Flows'!W620+'Terminal Value'!W620</f>
        <v>0</v>
      </c>
      <c r="X620" s="9" t="n">
        <f aca="false">+Outflows!X620+Fees!X620+'Ongoing Cash Flows'!X620+'Terminal Value'!X620</f>
        <v>0</v>
      </c>
      <c r="Y620" s="9" t="n">
        <f aca="false">+Outflows!Y620+Fees!Y620+'Ongoing Cash Flows'!Y620+'Terminal Value'!Y620</f>
        <v>0</v>
      </c>
      <c r="Z620" s="9" t="n">
        <f aca="false">+Outflows!Z620+Fees!Z620+'Ongoing Cash Flows'!Z620+'Terminal Value'!Z620</f>
        <v>0</v>
      </c>
      <c r="AA620" s="9" t="n">
        <f aca="false">+Outflows!AA620+Fees!AA620+'Ongoing Cash Flows'!AA620+'Terminal Value'!AA620</f>
        <v>0</v>
      </c>
      <c r="AB620" s="9" t="n">
        <f aca="false">+Outflows!AB620+Fees!AB620+'Ongoing Cash Flows'!AB620+'Terminal Value'!AB620</f>
        <v>0</v>
      </c>
      <c r="AC620" s="9" t="n">
        <f aca="false">+Outflows!AC620+Fees!AC620+'Ongoing Cash Flows'!AC620+'Terminal Value'!AC620</f>
        <v>0</v>
      </c>
      <c r="AD620" s="9" t="n">
        <f aca="false">+Outflows!AD620+Fees!AD620+'Ongoing Cash Flows'!AD620+'Terminal Value'!AD620</f>
        <v>0</v>
      </c>
      <c r="AE620" s="9" t="n">
        <f aca="false">+Outflows!AE620+Fees!AE620+'Ongoing Cash Flows'!AE620+'Terminal Value'!AE620</f>
        <v>0</v>
      </c>
      <c r="AF620" s="9" t="n">
        <f aca="false">+Outflows!AF620+Fees!AF620+'Ongoing Cash Flows'!AF620+'Terminal Value'!AF620</f>
        <v>0</v>
      </c>
      <c r="AG620" s="9" t="n">
        <f aca="false">+Outflows!AG620+Fees!AG620+'Ongoing Cash Flows'!AG620+'Terminal Value'!AG620</f>
        <v>0</v>
      </c>
      <c r="AH620" s="9" t="n">
        <f aca="false">+Outflows!AH620+Fees!AH620+'Ongoing Cash Flows'!AH620+'Terminal Value'!AH620</f>
        <v>0</v>
      </c>
      <c r="AI620" s="9" t="n">
        <f aca="false">+Outflows!AI620+Fees!AI620+'Ongoing Cash Flows'!AI620+'Terminal Value'!AI620</f>
        <v>0</v>
      </c>
      <c r="AJ620" s="9" t="n">
        <f aca="false">+Outflows!AJ620+Fees!AJ620+'Ongoing Cash Flows'!AJ620+'Terminal Value'!AJ620</f>
        <v>0</v>
      </c>
      <c r="AK620" s="9"/>
      <c r="AL620" s="1"/>
      <c r="AM620" s="32"/>
      <c r="AN620" s="33" t="n">
        <f aca="false">IF(ISERROR(XIRR(B620:AJ620,IRRDates)),-1,XIRR(B620:AJ620,IRRDates))</f>
        <v>0.0505173225135789</v>
      </c>
      <c r="AO620" s="9" t="n">
        <f aca="false">SUMPRODUCT(B620:AJ620,PVRf)</f>
        <v>0</v>
      </c>
      <c r="AP620" s="9" t="n">
        <f aca="false">MIN(0,AO620-$AO$1004)^2</f>
        <v>0</v>
      </c>
      <c r="AQ620" s="9" t="n">
        <f aca="false">MAX(0,AO620-$AO$1004)^2</f>
        <v>0</v>
      </c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20"/>
      <c r="CM620" s="20"/>
      <c r="CN620" s="20"/>
      <c r="CO620" s="20"/>
      <c r="CP620" s="20"/>
    </row>
    <row r="621" customFormat="false" ht="11.25" hidden="false" customHeight="false" outlineLevel="0" collapsed="false">
      <c r="A621" s="1" t="n">
        <v>619</v>
      </c>
      <c r="B621" s="9" t="n">
        <f aca="false">+Outflows!B621+Fees!B621+'Ongoing Cash Flows'!B621+'Terminal Value'!B621</f>
        <v>-99897.0861591944</v>
      </c>
      <c r="C621" s="9" t="n">
        <f aca="false">+Outflows!C621+Fees!C621+'Ongoing Cash Flows'!C621+'Terminal Value'!C621</f>
        <v>14265.8162525809</v>
      </c>
      <c r="D621" s="9" t="n">
        <f aca="false">+Outflows!D621+Fees!D621+'Ongoing Cash Flows'!D621+'Terminal Value'!D621</f>
        <v>12317.6251824805</v>
      </c>
      <c r="E621" s="9" t="n">
        <f aca="false">+Outflows!E621+Fees!E621+'Ongoing Cash Flows'!E621+'Terminal Value'!E621</f>
        <v>10318.2453605022</v>
      </c>
      <c r="F621" s="9" t="n">
        <f aca="false">+Outflows!F621+Fees!F621+'Ongoing Cash Flows'!F621+'Terminal Value'!F621</f>
        <v>9853.36016897884</v>
      </c>
      <c r="G621" s="9" t="n">
        <f aca="false">+Outflows!G621+Fees!G621+'Ongoing Cash Flows'!G621+'Terminal Value'!G621</f>
        <v>9578.81154226801</v>
      </c>
      <c r="H621" s="9" t="n">
        <f aca="false">+Outflows!H621+Fees!H621+'Ongoing Cash Flows'!H621+'Terminal Value'!H621</f>
        <v>8631.2203669118</v>
      </c>
      <c r="I621" s="9" t="n">
        <f aca="false">+Outflows!I621+Fees!I621+'Ongoing Cash Flows'!I621+'Terminal Value'!I621</f>
        <v>8472.90562899</v>
      </c>
      <c r="J621" s="9" t="n">
        <f aca="false">+Outflows!J621+Fees!J621+'Ongoing Cash Flows'!J621+'Terminal Value'!J621</f>
        <v>8460.47142645501</v>
      </c>
      <c r="K621" s="9" t="n">
        <f aca="false">+Outflows!K621+Fees!K621+'Ongoing Cash Flows'!K621+'Terminal Value'!K621</f>
        <v>8451.54819655384</v>
      </c>
      <c r="L621" s="9" t="n">
        <f aca="false">+Outflows!L621+Fees!L621+'Ongoing Cash Flows'!L621+'Terminal Value'!L621</f>
        <v>8452.5434915746</v>
      </c>
      <c r="M621" s="9" t="n">
        <f aca="false">+Outflows!M621+Fees!M621+'Ongoing Cash Flows'!M621+'Terminal Value'!M621</f>
        <v>8424.76956225102</v>
      </c>
      <c r="N621" s="9" t="n">
        <f aca="false">+Outflows!N621+Fees!N621+'Ongoing Cash Flows'!N621+'Terminal Value'!N621</f>
        <v>8406.89075904269</v>
      </c>
      <c r="O621" s="9" t="n">
        <f aca="false">+Outflows!O621+Fees!O621+'Ongoing Cash Flows'!O621+'Terminal Value'!O621</f>
        <v>8080.99924511916</v>
      </c>
      <c r="P621" s="9" t="n">
        <f aca="false">+Outflows!P621+Fees!P621+'Ongoing Cash Flows'!P621+'Terminal Value'!P621</f>
        <v>7972.90827351687</v>
      </c>
      <c r="Q621" s="9" t="n">
        <f aca="false">+Outflows!Q621+Fees!Q621+'Ongoing Cash Flows'!Q621+'Terminal Value'!Q621</f>
        <v>7944.58420029156</v>
      </c>
      <c r="R621" s="9" t="n">
        <f aca="false">+Outflows!R621+Fees!R621+'Ongoing Cash Flows'!R621+'Terminal Value'!R621</f>
        <v>1145.7796194115</v>
      </c>
      <c r="S621" s="9" t="n">
        <f aca="false">+Outflows!S621+Fees!S621+'Ongoing Cash Flows'!S621+'Terminal Value'!S621</f>
        <v>0</v>
      </c>
      <c r="T621" s="9" t="n">
        <f aca="false">+Outflows!T621+Fees!T621+'Ongoing Cash Flows'!T621+'Terminal Value'!T621</f>
        <v>0</v>
      </c>
      <c r="U621" s="9" t="n">
        <f aca="false">+Outflows!U621+Fees!U621+'Ongoing Cash Flows'!U621+'Terminal Value'!U621</f>
        <v>0</v>
      </c>
      <c r="V621" s="9" t="n">
        <f aca="false">+Outflows!V621+Fees!V621+'Ongoing Cash Flows'!V621+'Terminal Value'!V621</f>
        <v>0</v>
      </c>
      <c r="W621" s="9" t="n">
        <f aca="false">+Outflows!W621+Fees!W621+'Ongoing Cash Flows'!W621+'Terminal Value'!W621</f>
        <v>0</v>
      </c>
      <c r="X621" s="9" t="n">
        <f aca="false">+Outflows!X621+Fees!X621+'Ongoing Cash Flows'!X621+'Terminal Value'!X621</f>
        <v>0</v>
      </c>
      <c r="Y621" s="9" t="n">
        <f aca="false">+Outflows!Y621+Fees!Y621+'Ongoing Cash Flows'!Y621+'Terminal Value'!Y621</f>
        <v>0</v>
      </c>
      <c r="Z621" s="9" t="n">
        <f aca="false">+Outflows!Z621+Fees!Z621+'Ongoing Cash Flows'!Z621+'Terminal Value'!Z621</f>
        <v>0</v>
      </c>
      <c r="AA621" s="9" t="n">
        <f aca="false">+Outflows!AA621+Fees!AA621+'Ongoing Cash Flows'!AA621+'Terminal Value'!AA621</f>
        <v>0</v>
      </c>
      <c r="AB621" s="9" t="n">
        <f aca="false">+Outflows!AB621+Fees!AB621+'Ongoing Cash Flows'!AB621+'Terminal Value'!AB621</f>
        <v>0</v>
      </c>
      <c r="AC621" s="9" t="n">
        <f aca="false">+Outflows!AC621+Fees!AC621+'Ongoing Cash Flows'!AC621+'Terminal Value'!AC621</f>
        <v>0</v>
      </c>
      <c r="AD621" s="9" t="n">
        <f aca="false">+Outflows!AD621+Fees!AD621+'Ongoing Cash Flows'!AD621+'Terminal Value'!AD621</f>
        <v>0</v>
      </c>
      <c r="AE621" s="9" t="n">
        <f aca="false">+Outflows!AE621+Fees!AE621+'Ongoing Cash Flows'!AE621+'Terminal Value'!AE621</f>
        <v>0</v>
      </c>
      <c r="AF621" s="9" t="n">
        <f aca="false">+Outflows!AF621+Fees!AF621+'Ongoing Cash Flows'!AF621+'Terminal Value'!AF621</f>
        <v>0</v>
      </c>
      <c r="AG621" s="9" t="n">
        <f aca="false">+Outflows!AG621+Fees!AG621+'Ongoing Cash Flows'!AG621+'Terminal Value'!AG621</f>
        <v>0</v>
      </c>
      <c r="AH621" s="9" t="n">
        <f aca="false">+Outflows!AH621+Fees!AH621+'Ongoing Cash Flows'!AH621+'Terminal Value'!AH621</f>
        <v>0</v>
      </c>
      <c r="AI621" s="9" t="n">
        <f aca="false">+Outflows!AI621+Fees!AI621+'Ongoing Cash Flows'!AI621+'Terminal Value'!AI621</f>
        <v>0</v>
      </c>
      <c r="AJ621" s="9" t="n">
        <f aca="false">+Outflows!AJ621+Fees!AJ621+'Ongoing Cash Flows'!AJ621+'Terminal Value'!AJ621</f>
        <v>0</v>
      </c>
      <c r="AK621" s="9"/>
      <c r="AL621" s="1"/>
      <c r="AM621" s="32"/>
      <c r="AN621" s="33" t="n">
        <f aca="false">IF(ISERROR(XIRR(B621:AJ621,IRRDates)),-1,XIRR(B621:AJ621,IRRDates))</f>
        <v>0.0507395021773622</v>
      </c>
      <c r="AO621" s="9" t="n">
        <f aca="false">SUMPRODUCT(B621:AJ621,PVRf)</f>
        <v>0</v>
      </c>
      <c r="AP621" s="9" t="n">
        <f aca="false">MIN(0,AO621-$AO$1004)^2</f>
        <v>0</v>
      </c>
      <c r="AQ621" s="9" t="n">
        <f aca="false">MAX(0,AO621-$AO$1004)^2</f>
        <v>0</v>
      </c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20"/>
      <c r="CM621" s="20"/>
      <c r="CN621" s="20"/>
      <c r="CO621" s="20"/>
      <c r="CP621" s="20"/>
    </row>
    <row r="622" customFormat="false" ht="11.25" hidden="false" customHeight="false" outlineLevel="0" collapsed="false">
      <c r="A622" s="1" t="n">
        <v>620</v>
      </c>
      <c r="B622" s="9" t="n">
        <f aca="false">+Outflows!B622+Fees!B622+'Ongoing Cash Flows'!B622+'Terminal Value'!B622</f>
        <v>-97234.1886614329</v>
      </c>
      <c r="C622" s="9" t="n">
        <f aca="false">+Outflows!C622+Fees!C622+'Ongoing Cash Flows'!C622+'Terminal Value'!C622</f>
        <v>14287.7835274653</v>
      </c>
      <c r="D622" s="9" t="n">
        <f aca="false">+Outflows!D622+Fees!D622+'Ongoing Cash Flows'!D622+'Terminal Value'!D622</f>
        <v>12161.2884942323</v>
      </c>
      <c r="E622" s="9" t="n">
        <f aca="false">+Outflows!E622+Fees!E622+'Ongoing Cash Flows'!E622+'Terminal Value'!E622</f>
        <v>10270.3270106677</v>
      </c>
      <c r="F622" s="9" t="n">
        <f aca="false">+Outflows!F622+Fees!F622+'Ongoing Cash Flows'!F622+'Terminal Value'!F622</f>
        <v>9794.98141392797</v>
      </c>
      <c r="G622" s="9" t="n">
        <f aca="false">+Outflows!G622+Fees!G622+'Ongoing Cash Flows'!G622+'Terminal Value'!G622</f>
        <v>9541.84801919514</v>
      </c>
      <c r="H622" s="9" t="n">
        <f aca="false">+Outflows!H622+Fees!H622+'Ongoing Cash Flows'!H622+'Terminal Value'!H622</f>
        <v>8566.71902462562</v>
      </c>
      <c r="I622" s="9" t="n">
        <f aca="false">+Outflows!I622+Fees!I622+'Ongoing Cash Flows'!I622+'Terminal Value'!I622</f>
        <v>8411.82089070935</v>
      </c>
      <c r="J622" s="9" t="n">
        <f aca="false">+Outflows!J622+Fees!J622+'Ongoing Cash Flows'!J622+'Terminal Value'!J622</f>
        <v>8399.38668817436</v>
      </c>
      <c r="K622" s="9" t="n">
        <f aca="false">+Outflows!K622+Fees!K622+'Ongoing Cash Flows'!K622+'Terminal Value'!K622</f>
        <v>8390.35992481848</v>
      </c>
      <c r="L622" s="9" t="n">
        <f aca="false">+Outflows!L622+Fees!L622+'Ongoing Cash Flows'!L622+'Terminal Value'!L622</f>
        <v>8391.45875329395</v>
      </c>
      <c r="M622" s="9" t="n">
        <f aca="false">+Outflows!M622+Fees!M622+'Ongoing Cash Flows'!M622+'Terminal Value'!M622</f>
        <v>8363.58129051566</v>
      </c>
      <c r="N622" s="9" t="n">
        <f aca="false">+Outflows!N622+Fees!N622+'Ongoing Cash Flows'!N622+'Terminal Value'!N622</f>
        <v>8345.80602076204</v>
      </c>
      <c r="O622" s="9" t="n">
        <f aca="false">+Outflows!O622+Fees!O622+'Ongoing Cash Flows'!O622+'Terminal Value'!O622</f>
        <v>8019.81097338379</v>
      </c>
      <c r="P622" s="9" t="n">
        <f aca="false">+Outflows!P622+Fees!P622+'Ongoing Cash Flows'!P622+'Terminal Value'!P622</f>
        <v>7911.82353523622</v>
      </c>
      <c r="Q622" s="9" t="n">
        <f aca="false">+Outflows!Q622+Fees!Q622+'Ongoing Cash Flows'!Q622+'Terminal Value'!Q622</f>
        <v>7883.3959285562</v>
      </c>
      <c r="R622" s="9" t="n">
        <f aca="false">+Outflows!R622+Fees!R622+'Ongoing Cash Flows'!R622+'Terminal Value'!R622</f>
        <v>1115.23725027117</v>
      </c>
      <c r="S622" s="9" t="n">
        <f aca="false">+Outflows!S622+Fees!S622+'Ongoing Cash Flows'!S622+'Terminal Value'!S622</f>
        <v>0</v>
      </c>
      <c r="T622" s="9" t="n">
        <f aca="false">+Outflows!T622+Fees!T622+'Ongoing Cash Flows'!T622+'Terminal Value'!T622</f>
        <v>0</v>
      </c>
      <c r="U622" s="9" t="n">
        <f aca="false">+Outflows!U622+Fees!U622+'Ongoing Cash Flows'!U622+'Terminal Value'!U622</f>
        <v>0</v>
      </c>
      <c r="V622" s="9" t="n">
        <f aca="false">+Outflows!V622+Fees!V622+'Ongoing Cash Flows'!V622+'Terminal Value'!V622</f>
        <v>0</v>
      </c>
      <c r="W622" s="9" t="n">
        <f aca="false">+Outflows!W622+Fees!W622+'Ongoing Cash Flows'!W622+'Terminal Value'!W622</f>
        <v>0</v>
      </c>
      <c r="X622" s="9" t="n">
        <f aca="false">+Outflows!X622+Fees!X622+'Ongoing Cash Flows'!X622+'Terminal Value'!X622</f>
        <v>0</v>
      </c>
      <c r="Y622" s="9" t="n">
        <f aca="false">+Outflows!Y622+Fees!Y622+'Ongoing Cash Flows'!Y622+'Terminal Value'!Y622</f>
        <v>0</v>
      </c>
      <c r="Z622" s="9" t="n">
        <f aca="false">+Outflows!Z622+Fees!Z622+'Ongoing Cash Flows'!Z622+'Terminal Value'!Z622</f>
        <v>0</v>
      </c>
      <c r="AA622" s="9" t="n">
        <f aca="false">+Outflows!AA622+Fees!AA622+'Ongoing Cash Flows'!AA622+'Terminal Value'!AA622</f>
        <v>0</v>
      </c>
      <c r="AB622" s="9" t="n">
        <f aca="false">+Outflows!AB622+Fees!AB622+'Ongoing Cash Flows'!AB622+'Terminal Value'!AB622</f>
        <v>0</v>
      </c>
      <c r="AC622" s="9" t="n">
        <f aca="false">+Outflows!AC622+Fees!AC622+'Ongoing Cash Flows'!AC622+'Terminal Value'!AC622</f>
        <v>0</v>
      </c>
      <c r="AD622" s="9" t="n">
        <f aca="false">+Outflows!AD622+Fees!AD622+'Ongoing Cash Flows'!AD622+'Terminal Value'!AD622</f>
        <v>0</v>
      </c>
      <c r="AE622" s="9" t="n">
        <f aca="false">+Outflows!AE622+Fees!AE622+'Ongoing Cash Flows'!AE622+'Terminal Value'!AE622</f>
        <v>0</v>
      </c>
      <c r="AF622" s="9" t="n">
        <f aca="false">+Outflows!AF622+Fees!AF622+'Ongoing Cash Flows'!AF622+'Terminal Value'!AF622</f>
        <v>0</v>
      </c>
      <c r="AG622" s="9" t="n">
        <f aca="false">+Outflows!AG622+Fees!AG622+'Ongoing Cash Flows'!AG622+'Terminal Value'!AG622</f>
        <v>0</v>
      </c>
      <c r="AH622" s="9" t="n">
        <f aca="false">+Outflows!AH622+Fees!AH622+'Ongoing Cash Flows'!AH622+'Terminal Value'!AH622</f>
        <v>0</v>
      </c>
      <c r="AI622" s="9" t="n">
        <f aca="false">+Outflows!AI622+Fees!AI622+'Ongoing Cash Flows'!AI622+'Terminal Value'!AI622</f>
        <v>0</v>
      </c>
      <c r="AJ622" s="9" t="n">
        <f aca="false">+Outflows!AJ622+Fees!AJ622+'Ongoing Cash Flows'!AJ622+'Terminal Value'!AJ622</f>
        <v>0</v>
      </c>
      <c r="AK622" s="9"/>
      <c r="AL622" s="1"/>
      <c r="AM622" s="32"/>
      <c r="AN622" s="33" t="n">
        <f aca="false">IF(ISERROR(XIRR(B622:AJ622,IRRDates)),-1,XIRR(B622:AJ622,IRRDates))</f>
        <v>0.0541484811939619</v>
      </c>
      <c r="AO622" s="9" t="n">
        <f aca="false">SUMPRODUCT(B622:AJ622,PVRf)</f>
        <v>0</v>
      </c>
      <c r="AP622" s="9" t="n">
        <f aca="false">MIN(0,AO622-$AO$1004)^2</f>
        <v>0</v>
      </c>
      <c r="AQ622" s="9" t="n">
        <f aca="false">MAX(0,AO622-$AO$1004)^2</f>
        <v>0</v>
      </c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20"/>
      <c r="CM622" s="20"/>
      <c r="CN622" s="20"/>
      <c r="CO622" s="20"/>
      <c r="CP622" s="20"/>
    </row>
    <row r="623" customFormat="false" ht="11.25" hidden="false" customHeight="false" outlineLevel="0" collapsed="false">
      <c r="A623" s="1" t="n">
        <v>621</v>
      </c>
      <c r="B623" s="9" t="n">
        <f aca="false">+Outflows!B623+Fees!B623+'Ongoing Cash Flows'!B623+'Terminal Value'!B623</f>
        <v>-101770.68824017</v>
      </c>
      <c r="C623" s="9" t="n">
        <f aca="false">+Outflows!C623+Fees!C623+'Ongoing Cash Flows'!C623+'Terminal Value'!C623</f>
        <v>14290.2238410566</v>
      </c>
      <c r="D623" s="9" t="n">
        <f aca="false">+Outflows!D623+Fees!D623+'Ongoing Cash Flows'!D623+'Terminal Value'!D623</f>
        <v>12352.8526896891</v>
      </c>
      <c r="E623" s="9" t="n">
        <f aca="false">+Outflows!E623+Fees!E623+'Ongoing Cash Flows'!E623+'Terminal Value'!E623</f>
        <v>10450.4327007611</v>
      </c>
      <c r="F623" s="9" t="n">
        <f aca="false">+Outflows!F623+Fees!F623+'Ongoing Cash Flows'!F623+'Terminal Value'!F623</f>
        <v>9917.14662026506</v>
      </c>
      <c r="G623" s="9" t="n">
        <f aca="false">+Outflows!G623+Fees!G623+'Ongoing Cash Flows'!G623+'Terminal Value'!G623</f>
        <v>9631.51084258225</v>
      </c>
      <c r="H623" s="9" t="n">
        <f aca="false">+Outflows!H623+Fees!H623+'Ongoing Cash Flows'!H623+'Terminal Value'!H623</f>
        <v>8676.60320618169</v>
      </c>
      <c r="I623" s="9" t="n">
        <f aca="false">+Outflows!I623+Fees!I623+'Ongoing Cash Flows'!I623+'Terminal Value'!I623</f>
        <v>8515.88456184591</v>
      </c>
      <c r="J623" s="9" t="n">
        <f aca="false">+Outflows!J623+Fees!J623+'Ongoing Cash Flows'!J623+'Terminal Value'!J623</f>
        <v>8503.45035931092</v>
      </c>
      <c r="K623" s="9" t="n">
        <f aca="false">+Outflows!K623+Fees!K623+'Ongoing Cash Flows'!K623+'Terminal Value'!K623</f>
        <v>8494.59997505866</v>
      </c>
      <c r="L623" s="9" t="n">
        <f aca="false">+Outflows!L623+Fees!L623+'Ongoing Cash Flows'!L623+'Terminal Value'!L623</f>
        <v>8495.52242443051</v>
      </c>
      <c r="M623" s="9" t="n">
        <f aca="false">+Outflows!M623+Fees!M623+'Ongoing Cash Flows'!M623+'Terminal Value'!M623</f>
        <v>8467.82134075584</v>
      </c>
      <c r="N623" s="9" t="n">
        <f aca="false">+Outflows!N623+Fees!N623+'Ongoing Cash Flows'!N623+'Terminal Value'!N623</f>
        <v>8449.86969189861</v>
      </c>
      <c r="O623" s="9" t="n">
        <f aca="false">+Outflows!O623+Fees!O623+'Ongoing Cash Flows'!O623+'Terminal Value'!O623</f>
        <v>8124.05102362398</v>
      </c>
      <c r="P623" s="9" t="n">
        <f aca="false">+Outflows!P623+Fees!P623+'Ongoing Cash Flows'!P623+'Terminal Value'!P623</f>
        <v>8015.88720637279</v>
      </c>
      <c r="Q623" s="9" t="n">
        <f aca="false">+Outflows!Q623+Fees!Q623+'Ongoing Cash Flows'!Q623+'Terminal Value'!Q623</f>
        <v>7987.63597879638</v>
      </c>
      <c r="R623" s="9" t="n">
        <f aca="false">+Outflows!R623+Fees!R623+'Ongoing Cash Flows'!R623+'Terminal Value'!R623</f>
        <v>1167.26908583945</v>
      </c>
      <c r="S623" s="9" t="n">
        <f aca="false">+Outflows!S623+Fees!S623+'Ongoing Cash Flows'!S623+'Terminal Value'!S623</f>
        <v>0</v>
      </c>
      <c r="T623" s="9" t="n">
        <f aca="false">+Outflows!T623+Fees!T623+'Ongoing Cash Flows'!T623+'Terminal Value'!T623</f>
        <v>0</v>
      </c>
      <c r="U623" s="9" t="n">
        <f aca="false">+Outflows!U623+Fees!U623+'Ongoing Cash Flows'!U623+'Terminal Value'!U623</f>
        <v>0</v>
      </c>
      <c r="V623" s="9" t="n">
        <f aca="false">+Outflows!V623+Fees!V623+'Ongoing Cash Flows'!V623+'Terminal Value'!V623</f>
        <v>0</v>
      </c>
      <c r="W623" s="9" t="n">
        <f aca="false">+Outflows!W623+Fees!W623+'Ongoing Cash Flows'!W623+'Terminal Value'!W623</f>
        <v>0</v>
      </c>
      <c r="X623" s="9" t="n">
        <f aca="false">+Outflows!X623+Fees!X623+'Ongoing Cash Flows'!X623+'Terminal Value'!X623</f>
        <v>0</v>
      </c>
      <c r="Y623" s="9" t="n">
        <f aca="false">+Outflows!Y623+Fees!Y623+'Ongoing Cash Flows'!Y623+'Terminal Value'!Y623</f>
        <v>0</v>
      </c>
      <c r="Z623" s="9" t="n">
        <f aca="false">+Outflows!Z623+Fees!Z623+'Ongoing Cash Flows'!Z623+'Terminal Value'!Z623</f>
        <v>0</v>
      </c>
      <c r="AA623" s="9" t="n">
        <f aca="false">+Outflows!AA623+Fees!AA623+'Ongoing Cash Flows'!AA623+'Terminal Value'!AA623</f>
        <v>0</v>
      </c>
      <c r="AB623" s="9" t="n">
        <f aca="false">+Outflows!AB623+Fees!AB623+'Ongoing Cash Flows'!AB623+'Terminal Value'!AB623</f>
        <v>0</v>
      </c>
      <c r="AC623" s="9" t="n">
        <f aca="false">+Outflows!AC623+Fees!AC623+'Ongoing Cash Flows'!AC623+'Terminal Value'!AC623</f>
        <v>0</v>
      </c>
      <c r="AD623" s="9" t="n">
        <f aca="false">+Outflows!AD623+Fees!AD623+'Ongoing Cash Flows'!AD623+'Terminal Value'!AD623</f>
        <v>0</v>
      </c>
      <c r="AE623" s="9" t="n">
        <f aca="false">+Outflows!AE623+Fees!AE623+'Ongoing Cash Flows'!AE623+'Terminal Value'!AE623</f>
        <v>0</v>
      </c>
      <c r="AF623" s="9" t="n">
        <f aca="false">+Outflows!AF623+Fees!AF623+'Ongoing Cash Flows'!AF623+'Terminal Value'!AF623</f>
        <v>0</v>
      </c>
      <c r="AG623" s="9" t="n">
        <f aca="false">+Outflows!AG623+Fees!AG623+'Ongoing Cash Flows'!AG623+'Terminal Value'!AG623</f>
        <v>0</v>
      </c>
      <c r="AH623" s="9" t="n">
        <f aca="false">+Outflows!AH623+Fees!AH623+'Ongoing Cash Flows'!AH623+'Terminal Value'!AH623</f>
        <v>0</v>
      </c>
      <c r="AI623" s="9" t="n">
        <f aca="false">+Outflows!AI623+Fees!AI623+'Ongoing Cash Flows'!AI623+'Terminal Value'!AI623</f>
        <v>0</v>
      </c>
      <c r="AJ623" s="9" t="n">
        <f aca="false">+Outflows!AJ623+Fees!AJ623+'Ongoing Cash Flows'!AJ623+'Terminal Value'!AJ623</f>
        <v>0</v>
      </c>
      <c r="AK623" s="9"/>
      <c r="AL623" s="1"/>
      <c r="AM623" s="32"/>
      <c r="AN623" s="33" t="n">
        <f aca="false">IF(ISERROR(XIRR(B623:AJ623,IRRDates)),-1,XIRR(B623:AJ623,IRRDates))</f>
        <v>0.0485874032943422</v>
      </c>
      <c r="AO623" s="9" t="n">
        <f aca="false">SUMPRODUCT(B623:AJ623,PVRf)</f>
        <v>0</v>
      </c>
      <c r="AP623" s="9" t="n">
        <f aca="false">MIN(0,AO623-$AO$1004)^2</f>
        <v>0</v>
      </c>
      <c r="AQ623" s="9" t="n">
        <f aca="false">MAX(0,AO623-$AO$1004)^2</f>
        <v>0</v>
      </c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20"/>
      <c r="CM623" s="20"/>
      <c r="CN623" s="20"/>
      <c r="CO623" s="20"/>
      <c r="CP623" s="20"/>
    </row>
    <row r="624" customFormat="false" ht="11.25" hidden="false" customHeight="false" outlineLevel="0" collapsed="false">
      <c r="A624" s="1" t="n">
        <v>622</v>
      </c>
      <c r="B624" s="9" t="n">
        <f aca="false">+Outflows!B624+Fees!B624+'Ongoing Cash Flows'!B624+'Terminal Value'!B624</f>
        <v>-91844.5173124338</v>
      </c>
      <c r="C624" s="9" t="n">
        <f aca="false">+Outflows!C624+Fees!C624+'Ongoing Cash Flows'!C624+'Terminal Value'!C624</f>
        <v>14109.3040755202</v>
      </c>
      <c r="D624" s="9" t="n">
        <f aca="false">+Outflows!D624+Fees!D624+'Ongoing Cash Flows'!D624+'Terminal Value'!D624</f>
        <v>12050.9321493923</v>
      </c>
      <c r="E624" s="9" t="n">
        <f aca="false">+Outflows!E624+Fees!E624+'Ongoing Cash Flows'!E624+'Terminal Value'!E624</f>
        <v>10200.4819828329</v>
      </c>
      <c r="F624" s="9" t="n">
        <f aca="false">+Outflows!F624+Fees!F624+'Ongoing Cash Flows'!F624+'Terminal Value'!F624</f>
        <v>9725.05899761831</v>
      </c>
      <c r="G624" s="9" t="n">
        <f aca="false">+Outflows!G624+Fees!G624+'Ongoing Cash Flows'!G624+'Terminal Value'!G624</f>
        <v>9400.02640775198</v>
      </c>
      <c r="H624" s="9" t="n">
        <f aca="false">+Outflows!H624+Fees!H624+'Ongoing Cash Flows'!H624+'Terminal Value'!H624</f>
        <v>8436.16911168904</v>
      </c>
      <c r="I624" s="9" t="n">
        <f aca="false">+Outflows!I624+Fees!I624+'Ongoing Cash Flows'!I624+'Terminal Value'!I624</f>
        <v>8288.18614170039</v>
      </c>
      <c r="J624" s="9" t="n">
        <f aca="false">+Outflows!J624+Fees!J624+'Ongoing Cash Flows'!J624+'Terminal Value'!J624</f>
        <v>8275.7519391654</v>
      </c>
      <c r="K624" s="9" t="n">
        <f aca="false">+Outflows!K624+Fees!K624+'Ongoing Cash Flows'!K624+'Terminal Value'!K624</f>
        <v>8266.51562538747</v>
      </c>
      <c r="L624" s="9" t="n">
        <f aca="false">+Outflows!L624+Fees!L624+'Ongoing Cash Flows'!L624+'Terminal Value'!L624</f>
        <v>8267.82400428499</v>
      </c>
      <c r="M624" s="9" t="n">
        <f aca="false">+Outflows!M624+Fees!M624+'Ongoing Cash Flows'!M624+'Terminal Value'!M624</f>
        <v>8239.73699108465</v>
      </c>
      <c r="N624" s="9" t="n">
        <f aca="false">+Outflows!N624+Fees!N624+'Ongoing Cash Flows'!N624+'Terminal Value'!N624</f>
        <v>8222.17127175309</v>
      </c>
      <c r="O624" s="9" t="n">
        <f aca="false">+Outflows!O624+Fees!O624+'Ongoing Cash Flows'!O624+'Terminal Value'!O624</f>
        <v>7895.96667395278</v>
      </c>
      <c r="P624" s="9" t="n">
        <f aca="false">+Outflows!P624+Fees!P624+'Ongoing Cash Flows'!P624+'Terminal Value'!P624</f>
        <v>7788.18878622726</v>
      </c>
      <c r="Q624" s="9" t="n">
        <f aca="false">+Outflows!Q624+Fees!Q624+'Ongoing Cash Flows'!Q624+'Terminal Value'!Q624</f>
        <v>7759.55162912519</v>
      </c>
      <c r="R624" s="9" t="n">
        <f aca="false">+Outflows!R624+Fees!R624+'Ongoing Cash Flows'!R624+'Terminal Value'!R624</f>
        <v>1053.41987576669</v>
      </c>
      <c r="S624" s="9" t="n">
        <f aca="false">+Outflows!S624+Fees!S624+'Ongoing Cash Flows'!S624+'Terminal Value'!S624</f>
        <v>0</v>
      </c>
      <c r="T624" s="9" t="n">
        <f aca="false">+Outflows!T624+Fees!T624+'Ongoing Cash Flows'!T624+'Terminal Value'!T624</f>
        <v>0</v>
      </c>
      <c r="U624" s="9" t="n">
        <f aca="false">+Outflows!U624+Fees!U624+'Ongoing Cash Flows'!U624+'Terminal Value'!U624</f>
        <v>0</v>
      </c>
      <c r="V624" s="9" t="n">
        <f aca="false">+Outflows!V624+Fees!V624+'Ongoing Cash Flows'!V624+'Terminal Value'!V624</f>
        <v>0</v>
      </c>
      <c r="W624" s="9" t="n">
        <f aca="false">+Outflows!W624+Fees!W624+'Ongoing Cash Flows'!W624+'Terminal Value'!W624</f>
        <v>0</v>
      </c>
      <c r="X624" s="9" t="n">
        <f aca="false">+Outflows!X624+Fees!X624+'Ongoing Cash Flows'!X624+'Terminal Value'!X624</f>
        <v>0</v>
      </c>
      <c r="Y624" s="9" t="n">
        <f aca="false">+Outflows!Y624+Fees!Y624+'Ongoing Cash Flows'!Y624+'Terminal Value'!Y624</f>
        <v>0</v>
      </c>
      <c r="Z624" s="9" t="n">
        <f aca="false">+Outflows!Z624+Fees!Z624+'Ongoing Cash Flows'!Z624+'Terminal Value'!Z624</f>
        <v>0</v>
      </c>
      <c r="AA624" s="9" t="n">
        <f aca="false">+Outflows!AA624+Fees!AA624+'Ongoing Cash Flows'!AA624+'Terminal Value'!AA624</f>
        <v>0</v>
      </c>
      <c r="AB624" s="9" t="n">
        <f aca="false">+Outflows!AB624+Fees!AB624+'Ongoing Cash Flows'!AB624+'Terminal Value'!AB624</f>
        <v>0</v>
      </c>
      <c r="AC624" s="9" t="n">
        <f aca="false">+Outflows!AC624+Fees!AC624+'Ongoing Cash Flows'!AC624+'Terminal Value'!AC624</f>
        <v>0</v>
      </c>
      <c r="AD624" s="9" t="n">
        <f aca="false">+Outflows!AD624+Fees!AD624+'Ongoing Cash Flows'!AD624+'Terminal Value'!AD624</f>
        <v>0</v>
      </c>
      <c r="AE624" s="9" t="n">
        <f aca="false">+Outflows!AE624+Fees!AE624+'Ongoing Cash Flows'!AE624+'Terminal Value'!AE624</f>
        <v>0</v>
      </c>
      <c r="AF624" s="9" t="n">
        <f aca="false">+Outflows!AF624+Fees!AF624+'Ongoing Cash Flows'!AF624+'Terminal Value'!AF624</f>
        <v>0</v>
      </c>
      <c r="AG624" s="9" t="n">
        <f aca="false">+Outflows!AG624+Fees!AG624+'Ongoing Cash Flows'!AG624+'Terminal Value'!AG624</f>
        <v>0</v>
      </c>
      <c r="AH624" s="9" t="n">
        <f aca="false">+Outflows!AH624+Fees!AH624+'Ongoing Cash Flows'!AH624+'Terminal Value'!AH624</f>
        <v>0</v>
      </c>
      <c r="AI624" s="9" t="n">
        <f aca="false">+Outflows!AI624+Fees!AI624+'Ongoing Cash Flows'!AI624+'Terminal Value'!AI624</f>
        <v>0</v>
      </c>
      <c r="AJ624" s="9" t="n">
        <f aca="false">+Outflows!AJ624+Fees!AJ624+'Ongoing Cash Flows'!AJ624+'Terminal Value'!AJ624</f>
        <v>0</v>
      </c>
      <c r="AK624" s="9"/>
      <c r="AL624" s="1"/>
      <c r="AM624" s="32"/>
      <c r="AN624" s="33" t="n">
        <f aca="false">IF(ISERROR(XIRR(B624:AJ624,IRRDates)),-1,XIRR(B624:AJ624,IRRDates))</f>
        <v>0.0615545632405303</v>
      </c>
      <c r="AO624" s="9" t="n">
        <f aca="false">SUMPRODUCT(B624:AJ624,PVRf)</f>
        <v>0</v>
      </c>
      <c r="AP624" s="9" t="n">
        <f aca="false">MIN(0,AO624-$AO$1004)^2</f>
        <v>0</v>
      </c>
      <c r="AQ624" s="9" t="n">
        <f aca="false">MAX(0,AO624-$AO$1004)^2</f>
        <v>0</v>
      </c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20"/>
      <c r="CM624" s="20"/>
      <c r="CN624" s="20"/>
      <c r="CO624" s="20"/>
      <c r="CP624" s="20"/>
    </row>
    <row r="625" customFormat="false" ht="11.25" hidden="false" customHeight="false" outlineLevel="0" collapsed="false">
      <c r="A625" s="1" t="n">
        <v>623</v>
      </c>
      <c r="B625" s="9" t="n">
        <f aca="false">+Outflows!B625+Fees!B625+'Ongoing Cash Flows'!B625+'Terminal Value'!B625</f>
        <v>-89826.5987951712</v>
      </c>
      <c r="C625" s="9" t="n">
        <f aca="false">+Outflows!C625+Fees!C625+'Ongoing Cash Flows'!C625+'Terminal Value'!C625</f>
        <v>14033.2964361321</v>
      </c>
      <c r="D625" s="9" t="n">
        <f aca="false">+Outflows!D625+Fees!D625+'Ongoing Cash Flows'!D625+'Terminal Value'!D625</f>
        <v>12004.2393370047</v>
      </c>
      <c r="E625" s="9" t="n">
        <f aca="false">+Outflows!E625+Fees!E625+'Ongoing Cash Flows'!E625+'Terminal Value'!E625</f>
        <v>9863.04861682367</v>
      </c>
      <c r="F625" s="9" t="n">
        <f aca="false">+Outflows!F625+Fees!F625+'Ongoing Cash Flows'!F625+'Terminal Value'!F625</f>
        <v>9593.80053877769</v>
      </c>
      <c r="G625" s="9" t="n">
        <f aca="false">+Outflows!G625+Fees!G625+'Ongoing Cash Flows'!G625+'Terminal Value'!G625</f>
        <v>9316.12568878056</v>
      </c>
      <c r="H625" s="9" t="n">
        <f aca="false">+Outflows!H625+Fees!H625+'Ongoing Cash Flows'!H625+'Terminal Value'!H625</f>
        <v>8387.29060506346</v>
      </c>
      <c r="I625" s="9" t="n">
        <f aca="false">+Outflows!I625+Fees!I625+'Ongoing Cash Flows'!I625+'Terminal Value'!I625</f>
        <v>8241.8967052492</v>
      </c>
      <c r="J625" s="9" t="n">
        <f aca="false">+Outflows!J625+Fees!J625+'Ongoing Cash Flows'!J625+'Terminal Value'!J625</f>
        <v>8229.46250271421</v>
      </c>
      <c r="K625" s="9" t="n">
        <f aca="false">+Outflows!K625+Fees!K625+'Ongoing Cash Flows'!K625+'Terminal Value'!K625</f>
        <v>8220.14773226433</v>
      </c>
      <c r="L625" s="9" t="n">
        <f aca="false">+Outflows!L625+Fees!L625+'Ongoing Cash Flows'!L625+'Terminal Value'!L625</f>
        <v>8221.5345678338</v>
      </c>
      <c r="M625" s="9" t="n">
        <f aca="false">+Outflows!M625+Fees!M625+'Ongoing Cash Flows'!M625+'Terminal Value'!M625</f>
        <v>8193.3690979615</v>
      </c>
      <c r="N625" s="9" t="n">
        <f aca="false">+Outflows!N625+Fees!N625+'Ongoing Cash Flows'!N625+'Terminal Value'!N625</f>
        <v>8175.88183530189</v>
      </c>
      <c r="O625" s="9" t="n">
        <f aca="false">+Outflows!O625+Fees!O625+'Ongoing Cash Flows'!O625+'Terminal Value'!O625</f>
        <v>7849.59878082964</v>
      </c>
      <c r="P625" s="9" t="n">
        <f aca="false">+Outflows!P625+Fees!P625+'Ongoing Cash Flows'!P625+'Terminal Value'!P625</f>
        <v>7741.89934977607</v>
      </c>
      <c r="Q625" s="9" t="n">
        <f aca="false">+Outflows!Q625+Fees!Q625+'Ongoing Cash Flows'!Q625+'Terminal Value'!Q625</f>
        <v>7713.18373600204</v>
      </c>
      <c r="R625" s="9" t="n">
        <f aca="false">+Outflows!R625+Fees!R625+'Ongoing Cash Flows'!R625+'Terminal Value'!R625</f>
        <v>1030.2751575411</v>
      </c>
      <c r="S625" s="9" t="n">
        <f aca="false">+Outflows!S625+Fees!S625+'Ongoing Cash Flows'!S625+'Terminal Value'!S625</f>
        <v>0</v>
      </c>
      <c r="T625" s="9" t="n">
        <f aca="false">+Outflows!T625+Fees!T625+'Ongoing Cash Flows'!T625+'Terminal Value'!T625</f>
        <v>0</v>
      </c>
      <c r="U625" s="9" t="n">
        <f aca="false">+Outflows!U625+Fees!U625+'Ongoing Cash Flows'!U625+'Terminal Value'!U625</f>
        <v>0</v>
      </c>
      <c r="V625" s="9" t="n">
        <f aca="false">+Outflows!V625+Fees!V625+'Ongoing Cash Flows'!V625+'Terminal Value'!V625</f>
        <v>0</v>
      </c>
      <c r="W625" s="9" t="n">
        <f aca="false">+Outflows!W625+Fees!W625+'Ongoing Cash Flows'!W625+'Terminal Value'!W625</f>
        <v>0</v>
      </c>
      <c r="X625" s="9" t="n">
        <f aca="false">+Outflows!X625+Fees!X625+'Ongoing Cash Flows'!X625+'Terminal Value'!X625</f>
        <v>0</v>
      </c>
      <c r="Y625" s="9" t="n">
        <f aca="false">+Outflows!Y625+Fees!Y625+'Ongoing Cash Flows'!Y625+'Terminal Value'!Y625</f>
        <v>0</v>
      </c>
      <c r="Z625" s="9" t="n">
        <f aca="false">+Outflows!Z625+Fees!Z625+'Ongoing Cash Flows'!Z625+'Terminal Value'!Z625</f>
        <v>0</v>
      </c>
      <c r="AA625" s="9" t="n">
        <f aca="false">+Outflows!AA625+Fees!AA625+'Ongoing Cash Flows'!AA625+'Terminal Value'!AA625</f>
        <v>0</v>
      </c>
      <c r="AB625" s="9" t="n">
        <f aca="false">+Outflows!AB625+Fees!AB625+'Ongoing Cash Flows'!AB625+'Terminal Value'!AB625</f>
        <v>0</v>
      </c>
      <c r="AC625" s="9" t="n">
        <f aca="false">+Outflows!AC625+Fees!AC625+'Ongoing Cash Flows'!AC625+'Terminal Value'!AC625</f>
        <v>0</v>
      </c>
      <c r="AD625" s="9" t="n">
        <f aca="false">+Outflows!AD625+Fees!AD625+'Ongoing Cash Flows'!AD625+'Terminal Value'!AD625</f>
        <v>0</v>
      </c>
      <c r="AE625" s="9" t="n">
        <f aca="false">+Outflows!AE625+Fees!AE625+'Ongoing Cash Flows'!AE625+'Terminal Value'!AE625</f>
        <v>0</v>
      </c>
      <c r="AF625" s="9" t="n">
        <f aca="false">+Outflows!AF625+Fees!AF625+'Ongoing Cash Flows'!AF625+'Terminal Value'!AF625</f>
        <v>0</v>
      </c>
      <c r="AG625" s="9" t="n">
        <f aca="false">+Outflows!AG625+Fees!AG625+'Ongoing Cash Flows'!AG625+'Terminal Value'!AG625</f>
        <v>0</v>
      </c>
      <c r="AH625" s="9" t="n">
        <f aca="false">+Outflows!AH625+Fees!AH625+'Ongoing Cash Flows'!AH625+'Terminal Value'!AH625</f>
        <v>0</v>
      </c>
      <c r="AI625" s="9" t="n">
        <f aca="false">+Outflows!AI625+Fees!AI625+'Ongoing Cash Flows'!AI625+'Terminal Value'!AI625</f>
        <v>0</v>
      </c>
      <c r="AJ625" s="9" t="n">
        <f aca="false">+Outflows!AJ625+Fees!AJ625+'Ongoing Cash Flows'!AJ625+'Terminal Value'!AJ625</f>
        <v>0</v>
      </c>
      <c r="AK625" s="9"/>
      <c r="AL625" s="1"/>
      <c r="AM625" s="32"/>
      <c r="AN625" s="33" t="n">
        <f aca="false">IF(ISERROR(XIRR(B625:AJ625,IRRDates)),-1,XIRR(B625:AJ625,IRRDates))</f>
        <v>0.0638105236521158</v>
      </c>
      <c r="AO625" s="9" t="n">
        <f aca="false">SUMPRODUCT(B625:AJ625,PVRf)</f>
        <v>0</v>
      </c>
      <c r="AP625" s="9" t="n">
        <f aca="false">MIN(0,AO625-$AO$1004)^2</f>
        <v>0</v>
      </c>
      <c r="AQ625" s="9" t="n">
        <f aca="false">MAX(0,AO625-$AO$1004)^2</f>
        <v>0</v>
      </c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20"/>
      <c r="CM625" s="20"/>
      <c r="CN625" s="20"/>
      <c r="CO625" s="20"/>
      <c r="CP625" s="20"/>
    </row>
    <row r="626" customFormat="false" ht="11.25" hidden="false" customHeight="false" outlineLevel="0" collapsed="false">
      <c r="A626" s="1" t="n">
        <v>624</v>
      </c>
      <c r="B626" s="9" t="n">
        <f aca="false">+Outflows!B626+Fees!B626+'Ongoing Cash Flows'!B626+'Terminal Value'!B626</f>
        <v>-99426.2207846931</v>
      </c>
      <c r="C626" s="9" t="n">
        <f aca="false">+Outflows!C626+Fees!C626+'Ongoing Cash Flows'!C626+'Terminal Value'!C626</f>
        <v>14194.097844691</v>
      </c>
      <c r="D626" s="9" t="n">
        <f aca="false">+Outflows!D626+Fees!D626+'Ongoing Cash Flows'!D626+'Terminal Value'!D626</f>
        <v>12346.102067207</v>
      </c>
      <c r="E626" s="9" t="n">
        <f aca="false">+Outflows!E626+Fees!E626+'Ongoing Cash Flows'!E626+'Terminal Value'!E626</f>
        <v>10280.8219008991</v>
      </c>
      <c r="F626" s="9" t="n">
        <f aca="false">+Outflows!F626+Fees!F626+'Ongoing Cash Flows'!F626+'Terminal Value'!F626</f>
        <v>9875.22608738683</v>
      </c>
      <c r="G626" s="9" t="n">
        <f aca="false">+Outflows!G626+Fees!G626+'Ongoing Cash Flows'!G626+'Terminal Value'!G626</f>
        <v>9561.27425110992</v>
      </c>
      <c r="H626" s="9" t="n">
        <f aca="false">+Outflows!H626+Fees!H626+'Ongoing Cash Flows'!H626+'Terminal Value'!H626</f>
        <v>8619.81495280294</v>
      </c>
      <c r="I626" s="9" t="n">
        <f aca="false">+Outflows!I626+Fees!I626+'Ongoing Cash Flows'!I626+'Terminal Value'!I626</f>
        <v>8462.10435399124</v>
      </c>
      <c r="J626" s="9" t="n">
        <f aca="false">+Outflows!J626+Fees!J626+'Ongoing Cash Flows'!J626+'Terminal Value'!J626</f>
        <v>8449.67015145625</v>
      </c>
      <c r="K626" s="9" t="n">
        <f aca="false">+Outflows!K626+Fees!K626+'Ongoing Cash Flows'!K626+'Terminal Value'!K626</f>
        <v>8440.72861430932</v>
      </c>
      <c r="L626" s="9" t="n">
        <f aca="false">+Outflows!L626+Fees!L626+'Ongoing Cash Flows'!L626+'Terminal Value'!L626</f>
        <v>8441.74221657584</v>
      </c>
      <c r="M626" s="9" t="n">
        <f aca="false">+Outflows!M626+Fees!M626+'Ongoing Cash Flows'!M626+'Terminal Value'!M626</f>
        <v>8413.9499800065</v>
      </c>
      <c r="N626" s="9" t="n">
        <f aca="false">+Outflows!N626+Fees!N626+'Ongoing Cash Flows'!N626+'Terminal Value'!N626</f>
        <v>8396.08948404393</v>
      </c>
      <c r="O626" s="9" t="n">
        <f aca="false">+Outflows!O626+Fees!O626+'Ongoing Cash Flows'!O626+'Terminal Value'!O626</f>
        <v>8070.17966287464</v>
      </c>
      <c r="P626" s="9" t="n">
        <f aca="false">+Outflows!P626+Fees!P626+'Ongoing Cash Flows'!P626+'Terminal Value'!P626</f>
        <v>7962.10699851811</v>
      </c>
      <c r="Q626" s="9" t="n">
        <f aca="false">+Outflows!Q626+Fees!Q626+'Ongoing Cash Flows'!Q626+'Terminal Value'!Q626</f>
        <v>7933.76461804704</v>
      </c>
      <c r="R626" s="9" t="n">
        <f aca="false">+Outflows!R626+Fees!R626+'Ongoing Cash Flows'!R626+'Terminal Value'!R626</f>
        <v>1140.37898191212</v>
      </c>
      <c r="S626" s="9" t="n">
        <f aca="false">+Outflows!S626+Fees!S626+'Ongoing Cash Flows'!S626+'Terminal Value'!S626</f>
        <v>0</v>
      </c>
      <c r="T626" s="9" t="n">
        <f aca="false">+Outflows!T626+Fees!T626+'Ongoing Cash Flows'!T626+'Terminal Value'!T626</f>
        <v>0</v>
      </c>
      <c r="U626" s="9" t="n">
        <f aca="false">+Outflows!U626+Fees!U626+'Ongoing Cash Flows'!U626+'Terminal Value'!U626</f>
        <v>0</v>
      </c>
      <c r="V626" s="9" t="n">
        <f aca="false">+Outflows!V626+Fees!V626+'Ongoing Cash Flows'!V626+'Terminal Value'!V626</f>
        <v>0</v>
      </c>
      <c r="W626" s="9" t="n">
        <f aca="false">+Outflows!W626+Fees!W626+'Ongoing Cash Flows'!W626+'Terminal Value'!W626</f>
        <v>0</v>
      </c>
      <c r="X626" s="9" t="n">
        <f aca="false">+Outflows!X626+Fees!X626+'Ongoing Cash Flows'!X626+'Terminal Value'!X626</f>
        <v>0</v>
      </c>
      <c r="Y626" s="9" t="n">
        <f aca="false">+Outflows!Y626+Fees!Y626+'Ongoing Cash Flows'!Y626+'Terminal Value'!Y626</f>
        <v>0</v>
      </c>
      <c r="Z626" s="9" t="n">
        <f aca="false">+Outflows!Z626+Fees!Z626+'Ongoing Cash Flows'!Z626+'Terminal Value'!Z626</f>
        <v>0</v>
      </c>
      <c r="AA626" s="9" t="n">
        <f aca="false">+Outflows!AA626+Fees!AA626+'Ongoing Cash Flows'!AA626+'Terminal Value'!AA626</f>
        <v>0</v>
      </c>
      <c r="AB626" s="9" t="n">
        <f aca="false">+Outflows!AB626+Fees!AB626+'Ongoing Cash Flows'!AB626+'Terminal Value'!AB626</f>
        <v>0</v>
      </c>
      <c r="AC626" s="9" t="n">
        <f aca="false">+Outflows!AC626+Fees!AC626+'Ongoing Cash Flows'!AC626+'Terminal Value'!AC626</f>
        <v>0</v>
      </c>
      <c r="AD626" s="9" t="n">
        <f aca="false">+Outflows!AD626+Fees!AD626+'Ongoing Cash Flows'!AD626+'Terminal Value'!AD626</f>
        <v>0</v>
      </c>
      <c r="AE626" s="9" t="n">
        <f aca="false">+Outflows!AE626+Fees!AE626+'Ongoing Cash Flows'!AE626+'Terminal Value'!AE626</f>
        <v>0</v>
      </c>
      <c r="AF626" s="9" t="n">
        <f aca="false">+Outflows!AF626+Fees!AF626+'Ongoing Cash Flows'!AF626+'Terminal Value'!AF626</f>
        <v>0</v>
      </c>
      <c r="AG626" s="9" t="n">
        <f aca="false">+Outflows!AG626+Fees!AG626+'Ongoing Cash Flows'!AG626+'Terminal Value'!AG626</f>
        <v>0</v>
      </c>
      <c r="AH626" s="9" t="n">
        <f aca="false">+Outflows!AH626+Fees!AH626+'Ongoing Cash Flows'!AH626+'Terminal Value'!AH626</f>
        <v>0</v>
      </c>
      <c r="AI626" s="9" t="n">
        <f aca="false">+Outflows!AI626+Fees!AI626+'Ongoing Cash Flows'!AI626+'Terminal Value'!AI626</f>
        <v>0</v>
      </c>
      <c r="AJ626" s="9" t="n">
        <f aca="false">+Outflows!AJ626+Fees!AJ626+'Ongoing Cash Flows'!AJ626+'Terminal Value'!AJ626</f>
        <v>0</v>
      </c>
      <c r="AK626" s="9"/>
      <c r="AL626" s="1"/>
      <c r="AM626" s="32"/>
      <c r="AN626" s="33" t="n">
        <f aca="false">IF(ISERROR(XIRR(B626:AJ626,IRRDates)),-1,XIRR(B626:AJ626,IRRDates))</f>
        <v>0.0512840388931936</v>
      </c>
      <c r="AO626" s="9" t="n">
        <f aca="false">SUMPRODUCT(B626:AJ626,PVRf)</f>
        <v>0</v>
      </c>
      <c r="AP626" s="9" t="n">
        <f aca="false">MIN(0,AO626-$AO$1004)^2</f>
        <v>0</v>
      </c>
      <c r="AQ626" s="9" t="n">
        <f aca="false">MAX(0,AO626-$AO$1004)^2</f>
        <v>0</v>
      </c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20"/>
      <c r="CM626" s="20"/>
      <c r="CN626" s="20"/>
      <c r="CO626" s="20"/>
      <c r="CP626" s="20"/>
    </row>
    <row r="627" customFormat="false" ht="11.25" hidden="false" customHeight="false" outlineLevel="0" collapsed="false">
      <c r="A627" s="1" t="n">
        <v>625</v>
      </c>
      <c r="B627" s="9" t="n">
        <f aca="false">+Outflows!B627+Fees!B627+'Ongoing Cash Flows'!B627+'Terminal Value'!B627</f>
        <v>-94535.3879194313</v>
      </c>
      <c r="C627" s="9" t="n">
        <f aca="false">+Outflows!C627+Fees!C627+'Ongoing Cash Flows'!C627+'Terminal Value'!C627</f>
        <v>14221.7036990166</v>
      </c>
      <c r="D627" s="9" t="n">
        <f aca="false">+Outflows!D627+Fees!D627+'Ongoing Cash Flows'!D627+'Terminal Value'!D627</f>
        <v>12115.220790845</v>
      </c>
      <c r="E627" s="9" t="n">
        <f aca="false">+Outflows!E627+Fees!E627+'Ongoing Cash Flows'!E627+'Terminal Value'!E627</f>
        <v>10241.4194770197</v>
      </c>
      <c r="F627" s="9" t="n">
        <f aca="false">+Outflows!F627+Fees!F627+'Ongoing Cash Flows'!F627+'Terminal Value'!F627</f>
        <v>9731.57829881908</v>
      </c>
      <c r="G627" s="9" t="n">
        <f aca="false">+Outflows!G627+Fees!G627+'Ongoing Cash Flows'!G627+'Terminal Value'!G627</f>
        <v>9524.57952950037</v>
      </c>
      <c r="H627" s="9" t="n">
        <f aca="false">+Outflows!H627+Fees!H627+'Ongoing Cash Flows'!H627+'Terminal Value'!H627</f>
        <v>8501.34802534068</v>
      </c>
      <c r="I627" s="9" t="n">
        <f aca="false">+Outflows!I627+Fees!I627+'Ongoing Cash Flows'!I627+'Terminal Value'!I627</f>
        <v>8349.91256072843</v>
      </c>
      <c r="J627" s="9" t="n">
        <f aca="false">+Outflows!J627+Fees!J627+'Ongoing Cash Flows'!J627+'Terminal Value'!J627</f>
        <v>8337.47835819344</v>
      </c>
      <c r="K627" s="9" t="n">
        <f aca="false">+Outflows!K627+Fees!K627+'Ongoing Cash Flows'!K627+'Terminal Value'!K627</f>
        <v>8328.34666546471</v>
      </c>
      <c r="L627" s="9" t="n">
        <f aca="false">+Outflows!L627+Fees!L627+'Ongoing Cash Flows'!L627+'Terminal Value'!L627</f>
        <v>8329.55042331303</v>
      </c>
      <c r="M627" s="9" t="n">
        <f aca="false">+Outflows!M627+Fees!M627+'Ongoing Cash Flows'!M627+'Terminal Value'!M627</f>
        <v>8301.56803116188</v>
      </c>
      <c r="N627" s="9" t="n">
        <f aca="false">+Outflows!N627+Fees!N627+'Ongoing Cash Flows'!N627+'Terminal Value'!N627</f>
        <v>8283.89769078112</v>
      </c>
      <c r="O627" s="9" t="n">
        <f aca="false">+Outflows!O627+Fees!O627+'Ongoing Cash Flows'!O627+'Terminal Value'!O627</f>
        <v>7957.79771403002</v>
      </c>
      <c r="P627" s="9" t="n">
        <f aca="false">+Outflows!P627+Fees!P627+'Ongoing Cash Flows'!P627+'Terminal Value'!P627</f>
        <v>7849.9152052553</v>
      </c>
      <c r="Q627" s="9" t="n">
        <f aca="false">+Outflows!Q627+Fees!Q627+'Ongoing Cash Flows'!Q627+'Terminal Value'!Q627</f>
        <v>7821.38266920242</v>
      </c>
      <c r="R627" s="9" t="n">
        <f aca="false">+Outflows!R627+Fees!R627+'Ongoing Cash Flows'!R627+'Terminal Value'!R627</f>
        <v>1084.28308528071</v>
      </c>
      <c r="S627" s="9" t="n">
        <f aca="false">+Outflows!S627+Fees!S627+'Ongoing Cash Flows'!S627+'Terminal Value'!S627</f>
        <v>0</v>
      </c>
      <c r="T627" s="9" t="n">
        <f aca="false">+Outflows!T627+Fees!T627+'Ongoing Cash Flows'!T627+'Terminal Value'!T627</f>
        <v>0</v>
      </c>
      <c r="U627" s="9" t="n">
        <f aca="false">+Outflows!U627+Fees!U627+'Ongoing Cash Flows'!U627+'Terminal Value'!U627</f>
        <v>0</v>
      </c>
      <c r="V627" s="9" t="n">
        <f aca="false">+Outflows!V627+Fees!V627+'Ongoing Cash Flows'!V627+'Terminal Value'!V627</f>
        <v>0</v>
      </c>
      <c r="W627" s="9" t="n">
        <f aca="false">+Outflows!W627+Fees!W627+'Ongoing Cash Flows'!W627+'Terminal Value'!W627</f>
        <v>0</v>
      </c>
      <c r="X627" s="9" t="n">
        <f aca="false">+Outflows!X627+Fees!X627+'Ongoing Cash Flows'!X627+'Terminal Value'!X627</f>
        <v>0</v>
      </c>
      <c r="Y627" s="9" t="n">
        <f aca="false">+Outflows!Y627+Fees!Y627+'Ongoing Cash Flows'!Y627+'Terminal Value'!Y627</f>
        <v>0</v>
      </c>
      <c r="Z627" s="9" t="n">
        <f aca="false">+Outflows!Z627+Fees!Z627+'Ongoing Cash Flows'!Z627+'Terminal Value'!Z627</f>
        <v>0</v>
      </c>
      <c r="AA627" s="9" t="n">
        <f aca="false">+Outflows!AA627+Fees!AA627+'Ongoing Cash Flows'!AA627+'Terminal Value'!AA627</f>
        <v>0</v>
      </c>
      <c r="AB627" s="9" t="n">
        <f aca="false">+Outflows!AB627+Fees!AB627+'Ongoing Cash Flows'!AB627+'Terminal Value'!AB627</f>
        <v>0</v>
      </c>
      <c r="AC627" s="9" t="n">
        <f aca="false">+Outflows!AC627+Fees!AC627+'Ongoing Cash Flows'!AC627+'Terminal Value'!AC627</f>
        <v>0</v>
      </c>
      <c r="AD627" s="9" t="n">
        <f aca="false">+Outflows!AD627+Fees!AD627+'Ongoing Cash Flows'!AD627+'Terminal Value'!AD627</f>
        <v>0</v>
      </c>
      <c r="AE627" s="9" t="n">
        <f aca="false">+Outflows!AE627+Fees!AE627+'Ongoing Cash Flows'!AE627+'Terminal Value'!AE627</f>
        <v>0</v>
      </c>
      <c r="AF627" s="9" t="n">
        <f aca="false">+Outflows!AF627+Fees!AF627+'Ongoing Cash Flows'!AF627+'Terminal Value'!AF627</f>
        <v>0</v>
      </c>
      <c r="AG627" s="9" t="n">
        <f aca="false">+Outflows!AG627+Fees!AG627+'Ongoing Cash Flows'!AG627+'Terminal Value'!AG627</f>
        <v>0</v>
      </c>
      <c r="AH627" s="9" t="n">
        <f aca="false">+Outflows!AH627+Fees!AH627+'Ongoing Cash Flows'!AH627+'Terminal Value'!AH627</f>
        <v>0</v>
      </c>
      <c r="AI627" s="9" t="n">
        <f aca="false">+Outflows!AI627+Fees!AI627+'Ongoing Cash Flows'!AI627+'Terminal Value'!AI627</f>
        <v>0</v>
      </c>
      <c r="AJ627" s="9" t="n">
        <f aca="false">+Outflows!AJ627+Fees!AJ627+'Ongoing Cash Flows'!AJ627+'Terminal Value'!AJ627</f>
        <v>0</v>
      </c>
      <c r="AK627" s="9"/>
      <c r="AL627" s="1"/>
      <c r="AM627" s="32"/>
      <c r="AN627" s="33" t="n">
        <f aca="false">IF(ISERROR(XIRR(B627:AJ627,IRRDates)),-1,XIRR(B627:AJ627,IRRDates))</f>
        <v>0.057857845938307</v>
      </c>
      <c r="AO627" s="9" t="n">
        <f aca="false">SUMPRODUCT(B627:AJ627,PVRf)</f>
        <v>0</v>
      </c>
      <c r="AP627" s="9" t="n">
        <f aca="false">MIN(0,AO627-$AO$1004)^2</f>
        <v>0</v>
      </c>
      <c r="AQ627" s="9" t="n">
        <f aca="false">MAX(0,AO627-$AO$1004)^2</f>
        <v>0</v>
      </c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20"/>
      <c r="CM627" s="20"/>
      <c r="CN627" s="20"/>
      <c r="CO627" s="20"/>
      <c r="CP627" s="20"/>
    </row>
    <row r="628" customFormat="false" ht="11.25" hidden="false" customHeight="false" outlineLevel="0" collapsed="false">
      <c r="A628" s="1" t="n">
        <v>626</v>
      </c>
      <c r="B628" s="9" t="n">
        <f aca="false">+Outflows!B628+Fees!B628+'Ongoing Cash Flows'!B628+'Terminal Value'!B628</f>
        <v>-99378.5169034258</v>
      </c>
      <c r="C628" s="9" t="n">
        <f aca="false">+Outflows!C628+Fees!C628+'Ongoing Cash Flows'!C628+'Terminal Value'!C628</f>
        <v>14203.6034070729</v>
      </c>
      <c r="D628" s="9" t="n">
        <f aca="false">+Outflows!D628+Fees!D628+'Ongoing Cash Flows'!D628+'Terminal Value'!D628</f>
        <v>12340.7957504708</v>
      </c>
      <c r="E628" s="9" t="n">
        <f aca="false">+Outflows!E628+Fees!E628+'Ongoing Cash Flows'!E628+'Terminal Value'!E628</f>
        <v>10342.4275930844</v>
      </c>
      <c r="F628" s="9" t="n">
        <f aca="false">+Outflows!F628+Fees!F628+'Ongoing Cash Flows'!F628+'Terminal Value'!F628</f>
        <v>9921.10202479519</v>
      </c>
      <c r="G628" s="9" t="n">
        <f aca="false">+Outflows!G628+Fees!G628+'Ongoing Cash Flows'!G628+'Terminal Value'!G628</f>
        <v>9586.33203473161</v>
      </c>
      <c r="H628" s="9" t="n">
        <f aca="false">+Outflows!H628+Fees!H628+'Ongoing Cash Flows'!H628+'Terminal Value'!H628</f>
        <v>8618.65945794195</v>
      </c>
      <c r="I628" s="9" t="n">
        <f aca="false">+Outflows!I628+Fees!I628+'Ongoing Cash Flows'!I628+'Terminal Value'!I628</f>
        <v>8461.01006511808</v>
      </c>
      <c r="J628" s="9" t="n">
        <f aca="false">+Outflows!J628+Fees!J628+'Ongoing Cash Flows'!J628+'Terminal Value'!J628</f>
        <v>8448.57586258308</v>
      </c>
      <c r="K628" s="9" t="n">
        <f aca="false">+Outflows!K628+Fees!K628+'Ongoing Cash Flows'!K628+'Terminal Value'!K628</f>
        <v>8439.63247070925</v>
      </c>
      <c r="L628" s="9" t="n">
        <f aca="false">+Outflows!L628+Fees!L628+'Ongoing Cash Flows'!L628+'Terminal Value'!L628</f>
        <v>8440.64792770267</v>
      </c>
      <c r="M628" s="9" t="n">
        <f aca="false">+Outflows!M628+Fees!M628+'Ongoing Cash Flows'!M628+'Terminal Value'!M628</f>
        <v>8412.85383640643</v>
      </c>
      <c r="N628" s="9" t="n">
        <f aca="false">+Outflows!N628+Fees!N628+'Ongoing Cash Flows'!N628+'Terminal Value'!N628</f>
        <v>8394.99519517077</v>
      </c>
      <c r="O628" s="9" t="n">
        <f aca="false">+Outflows!O628+Fees!O628+'Ongoing Cash Flows'!O628+'Terminal Value'!O628</f>
        <v>8069.08351927456</v>
      </c>
      <c r="P628" s="9" t="n">
        <f aca="false">+Outflows!P628+Fees!P628+'Ongoing Cash Flows'!P628+'Terminal Value'!P628</f>
        <v>7961.01270964495</v>
      </c>
      <c r="Q628" s="9" t="n">
        <f aca="false">+Outflows!Q628+Fees!Q628+'Ongoing Cash Flows'!Q628+'Terminal Value'!Q628</f>
        <v>7932.66847444697</v>
      </c>
      <c r="R628" s="9" t="n">
        <f aca="false">+Outflows!R628+Fees!R628+'Ongoing Cash Flows'!R628+'Terminal Value'!R628</f>
        <v>1139.83183747553</v>
      </c>
      <c r="S628" s="9" t="n">
        <f aca="false">+Outflows!S628+Fees!S628+'Ongoing Cash Flows'!S628+'Terminal Value'!S628</f>
        <v>0</v>
      </c>
      <c r="T628" s="9" t="n">
        <f aca="false">+Outflows!T628+Fees!T628+'Ongoing Cash Flows'!T628+'Terminal Value'!T628</f>
        <v>0</v>
      </c>
      <c r="U628" s="9" t="n">
        <f aca="false">+Outflows!U628+Fees!U628+'Ongoing Cash Flows'!U628+'Terminal Value'!U628</f>
        <v>0</v>
      </c>
      <c r="V628" s="9" t="n">
        <f aca="false">+Outflows!V628+Fees!V628+'Ongoing Cash Flows'!V628+'Terminal Value'!V628</f>
        <v>0</v>
      </c>
      <c r="W628" s="9" t="n">
        <f aca="false">+Outflows!W628+Fees!W628+'Ongoing Cash Flows'!W628+'Terminal Value'!W628</f>
        <v>0</v>
      </c>
      <c r="X628" s="9" t="n">
        <f aca="false">+Outflows!X628+Fees!X628+'Ongoing Cash Flows'!X628+'Terminal Value'!X628</f>
        <v>0</v>
      </c>
      <c r="Y628" s="9" t="n">
        <f aca="false">+Outflows!Y628+Fees!Y628+'Ongoing Cash Flows'!Y628+'Terminal Value'!Y628</f>
        <v>0</v>
      </c>
      <c r="Z628" s="9" t="n">
        <f aca="false">+Outflows!Z628+Fees!Z628+'Ongoing Cash Flows'!Z628+'Terminal Value'!Z628</f>
        <v>0</v>
      </c>
      <c r="AA628" s="9" t="n">
        <f aca="false">+Outflows!AA628+Fees!AA628+'Ongoing Cash Flows'!AA628+'Terminal Value'!AA628</f>
        <v>0</v>
      </c>
      <c r="AB628" s="9" t="n">
        <f aca="false">+Outflows!AB628+Fees!AB628+'Ongoing Cash Flows'!AB628+'Terminal Value'!AB628</f>
        <v>0</v>
      </c>
      <c r="AC628" s="9" t="n">
        <f aca="false">+Outflows!AC628+Fees!AC628+'Ongoing Cash Flows'!AC628+'Terminal Value'!AC628</f>
        <v>0</v>
      </c>
      <c r="AD628" s="9" t="n">
        <f aca="false">+Outflows!AD628+Fees!AD628+'Ongoing Cash Flows'!AD628+'Terminal Value'!AD628</f>
        <v>0</v>
      </c>
      <c r="AE628" s="9" t="n">
        <f aca="false">+Outflows!AE628+Fees!AE628+'Ongoing Cash Flows'!AE628+'Terminal Value'!AE628</f>
        <v>0</v>
      </c>
      <c r="AF628" s="9" t="n">
        <f aca="false">+Outflows!AF628+Fees!AF628+'Ongoing Cash Flows'!AF628+'Terminal Value'!AF628</f>
        <v>0</v>
      </c>
      <c r="AG628" s="9" t="n">
        <f aca="false">+Outflows!AG628+Fees!AG628+'Ongoing Cash Flows'!AG628+'Terminal Value'!AG628</f>
        <v>0</v>
      </c>
      <c r="AH628" s="9" t="n">
        <f aca="false">+Outflows!AH628+Fees!AH628+'Ongoing Cash Flows'!AH628+'Terminal Value'!AH628</f>
        <v>0</v>
      </c>
      <c r="AI628" s="9" t="n">
        <f aca="false">+Outflows!AI628+Fees!AI628+'Ongoing Cash Flows'!AI628+'Terminal Value'!AI628</f>
        <v>0</v>
      </c>
      <c r="AJ628" s="9" t="n">
        <f aca="false">+Outflows!AJ628+Fees!AJ628+'Ongoing Cash Flows'!AJ628+'Terminal Value'!AJ628</f>
        <v>0</v>
      </c>
      <c r="AK628" s="9"/>
      <c r="AL628" s="1"/>
      <c r="AM628" s="32"/>
      <c r="AN628" s="33" t="n">
        <f aca="false">IF(ISERROR(XIRR(B628:AJ628,IRRDates)),-1,XIRR(B628:AJ628,IRRDates))</f>
        <v>0.051538998658055</v>
      </c>
      <c r="AO628" s="9" t="n">
        <f aca="false">SUMPRODUCT(B628:AJ628,PVRf)</f>
        <v>0</v>
      </c>
      <c r="AP628" s="9" t="n">
        <f aca="false">MIN(0,AO628-$AO$1004)^2</f>
        <v>0</v>
      </c>
      <c r="AQ628" s="9" t="n">
        <f aca="false">MAX(0,AO628-$AO$1004)^2</f>
        <v>0</v>
      </c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20"/>
      <c r="CM628" s="20"/>
      <c r="CN628" s="20"/>
      <c r="CO628" s="20"/>
      <c r="CP628" s="20"/>
    </row>
    <row r="629" customFormat="false" ht="11.25" hidden="false" customHeight="false" outlineLevel="0" collapsed="false">
      <c r="A629" s="1" t="n">
        <v>627</v>
      </c>
      <c r="B629" s="9" t="n">
        <f aca="false">+Outflows!B629+Fees!B629+'Ongoing Cash Flows'!B629+'Terminal Value'!B629</f>
        <v>-87235.1671792451</v>
      </c>
      <c r="C629" s="9" t="n">
        <f aca="false">+Outflows!C629+Fees!C629+'Ongoing Cash Flows'!C629+'Terminal Value'!C629</f>
        <v>14031.8060279243</v>
      </c>
      <c r="D629" s="9" t="n">
        <f aca="false">+Outflows!D629+Fees!D629+'Ongoing Cash Flows'!D629+'Terminal Value'!D629</f>
        <v>11842.6442055053</v>
      </c>
      <c r="E629" s="9" t="n">
        <f aca="false">+Outflows!E629+Fees!E629+'Ongoing Cash Flows'!E629+'Terminal Value'!E629</f>
        <v>9937.81793266119</v>
      </c>
      <c r="F629" s="9" t="n">
        <f aca="false">+Outflows!F629+Fees!F629+'Ongoing Cash Flows'!F629+'Terminal Value'!F629</f>
        <v>9566.11013360209</v>
      </c>
      <c r="G629" s="9" t="n">
        <f aca="false">+Outflows!G629+Fees!G629+'Ongoing Cash Flows'!G629+'Terminal Value'!G629</f>
        <v>9279.27605318185</v>
      </c>
      <c r="H629" s="9" t="n">
        <f aca="false">+Outflows!H629+Fees!H629+'Ongoing Cash Flows'!H629+'Terminal Value'!H629</f>
        <v>8324.52032651891</v>
      </c>
      <c r="I629" s="9" t="n">
        <f aca="false">+Outflows!I629+Fees!I629+'Ongoing Cash Flows'!I629+'Terminal Value'!I629</f>
        <v>8182.45133712515</v>
      </c>
      <c r="J629" s="9" t="n">
        <f aca="false">+Outflows!J629+Fees!J629+'Ongoing Cash Flows'!J629+'Terminal Value'!J629</f>
        <v>8170.01713459016</v>
      </c>
      <c r="K629" s="9" t="n">
        <f aca="false">+Outflows!K629+Fees!K629+'Ongoing Cash Flows'!K629+'Terminal Value'!K629</f>
        <v>8160.60160927905</v>
      </c>
      <c r="L629" s="9" t="n">
        <f aca="false">+Outflows!L629+Fees!L629+'Ongoing Cash Flows'!L629+'Terminal Value'!L629</f>
        <v>8162.08919970975</v>
      </c>
      <c r="M629" s="9" t="n">
        <f aca="false">+Outflows!M629+Fees!M629+'Ongoing Cash Flows'!M629+'Terminal Value'!M629</f>
        <v>8133.82297497623</v>
      </c>
      <c r="N629" s="9" t="n">
        <f aca="false">+Outflows!N629+Fees!N629+'Ongoing Cash Flows'!N629+'Terminal Value'!N629</f>
        <v>8116.43646717784</v>
      </c>
      <c r="O629" s="9" t="n">
        <f aca="false">+Outflows!O629+Fees!O629+'Ongoing Cash Flows'!O629+'Terminal Value'!O629</f>
        <v>7790.05265784436</v>
      </c>
      <c r="P629" s="9" t="n">
        <f aca="false">+Outflows!P629+Fees!P629+'Ongoing Cash Flows'!P629+'Terminal Value'!P629</f>
        <v>7682.45398165202</v>
      </c>
      <c r="Q629" s="9" t="n">
        <f aca="false">+Outflows!Q629+Fees!Q629+'Ongoing Cash Flows'!Q629+'Terminal Value'!Q629</f>
        <v>7653.63761301677</v>
      </c>
      <c r="R629" s="9" t="n">
        <f aca="false">+Outflows!R629+Fees!R629+'Ongoing Cash Flows'!R629+'Terminal Value'!R629</f>
        <v>1000.55247347907</v>
      </c>
      <c r="S629" s="9" t="n">
        <f aca="false">+Outflows!S629+Fees!S629+'Ongoing Cash Flows'!S629+'Terminal Value'!S629</f>
        <v>0</v>
      </c>
      <c r="T629" s="9" t="n">
        <f aca="false">+Outflows!T629+Fees!T629+'Ongoing Cash Flows'!T629+'Terminal Value'!T629</f>
        <v>0</v>
      </c>
      <c r="U629" s="9" t="n">
        <f aca="false">+Outflows!U629+Fees!U629+'Ongoing Cash Flows'!U629+'Terminal Value'!U629</f>
        <v>0</v>
      </c>
      <c r="V629" s="9" t="n">
        <f aca="false">+Outflows!V629+Fees!V629+'Ongoing Cash Flows'!V629+'Terminal Value'!V629</f>
        <v>0</v>
      </c>
      <c r="W629" s="9" t="n">
        <f aca="false">+Outflows!W629+Fees!W629+'Ongoing Cash Flows'!W629+'Terminal Value'!W629</f>
        <v>0</v>
      </c>
      <c r="X629" s="9" t="n">
        <f aca="false">+Outflows!X629+Fees!X629+'Ongoing Cash Flows'!X629+'Terminal Value'!X629</f>
        <v>0</v>
      </c>
      <c r="Y629" s="9" t="n">
        <f aca="false">+Outflows!Y629+Fees!Y629+'Ongoing Cash Flows'!Y629+'Terminal Value'!Y629</f>
        <v>0</v>
      </c>
      <c r="Z629" s="9" t="n">
        <f aca="false">+Outflows!Z629+Fees!Z629+'Ongoing Cash Flows'!Z629+'Terminal Value'!Z629</f>
        <v>0</v>
      </c>
      <c r="AA629" s="9" t="n">
        <f aca="false">+Outflows!AA629+Fees!AA629+'Ongoing Cash Flows'!AA629+'Terminal Value'!AA629</f>
        <v>0</v>
      </c>
      <c r="AB629" s="9" t="n">
        <f aca="false">+Outflows!AB629+Fees!AB629+'Ongoing Cash Flows'!AB629+'Terminal Value'!AB629</f>
        <v>0</v>
      </c>
      <c r="AC629" s="9" t="n">
        <f aca="false">+Outflows!AC629+Fees!AC629+'Ongoing Cash Flows'!AC629+'Terminal Value'!AC629</f>
        <v>0</v>
      </c>
      <c r="AD629" s="9" t="n">
        <f aca="false">+Outflows!AD629+Fees!AD629+'Ongoing Cash Flows'!AD629+'Terminal Value'!AD629</f>
        <v>0</v>
      </c>
      <c r="AE629" s="9" t="n">
        <f aca="false">+Outflows!AE629+Fees!AE629+'Ongoing Cash Flows'!AE629+'Terminal Value'!AE629</f>
        <v>0</v>
      </c>
      <c r="AF629" s="9" t="n">
        <f aca="false">+Outflows!AF629+Fees!AF629+'Ongoing Cash Flows'!AF629+'Terminal Value'!AF629</f>
        <v>0</v>
      </c>
      <c r="AG629" s="9" t="n">
        <f aca="false">+Outflows!AG629+Fees!AG629+'Ongoing Cash Flows'!AG629+'Terminal Value'!AG629</f>
        <v>0</v>
      </c>
      <c r="AH629" s="9" t="n">
        <f aca="false">+Outflows!AH629+Fees!AH629+'Ongoing Cash Flows'!AH629+'Terminal Value'!AH629</f>
        <v>0</v>
      </c>
      <c r="AI629" s="9" t="n">
        <f aca="false">+Outflows!AI629+Fees!AI629+'Ongoing Cash Flows'!AI629+'Terminal Value'!AI629</f>
        <v>0</v>
      </c>
      <c r="AJ629" s="9" t="n">
        <f aca="false">+Outflows!AJ629+Fees!AJ629+'Ongoing Cash Flows'!AJ629+'Terminal Value'!AJ629</f>
        <v>0</v>
      </c>
      <c r="AK629" s="9"/>
      <c r="AL629" s="1"/>
      <c r="AM629" s="32"/>
      <c r="AN629" s="33" t="n">
        <f aca="false">IF(ISERROR(XIRR(B629:AJ629,IRRDates)),-1,XIRR(B629:AJ629,IRRDates))</f>
        <v>0.0679856456768191</v>
      </c>
      <c r="AO629" s="9" t="n">
        <f aca="false">SUMPRODUCT(B629:AJ629,PVRf)</f>
        <v>0</v>
      </c>
      <c r="AP629" s="9" t="n">
        <f aca="false">MIN(0,AO629-$AO$1004)^2</f>
        <v>0</v>
      </c>
      <c r="AQ629" s="9" t="n">
        <f aca="false">MAX(0,AO629-$AO$1004)^2</f>
        <v>0</v>
      </c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20"/>
      <c r="CM629" s="20"/>
      <c r="CN629" s="20"/>
      <c r="CO629" s="20"/>
      <c r="CP629" s="20"/>
    </row>
    <row r="630" customFormat="false" ht="11.25" hidden="false" customHeight="false" outlineLevel="0" collapsed="false">
      <c r="A630" s="1" t="n">
        <v>628</v>
      </c>
      <c r="B630" s="9" t="n">
        <f aca="false">+Outflows!B630+Fees!B630+'Ongoing Cash Flows'!B630+'Terminal Value'!B630</f>
        <v>-93777.8102321726</v>
      </c>
      <c r="C630" s="9" t="n">
        <f aca="false">+Outflows!C630+Fees!C630+'Ongoing Cash Flows'!C630+'Terminal Value'!C630</f>
        <v>14105.6671724573</v>
      </c>
      <c r="D630" s="9" t="n">
        <f aca="false">+Outflows!D630+Fees!D630+'Ongoing Cash Flows'!D630+'Terminal Value'!D630</f>
        <v>12114.9201036661</v>
      </c>
      <c r="E630" s="9" t="n">
        <f aca="false">+Outflows!E630+Fees!E630+'Ongoing Cash Flows'!E630+'Terminal Value'!E630</f>
        <v>10217.6516370755</v>
      </c>
      <c r="F630" s="9" t="n">
        <f aca="false">+Outflows!F630+Fees!F630+'Ongoing Cash Flows'!F630+'Terminal Value'!F630</f>
        <v>9714.67376589021</v>
      </c>
      <c r="G630" s="9" t="n">
        <f aca="false">+Outflows!G630+Fees!G630+'Ongoing Cash Flows'!G630+'Terminal Value'!G630</f>
        <v>9339.71553505641</v>
      </c>
      <c r="H630" s="9" t="n">
        <f aca="false">+Outflows!H630+Fees!H630+'Ongoing Cash Flows'!H630+'Terminal Value'!H630</f>
        <v>8482.99779678126</v>
      </c>
      <c r="I630" s="9" t="n">
        <f aca="false">+Outflows!I630+Fees!I630+'Ongoing Cash Flows'!I630+'Terminal Value'!I630</f>
        <v>8332.53433464486</v>
      </c>
      <c r="J630" s="9" t="n">
        <f aca="false">+Outflows!J630+Fees!J630+'Ongoing Cash Flows'!J630+'Terminal Value'!J630</f>
        <v>8320.10013210987</v>
      </c>
      <c r="K630" s="9" t="n">
        <f aca="false">+Outflows!K630+Fees!K630+'Ongoing Cash Flows'!K630+'Terminal Value'!K630</f>
        <v>8310.93898476066</v>
      </c>
      <c r="L630" s="9" t="n">
        <f aca="false">+Outflows!L630+Fees!L630+'Ongoing Cash Flows'!L630+'Terminal Value'!L630</f>
        <v>8312.17219722946</v>
      </c>
      <c r="M630" s="9" t="n">
        <f aca="false">+Outflows!M630+Fees!M630+'Ongoing Cash Flows'!M630+'Terminal Value'!M630</f>
        <v>8284.16035045784</v>
      </c>
      <c r="N630" s="9" t="n">
        <f aca="false">+Outflows!N630+Fees!N630+'Ongoing Cash Flows'!N630+'Terminal Value'!N630</f>
        <v>8266.51946469756</v>
      </c>
      <c r="O630" s="9" t="n">
        <f aca="false">+Outflows!O630+Fees!O630+'Ongoing Cash Flows'!O630+'Terminal Value'!O630</f>
        <v>7940.39003332598</v>
      </c>
      <c r="P630" s="9" t="n">
        <f aca="false">+Outflows!P630+Fees!P630+'Ongoing Cash Flows'!P630+'Terminal Value'!P630</f>
        <v>7832.53697917174</v>
      </c>
      <c r="Q630" s="9" t="n">
        <f aca="false">+Outflows!Q630+Fees!Q630+'Ongoing Cash Flows'!Q630+'Terminal Value'!Q630</f>
        <v>7803.97498849838</v>
      </c>
      <c r="R630" s="9" t="n">
        <f aca="false">+Outflows!R630+Fees!R630+'Ongoing Cash Flows'!R630+'Terminal Value'!R630</f>
        <v>1075.59397223893</v>
      </c>
      <c r="S630" s="9" t="n">
        <f aca="false">+Outflows!S630+Fees!S630+'Ongoing Cash Flows'!S630+'Terminal Value'!S630</f>
        <v>0</v>
      </c>
      <c r="T630" s="9" t="n">
        <f aca="false">+Outflows!T630+Fees!T630+'Ongoing Cash Flows'!T630+'Terminal Value'!T630</f>
        <v>0</v>
      </c>
      <c r="U630" s="9" t="n">
        <f aca="false">+Outflows!U630+Fees!U630+'Ongoing Cash Flows'!U630+'Terminal Value'!U630</f>
        <v>0</v>
      </c>
      <c r="V630" s="9" t="n">
        <f aca="false">+Outflows!V630+Fees!V630+'Ongoing Cash Flows'!V630+'Terminal Value'!V630</f>
        <v>0</v>
      </c>
      <c r="W630" s="9" t="n">
        <f aca="false">+Outflows!W630+Fees!W630+'Ongoing Cash Flows'!W630+'Terminal Value'!W630</f>
        <v>0</v>
      </c>
      <c r="X630" s="9" t="n">
        <f aca="false">+Outflows!X630+Fees!X630+'Ongoing Cash Flows'!X630+'Terminal Value'!X630</f>
        <v>0</v>
      </c>
      <c r="Y630" s="9" t="n">
        <f aca="false">+Outflows!Y630+Fees!Y630+'Ongoing Cash Flows'!Y630+'Terminal Value'!Y630</f>
        <v>0</v>
      </c>
      <c r="Z630" s="9" t="n">
        <f aca="false">+Outflows!Z630+Fees!Z630+'Ongoing Cash Flows'!Z630+'Terminal Value'!Z630</f>
        <v>0</v>
      </c>
      <c r="AA630" s="9" t="n">
        <f aca="false">+Outflows!AA630+Fees!AA630+'Ongoing Cash Flows'!AA630+'Terminal Value'!AA630</f>
        <v>0</v>
      </c>
      <c r="AB630" s="9" t="n">
        <f aca="false">+Outflows!AB630+Fees!AB630+'Ongoing Cash Flows'!AB630+'Terminal Value'!AB630</f>
        <v>0</v>
      </c>
      <c r="AC630" s="9" t="n">
        <f aca="false">+Outflows!AC630+Fees!AC630+'Ongoing Cash Flows'!AC630+'Terminal Value'!AC630</f>
        <v>0</v>
      </c>
      <c r="AD630" s="9" t="n">
        <f aca="false">+Outflows!AD630+Fees!AD630+'Ongoing Cash Flows'!AD630+'Terminal Value'!AD630</f>
        <v>0</v>
      </c>
      <c r="AE630" s="9" t="n">
        <f aca="false">+Outflows!AE630+Fees!AE630+'Ongoing Cash Flows'!AE630+'Terminal Value'!AE630</f>
        <v>0</v>
      </c>
      <c r="AF630" s="9" t="n">
        <f aca="false">+Outflows!AF630+Fees!AF630+'Ongoing Cash Flows'!AF630+'Terminal Value'!AF630</f>
        <v>0</v>
      </c>
      <c r="AG630" s="9" t="n">
        <f aca="false">+Outflows!AG630+Fees!AG630+'Ongoing Cash Flows'!AG630+'Terminal Value'!AG630</f>
        <v>0</v>
      </c>
      <c r="AH630" s="9" t="n">
        <f aca="false">+Outflows!AH630+Fees!AH630+'Ongoing Cash Flows'!AH630+'Terminal Value'!AH630</f>
        <v>0</v>
      </c>
      <c r="AI630" s="9" t="n">
        <f aca="false">+Outflows!AI630+Fees!AI630+'Ongoing Cash Flows'!AI630+'Terminal Value'!AI630</f>
        <v>0</v>
      </c>
      <c r="AJ630" s="9" t="n">
        <f aca="false">+Outflows!AJ630+Fees!AJ630+'Ongoing Cash Flows'!AJ630+'Terminal Value'!AJ630</f>
        <v>0</v>
      </c>
      <c r="AK630" s="9"/>
      <c r="AL630" s="1"/>
      <c r="AM630" s="32"/>
      <c r="AN630" s="33" t="n">
        <f aca="false">IF(ISERROR(XIRR(B630:AJ630,IRRDates)),-1,XIRR(B630:AJ630,IRRDates))</f>
        <v>0.0585233081650859</v>
      </c>
      <c r="AO630" s="9" t="n">
        <f aca="false">SUMPRODUCT(B630:AJ630,PVRf)</f>
        <v>0</v>
      </c>
      <c r="AP630" s="9" t="n">
        <f aca="false">MIN(0,AO630-$AO$1004)^2</f>
        <v>0</v>
      </c>
      <c r="AQ630" s="9" t="n">
        <f aca="false">MAX(0,AO630-$AO$1004)^2</f>
        <v>0</v>
      </c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20"/>
      <c r="CM630" s="20"/>
      <c r="CN630" s="20"/>
      <c r="CO630" s="20"/>
      <c r="CP630" s="20"/>
    </row>
    <row r="631" customFormat="false" ht="11.25" hidden="false" customHeight="false" outlineLevel="0" collapsed="false">
      <c r="A631" s="1" t="n">
        <v>629</v>
      </c>
      <c r="B631" s="9" t="n">
        <f aca="false">+Outflows!B631+Fees!B631+'Ongoing Cash Flows'!B631+'Terminal Value'!B631</f>
        <v>-97454.3863376763</v>
      </c>
      <c r="C631" s="9" t="n">
        <f aca="false">+Outflows!C631+Fees!C631+'Ongoing Cash Flows'!C631+'Terminal Value'!C631</f>
        <v>14184.4956071413</v>
      </c>
      <c r="D631" s="9" t="n">
        <f aca="false">+Outflows!D631+Fees!D631+'Ongoing Cash Flows'!D631+'Terminal Value'!D631</f>
        <v>12239.9672695923</v>
      </c>
      <c r="E631" s="9" t="n">
        <f aca="false">+Outflows!E631+Fees!E631+'Ongoing Cash Flows'!E631+'Terminal Value'!E631</f>
        <v>10196.7753202977</v>
      </c>
      <c r="F631" s="9" t="n">
        <f aca="false">+Outflows!F631+Fees!F631+'Ongoing Cash Flows'!F631+'Terminal Value'!F631</f>
        <v>9931.37167489386</v>
      </c>
      <c r="G631" s="9" t="n">
        <f aca="false">+Outflows!G631+Fees!G631+'Ongoing Cash Flows'!G631+'Terminal Value'!G631</f>
        <v>9563.79214609924</v>
      </c>
      <c r="H631" s="9" t="n">
        <f aca="false">+Outflows!H631+Fees!H631+'Ongoing Cash Flows'!H631+'Terminal Value'!H631</f>
        <v>8572.05270558703</v>
      </c>
      <c r="I631" s="9" t="n">
        <f aca="false">+Outflows!I631+Fees!I631+'Ongoing Cash Flows'!I631+'Terminal Value'!I631</f>
        <v>8416.87204924423</v>
      </c>
      <c r="J631" s="9" t="n">
        <f aca="false">+Outflows!J631+Fees!J631+'Ongoing Cash Flows'!J631+'Terminal Value'!J631</f>
        <v>8404.43784670924</v>
      </c>
      <c r="K631" s="9" t="n">
        <f aca="false">+Outflows!K631+Fees!K631+'Ongoing Cash Flows'!K631+'Terminal Value'!K631</f>
        <v>8395.41964463901</v>
      </c>
      <c r="L631" s="9" t="n">
        <f aca="false">+Outflows!L631+Fees!L631+'Ongoing Cash Flows'!L631+'Terminal Value'!L631</f>
        <v>8396.50991182883</v>
      </c>
      <c r="M631" s="9" t="n">
        <f aca="false">+Outflows!M631+Fees!M631+'Ongoing Cash Flows'!M631+'Terminal Value'!M631</f>
        <v>8368.64101033619</v>
      </c>
      <c r="N631" s="9" t="n">
        <f aca="false">+Outflows!N631+Fees!N631+'Ongoing Cash Flows'!N631+'Terminal Value'!N631</f>
        <v>8350.85717929693</v>
      </c>
      <c r="O631" s="9" t="n">
        <f aca="false">+Outflows!O631+Fees!O631+'Ongoing Cash Flows'!O631+'Terminal Value'!O631</f>
        <v>8024.87069320433</v>
      </c>
      <c r="P631" s="9" t="n">
        <f aca="false">+Outflows!P631+Fees!P631+'Ongoing Cash Flows'!P631+'Terminal Value'!P631</f>
        <v>7916.8746937711</v>
      </c>
      <c r="Q631" s="9" t="n">
        <f aca="false">+Outflows!Q631+Fees!Q631+'Ongoing Cash Flows'!Q631+'Terminal Value'!Q631</f>
        <v>7888.45564837673</v>
      </c>
      <c r="R631" s="9" t="n">
        <f aca="false">+Outflows!R631+Fees!R631+'Ongoing Cash Flows'!R631+'Terminal Value'!R631</f>
        <v>1117.76282953861</v>
      </c>
      <c r="S631" s="9" t="n">
        <f aca="false">+Outflows!S631+Fees!S631+'Ongoing Cash Flows'!S631+'Terminal Value'!S631</f>
        <v>0</v>
      </c>
      <c r="T631" s="9" t="n">
        <f aca="false">+Outflows!T631+Fees!T631+'Ongoing Cash Flows'!T631+'Terminal Value'!T631</f>
        <v>0</v>
      </c>
      <c r="U631" s="9" t="n">
        <f aca="false">+Outflows!U631+Fees!U631+'Ongoing Cash Flows'!U631+'Terminal Value'!U631</f>
        <v>0</v>
      </c>
      <c r="V631" s="9" t="n">
        <f aca="false">+Outflows!V631+Fees!V631+'Ongoing Cash Flows'!V631+'Terminal Value'!V631</f>
        <v>0</v>
      </c>
      <c r="W631" s="9" t="n">
        <f aca="false">+Outflows!W631+Fees!W631+'Ongoing Cash Flows'!W631+'Terminal Value'!W631</f>
        <v>0</v>
      </c>
      <c r="X631" s="9" t="n">
        <f aca="false">+Outflows!X631+Fees!X631+'Ongoing Cash Flows'!X631+'Terminal Value'!X631</f>
        <v>0</v>
      </c>
      <c r="Y631" s="9" t="n">
        <f aca="false">+Outflows!Y631+Fees!Y631+'Ongoing Cash Flows'!Y631+'Terminal Value'!Y631</f>
        <v>0</v>
      </c>
      <c r="Z631" s="9" t="n">
        <f aca="false">+Outflows!Z631+Fees!Z631+'Ongoing Cash Flows'!Z631+'Terminal Value'!Z631</f>
        <v>0</v>
      </c>
      <c r="AA631" s="9" t="n">
        <f aca="false">+Outflows!AA631+Fees!AA631+'Ongoing Cash Flows'!AA631+'Terminal Value'!AA631</f>
        <v>0</v>
      </c>
      <c r="AB631" s="9" t="n">
        <f aca="false">+Outflows!AB631+Fees!AB631+'Ongoing Cash Flows'!AB631+'Terminal Value'!AB631</f>
        <v>0</v>
      </c>
      <c r="AC631" s="9" t="n">
        <f aca="false">+Outflows!AC631+Fees!AC631+'Ongoing Cash Flows'!AC631+'Terminal Value'!AC631</f>
        <v>0</v>
      </c>
      <c r="AD631" s="9" t="n">
        <f aca="false">+Outflows!AD631+Fees!AD631+'Ongoing Cash Flows'!AD631+'Terminal Value'!AD631</f>
        <v>0</v>
      </c>
      <c r="AE631" s="9" t="n">
        <f aca="false">+Outflows!AE631+Fees!AE631+'Ongoing Cash Flows'!AE631+'Terminal Value'!AE631</f>
        <v>0</v>
      </c>
      <c r="AF631" s="9" t="n">
        <f aca="false">+Outflows!AF631+Fees!AF631+'Ongoing Cash Flows'!AF631+'Terminal Value'!AF631</f>
        <v>0</v>
      </c>
      <c r="AG631" s="9" t="n">
        <f aca="false">+Outflows!AG631+Fees!AG631+'Ongoing Cash Flows'!AG631+'Terminal Value'!AG631</f>
        <v>0</v>
      </c>
      <c r="AH631" s="9" t="n">
        <f aca="false">+Outflows!AH631+Fees!AH631+'Ongoing Cash Flows'!AH631+'Terminal Value'!AH631</f>
        <v>0</v>
      </c>
      <c r="AI631" s="9" t="n">
        <f aca="false">+Outflows!AI631+Fees!AI631+'Ongoing Cash Flows'!AI631+'Terminal Value'!AI631</f>
        <v>0</v>
      </c>
      <c r="AJ631" s="9" t="n">
        <f aca="false">+Outflows!AJ631+Fees!AJ631+'Ongoing Cash Flows'!AJ631+'Terminal Value'!AJ631</f>
        <v>0</v>
      </c>
      <c r="AK631" s="9"/>
      <c r="AL631" s="1"/>
      <c r="AM631" s="32"/>
      <c r="AN631" s="33" t="n">
        <f aca="false">IF(ISERROR(XIRR(B631:AJ631,IRRDates)),-1,XIRR(B631:AJ631,IRRDates))</f>
        <v>0.0538905373094346</v>
      </c>
      <c r="AO631" s="9" t="n">
        <f aca="false">SUMPRODUCT(B631:AJ631,PVRf)</f>
        <v>0</v>
      </c>
      <c r="AP631" s="9" t="n">
        <f aca="false">MIN(0,AO631-$AO$1004)^2</f>
        <v>0</v>
      </c>
      <c r="AQ631" s="9" t="n">
        <f aca="false">MAX(0,AO631-$AO$1004)^2</f>
        <v>0</v>
      </c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20"/>
      <c r="CM631" s="20"/>
      <c r="CN631" s="20"/>
      <c r="CO631" s="20"/>
      <c r="CP631" s="20"/>
    </row>
    <row r="632" customFormat="false" ht="11.25" hidden="false" customHeight="false" outlineLevel="0" collapsed="false">
      <c r="A632" s="1" t="n">
        <v>630</v>
      </c>
      <c r="B632" s="9" t="n">
        <f aca="false">+Outflows!B632+Fees!B632+'Ongoing Cash Flows'!B632+'Terminal Value'!B632</f>
        <v>-103125.692546398</v>
      </c>
      <c r="C632" s="9" t="n">
        <f aca="false">+Outflows!C632+Fees!C632+'Ongoing Cash Flows'!C632+'Terminal Value'!C632</f>
        <v>14281.2554109718</v>
      </c>
      <c r="D632" s="9" t="n">
        <f aca="false">+Outflows!D632+Fees!D632+'Ongoing Cash Flows'!D632+'Terminal Value'!D632</f>
        <v>12369.1641638047</v>
      </c>
      <c r="E632" s="9" t="n">
        <f aca="false">+Outflows!E632+Fees!E632+'Ongoing Cash Flows'!E632+'Terminal Value'!E632</f>
        <v>10400.8184962437</v>
      </c>
      <c r="F632" s="9" t="n">
        <f aca="false">+Outflows!F632+Fees!F632+'Ongoing Cash Flows'!F632+'Terminal Value'!F632</f>
        <v>10035.2460569703</v>
      </c>
      <c r="G632" s="9" t="n">
        <f aca="false">+Outflows!G632+Fees!G632+'Ongoing Cash Flows'!G632+'Terminal Value'!G632</f>
        <v>9665.53189940615</v>
      </c>
      <c r="H632" s="9" t="n">
        <f aca="false">+Outflows!H632+Fees!H632+'Ongoing Cash Flows'!H632+'Terminal Value'!H632</f>
        <v>8709.42444568819</v>
      </c>
      <c r="I632" s="9" t="n">
        <f aca="false">+Outflows!I632+Fees!I632+'Ongoing Cash Flows'!I632+'Terminal Value'!I632</f>
        <v>8546.96727662735</v>
      </c>
      <c r="J632" s="9" t="n">
        <f aca="false">+Outflows!J632+Fees!J632+'Ongoing Cash Flows'!J632+'Terminal Value'!J632</f>
        <v>8534.53307409236</v>
      </c>
      <c r="K632" s="9" t="n">
        <f aca="false">+Outflows!K632+Fees!K632+'Ongoing Cash Flows'!K632+'Terminal Value'!K632</f>
        <v>8525.73537240752</v>
      </c>
      <c r="L632" s="9" t="n">
        <f aca="false">+Outflows!L632+Fees!L632+'Ongoing Cash Flows'!L632+'Terminal Value'!L632</f>
        <v>8526.60513921195</v>
      </c>
      <c r="M632" s="9" t="n">
        <f aca="false">+Outflows!M632+Fees!M632+'Ongoing Cash Flows'!M632+'Terminal Value'!M632</f>
        <v>8498.9567381047</v>
      </c>
      <c r="N632" s="9" t="n">
        <f aca="false">+Outflows!N632+Fees!N632+'Ongoing Cash Flows'!N632+'Terminal Value'!N632</f>
        <v>8480.95240668004</v>
      </c>
      <c r="O632" s="9" t="n">
        <f aca="false">+Outflows!O632+Fees!O632+'Ongoing Cash Flows'!O632+'Terminal Value'!O632</f>
        <v>8155.18642097284</v>
      </c>
      <c r="P632" s="9" t="n">
        <f aca="false">+Outflows!P632+Fees!P632+'Ongoing Cash Flows'!P632+'Terminal Value'!P632</f>
        <v>8046.96992115422</v>
      </c>
      <c r="Q632" s="9" t="n">
        <f aca="false">+Outflows!Q632+Fees!Q632+'Ongoing Cash Flows'!Q632+'Terminal Value'!Q632</f>
        <v>8018.77137614524</v>
      </c>
      <c r="R632" s="9" t="n">
        <f aca="false">+Outflows!R632+Fees!R632+'Ongoing Cash Flows'!R632+'Terminal Value'!R632</f>
        <v>1182.81044323017</v>
      </c>
      <c r="S632" s="9" t="n">
        <f aca="false">+Outflows!S632+Fees!S632+'Ongoing Cash Flows'!S632+'Terminal Value'!S632</f>
        <v>0</v>
      </c>
      <c r="T632" s="9" t="n">
        <f aca="false">+Outflows!T632+Fees!T632+'Ongoing Cash Flows'!T632+'Terminal Value'!T632</f>
        <v>0</v>
      </c>
      <c r="U632" s="9" t="n">
        <f aca="false">+Outflows!U632+Fees!U632+'Ongoing Cash Flows'!U632+'Terminal Value'!U632</f>
        <v>0</v>
      </c>
      <c r="V632" s="9" t="n">
        <f aca="false">+Outflows!V632+Fees!V632+'Ongoing Cash Flows'!V632+'Terminal Value'!V632</f>
        <v>0</v>
      </c>
      <c r="W632" s="9" t="n">
        <f aca="false">+Outflows!W632+Fees!W632+'Ongoing Cash Flows'!W632+'Terminal Value'!W632</f>
        <v>0</v>
      </c>
      <c r="X632" s="9" t="n">
        <f aca="false">+Outflows!X632+Fees!X632+'Ongoing Cash Flows'!X632+'Terminal Value'!X632</f>
        <v>0</v>
      </c>
      <c r="Y632" s="9" t="n">
        <f aca="false">+Outflows!Y632+Fees!Y632+'Ongoing Cash Flows'!Y632+'Terminal Value'!Y632</f>
        <v>0</v>
      </c>
      <c r="Z632" s="9" t="n">
        <f aca="false">+Outflows!Z632+Fees!Z632+'Ongoing Cash Flows'!Z632+'Terminal Value'!Z632</f>
        <v>0</v>
      </c>
      <c r="AA632" s="9" t="n">
        <f aca="false">+Outflows!AA632+Fees!AA632+'Ongoing Cash Flows'!AA632+'Terminal Value'!AA632</f>
        <v>0</v>
      </c>
      <c r="AB632" s="9" t="n">
        <f aca="false">+Outflows!AB632+Fees!AB632+'Ongoing Cash Flows'!AB632+'Terminal Value'!AB632</f>
        <v>0</v>
      </c>
      <c r="AC632" s="9" t="n">
        <f aca="false">+Outflows!AC632+Fees!AC632+'Ongoing Cash Flows'!AC632+'Terminal Value'!AC632</f>
        <v>0</v>
      </c>
      <c r="AD632" s="9" t="n">
        <f aca="false">+Outflows!AD632+Fees!AD632+'Ongoing Cash Flows'!AD632+'Terminal Value'!AD632</f>
        <v>0</v>
      </c>
      <c r="AE632" s="9" t="n">
        <f aca="false">+Outflows!AE632+Fees!AE632+'Ongoing Cash Flows'!AE632+'Terminal Value'!AE632</f>
        <v>0</v>
      </c>
      <c r="AF632" s="9" t="n">
        <f aca="false">+Outflows!AF632+Fees!AF632+'Ongoing Cash Flows'!AF632+'Terminal Value'!AF632</f>
        <v>0</v>
      </c>
      <c r="AG632" s="9" t="n">
        <f aca="false">+Outflows!AG632+Fees!AG632+'Ongoing Cash Flows'!AG632+'Terminal Value'!AG632</f>
        <v>0</v>
      </c>
      <c r="AH632" s="9" t="n">
        <f aca="false">+Outflows!AH632+Fees!AH632+'Ongoing Cash Flows'!AH632+'Terminal Value'!AH632</f>
        <v>0</v>
      </c>
      <c r="AI632" s="9" t="n">
        <f aca="false">+Outflows!AI632+Fees!AI632+'Ongoing Cash Flows'!AI632+'Terminal Value'!AI632</f>
        <v>0</v>
      </c>
      <c r="AJ632" s="9" t="n">
        <f aca="false">+Outflows!AJ632+Fees!AJ632+'Ongoing Cash Flows'!AJ632+'Terminal Value'!AJ632</f>
        <v>0</v>
      </c>
      <c r="AK632" s="9"/>
      <c r="AL632" s="1"/>
      <c r="AM632" s="32"/>
      <c r="AN632" s="33" t="n">
        <f aca="false">IF(ISERROR(XIRR(B632:AJ632,IRRDates)),-1,XIRR(B632:AJ632,IRRDates))</f>
        <v>0.0469123568688621</v>
      </c>
      <c r="AO632" s="9" t="n">
        <f aca="false">SUMPRODUCT(B632:AJ632,PVRf)</f>
        <v>0</v>
      </c>
      <c r="AP632" s="9" t="n">
        <f aca="false">MIN(0,AO632-$AO$1004)^2</f>
        <v>0</v>
      </c>
      <c r="AQ632" s="9" t="n">
        <f aca="false">MAX(0,AO632-$AO$1004)^2</f>
        <v>0</v>
      </c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20"/>
      <c r="CM632" s="20"/>
      <c r="CN632" s="20"/>
      <c r="CO632" s="20"/>
      <c r="CP632" s="20"/>
    </row>
    <row r="633" customFormat="false" ht="11.25" hidden="false" customHeight="false" outlineLevel="0" collapsed="false">
      <c r="A633" s="1" t="n">
        <v>631</v>
      </c>
      <c r="B633" s="9" t="n">
        <f aca="false">+Outflows!B633+Fees!B633+'Ongoing Cash Flows'!B633+'Terminal Value'!B633</f>
        <v>-86696.5818383156</v>
      </c>
      <c r="C633" s="9" t="n">
        <f aca="false">+Outflows!C633+Fees!C633+'Ongoing Cash Flows'!C633+'Terminal Value'!C633</f>
        <v>14006.7316995697</v>
      </c>
      <c r="D633" s="9" t="n">
        <f aca="false">+Outflows!D633+Fees!D633+'Ongoing Cash Flows'!D633+'Terminal Value'!D633</f>
        <v>11863.8907404434</v>
      </c>
      <c r="E633" s="9" t="n">
        <f aca="false">+Outflows!E633+Fees!E633+'Ongoing Cash Flows'!E633+'Terminal Value'!E633</f>
        <v>9879.13204874217</v>
      </c>
      <c r="F633" s="9" t="n">
        <f aca="false">+Outflows!F633+Fees!F633+'Ongoing Cash Flows'!F633+'Terminal Value'!F633</f>
        <v>9483.34059686947</v>
      </c>
      <c r="G633" s="9" t="n">
        <f aca="false">+Outflows!G633+Fees!G633+'Ongoing Cash Flows'!G633+'Terminal Value'!G633</f>
        <v>9195.46997451644</v>
      </c>
      <c r="H633" s="9" t="n">
        <f aca="false">+Outflows!H633+Fees!H633+'Ongoing Cash Flows'!H633+'Terminal Value'!H633</f>
        <v>8311.47458313044</v>
      </c>
      <c r="I633" s="9" t="n">
        <f aca="false">+Outflows!I633+Fees!I633+'Ongoing Cash Flows'!I633+'Terminal Value'!I633</f>
        <v>8170.0966202725</v>
      </c>
      <c r="J633" s="9" t="n">
        <f aca="false">+Outflows!J633+Fees!J633+'Ongoing Cash Flows'!J633+'Terminal Value'!J633</f>
        <v>8157.66241773751</v>
      </c>
      <c r="K633" s="9" t="n">
        <f aca="false">+Outflows!K633+Fees!K633+'Ongoing Cash Flows'!K633+'Terminal Value'!K633</f>
        <v>8148.22595222834</v>
      </c>
      <c r="L633" s="9" t="n">
        <f aca="false">+Outflows!L633+Fees!L633+'Ongoing Cash Flows'!L633+'Terminal Value'!L633</f>
        <v>8149.7344828571</v>
      </c>
      <c r="M633" s="9" t="n">
        <f aca="false">+Outflows!M633+Fees!M633+'Ongoing Cash Flows'!M633+'Terminal Value'!M633</f>
        <v>8121.44731792552</v>
      </c>
      <c r="N633" s="9" t="n">
        <f aca="false">+Outflows!N633+Fees!N633+'Ongoing Cash Flows'!N633+'Terminal Value'!N633</f>
        <v>8104.08175032519</v>
      </c>
      <c r="O633" s="9" t="n">
        <f aca="false">+Outflows!O633+Fees!O633+'Ongoing Cash Flows'!O633+'Terminal Value'!O633</f>
        <v>7777.67700079366</v>
      </c>
      <c r="P633" s="9" t="n">
        <f aca="false">+Outflows!P633+Fees!P633+'Ongoing Cash Flows'!P633+'Terminal Value'!P633</f>
        <v>7670.09926479937</v>
      </c>
      <c r="Q633" s="9" t="n">
        <f aca="false">+Outflows!Q633+Fees!Q633+'Ongoing Cash Flows'!Q633+'Terminal Value'!Q633</f>
        <v>7641.26195596606</v>
      </c>
      <c r="R633" s="9" t="n">
        <f aca="false">+Outflows!R633+Fees!R633+'Ongoing Cash Flows'!R633+'Terminal Value'!R633</f>
        <v>994.375115052745</v>
      </c>
      <c r="S633" s="9" t="n">
        <f aca="false">+Outflows!S633+Fees!S633+'Ongoing Cash Flows'!S633+'Terminal Value'!S633</f>
        <v>0</v>
      </c>
      <c r="T633" s="9" t="n">
        <f aca="false">+Outflows!T633+Fees!T633+'Ongoing Cash Flows'!T633+'Terminal Value'!T633</f>
        <v>0</v>
      </c>
      <c r="U633" s="9" t="n">
        <f aca="false">+Outflows!U633+Fees!U633+'Ongoing Cash Flows'!U633+'Terminal Value'!U633</f>
        <v>0</v>
      </c>
      <c r="V633" s="9" t="n">
        <f aca="false">+Outflows!V633+Fees!V633+'Ongoing Cash Flows'!V633+'Terminal Value'!V633</f>
        <v>0</v>
      </c>
      <c r="W633" s="9" t="n">
        <f aca="false">+Outflows!W633+Fees!W633+'Ongoing Cash Flows'!W633+'Terminal Value'!W633</f>
        <v>0</v>
      </c>
      <c r="X633" s="9" t="n">
        <f aca="false">+Outflows!X633+Fees!X633+'Ongoing Cash Flows'!X633+'Terminal Value'!X633</f>
        <v>0</v>
      </c>
      <c r="Y633" s="9" t="n">
        <f aca="false">+Outflows!Y633+Fees!Y633+'Ongoing Cash Flows'!Y633+'Terminal Value'!Y633</f>
        <v>0</v>
      </c>
      <c r="Z633" s="9" t="n">
        <f aca="false">+Outflows!Z633+Fees!Z633+'Ongoing Cash Flows'!Z633+'Terminal Value'!Z633</f>
        <v>0</v>
      </c>
      <c r="AA633" s="9" t="n">
        <f aca="false">+Outflows!AA633+Fees!AA633+'Ongoing Cash Flows'!AA633+'Terminal Value'!AA633</f>
        <v>0</v>
      </c>
      <c r="AB633" s="9" t="n">
        <f aca="false">+Outflows!AB633+Fees!AB633+'Ongoing Cash Flows'!AB633+'Terminal Value'!AB633</f>
        <v>0</v>
      </c>
      <c r="AC633" s="9" t="n">
        <f aca="false">+Outflows!AC633+Fees!AC633+'Ongoing Cash Flows'!AC633+'Terminal Value'!AC633</f>
        <v>0</v>
      </c>
      <c r="AD633" s="9" t="n">
        <f aca="false">+Outflows!AD633+Fees!AD633+'Ongoing Cash Flows'!AD633+'Terminal Value'!AD633</f>
        <v>0</v>
      </c>
      <c r="AE633" s="9" t="n">
        <f aca="false">+Outflows!AE633+Fees!AE633+'Ongoing Cash Flows'!AE633+'Terminal Value'!AE633</f>
        <v>0</v>
      </c>
      <c r="AF633" s="9" t="n">
        <f aca="false">+Outflows!AF633+Fees!AF633+'Ongoing Cash Flows'!AF633+'Terminal Value'!AF633</f>
        <v>0</v>
      </c>
      <c r="AG633" s="9" t="n">
        <f aca="false">+Outflows!AG633+Fees!AG633+'Ongoing Cash Flows'!AG633+'Terminal Value'!AG633</f>
        <v>0</v>
      </c>
      <c r="AH633" s="9" t="n">
        <f aca="false">+Outflows!AH633+Fees!AH633+'Ongoing Cash Flows'!AH633+'Terminal Value'!AH633</f>
        <v>0</v>
      </c>
      <c r="AI633" s="9" t="n">
        <f aca="false">+Outflows!AI633+Fees!AI633+'Ongoing Cash Flows'!AI633+'Terminal Value'!AI633</f>
        <v>0</v>
      </c>
      <c r="AJ633" s="9" t="n">
        <f aca="false">+Outflows!AJ633+Fees!AJ633+'Ongoing Cash Flows'!AJ633+'Terminal Value'!AJ633</f>
        <v>0</v>
      </c>
      <c r="AK633" s="9"/>
      <c r="AL633" s="1"/>
      <c r="AM633" s="32"/>
      <c r="AN633" s="33" t="n">
        <f aca="false">IF(ISERROR(XIRR(B633:AJ633,IRRDates)),-1,XIRR(B633:AJ633,IRRDates))</f>
        <v>0.0685800986991185</v>
      </c>
      <c r="AO633" s="9" t="n">
        <f aca="false">SUMPRODUCT(B633:AJ633,PVRf)</f>
        <v>0</v>
      </c>
      <c r="AP633" s="9" t="n">
        <f aca="false">MIN(0,AO633-$AO$1004)^2</f>
        <v>0</v>
      </c>
      <c r="AQ633" s="9" t="n">
        <f aca="false">MAX(0,AO633-$AO$1004)^2</f>
        <v>0</v>
      </c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20"/>
      <c r="CM633" s="20"/>
      <c r="CN633" s="20"/>
      <c r="CO633" s="20"/>
      <c r="CP633" s="20"/>
    </row>
    <row r="634" customFormat="false" ht="11.25" hidden="false" customHeight="false" outlineLevel="0" collapsed="false">
      <c r="A634" s="1" t="n">
        <v>632</v>
      </c>
      <c r="B634" s="9" t="n">
        <f aca="false">+Outflows!B634+Fees!B634+'Ongoing Cash Flows'!B634+'Terminal Value'!B634</f>
        <v>-97553.2562619137</v>
      </c>
      <c r="C634" s="9" t="n">
        <f aca="false">+Outflows!C634+Fees!C634+'Ongoing Cash Flows'!C634+'Terminal Value'!C634</f>
        <v>14194.4169416271</v>
      </c>
      <c r="D634" s="9" t="n">
        <f aca="false">+Outflows!D634+Fees!D634+'Ongoing Cash Flows'!D634+'Terminal Value'!D634</f>
        <v>12202.9612002901</v>
      </c>
      <c r="E634" s="9" t="n">
        <f aca="false">+Outflows!E634+Fees!E634+'Ongoing Cash Flows'!E634+'Terminal Value'!E634</f>
        <v>10344.6849620795</v>
      </c>
      <c r="F634" s="9" t="n">
        <f aca="false">+Outflows!F634+Fees!F634+'Ongoing Cash Flows'!F634+'Terminal Value'!F634</f>
        <v>9711.35612969805</v>
      </c>
      <c r="G634" s="9" t="n">
        <f aca="false">+Outflows!G634+Fees!G634+'Ongoing Cash Flows'!G634+'Terminal Value'!G634</f>
        <v>9554.67914993681</v>
      </c>
      <c r="H634" s="9" t="n">
        <f aca="false">+Outflows!H634+Fees!H634+'Ongoing Cash Flows'!H634+'Terminal Value'!H634</f>
        <v>8574.44755662069</v>
      </c>
      <c r="I634" s="9" t="n">
        <f aca="false">+Outflows!I634+Fees!I634+'Ongoing Cash Flows'!I634+'Terminal Value'!I634</f>
        <v>8419.1400462103</v>
      </c>
      <c r="J634" s="9" t="n">
        <f aca="false">+Outflows!J634+Fees!J634+'Ongoing Cash Flows'!J634+'Terminal Value'!J634</f>
        <v>8406.70584367531</v>
      </c>
      <c r="K634" s="9" t="n">
        <f aca="false">+Outflows!K634+Fees!K634+'Ongoing Cash Flows'!K634+'Terminal Value'!K634</f>
        <v>8397.69148566773</v>
      </c>
      <c r="L634" s="9" t="n">
        <f aca="false">+Outflows!L634+Fees!L634+'Ongoing Cash Flows'!L634+'Terminal Value'!L634</f>
        <v>8398.7779087949</v>
      </c>
      <c r="M634" s="9" t="n">
        <f aca="false">+Outflows!M634+Fees!M634+'Ongoing Cash Flows'!M634+'Terminal Value'!M634</f>
        <v>8370.91285136491</v>
      </c>
      <c r="N634" s="9" t="n">
        <f aca="false">+Outflows!N634+Fees!N634+'Ongoing Cash Flows'!N634+'Terminal Value'!N634</f>
        <v>8353.12517626299</v>
      </c>
      <c r="O634" s="9" t="n">
        <f aca="false">+Outflows!O634+Fees!O634+'Ongoing Cash Flows'!O634+'Terminal Value'!O634</f>
        <v>8027.14253423305</v>
      </c>
      <c r="P634" s="9" t="n">
        <f aca="false">+Outflows!P634+Fees!P634+'Ongoing Cash Flows'!P634+'Terminal Value'!P634</f>
        <v>7919.14269073717</v>
      </c>
      <c r="Q634" s="9" t="n">
        <f aca="false">+Outflows!Q634+Fees!Q634+'Ongoing Cash Flows'!Q634+'Terminal Value'!Q634</f>
        <v>7890.72748940545</v>
      </c>
      <c r="R634" s="9" t="n">
        <f aca="false">+Outflows!R634+Fees!R634+'Ongoing Cash Flows'!R634+'Terminal Value'!R634</f>
        <v>1118.89682802165</v>
      </c>
      <c r="S634" s="9" t="n">
        <f aca="false">+Outflows!S634+Fees!S634+'Ongoing Cash Flows'!S634+'Terminal Value'!S634</f>
        <v>0</v>
      </c>
      <c r="T634" s="9" t="n">
        <f aca="false">+Outflows!T634+Fees!T634+'Ongoing Cash Flows'!T634+'Terminal Value'!T634</f>
        <v>0</v>
      </c>
      <c r="U634" s="9" t="n">
        <f aca="false">+Outflows!U634+Fees!U634+'Ongoing Cash Flows'!U634+'Terminal Value'!U634</f>
        <v>0</v>
      </c>
      <c r="V634" s="9" t="n">
        <f aca="false">+Outflows!V634+Fees!V634+'Ongoing Cash Flows'!V634+'Terminal Value'!V634</f>
        <v>0</v>
      </c>
      <c r="W634" s="9" t="n">
        <f aca="false">+Outflows!W634+Fees!W634+'Ongoing Cash Flows'!W634+'Terminal Value'!W634</f>
        <v>0</v>
      </c>
      <c r="X634" s="9" t="n">
        <f aca="false">+Outflows!X634+Fees!X634+'Ongoing Cash Flows'!X634+'Terminal Value'!X634</f>
        <v>0</v>
      </c>
      <c r="Y634" s="9" t="n">
        <f aca="false">+Outflows!Y634+Fees!Y634+'Ongoing Cash Flows'!Y634+'Terminal Value'!Y634</f>
        <v>0</v>
      </c>
      <c r="Z634" s="9" t="n">
        <f aca="false">+Outflows!Z634+Fees!Z634+'Ongoing Cash Flows'!Z634+'Terminal Value'!Z634</f>
        <v>0</v>
      </c>
      <c r="AA634" s="9" t="n">
        <f aca="false">+Outflows!AA634+Fees!AA634+'Ongoing Cash Flows'!AA634+'Terminal Value'!AA634</f>
        <v>0</v>
      </c>
      <c r="AB634" s="9" t="n">
        <f aca="false">+Outflows!AB634+Fees!AB634+'Ongoing Cash Flows'!AB634+'Terminal Value'!AB634</f>
        <v>0</v>
      </c>
      <c r="AC634" s="9" t="n">
        <f aca="false">+Outflows!AC634+Fees!AC634+'Ongoing Cash Flows'!AC634+'Terminal Value'!AC634</f>
        <v>0</v>
      </c>
      <c r="AD634" s="9" t="n">
        <f aca="false">+Outflows!AD634+Fees!AD634+'Ongoing Cash Flows'!AD634+'Terminal Value'!AD634</f>
        <v>0</v>
      </c>
      <c r="AE634" s="9" t="n">
        <f aca="false">+Outflows!AE634+Fees!AE634+'Ongoing Cash Flows'!AE634+'Terminal Value'!AE634</f>
        <v>0</v>
      </c>
      <c r="AF634" s="9" t="n">
        <f aca="false">+Outflows!AF634+Fees!AF634+'Ongoing Cash Flows'!AF634+'Terminal Value'!AF634</f>
        <v>0</v>
      </c>
      <c r="AG634" s="9" t="n">
        <f aca="false">+Outflows!AG634+Fees!AG634+'Ongoing Cash Flows'!AG634+'Terminal Value'!AG634</f>
        <v>0</v>
      </c>
      <c r="AH634" s="9" t="n">
        <f aca="false">+Outflows!AH634+Fees!AH634+'Ongoing Cash Flows'!AH634+'Terminal Value'!AH634</f>
        <v>0</v>
      </c>
      <c r="AI634" s="9" t="n">
        <f aca="false">+Outflows!AI634+Fees!AI634+'Ongoing Cash Flows'!AI634+'Terminal Value'!AI634</f>
        <v>0</v>
      </c>
      <c r="AJ634" s="9" t="n">
        <f aca="false">+Outflows!AJ634+Fees!AJ634+'Ongoing Cash Flows'!AJ634+'Terminal Value'!AJ634</f>
        <v>0</v>
      </c>
      <c r="AK634" s="9"/>
      <c r="AL634" s="1"/>
      <c r="AM634" s="32"/>
      <c r="AN634" s="33" t="n">
        <f aca="false">IF(ISERROR(XIRR(B634:AJ634,IRRDates)),-1,XIRR(B634:AJ634,IRRDates))</f>
        <v>0.0536065312421227</v>
      </c>
      <c r="AO634" s="9" t="n">
        <f aca="false">SUMPRODUCT(B634:AJ634,PVRf)</f>
        <v>0</v>
      </c>
      <c r="AP634" s="9" t="n">
        <f aca="false">MIN(0,AO634-$AO$1004)^2</f>
        <v>0</v>
      </c>
      <c r="AQ634" s="9" t="n">
        <f aca="false">MAX(0,AO634-$AO$1004)^2</f>
        <v>0</v>
      </c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20"/>
      <c r="CM634" s="20"/>
      <c r="CN634" s="20"/>
      <c r="CO634" s="20"/>
      <c r="CP634" s="20"/>
    </row>
    <row r="635" customFormat="false" ht="11.25" hidden="false" customHeight="false" outlineLevel="0" collapsed="false">
      <c r="A635" s="1" t="n">
        <v>633</v>
      </c>
      <c r="B635" s="9" t="n">
        <f aca="false">+Outflows!B635+Fees!B635+'Ongoing Cash Flows'!B635+'Terminal Value'!B635</f>
        <v>-97006.1758864234</v>
      </c>
      <c r="C635" s="9" t="n">
        <f aca="false">+Outflows!C635+Fees!C635+'Ongoing Cash Flows'!C635+'Terminal Value'!C635</f>
        <v>14273.1970177503</v>
      </c>
      <c r="D635" s="9" t="n">
        <f aca="false">+Outflows!D635+Fees!D635+'Ongoing Cash Flows'!D635+'Terminal Value'!D635</f>
        <v>12287.7549592782</v>
      </c>
      <c r="E635" s="9" t="n">
        <f aca="false">+Outflows!E635+Fees!E635+'Ongoing Cash Flows'!E635+'Terminal Value'!E635</f>
        <v>10278.4780896015</v>
      </c>
      <c r="F635" s="9" t="n">
        <f aca="false">+Outflows!F635+Fees!F635+'Ongoing Cash Flows'!F635+'Terminal Value'!F635</f>
        <v>9788.59278649035</v>
      </c>
      <c r="G635" s="9" t="n">
        <f aca="false">+Outflows!G635+Fees!G635+'Ongoing Cash Flows'!G635+'Terminal Value'!G635</f>
        <v>9530.82592542006</v>
      </c>
      <c r="H635" s="9" t="n">
        <f aca="false">+Outflows!H635+Fees!H635+'Ongoing Cash Flows'!H635+'Terminal Value'!H635</f>
        <v>8561.19604446628</v>
      </c>
      <c r="I635" s="9" t="n">
        <f aca="false">+Outflows!I635+Fees!I635+'Ongoing Cash Flows'!I635+'Terminal Value'!I635</f>
        <v>8406.59046006085</v>
      </c>
      <c r="J635" s="9" t="n">
        <f aca="false">+Outflows!J635+Fees!J635+'Ongoing Cash Flows'!J635+'Terminal Value'!J635</f>
        <v>8394.15625752586</v>
      </c>
      <c r="K635" s="9" t="n">
        <f aca="false">+Outflows!K635+Fees!K635+'Ongoing Cash Flows'!K635+'Terminal Value'!K635</f>
        <v>8385.12062903329</v>
      </c>
      <c r="L635" s="9" t="n">
        <f aca="false">+Outflows!L635+Fees!L635+'Ongoing Cash Flows'!L635+'Terminal Value'!L635</f>
        <v>8386.22832264545</v>
      </c>
      <c r="M635" s="9" t="n">
        <f aca="false">+Outflows!M635+Fees!M635+'Ongoing Cash Flows'!M635+'Terminal Value'!M635</f>
        <v>8358.34199473047</v>
      </c>
      <c r="N635" s="9" t="n">
        <f aca="false">+Outflows!N635+Fees!N635+'Ongoing Cash Flows'!N635+'Terminal Value'!N635</f>
        <v>8340.57559011355</v>
      </c>
      <c r="O635" s="9" t="n">
        <f aca="false">+Outflows!O635+Fees!O635+'Ongoing Cash Flows'!O635+'Terminal Value'!O635</f>
        <v>8014.5716775986</v>
      </c>
      <c r="P635" s="9" t="n">
        <f aca="false">+Outflows!P635+Fees!P635+'Ongoing Cash Flows'!P635+'Terminal Value'!P635</f>
        <v>7906.59310458773</v>
      </c>
      <c r="Q635" s="9" t="n">
        <f aca="false">+Outflows!Q635+Fees!Q635+'Ongoing Cash Flows'!Q635+'Terminal Value'!Q635</f>
        <v>7878.15663277101</v>
      </c>
      <c r="R635" s="9" t="n">
        <f aca="false">+Outflows!R635+Fees!R635+'Ongoing Cash Flows'!R635+'Terminal Value'!R635</f>
        <v>1112.62203494692</v>
      </c>
      <c r="S635" s="9" t="n">
        <f aca="false">+Outflows!S635+Fees!S635+'Ongoing Cash Flows'!S635+'Terminal Value'!S635</f>
        <v>0</v>
      </c>
      <c r="T635" s="9" t="n">
        <f aca="false">+Outflows!T635+Fees!T635+'Ongoing Cash Flows'!T635+'Terminal Value'!T635</f>
        <v>0</v>
      </c>
      <c r="U635" s="9" t="n">
        <f aca="false">+Outflows!U635+Fees!U635+'Ongoing Cash Flows'!U635+'Terminal Value'!U635</f>
        <v>0</v>
      </c>
      <c r="V635" s="9" t="n">
        <f aca="false">+Outflows!V635+Fees!V635+'Ongoing Cash Flows'!V635+'Terminal Value'!V635</f>
        <v>0</v>
      </c>
      <c r="W635" s="9" t="n">
        <f aca="false">+Outflows!W635+Fees!W635+'Ongoing Cash Flows'!W635+'Terminal Value'!W635</f>
        <v>0</v>
      </c>
      <c r="X635" s="9" t="n">
        <f aca="false">+Outflows!X635+Fees!X635+'Ongoing Cash Flows'!X635+'Terminal Value'!X635</f>
        <v>0</v>
      </c>
      <c r="Y635" s="9" t="n">
        <f aca="false">+Outflows!Y635+Fees!Y635+'Ongoing Cash Flows'!Y635+'Terminal Value'!Y635</f>
        <v>0</v>
      </c>
      <c r="Z635" s="9" t="n">
        <f aca="false">+Outflows!Z635+Fees!Z635+'Ongoing Cash Flows'!Z635+'Terminal Value'!Z635</f>
        <v>0</v>
      </c>
      <c r="AA635" s="9" t="n">
        <f aca="false">+Outflows!AA635+Fees!AA635+'Ongoing Cash Flows'!AA635+'Terminal Value'!AA635</f>
        <v>0</v>
      </c>
      <c r="AB635" s="9" t="n">
        <f aca="false">+Outflows!AB635+Fees!AB635+'Ongoing Cash Flows'!AB635+'Terminal Value'!AB635</f>
        <v>0</v>
      </c>
      <c r="AC635" s="9" t="n">
        <f aca="false">+Outflows!AC635+Fees!AC635+'Ongoing Cash Flows'!AC635+'Terminal Value'!AC635</f>
        <v>0</v>
      </c>
      <c r="AD635" s="9" t="n">
        <f aca="false">+Outflows!AD635+Fees!AD635+'Ongoing Cash Flows'!AD635+'Terminal Value'!AD635</f>
        <v>0</v>
      </c>
      <c r="AE635" s="9" t="n">
        <f aca="false">+Outflows!AE635+Fees!AE635+'Ongoing Cash Flows'!AE635+'Terminal Value'!AE635</f>
        <v>0</v>
      </c>
      <c r="AF635" s="9" t="n">
        <f aca="false">+Outflows!AF635+Fees!AF635+'Ongoing Cash Flows'!AF635+'Terminal Value'!AF635</f>
        <v>0</v>
      </c>
      <c r="AG635" s="9" t="n">
        <f aca="false">+Outflows!AG635+Fees!AG635+'Ongoing Cash Flows'!AG635+'Terminal Value'!AG635</f>
        <v>0</v>
      </c>
      <c r="AH635" s="9" t="n">
        <f aca="false">+Outflows!AH635+Fees!AH635+'Ongoing Cash Flows'!AH635+'Terminal Value'!AH635</f>
        <v>0</v>
      </c>
      <c r="AI635" s="9" t="n">
        <f aca="false">+Outflows!AI635+Fees!AI635+'Ongoing Cash Flows'!AI635+'Terminal Value'!AI635</f>
        <v>0</v>
      </c>
      <c r="AJ635" s="9" t="n">
        <f aca="false">+Outflows!AJ635+Fees!AJ635+'Ongoing Cash Flows'!AJ635+'Terminal Value'!AJ635</f>
        <v>0</v>
      </c>
      <c r="AK635" s="9"/>
      <c r="AL635" s="1"/>
      <c r="AM635" s="32"/>
      <c r="AN635" s="33" t="n">
        <f aca="false">IF(ISERROR(XIRR(B635:AJ635,IRRDates)),-1,XIRR(B635:AJ635,IRRDates))</f>
        <v>0.0546416246837482</v>
      </c>
      <c r="AO635" s="9" t="n">
        <f aca="false">SUMPRODUCT(B635:AJ635,PVRf)</f>
        <v>0</v>
      </c>
      <c r="AP635" s="9" t="n">
        <f aca="false">MIN(0,AO635-$AO$1004)^2</f>
        <v>0</v>
      </c>
      <c r="AQ635" s="9" t="n">
        <f aca="false">MAX(0,AO635-$AO$1004)^2</f>
        <v>0</v>
      </c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20"/>
      <c r="CM635" s="20"/>
      <c r="CN635" s="20"/>
      <c r="CO635" s="20"/>
      <c r="CP635" s="20"/>
    </row>
    <row r="636" customFormat="false" ht="11.25" hidden="false" customHeight="false" outlineLevel="0" collapsed="false">
      <c r="A636" s="1" t="n">
        <v>634</v>
      </c>
      <c r="B636" s="9" t="n">
        <f aca="false">+Outflows!B636+Fees!B636+'Ongoing Cash Flows'!B636+'Terminal Value'!B636</f>
        <v>-91175.039692407</v>
      </c>
      <c r="C636" s="9" t="n">
        <f aca="false">+Outflows!C636+Fees!C636+'Ongoing Cash Flows'!C636+'Terminal Value'!C636</f>
        <v>14088.7973199502</v>
      </c>
      <c r="D636" s="9" t="n">
        <f aca="false">+Outflows!D636+Fees!D636+'Ongoing Cash Flows'!D636+'Terminal Value'!D636</f>
        <v>12032.5895877338</v>
      </c>
      <c r="E636" s="9" t="n">
        <f aca="false">+Outflows!E636+Fees!E636+'Ongoing Cash Flows'!E636+'Terminal Value'!E636</f>
        <v>10003.4661803643</v>
      </c>
      <c r="F636" s="9" t="n">
        <f aca="false">+Outflows!F636+Fees!F636+'Ongoing Cash Flows'!F636+'Terminal Value'!F636</f>
        <v>9675.67325456911</v>
      </c>
      <c r="G636" s="9" t="n">
        <f aca="false">+Outflows!G636+Fees!G636+'Ongoing Cash Flows'!G636+'Terminal Value'!G636</f>
        <v>9250.98844106388</v>
      </c>
      <c r="H636" s="9" t="n">
        <f aca="false">+Outflows!H636+Fees!H636+'Ongoing Cash Flows'!H636+'Terminal Value'!H636</f>
        <v>8419.95286410212</v>
      </c>
      <c r="I636" s="9" t="n">
        <f aca="false">+Outflows!I636+Fees!I636+'Ongoing Cash Flows'!I636+'Terminal Value'!I636</f>
        <v>8272.82886067907</v>
      </c>
      <c r="J636" s="9" t="n">
        <f aca="false">+Outflows!J636+Fees!J636+'Ongoing Cash Flows'!J636+'Terminal Value'!J636</f>
        <v>8260.39465814408</v>
      </c>
      <c r="K636" s="9" t="n">
        <f aca="false">+Outflows!K636+Fees!K636+'Ongoing Cash Flows'!K636+'Terminal Value'!K636</f>
        <v>8251.13231507628</v>
      </c>
      <c r="L636" s="9" t="n">
        <f aca="false">+Outflows!L636+Fees!L636+'Ongoing Cash Flows'!L636+'Terminal Value'!L636</f>
        <v>8252.46672326367</v>
      </c>
      <c r="M636" s="9" t="n">
        <f aca="false">+Outflows!M636+Fees!M636+'Ongoing Cash Flows'!M636+'Terminal Value'!M636</f>
        <v>8224.35368077346</v>
      </c>
      <c r="N636" s="9" t="n">
        <f aca="false">+Outflows!N636+Fees!N636+'Ongoing Cash Flows'!N636+'Terminal Value'!N636</f>
        <v>8206.81399073177</v>
      </c>
      <c r="O636" s="9" t="n">
        <f aca="false">+Outflows!O636+Fees!O636+'Ongoing Cash Flows'!O636+'Terminal Value'!O636</f>
        <v>7880.5833636416</v>
      </c>
      <c r="P636" s="9" t="n">
        <f aca="false">+Outflows!P636+Fees!P636+'Ongoing Cash Flows'!P636+'Terminal Value'!P636</f>
        <v>7772.83150520594</v>
      </c>
      <c r="Q636" s="9" t="n">
        <f aca="false">+Outflows!Q636+Fees!Q636+'Ongoing Cash Flows'!Q636+'Terminal Value'!Q636</f>
        <v>7744.168318814</v>
      </c>
      <c r="R636" s="9" t="n">
        <f aca="false">+Outflows!R636+Fees!R636+'Ongoing Cash Flows'!R636+'Terminal Value'!R636</f>
        <v>1045.74123525603</v>
      </c>
      <c r="S636" s="9" t="n">
        <f aca="false">+Outflows!S636+Fees!S636+'Ongoing Cash Flows'!S636+'Terminal Value'!S636</f>
        <v>0</v>
      </c>
      <c r="T636" s="9" t="n">
        <f aca="false">+Outflows!T636+Fees!T636+'Ongoing Cash Flows'!T636+'Terminal Value'!T636</f>
        <v>0</v>
      </c>
      <c r="U636" s="9" t="n">
        <f aca="false">+Outflows!U636+Fees!U636+'Ongoing Cash Flows'!U636+'Terminal Value'!U636</f>
        <v>0</v>
      </c>
      <c r="V636" s="9" t="n">
        <f aca="false">+Outflows!V636+Fees!V636+'Ongoing Cash Flows'!V636+'Terminal Value'!V636</f>
        <v>0</v>
      </c>
      <c r="W636" s="9" t="n">
        <f aca="false">+Outflows!W636+Fees!W636+'Ongoing Cash Flows'!W636+'Terminal Value'!W636</f>
        <v>0</v>
      </c>
      <c r="X636" s="9" t="n">
        <f aca="false">+Outflows!X636+Fees!X636+'Ongoing Cash Flows'!X636+'Terminal Value'!X636</f>
        <v>0</v>
      </c>
      <c r="Y636" s="9" t="n">
        <f aca="false">+Outflows!Y636+Fees!Y636+'Ongoing Cash Flows'!Y636+'Terminal Value'!Y636</f>
        <v>0</v>
      </c>
      <c r="Z636" s="9" t="n">
        <f aca="false">+Outflows!Z636+Fees!Z636+'Ongoing Cash Flows'!Z636+'Terminal Value'!Z636</f>
        <v>0</v>
      </c>
      <c r="AA636" s="9" t="n">
        <f aca="false">+Outflows!AA636+Fees!AA636+'Ongoing Cash Flows'!AA636+'Terminal Value'!AA636</f>
        <v>0</v>
      </c>
      <c r="AB636" s="9" t="n">
        <f aca="false">+Outflows!AB636+Fees!AB636+'Ongoing Cash Flows'!AB636+'Terminal Value'!AB636</f>
        <v>0</v>
      </c>
      <c r="AC636" s="9" t="n">
        <f aca="false">+Outflows!AC636+Fees!AC636+'Ongoing Cash Flows'!AC636+'Terminal Value'!AC636</f>
        <v>0</v>
      </c>
      <c r="AD636" s="9" t="n">
        <f aca="false">+Outflows!AD636+Fees!AD636+'Ongoing Cash Flows'!AD636+'Terminal Value'!AD636</f>
        <v>0</v>
      </c>
      <c r="AE636" s="9" t="n">
        <f aca="false">+Outflows!AE636+Fees!AE636+'Ongoing Cash Flows'!AE636+'Terminal Value'!AE636</f>
        <v>0</v>
      </c>
      <c r="AF636" s="9" t="n">
        <f aca="false">+Outflows!AF636+Fees!AF636+'Ongoing Cash Flows'!AF636+'Terminal Value'!AF636</f>
        <v>0</v>
      </c>
      <c r="AG636" s="9" t="n">
        <f aca="false">+Outflows!AG636+Fees!AG636+'Ongoing Cash Flows'!AG636+'Terminal Value'!AG636</f>
        <v>0</v>
      </c>
      <c r="AH636" s="9" t="n">
        <f aca="false">+Outflows!AH636+Fees!AH636+'Ongoing Cash Flows'!AH636+'Terminal Value'!AH636</f>
        <v>0</v>
      </c>
      <c r="AI636" s="9" t="n">
        <f aca="false">+Outflows!AI636+Fees!AI636+'Ongoing Cash Flows'!AI636+'Terminal Value'!AI636</f>
        <v>0</v>
      </c>
      <c r="AJ636" s="9" t="n">
        <f aca="false">+Outflows!AJ636+Fees!AJ636+'Ongoing Cash Flows'!AJ636+'Terminal Value'!AJ636</f>
        <v>0</v>
      </c>
      <c r="AK636" s="9"/>
      <c r="AL636" s="1"/>
      <c r="AM636" s="32"/>
      <c r="AN636" s="33" t="n">
        <f aca="false">IF(ISERROR(XIRR(B636:AJ636,IRRDates)),-1,XIRR(B636:AJ636,IRRDates))</f>
        <v>0.061988643338395</v>
      </c>
      <c r="AO636" s="9" t="n">
        <f aca="false">SUMPRODUCT(B636:AJ636,PVRf)</f>
        <v>0</v>
      </c>
      <c r="AP636" s="9" t="n">
        <f aca="false">MIN(0,AO636-$AO$1004)^2</f>
        <v>0</v>
      </c>
      <c r="AQ636" s="9" t="n">
        <f aca="false">MAX(0,AO636-$AO$1004)^2</f>
        <v>0</v>
      </c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20"/>
      <c r="CM636" s="20"/>
      <c r="CN636" s="20"/>
      <c r="CO636" s="20"/>
      <c r="CP636" s="20"/>
    </row>
    <row r="637" customFormat="false" ht="11.25" hidden="false" customHeight="false" outlineLevel="0" collapsed="false">
      <c r="A637" s="1" t="n">
        <v>635</v>
      </c>
      <c r="B637" s="9" t="n">
        <f aca="false">+Outflows!B637+Fees!B637+'Ongoing Cash Flows'!B637+'Terminal Value'!B637</f>
        <v>-90789.0407188651</v>
      </c>
      <c r="C637" s="9" t="n">
        <f aca="false">+Outflows!C637+Fees!C637+'Ongoing Cash Flows'!C637+'Terminal Value'!C637</f>
        <v>14164.6105013568</v>
      </c>
      <c r="D637" s="9" t="n">
        <f aca="false">+Outflows!D637+Fees!D637+'Ongoing Cash Flows'!D637+'Terminal Value'!D637</f>
        <v>12023.6184022712</v>
      </c>
      <c r="E637" s="9" t="n">
        <f aca="false">+Outflows!E637+Fees!E637+'Ongoing Cash Flows'!E637+'Terminal Value'!E637</f>
        <v>10066.499494946</v>
      </c>
      <c r="F637" s="9" t="n">
        <f aca="false">+Outflows!F637+Fees!F637+'Ongoing Cash Flows'!F637+'Terminal Value'!F637</f>
        <v>9636.24800614662</v>
      </c>
      <c r="G637" s="9" t="n">
        <f aca="false">+Outflows!G637+Fees!G637+'Ongoing Cash Flows'!G637+'Terminal Value'!G637</f>
        <v>9410.13711622835</v>
      </c>
      <c r="H637" s="9" t="n">
        <f aca="false">+Outflows!H637+Fees!H637+'Ongoing Cash Flows'!H637+'Terminal Value'!H637</f>
        <v>8410.60310432524</v>
      </c>
      <c r="I637" s="9" t="n">
        <f aca="false">+Outflows!I637+Fees!I637+'Ongoing Cash Flows'!I637+'Terminal Value'!I637</f>
        <v>8263.9743530252</v>
      </c>
      <c r="J637" s="9" t="n">
        <f aca="false">+Outflows!J637+Fees!J637+'Ongoing Cash Flows'!J637+'Terminal Value'!J637</f>
        <v>8251.54015049021</v>
      </c>
      <c r="K637" s="9" t="n">
        <f aca="false">+Outflows!K637+Fees!K637+'Ongoing Cash Flows'!K637+'Terminal Value'!K637</f>
        <v>8242.26279978232</v>
      </c>
      <c r="L637" s="9" t="n">
        <f aca="false">+Outflows!L637+Fees!L637+'Ongoing Cash Flows'!L637+'Terminal Value'!L637</f>
        <v>8243.6122156098</v>
      </c>
      <c r="M637" s="9" t="n">
        <f aca="false">+Outflows!M637+Fees!M637+'Ongoing Cash Flows'!M637+'Terminal Value'!M637</f>
        <v>8215.4841654795</v>
      </c>
      <c r="N637" s="9" t="n">
        <f aca="false">+Outflows!N637+Fees!N637+'Ongoing Cash Flows'!N637+'Terminal Value'!N637</f>
        <v>8197.95948307789</v>
      </c>
      <c r="O637" s="9" t="n">
        <f aca="false">+Outflows!O637+Fees!O637+'Ongoing Cash Flows'!O637+'Terminal Value'!O637</f>
        <v>7871.71384834764</v>
      </c>
      <c r="P637" s="9" t="n">
        <f aca="false">+Outflows!P637+Fees!P637+'Ongoing Cash Flows'!P637+'Terminal Value'!P637</f>
        <v>7763.97699755207</v>
      </c>
      <c r="Q637" s="9" t="n">
        <f aca="false">+Outflows!Q637+Fees!Q637+'Ongoing Cash Flows'!Q637+'Terminal Value'!Q637</f>
        <v>7735.29880352004</v>
      </c>
      <c r="R637" s="9" t="n">
        <f aca="false">+Outflows!R637+Fees!R637+'Ongoing Cash Flows'!R637+'Terminal Value'!R637</f>
        <v>1041.3139814291</v>
      </c>
      <c r="S637" s="9" t="n">
        <f aca="false">+Outflows!S637+Fees!S637+'Ongoing Cash Flows'!S637+'Terminal Value'!S637</f>
        <v>0</v>
      </c>
      <c r="T637" s="9" t="n">
        <f aca="false">+Outflows!T637+Fees!T637+'Ongoing Cash Flows'!T637+'Terminal Value'!T637</f>
        <v>0</v>
      </c>
      <c r="U637" s="9" t="n">
        <f aca="false">+Outflows!U637+Fees!U637+'Ongoing Cash Flows'!U637+'Terminal Value'!U637</f>
        <v>0</v>
      </c>
      <c r="V637" s="9" t="n">
        <f aca="false">+Outflows!V637+Fees!V637+'Ongoing Cash Flows'!V637+'Terminal Value'!V637</f>
        <v>0</v>
      </c>
      <c r="W637" s="9" t="n">
        <f aca="false">+Outflows!W637+Fees!W637+'Ongoing Cash Flows'!W637+'Terminal Value'!W637</f>
        <v>0</v>
      </c>
      <c r="X637" s="9" t="n">
        <f aca="false">+Outflows!X637+Fees!X637+'Ongoing Cash Flows'!X637+'Terminal Value'!X637</f>
        <v>0</v>
      </c>
      <c r="Y637" s="9" t="n">
        <f aca="false">+Outflows!Y637+Fees!Y637+'Ongoing Cash Flows'!Y637+'Terminal Value'!Y637</f>
        <v>0</v>
      </c>
      <c r="Z637" s="9" t="n">
        <f aca="false">+Outflows!Z637+Fees!Z637+'Ongoing Cash Flows'!Z637+'Terminal Value'!Z637</f>
        <v>0</v>
      </c>
      <c r="AA637" s="9" t="n">
        <f aca="false">+Outflows!AA637+Fees!AA637+'Ongoing Cash Flows'!AA637+'Terminal Value'!AA637</f>
        <v>0</v>
      </c>
      <c r="AB637" s="9" t="n">
        <f aca="false">+Outflows!AB637+Fees!AB637+'Ongoing Cash Flows'!AB637+'Terminal Value'!AB637</f>
        <v>0</v>
      </c>
      <c r="AC637" s="9" t="n">
        <f aca="false">+Outflows!AC637+Fees!AC637+'Ongoing Cash Flows'!AC637+'Terminal Value'!AC637</f>
        <v>0</v>
      </c>
      <c r="AD637" s="9" t="n">
        <f aca="false">+Outflows!AD637+Fees!AD637+'Ongoing Cash Flows'!AD637+'Terminal Value'!AD637</f>
        <v>0</v>
      </c>
      <c r="AE637" s="9" t="n">
        <f aca="false">+Outflows!AE637+Fees!AE637+'Ongoing Cash Flows'!AE637+'Terminal Value'!AE637</f>
        <v>0</v>
      </c>
      <c r="AF637" s="9" t="n">
        <f aca="false">+Outflows!AF637+Fees!AF637+'Ongoing Cash Flows'!AF637+'Terminal Value'!AF637</f>
        <v>0</v>
      </c>
      <c r="AG637" s="9" t="n">
        <f aca="false">+Outflows!AG637+Fees!AG637+'Ongoing Cash Flows'!AG637+'Terminal Value'!AG637</f>
        <v>0</v>
      </c>
      <c r="AH637" s="9" t="n">
        <f aca="false">+Outflows!AH637+Fees!AH637+'Ongoing Cash Flows'!AH637+'Terminal Value'!AH637</f>
        <v>0</v>
      </c>
      <c r="AI637" s="9" t="n">
        <f aca="false">+Outflows!AI637+Fees!AI637+'Ongoing Cash Flows'!AI637+'Terminal Value'!AI637</f>
        <v>0</v>
      </c>
      <c r="AJ637" s="9" t="n">
        <f aca="false">+Outflows!AJ637+Fees!AJ637+'Ongoing Cash Flows'!AJ637+'Terminal Value'!AJ637</f>
        <v>0</v>
      </c>
      <c r="AK637" s="9"/>
      <c r="AL637" s="1"/>
      <c r="AM637" s="32"/>
      <c r="AN637" s="33" t="n">
        <f aca="false">IF(ISERROR(XIRR(B637:AJ637,IRRDates)),-1,XIRR(B637:AJ637,IRRDates))</f>
        <v>0.0629995264021372</v>
      </c>
      <c r="AO637" s="9" t="n">
        <f aca="false">SUMPRODUCT(B637:AJ637,PVRf)</f>
        <v>0</v>
      </c>
      <c r="AP637" s="9" t="n">
        <f aca="false">MIN(0,AO637-$AO$1004)^2</f>
        <v>0</v>
      </c>
      <c r="AQ637" s="9" t="n">
        <f aca="false">MAX(0,AO637-$AO$1004)^2</f>
        <v>0</v>
      </c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20"/>
      <c r="CM637" s="20"/>
      <c r="CN637" s="20"/>
      <c r="CO637" s="20"/>
      <c r="CP637" s="20"/>
    </row>
    <row r="638" customFormat="false" ht="11.25" hidden="false" customHeight="false" outlineLevel="0" collapsed="false">
      <c r="A638" s="1" t="n">
        <v>636</v>
      </c>
      <c r="B638" s="9" t="n">
        <f aca="false">+Outflows!B638+Fees!B638+'Ongoing Cash Flows'!B638+'Terminal Value'!B638</f>
        <v>-100161.960246964</v>
      </c>
      <c r="C638" s="9" t="n">
        <f aca="false">+Outflows!C638+Fees!C638+'Ongoing Cash Flows'!C638+'Terminal Value'!C638</f>
        <v>14331.1364176421</v>
      </c>
      <c r="D638" s="9" t="n">
        <f aca="false">+Outflows!D638+Fees!D638+'Ongoing Cash Flows'!D638+'Terminal Value'!D638</f>
        <v>12327.5255759628</v>
      </c>
      <c r="E638" s="9" t="n">
        <f aca="false">+Outflows!E638+Fees!E638+'Ongoing Cash Flows'!E638+'Terminal Value'!E638</f>
        <v>10379.9546167613</v>
      </c>
      <c r="F638" s="9" t="n">
        <f aca="false">+Outflows!F638+Fees!F638+'Ongoing Cash Flows'!F638+'Terminal Value'!F638</f>
        <v>9873.75907411506</v>
      </c>
      <c r="G638" s="9" t="n">
        <f aca="false">+Outflows!G638+Fees!G638+'Ongoing Cash Flows'!G638+'Terminal Value'!G638</f>
        <v>9545.34320354653</v>
      </c>
      <c r="H638" s="9" t="n">
        <f aca="false">+Outflows!H638+Fees!H638+'Ongoing Cash Flows'!H638+'Terminal Value'!H638</f>
        <v>8637.63621063555</v>
      </c>
      <c r="I638" s="9" t="n">
        <f aca="false">+Outflows!I638+Fees!I638+'Ongoing Cash Flows'!I638+'Terminal Value'!I638</f>
        <v>8478.98162866417</v>
      </c>
      <c r="J638" s="9" t="n">
        <f aca="false">+Outflows!J638+Fees!J638+'Ongoing Cash Flows'!J638+'Terminal Value'!J638</f>
        <v>8466.54742612918</v>
      </c>
      <c r="K638" s="9" t="n">
        <f aca="false">+Outflows!K638+Fees!K638+'Ongoing Cash Flows'!K638+'Terminal Value'!K638</f>
        <v>8457.63449453255</v>
      </c>
      <c r="L638" s="9" t="n">
        <f aca="false">+Outflows!L638+Fees!L638+'Ongoing Cash Flows'!L638+'Terminal Value'!L638</f>
        <v>8458.61949124877</v>
      </c>
      <c r="M638" s="9" t="n">
        <f aca="false">+Outflows!M638+Fees!M638+'Ongoing Cash Flows'!M638+'Terminal Value'!M638</f>
        <v>8430.85586022972</v>
      </c>
      <c r="N638" s="9" t="n">
        <f aca="false">+Outflows!N638+Fees!N638+'Ongoing Cash Flows'!N638+'Terminal Value'!N638</f>
        <v>8412.96675871687</v>
      </c>
      <c r="O638" s="9" t="n">
        <f aca="false">+Outflows!O638+Fees!O638+'Ongoing Cash Flows'!O638+'Terminal Value'!O638</f>
        <v>8087.08554309786</v>
      </c>
      <c r="P638" s="9" t="n">
        <f aca="false">+Outflows!P638+Fees!P638+'Ongoing Cash Flows'!P638+'Terminal Value'!P638</f>
        <v>7978.98427319105</v>
      </c>
      <c r="Q638" s="9" t="n">
        <f aca="false">+Outflows!Q638+Fees!Q638+'Ongoing Cash Flows'!Q638+'Terminal Value'!Q638</f>
        <v>7950.67049827026</v>
      </c>
      <c r="R638" s="9" t="n">
        <f aca="false">+Outflows!R638+Fees!R638+'Ongoing Cash Flows'!R638+'Terminal Value'!R638</f>
        <v>1148.81761924858</v>
      </c>
      <c r="S638" s="9" t="n">
        <f aca="false">+Outflows!S638+Fees!S638+'Ongoing Cash Flows'!S638+'Terminal Value'!S638</f>
        <v>0</v>
      </c>
      <c r="T638" s="9" t="n">
        <f aca="false">+Outflows!T638+Fees!T638+'Ongoing Cash Flows'!T638+'Terminal Value'!T638</f>
        <v>0</v>
      </c>
      <c r="U638" s="9" t="n">
        <f aca="false">+Outflows!U638+Fees!U638+'Ongoing Cash Flows'!U638+'Terminal Value'!U638</f>
        <v>0</v>
      </c>
      <c r="V638" s="9" t="n">
        <f aca="false">+Outflows!V638+Fees!V638+'Ongoing Cash Flows'!V638+'Terminal Value'!V638</f>
        <v>0</v>
      </c>
      <c r="W638" s="9" t="n">
        <f aca="false">+Outflows!W638+Fees!W638+'Ongoing Cash Flows'!W638+'Terminal Value'!W638</f>
        <v>0</v>
      </c>
      <c r="X638" s="9" t="n">
        <f aca="false">+Outflows!X638+Fees!X638+'Ongoing Cash Flows'!X638+'Terminal Value'!X638</f>
        <v>0</v>
      </c>
      <c r="Y638" s="9" t="n">
        <f aca="false">+Outflows!Y638+Fees!Y638+'Ongoing Cash Flows'!Y638+'Terminal Value'!Y638</f>
        <v>0</v>
      </c>
      <c r="Z638" s="9" t="n">
        <f aca="false">+Outflows!Z638+Fees!Z638+'Ongoing Cash Flows'!Z638+'Terminal Value'!Z638</f>
        <v>0</v>
      </c>
      <c r="AA638" s="9" t="n">
        <f aca="false">+Outflows!AA638+Fees!AA638+'Ongoing Cash Flows'!AA638+'Terminal Value'!AA638</f>
        <v>0</v>
      </c>
      <c r="AB638" s="9" t="n">
        <f aca="false">+Outflows!AB638+Fees!AB638+'Ongoing Cash Flows'!AB638+'Terminal Value'!AB638</f>
        <v>0</v>
      </c>
      <c r="AC638" s="9" t="n">
        <f aca="false">+Outflows!AC638+Fees!AC638+'Ongoing Cash Flows'!AC638+'Terminal Value'!AC638</f>
        <v>0</v>
      </c>
      <c r="AD638" s="9" t="n">
        <f aca="false">+Outflows!AD638+Fees!AD638+'Ongoing Cash Flows'!AD638+'Terminal Value'!AD638</f>
        <v>0</v>
      </c>
      <c r="AE638" s="9" t="n">
        <f aca="false">+Outflows!AE638+Fees!AE638+'Ongoing Cash Flows'!AE638+'Terminal Value'!AE638</f>
        <v>0</v>
      </c>
      <c r="AF638" s="9" t="n">
        <f aca="false">+Outflows!AF638+Fees!AF638+'Ongoing Cash Flows'!AF638+'Terminal Value'!AF638</f>
        <v>0</v>
      </c>
      <c r="AG638" s="9" t="n">
        <f aca="false">+Outflows!AG638+Fees!AG638+'Ongoing Cash Flows'!AG638+'Terminal Value'!AG638</f>
        <v>0</v>
      </c>
      <c r="AH638" s="9" t="n">
        <f aca="false">+Outflows!AH638+Fees!AH638+'Ongoing Cash Flows'!AH638+'Terminal Value'!AH638</f>
        <v>0</v>
      </c>
      <c r="AI638" s="9" t="n">
        <f aca="false">+Outflows!AI638+Fees!AI638+'Ongoing Cash Flows'!AI638+'Terminal Value'!AI638</f>
        <v>0</v>
      </c>
      <c r="AJ638" s="9" t="n">
        <f aca="false">+Outflows!AJ638+Fees!AJ638+'Ongoing Cash Flows'!AJ638+'Terminal Value'!AJ638</f>
        <v>0</v>
      </c>
      <c r="AK638" s="9"/>
      <c r="AL638" s="1"/>
      <c r="AM638" s="32"/>
      <c r="AN638" s="33" t="n">
        <f aca="false">IF(ISERROR(XIRR(B638:AJ638,IRRDates)),-1,XIRR(B638:AJ638,IRRDates))</f>
        <v>0.0505574828991589</v>
      </c>
      <c r="AO638" s="9" t="n">
        <f aca="false">SUMPRODUCT(B638:AJ638,PVRf)</f>
        <v>0</v>
      </c>
      <c r="AP638" s="9" t="n">
        <f aca="false">MIN(0,AO638-$AO$1004)^2</f>
        <v>0</v>
      </c>
      <c r="AQ638" s="9" t="n">
        <f aca="false">MAX(0,AO638-$AO$1004)^2</f>
        <v>0</v>
      </c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20"/>
      <c r="CM638" s="20"/>
      <c r="CN638" s="20"/>
      <c r="CO638" s="20"/>
      <c r="CP638" s="20"/>
    </row>
    <row r="639" customFormat="false" ht="11.25" hidden="false" customHeight="false" outlineLevel="0" collapsed="false">
      <c r="A639" s="1" t="n">
        <v>637</v>
      </c>
      <c r="B639" s="9" t="n">
        <f aca="false">+Outflows!B639+Fees!B639+'Ongoing Cash Flows'!B639+'Terminal Value'!B639</f>
        <v>-103176.781384608</v>
      </c>
      <c r="C639" s="9" t="n">
        <f aca="false">+Outflows!C639+Fees!C639+'Ongoing Cash Flows'!C639+'Terminal Value'!C639</f>
        <v>14372.8184210588</v>
      </c>
      <c r="D639" s="9" t="n">
        <f aca="false">+Outflows!D639+Fees!D639+'Ongoing Cash Flows'!D639+'Terminal Value'!D639</f>
        <v>12508.0778801224</v>
      </c>
      <c r="E639" s="9" t="n">
        <f aca="false">+Outflows!E639+Fees!E639+'Ongoing Cash Flows'!E639+'Terminal Value'!E639</f>
        <v>10306.6827479689</v>
      </c>
      <c r="F639" s="9" t="n">
        <f aca="false">+Outflows!F639+Fees!F639+'Ongoing Cash Flows'!F639+'Terminal Value'!F639</f>
        <v>9906.86850337792</v>
      </c>
      <c r="G639" s="9" t="n">
        <f aca="false">+Outflows!G639+Fees!G639+'Ongoing Cash Flows'!G639+'Terminal Value'!G639</f>
        <v>9760.14615457268</v>
      </c>
      <c r="H639" s="9" t="n">
        <f aca="false">+Outflows!H639+Fees!H639+'Ongoing Cash Flows'!H639+'Terminal Value'!H639</f>
        <v>8710.66193178863</v>
      </c>
      <c r="I639" s="9" t="n">
        <f aca="false">+Outflows!I639+Fees!I639+'Ongoing Cash Flows'!I639+'Terminal Value'!I639</f>
        <v>8548.13921370481</v>
      </c>
      <c r="J639" s="9" t="n">
        <f aca="false">+Outflows!J639+Fees!J639+'Ongoing Cash Flows'!J639+'Terminal Value'!J639</f>
        <v>8535.70501116982</v>
      </c>
      <c r="K639" s="9" t="n">
        <f aca="false">+Outflows!K639+Fees!K639+'Ongoing Cash Flows'!K639+'Terminal Value'!K639</f>
        <v>8526.90929581902</v>
      </c>
      <c r="L639" s="9" t="n">
        <f aca="false">+Outflows!L639+Fees!L639+'Ongoing Cash Flows'!L639+'Terminal Value'!L639</f>
        <v>8527.77707628941</v>
      </c>
      <c r="M639" s="9" t="n">
        <f aca="false">+Outflows!M639+Fees!M639+'Ongoing Cash Flows'!M639+'Terminal Value'!M639</f>
        <v>8500.13066151619</v>
      </c>
      <c r="N639" s="9" t="n">
        <f aca="false">+Outflows!N639+Fees!N639+'Ongoing Cash Flows'!N639+'Terminal Value'!N639</f>
        <v>8482.12434375751</v>
      </c>
      <c r="O639" s="9" t="n">
        <f aca="false">+Outflows!O639+Fees!O639+'Ongoing Cash Flows'!O639+'Terminal Value'!O639</f>
        <v>8156.36034438433</v>
      </c>
      <c r="P639" s="9" t="n">
        <f aca="false">+Outflows!P639+Fees!P639+'Ongoing Cash Flows'!P639+'Terminal Value'!P639</f>
        <v>8048.14185823168</v>
      </c>
      <c r="Q639" s="9" t="n">
        <f aca="false">+Outflows!Q639+Fees!Q639+'Ongoing Cash Flows'!Q639+'Terminal Value'!Q639</f>
        <v>8019.94529955673</v>
      </c>
      <c r="R639" s="9" t="n">
        <f aca="false">+Outflows!R639+Fees!R639+'Ongoing Cash Flows'!R639+'Terminal Value'!R639</f>
        <v>1183.3964117689</v>
      </c>
      <c r="S639" s="9" t="n">
        <f aca="false">+Outflows!S639+Fees!S639+'Ongoing Cash Flows'!S639+'Terminal Value'!S639</f>
        <v>0</v>
      </c>
      <c r="T639" s="9" t="n">
        <f aca="false">+Outflows!T639+Fees!T639+'Ongoing Cash Flows'!T639+'Terminal Value'!T639</f>
        <v>0</v>
      </c>
      <c r="U639" s="9" t="n">
        <f aca="false">+Outflows!U639+Fees!U639+'Ongoing Cash Flows'!U639+'Terminal Value'!U639</f>
        <v>0</v>
      </c>
      <c r="V639" s="9" t="n">
        <f aca="false">+Outflows!V639+Fees!V639+'Ongoing Cash Flows'!V639+'Terminal Value'!V639</f>
        <v>0</v>
      </c>
      <c r="W639" s="9" t="n">
        <f aca="false">+Outflows!W639+Fees!W639+'Ongoing Cash Flows'!W639+'Terminal Value'!W639</f>
        <v>0</v>
      </c>
      <c r="X639" s="9" t="n">
        <f aca="false">+Outflows!X639+Fees!X639+'Ongoing Cash Flows'!X639+'Terminal Value'!X639</f>
        <v>0</v>
      </c>
      <c r="Y639" s="9" t="n">
        <f aca="false">+Outflows!Y639+Fees!Y639+'Ongoing Cash Flows'!Y639+'Terminal Value'!Y639</f>
        <v>0</v>
      </c>
      <c r="Z639" s="9" t="n">
        <f aca="false">+Outflows!Z639+Fees!Z639+'Ongoing Cash Flows'!Z639+'Terminal Value'!Z639</f>
        <v>0</v>
      </c>
      <c r="AA639" s="9" t="n">
        <f aca="false">+Outflows!AA639+Fees!AA639+'Ongoing Cash Flows'!AA639+'Terminal Value'!AA639</f>
        <v>0</v>
      </c>
      <c r="AB639" s="9" t="n">
        <f aca="false">+Outflows!AB639+Fees!AB639+'Ongoing Cash Flows'!AB639+'Terminal Value'!AB639</f>
        <v>0</v>
      </c>
      <c r="AC639" s="9" t="n">
        <f aca="false">+Outflows!AC639+Fees!AC639+'Ongoing Cash Flows'!AC639+'Terminal Value'!AC639</f>
        <v>0</v>
      </c>
      <c r="AD639" s="9" t="n">
        <f aca="false">+Outflows!AD639+Fees!AD639+'Ongoing Cash Flows'!AD639+'Terminal Value'!AD639</f>
        <v>0</v>
      </c>
      <c r="AE639" s="9" t="n">
        <f aca="false">+Outflows!AE639+Fees!AE639+'Ongoing Cash Flows'!AE639+'Terminal Value'!AE639</f>
        <v>0</v>
      </c>
      <c r="AF639" s="9" t="n">
        <f aca="false">+Outflows!AF639+Fees!AF639+'Ongoing Cash Flows'!AF639+'Terminal Value'!AF639</f>
        <v>0</v>
      </c>
      <c r="AG639" s="9" t="n">
        <f aca="false">+Outflows!AG639+Fees!AG639+'Ongoing Cash Flows'!AG639+'Terminal Value'!AG639</f>
        <v>0</v>
      </c>
      <c r="AH639" s="9" t="n">
        <f aca="false">+Outflows!AH639+Fees!AH639+'Ongoing Cash Flows'!AH639+'Terminal Value'!AH639</f>
        <v>0</v>
      </c>
      <c r="AI639" s="9" t="n">
        <f aca="false">+Outflows!AI639+Fees!AI639+'Ongoing Cash Flows'!AI639+'Terminal Value'!AI639</f>
        <v>0</v>
      </c>
      <c r="AJ639" s="9" t="n">
        <f aca="false">+Outflows!AJ639+Fees!AJ639+'Ongoing Cash Flows'!AJ639+'Terminal Value'!AJ639</f>
        <v>0</v>
      </c>
      <c r="AK639" s="9"/>
      <c r="AL639" s="1"/>
      <c r="AM639" s="32"/>
      <c r="AN639" s="33" t="n">
        <f aca="false">IF(ISERROR(XIRR(B639:AJ639,IRRDates)),-1,XIRR(B639:AJ639,IRRDates))</f>
        <v>0.0470011554079453</v>
      </c>
      <c r="AO639" s="9" t="n">
        <f aca="false">SUMPRODUCT(B639:AJ639,PVRf)</f>
        <v>0</v>
      </c>
      <c r="AP639" s="9" t="n">
        <f aca="false">MIN(0,AO639-$AO$1004)^2</f>
        <v>0</v>
      </c>
      <c r="AQ639" s="9" t="n">
        <f aca="false">MAX(0,AO639-$AO$1004)^2</f>
        <v>0</v>
      </c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20"/>
      <c r="CM639" s="20"/>
      <c r="CN639" s="20"/>
      <c r="CO639" s="20"/>
      <c r="CP639" s="20"/>
    </row>
    <row r="640" customFormat="false" ht="11.25" hidden="false" customHeight="false" outlineLevel="0" collapsed="false">
      <c r="A640" s="1" t="n">
        <v>638</v>
      </c>
      <c r="B640" s="9" t="n">
        <f aca="false">+Outflows!B640+Fees!B640+'Ongoing Cash Flows'!B640+'Terminal Value'!B640</f>
        <v>-100767.455763345</v>
      </c>
      <c r="C640" s="9" t="n">
        <f aca="false">+Outflows!C640+Fees!C640+'Ongoing Cash Flows'!C640+'Terminal Value'!C640</f>
        <v>14308.9033015674</v>
      </c>
      <c r="D640" s="9" t="n">
        <f aca="false">+Outflows!D640+Fees!D640+'Ongoing Cash Flows'!D640+'Terminal Value'!D640</f>
        <v>12378.2879187804</v>
      </c>
      <c r="E640" s="9" t="n">
        <f aca="false">+Outflows!E640+Fees!E640+'Ongoing Cash Flows'!E640+'Terminal Value'!E640</f>
        <v>10422.0024158168</v>
      </c>
      <c r="F640" s="9" t="n">
        <f aca="false">+Outflows!F640+Fees!F640+'Ongoing Cash Flows'!F640+'Terminal Value'!F640</f>
        <v>10000.7256996883</v>
      </c>
      <c r="G640" s="9" t="n">
        <f aca="false">+Outflows!G640+Fees!G640+'Ongoing Cash Flows'!G640+'Terminal Value'!G640</f>
        <v>9571.72122087888</v>
      </c>
      <c r="H640" s="9" t="n">
        <f aca="false">+Outflows!H640+Fees!H640+'Ongoing Cash Flows'!H640+'Terminal Value'!H640</f>
        <v>8652.30266835225</v>
      </c>
      <c r="I640" s="9" t="n">
        <f aca="false">+Outflows!I640+Fees!I640+'Ongoing Cash Flows'!I640+'Terminal Value'!I640</f>
        <v>8492.87121141354</v>
      </c>
      <c r="J640" s="9" t="n">
        <f aca="false">+Outflows!J640+Fees!J640+'Ongoing Cash Flows'!J640+'Terminal Value'!J640</f>
        <v>8480.43700887855</v>
      </c>
      <c r="K640" s="9" t="n">
        <f aca="false">+Outflows!K640+Fees!K640+'Ongoing Cash Flows'!K640+'Terminal Value'!K640</f>
        <v>8471.54761894759</v>
      </c>
      <c r="L640" s="9" t="n">
        <f aca="false">+Outflows!L640+Fees!L640+'Ongoing Cash Flows'!L640+'Terminal Value'!L640</f>
        <v>8472.50907399814</v>
      </c>
      <c r="M640" s="9" t="n">
        <f aca="false">+Outflows!M640+Fees!M640+'Ongoing Cash Flows'!M640+'Terminal Value'!M640</f>
        <v>8444.76898464477</v>
      </c>
      <c r="N640" s="9" t="n">
        <f aca="false">+Outflows!N640+Fees!N640+'Ongoing Cash Flows'!N640+'Terminal Value'!N640</f>
        <v>8426.85634146624</v>
      </c>
      <c r="O640" s="9" t="n">
        <f aca="false">+Outflows!O640+Fees!O640+'Ongoing Cash Flows'!O640+'Terminal Value'!O640</f>
        <v>8100.9986675129</v>
      </c>
      <c r="P640" s="9" t="n">
        <f aca="false">+Outflows!P640+Fees!P640+'Ongoing Cash Flows'!P640+'Terminal Value'!P640</f>
        <v>7992.87385594041</v>
      </c>
      <c r="Q640" s="9" t="n">
        <f aca="false">+Outflows!Q640+Fees!Q640+'Ongoing Cash Flows'!Q640+'Terminal Value'!Q640</f>
        <v>7964.58362268531</v>
      </c>
      <c r="R640" s="9" t="n">
        <f aca="false">+Outflows!R640+Fees!R640+'Ongoing Cash Flows'!R640+'Terminal Value'!R640</f>
        <v>1155.76241062327</v>
      </c>
      <c r="S640" s="9" t="n">
        <f aca="false">+Outflows!S640+Fees!S640+'Ongoing Cash Flows'!S640+'Terminal Value'!S640</f>
        <v>0</v>
      </c>
      <c r="T640" s="9" t="n">
        <f aca="false">+Outflows!T640+Fees!T640+'Ongoing Cash Flows'!T640+'Terminal Value'!T640</f>
        <v>0</v>
      </c>
      <c r="U640" s="9" t="n">
        <f aca="false">+Outflows!U640+Fees!U640+'Ongoing Cash Flows'!U640+'Terminal Value'!U640</f>
        <v>0</v>
      </c>
      <c r="V640" s="9" t="n">
        <f aca="false">+Outflows!V640+Fees!V640+'Ongoing Cash Flows'!V640+'Terminal Value'!V640</f>
        <v>0</v>
      </c>
      <c r="W640" s="9" t="n">
        <f aca="false">+Outflows!W640+Fees!W640+'Ongoing Cash Flows'!W640+'Terminal Value'!W640</f>
        <v>0</v>
      </c>
      <c r="X640" s="9" t="n">
        <f aca="false">+Outflows!X640+Fees!X640+'Ongoing Cash Flows'!X640+'Terminal Value'!X640</f>
        <v>0</v>
      </c>
      <c r="Y640" s="9" t="n">
        <f aca="false">+Outflows!Y640+Fees!Y640+'Ongoing Cash Flows'!Y640+'Terminal Value'!Y640</f>
        <v>0</v>
      </c>
      <c r="Z640" s="9" t="n">
        <f aca="false">+Outflows!Z640+Fees!Z640+'Ongoing Cash Flows'!Z640+'Terminal Value'!Z640</f>
        <v>0</v>
      </c>
      <c r="AA640" s="9" t="n">
        <f aca="false">+Outflows!AA640+Fees!AA640+'Ongoing Cash Flows'!AA640+'Terminal Value'!AA640</f>
        <v>0</v>
      </c>
      <c r="AB640" s="9" t="n">
        <f aca="false">+Outflows!AB640+Fees!AB640+'Ongoing Cash Flows'!AB640+'Terminal Value'!AB640</f>
        <v>0</v>
      </c>
      <c r="AC640" s="9" t="n">
        <f aca="false">+Outflows!AC640+Fees!AC640+'Ongoing Cash Flows'!AC640+'Terminal Value'!AC640</f>
        <v>0</v>
      </c>
      <c r="AD640" s="9" t="n">
        <f aca="false">+Outflows!AD640+Fees!AD640+'Ongoing Cash Flows'!AD640+'Terminal Value'!AD640</f>
        <v>0</v>
      </c>
      <c r="AE640" s="9" t="n">
        <f aca="false">+Outflows!AE640+Fees!AE640+'Ongoing Cash Flows'!AE640+'Terminal Value'!AE640</f>
        <v>0</v>
      </c>
      <c r="AF640" s="9" t="n">
        <f aca="false">+Outflows!AF640+Fees!AF640+'Ongoing Cash Flows'!AF640+'Terminal Value'!AF640</f>
        <v>0</v>
      </c>
      <c r="AG640" s="9" t="n">
        <f aca="false">+Outflows!AG640+Fees!AG640+'Ongoing Cash Flows'!AG640+'Terminal Value'!AG640</f>
        <v>0</v>
      </c>
      <c r="AH640" s="9" t="n">
        <f aca="false">+Outflows!AH640+Fees!AH640+'Ongoing Cash Flows'!AH640+'Terminal Value'!AH640</f>
        <v>0</v>
      </c>
      <c r="AI640" s="9" t="n">
        <f aca="false">+Outflows!AI640+Fees!AI640+'Ongoing Cash Flows'!AI640+'Terminal Value'!AI640</f>
        <v>0</v>
      </c>
      <c r="AJ640" s="9" t="n">
        <f aca="false">+Outflows!AJ640+Fees!AJ640+'Ongoing Cash Flows'!AJ640+'Terminal Value'!AJ640</f>
        <v>0</v>
      </c>
      <c r="AK640" s="9"/>
      <c r="AL640" s="1"/>
      <c r="AM640" s="32"/>
      <c r="AN640" s="33" t="n">
        <f aca="false">IF(ISERROR(XIRR(B640:AJ640,IRRDates)),-1,XIRR(B640:AJ640,IRRDates))</f>
        <v>0.0500198748924993</v>
      </c>
      <c r="AO640" s="9" t="n">
        <f aca="false">SUMPRODUCT(B640:AJ640,PVRf)</f>
        <v>0</v>
      </c>
      <c r="AP640" s="9" t="n">
        <f aca="false">MIN(0,AO640-$AO$1004)^2</f>
        <v>0</v>
      </c>
      <c r="AQ640" s="9" t="n">
        <f aca="false">MAX(0,AO640-$AO$1004)^2</f>
        <v>0</v>
      </c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20"/>
      <c r="CM640" s="20"/>
      <c r="CN640" s="20"/>
      <c r="CO640" s="20"/>
      <c r="CP640" s="20"/>
    </row>
    <row r="641" customFormat="false" ht="11.25" hidden="false" customHeight="false" outlineLevel="0" collapsed="false">
      <c r="A641" s="1" t="n">
        <v>639</v>
      </c>
      <c r="B641" s="9" t="n">
        <f aca="false">+Outflows!B641+Fees!B641+'Ongoing Cash Flows'!B641+'Terminal Value'!B641</f>
        <v>-96113.3470712851</v>
      </c>
      <c r="C641" s="9" t="n">
        <f aca="false">+Outflows!C641+Fees!C641+'Ongoing Cash Flows'!C641+'Terminal Value'!C641</f>
        <v>14140.7835216034</v>
      </c>
      <c r="D641" s="9" t="n">
        <f aca="false">+Outflows!D641+Fees!D641+'Ongoing Cash Flows'!D641+'Terminal Value'!D641</f>
        <v>12210.4556206996</v>
      </c>
      <c r="E641" s="9" t="n">
        <f aca="false">+Outflows!E641+Fees!E641+'Ongoing Cash Flows'!E641+'Terminal Value'!E641</f>
        <v>10237.2783641642</v>
      </c>
      <c r="F641" s="9" t="n">
        <f aca="false">+Outflows!F641+Fees!F641+'Ongoing Cash Flows'!F641+'Terminal Value'!F641</f>
        <v>9730.2691368797</v>
      </c>
      <c r="G641" s="9" t="n">
        <f aca="false">+Outflows!G641+Fees!G641+'Ongoing Cash Flows'!G641+'Terminal Value'!G641</f>
        <v>9522.50988152285</v>
      </c>
      <c r="H641" s="9" t="n">
        <f aca="false">+Outflows!H641+Fees!H641+'Ongoing Cash Flows'!H641+'Terminal Value'!H641</f>
        <v>8539.56973062708</v>
      </c>
      <c r="I641" s="9" t="n">
        <f aca="false">+Outflows!I641+Fees!I641+'Ongoing Cash Flows'!I641+'Terminal Value'!I641</f>
        <v>8386.10968130463</v>
      </c>
      <c r="J641" s="9" t="n">
        <f aca="false">+Outflows!J641+Fees!J641+'Ongoing Cash Flows'!J641+'Terminal Value'!J641</f>
        <v>8373.67547876964</v>
      </c>
      <c r="K641" s="9" t="n">
        <f aca="false">+Outflows!K641+Fees!K641+'Ongoing Cash Flows'!K641+'Terminal Value'!K641</f>
        <v>8364.60513709273</v>
      </c>
      <c r="L641" s="9" t="n">
        <f aca="false">+Outflows!L641+Fees!L641+'Ongoing Cash Flows'!L641+'Terminal Value'!L641</f>
        <v>8365.74754388923</v>
      </c>
      <c r="M641" s="9" t="n">
        <f aca="false">+Outflows!M641+Fees!M641+'Ongoing Cash Flows'!M641+'Terminal Value'!M641</f>
        <v>8337.82650278991</v>
      </c>
      <c r="N641" s="9" t="n">
        <f aca="false">+Outflows!N641+Fees!N641+'Ongoing Cash Flows'!N641+'Terminal Value'!N641</f>
        <v>8320.09481135733</v>
      </c>
      <c r="O641" s="9" t="n">
        <f aca="false">+Outflows!O641+Fees!O641+'Ongoing Cash Flows'!O641+'Terminal Value'!O641</f>
        <v>7994.05618565805</v>
      </c>
      <c r="P641" s="9" t="n">
        <f aca="false">+Outflows!P641+Fees!P641+'Ongoing Cash Flows'!P641+'Terminal Value'!P641</f>
        <v>7886.1123258315</v>
      </c>
      <c r="Q641" s="9" t="n">
        <f aca="false">+Outflows!Q641+Fees!Q641+'Ongoing Cash Flows'!Q641+'Terminal Value'!Q641</f>
        <v>7857.64114083045</v>
      </c>
      <c r="R641" s="9" t="n">
        <f aca="false">+Outflows!R641+Fees!R641+'Ongoing Cash Flows'!R641+'Terminal Value'!R641</f>
        <v>1102.38164556881</v>
      </c>
      <c r="S641" s="9" t="n">
        <f aca="false">+Outflows!S641+Fees!S641+'Ongoing Cash Flows'!S641+'Terminal Value'!S641</f>
        <v>0</v>
      </c>
      <c r="T641" s="9" t="n">
        <f aca="false">+Outflows!T641+Fees!T641+'Ongoing Cash Flows'!T641+'Terminal Value'!T641</f>
        <v>0</v>
      </c>
      <c r="U641" s="9" t="n">
        <f aca="false">+Outflows!U641+Fees!U641+'Ongoing Cash Flows'!U641+'Terminal Value'!U641</f>
        <v>0</v>
      </c>
      <c r="V641" s="9" t="n">
        <f aca="false">+Outflows!V641+Fees!V641+'Ongoing Cash Flows'!V641+'Terminal Value'!V641</f>
        <v>0</v>
      </c>
      <c r="W641" s="9" t="n">
        <f aca="false">+Outflows!W641+Fees!W641+'Ongoing Cash Flows'!W641+'Terminal Value'!W641</f>
        <v>0</v>
      </c>
      <c r="X641" s="9" t="n">
        <f aca="false">+Outflows!X641+Fees!X641+'Ongoing Cash Flows'!X641+'Terminal Value'!X641</f>
        <v>0</v>
      </c>
      <c r="Y641" s="9" t="n">
        <f aca="false">+Outflows!Y641+Fees!Y641+'Ongoing Cash Flows'!Y641+'Terminal Value'!Y641</f>
        <v>0</v>
      </c>
      <c r="Z641" s="9" t="n">
        <f aca="false">+Outflows!Z641+Fees!Z641+'Ongoing Cash Flows'!Z641+'Terminal Value'!Z641</f>
        <v>0</v>
      </c>
      <c r="AA641" s="9" t="n">
        <f aca="false">+Outflows!AA641+Fees!AA641+'Ongoing Cash Flows'!AA641+'Terminal Value'!AA641</f>
        <v>0</v>
      </c>
      <c r="AB641" s="9" t="n">
        <f aca="false">+Outflows!AB641+Fees!AB641+'Ongoing Cash Flows'!AB641+'Terminal Value'!AB641</f>
        <v>0</v>
      </c>
      <c r="AC641" s="9" t="n">
        <f aca="false">+Outflows!AC641+Fees!AC641+'Ongoing Cash Flows'!AC641+'Terminal Value'!AC641</f>
        <v>0</v>
      </c>
      <c r="AD641" s="9" t="n">
        <f aca="false">+Outflows!AD641+Fees!AD641+'Ongoing Cash Flows'!AD641+'Terminal Value'!AD641</f>
        <v>0</v>
      </c>
      <c r="AE641" s="9" t="n">
        <f aca="false">+Outflows!AE641+Fees!AE641+'Ongoing Cash Flows'!AE641+'Terminal Value'!AE641</f>
        <v>0</v>
      </c>
      <c r="AF641" s="9" t="n">
        <f aca="false">+Outflows!AF641+Fees!AF641+'Ongoing Cash Flows'!AF641+'Terminal Value'!AF641</f>
        <v>0</v>
      </c>
      <c r="AG641" s="9" t="n">
        <f aca="false">+Outflows!AG641+Fees!AG641+'Ongoing Cash Flows'!AG641+'Terminal Value'!AG641</f>
        <v>0</v>
      </c>
      <c r="AH641" s="9" t="n">
        <f aca="false">+Outflows!AH641+Fees!AH641+'Ongoing Cash Flows'!AH641+'Terminal Value'!AH641</f>
        <v>0</v>
      </c>
      <c r="AI641" s="9" t="n">
        <f aca="false">+Outflows!AI641+Fees!AI641+'Ongoing Cash Flows'!AI641+'Terminal Value'!AI641</f>
        <v>0</v>
      </c>
      <c r="AJ641" s="9" t="n">
        <f aca="false">+Outflows!AJ641+Fees!AJ641+'Ongoing Cash Flows'!AJ641+'Terminal Value'!AJ641</f>
        <v>0</v>
      </c>
      <c r="AK641" s="9"/>
      <c r="AL641" s="1"/>
      <c r="AM641" s="32"/>
      <c r="AN641" s="33" t="n">
        <f aca="false">IF(ISERROR(XIRR(B641:AJ641,IRRDates)),-1,XIRR(B641:AJ641,IRRDates))</f>
        <v>0.055476303439813</v>
      </c>
      <c r="AO641" s="9" t="n">
        <f aca="false">SUMPRODUCT(B641:AJ641,PVRf)</f>
        <v>0</v>
      </c>
      <c r="AP641" s="9" t="n">
        <f aca="false">MIN(0,AO641-$AO$1004)^2</f>
        <v>0</v>
      </c>
      <c r="AQ641" s="9" t="n">
        <f aca="false">MAX(0,AO641-$AO$1004)^2</f>
        <v>0</v>
      </c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20"/>
      <c r="CM641" s="20"/>
      <c r="CN641" s="20"/>
      <c r="CO641" s="20"/>
      <c r="CP641" s="20"/>
    </row>
    <row r="642" customFormat="false" ht="11.25" hidden="false" customHeight="false" outlineLevel="0" collapsed="false">
      <c r="A642" s="1" t="n">
        <v>640</v>
      </c>
      <c r="B642" s="9" t="n">
        <f aca="false">+Outflows!B642+Fees!B642+'Ongoing Cash Flows'!B642+'Terminal Value'!B642</f>
        <v>-89030.7754220864</v>
      </c>
      <c r="C642" s="9" t="n">
        <f aca="false">+Outflows!C642+Fees!C642+'Ongoing Cash Flows'!C642+'Terminal Value'!C642</f>
        <v>14043.9463445695</v>
      </c>
      <c r="D642" s="9" t="n">
        <f aca="false">+Outflows!D642+Fees!D642+'Ongoing Cash Flows'!D642+'Terminal Value'!D642</f>
        <v>11957.3010759186</v>
      </c>
      <c r="E642" s="9" t="n">
        <f aca="false">+Outflows!E642+Fees!E642+'Ongoing Cash Flows'!E642+'Terminal Value'!E642</f>
        <v>9986.00232945304</v>
      </c>
      <c r="F642" s="9" t="n">
        <f aca="false">+Outflows!F642+Fees!F642+'Ongoing Cash Flows'!F642+'Terminal Value'!F642</f>
        <v>9530.03396938685</v>
      </c>
      <c r="G642" s="9" t="n">
        <f aca="false">+Outflows!G642+Fees!G642+'Ongoing Cash Flows'!G642+'Terminal Value'!G642</f>
        <v>9131.08102492852</v>
      </c>
      <c r="H642" s="9" t="n">
        <f aca="false">+Outflows!H642+Fees!H642+'Ongoing Cash Flows'!H642+'Terminal Value'!H642</f>
        <v>8368.01398032299</v>
      </c>
      <c r="I642" s="9" t="n">
        <f aca="false">+Outflows!I642+Fees!I642+'Ongoing Cash Flows'!I642+'Terminal Value'!I642</f>
        <v>8223.64115372933</v>
      </c>
      <c r="J642" s="9" t="n">
        <f aca="false">+Outflows!J642+Fees!J642+'Ongoing Cash Flows'!J642+'Terminal Value'!J642</f>
        <v>8211.20695119434</v>
      </c>
      <c r="K642" s="9" t="n">
        <f aca="false">+Outflows!K642+Fees!K642+'Ongoing Cash Flows'!K642+'Terminal Value'!K642</f>
        <v>8201.86123913172</v>
      </c>
      <c r="L642" s="9" t="n">
        <f aca="false">+Outflows!L642+Fees!L642+'Ongoing Cash Flows'!L642+'Terminal Value'!L642</f>
        <v>8203.27901631393</v>
      </c>
      <c r="M642" s="9" t="n">
        <f aca="false">+Outflows!M642+Fees!M642+'Ongoing Cash Flows'!M642+'Terminal Value'!M642</f>
        <v>8175.08260482889</v>
      </c>
      <c r="N642" s="9" t="n">
        <f aca="false">+Outflows!N642+Fees!N642+'Ongoing Cash Flows'!N642+'Terminal Value'!N642</f>
        <v>8157.62628378203</v>
      </c>
      <c r="O642" s="9" t="n">
        <f aca="false">+Outflows!O642+Fees!O642+'Ongoing Cash Flows'!O642+'Terminal Value'!O642</f>
        <v>7831.31228769703</v>
      </c>
      <c r="P642" s="9" t="n">
        <f aca="false">+Outflows!P642+Fees!P642+'Ongoing Cash Flows'!P642+'Terminal Value'!P642</f>
        <v>7723.64379825621</v>
      </c>
      <c r="Q642" s="9" t="n">
        <f aca="false">+Outflows!Q642+Fees!Q642+'Ongoing Cash Flows'!Q642+'Terminal Value'!Q642</f>
        <v>7694.89724286943</v>
      </c>
      <c r="R642" s="9" t="n">
        <f aca="false">+Outflows!R642+Fees!R642+'Ongoing Cash Flows'!R642+'Terminal Value'!R642</f>
        <v>1021.14738178116</v>
      </c>
      <c r="S642" s="9" t="n">
        <f aca="false">+Outflows!S642+Fees!S642+'Ongoing Cash Flows'!S642+'Terminal Value'!S642</f>
        <v>0</v>
      </c>
      <c r="T642" s="9" t="n">
        <f aca="false">+Outflows!T642+Fees!T642+'Ongoing Cash Flows'!T642+'Terminal Value'!T642</f>
        <v>0</v>
      </c>
      <c r="U642" s="9" t="n">
        <f aca="false">+Outflows!U642+Fees!U642+'Ongoing Cash Flows'!U642+'Terminal Value'!U642</f>
        <v>0</v>
      </c>
      <c r="V642" s="9" t="n">
        <f aca="false">+Outflows!V642+Fees!V642+'Ongoing Cash Flows'!V642+'Terminal Value'!V642</f>
        <v>0</v>
      </c>
      <c r="W642" s="9" t="n">
        <f aca="false">+Outflows!W642+Fees!W642+'Ongoing Cash Flows'!W642+'Terminal Value'!W642</f>
        <v>0</v>
      </c>
      <c r="X642" s="9" t="n">
        <f aca="false">+Outflows!X642+Fees!X642+'Ongoing Cash Flows'!X642+'Terminal Value'!X642</f>
        <v>0</v>
      </c>
      <c r="Y642" s="9" t="n">
        <f aca="false">+Outflows!Y642+Fees!Y642+'Ongoing Cash Flows'!Y642+'Terminal Value'!Y642</f>
        <v>0</v>
      </c>
      <c r="Z642" s="9" t="n">
        <f aca="false">+Outflows!Z642+Fees!Z642+'Ongoing Cash Flows'!Z642+'Terminal Value'!Z642</f>
        <v>0</v>
      </c>
      <c r="AA642" s="9" t="n">
        <f aca="false">+Outflows!AA642+Fees!AA642+'Ongoing Cash Flows'!AA642+'Terminal Value'!AA642</f>
        <v>0</v>
      </c>
      <c r="AB642" s="9" t="n">
        <f aca="false">+Outflows!AB642+Fees!AB642+'Ongoing Cash Flows'!AB642+'Terminal Value'!AB642</f>
        <v>0</v>
      </c>
      <c r="AC642" s="9" t="n">
        <f aca="false">+Outflows!AC642+Fees!AC642+'Ongoing Cash Flows'!AC642+'Terminal Value'!AC642</f>
        <v>0</v>
      </c>
      <c r="AD642" s="9" t="n">
        <f aca="false">+Outflows!AD642+Fees!AD642+'Ongoing Cash Flows'!AD642+'Terminal Value'!AD642</f>
        <v>0</v>
      </c>
      <c r="AE642" s="9" t="n">
        <f aca="false">+Outflows!AE642+Fees!AE642+'Ongoing Cash Flows'!AE642+'Terminal Value'!AE642</f>
        <v>0</v>
      </c>
      <c r="AF642" s="9" t="n">
        <f aca="false">+Outflows!AF642+Fees!AF642+'Ongoing Cash Flows'!AF642+'Terminal Value'!AF642</f>
        <v>0</v>
      </c>
      <c r="AG642" s="9" t="n">
        <f aca="false">+Outflows!AG642+Fees!AG642+'Ongoing Cash Flows'!AG642+'Terminal Value'!AG642</f>
        <v>0</v>
      </c>
      <c r="AH642" s="9" t="n">
        <f aca="false">+Outflows!AH642+Fees!AH642+'Ongoing Cash Flows'!AH642+'Terminal Value'!AH642</f>
        <v>0</v>
      </c>
      <c r="AI642" s="9" t="n">
        <f aca="false">+Outflows!AI642+Fees!AI642+'Ongoing Cash Flows'!AI642+'Terminal Value'!AI642</f>
        <v>0</v>
      </c>
      <c r="AJ642" s="9" t="n">
        <f aca="false">+Outflows!AJ642+Fees!AJ642+'Ongoing Cash Flows'!AJ642+'Terminal Value'!AJ642</f>
        <v>0</v>
      </c>
      <c r="AK642" s="9"/>
      <c r="AL642" s="1"/>
      <c r="AM642" s="32"/>
      <c r="AN642" s="33" t="n">
        <f aca="false">IF(ISERROR(XIRR(B642:AJ642,IRRDates)),-1,XIRR(B642:AJ642,IRRDates))</f>
        <v>0.0649258924227474</v>
      </c>
      <c r="AO642" s="9" t="n">
        <f aca="false">SUMPRODUCT(B642:AJ642,PVRf)</f>
        <v>0</v>
      </c>
      <c r="AP642" s="9" t="n">
        <f aca="false">MIN(0,AO642-$AO$1004)^2</f>
        <v>0</v>
      </c>
      <c r="AQ642" s="9" t="n">
        <f aca="false">MAX(0,AO642-$AO$1004)^2</f>
        <v>0</v>
      </c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20"/>
      <c r="CM642" s="20"/>
      <c r="CN642" s="20"/>
      <c r="CO642" s="20"/>
      <c r="CP642" s="20"/>
    </row>
    <row r="643" customFormat="false" ht="11.25" hidden="false" customHeight="false" outlineLevel="0" collapsed="false">
      <c r="A643" s="1" t="n">
        <v>641</v>
      </c>
      <c r="B643" s="9" t="n">
        <f aca="false">+Outflows!B643+Fees!B643+'Ongoing Cash Flows'!B643+'Terminal Value'!B643</f>
        <v>-87218.8069240557</v>
      </c>
      <c r="C643" s="9" t="n">
        <f aca="false">+Outflows!C643+Fees!C643+'Ongoing Cash Flows'!C643+'Terminal Value'!C643</f>
        <v>14078.3172835676</v>
      </c>
      <c r="D643" s="9" t="n">
        <f aca="false">+Outflows!D643+Fees!D643+'Ongoing Cash Flows'!D643+'Terminal Value'!D643</f>
        <v>11869.3613646955</v>
      </c>
      <c r="E643" s="9" t="n">
        <f aca="false">+Outflows!E643+Fees!E643+'Ongoing Cash Flows'!E643+'Terminal Value'!E643</f>
        <v>9872.90493838594</v>
      </c>
      <c r="F643" s="9" t="n">
        <f aca="false">+Outflows!F643+Fees!F643+'Ongoing Cash Flows'!F643+'Terminal Value'!F643</f>
        <v>9501.45637032622</v>
      </c>
      <c r="G643" s="9" t="n">
        <f aca="false">+Outflows!G643+Fees!G643+'Ongoing Cash Flows'!G643+'Terminal Value'!G643</f>
        <v>9181.34827570032</v>
      </c>
      <c r="H643" s="9" t="n">
        <f aca="false">+Outflows!H643+Fees!H643+'Ongoing Cash Flows'!H643+'Terminal Value'!H643</f>
        <v>8324.12404449126</v>
      </c>
      <c r="I643" s="9" t="n">
        <f aca="false">+Outflows!I643+Fees!I643+'Ongoing Cash Flows'!I643+'Terminal Value'!I643</f>
        <v>8182.07604595931</v>
      </c>
      <c r="J643" s="9" t="n">
        <f aca="false">+Outflows!J643+Fees!J643+'Ongoing Cash Flows'!J643+'Terminal Value'!J643</f>
        <v>8169.64184342432</v>
      </c>
      <c r="K643" s="9" t="n">
        <f aca="false">+Outflows!K643+Fees!K643+'Ongoing Cash Flows'!K643+'Terminal Value'!K643</f>
        <v>8160.22568202649</v>
      </c>
      <c r="L643" s="9" t="n">
        <f aca="false">+Outflows!L643+Fees!L643+'Ongoing Cash Flows'!L643+'Terminal Value'!L643</f>
        <v>8161.71390854391</v>
      </c>
      <c r="M643" s="9" t="n">
        <f aca="false">+Outflows!M643+Fees!M643+'Ongoing Cash Flows'!M643+'Terminal Value'!M643</f>
        <v>8133.44704772366</v>
      </c>
      <c r="N643" s="9" t="n">
        <f aca="false">+Outflows!N643+Fees!N643+'Ongoing Cash Flows'!N643+'Terminal Value'!N643</f>
        <v>8116.061176012</v>
      </c>
      <c r="O643" s="9" t="n">
        <f aca="false">+Outflows!O643+Fees!O643+'Ongoing Cash Flows'!O643+'Terminal Value'!O643</f>
        <v>7789.6767305918</v>
      </c>
      <c r="P643" s="9" t="n">
        <f aca="false">+Outflows!P643+Fees!P643+'Ongoing Cash Flows'!P643+'Terminal Value'!P643</f>
        <v>7682.07869048618</v>
      </c>
      <c r="Q643" s="9" t="n">
        <f aca="false">+Outflows!Q643+Fees!Q643+'Ongoing Cash Flows'!Q643+'Terminal Value'!Q643</f>
        <v>7653.2616857642</v>
      </c>
      <c r="R643" s="9" t="n">
        <f aca="false">+Outflows!R643+Fees!R643+'Ongoing Cash Flows'!R643+'Terminal Value'!R643</f>
        <v>1000.36482789615</v>
      </c>
      <c r="S643" s="9" t="n">
        <f aca="false">+Outflows!S643+Fees!S643+'Ongoing Cash Flows'!S643+'Terminal Value'!S643</f>
        <v>0</v>
      </c>
      <c r="T643" s="9" t="n">
        <f aca="false">+Outflows!T643+Fees!T643+'Ongoing Cash Flows'!T643+'Terminal Value'!T643</f>
        <v>0</v>
      </c>
      <c r="U643" s="9" t="n">
        <f aca="false">+Outflows!U643+Fees!U643+'Ongoing Cash Flows'!U643+'Terminal Value'!U643</f>
        <v>0</v>
      </c>
      <c r="V643" s="9" t="n">
        <f aca="false">+Outflows!V643+Fees!V643+'Ongoing Cash Flows'!V643+'Terminal Value'!V643</f>
        <v>0</v>
      </c>
      <c r="W643" s="9" t="n">
        <f aca="false">+Outflows!W643+Fees!W643+'Ongoing Cash Flows'!W643+'Terminal Value'!W643</f>
        <v>0</v>
      </c>
      <c r="X643" s="9" t="n">
        <f aca="false">+Outflows!X643+Fees!X643+'Ongoing Cash Flows'!X643+'Terminal Value'!X643</f>
        <v>0</v>
      </c>
      <c r="Y643" s="9" t="n">
        <f aca="false">+Outflows!Y643+Fees!Y643+'Ongoing Cash Flows'!Y643+'Terminal Value'!Y643</f>
        <v>0</v>
      </c>
      <c r="Z643" s="9" t="n">
        <f aca="false">+Outflows!Z643+Fees!Z643+'Ongoing Cash Flows'!Z643+'Terminal Value'!Z643</f>
        <v>0</v>
      </c>
      <c r="AA643" s="9" t="n">
        <f aca="false">+Outflows!AA643+Fees!AA643+'Ongoing Cash Flows'!AA643+'Terminal Value'!AA643</f>
        <v>0</v>
      </c>
      <c r="AB643" s="9" t="n">
        <f aca="false">+Outflows!AB643+Fees!AB643+'Ongoing Cash Flows'!AB643+'Terminal Value'!AB643</f>
        <v>0</v>
      </c>
      <c r="AC643" s="9" t="n">
        <f aca="false">+Outflows!AC643+Fees!AC643+'Ongoing Cash Flows'!AC643+'Terminal Value'!AC643</f>
        <v>0</v>
      </c>
      <c r="AD643" s="9" t="n">
        <f aca="false">+Outflows!AD643+Fees!AD643+'Ongoing Cash Flows'!AD643+'Terminal Value'!AD643</f>
        <v>0</v>
      </c>
      <c r="AE643" s="9" t="n">
        <f aca="false">+Outflows!AE643+Fees!AE643+'Ongoing Cash Flows'!AE643+'Terminal Value'!AE643</f>
        <v>0</v>
      </c>
      <c r="AF643" s="9" t="n">
        <f aca="false">+Outflows!AF643+Fees!AF643+'Ongoing Cash Flows'!AF643+'Terminal Value'!AF643</f>
        <v>0</v>
      </c>
      <c r="AG643" s="9" t="n">
        <f aca="false">+Outflows!AG643+Fees!AG643+'Ongoing Cash Flows'!AG643+'Terminal Value'!AG643</f>
        <v>0</v>
      </c>
      <c r="AH643" s="9" t="n">
        <f aca="false">+Outflows!AH643+Fees!AH643+'Ongoing Cash Flows'!AH643+'Terminal Value'!AH643</f>
        <v>0</v>
      </c>
      <c r="AI643" s="9" t="n">
        <f aca="false">+Outflows!AI643+Fees!AI643+'Ongoing Cash Flows'!AI643+'Terminal Value'!AI643</f>
        <v>0</v>
      </c>
      <c r="AJ643" s="9" t="n">
        <f aca="false">+Outflows!AJ643+Fees!AJ643+'Ongoing Cash Flows'!AJ643+'Terminal Value'!AJ643</f>
        <v>0</v>
      </c>
      <c r="AK643" s="9"/>
      <c r="AL643" s="1"/>
      <c r="AM643" s="32"/>
      <c r="AN643" s="33" t="n">
        <f aca="false">IF(ISERROR(XIRR(B643:AJ643,IRRDates)),-1,XIRR(B643:AJ643,IRRDates))</f>
        <v>0.0678015909971997</v>
      </c>
      <c r="AO643" s="9" t="n">
        <f aca="false">SUMPRODUCT(B643:AJ643,PVRf)</f>
        <v>0</v>
      </c>
      <c r="AP643" s="9" t="n">
        <f aca="false">MIN(0,AO643-$AO$1004)^2</f>
        <v>0</v>
      </c>
      <c r="AQ643" s="9" t="n">
        <f aca="false">MAX(0,AO643-$AO$1004)^2</f>
        <v>0</v>
      </c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20"/>
      <c r="CM643" s="20"/>
      <c r="CN643" s="20"/>
      <c r="CO643" s="20"/>
      <c r="CP643" s="20"/>
    </row>
    <row r="644" customFormat="false" ht="11.25" hidden="false" customHeight="false" outlineLevel="0" collapsed="false">
      <c r="A644" s="1" t="n">
        <v>642</v>
      </c>
      <c r="B644" s="9" t="n">
        <f aca="false">+Outflows!B644+Fees!B644+'Ongoing Cash Flows'!B644+'Terminal Value'!B644</f>
        <v>-87787.4792498944</v>
      </c>
      <c r="C644" s="9" t="n">
        <f aca="false">+Outflows!C644+Fees!C644+'Ongoing Cash Flows'!C644+'Terminal Value'!C644</f>
        <v>14068.8510690695</v>
      </c>
      <c r="D644" s="9" t="n">
        <f aca="false">+Outflows!D644+Fees!D644+'Ongoing Cash Flows'!D644+'Terminal Value'!D644</f>
        <v>11966.5482777507</v>
      </c>
      <c r="E644" s="9" t="n">
        <f aca="false">+Outflows!E644+Fees!E644+'Ongoing Cash Flows'!E644+'Terminal Value'!E644</f>
        <v>9884.54686255985</v>
      </c>
      <c r="F644" s="9" t="n">
        <f aca="false">+Outflows!F644+Fees!F644+'Ongoing Cash Flows'!F644+'Terminal Value'!F644</f>
        <v>9548.43849830025</v>
      </c>
      <c r="G644" s="9" t="n">
        <f aca="false">+Outflows!G644+Fees!G644+'Ongoing Cash Flows'!G644+'Terminal Value'!G644</f>
        <v>9280.87290791916</v>
      </c>
      <c r="H644" s="9" t="n">
        <f aca="false">+Outflows!H644+Fees!H644+'Ongoing Cash Flows'!H644+'Terminal Value'!H644</f>
        <v>8337.89856204908</v>
      </c>
      <c r="I644" s="9" t="n">
        <f aca="false">+Outflows!I644+Fees!I644+'Ongoing Cash Flows'!I644+'Terminal Value'!I644</f>
        <v>8195.12093417619</v>
      </c>
      <c r="J644" s="9" t="n">
        <f aca="false">+Outflows!J644+Fees!J644+'Ongoing Cash Flows'!J644+'Terminal Value'!J644</f>
        <v>8182.6867316412</v>
      </c>
      <c r="K644" s="9" t="n">
        <f aca="false">+Outflows!K644+Fees!K644+'Ongoing Cash Flows'!K644+'Terminal Value'!K644</f>
        <v>8173.29268022339</v>
      </c>
      <c r="L644" s="9" t="n">
        <f aca="false">+Outflows!L644+Fees!L644+'Ongoing Cash Flows'!L644+'Terminal Value'!L644</f>
        <v>8174.75879676079</v>
      </c>
      <c r="M644" s="9" t="n">
        <f aca="false">+Outflows!M644+Fees!M644+'Ongoing Cash Flows'!M644+'Terminal Value'!M644</f>
        <v>8146.51404592057</v>
      </c>
      <c r="N644" s="9" t="n">
        <f aca="false">+Outflows!N644+Fees!N644+'Ongoing Cash Flows'!N644+'Terminal Value'!N644</f>
        <v>8129.10606422888</v>
      </c>
      <c r="O644" s="9" t="n">
        <f aca="false">+Outflows!O644+Fees!O644+'Ongoing Cash Flows'!O644+'Terminal Value'!O644</f>
        <v>7802.74372878871</v>
      </c>
      <c r="P644" s="9" t="n">
        <f aca="false">+Outflows!P644+Fees!P644+'Ongoing Cash Flows'!P644+'Terminal Value'!P644</f>
        <v>7695.12357870306</v>
      </c>
      <c r="Q644" s="9" t="n">
        <f aca="false">+Outflows!Q644+Fees!Q644+'Ongoing Cash Flows'!Q644+'Terminal Value'!Q644</f>
        <v>7666.32868396111</v>
      </c>
      <c r="R644" s="9" t="n">
        <f aca="false">+Outflows!R644+Fees!R644+'Ongoing Cash Flows'!R644+'Terminal Value'!R644</f>
        <v>1006.88727200459</v>
      </c>
      <c r="S644" s="9" t="n">
        <f aca="false">+Outflows!S644+Fees!S644+'Ongoing Cash Flows'!S644+'Terminal Value'!S644</f>
        <v>0</v>
      </c>
      <c r="T644" s="9" t="n">
        <f aca="false">+Outflows!T644+Fees!T644+'Ongoing Cash Flows'!T644+'Terminal Value'!T644</f>
        <v>0</v>
      </c>
      <c r="U644" s="9" t="n">
        <f aca="false">+Outflows!U644+Fees!U644+'Ongoing Cash Flows'!U644+'Terminal Value'!U644</f>
        <v>0</v>
      </c>
      <c r="V644" s="9" t="n">
        <f aca="false">+Outflows!V644+Fees!V644+'Ongoing Cash Flows'!V644+'Terminal Value'!V644</f>
        <v>0</v>
      </c>
      <c r="W644" s="9" t="n">
        <f aca="false">+Outflows!W644+Fees!W644+'Ongoing Cash Flows'!W644+'Terminal Value'!W644</f>
        <v>0</v>
      </c>
      <c r="X644" s="9" t="n">
        <f aca="false">+Outflows!X644+Fees!X644+'Ongoing Cash Flows'!X644+'Terminal Value'!X644</f>
        <v>0</v>
      </c>
      <c r="Y644" s="9" t="n">
        <f aca="false">+Outflows!Y644+Fees!Y644+'Ongoing Cash Flows'!Y644+'Terminal Value'!Y644</f>
        <v>0</v>
      </c>
      <c r="Z644" s="9" t="n">
        <f aca="false">+Outflows!Z644+Fees!Z644+'Ongoing Cash Flows'!Z644+'Terminal Value'!Z644</f>
        <v>0</v>
      </c>
      <c r="AA644" s="9" t="n">
        <f aca="false">+Outflows!AA644+Fees!AA644+'Ongoing Cash Flows'!AA644+'Terminal Value'!AA644</f>
        <v>0</v>
      </c>
      <c r="AB644" s="9" t="n">
        <f aca="false">+Outflows!AB644+Fees!AB644+'Ongoing Cash Flows'!AB644+'Terminal Value'!AB644</f>
        <v>0</v>
      </c>
      <c r="AC644" s="9" t="n">
        <f aca="false">+Outflows!AC644+Fees!AC644+'Ongoing Cash Flows'!AC644+'Terminal Value'!AC644</f>
        <v>0</v>
      </c>
      <c r="AD644" s="9" t="n">
        <f aca="false">+Outflows!AD644+Fees!AD644+'Ongoing Cash Flows'!AD644+'Terminal Value'!AD644</f>
        <v>0</v>
      </c>
      <c r="AE644" s="9" t="n">
        <f aca="false">+Outflows!AE644+Fees!AE644+'Ongoing Cash Flows'!AE644+'Terminal Value'!AE644</f>
        <v>0</v>
      </c>
      <c r="AF644" s="9" t="n">
        <f aca="false">+Outflows!AF644+Fees!AF644+'Ongoing Cash Flows'!AF644+'Terminal Value'!AF644</f>
        <v>0</v>
      </c>
      <c r="AG644" s="9" t="n">
        <f aca="false">+Outflows!AG644+Fees!AG644+'Ongoing Cash Flows'!AG644+'Terminal Value'!AG644</f>
        <v>0</v>
      </c>
      <c r="AH644" s="9" t="n">
        <f aca="false">+Outflows!AH644+Fees!AH644+'Ongoing Cash Flows'!AH644+'Terminal Value'!AH644</f>
        <v>0</v>
      </c>
      <c r="AI644" s="9" t="n">
        <f aca="false">+Outflows!AI644+Fees!AI644+'Ongoing Cash Flows'!AI644+'Terminal Value'!AI644</f>
        <v>0</v>
      </c>
      <c r="AJ644" s="9" t="n">
        <f aca="false">+Outflows!AJ644+Fees!AJ644+'Ongoing Cash Flows'!AJ644+'Terminal Value'!AJ644</f>
        <v>0</v>
      </c>
      <c r="AK644" s="9"/>
      <c r="AL644" s="1"/>
      <c r="AM644" s="32"/>
      <c r="AN644" s="33" t="n">
        <f aca="false">IF(ISERROR(XIRR(B644:AJ644,IRRDates)),-1,XIRR(B644:AJ644,IRRDates))</f>
        <v>0.0671949800343497</v>
      </c>
      <c r="AO644" s="9" t="n">
        <f aca="false">SUMPRODUCT(B644:AJ644,PVRf)</f>
        <v>0</v>
      </c>
      <c r="AP644" s="9" t="n">
        <f aca="false">MIN(0,AO644-$AO$1004)^2</f>
        <v>0</v>
      </c>
      <c r="AQ644" s="9" t="n">
        <f aca="false">MAX(0,AO644-$AO$1004)^2</f>
        <v>0</v>
      </c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20"/>
      <c r="CM644" s="20"/>
      <c r="CN644" s="20"/>
      <c r="CO644" s="20"/>
      <c r="CP644" s="20"/>
    </row>
    <row r="645" customFormat="false" ht="11.25" hidden="false" customHeight="false" outlineLevel="0" collapsed="false">
      <c r="A645" s="1" t="n">
        <v>643</v>
      </c>
      <c r="B645" s="9" t="n">
        <f aca="false">+Outflows!B645+Fees!B645+'Ongoing Cash Flows'!B645+'Terminal Value'!B645</f>
        <v>-95332.0799892359</v>
      </c>
      <c r="C645" s="9" t="n">
        <f aca="false">+Outflows!C645+Fees!C645+'Ongoing Cash Flows'!C645+'Terminal Value'!C645</f>
        <v>14182.3882665601</v>
      </c>
      <c r="D645" s="9" t="n">
        <f aca="false">+Outflows!D645+Fees!D645+'Ongoing Cash Flows'!D645+'Terminal Value'!D645</f>
        <v>12171.5786966446</v>
      </c>
      <c r="E645" s="9" t="n">
        <f aca="false">+Outflows!E645+Fees!E645+'Ongoing Cash Flows'!E645+'Terminal Value'!E645</f>
        <v>10164.2997886135</v>
      </c>
      <c r="F645" s="9" t="n">
        <f aca="false">+Outflows!F645+Fees!F645+'Ongoing Cash Flows'!F645+'Terminal Value'!F645</f>
        <v>9739.93132482973</v>
      </c>
      <c r="G645" s="9" t="n">
        <f aca="false">+Outflows!G645+Fees!G645+'Ongoing Cash Flows'!G645+'Terminal Value'!G645</f>
        <v>9396.16848015106</v>
      </c>
      <c r="H645" s="9" t="n">
        <f aca="false">+Outflows!H645+Fees!H645+'Ongoing Cash Flows'!H645+'Terminal Value'!H645</f>
        <v>8520.64569186159</v>
      </c>
      <c r="I645" s="9" t="n">
        <f aca="false">+Outflows!I645+Fees!I645+'Ongoing Cash Flows'!I645+'Terminal Value'!I645</f>
        <v>8368.18803945609</v>
      </c>
      <c r="J645" s="9" t="n">
        <f aca="false">+Outflows!J645+Fees!J645+'Ongoing Cash Flows'!J645+'Terminal Value'!J645</f>
        <v>8355.7538369211</v>
      </c>
      <c r="K645" s="9" t="n">
        <f aca="false">+Outflows!K645+Fees!K645+'Ongoing Cash Flows'!K645+'Terminal Value'!K645</f>
        <v>8346.65311958004</v>
      </c>
      <c r="L645" s="9" t="n">
        <f aca="false">+Outflows!L645+Fees!L645+'Ongoing Cash Flows'!L645+'Terminal Value'!L645</f>
        <v>8347.82590204069</v>
      </c>
      <c r="M645" s="9" t="n">
        <f aca="false">+Outflows!M645+Fees!M645+'Ongoing Cash Flows'!M645+'Terminal Value'!M645</f>
        <v>8319.87448527722</v>
      </c>
      <c r="N645" s="9" t="n">
        <f aca="false">+Outflows!N645+Fees!N645+'Ongoing Cash Flows'!N645+'Terminal Value'!N645</f>
        <v>8302.17316950878</v>
      </c>
      <c r="O645" s="9" t="n">
        <f aca="false">+Outflows!O645+Fees!O645+'Ongoing Cash Flows'!O645+'Terminal Value'!O645</f>
        <v>7976.10416814536</v>
      </c>
      <c r="P645" s="9" t="n">
        <f aca="false">+Outflows!P645+Fees!P645+'Ongoing Cash Flows'!P645+'Terminal Value'!P645</f>
        <v>7868.19068398296</v>
      </c>
      <c r="Q645" s="9" t="n">
        <f aca="false">+Outflows!Q645+Fees!Q645+'Ongoing Cash Flows'!Q645+'Terminal Value'!Q645</f>
        <v>7839.68912331776</v>
      </c>
      <c r="R645" s="9" t="n">
        <f aca="false">+Outflows!R645+Fees!R645+'Ongoing Cash Flows'!R645+'Terminal Value'!R645</f>
        <v>1093.42082464454</v>
      </c>
      <c r="S645" s="9" t="n">
        <f aca="false">+Outflows!S645+Fees!S645+'Ongoing Cash Flows'!S645+'Terminal Value'!S645</f>
        <v>0</v>
      </c>
      <c r="T645" s="9" t="n">
        <f aca="false">+Outflows!T645+Fees!T645+'Ongoing Cash Flows'!T645+'Terminal Value'!T645</f>
        <v>0</v>
      </c>
      <c r="U645" s="9" t="n">
        <f aca="false">+Outflows!U645+Fees!U645+'Ongoing Cash Flows'!U645+'Terminal Value'!U645</f>
        <v>0</v>
      </c>
      <c r="V645" s="9" t="n">
        <f aca="false">+Outflows!V645+Fees!V645+'Ongoing Cash Flows'!V645+'Terminal Value'!V645</f>
        <v>0</v>
      </c>
      <c r="W645" s="9" t="n">
        <f aca="false">+Outflows!W645+Fees!W645+'Ongoing Cash Flows'!W645+'Terminal Value'!W645</f>
        <v>0</v>
      </c>
      <c r="X645" s="9" t="n">
        <f aca="false">+Outflows!X645+Fees!X645+'Ongoing Cash Flows'!X645+'Terminal Value'!X645</f>
        <v>0</v>
      </c>
      <c r="Y645" s="9" t="n">
        <f aca="false">+Outflows!Y645+Fees!Y645+'Ongoing Cash Flows'!Y645+'Terminal Value'!Y645</f>
        <v>0</v>
      </c>
      <c r="Z645" s="9" t="n">
        <f aca="false">+Outflows!Z645+Fees!Z645+'Ongoing Cash Flows'!Z645+'Terminal Value'!Z645</f>
        <v>0</v>
      </c>
      <c r="AA645" s="9" t="n">
        <f aca="false">+Outflows!AA645+Fees!AA645+'Ongoing Cash Flows'!AA645+'Terminal Value'!AA645</f>
        <v>0</v>
      </c>
      <c r="AB645" s="9" t="n">
        <f aca="false">+Outflows!AB645+Fees!AB645+'Ongoing Cash Flows'!AB645+'Terminal Value'!AB645</f>
        <v>0</v>
      </c>
      <c r="AC645" s="9" t="n">
        <f aca="false">+Outflows!AC645+Fees!AC645+'Ongoing Cash Flows'!AC645+'Terminal Value'!AC645</f>
        <v>0</v>
      </c>
      <c r="AD645" s="9" t="n">
        <f aca="false">+Outflows!AD645+Fees!AD645+'Ongoing Cash Flows'!AD645+'Terminal Value'!AD645</f>
        <v>0</v>
      </c>
      <c r="AE645" s="9" t="n">
        <f aca="false">+Outflows!AE645+Fees!AE645+'Ongoing Cash Flows'!AE645+'Terminal Value'!AE645</f>
        <v>0</v>
      </c>
      <c r="AF645" s="9" t="n">
        <f aca="false">+Outflows!AF645+Fees!AF645+'Ongoing Cash Flows'!AF645+'Terminal Value'!AF645</f>
        <v>0</v>
      </c>
      <c r="AG645" s="9" t="n">
        <f aca="false">+Outflows!AG645+Fees!AG645+'Ongoing Cash Flows'!AG645+'Terminal Value'!AG645</f>
        <v>0</v>
      </c>
      <c r="AH645" s="9" t="n">
        <f aca="false">+Outflows!AH645+Fees!AH645+'Ongoing Cash Flows'!AH645+'Terminal Value'!AH645</f>
        <v>0</v>
      </c>
      <c r="AI645" s="9" t="n">
        <f aca="false">+Outflows!AI645+Fees!AI645+'Ongoing Cash Flows'!AI645+'Terminal Value'!AI645</f>
        <v>0</v>
      </c>
      <c r="AJ645" s="9" t="n">
        <f aca="false">+Outflows!AJ645+Fees!AJ645+'Ongoing Cash Flows'!AJ645+'Terminal Value'!AJ645</f>
        <v>0</v>
      </c>
      <c r="AK645" s="9"/>
      <c r="AL645" s="1"/>
      <c r="AM645" s="32"/>
      <c r="AN645" s="33" t="n">
        <f aca="false">IF(ISERROR(XIRR(B645:AJ645,IRRDates)),-1,XIRR(B645:AJ645,IRRDates))</f>
        <v>0.0563941025389615</v>
      </c>
      <c r="AO645" s="9" t="n">
        <f aca="false">SUMPRODUCT(B645:AJ645,PVRf)</f>
        <v>0</v>
      </c>
      <c r="AP645" s="9" t="n">
        <f aca="false">MIN(0,AO645-$AO$1004)^2</f>
        <v>0</v>
      </c>
      <c r="AQ645" s="9" t="n">
        <f aca="false">MAX(0,AO645-$AO$1004)^2</f>
        <v>0</v>
      </c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20"/>
      <c r="CM645" s="20"/>
      <c r="CN645" s="20"/>
      <c r="CO645" s="20"/>
      <c r="CP645" s="20"/>
    </row>
    <row r="646" customFormat="false" ht="11.25" hidden="false" customHeight="false" outlineLevel="0" collapsed="false">
      <c r="A646" s="1" t="n">
        <v>644</v>
      </c>
      <c r="B646" s="9" t="n">
        <f aca="false">+Outflows!B646+Fees!B646+'Ongoing Cash Flows'!B646+'Terminal Value'!B646</f>
        <v>-102389.542144765</v>
      </c>
      <c r="C646" s="9" t="n">
        <f aca="false">+Outflows!C646+Fees!C646+'Ongoing Cash Flows'!C646+'Terminal Value'!C646</f>
        <v>14315.7231150965</v>
      </c>
      <c r="D646" s="9" t="n">
        <f aca="false">+Outflows!D646+Fees!D646+'Ongoing Cash Flows'!D646+'Terminal Value'!D646</f>
        <v>12440.0499069423</v>
      </c>
      <c r="E646" s="9" t="n">
        <f aca="false">+Outflows!E646+Fees!E646+'Ongoing Cash Flows'!E646+'Terminal Value'!E646</f>
        <v>10238.9383073072</v>
      </c>
      <c r="F646" s="9" t="n">
        <f aca="false">+Outflows!F646+Fees!F646+'Ongoing Cash Flows'!F646+'Terminal Value'!F646</f>
        <v>10012.7147718835</v>
      </c>
      <c r="G646" s="9" t="n">
        <f aca="false">+Outflows!G646+Fees!G646+'Ongoing Cash Flows'!G646+'Terminal Value'!G646</f>
        <v>9598.94591506478</v>
      </c>
      <c r="H646" s="9" t="n">
        <f aca="false">+Outflows!H646+Fees!H646+'Ongoing Cash Flows'!H646+'Terminal Value'!H646</f>
        <v>8691.59323398373</v>
      </c>
      <c r="I646" s="9" t="n">
        <f aca="false">+Outflows!I646+Fees!I646+'Ongoing Cash Flows'!I646+'Terminal Value'!I646</f>
        <v>8530.0805753342</v>
      </c>
      <c r="J646" s="9" t="n">
        <f aca="false">+Outflows!J646+Fees!J646+'Ongoing Cash Flows'!J646+'Terminal Value'!J646</f>
        <v>8517.64637279921</v>
      </c>
      <c r="K646" s="9" t="n">
        <f aca="false">+Outflows!K646+Fees!K646+'Ongoing Cash Flows'!K646+'Terminal Value'!K646</f>
        <v>8508.82004958676</v>
      </c>
      <c r="L646" s="9" t="n">
        <f aca="false">+Outflows!L646+Fees!L646+'Ongoing Cash Flows'!L646+'Terminal Value'!L646</f>
        <v>8509.7184379188</v>
      </c>
      <c r="M646" s="9" t="n">
        <f aca="false">+Outflows!M646+Fees!M646+'Ongoing Cash Flows'!M646+'Terminal Value'!M646</f>
        <v>8482.04141528394</v>
      </c>
      <c r="N646" s="9" t="n">
        <f aca="false">+Outflows!N646+Fees!N646+'Ongoing Cash Flows'!N646+'Terminal Value'!N646</f>
        <v>8464.06570538689</v>
      </c>
      <c r="O646" s="9" t="n">
        <f aca="false">+Outflows!O646+Fees!O646+'Ongoing Cash Flows'!O646+'Terminal Value'!O646</f>
        <v>8138.27109815207</v>
      </c>
      <c r="P646" s="9" t="n">
        <f aca="false">+Outflows!P646+Fees!P646+'Ongoing Cash Flows'!P646+'Terminal Value'!P646</f>
        <v>8030.08321986107</v>
      </c>
      <c r="Q646" s="9" t="n">
        <f aca="false">+Outflows!Q646+Fees!Q646+'Ongoing Cash Flows'!Q646+'Terminal Value'!Q646</f>
        <v>8001.85605332448</v>
      </c>
      <c r="R646" s="9" t="n">
        <f aca="false">+Outflows!R646+Fees!R646+'Ongoing Cash Flows'!R646+'Terminal Value'!R646</f>
        <v>1174.3670925836</v>
      </c>
      <c r="S646" s="9" t="n">
        <f aca="false">+Outflows!S646+Fees!S646+'Ongoing Cash Flows'!S646+'Terminal Value'!S646</f>
        <v>0</v>
      </c>
      <c r="T646" s="9" t="n">
        <f aca="false">+Outflows!T646+Fees!T646+'Ongoing Cash Flows'!T646+'Terminal Value'!T646</f>
        <v>0</v>
      </c>
      <c r="U646" s="9" t="n">
        <f aca="false">+Outflows!U646+Fees!U646+'Ongoing Cash Flows'!U646+'Terminal Value'!U646</f>
        <v>0</v>
      </c>
      <c r="V646" s="9" t="n">
        <f aca="false">+Outflows!V646+Fees!V646+'Ongoing Cash Flows'!V646+'Terminal Value'!V646</f>
        <v>0</v>
      </c>
      <c r="W646" s="9" t="n">
        <f aca="false">+Outflows!W646+Fees!W646+'Ongoing Cash Flows'!W646+'Terminal Value'!W646</f>
        <v>0</v>
      </c>
      <c r="X646" s="9" t="n">
        <f aca="false">+Outflows!X646+Fees!X646+'Ongoing Cash Flows'!X646+'Terminal Value'!X646</f>
        <v>0</v>
      </c>
      <c r="Y646" s="9" t="n">
        <f aca="false">+Outflows!Y646+Fees!Y646+'Ongoing Cash Flows'!Y646+'Terminal Value'!Y646</f>
        <v>0</v>
      </c>
      <c r="Z646" s="9" t="n">
        <f aca="false">+Outflows!Z646+Fees!Z646+'Ongoing Cash Flows'!Z646+'Terminal Value'!Z646</f>
        <v>0</v>
      </c>
      <c r="AA646" s="9" t="n">
        <f aca="false">+Outflows!AA646+Fees!AA646+'Ongoing Cash Flows'!AA646+'Terminal Value'!AA646</f>
        <v>0</v>
      </c>
      <c r="AB646" s="9" t="n">
        <f aca="false">+Outflows!AB646+Fees!AB646+'Ongoing Cash Flows'!AB646+'Terminal Value'!AB646</f>
        <v>0</v>
      </c>
      <c r="AC646" s="9" t="n">
        <f aca="false">+Outflows!AC646+Fees!AC646+'Ongoing Cash Flows'!AC646+'Terminal Value'!AC646</f>
        <v>0</v>
      </c>
      <c r="AD646" s="9" t="n">
        <f aca="false">+Outflows!AD646+Fees!AD646+'Ongoing Cash Flows'!AD646+'Terminal Value'!AD646</f>
        <v>0</v>
      </c>
      <c r="AE646" s="9" t="n">
        <f aca="false">+Outflows!AE646+Fees!AE646+'Ongoing Cash Flows'!AE646+'Terminal Value'!AE646</f>
        <v>0</v>
      </c>
      <c r="AF646" s="9" t="n">
        <f aca="false">+Outflows!AF646+Fees!AF646+'Ongoing Cash Flows'!AF646+'Terminal Value'!AF646</f>
        <v>0</v>
      </c>
      <c r="AG646" s="9" t="n">
        <f aca="false">+Outflows!AG646+Fees!AG646+'Ongoing Cash Flows'!AG646+'Terminal Value'!AG646</f>
        <v>0</v>
      </c>
      <c r="AH646" s="9" t="n">
        <f aca="false">+Outflows!AH646+Fees!AH646+'Ongoing Cash Flows'!AH646+'Terminal Value'!AH646</f>
        <v>0</v>
      </c>
      <c r="AI646" s="9" t="n">
        <f aca="false">+Outflows!AI646+Fees!AI646+'Ongoing Cash Flows'!AI646+'Terminal Value'!AI646</f>
        <v>0</v>
      </c>
      <c r="AJ646" s="9" t="n">
        <f aca="false">+Outflows!AJ646+Fees!AJ646+'Ongoing Cash Flows'!AJ646+'Terminal Value'!AJ646</f>
        <v>0</v>
      </c>
      <c r="AK646" s="9"/>
      <c r="AL646" s="1"/>
      <c r="AM646" s="32"/>
      <c r="AN646" s="33" t="n">
        <f aca="false">IF(ISERROR(XIRR(B646:AJ646,IRRDates)),-1,XIRR(B646:AJ646,IRRDates))</f>
        <v>0.0477122995336078</v>
      </c>
      <c r="AO646" s="9" t="n">
        <f aca="false">SUMPRODUCT(B646:AJ646,PVRf)</f>
        <v>0</v>
      </c>
      <c r="AP646" s="9" t="n">
        <f aca="false">MIN(0,AO646-$AO$1004)^2</f>
        <v>0</v>
      </c>
      <c r="AQ646" s="9" t="n">
        <f aca="false">MAX(0,AO646-$AO$1004)^2</f>
        <v>0</v>
      </c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20"/>
      <c r="CM646" s="20"/>
      <c r="CN646" s="20"/>
      <c r="CO646" s="20"/>
      <c r="CP646" s="20"/>
    </row>
    <row r="647" customFormat="false" ht="11.25" hidden="false" customHeight="false" outlineLevel="0" collapsed="false">
      <c r="A647" s="1" t="n">
        <v>645</v>
      </c>
      <c r="B647" s="9" t="n">
        <f aca="false">+Outflows!B647+Fees!B647+'Ongoing Cash Flows'!B647+'Terminal Value'!B647</f>
        <v>-92103.3518170954</v>
      </c>
      <c r="C647" s="9" t="n">
        <f aca="false">+Outflows!C647+Fees!C647+'Ongoing Cash Flows'!C647+'Terminal Value'!C647</f>
        <v>14120.1522410574</v>
      </c>
      <c r="D647" s="9" t="n">
        <f aca="false">+Outflows!D647+Fees!D647+'Ongoing Cash Flows'!D647+'Terminal Value'!D647</f>
        <v>12067.7891595122</v>
      </c>
      <c r="E647" s="9" t="n">
        <f aca="false">+Outflows!E647+Fees!E647+'Ongoing Cash Flows'!E647+'Terminal Value'!E647</f>
        <v>10080.0725694432</v>
      </c>
      <c r="F647" s="9" t="n">
        <f aca="false">+Outflows!F647+Fees!F647+'Ongoing Cash Flows'!F647+'Terminal Value'!F647</f>
        <v>9561.25633037697</v>
      </c>
      <c r="G647" s="9" t="n">
        <f aca="false">+Outflows!G647+Fees!G647+'Ongoing Cash Flows'!G647+'Terminal Value'!G647</f>
        <v>9411.23956885684</v>
      </c>
      <c r="H647" s="9" t="n">
        <f aca="false">+Outflows!H647+Fees!H647+'Ongoing Cash Flows'!H647+'Terminal Value'!H647</f>
        <v>8442.43866318124</v>
      </c>
      <c r="I647" s="9" t="n">
        <f aca="false">+Outflows!I647+Fees!I647+'Ongoing Cash Flows'!I647+'Terminal Value'!I647</f>
        <v>8294.12359816972</v>
      </c>
      <c r="J647" s="9" t="n">
        <f aca="false">+Outflows!J647+Fees!J647+'Ongoing Cash Flows'!J647+'Terminal Value'!J647</f>
        <v>8281.68939563473</v>
      </c>
      <c r="K647" s="9" t="n">
        <f aca="false">+Outflows!K647+Fees!K647+'Ongoing Cash Flows'!K647+'Terminal Value'!K647</f>
        <v>8272.46314534234</v>
      </c>
      <c r="L647" s="9" t="n">
        <f aca="false">+Outflows!L647+Fees!L647+'Ongoing Cash Flows'!L647+'Terminal Value'!L647</f>
        <v>8273.76146075432</v>
      </c>
      <c r="M647" s="9" t="n">
        <f aca="false">+Outflows!M647+Fees!M647+'Ongoing Cash Flows'!M647+'Terminal Value'!M647</f>
        <v>8245.68451103952</v>
      </c>
      <c r="N647" s="9" t="n">
        <f aca="false">+Outflows!N647+Fees!N647+'Ongoing Cash Flows'!N647+'Terminal Value'!N647</f>
        <v>8228.10872822242</v>
      </c>
      <c r="O647" s="9" t="n">
        <f aca="false">+Outflows!O647+Fees!O647+'Ongoing Cash Flows'!O647+'Terminal Value'!O647</f>
        <v>7901.91419390766</v>
      </c>
      <c r="P647" s="9" t="n">
        <f aca="false">+Outflows!P647+Fees!P647+'Ongoing Cash Flows'!P647+'Terminal Value'!P647</f>
        <v>7794.1262426966</v>
      </c>
      <c r="Q647" s="9" t="n">
        <f aca="false">+Outflows!Q647+Fees!Q647+'Ongoing Cash Flows'!Q647+'Terminal Value'!Q647</f>
        <v>7765.49914908006</v>
      </c>
      <c r="R647" s="9" t="n">
        <f aca="false">+Outflows!R647+Fees!R647+'Ongoing Cash Flows'!R647+'Terminal Value'!R647</f>
        <v>1056.38860400136</v>
      </c>
      <c r="S647" s="9" t="n">
        <f aca="false">+Outflows!S647+Fees!S647+'Ongoing Cash Flows'!S647+'Terminal Value'!S647</f>
        <v>0</v>
      </c>
      <c r="T647" s="9" t="n">
        <f aca="false">+Outflows!T647+Fees!T647+'Ongoing Cash Flows'!T647+'Terminal Value'!T647</f>
        <v>0</v>
      </c>
      <c r="U647" s="9" t="n">
        <f aca="false">+Outflows!U647+Fees!U647+'Ongoing Cash Flows'!U647+'Terminal Value'!U647</f>
        <v>0</v>
      </c>
      <c r="V647" s="9" t="n">
        <f aca="false">+Outflows!V647+Fees!V647+'Ongoing Cash Flows'!V647+'Terminal Value'!V647</f>
        <v>0</v>
      </c>
      <c r="W647" s="9" t="n">
        <f aca="false">+Outflows!W647+Fees!W647+'Ongoing Cash Flows'!W647+'Terminal Value'!W647</f>
        <v>0</v>
      </c>
      <c r="X647" s="9" t="n">
        <f aca="false">+Outflows!X647+Fees!X647+'Ongoing Cash Flows'!X647+'Terminal Value'!X647</f>
        <v>0</v>
      </c>
      <c r="Y647" s="9" t="n">
        <f aca="false">+Outflows!Y647+Fees!Y647+'Ongoing Cash Flows'!Y647+'Terminal Value'!Y647</f>
        <v>0</v>
      </c>
      <c r="Z647" s="9" t="n">
        <f aca="false">+Outflows!Z647+Fees!Z647+'Ongoing Cash Flows'!Z647+'Terminal Value'!Z647</f>
        <v>0</v>
      </c>
      <c r="AA647" s="9" t="n">
        <f aca="false">+Outflows!AA647+Fees!AA647+'Ongoing Cash Flows'!AA647+'Terminal Value'!AA647</f>
        <v>0</v>
      </c>
      <c r="AB647" s="9" t="n">
        <f aca="false">+Outflows!AB647+Fees!AB647+'Ongoing Cash Flows'!AB647+'Terminal Value'!AB647</f>
        <v>0</v>
      </c>
      <c r="AC647" s="9" t="n">
        <f aca="false">+Outflows!AC647+Fees!AC647+'Ongoing Cash Flows'!AC647+'Terminal Value'!AC647</f>
        <v>0</v>
      </c>
      <c r="AD647" s="9" t="n">
        <f aca="false">+Outflows!AD647+Fees!AD647+'Ongoing Cash Flows'!AD647+'Terminal Value'!AD647</f>
        <v>0</v>
      </c>
      <c r="AE647" s="9" t="n">
        <f aca="false">+Outflows!AE647+Fees!AE647+'Ongoing Cash Flows'!AE647+'Terminal Value'!AE647</f>
        <v>0</v>
      </c>
      <c r="AF647" s="9" t="n">
        <f aca="false">+Outflows!AF647+Fees!AF647+'Ongoing Cash Flows'!AF647+'Terminal Value'!AF647</f>
        <v>0</v>
      </c>
      <c r="AG647" s="9" t="n">
        <f aca="false">+Outflows!AG647+Fees!AG647+'Ongoing Cash Flows'!AG647+'Terminal Value'!AG647</f>
        <v>0</v>
      </c>
      <c r="AH647" s="9" t="n">
        <f aca="false">+Outflows!AH647+Fees!AH647+'Ongoing Cash Flows'!AH647+'Terminal Value'!AH647</f>
        <v>0</v>
      </c>
      <c r="AI647" s="9" t="n">
        <f aca="false">+Outflows!AI647+Fees!AI647+'Ongoing Cash Flows'!AI647+'Terminal Value'!AI647</f>
        <v>0</v>
      </c>
      <c r="AJ647" s="9" t="n">
        <f aca="false">+Outflows!AJ647+Fees!AJ647+'Ongoing Cash Flows'!AJ647+'Terminal Value'!AJ647</f>
        <v>0</v>
      </c>
      <c r="AK647" s="9"/>
      <c r="AL647" s="1"/>
      <c r="AM647" s="32"/>
      <c r="AN647" s="33" t="n">
        <f aca="false">IF(ISERROR(XIRR(B647:AJ647,IRRDates)),-1,XIRR(B647:AJ647,IRRDates))</f>
        <v>0.0607764570314087</v>
      </c>
      <c r="AO647" s="9" t="n">
        <f aca="false">SUMPRODUCT(B647:AJ647,PVRf)</f>
        <v>0</v>
      </c>
      <c r="AP647" s="9" t="n">
        <f aca="false">MIN(0,AO647-$AO$1004)^2</f>
        <v>0</v>
      </c>
      <c r="AQ647" s="9" t="n">
        <f aca="false">MAX(0,AO647-$AO$1004)^2</f>
        <v>0</v>
      </c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20"/>
      <c r="CM647" s="20"/>
      <c r="CN647" s="20"/>
      <c r="CO647" s="20"/>
      <c r="CP647" s="20"/>
    </row>
    <row r="648" customFormat="false" ht="11.25" hidden="false" customHeight="false" outlineLevel="0" collapsed="false">
      <c r="A648" s="1" t="n">
        <v>646</v>
      </c>
      <c r="B648" s="9" t="n">
        <f aca="false">+Outflows!B648+Fees!B648+'Ongoing Cash Flows'!B648+'Terminal Value'!B648</f>
        <v>-89909.7438550786</v>
      </c>
      <c r="C648" s="9" t="n">
        <f aca="false">+Outflows!C648+Fees!C648+'Ongoing Cash Flows'!C648+'Terminal Value'!C648</f>
        <v>14148.5113567934</v>
      </c>
      <c r="D648" s="9" t="n">
        <f aca="false">+Outflows!D648+Fees!D648+'Ongoing Cash Flows'!D648+'Terminal Value'!D648</f>
        <v>11993.131755136</v>
      </c>
      <c r="E648" s="9" t="n">
        <f aca="false">+Outflows!E648+Fees!E648+'Ongoing Cash Flows'!E648+'Terminal Value'!E648</f>
        <v>10011.2044312371</v>
      </c>
      <c r="F648" s="9" t="n">
        <f aca="false">+Outflows!F648+Fees!F648+'Ongoing Cash Flows'!F648+'Terminal Value'!F648</f>
        <v>9457.91317962653</v>
      </c>
      <c r="G648" s="9" t="n">
        <f aca="false">+Outflows!G648+Fees!G648+'Ongoing Cash Flows'!G648+'Terminal Value'!G648</f>
        <v>9305.55671965228</v>
      </c>
      <c r="H648" s="9" t="n">
        <f aca="false">+Outflows!H648+Fees!H648+'Ongoing Cash Flows'!H648+'Terminal Value'!H648</f>
        <v>8389.30456465936</v>
      </c>
      <c r="I648" s="9" t="n">
        <f aca="false">+Outflows!I648+Fees!I648+'Ongoing Cash Flows'!I648+'Terminal Value'!I648</f>
        <v>8243.80398640743</v>
      </c>
      <c r="J648" s="9" t="n">
        <f aca="false">+Outflows!J648+Fees!J648+'Ongoing Cash Flows'!J648+'Terminal Value'!J648</f>
        <v>8231.36978387244</v>
      </c>
      <c r="K648" s="9" t="n">
        <f aca="false">+Outflows!K648+Fees!K648+'Ongoing Cash Flows'!K648+'Terminal Value'!K648</f>
        <v>8222.05824610248</v>
      </c>
      <c r="L648" s="9" t="n">
        <f aca="false">+Outflows!L648+Fees!L648+'Ongoing Cash Flows'!L648+'Terminal Value'!L648</f>
        <v>8223.44184899203</v>
      </c>
      <c r="M648" s="9" t="n">
        <f aca="false">+Outflows!M648+Fees!M648+'Ongoing Cash Flows'!M648+'Terminal Value'!M648</f>
        <v>8195.27961179966</v>
      </c>
      <c r="N648" s="9" t="n">
        <f aca="false">+Outflows!N648+Fees!N648+'Ongoing Cash Flows'!N648+'Terminal Value'!N648</f>
        <v>8177.78911646012</v>
      </c>
      <c r="O648" s="9" t="n">
        <f aca="false">+Outflows!O648+Fees!O648+'Ongoing Cash Flows'!O648+'Terminal Value'!O648</f>
        <v>7851.5092946678</v>
      </c>
      <c r="P648" s="9" t="n">
        <f aca="false">+Outflows!P648+Fees!P648+'Ongoing Cash Flows'!P648+'Terminal Value'!P648</f>
        <v>7743.8066309343</v>
      </c>
      <c r="Q648" s="9" t="n">
        <f aca="false">+Outflows!Q648+Fees!Q648+'Ongoing Cash Flows'!Q648+'Terminal Value'!Q648</f>
        <v>7715.0942498402</v>
      </c>
      <c r="R648" s="9" t="n">
        <f aca="false">+Outflows!R648+Fees!R648+'Ongoing Cash Flows'!R648+'Terminal Value'!R648</f>
        <v>1031.22879812021</v>
      </c>
      <c r="S648" s="9" t="n">
        <f aca="false">+Outflows!S648+Fees!S648+'Ongoing Cash Flows'!S648+'Terminal Value'!S648</f>
        <v>0</v>
      </c>
      <c r="T648" s="9" t="n">
        <f aca="false">+Outflows!T648+Fees!T648+'Ongoing Cash Flows'!T648+'Terminal Value'!T648</f>
        <v>0</v>
      </c>
      <c r="U648" s="9" t="n">
        <f aca="false">+Outflows!U648+Fees!U648+'Ongoing Cash Flows'!U648+'Terminal Value'!U648</f>
        <v>0</v>
      </c>
      <c r="V648" s="9" t="n">
        <f aca="false">+Outflows!V648+Fees!V648+'Ongoing Cash Flows'!V648+'Terminal Value'!V648</f>
        <v>0</v>
      </c>
      <c r="W648" s="9" t="n">
        <f aca="false">+Outflows!W648+Fees!W648+'Ongoing Cash Flows'!W648+'Terminal Value'!W648</f>
        <v>0</v>
      </c>
      <c r="X648" s="9" t="n">
        <f aca="false">+Outflows!X648+Fees!X648+'Ongoing Cash Flows'!X648+'Terminal Value'!X648</f>
        <v>0</v>
      </c>
      <c r="Y648" s="9" t="n">
        <f aca="false">+Outflows!Y648+Fees!Y648+'Ongoing Cash Flows'!Y648+'Terminal Value'!Y648</f>
        <v>0</v>
      </c>
      <c r="Z648" s="9" t="n">
        <f aca="false">+Outflows!Z648+Fees!Z648+'Ongoing Cash Flows'!Z648+'Terminal Value'!Z648</f>
        <v>0</v>
      </c>
      <c r="AA648" s="9" t="n">
        <f aca="false">+Outflows!AA648+Fees!AA648+'Ongoing Cash Flows'!AA648+'Terminal Value'!AA648</f>
        <v>0</v>
      </c>
      <c r="AB648" s="9" t="n">
        <f aca="false">+Outflows!AB648+Fees!AB648+'Ongoing Cash Flows'!AB648+'Terminal Value'!AB648</f>
        <v>0</v>
      </c>
      <c r="AC648" s="9" t="n">
        <f aca="false">+Outflows!AC648+Fees!AC648+'Ongoing Cash Flows'!AC648+'Terminal Value'!AC648</f>
        <v>0</v>
      </c>
      <c r="AD648" s="9" t="n">
        <f aca="false">+Outflows!AD648+Fees!AD648+'Ongoing Cash Flows'!AD648+'Terminal Value'!AD648</f>
        <v>0</v>
      </c>
      <c r="AE648" s="9" t="n">
        <f aca="false">+Outflows!AE648+Fees!AE648+'Ongoing Cash Flows'!AE648+'Terminal Value'!AE648</f>
        <v>0</v>
      </c>
      <c r="AF648" s="9" t="n">
        <f aca="false">+Outflows!AF648+Fees!AF648+'Ongoing Cash Flows'!AF648+'Terminal Value'!AF648</f>
        <v>0</v>
      </c>
      <c r="AG648" s="9" t="n">
        <f aca="false">+Outflows!AG648+Fees!AG648+'Ongoing Cash Flows'!AG648+'Terminal Value'!AG648</f>
        <v>0</v>
      </c>
      <c r="AH648" s="9" t="n">
        <f aca="false">+Outflows!AH648+Fees!AH648+'Ongoing Cash Flows'!AH648+'Terminal Value'!AH648</f>
        <v>0</v>
      </c>
      <c r="AI648" s="9" t="n">
        <f aca="false">+Outflows!AI648+Fees!AI648+'Ongoing Cash Flows'!AI648+'Terminal Value'!AI648</f>
        <v>0</v>
      </c>
      <c r="AJ648" s="9" t="n">
        <f aca="false">+Outflows!AJ648+Fees!AJ648+'Ongoing Cash Flows'!AJ648+'Terminal Value'!AJ648</f>
        <v>0</v>
      </c>
      <c r="AK648" s="9"/>
      <c r="AL648" s="1"/>
      <c r="AM648" s="32"/>
      <c r="AN648" s="33" t="n">
        <f aca="false">IF(ISERROR(XIRR(B648:AJ648,IRRDates)),-1,XIRR(B648:AJ648,IRRDates))</f>
        <v>0.0638774740548363</v>
      </c>
      <c r="AO648" s="9" t="n">
        <f aca="false">SUMPRODUCT(B648:AJ648,PVRf)</f>
        <v>0</v>
      </c>
      <c r="AP648" s="9" t="n">
        <f aca="false">MIN(0,AO648-$AO$1004)^2</f>
        <v>0</v>
      </c>
      <c r="AQ648" s="9" t="n">
        <f aca="false">MAX(0,AO648-$AO$1004)^2</f>
        <v>0</v>
      </c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20"/>
      <c r="CM648" s="20"/>
      <c r="CN648" s="20"/>
      <c r="CO648" s="20"/>
      <c r="CP648" s="20"/>
    </row>
    <row r="649" customFormat="false" ht="11.25" hidden="false" customHeight="false" outlineLevel="0" collapsed="false">
      <c r="A649" s="1" t="n">
        <v>647</v>
      </c>
      <c r="B649" s="9" t="n">
        <f aca="false">+Outflows!B649+Fees!B649+'Ongoing Cash Flows'!B649+'Terminal Value'!B649</f>
        <v>-87613.6643839412</v>
      </c>
      <c r="C649" s="9" t="n">
        <f aca="false">+Outflows!C649+Fees!C649+'Ongoing Cash Flows'!C649+'Terminal Value'!C649</f>
        <v>14033.5470033343</v>
      </c>
      <c r="D649" s="9" t="n">
        <f aca="false">+Outflows!D649+Fees!D649+'Ongoing Cash Flows'!D649+'Terminal Value'!D649</f>
        <v>11877.1305839435</v>
      </c>
      <c r="E649" s="9" t="n">
        <f aca="false">+Outflows!E649+Fees!E649+'Ongoing Cash Flows'!E649+'Terminal Value'!E649</f>
        <v>9883.69150112889</v>
      </c>
      <c r="F649" s="9" t="n">
        <f aca="false">+Outflows!F649+Fees!F649+'Ongoing Cash Flows'!F649+'Terminal Value'!F649</f>
        <v>9562.67121126927</v>
      </c>
      <c r="G649" s="9" t="n">
        <f aca="false">+Outflows!G649+Fees!G649+'Ongoing Cash Flows'!G649+'Terminal Value'!G649</f>
        <v>9196.26676511989</v>
      </c>
      <c r="H649" s="9" t="n">
        <f aca="false">+Outflows!H649+Fees!H649+'Ongoing Cash Flows'!H649+'Terminal Value'!H649</f>
        <v>8333.68837665039</v>
      </c>
      <c r="I649" s="9" t="n">
        <f aca="false">+Outflows!I649+Fees!I649+'Ongoing Cash Flows'!I649+'Terminal Value'!I649</f>
        <v>8191.13376020311</v>
      </c>
      <c r="J649" s="9" t="n">
        <f aca="false">+Outflows!J649+Fees!J649+'Ongoing Cash Flows'!J649+'Terminal Value'!J649</f>
        <v>8178.69955766812</v>
      </c>
      <c r="K649" s="9" t="n">
        <f aca="false">+Outflows!K649+Fees!K649+'Ongoing Cash Flows'!K649+'Terminal Value'!K649</f>
        <v>8169.29874832833</v>
      </c>
      <c r="L649" s="9" t="n">
        <f aca="false">+Outflows!L649+Fees!L649+'Ongoing Cash Flows'!L649+'Terminal Value'!L649</f>
        <v>8170.77162278771</v>
      </c>
      <c r="M649" s="9" t="n">
        <f aca="false">+Outflows!M649+Fees!M649+'Ongoing Cash Flows'!M649+'Terminal Value'!M649</f>
        <v>8142.52011402551</v>
      </c>
      <c r="N649" s="9" t="n">
        <f aca="false">+Outflows!N649+Fees!N649+'Ongoing Cash Flows'!N649+'Terminal Value'!N649</f>
        <v>8125.11889025581</v>
      </c>
      <c r="O649" s="9" t="n">
        <f aca="false">+Outflows!O649+Fees!O649+'Ongoing Cash Flows'!O649+'Terminal Value'!O649</f>
        <v>7798.74979689365</v>
      </c>
      <c r="P649" s="9" t="n">
        <f aca="false">+Outflows!P649+Fees!P649+'Ongoing Cash Flows'!P649+'Terminal Value'!P649</f>
        <v>7691.13640472999</v>
      </c>
      <c r="Q649" s="9" t="n">
        <f aca="false">+Outflows!Q649+Fees!Q649+'Ongoing Cash Flows'!Q649+'Terminal Value'!Q649</f>
        <v>7662.33475206605</v>
      </c>
      <c r="R649" s="9" t="n">
        <f aca="false">+Outflows!R649+Fees!R649+'Ongoing Cash Flows'!R649+'Terminal Value'!R649</f>
        <v>1004.89368501805</v>
      </c>
      <c r="S649" s="9" t="n">
        <f aca="false">+Outflows!S649+Fees!S649+'Ongoing Cash Flows'!S649+'Terminal Value'!S649</f>
        <v>0</v>
      </c>
      <c r="T649" s="9" t="n">
        <f aca="false">+Outflows!T649+Fees!T649+'Ongoing Cash Flows'!T649+'Terminal Value'!T649</f>
        <v>0</v>
      </c>
      <c r="U649" s="9" t="n">
        <f aca="false">+Outflows!U649+Fees!U649+'Ongoing Cash Flows'!U649+'Terminal Value'!U649</f>
        <v>0</v>
      </c>
      <c r="V649" s="9" t="n">
        <f aca="false">+Outflows!V649+Fees!V649+'Ongoing Cash Flows'!V649+'Terminal Value'!V649</f>
        <v>0</v>
      </c>
      <c r="W649" s="9" t="n">
        <f aca="false">+Outflows!W649+Fees!W649+'Ongoing Cash Flows'!W649+'Terminal Value'!W649</f>
        <v>0</v>
      </c>
      <c r="X649" s="9" t="n">
        <f aca="false">+Outflows!X649+Fees!X649+'Ongoing Cash Flows'!X649+'Terminal Value'!X649</f>
        <v>0</v>
      </c>
      <c r="Y649" s="9" t="n">
        <f aca="false">+Outflows!Y649+Fees!Y649+'Ongoing Cash Flows'!Y649+'Terminal Value'!Y649</f>
        <v>0</v>
      </c>
      <c r="Z649" s="9" t="n">
        <f aca="false">+Outflows!Z649+Fees!Z649+'Ongoing Cash Flows'!Z649+'Terminal Value'!Z649</f>
        <v>0</v>
      </c>
      <c r="AA649" s="9" t="n">
        <f aca="false">+Outflows!AA649+Fees!AA649+'Ongoing Cash Flows'!AA649+'Terminal Value'!AA649</f>
        <v>0</v>
      </c>
      <c r="AB649" s="9" t="n">
        <f aca="false">+Outflows!AB649+Fees!AB649+'Ongoing Cash Flows'!AB649+'Terminal Value'!AB649</f>
        <v>0</v>
      </c>
      <c r="AC649" s="9" t="n">
        <f aca="false">+Outflows!AC649+Fees!AC649+'Ongoing Cash Flows'!AC649+'Terminal Value'!AC649</f>
        <v>0</v>
      </c>
      <c r="AD649" s="9" t="n">
        <f aca="false">+Outflows!AD649+Fees!AD649+'Ongoing Cash Flows'!AD649+'Terminal Value'!AD649</f>
        <v>0</v>
      </c>
      <c r="AE649" s="9" t="n">
        <f aca="false">+Outflows!AE649+Fees!AE649+'Ongoing Cash Flows'!AE649+'Terminal Value'!AE649</f>
        <v>0</v>
      </c>
      <c r="AF649" s="9" t="n">
        <f aca="false">+Outflows!AF649+Fees!AF649+'Ongoing Cash Flows'!AF649+'Terminal Value'!AF649</f>
        <v>0</v>
      </c>
      <c r="AG649" s="9" t="n">
        <f aca="false">+Outflows!AG649+Fees!AG649+'Ongoing Cash Flows'!AG649+'Terminal Value'!AG649</f>
        <v>0</v>
      </c>
      <c r="AH649" s="9" t="n">
        <f aca="false">+Outflows!AH649+Fees!AH649+'Ongoing Cash Flows'!AH649+'Terminal Value'!AH649</f>
        <v>0</v>
      </c>
      <c r="AI649" s="9" t="n">
        <f aca="false">+Outflows!AI649+Fees!AI649+'Ongoing Cash Flows'!AI649+'Terminal Value'!AI649</f>
        <v>0</v>
      </c>
      <c r="AJ649" s="9" t="n">
        <f aca="false">+Outflows!AJ649+Fees!AJ649+'Ongoing Cash Flows'!AJ649+'Terminal Value'!AJ649</f>
        <v>0</v>
      </c>
      <c r="AK649" s="9"/>
      <c r="AL649" s="1"/>
      <c r="AM649" s="32"/>
      <c r="AN649" s="33" t="n">
        <f aca="false">IF(ISERROR(XIRR(B649:AJ649,IRRDates)),-1,XIRR(B649:AJ649,IRRDates))</f>
        <v>0.0671752380401518</v>
      </c>
      <c r="AO649" s="9" t="n">
        <f aca="false">SUMPRODUCT(B649:AJ649,PVRf)</f>
        <v>0</v>
      </c>
      <c r="AP649" s="9" t="n">
        <f aca="false">MIN(0,AO649-$AO$1004)^2</f>
        <v>0</v>
      </c>
      <c r="AQ649" s="9" t="n">
        <f aca="false">MAX(0,AO649-$AO$1004)^2</f>
        <v>0</v>
      </c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20"/>
      <c r="CM649" s="20"/>
      <c r="CN649" s="20"/>
      <c r="CO649" s="20"/>
      <c r="CP649" s="20"/>
    </row>
    <row r="650" customFormat="false" ht="11.25" hidden="false" customHeight="false" outlineLevel="0" collapsed="false">
      <c r="A650" s="1" t="n">
        <v>648</v>
      </c>
      <c r="B650" s="9" t="n">
        <f aca="false">+Outflows!B650+Fees!B650+'Ongoing Cash Flows'!B650+'Terminal Value'!B650</f>
        <v>-92383.2230022192</v>
      </c>
      <c r="C650" s="9" t="n">
        <f aca="false">+Outflows!C650+Fees!C650+'Ongoing Cash Flows'!C650+'Terminal Value'!C650</f>
        <v>14126.2383768027</v>
      </c>
      <c r="D650" s="9" t="n">
        <f aca="false">+Outflows!D650+Fees!D650+'Ongoing Cash Flows'!D650+'Terminal Value'!D650</f>
        <v>12150.1908276177</v>
      </c>
      <c r="E650" s="9" t="n">
        <f aca="false">+Outflows!E650+Fees!E650+'Ongoing Cash Flows'!E650+'Terminal Value'!E650</f>
        <v>10235.1669192954</v>
      </c>
      <c r="F650" s="9" t="n">
        <f aca="false">+Outflows!F650+Fees!F650+'Ongoing Cash Flows'!F650+'Terminal Value'!F650</f>
        <v>9681.22974001718</v>
      </c>
      <c r="G650" s="9" t="n">
        <f aca="false">+Outflows!G650+Fees!G650+'Ongoing Cash Flows'!G650+'Terminal Value'!G650</f>
        <v>9427.72209872191</v>
      </c>
      <c r="H650" s="9" t="n">
        <f aca="false">+Outflows!H650+Fees!H650+'Ongoing Cash Flows'!H650+'Terminal Value'!H650</f>
        <v>8449.21777019639</v>
      </c>
      <c r="I650" s="9" t="n">
        <f aca="false">+Outflows!I650+Fees!I650+'Ongoing Cash Flows'!I650+'Terminal Value'!I650</f>
        <v>8300.54361925952</v>
      </c>
      <c r="J650" s="9" t="n">
        <f aca="false">+Outflows!J650+Fees!J650+'Ongoing Cash Flows'!J650+'Terminal Value'!J650</f>
        <v>8288.10941672453</v>
      </c>
      <c r="K650" s="9" t="n">
        <f aca="false">+Outflows!K650+Fees!K650+'Ongoing Cash Flows'!K650+'Terminal Value'!K650</f>
        <v>8278.89404782381</v>
      </c>
      <c r="L650" s="9" t="n">
        <f aca="false">+Outflows!L650+Fees!L650+'Ongoing Cash Flows'!L650+'Terminal Value'!L650</f>
        <v>8280.18148184412</v>
      </c>
      <c r="M650" s="9" t="n">
        <f aca="false">+Outflows!M650+Fees!M650+'Ongoing Cash Flows'!M650+'Terminal Value'!M650</f>
        <v>8252.11541352099</v>
      </c>
      <c r="N650" s="9" t="n">
        <f aca="false">+Outflows!N650+Fees!N650+'Ongoing Cash Flows'!N650+'Terminal Value'!N650</f>
        <v>8234.52874931221</v>
      </c>
      <c r="O650" s="9" t="n">
        <f aca="false">+Outflows!O650+Fees!O650+'Ongoing Cash Flows'!O650+'Terminal Value'!O650</f>
        <v>7908.34509638913</v>
      </c>
      <c r="P650" s="9" t="n">
        <f aca="false">+Outflows!P650+Fees!P650+'Ongoing Cash Flows'!P650+'Terminal Value'!P650</f>
        <v>7800.54626378639</v>
      </c>
      <c r="Q650" s="9" t="n">
        <f aca="false">+Outflows!Q650+Fees!Q650+'Ongoing Cash Flows'!Q650+'Terminal Value'!Q650</f>
        <v>7771.93005156153</v>
      </c>
      <c r="R650" s="9" t="n">
        <f aca="false">+Outflows!R650+Fees!R650+'Ongoing Cash Flows'!R650+'Terminal Value'!R650</f>
        <v>1059.59861454625</v>
      </c>
      <c r="S650" s="9" t="n">
        <f aca="false">+Outflows!S650+Fees!S650+'Ongoing Cash Flows'!S650+'Terminal Value'!S650</f>
        <v>0</v>
      </c>
      <c r="T650" s="9" t="n">
        <f aca="false">+Outflows!T650+Fees!T650+'Ongoing Cash Flows'!T650+'Terminal Value'!T650</f>
        <v>0</v>
      </c>
      <c r="U650" s="9" t="n">
        <f aca="false">+Outflows!U650+Fees!U650+'Ongoing Cash Flows'!U650+'Terminal Value'!U650</f>
        <v>0</v>
      </c>
      <c r="V650" s="9" t="n">
        <f aca="false">+Outflows!V650+Fees!V650+'Ongoing Cash Flows'!V650+'Terminal Value'!V650</f>
        <v>0</v>
      </c>
      <c r="W650" s="9" t="n">
        <f aca="false">+Outflows!W650+Fees!W650+'Ongoing Cash Flows'!W650+'Terminal Value'!W650</f>
        <v>0</v>
      </c>
      <c r="X650" s="9" t="n">
        <f aca="false">+Outflows!X650+Fees!X650+'Ongoing Cash Flows'!X650+'Terminal Value'!X650</f>
        <v>0</v>
      </c>
      <c r="Y650" s="9" t="n">
        <f aca="false">+Outflows!Y650+Fees!Y650+'Ongoing Cash Flows'!Y650+'Terminal Value'!Y650</f>
        <v>0</v>
      </c>
      <c r="Z650" s="9" t="n">
        <f aca="false">+Outflows!Z650+Fees!Z650+'Ongoing Cash Flows'!Z650+'Terminal Value'!Z650</f>
        <v>0</v>
      </c>
      <c r="AA650" s="9" t="n">
        <f aca="false">+Outflows!AA650+Fees!AA650+'Ongoing Cash Flows'!AA650+'Terminal Value'!AA650</f>
        <v>0</v>
      </c>
      <c r="AB650" s="9" t="n">
        <f aca="false">+Outflows!AB650+Fees!AB650+'Ongoing Cash Flows'!AB650+'Terminal Value'!AB650</f>
        <v>0</v>
      </c>
      <c r="AC650" s="9" t="n">
        <f aca="false">+Outflows!AC650+Fees!AC650+'Ongoing Cash Flows'!AC650+'Terminal Value'!AC650</f>
        <v>0</v>
      </c>
      <c r="AD650" s="9" t="n">
        <f aca="false">+Outflows!AD650+Fees!AD650+'Ongoing Cash Flows'!AD650+'Terminal Value'!AD650</f>
        <v>0</v>
      </c>
      <c r="AE650" s="9" t="n">
        <f aca="false">+Outflows!AE650+Fees!AE650+'Ongoing Cash Flows'!AE650+'Terminal Value'!AE650</f>
        <v>0</v>
      </c>
      <c r="AF650" s="9" t="n">
        <f aca="false">+Outflows!AF650+Fees!AF650+'Ongoing Cash Flows'!AF650+'Terminal Value'!AF650</f>
        <v>0</v>
      </c>
      <c r="AG650" s="9" t="n">
        <f aca="false">+Outflows!AG650+Fees!AG650+'Ongoing Cash Flows'!AG650+'Terminal Value'!AG650</f>
        <v>0</v>
      </c>
      <c r="AH650" s="9" t="n">
        <f aca="false">+Outflows!AH650+Fees!AH650+'Ongoing Cash Flows'!AH650+'Terminal Value'!AH650</f>
        <v>0</v>
      </c>
      <c r="AI650" s="9" t="n">
        <f aca="false">+Outflows!AI650+Fees!AI650+'Ongoing Cash Flows'!AI650+'Terminal Value'!AI650</f>
        <v>0</v>
      </c>
      <c r="AJ650" s="9" t="n">
        <f aca="false">+Outflows!AJ650+Fees!AJ650+'Ongoing Cash Flows'!AJ650+'Terminal Value'!AJ650</f>
        <v>0</v>
      </c>
      <c r="AK650" s="9"/>
      <c r="AL650" s="1"/>
      <c r="AM650" s="32"/>
      <c r="AN650" s="33" t="n">
        <f aca="false">IF(ISERROR(XIRR(B650:AJ650,IRRDates)),-1,XIRR(B650:AJ650,IRRDates))</f>
        <v>0.060909715988382</v>
      </c>
      <c r="AO650" s="9" t="n">
        <f aca="false">SUMPRODUCT(B650:AJ650,PVRf)</f>
        <v>0</v>
      </c>
      <c r="AP650" s="9" t="n">
        <f aca="false">MIN(0,AO650-$AO$1004)^2</f>
        <v>0</v>
      </c>
      <c r="AQ650" s="9" t="n">
        <f aca="false">MAX(0,AO650-$AO$1004)^2</f>
        <v>0</v>
      </c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20"/>
      <c r="CM650" s="20"/>
      <c r="CN650" s="20"/>
      <c r="CO650" s="20"/>
      <c r="CP650" s="20"/>
    </row>
    <row r="651" customFormat="false" ht="11.25" hidden="false" customHeight="false" outlineLevel="0" collapsed="false">
      <c r="A651" s="1" t="n">
        <v>649</v>
      </c>
      <c r="B651" s="9" t="n">
        <f aca="false">+Outflows!B651+Fees!B651+'Ongoing Cash Flows'!B651+'Terminal Value'!B651</f>
        <v>-102989.70707905</v>
      </c>
      <c r="C651" s="9" t="n">
        <f aca="false">+Outflows!C651+Fees!C651+'Ongoing Cash Flows'!C651+'Terminal Value'!C651</f>
        <v>14346.7054924556</v>
      </c>
      <c r="D651" s="9" t="n">
        <f aca="false">+Outflows!D651+Fees!D651+'Ongoing Cash Flows'!D651+'Terminal Value'!D651</f>
        <v>12494.8055007362</v>
      </c>
      <c r="E651" s="9" t="n">
        <f aca="false">+Outflows!E651+Fees!E651+'Ongoing Cash Flows'!E651+'Terminal Value'!E651</f>
        <v>10378.1051745672</v>
      </c>
      <c r="F651" s="9" t="n">
        <f aca="false">+Outflows!F651+Fees!F651+'Ongoing Cash Flows'!F651+'Terminal Value'!F651</f>
        <v>9863.93011836422</v>
      </c>
      <c r="G651" s="9" t="n">
        <f aca="false">+Outflows!G651+Fees!G651+'Ongoing Cash Flows'!G651+'Terminal Value'!G651</f>
        <v>9753.67987417382</v>
      </c>
      <c r="H651" s="9" t="n">
        <f aca="false">+Outflows!H651+Fees!H651+'Ongoing Cash Flows'!H651+'Terminal Value'!H651</f>
        <v>8706.13057306156</v>
      </c>
      <c r="I651" s="9" t="n">
        <f aca="false">+Outflows!I651+Fees!I651+'Ongoing Cash Flows'!I651+'Terminal Value'!I651</f>
        <v>8543.84787879475</v>
      </c>
      <c r="J651" s="9" t="n">
        <f aca="false">+Outflows!J651+Fees!J651+'Ongoing Cash Flows'!J651+'Terminal Value'!J651</f>
        <v>8531.41367625976</v>
      </c>
      <c r="K651" s="9" t="n">
        <f aca="false">+Outflows!K651+Fees!K651+'Ongoing Cash Flows'!K651+'Terminal Value'!K651</f>
        <v>8522.61068745996</v>
      </c>
      <c r="L651" s="9" t="n">
        <f aca="false">+Outflows!L651+Fees!L651+'Ongoing Cash Flows'!L651+'Terminal Value'!L651</f>
        <v>8523.48574137935</v>
      </c>
      <c r="M651" s="9" t="n">
        <f aca="false">+Outflows!M651+Fees!M651+'Ongoing Cash Flows'!M651+'Terminal Value'!M651</f>
        <v>8495.83205315713</v>
      </c>
      <c r="N651" s="9" t="n">
        <f aca="false">+Outflows!N651+Fees!N651+'Ongoing Cash Flows'!N651+'Terminal Value'!N651</f>
        <v>8477.83300884745</v>
      </c>
      <c r="O651" s="9" t="n">
        <f aca="false">+Outflows!O651+Fees!O651+'Ongoing Cash Flows'!O651+'Terminal Value'!O651</f>
        <v>8152.06173602527</v>
      </c>
      <c r="P651" s="9" t="n">
        <f aca="false">+Outflows!P651+Fees!P651+'Ongoing Cash Flows'!P651+'Terminal Value'!P651</f>
        <v>8043.85052332163</v>
      </c>
      <c r="Q651" s="9" t="n">
        <f aca="false">+Outflows!Q651+Fees!Q651+'Ongoing Cash Flows'!Q651+'Terminal Value'!Q651</f>
        <v>8015.64669119768</v>
      </c>
      <c r="R651" s="9" t="n">
        <f aca="false">+Outflows!R651+Fees!R651+'Ongoing Cash Flows'!R651+'Terminal Value'!R651</f>
        <v>1181.25074431387</v>
      </c>
      <c r="S651" s="9" t="n">
        <f aca="false">+Outflows!S651+Fees!S651+'Ongoing Cash Flows'!S651+'Terminal Value'!S651</f>
        <v>0</v>
      </c>
      <c r="T651" s="9" t="n">
        <f aca="false">+Outflows!T651+Fees!T651+'Ongoing Cash Flows'!T651+'Terminal Value'!T651</f>
        <v>0</v>
      </c>
      <c r="U651" s="9" t="n">
        <f aca="false">+Outflows!U651+Fees!U651+'Ongoing Cash Flows'!U651+'Terminal Value'!U651</f>
        <v>0</v>
      </c>
      <c r="V651" s="9" t="n">
        <f aca="false">+Outflows!V651+Fees!V651+'Ongoing Cash Flows'!V651+'Terminal Value'!V651</f>
        <v>0</v>
      </c>
      <c r="W651" s="9" t="n">
        <f aca="false">+Outflows!W651+Fees!W651+'Ongoing Cash Flows'!W651+'Terminal Value'!W651</f>
        <v>0</v>
      </c>
      <c r="X651" s="9" t="n">
        <f aca="false">+Outflows!X651+Fees!X651+'Ongoing Cash Flows'!X651+'Terminal Value'!X651</f>
        <v>0</v>
      </c>
      <c r="Y651" s="9" t="n">
        <f aca="false">+Outflows!Y651+Fees!Y651+'Ongoing Cash Flows'!Y651+'Terminal Value'!Y651</f>
        <v>0</v>
      </c>
      <c r="Z651" s="9" t="n">
        <f aca="false">+Outflows!Z651+Fees!Z651+'Ongoing Cash Flows'!Z651+'Terminal Value'!Z651</f>
        <v>0</v>
      </c>
      <c r="AA651" s="9" t="n">
        <f aca="false">+Outflows!AA651+Fees!AA651+'Ongoing Cash Flows'!AA651+'Terminal Value'!AA651</f>
        <v>0</v>
      </c>
      <c r="AB651" s="9" t="n">
        <f aca="false">+Outflows!AB651+Fees!AB651+'Ongoing Cash Flows'!AB651+'Terminal Value'!AB651</f>
        <v>0</v>
      </c>
      <c r="AC651" s="9" t="n">
        <f aca="false">+Outflows!AC651+Fees!AC651+'Ongoing Cash Flows'!AC651+'Terminal Value'!AC651</f>
        <v>0</v>
      </c>
      <c r="AD651" s="9" t="n">
        <f aca="false">+Outflows!AD651+Fees!AD651+'Ongoing Cash Flows'!AD651+'Terminal Value'!AD651</f>
        <v>0</v>
      </c>
      <c r="AE651" s="9" t="n">
        <f aca="false">+Outflows!AE651+Fees!AE651+'Ongoing Cash Flows'!AE651+'Terminal Value'!AE651</f>
        <v>0</v>
      </c>
      <c r="AF651" s="9" t="n">
        <f aca="false">+Outflows!AF651+Fees!AF651+'Ongoing Cash Flows'!AF651+'Terminal Value'!AF651</f>
        <v>0</v>
      </c>
      <c r="AG651" s="9" t="n">
        <f aca="false">+Outflows!AG651+Fees!AG651+'Ongoing Cash Flows'!AG651+'Terminal Value'!AG651</f>
        <v>0</v>
      </c>
      <c r="AH651" s="9" t="n">
        <f aca="false">+Outflows!AH651+Fees!AH651+'Ongoing Cash Flows'!AH651+'Terminal Value'!AH651</f>
        <v>0</v>
      </c>
      <c r="AI651" s="9" t="n">
        <f aca="false">+Outflows!AI651+Fees!AI651+'Ongoing Cash Flows'!AI651+'Terminal Value'!AI651</f>
        <v>0</v>
      </c>
      <c r="AJ651" s="9" t="n">
        <f aca="false">+Outflows!AJ651+Fees!AJ651+'Ongoing Cash Flows'!AJ651+'Terminal Value'!AJ651</f>
        <v>0</v>
      </c>
      <c r="AK651" s="9"/>
      <c r="AL651" s="1"/>
      <c r="AM651" s="32"/>
      <c r="AN651" s="33" t="n">
        <f aca="false">IF(ISERROR(XIRR(B651:AJ651,IRRDates)),-1,XIRR(B651:AJ651,IRRDates))</f>
        <v>0.0472247737152874</v>
      </c>
      <c r="AO651" s="9" t="n">
        <f aca="false">SUMPRODUCT(B651:AJ651,PVRf)</f>
        <v>0</v>
      </c>
      <c r="AP651" s="9" t="n">
        <f aca="false">MIN(0,AO651-$AO$1004)^2</f>
        <v>0</v>
      </c>
      <c r="AQ651" s="9" t="n">
        <f aca="false">MAX(0,AO651-$AO$1004)^2</f>
        <v>0</v>
      </c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20"/>
      <c r="CM651" s="20"/>
      <c r="CN651" s="20"/>
      <c r="CO651" s="20"/>
      <c r="CP651" s="20"/>
    </row>
    <row r="652" customFormat="false" ht="11.25" hidden="false" customHeight="false" outlineLevel="0" collapsed="false">
      <c r="A652" s="1" t="n">
        <v>650</v>
      </c>
      <c r="B652" s="9" t="n">
        <f aca="false">+Outflows!B652+Fees!B652+'Ongoing Cash Flows'!B652+'Terminal Value'!B652</f>
        <v>-85381.8435368882</v>
      </c>
      <c r="C652" s="9" t="n">
        <f aca="false">+Outflows!C652+Fees!C652+'Ongoing Cash Flows'!C652+'Terminal Value'!C652</f>
        <v>14018.3881838966</v>
      </c>
      <c r="D652" s="9" t="n">
        <f aca="false">+Outflows!D652+Fees!D652+'Ongoing Cash Flows'!D652+'Terminal Value'!D652</f>
        <v>11848.3058413256</v>
      </c>
      <c r="E652" s="9" t="n">
        <f aca="false">+Outflows!E652+Fees!E652+'Ongoing Cash Flows'!E652+'Terminal Value'!E652</f>
        <v>9746.84784540824</v>
      </c>
      <c r="F652" s="9" t="n">
        <f aca="false">+Outflows!F652+Fees!F652+'Ongoing Cash Flows'!F652+'Terminal Value'!F652</f>
        <v>9458.69936040019</v>
      </c>
      <c r="G652" s="9" t="n">
        <f aca="false">+Outflows!G652+Fees!G652+'Ongoing Cash Flows'!G652+'Terminal Value'!G652</f>
        <v>9168.65570394583</v>
      </c>
      <c r="H652" s="9" t="n">
        <f aca="false">+Outflows!H652+Fees!H652+'Ongoing Cash Flows'!H652+'Terminal Value'!H652</f>
        <v>8279.62867645607</v>
      </c>
      <c r="I652" s="9" t="n">
        <f aca="false">+Outflows!I652+Fees!I652+'Ongoing Cash Flows'!I652+'Terminal Value'!I652</f>
        <v>8139.9375754284</v>
      </c>
      <c r="J652" s="9" t="n">
        <f aca="false">+Outflows!J652+Fees!J652+'Ongoing Cash Flows'!J652+'Terminal Value'!J652</f>
        <v>8127.50337289341</v>
      </c>
      <c r="K652" s="9" t="n">
        <f aca="false">+Outflows!K652+Fees!K652+'Ongoing Cash Flows'!K652+'Terminal Value'!K652</f>
        <v>8118.01579035908</v>
      </c>
      <c r="L652" s="9" t="n">
        <f aca="false">+Outflows!L652+Fees!L652+'Ongoing Cash Flows'!L652+'Terminal Value'!L652</f>
        <v>8119.575438013</v>
      </c>
      <c r="M652" s="9" t="n">
        <f aca="false">+Outflows!M652+Fees!M652+'Ongoing Cash Flows'!M652+'Terminal Value'!M652</f>
        <v>8091.23715605626</v>
      </c>
      <c r="N652" s="9" t="n">
        <f aca="false">+Outflows!N652+Fees!N652+'Ongoing Cash Flows'!N652+'Terminal Value'!N652</f>
        <v>8073.92270548109</v>
      </c>
      <c r="O652" s="9" t="n">
        <f aca="false">+Outflows!O652+Fees!O652+'Ongoing Cash Flows'!O652+'Terminal Value'!O652</f>
        <v>7747.46683892439</v>
      </c>
      <c r="P652" s="9" t="n">
        <f aca="false">+Outflows!P652+Fees!P652+'Ongoing Cash Flows'!P652+'Terminal Value'!P652</f>
        <v>7639.94021995527</v>
      </c>
      <c r="Q652" s="9" t="n">
        <f aca="false">+Outflows!Q652+Fees!Q652+'Ongoing Cash Flows'!Q652+'Terminal Value'!Q652</f>
        <v>7611.0517940968</v>
      </c>
      <c r="R652" s="9" t="n">
        <f aca="false">+Outflows!R652+Fees!R652+'Ongoing Cash Flows'!R652+'Terminal Value'!R652</f>
        <v>979.295592630693</v>
      </c>
      <c r="S652" s="9" t="n">
        <f aca="false">+Outflows!S652+Fees!S652+'Ongoing Cash Flows'!S652+'Terminal Value'!S652</f>
        <v>0</v>
      </c>
      <c r="T652" s="9" t="n">
        <f aca="false">+Outflows!T652+Fees!T652+'Ongoing Cash Flows'!T652+'Terminal Value'!T652</f>
        <v>0</v>
      </c>
      <c r="U652" s="9" t="n">
        <f aca="false">+Outflows!U652+Fees!U652+'Ongoing Cash Flows'!U652+'Terminal Value'!U652</f>
        <v>0</v>
      </c>
      <c r="V652" s="9" t="n">
        <f aca="false">+Outflows!V652+Fees!V652+'Ongoing Cash Flows'!V652+'Terminal Value'!V652</f>
        <v>0</v>
      </c>
      <c r="W652" s="9" t="n">
        <f aca="false">+Outflows!W652+Fees!W652+'Ongoing Cash Flows'!W652+'Terminal Value'!W652</f>
        <v>0</v>
      </c>
      <c r="X652" s="9" t="n">
        <f aca="false">+Outflows!X652+Fees!X652+'Ongoing Cash Flows'!X652+'Terminal Value'!X652</f>
        <v>0</v>
      </c>
      <c r="Y652" s="9" t="n">
        <f aca="false">+Outflows!Y652+Fees!Y652+'Ongoing Cash Flows'!Y652+'Terminal Value'!Y652</f>
        <v>0</v>
      </c>
      <c r="Z652" s="9" t="n">
        <f aca="false">+Outflows!Z652+Fees!Z652+'Ongoing Cash Flows'!Z652+'Terminal Value'!Z652</f>
        <v>0</v>
      </c>
      <c r="AA652" s="9" t="n">
        <f aca="false">+Outflows!AA652+Fees!AA652+'Ongoing Cash Flows'!AA652+'Terminal Value'!AA652</f>
        <v>0</v>
      </c>
      <c r="AB652" s="9" t="n">
        <f aca="false">+Outflows!AB652+Fees!AB652+'Ongoing Cash Flows'!AB652+'Terminal Value'!AB652</f>
        <v>0</v>
      </c>
      <c r="AC652" s="9" t="n">
        <f aca="false">+Outflows!AC652+Fees!AC652+'Ongoing Cash Flows'!AC652+'Terminal Value'!AC652</f>
        <v>0</v>
      </c>
      <c r="AD652" s="9" t="n">
        <f aca="false">+Outflows!AD652+Fees!AD652+'Ongoing Cash Flows'!AD652+'Terminal Value'!AD652</f>
        <v>0</v>
      </c>
      <c r="AE652" s="9" t="n">
        <f aca="false">+Outflows!AE652+Fees!AE652+'Ongoing Cash Flows'!AE652+'Terminal Value'!AE652</f>
        <v>0</v>
      </c>
      <c r="AF652" s="9" t="n">
        <f aca="false">+Outflows!AF652+Fees!AF652+'Ongoing Cash Flows'!AF652+'Terminal Value'!AF652</f>
        <v>0</v>
      </c>
      <c r="AG652" s="9" t="n">
        <f aca="false">+Outflows!AG652+Fees!AG652+'Ongoing Cash Flows'!AG652+'Terminal Value'!AG652</f>
        <v>0</v>
      </c>
      <c r="AH652" s="9" t="n">
        <f aca="false">+Outflows!AH652+Fees!AH652+'Ongoing Cash Flows'!AH652+'Terminal Value'!AH652</f>
        <v>0</v>
      </c>
      <c r="AI652" s="9" t="n">
        <f aca="false">+Outflows!AI652+Fees!AI652+'Ongoing Cash Flows'!AI652+'Terminal Value'!AI652</f>
        <v>0</v>
      </c>
      <c r="AJ652" s="9" t="n">
        <f aca="false">+Outflows!AJ652+Fees!AJ652+'Ongoing Cash Flows'!AJ652+'Terminal Value'!AJ652</f>
        <v>0</v>
      </c>
      <c r="AK652" s="9"/>
      <c r="AL652" s="1"/>
      <c r="AM652" s="32"/>
      <c r="AN652" s="33" t="n">
        <f aca="false">IF(ISERROR(XIRR(B652:AJ652,IRRDates)),-1,XIRR(B652:AJ652,IRRDates))</f>
        <v>0.0706343713342233</v>
      </c>
      <c r="AO652" s="9" t="n">
        <f aca="false">SUMPRODUCT(B652:AJ652,PVRf)</f>
        <v>0</v>
      </c>
      <c r="AP652" s="9" t="n">
        <f aca="false">MIN(0,AO652-$AO$1004)^2</f>
        <v>0</v>
      </c>
      <c r="AQ652" s="9" t="n">
        <f aca="false">MAX(0,AO652-$AO$1004)^2</f>
        <v>0</v>
      </c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20"/>
      <c r="CM652" s="20"/>
      <c r="CN652" s="20"/>
      <c r="CO652" s="20"/>
      <c r="CP652" s="20"/>
    </row>
    <row r="653" customFormat="false" ht="11.25" hidden="false" customHeight="false" outlineLevel="0" collapsed="false">
      <c r="A653" s="1" t="n">
        <v>651</v>
      </c>
      <c r="B653" s="9" t="n">
        <f aca="false">+Outflows!B653+Fees!B653+'Ongoing Cash Flows'!B653+'Terminal Value'!B653</f>
        <v>-94866.33366125</v>
      </c>
      <c r="C653" s="9" t="n">
        <f aca="false">+Outflows!C653+Fees!C653+'Ongoing Cash Flows'!C653+'Terminal Value'!C653</f>
        <v>14165.3084894296</v>
      </c>
      <c r="D653" s="9" t="n">
        <f aca="false">+Outflows!D653+Fees!D653+'Ongoing Cash Flows'!D653+'Terminal Value'!D653</f>
        <v>12246.7077707913</v>
      </c>
      <c r="E653" s="9" t="n">
        <f aca="false">+Outflows!E653+Fees!E653+'Ongoing Cash Flows'!E653+'Terminal Value'!E653</f>
        <v>10048.2289394429</v>
      </c>
      <c r="F653" s="9" t="n">
        <f aca="false">+Outflows!F653+Fees!F653+'Ongoing Cash Flows'!F653+'Terminal Value'!F653</f>
        <v>9642.01745583445</v>
      </c>
      <c r="G653" s="9" t="n">
        <f aca="false">+Outflows!G653+Fees!G653+'Ongoing Cash Flows'!G653+'Terminal Value'!G653</f>
        <v>9483.81160336596</v>
      </c>
      <c r="H653" s="9" t="n">
        <f aca="false">+Outflows!H653+Fees!H653+'Ongoing Cash Flows'!H653+'Terminal Value'!H653</f>
        <v>8509.36427252599</v>
      </c>
      <c r="I653" s="9" t="n">
        <f aca="false">+Outflows!I653+Fees!I653+'Ongoing Cash Flows'!I653+'Terminal Value'!I653</f>
        <v>8357.50419128915</v>
      </c>
      <c r="J653" s="9" t="n">
        <f aca="false">+Outflows!J653+Fees!J653+'Ongoing Cash Flows'!J653+'Terminal Value'!J653</f>
        <v>8345.06998875417</v>
      </c>
      <c r="K653" s="9" t="n">
        <f aca="false">+Outflows!K653+Fees!K653+'Ongoing Cash Flows'!K653+'Terminal Value'!K653</f>
        <v>8335.95116319588</v>
      </c>
      <c r="L653" s="9" t="n">
        <f aca="false">+Outflows!L653+Fees!L653+'Ongoing Cash Flows'!L653+'Terminal Value'!L653</f>
        <v>8337.14205387376</v>
      </c>
      <c r="M653" s="9" t="n">
        <f aca="false">+Outflows!M653+Fees!M653+'Ongoing Cash Flows'!M653+'Terminal Value'!M653</f>
        <v>8309.17252889305</v>
      </c>
      <c r="N653" s="9" t="n">
        <f aca="false">+Outflows!N653+Fees!N653+'Ongoing Cash Flows'!N653+'Terminal Value'!N653</f>
        <v>8291.48932134185</v>
      </c>
      <c r="O653" s="9" t="n">
        <f aca="false">+Outflows!O653+Fees!O653+'Ongoing Cash Flows'!O653+'Terminal Value'!O653</f>
        <v>7965.40221176119</v>
      </c>
      <c r="P653" s="9" t="n">
        <f aca="false">+Outflows!P653+Fees!P653+'Ongoing Cash Flows'!P653+'Terminal Value'!P653</f>
        <v>7857.50683581603</v>
      </c>
      <c r="Q653" s="9" t="n">
        <f aca="false">+Outflows!Q653+Fees!Q653+'Ongoing Cash Flows'!Q653+'Terminal Value'!Q653</f>
        <v>7828.98716693359</v>
      </c>
      <c r="R653" s="9" t="n">
        <f aca="false">+Outflows!R653+Fees!R653+'Ongoing Cash Flows'!R653+'Terminal Value'!R653</f>
        <v>1088.07890056107</v>
      </c>
      <c r="S653" s="9" t="n">
        <f aca="false">+Outflows!S653+Fees!S653+'Ongoing Cash Flows'!S653+'Terminal Value'!S653</f>
        <v>0</v>
      </c>
      <c r="T653" s="9" t="n">
        <f aca="false">+Outflows!T653+Fees!T653+'Ongoing Cash Flows'!T653+'Terminal Value'!T653</f>
        <v>0</v>
      </c>
      <c r="U653" s="9" t="n">
        <f aca="false">+Outflows!U653+Fees!U653+'Ongoing Cash Flows'!U653+'Terminal Value'!U653</f>
        <v>0</v>
      </c>
      <c r="V653" s="9" t="n">
        <f aca="false">+Outflows!V653+Fees!V653+'Ongoing Cash Flows'!V653+'Terminal Value'!V653</f>
        <v>0</v>
      </c>
      <c r="W653" s="9" t="n">
        <f aca="false">+Outflows!W653+Fees!W653+'Ongoing Cash Flows'!W653+'Terminal Value'!W653</f>
        <v>0</v>
      </c>
      <c r="X653" s="9" t="n">
        <f aca="false">+Outflows!X653+Fees!X653+'Ongoing Cash Flows'!X653+'Terminal Value'!X653</f>
        <v>0</v>
      </c>
      <c r="Y653" s="9" t="n">
        <f aca="false">+Outflows!Y653+Fees!Y653+'Ongoing Cash Flows'!Y653+'Terminal Value'!Y653</f>
        <v>0</v>
      </c>
      <c r="Z653" s="9" t="n">
        <f aca="false">+Outflows!Z653+Fees!Z653+'Ongoing Cash Flows'!Z653+'Terminal Value'!Z653</f>
        <v>0</v>
      </c>
      <c r="AA653" s="9" t="n">
        <f aca="false">+Outflows!AA653+Fees!AA653+'Ongoing Cash Flows'!AA653+'Terminal Value'!AA653</f>
        <v>0</v>
      </c>
      <c r="AB653" s="9" t="n">
        <f aca="false">+Outflows!AB653+Fees!AB653+'Ongoing Cash Flows'!AB653+'Terminal Value'!AB653</f>
        <v>0</v>
      </c>
      <c r="AC653" s="9" t="n">
        <f aca="false">+Outflows!AC653+Fees!AC653+'Ongoing Cash Flows'!AC653+'Terminal Value'!AC653</f>
        <v>0</v>
      </c>
      <c r="AD653" s="9" t="n">
        <f aca="false">+Outflows!AD653+Fees!AD653+'Ongoing Cash Flows'!AD653+'Terminal Value'!AD653</f>
        <v>0</v>
      </c>
      <c r="AE653" s="9" t="n">
        <f aca="false">+Outflows!AE653+Fees!AE653+'Ongoing Cash Flows'!AE653+'Terminal Value'!AE653</f>
        <v>0</v>
      </c>
      <c r="AF653" s="9" t="n">
        <f aca="false">+Outflows!AF653+Fees!AF653+'Ongoing Cash Flows'!AF653+'Terminal Value'!AF653</f>
        <v>0</v>
      </c>
      <c r="AG653" s="9" t="n">
        <f aca="false">+Outflows!AG653+Fees!AG653+'Ongoing Cash Flows'!AG653+'Terminal Value'!AG653</f>
        <v>0</v>
      </c>
      <c r="AH653" s="9" t="n">
        <f aca="false">+Outflows!AH653+Fees!AH653+'Ongoing Cash Flows'!AH653+'Terminal Value'!AH653</f>
        <v>0</v>
      </c>
      <c r="AI653" s="9" t="n">
        <f aca="false">+Outflows!AI653+Fees!AI653+'Ongoing Cash Flows'!AI653+'Terminal Value'!AI653</f>
        <v>0</v>
      </c>
      <c r="AJ653" s="9" t="n">
        <f aca="false">+Outflows!AJ653+Fees!AJ653+'Ongoing Cash Flows'!AJ653+'Terminal Value'!AJ653</f>
        <v>0</v>
      </c>
      <c r="AK653" s="9"/>
      <c r="AL653" s="1"/>
      <c r="AM653" s="32"/>
      <c r="AN653" s="33" t="n">
        <f aca="false">IF(ISERROR(XIRR(B653:AJ653,IRRDates)),-1,XIRR(B653:AJ653,IRRDates))</f>
        <v>0.05699590138495</v>
      </c>
      <c r="AO653" s="9" t="n">
        <f aca="false">SUMPRODUCT(B653:AJ653,PVRf)</f>
        <v>0</v>
      </c>
      <c r="AP653" s="9" t="n">
        <f aca="false">MIN(0,AO653-$AO$1004)^2</f>
        <v>0</v>
      </c>
      <c r="AQ653" s="9" t="n">
        <f aca="false">MAX(0,AO653-$AO$1004)^2</f>
        <v>0</v>
      </c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20"/>
      <c r="CM653" s="20"/>
      <c r="CN653" s="20"/>
      <c r="CO653" s="20"/>
      <c r="CP653" s="20"/>
    </row>
    <row r="654" customFormat="false" ht="11.25" hidden="false" customHeight="false" outlineLevel="0" collapsed="false">
      <c r="A654" s="1" t="n">
        <v>652</v>
      </c>
      <c r="B654" s="9" t="n">
        <f aca="false">+Outflows!B654+Fees!B654+'Ongoing Cash Flows'!B654+'Terminal Value'!B654</f>
        <v>-91251.8852826356</v>
      </c>
      <c r="C654" s="9" t="n">
        <f aca="false">+Outflows!C654+Fees!C654+'Ongoing Cash Flows'!C654+'Terminal Value'!C654</f>
        <v>14112.1237753719</v>
      </c>
      <c r="D654" s="9" t="n">
        <f aca="false">+Outflows!D654+Fees!D654+'Ongoing Cash Flows'!D654+'Terminal Value'!D654</f>
        <v>12056.0098642105</v>
      </c>
      <c r="E654" s="9" t="n">
        <f aca="false">+Outflows!E654+Fees!E654+'Ongoing Cash Flows'!E654+'Terminal Value'!E654</f>
        <v>10096.7262036229</v>
      </c>
      <c r="F654" s="9" t="n">
        <f aca="false">+Outflows!F654+Fees!F654+'Ongoing Cash Flows'!F654+'Terminal Value'!F654</f>
        <v>9657.70647569731</v>
      </c>
      <c r="G654" s="9" t="n">
        <f aca="false">+Outflows!G654+Fees!G654+'Ongoing Cash Flows'!G654+'Terminal Value'!G654</f>
        <v>9456.18332911489</v>
      </c>
      <c r="H654" s="9" t="n">
        <f aca="false">+Outflows!H654+Fees!H654+'Ongoing Cash Flows'!H654+'Terminal Value'!H654</f>
        <v>8421.81423643159</v>
      </c>
      <c r="I654" s="9" t="n">
        <f aca="false">+Outflows!I654+Fees!I654+'Ongoing Cash Flows'!I654+'Terminal Value'!I654</f>
        <v>8274.59163704244</v>
      </c>
      <c r="J654" s="9" t="n">
        <f aca="false">+Outflows!J654+Fees!J654+'Ongoing Cash Flows'!J654+'Terminal Value'!J654</f>
        <v>8262.15743450746</v>
      </c>
      <c r="K654" s="9" t="n">
        <f aca="false">+Outflows!K654+Fees!K654+'Ongoing Cash Flows'!K654+'Terminal Value'!K654</f>
        <v>8252.8980791962</v>
      </c>
      <c r="L654" s="9" t="n">
        <f aca="false">+Outflows!L654+Fees!L654+'Ongoing Cash Flows'!L654+'Terminal Value'!L654</f>
        <v>8254.22949962705</v>
      </c>
      <c r="M654" s="9" t="n">
        <f aca="false">+Outflows!M654+Fees!M654+'Ongoing Cash Flows'!M654+'Terminal Value'!M654</f>
        <v>8226.11944489338</v>
      </c>
      <c r="N654" s="9" t="n">
        <f aca="false">+Outflows!N654+Fees!N654+'Ongoing Cash Flows'!N654+'Terminal Value'!N654</f>
        <v>8208.57676709514</v>
      </c>
      <c r="O654" s="9" t="n">
        <f aca="false">+Outflows!O654+Fees!O654+'Ongoing Cash Flows'!O654+'Terminal Value'!O654</f>
        <v>7882.34912776152</v>
      </c>
      <c r="P654" s="9" t="n">
        <f aca="false">+Outflows!P654+Fees!P654+'Ongoing Cash Flows'!P654+'Terminal Value'!P654</f>
        <v>7774.59428156932</v>
      </c>
      <c r="Q654" s="9" t="n">
        <f aca="false">+Outflows!Q654+Fees!Q654+'Ongoing Cash Flows'!Q654+'Terminal Value'!Q654</f>
        <v>7745.93408293392</v>
      </c>
      <c r="R654" s="9" t="n">
        <f aca="false">+Outflows!R654+Fees!R654+'Ongoing Cash Flows'!R654+'Terminal Value'!R654</f>
        <v>1046.62262343772</v>
      </c>
      <c r="S654" s="9" t="n">
        <f aca="false">+Outflows!S654+Fees!S654+'Ongoing Cash Flows'!S654+'Terminal Value'!S654</f>
        <v>0</v>
      </c>
      <c r="T654" s="9" t="n">
        <f aca="false">+Outflows!T654+Fees!T654+'Ongoing Cash Flows'!T654+'Terminal Value'!T654</f>
        <v>0</v>
      </c>
      <c r="U654" s="9" t="n">
        <f aca="false">+Outflows!U654+Fees!U654+'Ongoing Cash Flows'!U654+'Terminal Value'!U654</f>
        <v>0</v>
      </c>
      <c r="V654" s="9" t="n">
        <f aca="false">+Outflows!V654+Fees!V654+'Ongoing Cash Flows'!V654+'Terminal Value'!V654</f>
        <v>0</v>
      </c>
      <c r="W654" s="9" t="n">
        <f aca="false">+Outflows!W654+Fees!W654+'Ongoing Cash Flows'!W654+'Terminal Value'!W654</f>
        <v>0</v>
      </c>
      <c r="X654" s="9" t="n">
        <f aca="false">+Outflows!X654+Fees!X654+'Ongoing Cash Flows'!X654+'Terminal Value'!X654</f>
        <v>0</v>
      </c>
      <c r="Y654" s="9" t="n">
        <f aca="false">+Outflows!Y654+Fees!Y654+'Ongoing Cash Flows'!Y654+'Terminal Value'!Y654</f>
        <v>0</v>
      </c>
      <c r="Z654" s="9" t="n">
        <f aca="false">+Outflows!Z654+Fees!Z654+'Ongoing Cash Flows'!Z654+'Terminal Value'!Z654</f>
        <v>0</v>
      </c>
      <c r="AA654" s="9" t="n">
        <f aca="false">+Outflows!AA654+Fees!AA654+'Ongoing Cash Flows'!AA654+'Terminal Value'!AA654</f>
        <v>0</v>
      </c>
      <c r="AB654" s="9" t="n">
        <f aca="false">+Outflows!AB654+Fees!AB654+'Ongoing Cash Flows'!AB654+'Terminal Value'!AB654</f>
        <v>0</v>
      </c>
      <c r="AC654" s="9" t="n">
        <f aca="false">+Outflows!AC654+Fees!AC654+'Ongoing Cash Flows'!AC654+'Terminal Value'!AC654</f>
        <v>0</v>
      </c>
      <c r="AD654" s="9" t="n">
        <f aca="false">+Outflows!AD654+Fees!AD654+'Ongoing Cash Flows'!AD654+'Terminal Value'!AD654</f>
        <v>0</v>
      </c>
      <c r="AE654" s="9" t="n">
        <f aca="false">+Outflows!AE654+Fees!AE654+'Ongoing Cash Flows'!AE654+'Terminal Value'!AE654</f>
        <v>0</v>
      </c>
      <c r="AF654" s="9" t="n">
        <f aca="false">+Outflows!AF654+Fees!AF654+'Ongoing Cash Flows'!AF654+'Terminal Value'!AF654</f>
        <v>0</v>
      </c>
      <c r="AG654" s="9" t="n">
        <f aca="false">+Outflows!AG654+Fees!AG654+'Ongoing Cash Flows'!AG654+'Terminal Value'!AG654</f>
        <v>0</v>
      </c>
      <c r="AH654" s="9" t="n">
        <f aca="false">+Outflows!AH654+Fees!AH654+'Ongoing Cash Flows'!AH654+'Terminal Value'!AH654</f>
        <v>0</v>
      </c>
      <c r="AI654" s="9" t="n">
        <f aca="false">+Outflows!AI654+Fees!AI654+'Ongoing Cash Flows'!AI654+'Terminal Value'!AI654</f>
        <v>0</v>
      </c>
      <c r="AJ654" s="9" t="n">
        <f aca="false">+Outflows!AJ654+Fees!AJ654+'Ongoing Cash Flows'!AJ654+'Terminal Value'!AJ654</f>
        <v>0</v>
      </c>
      <c r="AK654" s="9"/>
      <c r="AL654" s="1"/>
      <c r="AM654" s="32"/>
      <c r="AN654" s="33" t="n">
        <f aca="false">IF(ISERROR(XIRR(B654:AJ654,IRRDates)),-1,XIRR(B654:AJ654,IRRDates))</f>
        <v>0.0623459073060554</v>
      </c>
      <c r="AO654" s="9" t="n">
        <f aca="false">SUMPRODUCT(B654:AJ654,PVRf)</f>
        <v>0</v>
      </c>
      <c r="AP654" s="9" t="n">
        <f aca="false">MIN(0,AO654-$AO$1004)^2</f>
        <v>0</v>
      </c>
      <c r="AQ654" s="9" t="n">
        <f aca="false">MAX(0,AO654-$AO$1004)^2</f>
        <v>0</v>
      </c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20"/>
      <c r="CM654" s="20"/>
      <c r="CN654" s="20"/>
      <c r="CO654" s="20"/>
      <c r="CP654" s="20"/>
    </row>
    <row r="655" customFormat="false" ht="11.25" hidden="false" customHeight="false" outlineLevel="0" collapsed="false">
      <c r="A655" s="1" t="n">
        <v>653</v>
      </c>
      <c r="B655" s="9" t="n">
        <f aca="false">+Outflows!B655+Fees!B655+'Ongoing Cash Flows'!B655+'Terminal Value'!B655</f>
        <v>-88978.8981843362</v>
      </c>
      <c r="C655" s="9" t="n">
        <f aca="false">+Outflows!C655+Fees!C655+'Ongoing Cash Flows'!C655+'Terminal Value'!C655</f>
        <v>14041.501875491</v>
      </c>
      <c r="D655" s="9" t="n">
        <f aca="false">+Outflows!D655+Fees!D655+'Ongoing Cash Flows'!D655+'Terminal Value'!D655</f>
        <v>11916.7478545526</v>
      </c>
      <c r="E655" s="9" t="n">
        <f aca="false">+Outflows!E655+Fees!E655+'Ongoing Cash Flows'!E655+'Terminal Value'!E655</f>
        <v>9965.74443784294</v>
      </c>
      <c r="F655" s="9" t="n">
        <f aca="false">+Outflows!F655+Fees!F655+'Ongoing Cash Flows'!F655+'Terminal Value'!F655</f>
        <v>9439.57994357987</v>
      </c>
      <c r="G655" s="9" t="n">
        <f aca="false">+Outflows!G655+Fees!G655+'Ongoing Cash Flows'!G655+'Terminal Value'!G655</f>
        <v>9320.43943746993</v>
      </c>
      <c r="H655" s="9" t="n">
        <f aca="false">+Outflows!H655+Fees!H655+'Ongoing Cash Flows'!H655+'Terminal Value'!H655</f>
        <v>8366.75739741967</v>
      </c>
      <c r="I655" s="9" t="n">
        <f aca="false">+Outflows!I655+Fees!I655+'Ongoing Cash Flows'!I655+'Terminal Value'!I655</f>
        <v>8222.45113139713</v>
      </c>
      <c r="J655" s="9" t="n">
        <f aca="false">+Outflows!J655+Fees!J655+'Ongoing Cash Flows'!J655+'Terminal Value'!J655</f>
        <v>8210.01692886214</v>
      </c>
      <c r="K655" s="9" t="n">
        <f aca="false">+Outflows!K655+Fees!K655+'Ongoing Cash Flows'!K655+'Terminal Value'!K655</f>
        <v>8200.66919981251</v>
      </c>
      <c r="L655" s="9" t="n">
        <f aca="false">+Outflows!L655+Fees!L655+'Ongoing Cash Flows'!L655+'Terminal Value'!L655</f>
        <v>8202.08899398174</v>
      </c>
      <c r="M655" s="9" t="n">
        <f aca="false">+Outflows!M655+Fees!M655+'Ongoing Cash Flows'!M655+'Terminal Value'!M655</f>
        <v>8173.89056550969</v>
      </c>
      <c r="N655" s="9" t="n">
        <f aca="false">+Outflows!N655+Fees!N655+'Ongoing Cash Flows'!N655+'Terminal Value'!N655</f>
        <v>8156.43626144983</v>
      </c>
      <c r="O655" s="9" t="n">
        <f aca="false">+Outflows!O655+Fees!O655+'Ongoing Cash Flows'!O655+'Terminal Value'!O655</f>
        <v>7830.12024837783</v>
      </c>
      <c r="P655" s="9" t="n">
        <f aca="false">+Outflows!P655+Fees!P655+'Ongoing Cash Flows'!P655+'Terminal Value'!P655</f>
        <v>7722.45377592401</v>
      </c>
      <c r="Q655" s="9" t="n">
        <f aca="false">+Outflows!Q655+Fees!Q655+'Ongoing Cash Flows'!Q655+'Terminal Value'!Q655</f>
        <v>7693.70520355023</v>
      </c>
      <c r="R655" s="9" t="n">
        <f aca="false">+Outflows!R655+Fees!R655+'Ongoing Cash Flows'!R655+'Terminal Value'!R655</f>
        <v>1020.55237061506</v>
      </c>
      <c r="S655" s="9" t="n">
        <f aca="false">+Outflows!S655+Fees!S655+'Ongoing Cash Flows'!S655+'Terminal Value'!S655</f>
        <v>0</v>
      </c>
      <c r="T655" s="9" t="n">
        <f aca="false">+Outflows!T655+Fees!T655+'Ongoing Cash Flows'!T655+'Terminal Value'!T655</f>
        <v>0</v>
      </c>
      <c r="U655" s="9" t="n">
        <f aca="false">+Outflows!U655+Fees!U655+'Ongoing Cash Flows'!U655+'Terminal Value'!U655</f>
        <v>0</v>
      </c>
      <c r="V655" s="9" t="n">
        <f aca="false">+Outflows!V655+Fees!V655+'Ongoing Cash Flows'!V655+'Terminal Value'!V655</f>
        <v>0</v>
      </c>
      <c r="W655" s="9" t="n">
        <f aca="false">+Outflows!W655+Fees!W655+'Ongoing Cash Flows'!W655+'Terminal Value'!W655</f>
        <v>0</v>
      </c>
      <c r="X655" s="9" t="n">
        <f aca="false">+Outflows!X655+Fees!X655+'Ongoing Cash Flows'!X655+'Terminal Value'!X655</f>
        <v>0</v>
      </c>
      <c r="Y655" s="9" t="n">
        <f aca="false">+Outflows!Y655+Fees!Y655+'Ongoing Cash Flows'!Y655+'Terminal Value'!Y655</f>
        <v>0</v>
      </c>
      <c r="Z655" s="9" t="n">
        <f aca="false">+Outflows!Z655+Fees!Z655+'Ongoing Cash Flows'!Z655+'Terminal Value'!Z655</f>
        <v>0</v>
      </c>
      <c r="AA655" s="9" t="n">
        <f aca="false">+Outflows!AA655+Fees!AA655+'Ongoing Cash Flows'!AA655+'Terminal Value'!AA655</f>
        <v>0</v>
      </c>
      <c r="AB655" s="9" t="n">
        <f aca="false">+Outflows!AB655+Fees!AB655+'Ongoing Cash Flows'!AB655+'Terminal Value'!AB655</f>
        <v>0</v>
      </c>
      <c r="AC655" s="9" t="n">
        <f aca="false">+Outflows!AC655+Fees!AC655+'Ongoing Cash Flows'!AC655+'Terminal Value'!AC655</f>
        <v>0</v>
      </c>
      <c r="AD655" s="9" t="n">
        <f aca="false">+Outflows!AD655+Fees!AD655+'Ongoing Cash Flows'!AD655+'Terminal Value'!AD655</f>
        <v>0</v>
      </c>
      <c r="AE655" s="9" t="n">
        <f aca="false">+Outflows!AE655+Fees!AE655+'Ongoing Cash Flows'!AE655+'Terminal Value'!AE655</f>
        <v>0</v>
      </c>
      <c r="AF655" s="9" t="n">
        <f aca="false">+Outflows!AF655+Fees!AF655+'Ongoing Cash Flows'!AF655+'Terminal Value'!AF655</f>
        <v>0</v>
      </c>
      <c r="AG655" s="9" t="n">
        <f aca="false">+Outflows!AG655+Fees!AG655+'Ongoing Cash Flows'!AG655+'Terminal Value'!AG655</f>
        <v>0</v>
      </c>
      <c r="AH655" s="9" t="n">
        <f aca="false">+Outflows!AH655+Fees!AH655+'Ongoing Cash Flows'!AH655+'Terminal Value'!AH655</f>
        <v>0</v>
      </c>
      <c r="AI655" s="9" t="n">
        <f aca="false">+Outflows!AI655+Fees!AI655+'Ongoing Cash Flows'!AI655+'Terminal Value'!AI655</f>
        <v>0</v>
      </c>
      <c r="AJ655" s="9" t="n">
        <f aca="false">+Outflows!AJ655+Fees!AJ655+'Ongoing Cash Flows'!AJ655+'Terminal Value'!AJ655</f>
        <v>0</v>
      </c>
      <c r="AK655" s="9"/>
      <c r="AL655" s="1"/>
      <c r="AM655" s="32"/>
      <c r="AN655" s="33" t="n">
        <f aca="false">IF(ISERROR(XIRR(B655:AJ655,IRRDates)),-1,XIRR(B655:AJ655,IRRDates))</f>
        <v>0.0650389432905027</v>
      </c>
      <c r="AO655" s="9" t="n">
        <f aca="false">SUMPRODUCT(B655:AJ655,PVRf)</f>
        <v>0</v>
      </c>
      <c r="AP655" s="9" t="n">
        <f aca="false">MIN(0,AO655-$AO$1004)^2</f>
        <v>0</v>
      </c>
      <c r="AQ655" s="9" t="n">
        <f aca="false">MAX(0,AO655-$AO$1004)^2</f>
        <v>0</v>
      </c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20"/>
      <c r="CM655" s="20"/>
      <c r="CN655" s="20"/>
      <c r="CO655" s="20"/>
      <c r="CP655" s="20"/>
    </row>
    <row r="656" customFormat="false" ht="11.25" hidden="false" customHeight="false" outlineLevel="0" collapsed="false">
      <c r="A656" s="1" t="n">
        <v>654</v>
      </c>
      <c r="B656" s="9" t="n">
        <f aca="false">+Outflows!B656+Fees!B656+'Ongoing Cash Flows'!B656+'Terminal Value'!B656</f>
        <v>-100055.553365497</v>
      </c>
      <c r="C656" s="9" t="n">
        <f aca="false">+Outflows!C656+Fees!C656+'Ongoing Cash Flows'!C656+'Terminal Value'!C656</f>
        <v>14251.2374455983</v>
      </c>
      <c r="D656" s="9" t="n">
        <f aca="false">+Outflows!D656+Fees!D656+'Ongoing Cash Flows'!D656+'Terminal Value'!D656</f>
        <v>12349.5419704183</v>
      </c>
      <c r="E656" s="9" t="n">
        <f aca="false">+Outflows!E656+Fees!E656+'Ongoing Cash Flows'!E656+'Terminal Value'!E656</f>
        <v>10284.0143708648</v>
      </c>
      <c r="F656" s="9" t="n">
        <f aca="false">+Outflows!F656+Fees!F656+'Ongoing Cash Flows'!F656+'Terminal Value'!F656</f>
        <v>9733.11472337911</v>
      </c>
      <c r="G656" s="9" t="n">
        <f aca="false">+Outflows!G656+Fees!G656+'Ongoing Cash Flows'!G656+'Terminal Value'!G656</f>
        <v>9549.0475377262</v>
      </c>
      <c r="H656" s="9" t="n">
        <f aca="false">+Outflows!H656+Fees!H656+'Ongoing Cash Flows'!H656+'Terminal Value'!H656</f>
        <v>8635.05879761499</v>
      </c>
      <c r="I656" s="9" t="n">
        <f aca="false">+Outflows!I656+Fees!I656+'Ongoing Cash Flows'!I656+'Terminal Value'!I656</f>
        <v>8476.54073992881</v>
      </c>
      <c r="J656" s="9" t="n">
        <f aca="false">+Outflows!J656+Fees!J656+'Ongoing Cash Flows'!J656+'Terminal Value'!J656</f>
        <v>8464.10653739382</v>
      </c>
      <c r="K656" s="9" t="n">
        <f aca="false">+Outflows!K656+Fees!K656+'Ongoing Cash Flows'!K656+'Terminal Value'!K656</f>
        <v>8455.18946869763</v>
      </c>
      <c r="L656" s="9" t="n">
        <f aca="false">+Outflows!L656+Fees!L656+'Ongoing Cash Flows'!L656+'Terminal Value'!L656</f>
        <v>8456.17860251341</v>
      </c>
      <c r="M656" s="9" t="n">
        <f aca="false">+Outflows!M656+Fees!M656+'Ongoing Cash Flows'!M656+'Terminal Value'!M656</f>
        <v>8428.41083439481</v>
      </c>
      <c r="N656" s="9" t="n">
        <f aca="false">+Outflows!N656+Fees!N656+'Ongoing Cash Flows'!N656+'Terminal Value'!N656</f>
        <v>8410.52586998151</v>
      </c>
      <c r="O656" s="9" t="n">
        <f aca="false">+Outflows!O656+Fees!O656+'Ongoing Cash Flows'!O656+'Terminal Value'!O656</f>
        <v>8084.64051726295</v>
      </c>
      <c r="P656" s="9" t="n">
        <f aca="false">+Outflows!P656+Fees!P656+'Ongoing Cash Flows'!P656+'Terminal Value'!P656</f>
        <v>7976.54338445568</v>
      </c>
      <c r="Q656" s="9" t="n">
        <f aca="false">+Outflows!Q656+Fees!Q656+'Ongoing Cash Flows'!Q656+'Terminal Value'!Q656</f>
        <v>7948.22547243535</v>
      </c>
      <c r="R656" s="9" t="n">
        <f aca="false">+Outflows!R656+Fees!R656+'Ongoing Cash Flows'!R656+'Terminal Value'!R656</f>
        <v>1147.5971748809</v>
      </c>
      <c r="S656" s="9" t="n">
        <f aca="false">+Outflows!S656+Fees!S656+'Ongoing Cash Flows'!S656+'Terminal Value'!S656</f>
        <v>0</v>
      </c>
      <c r="T656" s="9" t="n">
        <f aca="false">+Outflows!T656+Fees!T656+'Ongoing Cash Flows'!T656+'Terminal Value'!T656</f>
        <v>0</v>
      </c>
      <c r="U656" s="9" t="n">
        <f aca="false">+Outflows!U656+Fees!U656+'Ongoing Cash Flows'!U656+'Terminal Value'!U656</f>
        <v>0</v>
      </c>
      <c r="V656" s="9" t="n">
        <f aca="false">+Outflows!V656+Fees!V656+'Ongoing Cash Flows'!V656+'Terminal Value'!V656</f>
        <v>0</v>
      </c>
      <c r="W656" s="9" t="n">
        <f aca="false">+Outflows!W656+Fees!W656+'Ongoing Cash Flows'!W656+'Terminal Value'!W656</f>
        <v>0</v>
      </c>
      <c r="X656" s="9" t="n">
        <f aca="false">+Outflows!X656+Fees!X656+'Ongoing Cash Flows'!X656+'Terminal Value'!X656</f>
        <v>0</v>
      </c>
      <c r="Y656" s="9" t="n">
        <f aca="false">+Outflows!Y656+Fees!Y656+'Ongoing Cash Flows'!Y656+'Terminal Value'!Y656</f>
        <v>0</v>
      </c>
      <c r="Z656" s="9" t="n">
        <f aca="false">+Outflows!Z656+Fees!Z656+'Ongoing Cash Flows'!Z656+'Terminal Value'!Z656</f>
        <v>0</v>
      </c>
      <c r="AA656" s="9" t="n">
        <f aca="false">+Outflows!AA656+Fees!AA656+'Ongoing Cash Flows'!AA656+'Terminal Value'!AA656</f>
        <v>0</v>
      </c>
      <c r="AB656" s="9" t="n">
        <f aca="false">+Outflows!AB656+Fees!AB656+'Ongoing Cash Flows'!AB656+'Terminal Value'!AB656</f>
        <v>0</v>
      </c>
      <c r="AC656" s="9" t="n">
        <f aca="false">+Outflows!AC656+Fees!AC656+'Ongoing Cash Flows'!AC656+'Terminal Value'!AC656</f>
        <v>0</v>
      </c>
      <c r="AD656" s="9" t="n">
        <f aca="false">+Outflows!AD656+Fees!AD656+'Ongoing Cash Flows'!AD656+'Terminal Value'!AD656</f>
        <v>0</v>
      </c>
      <c r="AE656" s="9" t="n">
        <f aca="false">+Outflows!AE656+Fees!AE656+'Ongoing Cash Flows'!AE656+'Terminal Value'!AE656</f>
        <v>0</v>
      </c>
      <c r="AF656" s="9" t="n">
        <f aca="false">+Outflows!AF656+Fees!AF656+'Ongoing Cash Flows'!AF656+'Terminal Value'!AF656</f>
        <v>0</v>
      </c>
      <c r="AG656" s="9" t="n">
        <f aca="false">+Outflows!AG656+Fees!AG656+'Ongoing Cash Flows'!AG656+'Terminal Value'!AG656</f>
        <v>0</v>
      </c>
      <c r="AH656" s="9" t="n">
        <f aca="false">+Outflows!AH656+Fees!AH656+'Ongoing Cash Flows'!AH656+'Terminal Value'!AH656</f>
        <v>0</v>
      </c>
      <c r="AI656" s="9" t="n">
        <f aca="false">+Outflows!AI656+Fees!AI656+'Ongoing Cash Flows'!AI656+'Terminal Value'!AI656</f>
        <v>0</v>
      </c>
      <c r="AJ656" s="9" t="n">
        <f aca="false">+Outflows!AJ656+Fees!AJ656+'Ongoing Cash Flows'!AJ656+'Terminal Value'!AJ656</f>
        <v>0</v>
      </c>
      <c r="AK656" s="9"/>
      <c r="AL656" s="1"/>
      <c r="AM656" s="32"/>
      <c r="AN656" s="33" t="n">
        <f aca="false">IF(ISERROR(XIRR(B656:AJ656,IRRDates)),-1,XIRR(B656:AJ656,IRRDates))</f>
        <v>0.0502966818446238</v>
      </c>
      <c r="AO656" s="9" t="n">
        <f aca="false">SUMPRODUCT(B656:AJ656,PVRf)</f>
        <v>0</v>
      </c>
      <c r="AP656" s="9" t="n">
        <f aca="false">MIN(0,AO656-$AO$1004)^2</f>
        <v>0</v>
      </c>
      <c r="AQ656" s="9" t="n">
        <f aca="false">MAX(0,AO656-$AO$1004)^2</f>
        <v>0</v>
      </c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20"/>
      <c r="CM656" s="20"/>
      <c r="CN656" s="20"/>
      <c r="CO656" s="20"/>
      <c r="CP656" s="20"/>
    </row>
    <row r="657" customFormat="false" ht="11.25" hidden="false" customHeight="false" outlineLevel="0" collapsed="false">
      <c r="A657" s="1" t="n">
        <v>655</v>
      </c>
      <c r="B657" s="9" t="n">
        <f aca="false">+Outflows!B657+Fees!B657+'Ongoing Cash Flows'!B657+'Terminal Value'!B657</f>
        <v>-101552.179474222</v>
      </c>
      <c r="C657" s="9" t="n">
        <f aca="false">+Outflows!C657+Fees!C657+'Ongoing Cash Flows'!C657+'Terminal Value'!C657</f>
        <v>14284.8864097641</v>
      </c>
      <c r="D657" s="9" t="n">
        <f aca="false">+Outflows!D657+Fees!D657+'Ongoing Cash Flows'!D657+'Terminal Value'!D657</f>
        <v>12427.9766889006</v>
      </c>
      <c r="E657" s="9" t="n">
        <f aca="false">+Outflows!E657+Fees!E657+'Ongoing Cash Flows'!E657+'Terminal Value'!E657</f>
        <v>10293.4054454353</v>
      </c>
      <c r="F657" s="9" t="n">
        <f aca="false">+Outflows!F657+Fees!F657+'Ongoing Cash Flows'!F657+'Terminal Value'!F657</f>
        <v>9867.53605544835</v>
      </c>
      <c r="G657" s="9" t="n">
        <f aca="false">+Outflows!G657+Fees!G657+'Ongoing Cash Flows'!G657+'Terminal Value'!G657</f>
        <v>9580.05511396423</v>
      </c>
      <c r="H657" s="9" t="n">
        <f aca="false">+Outflows!H657+Fees!H657+'Ongoing Cash Flows'!H657+'Terminal Value'!H657</f>
        <v>8671.31043441079</v>
      </c>
      <c r="I657" s="9" t="n">
        <f aca="false">+Outflows!I657+Fees!I657+'Ongoing Cash Flows'!I657+'Terminal Value'!I657</f>
        <v>8510.87214556207</v>
      </c>
      <c r="J657" s="9" t="n">
        <f aca="false">+Outflows!J657+Fees!J657+'Ongoing Cash Flows'!J657+'Terminal Value'!J657</f>
        <v>8498.43794302708</v>
      </c>
      <c r="K657" s="9" t="n">
        <f aca="false">+Outflows!K657+Fees!K657+'Ongoing Cash Flows'!K657+'Terminal Value'!K657</f>
        <v>8489.579063154</v>
      </c>
      <c r="L657" s="9" t="n">
        <f aca="false">+Outflows!L657+Fees!L657+'Ongoing Cash Flows'!L657+'Terminal Value'!L657</f>
        <v>8490.51000814667</v>
      </c>
      <c r="M657" s="9" t="n">
        <f aca="false">+Outflows!M657+Fees!M657+'Ongoing Cash Flows'!M657+'Terminal Value'!M657</f>
        <v>8462.80042885118</v>
      </c>
      <c r="N657" s="9" t="n">
        <f aca="false">+Outflows!N657+Fees!N657+'Ongoing Cash Flows'!N657+'Terminal Value'!N657</f>
        <v>8444.85727561477</v>
      </c>
      <c r="O657" s="9" t="n">
        <f aca="false">+Outflows!O657+Fees!O657+'Ongoing Cash Flows'!O657+'Terminal Value'!O657</f>
        <v>8119.03011171932</v>
      </c>
      <c r="P657" s="9" t="n">
        <f aca="false">+Outflows!P657+Fees!P657+'Ongoing Cash Flows'!P657+'Terminal Value'!P657</f>
        <v>8010.87479008895</v>
      </c>
      <c r="Q657" s="9" t="n">
        <f aca="false">+Outflows!Q657+Fees!Q657+'Ongoing Cash Flows'!Q657+'Terminal Value'!Q657</f>
        <v>7982.61506689172</v>
      </c>
      <c r="R657" s="9" t="n">
        <f aca="false">+Outflows!R657+Fees!R657+'Ongoing Cash Flows'!R657+'Terminal Value'!R657</f>
        <v>1164.76287769753</v>
      </c>
      <c r="S657" s="9" t="n">
        <f aca="false">+Outflows!S657+Fees!S657+'Ongoing Cash Flows'!S657+'Terminal Value'!S657</f>
        <v>0</v>
      </c>
      <c r="T657" s="9" t="n">
        <f aca="false">+Outflows!T657+Fees!T657+'Ongoing Cash Flows'!T657+'Terminal Value'!T657</f>
        <v>0</v>
      </c>
      <c r="U657" s="9" t="n">
        <f aca="false">+Outflows!U657+Fees!U657+'Ongoing Cash Flows'!U657+'Terminal Value'!U657</f>
        <v>0</v>
      </c>
      <c r="V657" s="9" t="n">
        <f aca="false">+Outflows!V657+Fees!V657+'Ongoing Cash Flows'!V657+'Terminal Value'!V657</f>
        <v>0</v>
      </c>
      <c r="W657" s="9" t="n">
        <f aca="false">+Outflows!W657+Fees!W657+'Ongoing Cash Flows'!W657+'Terminal Value'!W657</f>
        <v>0</v>
      </c>
      <c r="X657" s="9" t="n">
        <f aca="false">+Outflows!X657+Fees!X657+'Ongoing Cash Flows'!X657+'Terminal Value'!X657</f>
        <v>0</v>
      </c>
      <c r="Y657" s="9" t="n">
        <f aca="false">+Outflows!Y657+Fees!Y657+'Ongoing Cash Flows'!Y657+'Terminal Value'!Y657</f>
        <v>0</v>
      </c>
      <c r="Z657" s="9" t="n">
        <f aca="false">+Outflows!Z657+Fees!Z657+'Ongoing Cash Flows'!Z657+'Terminal Value'!Z657</f>
        <v>0</v>
      </c>
      <c r="AA657" s="9" t="n">
        <f aca="false">+Outflows!AA657+Fees!AA657+'Ongoing Cash Flows'!AA657+'Terminal Value'!AA657</f>
        <v>0</v>
      </c>
      <c r="AB657" s="9" t="n">
        <f aca="false">+Outflows!AB657+Fees!AB657+'Ongoing Cash Flows'!AB657+'Terminal Value'!AB657</f>
        <v>0</v>
      </c>
      <c r="AC657" s="9" t="n">
        <f aca="false">+Outflows!AC657+Fees!AC657+'Ongoing Cash Flows'!AC657+'Terminal Value'!AC657</f>
        <v>0</v>
      </c>
      <c r="AD657" s="9" t="n">
        <f aca="false">+Outflows!AD657+Fees!AD657+'Ongoing Cash Flows'!AD657+'Terminal Value'!AD657</f>
        <v>0</v>
      </c>
      <c r="AE657" s="9" t="n">
        <f aca="false">+Outflows!AE657+Fees!AE657+'Ongoing Cash Flows'!AE657+'Terminal Value'!AE657</f>
        <v>0</v>
      </c>
      <c r="AF657" s="9" t="n">
        <f aca="false">+Outflows!AF657+Fees!AF657+'Ongoing Cash Flows'!AF657+'Terminal Value'!AF657</f>
        <v>0</v>
      </c>
      <c r="AG657" s="9" t="n">
        <f aca="false">+Outflows!AG657+Fees!AG657+'Ongoing Cash Flows'!AG657+'Terminal Value'!AG657</f>
        <v>0</v>
      </c>
      <c r="AH657" s="9" t="n">
        <f aca="false">+Outflows!AH657+Fees!AH657+'Ongoing Cash Flows'!AH657+'Terminal Value'!AH657</f>
        <v>0</v>
      </c>
      <c r="AI657" s="9" t="n">
        <f aca="false">+Outflows!AI657+Fees!AI657+'Ongoing Cash Flows'!AI657+'Terminal Value'!AI657</f>
        <v>0</v>
      </c>
      <c r="AJ657" s="9" t="n">
        <f aca="false">+Outflows!AJ657+Fees!AJ657+'Ongoing Cash Flows'!AJ657+'Terminal Value'!AJ657</f>
        <v>0</v>
      </c>
      <c r="AK657" s="9"/>
      <c r="AL657" s="1"/>
      <c r="AM657" s="32"/>
      <c r="AN657" s="33" t="n">
        <f aca="false">IF(ISERROR(XIRR(B657:AJ657,IRRDates)),-1,XIRR(B657:AJ657,IRRDates))</f>
        <v>0.0486379867499512</v>
      </c>
      <c r="AO657" s="9" t="n">
        <f aca="false">SUMPRODUCT(B657:AJ657,PVRf)</f>
        <v>0</v>
      </c>
      <c r="AP657" s="9" t="n">
        <f aca="false">MIN(0,AO657-$AO$1004)^2</f>
        <v>0</v>
      </c>
      <c r="AQ657" s="9" t="n">
        <f aca="false">MAX(0,AO657-$AO$1004)^2</f>
        <v>0</v>
      </c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20"/>
      <c r="CM657" s="20"/>
      <c r="CN657" s="20"/>
      <c r="CO657" s="20"/>
      <c r="CP657" s="20"/>
    </row>
    <row r="658" customFormat="false" ht="11.25" hidden="false" customHeight="false" outlineLevel="0" collapsed="false">
      <c r="A658" s="1" t="n">
        <v>656</v>
      </c>
      <c r="B658" s="9" t="n">
        <f aca="false">+Outflows!B658+Fees!B658+'Ongoing Cash Flows'!B658+'Terminal Value'!B658</f>
        <v>-94148.6872133839</v>
      </c>
      <c r="C658" s="9" t="n">
        <f aca="false">+Outflows!C658+Fees!C658+'Ongoing Cash Flows'!C658+'Terminal Value'!C658</f>
        <v>14170.5778486119</v>
      </c>
      <c r="D658" s="9" t="n">
        <f aca="false">+Outflows!D658+Fees!D658+'Ongoing Cash Flows'!D658+'Terminal Value'!D658</f>
        <v>12094.0664208726</v>
      </c>
      <c r="E658" s="9" t="n">
        <f aca="false">+Outflows!E658+Fees!E658+'Ongoing Cash Flows'!E658+'Terminal Value'!E658</f>
        <v>10162.2429391784</v>
      </c>
      <c r="F658" s="9" t="n">
        <f aca="false">+Outflows!F658+Fees!F658+'Ongoing Cash Flows'!F658+'Terminal Value'!F658</f>
        <v>9677.37714023123</v>
      </c>
      <c r="G658" s="9" t="n">
        <f aca="false">+Outflows!G658+Fees!G658+'Ongoing Cash Flows'!G658+'Terminal Value'!G658</f>
        <v>9253.89593477589</v>
      </c>
      <c r="H658" s="9" t="n">
        <f aca="false">+Outflows!H658+Fees!H658+'Ongoing Cash Flows'!H658+'Terminal Value'!H658</f>
        <v>8491.98126803063</v>
      </c>
      <c r="I658" s="9" t="n">
        <f aca="false">+Outflows!I658+Fees!I658+'Ongoing Cash Flows'!I658+'Terminal Value'!I658</f>
        <v>8341.04195589227</v>
      </c>
      <c r="J658" s="9" t="n">
        <f aca="false">+Outflows!J658+Fees!J658+'Ongoing Cash Flows'!J658+'Terminal Value'!J658</f>
        <v>8328.60775335728</v>
      </c>
      <c r="K658" s="9" t="n">
        <f aca="false">+Outflows!K658+Fees!K658+'Ongoing Cash Flows'!K658+'Terminal Value'!K658</f>
        <v>8319.46102570509</v>
      </c>
      <c r="L658" s="9" t="n">
        <f aca="false">+Outflows!L658+Fees!L658+'Ongoing Cash Flows'!L658+'Terminal Value'!L658</f>
        <v>8320.67981847687</v>
      </c>
      <c r="M658" s="9" t="n">
        <f aca="false">+Outflows!M658+Fees!M658+'Ongoing Cash Flows'!M658+'Terminal Value'!M658</f>
        <v>8292.68239140227</v>
      </c>
      <c r="N658" s="9" t="n">
        <f aca="false">+Outflows!N658+Fees!N658+'Ongoing Cash Flows'!N658+'Terminal Value'!N658</f>
        <v>8275.02708594496</v>
      </c>
      <c r="O658" s="9" t="n">
        <f aca="false">+Outflows!O658+Fees!O658+'Ongoing Cash Flows'!O658+'Terminal Value'!O658</f>
        <v>7948.91207427041</v>
      </c>
      <c r="P658" s="9" t="n">
        <f aca="false">+Outflows!P658+Fees!P658+'Ongoing Cash Flows'!P658+'Terminal Value'!P658</f>
        <v>7841.04460041914</v>
      </c>
      <c r="Q658" s="9" t="n">
        <f aca="false">+Outflows!Q658+Fees!Q658+'Ongoing Cash Flows'!Q658+'Terminal Value'!Q658</f>
        <v>7812.49702944281</v>
      </c>
      <c r="R658" s="9" t="n">
        <f aca="false">+Outflows!R658+Fees!R658+'Ongoing Cash Flows'!R658+'Terminal Value'!R658</f>
        <v>1079.84778286263</v>
      </c>
      <c r="S658" s="9" t="n">
        <f aca="false">+Outflows!S658+Fees!S658+'Ongoing Cash Flows'!S658+'Terminal Value'!S658</f>
        <v>0</v>
      </c>
      <c r="T658" s="9" t="n">
        <f aca="false">+Outflows!T658+Fees!T658+'Ongoing Cash Flows'!T658+'Terminal Value'!T658</f>
        <v>0</v>
      </c>
      <c r="U658" s="9" t="n">
        <f aca="false">+Outflows!U658+Fees!U658+'Ongoing Cash Flows'!U658+'Terminal Value'!U658</f>
        <v>0</v>
      </c>
      <c r="V658" s="9" t="n">
        <f aca="false">+Outflows!V658+Fees!V658+'Ongoing Cash Flows'!V658+'Terminal Value'!V658</f>
        <v>0</v>
      </c>
      <c r="W658" s="9" t="n">
        <f aca="false">+Outflows!W658+Fees!W658+'Ongoing Cash Flows'!W658+'Terminal Value'!W658</f>
        <v>0</v>
      </c>
      <c r="X658" s="9" t="n">
        <f aca="false">+Outflows!X658+Fees!X658+'Ongoing Cash Flows'!X658+'Terminal Value'!X658</f>
        <v>0</v>
      </c>
      <c r="Y658" s="9" t="n">
        <f aca="false">+Outflows!Y658+Fees!Y658+'Ongoing Cash Flows'!Y658+'Terminal Value'!Y658</f>
        <v>0</v>
      </c>
      <c r="Z658" s="9" t="n">
        <f aca="false">+Outflows!Z658+Fees!Z658+'Ongoing Cash Flows'!Z658+'Terminal Value'!Z658</f>
        <v>0</v>
      </c>
      <c r="AA658" s="9" t="n">
        <f aca="false">+Outflows!AA658+Fees!AA658+'Ongoing Cash Flows'!AA658+'Terminal Value'!AA658</f>
        <v>0</v>
      </c>
      <c r="AB658" s="9" t="n">
        <f aca="false">+Outflows!AB658+Fees!AB658+'Ongoing Cash Flows'!AB658+'Terminal Value'!AB658</f>
        <v>0</v>
      </c>
      <c r="AC658" s="9" t="n">
        <f aca="false">+Outflows!AC658+Fees!AC658+'Ongoing Cash Flows'!AC658+'Terminal Value'!AC658</f>
        <v>0</v>
      </c>
      <c r="AD658" s="9" t="n">
        <f aca="false">+Outflows!AD658+Fees!AD658+'Ongoing Cash Flows'!AD658+'Terminal Value'!AD658</f>
        <v>0</v>
      </c>
      <c r="AE658" s="9" t="n">
        <f aca="false">+Outflows!AE658+Fees!AE658+'Ongoing Cash Flows'!AE658+'Terminal Value'!AE658</f>
        <v>0</v>
      </c>
      <c r="AF658" s="9" t="n">
        <f aca="false">+Outflows!AF658+Fees!AF658+'Ongoing Cash Flows'!AF658+'Terminal Value'!AF658</f>
        <v>0</v>
      </c>
      <c r="AG658" s="9" t="n">
        <f aca="false">+Outflows!AG658+Fees!AG658+'Ongoing Cash Flows'!AG658+'Terminal Value'!AG658</f>
        <v>0</v>
      </c>
      <c r="AH658" s="9" t="n">
        <f aca="false">+Outflows!AH658+Fees!AH658+'Ongoing Cash Flows'!AH658+'Terminal Value'!AH658</f>
        <v>0</v>
      </c>
      <c r="AI658" s="9" t="n">
        <f aca="false">+Outflows!AI658+Fees!AI658+'Ongoing Cash Flows'!AI658+'Terminal Value'!AI658</f>
        <v>0</v>
      </c>
      <c r="AJ658" s="9" t="n">
        <f aca="false">+Outflows!AJ658+Fees!AJ658+'Ongoing Cash Flows'!AJ658+'Terminal Value'!AJ658</f>
        <v>0</v>
      </c>
      <c r="AK658" s="9"/>
      <c r="AL658" s="1"/>
      <c r="AM658" s="32"/>
      <c r="AN658" s="33" t="n">
        <f aca="false">IF(ISERROR(XIRR(B658:AJ658,IRRDates)),-1,XIRR(B658:AJ658,IRRDates))</f>
        <v>0.0577743653889374</v>
      </c>
      <c r="AO658" s="9" t="n">
        <f aca="false">SUMPRODUCT(B658:AJ658,PVRf)</f>
        <v>0</v>
      </c>
      <c r="AP658" s="9" t="n">
        <f aca="false">MIN(0,AO658-$AO$1004)^2</f>
        <v>0</v>
      </c>
      <c r="AQ658" s="9" t="n">
        <f aca="false">MAX(0,AO658-$AO$1004)^2</f>
        <v>0</v>
      </c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20"/>
      <c r="CM658" s="20"/>
      <c r="CN658" s="20"/>
      <c r="CO658" s="20"/>
      <c r="CP658" s="20"/>
    </row>
    <row r="659" customFormat="false" ht="11.25" hidden="false" customHeight="false" outlineLevel="0" collapsed="false">
      <c r="A659" s="1" t="n">
        <v>657</v>
      </c>
      <c r="B659" s="9" t="n">
        <f aca="false">+Outflows!B659+Fees!B659+'Ongoing Cash Flows'!B659+'Terminal Value'!B659</f>
        <v>-94232.5069669506</v>
      </c>
      <c r="C659" s="9" t="n">
        <f aca="false">+Outflows!C659+Fees!C659+'Ongoing Cash Flows'!C659+'Terminal Value'!C659</f>
        <v>14101.194462534</v>
      </c>
      <c r="D659" s="9" t="n">
        <f aca="false">+Outflows!D659+Fees!D659+'Ongoing Cash Flows'!D659+'Terminal Value'!D659</f>
        <v>12104.5660143852</v>
      </c>
      <c r="E659" s="9" t="n">
        <f aca="false">+Outflows!E659+Fees!E659+'Ongoing Cash Flows'!E659+'Terminal Value'!E659</f>
        <v>10055.0143553317</v>
      </c>
      <c r="F659" s="9" t="n">
        <f aca="false">+Outflows!F659+Fees!F659+'Ongoing Cash Flows'!F659+'Terminal Value'!F659</f>
        <v>9679.06315293899</v>
      </c>
      <c r="G659" s="9" t="n">
        <f aca="false">+Outflows!G659+Fees!G659+'Ongoing Cash Flows'!G659+'Terminal Value'!G659</f>
        <v>9467.89695505803</v>
      </c>
      <c r="H659" s="9" t="n">
        <f aca="false">+Outflows!H659+Fees!H659+'Ongoing Cash Flows'!H659+'Terminal Value'!H659</f>
        <v>8494.01157021827</v>
      </c>
      <c r="I659" s="9" t="n">
        <f aca="false">+Outflows!I659+Fees!I659+'Ongoing Cash Flows'!I659+'Terminal Value'!I659</f>
        <v>8342.96471398328</v>
      </c>
      <c r="J659" s="9" t="n">
        <f aca="false">+Outflows!J659+Fees!J659+'Ongoing Cash Flows'!J659+'Terminal Value'!J659</f>
        <v>8330.53051144829</v>
      </c>
      <c r="K659" s="9" t="n">
        <f aca="false">+Outflows!K659+Fees!K659+'Ongoing Cash Flows'!K659+'Terminal Value'!K659</f>
        <v>8321.38704270813</v>
      </c>
      <c r="L659" s="9" t="n">
        <f aca="false">+Outflows!L659+Fees!L659+'Ongoing Cash Flows'!L659+'Terminal Value'!L659</f>
        <v>8322.60257656788</v>
      </c>
      <c r="M659" s="9" t="n">
        <f aca="false">+Outflows!M659+Fees!M659+'Ongoing Cash Flows'!M659+'Terminal Value'!M659</f>
        <v>8294.60840840531</v>
      </c>
      <c r="N659" s="9" t="n">
        <f aca="false">+Outflows!N659+Fees!N659+'Ongoing Cash Flows'!N659+'Terminal Value'!N659</f>
        <v>8276.94984403598</v>
      </c>
      <c r="O659" s="9" t="n">
        <f aca="false">+Outflows!O659+Fees!O659+'Ongoing Cash Flows'!O659+'Terminal Value'!O659</f>
        <v>7950.83809127344</v>
      </c>
      <c r="P659" s="9" t="n">
        <f aca="false">+Outflows!P659+Fees!P659+'Ongoing Cash Flows'!P659+'Terminal Value'!P659</f>
        <v>7842.96735851016</v>
      </c>
      <c r="Q659" s="9" t="n">
        <f aca="false">+Outflows!Q659+Fees!Q659+'Ongoing Cash Flows'!Q659+'Terminal Value'!Q659</f>
        <v>7814.42304644585</v>
      </c>
      <c r="R659" s="9" t="n">
        <f aca="false">+Outflows!R659+Fees!R659+'Ongoing Cash Flows'!R659+'Terminal Value'!R659</f>
        <v>1080.80916190814</v>
      </c>
      <c r="S659" s="9" t="n">
        <f aca="false">+Outflows!S659+Fees!S659+'Ongoing Cash Flows'!S659+'Terminal Value'!S659</f>
        <v>0</v>
      </c>
      <c r="T659" s="9" t="n">
        <f aca="false">+Outflows!T659+Fees!T659+'Ongoing Cash Flows'!T659+'Terminal Value'!T659</f>
        <v>0</v>
      </c>
      <c r="U659" s="9" t="n">
        <f aca="false">+Outflows!U659+Fees!U659+'Ongoing Cash Flows'!U659+'Terminal Value'!U659</f>
        <v>0</v>
      </c>
      <c r="V659" s="9" t="n">
        <f aca="false">+Outflows!V659+Fees!V659+'Ongoing Cash Flows'!V659+'Terminal Value'!V659</f>
        <v>0</v>
      </c>
      <c r="W659" s="9" t="n">
        <f aca="false">+Outflows!W659+Fees!W659+'Ongoing Cash Flows'!W659+'Terminal Value'!W659</f>
        <v>0</v>
      </c>
      <c r="X659" s="9" t="n">
        <f aca="false">+Outflows!X659+Fees!X659+'Ongoing Cash Flows'!X659+'Terminal Value'!X659</f>
        <v>0</v>
      </c>
      <c r="Y659" s="9" t="n">
        <f aca="false">+Outflows!Y659+Fees!Y659+'Ongoing Cash Flows'!Y659+'Terminal Value'!Y659</f>
        <v>0</v>
      </c>
      <c r="Z659" s="9" t="n">
        <f aca="false">+Outflows!Z659+Fees!Z659+'Ongoing Cash Flows'!Z659+'Terminal Value'!Z659</f>
        <v>0</v>
      </c>
      <c r="AA659" s="9" t="n">
        <f aca="false">+Outflows!AA659+Fees!AA659+'Ongoing Cash Flows'!AA659+'Terminal Value'!AA659</f>
        <v>0</v>
      </c>
      <c r="AB659" s="9" t="n">
        <f aca="false">+Outflows!AB659+Fees!AB659+'Ongoing Cash Flows'!AB659+'Terminal Value'!AB659</f>
        <v>0</v>
      </c>
      <c r="AC659" s="9" t="n">
        <f aca="false">+Outflows!AC659+Fees!AC659+'Ongoing Cash Flows'!AC659+'Terminal Value'!AC659</f>
        <v>0</v>
      </c>
      <c r="AD659" s="9" t="n">
        <f aca="false">+Outflows!AD659+Fees!AD659+'Ongoing Cash Flows'!AD659+'Terminal Value'!AD659</f>
        <v>0</v>
      </c>
      <c r="AE659" s="9" t="n">
        <f aca="false">+Outflows!AE659+Fees!AE659+'Ongoing Cash Flows'!AE659+'Terminal Value'!AE659</f>
        <v>0</v>
      </c>
      <c r="AF659" s="9" t="n">
        <f aca="false">+Outflows!AF659+Fees!AF659+'Ongoing Cash Flows'!AF659+'Terminal Value'!AF659</f>
        <v>0</v>
      </c>
      <c r="AG659" s="9" t="n">
        <f aca="false">+Outflows!AG659+Fees!AG659+'Ongoing Cash Flows'!AG659+'Terminal Value'!AG659</f>
        <v>0</v>
      </c>
      <c r="AH659" s="9" t="n">
        <f aca="false">+Outflows!AH659+Fees!AH659+'Ongoing Cash Flows'!AH659+'Terminal Value'!AH659</f>
        <v>0</v>
      </c>
      <c r="AI659" s="9" t="n">
        <f aca="false">+Outflows!AI659+Fees!AI659+'Ongoing Cash Flows'!AI659+'Terminal Value'!AI659</f>
        <v>0</v>
      </c>
      <c r="AJ659" s="9" t="n">
        <f aca="false">+Outflows!AJ659+Fees!AJ659+'Ongoing Cash Flows'!AJ659+'Terminal Value'!AJ659</f>
        <v>0</v>
      </c>
      <c r="AK659" s="9"/>
      <c r="AL659" s="1"/>
      <c r="AM659" s="32"/>
      <c r="AN659" s="33" t="n">
        <f aca="false">IF(ISERROR(XIRR(B659:AJ659,IRRDates)),-1,XIRR(B659:AJ659,IRRDates))</f>
        <v>0.0576741830593128</v>
      </c>
      <c r="AO659" s="9" t="n">
        <f aca="false">SUMPRODUCT(B659:AJ659,PVRf)</f>
        <v>0</v>
      </c>
      <c r="AP659" s="9" t="n">
        <f aca="false">MIN(0,AO659-$AO$1004)^2</f>
        <v>0</v>
      </c>
      <c r="AQ659" s="9" t="n">
        <f aca="false">MAX(0,AO659-$AO$1004)^2</f>
        <v>0</v>
      </c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20"/>
      <c r="CM659" s="20"/>
      <c r="CN659" s="20"/>
      <c r="CO659" s="20"/>
      <c r="CP659" s="20"/>
    </row>
    <row r="660" customFormat="false" ht="11.25" hidden="false" customHeight="false" outlineLevel="0" collapsed="false">
      <c r="A660" s="1" t="n">
        <v>658</v>
      </c>
      <c r="B660" s="9" t="n">
        <f aca="false">+Outflows!B660+Fees!B660+'Ongoing Cash Flows'!B660+'Terminal Value'!B660</f>
        <v>-99270.3140751879</v>
      </c>
      <c r="C660" s="9" t="n">
        <f aca="false">+Outflows!C660+Fees!C660+'Ongoing Cash Flows'!C660+'Terminal Value'!C660</f>
        <v>14305.9723963096</v>
      </c>
      <c r="D660" s="9" t="n">
        <f aca="false">+Outflows!D660+Fees!D660+'Ongoing Cash Flows'!D660+'Terminal Value'!D660</f>
        <v>12331.0630170527</v>
      </c>
      <c r="E660" s="9" t="n">
        <f aca="false">+Outflows!E660+Fees!E660+'Ongoing Cash Flows'!E660+'Terminal Value'!E660</f>
        <v>10281.1818711814</v>
      </c>
      <c r="F660" s="9" t="n">
        <f aca="false">+Outflows!F660+Fees!F660+'Ongoing Cash Flows'!F660+'Terminal Value'!F660</f>
        <v>9806.63895198761</v>
      </c>
      <c r="G660" s="9" t="n">
        <f aca="false">+Outflows!G660+Fees!G660+'Ongoing Cash Flows'!G660+'Terminal Value'!G660</f>
        <v>9611.18469358863</v>
      </c>
      <c r="H660" s="9" t="n">
        <f aca="false">+Outflows!H660+Fees!H660+'Ongoing Cash Flows'!H660+'Terminal Value'!H660</f>
        <v>8616.0385430677</v>
      </c>
      <c r="I660" s="9" t="n">
        <f aca="false">+Outflows!I660+Fees!I660+'Ongoing Cash Flows'!I660+'Terminal Value'!I660</f>
        <v>8458.52797880056</v>
      </c>
      <c r="J660" s="9" t="n">
        <f aca="false">+Outflows!J660+Fees!J660+'Ongoing Cash Flows'!J660+'Terminal Value'!J660</f>
        <v>8446.09377626557</v>
      </c>
      <c r="K660" s="9" t="n">
        <f aca="false">+Outflows!K660+Fees!K660+'Ongoing Cash Flows'!K660+'Terminal Value'!K660</f>
        <v>8437.14617746578</v>
      </c>
      <c r="L660" s="9" t="n">
        <f aca="false">+Outflows!L660+Fees!L660+'Ongoing Cash Flows'!L660+'Terminal Value'!L660</f>
        <v>8438.16584138516</v>
      </c>
      <c r="M660" s="9" t="n">
        <f aca="false">+Outflows!M660+Fees!M660+'Ongoing Cash Flows'!M660+'Terminal Value'!M660</f>
        <v>8410.36754316295</v>
      </c>
      <c r="N660" s="9" t="n">
        <f aca="false">+Outflows!N660+Fees!N660+'Ongoing Cash Flows'!N660+'Terminal Value'!N660</f>
        <v>8392.51310885325</v>
      </c>
      <c r="O660" s="9" t="n">
        <f aca="false">+Outflows!O660+Fees!O660+'Ongoing Cash Flows'!O660+'Terminal Value'!O660</f>
        <v>8066.59722603109</v>
      </c>
      <c r="P660" s="9" t="n">
        <f aca="false">+Outflows!P660+Fees!P660+'Ongoing Cash Flows'!P660+'Terminal Value'!P660</f>
        <v>7958.53062332743</v>
      </c>
      <c r="Q660" s="9" t="n">
        <f aca="false">+Outflows!Q660+Fees!Q660+'Ongoing Cash Flows'!Q660+'Terminal Value'!Q660</f>
        <v>7930.18218120349</v>
      </c>
      <c r="R660" s="9" t="n">
        <f aca="false">+Outflows!R660+Fees!R660+'Ongoing Cash Flows'!R660+'Terminal Value'!R660</f>
        <v>1138.59079431678</v>
      </c>
      <c r="S660" s="9" t="n">
        <f aca="false">+Outflows!S660+Fees!S660+'Ongoing Cash Flows'!S660+'Terminal Value'!S660</f>
        <v>0</v>
      </c>
      <c r="T660" s="9" t="n">
        <f aca="false">+Outflows!T660+Fees!T660+'Ongoing Cash Flows'!T660+'Terminal Value'!T660</f>
        <v>0</v>
      </c>
      <c r="U660" s="9" t="n">
        <f aca="false">+Outflows!U660+Fees!U660+'Ongoing Cash Flows'!U660+'Terminal Value'!U660</f>
        <v>0</v>
      </c>
      <c r="V660" s="9" t="n">
        <f aca="false">+Outflows!V660+Fees!V660+'Ongoing Cash Flows'!V660+'Terminal Value'!V660</f>
        <v>0</v>
      </c>
      <c r="W660" s="9" t="n">
        <f aca="false">+Outflows!W660+Fees!W660+'Ongoing Cash Flows'!W660+'Terminal Value'!W660</f>
        <v>0</v>
      </c>
      <c r="X660" s="9" t="n">
        <f aca="false">+Outflows!X660+Fees!X660+'Ongoing Cash Flows'!X660+'Terminal Value'!X660</f>
        <v>0</v>
      </c>
      <c r="Y660" s="9" t="n">
        <f aca="false">+Outflows!Y660+Fees!Y660+'Ongoing Cash Flows'!Y660+'Terminal Value'!Y660</f>
        <v>0</v>
      </c>
      <c r="Z660" s="9" t="n">
        <f aca="false">+Outflows!Z660+Fees!Z660+'Ongoing Cash Flows'!Z660+'Terminal Value'!Z660</f>
        <v>0</v>
      </c>
      <c r="AA660" s="9" t="n">
        <f aca="false">+Outflows!AA660+Fees!AA660+'Ongoing Cash Flows'!AA660+'Terminal Value'!AA660</f>
        <v>0</v>
      </c>
      <c r="AB660" s="9" t="n">
        <f aca="false">+Outflows!AB660+Fees!AB660+'Ongoing Cash Flows'!AB660+'Terminal Value'!AB660</f>
        <v>0</v>
      </c>
      <c r="AC660" s="9" t="n">
        <f aca="false">+Outflows!AC660+Fees!AC660+'Ongoing Cash Flows'!AC660+'Terminal Value'!AC660</f>
        <v>0</v>
      </c>
      <c r="AD660" s="9" t="n">
        <f aca="false">+Outflows!AD660+Fees!AD660+'Ongoing Cash Flows'!AD660+'Terminal Value'!AD660</f>
        <v>0</v>
      </c>
      <c r="AE660" s="9" t="n">
        <f aca="false">+Outflows!AE660+Fees!AE660+'Ongoing Cash Flows'!AE660+'Terminal Value'!AE660</f>
        <v>0</v>
      </c>
      <c r="AF660" s="9" t="n">
        <f aca="false">+Outflows!AF660+Fees!AF660+'Ongoing Cash Flows'!AF660+'Terminal Value'!AF660</f>
        <v>0</v>
      </c>
      <c r="AG660" s="9" t="n">
        <f aca="false">+Outflows!AG660+Fees!AG660+'Ongoing Cash Flows'!AG660+'Terminal Value'!AG660</f>
        <v>0</v>
      </c>
      <c r="AH660" s="9" t="n">
        <f aca="false">+Outflows!AH660+Fees!AH660+'Ongoing Cash Flows'!AH660+'Terminal Value'!AH660</f>
        <v>0</v>
      </c>
      <c r="AI660" s="9" t="n">
        <f aca="false">+Outflows!AI660+Fees!AI660+'Ongoing Cash Flows'!AI660+'Terminal Value'!AI660</f>
        <v>0</v>
      </c>
      <c r="AJ660" s="9" t="n">
        <f aca="false">+Outflows!AJ660+Fees!AJ660+'Ongoing Cash Flows'!AJ660+'Terminal Value'!AJ660</f>
        <v>0</v>
      </c>
      <c r="AK660" s="9"/>
      <c r="AL660" s="1"/>
      <c r="AM660" s="32"/>
      <c r="AN660" s="33" t="n">
        <f aca="false">IF(ISERROR(XIRR(B660:AJ660,IRRDates)),-1,XIRR(B660:AJ660,IRRDates))</f>
        <v>0.0516285123208233</v>
      </c>
      <c r="AO660" s="9" t="n">
        <f aca="false">SUMPRODUCT(B660:AJ660,PVRf)</f>
        <v>0</v>
      </c>
      <c r="AP660" s="9" t="n">
        <f aca="false">MIN(0,AO660-$AO$1004)^2</f>
        <v>0</v>
      </c>
      <c r="AQ660" s="9" t="n">
        <f aca="false">MAX(0,AO660-$AO$1004)^2</f>
        <v>0</v>
      </c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20"/>
      <c r="CM660" s="20"/>
      <c r="CN660" s="20"/>
      <c r="CO660" s="20"/>
      <c r="CP660" s="20"/>
    </row>
    <row r="661" customFormat="false" ht="11.25" hidden="false" customHeight="false" outlineLevel="0" collapsed="false">
      <c r="A661" s="1" t="n">
        <v>659</v>
      </c>
      <c r="B661" s="9" t="n">
        <f aca="false">+Outflows!B661+Fees!B661+'Ongoing Cash Flows'!B661+'Terminal Value'!B661</f>
        <v>-85794.6358660863</v>
      </c>
      <c r="C661" s="9" t="n">
        <f aca="false">+Outflows!C661+Fees!C661+'Ongoing Cash Flows'!C661+'Terminal Value'!C661</f>
        <v>14027.7480697083</v>
      </c>
      <c r="D661" s="9" t="n">
        <f aca="false">+Outflows!D661+Fees!D661+'Ongoing Cash Flows'!D661+'Terminal Value'!D661</f>
        <v>11835.1270399727</v>
      </c>
      <c r="E661" s="9" t="n">
        <f aca="false">+Outflows!E661+Fees!E661+'Ongoing Cash Flows'!E661+'Terminal Value'!E661</f>
        <v>9819.10781264577</v>
      </c>
      <c r="F661" s="9" t="n">
        <f aca="false">+Outflows!F661+Fees!F661+'Ongoing Cash Flows'!F661+'Terminal Value'!F661</f>
        <v>9485.31727983252</v>
      </c>
      <c r="G661" s="9" t="n">
        <f aca="false">+Outflows!G661+Fees!G661+'Ongoing Cash Flows'!G661+'Terminal Value'!G661</f>
        <v>9211.95806976583</v>
      </c>
      <c r="H661" s="9" t="n">
        <f aca="false">+Outflows!H661+Fees!H661+'Ongoing Cash Flows'!H661+'Terminal Value'!H661</f>
        <v>8289.62743132407</v>
      </c>
      <c r="I661" s="9" t="n">
        <f aca="false">+Outflows!I661+Fees!I661+'Ongoing Cash Flows'!I661+'Terminal Value'!I661</f>
        <v>8149.40670122634</v>
      </c>
      <c r="J661" s="9" t="n">
        <f aca="false">+Outflows!J661+Fees!J661+'Ongoing Cash Flows'!J661+'Terminal Value'!J661</f>
        <v>8136.97249869135</v>
      </c>
      <c r="K661" s="9" t="n">
        <f aca="false">+Outflows!K661+Fees!K661+'Ongoing Cash Flows'!K661+'Terminal Value'!K661</f>
        <v>8127.50096552278</v>
      </c>
      <c r="L661" s="9" t="n">
        <f aca="false">+Outflows!L661+Fees!L661+'Ongoing Cash Flows'!L661+'Terminal Value'!L661</f>
        <v>8129.04456381094</v>
      </c>
      <c r="M661" s="9" t="n">
        <f aca="false">+Outflows!M661+Fees!M661+'Ongoing Cash Flows'!M661+'Terminal Value'!M661</f>
        <v>8100.72233121996</v>
      </c>
      <c r="N661" s="9" t="n">
        <f aca="false">+Outflows!N661+Fees!N661+'Ongoing Cash Flows'!N661+'Terminal Value'!N661</f>
        <v>8083.39183127903</v>
      </c>
      <c r="O661" s="9" t="n">
        <f aca="false">+Outflows!O661+Fees!O661+'Ongoing Cash Flows'!O661+'Terminal Value'!O661</f>
        <v>7756.95201408809</v>
      </c>
      <c r="P661" s="9" t="n">
        <f aca="false">+Outflows!P661+Fees!P661+'Ongoing Cash Flows'!P661+'Terminal Value'!P661</f>
        <v>7649.40934575321</v>
      </c>
      <c r="Q661" s="9" t="n">
        <f aca="false">+Outflows!Q661+Fees!Q661+'Ongoing Cash Flows'!Q661+'Terminal Value'!Q661</f>
        <v>7620.5369692605</v>
      </c>
      <c r="R661" s="9" t="n">
        <f aca="false">+Outflows!R661+Fees!R661+'Ongoing Cash Flows'!R661+'Terminal Value'!R661</f>
        <v>984.030155529663</v>
      </c>
      <c r="S661" s="9" t="n">
        <f aca="false">+Outflows!S661+Fees!S661+'Ongoing Cash Flows'!S661+'Terminal Value'!S661</f>
        <v>0</v>
      </c>
      <c r="T661" s="9" t="n">
        <f aca="false">+Outflows!T661+Fees!T661+'Ongoing Cash Flows'!T661+'Terminal Value'!T661</f>
        <v>0</v>
      </c>
      <c r="U661" s="9" t="n">
        <f aca="false">+Outflows!U661+Fees!U661+'Ongoing Cash Flows'!U661+'Terminal Value'!U661</f>
        <v>0</v>
      </c>
      <c r="V661" s="9" t="n">
        <f aca="false">+Outflows!V661+Fees!V661+'Ongoing Cash Flows'!V661+'Terminal Value'!V661</f>
        <v>0</v>
      </c>
      <c r="W661" s="9" t="n">
        <f aca="false">+Outflows!W661+Fees!W661+'Ongoing Cash Flows'!W661+'Terminal Value'!W661</f>
        <v>0</v>
      </c>
      <c r="X661" s="9" t="n">
        <f aca="false">+Outflows!X661+Fees!X661+'Ongoing Cash Flows'!X661+'Terminal Value'!X661</f>
        <v>0</v>
      </c>
      <c r="Y661" s="9" t="n">
        <f aca="false">+Outflows!Y661+Fees!Y661+'Ongoing Cash Flows'!Y661+'Terminal Value'!Y661</f>
        <v>0</v>
      </c>
      <c r="Z661" s="9" t="n">
        <f aca="false">+Outflows!Z661+Fees!Z661+'Ongoing Cash Flows'!Z661+'Terminal Value'!Z661</f>
        <v>0</v>
      </c>
      <c r="AA661" s="9" t="n">
        <f aca="false">+Outflows!AA661+Fees!AA661+'Ongoing Cash Flows'!AA661+'Terminal Value'!AA661</f>
        <v>0</v>
      </c>
      <c r="AB661" s="9" t="n">
        <f aca="false">+Outflows!AB661+Fees!AB661+'Ongoing Cash Flows'!AB661+'Terminal Value'!AB661</f>
        <v>0</v>
      </c>
      <c r="AC661" s="9" t="n">
        <f aca="false">+Outflows!AC661+Fees!AC661+'Ongoing Cash Flows'!AC661+'Terminal Value'!AC661</f>
        <v>0</v>
      </c>
      <c r="AD661" s="9" t="n">
        <f aca="false">+Outflows!AD661+Fees!AD661+'Ongoing Cash Flows'!AD661+'Terminal Value'!AD661</f>
        <v>0</v>
      </c>
      <c r="AE661" s="9" t="n">
        <f aca="false">+Outflows!AE661+Fees!AE661+'Ongoing Cash Flows'!AE661+'Terminal Value'!AE661</f>
        <v>0</v>
      </c>
      <c r="AF661" s="9" t="n">
        <f aca="false">+Outflows!AF661+Fees!AF661+'Ongoing Cash Flows'!AF661+'Terminal Value'!AF661</f>
        <v>0</v>
      </c>
      <c r="AG661" s="9" t="n">
        <f aca="false">+Outflows!AG661+Fees!AG661+'Ongoing Cash Flows'!AG661+'Terminal Value'!AG661</f>
        <v>0</v>
      </c>
      <c r="AH661" s="9" t="n">
        <f aca="false">+Outflows!AH661+Fees!AH661+'Ongoing Cash Flows'!AH661+'Terminal Value'!AH661</f>
        <v>0</v>
      </c>
      <c r="AI661" s="9" t="n">
        <f aca="false">+Outflows!AI661+Fees!AI661+'Ongoing Cash Flows'!AI661+'Terminal Value'!AI661</f>
        <v>0</v>
      </c>
      <c r="AJ661" s="9" t="n">
        <f aca="false">+Outflows!AJ661+Fees!AJ661+'Ongoing Cash Flows'!AJ661+'Terminal Value'!AJ661</f>
        <v>0</v>
      </c>
      <c r="AK661" s="9"/>
      <c r="AL661" s="1"/>
      <c r="AM661" s="32"/>
      <c r="AN661" s="33" t="n">
        <f aca="false">IF(ISERROR(XIRR(B661:AJ661,IRRDates)),-1,XIRR(B661:AJ661,IRRDates))</f>
        <v>0.0701076203055627</v>
      </c>
      <c r="AO661" s="9" t="n">
        <f aca="false">SUMPRODUCT(B661:AJ661,PVRf)</f>
        <v>0</v>
      </c>
      <c r="AP661" s="9" t="n">
        <f aca="false">MIN(0,AO661-$AO$1004)^2</f>
        <v>0</v>
      </c>
      <c r="AQ661" s="9" t="n">
        <f aca="false">MAX(0,AO661-$AO$1004)^2</f>
        <v>0</v>
      </c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20"/>
      <c r="CM661" s="20"/>
      <c r="CN661" s="20"/>
      <c r="CO661" s="20"/>
      <c r="CP661" s="20"/>
    </row>
    <row r="662" customFormat="false" ht="11.25" hidden="false" customHeight="false" outlineLevel="0" collapsed="false">
      <c r="A662" s="1" t="n">
        <v>660</v>
      </c>
      <c r="B662" s="9" t="n">
        <f aca="false">+Outflows!B662+Fees!B662+'Ongoing Cash Flows'!B662+'Terminal Value'!B662</f>
        <v>-86459.6593538111</v>
      </c>
      <c r="C662" s="9" t="n">
        <f aca="false">+Outflows!C662+Fees!C662+'Ongoing Cash Flows'!C662+'Terminal Value'!C662</f>
        <v>13978.2340622349</v>
      </c>
      <c r="D662" s="9" t="n">
        <f aca="false">+Outflows!D662+Fees!D662+'Ongoing Cash Flows'!D662+'Terminal Value'!D662</f>
        <v>11847.6187753578</v>
      </c>
      <c r="E662" s="9" t="n">
        <f aca="false">+Outflows!E662+Fees!E662+'Ongoing Cash Flows'!E662+'Terminal Value'!E662</f>
        <v>9825.49894523649</v>
      </c>
      <c r="F662" s="9" t="n">
        <f aca="false">+Outflows!F662+Fees!F662+'Ongoing Cash Flows'!F662+'Terminal Value'!F662</f>
        <v>9417.15375992583</v>
      </c>
      <c r="G662" s="9" t="n">
        <f aca="false">+Outflows!G662+Fees!G662+'Ongoing Cash Flows'!G662+'Terminal Value'!G662</f>
        <v>9191.44480218877</v>
      </c>
      <c r="H662" s="9" t="n">
        <f aca="false">+Outflows!H662+Fees!H662+'Ongoing Cash Flows'!H662+'Terminal Value'!H662</f>
        <v>8305.73578984937</v>
      </c>
      <c r="I662" s="9" t="n">
        <f aca="false">+Outflows!I662+Fees!I662+'Ongoing Cash Flows'!I662+'Terminal Value'!I662</f>
        <v>8164.66180801595</v>
      </c>
      <c r="J662" s="9" t="n">
        <f aca="false">+Outflows!J662+Fees!J662+'Ongoing Cash Flows'!J662+'Terminal Value'!J662</f>
        <v>8152.22760548096</v>
      </c>
      <c r="K662" s="9" t="n">
        <f aca="false">+Outflows!K662+Fees!K662+'Ongoing Cash Flows'!K662+'Terminal Value'!K662</f>
        <v>8142.7819284256</v>
      </c>
      <c r="L662" s="9" t="n">
        <f aca="false">+Outflows!L662+Fees!L662+'Ongoing Cash Flows'!L662+'Terminal Value'!L662</f>
        <v>8144.29967060055</v>
      </c>
      <c r="M662" s="9" t="n">
        <f aca="false">+Outflows!M662+Fees!M662+'Ongoing Cash Flows'!M662+'Terminal Value'!M662</f>
        <v>8116.00329412278</v>
      </c>
      <c r="N662" s="9" t="n">
        <f aca="false">+Outflows!N662+Fees!N662+'Ongoing Cash Flows'!N662+'Terminal Value'!N662</f>
        <v>8098.64693806865</v>
      </c>
      <c r="O662" s="9" t="n">
        <f aca="false">+Outflows!O662+Fees!O662+'Ongoing Cash Flows'!O662+'Terminal Value'!O662</f>
        <v>7772.23297699092</v>
      </c>
      <c r="P662" s="9" t="n">
        <f aca="false">+Outflows!P662+Fees!P662+'Ongoing Cash Flows'!P662+'Terminal Value'!P662</f>
        <v>7664.66445254283</v>
      </c>
      <c r="Q662" s="9" t="n">
        <f aca="false">+Outflows!Q662+Fees!Q662+'Ongoing Cash Flows'!Q662+'Terminal Value'!Q662</f>
        <v>7635.81793216332</v>
      </c>
      <c r="R662" s="9" t="n">
        <f aca="false">+Outflows!R662+Fees!R662+'Ongoing Cash Flows'!R662+'Terminal Value'!R662</f>
        <v>991.657708924472</v>
      </c>
      <c r="S662" s="9" t="n">
        <f aca="false">+Outflows!S662+Fees!S662+'Ongoing Cash Flows'!S662+'Terminal Value'!S662</f>
        <v>0</v>
      </c>
      <c r="T662" s="9" t="n">
        <f aca="false">+Outflows!T662+Fees!T662+'Ongoing Cash Flows'!T662+'Terminal Value'!T662</f>
        <v>0</v>
      </c>
      <c r="U662" s="9" t="n">
        <f aca="false">+Outflows!U662+Fees!U662+'Ongoing Cash Flows'!U662+'Terminal Value'!U662</f>
        <v>0</v>
      </c>
      <c r="V662" s="9" t="n">
        <f aca="false">+Outflows!V662+Fees!V662+'Ongoing Cash Flows'!V662+'Terminal Value'!V662</f>
        <v>0</v>
      </c>
      <c r="W662" s="9" t="n">
        <f aca="false">+Outflows!W662+Fees!W662+'Ongoing Cash Flows'!W662+'Terminal Value'!W662</f>
        <v>0</v>
      </c>
      <c r="X662" s="9" t="n">
        <f aca="false">+Outflows!X662+Fees!X662+'Ongoing Cash Flows'!X662+'Terminal Value'!X662</f>
        <v>0</v>
      </c>
      <c r="Y662" s="9" t="n">
        <f aca="false">+Outflows!Y662+Fees!Y662+'Ongoing Cash Flows'!Y662+'Terminal Value'!Y662</f>
        <v>0</v>
      </c>
      <c r="Z662" s="9" t="n">
        <f aca="false">+Outflows!Z662+Fees!Z662+'Ongoing Cash Flows'!Z662+'Terminal Value'!Z662</f>
        <v>0</v>
      </c>
      <c r="AA662" s="9" t="n">
        <f aca="false">+Outflows!AA662+Fees!AA662+'Ongoing Cash Flows'!AA662+'Terminal Value'!AA662</f>
        <v>0</v>
      </c>
      <c r="AB662" s="9" t="n">
        <f aca="false">+Outflows!AB662+Fees!AB662+'Ongoing Cash Flows'!AB662+'Terminal Value'!AB662</f>
        <v>0</v>
      </c>
      <c r="AC662" s="9" t="n">
        <f aca="false">+Outflows!AC662+Fees!AC662+'Ongoing Cash Flows'!AC662+'Terminal Value'!AC662</f>
        <v>0</v>
      </c>
      <c r="AD662" s="9" t="n">
        <f aca="false">+Outflows!AD662+Fees!AD662+'Ongoing Cash Flows'!AD662+'Terminal Value'!AD662</f>
        <v>0</v>
      </c>
      <c r="AE662" s="9" t="n">
        <f aca="false">+Outflows!AE662+Fees!AE662+'Ongoing Cash Flows'!AE662+'Terminal Value'!AE662</f>
        <v>0</v>
      </c>
      <c r="AF662" s="9" t="n">
        <f aca="false">+Outflows!AF662+Fees!AF662+'Ongoing Cash Flows'!AF662+'Terminal Value'!AF662</f>
        <v>0</v>
      </c>
      <c r="AG662" s="9" t="n">
        <f aca="false">+Outflows!AG662+Fees!AG662+'Ongoing Cash Flows'!AG662+'Terminal Value'!AG662</f>
        <v>0</v>
      </c>
      <c r="AH662" s="9" t="n">
        <f aca="false">+Outflows!AH662+Fees!AH662+'Ongoing Cash Flows'!AH662+'Terminal Value'!AH662</f>
        <v>0</v>
      </c>
      <c r="AI662" s="9" t="n">
        <f aca="false">+Outflows!AI662+Fees!AI662+'Ongoing Cash Flows'!AI662+'Terminal Value'!AI662</f>
        <v>0</v>
      </c>
      <c r="AJ662" s="9" t="n">
        <f aca="false">+Outflows!AJ662+Fees!AJ662+'Ongoing Cash Flows'!AJ662+'Terminal Value'!AJ662</f>
        <v>0</v>
      </c>
      <c r="AK662" s="9"/>
      <c r="AL662" s="1"/>
      <c r="AM662" s="32"/>
      <c r="AN662" s="33" t="n">
        <f aca="false">IF(ISERROR(XIRR(B662:AJ662,IRRDates)),-1,XIRR(B662:AJ662,IRRDates))</f>
        <v>0.0687207429952131</v>
      </c>
      <c r="AO662" s="9" t="n">
        <f aca="false">SUMPRODUCT(B662:AJ662,PVRf)</f>
        <v>0</v>
      </c>
      <c r="AP662" s="9" t="n">
        <f aca="false">MIN(0,AO662-$AO$1004)^2</f>
        <v>0</v>
      </c>
      <c r="AQ662" s="9" t="n">
        <f aca="false">MAX(0,AO662-$AO$1004)^2</f>
        <v>0</v>
      </c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20"/>
      <c r="CM662" s="20"/>
      <c r="CN662" s="20"/>
      <c r="CO662" s="20"/>
      <c r="CP662" s="20"/>
    </row>
    <row r="663" customFormat="false" ht="11.25" hidden="false" customHeight="false" outlineLevel="0" collapsed="false">
      <c r="A663" s="1" t="n">
        <v>661</v>
      </c>
      <c r="B663" s="9" t="n">
        <f aca="false">+Outflows!B663+Fees!B663+'Ongoing Cash Flows'!B663+'Terminal Value'!B663</f>
        <v>-94938.0603283076</v>
      </c>
      <c r="C663" s="9" t="n">
        <f aca="false">+Outflows!C663+Fees!C663+'Ongoing Cash Flows'!C663+'Terminal Value'!C663</f>
        <v>14121.4102088423</v>
      </c>
      <c r="D663" s="9" t="n">
        <f aca="false">+Outflows!D663+Fees!D663+'Ongoing Cash Flows'!D663+'Terminal Value'!D663</f>
        <v>12187.1072073928</v>
      </c>
      <c r="E663" s="9" t="n">
        <f aca="false">+Outflows!E663+Fees!E663+'Ongoing Cash Flows'!E663+'Terminal Value'!E663</f>
        <v>10031.1534839389</v>
      </c>
      <c r="F663" s="9" t="n">
        <f aca="false">+Outflows!F663+Fees!F663+'Ongoing Cash Flows'!F663+'Terminal Value'!F663</f>
        <v>9709.55423616854</v>
      </c>
      <c r="G663" s="9" t="n">
        <f aca="false">+Outflows!G663+Fees!G663+'Ongoing Cash Flows'!G663+'Terminal Value'!G663</f>
        <v>9405.50810433858</v>
      </c>
      <c r="H663" s="9" t="n">
        <f aca="false">+Outflows!H663+Fees!H663+'Ongoing Cash Flows'!H663+'Terminal Value'!H663</f>
        <v>8511.10165306986</v>
      </c>
      <c r="I663" s="9" t="n">
        <f aca="false">+Outflows!I663+Fees!I663+'Ongoing Cash Flows'!I663+'Terminal Value'!I663</f>
        <v>8359.14954365012</v>
      </c>
      <c r="J663" s="9" t="n">
        <f aca="false">+Outflows!J663+Fees!J663+'Ongoing Cash Flows'!J663+'Terminal Value'!J663</f>
        <v>8346.71534111513</v>
      </c>
      <c r="K663" s="9" t="n">
        <f aca="false">+Outflows!K663+Fees!K663+'Ongoing Cash Flows'!K663+'Terminal Value'!K663</f>
        <v>8337.59930428966</v>
      </c>
      <c r="L663" s="9" t="n">
        <f aca="false">+Outflows!L663+Fees!L663+'Ongoing Cash Flows'!L663+'Terminal Value'!L663</f>
        <v>8338.78740623472</v>
      </c>
      <c r="M663" s="9" t="n">
        <f aca="false">+Outflows!M663+Fees!M663+'Ongoing Cash Flows'!M663+'Terminal Value'!M663</f>
        <v>8310.82066998684</v>
      </c>
      <c r="N663" s="9" t="n">
        <f aca="false">+Outflows!N663+Fees!N663+'Ongoing Cash Flows'!N663+'Terminal Value'!N663</f>
        <v>8293.13467370282</v>
      </c>
      <c r="O663" s="9" t="n">
        <f aca="false">+Outflows!O663+Fees!O663+'Ongoing Cash Flows'!O663+'Terminal Value'!O663</f>
        <v>7967.05035285497</v>
      </c>
      <c r="P663" s="9" t="n">
        <f aca="false">+Outflows!P663+Fees!P663+'Ongoing Cash Flows'!P663+'Terminal Value'!P663</f>
        <v>7859.152188177</v>
      </c>
      <c r="Q663" s="9" t="n">
        <f aca="false">+Outflows!Q663+Fees!Q663+'Ongoing Cash Flows'!Q663+'Terminal Value'!Q663</f>
        <v>7830.63530802738</v>
      </c>
      <c r="R663" s="9" t="n">
        <f aca="false">+Outflows!R663+Fees!R663+'Ongoing Cash Flows'!R663+'Terminal Value'!R663</f>
        <v>1088.90157674156</v>
      </c>
      <c r="S663" s="9" t="n">
        <f aca="false">+Outflows!S663+Fees!S663+'Ongoing Cash Flows'!S663+'Terminal Value'!S663</f>
        <v>0</v>
      </c>
      <c r="T663" s="9" t="n">
        <f aca="false">+Outflows!T663+Fees!T663+'Ongoing Cash Flows'!T663+'Terminal Value'!T663</f>
        <v>0</v>
      </c>
      <c r="U663" s="9" t="n">
        <f aca="false">+Outflows!U663+Fees!U663+'Ongoing Cash Flows'!U663+'Terminal Value'!U663</f>
        <v>0</v>
      </c>
      <c r="V663" s="9" t="n">
        <f aca="false">+Outflows!V663+Fees!V663+'Ongoing Cash Flows'!V663+'Terminal Value'!V663</f>
        <v>0</v>
      </c>
      <c r="W663" s="9" t="n">
        <f aca="false">+Outflows!W663+Fees!W663+'Ongoing Cash Flows'!W663+'Terminal Value'!W663</f>
        <v>0</v>
      </c>
      <c r="X663" s="9" t="n">
        <f aca="false">+Outflows!X663+Fees!X663+'Ongoing Cash Flows'!X663+'Terminal Value'!X663</f>
        <v>0</v>
      </c>
      <c r="Y663" s="9" t="n">
        <f aca="false">+Outflows!Y663+Fees!Y663+'Ongoing Cash Flows'!Y663+'Terminal Value'!Y663</f>
        <v>0</v>
      </c>
      <c r="Z663" s="9" t="n">
        <f aca="false">+Outflows!Z663+Fees!Z663+'Ongoing Cash Flows'!Z663+'Terminal Value'!Z663</f>
        <v>0</v>
      </c>
      <c r="AA663" s="9" t="n">
        <f aca="false">+Outflows!AA663+Fees!AA663+'Ongoing Cash Flows'!AA663+'Terminal Value'!AA663</f>
        <v>0</v>
      </c>
      <c r="AB663" s="9" t="n">
        <f aca="false">+Outflows!AB663+Fees!AB663+'Ongoing Cash Flows'!AB663+'Terminal Value'!AB663</f>
        <v>0</v>
      </c>
      <c r="AC663" s="9" t="n">
        <f aca="false">+Outflows!AC663+Fees!AC663+'Ongoing Cash Flows'!AC663+'Terminal Value'!AC663</f>
        <v>0</v>
      </c>
      <c r="AD663" s="9" t="n">
        <f aca="false">+Outflows!AD663+Fees!AD663+'Ongoing Cash Flows'!AD663+'Terminal Value'!AD663</f>
        <v>0</v>
      </c>
      <c r="AE663" s="9" t="n">
        <f aca="false">+Outflows!AE663+Fees!AE663+'Ongoing Cash Flows'!AE663+'Terminal Value'!AE663</f>
        <v>0</v>
      </c>
      <c r="AF663" s="9" t="n">
        <f aca="false">+Outflows!AF663+Fees!AF663+'Ongoing Cash Flows'!AF663+'Terminal Value'!AF663</f>
        <v>0</v>
      </c>
      <c r="AG663" s="9" t="n">
        <f aca="false">+Outflows!AG663+Fees!AG663+'Ongoing Cash Flows'!AG663+'Terminal Value'!AG663</f>
        <v>0</v>
      </c>
      <c r="AH663" s="9" t="n">
        <f aca="false">+Outflows!AH663+Fees!AH663+'Ongoing Cash Flows'!AH663+'Terminal Value'!AH663</f>
        <v>0</v>
      </c>
      <c r="AI663" s="9" t="n">
        <f aca="false">+Outflows!AI663+Fees!AI663+'Ongoing Cash Flows'!AI663+'Terminal Value'!AI663</f>
        <v>0</v>
      </c>
      <c r="AJ663" s="9" t="n">
        <f aca="false">+Outflows!AJ663+Fees!AJ663+'Ongoing Cash Flows'!AJ663+'Terminal Value'!AJ663</f>
        <v>0</v>
      </c>
      <c r="AK663" s="9"/>
      <c r="AL663" s="1"/>
      <c r="AM663" s="32"/>
      <c r="AN663" s="33" t="n">
        <f aca="false">IF(ISERROR(XIRR(B663:AJ663,IRRDates)),-1,XIRR(B663:AJ663,IRRDates))</f>
        <v>0.0566855444558118</v>
      </c>
      <c r="AO663" s="9" t="n">
        <f aca="false">SUMPRODUCT(B663:AJ663,PVRf)</f>
        <v>0</v>
      </c>
      <c r="AP663" s="9" t="n">
        <f aca="false">MIN(0,AO663-$AO$1004)^2</f>
        <v>0</v>
      </c>
      <c r="AQ663" s="9" t="n">
        <f aca="false">MAX(0,AO663-$AO$1004)^2</f>
        <v>0</v>
      </c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20"/>
      <c r="CM663" s="20"/>
      <c r="CN663" s="20"/>
      <c r="CO663" s="20"/>
      <c r="CP663" s="20"/>
    </row>
    <row r="664" customFormat="false" ht="11.25" hidden="false" customHeight="false" outlineLevel="0" collapsed="false">
      <c r="A664" s="1" t="n">
        <v>662</v>
      </c>
      <c r="B664" s="9" t="n">
        <f aca="false">+Outflows!B664+Fees!B664+'Ongoing Cash Flows'!B664+'Terminal Value'!B664</f>
        <v>-88455.2397137672</v>
      </c>
      <c r="C664" s="9" t="n">
        <f aca="false">+Outflows!C664+Fees!C664+'Ongoing Cash Flows'!C664+'Terminal Value'!C664</f>
        <v>14026.1791469859</v>
      </c>
      <c r="D664" s="9" t="n">
        <f aca="false">+Outflows!D664+Fees!D664+'Ongoing Cash Flows'!D664+'Terminal Value'!D664</f>
        <v>11938.2929545853</v>
      </c>
      <c r="E664" s="9" t="n">
        <f aca="false">+Outflows!E664+Fees!E664+'Ongoing Cash Flows'!E664+'Terminal Value'!E664</f>
        <v>9940.19344582266</v>
      </c>
      <c r="F664" s="9" t="n">
        <f aca="false">+Outflows!F664+Fees!F664+'Ongoing Cash Flows'!F664+'Terminal Value'!F664</f>
        <v>9475.14365507048</v>
      </c>
      <c r="G664" s="9" t="n">
        <f aca="false">+Outflows!G664+Fees!G664+'Ongoing Cash Flows'!G664+'Terminal Value'!G664</f>
        <v>9255.09865520384</v>
      </c>
      <c r="H664" s="9" t="n">
        <f aca="false">+Outflows!H664+Fees!H664+'Ongoing Cash Flows'!H664+'Terminal Value'!H664</f>
        <v>8354.07321626752</v>
      </c>
      <c r="I664" s="9" t="n">
        <f aca="false">+Outflows!I664+Fees!I664+'Ongoing Cash Flows'!I664+'Terminal Value'!I664</f>
        <v>8210.43882500906</v>
      </c>
      <c r="J664" s="9" t="n">
        <f aca="false">+Outflows!J664+Fees!J664+'Ongoing Cash Flows'!J664+'Terminal Value'!J664</f>
        <v>8198.00462247407</v>
      </c>
      <c r="K664" s="9" t="n">
        <f aca="false">+Outflows!K664+Fees!K664+'Ongoing Cash Flows'!K664+'Terminal Value'!K664</f>
        <v>8188.6365335831</v>
      </c>
      <c r="L664" s="9" t="n">
        <f aca="false">+Outflows!L664+Fees!L664+'Ongoing Cash Flows'!L664+'Terminal Value'!L664</f>
        <v>8190.07668759366</v>
      </c>
      <c r="M664" s="9" t="n">
        <f aca="false">+Outflows!M664+Fees!M664+'Ongoing Cash Flows'!M664+'Terminal Value'!M664</f>
        <v>8161.85789928028</v>
      </c>
      <c r="N664" s="9" t="n">
        <f aca="false">+Outflows!N664+Fees!N664+'Ongoing Cash Flows'!N664+'Terminal Value'!N664</f>
        <v>8144.42395506175</v>
      </c>
      <c r="O664" s="9" t="n">
        <f aca="false">+Outflows!O664+Fees!O664+'Ongoing Cash Flows'!O664+'Terminal Value'!O664</f>
        <v>7818.08758214841</v>
      </c>
      <c r="P664" s="9" t="n">
        <f aca="false">+Outflows!P664+Fees!P664+'Ongoing Cash Flows'!P664+'Terminal Value'!P664</f>
        <v>7710.44146953593</v>
      </c>
      <c r="Q664" s="9" t="n">
        <f aca="false">+Outflows!Q664+Fees!Q664+'Ongoing Cash Flows'!Q664+'Terminal Value'!Q664</f>
        <v>7681.67253732082</v>
      </c>
      <c r="R664" s="9" t="n">
        <f aca="false">+Outflows!R664+Fees!R664+'Ongoing Cash Flows'!R664+'Terminal Value'!R664</f>
        <v>1014.54621742102</v>
      </c>
      <c r="S664" s="9" t="n">
        <f aca="false">+Outflows!S664+Fees!S664+'Ongoing Cash Flows'!S664+'Terminal Value'!S664</f>
        <v>0</v>
      </c>
      <c r="T664" s="9" t="n">
        <f aca="false">+Outflows!T664+Fees!T664+'Ongoing Cash Flows'!T664+'Terminal Value'!T664</f>
        <v>0</v>
      </c>
      <c r="U664" s="9" t="n">
        <f aca="false">+Outflows!U664+Fees!U664+'Ongoing Cash Flows'!U664+'Terminal Value'!U664</f>
        <v>0</v>
      </c>
      <c r="V664" s="9" t="n">
        <f aca="false">+Outflows!V664+Fees!V664+'Ongoing Cash Flows'!V664+'Terminal Value'!V664</f>
        <v>0</v>
      </c>
      <c r="W664" s="9" t="n">
        <f aca="false">+Outflows!W664+Fees!W664+'Ongoing Cash Flows'!W664+'Terminal Value'!W664</f>
        <v>0</v>
      </c>
      <c r="X664" s="9" t="n">
        <f aca="false">+Outflows!X664+Fees!X664+'Ongoing Cash Flows'!X664+'Terminal Value'!X664</f>
        <v>0</v>
      </c>
      <c r="Y664" s="9" t="n">
        <f aca="false">+Outflows!Y664+Fees!Y664+'Ongoing Cash Flows'!Y664+'Terminal Value'!Y664</f>
        <v>0</v>
      </c>
      <c r="Z664" s="9" t="n">
        <f aca="false">+Outflows!Z664+Fees!Z664+'Ongoing Cash Flows'!Z664+'Terminal Value'!Z664</f>
        <v>0</v>
      </c>
      <c r="AA664" s="9" t="n">
        <f aca="false">+Outflows!AA664+Fees!AA664+'Ongoing Cash Flows'!AA664+'Terminal Value'!AA664</f>
        <v>0</v>
      </c>
      <c r="AB664" s="9" t="n">
        <f aca="false">+Outflows!AB664+Fees!AB664+'Ongoing Cash Flows'!AB664+'Terminal Value'!AB664</f>
        <v>0</v>
      </c>
      <c r="AC664" s="9" t="n">
        <f aca="false">+Outflows!AC664+Fees!AC664+'Ongoing Cash Flows'!AC664+'Terminal Value'!AC664</f>
        <v>0</v>
      </c>
      <c r="AD664" s="9" t="n">
        <f aca="false">+Outflows!AD664+Fees!AD664+'Ongoing Cash Flows'!AD664+'Terminal Value'!AD664</f>
        <v>0</v>
      </c>
      <c r="AE664" s="9" t="n">
        <f aca="false">+Outflows!AE664+Fees!AE664+'Ongoing Cash Flows'!AE664+'Terminal Value'!AE664</f>
        <v>0</v>
      </c>
      <c r="AF664" s="9" t="n">
        <f aca="false">+Outflows!AF664+Fees!AF664+'Ongoing Cash Flows'!AF664+'Terminal Value'!AF664</f>
        <v>0</v>
      </c>
      <c r="AG664" s="9" t="n">
        <f aca="false">+Outflows!AG664+Fees!AG664+'Ongoing Cash Flows'!AG664+'Terminal Value'!AG664</f>
        <v>0</v>
      </c>
      <c r="AH664" s="9" t="n">
        <f aca="false">+Outflows!AH664+Fees!AH664+'Ongoing Cash Flows'!AH664+'Terminal Value'!AH664</f>
        <v>0</v>
      </c>
      <c r="AI664" s="9" t="n">
        <f aca="false">+Outflows!AI664+Fees!AI664+'Ongoing Cash Flows'!AI664+'Terminal Value'!AI664</f>
        <v>0</v>
      </c>
      <c r="AJ664" s="9" t="n">
        <f aca="false">+Outflows!AJ664+Fees!AJ664+'Ongoing Cash Flows'!AJ664+'Terminal Value'!AJ664</f>
        <v>0</v>
      </c>
      <c r="AK664" s="9"/>
      <c r="AL664" s="1"/>
      <c r="AM664" s="32"/>
      <c r="AN664" s="33" t="n">
        <f aca="false">IF(ISERROR(XIRR(B664:AJ664,IRRDates)),-1,XIRR(B664:AJ664,IRRDates))</f>
        <v>0.0658587590586556</v>
      </c>
      <c r="AO664" s="9" t="n">
        <f aca="false">SUMPRODUCT(B664:AJ664,PVRf)</f>
        <v>0</v>
      </c>
      <c r="AP664" s="9" t="n">
        <f aca="false">MIN(0,AO664-$AO$1004)^2</f>
        <v>0</v>
      </c>
      <c r="AQ664" s="9" t="n">
        <f aca="false">MAX(0,AO664-$AO$1004)^2</f>
        <v>0</v>
      </c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20"/>
      <c r="CM664" s="20"/>
      <c r="CN664" s="20"/>
      <c r="CO664" s="20"/>
      <c r="CP664" s="20"/>
    </row>
    <row r="665" customFormat="false" ht="11.25" hidden="false" customHeight="false" outlineLevel="0" collapsed="false">
      <c r="A665" s="1" t="n">
        <v>663</v>
      </c>
      <c r="B665" s="9" t="n">
        <f aca="false">+Outflows!B665+Fees!B665+'Ongoing Cash Flows'!B665+'Terminal Value'!B665</f>
        <v>-90228.7141544785</v>
      </c>
      <c r="C665" s="9" t="n">
        <f aca="false">+Outflows!C665+Fees!C665+'Ongoing Cash Flows'!C665+'Terminal Value'!C665</f>
        <v>14092.0960640068</v>
      </c>
      <c r="D665" s="9" t="n">
        <f aca="false">+Outflows!D665+Fees!D665+'Ongoing Cash Flows'!D665+'Terminal Value'!D665</f>
        <v>11970.0641557414</v>
      </c>
      <c r="E665" s="9" t="n">
        <f aca="false">+Outflows!E665+Fees!E665+'Ongoing Cash Flows'!E665+'Terminal Value'!E665</f>
        <v>10086.8391661249</v>
      </c>
      <c r="F665" s="9" t="n">
        <f aca="false">+Outflows!F665+Fees!F665+'Ongoing Cash Flows'!F665+'Terminal Value'!F665</f>
        <v>9611.96600007931</v>
      </c>
      <c r="G665" s="9" t="n">
        <f aca="false">+Outflows!G665+Fees!G665+'Ongoing Cash Flows'!G665+'Terminal Value'!G665</f>
        <v>9215.77338617974</v>
      </c>
      <c r="H665" s="9" t="n">
        <f aca="false">+Outflows!H665+Fees!H665+'Ongoing Cash Flows'!H665+'Terminal Value'!H665</f>
        <v>8397.03073980429</v>
      </c>
      <c r="I665" s="9" t="n">
        <f aca="false">+Outflows!I665+Fees!I665+'Ongoing Cash Flows'!I665+'Terminal Value'!I665</f>
        <v>8251.12090989942</v>
      </c>
      <c r="J665" s="9" t="n">
        <f aca="false">+Outflows!J665+Fees!J665+'Ongoing Cash Flows'!J665+'Terminal Value'!J665</f>
        <v>8238.68670736443</v>
      </c>
      <c r="K665" s="9" t="n">
        <f aca="false">+Outflows!K665+Fees!K665+'Ongoing Cash Flows'!K665+'Terminal Value'!K665</f>
        <v>8229.38757115972</v>
      </c>
      <c r="L665" s="9" t="n">
        <f aca="false">+Outflows!L665+Fees!L665+'Ongoing Cash Flows'!L665+'Terminal Value'!L665</f>
        <v>8230.75877248402</v>
      </c>
      <c r="M665" s="9" t="n">
        <f aca="false">+Outflows!M665+Fees!M665+'Ongoing Cash Flows'!M665+'Terminal Value'!M665</f>
        <v>8202.6089368569</v>
      </c>
      <c r="N665" s="9" t="n">
        <f aca="false">+Outflows!N665+Fees!N665+'Ongoing Cash Flows'!N665+'Terminal Value'!N665</f>
        <v>8185.10603995212</v>
      </c>
      <c r="O665" s="9" t="n">
        <f aca="false">+Outflows!O665+Fees!O665+'Ongoing Cash Flows'!O665+'Terminal Value'!O665</f>
        <v>7858.83861972503</v>
      </c>
      <c r="P665" s="9" t="n">
        <f aca="false">+Outflows!P665+Fees!P665+'Ongoing Cash Flows'!P665+'Terminal Value'!P665</f>
        <v>7751.12355442629</v>
      </c>
      <c r="Q665" s="9" t="n">
        <f aca="false">+Outflows!Q665+Fees!Q665+'Ongoing Cash Flows'!Q665+'Terminal Value'!Q665</f>
        <v>7722.42357489744</v>
      </c>
      <c r="R665" s="9" t="n">
        <f aca="false">+Outflows!R665+Fees!R665+'Ongoing Cash Flows'!R665+'Terminal Value'!R665</f>
        <v>1034.88725986621</v>
      </c>
      <c r="S665" s="9" t="n">
        <f aca="false">+Outflows!S665+Fees!S665+'Ongoing Cash Flows'!S665+'Terminal Value'!S665</f>
        <v>0</v>
      </c>
      <c r="T665" s="9" t="n">
        <f aca="false">+Outflows!T665+Fees!T665+'Ongoing Cash Flows'!T665+'Terminal Value'!T665</f>
        <v>0</v>
      </c>
      <c r="U665" s="9" t="n">
        <f aca="false">+Outflows!U665+Fees!U665+'Ongoing Cash Flows'!U665+'Terminal Value'!U665</f>
        <v>0</v>
      </c>
      <c r="V665" s="9" t="n">
        <f aca="false">+Outflows!V665+Fees!V665+'Ongoing Cash Flows'!V665+'Terminal Value'!V665</f>
        <v>0</v>
      </c>
      <c r="W665" s="9" t="n">
        <f aca="false">+Outflows!W665+Fees!W665+'Ongoing Cash Flows'!W665+'Terminal Value'!W665</f>
        <v>0</v>
      </c>
      <c r="X665" s="9" t="n">
        <f aca="false">+Outflows!X665+Fees!X665+'Ongoing Cash Flows'!X665+'Terminal Value'!X665</f>
        <v>0</v>
      </c>
      <c r="Y665" s="9" t="n">
        <f aca="false">+Outflows!Y665+Fees!Y665+'Ongoing Cash Flows'!Y665+'Terminal Value'!Y665</f>
        <v>0</v>
      </c>
      <c r="Z665" s="9" t="n">
        <f aca="false">+Outflows!Z665+Fees!Z665+'Ongoing Cash Flows'!Z665+'Terminal Value'!Z665</f>
        <v>0</v>
      </c>
      <c r="AA665" s="9" t="n">
        <f aca="false">+Outflows!AA665+Fees!AA665+'Ongoing Cash Flows'!AA665+'Terminal Value'!AA665</f>
        <v>0</v>
      </c>
      <c r="AB665" s="9" t="n">
        <f aca="false">+Outflows!AB665+Fees!AB665+'Ongoing Cash Flows'!AB665+'Terminal Value'!AB665</f>
        <v>0</v>
      </c>
      <c r="AC665" s="9" t="n">
        <f aca="false">+Outflows!AC665+Fees!AC665+'Ongoing Cash Flows'!AC665+'Terminal Value'!AC665</f>
        <v>0</v>
      </c>
      <c r="AD665" s="9" t="n">
        <f aca="false">+Outflows!AD665+Fees!AD665+'Ongoing Cash Flows'!AD665+'Terminal Value'!AD665</f>
        <v>0</v>
      </c>
      <c r="AE665" s="9" t="n">
        <f aca="false">+Outflows!AE665+Fees!AE665+'Ongoing Cash Flows'!AE665+'Terminal Value'!AE665</f>
        <v>0</v>
      </c>
      <c r="AF665" s="9" t="n">
        <f aca="false">+Outflows!AF665+Fees!AF665+'Ongoing Cash Flows'!AF665+'Terminal Value'!AF665</f>
        <v>0</v>
      </c>
      <c r="AG665" s="9" t="n">
        <f aca="false">+Outflows!AG665+Fees!AG665+'Ongoing Cash Flows'!AG665+'Terminal Value'!AG665</f>
        <v>0</v>
      </c>
      <c r="AH665" s="9" t="n">
        <f aca="false">+Outflows!AH665+Fees!AH665+'Ongoing Cash Flows'!AH665+'Terminal Value'!AH665</f>
        <v>0</v>
      </c>
      <c r="AI665" s="9" t="n">
        <f aca="false">+Outflows!AI665+Fees!AI665+'Ongoing Cash Flows'!AI665+'Terminal Value'!AI665</f>
        <v>0</v>
      </c>
      <c r="AJ665" s="9" t="n">
        <f aca="false">+Outflows!AJ665+Fees!AJ665+'Ongoing Cash Flows'!AJ665+'Terminal Value'!AJ665</f>
        <v>0</v>
      </c>
      <c r="AK665" s="9"/>
      <c r="AL665" s="1"/>
      <c r="AM665" s="32"/>
      <c r="AN665" s="33" t="n">
        <f aca="false">IF(ISERROR(XIRR(B665:AJ665,IRRDates)),-1,XIRR(B665:AJ665,IRRDates))</f>
        <v>0.063430985641794</v>
      </c>
      <c r="AO665" s="9" t="n">
        <f aca="false">SUMPRODUCT(B665:AJ665,PVRf)</f>
        <v>0</v>
      </c>
      <c r="AP665" s="9" t="n">
        <f aca="false">MIN(0,AO665-$AO$1004)^2</f>
        <v>0</v>
      </c>
      <c r="AQ665" s="9" t="n">
        <f aca="false">MAX(0,AO665-$AO$1004)^2</f>
        <v>0</v>
      </c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20"/>
      <c r="CM665" s="20"/>
      <c r="CN665" s="20"/>
      <c r="CO665" s="20"/>
      <c r="CP665" s="20"/>
    </row>
    <row r="666" customFormat="false" ht="11.25" hidden="false" customHeight="false" outlineLevel="0" collapsed="false">
      <c r="A666" s="1" t="n">
        <v>664</v>
      </c>
      <c r="B666" s="9" t="n">
        <f aca="false">+Outflows!B666+Fees!B666+'Ongoing Cash Flows'!B666+'Terminal Value'!B666</f>
        <v>-88979.5808513274</v>
      </c>
      <c r="C666" s="9" t="n">
        <f aca="false">+Outflows!C666+Fees!C666+'Ongoing Cash Flows'!C666+'Terminal Value'!C666</f>
        <v>14105.3903301746</v>
      </c>
      <c r="D666" s="9" t="n">
        <f aca="false">+Outflows!D666+Fees!D666+'Ongoing Cash Flows'!D666+'Terminal Value'!D666</f>
        <v>11941.6390374364</v>
      </c>
      <c r="E666" s="9" t="n">
        <f aca="false">+Outflows!E666+Fees!E666+'Ongoing Cash Flows'!E666+'Terminal Value'!E666</f>
        <v>9851.66078557367</v>
      </c>
      <c r="F666" s="9" t="n">
        <f aca="false">+Outflows!F666+Fees!F666+'Ongoing Cash Flows'!F666+'Terminal Value'!F666</f>
        <v>9546.44362630832</v>
      </c>
      <c r="G666" s="9" t="n">
        <f aca="false">+Outflows!G666+Fees!G666+'Ongoing Cash Flows'!G666+'Terminal Value'!G666</f>
        <v>9278.12872559939</v>
      </c>
      <c r="H666" s="9" t="n">
        <f aca="false">+Outflows!H666+Fees!H666+'Ongoing Cash Flows'!H666+'Terminal Value'!H666</f>
        <v>8366.77393314337</v>
      </c>
      <c r="I666" s="9" t="n">
        <f aca="false">+Outflows!I666+Fees!I666+'Ongoing Cash Flows'!I666+'Terminal Value'!I666</f>
        <v>8222.46679123178</v>
      </c>
      <c r="J666" s="9" t="n">
        <f aca="false">+Outflows!J666+Fees!J666+'Ongoing Cash Flows'!J666+'Terminal Value'!J666</f>
        <v>8210.03258869679</v>
      </c>
      <c r="K666" s="9" t="n">
        <f aca="false">+Outflows!K666+Fees!K666+'Ongoing Cash Flows'!K666+'Terminal Value'!K666</f>
        <v>8200.68488618925</v>
      </c>
      <c r="L666" s="9" t="n">
        <f aca="false">+Outflows!L666+Fees!L666+'Ongoing Cash Flows'!L666+'Terminal Value'!L666</f>
        <v>8202.10465381638</v>
      </c>
      <c r="M666" s="9" t="n">
        <f aca="false">+Outflows!M666+Fees!M666+'Ongoing Cash Flows'!M666+'Terminal Value'!M666</f>
        <v>8173.90625188643</v>
      </c>
      <c r="N666" s="9" t="n">
        <f aca="false">+Outflows!N666+Fees!N666+'Ongoing Cash Flows'!N666+'Terminal Value'!N666</f>
        <v>8156.45192128447</v>
      </c>
      <c r="O666" s="9" t="n">
        <f aca="false">+Outflows!O666+Fees!O666+'Ongoing Cash Flows'!O666+'Terminal Value'!O666</f>
        <v>7830.13593475456</v>
      </c>
      <c r="P666" s="9" t="n">
        <f aca="false">+Outflows!P666+Fees!P666+'Ongoing Cash Flows'!P666+'Terminal Value'!P666</f>
        <v>7722.46943575865</v>
      </c>
      <c r="Q666" s="9" t="n">
        <f aca="false">+Outflows!Q666+Fees!Q666+'Ongoing Cash Flows'!Q666+'Terminal Value'!Q666</f>
        <v>7693.72088992697</v>
      </c>
      <c r="R666" s="9" t="n">
        <f aca="false">+Outflows!R666+Fees!R666+'Ongoing Cash Flows'!R666+'Terminal Value'!R666</f>
        <v>1020.56020053239</v>
      </c>
      <c r="S666" s="9" t="n">
        <f aca="false">+Outflows!S666+Fees!S666+'Ongoing Cash Flows'!S666+'Terminal Value'!S666</f>
        <v>0</v>
      </c>
      <c r="T666" s="9" t="n">
        <f aca="false">+Outflows!T666+Fees!T666+'Ongoing Cash Flows'!T666+'Terminal Value'!T666</f>
        <v>0</v>
      </c>
      <c r="U666" s="9" t="n">
        <f aca="false">+Outflows!U666+Fees!U666+'Ongoing Cash Flows'!U666+'Terminal Value'!U666</f>
        <v>0</v>
      </c>
      <c r="V666" s="9" t="n">
        <f aca="false">+Outflows!V666+Fees!V666+'Ongoing Cash Flows'!V666+'Terminal Value'!V666</f>
        <v>0</v>
      </c>
      <c r="W666" s="9" t="n">
        <f aca="false">+Outflows!W666+Fees!W666+'Ongoing Cash Flows'!W666+'Terminal Value'!W666</f>
        <v>0</v>
      </c>
      <c r="X666" s="9" t="n">
        <f aca="false">+Outflows!X666+Fees!X666+'Ongoing Cash Flows'!X666+'Terminal Value'!X666</f>
        <v>0</v>
      </c>
      <c r="Y666" s="9" t="n">
        <f aca="false">+Outflows!Y666+Fees!Y666+'Ongoing Cash Flows'!Y666+'Terminal Value'!Y666</f>
        <v>0</v>
      </c>
      <c r="Z666" s="9" t="n">
        <f aca="false">+Outflows!Z666+Fees!Z666+'Ongoing Cash Flows'!Z666+'Terminal Value'!Z666</f>
        <v>0</v>
      </c>
      <c r="AA666" s="9" t="n">
        <f aca="false">+Outflows!AA666+Fees!AA666+'Ongoing Cash Flows'!AA666+'Terminal Value'!AA666</f>
        <v>0</v>
      </c>
      <c r="AB666" s="9" t="n">
        <f aca="false">+Outflows!AB666+Fees!AB666+'Ongoing Cash Flows'!AB666+'Terminal Value'!AB666</f>
        <v>0</v>
      </c>
      <c r="AC666" s="9" t="n">
        <f aca="false">+Outflows!AC666+Fees!AC666+'Ongoing Cash Flows'!AC666+'Terminal Value'!AC666</f>
        <v>0</v>
      </c>
      <c r="AD666" s="9" t="n">
        <f aca="false">+Outflows!AD666+Fees!AD666+'Ongoing Cash Flows'!AD666+'Terminal Value'!AD666</f>
        <v>0</v>
      </c>
      <c r="AE666" s="9" t="n">
        <f aca="false">+Outflows!AE666+Fees!AE666+'Ongoing Cash Flows'!AE666+'Terminal Value'!AE666</f>
        <v>0</v>
      </c>
      <c r="AF666" s="9" t="n">
        <f aca="false">+Outflows!AF666+Fees!AF666+'Ongoing Cash Flows'!AF666+'Terminal Value'!AF666</f>
        <v>0</v>
      </c>
      <c r="AG666" s="9" t="n">
        <f aca="false">+Outflows!AG666+Fees!AG666+'Ongoing Cash Flows'!AG666+'Terminal Value'!AG666</f>
        <v>0</v>
      </c>
      <c r="AH666" s="9" t="n">
        <f aca="false">+Outflows!AH666+Fees!AH666+'Ongoing Cash Flows'!AH666+'Terminal Value'!AH666</f>
        <v>0</v>
      </c>
      <c r="AI666" s="9" t="n">
        <f aca="false">+Outflows!AI666+Fees!AI666+'Ongoing Cash Flows'!AI666+'Terminal Value'!AI666</f>
        <v>0</v>
      </c>
      <c r="AJ666" s="9" t="n">
        <f aca="false">+Outflows!AJ666+Fees!AJ666+'Ongoing Cash Flows'!AJ666+'Terminal Value'!AJ666</f>
        <v>0</v>
      </c>
      <c r="AK666" s="9"/>
      <c r="AL666" s="1"/>
      <c r="AM666" s="32"/>
      <c r="AN666" s="33" t="n">
        <f aca="false">IF(ISERROR(XIRR(B666:AJ666,IRRDates)),-1,XIRR(B666:AJ666,IRRDates))</f>
        <v>0.0651145915251016</v>
      </c>
      <c r="AO666" s="9" t="n">
        <f aca="false">SUMPRODUCT(B666:AJ666,PVRf)</f>
        <v>0</v>
      </c>
      <c r="AP666" s="9" t="n">
        <f aca="false">MIN(0,AO666-$AO$1004)^2</f>
        <v>0</v>
      </c>
      <c r="AQ666" s="9" t="n">
        <f aca="false">MAX(0,AO666-$AO$1004)^2</f>
        <v>0</v>
      </c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20"/>
      <c r="CM666" s="20"/>
      <c r="CN666" s="20"/>
      <c r="CO666" s="20"/>
      <c r="CP666" s="20"/>
    </row>
    <row r="667" customFormat="false" ht="11.25" hidden="false" customHeight="false" outlineLevel="0" collapsed="false">
      <c r="A667" s="1" t="n">
        <v>665</v>
      </c>
      <c r="B667" s="9" t="n">
        <f aca="false">+Outflows!B667+Fees!B667+'Ongoing Cash Flows'!B667+'Terminal Value'!B667</f>
        <v>-93423.1771659866</v>
      </c>
      <c r="C667" s="9" t="n">
        <f aca="false">+Outflows!C667+Fees!C667+'Ongoing Cash Flows'!C667+'Terminal Value'!C667</f>
        <v>14165.4376729799</v>
      </c>
      <c r="D667" s="9" t="n">
        <f aca="false">+Outflows!D667+Fees!D667+'Ongoing Cash Flows'!D667+'Terminal Value'!D667</f>
        <v>12220.7192776662</v>
      </c>
      <c r="E667" s="9" t="n">
        <f aca="false">+Outflows!E667+Fees!E667+'Ongoing Cash Flows'!E667+'Terminal Value'!E667</f>
        <v>10036.5552819598</v>
      </c>
      <c r="F667" s="9" t="n">
        <f aca="false">+Outflows!F667+Fees!F667+'Ongoing Cash Flows'!F667+'Terminal Value'!F667</f>
        <v>9695.0006563015</v>
      </c>
      <c r="G667" s="9" t="n">
        <f aca="false">+Outflows!G667+Fees!G667+'Ongoing Cash Flows'!G667+'Terminal Value'!G667</f>
        <v>9400.97153808306</v>
      </c>
      <c r="H667" s="9" t="n">
        <f aca="false">+Outflows!H667+Fees!H667+'Ongoing Cash Flows'!H667+'Terminal Value'!H667</f>
        <v>8474.40778954016</v>
      </c>
      <c r="I667" s="9" t="n">
        <f aca="false">+Outflows!I667+Fees!I667+'Ongoing Cash Flows'!I667+'Terminal Value'!I667</f>
        <v>8324.39933581301</v>
      </c>
      <c r="J667" s="9" t="n">
        <f aca="false">+Outflows!J667+Fees!J667+'Ongoing Cash Flows'!J667+'Terminal Value'!J667</f>
        <v>8311.96513327802</v>
      </c>
      <c r="K667" s="9" t="n">
        <f aca="false">+Outflows!K667+Fees!K667+'Ongoing Cash Flows'!K667+'Terminal Value'!K667</f>
        <v>8302.79019779519</v>
      </c>
      <c r="L667" s="9" t="n">
        <f aca="false">+Outflows!L667+Fees!L667+'Ongoing Cash Flows'!L667+'Terminal Value'!L667</f>
        <v>8304.03719839761</v>
      </c>
      <c r="M667" s="9" t="n">
        <f aca="false">+Outflows!M667+Fees!M667+'Ongoing Cash Flows'!M667+'Terminal Value'!M667</f>
        <v>8276.01156349237</v>
      </c>
      <c r="N667" s="9" t="n">
        <f aca="false">+Outflows!N667+Fees!N667+'Ongoing Cash Flows'!N667+'Terminal Value'!N667</f>
        <v>8258.3844658657</v>
      </c>
      <c r="O667" s="9" t="n">
        <f aca="false">+Outflows!O667+Fees!O667+'Ongoing Cash Flows'!O667+'Terminal Value'!O667</f>
        <v>7932.24124636051</v>
      </c>
      <c r="P667" s="9" t="n">
        <f aca="false">+Outflows!P667+Fees!P667+'Ongoing Cash Flows'!P667+'Terminal Value'!P667</f>
        <v>7824.40198033988</v>
      </c>
      <c r="Q667" s="9" t="n">
        <f aca="false">+Outflows!Q667+Fees!Q667+'Ongoing Cash Flows'!Q667+'Terminal Value'!Q667</f>
        <v>7795.82620153291</v>
      </c>
      <c r="R667" s="9" t="n">
        <f aca="false">+Outflows!R667+Fees!R667+'Ongoing Cash Flows'!R667+'Terminal Value'!R667</f>
        <v>1071.526472823</v>
      </c>
      <c r="S667" s="9" t="n">
        <f aca="false">+Outflows!S667+Fees!S667+'Ongoing Cash Flows'!S667+'Terminal Value'!S667</f>
        <v>0</v>
      </c>
      <c r="T667" s="9" t="n">
        <f aca="false">+Outflows!T667+Fees!T667+'Ongoing Cash Flows'!T667+'Terminal Value'!T667</f>
        <v>0</v>
      </c>
      <c r="U667" s="9" t="n">
        <f aca="false">+Outflows!U667+Fees!U667+'Ongoing Cash Flows'!U667+'Terminal Value'!U667</f>
        <v>0</v>
      </c>
      <c r="V667" s="9" t="n">
        <f aca="false">+Outflows!V667+Fees!V667+'Ongoing Cash Flows'!V667+'Terminal Value'!V667</f>
        <v>0</v>
      </c>
      <c r="W667" s="9" t="n">
        <f aca="false">+Outflows!W667+Fees!W667+'Ongoing Cash Flows'!W667+'Terminal Value'!W667</f>
        <v>0</v>
      </c>
      <c r="X667" s="9" t="n">
        <f aca="false">+Outflows!X667+Fees!X667+'Ongoing Cash Flows'!X667+'Terminal Value'!X667</f>
        <v>0</v>
      </c>
      <c r="Y667" s="9" t="n">
        <f aca="false">+Outflows!Y667+Fees!Y667+'Ongoing Cash Flows'!Y667+'Terminal Value'!Y667</f>
        <v>0</v>
      </c>
      <c r="Z667" s="9" t="n">
        <f aca="false">+Outflows!Z667+Fees!Z667+'Ongoing Cash Flows'!Z667+'Terminal Value'!Z667</f>
        <v>0</v>
      </c>
      <c r="AA667" s="9" t="n">
        <f aca="false">+Outflows!AA667+Fees!AA667+'Ongoing Cash Flows'!AA667+'Terminal Value'!AA667</f>
        <v>0</v>
      </c>
      <c r="AB667" s="9" t="n">
        <f aca="false">+Outflows!AB667+Fees!AB667+'Ongoing Cash Flows'!AB667+'Terminal Value'!AB667</f>
        <v>0</v>
      </c>
      <c r="AC667" s="9" t="n">
        <f aca="false">+Outflows!AC667+Fees!AC667+'Ongoing Cash Flows'!AC667+'Terminal Value'!AC667</f>
        <v>0</v>
      </c>
      <c r="AD667" s="9" t="n">
        <f aca="false">+Outflows!AD667+Fees!AD667+'Ongoing Cash Flows'!AD667+'Terminal Value'!AD667</f>
        <v>0</v>
      </c>
      <c r="AE667" s="9" t="n">
        <f aca="false">+Outflows!AE667+Fees!AE667+'Ongoing Cash Flows'!AE667+'Terminal Value'!AE667</f>
        <v>0</v>
      </c>
      <c r="AF667" s="9" t="n">
        <f aca="false">+Outflows!AF667+Fees!AF667+'Ongoing Cash Flows'!AF667+'Terminal Value'!AF667</f>
        <v>0</v>
      </c>
      <c r="AG667" s="9" t="n">
        <f aca="false">+Outflows!AG667+Fees!AG667+'Ongoing Cash Flows'!AG667+'Terminal Value'!AG667</f>
        <v>0</v>
      </c>
      <c r="AH667" s="9" t="n">
        <f aca="false">+Outflows!AH667+Fees!AH667+'Ongoing Cash Flows'!AH667+'Terminal Value'!AH667</f>
        <v>0</v>
      </c>
      <c r="AI667" s="9" t="n">
        <f aca="false">+Outflows!AI667+Fees!AI667+'Ongoing Cash Flows'!AI667+'Terminal Value'!AI667</f>
        <v>0</v>
      </c>
      <c r="AJ667" s="9" t="n">
        <f aca="false">+Outflows!AJ667+Fees!AJ667+'Ongoing Cash Flows'!AJ667+'Terminal Value'!AJ667</f>
        <v>0</v>
      </c>
      <c r="AK667" s="9"/>
      <c r="AL667" s="1"/>
      <c r="AM667" s="32"/>
      <c r="AN667" s="33" t="n">
        <f aca="false">IF(ISERROR(XIRR(B667:AJ667,IRRDates)),-1,XIRR(B667:AJ667,IRRDates))</f>
        <v>0.0591272756893594</v>
      </c>
      <c r="AO667" s="9" t="n">
        <f aca="false">SUMPRODUCT(B667:AJ667,PVRf)</f>
        <v>0</v>
      </c>
      <c r="AP667" s="9" t="n">
        <f aca="false">MIN(0,AO667-$AO$1004)^2</f>
        <v>0</v>
      </c>
      <c r="AQ667" s="9" t="n">
        <f aca="false">MAX(0,AO667-$AO$1004)^2</f>
        <v>0</v>
      </c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20"/>
      <c r="CM667" s="20"/>
      <c r="CN667" s="20"/>
      <c r="CO667" s="20"/>
      <c r="CP667" s="20"/>
    </row>
    <row r="668" customFormat="false" ht="11.25" hidden="false" customHeight="false" outlineLevel="0" collapsed="false">
      <c r="A668" s="1" t="n">
        <v>666</v>
      </c>
      <c r="B668" s="9" t="n">
        <f aca="false">+Outflows!B668+Fees!B668+'Ongoing Cash Flows'!B668+'Terminal Value'!B668</f>
        <v>-103783.127659915</v>
      </c>
      <c r="C668" s="9" t="n">
        <f aca="false">+Outflows!C668+Fees!C668+'Ongoing Cash Flows'!C668+'Terminal Value'!C668</f>
        <v>14280.5265361828</v>
      </c>
      <c r="D668" s="9" t="n">
        <f aca="false">+Outflows!D668+Fees!D668+'Ongoing Cash Flows'!D668+'Terminal Value'!D668</f>
        <v>12386.9178162081</v>
      </c>
      <c r="E668" s="9" t="n">
        <f aca="false">+Outflows!E668+Fees!E668+'Ongoing Cash Flows'!E668+'Terminal Value'!E668</f>
        <v>10444.4091776444</v>
      </c>
      <c r="F668" s="9" t="n">
        <f aca="false">+Outflows!F668+Fees!F668+'Ongoing Cash Flows'!F668+'Terminal Value'!F668</f>
        <v>10098.7712030869</v>
      </c>
      <c r="G668" s="9" t="n">
        <f aca="false">+Outflows!G668+Fees!G668+'Ongoing Cash Flows'!G668+'Terminal Value'!G668</f>
        <v>9773.57959595256</v>
      </c>
      <c r="H668" s="9" t="n">
        <f aca="false">+Outflows!H668+Fees!H668+'Ongoing Cash Flows'!H668+'Terminal Value'!H668</f>
        <v>8725.34899679221</v>
      </c>
      <c r="I668" s="9" t="n">
        <f aca="false">+Outflows!I668+Fees!I668+'Ongoing Cash Flows'!I668+'Terminal Value'!I668</f>
        <v>8562.04831218332</v>
      </c>
      <c r="J668" s="9" t="n">
        <f aca="false">+Outflows!J668+Fees!J668+'Ongoing Cash Flows'!J668+'Terminal Value'!J668</f>
        <v>8549.61410964833</v>
      </c>
      <c r="K668" s="9" t="n">
        <f aca="false">+Outflows!K668+Fees!K668+'Ongoing Cash Flows'!K668+'Terminal Value'!K668</f>
        <v>8540.84196904071</v>
      </c>
      <c r="L668" s="9" t="n">
        <f aca="false">+Outflows!L668+Fees!L668+'Ongoing Cash Flows'!L668+'Terminal Value'!L668</f>
        <v>8541.68617476792</v>
      </c>
      <c r="M668" s="9" t="n">
        <f aca="false">+Outflows!M668+Fees!M668+'Ongoing Cash Flows'!M668+'Terminal Value'!M668</f>
        <v>8514.06333473789</v>
      </c>
      <c r="N668" s="9" t="n">
        <f aca="false">+Outflows!N668+Fees!N668+'Ongoing Cash Flows'!N668+'Terminal Value'!N668</f>
        <v>8496.03344223602</v>
      </c>
      <c r="O668" s="9" t="n">
        <f aca="false">+Outflows!O668+Fees!O668+'Ongoing Cash Flows'!O668+'Terminal Value'!O668</f>
        <v>8170.29301760603</v>
      </c>
      <c r="P668" s="9" t="n">
        <f aca="false">+Outflows!P668+Fees!P668+'Ongoing Cash Flows'!P668+'Terminal Value'!P668</f>
        <v>8062.05095671019</v>
      </c>
      <c r="Q668" s="9" t="n">
        <f aca="false">+Outflows!Q668+Fees!Q668+'Ongoing Cash Flows'!Q668+'Terminal Value'!Q668</f>
        <v>8033.87797277843</v>
      </c>
      <c r="R668" s="9" t="n">
        <f aca="false">+Outflows!R668+Fees!R668+'Ongoing Cash Flows'!R668+'Terminal Value'!R668</f>
        <v>1190.35096100816</v>
      </c>
      <c r="S668" s="9" t="n">
        <f aca="false">+Outflows!S668+Fees!S668+'Ongoing Cash Flows'!S668+'Terminal Value'!S668</f>
        <v>0</v>
      </c>
      <c r="T668" s="9" t="n">
        <f aca="false">+Outflows!T668+Fees!T668+'Ongoing Cash Flows'!T668+'Terminal Value'!T668</f>
        <v>0</v>
      </c>
      <c r="U668" s="9" t="n">
        <f aca="false">+Outflows!U668+Fees!U668+'Ongoing Cash Flows'!U668+'Terminal Value'!U668</f>
        <v>0</v>
      </c>
      <c r="V668" s="9" t="n">
        <f aca="false">+Outflows!V668+Fees!V668+'Ongoing Cash Flows'!V668+'Terminal Value'!V668</f>
        <v>0</v>
      </c>
      <c r="W668" s="9" t="n">
        <f aca="false">+Outflows!W668+Fees!W668+'Ongoing Cash Flows'!W668+'Terminal Value'!W668</f>
        <v>0</v>
      </c>
      <c r="X668" s="9" t="n">
        <f aca="false">+Outflows!X668+Fees!X668+'Ongoing Cash Flows'!X668+'Terminal Value'!X668</f>
        <v>0</v>
      </c>
      <c r="Y668" s="9" t="n">
        <f aca="false">+Outflows!Y668+Fees!Y668+'Ongoing Cash Flows'!Y668+'Terminal Value'!Y668</f>
        <v>0</v>
      </c>
      <c r="Z668" s="9" t="n">
        <f aca="false">+Outflows!Z668+Fees!Z668+'Ongoing Cash Flows'!Z668+'Terminal Value'!Z668</f>
        <v>0</v>
      </c>
      <c r="AA668" s="9" t="n">
        <f aca="false">+Outflows!AA668+Fees!AA668+'Ongoing Cash Flows'!AA668+'Terminal Value'!AA668</f>
        <v>0</v>
      </c>
      <c r="AB668" s="9" t="n">
        <f aca="false">+Outflows!AB668+Fees!AB668+'Ongoing Cash Flows'!AB668+'Terminal Value'!AB668</f>
        <v>0</v>
      </c>
      <c r="AC668" s="9" t="n">
        <f aca="false">+Outflows!AC668+Fees!AC668+'Ongoing Cash Flows'!AC668+'Terminal Value'!AC668</f>
        <v>0</v>
      </c>
      <c r="AD668" s="9" t="n">
        <f aca="false">+Outflows!AD668+Fees!AD668+'Ongoing Cash Flows'!AD668+'Terminal Value'!AD668</f>
        <v>0</v>
      </c>
      <c r="AE668" s="9" t="n">
        <f aca="false">+Outflows!AE668+Fees!AE668+'Ongoing Cash Flows'!AE668+'Terminal Value'!AE668</f>
        <v>0</v>
      </c>
      <c r="AF668" s="9" t="n">
        <f aca="false">+Outflows!AF668+Fees!AF668+'Ongoing Cash Flows'!AF668+'Terminal Value'!AF668</f>
        <v>0</v>
      </c>
      <c r="AG668" s="9" t="n">
        <f aca="false">+Outflows!AG668+Fees!AG668+'Ongoing Cash Flows'!AG668+'Terminal Value'!AG668</f>
        <v>0</v>
      </c>
      <c r="AH668" s="9" t="n">
        <f aca="false">+Outflows!AH668+Fees!AH668+'Ongoing Cash Flows'!AH668+'Terminal Value'!AH668</f>
        <v>0</v>
      </c>
      <c r="AI668" s="9" t="n">
        <f aca="false">+Outflows!AI668+Fees!AI668+'Ongoing Cash Flows'!AI668+'Terminal Value'!AI668</f>
        <v>0</v>
      </c>
      <c r="AJ668" s="9" t="n">
        <f aca="false">+Outflows!AJ668+Fees!AJ668+'Ongoing Cash Flows'!AJ668+'Terminal Value'!AJ668</f>
        <v>0</v>
      </c>
      <c r="AK668" s="9"/>
      <c r="AL668" s="1"/>
      <c r="AM668" s="32"/>
      <c r="AN668" s="33" t="n">
        <f aca="false">IF(ISERROR(XIRR(B668:AJ668,IRRDates)),-1,XIRR(B668:AJ668,IRRDates))</f>
        <v>0.0463448357572394</v>
      </c>
      <c r="AO668" s="9" t="n">
        <f aca="false">SUMPRODUCT(B668:AJ668,PVRf)</f>
        <v>0</v>
      </c>
      <c r="AP668" s="9" t="n">
        <f aca="false">MIN(0,AO668-$AO$1004)^2</f>
        <v>0</v>
      </c>
      <c r="AQ668" s="9" t="n">
        <f aca="false">MAX(0,AO668-$AO$1004)^2</f>
        <v>0</v>
      </c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20"/>
      <c r="CM668" s="20"/>
      <c r="CN668" s="20"/>
      <c r="CO668" s="20"/>
      <c r="CP668" s="20"/>
    </row>
    <row r="669" customFormat="false" ht="11.25" hidden="false" customHeight="false" outlineLevel="0" collapsed="false">
      <c r="A669" s="1" t="n">
        <v>667</v>
      </c>
      <c r="B669" s="9" t="n">
        <f aca="false">+Outflows!B669+Fees!B669+'Ongoing Cash Flows'!B669+'Terminal Value'!B669</f>
        <v>-99595.3492168595</v>
      </c>
      <c r="C669" s="9" t="n">
        <f aca="false">+Outflows!C669+Fees!C669+'Ongoing Cash Flows'!C669+'Terminal Value'!C669</f>
        <v>14277.3470595795</v>
      </c>
      <c r="D669" s="9" t="n">
        <f aca="false">+Outflows!D669+Fees!D669+'Ongoing Cash Flows'!D669+'Terminal Value'!D669</f>
        <v>12308.43344559</v>
      </c>
      <c r="E669" s="9" t="n">
        <f aca="false">+Outflows!E669+Fees!E669+'Ongoing Cash Flows'!E669+'Terminal Value'!E669</f>
        <v>10246.9438842959</v>
      </c>
      <c r="F669" s="9" t="n">
        <f aca="false">+Outflows!F669+Fees!F669+'Ongoing Cash Flows'!F669+'Terminal Value'!F669</f>
        <v>9851.46341396301</v>
      </c>
      <c r="G669" s="9" t="n">
        <f aca="false">+Outflows!G669+Fees!G669+'Ongoing Cash Flows'!G669+'Terminal Value'!G669</f>
        <v>9640.69891928021</v>
      </c>
      <c r="H669" s="9" t="n">
        <f aca="false">+Outflows!H669+Fees!H669+'Ongoing Cash Flows'!H669+'Terminal Value'!H669</f>
        <v>8623.9116222777</v>
      </c>
      <c r="I669" s="9" t="n">
        <f aca="false">+Outflows!I669+Fees!I669+'Ongoing Cash Flows'!I669+'Terminal Value'!I669</f>
        <v>8465.98402492239</v>
      </c>
      <c r="J669" s="9" t="n">
        <f aca="false">+Outflows!J669+Fees!J669+'Ongoing Cash Flows'!J669+'Terminal Value'!J669</f>
        <v>8453.5498223874</v>
      </c>
      <c r="K669" s="9" t="n">
        <f aca="false">+Outflows!K669+Fees!K669+'Ongoing Cash Flows'!K669+'Terminal Value'!K669</f>
        <v>8444.61486095391</v>
      </c>
      <c r="L669" s="9" t="n">
        <f aca="false">+Outflows!L669+Fees!L669+'Ongoing Cash Flows'!L669+'Terminal Value'!L669</f>
        <v>8445.62188750699</v>
      </c>
      <c r="M669" s="9" t="n">
        <f aca="false">+Outflows!M669+Fees!M669+'Ongoing Cash Flows'!M669+'Terminal Value'!M669</f>
        <v>8417.83622665109</v>
      </c>
      <c r="N669" s="9" t="n">
        <f aca="false">+Outflows!N669+Fees!N669+'Ongoing Cash Flows'!N669+'Terminal Value'!N669</f>
        <v>8399.96915497509</v>
      </c>
      <c r="O669" s="9" t="n">
        <f aca="false">+Outflows!O669+Fees!O669+'Ongoing Cash Flows'!O669+'Terminal Value'!O669</f>
        <v>8074.06590951923</v>
      </c>
      <c r="P669" s="9" t="n">
        <f aca="false">+Outflows!P669+Fees!P669+'Ongoing Cash Flows'!P669+'Terminal Value'!P669</f>
        <v>7965.98666944926</v>
      </c>
      <c r="Q669" s="9" t="n">
        <f aca="false">+Outflows!Q669+Fees!Q669+'Ongoing Cash Flows'!Q669+'Terminal Value'!Q669</f>
        <v>7937.65086469163</v>
      </c>
      <c r="R669" s="9" t="n">
        <f aca="false">+Outflows!R669+Fees!R669+'Ongoing Cash Flows'!R669+'Terminal Value'!R669</f>
        <v>1142.31881737769</v>
      </c>
      <c r="S669" s="9" t="n">
        <f aca="false">+Outflows!S669+Fees!S669+'Ongoing Cash Flows'!S669+'Terminal Value'!S669</f>
        <v>0</v>
      </c>
      <c r="T669" s="9" t="n">
        <f aca="false">+Outflows!T669+Fees!T669+'Ongoing Cash Flows'!T669+'Terminal Value'!T669</f>
        <v>0</v>
      </c>
      <c r="U669" s="9" t="n">
        <f aca="false">+Outflows!U669+Fees!U669+'Ongoing Cash Flows'!U669+'Terminal Value'!U669</f>
        <v>0</v>
      </c>
      <c r="V669" s="9" t="n">
        <f aca="false">+Outflows!V669+Fees!V669+'Ongoing Cash Flows'!V669+'Terminal Value'!V669</f>
        <v>0</v>
      </c>
      <c r="W669" s="9" t="n">
        <f aca="false">+Outflows!W669+Fees!W669+'Ongoing Cash Flows'!W669+'Terminal Value'!W669</f>
        <v>0</v>
      </c>
      <c r="X669" s="9" t="n">
        <f aca="false">+Outflows!X669+Fees!X669+'Ongoing Cash Flows'!X669+'Terminal Value'!X669</f>
        <v>0</v>
      </c>
      <c r="Y669" s="9" t="n">
        <f aca="false">+Outflows!Y669+Fees!Y669+'Ongoing Cash Flows'!Y669+'Terminal Value'!Y669</f>
        <v>0</v>
      </c>
      <c r="Z669" s="9" t="n">
        <f aca="false">+Outflows!Z669+Fees!Z669+'Ongoing Cash Flows'!Z669+'Terminal Value'!Z669</f>
        <v>0</v>
      </c>
      <c r="AA669" s="9" t="n">
        <f aca="false">+Outflows!AA669+Fees!AA669+'Ongoing Cash Flows'!AA669+'Terminal Value'!AA669</f>
        <v>0</v>
      </c>
      <c r="AB669" s="9" t="n">
        <f aca="false">+Outflows!AB669+Fees!AB669+'Ongoing Cash Flows'!AB669+'Terminal Value'!AB669</f>
        <v>0</v>
      </c>
      <c r="AC669" s="9" t="n">
        <f aca="false">+Outflows!AC669+Fees!AC669+'Ongoing Cash Flows'!AC669+'Terminal Value'!AC669</f>
        <v>0</v>
      </c>
      <c r="AD669" s="9" t="n">
        <f aca="false">+Outflows!AD669+Fees!AD669+'Ongoing Cash Flows'!AD669+'Terminal Value'!AD669</f>
        <v>0</v>
      </c>
      <c r="AE669" s="9" t="n">
        <f aca="false">+Outflows!AE669+Fees!AE669+'Ongoing Cash Flows'!AE669+'Terminal Value'!AE669</f>
        <v>0</v>
      </c>
      <c r="AF669" s="9" t="n">
        <f aca="false">+Outflows!AF669+Fees!AF669+'Ongoing Cash Flows'!AF669+'Terminal Value'!AF669</f>
        <v>0</v>
      </c>
      <c r="AG669" s="9" t="n">
        <f aca="false">+Outflows!AG669+Fees!AG669+'Ongoing Cash Flows'!AG669+'Terminal Value'!AG669</f>
        <v>0</v>
      </c>
      <c r="AH669" s="9" t="n">
        <f aca="false">+Outflows!AH669+Fees!AH669+'Ongoing Cash Flows'!AH669+'Terminal Value'!AH669</f>
        <v>0</v>
      </c>
      <c r="AI669" s="9" t="n">
        <f aca="false">+Outflows!AI669+Fees!AI669+'Ongoing Cash Flows'!AI669+'Terminal Value'!AI669</f>
        <v>0</v>
      </c>
      <c r="AJ669" s="9" t="n">
        <f aca="false">+Outflows!AJ669+Fees!AJ669+'Ongoing Cash Flows'!AJ669+'Terminal Value'!AJ669</f>
        <v>0</v>
      </c>
      <c r="AK669" s="9"/>
      <c r="AL669" s="1"/>
      <c r="AM669" s="32"/>
      <c r="AN669" s="33" t="n">
        <f aca="false">IF(ISERROR(XIRR(B669:AJ669,IRRDates)),-1,XIRR(B669:AJ669,IRRDates))</f>
        <v>0.0511421289589185</v>
      </c>
      <c r="AO669" s="9" t="n">
        <f aca="false">SUMPRODUCT(B669:AJ669,PVRf)</f>
        <v>0</v>
      </c>
      <c r="AP669" s="9" t="n">
        <f aca="false">MIN(0,AO669-$AO$1004)^2</f>
        <v>0</v>
      </c>
      <c r="AQ669" s="9" t="n">
        <f aca="false">MAX(0,AO669-$AO$1004)^2</f>
        <v>0</v>
      </c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20"/>
      <c r="CM669" s="20"/>
      <c r="CN669" s="20"/>
      <c r="CO669" s="20"/>
      <c r="CP669" s="20"/>
    </row>
    <row r="670" customFormat="false" ht="11.25" hidden="false" customHeight="false" outlineLevel="0" collapsed="false">
      <c r="A670" s="1" t="n">
        <v>668</v>
      </c>
      <c r="B670" s="9" t="n">
        <f aca="false">+Outflows!B670+Fees!B670+'Ongoing Cash Flows'!B670+'Terminal Value'!B670</f>
        <v>-92845.281501182</v>
      </c>
      <c r="C670" s="9" t="n">
        <f aca="false">+Outflows!C670+Fees!C670+'Ongoing Cash Flows'!C670+'Terminal Value'!C670</f>
        <v>14089.0546498783</v>
      </c>
      <c r="D670" s="9" t="n">
        <f aca="false">+Outflows!D670+Fees!D670+'Ongoing Cash Flows'!D670+'Terminal Value'!D670</f>
        <v>12036.112552441</v>
      </c>
      <c r="E670" s="9" t="n">
        <f aca="false">+Outflows!E670+Fees!E670+'Ongoing Cash Flows'!E670+'Terminal Value'!E670</f>
        <v>10213.2606534215</v>
      </c>
      <c r="F670" s="9" t="n">
        <f aca="false">+Outflows!F670+Fees!F670+'Ongoing Cash Flows'!F670+'Terminal Value'!F670</f>
        <v>9643.44096576725</v>
      </c>
      <c r="G670" s="9" t="n">
        <f aca="false">+Outflows!G670+Fees!G670+'Ongoing Cash Flows'!G670+'Terminal Value'!G670</f>
        <v>9419.16920045819</v>
      </c>
      <c r="H670" s="9" t="n">
        <f aca="false">+Outflows!H670+Fees!H670+'Ongoing Cash Flows'!H670+'Terminal Value'!H670</f>
        <v>8460.40986205231</v>
      </c>
      <c r="I670" s="9" t="n">
        <f aca="false">+Outflows!I670+Fees!I670+'Ongoing Cash Flows'!I670+'Terminal Value'!I670</f>
        <v>8311.14287157892</v>
      </c>
      <c r="J670" s="9" t="n">
        <f aca="false">+Outflows!J670+Fees!J670+'Ongoing Cash Flows'!J670+'Terminal Value'!J670</f>
        <v>8298.70866904393</v>
      </c>
      <c r="K670" s="9" t="n">
        <f aca="false">+Outflows!K670+Fees!K670+'Ongoing Cash Flows'!K670+'Terminal Value'!K670</f>
        <v>8289.51126497766</v>
      </c>
      <c r="L670" s="9" t="n">
        <f aca="false">+Outflows!L670+Fees!L670+'Ongoing Cash Flows'!L670+'Terminal Value'!L670</f>
        <v>8290.78073416352</v>
      </c>
      <c r="M670" s="9" t="n">
        <f aca="false">+Outflows!M670+Fees!M670+'Ongoing Cash Flows'!M670+'Terminal Value'!M670</f>
        <v>8262.73263067484</v>
      </c>
      <c r="N670" s="9" t="n">
        <f aca="false">+Outflows!N670+Fees!N670+'Ongoing Cash Flows'!N670+'Terminal Value'!N670</f>
        <v>8245.12800163162</v>
      </c>
      <c r="O670" s="9" t="n">
        <f aca="false">+Outflows!O670+Fees!O670+'Ongoing Cash Flows'!O670+'Terminal Value'!O670</f>
        <v>7918.96231354298</v>
      </c>
      <c r="P670" s="9" t="n">
        <f aca="false">+Outflows!P670+Fees!P670+'Ongoing Cash Flows'!P670+'Terminal Value'!P670</f>
        <v>7811.1455161058</v>
      </c>
      <c r="Q670" s="9" t="n">
        <f aca="false">+Outflows!Q670+Fees!Q670+'Ongoing Cash Flows'!Q670+'Terminal Value'!Q670</f>
        <v>7782.54726871538</v>
      </c>
      <c r="R670" s="9" t="n">
        <f aca="false">+Outflows!R670+Fees!R670+'Ongoing Cash Flows'!R670+'Terminal Value'!R670</f>
        <v>1064.89824070596</v>
      </c>
      <c r="S670" s="9" t="n">
        <f aca="false">+Outflows!S670+Fees!S670+'Ongoing Cash Flows'!S670+'Terminal Value'!S670</f>
        <v>0</v>
      </c>
      <c r="T670" s="9" t="n">
        <f aca="false">+Outflows!T670+Fees!T670+'Ongoing Cash Flows'!T670+'Terminal Value'!T670</f>
        <v>0</v>
      </c>
      <c r="U670" s="9" t="n">
        <f aca="false">+Outflows!U670+Fees!U670+'Ongoing Cash Flows'!U670+'Terminal Value'!U670</f>
        <v>0</v>
      </c>
      <c r="V670" s="9" t="n">
        <f aca="false">+Outflows!V670+Fees!V670+'Ongoing Cash Flows'!V670+'Terminal Value'!V670</f>
        <v>0</v>
      </c>
      <c r="W670" s="9" t="n">
        <f aca="false">+Outflows!W670+Fees!W670+'Ongoing Cash Flows'!W670+'Terminal Value'!W670</f>
        <v>0</v>
      </c>
      <c r="X670" s="9" t="n">
        <f aca="false">+Outflows!X670+Fees!X670+'Ongoing Cash Flows'!X670+'Terminal Value'!X670</f>
        <v>0</v>
      </c>
      <c r="Y670" s="9" t="n">
        <f aca="false">+Outflows!Y670+Fees!Y670+'Ongoing Cash Flows'!Y670+'Terminal Value'!Y670</f>
        <v>0</v>
      </c>
      <c r="Z670" s="9" t="n">
        <f aca="false">+Outflows!Z670+Fees!Z670+'Ongoing Cash Flows'!Z670+'Terminal Value'!Z670</f>
        <v>0</v>
      </c>
      <c r="AA670" s="9" t="n">
        <f aca="false">+Outflows!AA670+Fees!AA670+'Ongoing Cash Flows'!AA670+'Terminal Value'!AA670</f>
        <v>0</v>
      </c>
      <c r="AB670" s="9" t="n">
        <f aca="false">+Outflows!AB670+Fees!AB670+'Ongoing Cash Flows'!AB670+'Terminal Value'!AB670</f>
        <v>0</v>
      </c>
      <c r="AC670" s="9" t="n">
        <f aca="false">+Outflows!AC670+Fees!AC670+'Ongoing Cash Flows'!AC670+'Terminal Value'!AC670</f>
        <v>0</v>
      </c>
      <c r="AD670" s="9" t="n">
        <f aca="false">+Outflows!AD670+Fees!AD670+'Ongoing Cash Flows'!AD670+'Terminal Value'!AD670</f>
        <v>0</v>
      </c>
      <c r="AE670" s="9" t="n">
        <f aca="false">+Outflows!AE670+Fees!AE670+'Ongoing Cash Flows'!AE670+'Terminal Value'!AE670</f>
        <v>0</v>
      </c>
      <c r="AF670" s="9" t="n">
        <f aca="false">+Outflows!AF670+Fees!AF670+'Ongoing Cash Flows'!AF670+'Terminal Value'!AF670</f>
        <v>0</v>
      </c>
      <c r="AG670" s="9" t="n">
        <f aca="false">+Outflows!AG670+Fees!AG670+'Ongoing Cash Flows'!AG670+'Terminal Value'!AG670</f>
        <v>0</v>
      </c>
      <c r="AH670" s="9" t="n">
        <f aca="false">+Outflows!AH670+Fees!AH670+'Ongoing Cash Flows'!AH670+'Terminal Value'!AH670</f>
        <v>0</v>
      </c>
      <c r="AI670" s="9" t="n">
        <f aca="false">+Outflows!AI670+Fees!AI670+'Ongoing Cash Flows'!AI670+'Terminal Value'!AI670</f>
        <v>0</v>
      </c>
      <c r="AJ670" s="9" t="n">
        <f aca="false">+Outflows!AJ670+Fees!AJ670+'Ongoing Cash Flows'!AJ670+'Terminal Value'!AJ670</f>
        <v>0</v>
      </c>
      <c r="AK670" s="9"/>
      <c r="AL670" s="1"/>
      <c r="AM670" s="32"/>
      <c r="AN670" s="33" t="n">
        <f aca="false">IF(ISERROR(XIRR(B670:AJ670,IRRDates)),-1,XIRR(B670:AJ670,IRRDates))</f>
        <v>0.0598265363740712</v>
      </c>
      <c r="AO670" s="9" t="n">
        <f aca="false">SUMPRODUCT(B670:AJ670,PVRf)</f>
        <v>0</v>
      </c>
      <c r="AP670" s="9" t="n">
        <f aca="false">MIN(0,AO670-$AO$1004)^2</f>
        <v>0</v>
      </c>
      <c r="AQ670" s="9" t="n">
        <f aca="false">MAX(0,AO670-$AO$1004)^2</f>
        <v>0</v>
      </c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20"/>
      <c r="CM670" s="20"/>
      <c r="CN670" s="20"/>
      <c r="CO670" s="20"/>
      <c r="CP670" s="20"/>
    </row>
    <row r="671" customFormat="false" ht="11.25" hidden="false" customHeight="false" outlineLevel="0" collapsed="false">
      <c r="A671" s="1" t="n">
        <v>669</v>
      </c>
      <c r="B671" s="9" t="n">
        <f aca="false">+Outflows!B671+Fees!B671+'Ongoing Cash Flows'!B671+'Terminal Value'!B671</f>
        <v>-88160.0914307777</v>
      </c>
      <c r="C671" s="9" t="n">
        <f aca="false">+Outflows!C671+Fees!C671+'Ongoing Cash Flows'!C671+'Terminal Value'!C671</f>
        <v>14018.3321607021</v>
      </c>
      <c r="D671" s="9" t="n">
        <f aca="false">+Outflows!D671+Fees!D671+'Ongoing Cash Flows'!D671+'Terminal Value'!D671</f>
        <v>11816.7059210627</v>
      </c>
      <c r="E671" s="9" t="n">
        <f aca="false">+Outflows!E671+Fees!E671+'Ongoing Cash Flows'!E671+'Terminal Value'!E671</f>
        <v>9803.53860764589</v>
      </c>
      <c r="F671" s="9" t="n">
        <f aca="false">+Outflows!F671+Fees!F671+'Ongoing Cash Flows'!F671+'Terminal Value'!F671</f>
        <v>9643.93447794561</v>
      </c>
      <c r="G671" s="9" t="n">
        <f aca="false">+Outflows!G671+Fees!G671+'Ongoing Cash Flows'!G671+'Terminal Value'!G671</f>
        <v>9249.75008161204</v>
      </c>
      <c r="H671" s="9" t="n">
        <f aca="false">+Outflows!H671+Fees!H671+'Ongoing Cash Flows'!H671+'Terminal Value'!H671</f>
        <v>8346.92406372136</v>
      </c>
      <c r="I671" s="9" t="n">
        <f aca="false">+Outflows!I671+Fees!I671+'Ongoing Cash Flows'!I671+'Terminal Value'!I671</f>
        <v>8203.66835951591</v>
      </c>
      <c r="J671" s="9" t="n">
        <f aca="false">+Outflows!J671+Fees!J671+'Ongoing Cash Flows'!J671+'Terminal Value'!J671</f>
        <v>8191.23415698092</v>
      </c>
      <c r="K671" s="9" t="n">
        <f aca="false">+Outflows!K671+Fees!K671+'Ongoing Cash Flows'!K671+'Terminal Value'!K671</f>
        <v>8181.85459272471</v>
      </c>
      <c r="L671" s="9" t="n">
        <f aca="false">+Outflows!L671+Fees!L671+'Ongoing Cash Flows'!L671+'Terminal Value'!L671</f>
        <v>8183.30622210051</v>
      </c>
      <c r="M671" s="9" t="n">
        <f aca="false">+Outflows!M671+Fees!M671+'Ongoing Cash Flows'!M671+'Terminal Value'!M671</f>
        <v>8155.07595842188</v>
      </c>
      <c r="N671" s="9" t="n">
        <f aca="false">+Outflows!N671+Fees!N671+'Ongoing Cash Flows'!N671+'Terminal Value'!N671</f>
        <v>8137.6534895686</v>
      </c>
      <c r="O671" s="9" t="n">
        <f aca="false">+Outflows!O671+Fees!O671+'Ongoing Cash Flows'!O671+'Terminal Value'!O671</f>
        <v>7811.30564129002</v>
      </c>
      <c r="P671" s="9" t="n">
        <f aca="false">+Outflows!P671+Fees!P671+'Ongoing Cash Flows'!P671+'Terminal Value'!P671</f>
        <v>7703.67100404278</v>
      </c>
      <c r="Q671" s="9" t="n">
        <f aca="false">+Outflows!Q671+Fees!Q671+'Ongoing Cash Flows'!Q671+'Terminal Value'!Q671</f>
        <v>7674.89059646242</v>
      </c>
      <c r="R671" s="9" t="n">
        <f aca="false">+Outflows!R671+Fees!R671+'Ongoing Cash Flows'!R671+'Terminal Value'!R671</f>
        <v>1011.16098467445</v>
      </c>
      <c r="S671" s="9" t="n">
        <f aca="false">+Outflows!S671+Fees!S671+'Ongoing Cash Flows'!S671+'Terminal Value'!S671</f>
        <v>0</v>
      </c>
      <c r="T671" s="9" t="n">
        <f aca="false">+Outflows!T671+Fees!T671+'Ongoing Cash Flows'!T671+'Terminal Value'!T671</f>
        <v>0</v>
      </c>
      <c r="U671" s="9" t="n">
        <f aca="false">+Outflows!U671+Fees!U671+'Ongoing Cash Flows'!U671+'Terminal Value'!U671</f>
        <v>0</v>
      </c>
      <c r="V671" s="9" t="n">
        <f aca="false">+Outflows!V671+Fees!V671+'Ongoing Cash Flows'!V671+'Terminal Value'!V671</f>
        <v>0</v>
      </c>
      <c r="W671" s="9" t="n">
        <f aca="false">+Outflows!W671+Fees!W671+'Ongoing Cash Flows'!W671+'Terminal Value'!W671</f>
        <v>0</v>
      </c>
      <c r="X671" s="9" t="n">
        <f aca="false">+Outflows!X671+Fees!X671+'Ongoing Cash Flows'!X671+'Terminal Value'!X671</f>
        <v>0</v>
      </c>
      <c r="Y671" s="9" t="n">
        <f aca="false">+Outflows!Y671+Fees!Y671+'Ongoing Cash Flows'!Y671+'Terminal Value'!Y671</f>
        <v>0</v>
      </c>
      <c r="Z671" s="9" t="n">
        <f aca="false">+Outflows!Z671+Fees!Z671+'Ongoing Cash Flows'!Z671+'Terminal Value'!Z671</f>
        <v>0</v>
      </c>
      <c r="AA671" s="9" t="n">
        <f aca="false">+Outflows!AA671+Fees!AA671+'Ongoing Cash Flows'!AA671+'Terminal Value'!AA671</f>
        <v>0</v>
      </c>
      <c r="AB671" s="9" t="n">
        <f aca="false">+Outflows!AB671+Fees!AB671+'Ongoing Cash Flows'!AB671+'Terminal Value'!AB671</f>
        <v>0</v>
      </c>
      <c r="AC671" s="9" t="n">
        <f aca="false">+Outflows!AC671+Fees!AC671+'Ongoing Cash Flows'!AC671+'Terminal Value'!AC671</f>
        <v>0</v>
      </c>
      <c r="AD671" s="9" t="n">
        <f aca="false">+Outflows!AD671+Fees!AD671+'Ongoing Cash Flows'!AD671+'Terminal Value'!AD671</f>
        <v>0</v>
      </c>
      <c r="AE671" s="9" t="n">
        <f aca="false">+Outflows!AE671+Fees!AE671+'Ongoing Cash Flows'!AE671+'Terminal Value'!AE671</f>
        <v>0</v>
      </c>
      <c r="AF671" s="9" t="n">
        <f aca="false">+Outflows!AF671+Fees!AF671+'Ongoing Cash Flows'!AF671+'Terminal Value'!AF671</f>
        <v>0</v>
      </c>
      <c r="AG671" s="9" t="n">
        <f aca="false">+Outflows!AG671+Fees!AG671+'Ongoing Cash Flows'!AG671+'Terminal Value'!AG671</f>
        <v>0</v>
      </c>
      <c r="AH671" s="9" t="n">
        <f aca="false">+Outflows!AH671+Fees!AH671+'Ongoing Cash Flows'!AH671+'Terminal Value'!AH671</f>
        <v>0</v>
      </c>
      <c r="AI671" s="9" t="n">
        <f aca="false">+Outflows!AI671+Fees!AI671+'Ongoing Cash Flows'!AI671+'Terminal Value'!AI671</f>
        <v>0</v>
      </c>
      <c r="AJ671" s="9" t="n">
        <f aca="false">+Outflows!AJ671+Fees!AJ671+'Ongoing Cash Flows'!AJ671+'Terminal Value'!AJ671</f>
        <v>0</v>
      </c>
      <c r="AK671" s="9"/>
      <c r="AL671" s="1"/>
      <c r="AM671" s="32"/>
      <c r="AN671" s="33" t="n">
        <f aca="false">IF(ISERROR(XIRR(B671:AJ671,IRRDates)),-1,XIRR(B671:AJ671,IRRDates))</f>
        <v>0.0661682147524478</v>
      </c>
      <c r="AO671" s="9" t="n">
        <f aca="false">SUMPRODUCT(B671:AJ671,PVRf)</f>
        <v>0</v>
      </c>
      <c r="AP671" s="9" t="n">
        <f aca="false">MIN(0,AO671-$AO$1004)^2</f>
        <v>0</v>
      </c>
      <c r="AQ671" s="9" t="n">
        <f aca="false">MAX(0,AO671-$AO$1004)^2</f>
        <v>0</v>
      </c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20"/>
      <c r="CM671" s="20"/>
      <c r="CN671" s="20"/>
      <c r="CO671" s="20"/>
      <c r="CP671" s="20"/>
    </row>
    <row r="672" customFormat="false" ht="11.25" hidden="false" customHeight="false" outlineLevel="0" collapsed="false">
      <c r="A672" s="1" t="n">
        <v>670</v>
      </c>
      <c r="B672" s="9" t="n">
        <f aca="false">+Outflows!B672+Fees!B672+'Ongoing Cash Flows'!B672+'Terminal Value'!B672</f>
        <v>-98742.4402053293</v>
      </c>
      <c r="C672" s="9" t="n">
        <f aca="false">+Outflows!C672+Fees!C672+'Ongoing Cash Flows'!C672+'Terminal Value'!C672</f>
        <v>14232.454300055</v>
      </c>
      <c r="D672" s="9" t="n">
        <f aca="false">+Outflows!D672+Fees!D672+'Ongoing Cash Flows'!D672+'Terminal Value'!D672</f>
        <v>12276.3576642199</v>
      </c>
      <c r="E672" s="9" t="n">
        <f aca="false">+Outflows!E672+Fees!E672+'Ongoing Cash Flows'!E672+'Terminal Value'!E672</f>
        <v>10235.7364179285</v>
      </c>
      <c r="F672" s="9" t="n">
        <f aca="false">+Outflows!F672+Fees!F672+'Ongoing Cash Flows'!F672+'Terminal Value'!F672</f>
        <v>9891.49220863264</v>
      </c>
      <c r="G672" s="9" t="n">
        <f aca="false">+Outflows!G672+Fees!G672+'Ongoing Cash Flows'!G672+'Terminal Value'!G672</f>
        <v>9572.12079256605</v>
      </c>
      <c r="H672" s="9" t="n">
        <f aca="false">+Outflows!H672+Fees!H672+'Ongoing Cash Flows'!H672+'Terminal Value'!H672</f>
        <v>8603.25225550225</v>
      </c>
      <c r="I672" s="9" t="n">
        <f aca="false">+Outflows!I672+Fees!I672+'Ongoing Cash Flows'!I672+'Terminal Value'!I672</f>
        <v>8446.4189745251</v>
      </c>
      <c r="J672" s="9" t="n">
        <f aca="false">+Outflows!J672+Fees!J672+'Ongoing Cash Flows'!J672+'Terminal Value'!J672</f>
        <v>8433.98477199011</v>
      </c>
      <c r="K672" s="9" t="n">
        <f aca="false">+Outflows!K672+Fees!K672+'Ongoing Cash Flows'!K672+'Terminal Value'!K672</f>
        <v>8425.01664945425</v>
      </c>
      <c r="L672" s="9" t="n">
        <f aca="false">+Outflows!L672+Fees!L672+'Ongoing Cash Flows'!L672+'Terminal Value'!L672</f>
        <v>8426.0568371097</v>
      </c>
      <c r="M672" s="9" t="n">
        <f aca="false">+Outflows!M672+Fees!M672+'Ongoing Cash Flows'!M672+'Terminal Value'!M672</f>
        <v>8398.23801515143</v>
      </c>
      <c r="N672" s="9" t="n">
        <f aca="false">+Outflows!N672+Fees!N672+'Ongoing Cash Flows'!N672+'Terminal Value'!N672</f>
        <v>8380.40410457779</v>
      </c>
      <c r="O672" s="9" t="n">
        <f aca="false">+Outflows!O672+Fees!O672+'Ongoing Cash Flows'!O672+'Terminal Value'!O672</f>
        <v>8054.46769801957</v>
      </c>
      <c r="P672" s="9" t="n">
        <f aca="false">+Outflows!P672+Fees!P672+'Ongoing Cash Flows'!P672+'Terminal Value'!P672</f>
        <v>7946.42161905197</v>
      </c>
      <c r="Q672" s="9" t="n">
        <f aca="false">+Outflows!Q672+Fees!Q672+'Ongoing Cash Flows'!Q672+'Terminal Value'!Q672</f>
        <v>7918.05265319197</v>
      </c>
      <c r="R672" s="9" t="n">
        <f aca="false">+Outflows!R672+Fees!R672+'Ongoing Cash Flows'!R672+'Terminal Value'!R672</f>
        <v>1132.53629217905</v>
      </c>
      <c r="S672" s="9" t="n">
        <f aca="false">+Outflows!S672+Fees!S672+'Ongoing Cash Flows'!S672+'Terminal Value'!S672</f>
        <v>0</v>
      </c>
      <c r="T672" s="9" t="n">
        <f aca="false">+Outflows!T672+Fees!T672+'Ongoing Cash Flows'!T672+'Terminal Value'!T672</f>
        <v>0</v>
      </c>
      <c r="U672" s="9" t="n">
        <f aca="false">+Outflows!U672+Fees!U672+'Ongoing Cash Flows'!U672+'Terminal Value'!U672</f>
        <v>0</v>
      </c>
      <c r="V672" s="9" t="n">
        <f aca="false">+Outflows!V672+Fees!V672+'Ongoing Cash Flows'!V672+'Terminal Value'!V672</f>
        <v>0</v>
      </c>
      <c r="W672" s="9" t="n">
        <f aca="false">+Outflows!W672+Fees!W672+'Ongoing Cash Flows'!W672+'Terminal Value'!W672</f>
        <v>0</v>
      </c>
      <c r="X672" s="9" t="n">
        <f aca="false">+Outflows!X672+Fees!X672+'Ongoing Cash Flows'!X672+'Terminal Value'!X672</f>
        <v>0</v>
      </c>
      <c r="Y672" s="9" t="n">
        <f aca="false">+Outflows!Y672+Fees!Y672+'Ongoing Cash Flows'!Y672+'Terminal Value'!Y672</f>
        <v>0</v>
      </c>
      <c r="Z672" s="9" t="n">
        <f aca="false">+Outflows!Z672+Fees!Z672+'Ongoing Cash Flows'!Z672+'Terminal Value'!Z672</f>
        <v>0</v>
      </c>
      <c r="AA672" s="9" t="n">
        <f aca="false">+Outflows!AA672+Fees!AA672+'Ongoing Cash Flows'!AA672+'Terminal Value'!AA672</f>
        <v>0</v>
      </c>
      <c r="AB672" s="9" t="n">
        <f aca="false">+Outflows!AB672+Fees!AB672+'Ongoing Cash Flows'!AB672+'Terminal Value'!AB672</f>
        <v>0</v>
      </c>
      <c r="AC672" s="9" t="n">
        <f aca="false">+Outflows!AC672+Fees!AC672+'Ongoing Cash Flows'!AC672+'Terminal Value'!AC672</f>
        <v>0</v>
      </c>
      <c r="AD672" s="9" t="n">
        <f aca="false">+Outflows!AD672+Fees!AD672+'Ongoing Cash Flows'!AD672+'Terminal Value'!AD672</f>
        <v>0</v>
      </c>
      <c r="AE672" s="9" t="n">
        <f aca="false">+Outflows!AE672+Fees!AE672+'Ongoing Cash Flows'!AE672+'Terminal Value'!AE672</f>
        <v>0</v>
      </c>
      <c r="AF672" s="9" t="n">
        <f aca="false">+Outflows!AF672+Fees!AF672+'Ongoing Cash Flows'!AF672+'Terminal Value'!AF672</f>
        <v>0</v>
      </c>
      <c r="AG672" s="9" t="n">
        <f aca="false">+Outflows!AG672+Fees!AG672+'Ongoing Cash Flows'!AG672+'Terminal Value'!AG672</f>
        <v>0</v>
      </c>
      <c r="AH672" s="9" t="n">
        <f aca="false">+Outflows!AH672+Fees!AH672+'Ongoing Cash Flows'!AH672+'Terminal Value'!AH672</f>
        <v>0</v>
      </c>
      <c r="AI672" s="9" t="n">
        <f aca="false">+Outflows!AI672+Fees!AI672+'Ongoing Cash Flows'!AI672+'Terminal Value'!AI672</f>
        <v>0</v>
      </c>
      <c r="AJ672" s="9" t="n">
        <f aca="false">+Outflows!AJ672+Fees!AJ672+'Ongoing Cash Flows'!AJ672+'Terminal Value'!AJ672</f>
        <v>0</v>
      </c>
      <c r="AK672" s="9"/>
      <c r="AL672" s="1"/>
      <c r="AM672" s="32"/>
      <c r="AN672" s="33" t="n">
        <f aca="false">IF(ISERROR(XIRR(B672:AJ672,IRRDates)),-1,XIRR(B672:AJ672,IRRDates))</f>
        <v>0.052179645741739</v>
      </c>
      <c r="AO672" s="9" t="n">
        <f aca="false">SUMPRODUCT(B672:AJ672,PVRf)</f>
        <v>0</v>
      </c>
      <c r="AP672" s="9" t="n">
        <f aca="false">MIN(0,AO672-$AO$1004)^2</f>
        <v>0</v>
      </c>
      <c r="AQ672" s="9" t="n">
        <f aca="false">MAX(0,AO672-$AO$1004)^2</f>
        <v>0</v>
      </c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20"/>
      <c r="CM672" s="20"/>
      <c r="CN672" s="20"/>
      <c r="CO672" s="20"/>
      <c r="CP672" s="20"/>
    </row>
    <row r="673" customFormat="false" ht="11.25" hidden="false" customHeight="false" outlineLevel="0" collapsed="false">
      <c r="A673" s="1" t="n">
        <v>671</v>
      </c>
      <c r="B673" s="9" t="n">
        <f aca="false">+Outflows!B673+Fees!B673+'Ongoing Cash Flows'!B673+'Terminal Value'!B673</f>
        <v>-94018.2553083069</v>
      </c>
      <c r="C673" s="9" t="n">
        <f aca="false">+Outflows!C673+Fees!C673+'Ongoing Cash Flows'!C673+'Terminal Value'!C673</f>
        <v>14213.6125687689</v>
      </c>
      <c r="D673" s="9" t="n">
        <f aca="false">+Outflows!D673+Fees!D673+'Ongoing Cash Flows'!D673+'Terminal Value'!D673</f>
        <v>12205.8383576975</v>
      </c>
      <c r="E673" s="9" t="n">
        <f aca="false">+Outflows!E673+Fees!E673+'Ongoing Cash Flows'!E673+'Terminal Value'!E673</f>
        <v>9965.61009307187</v>
      </c>
      <c r="F673" s="9" t="n">
        <f aca="false">+Outflows!F673+Fees!F673+'Ongoing Cash Flows'!F673+'Terminal Value'!F673</f>
        <v>9655.41134424052</v>
      </c>
      <c r="G673" s="9" t="n">
        <f aca="false">+Outflows!G673+Fees!G673+'Ongoing Cash Flows'!G673+'Terminal Value'!G673</f>
        <v>9349.12705343463</v>
      </c>
      <c r="H673" s="9" t="n">
        <f aca="false">+Outflows!H673+Fees!H673+'Ongoing Cash Flows'!H673+'Terminal Value'!H673</f>
        <v>8488.8219151222</v>
      </c>
      <c r="I673" s="9" t="n">
        <f aca="false">+Outflows!I673+Fees!I673+'Ongoing Cash Flows'!I673+'Terminal Value'!I673</f>
        <v>8338.04995233532</v>
      </c>
      <c r="J673" s="9" t="n">
        <f aca="false">+Outflows!J673+Fees!J673+'Ongoing Cash Flows'!J673+'Terminal Value'!J673</f>
        <v>8325.61574980033</v>
      </c>
      <c r="K673" s="9" t="n">
        <f aca="false">+Outflows!K673+Fees!K673+'Ongoing Cash Flows'!K673+'Terminal Value'!K673</f>
        <v>8316.46395095568</v>
      </c>
      <c r="L673" s="9" t="n">
        <f aca="false">+Outflows!L673+Fees!L673+'Ongoing Cash Flows'!L673+'Terminal Value'!L673</f>
        <v>8317.68781491992</v>
      </c>
      <c r="M673" s="9" t="n">
        <f aca="false">+Outflows!M673+Fees!M673+'Ongoing Cash Flows'!M673+'Terminal Value'!M673</f>
        <v>8289.68531665286</v>
      </c>
      <c r="N673" s="9" t="n">
        <f aca="false">+Outflows!N673+Fees!N673+'Ongoing Cash Flows'!N673+'Terminal Value'!N673</f>
        <v>8272.03508238802</v>
      </c>
      <c r="O673" s="9" t="n">
        <f aca="false">+Outflows!O673+Fees!O673+'Ongoing Cash Flows'!O673+'Terminal Value'!O673</f>
        <v>7945.914999521</v>
      </c>
      <c r="P673" s="9" t="n">
        <f aca="false">+Outflows!P673+Fees!P673+'Ongoing Cash Flows'!P673+'Terminal Value'!P673</f>
        <v>7838.0525968622</v>
      </c>
      <c r="Q673" s="9" t="n">
        <f aca="false">+Outflows!Q673+Fees!Q673+'Ongoing Cash Flows'!Q673+'Terminal Value'!Q673</f>
        <v>7809.4999546934</v>
      </c>
      <c r="R673" s="9" t="n">
        <f aca="false">+Outflows!R673+Fees!R673+'Ongoing Cash Flows'!R673+'Terminal Value'!R673</f>
        <v>1078.35178108416</v>
      </c>
      <c r="S673" s="9" t="n">
        <f aca="false">+Outflows!S673+Fees!S673+'Ongoing Cash Flows'!S673+'Terminal Value'!S673</f>
        <v>0</v>
      </c>
      <c r="T673" s="9" t="n">
        <f aca="false">+Outflows!T673+Fees!T673+'Ongoing Cash Flows'!T673+'Terminal Value'!T673</f>
        <v>0</v>
      </c>
      <c r="U673" s="9" t="n">
        <f aca="false">+Outflows!U673+Fees!U673+'Ongoing Cash Flows'!U673+'Terminal Value'!U673</f>
        <v>0</v>
      </c>
      <c r="V673" s="9" t="n">
        <f aca="false">+Outflows!V673+Fees!V673+'Ongoing Cash Flows'!V673+'Terminal Value'!V673</f>
        <v>0</v>
      </c>
      <c r="W673" s="9" t="n">
        <f aca="false">+Outflows!W673+Fees!W673+'Ongoing Cash Flows'!W673+'Terminal Value'!W673</f>
        <v>0</v>
      </c>
      <c r="X673" s="9" t="n">
        <f aca="false">+Outflows!X673+Fees!X673+'Ongoing Cash Flows'!X673+'Terminal Value'!X673</f>
        <v>0</v>
      </c>
      <c r="Y673" s="9" t="n">
        <f aca="false">+Outflows!Y673+Fees!Y673+'Ongoing Cash Flows'!Y673+'Terminal Value'!Y673</f>
        <v>0</v>
      </c>
      <c r="Z673" s="9" t="n">
        <f aca="false">+Outflows!Z673+Fees!Z673+'Ongoing Cash Flows'!Z673+'Terminal Value'!Z673</f>
        <v>0</v>
      </c>
      <c r="AA673" s="9" t="n">
        <f aca="false">+Outflows!AA673+Fees!AA673+'Ongoing Cash Flows'!AA673+'Terminal Value'!AA673</f>
        <v>0</v>
      </c>
      <c r="AB673" s="9" t="n">
        <f aca="false">+Outflows!AB673+Fees!AB673+'Ongoing Cash Flows'!AB673+'Terminal Value'!AB673</f>
        <v>0</v>
      </c>
      <c r="AC673" s="9" t="n">
        <f aca="false">+Outflows!AC673+Fees!AC673+'Ongoing Cash Flows'!AC673+'Terminal Value'!AC673</f>
        <v>0</v>
      </c>
      <c r="AD673" s="9" t="n">
        <f aca="false">+Outflows!AD673+Fees!AD673+'Ongoing Cash Flows'!AD673+'Terminal Value'!AD673</f>
        <v>0</v>
      </c>
      <c r="AE673" s="9" t="n">
        <f aca="false">+Outflows!AE673+Fees!AE673+'Ongoing Cash Flows'!AE673+'Terminal Value'!AE673</f>
        <v>0</v>
      </c>
      <c r="AF673" s="9" t="n">
        <f aca="false">+Outflows!AF673+Fees!AF673+'Ongoing Cash Flows'!AF673+'Terminal Value'!AF673</f>
        <v>0</v>
      </c>
      <c r="AG673" s="9" t="n">
        <f aca="false">+Outflows!AG673+Fees!AG673+'Ongoing Cash Flows'!AG673+'Terminal Value'!AG673</f>
        <v>0</v>
      </c>
      <c r="AH673" s="9" t="n">
        <f aca="false">+Outflows!AH673+Fees!AH673+'Ongoing Cash Flows'!AH673+'Terminal Value'!AH673</f>
        <v>0</v>
      </c>
      <c r="AI673" s="9" t="n">
        <f aca="false">+Outflows!AI673+Fees!AI673+'Ongoing Cash Flows'!AI673+'Terminal Value'!AI673</f>
        <v>0</v>
      </c>
      <c r="AJ673" s="9" t="n">
        <f aca="false">+Outflows!AJ673+Fees!AJ673+'Ongoing Cash Flows'!AJ673+'Terminal Value'!AJ673</f>
        <v>0</v>
      </c>
      <c r="AK673" s="9"/>
      <c r="AL673" s="1"/>
      <c r="AM673" s="32"/>
      <c r="AN673" s="33" t="n">
        <f aca="false">IF(ISERROR(XIRR(B673:AJ673,IRRDates)),-1,XIRR(B673:AJ673,IRRDates))</f>
        <v>0.0580267231938352</v>
      </c>
      <c r="AO673" s="9" t="n">
        <f aca="false">SUMPRODUCT(B673:AJ673,PVRf)</f>
        <v>0</v>
      </c>
      <c r="AP673" s="9" t="n">
        <f aca="false">MIN(0,AO673-$AO$1004)^2</f>
        <v>0</v>
      </c>
      <c r="AQ673" s="9" t="n">
        <f aca="false">MAX(0,AO673-$AO$1004)^2</f>
        <v>0</v>
      </c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20"/>
      <c r="CM673" s="20"/>
      <c r="CN673" s="20"/>
      <c r="CO673" s="20"/>
      <c r="CP673" s="20"/>
    </row>
    <row r="674" customFormat="false" ht="11.25" hidden="false" customHeight="false" outlineLevel="0" collapsed="false">
      <c r="A674" s="1" t="n">
        <v>672</v>
      </c>
      <c r="B674" s="9" t="n">
        <f aca="false">+Outflows!B674+Fees!B674+'Ongoing Cash Flows'!B674+'Terminal Value'!B674</f>
        <v>-87678.300106981</v>
      </c>
      <c r="C674" s="9" t="n">
        <f aca="false">+Outflows!C674+Fees!C674+'Ongoing Cash Flows'!C674+'Terminal Value'!C674</f>
        <v>14030.1226983153</v>
      </c>
      <c r="D674" s="9" t="n">
        <f aca="false">+Outflows!D674+Fees!D674+'Ongoing Cash Flows'!D674+'Terminal Value'!D674</f>
        <v>11956.1286130141</v>
      </c>
      <c r="E674" s="9" t="n">
        <f aca="false">+Outflows!E674+Fees!E674+'Ongoing Cash Flows'!E674+'Terminal Value'!E674</f>
        <v>9927.5591588029</v>
      </c>
      <c r="F674" s="9" t="n">
        <f aca="false">+Outflows!F674+Fees!F674+'Ongoing Cash Flows'!F674+'Terminal Value'!F674</f>
        <v>9474.26347040564</v>
      </c>
      <c r="G674" s="9" t="n">
        <f aca="false">+Outflows!G674+Fees!G674+'Ongoing Cash Flows'!G674+'Terminal Value'!G674</f>
        <v>9281.36106503901</v>
      </c>
      <c r="H674" s="9" t="n">
        <f aca="false">+Outflows!H674+Fees!H674+'Ongoing Cash Flows'!H674+'Terminal Value'!H674</f>
        <v>8335.25399864643</v>
      </c>
      <c r="I674" s="9" t="n">
        <f aca="false">+Outflows!I674+Fees!I674+'Ongoing Cash Flows'!I674+'Terminal Value'!I674</f>
        <v>8192.61645198107</v>
      </c>
      <c r="J674" s="9" t="n">
        <f aca="false">+Outflows!J674+Fees!J674+'Ongoing Cash Flows'!J674+'Terminal Value'!J674</f>
        <v>8180.18224944608</v>
      </c>
      <c r="K674" s="9" t="n">
        <f aca="false">+Outflows!K674+Fees!K674+'Ongoing Cash Flows'!K674+'Terminal Value'!K674</f>
        <v>8170.7839531432</v>
      </c>
      <c r="L674" s="9" t="n">
        <f aca="false">+Outflows!L674+Fees!L674+'Ongoing Cash Flows'!L674+'Terminal Value'!L674</f>
        <v>8172.25431456567</v>
      </c>
      <c r="M674" s="9" t="n">
        <f aca="false">+Outflows!M674+Fees!M674+'Ongoing Cash Flows'!M674+'Terminal Value'!M674</f>
        <v>8144.00531884037</v>
      </c>
      <c r="N674" s="9" t="n">
        <f aca="false">+Outflows!N674+Fees!N674+'Ongoing Cash Flows'!N674+'Terminal Value'!N674</f>
        <v>8126.60158203376</v>
      </c>
      <c r="O674" s="9" t="n">
        <f aca="false">+Outflows!O674+Fees!O674+'Ongoing Cash Flows'!O674+'Terminal Value'!O674</f>
        <v>7800.23500170851</v>
      </c>
      <c r="P674" s="9" t="n">
        <f aca="false">+Outflows!P674+Fees!P674+'Ongoing Cash Flows'!P674+'Terminal Value'!P674</f>
        <v>7692.61909650794</v>
      </c>
      <c r="Q674" s="9" t="n">
        <f aca="false">+Outflows!Q674+Fees!Q674+'Ongoing Cash Flows'!Q674+'Terminal Value'!Q674</f>
        <v>7663.81995688092</v>
      </c>
      <c r="R674" s="9" t="n">
        <f aca="false">+Outflows!R674+Fees!R674+'Ongoing Cash Flows'!R674+'Terminal Value'!R674</f>
        <v>1005.63503090703</v>
      </c>
      <c r="S674" s="9" t="n">
        <f aca="false">+Outflows!S674+Fees!S674+'Ongoing Cash Flows'!S674+'Terminal Value'!S674</f>
        <v>0</v>
      </c>
      <c r="T674" s="9" t="n">
        <f aca="false">+Outflows!T674+Fees!T674+'Ongoing Cash Flows'!T674+'Terminal Value'!T674</f>
        <v>0</v>
      </c>
      <c r="U674" s="9" t="n">
        <f aca="false">+Outflows!U674+Fees!U674+'Ongoing Cash Flows'!U674+'Terminal Value'!U674</f>
        <v>0</v>
      </c>
      <c r="V674" s="9" t="n">
        <f aca="false">+Outflows!V674+Fees!V674+'Ongoing Cash Flows'!V674+'Terminal Value'!V674</f>
        <v>0</v>
      </c>
      <c r="W674" s="9" t="n">
        <f aca="false">+Outflows!W674+Fees!W674+'Ongoing Cash Flows'!W674+'Terminal Value'!W674</f>
        <v>0</v>
      </c>
      <c r="X674" s="9" t="n">
        <f aca="false">+Outflows!X674+Fees!X674+'Ongoing Cash Flows'!X674+'Terminal Value'!X674</f>
        <v>0</v>
      </c>
      <c r="Y674" s="9" t="n">
        <f aca="false">+Outflows!Y674+Fees!Y674+'Ongoing Cash Flows'!Y674+'Terminal Value'!Y674</f>
        <v>0</v>
      </c>
      <c r="Z674" s="9" t="n">
        <f aca="false">+Outflows!Z674+Fees!Z674+'Ongoing Cash Flows'!Z674+'Terminal Value'!Z674</f>
        <v>0</v>
      </c>
      <c r="AA674" s="9" t="n">
        <f aca="false">+Outflows!AA674+Fees!AA674+'Ongoing Cash Flows'!AA674+'Terminal Value'!AA674</f>
        <v>0</v>
      </c>
      <c r="AB674" s="9" t="n">
        <f aca="false">+Outflows!AB674+Fees!AB674+'Ongoing Cash Flows'!AB674+'Terminal Value'!AB674</f>
        <v>0</v>
      </c>
      <c r="AC674" s="9" t="n">
        <f aca="false">+Outflows!AC674+Fees!AC674+'Ongoing Cash Flows'!AC674+'Terminal Value'!AC674</f>
        <v>0</v>
      </c>
      <c r="AD674" s="9" t="n">
        <f aca="false">+Outflows!AD674+Fees!AD674+'Ongoing Cash Flows'!AD674+'Terminal Value'!AD674</f>
        <v>0</v>
      </c>
      <c r="AE674" s="9" t="n">
        <f aca="false">+Outflows!AE674+Fees!AE674+'Ongoing Cash Flows'!AE674+'Terminal Value'!AE674</f>
        <v>0</v>
      </c>
      <c r="AF674" s="9" t="n">
        <f aca="false">+Outflows!AF674+Fees!AF674+'Ongoing Cash Flows'!AF674+'Terminal Value'!AF674</f>
        <v>0</v>
      </c>
      <c r="AG674" s="9" t="n">
        <f aca="false">+Outflows!AG674+Fees!AG674+'Ongoing Cash Flows'!AG674+'Terminal Value'!AG674</f>
        <v>0</v>
      </c>
      <c r="AH674" s="9" t="n">
        <f aca="false">+Outflows!AH674+Fees!AH674+'Ongoing Cash Flows'!AH674+'Terminal Value'!AH674</f>
        <v>0</v>
      </c>
      <c r="AI674" s="9" t="n">
        <f aca="false">+Outflows!AI674+Fees!AI674+'Ongoing Cash Flows'!AI674+'Terminal Value'!AI674</f>
        <v>0</v>
      </c>
      <c r="AJ674" s="9" t="n">
        <f aca="false">+Outflows!AJ674+Fees!AJ674+'Ongoing Cash Flows'!AJ674+'Terminal Value'!AJ674</f>
        <v>0</v>
      </c>
      <c r="AK674" s="9"/>
      <c r="AL674" s="1"/>
      <c r="AM674" s="32"/>
      <c r="AN674" s="33" t="n">
        <f aca="false">IF(ISERROR(XIRR(B674:AJ674,IRRDates)),-1,XIRR(B674:AJ674,IRRDates))</f>
        <v>0.0672522308000565</v>
      </c>
      <c r="AO674" s="9" t="n">
        <f aca="false">SUMPRODUCT(B674:AJ674,PVRf)</f>
        <v>0</v>
      </c>
      <c r="AP674" s="9" t="n">
        <f aca="false">MIN(0,AO674-$AO$1004)^2</f>
        <v>0</v>
      </c>
      <c r="AQ674" s="9" t="n">
        <f aca="false">MAX(0,AO674-$AO$1004)^2</f>
        <v>0</v>
      </c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20"/>
      <c r="CM674" s="20"/>
      <c r="CN674" s="20"/>
      <c r="CO674" s="20"/>
      <c r="CP674" s="20"/>
    </row>
    <row r="675" customFormat="false" ht="11.25" hidden="false" customHeight="false" outlineLevel="0" collapsed="false">
      <c r="A675" s="1" t="n">
        <v>673</v>
      </c>
      <c r="B675" s="9" t="n">
        <f aca="false">+Outflows!B675+Fees!B675+'Ongoing Cash Flows'!B675+'Terminal Value'!B675</f>
        <v>-100941.714298968</v>
      </c>
      <c r="C675" s="9" t="n">
        <f aca="false">+Outflows!C675+Fees!C675+'Ongoing Cash Flows'!C675+'Terminal Value'!C675</f>
        <v>14322.739258262</v>
      </c>
      <c r="D675" s="9" t="n">
        <f aca="false">+Outflows!D675+Fees!D675+'Ongoing Cash Flows'!D675+'Terminal Value'!D675</f>
        <v>12509.419058634</v>
      </c>
      <c r="E675" s="9" t="n">
        <f aca="false">+Outflows!E675+Fees!E675+'Ongoing Cash Flows'!E675+'Terminal Value'!E675</f>
        <v>10536.0027942215</v>
      </c>
      <c r="F675" s="9" t="n">
        <f aca="false">+Outflows!F675+Fees!F675+'Ongoing Cash Flows'!F675+'Terminal Value'!F675</f>
        <v>9926.62867543242</v>
      </c>
      <c r="G675" s="9" t="n">
        <f aca="false">+Outflows!G675+Fees!G675+'Ongoing Cash Flows'!G675+'Terminal Value'!G675</f>
        <v>9590.41156745422</v>
      </c>
      <c r="H675" s="9" t="n">
        <f aca="false">+Outflows!H675+Fees!H675+'Ongoing Cash Flows'!H675+'Terminal Value'!H675</f>
        <v>8656.52360042415</v>
      </c>
      <c r="I675" s="9" t="n">
        <f aca="false">+Outflows!I675+Fees!I675+'Ongoing Cash Flows'!I675+'Terminal Value'!I675</f>
        <v>8496.8685628139</v>
      </c>
      <c r="J675" s="9" t="n">
        <f aca="false">+Outflows!J675+Fees!J675+'Ongoing Cash Flows'!J675+'Terminal Value'!J675</f>
        <v>8484.43436027891</v>
      </c>
      <c r="K675" s="9" t="n">
        <f aca="false">+Outflows!K675+Fees!K675+'Ongoing Cash Flows'!K675+'Terminal Value'!K675</f>
        <v>8475.55174551981</v>
      </c>
      <c r="L675" s="9" t="n">
        <f aca="false">+Outflows!L675+Fees!L675+'Ongoing Cash Flows'!L675+'Terminal Value'!L675</f>
        <v>8476.5064253985</v>
      </c>
      <c r="M675" s="9" t="n">
        <f aca="false">+Outflows!M675+Fees!M675+'Ongoing Cash Flows'!M675+'Terminal Value'!M675</f>
        <v>8448.77311121699</v>
      </c>
      <c r="N675" s="9" t="n">
        <f aca="false">+Outflows!N675+Fees!N675+'Ongoing Cash Flows'!N675+'Terminal Value'!N675</f>
        <v>8430.85369286659</v>
      </c>
      <c r="O675" s="9" t="n">
        <f aca="false">+Outflows!O675+Fees!O675+'Ongoing Cash Flows'!O675+'Terminal Value'!O675</f>
        <v>8105.00279408513</v>
      </c>
      <c r="P675" s="9" t="n">
        <f aca="false">+Outflows!P675+Fees!P675+'Ongoing Cash Flows'!P675+'Terminal Value'!P675</f>
        <v>7996.87120734077</v>
      </c>
      <c r="Q675" s="9" t="n">
        <f aca="false">+Outflows!Q675+Fees!Q675+'Ongoing Cash Flows'!Q675+'Terminal Value'!Q675</f>
        <v>7968.58774925753</v>
      </c>
      <c r="R675" s="9" t="n">
        <f aca="false">+Outflows!R675+Fees!R675+'Ongoing Cash Flows'!R675+'Terminal Value'!R675</f>
        <v>1157.76108632344</v>
      </c>
      <c r="S675" s="9" t="n">
        <f aca="false">+Outflows!S675+Fees!S675+'Ongoing Cash Flows'!S675+'Terminal Value'!S675</f>
        <v>0</v>
      </c>
      <c r="T675" s="9" t="n">
        <f aca="false">+Outflows!T675+Fees!T675+'Ongoing Cash Flows'!T675+'Terminal Value'!T675</f>
        <v>0</v>
      </c>
      <c r="U675" s="9" t="n">
        <f aca="false">+Outflows!U675+Fees!U675+'Ongoing Cash Flows'!U675+'Terminal Value'!U675</f>
        <v>0</v>
      </c>
      <c r="V675" s="9" t="n">
        <f aca="false">+Outflows!V675+Fees!V675+'Ongoing Cash Flows'!V675+'Terminal Value'!V675</f>
        <v>0</v>
      </c>
      <c r="W675" s="9" t="n">
        <f aca="false">+Outflows!W675+Fees!W675+'Ongoing Cash Flows'!W675+'Terminal Value'!W675</f>
        <v>0</v>
      </c>
      <c r="X675" s="9" t="n">
        <f aca="false">+Outflows!X675+Fees!X675+'Ongoing Cash Flows'!X675+'Terminal Value'!X675</f>
        <v>0</v>
      </c>
      <c r="Y675" s="9" t="n">
        <f aca="false">+Outflows!Y675+Fees!Y675+'Ongoing Cash Flows'!Y675+'Terminal Value'!Y675</f>
        <v>0</v>
      </c>
      <c r="Z675" s="9" t="n">
        <f aca="false">+Outflows!Z675+Fees!Z675+'Ongoing Cash Flows'!Z675+'Terminal Value'!Z675</f>
        <v>0</v>
      </c>
      <c r="AA675" s="9" t="n">
        <f aca="false">+Outflows!AA675+Fees!AA675+'Ongoing Cash Flows'!AA675+'Terminal Value'!AA675</f>
        <v>0</v>
      </c>
      <c r="AB675" s="9" t="n">
        <f aca="false">+Outflows!AB675+Fees!AB675+'Ongoing Cash Flows'!AB675+'Terminal Value'!AB675</f>
        <v>0</v>
      </c>
      <c r="AC675" s="9" t="n">
        <f aca="false">+Outflows!AC675+Fees!AC675+'Ongoing Cash Flows'!AC675+'Terminal Value'!AC675</f>
        <v>0</v>
      </c>
      <c r="AD675" s="9" t="n">
        <f aca="false">+Outflows!AD675+Fees!AD675+'Ongoing Cash Flows'!AD675+'Terminal Value'!AD675</f>
        <v>0</v>
      </c>
      <c r="AE675" s="9" t="n">
        <f aca="false">+Outflows!AE675+Fees!AE675+'Ongoing Cash Flows'!AE675+'Terminal Value'!AE675</f>
        <v>0</v>
      </c>
      <c r="AF675" s="9" t="n">
        <f aca="false">+Outflows!AF675+Fees!AF675+'Ongoing Cash Flows'!AF675+'Terminal Value'!AF675</f>
        <v>0</v>
      </c>
      <c r="AG675" s="9" t="n">
        <f aca="false">+Outflows!AG675+Fees!AG675+'Ongoing Cash Flows'!AG675+'Terminal Value'!AG675</f>
        <v>0</v>
      </c>
      <c r="AH675" s="9" t="n">
        <f aca="false">+Outflows!AH675+Fees!AH675+'Ongoing Cash Flows'!AH675+'Terminal Value'!AH675</f>
        <v>0</v>
      </c>
      <c r="AI675" s="9" t="n">
        <f aca="false">+Outflows!AI675+Fees!AI675+'Ongoing Cash Flows'!AI675+'Terminal Value'!AI675</f>
        <v>0</v>
      </c>
      <c r="AJ675" s="9" t="n">
        <f aca="false">+Outflows!AJ675+Fees!AJ675+'Ongoing Cash Flows'!AJ675+'Terminal Value'!AJ675</f>
        <v>0</v>
      </c>
      <c r="AK675" s="9"/>
      <c r="AL675" s="1"/>
      <c r="AM675" s="32"/>
      <c r="AN675" s="33" t="n">
        <f aca="false">IF(ISERROR(XIRR(B675:AJ675,IRRDates)),-1,XIRR(B675:AJ675,IRRDates))</f>
        <v>0.0500767369138193</v>
      </c>
      <c r="AO675" s="9" t="n">
        <f aca="false">SUMPRODUCT(B675:AJ675,PVRf)</f>
        <v>0</v>
      </c>
      <c r="AP675" s="9" t="n">
        <f aca="false">MIN(0,AO675-$AO$1004)^2</f>
        <v>0</v>
      </c>
      <c r="AQ675" s="9" t="n">
        <f aca="false">MAX(0,AO675-$AO$1004)^2</f>
        <v>0</v>
      </c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20"/>
      <c r="CM675" s="20"/>
      <c r="CN675" s="20"/>
      <c r="CO675" s="20"/>
      <c r="CP675" s="20"/>
    </row>
    <row r="676" customFormat="false" ht="11.25" hidden="false" customHeight="false" outlineLevel="0" collapsed="false">
      <c r="A676" s="1" t="n">
        <v>674</v>
      </c>
      <c r="B676" s="9" t="n">
        <f aca="false">+Outflows!B676+Fees!B676+'Ongoing Cash Flows'!B676+'Terminal Value'!B676</f>
        <v>-94799.615198178</v>
      </c>
      <c r="C676" s="9" t="n">
        <f aca="false">+Outflows!C676+Fees!C676+'Ongoing Cash Flows'!C676+'Terminal Value'!C676</f>
        <v>14197.8041260698</v>
      </c>
      <c r="D676" s="9" t="n">
        <f aca="false">+Outflows!D676+Fees!D676+'Ongoing Cash Flows'!D676+'Terminal Value'!D676</f>
        <v>12186.4726419411</v>
      </c>
      <c r="E676" s="9" t="n">
        <f aca="false">+Outflows!E676+Fees!E676+'Ongoing Cash Flows'!E676+'Terminal Value'!E676</f>
        <v>10154.9625334897</v>
      </c>
      <c r="F676" s="9" t="n">
        <f aca="false">+Outflows!F676+Fees!F676+'Ongoing Cash Flows'!F676+'Terminal Value'!F676</f>
        <v>9629.69086611437</v>
      </c>
      <c r="G676" s="9" t="n">
        <f aca="false">+Outflows!G676+Fees!G676+'Ongoing Cash Flows'!G676+'Terminal Value'!G676</f>
        <v>9411.80769813219</v>
      </c>
      <c r="H676" s="9" t="n">
        <f aca="false">+Outflows!H676+Fees!H676+'Ongoing Cash Flows'!H676+'Terminal Value'!H676</f>
        <v>8507.74820190103</v>
      </c>
      <c r="I676" s="9" t="n">
        <f aca="false">+Outflows!I676+Fees!I676+'Ongoing Cash Flows'!I676+'Terminal Value'!I676</f>
        <v>8355.97372312106</v>
      </c>
      <c r="J676" s="9" t="n">
        <f aca="false">+Outflows!J676+Fees!J676+'Ongoing Cash Flows'!J676+'Terminal Value'!J676</f>
        <v>8343.53952058607</v>
      </c>
      <c r="K676" s="9" t="n">
        <f aca="false">+Outflows!K676+Fees!K676+'Ongoing Cash Flows'!K676+'Terminal Value'!K676</f>
        <v>8334.41810101393</v>
      </c>
      <c r="L676" s="9" t="n">
        <f aca="false">+Outflows!L676+Fees!L676+'Ongoing Cash Flows'!L676+'Terminal Value'!L676</f>
        <v>8335.61158570566</v>
      </c>
      <c r="M676" s="9" t="n">
        <f aca="false">+Outflows!M676+Fees!M676+'Ongoing Cash Flows'!M676+'Terminal Value'!M676</f>
        <v>8307.63946671111</v>
      </c>
      <c r="N676" s="9" t="n">
        <f aca="false">+Outflows!N676+Fees!N676+'Ongoing Cash Flows'!N676+'Terminal Value'!N676</f>
        <v>8289.95885317375</v>
      </c>
      <c r="O676" s="9" t="n">
        <f aca="false">+Outflows!O676+Fees!O676+'Ongoing Cash Flows'!O676+'Terminal Value'!O676</f>
        <v>7963.86914957925</v>
      </c>
      <c r="P676" s="9" t="n">
        <f aca="false">+Outflows!P676+Fees!P676+'Ongoing Cash Flows'!P676+'Terminal Value'!P676</f>
        <v>7855.97636764793</v>
      </c>
      <c r="Q676" s="9" t="n">
        <f aca="false">+Outflows!Q676+Fees!Q676+'Ongoing Cash Flows'!Q676+'Terminal Value'!Q676</f>
        <v>7827.45410475165</v>
      </c>
      <c r="R676" s="9" t="n">
        <f aca="false">+Outflows!R676+Fees!R676+'Ongoing Cash Flows'!R676+'Terminal Value'!R676</f>
        <v>1087.31366647702</v>
      </c>
      <c r="S676" s="9" t="n">
        <f aca="false">+Outflows!S676+Fees!S676+'Ongoing Cash Flows'!S676+'Terminal Value'!S676</f>
        <v>0</v>
      </c>
      <c r="T676" s="9" t="n">
        <f aca="false">+Outflows!T676+Fees!T676+'Ongoing Cash Flows'!T676+'Terminal Value'!T676</f>
        <v>0</v>
      </c>
      <c r="U676" s="9" t="n">
        <f aca="false">+Outflows!U676+Fees!U676+'Ongoing Cash Flows'!U676+'Terminal Value'!U676</f>
        <v>0</v>
      </c>
      <c r="V676" s="9" t="n">
        <f aca="false">+Outflows!V676+Fees!V676+'Ongoing Cash Flows'!V676+'Terminal Value'!V676</f>
        <v>0</v>
      </c>
      <c r="W676" s="9" t="n">
        <f aca="false">+Outflows!W676+Fees!W676+'Ongoing Cash Flows'!W676+'Terminal Value'!W676</f>
        <v>0</v>
      </c>
      <c r="X676" s="9" t="n">
        <f aca="false">+Outflows!X676+Fees!X676+'Ongoing Cash Flows'!X676+'Terminal Value'!X676</f>
        <v>0</v>
      </c>
      <c r="Y676" s="9" t="n">
        <f aca="false">+Outflows!Y676+Fees!Y676+'Ongoing Cash Flows'!Y676+'Terminal Value'!Y676</f>
        <v>0</v>
      </c>
      <c r="Z676" s="9" t="n">
        <f aca="false">+Outflows!Z676+Fees!Z676+'Ongoing Cash Flows'!Z676+'Terminal Value'!Z676</f>
        <v>0</v>
      </c>
      <c r="AA676" s="9" t="n">
        <f aca="false">+Outflows!AA676+Fees!AA676+'Ongoing Cash Flows'!AA676+'Terminal Value'!AA676</f>
        <v>0</v>
      </c>
      <c r="AB676" s="9" t="n">
        <f aca="false">+Outflows!AB676+Fees!AB676+'Ongoing Cash Flows'!AB676+'Terminal Value'!AB676</f>
        <v>0</v>
      </c>
      <c r="AC676" s="9" t="n">
        <f aca="false">+Outflows!AC676+Fees!AC676+'Ongoing Cash Flows'!AC676+'Terminal Value'!AC676</f>
        <v>0</v>
      </c>
      <c r="AD676" s="9" t="n">
        <f aca="false">+Outflows!AD676+Fees!AD676+'Ongoing Cash Flows'!AD676+'Terminal Value'!AD676</f>
        <v>0</v>
      </c>
      <c r="AE676" s="9" t="n">
        <f aca="false">+Outflows!AE676+Fees!AE676+'Ongoing Cash Flows'!AE676+'Terminal Value'!AE676</f>
        <v>0</v>
      </c>
      <c r="AF676" s="9" t="n">
        <f aca="false">+Outflows!AF676+Fees!AF676+'Ongoing Cash Flows'!AF676+'Terminal Value'!AF676</f>
        <v>0</v>
      </c>
      <c r="AG676" s="9" t="n">
        <f aca="false">+Outflows!AG676+Fees!AG676+'Ongoing Cash Flows'!AG676+'Terminal Value'!AG676</f>
        <v>0</v>
      </c>
      <c r="AH676" s="9" t="n">
        <f aca="false">+Outflows!AH676+Fees!AH676+'Ongoing Cash Flows'!AH676+'Terminal Value'!AH676</f>
        <v>0</v>
      </c>
      <c r="AI676" s="9" t="n">
        <f aca="false">+Outflows!AI676+Fees!AI676+'Ongoing Cash Flows'!AI676+'Terminal Value'!AI676</f>
        <v>0</v>
      </c>
      <c r="AJ676" s="9" t="n">
        <f aca="false">+Outflows!AJ676+Fees!AJ676+'Ongoing Cash Flows'!AJ676+'Terminal Value'!AJ676</f>
        <v>0</v>
      </c>
      <c r="AK676" s="9"/>
      <c r="AL676" s="1"/>
      <c r="AM676" s="32"/>
      <c r="AN676" s="33" t="n">
        <f aca="false">IF(ISERROR(XIRR(B676:AJ676,IRRDates)),-1,XIRR(B676:AJ676,IRRDates))</f>
        <v>0.0571023635593125</v>
      </c>
      <c r="AO676" s="9" t="n">
        <f aca="false">SUMPRODUCT(B676:AJ676,PVRf)</f>
        <v>0</v>
      </c>
      <c r="AP676" s="9" t="n">
        <f aca="false">MIN(0,AO676-$AO$1004)^2</f>
        <v>0</v>
      </c>
      <c r="AQ676" s="9" t="n">
        <f aca="false">MAX(0,AO676-$AO$1004)^2</f>
        <v>0</v>
      </c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20"/>
      <c r="CM676" s="20"/>
      <c r="CN676" s="20"/>
      <c r="CO676" s="20"/>
      <c r="CP676" s="20"/>
    </row>
    <row r="677" customFormat="false" ht="11.25" hidden="false" customHeight="false" outlineLevel="0" collapsed="false">
      <c r="A677" s="1" t="n">
        <v>675</v>
      </c>
      <c r="B677" s="9" t="n">
        <f aca="false">+Outflows!B677+Fees!B677+'Ongoing Cash Flows'!B677+'Terminal Value'!B677</f>
        <v>-90430.0158092799</v>
      </c>
      <c r="C677" s="9" t="n">
        <f aca="false">+Outflows!C677+Fees!C677+'Ongoing Cash Flows'!C677+'Terminal Value'!C677</f>
        <v>14171.8220893984</v>
      </c>
      <c r="D677" s="9" t="n">
        <f aca="false">+Outflows!D677+Fees!D677+'Ongoing Cash Flows'!D677+'Terminal Value'!D677</f>
        <v>12045.9864842655</v>
      </c>
      <c r="E677" s="9" t="n">
        <f aca="false">+Outflows!E677+Fees!E677+'Ongoing Cash Flows'!E677+'Terminal Value'!E677</f>
        <v>10030.1965385078</v>
      </c>
      <c r="F677" s="9" t="n">
        <f aca="false">+Outflows!F677+Fees!F677+'Ongoing Cash Flows'!F677+'Terminal Value'!F677</f>
        <v>9533.23594839982</v>
      </c>
      <c r="G677" s="9" t="n">
        <f aca="false">+Outflows!G677+Fees!G677+'Ongoing Cash Flows'!G677+'Terminal Value'!G677</f>
        <v>9270.72839757035</v>
      </c>
      <c r="H677" s="9" t="n">
        <f aca="false">+Outflows!H677+Fees!H677+'Ongoing Cash Flows'!H677+'Terminal Value'!H677</f>
        <v>8401.90671679929</v>
      </c>
      <c r="I677" s="9" t="n">
        <f aca="false">+Outflows!I677+Fees!I677+'Ongoing Cash Flows'!I677+'Terminal Value'!I677</f>
        <v>8255.73860881924</v>
      </c>
      <c r="J677" s="9" t="n">
        <f aca="false">+Outflows!J677+Fees!J677+'Ongoing Cash Flows'!J677+'Terminal Value'!J677</f>
        <v>8243.30440628425</v>
      </c>
      <c r="K677" s="9" t="n">
        <f aca="false">+Outflows!K677+Fees!K677+'Ongoing Cash Flows'!K677+'Terminal Value'!K677</f>
        <v>8234.01309668788</v>
      </c>
      <c r="L677" s="9" t="n">
        <f aca="false">+Outflows!L677+Fees!L677+'Ongoing Cash Flows'!L677+'Terminal Value'!L677</f>
        <v>8235.37647140384</v>
      </c>
      <c r="M677" s="9" t="n">
        <f aca="false">+Outflows!M677+Fees!M677+'Ongoing Cash Flows'!M677+'Terminal Value'!M677</f>
        <v>8207.23446238506</v>
      </c>
      <c r="N677" s="9" t="n">
        <f aca="false">+Outflows!N677+Fees!N677+'Ongoing Cash Flows'!N677+'Terminal Value'!N677</f>
        <v>8189.72373887194</v>
      </c>
      <c r="O677" s="9" t="n">
        <f aca="false">+Outflows!O677+Fees!O677+'Ongoing Cash Flows'!O677+'Terminal Value'!O677</f>
        <v>7863.46414525319</v>
      </c>
      <c r="P677" s="9" t="n">
        <f aca="false">+Outflows!P677+Fees!P677+'Ongoing Cash Flows'!P677+'Terminal Value'!P677</f>
        <v>7755.74125334611</v>
      </c>
      <c r="Q677" s="9" t="n">
        <f aca="false">+Outflows!Q677+Fees!Q677+'Ongoing Cash Flows'!Q677+'Terminal Value'!Q677</f>
        <v>7727.0491004256</v>
      </c>
      <c r="R677" s="9" t="n">
        <f aca="false">+Outflows!R677+Fees!R677+'Ongoing Cash Flows'!R677+'Terminal Value'!R677</f>
        <v>1037.19610932612</v>
      </c>
      <c r="S677" s="9" t="n">
        <f aca="false">+Outflows!S677+Fees!S677+'Ongoing Cash Flows'!S677+'Terminal Value'!S677</f>
        <v>0</v>
      </c>
      <c r="T677" s="9" t="n">
        <f aca="false">+Outflows!T677+Fees!T677+'Ongoing Cash Flows'!T677+'Terminal Value'!T677</f>
        <v>0</v>
      </c>
      <c r="U677" s="9" t="n">
        <f aca="false">+Outflows!U677+Fees!U677+'Ongoing Cash Flows'!U677+'Terminal Value'!U677</f>
        <v>0</v>
      </c>
      <c r="V677" s="9" t="n">
        <f aca="false">+Outflows!V677+Fees!V677+'Ongoing Cash Flows'!V677+'Terminal Value'!V677</f>
        <v>0</v>
      </c>
      <c r="W677" s="9" t="n">
        <f aca="false">+Outflows!W677+Fees!W677+'Ongoing Cash Flows'!W677+'Terminal Value'!W677</f>
        <v>0</v>
      </c>
      <c r="X677" s="9" t="n">
        <f aca="false">+Outflows!X677+Fees!X677+'Ongoing Cash Flows'!X677+'Terminal Value'!X677</f>
        <v>0</v>
      </c>
      <c r="Y677" s="9" t="n">
        <f aca="false">+Outflows!Y677+Fees!Y677+'Ongoing Cash Flows'!Y677+'Terminal Value'!Y677</f>
        <v>0</v>
      </c>
      <c r="Z677" s="9" t="n">
        <f aca="false">+Outflows!Z677+Fees!Z677+'Ongoing Cash Flows'!Z677+'Terminal Value'!Z677</f>
        <v>0</v>
      </c>
      <c r="AA677" s="9" t="n">
        <f aca="false">+Outflows!AA677+Fees!AA677+'Ongoing Cash Flows'!AA677+'Terminal Value'!AA677</f>
        <v>0</v>
      </c>
      <c r="AB677" s="9" t="n">
        <f aca="false">+Outflows!AB677+Fees!AB677+'Ongoing Cash Flows'!AB677+'Terminal Value'!AB677</f>
        <v>0</v>
      </c>
      <c r="AC677" s="9" t="n">
        <f aca="false">+Outflows!AC677+Fees!AC677+'Ongoing Cash Flows'!AC677+'Terminal Value'!AC677</f>
        <v>0</v>
      </c>
      <c r="AD677" s="9" t="n">
        <f aca="false">+Outflows!AD677+Fees!AD677+'Ongoing Cash Flows'!AD677+'Terminal Value'!AD677</f>
        <v>0</v>
      </c>
      <c r="AE677" s="9" t="n">
        <f aca="false">+Outflows!AE677+Fees!AE677+'Ongoing Cash Flows'!AE677+'Terminal Value'!AE677</f>
        <v>0</v>
      </c>
      <c r="AF677" s="9" t="n">
        <f aca="false">+Outflows!AF677+Fees!AF677+'Ongoing Cash Flows'!AF677+'Terminal Value'!AF677</f>
        <v>0</v>
      </c>
      <c r="AG677" s="9" t="n">
        <f aca="false">+Outflows!AG677+Fees!AG677+'Ongoing Cash Flows'!AG677+'Terminal Value'!AG677</f>
        <v>0</v>
      </c>
      <c r="AH677" s="9" t="n">
        <f aca="false">+Outflows!AH677+Fees!AH677+'Ongoing Cash Flows'!AH677+'Terminal Value'!AH677</f>
        <v>0</v>
      </c>
      <c r="AI677" s="9" t="n">
        <f aca="false">+Outflows!AI677+Fees!AI677+'Ongoing Cash Flows'!AI677+'Terminal Value'!AI677</f>
        <v>0</v>
      </c>
      <c r="AJ677" s="9" t="n">
        <f aca="false">+Outflows!AJ677+Fees!AJ677+'Ongoing Cash Flows'!AJ677+'Terminal Value'!AJ677</f>
        <v>0</v>
      </c>
      <c r="AK677" s="9"/>
      <c r="AL677" s="1"/>
      <c r="AM677" s="32"/>
      <c r="AN677" s="33" t="n">
        <f aca="false">IF(ISERROR(XIRR(B677:AJ677,IRRDates)),-1,XIRR(B677:AJ677,IRRDates))</f>
        <v>0.0632380355500627</v>
      </c>
      <c r="AO677" s="9" t="n">
        <f aca="false">SUMPRODUCT(B677:AJ677,PVRf)</f>
        <v>0</v>
      </c>
      <c r="AP677" s="9" t="n">
        <f aca="false">MIN(0,AO677-$AO$1004)^2</f>
        <v>0</v>
      </c>
      <c r="AQ677" s="9" t="n">
        <f aca="false">MAX(0,AO677-$AO$1004)^2</f>
        <v>0</v>
      </c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20"/>
      <c r="CM677" s="20"/>
      <c r="CN677" s="20"/>
      <c r="CO677" s="20"/>
      <c r="CP677" s="20"/>
    </row>
    <row r="678" customFormat="false" ht="11.25" hidden="false" customHeight="false" outlineLevel="0" collapsed="false">
      <c r="A678" s="1" t="n">
        <v>676</v>
      </c>
      <c r="B678" s="9" t="n">
        <f aca="false">+Outflows!B678+Fees!B678+'Ongoing Cash Flows'!B678+'Terminal Value'!B678</f>
        <v>-103910.420221915</v>
      </c>
      <c r="C678" s="9" t="n">
        <f aca="false">+Outflows!C678+Fees!C678+'Ongoing Cash Flows'!C678+'Terminal Value'!C678</f>
        <v>14303.6510036699</v>
      </c>
      <c r="D678" s="9" t="n">
        <f aca="false">+Outflows!D678+Fees!D678+'Ongoing Cash Flows'!D678+'Terminal Value'!D678</f>
        <v>12496.6496381039</v>
      </c>
      <c r="E678" s="9" t="n">
        <f aca="false">+Outflows!E678+Fees!E678+'Ongoing Cash Flows'!E678+'Terminal Value'!E678</f>
        <v>10565.2319301675</v>
      </c>
      <c r="F678" s="9" t="n">
        <f aca="false">+Outflows!F678+Fees!F678+'Ongoing Cash Flows'!F678+'Terminal Value'!F678</f>
        <v>10017.8136073478</v>
      </c>
      <c r="G678" s="9" t="n">
        <f aca="false">+Outflows!G678+Fees!G678+'Ongoing Cash Flows'!G678+'Terminal Value'!G678</f>
        <v>9697.44392475319</v>
      </c>
      <c r="H678" s="9" t="n">
        <f aca="false">+Outflows!H678+Fees!H678+'Ongoing Cash Flows'!H678+'Terminal Value'!H678</f>
        <v>8728.43230777919</v>
      </c>
      <c r="I678" s="9" t="n">
        <f aca="false">+Outflows!I678+Fees!I678+'Ongoing Cash Flows'!I678+'Terminal Value'!I678</f>
        <v>8564.96830172156</v>
      </c>
      <c r="J678" s="9" t="n">
        <f aca="false">+Outflows!J678+Fees!J678+'Ongoing Cash Flows'!J678+'Terminal Value'!J678</f>
        <v>8552.53409918657</v>
      </c>
      <c r="K678" s="9" t="n">
        <f aca="false">+Outflows!K678+Fees!K678+'Ongoing Cash Flows'!K678+'Terminal Value'!K678</f>
        <v>8543.76690771375</v>
      </c>
      <c r="L678" s="9" t="n">
        <f aca="false">+Outflows!L678+Fees!L678+'Ongoing Cash Flows'!L678+'Terminal Value'!L678</f>
        <v>8544.60616430616</v>
      </c>
      <c r="M678" s="9" t="n">
        <f aca="false">+Outflows!M678+Fees!M678+'Ongoing Cash Flows'!M678+'Terminal Value'!M678</f>
        <v>8516.98827341093</v>
      </c>
      <c r="N678" s="9" t="n">
        <f aca="false">+Outflows!N678+Fees!N678+'Ongoing Cash Flows'!N678+'Terminal Value'!N678</f>
        <v>8498.95343177425</v>
      </c>
      <c r="O678" s="9" t="n">
        <f aca="false">+Outflows!O678+Fees!O678+'Ongoing Cash Flows'!O678+'Terminal Value'!O678</f>
        <v>8173.21795627907</v>
      </c>
      <c r="P678" s="9" t="n">
        <f aca="false">+Outflows!P678+Fees!P678+'Ongoing Cash Flows'!P678+'Terminal Value'!P678</f>
        <v>8064.97094624843</v>
      </c>
      <c r="Q678" s="9" t="n">
        <f aca="false">+Outflows!Q678+Fees!Q678+'Ongoing Cash Flows'!Q678+'Terminal Value'!Q678</f>
        <v>8036.80291145147</v>
      </c>
      <c r="R678" s="9" t="n">
        <f aca="false">+Outflows!R678+Fees!R678+'Ongoing Cash Flows'!R678+'Terminal Value'!R678</f>
        <v>1191.81095577727</v>
      </c>
      <c r="S678" s="9" t="n">
        <f aca="false">+Outflows!S678+Fees!S678+'Ongoing Cash Flows'!S678+'Terminal Value'!S678</f>
        <v>0</v>
      </c>
      <c r="T678" s="9" t="n">
        <f aca="false">+Outflows!T678+Fees!T678+'Ongoing Cash Flows'!T678+'Terminal Value'!T678</f>
        <v>0</v>
      </c>
      <c r="U678" s="9" t="n">
        <f aca="false">+Outflows!U678+Fees!U678+'Ongoing Cash Flows'!U678+'Terminal Value'!U678</f>
        <v>0</v>
      </c>
      <c r="V678" s="9" t="n">
        <f aca="false">+Outflows!V678+Fees!V678+'Ongoing Cash Flows'!V678+'Terminal Value'!V678</f>
        <v>0</v>
      </c>
      <c r="W678" s="9" t="n">
        <f aca="false">+Outflows!W678+Fees!W678+'Ongoing Cash Flows'!W678+'Terminal Value'!W678</f>
        <v>0</v>
      </c>
      <c r="X678" s="9" t="n">
        <f aca="false">+Outflows!X678+Fees!X678+'Ongoing Cash Flows'!X678+'Terminal Value'!X678</f>
        <v>0</v>
      </c>
      <c r="Y678" s="9" t="n">
        <f aca="false">+Outflows!Y678+Fees!Y678+'Ongoing Cash Flows'!Y678+'Terminal Value'!Y678</f>
        <v>0</v>
      </c>
      <c r="Z678" s="9" t="n">
        <f aca="false">+Outflows!Z678+Fees!Z678+'Ongoing Cash Flows'!Z678+'Terminal Value'!Z678</f>
        <v>0</v>
      </c>
      <c r="AA678" s="9" t="n">
        <f aca="false">+Outflows!AA678+Fees!AA678+'Ongoing Cash Flows'!AA678+'Terminal Value'!AA678</f>
        <v>0</v>
      </c>
      <c r="AB678" s="9" t="n">
        <f aca="false">+Outflows!AB678+Fees!AB678+'Ongoing Cash Flows'!AB678+'Terminal Value'!AB678</f>
        <v>0</v>
      </c>
      <c r="AC678" s="9" t="n">
        <f aca="false">+Outflows!AC678+Fees!AC678+'Ongoing Cash Flows'!AC678+'Terminal Value'!AC678</f>
        <v>0</v>
      </c>
      <c r="AD678" s="9" t="n">
        <f aca="false">+Outflows!AD678+Fees!AD678+'Ongoing Cash Flows'!AD678+'Terminal Value'!AD678</f>
        <v>0</v>
      </c>
      <c r="AE678" s="9" t="n">
        <f aca="false">+Outflows!AE678+Fees!AE678+'Ongoing Cash Flows'!AE678+'Terminal Value'!AE678</f>
        <v>0</v>
      </c>
      <c r="AF678" s="9" t="n">
        <f aca="false">+Outflows!AF678+Fees!AF678+'Ongoing Cash Flows'!AF678+'Terminal Value'!AF678</f>
        <v>0</v>
      </c>
      <c r="AG678" s="9" t="n">
        <f aca="false">+Outflows!AG678+Fees!AG678+'Ongoing Cash Flows'!AG678+'Terminal Value'!AG678</f>
        <v>0</v>
      </c>
      <c r="AH678" s="9" t="n">
        <f aca="false">+Outflows!AH678+Fees!AH678+'Ongoing Cash Flows'!AH678+'Terminal Value'!AH678</f>
        <v>0</v>
      </c>
      <c r="AI678" s="9" t="n">
        <f aca="false">+Outflows!AI678+Fees!AI678+'Ongoing Cash Flows'!AI678+'Terminal Value'!AI678</f>
        <v>0</v>
      </c>
      <c r="AJ678" s="9" t="n">
        <f aca="false">+Outflows!AJ678+Fees!AJ678+'Ongoing Cash Flows'!AJ678+'Terminal Value'!AJ678</f>
        <v>0</v>
      </c>
      <c r="AK678" s="9"/>
      <c r="AL678" s="1"/>
      <c r="AM678" s="32"/>
      <c r="AN678" s="33" t="n">
        <f aca="false">IF(ISERROR(XIRR(B678:AJ678,IRRDates)),-1,XIRR(B678:AJ678,IRRDates))</f>
        <v>0.04633155542497</v>
      </c>
      <c r="AO678" s="9" t="n">
        <f aca="false">SUMPRODUCT(B678:AJ678,PVRf)</f>
        <v>0</v>
      </c>
      <c r="AP678" s="9" t="n">
        <f aca="false">MIN(0,AO678-$AO$1004)^2</f>
        <v>0</v>
      </c>
      <c r="AQ678" s="9" t="n">
        <f aca="false">MAX(0,AO678-$AO$1004)^2</f>
        <v>0</v>
      </c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20"/>
      <c r="CM678" s="20"/>
      <c r="CN678" s="20"/>
      <c r="CO678" s="20"/>
      <c r="CP678" s="20"/>
    </row>
    <row r="679" customFormat="false" ht="11.25" hidden="false" customHeight="false" outlineLevel="0" collapsed="false">
      <c r="A679" s="1" t="n">
        <v>677</v>
      </c>
      <c r="B679" s="9" t="n">
        <f aca="false">+Outflows!B679+Fees!B679+'Ongoing Cash Flows'!B679+'Terminal Value'!B679</f>
        <v>-94244.8970578727</v>
      </c>
      <c r="C679" s="9" t="n">
        <f aca="false">+Outflows!C679+Fees!C679+'Ongoing Cash Flows'!C679+'Terminal Value'!C679</f>
        <v>14123.2118718866</v>
      </c>
      <c r="D679" s="9" t="n">
        <f aca="false">+Outflows!D679+Fees!D679+'Ongoing Cash Flows'!D679+'Terminal Value'!D679</f>
        <v>12086.6407573537</v>
      </c>
      <c r="E679" s="9" t="n">
        <f aca="false">+Outflows!E679+Fees!E679+'Ongoing Cash Flows'!E679+'Terminal Value'!E679</f>
        <v>10180.7374471386</v>
      </c>
      <c r="F679" s="9" t="n">
        <f aca="false">+Outflows!F679+Fees!F679+'Ongoing Cash Flows'!F679+'Terminal Value'!F679</f>
        <v>9728.75022617915</v>
      </c>
      <c r="G679" s="9" t="n">
        <f aca="false">+Outflows!G679+Fees!G679+'Ongoing Cash Flows'!G679+'Terminal Value'!G679</f>
        <v>9516.21479484484</v>
      </c>
      <c r="H679" s="9" t="n">
        <f aca="false">+Outflows!H679+Fees!H679+'Ongoing Cash Flows'!H679+'Terminal Value'!H679</f>
        <v>8494.3116859742</v>
      </c>
      <c r="I679" s="9" t="n">
        <f aca="false">+Outflows!I679+Fees!I679+'Ongoing Cash Flows'!I679+'Terminal Value'!I679</f>
        <v>8343.24893275696</v>
      </c>
      <c r="J679" s="9" t="n">
        <f aca="false">+Outflows!J679+Fees!J679+'Ongoing Cash Flows'!J679+'Terminal Value'!J679</f>
        <v>8330.81473022197</v>
      </c>
      <c r="K679" s="9" t="n">
        <f aca="false">+Outflows!K679+Fees!K679+'Ongoing Cash Flows'!K679+'Terminal Value'!K679</f>
        <v>8321.67174320854</v>
      </c>
      <c r="L679" s="9" t="n">
        <f aca="false">+Outflows!L679+Fees!L679+'Ongoing Cash Flows'!L679+'Terminal Value'!L679</f>
        <v>8322.88679534156</v>
      </c>
      <c r="M679" s="9" t="n">
        <f aca="false">+Outflows!M679+Fees!M679+'Ongoing Cash Flows'!M679+'Terminal Value'!M679</f>
        <v>8294.89310890572</v>
      </c>
      <c r="N679" s="9" t="n">
        <f aca="false">+Outflows!N679+Fees!N679+'Ongoing Cash Flows'!N679+'Terminal Value'!N679</f>
        <v>8277.23406280966</v>
      </c>
      <c r="O679" s="9" t="n">
        <f aca="false">+Outflows!O679+Fees!O679+'Ongoing Cash Flows'!O679+'Terminal Value'!O679</f>
        <v>7951.12279177386</v>
      </c>
      <c r="P679" s="9" t="n">
        <f aca="false">+Outflows!P679+Fees!P679+'Ongoing Cash Flows'!P679+'Terminal Value'!P679</f>
        <v>7843.25157728383</v>
      </c>
      <c r="Q679" s="9" t="n">
        <f aca="false">+Outflows!Q679+Fees!Q679+'Ongoing Cash Flows'!Q679+'Terminal Value'!Q679</f>
        <v>7814.70774694626</v>
      </c>
      <c r="R679" s="9" t="n">
        <f aca="false">+Outflows!R679+Fees!R679+'Ongoing Cash Flows'!R679+'Terminal Value'!R679</f>
        <v>1080.95127129498</v>
      </c>
      <c r="S679" s="9" t="n">
        <f aca="false">+Outflows!S679+Fees!S679+'Ongoing Cash Flows'!S679+'Terminal Value'!S679</f>
        <v>0</v>
      </c>
      <c r="T679" s="9" t="n">
        <f aca="false">+Outflows!T679+Fees!T679+'Ongoing Cash Flows'!T679+'Terminal Value'!T679</f>
        <v>0</v>
      </c>
      <c r="U679" s="9" t="n">
        <f aca="false">+Outflows!U679+Fees!U679+'Ongoing Cash Flows'!U679+'Terminal Value'!U679</f>
        <v>0</v>
      </c>
      <c r="V679" s="9" t="n">
        <f aca="false">+Outflows!V679+Fees!V679+'Ongoing Cash Flows'!V679+'Terminal Value'!V679</f>
        <v>0</v>
      </c>
      <c r="W679" s="9" t="n">
        <f aca="false">+Outflows!W679+Fees!W679+'Ongoing Cash Flows'!W679+'Terminal Value'!W679</f>
        <v>0</v>
      </c>
      <c r="X679" s="9" t="n">
        <f aca="false">+Outflows!X679+Fees!X679+'Ongoing Cash Flows'!X679+'Terminal Value'!X679</f>
        <v>0</v>
      </c>
      <c r="Y679" s="9" t="n">
        <f aca="false">+Outflows!Y679+Fees!Y679+'Ongoing Cash Flows'!Y679+'Terminal Value'!Y679</f>
        <v>0</v>
      </c>
      <c r="Z679" s="9" t="n">
        <f aca="false">+Outflows!Z679+Fees!Z679+'Ongoing Cash Flows'!Z679+'Terminal Value'!Z679</f>
        <v>0</v>
      </c>
      <c r="AA679" s="9" t="n">
        <f aca="false">+Outflows!AA679+Fees!AA679+'Ongoing Cash Flows'!AA679+'Terminal Value'!AA679</f>
        <v>0</v>
      </c>
      <c r="AB679" s="9" t="n">
        <f aca="false">+Outflows!AB679+Fees!AB679+'Ongoing Cash Flows'!AB679+'Terminal Value'!AB679</f>
        <v>0</v>
      </c>
      <c r="AC679" s="9" t="n">
        <f aca="false">+Outflows!AC679+Fees!AC679+'Ongoing Cash Flows'!AC679+'Terminal Value'!AC679</f>
        <v>0</v>
      </c>
      <c r="AD679" s="9" t="n">
        <f aca="false">+Outflows!AD679+Fees!AD679+'Ongoing Cash Flows'!AD679+'Terminal Value'!AD679</f>
        <v>0</v>
      </c>
      <c r="AE679" s="9" t="n">
        <f aca="false">+Outflows!AE679+Fees!AE679+'Ongoing Cash Flows'!AE679+'Terminal Value'!AE679</f>
        <v>0</v>
      </c>
      <c r="AF679" s="9" t="n">
        <f aca="false">+Outflows!AF679+Fees!AF679+'Ongoing Cash Flows'!AF679+'Terminal Value'!AF679</f>
        <v>0</v>
      </c>
      <c r="AG679" s="9" t="n">
        <f aca="false">+Outflows!AG679+Fees!AG679+'Ongoing Cash Flows'!AG679+'Terminal Value'!AG679</f>
        <v>0</v>
      </c>
      <c r="AH679" s="9" t="n">
        <f aca="false">+Outflows!AH679+Fees!AH679+'Ongoing Cash Flows'!AH679+'Terminal Value'!AH679</f>
        <v>0</v>
      </c>
      <c r="AI679" s="9" t="n">
        <f aca="false">+Outflows!AI679+Fees!AI679+'Ongoing Cash Flows'!AI679+'Terminal Value'!AI679</f>
        <v>0</v>
      </c>
      <c r="AJ679" s="9" t="n">
        <f aca="false">+Outflows!AJ679+Fees!AJ679+'Ongoing Cash Flows'!AJ679+'Terminal Value'!AJ679</f>
        <v>0</v>
      </c>
      <c r="AK679" s="9"/>
      <c r="AL679" s="1"/>
      <c r="AM679" s="32"/>
      <c r="AN679" s="33" t="n">
        <f aca="false">IF(ISERROR(XIRR(B679:AJ679,IRRDates)),-1,XIRR(B679:AJ679,IRRDates))</f>
        <v>0.0579875675927247</v>
      </c>
      <c r="AO679" s="9" t="n">
        <f aca="false">SUMPRODUCT(B679:AJ679,PVRf)</f>
        <v>0</v>
      </c>
      <c r="AP679" s="9" t="n">
        <f aca="false">MIN(0,AO679-$AO$1004)^2</f>
        <v>0</v>
      </c>
      <c r="AQ679" s="9" t="n">
        <f aca="false">MAX(0,AO679-$AO$1004)^2</f>
        <v>0</v>
      </c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20"/>
      <c r="CM679" s="20"/>
      <c r="CN679" s="20"/>
      <c r="CO679" s="20"/>
      <c r="CP679" s="20"/>
    </row>
    <row r="680" customFormat="false" ht="11.25" hidden="false" customHeight="false" outlineLevel="0" collapsed="false">
      <c r="A680" s="1" t="n">
        <v>678</v>
      </c>
      <c r="B680" s="9" t="n">
        <f aca="false">+Outflows!B680+Fees!B680+'Ongoing Cash Flows'!B680+'Terminal Value'!B680</f>
        <v>-103451.142662555</v>
      </c>
      <c r="C680" s="9" t="n">
        <f aca="false">+Outflows!C680+Fees!C680+'Ongoing Cash Flows'!C680+'Terminal Value'!C680</f>
        <v>14369.7050359271</v>
      </c>
      <c r="D680" s="9" t="n">
        <f aca="false">+Outflows!D680+Fees!D680+'Ongoing Cash Flows'!D680+'Terminal Value'!D680</f>
        <v>12437.4546537734</v>
      </c>
      <c r="E680" s="9" t="n">
        <f aca="false">+Outflows!E680+Fees!E680+'Ongoing Cash Flows'!E680+'Terminal Value'!E680</f>
        <v>10387.6918665769</v>
      </c>
      <c r="F680" s="9" t="n">
        <f aca="false">+Outflows!F680+Fees!F680+'Ongoing Cash Flows'!F680+'Terminal Value'!F680</f>
        <v>9985.11539251148</v>
      </c>
      <c r="G680" s="9" t="n">
        <f aca="false">+Outflows!G680+Fees!G680+'Ongoing Cash Flows'!G680+'Terminal Value'!G680</f>
        <v>9661.73580411144</v>
      </c>
      <c r="H680" s="9" t="n">
        <f aca="false">+Outflows!H680+Fees!H680+'Ongoing Cash Flows'!H680+'Terminal Value'!H680</f>
        <v>8717.30757650975</v>
      </c>
      <c r="I680" s="9" t="n">
        <f aca="false">+Outflows!I680+Fees!I680+'Ongoing Cash Flows'!I680+'Terminal Value'!I680</f>
        <v>8554.43284193188</v>
      </c>
      <c r="J680" s="9" t="n">
        <f aca="false">+Outflows!J680+Fees!J680+'Ongoing Cash Flows'!J680+'Terminal Value'!J680</f>
        <v>8541.99863939689</v>
      </c>
      <c r="K680" s="9" t="n">
        <f aca="false">+Outflows!K680+Fees!K680+'Ongoing Cash Flows'!K680+'Terminal Value'!K680</f>
        <v>8533.21359121257</v>
      </c>
      <c r="L680" s="9" t="n">
        <f aca="false">+Outflows!L680+Fees!L680+'Ongoing Cash Flows'!L680+'Terminal Value'!L680</f>
        <v>8534.07070451648</v>
      </c>
      <c r="M680" s="9" t="n">
        <f aca="false">+Outflows!M680+Fees!M680+'Ongoing Cash Flows'!M680+'Terminal Value'!M680</f>
        <v>8506.43495690975</v>
      </c>
      <c r="N680" s="9" t="n">
        <f aca="false">+Outflows!N680+Fees!N680+'Ongoing Cash Flows'!N680+'Terminal Value'!N680</f>
        <v>8488.41797198457</v>
      </c>
      <c r="O680" s="9" t="n">
        <f aca="false">+Outflows!O680+Fees!O680+'Ongoing Cash Flows'!O680+'Terminal Value'!O680</f>
        <v>8162.66463977789</v>
      </c>
      <c r="P680" s="9" t="n">
        <f aca="false">+Outflows!P680+Fees!P680+'Ongoing Cash Flows'!P680+'Terminal Value'!P680</f>
        <v>8054.43548645875</v>
      </c>
      <c r="Q680" s="9" t="n">
        <f aca="false">+Outflows!Q680+Fees!Q680+'Ongoing Cash Flows'!Q680+'Terminal Value'!Q680</f>
        <v>8026.24959495029</v>
      </c>
      <c r="R680" s="9" t="n">
        <f aca="false">+Outflows!R680+Fees!R680+'Ongoing Cash Flows'!R680+'Terminal Value'!R680</f>
        <v>1186.54322588244</v>
      </c>
      <c r="S680" s="9" t="n">
        <f aca="false">+Outflows!S680+Fees!S680+'Ongoing Cash Flows'!S680+'Terminal Value'!S680</f>
        <v>0</v>
      </c>
      <c r="T680" s="9" t="n">
        <f aca="false">+Outflows!T680+Fees!T680+'Ongoing Cash Flows'!T680+'Terminal Value'!T680</f>
        <v>0</v>
      </c>
      <c r="U680" s="9" t="n">
        <f aca="false">+Outflows!U680+Fees!U680+'Ongoing Cash Flows'!U680+'Terminal Value'!U680</f>
        <v>0</v>
      </c>
      <c r="V680" s="9" t="n">
        <f aca="false">+Outflows!V680+Fees!V680+'Ongoing Cash Flows'!V680+'Terminal Value'!V680</f>
        <v>0</v>
      </c>
      <c r="W680" s="9" t="n">
        <f aca="false">+Outflows!W680+Fees!W680+'Ongoing Cash Flows'!W680+'Terminal Value'!W680</f>
        <v>0</v>
      </c>
      <c r="X680" s="9" t="n">
        <f aca="false">+Outflows!X680+Fees!X680+'Ongoing Cash Flows'!X680+'Terminal Value'!X680</f>
        <v>0</v>
      </c>
      <c r="Y680" s="9" t="n">
        <f aca="false">+Outflows!Y680+Fees!Y680+'Ongoing Cash Flows'!Y680+'Terminal Value'!Y680</f>
        <v>0</v>
      </c>
      <c r="Z680" s="9" t="n">
        <f aca="false">+Outflows!Z680+Fees!Z680+'Ongoing Cash Flows'!Z680+'Terminal Value'!Z680</f>
        <v>0</v>
      </c>
      <c r="AA680" s="9" t="n">
        <f aca="false">+Outflows!AA680+Fees!AA680+'Ongoing Cash Flows'!AA680+'Terminal Value'!AA680</f>
        <v>0</v>
      </c>
      <c r="AB680" s="9" t="n">
        <f aca="false">+Outflows!AB680+Fees!AB680+'Ongoing Cash Flows'!AB680+'Terminal Value'!AB680</f>
        <v>0</v>
      </c>
      <c r="AC680" s="9" t="n">
        <f aca="false">+Outflows!AC680+Fees!AC680+'Ongoing Cash Flows'!AC680+'Terminal Value'!AC680</f>
        <v>0</v>
      </c>
      <c r="AD680" s="9" t="n">
        <f aca="false">+Outflows!AD680+Fees!AD680+'Ongoing Cash Flows'!AD680+'Terminal Value'!AD680</f>
        <v>0</v>
      </c>
      <c r="AE680" s="9" t="n">
        <f aca="false">+Outflows!AE680+Fees!AE680+'Ongoing Cash Flows'!AE680+'Terminal Value'!AE680</f>
        <v>0</v>
      </c>
      <c r="AF680" s="9" t="n">
        <f aca="false">+Outflows!AF680+Fees!AF680+'Ongoing Cash Flows'!AF680+'Terminal Value'!AF680</f>
        <v>0</v>
      </c>
      <c r="AG680" s="9" t="n">
        <f aca="false">+Outflows!AG680+Fees!AG680+'Ongoing Cash Flows'!AG680+'Terminal Value'!AG680</f>
        <v>0</v>
      </c>
      <c r="AH680" s="9" t="n">
        <f aca="false">+Outflows!AH680+Fees!AH680+'Ongoing Cash Flows'!AH680+'Terminal Value'!AH680</f>
        <v>0</v>
      </c>
      <c r="AI680" s="9" t="n">
        <f aca="false">+Outflows!AI680+Fees!AI680+'Ongoing Cash Flows'!AI680+'Terminal Value'!AI680</f>
        <v>0</v>
      </c>
      <c r="AJ680" s="9" t="n">
        <f aca="false">+Outflows!AJ680+Fees!AJ680+'Ongoing Cash Flows'!AJ680+'Terminal Value'!AJ680</f>
        <v>0</v>
      </c>
      <c r="AK680" s="9"/>
      <c r="AL680" s="1"/>
      <c r="AM680" s="32"/>
      <c r="AN680" s="33" t="n">
        <f aca="false">IF(ISERROR(XIRR(B680:AJ680,IRRDates)),-1,XIRR(B680:AJ680,IRRDates))</f>
        <v>0.0466233832626354</v>
      </c>
      <c r="AO680" s="9" t="n">
        <f aca="false">SUMPRODUCT(B680:AJ680,PVRf)</f>
        <v>0</v>
      </c>
      <c r="AP680" s="9" t="n">
        <f aca="false">MIN(0,AO680-$AO$1004)^2</f>
        <v>0</v>
      </c>
      <c r="AQ680" s="9" t="n">
        <f aca="false">MAX(0,AO680-$AO$1004)^2</f>
        <v>0</v>
      </c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20"/>
      <c r="CM680" s="20"/>
      <c r="CN680" s="20"/>
      <c r="CO680" s="20"/>
      <c r="CP680" s="20"/>
    </row>
    <row r="681" customFormat="false" ht="11.25" hidden="false" customHeight="false" outlineLevel="0" collapsed="false">
      <c r="A681" s="1" t="n">
        <v>679</v>
      </c>
      <c r="B681" s="9" t="n">
        <f aca="false">+Outflows!B681+Fees!B681+'Ongoing Cash Flows'!B681+'Terminal Value'!B681</f>
        <v>-97550.7665207287</v>
      </c>
      <c r="C681" s="9" t="n">
        <f aca="false">+Outflows!C681+Fees!C681+'Ongoing Cash Flows'!C681+'Terminal Value'!C681</f>
        <v>14221.1323440525</v>
      </c>
      <c r="D681" s="9" t="n">
        <f aca="false">+Outflows!D681+Fees!D681+'Ongoing Cash Flows'!D681+'Terminal Value'!D681</f>
        <v>12264.6432703075</v>
      </c>
      <c r="E681" s="9" t="n">
        <f aca="false">+Outflows!E681+Fees!E681+'Ongoing Cash Flows'!E681+'Terminal Value'!E681</f>
        <v>10277.514813408</v>
      </c>
      <c r="F681" s="9" t="n">
        <f aca="false">+Outflows!F681+Fees!F681+'Ongoing Cash Flows'!F681+'Terminal Value'!F681</f>
        <v>9791.63441552622</v>
      </c>
      <c r="G681" s="9" t="n">
        <f aca="false">+Outflows!G681+Fees!G681+'Ongoing Cash Flows'!G681+'Terminal Value'!G681</f>
        <v>9477.50460524401</v>
      </c>
      <c r="H681" s="9" t="n">
        <f aca="false">+Outflows!H681+Fees!H681+'Ongoing Cash Flows'!H681+'Terminal Value'!H681</f>
        <v>8574.38724951217</v>
      </c>
      <c r="I681" s="9" t="n">
        <f aca="false">+Outflows!I681+Fees!I681+'Ongoing Cash Flows'!I681+'Terminal Value'!I681</f>
        <v>8419.08293353931</v>
      </c>
      <c r="J681" s="9" t="n">
        <f aca="false">+Outflows!J681+Fees!J681+'Ongoing Cash Flows'!J681+'Terminal Value'!J681</f>
        <v>8406.64873100432</v>
      </c>
      <c r="K681" s="9" t="n">
        <f aca="false">+Outflows!K681+Fees!K681+'Ongoing Cash Flows'!K681+'Terminal Value'!K681</f>
        <v>8397.63427619561</v>
      </c>
      <c r="L681" s="9" t="n">
        <f aca="false">+Outflows!L681+Fees!L681+'Ongoing Cash Flows'!L681+'Terminal Value'!L681</f>
        <v>8398.72079612391</v>
      </c>
      <c r="M681" s="9" t="n">
        <f aca="false">+Outflows!M681+Fees!M681+'Ongoing Cash Flows'!M681+'Terminal Value'!M681</f>
        <v>8370.85564189278</v>
      </c>
      <c r="N681" s="9" t="n">
        <f aca="false">+Outflows!N681+Fees!N681+'Ongoing Cash Flows'!N681+'Terminal Value'!N681</f>
        <v>8353.068063592</v>
      </c>
      <c r="O681" s="9" t="n">
        <f aca="false">+Outflows!O681+Fees!O681+'Ongoing Cash Flows'!O681+'Terminal Value'!O681</f>
        <v>8027.08532476092</v>
      </c>
      <c r="P681" s="9" t="n">
        <f aca="false">+Outflows!P681+Fees!P681+'Ongoing Cash Flows'!P681+'Terminal Value'!P681</f>
        <v>7919.08557806618</v>
      </c>
      <c r="Q681" s="9" t="n">
        <f aca="false">+Outflows!Q681+Fees!Q681+'Ongoing Cash Flows'!Q681+'Terminal Value'!Q681</f>
        <v>7890.67027993332</v>
      </c>
      <c r="R681" s="9" t="n">
        <f aca="false">+Outflows!R681+Fees!R681+'Ongoing Cash Flows'!R681+'Terminal Value'!R681</f>
        <v>1118.86827168615</v>
      </c>
      <c r="S681" s="9" t="n">
        <f aca="false">+Outflows!S681+Fees!S681+'Ongoing Cash Flows'!S681+'Terminal Value'!S681</f>
        <v>0</v>
      </c>
      <c r="T681" s="9" t="n">
        <f aca="false">+Outflows!T681+Fees!T681+'Ongoing Cash Flows'!T681+'Terminal Value'!T681</f>
        <v>0</v>
      </c>
      <c r="U681" s="9" t="n">
        <f aca="false">+Outflows!U681+Fees!U681+'Ongoing Cash Flows'!U681+'Terminal Value'!U681</f>
        <v>0</v>
      </c>
      <c r="V681" s="9" t="n">
        <f aca="false">+Outflows!V681+Fees!V681+'Ongoing Cash Flows'!V681+'Terminal Value'!V681</f>
        <v>0</v>
      </c>
      <c r="W681" s="9" t="n">
        <f aca="false">+Outflows!W681+Fees!W681+'Ongoing Cash Flows'!W681+'Terminal Value'!W681</f>
        <v>0</v>
      </c>
      <c r="X681" s="9" t="n">
        <f aca="false">+Outflows!X681+Fees!X681+'Ongoing Cash Flows'!X681+'Terminal Value'!X681</f>
        <v>0</v>
      </c>
      <c r="Y681" s="9" t="n">
        <f aca="false">+Outflows!Y681+Fees!Y681+'Ongoing Cash Flows'!Y681+'Terminal Value'!Y681</f>
        <v>0</v>
      </c>
      <c r="Z681" s="9" t="n">
        <f aca="false">+Outflows!Z681+Fees!Z681+'Ongoing Cash Flows'!Z681+'Terminal Value'!Z681</f>
        <v>0</v>
      </c>
      <c r="AA681" s="9" t="n">
        <f aca="false">+Outflows!AA681+Fees!AA681+'Ongoing Cash Flows'!AA681+'Terminal Value'!AA681</f>
        <v>0</v>
      </c>
      <c r="AB681" s="9" t="n">
        <f aca="false">+Outflows!AB681+Fees!AB681+'Ongoing Cash Flows'!AB681+'Terminal Value'!AB681</f>
        <v>0</v>
      </c>
      <c r="AC681" s="9" t="n">
        <f aca="false">+Outflows!AC681+Fees!AC681+'Ongoing Cash Flows'!AC681+'Terminal Value'!AC681</f>
        <v>0</v>
      </c>
      <c r="AD681" s="9" t="n">
        <f aca="false">+Outflows!AD681+Fees!AD681+'Ongoing Cash Flows'!AD681+'Terminal Value'!AD681</f>
        <v>0</v>
      </c>
      <c r="AE681" s="9" t="n">
        <f aca="false">+Outflows!AE681+Fees!AE681+'Ongoing Cash Flows'!AE681+'Terminal Value'!AE681</f>
        <v>0</v>
      </c>
      <c r="AF681" s="9" t="n">
        <f aca="false">+Outflows!AF681+Fees!AF681+'Ongoing Cash Flows'!AF681+'Terminal Value'!AF681</f>
        <v>0</v>
      </c>
      <c r="AG681" s="9" t="n">
        <f aca="false">+Outflows!AG681+Fees!AG681+'Ongoing Cash Flows'!AG681+'Terminal Value'!AG681</f>
        <v>0</v>
      </c>
      <c r="AH681" s="9" t="n">
        <f aca="false">+Outflows!AH681+Fees!AH681+'Ongoing Cash Flows'!AH681+'Terminal Value'!AH681</f>
        <v>0</v>
      </c>
      <c r="AI681" s="9" t="n">
        <f aca="false">+Outflows!AI681+Fees!AI681+'Ongoing Cash Flows'!AI681+'Terminal Value'!AI681</f>
        <v>0</v>
      </c>
      <c r="AJ681" s="9" t="n">
        <f aca="false">+Outflows!AJ681+Fees!AJ681+'Ongoing Cash Flows'!AJ681+'Terminal Value'!AJ681</f>
        <v>0</v>
      </c>
      <c r="AK681" s="9"/>
      <c r="AL681" s="1"/>
      <c r="AM681" s="32"/>
      <c r="AN681" s="33" t="n">
        <f aca="false">IF(ISERROR(XIRR(B681:AJ681,IRRDates)),-1,XIRR(B681:AJ681,IRRDates))</f>
        <v>0.0536594668373091</v>
      </c>
      <c r="AO681" s="9" t="n">
        <f aca="false">SUMPRODUCT(B681:AJ681,PVRf)</f>
        <v>0</v>
      </c>
      <c r="AP681" s="9" t="n">
        <f aca="false">MIN(0,AO681-$AO$1004)^2</f>
        <v>0</v>
      </c>
      <c r="AQ681" s="9" t="n">
        <f aca="false">MAX(0,AO681-$AO$1004)^2</f>
        <v>0</v>
      </c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20"/>
      <c r="CM681" s="20"/>
      <c r="CN681" s="20"/>
      <c r="CO681" s="20"/>
      <c r="CP681" s="20"/>
    </row>
    <row r="682" customFormat="false" ht="11.25" hidden="false" customHeight="false" outlineLevel="0" collapsed="false">
      <c r="A682" s="1" t="n">
        <v>680</v>
      </c>
      <c r="B682" s="9" t="n">
        <f aca="false">+Outflows!B682+Fees!B682+'Ongoing Cash Flows'!B682+'Terminal Value'!B682</f>
        <v>-101793.228735092</v>
      </c>
      <c r="C682" s="9" t="n">
        <f aca="false">+Outflows!C682+Fees!C682+'Ongoing Cash Flows'!C682+'Terminal Value'!C682</f>
        <v>14288.5631555811</v>
      </c>
      <c r="D682" s="9" t="n">
        <f aca="false">+Outflows!D682+Fees!D682+'Ongoing Cash Flows'!D682+'Terminal Value'!D682</f>
        <v>12404.2836264022</v>
      </c>
      <c r="E682" s="9" t="n">
        <f aca="false">+Outflows!E682+Fees!E682+'Ongoing Cash Flows'!E682+'Terminal Value'!E682</f>
        <v>10397.2181190839</v>
      </c>
      <c r="F682" s="9" t="n">
        <f aca="false">+Outflows!F682+Fees!F682+'Ongoing Cash Flows'!F682+'Terminal Value'!F682</f>
        <v>9824.38228485439</v>
      </c>
      <c r="G682" s="9" t="n">
        <f aca="false">+Outflows!G682+Fees!G682+'Ongoing Cash Flows'!G682+'Terminal Value'!G682</f>
        <v>9646.59471592788</v>
      </c>
      <c r="H682" s="9" t="n">
        <f aca="false">+Outflows!H682+Fees!H682+'Ongoing Cash Flows'!H682+'Terminal Value'!H682</f>
        <v>8677.14918745941</v>
      </c>
      <c r="I682" s="9" t="n">
        <f aca="false">+Outflows!I682+Fees!I682+'Ongoing Cash Flows'!I682+'Terminal Value'!I682</f>
        <v>8516.40162276703</v>
      </c>
      <c r="J682" s="9" t="n">
        <f aca="false">+Outflows!J682+Fees!J682+'Ongoing Cash Flows'!J682+'Terminal Value'!J682</f>
        <v>8503.96742023204</v>
      </c>
      <c r="K682" s="9" t="n">
        <f aca="false">+Outflows!K682+Fees!K682+'Ongoing Cash Flows'!K682+'Terminal Value'!K682</f>
        <v>8495.11791235422</v>
      </c>
      <c r="L682" s="9" t="n">
        <f aca="false">+Outflows!L682+Fees!L682+'Ongoing Cash Flows'!L682+'Terminal Value'!L682</f>
        <v>8496.03948535163</v>
      </c>
      <c r="M682" s="9" t="n">
        <f aca="false">+Outflows!M682+Fees!M682+'Ongoing Cash Flows'!M682+'Terminal Value'!M682</f>
        <v>8468.33927805139</v>
      </c>
      <c r="N682" s="9" t="n">
        <f aca="false">+Outflows!N682+Fees!N682+'Ongoing Cash Flows'!N682+'Terminal Value'!N682</f>
        <v>8450.38675281972</v>
      </c>
      <c r="O682" s="9" t="n">
        <f aca="false">+Outflows!O682+Fees!O682+'Ongoing Cash Flows'!O682+'Terminal Value'!O682</f>
        <v>8124.56896091953</v>
      </c>
      <c r="P682" s="9" t="n">
        <f aca="false">+Outflows!P682+Fees!P682+'Ongoing Cash Flows'!P682+'Terminal Value'!P682</f>
        <v>8016.4042672939</v>
      </c>
      <c r="Q682" s="9" t="n">
        <f aca="false">+Outflows!Q682+Fees!Q682+'Ongoing Cash Flows'!Q682+'Terminal Value'!Q682</f>
        <v>7988.15391609194</v>
      </c>
      <c r="R682" s="9" t="n">
        <f aca="false">+Outflows!R682+Fees!R682+'Ongoing Cash Flows'!R682+'Terminal Value'!R682</f>
        <v>1167.52761630001</v>
      </c>
      <c r="S682" s="9" t="n">
        <f aca="false">+Outflows!S682+Fees!S682+'Ongoing Cash Flows'!S682+'Terminal Value'!S682</f>
        <v>0</v>
      </c>
      <c r="T682" s="9" t="n">
        <f aca="false">+Outflows!T682+Fees!T682+'Ongoing Cash Flows'!T682+'Terminal Value'!T682</f>
        <v>0</v>
      </c>
      <c r="U682" s="9" t="n">
        <f aca="false">+Outflows!U682+Fees!U682+'Ongoing Cash Flows'!U682+'Terminal Value'!U682</f>
        <v>0</v>
      </c>
      <c r="V682" s="9" t="n">
        <f aca="false">+Outflows!V682+Fees!V682+'Ongoing Cash Flows'!V682+'Terminal Value'!V682</f>
        <v>0</v>
      </c>
      <c r="W682" s="9" t="n">
        <f aca="false">+Outflows!W682+Fees!W682+'Ongoing Cash Flows'!W682+'Terminal Value'!W682</f>
        <v>0</v>
      </c>
      <c r="X682" s="9" t="n">
        <f aca="false">+Outflows!X682+Fees!X682+'Ongoing Cash Flows'!X682+'Terminal Value'!X682</f>
        <v>0</v>
      </c>
      <c r="Y682" s="9" t="n">
        <f aca="false">+Outflows!Y682+Fees!Y682+'Ongoing Cash Flows'!Y682+'Terminal Value'!Y682</f>
        <v>0</v>
      </c>
      <c r="Z682" s="9" t="n">
        <f aca="false">+Outflows!Z682+Fees!Z682+'Ongoing Cash Flows'!Z682+'Terminal Value'!Z682</f>
        <v>0</v>
      </c>
      <c r="AA682" s="9" t="n">
        <f aca="false">+Outflows!AA682+Fees!AA682+'Ongoing Cash Flows'!AA682+'Terminal Value'!AA682</f>
        <v>0</v>
      </c>
      <c r="AB682" s="9" t="n">
        <f aca="false">+Outflows!AB682+Fees!AB682+'Ongoing Cash Flows'!AB682+'Terminal Value'!AB682</f>
        <v>0</v>
      </c>
      <c r="AC682" s="9" t="n">
        <f aca="false">+Outflows!AC682+Fees!AC682+'Ongoing Cash Flows'!AC682+'Terminal Value'!AC682</f>
        <v>0</v>
      </c>
      <c r="AD682" s="9" t="n">
        <f aca="false">+Outflows!AD682+Fees!AD682+'Ongoing Cash Flows'!AD682+'Terminal Value'!AD682</f>
        <v>0</v>
      </c>
      <c r="AE682" s="9" t="n">
        <f aca="false">+Outflows!AE682+Fees!AE682+'Ongoing Cash Flows'!AE682+'Terminal Value'!AE682</f>
        <v>0</v>
      </c>
      <c r="AF682" s="9" t="n">
        <f aca="false">+Outflows!AF682+Fees!AF682+'Ongoing Cash Flows'!AF682+'Terminal Value'!AF682</f>
        <v>0</v>
      </c>
      <c r="AG682" s="9" t="n">
        <f aca="false">+Outflows!AG682+Fees!AG682+'Ongoing Cash Flows'!AG682+'Terminal Value'!AG682</f>
        <v>0</v>
      </c>
      <c r="AH682" s="9" t="n">
        <f aca="false">+Outflows!AH682+Fees!AH682+'Ongoing Cash Flows'!AH682+'Terminal Value'!AH682</f>
        <v>0</v>
      </c>
      <c r="AI682" s="9" t="n">
        <f aca="false">+Outflows!AI682+Fees!AI682+'Ongoing Cash Flows'!AI682+'Terminal Value'!AI682</f>
        <v>0</v>
      </c>
      <c r="AJ682" s="9" t="n">
        <f aca="false">+Outflows!AJ682+Fees!AJ682+'Ongoing Cash Flows'!AJ682+'Terminal Value'!AJ682</f>
        <v>0</v>
      </c>
      <c r="AK682" s="9"/>
      <c r="AL682" s="1"/>
      <c r="AM682" s="32"/>
      <c r="AN682" s="33" t="n">
        <f aca="false">IF(ISERROR(XIRR(B682:AJ682,IRRDates)),-1,XIRR(B682:AJ682,IRRDates))</f>
        <v>0.0484524859083785</v>
      </c>
      <c r="AO682" s="9" t="n">
        <f aca="false">SUMPRODUCT(B682:AJ682,PVRf)</f>
        <v>0</v>
      </c>
      <c r="AP682" s="9" t="n">
        <f aca="false">MIN(0,AO682-$AO$1004)^2</f>
        <v>0</v>
      </c>
      <c r="AQ682" s="9" t="n">
        <f aca="false">MAX(0,AO682-$AO$1004)^2</f>
        <v>0</v>
      </c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20"/>
      <c r="CM682" s="20"/>
      <c r="CN682" s="20"/>
      <c r="CO682" s="20"/>
      <c r="CP682" s="20"/>
    </row>
    <row r="683" customFormat="false" ht="11.25" hidden="false" customHeight="false" outlineLevel="0" collapsed="false">
      <c r="A683" s="1" t="n">
        <v>681</v>
      </c>
      <c r="B683" s="9" t="n">
        <f aca="false">+Outflows!B683+Fees!B683+'Ongoing Cash Flows'!B683+'Terminal Value'!B683</f>
        <v>-98119.8896085377</v>
      </c>
      <c r="C683" s="9" t="n">
        <f aca="false">+Outflows!C683+Fees!C683+'Ongoing Cash Flows'!C683+'Terminal Value'!C683</f>
        <v>14195.5323889598</v>
      </c>
      <c r="D683" s="9" t="n">
        <f aca="false">+Outflows!D683+Fees!D683+'Ongoing Cash Flows'!D683+'Terminal Value'!D683</f>
        <v>12247.0545629105</v>
      </c>
      <c r="E683" s="9" t="n">
        <f aca="false">+Outflows!E683+Fees!E683+'Ongoing Cash Flows'!E683+'Terminal Value'!E683</f>
        <v>10311.0987045425</v>
      </c>
      <c r="F683" s="9" t="n">
        <f aca="false">+Outflows!F683+Fees!F683+'Ongoing Cash Flows'!F683+'Terminal Value'!F683</f>
        <v>9853.16187428443</v>
      </c>
      <c r="G683" s="9" t="n">
        <f aca="false">+Outflows!G683+Fees!G683+'Ongoing Cash Flows'!G683+'Terminal Value'!G683</f>
        <v>9443.26046274842</v>
      </c>
      <c r="H683" s="9" t="n">
        <f aca="false">+Outflows!H683+Fees!H683+'Ongoing Cash Flows'!H683+'Terminal Value'!H683</f>
        <v>8588.17268553462</v>
      </c>
      <c r="I683" s="9" t="n">
        <f aca="false">+Outflows!I683+Fees!I683+'Ongoing Cash Flows'!I683+'Terminal Value'!I683</f>
        <v>8432.13816187518</v>
      </c>
      <c r="J683" s="9" t="n">
        <f aca="false">+Outflows!J683+Fees!J683+'Ongoing Cash Flows'!J683+'Terminal Value'!J683</f>
        <v>8419.70395934019</v>
      </c>
      <c r="K683" s="9" t="n">
        <f aca="false">+Outflows!K683+Fees!K683+'Ongoing Cash Flows'!K683+'Terminal Value'!K683</f>
        <v>8410.71163203713</v>
      </c>
      <c r="L683" s="9" t="n">
        <f aca="false">+Outflows!L683+Fees!L683+'Ongoing Cash Flows'!L683+'Terminal Value'!L683</f>
        <v>8411.77602445978</v>
      </c>
      <c r="M683" s="9" t="n">
        <f aca="false">+Outflows!M683+Fees!M683+'Ongoing Cash Flows'!M683+'Terminal Value'!M683</f>
        <v>8383.93299773431</v>
      </c>
      <c r="N683" s="9" t="n">
        <f aca="false">+Outflows!N683+Fees!N683+'Ongoing Cash Flows'!N683+'Terminal Value'!N683</f>
        <v>8366.12329192787</v>
      </c>
      <c r="O683" s="9" t="n">
        <f aca="false">+Outflows!O683+Fees!O683+'Ongoing Cash Flows'!O683+'Terminal Value'!O683</f>
        <v>8040.16268060244</v>
      </c>
      <c r="P683" s="9" t="n">
        <f aca="false">+Outflows!P683+Fees!P683+'Ongoing Cash Flows'!P683+'Terminal Value'!P683</f>
        <v>7932.14080640205</v>
      </c>
      <c r="Q683" s="9" t="n">
        <f aca="false">+Outflows!Q683+Fees!Q683+'Ongoing Cash Flows'!Q683+'Terminal Value'!Q683</f>
        <v>7903.74763577485</v>
      </c>
      <c r="R683" s="9" t="n">
        <f aca="false">+Outflows!R683+Fees!R683+'Ongoing Cash Flows'!R683+'Terminal Value'!R683</f>
        <v>1125.39588585408</v>
      </c>
      <c r="S683" s="9" t="n">
        <f aca="false">+Outflows!S683+Fees!S683+'Ongoing Cash Flows'!S683+'Terminal Value'!S683</f>
        <v>0</v>
      </c>
      <c r="T683" s="9" t="n">
        <f aca="false">+Outflows!T683+Fees!T683+'Ongoing Cash Flows'!T683+'Terminal Value'!T683</f>
        <v>0</v>
      </c>
      <c r="U683" s="9" t="n">
        <f aca="false">+Outflows!U683+Fees!U683+'Ongoing Cash Flows'!U683+'Terminal Value'!U683</f>
        <v>0</v>
      </c>
      <c r="V683" s="9" t="n">
        <f aca="false">+Outflows!V683+Fees!V683+'Ongoing Cash Flows'!V683+'Terminal Value'!V683</f>
        <v>0</v>
      </c>
      <c r="W683" s="9" t="n">
        <f aca="false">+Outflows!W683+Fees!W683+'Ongoing Cash Flows'!W683+'Terminal Value'!W683</f>
        <v>0</v>
      </c>
      <c r="X683" s="9" t="n">
        <f aca="false">+Outflows!X683+Fees!X683+'Ongoing Cash Flows'!X683+'Terminal Value'!X683</f>
        <v>0</v>
      </c>
      <c r="Y683" s="9" t="n">
        <f aca="false">+Outflows!Y683+Fees!Y683+'Ongoing Cash Flows'!Y683+'Terminal Value'!Y683</f>
        <v>0</v>
      </c>
      <c r="Z683" s="9" t="n">
        <f aca="false">+Outflows!Z683+Fees!Z683+'Ongoing Cash Flows'!Z683+'Terminal Value'!Z683</f>
        <v>0</v>
      </c>
      <c r="AA683" s="9" t="n">
        <f aca="false">+Outflows!AA683+Fees!AA683+'Ongoing Cash Flows'!AA683+'Terminal Value'!AA683</f>
        <v>0</v>
      </c>
      <c r="AB683" s="9" t="n">
        <f aca="false">+Outflows!AB683+Fees!AB683+'Ongoing Cash Flows'!AB683+'Terminal Value'!AB683</f>
        <v>0</v>
      </c>
      <c r="AC683" s="9" t="n">
        <f aca="false">+Outflows!AC683+Fees!AC683+'Ongoing Cash Flows'!AC683+'Terminal Value'!AC683</f>
        <v>0</v>
      </c>
      <c r="AD683" s="9" t="n">
        <f aca="false">+Outflows!AD683+Fees!AD683+'Ongoing Cash Flows'!AD683+'Terminal Value'!AD683</f>
        <v>0</v>
      </c>
      <c r="AE683" s="9" t="n">
        <f aca="false">+Outflows!AE683+Fees!AE683+'Ongoing Cash Flows'!AE683+'Terminal Value'!AE683</f>
        <v>0</v>
      </c>
      <c r="AF683" s="9" t="n">
        <f aca="false">+Outflows!AF683+Fees!AF683+'Ongoing Cash Flows'!AF683+'Terminal Value'!AF683</f>
        <v>0</v>
      </c>
      <c r="AG683" s="9" t="n">
        <f aca="false">+Outflows!AG683+Fees!AG683+'Ongoing Cash Flows'!AG683+'Terminal Value'!AG683</f>
        <v>0</v>
      </c>
      <c r="AH683" s="9" t="n">
        <f aca="false">+Outflows!AH683+Fees!AH683+'Ongoing Cash Flows'!AH683+'Terminal Value'!AH683</f>
        <v>0</v>
      </c>
      <c r="AI683" s="9" t="n">
        <f aca="false">+Outflows!AI683+Fees!AI683+'Ongoing Cash Flows'!AI683+'Terminal Value'!AI683</f>
        <v>0</v>
      </c>
      <c r="AJ683" s="9" t="n">
        <f aca="false">+Outflows!AJ683+Fees!AJ683+'Ongoing Cash Flows'!AJ683+'Terminal Value'!AJ683</f>
        <v>0</v>
      </c>
      <c r="AK683" s="9"/>
      <c r="AL683" s="1"/>
      <c r="AM683" s="32"/>
      <c r="AN683" s="33" t="n">
        <f aca="false">IF(ISERROR(XIRR(B683:AJ683,IRRDates)),-1,XIRR(B683:AJ683,IRRDates))</f>
        <v>0.0528572154147569</v>
      </c>
      <c r="AO683" s="9" t="n">
        <f aca="false">SUMPRODUCT(B683:AJ683,PVRf)</f>
        <v>0</v>
      </c>
      <c r="AP683" s="9" t="n">
        <f aca="false">MIN(0,AO683-$AO$1004)^2</f>
        <v>0</v>
      </c>
      <c r="AQ683" s="9" t="n">
        <f aca="false">MAX(0,AO683-$AO$1004)^2</f>
        <v>0</v>
      </c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20"/>
      <c r="CM683" s="20"/>
      <c r="CN683" s="20"/>
      <c r="CO683" s="20"/>
      <c r="CP683" s="20"/>
    </row>
    <row r="684" customFormat="false" ht="11.25" hidden="false" customHeight="false" outlineLevel="0" collapsed="false">
      <c r="A684" s="1" t="n">
        <v>682</v>
      </c>
      <c r="B684" s="9" t="n">
        <f aca="false">+Outflows!B684+Fees!B684+'Ongoing Cash Flows'!B684+'Terminal Value'!B684</f>
        <v>-103556.512032923</v>
      </c>
      <c r="C684" s="9" t="n">
        <f aca="false">+Outflows!C684+Fees!C684+'Ongoing Cash Flows'!C684+'Terminal Value'!C684</f>
        <v>14386.1811082101</v>
      </c>
      <c r="D684" s="9" t="n">
        <f aca="false">+Outflows!D684+Fees!D684+'Ongoing Cash Flows'!D684+'Terminal Value'!D684</f>
        <v>12498.4986053236</v>
      </c>
      <c r="E684" s="9" t="n">
        <f aca="false">+Outflows!E684+Fees!E684+'Ongoing Cash Flows'!E684+'Terminal Value'!E684</f>
        <v>10454.6593305482</v>
      </c>
      <c r="F684" s="9" t="n">
        <f aca="false">+Outflows!F684+Fees!F684+'Ongoing Cash Flows'!F684+'Terminal Value'!F684</f>
        <v>9916.59892917605</v>
      </c>
      <c r="G684" s="9" t="n">
        <f aca="false">+Outflows!G684+Fees!G684+'Ongoing Cash Flows'!G684+'Terminal Value'!G684</f>
        <v>9639.13658710465</v>
      </c>
      <c r="H684" s="9" t="n">
        <f aca="false">+Outflows!H684+Fees!H684+'Ongoing Cash Flows'!H684+'Terminal Value'!H684</f>
        <v>8719.85985868745</v>
      </c>
      <c r="I684" s="9" t="n">
        <f aca="false">+Outflows!I684+Fees!I684+'Ongoing Cash Flows'!I684+'Terminal Value'!I684</f>
        <v>8556.84993099263</v>
      </c>
      <c r="J684" s="9" t="n">
        <f aca="false">+Outflows!J684+Fees!J684+'Ongoing Cash Flows'!J684+'Terminal Value'!J684</f>
        <v>8544.41572845764</v>
      </c>
      <c r="K684" s="9" t="n">
        <f aca="false">+Outflows!K684+Fees!K684+'Ongoing Cash Flows'!K684+'Terminal Value'!K684</f>
        <v>8535.63477703444</v>
      </c>
      <c r="L684" s="9" t="n">
        <f aca="false">+Outflows!L684+Fees!L684+'Ongoing Cash Flows'!L684+'Terminal Value'!L684</f>
        <v>8536.48779357723</v>
      </c>
      <c r="M684" s="9" t="n">
        <f aca="false">+Outflows!M684+Fees!M684+'Ongoing Cash Flows'!M684+'Terminal Value'!M684</f>
        <v>8508.85614273162</v>
      </c>
      <c r="N684" s="9" t="n">
        <f aca="false">+Outflows!N684+Fees!N684+'Ongoing Cash Flows'!N684+'Terminal Value'!N684</f>
        <v>8490.83506104532</v>
      </c>
      <c r="O684" s="9" t="n">
        <f aca="false">+Outflows!O684+Fees!O684+'Ongoing Cash Flows'!O684+'Terminal Value'!O684</f>
        <v>8165.08582559975</v>
      </c>
      <c r="P684" s="9" t="n">
        <f aca="false">+Outflows!P684+Fees!P684+'Ongoing Cash Flows'!P684+'Terminal Value'!P684</f>
        <v>8056.8525755195</v>
      </c>
      <c r="Q684" s="9" t="n">
        <f aca="false">+Outflows!Q684+Fees!Q684+'Ongoing Cash Flows'!Q684+'Terminal Value'!Q684</f>
        <v>8028.67078077216</v>
      </c>
      <c r="R684" s="9" t="n">
        <f aca="false">+Outflows!R684+Fees!R684+'Ongoing Cash Flows'!R684+'Terminal Value'!R684</f>
        <v>1187.75177041281</v>
      </c>
      <c r="S684" s="9" t="n">
        <f aca="false">+Outflows!S684+Fees!S684+'Ongoing Cash Flows'!S684+'Terminal Value'!S684</f>
        <v>0</v>
      </c>
      <c r="T684" s="9" t="n">
        <f aca="false">+Outflows!T684+Fees!T684+'Ongoing Cash Flows'!T684+'Terminal Value'!T684</f>
        <v>0</v>
      </c>
      <c r="U684" s="9" t="n">
        <f aca="false">+Outflows!U684+Fees!U684+'Ongoing Cash Flows'!U684+'Terminal Value'!U684</f>
        <v>0</v>
      </c>
      <c r="V684" s="9" t="n">
        <f aca="false">+Outflows!V684+Fees!V684+'Ongoing Cash Flows'!V684+'Terminal Value'!V684</f>
        <v>0</v>
      </c>
      <c r="W684" s="9" t="n">
        <f aca="false">+Outflows!W684+Fees!W684+'Ongoing Cash Flows'!W684+'Terminal Value'!W684</f>
        <v>0</v>
      </c>
      <c r="X684" s="9" t="n">
        <f aca="false">+Outflows!X684+Fees!X684+'Ongoing Cash Flows'!X684+'Terminal Value'!X684</f>
        <v>0</v>
      </c>
      <c r="Y684" s="9" t="n">
        <f aca="false">+Outflows!Y684+Fees!Y684+'Ongoing Cash Flows'!Y684+'Terminal Value'!Y684</f>
        <v>0</v>
      </c>
      <c r="Z684" s="9" t="n">
        <f aca="false">+Outflows!Z684+Fees!Z684+'Ongoing Cash Flows'!Z684+'Terminal Value'!Z684</f>
        <v>0</v>
      </c>
      <c r="AA684" s="9" t="n">
        <f aca="false">+Outflows!AA684+Fees!AA684+'Ongoing Cash Flows'!AA684+'Terminal Value'!AA684</f>
        <v>0</v>
      </c>
      <c r="AB684" s="9" t="n">
        <f aca="false">+Outflows!AB684+Fees!AB684+'Ongoing Cash Flows'!AB684+'Terminal Value'!AB684</f>
        <v>0</v>
      </c>
      <c r="AC684" s="9" t="n">
        <f aca="false">+Outflows!AC684+Fees!AC684+'Ongoing Cash Flows'!AC684+'Terminal Value'!AC684</f>
        <v>0</v>
      </c>
      <c r="AD684" s="9" t="n">
        <f aca="false">+Outflows!AD684+Fees!AD684+'Ongoing Cash Flows'!AD684+'Terminal Value'!AD684</f>
        <v>0</v>
      </c>
      <c r="AE684" s="9" t="n">
        <f aca="false">+Outflows!AE684+Fees!AE684+'Ongoing Cash Flows'!AE684+'Terminal Value'!AE684</f>
        <v>0</v>
      </c>
      <c r="AF684" s="9" t="n">
        <f aca="false">+Outflows!AF684+Fees!AF684+'Ongoing Cash Flows'!AF684+'Terminal Value'!AF684</f>
        <v>0</v>
      </c>
      <c r="AG684" s="9" t="n">
        <f aca="false">+Outflows!AG684+Fees!AG684+'Ongoing Cash Flows'!AG684+'Terminal Value'!AG684</f>
        <v>0</v>
      </c>
      <c r="AH684" s="9" t="n">
        <f aca="false">+Outflows!AH684+Fees!AH684+'Ongoing Cash Flows'!AH684+'Terminal Value'!AH684</f>
        <v>0</v>
      </c>
      <c r="AI684" s="9" t="n">
        <f aca="false">+Outflows!AI684+Fees!AI684+'Ongoing Cash Flows'!AI684+'Terminal Value'!AI684</f>
        <v>0</v>
      </c>
      <c r="AJ684" s="9" t="n">
        <f aca="false">+Outflows!AJ684+Fees!AJ684+'Ongoing Cash Flows'!AJ684+'Terminal Value'!AJ684</f>
        <v>0</v>
      </c>
      <c r="AK684" s="9"/>
      <c r="AL684" s="1"/>
      <c r="AM684" s="32"/>
      <c r="AN684" s="33" t="n">
        <f aca="false">IF(ISERROR(XIRR(B684:AJ684,IRRDates)),-1,XIRR(B684:AJ684,IRRDates))</f>
        <v>0.046569490574959</v>
      </c>
      <c r="AO684" s="9" t="n">
        <f aca="false">SUMPRODUCT(B684:AJ684,PVRf)</f>
        <v>0</v>
      </c>
      <c r="AP684" s="9" t="n">
        <f aca="false">MIN(0,AO684-$AO$1004)^2</f>
        <v>0</v>
      </c>
      <c r="AQ684" s="9" t="n">
        <f aca="false">MAX(0,AO684-$AO$1004)^2</f>
        <v>0</v>
      </c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20"/>
      <c r="CM684" s="20"/>
      <c r="CN684" s="20"/>
      <c r="CO684" s="20"/>
      <c r="CP684" s="20"/>
    </row>
    <row r="685" customFormat="false" ht="11.25" hidden="false" customHeight="false" outlineLevel="0" collapsed="false">
      <c r="A685" s="1" t="n">
        <v>683</v>
      </c>
      <c r="B685" s="9" t="n">
        <f aca="false">+Outflows!B685+Fees!B685+'Ongoing Cash Flows'!B685+'Terminal Value'!B685</f>
        <v>-96924.2909565681</v>
      </c>
      <c r="C685" s="9" t="n">
        <f aca="false">+Outflows!C685+Fees!C685+'Ongoing Cash Flows'!C685+'Terminal Value'!C685</f>
        <v>14258.3134633844</v>
      </c>
      <c r="D685" s="9" t="n">
        <f aca="false">+Outflows!D685+Fees!D685+'Ongoing Cash Flows'!D685+'Terminal Value'!D685</f>
        <v>12219.6341445378</v>
      </c>
      <c r="E685" s="9" t="n">
        <f aca="false">+Outflows!E685+Fees!E685+'Ongoing Cash Flows'!E685+'Terminal Value'!E685</f>
        <v>10287.146702852</v>
      </c>
      <c r="F685" s="9" t="n">
        <f aca="false">+Outflows!F685+Fees!F685+'Ongoing Cash Flows'!F685+'Terminal Value'!F685</f>
        <v>9916.94846710342</v>
      </c>
      <c r="G685" s="9" t="n">
        <f aca="false">+Outflows!G685+Fees!G685+'Ongoing Cash Flows'!G685+'Terminal Value'!G685</f>
        <v>9555.64190934958</v>
      </c>
      <c r="H685" s="9" t="n">
        <f aca="false">+Outflows!H685+Fees!H685+'Ongoing Cash Flows'!H685+'Terminal Value'!H685</f>
        <v>8559.21260804294</v>
      </c>
      <c r="I685" s="9" t="n">
        <f aca="false">+Outflows!I685+Fees!I685+'Ongoing Cash Flows'!I685+'Terminal Value'!I685</f>
        <v>8404.71208527792</v>
      </c>
      <c r="J685" s="9" t="n">
        <f aca="false">+Outflows!J685+Fees!J685+'Ongoing Cash Flows'!J685+'Terminal Value'!J685</f>
        <v>8392.27788274293</v>
      </c>
      <c r="K685" s="9" t="n">
        <f aca="false">+Outflows!K685+Fees!K685+'Ongoing Cash Flows'!K685+'Terminal Value'!K685</f>
        <v>8383.23907056428</v>
      </c>
      <c r="L685" s="9" t="n">
        <f aca="false">+Outflows!L685+Fees!L685+'Ongoing Cash Flows'!L685+'Terminal Value'!L685</f>
        <v>8384.34994786252</v>
      </c>
      <c r="M685" s="9" t="n">
        <f aca="false">+Outflows!M685+Fees!M685+'Ongoing Cash Flows'!M685+'Terminal Value'!M685</f>
        <v>8356.46043626146</v>
      </c>
      <c r="N685" s="9" t="n">
        <f aca="false">+Outflows!N685+Fees!N685+'Ongoing Cash Flows'!N685+'Terminal Value'!N685</f>
        <v>8338.69721533061</v>
      </c>
      <c r="O685" s="9" t="n">
        <f aca="false">+Outflows!O685+Fees!O685+'Ongoing Cash Flows'!O685+'Terminal Value'!O685</f>
        <v>8012.69011912959</v>
      </c>
      <c r="P685" s="9" t="n">
        <f aca="false">+Outflows!P685+Fees!P685+'Ongoing Cash Flows'!P685+'Terminal Value'!P685</f>
        <v>7904.71472980479</v>
      </c>
      <c r="Q685" s="9" t="n">
        <f aca="false">+Outflows!Q685+Fees!Q685+'Ongoing Cash Flows'!Q685+'Terminal Value'!Q685</f>
        <v>7876.275074302</v>
      </c>
      <c r="R685" s="9" t="n">
        <f aca="false">+Outflows!R685+Fees!R685+'Ongoing Cash Flows'!R685+'Terminal Value'!R685</f>
        <v>1111.68284755545</v>
      </c>
      <c r="S685" s="9" t="n">
        <f aca="false">+Outflows!S685+Fees!S685+'Ongoing Cash Flows'!S685+'Terminal Value'!S685</f>
        <v>0</v>
      </c>
      <c r="T685" s="9" t="n">
        <f aca="false">+Outflows!T685+Fees!T685+'Ongoing Cash Flows'!T685+'Terminal Value'!T685</f>
        <v>0</v>
      </c>
      <c r="U685" s="9" t="n">
        <f aca="false">+Outflows!U685+Fees!U685+'Ongoing Cash Flows'!U685+'Terminal Value'!U685</f>
        <v>0</v>
      </c>
      <c r="V685" s="9" t="n">
        <f aca="false">+Outflows!V685+Fees!V685+'Ongoing Cash Flows'!V685+'Terminal Value'!V685</f>
        <v>0</v>
      </c>
      <c r="W685" s="9" t="n">
        <f aca="false">+Outflows!W685+Fees!W685+'Ongoing Cash Flows'!W685+'Terminal Value'!W685</f>
        <v>0</v>
      </c>
      <c r="X685" s="9" t="n">
        <f aca="false">+Outflows!X685+Fees!X685+'Ongoing Cash Flows'!X685+'Terminal Value'!X685</f>
        <v>0</v>
      </c>
      <c r="Y685" s="9" t="n">
        <f aca="false">+Outflows!Y685+Fees!Y685+'Ongoing Cash Flows'!Y685+'Terminal Value'!Y685</f>
        <v>0</v>
      </c>
      <c r="Z685" s="9" t="n">
        <f aca="false">+Outflows!Z685+Fees!Z685+'Ongoing Cash Flows'!Z685+'Terminal Value'!Z685</f>
        <v>0</v>
      </c>
      <c r="AA685" s="9" t="n">
        <f aca="false">+Outflows!AA685+Fees!AA685+'Ongoing Cash Flows'!AA685+'Terminal Value'!AA685</f>
        <v>0</v>
      </c>
      <c r="AB685" s="9" t="n">
        <f aca="false">+Outflows!AB685+Fees!AB685+'Ongoing Cash Flows'!AB685+'Terminal Value'!AB685</f>
        <v>0</v>
      </c>
      <c r="AC685" s="9" t="n">
        <f aca="false">+Outflows!AC685+Fees!AC685+'Ongoing Cash Flows'!AC685+'Terminal Value'!AC685</f>
        <v>0</v>
      </c>
      <c r="AD685" s="9" t="n">
        <f aca="false">+Outflows!AD685+Fees!AD685+'Ongoing Cash Flows'!AD685+'Terminal Value'!AD685</f>
        <v>0</v>
      </c>
      <c r="AE685" s="9" t="n">
        <f aca="false">+Outflows!AE685+Fees!AE685+'Ongoing Cash Flows'!AE685+'Terminal Value'!AE685</f>
        <v>0</v>
      </c>
      <c r="AF685" s="9" t="n">
        <f aca="false">+Outflows!AF685+Fees!AF685+'Ongoing Cash Flows'!AF685+'Terminal Value'!AF685</f>
        <v>0</v>
      </c>
      <c r="AG685" s="9" t="n">
        <f aca="false">+Outflows!AG685+Fees!AG685+'Ongoing Cash Flows'!AG685+'Terminal Value'!AG685</f>
        <v>0</v>
      </c>
      <c r="AH685" s="9" t="n">
        <f aca="false">+Outflows!AH685+Fees!AH685+'Ongoing Cash Flows'!AH685+'Terminal Value'!AH685</f>
        <v>0</v>
      </c>
      <c r="AI685" s="9" t="n">
        <f aca="false">+Outflows!AI685+Fees!AI685+'Ongoing Cash Flows'!AI685+'Terminal Value'!AI685</f>
        <v>0</v>
      </c>
      <c r="AJ685" s="9" t="n">
        <f aca="false">+Outflows!AJ685+Fees!AJ685+'Ongoing Cash Flows'!AJ685+'Terminal Value'!AJ685</f>
        <v>0</v>
      </c>
      <c r="AK685" s="9"/>
      <c r="AL685" s="1"/>
      <c r="AM685" s="32"/>
      <c r="AN685" s="33" t="n">
        <f aca="false">IF(ISERROR(XIRR(B685:AJ685,IRRDates)),-1,XIRR(B685:AJ685,IRRDates))</f>
        <v>0.054855736211607</v>
      </c>
      <c r="AO685" s="9" t="n">
        <f aca="false">SUMPRODUCT(B685:AJ685,PVRf)</f>
        <v>0</v>
      </c>
      <c r="AP685" s="9" t="n">
        <f aca="false">MIN(0,AO685-$AO$1004)^2</f>
        <v>0</v>
      </c>
      <c r="AQ685" s="9" t="n">
        <f aca="false">MAX(0,AO685-$AO$1004)^2</f>
        <v>0</v>
      </c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20"/>
      <c r="CM685" s="20"/>
      <c r="CN685" s="20"/>
      <c r="CO685" s="20"/>
      <c r="CP685" s="20"/>
    </row>
    <row r="686" customFormat="false" ht="11.25" hidden="false" customHeight="false" outlineLevel="0" collapsed="false">
      <c r="A686" s="1" t="n">
        <v>684</v>
      </c>
      <c r="B686" s="9" t="n">
        <f aca="false">+Outflows!B686+Fees!B686+'Ongoing Cash Flows'!B686+'Terminal Value'!B686</f>
        <v>-91674.7017993101</v>
      </c>
      <c r="C686" s="9" t="n">
        <f aca="false">+Outflows!C686+Fees!C686+'Ongoing Cash Flows'!C686+'Terminal Value'!C686</f>
        <v>14175.0994940606</v>
      </c>
      <c r="D686" s="9" t="n">
        <f aca="false">+Outflows!D686+Fees!D686+'Ongoing Cash Flows'!D686+'Terminal Value'!D686</f>
        <v>11996.9638282959</v>
      </c>
      <c r="E686" s="9" t="n">
        <f aca="false">+Outflows!E686+Fees!E686+'Ongoing Cash Flows'!E686+'Terminal Value'!E686</f>
        <v>9968.85322883091</v>
      </c>
      <c r="F686" s="9" t="n">
        <f aca="false">+Outflows!F686+Fees!F686+'Ongoing Cash Flows'!F686+'Terminal Value'!F686</f>
        <v>9650.58195687299</v>
      </c>
      <c r="G686" s="9" t="n">
        <f aca="false">+Outflows!G686+Fees!G686+'Ongoing Cash Flows'!G686+'Terminal Value'!G686</f>
        <v>9431.65670703907</v>
      </c>
      <c r="H686" s="9" t="n">
        <f aca="false">+Outflows!H686+Fees!H686+'Ongoing Cash Flows'!H686+'Terminal Value'!H686</f>
        <v>8432.05579957444</v>
      </c>
      <c r="I686" s="9" t="n">
        <f aca="false">+Outflows!I686+Fees!I686+'Ongoing Cash Flows'!I686+'Terminal Value'!I686</f>
        <v>8284.29070968174</v>
      </c>
      <c r="J686" s="9" t="n">
        <f aca="false">+Outflows!J686+Fees!J686+'Ongoing Cash Flows'!J686+'Terminal Value'!J686</f>
        <v>8271.85650714676</v>
      </c>
      <c r="K686" s="9" t="n">
        <f aca="false">+Outflows!K686+Fees!K686+'Ongoing Cash Flows'!K686+'Terminal Value'!K686</f>
        <v>8262.61359094167</v>
      </c>
      <c r="L686" s="9" t="n">
        <f aca="false">+Outflows!L686+Fees!L686+'Ongoing Cash Flows'!L686+'Terminal Value'!L686</f>
        <v>8263.92857226634</v>
      </c>
      <c r="M686" s="9" t="n">
        <f aca="false">+Outflows!M686+Fees!M686+'Ongoing Cash Flows'!M686+'Terminal Value'!M686</f>
        <v>8235.83495663885</v>
      </c>
      <c r="N686" s="9" t="n">
        <f aca="false">+Outflows!N686+Fees!N686+'Ongoing Cash Flows'!N686+'Terminal Value'!N686</f>
        <v>8218.27583973444</v>
      </c>
      <c r="O686" s="9" t="n">
        <f aca="false">+Outflows!O686+Fees!O686+'Ongoing Cash Flows'!O686+'Terminal Value'!O686</f>
        <v>7892.06463950699</v>
      </c>
      <c r="P686" s="9" t="n">
        <f aca="false">+Outflows!P686+Fees!P686+'Ongoing Cash Flows'!P686+'Terminal Value'!P686</f>
        <v>7784.29335420862</v>
      </c>
      <c r="Q686" s="9" t="n">
        <f aca="false">+Outflows!Q686+Fees!Q686+'Ongoing Cash Flows'!Q686+'Terminal Value'!Q686</f>
        <v>7755.64959467939</v>
      </c>
      <c r="R686" s="9" t="n">
        <f aca="false">+Outflows!R686+Fees!R686+'Ongoing Cash Flows'!R686+'Terminal Value'!R686</f>
        <v>1051.47215975737</v>
      </c>
      <c r="S686" s="9" t="n">
        <f aca="false">+Outflows!S686+Fees!S686+'Ongoing Cash Flows'!S686+'Terminal Value'!S686</f>
        <v>0</v>
      </c>
      <c r="T686" s="9" t="n">
        <f aca="false">+Outflows!T686+Fees!T686+'Ongoing Cash Flows'!T686+'Terminal Value'!T686</f>
        <v>0</v>
      </c>
      <c r="U686" s="9" t="n">
        <f aca="false">+Outflows!U686+Fees!U686+'Ongoing Cash Flows'!U686+'Terminal Value'!U686</f>
        <v>0</v>
      </c>
      <c r="V686" s="9" t="n">
        <f aca="false">+Outflows!V686+Fees!V686+'Ongoing Cash Flows'!V686+'Terminal Value'!V686</f>
        <v>0</v>
      </c>
      <c r="W686" s="9" t="n">
        <f aca="false">+Outflows!W686+Fees!W686+'Ongoing Cash Flows'!W686+'Terminal Value'!W686</f>
        <v>0</v>
      </c>
      <c r="X686" s="9" t="n">
        <f aca="false">+Outflows!X686+Fees!X686+'Ongoing Cash Flows'!X686+'Terminal Value'!X686</f>
        <v>0</v>
      </c>
      <c r="Y686" s="9" t="n">
        <f aca="false">+Outflows!Y686+Fees!Y686+'Ongoing Cash Flows'!Y686+'Terminal Value'!Y686</f>
        <v>0</v>
      </c>
      <c r="Z686" s="9" t="n">
        <f aca="false">+Outflows!Z686+Fees!Z686+'Ongoing Cash Flows'!Z686+'Terminal Value'!Z686</f>
        <v>0</v>
      </c>
      <c r="AA686" s="9" t="n">
        <f aca="false">+Outflows!AA686+Fees!AA686+'Ongoing Cash Flows'!AA686+'Terminal Value'!AA686</f>
        <v>0</v>
      </c>
      <c r="AB686" s="9" t="n">
        <f aca="false">+Outflows!AB686+Fees!AB686+'Ongoing Cash Flows'!AB686+'Terminal Value'!AB686</f>
        <v>0</v>
      </c>
      <c r="AC686" s="9" t="n">
        <f aca="false">+Outflows!AC686+Fees!AC686+'Ongoing Cash Flows'!AC686+'Terminal Value'!AC686</f>
        <v>0</v>
      </c>
      <c r="AD686" s="9" t="n">
        <f aca="false">+Outflows!AD686+Fees!AD686+'Ongoing Cash Flows'!AD686+'Terminal Value'!AD686</f>
        <v>0</v>
      </c>
      <c r="AE686" s="9" t="n">
        <f aca="false">+Outflows!AE686+Fees!AE686+'Ongoing Cash Flows'!AE686+'Terminal Value'!AE686</f>
        <v>0</v>
      </c>
      <c r="AF686" s="9" t="n">
        <f aca="false">+Outflows!AF686+Fees!AF686+'Ongoing Cash Flows'!AF686+'Terminal Value'!AF686</f>
        <v>0</v>
      </c>
      <c r="AG686" s="9" t="n">
        <f aca="false">+Outflows!AG686+Fees!AG686+'Ongoing Cash Flows'!AG686+'Terminal Value'!AG686</f>
        <v>0</v>
      </c>
      <c r="AH686" s="9" t="n">
        <f aca="false">+Outflows!AH686+Fees!AH686+'Ongoing Cash Flows'!AH686+'Terminal Value'!AH686</f>
        <v>0</v>
      </c>
      <c r="AI686" s="9" t="n">
        <f aca="false">+Outflows!AI686+Fees!AI686+'Ongoing Cash Flows'!AI686+'Terminal Value'!AI686</f>
        <v>0</v>
      </c>
      <c r="AJ686" s="9" t="n">
        <f aca="false">+Outflows!AJ686+Fees!AJ686+'Ongoing Cash Flows'!AJ686+'Terminal Value'!AJ686</f>
        <v>0</v>
      </c>
      <c r="AK686" s="9"/>
      <c r="AL686" s="1"/>
      <c r="AM686" s="32"/>
      <c r="AN686" s="33" t="n">
        <f aca="false">IF(ISERROR(XIRR(B686:AJ686,IRRDates)),-1,XIRR(B686:AJ686,IRRDates))</f>
        <v>0.0614305600089412</v>
      </c>
      <c r="AO686" s="9" t="n">
        <f aca="false">SUMPRODUCT(B686:AJ686,PVRf)</f>
        <v>0</v>
      </c>
      <c r="AP686" s="9" t="n">
        <f aca="false">MIN(0,AO686-$AO$1004)^2</f>
        <v>0</v>
      </c>
      <c r="AQ686" s="9" t="n">
        <f aca="false">MAX(0,AO686-$AO$1004)^2</f>
        <v>0</v>
      </c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20"/>
      <c r="CM686" s="20"/>
      <c r="CN686" s="20"/>
      <c r="CO686" s="20"/>
      <c r="CP686" s="20"/>
    </row>
    <row r="687" customFormat="false" ht="11.25" hidden="false" customHeight="false" outlineLevel="0" collapsed="false">
      <c r="A687" s="1" t="n">
        <v>685</v>
      </c>
      <c r="B687" s="9" t="n">
        <f aca="false">+Outflows!B687+Fees!B687+'Ongoing Cash Flows'!B687+'Terminal Value'!B687</f>
        <v>-90693.8563241595</v>
      </c>
      <c r="C687" s="9" t="n">
        <f aca="false">+Outflows!C687+Fees!C687+'Ongoing Cash Flows'!C687+'Terminal Value'!C687</f>
        <v>14154.5549106524</v>
      </c>
      <c r="D687" s="9" t="n">
        <f aca="false">+Outflows!D687+Fees!D687+'Ongoing Cash Flows'!D687+'Terminal Value'!D687</f>
        <v>11984.2784049966</v>
      </c>
      <c r="E687" s="9" t="n">
        <f aca="false">+Outflows!E687+Fees!E687+'Ongoing Cash Flows'!E687+'Terminal Value'!E687</f>
        <v>10002.0154729566</v>
      </c>
      <c r="F687" s="9" t="n">
        <f aca="false">+Outflows!F687+Fees!F687+'Ongoing Cash Flows'!F687+'Terminal Value'!F687</f>
        <v>9603.0576014217</v>
      </c>
      <c r="G687" s="9" t="n">
        <f aca="false">+Outflows!G687+Fees!G687+'Ongoing Cash Flows'!G687+'Terminal Value'!G687</f>
        <v>9441.65169516683</v>
      </c>
      <c r="H687" s="9" t="n">
        <f aca="false">+Outflows!H687+Fees!H687+'Ongoing Cash Flows'!H687+'Terminal Value'!H687</f>
        <v>8408.29752507243</v>
      </c>
      <c r="I687" s="9" t="n">
        <f aca="false">+Outflows!I687+Fees!I687+'Ongoing Cash Flows'!I687+'Terminal Value'!I687</f>
        <v>8261.79089915817</v>
      </c>
      <c r="J687" s="9" t="n">
        <f aca="false">+Outflows!J687+Fees!J687+'Ongoing Cash Flows'!J687+'Terminal Value'!J687</f>
        <v>8249.35669662318</v>
      </c>
      <c r="K687" s="9" t="n">
        <f aca="false">+Outflows!K687+Fees!K687+'Ongoing Cash Flows'!K687+'Terminal Value'!K687</f>
        <v>8240.07564514602</v>
      </c>
      <c r="L687" s="9" t="n">
        <f aca="false">+Outflows!L687+Fees!L687+'Ongoing Cash Flows'!L687+'Terminal Value'!L687</f>
        <v>8241.42876174277</v>
      </c>
      <c r="M687" s="9" t="n">
        <f aca="false">+Outflows!M687+Fees!M687+'Ongoing Cash Flows'!M687+'Terminal Value'!M687</f>
        <v>8213.2970108432</v>
      </c>
      <c r="N687" s="9" t="n">
        <f aca="false">+Outflows!N687+Fees!N687+'Ongoing Cash Flows'!N687+'Terminal Value'!N687</f>
        <v>8195.77602921086</v>
      </c>
      <c r="O687" s="9" t="n">
        <f aca="false">+Outflows!O687+Fees!O687+'Ongoing Cash Flows'!O687+'Terminal Value'!O687</f>
        <v>7869.52669371134</v>
      </c>
      <c r="P687" s="9" t="n">
        <f aca="false">+Outflows!P687+Fees!P687+'Ongoing Cash Flows'!P687+'Terminal Value'!P687</f>
        <v>7761.79354368504</v>
      </c>
      <c r="Q687" s="9" t="n">
        <f aca="false">+Outflows!Q687+Fees!Q687+'Ongoing Cash Flows'!Q687+'Terminal Value'!Q687</f>
        <v>7733.11164888374</v>
      </c>
      <c r="R687" s="9" t="n">
        <f aca="false">+Outflows!R687+Fees!R687+'Ongoing Cash Flows'!R687+'Terminal Value'!R687</f>
        <v>1040.22225449558</v>
      </c>
      <c r="S687" s="9" t="n">
        <f aca="false">+Outflows!S687+Fees!S687+'Ongoing Cash Flows'!S687+'Terminal Value'!S687</f>
        <v>0</v>
      </c>
      <c r="T687" s="9" t="n">
        <f aca="false">+Outflows!T687+Fees!T687+'Ongoing Cash Flows'!T687+'Terminal Value'!T687</f>
        <v>0</v>
      </c>
      <c r="U687" s="9" t="n">
        <f aca="false">+Outflows!U687+Fees!U687+'Ongoing Cash Flows'!U687+'Terminal Value'!U687</f>
        <v>0</v>
      </c>
      <c r="V687" s="9" t="n">
        <f aca="false">+Outflows!V687+Fees!V687+'Ongoing Cash Flows'!V687+'Terminal Value'!V687</f>
        <v>0</v>
      </c>
      <c r="W687" s="9" t="n">
        <f aca="false">+Outflows!W687+Fees!W687+'Ongoing Cash Flows'!W687+'Terminal Value'!W687</f>
        <v>0</v>
      </c>
      <c r="X687" s="9" t="n">
        <f aca="false">+Outflows!X687+Fees!X687+'Ongoing Cash Flows'!X687+'Terminal Value'!X687</f>
        <v>0</v>
      </c>
      <c r="Y687" s="9" t="n">
        <f aca="false">+Outflows!Y687+Fees!Y687+'Ongoing Cash Flows'!Y687+'Terminal Value'!Y687</f>
        <v>0</v>
      </c>
      <c r="Z687" s="9" t="n">
        <f aca="false">+Outflows!Z687+Fees!Z687+'Ongoing Cash Flows'!Z687+'Terminal Value'!Z687</f>
        <v>0</v>
      </c>
      <c r="AA687" s="9" t="n">
        <f aca="false">+Outflows!AA687+Fees!AA687+'Ongoing Cash Flows'!AA687+'Terminal Value'!AA687</f>
        <v>0</v>
      </c>
      <c r="AB687" s="9" t="n">
        <f aca="false">+Outflows!AB687+Fees!AB687+'Ongoing Cash Flows'!AB687+'Terminal Value'!AB687</f>
        <v>0</v>
      </c>
      <c r="AC687" s="9" t="n">
        <f aca="false">+Outflows!AC687+Fees!AC687+'Ongoing Cash Flows'!AC687+'Terminal Value'!AC687</f>
        <v>0</v>
      </c>
      <c r="AD687" s="9" t="n">
        <f aca="false">+Outflows!AD687+Fees!AD687+'Ongoing Cash Flows'!AD687+'Terminal Value'!AD687</f>
        <v>0</v>
      </c>
      <c r="AE687" s="9" t="n">
        <f aca="false">+Outflows!AE687+Fees!AE687+'Ongoing Cash Flows'!AE687+'Terminal Value'!AE687</f>
        <v>0</v>
      </c>
      <c r="AF687" s="9" t="n">
        <f aca="false">+Outflows!AF687+Fees!AF687+'Ongoing Cash Flows'!AF687+'Terminal Value'!AF687</f>
        <v>0</v>
      </c>
      <c r="AG687" s="9" t="n">
        <f aca="false">+Outflows!AG687+Fees!AG687+'Ongoing Cash Flows'!AG687+'Terminal Value'!AG687</f>
        <v>0</v>
      </c>
      <c r="AH687" s="9" t="n">
        <f aca="false">+Outflows!AH687+Fees!AH687+'Ongoing Cash Flows'!AH687+'Terminal Value'!AH687</f>
        <v>0</v>
      </c>
      <c r="AI687" s="9" t="n">
        <f aca="false">+Outflows!AI687+Fees!AI687+'Ongoing Cash Flows'!AI687+'Terminal Value'!AI687</f>
        <v>0</v>
      </c>
      <c r="AJ687" s="9" t="n">
        <f aca="false">+Outflows!AJ687+Fees!AJ687+'Ongoing Cash Flows'!AJ687+'Terminal Value'!AJ687</f>
        <v>0</v>
      </c>
      <c r="AK687" s="9"/>
      <c r="AL687" s="1"/>
      <c r="AM687" s="32"/>
      <c r="AN687" s="33" t="n">
        <f aca="false">IF(ISERROR(XIRR(B687:AJ687,IRRDates)),-1,XIRR(B687:AJ687,IRRDates))</f>
        <v>0.0629661431199459</v>
      </c>
      <c r="AO687" s="9" t="n">
        <f aca="false">SUMPRODUCT(B687:AJ687,PVRf)</f>
        <v>0</v>
      </c>
      <c r="AP687" s="9" t="n">
        <f aca="false">MIN(0,AO687-$AO$1004)^2</f>
        <v>0</v>
      </c>
      <c r="AQ687" s="9" t="n">
        <f aca="false">MAX(0,AO687-$AO$1004)^2</f>
        <v>0</v>
      </c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20"/>
      <c r="CM687" s="20"/>
      <c r="CN687" s="20"/>
      <c r="CO687" s="20"/>
      <c r="CP687" s="20"/>
    </row>
    <row r="688" customFormat="false" ht="11.25" hidden="false" customHeight="false" outlineLevel="0" collapsed="false">
      <c r="A688" s="1" t="n">
        <v>686</v>
      </c>
      <c r="B688" s="9" t="n">
        <f aca="false">+Outflows!B688+Fees!B688+'Ongoing Cash Flows'!B688+'Terminal Value'!B688</f>
        <v>-86079.6348551752</v>
      </c>
      <c r="C688" s="9" t="n">
        <f aca="false">+Outflows!C688+Fees!C688+'Ongoing Cash Flows'!C688+'Terminal Value'!C688</f>
        <v>13971.0985445565</v>
      </c>
      <c r="D688" s="9" t="n">
        <f aca="false">+Outflows!D688+Fees!D688+'Ongoing Cash Flows'!D688+'Terminal Value'!D688</f>
        <v>11937.5092252904</v>
      </c>
      <c r="E688" s="9" t="n">
        <f aca="false">+Outflows!E688+Fees!E688+'Ongoing Cash Flows'!E688+'Terminal Value'!E688</f>
        <v>9864.94741514004</v>
      </c>
      <c r="F688" s="9" t="n">
        <f aca="false">+Outflows!F688+Fees!F688+'Ongoing Cash Flows'!F688+'Terminal Value'!F688</f>
        <v>9436.03617133481</v>
      </c>
      <c r="G688" s="9" t="n">
        <f aca="false">+Outflows!G688+Fees!G688+'Ongoing Cash Flows'!G688+'Terminal Value'!G688</f>
        <v>9159.89763178944</v>
      </c>
      <c r="H688" s="9" t="n">
        <f aca="false">+Outflows!H688+Fees!H688+'Ongoing Cash Flows'!H688+'Terminal Value'!H688</f>
        <v>8296.53074523754</v>
      </c>
      <c r="I688" s="9" t="n">
        <f aca="false">+Outflows!I688+Fees!I688+'Ongoing Cash Flows'!I688+'Terminal Value'!I688</f>
        <v>8155.94435003684</v>
      </c>
      <c r="J688" s="9" t="n">
        <f aca="false">+Outflows!J688+Fees!J688+'Ongoing Cash Flows'!J688+'Terminal Value'!J688</f>
        <v>8143.51014750186</v>
      </c>
      <c r="K688" s="9" t="n">
        <f aca="false">+Outflows!K688+Fees!K688+'Ongoing Cash Flows'!K688+'Terminal Value'!K688</f>
        <v>8134.04969509399</v>
      </c>
      <c r="L688" s="9" t="n">
        <f aca="false">+Outflows!L688+Fees!L688+'Ongoing Cash Flows'!L688+'Terminal Value'!L688</f>
        <v>8135.58221262144</v>
      </c>
      <c r="M688" s="9" t="n">
        <f aca="false">+Outflows!M688+Fees!M688+'Ongoing Cash Flows'!M688+'Terminal Value'!M688</f>
        <v>8107.27106079116</v>
      </c>
      <c r="N688" s="9" t="n">
        <f aca="false">+Outflows!N688+Fees!N688+'Ongoing Cash Flows'!N688+'Terminal Value'!N688</f>
        <v>8089.92948008954</v>
      </c>
      <c r="O688" s="9" t="n">
        <f aca="false">+Outflows!O688+Fees!O688+'Ongoing Cash Flows'!O688+'Terminal Value'!O688</f>
        <v>7763.5007436593</v>
      </c>
      <c r="P688" s="9" t="n">
        <f aca="false">+Outflows!P688+Fees!P688+'Ongoing Cash Flows'!P688+'Terminal Value'!P688</f>
        <v>7655.94699456372</v>
      </c>
      <c r="Q688" s="9" t="n">
        <f aca="false">+Outflows!Q688+Fees!Q688+'Ongoing Cash Flows'!Q688+'Terminal Value'!Q688</f>
        <v>7627.0856988317</v>
      </c>
      <c r="R688" s="9" t="n">
        <f aca="false">+Outflows!R688+Fees!R688+'Ongoing Cash Flows'!R688+'Terminal Value'!R688</f>
        <v>987.298979934918</v>
      </c>
      <c r="S688" s="9" t="n">
        <f aca="false">+Outflows!S688+Fees!S688+'Ongoing Cash Flows'!S688+'Terminal Value'!S688</f>
        <v>0</v>
      </c>
      <c r="T688" s="9" t="n">
        <f aca="false">+Outflows!T688+Fees!T688+'Ongoing Cash Flows'!T688+'Terminal Value'!T688</f>
        <v>0</v>
      </c>
      <c r="U688" s="9" t="n">
        <f aca="false">+Outflows!U688+Fees!U688+'Ongoing Cash Flows'!U688+'Terminal Value'!U688</f>
        <v>0</v>
      </c>
      <c r="V688" s="9" t="n">
        <f aca="false">+Outflows!V688+Fees!V688+'Ongoing Cash Flows'!V688+'Terminal Value'!V688</f>
        <v>0</v>
      </c>
      <c r="W688" s="9" t="n">
        <f aca="false">+Outflows!W688+Fees!W688+'Ongoing Cash Flows'!W688+'Terminal Value'!W688</f>
        <v>0</v>
      </c>
      <c r="X688" s="9" t="n">
        <f aca="false">+Outflows!X688+Fees!X688+'Ongoing Cash Flows'!X688+'Terminal Value'!X688</f>
        <v>0</v>
      </c>
      <c r="Y688" s="9" t="n">
        <f aca="false">+Outflows!Y688+Fees!Y688+'Ongoing Cash Flows'!Y688+'Terminal Value'!Y688</f>
        <v>0</v>
      </c>
      <c r="Z688" s="9" t="n">
        <f aca="false">+Outflows!Z688+Fees!Z688+'Ongoing Cash Flows'!Z688+'Terminal Value'!Z688</f>
        <v>0</v>
      </c>
      <c r="AA688" s="9" t="n">
        <f aca="false">+Outflows!AA688+Fees!AA688+'Ongoing Cash Flows'!AA688+'Terminal Value'!AA688</f>
        <v>0</v>
      </c>
      <c r="AB688" s="9" t="n">
        <f aca="false">+Outflows!AB688+Fees!AB688+'Ongoing Cash Flows'!AB688+'Terminal Value'!AB688</f>
        <v>0</v>
      </c>
      <c r="AC688" s="9" t="n">
        <f aca="false">+Outflows!AC688+Fees!AC688+'Ongoing Cash Flows'!AC688+'Terminal Value'!AC688</f>
        <v>0</v>
      </c>
      <c r="AD688" s="9" t="n">
        <f aca="false">+Outflows!AD688+Fees!AD688+'Ongoing Cash Flows'!AD688+'Terminal Value'!AD688</f>
        <v>0</v>
      </c>
      <c r="AE688" s="9" t="n">
        <f aca="false">+Outflows!AE688+Fees!AE688+'Ongoing Cash Flows'!AE688+'Terminal Value'!AE688</f>
        <v>0</v>
      </c>
      <c r="AF688" s="9" t="n">
        <f aca="false">+Outflows!AF688+Fees!AF688+'Ongoing Cash Flows'!AF688+'Terminal Value'!AF688</f>
        <v>0</v>
      </c>
      <c r="AG688" s="9" t="n">
        <f aca="false">+Outflows!AG688+Fees!AG688+'Ongoing Cash Flows'!AG688+'Terminal Value'!AG688</f>
        <v>0</v>
      </c>
      <c r="AH688" s="9" t="n">
        <f aca="false">+Outflows!AH688+Fees!AH688+'Ongoing Cash Flows'!AH688+'Terminal Value'!AH688</f>
        <v>0</v>
      </c>
      <c r="AI688" s="9" t="n">
        <f aca="false">+Outflows!AI688+Fees!AI688+'Ongoing Cash Flows'!AI688+'Terminal Value'!AI688</f>
        <v>0</v>
      </c>
      <c r="AJ688" s="9" t="n">
        <f aca="false">+Outflows!AJ688+Fees!AJ688+'Ongoing Cash Flows'!AJ688+'Terminal Value'!AJ688</f>
        <v>0</v>
      </c>
      <c r="AK688" s="9"/>
      <c r="AL688" s="1"/>
      <c r="AM688" s="32"/>
      <c r="AN688" s="33" t="n">
        <f aca="false">IF(ISERROR(XIRR(B688:AJ688,IRRDates)),-1,XIRR(B688:AJ688,IRRDates))</f>
        <v>0.0695935014738445</v>
      </c>
      <c r="AO688" s="9" t="n">
        <f aca="false">SUMPRODUCT(B688:AJ688,PVRf)</f>
        <v>0</v>
      </c>
      <c r="AP688" s="9" t="n">
        <f aca="false">MIN(0,AO688-$AO$1004)^2</f>
        <v>0</v>
      </c>
      <c r="AQ688" s="9" t="n">
        <f aca="false">MAX(0,AO688-$AO$1004)^2</f>
        <v>0</v>
      </c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20"/>
      <c r="CM688" s="20"/>
      <c r="CN688" s="20"/>
      <c r="CO688" s="20"/>
      <c r="CP688" s="20"/>
    </row>
    <row r="689" customFormat="false" ht="11.25" hidden="false" customHeight="false" outlineLevel="0" collapsed="false">
      <c r="A689" s="1" t="n">
        <v>687</v>
      </c>
      <c r="B689" s="9" t="n">
        <f aca="false">+Outflows!B689+Fees!B689+'Ongoing Cash Flows'!B689+'Terminal Value'!B689</f>
        <v>-101253.55180537</v>
      </c>
      <c r="C689" s="9" t="n">
        <f aca="false">+Outflows!C689+Fees!C689+'Ongoing Cash Flows'!C689+'Terminal Value'!C689</f>
        <v>14290.2463140741</v>
      </c>
      <c r="D689" s="9" t="n">
        <f aca="false">+Outflows!D689+Fees!D689+'Ongoing Cash Flows'!D689+'Terminal Value'!D689</f>
        <v>12465.0778146528</v>
      </c>
      <c r="E689" s="9" t="n">
        <f aca="false">+Outflows!E689+Fees!E689+'Ongoing Cash Flows'!E689+'Terminal Value'!E689</f>
        <v>10297.3124348136</v>
      </c>
      <c r="F689" s="9" t="n">
        <f aca="false">+Outflows!F689+Fees!F689+'Ongoing Cash Flows'!F689+'Terminal Value'!F689</f>
        <v>9924.90466797383</v>
      </c>
      <c r="G689" s="9" t="n">
        <f aca="false">+Outflows!G689+Fees!G689+'Ongoing Cash Flows'!G689+'Terminal Value'!G689</f>
        <v>9619.03224881743</v>
      </c>
      <c r="H689" s="9" t="n">
        <f aca="false">+Outflows!H689+Fees!H689+'Ongoing Cash Flows'!H689+'Terminal Value'!H689</f>
        <v>8664.07700334523</v>
      </c>
      <c r="I689" s="9" t="n">
        <f aca="false">+Outflows!I689+Fees!I689+'Ongoing Cash Flows'!I689+'Terminal Value'!I689</f>
        <v>8504.02186574076</v>
      </c>
      <c r="J689" s="9" t="n">
        <f aca="false">+Outflows!J689+Fees!J689+'Ongoing Cash Flows'!J689+'Terminal Value'!J689</f>
        <v>8491.58766320577</v>
      </c>
      <c r="K689" s="9" t="n">
        <f aca="false">+Outflows!K689+Fees!K689+'Ongoing Cash Flows'!K689+'Terminal Value'!K689</f>
        <v>8482.71717268892</v>
      </c>
      <c r="L689" s="9" t="n">
        <f aca="false">+Outflows!L689+Fees!L689+'Ongoing Cash Flows'!L689+'Terminal Value'!L689</f>
        <v>8483.65972832536</v>
      </c>
      <c r="M689" s="9" t="n">
        <f aca="false">+Outflows!M689+Fees!M689+'Ongoing Cash Flows'!M689+'Terminal Value'!M689</f>
        <v>8455.9385383861</v>
      </c>
      <c r="N689" s="9" t="n">
        <f aca="false">+Outflows!N689+Fees!N689+'Ongoing Cash Flows'!N689+'Terminal Value'!N689</f>
        <v>8438.00699579345</v>
      </c>
      <c r="O689" s="9" t="n">
        <f aca="false">+Outflows!O689+Fees!O689+'Ongoing Cash Flows'!O689+'Terminal Value'!O689</f>
        <v>8112.16822125424</v>
      </c>
      <c r="P689" s="9" t="n">
        <f aca="false">+Outflows!P689+Fees!P689+'Ongoing Cash Flows'!P689+'Terminal Value'!P689</f>
        <v>8004.02451026763</v>
      </c>
      <c r="Q689" s="9" t="n">
        <f aca="false">+Outflows!Q689+Fees!Q689+'Ongoing Cash Flows'!Q689+'Terminal Value'!Q689</f>
        <v>7975.75317642664</v>
      </c>
      <c r="R689" s="9" t="n">
        <f aca="false">+Outflows!R689+Fees!R689+'Ongoing Cash Flows'!R689+'Terminal Value'!R689</f>
        <v>1161.33773778687</v>
      </c>
      <c r="S689" s="9" t="n">
        <f aca="false">+Outflows!S689+Fees!S689+'Ongoing Cash Flows'!S689+'Terminal Value'!S689</f>
        <v>0</v>
      </c>
      <c r="T689" s="9" t="n">
        <f aca="false">+Outflows!T689+Fees!T689+'Ongoing Cash Flows'!T689+'Terminal Value'!T689</f>
        <v>0</v>
      </c>
      <c r="U689" s="9" t="n">
        <f aca="false">+Outflows!U689+Fees!U689+'Ongoing Cash Flows'!U689+'Terminal Value'!U689</f>
        <v>0</v>
      </c>
      <c r="V689" s="9" t="n">
        <f aca="false">+Outflows!V689+Fees!V689+'Ongoing Cash Flows'!V689+'Terminal Value'!V689</f>
        <v>0</v>
      </c>
      <c r="W689" s="9" t="n">
        <f aca="false">+Outflows!W689+Fees!W689+'Ongoing Cash Flows'!W689+'Terminal Value'!W689</f>
        <v>0</v>
      </c>
      <c r="X689" s="9" t="n">
        <f aca="false">+Outflows!X689+Fees!X689+'Ongoing Cash Flows'!X689+'Terminal Value'!X689</f>
        <v>0</v>
      </c>
      <c r="Y689" s="9" t="n">
        <f aca="false">+Outflows!Y689+Fees!Y689+'Ongoing Cash Flows'!Y689+'Terminal Value'!Y689</f>
        <v>0</v>
      </c>
      <c r="Z689" s="9" t="n">
        <f aca="false">+Outflows!Z689+Fees!Z689+'Ongoing Cash Flows'!Z689+'Terminal Value'!Z689</f>
        <v>0</v>
      </c>
      <c r="AA689" s="9" t="n">
        <f aca="false">+Outflows!AA689+Fees!AA689+'Ongoing Cash Flows'!AA689+'Terminal Value'!AA689</f>
        <v>0</v>
      </c>
      <c r="AB689" s="9" t="n">
        <f aca="false">+Outflows!AB689+Fees!AB689+'Ongoing Cash Flows'!AB689+'Terminal Value'!AB689</f>
        <v>0</v>
      </c>
      <c r="AC689" s="9" t="n">
        <f aca="false">+Outflows!AC689+Fees!AC689+'Ongoing Cash Flows'!AC689+'Terminal Value'!AC689</f>
        <v>0</v>
      </c>
      <c r="AD689" s="9" t="n">
        <f aca="false">+Outflows!AD689+Fees!AD689+'Ongoing Cash Flows'!AD689+'Terminal Value'!AD689</f>
        <v>0</v>
      </c>
      <c r="AE689" s="9" t="n">
        <f aca="false">+Outflows!AE689+Fees!AE689+'Ongoing Cash Flows'!AE689+'Terminal Value'!AE689</f>
        <v>0</v>
      </c>
      <c r="AF689" s="9" t="n">
        <f aca="false">+Outflows!AF689+Fees!AF689+'Ongoing Cash Flows'!AF689+'Terminal Value'!AF689</f>
        <v>0</v>
      </c>
      <c r="AG689" s="9" t="n">
        <f aca="false">+Outflows!AG689+Fees!AG689+'Ongoing Cash Flows'!AG689+'Terminal Value'!AG689</f>
        <v>0</v>
      </c>
      <c r="AH689" s="9" t="n">
        <f aca="false">+Outflows!AH689+Fees!AH689+'Ongoing Cash Flows'!AH689+'Terminal Value'!AH689</f>
        <v>0</v>
      </c>
      <c r="AI689" s="9" t="n">
        <f aca="false">+Outflows!AI689+Fees!AI689+'Ongoing Cash Flows'!AI689+'Terminal Value'!AI689</f>
        <v>0</v>
      </c>
      <c r="AJ689" s="9" t="n">
        <f aca="false">+Outflows!AJ689+Fees!AJ689+'Ongoing Cash Flows'!AJ689+'Terminal Value'!AJ689</f>
        <v>0</v>
      </c>
      <c r="AK689" s="9"/>
      <c r="AL689" s="1"/>
      <c r="AM689" s="32"/>
      <c r="AN689" s="33" t="n">
        <f aca="false">IF(ISERROR(XIRR(B689:AJ689,IRRDates)),-1,XIRR(B689:AJ689,IRRDates))</f>
        <v>0.0492364923335479</v>
      </c>
      <c r="AO689" s="9" t="n">
        <f aca="false">SUMPRODUCT(B689:AJ689,PVRf)</f>
        <v>0</v>
      </c>
      <c r="AP689" s="9" t="n">
        <f aca="false">MIN(0,AO689-$AO$1004)^2</f>
        <v>0</v>
      </c>
      <c r="AQ689" s="9" t="n">
        <f aca="false">MAX(0,AO689-$AO$1004)^2</f>
        <v>0</v>
      </c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20"/>
      <c r="CM689" s="20"/>
      <c r="CN689" s="20"/>
      <c r="CO689" s="20"/>
      <c r="CP689" s="20"/>
    </row>
    <row r="690" customFormat="false" ht="11.25" hidden="false" customHeight="false" outlineLevel="0" collapsed="false">
      <c r="A690" s="1" t="n">
        <v>688</v>
      </c>
      <c r="B690" s="9" t="n">
        <f aca="false">+Outflows!B690+Fees!B690+'Ongoing Cash Flows'!B690+'Terminal Value'!B690</f>
        <v>-86365.7092044622</v>
      </c>
      <c r="C690" s="9" t="n">
        <f aca="false">+Outflows!C690+Fees!C690+'Ongoing Cash Flows'!C690+'Terminal Value'!C690</f>
        <v>14043.5185520735</v>
      </c>
      <c r="D690" s="9" t="n">
        <f aca="false">+Outflows!D690+Fees!D690+'Ongoing Cash Flows'!D690+'Terminal Value'!D690</f>
        <v>11806.1139031767</v>
      </c>
      <c r="E690" s="9" t="n">
        <f aca="false">+Outflows!E690+Fees!E690+'Ongoing Cash Flows'!E690+'Terminal Value'!E690</f>
        <v>9768.81501321558</v>
      </c>
      <c r="F690" s="9" t="n">
        <f aca="false">+Outflows!F690+Fees!F690+'Ongoing Cash Flows'!F690+'Terminal Value'!F690</f>
        <v>9452.47435574522</v>
      </c>
      <c r="G690" s="9" t="n">
        <f aca="false">+Outflows!G690+Fees!G690+'Ongoing Cash Flows'!G690+'Terminal Value'!G690</f>
        <v>9212.31601966964</v>
      </c>
      <c r="H690" s="9" t="n">
        <f aca="false">+Outflows!H690+Fees!H690+'Ongoing Cash Flows'!H690+'Terminal Value'!H690</f>
        <v>8303.46010678381</v>
      </c>
      <c r="I690" s="9" t="n">
        <f aca="false">+Outflows!I690+Fees!I690+'Ongoing Cash Flows'!I690+'Terminal Value'!I690</f>
        <v>8162.50666675001</v>
      </c>
      <c r="J690" s="9" t="n">
        <f aca="false">+Outflows!J690+Fees!J690+'Ongoing Cash Flows'!J690+'Terminal Value'!J690</f>
        <v>8150.07246421502</v>
      </c>
      <c r="K690" s="9" t="n">
        <f aca="false">+Outflows!K690+Fees!K690+'Ongoing Cash Flows'!K690+'Terminal Value'!K690</f>
        <v>8140.62313437785</v>
      </c>
      <c r="L690" s="9" t="n">
        <f aca="false">+Outflows!L690+Fees!L690+'Ongoing Cash Flows'!L690+'Terminal Value'!L690</f>
        <v>8142.14452933461</v>
      </c>
      <c r="M690" s="9" t="n">
        <f aca="false">+Outflows!M690+Fees!M690+'Ongoing Cash Flows'!M690+'Terminal Value'!M690</f>
        <v>8113.84450007503</v>
      </c>
      <c r="N690" s="9" t="n">
        <f aca="false">+Outflows!N690+Fees!N690+'Ongoing Cash Flows'!N690+'Terminal Value'!N690</f>
        <v>8096.4917968027</v>
      </c>
      <c r="O690" s="9" t="n">
        <f aca="false">+Outflows!O690+Fees!O690+'Ongoing Cash Flows'!O690+'Terminal Value'!O690</f>
        <v>7770.07418294316</v>
      </c>
      <c r="P690" s="9" t="n">
        <f aca="false">+Outflows!P690+Fees!P690+'Ongoing Cash Flows'!P690+'Terminal Value'!P690</f>
        <v>7662.50931127688</v>
      </c>
      <c r="Q690" s="9" t="n">
        <f aca="false">+Outflows!Q690+Fees!Q690+'Ongoing Cash Flows'!Q690+'Terminal Value'!Q690</f>
        <v>7633.65913811557</v>
      </c>
      <c r="R690" s="9" t="n">
        <f aca="false">+Outflows!R690+Fees!R690+'Ongoing Cash Flows'!R690+'Terminal Value'!R690</f>
        <v>990.5801382915</v>
      </c>
      <c r="S690" s="9" t="n">
        <f aca="false">+Outflows!S690+Fees!S690+'Ongoing Cash Flows'!S690+'Terminal Value'!S690</f>
        <v>0</v>
      </c>
      <c r="T690" s="9" t="n">
        <f aca="false">+Outflows!T690+Fees!T690+'Ongoing Cash Flows'!T690+'Terminal Value'!T690</f>
        <v>0</v>
      </c>
      <c r="U690" s="9" t="n">
        <f aca="false">+Outflows!U690+Fees!U690+'Ongoing Cash Flows'!U690+'Terminal Value'!U690</f>
        <v>0</v>
      </c>
      <c r="V690" s="9" t="n">
        <f aca="false">+Outflows!V690+Fees!V690+'Ongoing Cash Flows'!V690+'Terminal Value'!V690</f>
        <v>0</v>
      </c>
      <c r="W690" s="9" t="n">
        <f aca="false">+Outflows!W690+Fees!W690+'Ongoing Cash Flows'!W690+'Terminal Value'!W690</f>
        <v>0</v>
      </c>
      <c r="X690" s="9" t="n">
        <f aca="false">+Outflows!X690+Fees!X690+'Ongoing Cash Flows'!X690+'Terminal Value'!X690</f>
        <v>0</v>
      </c>
      <c r="Y690" s="9" t="n">
        <f aca="false">+Outflows!Y690+Fees!Y690+'Ongoing Cash Flows'!Y690+'Terminal Value'!Y690</f>
        <v>0</v>
      </c>
      <c r="Z690" s="9" t="n">
        <f aca="false">+Outflows!Z690+Fees!Z690+'Ongoing Cash Flows'!Z690+'Terminal Value'!Z690</f>
        <v>0</v>
      </c>
      <c r="AA690" s="9" t="n">
        <f aca="false">+Outflows!AA690+Fees!AA690+'Ongoing Cash Flows'!AA690+'Terminal Value'!AA690</f>
        <v>0</v>
      </c>
      <c r="AB690" s="9" t="n">
        <f aca="false">+Outflows!AB690+Fees!AB690+'Ongoing Cash Flows'!AB690+'Terminal Value'!AB690</f>
        <v>0</v>
      </c>
      <c r="AC690" s="9" t="n">
        <f aca="false">+Outflows!AC690+Fees!AC690+'Ongoing Cash Flows'!AC690+'Terminal Value'!AC690</f>
        <v>0</v>
      </c>
      <c r="AD690" s="9" t="n">
        <f aca="false">+Outflows!AD690+Fees!AD690+'Ongoing Cash Flows'!AD690+'Terminal Value'!AD690</f>
        <v>0</v>
      </c>
      <c r="AE690" s="9" t="n">
        <f aca="false">+Outflows!AE690+Fees!AE690+'Ongoing Cash Flows'!AE690+'Terminal Value'!AE690</f>
        <v>0</v>
      </c>
      <c r="AF690" s="9" t="n">
        <f aca="false">+Outflows!AF690+Fees!AF690+'Ongoing Cash Flows'!AF690+'Terminal Value'!AF690</f>
        <v>0</v>
      </c>
      <c r="AG690" s="9" t="n">
        <f aca="false">+Outflows!AG690+Fees!AG690+'Ongoing Cash Flows'!AG690+'Terminal Value'!AG690</f>
        <v>0</v>
      </c>
      <c r="AH690" s="9" t="n">
        <f aca="false">+Outflows!AH690+Fees!AH690+'Ongoing Cash Flows'!AH690+'Terminal Value'!AH690</f>
        <v>0</v>
      </c>
      <c r="AI690" s="9" t="n">
        <f aca="false">+Outflows!AI690+Fees!AI690+'Ongoing Cash Flows'!AI690+'Terminal Value'!AI690</f>
        <v>0</v>
      </c>
      <c r="AJ690" s="9" t="n">
        <f aca="false">+Outflows!AJ690+Fees!AJ690+'Ongoing Cash Flows'!AJ690+'Terminal Value'!AJ690</f>
        <v>0</v>
      </c>
      <c r="AK690" s="9"/>
      <c r="AL690" s="1"/>
      <c r="AM690" s="32"/>
      <c r="AN690" s="33" t="n">
        <f aca="false">IF(ISERROR(XIRR(B690:AJ690,IRRDates)),-1,XIRR(B690:AJ690,IRRDates))</f>
        <v>0.06892885612602</v>
      </c>
      <c r="AO690" s="9" t="n">
        <f aca="false">SUMPRODUCT(B690:AJ690,PVRf)</f>
        <v>0</v>
      </c>
      <c r="AP690" s="9" t="n">
        <f aca="false">MIN(0,AO690-$AO$1004)^2</f>
        <v>0</v>
      </c>
      <c r="AQ690" s="9" t="n">
        <f aca="false">MAX(0,AO690-$AO$1004)^2</f>
        <v>0</v>
      </c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20"/>
      <c r="CM690" s="20"/>
      <c r="CN690" s="20"/>
      <c r="CO690" s="20"/>
      <c r="CP690" s="20"/>
    </row>
    <row r="691" customFormat="false" ht="11.25" hidden="false" customHeight="false" outlineLevel="0" collapsed="false">
      <c r="A691" s="1" t="n">
        <v>689</v>
      </c>
      <c r="B691" s="9" t="n">
        <f aca="false">+Outflows!B691+Fees!B691+'Ongoing Cash Flows'!B691+'Terminal Value'!B691</f>
        <v>-103079.792902404</v>
      </c>
      <c r="C691" s="9" t="n">
        <f aca="false">+Outflows!C691+Fees!C691+'Ongoing Cash Flows'!C691+'Terminal Value'!C691</f>
        <v>14319.2164675279</v>
      </c>
      <c r="D691" s="9" t="n">
        <f aca="false">+Outflows!D691+Fees!D691+'Ongoing Cash Flows'!D691+'Terminal Value'!D691</f>
        <v>12444.9922828467</v>
      </c>
      <c r="E691" s="9" t="n">
        <f aca="false">+Outflows!E691+Fees!E691+'Ongoing Cash Flows'!E691+'Terminal Value'!E691</f>
        <v>10410.0464935265</v>
      </c>
      <c r="F691" s="9" t="n">
        <f aca="false">+Outflows!F691+Fees!F691+'Ongoing Cash Flows'!F691+'Terminal Value'!F691</f>
        <v>10026.5864136622</v>
      </c>
      <c r="G691" s="9" t="n">
        <f aca="false">+Outflows!G691+Fees!G691+'Ongoing Cash Flows'!G691+'Terminal Value'!G691</f>
        <v>9612.51008780101</v>
      </c>
      <c r="H691" s="9" t="n">
        <f aca="false">+Outflows!H691+Fees!H691+'Ongoing Cash Flows'!H691+'Terminal Value'!H691</f>
        <v>8708.31265349545</v>
      </c>
      <c r="I691" s="9" t="n">
        <f aca="false">+Outflows!I691+Fees!I691+'Ongoing Cash Flows'!I691+'Terminal Value'!I691</f>
        <v>8545.91437551384</v>
      </c>
      <c r="J691" s="9" t="n">
        <f aca="false">+Outflows!J691+Fees!J691+'Ongoing Cash Flows'!J691+'Terminal Value'!J691</f>
        <v>8533.48017297885</v>
      </c>
      <c r="K691" s="9" t="n">
        <f aca="false">+Outflows!K691+Fees!K691+'Ongoing Cash Flows'!K691+'Terminal Value'!K691</f>
        <v>8524.68068671586</v>
      </c>
      <c r="L691" s="9" t="n">
        <f aca="false">+Outflows!L691+Fees!L691+'Ongoing Cash Flows'!L691+'Terminal Value'!L691</f>
        <v>8525.55223809844</v>
      </c>
      <c r="M691" s="9" t="n">
        <f aca="false">+Outflows!M691+Fees!M691+'Ongoing Cash Flows'!M691+'Terminal Value'!M691</f>
        <v>8497.90205241304</v>
      </c>
      <c r="N691" s="9" t="n">
        <f aca="false">+Outflows!N691+Fees!N691+'Ongoing Cash Flows'!N691+'Terminal Value'!N691</f>
        <v>8479.89950556654</v>
      </c>
      <c r="O691" s="9" t="n">
        <f aca="false">+Outflows!O691+Fees!O691+'Ongoing Cash Flows'!O691+'Terminal Value'!O691</f>
        <v>8154.13173528117</v>
      </c>
      <c r="P691" s="9" t="n">
        <f aca="false">+Outflows!P691+Fees!P691+'Ongoing Cash Flows'!P691+'Terminal Value'!P691</f>
        <v>8045.91702004072</v>
      </c>
      <c r="Q691" s="9" t="n">
        <f aca="false">+Outflows!Q691+Fees!Q691+'Ongoing Cash Flows'!Q691+'Terminal Value'!Q691</f>
        <v>8017.71669045358</v>
      </c>
      <c r="R691" s="9" t="n">
        <f aca="false">+Outflows!R691+Fees!R691+'Ongoing Cash Flows'!R691+'Terminal Value'!R691</f>
        <v>1182.28399267342</v>
      </c>
      <c r="S691" s="9" t="n">
        <f aca="false">+Outflows!S691+Fees!S691+'Ongoing Cash Flows'!S691+'Terminal Value'!S691</f>
        <v>0</v>
      </c>
      <c r="T691" s="9" t="n">
        <f aca="false">+Outflows!T691+Fees!T691+'Ongoing Cash Flows'!T691+'Terminal Value'!T691</f>
        <v>0</v>
      </c>
      <c r="U691" s="9" t="n">
        <f aca="false">+Outflows!U691+Fees!U691+'Ongoing Cash Flows'!U691+'Terminal Value'!U691</f>
        <v>0</v>
      </c>
      <c r="V691" s="9" t="n">
        <f aca="false">+Outflows!V691+Fees!V691+'Ongoing Cash Flows'!V691+'Terminal Value'!V691</f>
        <v>0</v>
      </c>
      <c r="W691" s="9" t="n">
        <f aca="false">+Outflows!W691+Fees!W691+'Ongoing Cash Flows'!W691+'Terminal Value'!W691</f>
        <v>0</v>
      </c>
      <c r="X691" s="9" t="n">
        <f aca="false">+Outflows!X691+Fees!X691+'Ongoing Cash Flows'!X691+'Terminal Value'!X691</f>
        <v>0</v>
      </c>
      <c r="Y691" s="9" t="n">
        <f aca="false">+Outflows!Y691+Fees!Y691+'Ongoing Cash Flows'!Y691+'Terminal Value'!Y691</f>
        <v>0</v>
      </c>
      <c r="Z691" s="9" t="n">
        <f aca="false">+Outflows!Z691+Fees!Z691+'Ongoing Cash Flows'!Z691+'Terminal Value'!Z691</f>
        <v>0</v>
      </c>
      <c r="AA691" s="9" t="n">
        <f aca="false">+Outflows!AA691+Fees!AA691+'Ongoing Cash Flows'!AA691+'Terminal Value'!AA691</f>
        <v>0</v>
      </c>
      <c r="AB691" s="9" t="n">
        <f aca="false">+Outflows!AB691+Fees!AB691+'Ongoing Cash Flows'!AB691+'Terminal Value'!AB691</f>
        <v>0</v>
      </c>
      <c r="AC691" s="9" t="n">
        <f aca="false">+Outflows!AC691+Fees!AC691+'Ongoing Cash Flows'!AC691+'Terminal Value'!AC691</f>
        <v>0</v>
      </c>
      <c r="AD691" s="9" t="n">
        <f aca="false">+Outflows!AD691+Fees!AD691+'Ongoing Cash Flows'!AD691+'Terminal Value'!AD691</f>
        <v>0</v>
      </c>
      <c r="AE691" s="9" t="n">
        <f aca="false">+Outflows!AE691+Fees!AE691+'Ongoing Cash Flows'!AE691+'Terminal Value'!AE691</f>
        <v>0</v>
      </c>
      <c r="AF691" s="9" t="n">
        <f aca="false">+Outflows!AF691+Fees!AF691+'Ongoing Cash Flows'!AF691+'Terminal Value'!AF691</f>
        <v>0</v>
      </c>
      <c r="AG691" s="9" t="n">
        <f aca="false">+Outflows!AG691+Fees!AG691+'Ongoing Cash Flows'!AG691+'Terminal Value'!AG691</f>
        <v>0</v>
      </c>
      <c r="AH691" s="9" t="n">
        <f aca="false">+Outflows!AH691+Fees!AH691+'Ongoing Cash Flows'!AH691+'Terminal Value'!AH691</f>
        <v>0</v>
      </c>
      <c r="AI691" s="9" t="n">
        <f aca="false">+Outflows!AI691+Fees!AI691+'Ongoing Cash Flows'!AI691+'Terminal Value'!AI691</f>
        <v>0</v>
      </c>
      <c r="AJ691" s="9" t="n">
        <f aca="false">+Outflows!AJ691+Fees!AJ691+'Ongoing Cash Flows'!AJ691+'Terminal Value'!AJ691</f>
        <v>0</v>
      </c>
      <c r="AK691" s="9"/>
      <c r="AL691" s="1"/>
      <c r="AM691" s="32"/>
      <c r="AN691" s="33" t="n">
        <f aca="false">IF(ISERROR(XIRR(B691:AJ691,IRRDates)),-1,XIRR(B691:AJ691,IRRDates))</f>
        <v>0.047072955257664</v>
      </c>
      <c r="AO691" s="9" t="n">
        <f aca="false">SUMPRODUCT(B691:AJ691,PVRf)</f>
        <v>0</v>
      </c>
      <c r="AP691" s="9" t="n">
        <f aca="false">MIN(0,AO691-$AO$1004)^2</f>
        <v>0</v>
      </c>
      <c r="AQ691" s="9" t="n">
        <f aca="false">MAX(0,AO691-$AO$1004)^2</f>
        <v>0</v>
      </c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20"/>
      <c r="CM691" s="20"/>
      <c r="CN691" s="20"/>
      <c r="CO691" s="20"/>
      <c r="CP691" s="20"/>
    </row>
    <row r="692" customFormat="false" ht="11.25" hidden="false" customHeight="false" outlineLevel="0" collapsed="false">
      <c r="A692" s="1" t="n">
        <v>690</v>
      </c>
      <c r="B692" s="9" t="n">
        <f aca="false">+Outflows!B692+Fees!B692+'Ongoing Cash Flows'!B692+'Terminal Value'!B692</f>
        <v>-88346.4365685202</v>
      </c>
      <c r="C692" s="9" t="n">
        <f aca="false">+Outflows!C692+Fees!C692+'Ongoing Cash Flows'!C692+'Terminal Value'!C692</f>
        <v>14028.7570166029</v>
      </c>
      <c r="D692" s="9" t="n">
        <f aca="false">+Outflows!D692+Fees!D692+'Ongoing Cash Flows'!D692+'Terminal Value'!D692</f>
        <v>11875.4156375087</v>
      </c>
      <c r="E692" s="9" t="n">
        <f aca="false">+Outflows!E692+Fees!E692+'Ongoing Cash Flows'!E692+'Terminal Value'!E692</f>
        <v>9894.83636401748</v>
      </c>
      <c r="F692" s="9" t="n">
        <f aca="false">+Outflows!F692+Fees!F692+'Ongoing Cash Flows'!F692+'Terminal Value'!F692</f>
        <v>9499.10804247819</v>
      </c>
      <c r="G692" s="9" t="n">
        <f aca="false">+Outflows!G692+Fees!G692+'Ongoing Cash Flows'!G692+'Terminal Value'!G692</f>
        <v>9279.05764464637</v>
      </c>
      <c r="H692" s="9" t="n">
        <f aca="false">+Outflows!H692+Fees!H692+'Ongoing Cash Flows'!H692+'Terminal Value'!H692</f>
        <v>8351.43776037059</v>
      </c>
      <c r="I692" s="9" t="n">
        <f aca="false">+Outflows!I692+Fees!I692+'Ongoing Cash Flows'!I692+'Terminal Value'!I692</f>
        <v>8207.94296789961</v>
      </c>
      <c r="J692" s="9" t="n">
        <f aca="false">+Outflows!J692+Fees!J692+'Ongoing Cash Flows'!J692+'Terminal Value'!J692</f>
        <v>8195.50876536462</v>
      </c>
      <c r="K692" s="9" t="n">
        <f aca="false">+Outflows!K692+Fees!K692+'Ongoing Cash Flows'!K692+'Terminal Value'!K692</f>
        <v>8186.13644620736</v>
      </c>
      <c r="L692" s="9" t="n">
        <f aca="false">+Outflows!L692+Fees!L692+'Ongoing Cash Flows'!L692+'Terminal Value'!L692</f>
        <v>8187.58083048421</v>
      </c>
      <c r="M692" s="9" t="n">
        <f aca="false">+Outflows!M692+Fees!M692+'Ongoing Cash Flows'!M692+'Terminal Value'!M692</f>
        <v>8159.35781190454</v>
      </c>
      <c r="N692" s="9" t="n">
        <f aca="false">+Outflows!N692+Fees!N692+'Ongoing Cash Flows'!N692+'Terminal Value'!N692</f>
        <v>8141.9280979523</v>
      </c>
      <c r="O692" s="9" t="n">
        <f aca="false">+Outflows!O692+Fees!O692+'Ongoing Cash Flows'!O692+'Terminal Value'!O692</f>
        <v>7815.58749477268</v>
      </c>
      <c r="P692" s="9" t="n">
        <f aca="false">+Outflows!P692+Fees!P692+'Ongoing Cash Flows'!P692+'Terminal Value'!P692</f>
        <v>7707.94561242648</v>
      </c>
      <c r="Q692" s="9" t="n">
        <f aca="false">+Outflows!Q692+Fees!Q692+'Ongoing Cash Flows'!Q692+'Terminal Value'!Q692</f>
        <v>7679.17244994508</v>
      </c>
      <c r="R692" s="9" t="n">
        <f aca="false">+Outflows!R692+Fees!R692+'Ongoing Cash Flows'!R692+'Terminal Value'!R692</f>
        <v>1013.2982888663</v>
      </c>
      <c r="S692" s="9" t="n">
        <f aca="false">+Outflows!S692+Fees!S692+'Ongoing Cash Flows'!S692+'Terminal Value'!S692</f>
        <v>0</v>
      </c>
      <c r="T692" s="9" t="n">
        <f aca="false">+Outflows!T692+Fees!T692+'Ongoing Cash Flows'!T692+'Terminal Value'!T692</f>
        <v>0</v>
      </c>
      <c r="U692" s="9" t="n">
        <f aca="false">+Outflows!U692+Fees!U692+'Ongoing Cash Flows'!U692+'Terminal Value'!U692</f>
        <v>0</v>
      </c>
      <c r="V692" s="9" t="n">
        <f aca="false">+Outflows!V692+Fees!V692+'Ongoing Cash Flows'!V692+'Terminal Value'!V692</f>
        <v>0</v>
      </c>
      <c r="W692" s="9" t="n">
        <f aca="false">+Outflows!W692+Fees!W692+'Ongoing Cash Flows'!W692+'Terminal Value'!W692</f>
        <v>0</v>
      </c>
      <c r="X692" s="9" t="n">
        <f aca="false">+Outflows!X692+Fees!X692+'Ongoing Cash Flows'!X692+'Terminal Value'!X692</f>
        <v>0</v>
      </c>
      <c r="Y692" s="9" t="n">
        <f aca="false">+Outflows!Y692+Fees!Y692+'Ongoing Cash Flows'!Y692+'Terminal Value'!Y692</f>
        <v>0</v>
      </c>
      <c r="Z692" s="9" t="n">
        <f aca="false">+Outflows!Z692+Fees!Z692+'Ongoing Cash Flows'!Z692+'Terminal Value'!Z692</f>
        <v>0</v>
      </c>
      <c r="AA692" s="9" t="n">
        <f aca="false">+Outflows!AA692+Fees!AA692+'Ongoing Cash Flows'!AA692+'Terminal Value'!AA692</f>
        <v>0</v>
      </c>
      <c r="AB692" s="9" t="n">
        <f aca="false">+Outflows!AB692+Fees!AB692+'Ongoing Cash Flows'!AB692+'Terminal Value'!AB692</f>
        <v>0</v>
      </c>
      <c r="AC692" s="9" t="n">
        <f aca="false">+Outflows!AC692+Fees!AC692+'Ongoing Cash Flows'!AC692+'Terminal Value'!AC692</f>
        <v>0</v>
      </c>
      <c r="AD692" s="9" t="n">
        <f aca="false">+Outflows!AD692+Fees!AD692+'Ongoing Cash Flows'!AD692+'Terminal Value'!AD692</f>
        <v>0</v>
      </c>
      <c r="AE692" s="9" t="n">
        <f aca="false">+Outflows!AE692+Fees!AE692+'Ongoing Cash Flows'!AE692+'Terminal Value'!AE692</f>
        <v>0</v>
      </c>
      <c r="AF692" s="9" t="n">
        <f aca="false">+Outflows!AF692+Fees!AF692+'Ongoing Cash Flows'!AF692+'Terminal Value'!AF692</f>
        <v>0</v>
      </c>
      <c r="AG692" s="9" t="n">
        <f aca="false">+Outflows!AG692+Fees!AG692+'Ongoing Cash Flows'!AG692+'Terminal Value'!AG692</f>
        <v>0</v>
      </c>
      <c r="AH692" s="9" t="n">
        <f aca="false">+Outflows!AH692+Fees!AH692+'Ongoing Cash Flows'!AH692+'Terminal Value'!AH692</f>
        <v>0</v>
      </c>
      <c r="AI692" s="9" t="n">
        <f aca="false">+Outflows!AI692+Fees!AI692+'Ongoing Cash Flows'!AI692+'Terminal Value'!AI692</f>
        <v>0</v>
      </c>
      <c r="AJ692" s="9" t="n">
        <f aca="false">+Outflows!AJ692+Fees!AJ692+'Ongoing Cash Flows'!AJ692+'Terminal Value'!AJ692</f>
        <v>0</v>
      </c>
      <c r="AK692" s="9"/>
      <c r="AL692" s="1"/>
      <c r="AM692" s="32"/>
      <c r="AN692" s="33" t="n">
        <f aca="false">IF(ISERROR(XIRR(B692:AJ692,IRRDates)),-1,XIRR(B692:AJ692,IRRDates))</f>
        <v>0.0659386460539129</v>
      </c>
      <c r="AO692" s="9" t="n">
        <f aca="false">SUMPRODUCT(B692:AJ692,PVRf)</f>
        <v>0</v>
      </c>
      <c r="AP692" s="9" t="n">
        <f aca="false">MIN(0,AO692-$AO$1004)^2</f>
        <v>0</v>
      </c>
      <c r="AQ692" s="9" t="n">
        <f aca="false">MAX(0,AO692-$AO$1004)^2</f>
        <v>0</v>
      </c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20"/>
      <c r="CM692" s="20"/>
      <c r="CN692" s="20"/>
      <c r="CO692" s="20"/>
      <c r="CP692" s="20"/>
    </row>
    <row r="693" customFormat="false" ht="11.25" hidden="false" customHeight="false" outlineLevel="0" collapsed="false">
      <c r="A693" s="1" t="n">
        <v>691</v>
      </c>
      <c r="B693" s="9" t="n">
        <f aca="false">+Outflows!B693+Fees!B693+'Ongoing Cash Flows'!B693+'Terminal Value'!B693</f>
        <v>-94664.9466521502</v>
      </c>
      <c r="C693" s="9" t="n">
        <f aca="false">+Outflows!C693+Fees!C693+'Ongoing Cash Flows'!C693+'Terminal Value'!C693</f>
        <v>14168.723239613</v>
      </c>
      <c r="D693" s="9" t="n">
        <f aca="false">+Outflows!D693+Fees!D693+'Ongoing Cash Flows'!D693+'Terminal Value'!D693</f>
        <v>12210.2518592536</v>
      </c>
      <c r="E693" s="9" t="n">
        <f aca="false">+Outflows!E693+Fees!E693+'Ongoing Cash Flows'!E693+'Terminal Value'!E693</f>
        <v>10222.8828337305</v>
      </c>
      <c r="F693" s="9" t="n">
        <f aca="false">+Outflows!F693+Fees!F693+'Ongoing Cash Flows'!F693+'Terminal Value'!F693</f>
        <v>9669.37468504761</v>
      </c>
      <c r="G693" s="9" t="n">
        <f aca="false">+Outflows!G693+Fees!G693+'Ongoing Cash Flows'!G693+'Terminal Value'!G693</f>
        <v>9485.89094875666</v>
      </c>
      <c r="H693" s="9" t="n">
        <f aca="false">+Outflows!H693+Fees!H693+'Ongoing Cash Flows'!H693+'Terminal Value'!H693</f>
        <v>8504.4862280587</v>
      </c>
      <c r="I693" s="9" t="n">
        <f aca="false">+Outflows!I693+Fees!I693+'Ongoing Cash Flows'!I693+'Terminal Value'!I693</f>
        <v>8352.88453441001</v>
      </c>
      <c r="J693" s="9" t="n">
        <f aca="false">+Outflows!J693+Fees!J693+'Ongoing Cash Flows'!J693+'Terminal Value'!J693</f>
        <v>8340.45033187502</v>
      </c>
      <c r="K693" s="9" t="n">
        <f aca="false">+Outflows!K693+Fees!K693+'Ongoing Cash Flows'!K693+'Terminal Value'!K693</f>
        <v>8331.32367638982</v>
      </c>
      <c r="L693" s="9" t="n">
        <f aca="false">+Outflows!L693+Fees!L693+'Ongoing Cash Flows'!L693+'Terminal Value'!L693</f>
        <v>8332.52239699461</v>
      </c>
      <c r="M693" s="9" t="n">
        <f aca="false">+Outflows!M693+Fees!M693+'Ongoing Cash Flows'!M693+'Terminal Value'!M693</f>
        <v>8304.545042087</v>
      </c>
      <c r="N693" s="9" t="n">
        <f aca="false">+Outflows!N693+Fees!N693+'Ongoing Cash Flows'!N693+'Terminal Value'!N693</f>
        <v>8286.86966446271</v>
      </c>
      <c r="O693" s="9" t="n">
        <f aca="false">+Outflows!O693+Fees!O693+'Ongoing Cash Flows'!O693+'Terminal Value'!O693</f>
        <v>7960.77472495513</v>
      </c>
      <c r="P693" s="9" t="n">
        <f aca="false">+Outflows!P693+Fees!P693+'Ongoing Cash Flows'!P693+'Terminal Value'!P693</f>
        <v>7852.88717893689</v>
      </c>
      <c r="Q693" s="9" t="n">
        <f aca="false">+Outflows!Q693+Fees!Q693+'Ongoing Cash Flows'!Q693+'Terminal Value'!Q693</f>
        <v>7824.35968012754</v>
      </c>
      <c r="R693" s="9" t="n">
        <f aca="false">+Outflows!R693+Fees!R693+'Ongoing Cash Flows'!R693+'Terminal Value'!R693</f>
        <v>1085.7690721215</v>
      </c>
      <c r="S693" s="9" t="n">
        <f aca="false">+Outflows!S693+Fees!S693+'Ongoing Cash Flows'!S693+'Terminal Value'!S693</f>
        <v>0</v>
      </c>
      <c r="T693" s="9" t="n">
        <f aca="false">+Outflows!T693+Fees!T693+'Ongoing Cash Flows'!T693+'Terminal Value'!T693</f>
        <v>0</v>
      </c>
      <c r="U693" s="9" t="n">
        <f aca="false">+Outflows!U693+Fees!U693+'Ongoing Cash Flows'!U693+'Terminal Value'!U693</f>
        <v>0</v>
      </c>
      <c r="V693" s="9" t="n">
        <f aca="false">+Outflows!V693+Fees!V693+'Ongoing Cash Flows'!V693+'Terminal Value'!V693</f>
        <v>0</v>
      </c>
      <c r="W693" s="9" t="n">
        <f aca="false">+Outflows!W693+Fees!W693+'Ongoing Cash Flows'!W693+'Terminal Value'!W693</f>
        <v>0</v>
      </c>
      <c r="X693" s="9" t="n">
        <f aca="false">+Outflows!X693+Fees!X693+'Ongoing Cash Flows'!X693+'Terminal Value'!X693</f>
        <v>0</v>
      </c>
      <c r="Y693" s="9" t="n">
        <f aca="false">+Outflows!Y693+Fees!Y693+'Ongoing Cash Flows'!Y693+'Terminal Value'!Y693</f>
        <v>0</v>
      </c>
      <c r="Z693" s="9" t="n">
        <f aca="false">+Outflows!Z693+Fees!Z693+'Ongoing Cash Flows'!Z693+'Terminal Value'!Z693</f>
        <v>0</v>
      </c>
      <c r="AA693" s="9" t="n">
        <f aca="false">+Outflows!AA693+Fees!AA693+'Ongoing Cash Flows'!AA693+'Terminal Value'!AA693</f>
        <v>0</v>
      </c>
      <c r="AB693" s="9" t="n">
        <f aca="false">+Outflows!AB693+Fees!AB693+'Ongoing Cash Flows'!AB693+'Terminal Value'!AB693</f>
        <v>0</v>
      </c>
      <c r="AC693" s="9" t="n">
        <f aca="false">+Outflows!AC693+Fees!AC693+'Ongoing Cash Flows'!AC693+'Terminal Value'!AC693</f>
        <v>0</v>
      </c>
      <c r="AD693" s="9" t="n">
        <f aca="false">+Outflows!AD693+Fees!AD693+'Ongoing Cash Flows'!AD693+'Terminal Value'!AD693</f>
        <v>0</v>
      </c>
      <c r="AE693" s="9" t="n">
        <f aca="false">+Outflows!AE693+Fees!AE693+'Ongoing Cash Flows'!AE693+'Terminal Value'!AE693</f>
        <v>0</v>
      </c>
      <c r="AF693" s="9" t="n">
        <f aca="false">+Outflows!AF693+Fees!AF693+'Ongoing Cash Flows'!AF693+'Terminal Value'!AF693</f>
        <v>0</v>
      </c>
      <c r="AG693" s="9" t="n">
        <f aca="false">+Outflows!AG693+Fees!AG693+'Ongoing Cash Flows'!AG693+'Terminal Value'!AG693</f>
        <v>0</v>
      </c>
      <c r="AH693" s="9" t="n">
        <f aca="false">+Outflows!AH693+Fees!AH693+'Ongoing Cash Flows'!AH693+'Terminal Value'!AH693</f>
        <v>0</v>
      </c>
      <c r="AI693" s="9" t="n">
        <f aca="false">+Outflows!AI693+Fees!AI693+'Ongoing Cash Flows'!AI693+'Terminal Value'!AI693</f>
        <v>0</v>
      </c>
      <c r="AJ693" s="9" t="n">
        <f aca="false">+Outflows!AJ693+Fees!AJ693+'Ongoing Cash Flows'!AJ693+'Terminal Value'!AJ693</f>
        <v>0</v>
      </c>
      <c r="AK693" s="9"/>
      <c r="AL693" s="1"/>
      <c r="AM693" s="32"/>
      <c r="AN693" s="33" t="n">
        <f aca="false">IF(ISERROR(XIRR(B693:AJ693,IRRDates)),-1,XIRR(B693:AJ693,IRRDates))</f>
        <v>0.0575534413304174</v>
      </c>
      <c r="AO693" s="9" t="n">
        <f aca="false">SUMPRODUCT(B693:AJ693,PVRf)</f>
        <v>0</v>
      </c>
      <c r="AP693" s="9" t="n">
        <f aca="false">MIN(0,AO693-$AO$1004)^2</f>
        <v>0</v>
      </c>
      <c r="AQ693" s="9" t="n">
        <f aca="false">MAX(0,AO693-$AO$1004)^2</f>
        <v>0</v>
      </c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20"/>
      <c r="CM693" s="20"/>
      <c r="CN693" s="20"/>
      <c r="CO693" s="20"/>
      <c r="CP693" s="20"/>
    </row>
    <row r="694" customFormat="false" ht="11.25" hidden="false" customHeight="false" outlineLevel="0" collapsed="false">
      <c r="A694" s="1" t="n">
        <v>692</v>
      </c>
      <c r="B694" s="9" t="n">
        <f aca="false">+Outflows!B694+Fees!B694+'Ongoing Cash Flows'!B694+'Terminal Value'!B694</f>
        <v>-90616.2344573793</v>
      </c>
      <c r="C694" s="9" t="n">
        <f aca="false">+Outflows!C694+Fees!C694+'Ongoing Cash Flows'!C694+'Terminal Value'!C694</f>
        <v>14035.2231117335</v>
      </c>
      <c r="D694" s="9" t="n">
        <f aca="false">+Outflows!D694+Fees!D694+'Ongoing Cash Flows'!D694+'Terminal Value'!D694</f>
        <v>11956.6494079284</v>
      </c>
      <c r="E694" s="9" t="n">
        <f aca="false">+Outflows!E694+Fees!E694+'Ongoing Cash Flows'!E694+'Terminal Value'!E694</f>
        <v>10011.8525140653</v>
      </c>
      <c r="F694" s="9" t="n">
        <f aca="false">+Outflows!F694+Fees!F694+'Ongoing Cash Flows'!F694+'Terminal Value'!F694</f>
        <v>9709.18423429522</v>
      </c>
      <c r="G694" s="9" t="n">
        <f aca="false">+Outflows!G694+Fees!G694+'Ongoing Cash Flows'!G694+'Terminal Value'!G694</f>
        <v>9301.4882431554</v>
      </c>
      <c r="H694" s="9" t="n">
        <f aca="false">+Outflows!H694+Fees!H694+'Ongoing Cash Flows'!H694+'Terminal Value'!H694</f>
        <v>8406.41734958603</v>
      </c>
      <c r="I694" s="9" t="n">
        <f aca="false">+Outflows!I694+Fees!I694+'Ongoing Cash Flows'!I694+'Terminal Value'!I694</f>
        <v>8260.01031563172</v>
      </c>
      <c r="J694" s="9" t="n">
        <f aca="false">+Outflows!J694+Fees!J694+'Ongoing Cash Flows'!J694+'Terminal Value'!J694</f>
        <v>8247.57611309674</v>
      </c>
      <c r="K694" s="9" t="n">
        <f aca="false">+Outflows!K694+Fees!K694+'Ongoing Cash Flows'!K694+'Terminal Value'!K694</f>
        <v>8238.2920436814</v>
      </c>
      <c r="L694" s="9" t="n">
        <f aca="false">+Outflows!L694+Fees!L694+'Ongoing Cash Flows'!L694+'Terminal Value'!L694</f>
        <v>8239.64817821633</v>
      </c>
      <c r="M694" s="9" t="n">
        <f aca="false">+Outflows!M694+Fees!M694+'Ongoing Cash Flows'!M694+'Terminal Value'!M694</f>
        <v>8211.51340937858</v>
      </c>
      <c r="N694" s="9" t="n">
        <f aca="false">+Outflows!N694+Fees!N694+'Ongoing Cash Flows'!N694+'Terminal Value'!N694</f>
        <v>8193.99544568442</v>
      </c>
      <c r="O694" s="9" t="n">
        <f aca="false">+Outflows!O694+Fees!O694+'Ongoing Cash Flows'!O694+'Terminal Value'!O694</f>
        <v>7867.74309224671</v>
      </c>
      <c r="P694" s="9" t="n">
        <f aca="false">+Outflows!P694+Fees!P694+'Ongoing Cash Flows'!P694+'Terminal Value'!P694</f>
        <v>7760.0129601586</v>
      </c>
      <c r="Q694" s="9" t="n">
        <f aca="false">+Outflows!Q694+Fees!Q694+'Ongoing Cash Flows'!Q694+'Terminal Value'!Q694</f>
        <v>7731.32804741912</v>
      </c>
      <c r="R694" s="9" t="n">
        <f aca="false">+Outflows!R694+Fees!R694+'Ongoing Cash Flows'!R694+'Terminal Value'!R694</f>
        <v>1039.33196273236</v>
      </c>
      <c r="S694" s="9" t="n">
        <f aca="false">+Outflows!S694+Fees!S694+'Ongoing Cash Flows'!S694+'Terminal Value'!S694</f>
        <v>0</v>
      </c>
      <c r="T694" s="9" t="n">
        <f aca="false">+Outflows!T694+Fees!T694+'Ongoing Cash Flows'!T694+'Terminal Value'!T694</f>
        <v>0</v>
      </c>
      <c r="U694" s="9" t="n">
        <f aca="false">+Outflows!U694+Fees!U694+'Ongoing Cash Flows'!U694+'Terminal Value'!U694</f>
        <v>0</v>
      </c>
      <c r="V694" s="9" t="n">
        <f aca="false">+Outflows!V694+Fees!V694+'Ongoing Cash Flows'!V694+'Terminal Value'!V694</f>
        <v>0</v>
      </c>
      <c r="W694" s="9" t="n">
        <f aca="false">+Outflows!W694+Fees!W694+'Ongoing Cash Flows'!W694+'Terminal Value'!W694</f>
        <v>0</v>
      </c>
      <c r="X694" s="9" t="n">
        <f aca="false">+Outflows!X694+Fees!X694+'Ongoing Cash Flows'!X694+'Terminal Value'!X694</f>
        <v>0</v>
      </c>
      <c r="Y694" s="9" t="n">
        <f aca="false">+Outflows!Y694+Fees!Y694+'Ongoing Cash Flows'!Y694+'Terminal Value'!Y694</f>
        <v>0</v>
      </c>
      <c r="Z694" s="9" t="n">
        <f aca="false">+Outflows!Z694+Fees!Z694+'Ongoing Cash Flows'!Z694+'Terminal Value'!Z694</f>
        <v>0</v>
      </c>
      <c r="AA694" s="9" t="n">
        <f aca="false">+Outflows!AA694+Fees!AA694+'Ongoing Cash Flows'!AA694+'Terminal Value'!AA694</f>
        <v>0</v>
      </c>
      <c r="AB694" s="9" t="n">
        <f aca="false">+Outflows!AB694+Fees!AB694+'Ongoing Cash Flows'!AB694+'Terminal Value'!AB694</f>
        <v>0</v>
      </c>
      <c r="AC694" s="9" t="n">
        <f aca="false">+Outflows!AC694+Fees!AC694+'Ongoing Cash Flows'!AC694+'Terminal Value'!AC694</f>
        <v>0</v>
      </c>
      <c r="AD694" s="9" t="n">
        <f aca="false">+Outflows!AD694+Fees!AD694+'Ongoing Cash Flows'!AD694+'Terminal Value'!AD694</f>
        <v>0</v>
      </c>
      <c r="AE694" s="9" t="n">
        <f aca="false">+Outflows!AE694+Fees!AE694+'Ongoing Cash Flows'!AE694+'Terminal Value'!AE694</f>
        <v>0</v>
      </c>
      <c r="AF694" s="9" t="n">
        <f aca="false">+Outflows!AF694+Fees!AF694+'Ongoing Cash Flows'!AF694+'Terminal Value'!AF694</f>
        <v>0</v>
      </c>
      <c r="AG694" s="9" t="n">
        <f aca="false">+Outflows!AG694+Fees!AG694+'Ongoing Cash Flows'!AG694+'Terminal Value'!AG694</f>
        <v>0</v>
      </c>
      <c r="AH694" s="9" t="n">
        <f aca="false">+Outflows!AH694+Fees!AH694+'Ongoing Cash Flows'!AH694+'Terminal Value'!AH694</f>
        <v>0</v>
      </c>
      <c r="AI694" s="9" t="n">
        <f aca="false">+Outflows!AI694+Fees!AI694+'Ongoing Cash Flows'!AI694+'Terminal Value'!AI694</f>
        <v>0</v>
      </c>
      <c r="AJ694" s="9" t="n">
        <f aca="false">+Outflows!AJ694+Fees!AJ694+'Ongoing Cash Flows'!AJ694+'Terminal Value'!AJ694</f>
        <v>0</v>
      </c>
      <c r="AK694" s="9"/>
      <c r="AL694" s="1"/>
      <c r="AM694" s="32"/>
      <c r="AN694" s="33" t="n">
        <f aca="false">IF(ISERROR(XIRR(B694:AJ694,IRRDates)),-1,XIRR(B694:AJ694,IRRDates))</f>
        <v>0.0628134801669897</v>
      </c>
      <c r="AO694" s="9" t="n">
        <f aca="false">SUMPRODUCT(B694:AJ694,PVRf)</f>
        <v>0</v>
      </c>
      <c r="AP694" s="9" t="n">
        <f aca="false">MIN(0,AO694-$AO$1004)^2</f>
        <v>0</v>
      </c>
      <c r="AQ694" s="9" t="n">
        <f aca="false">MAX(0,AO694-$AO$1004)^2</f>
        <v>0</v>
      </c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20"/>
      <c r="CM694" s="20"/>
      <c r="CN694" s="20"/>
      <c r="CO694" s="20"/>
      <c r="CP694" s="20"/>
    </row>
    <row r="695" customFormat="false" ht="11.25" hidden="false" customHeight="false" outlineLevel="0" collapsed="false">
      <c r="A695" s="1" t="n">
        <v>693</v>
      </c>
      <c r="B695" s="9" t="n">
        <f aca="false">+Outflows!B695+Fees!B695+'Ongoing Cash Flows'!B695+'Terminal Value'!B695</f>
        <v>-101957.69926126</v>
      </c>
      <c r="C695" s="9" t="n">
        <f aca="false">+Outflows!C695+Fees!C695+'Ongoing Cash Flows'!C695+'Terminal Value'!C695</f>
        <v>14363.2333563766</v>
      </c>
      <c r="D695" s="9" t="n">
        <f aca="false">+Outflows!D695+Fees!D695+'Ongoing Cash Flows'!D695+'Terminal Value'!D695</f>
        <v>12401.4272400399</v>
      </c>
      <c r="E695" s="9" t="n">
        <f aca="false">+Outflows!E695+Fees!E695+'Ongoing Cash Flows'!E695+'Terminal Value'!E695</f>
        <v>10401.68433075</v>
      </c>
      <c r="F695" s="9" t="n">
        <f aca="false">+Outflows!F695+Fees!F695+'Ongoing Cash Flows'!F695+'Terminal Value'!F695</f>
        <v>9870.55904274075</v>
      </c>
      <c r="G695" s="9" t="n">
        <f aca="false">+Outflows!G695+Fees!G695+'Ongoing Cash Flows'!G695+'Terminal Value'!G695</f>
        <v>9632.06146781774</v>
      </c>
      <c r="H695" s="9" t="n">
        <f aca="false">+Outflows!H695+Fees!H695+'Ongoing Cash Flows'!H695+'Terminal Value'!H695</f>
        <v>8681.13303201718</v>
      </c>
      <c r="I695" s="9" t="n">
        <f aca="false">+Outflows!I695+Fees!I695+'Ongoing Cash Flows'!I695+'Terminal Value'!I695</f>
        <v>8520.17444506091</v>
      </c>
      <c r="J695" s="9" t="n">
        <f aca="false">+Outflows!J695+Fees!J695+'Ongoing Cash Flows'!J695+'Terminal Value'!J695</f>
        <v>8507.74024252592</v>
      </c>
      <c r="K695" s="9" t="n">
        <f aca="false">+Outflows!K695+Fees!K695+'Ongoing Cash Flows'!K695+'Terminal Value'!K695</f>
        <v>8498.89712926216</v>
      </c>
      <c r="L695" s="9" t="n">
        <f aca="false">+Outflows!L695+Fees!L695+'Ongoing Cash Flows'!L695+'Terminal Value'!L695</f>
        <v>8499.81230764551</v>
      </c>
      <c r="M695" s="9" t="n">
        <f aca="false">+Outflows!M695+Fees!M695+'Ongoing Cash Flows'!M695+'Terminal Value'!M695</f>
        <v>8472.11849495933</v>
      </c>
      <c r="N695" s="9" t="n">
        <f aca="false">+Outflows!N695+Fees!N695+'Ongoing Cash Flows'!N695+'Terminal Value'!N695</f>
        <v>8454.1595751136</v>
      </c>
      <c r="O695" s="9" t="n">
        <f aca="false">+Outflows!O695+Fees!O695+'Ongoing Cash Flows'!O695+'Terminal Value'!O695</f>
        <v>8128.34817782747</v>
      </c>
      <c r="P695" s="9" t="n">
        <f aca="false">+Outflows!P695+Fees!P695+'Ongoing Cash Flows'!P695+'Terminal Value'!P695</f>
        <v>8020.17708958778</v>
      </c>
      <c r="Q695" s="9" t="n">
        <f aca="false">+Outflows!Q695+Fees!Q695+'Ongoing Cash Flows'!Q695+'Terminal Value'!Q695</f>
        <v>7991.93313299987</v>
      </c>
      <c r="R695" s="9" t="n">
        <f aca="false">+Outflows!R695+Fees!R695+'Ongoing Cash Flows'!R695+'Terminal Value'!R695</f>
        <v>1169.41402744695</v>
      </c>
      <c r="S695" s="9" t="n">
        <f aca="false">+Outflows!S695+Fees!S695+'Ongoing Cash Flows'!S695+'Terminal Value'!S695</f>
        <v>0</v>
      </c>
      <c r="T695" s="9" t="n">
        <f aca="false">+Outflows!T695+Fees!T695+'Ongoing Cash Flows'!T695+'Terminal Value'!T695</f>
        <v>0</v>
      </c>
      <c r="U695" s="9" t="n">
        <f aca="false">+Outflows!U695+Fees!U695+'Ongoing Cash Flows'!U695+'Terminal Value'!U695</f>
        <v>0</v>
      </c>
      <c r="V695" s="9" t="n">
        <f aca="false">+Outflows!V695+Fees!V695+'Ongoing Cash Flows'!V695+'Terminal Value'!V695</f>
        <v>0</v>
      </c>
      <c r="W695" s="9" t="n">
        <f aca="false">+Outflows!W695+Fees!W695+'Ongoing Cash Flows'!W695+'Terminal Value'!W695</f>
        <v>0</v>
      </c>
      <c r="X695" s="9" t="n">
        <f aca="false">+Outflows!X695+Fees!X695+'Ongoing Cash Flows'!X695+'Terminal Value'!X695</f>
        <v>0</v>
      </c>
      <c r="Y695" s="9" t="n">
        <f aca="false">+Outflows!Y695+Fees!Y695+'Ongoing Cash Flows'!Y695+'Terminal Value'!Y695</f>
        <v>0</v>
      </c>
      <c r="Z695" s="9" t="n">
        <f aca="false">+Outflows!Z695+Fees!Z695+'Ongoing Cash Flows'!Z695+'Terminal Value'!Z695</f>
        <v>0</v>
      </c>
      <c r="AA695" s="9" t="n">
        <f aca="false">+Outflows!AA695+Fees!AA695+'Ongoing Cash Flows'!AA695+'Terminal Value'!AA695</f>
        <v>0</v>
      </c>
      <c r="AB695" s="9" t="n">
        <f aca="false">+Outflows!AB695+Fees!AB695+'Ongoing Cash Flows'!AB695+'Terminal Value'!AB695</f>
        <v>0</v>
      </c>
      <c r="AC695" s="9" t="n">
        <f aca="false">+Outflows!AC695+Fees!AC695+'Ongoing Cash Flows'!AC695+'Terminal Value'!AC695</f>
        <v>0</v>
      </c>
      <c r="AD695" s="9" t="n">
        <f aca="false">+Outflows!AD695+Fees!AD695+'Ongoing Cash Flows'!AD695+'Terminal Value'!AD695</f>
        <v>0</v>
      </c>
      <c r="AE695" s="9" t="n">
        <f aca="false">+Outflows!AE695+Fees!AE695+'Ongoing Cash Flows'!AE695+'Terminal Value'!AE695</f>
        <v>0</v>
      </c>
      <c r="AF695" s="9" t="n">
        <f aca="false">+Outflows!AF695+Fees!AF695+'Ongoing Cash Flows'!AF695+'Terminal Value'!AF695</f>
        <v>0</v>
      </c>
      <c r="AG695" s="9" t="n">
        <f aca="false">+Outflows!AG695+Fees!AG695+'Ongoing Cash Flows'!AG695+'Terminal Value'!AG695</f>
        <v>0</v>
      </c>
      <c r="AH695" s="9" t="n">
        <f aca="false">+Outflows!AH695+Fees!AH695+'Ongoing Cash Flows'!AH695+'Terminal Value'!AH695</f>
        <v>0</v>
      </c>
      <c r="AI695" s="9" t="n">
        <f aca="false">+Outflows!AI695+Fees!AI695+'Ongoing Cash Flows'!AI695+'Terminal Value'!AI695</f>
        <v>0</v>
      </c>
      <c r="AJ695" s="9" t="n">
        <f aca="false">+Outflows!AJ695+Fees!AJ695+'Ongoing Cash Flows'!AJ695+'Terminal Value'!AJ695</f>
        <v>0</v>
      </c>
      <c r="AK695" s="9"/>
      <c r="AL695" s="1"/>
      <c r="AM695" s="32"/>
      <c r="AN695" s="33" t="n">
        <f aca="false">IF(ISERROR(XIRR(B695:AJ695,IRRDates)),-1,XIRR(B695:AJ695,IRRDates))</f>
        <v>0.0483874975300796</v>
      </c>
      <c r="AO695" s="9" t="n">
        <f aca="false">SUMPRODUCT(B695:AJ695,PVRf)</f>
        <v>0</v>
      </c>
      <c r="AP695" s="9" t="n">
        <f aca="false">MIN(0,AO695-$AO$1004)^2</f>
        <v>0</v>
      </c>
      <c r="AQ695" s="9" t="n">
        <f aca="false">MAX(0,AO695-$AO$1004)^2</f>
        <v>0</v>
      </c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20"/>
      <c r="CM695" s="20"/>
      <c r="CN695" s="20"/>
      <c r="CO695" s="20"/>
      <c r="CP695" s="20"/>
    </row>
    <row r="696" customFormat="false" ht="11.25" hidden="false" customHeight="false" outlineLevel="0" collapsed="false">
      <c r="A696" s="1" t="n">
        <v>694</v>
      </c>
      <c r="B696" s="9" t="n">
        <f aca="false">+Outflows!B696+Fees!B696+'Ongoing Cash Flows'!B696+'Terminal Value'!B696</f>
        <v>-95606.8530347137</v>
      </c>
      <c r="C696" s="9" t="n">
        <f aca="false">+Outflows!C696+Fees!C696+'Ongoing Cash Flows'!C696+'Terminal Value'!C696</f>
        <v>14164.0937007922</v>
      </c>
      <c r="D696" s="9" t="n">
        <f aca="false">+Outflows!D696+Fees!D696+'Ongoing Cash Flows'!D696+'Terminal Value'!D696</f>
        <v>12168.6025918537</v>
      </c>
      <c r="E696" s="9" t="n">
        <f aca="false">+Outflows!E696+Fees!E696+'Ongoing Cash Flows'!E696+'Terminal Value'!E696</f>
        <v>10242.6781306369</v>
      </c>
      <c r="F696" s="9" t="n">
        <f aca="false">+Outflows!F696+Fees!F696+'Ongoing Cash Flows'!F696+'Terminal Value'!F696</f>
        <v>9645.77895325281</v>
      </c>
      <c r="G696" s="9" t="n">
        <f aca="false">+Outflows!G696+Fees!G696+'Ongoing Cash Flows'!G696+'Terminal Value'!G696</f>
        <v>9375.82973473109</v>
      </c>
      <c r="H696" s="9" t="n">
        <f aca="false">+Outflows!H696+Fees!H696+'Ongoing Cash Flows'!H696+'Terminal Value'!H696</f>
        <v>8527.30131051468</v>
      </c>
      <c r="I696" s="9" t="n">
        <f aca="false">+Outflows!I696+Fees!I696+'Ongoing Cash Flows'!I696+'Terminal Value'!I696</f>
        <v>8374.49111330091</v>
      </c>
      <c r="J696" s="9" t="n">
        <f aca="false">+Outflows!J696+Fees!J696+'Ongoing Cash Flows'!J696+'Terminal Value'!J696</f>
        <v>8362.05691076593</v>
      </c>
      <c r="K696" s="9" t="n">
        <f aca="false">+Outflows!K696+Fees!K696+'Ongoing Cash Flows'!K696+'Terminal Value'!K696</f>
        <v>8352.96687660087</v>
      </c>
      <c r="L696" s="9" t="n">
        <f aca="false">+Outflows!L696+Fees!L696+'Ongoing Cash Flows'!L696+'Terminal Value'!L696</f>
        <v>8354.12897588552</v>
      </c>
      <c r="M696" s="9" t="n">
        <f aca="false">+Outflows!M696+Fees!M696+'Ongoing Cash Flows'!M696+'Terminal Value'!M696</f>
        <v>8326.18824229805</v>
      </c>
      <c r="N696" s="9" t="n">
        <f aca="false">+Outflows!N696+Fees!N696+'Ongoing Cash Flows'!N696+'Terminal Value'!N696</f>
        <v>8308.47624335361</v>
      </c>
      <c r="O696" s="9" t="n">
        <f aca="false">+Outflows!O696+Fees!O696+'Ongoing Cash Flows'!O696+'Terminal Value'!O696</f>
        <v>7982.41792516619</v>
      </c>
      <c r="P696" s="9" t="n">
        <f aca="false">+Outflows!P696+Fees!P696+'Ongoing Cash Flows'!P696+'Terminal Value'!P696</f>
        <v>7874.49375782779</v>
      </c>
      <c r="Q696" s="9" t="n">
        <f aca="false">+Outflows!Q696+Fees!Q696+'Ongoing Cash Flows'!Q696+'Terminal Value'!Q696</f>
        <v>7846.00288033859</v>
      </c>
      <c r="R696" s="9" t="n">
        <f aca="false">+Outflows!R696+Fees!R696+'Ongoing Cash Flows'!R696+'Terminal Value'!R696</f>
        <v>1096.57236156695</v>
      </c>
      <c r="S696" s="9" t="n">
        <f aca="false">+Outflows!S696+Fees!S696+'Ongoing Cash Flows'!S696+'Terminal Value'!S696</f>
        <v>0</v>
      </c>
      <c r="T696" s="9" t="n">
        <f aca="false">+Outflows!T696+Fees!T696+'Ongoing Cash Flows'!T696+'Terminal Value'!T696</f>
        <v>0</v>
      </c>
      <c r="U696" s="9" t="n">
        <f aca="false">+Outflows!U696+Fees!U696+'Ongoing Cash Flows'!U696+'Terminal Value'!U696</f>
        <v>0</v>
      </c>
      <c r="V696" s="9" t="n">
        <f aca="false">+Outflows!V696+Fees!V696+'Ongoing Cash Flows'!V696+'Terminal Value'!V696</f>
        <v>0</v>
      </c>
      <c r="W696" s="9" t="n">
        <f aca="false">+Outflows!W696+Fees!W696+'Ongoing Cash Flows'!W696+'Terminal Value'!W696</f>
        <v>0</v>
      </c>
      <c r="X696" s="9" t="n">
        <f aca="false">+Outflows!X696+Fees!X696+'Ongoing Cash Flows'!X696+'Terminal Value'!X696</f>
        <v>0</v>
      </c>
      <c r="Y696" s="9" t="n">
        <f aca="false">+Outflows!Y696+Fees!Y696+'Ongoing Cash Flows'!Y696+'Terminal Value'!Y696</f>
        <v>0</v>
      </c>
      <c r="Z696" s="9" t="n">
        <f aca="false">+Outflows!Z696+Fees!Z696+'Ongoing Cash Flows'!Z696+'Terminal Value'!Z696</f>
        <v>0</v>
      </c>
      <c r="AA696" s="9" t="n">
        <f aca="false">+Outflows!AA696+Fees!AA696+'Ongoing Cash Flows'!AA696+'Terminal Value'!AA696</f>
        <v>0</v>
      </c>
      <c r="AB696" s="9" t="n">
        <f aca="false">+Outflows!AB696+Fees!AB696+'Ongoing Cash Flows'!AB696+'Terminal Value'!AB696</f>
        <v>0</v>
      </c>
      <c r="AC696" s="9" t="n">
        <f aca="false">+Outflows!AC696+Fees!AC696+'Ongoing Cash Flows'!AC696+'Terminal Value'!AC696</f>
        <v>0</v>
      </c>
      <c r="AD696" s="9" t="n">
        <f aca="false">+Outflows!AD696+Fees!AD696+'Ongoing Cash Flows'!AD696+'Terminal Value'!AD696</f>
        <v>0</v>
      </c>
      <c r="AE696" s="9" t="n">
        <f aca="false">+Outflows!AE696+Fees!AE696+'Ongoing Cash Flows'!AE696+'Terminal Value'!AE696</f>
        <v>0</v>
      </c>
      <c r="AF696" s="9" t="n">
        <f aca="false">+Outflows!AF696+Fees!AF696+'Ongoing Cash Flows'!AF696+'Terminal Value'!AF696</f>
        <v>0</v>
      </c>
      <c r="AG696" s="9" t="n">
        <f aca="false">+Outflows!AG696+Fees!AG696+'Ongoing Cash Flows'!AG696+'Terminal Value'!AG696</f>
        <v>0</v>
      </c>
      <c r="AH696" s="9" t="n">
        <f aca="false">+Outflows!AH696+Fees!AH696+'Ongoing Cash Flows'!AH696+'Terminal Value'!AH696</f>
        <v>0</v>
      </c>
      <c r="AI696" s="9" t="n">
        <f aca="false">+Outflows!AI696+Fees!AI696+'Ongoing Cash Flows'!AI696+'Terminal Value'!AI696</f>
        <v>0</v>
      </c>
      <c r="AJ696" s="9" t="n">
        <f aca="false">+Outflows!AJ696+Fees!AJ696+'Ongoing Cash Flows'!AJ696+'Terminal Value'!AJ696</f>
        <v>0</v>
      </c>
      <c r="AK696" s="9"/>
      <c r="AL696" s="1"/>
      <c r="AM696" s="32"/>
      <c r="AN696" s="33" t="n">
        <f aca="false">IF(ISERROR(XIRR(B696:AJ696,IRRDates)),-1,XIRR(B696:AJ696,IRRDates))</f>
        <v>0.0559029289841764</v>
      </c>
      <c r="AO696" s="9" t="n">
        <f aca="false">SUMPRODUCT(B696:AJ696,PVRf)</f>
        <v>0</v>
      </c>
      <c r="AP696" s="9" t="n">
        <f aca="false">MIN(0,AO696-$AO$1004)^2</f>
        <v>0</v>
      </c>
      <c r="AQ696" s="9" t="n">
        <f aca="false">MAX(0,AO696-$AO$1004)^2</f>
        <v>0</v>
      </c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20"/>
      <c r="CM696" s="20"/>
      <c r="CN696" s="20"/>
      <c r="CO696" s="20"/>
      <c r="CP696" s="20"/>
    </row>
    <row r="697" customFormat="false" ht="11.25" hidden="false" customHeight="false" outlineLevel="0" collapsed="false">
      <c r="A697" s="1" t="n">
        <v>695</v>
      </c>
      <c r="B697" s="9" t="n">
        <f aca="false">+Outflows!B697+Fees!B697+'Ongoing Cash Flows'!B697+'Terminal Value'!B697</f>
        <v>-97674.7796292672</v>
      </c>
      <c r="C697" s="9" t="n">
        <f aca="false">+Outflows!C697+Fees!C697+'Ongoing Cash Flows'!C697+'Terminal Value'!C697</f>
        <v>14234.6195625717</v>
      </c>
      <c r="D697" s="9" t="n">
        <f aca="false">+Outflows!D697+Fees!D697+'Ongoing Cash Flows'!D697+'Terminal Value'!D697</f>
        <v>12238.9866899718</v>
      </c>
      <c r="E697" s="9" t="n">
        <f aca="false">+Outflows!E697+Fees!E697+'Ongoing Cash Flows'!E697+'Terminal Value'!E697</f>
        <v>10334.2252922712</v>
      </c>
      <c r="F697" s="9" t="n">
        <f aca="false">+Outflows!F697+Fees!F697+'Ongoing Cash Flows'!F697+'Terminal Value'!F697</f>
        <v>9839.23471352963</v>
      </c>
      <c r="G697" s="9" t="n">
        <f aca="false">+Outflows!G697+Fees!G697+'Ongoing Cash Flows'!G697+'Terminal Value'!G697</f>
        <v>9590.45217922276</v>
      </c>
      <c r="H697" s="9" t="n">
        <f aca="false">+Outflows!H697+Fees!H697+'Ongoing Cash Flows'!H697+'Terminal Value'!H697</f>
        <v>8577.39112479034</v>
      </c>
      <c r="I697" s="9" t="n">
        <f aca="false">+Outflows!I697+Fees!I697+'Ongoing Cash Flows'!I697+'Terminal Value'!I697</f>
        <v>8421.9276950387</v>
      </c>
      <c r="J697" s="9" t="n">
        <f aca="false">+Outflows!J697+Fees!J697+'Ongoing Cash Flows'!J697+'Terminal Value'!J697</f>
        <v>8409.49349250371</v>
      </c>
      <c r="K697" s="9" t="n">
        <f aca="false">+Outflows!K697+Fees!K697+'Ongoing Cash Flows'!K697+'Terminal Value'!K697</f>
        <v>8400.48385932465</v>
      </c>
      <c r="L697" s="9" t="n">
        <f aca="false">+Outflows!L697+Fees!L697+'Ongoing Cash Flows'!L697+'Terminal Value'!L697</f>
        <v>8401.5655576233</v>
      </c>
      <c r="M697" s="9" t="n">
        <f aca="false">+Outflows!M697+Fees!M697+'Ongoing Cash Flows'!M697+'Terminal Value'!M697</f>
        <v>8373.70522502183</v>
      </c>
      <c r="N697" s="9" t="n">
        <f aca="false">+Outflows!N697+Fees!N697+'Ongoing Cash Flows'!N697+'Terminal Value'!N697</f>
        <v>8355.91282509139</v>
      </c>
      <c r="O697" s="9" t="n">
        <f aca="false">+Outflows!O697+Fees!O697+'Ongoing Cash Flows'!O697+'Terminal Value'!O697</f>
        <v>8029.93490788997</v>
      </c>
      <c r="P697" s="9" t="n">
        <f aca="false">+Outflows!P697+Fees!P697+'Ongoing Cash Flows'!P697+'Terminal Value'!P697</f>
        <v>7921.93033956557</v>
      </c>
      <c r="Q697" s="9" t="n">
        <f aca="false">+Outflows!Q697+Fees!Q697+'Ongoing Cash Flows'!Q697+'Terminal Value'!Q697</f>
        <v>7893.51986306237</v>
      </c>
      <c r="R697" s="9" t="n">
        <f aca="false">+Outflows!R697+Fees!R697+'Ongoing Cash Flows'!R697+'Terminal Value'!R697</f>
        <v>1120.29065243584</v>
      </c>
      <c r="S697" s="9" t="n">
        <f aca="false">+Outflows!S697+Fees!S697+'Ongoing Cash Flows'!S697+'Terminal Value'!S697</f>
        <v>0</v>
      </c>
      <c r="T697" s="9" t="n">
        <f aca="false">+Outflows!T697+Fees!T697+'Ongoing Cash Flows'!T697+'Terminal Value'!T697</f>
        <v>0</v>
      </c>
      <c r="U697" s="9" t="n">
        <f aca="false">+Outflows!U697+Fees!U697+'Ongoing Cash Flows'!U697+'Terminal Value'!U697</f>
        <v>0</v>
      </c>
      <c r="V697" s="9" t="n">
        <f aca="false">+Outflows!V697+Fees!V697+'Ongoing Cash Flows'!V697+'Terminal Value'!V697</f>
        <v>0</v>
      </c>
      <c r="W697" s="9" t="n">
        <f aca="false">+Outflows!W697+Fees!W697+'Ongoing Cash Flows'!W697+'Terminal Value'!W697</f>
        <v>0</v>
      </c>
      <c r="X697" s="9" t="n">
        <f aca="false">+Outflows!X697+Fees!X697+'Ongoing Cash Flows'!X697+'Terminal Value'!X697</f>
        <v>0</v>
      </c>
      <c r="Y697" s="9" t="n">
        <f aca="false">+Outflows!Y697+Fees!Y697+'Ongoing Cash Flows'!Y697+'Terminal Value'!Y697</f>
        <v>0</v>
      </c>
      <c r="Z697" s="9" t="n">
        <f aca="false">+Outflows!Z697+Fees!Z697+'Ongoing Cash Flows'!Z697+'Terminal Value'!Z697</f>
        <v>0</v>
      </c>
      <c r="AA697" s="9" t="n">
        <f aca="false">+Outflows!AA697+Fees!AA697+'Ongoing Cash Flows'!AA697+'Terminal Value'!AA697</f>
        <v>0</v>
      </c>
      <c r="AB697" s="9" t="n">
        <f aca="false">+Outflows!AB697+Fees!AB697+'Ongoing Cash Flows'!AB697+'Terminal Value'!AB697</f>
        <v>0</v>
      </c>
      <c r="AC697" s="9" t="n">
        <f aca="false">+Outflows!AC697+Fees!AC697+'Ongoing Cash Flows'!AC697+'Terminal Value'!AC697</f>
        <v>0</v>
      </c>
      <c r="AD697" s="9" t="n">
        <f aca="false">+Outflows!AD697+Fees!AD697+'Ongoing Cash Flows'!AD697+'Terminal Value'!AD697</f>
        <v>0</v>
      </c>
      <c r="AE697" s="9" t="n">
        <f aca="false">+Outflows!AE697+Fees!AE697+'Ongoing Cash Flows'!AE697+'Terminal Value'!AE697</f>
        <v>0</v>
      </c>
      <c r="AF697" s="9" t="n">
        <f aca="false">+Outflows!AF697+Fees!AF697+'Ongoing Cash Flows'!AF697+'Terminal Value'!AF697</f>
        <v>0</v>
      </c>
      <c r="AG697" s="9" t="n">
        <f aca="false">+Outflows!AG697+Fees!AG697+'Ongoing Cash Flows'!AG697+'Terminal Value'!AG697</f>
        <v>0</v>
      </c>
      <c r="AH697" s="9" t="n">
        <f aca="false">+Outflows!AH697+Fees!AH697+'Ongoing Cash Flows'!AH697+'Terminal Value'!AH697</f>
        <v>0</v>
      </c>
      <c r="AI697" s="9" t="n">
        <f aca="false">+Outflows!AI697+Fees!AI697+'Ongoing Cash Flows'!AI697+'Terminal Value'!AI697</f>
        <v>0</v>
      </c>
      <c r="AJ697" s="9" t="n">
        <f aca="false">+Outflows!AJ697+Fees!AJ697+'Ongoing Cash Flows'!AJ697+'Terminal Value'!AJ697</f>
        <v>0</v>
      </c>
      <c r="AK697" s="9"/>
      <c r="AL697" s="1"/>
      <c r="AM697" s="32"/>
      <c r="AN697" s="33" t="n">
        <f aca="false">IF(ISERROR(XIRR(B697:AJ697,IRRDates)),-1,XIRR(B697:AJ697,IRRDates))</f>
        <v>0.0537558253912824</v>
      </c>
      <c r="AO697" s="9" t="n">
        <f aca="false">SUMPRODUCT(B697:AJ697,PVRf)</f>
        <v>0</v>
      </c>
      <c r="AP697" s="9" t="n">
        <f aca="false">MIN(0,AO697-$AO$1004)^2</f>
        <v>0</v>
      </c>
      <c r="AQ697" s="9" t="n">
        <f aca="false">MAX(0,AO697-$AO$1004)^2</f>
        <v>0</v>
      </c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20"/>
      <c r="CM697" s="20"/>
      <c r="CN697" s="20"/>
      <c r="CO697" s="20"/>
      <c r="CP697" s="20"/>
    </row>
    <row r="698" customFormat="false" ht="11.25" hidden="false" customHeight="false" outlineLevel="0" collapsed="false">
      <c r="A698" s="1" t="n">
        <v>696</v>
      </c>
      <c r="B698" s="9" t="n">
        <f aca="false">+Outflows!B698+Fees!B698+'Ongoing Cash Flows'!B698+'Terminal Value'!B698</f>
        <v>-96907.7921416088</v>
      </c>
      <c r="C698" s="9" t="n">
        <f aca="false">+Outflows!C698+Fees!C698+'Ongoing Cash Flows'!C698+'Terminal Value'!C698</f>
        <v>14226.724023803</v>
      </c>
      <c r="D698" s="9" t="n">
        <f aca="false">+Outflows!D698+Fees!D698+'Ongoing Cash Flows'!D698+'Terminal Value'!D698</f>
        <v>12258.6382893034</v>
      </c>
      <c r="E698" s="9" t="n">
        <f aca="false">+Outflows!E698+Fees!E698+'Ongoing Cash Flows'!E698+'Terminal Value'!E698</f>
        <v>10193.3843608144</v>
      </c>
      <c r="F698" s="9" t="n">
        <f aca="false">+Outflows!F698+Fees!F698+'Ongoing Cash Flows'!F698+'Terminal Value'!F698</f>
        <v>9819.45697013506</v>
      </c>
      <c r="G698" s="9" t="n">
        <f aca="false">+Outflows!G698+Fees!G698+'Ongoing Cash Flows'!G698+'Terminal Value'!G698</f>
        <v>9523.90115893379</v>
      </c>
      <c r="H698" s="9" t="n">
        <f aca="false">+Outflows!H698+Fees!H698+'Ongoing Cash Flows'!H698+'Terminal Value'!H698</f>
        <v>8558.81296978728</v>
      </c>
      <c r="I698" s="9" t="n">
        <f aca="false">+Outflows!I698+Fees!I698+'Ongoing Cash Flows'!I698+'Terminal Value'!I698</f>
        <v>8404.3336156618</v>
      </c>
      <c r="J698" s="9" t="n">
        <f aca="false">+Outflows!J698+Fees!J698+'Ongoing Cash Flows'!J698+'Terminal Value'!J698</f>
        <v>8391.89941312681</v>
      </c>
      <c r="K698" s="9" t="n">
        <f aca="false">+Outflows!K698+Fees!K698+'Ongoing Cash Flows'!K698+'Terminal Value'!K698</f>
        <v>8382.85995947424</v>
      </c>
      <c r="L698" s="9" t="n">
        <f aca="false">+Outflows!L698+Fees!L698+'Ongoing Cash Flows'!L698+'Terminal Value'!L698</f>
        <v>8383.9714782464</v>
      </c>
      <c r="M698" s="9" t="n">
        <f aca="false">+Outflows!M698+Fees!M698+'Ongoing Cash Flows'!M698+'Terminal Value'!M698</f>
        <v>8356.08132517142</v>
      </c>
      <c r="N698" s="9" t="n">
        <f aca="false">+Outflows!N698+Fees!N698+'Ongoing Cash Flows'!N698+'Terminal Value'!N698</f>
        <v>8338.3187457145</v>
      </c>
      <c r="O698" s="9" t="n">
        <f aca="false">+Outflows!O698+Fees!O698+'Ongoing Cash Flows'!O698+'Terminal Value'!O698</f>
        <v>8012.31100803955</v>
      </c>
      <c r="P698" s="9" t="n">
        <f aca="false">+Outflows!P698+Fees!P698+'Ongoing Cash Flows'!P698+'Terminal Value'!P698</f>
        <v>7904.33626018867</v>
      </c>
      <c r="Q698" s="9" t="n">
        <f aca="false">+Outflows!Q698+Fees!Q698+'Ongoing Cash Flows'!Q698+'Terminal Value'!Q698</f>
        <v>7875.89596321196</v>
      </c>
      <c r="R698" s="9" t="n">
        <f aca="false">+Outflows!R698+Fees!R698+'Ongoing Cash Flows'!R698+'Terminal Value'!R698</f>
        <v>1111.4936127474</v>
      </c>
      <c r="S698" s="9" t="n">
        <f aca="false">+Outflows!S698+Fees!S698+'Ongoing Cash Flows'!S698+'Terminal Value'!S698</f>
        <v>0</v>
      </c>
      <c r="T698" s="9" t="n">
        <f aca="false">+Outflows!T698+Fees!T698+'Ongoing Cash Flows'!T698+'Terminal Value'!T698</f>
        <v>0</v>
      </c>
      <c r="U698" s="9" t="n">
        <f aca="false">+Outflows!U698+Fees!U698+'Ongoing Cash Flows'!U698+'Terminal Value'!U698</f>
        <v>0</v>
      </c>
      <c r="V698" s="9" t="n">
        <f aca="false">+Outflows!V698+Fees!V698+'Ongoing Cash Flows'!V698+'Terminal Value'!V698</f>
        <v>0</v>
      </c>
      <c r="W698" s="9" t="n">
        <f aca="false">+Outflows!W698+Fees!W698+'Ongoing Cash Flows'!W698+'Terminal Value'!W698</f>
        <v>0</v>
      </c>
      <c r="X698" s="9" t="n">
        <f aca="false">+Outflows!X698+Fees!X698+'Ongoing Cash Flows'!X698+'Terminal Value'!X698</f>
        <v>0</v>
      </c>
      <c r="Y698" s="9" t="n">
        <f aca="false">+Outflows!Y698+Fees!Y698+'Ongoing Cash Flows'!Y698+'Terminal Value'!Y698</f>
        <v>0</v>
      </c>
      <c r="Z698" s="9" t="n">
        <f aca="false">+Outflows!Z698+Fees!Z698+'Ongoing Cash Flows'!Z698+'Terminal Value'!Z698</f>
        <v>0</v>
      </c>
      <c r="AA698" s="9" t="n">
        <f aca="false">+Outflows!AA698+Fees!AA698+'Ongoing Cash Flows'!AA698+'Terminal Value'!AA698</f>
        <v>0</v>
      </c>
      <c r="AB698" s="9" t="n">
        <f aca="false">+Outflows!AB698+Fees!AB698+'Ongoing Cash Flows'!AB698+'Terminal Value'!AB698</f>
        <v>0</v>
      </c>
      <c r="AC698" s="9" t="n">
        <f aca="false">+Outflows!AC698+Fees!AC698+'Ongoing Cash Flows'!AC698+'Terminal Value'!AC698</f>
        <v>0</v>
      </c>
      <c r="AD698" s="9" t="n">
        <f aca="false">+Outflows!AD698+Fees!AD698+'Ongoing Cash Flows'!AD698+'Terminal Value'!AD698</f>
        <v>0</v>
      </c>
      <c r="AE698" s="9" t="n">
        <f aca="false">+Outflows!AE698+Fees!AE698+'Ongoing Cash Flows'!AE698+'Terminal Value'!AE698</f>
        <v>0</v>
      </c>
      <c r="AF698" s="9" t="n">
        <f aca="false">+Outflows!AF698+Fees!AF698+'Ongoing Cash Flows'!AF698+'Terminal Value'!AF698</f>
        <v>0</v>
      </c>
      <c r="AG698" s="9" t="n">
        <f aca="false">+Outflows!AG698+Fees!AG698+'Ongoing Cash Flows'!AG698+'Terminal Value'!AG698</f>
        <v>0</v>
      </c>
      <c r="AH698" s="9" t="n">
        <f aca="false">+Outflows!AH698+Fees!AH698+'Ongoing Cash Flows'!AH698+'Terminal Value'!AH698</f>
        <v>0</v>
      </c>
      <c r="AI698" s="9" t="n">
        <f aca="false">+Outflows!AI698+Fees!AI698+'Ongoing Cash Flows'!AI698+'Terminal Value'!AI698</f>
        <v>0</v>
      </c>
      <c r="AJ698" s="9" t="n">
        <f aca="false">+Outflows!AJ698+Fees!AJ698+'Ongoing Cash Flows'!AJ698+'Terminal Value'!AJ698</f>
        <v>0</v>
      </c>
      <c r="AK698" s="9"/>
      <c r="AL698" s="1"/>
      <c r="AM698" s="32"/>
      <c r="AN698" s="33" t="n">
        <f aca="false">IF(ISERROR(XIRR(B698:AJ698,IRRDates)),-1,XIRR(B698:AJ698,IRRDates))</f>
        <v>0.0545760683356837</v>
      </c>
      <c r="AO698" s="9" t="n">
        <f aca="false">SUMPRODUCT(B698:AJ698,PVRf)</f>
        <v>0</v>
      </c>
      <c r="AP698" s="9" t="n">
        <f aca="false">MIN(0,AO698-$AO$1004)^2</f>
        <v>0</v>
      </c>
      <c r="AQ698" s="9" t="n">
        <f aca="false">MAX(0,AO698-$AO$1004)^2</f>
        <v>0</v>
      </c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20"/>
      <c r="CM698" s="20"/>
      <c r="CN698" s="20"/>
      <c r="CO698" s="20"/>
      <c r="CP698" s="20"/>
    </row>
    <row r="699" customFormat="false" ht="11.25" hidden="false" customHeight="false" outlineLevel="0" collapsed="false">
      <c r="A699" s="1" t="n">
        <v>697</v>
      </c>
      <c r="B699" s="9" t="n">
        <f aca="false">+Outflows!B699+Fees!B699+'Ongoing Cash Flows'!B699+'Terminal Value'!B699</f>
        <v>-89476.1979471595</v>
      </c>
      <c r="C699" s="9" t="n">
        <f aca="false">+Outflows!C699+Fees!C699+'Ongoing Cash Flows'!C699+'Terminal Value'!C699</f>
        <v>14060.7227729842</v>
      </c>
      <c r="D699" s="9" t="n">
        <f aca="false">+Outflows!D699+Fees!D699+'Ongoing Cash Flows'!D699+'Terminal Value'!D699</f>
        <v>12008.9553403376</v>
      </c>
      <c r="E699" s="9" t="n">
        <f aca="false">+Outflows!E699+Fees!E699+'Ongoing Cash Flows'!E699+'Terminal Value'!E699</f>
        <v>10003.5038185725</v>
      </c>
      <c r="F699" s="9" t="n">
        <f aca="false">+Outflows!F699+Fees!F699+'Ongoing Cash Flows'!F699+'Terminal Value'!F699</f>
        <v>9521.47765246234</v>
      </c>
      <c r="G699" s="9" t="n">
        <f aca="false">+Outflows!G699+Fees!G699+'Ongoing Cash Flows'!G699+'Terminal Value'!G699</f>
        <v>9210.86660367963</v>
      </c>
      <c r="H699" s="9" t="n">
        <f aca="false">+Outflows!H699+Fees!H699+'Ongoing Cash Flows'!H699+'Terminal Value'!H699</f>
        <v>8378.80311162672</v>
      </c>
      <c r="I699" s="9" t="n">
        <f aca="false">+Outflows!I699+Fees!I699+'Ongoing Cash Flows'!I699+'Terminal Value'!I699</f>
        <v>8233.85879011649</v>
      </c>
      <c r="J699" s="9" t="n">
        <f aca="false">+Outflows!J699+Fees!J699+'Ongoing Cash Flows'!J699+'Terminal Value'!J699</f>
        <v>8221.4245875815</v>
      </c>
      <c r="K699" s="9" t="n">
        <f aca="false">+Outflows!K699+Fees!K699+'Ongoing Cash Flows'!K699+'Terminal Value'!K699</f>
        <v>8212.09619354665</v>
      </c>
      <c r="L699" s="9" t="n">
        <f aca="false">+Outflows!L699+Fees!L699+'Ongoing Cash Flows'!L699+'Terminal Value'!L699</f>
        <v>8213.49665270109</v>
      </c>
      <c r="M699" s="9" t="n">
        <f aca="false">+Outflows!M699+Fees!M699+'Ongoing Cash Flows'!M699+'Terminal Value'!M699</f>
        <v>8185.31755924382</v>
      </c>
      <c r="N699" s="9" t="n">
        <f aca="false">+Outflows!N699+Fees!N699+'Ongoing Cash Flows'!N699+'Terminal Value'!N699</f>
        <v>8167.84392016918</v>
      </c>
      <c r="O699" s="9" t="n">
        <f aca="false">+Outflows!O699+Fees!O699+'Ongoing Cash Flows'!O699+'Terminal Value'!O699</f>
        <v>7841.54724211196</v>
      </c>
      <c r="P699" s="9" t="n">
        <f aca="false">+Outflows!P699+Fees!P699+'Ongoing Cash Flows'!P699+'Terminal Value'!P699</f>
        <v>7733.86143464336</v>
      </c>
      <c r="Q699" s="9" t="n">
        <f aca="false">+Outflows!Q699+Fees!Q699+'Ongoing Cash Flows'!Q699+'Terminal Value'!Q699</f>
        <v>7705.13219728437</v>
      </c>
      <c r="R699" s="9" t="n">
        <f aca="false">+Outflows!R699+Fees!R699+'Ongoing Cash Flows'!R699+'Terminal Value'!R699</f>
        <v>1026.25619997474</v>
      </c>
      <c r="S699" s="9" t="n">
        <f aca="false">+Outflows!S699+Fees!S699+'Ongoing Cash Flows'!S699+'Terminal Value'!S699</f>
        <v>0</v>
      </c>
      <c r="T699" s="9" t="n">
        <f aca="false">+Outflows!T699+Fees!T699+'Ongoing Cash Flows'!T699+'Terminal Value'!T699</f>
        <v>0</v>
      </c>
      <c r="U699" s="9" t="n">
        <f aca="false">+Outflows!U699+Fees!U699+'Ongoing Cash Flows'!U699+'Terminal Value'!U699</f>
        <v>0</v>
      </c>
      <c r="V699" s="9" t="n">
        <f aca="false">+Outflows!V699+Fees!V699+'Ongoing Cash Flows'!V699+'Terminal Value'!V699</f>
        <v>0</v>
      </c>
      <c r="W699" s="9" t="n">
        <f aca="false">+Outflows!W699+Fees!W699+'Ongoing Cash Flows'!W699+'Terminal Value'!W699</f>
        <v>0</v>
      </c>
      <c r="X699" s="9" t="n">
        <f aca="false">+Outflows!X699+Fees!X699+'Ongoing Cash Flows'!X699+'Terminal Value'!X699</f>
        <v>0</v>
      </c>
      <c r="Y699" s="9" t="n">
        <f aca="false">+Outflows!Y699+Fees!Y699+'Ongoing Cash Flows'!Y699+'Terminal Value'!Y699</f>
        <v>0</v>
      </c>
      <c r="Z699" s="9" t="n">
        <f aca="false">+Outflows!Z699+Fees!Z699+'Ongoing Cash Flows'!Z699+'Terminal Value'!Z699</f>
        <v>0</v>
      </c>
      <c r="AA699" s="9" t="n">
        <f aca="false">+Outflows!AA699+Fees!AA699+'Ongoing Cash Flows'!AA699+'Terminal Value'!AA699</f>
        <v>0</v>
      </c>
      <c r="AB699" s="9" t="n">
        <f aca="false">+Outflows!AB699+Fees!AB699+'Ongoing Cash Flows'!AB699+'Terminal Value'!AB699</f>
        <v>0</v>
      </c>
      <c r="AC699" s="9" t="n">
        <f aca="false">+Outflows!AC699+Fees!AC699+'Ongoing Cash Flows'!AC699+'Terminal Value'!AC699</f>
        <v>0</v>
      </c>
      <c r="AD699" s="9" t="n">
        <f aca="false">+Outflows!AD699+Fees!AD699+'Ongoing Cash Flows'!AD699+'Terminal Value'!AD699</f>
        <v>0</v>
      </c>
      <c r="AE699" s="9" t="n">
        <f aca="false">+Outflows!AE699+Fees!AE699+'Ongoing Cash Flows'!AE699+'Terminal Value'!AE699</f>
        <v>0</v>
      </c>
      <c r="AF699" s="9" t="n">
        <f aca="false">+Outflows!AF699+Fees!AF699+'Ongoing Cash Flows'!AF699+'Terminal Value'!AF699</f>
        <v>0</v>
      </c>
      <c r="AG699" s="9" t="n">
        <f aca="false">+Outflows!AG699+Fees!AG699+'Ongoing Cash Flows'!AG699+'Terminal Value'!AG699</f>
        <v>0</v>
      </c>
      <c r="AH699" s="9" t="n">
        <f aca="false">+Outflows!AH699+Fees!AH699+'Ongoing Cash Flows'!AH699+'Terminal Value'!AH699</f>
        <v>0</v>
      </c>
      <c r="AI699" s="9" t="n">
        <f aca="false">+Outflows!AI699+Fees!AI699+'Ongoing Cash Flows'!AI699+'Terminal Value'!AI699</f>
        <v>0</v>
      </c>
      <c r="AJ699" s="9" t="n">
        <f aca="false">+Outflows!AJ699+Fees!AJ699+'Ongoing Cash Flows'!AJ699+'Terminal Value'!AJ699</f>
        <v>0</v>
      </c>
      <c r="AK699" s="9"/>
      <c r="AL699" s="1"/>
      <c r="AM699" s="32"/>
      <c r="AN699" s="33" t="n">
        <f aca="false">IF(ISERROR(XIRR(B699:AJ699,IRRDates)),-1,XIRR(B699:AJ699,IRRDates))</f>
        <v>0.0644211639614881</v>
      </c>
      <c r="AO699" s="9" t="n">
        <f aca="false">SUMPRODUCT(B699:AJ699,PVRf)</f>
        <v>0</v>
      </c>
      <c r="AP699" s="9" t="n">
        <f aca="false">MIN(0,AO699-$AO$1004)^2</f>
        <v>0</v>
      </c>
      <c r="AQ699" s="9" t="n">
        <f aca="false">MAX(0,AO699-$AO$1004)^2</f>
        <v>0</v>
      </c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20"/>
      <c r="CM699" s="20"/>
      <c r="CN699" s="20"/>
      <c r="CO699" s="20"/>
      <c r="CP699" s="20"/>
    </row>
    <row r="700" customFormat="false" ht="11.25" hidden="false" customHeight="false" outlineLevel="0" collapsed="false">
      <c r="A700" s="1" t="n">
        <v>698</v>
      </c>
      <c r="B700" s="9" t="n">
        <f aca="false">+Outflows!B700+Fees!B700+'Ongoing Cash Flows'!B700+'Terminal Value'!B700</f>
        <v>-96293.6521765933</v>
      </c>
      <c r="C700" s="9" t="n">
        <f aca="false">+Outflows!C700+Fees!C700+'Ongoing Cash Flows'!C700+'Terminal Value'!C700</f>
        <v>14165.7426938831</v>
      </c>
      <c r="D700" s="9" t="n">
        <f aca="false">+Outflows!D700+Fees!D700+'Ongoing Cash Flows'!D700+'Terminal Value'!D700</f>
        <v>12213.3207024174</v>
      </c>
      <c r="E700" s="9" t="n">
        <f aca="false">+Outflows!E700+Fees!E700+'Ongoing Cash Flows'!E700+'Terminal Value'!E700</f>
        <v>10236.7004203901</v>
      </c>
      <c r="F700" s="9" t="n">
        <f aca="false">+Outflows!F700+Fees!F700+'Ongoing Cash Flows'!F700+'Terminal Value'!F700</f>
        <v>9794.5884776291</v>
      </c>
      <c r="G700" s="9" t="n">
        <f aca="false">+Outflows!G700+Fees!G700+'Ongoing Cash Flows'!G700+'Terminal Value'!G700</f>
        <v>9591.27619628634</v>
      </c>
      <c r="H700" s="9" t="n">
        <f aca="false">+Outflows!H700+Fees!H700+'Ongoing Cash Flows'!H700+'Terminal Value'!H700</f>
        <v>8543.93712416108</v>
      </c>
      <c r="I700" s="9" t="n">
        <f aca="false">+Outflows!I700+Fees!I700+'Ongoing Cash Flows'!I700+'Terminal Value'!I700</f>
        <v>8390.24573617632</v>
      </c>
      <c r="J700" s="9" t="n">
        <f aca="false">+Outflows!J700+Fees!J700+'Ongoing Cash Flows'!J700+'Terminal Value'!J700</f>
        <v>8377.81153364133</v>
      </c>
      <c r="K700" s="9" t="n">
        <f aca="false">+Outflows!K700+Fees!K700+'Ongoing Cash Flows'!K700+'Terminal Value'!K700</f>
        <v>8368.74820222691</v>
      </c>
      <c r="L700" s="9" t="n">
        <f aca="false">+Outflows!L700+Fees!L700+'Ongoing Cash Flows'!L700+'Terminal Value'!L700</f>
        <v>8369.88359876092</v>
      </c>
      <c r="M700" s="9" t="n">
        <f aca="false">+Outflows!M700+Fees!M700+'Ongoing Cash Flows'!M700+'Terminal Value'!M700</f>
        <v>8341.96956792409</v>
      </c>
      <c r="N700" s="9" t="n">
        <f aca="false">+Outflows!N700+Fees!N700+'Ongoing Cash Flows'!N700+'Terminal Value'!N700</f>
        <v>8324.23086622901</v>
      </c>
      <c r="O700" s="9" t="n">
        <f aca="false">+Outflows!O700+Fees!O700+'Ongoing Cash Flows'!O700+'Terminal Value'!O700</f>
        <v>7998.19925079223</v>
      </c>
      <c r="P700" s="9" t="n">
        <f aca="false">+Outflows!P700+Fees!P700+'Ongoing Cash Flows'!P700+'Terminal Value'!P700</f>
        <v>7890.24838070319</v>
      </c>
      <c r="Q700" s="9" t="n">
        <f aca="false">+Outflows!Q700+Fees!Q700+'Ongoing Cash Flows'!Q700+'Terminal Value'!Q700</f>
        <v>7861.78420596463</v>
      </c>
      <c r="R700" s="9" t="n">
        <f aca="false">+Outflows!R700+Fees!R700+'Ongoing Cash Flows'!R700+'Terminal Value'!R700</f>
        <v>1104.44967300465</v>
      </c>
      <c r="S700" s="9" t="n">
        <f aca="false">+Outflows!S700+Fees!S700+'Ongoing Cash Flows'!S700+'Terminal Value'!S700</f>
        <v>0</v>
      </c>
      <c r="T700" s="9" t="n">
        <f aca="false">+Outflows!T700+Fees!T700+'Ongoing Cash Flows'!T700+'Terminal Value'!T700</f>
        <v>0</v>
      </c>
      <c r="U700" s="9" t="n">
        <f aca="false">+Outflows!U700+Fees!U700+'Ongoing Cash Flows'!U700+'Terminal Value'!U700</f>
        <v>0</v>
      </c>
      <c r="V700" s="9" t="n">
        <f aca="false">+Outflows!V700+Fees!V700+'Ongoing Cash Flows'!V700+'Terminal Value'!V700</f>
        <v>0</v>
      </c>
      <c r="W700" s="9" t="n">
        <f aca="false">+Outflows!W700+Fees!W700+'Ongoing Cash Flows'!W700+'Terminal Value'!W700</f>
        <v>0</v>
      </c>
      <c r="X700" s="9" t="n">
        <f aca="false">+Outflows!X700+Fees!X700+'Ongoing Cash Flows'!X700+'Terminal Value'!X700</f>
        <v>0</v>
      </c>
      <c r="Y700" s="9" t="n">
        <f aca="false">+Outflows!Y700+Fees!Y700+'Ongoing Cash Flows'!Y700+'Terminal Value'!Y700</f>
        <v>0</v>
      </c>
      <c r="Z700" s="9" t="n">
        <f aca="false">+Outflows!Z700+Fees!Z700+'Ongoing Cash Flows'!Z700+'Terminal Value'!Z700</f>
        <v>0</v>
      </c>
      <c r="AA700" s="9" t="n">
        <f aca="false">+Outflows!AA700+Fees!AA700+'Ongoing Cash Flows'!AA700+'Terminal Value'!AA700</f>
        <v>0</v>
      </c>
      <c r="AB700" s="9" t="n">
        <f aca="false">+Outflows!AB700+Fees!AB700+'Ongoing Cash Flows'!AB700+'Terminal Value'!AB700</f>
        <v>0</v>
      </c>
      <c r="AC700" s="9" t="n">
        <f aca="false">+Outflows!AC700+Fees!AC700+'Ongoing Cash Flows'!AC700+'Terminal Value'!AC700</f>
        <v>0</v>
      </c>
      <c r="AD700" s="9" t="n">
        <f aca="false">+Outflows!AD700+Fees!AD700+'Ongoing Cash Flows'!AD700+'Terminal Value'!AD700</f>
        <v>0</v>
      </c>
      <c r="AE700" s="9" t="n">
        <f aca="false">+Outflows!AE700+Fees!AE700+'Ongoing Cash Flows'!AE700+'Terminal Value'!AE700</f>
        <v>0</v>
      </c>
      <c r="AF700" s="9" t="n">
        <f aca="false">+Outflows!AF700+Fees!AF700+'Ongoing Cash Flows'!AF700+'Terminal Value'!AF700</f>
        <v>0</v>
      </c>
      <c r="AG700" s="9" t="n">
        <f aca="false">+Outflows!AG700+Fees!AG700+'Ongoing Cash Flows'!AG700+'Terminal Value'!AG700</f>
        <v>0</v>
      </c>
      <c r="AH700" s="9" t="n">
        <f aca="false">+Outflows!AH700+Fees!AH700+'Ongoing Cash Flows'!AH700+'Terminal Value'!AH700</f>
        <v>0</v>
      </c>
      <c r="AI700" s="9" t="n">
        <f aca="false">+Outflows!AI700+Fees!AI700+'Ongoing Cash Flows'!AI700+'Terminal Value'!AI700</f>
        <v>0</v>
      </c>
      <c r="AJ700" s="9" t="n">
        <f aca="false">+Outflows!AJ700+Fees!AJ700+'Ongoing Cash Flows'!AJ700+'Terminal Value'!AJ700</f>
        <v>0</v>
      </c>
      <c r="AK700" s="9"/>
      <c r="AL700" s="1"/>
      <c r="AM700" s="32"/>
      <c r="AN700" s="33" t="n">
        <f aca="false">IF(ISERROR(XIRR(B700:AJ700,IRRDates)),-1,XIRR(B700:AJ700,IRRDates))</f>
        <v>0.0554323726594886</v>
      </c>
      <c r="AO700" s="9" t="n">
        <f aca="false">SUMPRODUCT(B700:AJ700,PVRf)</f>
        <v>0</v>
      </c>
      <c r="AP700" s="9" t="n">
        <f aca="false">MIN(0,AO700-$AO$1004)^2</f>
        <v>0</v>
      </c>
      <c r="AQ700" s="9" t="n">
        <f aca="false">MAX(0,AO700-$AO$1004)^2</f>
        <v>0</v>
      </c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20"/>
      <c r="CM700" s="20"/>
      <c r="CN700" s="20"/>
      <c r="CO700" s="20"/>
      <c r="CP700" s="20"/>
    </row>
    <row r="701" customFormat="false" ht="11.25" hidden="false" customHeight="false" outlineLevel="0" collapsed="false">
      <c r="A701" s="1" t="n">
        <v>699</v>
      </c>
      <c r="B701" s="9" t="n">
        <f aca="false">+Outflows!B701+Fees!B701+'Ongoing Cash Flows'!B701+'Terminal Value'!B701</f>
        <v>-102089.709181241</v>
      </c>
      <c r="C701" s="9" t="n">
        <f aca="false">+Outflows!C701+Fees!C701+'Ongoing Cash Flows'!C701+'Terminal Value'!C701</f>
        <v>14347.1568154582</v>
      </c>
      <c r="D701" s="9" t="n">
        <f aca="false">+Outflows!D701+Fees!D701+'Ongoing Cash Flows'!D701+'Terminal Value'!D701</f>
        <v>12461.7154977579</v>
      </c>
      <c r="E701" s="9" t="n">
        <f aca="false">+Outflows!E701+Fees!E701+'Ongoing Cash Flows'!E701+'Terminal Value'!E701</f>
        <v>10368.7191302299</v>
      </c>
      <c r="F701" s="9" t="n">
        <f aca="false">+Outflows!F701+Fees!F701+'Ongoing Cash Flows'!F701+'Terminal Value'!F701</f>
        <v>9976.3059501353</v>
      </c>
      <c r="G701" s="9" t="n">
        <f aca="false">+Outflows!G701+Fees!G701+'Ongoing Cash Flows'!G701+'Terminal Value'!G701</f>
        <v>9583.53570069179</v>
      </c>
      <c r="H701" s="9" t="n">
        <f aca="false">+Outflows!H701+Fees!H701+'Ongoing Cash Flows'!H701+'Terminal Value'!H701</f>
        <v>8684.33060798133</v>
      </c>
      <c r="I701" s="9" t="n">
        <f aca="false">+Outflows!I701+Fees!I701+'Ongoing Cash Flows'!I701+'Terminal Value'!I701</f>
        <v>8523.20264701732</v>
      </c>
      <c r="J701" s="9" t="n">
        <f aca="false">+Outflows!J701+Fees!J701+'Ongoing Cash Flows'!J701+'Terminal Value'!J701</f>
        <v>8510.76844448233</v>
      </c>
      <c r="K701" s="9" t="n">
        <f aca="false">+Outflows!K701+Fees!K701+'Ongoing Cash Flows'!K701+'Terminal Value'!K701</f>
        <v>8501.93046376426</v>
      </c>
      <c r="L701" s="9" t="n">
        <f aca="false">+Outflows!L701+Fees!L701+'Ongoing Cash Flows'!L701+'Terminal Value'!L701</f>
        <v>8502.84050960192</v>
      </c>
      <c r="M701" s="9" t="n">
        <f aca="false">+Outflows!M701+Fees!M701+'Ongoing Cash Flows'!M701+'Terminal Value'!M701</f>
        <v>8475.15182946144</v>
      </c>
      <c r="N701" s="9" t="n">
        <f aca="false">+Outflows!N701+Fees!N701+'Ongoing Cash Flows'!N701+'Terminal Value'!N701</f>
        <v>8457.18777707002</v>
      </c>
      <c r="O701" s="9" t="n">
        <f aca="false">+Outflows!O701+Fees!O701+'Ongoing Cash Flows'!O701+'Terminal Value'!O701</f>
        <v>8131.38151232958</v>
      </c>
      <c r="P701" s="9" t="n">
        <f aca="false">+Outflows!P701+Fees!P701+'Ongoing Cash Flows'!P701+'Terminal Value'!P701</f>
        <v>8023.2052915442</v>
      </c>
      <c r="Q701" s="9" t="n">
        <f aca="false">+Outflows!Q701+Fees!Q701+'Ongoing Cash Flows'!Q701+'Terminal Value'!Q701</f>
        <v>7994.96646750198</v>
      </c>
      <c r="R701" s="9" t="n">
        <f aca="false">+Outflows!R701+Fees!R701+'Ongoing Cash Flows'!R701+'Terminal Value'!R701</f>
        <v>1170.92812842516</v>
      </c>
      <c r="S701" s="9" t="n">
        <f aca="false">+Outflows!S701+Fees!S701+'Ongoing Cash Flows'!S701+'Terminal Value'!S701</f>
        <v>0</v>
      </c>
      <c r="T701" s="9" t="n">
        <f aca="false">+Outflows!T701+Fees!T701+'Ongoing Cash Flows'!T701+'Terminal Value'!T701</f>
        <v>0</v>
      </c>
      <c r="U701" s="9" t="n">
        <f aca="false">+Outflows!U701+Fees!U701+'Ongoing Cash Flows'!U701+'Terminal Value'!U701</f>
        <v>0</v>
      </c>
      <c r="V701" s="9" t="n">
        <f aca="false">+Outflows!V701+Fees!V701+'Ongoing Cash Flows'!V701+'Terminal Value'!V701</f>
        <v>0</v>
      </c>
      <c r="W701" s="9" t="n">
        <f aca="false">+Outflows!W701+Fees!W701+'Ongoing Cash Flows'!W701+'Terminal Value'!W701</f>
        <v>0</v>
      </c>
      <c r="X701" s="9" t="n">
        <f aca="false">+Outflows!X701+Fees!X701+'Ongoing Cash Flows'!X701+'Terminal Value'!X701</f>
        <v>0</v>
      </c>
      <c r="Y701" s="9" t="n">
        <f aca="false">+Outflows!Y701+Fees!Y701+'Ongoing Cash Flows'!Y701+'Terminal Value'!Y701</f>
        <v>0</v>
      </c>
      <c r="Z701" s="9" t="n">
        <f aca="false">+Outflows!Z701+Fees!Z701+'Ongoing Cash Flows'!Z701+'Terminal Value'!Z701</f>
        <v>0</v>
      </c>
      <c r="AA701" s="9" t="n">
        <f aca="false">+Outflows!AA701+Fees!AA701+'Ongoing Cash Flows'!AA701+'Terminal Value'!AA701</f>
        <v>0</v>
      </c>
      <c r="AB701" s="9" t="n">
        <f aca="false">+Outflows!AB701+Fees!AB701+'Ongoing Cash Flows'!AB701+'Terminal Value'!AB701</f>
        <v>0</v>
      </c>
      <c r="AC701" s="9" t="n">
        <f aca="false">+Outflows!AC701+Fees!AC701+'Ongoing Cash Flows'!AC701+'Terminal Value'!AC701</f>
        <v>0</v>
      </c>
      <c r="AD701" s="9" t="n">
        <f aca="false">+Outflows!AD701+Fees!AD701+'Ongoing Cash Flows'!AD701+'Terminal Value'!AD701</f>
        <v>0</v>
      </c>
      <c r="AE701" s="9" t="n">
        <f aca="false">+Outflows!AE701+Fees!AE701+'Ongoing Cash Flows'!AE701+'Terminal Value'!AE701</f>
        <v>0</v>
      </c>
      <c r="AF701" s="9" t="n">
        <f aca="false">+Outflows!AF701+Fees!AF701+'Ongoing Cash Flows'!AF701+'Terminal Value'!AF701</f>
        <v>0</v>
      </c>
      <c r="AG701" s="9" t="n">
        <f aca="false">+Outflows!AG701+Fees!AG701+'Ongoing Cash Flows'!AG701+'Terminal Value'!AG701</f>
        <v>0</v>
      </c>
      <c r="AH701" s="9" t="n">
        <f aca="false">+Outflows!AH701+Fees!AH701+'Ongoing Cash Flows'!AH701+'Terminal Value'!AH701</f>
        <v>0</v>
      </c>
      <c r="AI701" s="9" t="n">
        <f aca="false">+Outflows!AI701+Fees!AI701+'Ongoing Cash Flows'!AI701+'Terminal Value'!AI701</f>
        <v>0</v>
      </c>
      <c r="AJ701" s="9" t="n">
        <f aca="false">+Outflows!AJ701+Fees!AJ701+'Ongoing Cash Flows'!AJ701+'Terminal Value'!AJ701</f>
        <v>0</v>
      </c>
      <c r="AK701" s="9"/>
      <c r="AL701" s="1"/>
      <c r="AM701" s="32"/>
      <c r="AN701" s="33" t="n">
        <f aca="false">IF(ISERROR(XIRR(B701:AJ701,IRRDates)),-1,XIRR(B701:AJ701,IRRDates))</f>
        <v>0.0483045169117084</v>
      </c>
      <c r="AO701" s="9" t="n">
        <f aca="false">SUMPRODUCT(B701:AJ701,PVRf)</f>
        <v>0</v>
      </c>
      <c r="AP701" s="9" t="n">
        <f aca="false">MIN(0,AO701-$AO$1004)^2</f>
        <v>0</v>
      </c>
      <c r="AQ701" s="9" t="n">
        <f aca="false">MAX(0,AO701-$AO$1004)^2</f>
        <v>0</v>
      </c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20"/>
      <c r="CM701" s="20"/>
      <c r="CN701" s="20"/>
      <c r="CO701" s="20"/>
      <c r="CP701" s="20"/>
    </row>
    <row r="702" customFormat="false" ht="11.25" hidden="false" customHeight="false" outlineLevel="0" collapsed="false">
      <c r="A702" s="1" t="n">
        <v>700</v>
      </c>
      <c r="B702" s="9" t="n">
        <f aca="false">+Outflows!B702+Fees!B702+'Ongoing Cash Flows'!B702+'Terminal Value'!B702</f>
        <v>-95747.4274409411</v>
      </c>
      <c r="C702" s="9" t="n">
        <f aca="false">+Outflows!C702+Fees!C702+'Ongoing Cash Flows'!C702+'Terminal Value'!C702</f>
        <v>14198.6182354783</v>
      </c>
      <c r="D702" s="9" t="n">
        <f aca="false">+Outflows!D702+Fees!D702+'Ongoing Cash Flows'!D702+'Terminal Value'!D702</f>
        <v>12204.6085455833</v>
      </c>
      <c r="E702" s="9" t="n">
        <f aca="false">+Outflows!E702+Fees!E702+'Ongoing Cash Flows'!E702+'Terminal Value'!E702</f>
        <v>10197.9683242415</v>
      </c>
      <c r="F702" s="9" t="n">
        <f aca="false">+Outflows!F702+Fees!F702+'Ongoing Cash Flows'!F702+'Terminal Value'!F702</f>
        <v>9796.78568446234</v>
      </c>
      <c r="G702" s="9" t="n">
        <f aca="false">+Outflows!G702+Fees!G702+'Ongoing Cash Flows'!G702+'Terminal Value'!G702</f>
        <v>9480.9359690187</v>
      </c>
      <c r="H702" s="9" t="n">
        <f aca="false">+Outflows!H702+Fees!H702+'Ongoing Cash Flows'!H702+'Terminal Value'!H702</f>
        <v>8530.70633752018</v>
      </c>
      <c r="I702" s="9" t="n">
        <f aca="false">+Outflows!I702+Fees!I702+'Ongoing Cash Flows'!I702+'Terminal Value'!I702</f>
        <v>8377.71577772025</v>
      </c>
      <c r="J702" s="9" t="n">
        <f aca="false">+Outflows!J702+Fees!J702+'Ongoing Cash Flows'!J702+'Terminal Value'!J702</f>
        <v>8365.28157518525</v>
      </c>
      <c r="K702" s="9" t="n">
        <f aca="false">+Outflows!K702+Fees!K702+'Ongoing Cash Flows'!K702+'Terminal Value'!K702</f>
        <v>8356.19700655312</v>
      </c>
      <c r="L702" s="9" t="n">
        <f aca="false">+Outflows!L702+Fees!L702+'Ongoing Cash Flows'!L702+'Terminal Value'!L702</f>
        <v>8357.35364030485</v>
      </c>
      <c r="M702" s="9" t="n">
        <f aca="false">+Outflows!M702+Fees!M702+'Ongoing Cash Flows'!M702+'Terminal Value'!M702</f>
        <v>8329.4183722503</v>
      </c>
      <c r="N702" s="9" t="n">
        <f aca="false">+Outflows!N702+Fees!N702+'Ongoing Cash Flows'!N702+'Terminal Value'!N702</f>
        <v>8311.70090777294</v>
      </c>
      <c r="O702" s="9" t="n">
        <f aca="false">+Outflows!O702+Fees!O702+'Ongoing Cash Flows'!O702+'Terminal Value'!O702</f>
        <v>7985.64805511843</v>
      </c>
      <c r="P702" s="9" t="n">
        <f aca="false">+Outflows!P702+Fees!P702+'Ongoing Cash Flows'!P702+'Terminal Value'!P702</f>
        <v>7877.71842224712</v>
      </c>
      <c r="Q702" s="9" t="n">
        <f aca="false">+Outflows!Q702+Fees!Q702+'Ongoing Cash Flows'!Q702+'Terminal Value'!Q702</f>
        <v>7849.23301029084</v>
      </c>
      <c r="R702" s="9" t="n">
        <f aca="false">+Outflows!R702+Fees!R702+'Ongoing Cash Flows'!R702+'Terminal Value'!R702</f>
        <v>1098.18469377662</v>
      </c>
      <c r="S702" s="9" t="n">
        <f aca="false">+Outflows!S702+Fees!S702+'Ongoing Cash Flows'!S702+'Terminal Value'!S702</f>
        <v>0</v>
      </c>
      <c r="T702" s="9" t="n">
        <f aca="false">+Outflows!T702+Fees!T702+'Ongoing Cash Flows'!T702+'Terminal Value'!T702</f>
        <v>0</v>
      </c>
      <c r="U702" s="9" t="n">
        <f aca="false">+Outflows!U702+Fees!U702+'Ongoing Cash Flows'!U702+'Terminal Value'!U702</f>
        <v>0</v>
      </c>
      <c r="V702" s="9" t="n">
        <f aca="false">+Outflows!V702+Fees!V702+'Ongoing Cash Flows'!V702+'Terminal Value'!V702</f>
        <v>0</v>
      </c>
      <c r="W702" s="9" t="n">
        <f aca="false">+Outflows!W702+Fees!W702+'Ongoing Cash Flows'!W702+'Terminal Value'!W702</f>
        <v>0</v>
      </c>
      <c r="X702" s="9" t="n">
        <f aca="false">+Outflows!X702+Fees!X702+'Ongoing Cash Flows'!X702+'Terminal Value'!X702</f>
        <v>0</v>
      </c>
      <c r="Y702" s="9" t="n">
        <f aca="false">+Outflows!Y702+Fees!Y702+'Ongoing Cash Flows'!Y702+'Terminal Value'!Y702</f>
        <v>0</v>
      </c>
      <c r="Z702" s="9" t="n">
        <f aca="false">+Outflows!Z702+Fees!Z702+'Ongoing Cash Flows'!Z702+'Terminal Value'!Z702</f>
        <v>0</v>
      </c>
      <c r="AA702" s="9" t="n">
        <f aca="false">+Outflows!AA702+Fees!AA702+'Ongoing Cash Flows'!AA702+'Terminal Value'!AA702</f>
        <v>0</v>
      </c>
      <c r="AB702" s="9" t="n">
        <f aca="false">+Outflows!AB702+Fees!AB702+'Ongoing Cash Flows'!AB702+'Terminal Value'!AB702</f>
        <v>0</v>
      </c>
      <c r="AC702" s="9" t="n">
        <f aca="false">+Outflows!AC702+Fees!AC702+'Ongoing Cash Flows'!AC702+'Terminal Value'!AC702</f>
        <v>0</v>
      </c>
      <c r="AD702" s="9" t="n">
        <f aca="false">+Outflows!AD702+Fees!AD702+'Ongoing Cash Flows'!AD702+'Terminal Value'!AD702</f>
        <v>0</v>
      </c>
      <c r="AE702" s="9" t="n">
        <f aca="false">+Outflows!AE702+Fees!AE702+'Ongoing Cash Flows'!AE702+'Terminal Value'!AE702</f>
        <v>0</v>
      </c>
      <c r="AF702" s="9" t="n">
        <f aca="false">+Outflows!AF702+Fees!AF702+'Ongoing Cash Flows'!AF702+'Terminal Value'!AF702</f>
        <v>0</v>
      </c>
      <c r="AG702" s="9" t="n">
        <f aca="false">+Outflows!AG702+Fees!AG702+'Ongoing Cash Flows'!AG702+'Terminal Value'!AG702</f>
        <v>0</v>
      </c>
      <c r="AH702" s="9" t="n">
        <f aca="false">+Outflows!AH702+Fees!AH702+'Ongoing Cash Flows'!AH702+'Terminal Value'!AH702</f>
        <v>0</v>
      </c>
      <c r="AI702" s="9" t="n">
        <f aca="false">+Outflows!AI702+Fees!AI702+'Ongoing Cash Flows'!AI702+'Terminal Value'!AI702</f>
        <v>0</v>
      </c>
      <c r="AJ702" s="9" t="n">
        <f aca="false">+Outflows!AJ702+Fees!AJ702+'Ongoing Cash Flows'!AJ702+'Terminal Value'!AJ702</f>
        <v>0</v>
      </c>
      <c r="AK702" s="9"/>
      <c r="AL702" s="1"/>
      <c r="AM702" s="32"/>
      <c r="AN702" s="33" t="n">
        <f aca="false">IF(ISERROR(XIRR(B702:AJ702,IRRDates)),-1,XIRR(B702:AJ702,IRRDates))</f>
        <v>0.0560891367864577</v>
      </c>
      <c r="AO702" s="9" t="n">
        <f aca="false">SUMPRODUCT(B702:AJ702,PVRf)</f>
        <v>0</v>
      </c>
      <c r="AP702" s="9" t="n">
        <f aca="false">MIN(0,AO702-$AO$1004)^2</f>
        <v>0</v>
      </c>
      <c r="AQ702" s="9" t="n">
        <f aca="false">MAX(0,AO702-$AO$1004)^2</f>
        <v>0</v>
      </c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20"/>
      <c r="CM702" s="20"/>
      <c r="CN702" s="20"/>
      <c r="CO702" s="20"/>
      <c r="CP702" s="20"/>
    </row>
    <row r="703" customFormat="false" ht="11.25" hidden="false" customHeight="false" outlineLevel="0" collapsed="false">
      <c r="A703" s="1" t="n">
        <v>701</v>
      </c>
      <c r="B703" s="9" t="n">
        <f aca="false">+Outflows!B703+Fees!B703+'Ongoing Cash Flows'!B703+'Terminal Value'!B703</f>
        <v>-90952.6681158378</v>
      </c>
      <c r="C703" s="9" t="n">
        <f aca="false">+Outflows!C703+Fees!C703+'Ongoing Cash Flows'!C703+'Terminal Value'!C703</f>
        <v>14191.497975817</v>
      </c>
      <c r="D703" s="9" t="n">
        <f aca="false">+Outflows!D703+Fees!D703+'Ongoing Cash Flows'!D703+'Terminal Value'!D703</f>
        <v>12028.871074746</v>
      </c>
      <c r="E703" s="9" t="n">
        <f aca="false">+Outflows!E703+Fees!E703+'Ongoing Cash Flows'!E703+'Terminal Value'!E703</f>
        <v>10100.2188284275</v>
      </c>
      <c r="F703" s="9" t="n">
        <f aca="false">+Outflows!F703+Fees!F703+'Ongoing Cash Flows'!F703+'Terminal Value'!F703</f>
        <v>9732.60169454141</v>
      </c>
      <c r="G703" s="9" t="n">
        <f aca="false">+Outflows!G703+Fees!G703+'Ongoing Cash Flows'!G703+'Terminal Value'!G703</f>
        <v>9391.06047624312</v>
      </c>
      <c r="H703" s="9" t="n">
        <f aca="false">+Outflows!H703+Fees!H703+'Ongoing Cash Flows'!H703+'Terminal Value'!H703</f>
        <v>8414.56652640529</v>
      </c>
      <c r="I703" s="9" t="n">
        <f aca="false">+Outflows!I703+Fees!I703+'Ongoing Cash Flows'!I703+'Terminal Value'!I703</f>
        <v>8267.72783460984</v>
      </c>
      <c r="J703" s="9" t="n">
        <f aca="false">+Outflows!J703+Fees!J703+'Ongoing Cash Flows'!J703+'Terminal Value'!J703</f>
        <v>8255.29363207485</v>
      </c>
      <c r="K703" s="9" t="n">
        <f aca="false">+Outflows!K703+Fees!K703+'Ongoing Cash Flows'!K703+'Terminal Value'!K703</f>
        <v>8246.02264320015</v>
      </c>
      <c r="L703" s="9" t="n">
        <f aca="false">+Outflows!L703+Fees!L703+'Ongoing Cash Flows'!L703+'Terminal Value'!L703</f>
        <v>8247.36569719444</v>
      </c>
      <c r="M703" s="9" t="n">
        <f aca="false">+Outflows!M703+Fees!M703+'Ongoing Cash Flows'!M703+'Terminal Value'!M703</f>
        <v>8219.24400889733</v>
      </c>
      <c r="N703" s="9" t="n">
        <f aca="false">+Outflows!N703+Fees!N703+'Ongoing Cash Flows'!N703+'Terminal Value'!N703</f>
        <v>8201.71296466253</v>
      </c>
      <c r="O703" s="9" t="n">
        <f aca="false">+Outflows!O703+Fees!O703+'Ongoing Cash Flows'!O703+'Terminal Value'!O703</f>
        <v>7875.47369176546</v>
      </c>
      <c r="P703" s="9" t="n">
        <f aca="false">+Outflows!P703+Fees!P703+'Ongoing Cash Flows'!P703+'Terminal Value'!P703</f>
        <v>7767.73047913671</v>
      </c>
      <c r="Q703" s="9" t="n">
        <f aca="false">+Outflows!Q703+Fees!Q703+'Ongoing Cash Flows'!Q703+'Terminal Value'!Q703</f>
        <v>7739.05864693787</v>
      </c>
      <c r="R703" s="9" t="n">
        <f aca="false">+Outflows!R703+Fees!R703+'Ongoing Cash Flows'!R703+'Terminal Value'!R703</f>
        <v>1043.19072222141</v>
      </c>
      <c r="S703" s="9" t="n">
        <f aca="false">+Outflows!S703+Fees!S703+'Ongoing Cash Flows'!S703+'Terminal Value'!S703</f>
        <v>0</v>
      </c>
      <c r="T703" s="9" t="n">
        <f aca="false">+Outflows!T703+Fees!T703+'Ongoing Cash Flows'!T703+'Terminal Value'!T703</f>
        <v>0</v>
      </c>
      <c r="U703" s="9" t="n">
        <f aca="false">+Outflows!U703+Fees!U703+'Ongoing Cash Flows'!U703+'Terminal Value'!U703</f>
        <v>0</v>
      </c>
      <c r="V703" s="9" t="n">
        <f aca="false">+Outflows!V703+Fees!V703+'Ongoing Cash Flows'!V703+'Terminal Value'!V703</f>
        <v>0</v>
      </c>
      <c r="W703" s="9" t="n">
        <f aca="false">+Outflows!W703+Fees!W703+'Ongoing Cash Flows'!W703+'Terminal Value'!W703</f>
        <v>0</v>
      </c>
      <c r="X703" s="9" t="n">
        <f aca="false">+Outflows!X703+Fees!X703+'Ongoing Cash Flows'!X703+'Terminal Value'!X703</f>
        <v>0</v>
      </c>
      <c r="Y703" s="9" t="n">
        <f aca="false">+Outflows!Y703+Fees!Y703+'Ongoing Cash Flows'!Y703+'Terminal Value'!Y703</f>
        <v>0</v>
      </c>
      <c r="Z703" s="9" t="n">
        <f aca="false">+Outflows!Z703+Fees!Z703+'Ongoing Cash Flows'!Z703+'Terminal Value'!Z703</f>
        <v>0</v>
      </c>
      <c r="AA703" s="9" t="n">
        <f aca="false">+Outflows!AA703+Fees!AA703+'Ongoing Cash Flows'!AA703+'Terminal Value'!AA703</f>
        <v>0</v>
      </c>
      <c r="AB703" s="9" t="n">
        <f aca="false">+Outflows!AB703+Fees!AB703+'Ongoing Cash Flows'!AB703+'Terminal Value'!AB703</f>
        <v>0</v>
      </c>
      <c r="AC703" s="9" t="n">
        <f aca="false">+Outflows!AC703+Fees!AC703+'Ongoing Cash Flows'!AC703+'Terminal Value'!AC703</f>
        <v>0</v>
      </c>
      <c r="AD703" s="9" t="n">
        <f aca="false">+Outflows!AD703+Fees!AD703+'Ongoing Cash Flows'!AD703+'Terminal Value'!AD703</f>
        <v>0</v>
      </c>
      <c r="AE703" s="9" t="n">
        <f aca="false">+Outflows!AE703+Fees!AE703+'Ongoing Cash Flows'!AE703+'Terminal Value'!AE703</f>
        <v>0</v>
      </c>
      <c r="AF703" s="9" t="n">
        <f aca="false">+Outflows!AF703+Fees!AF703+'Ongoing Cash Flows'!AF703+'Terminal Value'!AF703</f>
        <v>0</v>
      </c>
      <c r="AG703" s="9" t="n">
        <f aca="false">+Outflows!AG703+Fees!AG703+'Ongoing Cash Flows'!AG703+'Terminal Value'!AG703</f>
        <v>0</v>
      </c>
      <c r="AH703" s="9" t="n">
        <f aca="false">+Outflows!AH703+Fees!AH703+'Ongoing Cash Flows'!AH703+'Terminal Value'!AH703</f>
        <v>0</v>
      </c>
      <c r="AI703" s="9" t="n">
        <f aca="false">+Outflows!AI703+Fees!AI703+'Ongoing Cash Flows'!AI703+'Terminal Value'!AI703</f>
        <v>0</v>
      </c>
      <c r="AJ703" s="9" t="n">
        <f aca="false">+Outflows!AJ703+Fees!AJ703+'Ongoing Cash Flows'!AJ703+'Terminal Value'!AJ703</f>
        <v>0</v>
      </c>
      <c r="AK703" s="9"/>
      <c r="AL703" s="1"/>
      <c r="AM703" s="32"/>
      <c r="AN703" s="33" t="n">
        <f aca="false">IF(ISERROR(XIRR(B703:AJ703,IRRDates)),-1,XIRR(B703:AJ703,IRRDates))</f>
        <v>0.0629556744168288</v>
      </c>
      <c r="AO703" s="9" t="n">
        <f aca="false">SUMPRODUCT(B703:AJ703,PVRf)</f>
        <v>0</v>
      </c>
      <c r="AP703" s="9" t="n">
        <f aca="false">MIN(0,AO703-$AO$1004)^2</f>
        <v>0</v>
      </c>
      <c r="AQ703" s="9" t="n">
        <f aca="false">MAX(0,AO703-$AO$1004)^2</f>
        <v>0</v>
      </c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20"/>
      <c r="CM703" s="20"/>
      <c r="CN703" s="20"/>
      <c r="CO703" s="20"/>
      <c r="CP703" s="20"/>
    </row>
    <row r="704" customFormat="false" ht="11.25" hidden="false" customHeight="false" outlineLevel="0" collapsed="false">
      <c r="A704" s="1" t="n">
        <v>702</v>
      </c>
      <c r="B704" s="9" t="n">
        <f aca="false">+Outflows!B704+Fees!B704+'Ongoing Cash Flows'!B704+'Terminal Value'!B704</f>
        <v>-87157.9169578375</v>
      </c>
      <c r="C704" s="9" t="n">
        <f aca="false">+Outflows!C704+Fees!C704+'Ongoing Cash Flows'!C704+'Terminal Value'!C704</f>
        <v>14046.6253466144</v>
      </c>
      <c r="D704" s="9" t="n">
        <f aca="false">+Outflows!D704+Fees!D704+'Ongoing Cash Flows'!D704+'Terminal Value'!D704</f>
        <v>11891.2173822701</v>
      </c>
      <c r="E704" s="9" t="n">
        <f aca="false">+Outflows!E704+Fees!E704+'Ongoing Cash Flows'!E704+'Terminal Value'!E704</f>
        <v>9946.41395169228</v>
      </c>
      <c r="F704" s="9" t="n">
        <f aca="false">+Outflows!F704+Fees!F704+'Ongoing Cash Flows'!F704+'Terminal Value'!F704</f>
        <v>9379.99859314147</v>
      </c>
      <c r="G704" s="9" t="n">
        <f aca="false">+Outflows!G704+Fees!G704+'Ongoing Cash Flows'!G704+'Terminal Value'!G704</f>
        <v>9189.69999497429</v>
      </c>
      <c r="H704" s="9" t="n">
        <f aca="false">+Outflows!H704+Fees!H704+'Ongoing Cash Flows'!H704+'Terminal Value'!H704</f>
        <v>8322.64915311593</v>
      </c>
      <c r="I704" s="9" t="n">
        <f aca="false">+Outflows!I704+Fees!I704+'Ongoing Cash Flows'!I704+'Terminal Value'!I704</f>
        <v>8180.67927884623</v>
      </c>
      <c r="J704" s="9" t="n">
        <f aca="false">+Outflows!J704+Fees!J704+'Ongoing Cash Flows'!J704+'Terminal Value'!J704</f>
        <v>8168.24507631125</v>
      </c>
      <c r="K704" s="9" t="n">
        <f aca="false">+Outflows!K704+Fees!K704+'Ongoing Cash Flows'!K704+'Terminal Value'!K704</f>
        <v>8158.82654751153</v>
      </c>
      <c r="L704" s="9" t="n">
        <f aca="false">+Outflows!L704+Fees!L704+'Ongoing Cash Flows'!L704+'Terminal Value'!L704</f>
        <v>8160.31714143084</v>
      </c>
      <c r="M704" s="9" t="n">
        <f aca="false">+Outflows!M704+Fees!M704+'Ongoing Cash Flows'!M704+'Terminal Value'!M704</f>
        <v>8132.0479132087</v>
      </c>
      <c r="N704" s="9" t="n">
        <f aca="false">+Outflows!N704+Fees!N704+'Ongoing Cash Flows'!N704+'Terminal Value'!N704</f>
        <v>8114.66440889893</v>
      </c>
      <c r="O704" s="9" t="n">
        <f aca="false">+Outflows!O704+Fees!O704+'Ongoing Cash Flows'!O704+'Terminal Value'!O704</f>
        <v>7788.27759607684</v>
      </c>
      <c r="P704" s="9" t="n">
        <f aca="false">+Outflows!P704+Fees!P704+'Ongoing Cash Flows'!P704+'Terminal Value'!P704</f>
        <v>7680.68192337311</v>
      </c>
      <c r="Q704" s="9" t="n">
        <f aca="false">+Outflows!Q704+Fees!Q704+'Ongoing Cash Flows'!Q704+'Terminal Value'!Q704</f>
        <v>7651.86255124924</v>
      </c>
      <c r="R704" s="9" t="n">
        <f aca="false">+Outflows!R704+Fees!R704+'Ongoing Cash Flows'!R704+'Terminal Value'!R704</f>
        <v>999.666444339613</v>
      </c>
      <c r="S704" s="9" t="n">
        <f aca="false">+Outflows!S704+Fees!S704+'Ongoing Cash Flows'!S704+'Terminal Value'!S704</f>
        <v>0</v>
      </c>
      <c r="T704" s="9" t="n">
        <f aca="false">+Outflows!T704+Fees!T704+'Ongoing Cash Flows'!T704+'Terminal Value'!T704</f>
        <v>0</v>
      </c>
      <c r="U704" s="9" t="n">
        <f aca="false">+Outflows!U704+Fees!U704+'Ongoing Cash Flows'!U704+'Terminal Value'!U704</f>
        <v>0</v>
      </c>
      <c r="V704" s="9" t="n">
        <f aca="false">+Outflows!V704+Fees!V704+'Ongoing Cash Flows'!V704+'Terminal Value'!V704</f>
        <v>0</v>
      </c>
      <c r="W704" s="9" t="n">
        <f aca="false">+Outflows!W704+Fees!W704+'Ongoing Cash Flows'!W704+'Terminal Value'!W704</f>
        <v>0</v>
      </c>
      <c r="X704" s="9" t="n">
        <f aca="false">+Outflows!X704+Fees!X704+'Ongoing Cash Flows'!X704+'Terminal Value'!X704</f>
        <v>0</v>
      </c>
      <c r="Y704" s="9" t="n">
        <f aca="false">+Outflows!Y704+Fees!Y704+'Ongoing Cash Flows'!Y704+'Terminal Value'!Y704</f>
        <v>0</v>
      </c>
      <c r="Z704" s="9" t="n">
        <f aca="false">+Outflows!Z704+Fees!Z704+'Ongoing Cash Flows'!Z704+'Terminal Value'!Z704</f>
        <v>0</v>
      </c>
      <c r="AA704" s="9" t="n">
        <f aca="false">+Outflows!AA704+Fees!AA704+'Ongoing Cash Flows'!AA704+'Terminal Value'!AA704</f>
        <v>0</v>
      </c>
      <c r="AB704" s="9" t="n">
        <f aca="false">+Outflows!AB704+Fees!AB704+'Ongoing Cash Flows'!AB704+'Terminal Value'!AB704</f>
        <v>0</v>
      </c>
      <c r="AC704" s="9" t="n">
        <f aca="false">+Outflows!AC704+Fees!AC704+'Ongoing Cash Flows'!AC704+'Terminal Value'!AC704</f>
        <v>0</v>
      </c>
      <c r="AD704" s="9" t="n">
        <f aca="false">+Outflows!AD704+Fees!AD704+'Ongoing Cash Flows'!AD704+'Terminal Value'!AD704</f>
        <v>0</v>
      </c>
      <c r="AE704" s="9" t="n">
        <f aca="false">+Outflows!AE704+Fees!AE704+'Ongoing Cash Flows'!AE704+'Terminal Value'!AE704</f>
        <v>0</v>
      </c>
      <c r="AF704" s="9" t="n">
        <f aca="false">+Outflows!AF704+Fees!AF704+'Ongoing Cash Flows'!AF704+'Terminal Value'!AF704</f>
        <v>0</v>
      </c>
      <c r="AG704" s="9" t="n">
        <f aca="false">+Outflows!AG704+Fees!AG704+'Ongoing Cash Flows'!AG704+'Terminal Value'!AG704</f>
        <v>0</v>
      </c>
      <c r="AH704" s="9" t="n">
        <f aca="false">+Outflows!AH704+Fees!AH704+'Ongoing Cash Flows'!AH704+'Terminal Value'!AH704</f>
        <v>0</v>
      </c>
      <c r="AI704" s="9" t="n">
        <f aca="false">+Outflows!AI704+Fees!AI704+'Ongoing Cash Flows'!AI704+'Terminal Value'!AI704</f>
        <v>0</v>
      </c>
      <c r="AJ704" s="9" t="n">
        <f aca="false">+Outflows!AJ704+Fees!AJ704+'Ongoing Cash Flows'!AJ704+'Terminal Value'!AJ704</f>
        <v>0</v>
      </c>
      <c r="AK704" s="9"/>
      <c r="AL704" s="1"/>
      <c r="AM704" s="32"/>
      <c r="AN704" s="33" t="n">
        <f aca="false">IF(ISERROR(XIRR(B704:AJ704,IRRDates)),-1,XIRR(B704:AJ704,IRRDates))</f>
        <v>0.0678333781740188</v>
      </c>
      <c r="AO704" s="9" t="n">
        <f aca="false">SUMPRODUCT(B704:AJ704,PVRf)</f>
        <v>0</v>
      </c>
      <c r="AP704" s="9" t="n">
        <f aca="false">MIN(0,AO704-$AO$1004)^2</f>
        <v>0</v>
      </c>
      <c r="AQ704" s="9" t="n">
        <f aca="false">MAX(0,AO704-$AO$1004)^2</f>
        <v>0</v>
      </c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20"/>
      <c r="CM704" s="20"/>
      <c r="CN704" s="20"/>
      <c r="CO704" s="20"/>
      <c r="CP704" s="20"/>
    </row>
    <row r="705" customFormat="false" ht="11.25" hidden="false" customHeight="false" outlineLevel="0" collapsed="false">
      <c r="A705" s="1" t="n">
        <v>703</v>
      </c>
      <c r="B705" s="9" t="n">
        <f aca="false">+Outflows!B705+Fees!B705+'Ongoing Cash Flows'!B705+'Terminal Value'!B705</f>
        <v>-93054.4367117595</v>
      </c>
      <c r="C705" s="9" t="n">
        <f aca="false">+Outflows!C705+Fees!C705+'Ongoing Cash Flows'!C705+'Terminal Value'!C705</f>
        <v>14172.2632264019</v>
      </c>
      <c r="D705" s="9" t="n">
        <f aca="false">+Outflows!D705+Fees!D705+'Ongoing Cash Flows'!D705+'Terminal Value'!D705</f>
        <v>12061.90612375</v>
      </c>
      <c r="E705" s="9" t="n">
        <f aca="false">+Outflows!E705+Fees!E705+'Ongoing Cash Flows'!E705+'Terminal Value'!E705</f>
        <v>9965.08898494493</v>
      </c>
      <c r="F705" s="9" t="n">
        <f aca="false">+Outflows!F705+Fees!F705+'Ongoing Cash Flows'!F705+'Terminal Value'!F705</f>
        <v>9705.82235077082</v>
      </c>
      <c r="G705" s="9" t="n">
        <f aca="false">+Outflows!G705+Fees!G705+'Ongoing Cash Flows'!G705+'Terminal Value'!G705</f>
        <v>9471.04797397891</v>
      </c>
      <c r="H705" s="9" t="n">
        <f aca="false">+Outflows!H705+Fees!H705+'Ongoing Cash Flows'!H705+'Terminal Value'!H705</f>
        <v>8465.47606976017</v>
      </c>
      <c r="I705" s="9" t="n">
        <f aca="false">+Outflows!I705+Fees!I705+'Ongoing Cash Flows'!I705+'Terminal Value'!I705</f>
        <v>8315.9407247854</v>
      </c>
      <c r="J705" s="9" t="n">
        <f aca="false">+Outflows!J705+Fees!J705+'Ongoing Cash Flows'!J705+'Terminal Value'!J705</f>
        <v>8303.50652225041</v>
      </c>
      <c r="K705" s="9" t="n">
        <f aca="false">+Outflows!K705+Fees!K705+'Ongoing Cash Flows'!K705+'Terminal Value'!K705</f>
        <v>8294.31725013873</v>
      </c>
      <c r="L705" s="9" t="n">
        <f aca="false">+Outflows!L705+Fees!L705+'Ongoing Cash Flows'!L705+'Terminal Value'!L705</f>
        <v>8295.57858737</v>
      </c>
      <c r="M705" s="9" t="n">
        <f aca="false">+Outflows!M705+Fees!M705+'Ongoing Cash Flows'!M705+'Terminal Value'!M705</f>
        <v>8267.5386158359</v>
      </c>
      <c r="N705" s="9" t="n">
        <f aca="false">+Outflows!N705+Fees!N705+'Ongoing Cash Flows'!N705+'Terminal Value'!N705</f>
        <v>8249.9258548381</v>
      </c>
      <c r="O705" s="9" t="n">
        <f aca="false">+Outflows!O705+Fees!O705+'Ongoing Cash Flows'!O705+'Terminal Value'!O705</f>
        <v>7923.76829870404</v>
      </c>
      <c r="P705" s="9" t="n">
        <f aca="false">+Outflows!P705+Fees!P705+'Ongoing Cash Flows'!P705+'Terminal Value'!P705</f>
        <v>7815.94336931228</v>
      </c>
      <c r="Q705" s="9" t="n">
        <f aca="false">+Outflows!Q705+Fees!Q705+'Ongoing Cash Flows'!Q705+'Terminal Value'!Q705</f>
        <v>7787.35325387645</v>
      </c>
      <c r="R705" s="9" t="n">
        <f aca="false">+Outflows!R705+Fees!R705+'Ongoing Cash Flows'!R705+'Terminal Value'!R705</f>
        <v>1067.2971673092</v>
      </c>
      <c r="S705" s="9" t="n">
        <f aca="false">+Outflows!S705+Fees!S705+'Ongoing Cash Flows'!S705+'Terminal Value'!S705</f>
        <v>0</v>
      </c>
      <c r="T705" s="9" t="n">
        <f aca="false">+Outflows!T705+Fees!T705+'Ongoing Cash Flows'!T705+'Terminal Value'!T705</f>
        <v>0</v>
      </c>
      <c r="U705" s="9" t="n">
        <f aca="false">+Outflows!U705+Fees!U705+'Ongoing Cash Flows'!U705+'Terminal Value'!U705</f>
        <v>0</v>
      </c>
      <c r="V705" s="9" t="n">
        <f aca="false">+Outflows!V705+Fees!V705+'Ongoing Cash Flows'!V705+'Terminal Value'!V705</f>
        <v>0</v>
      </c>
      <c r="W705" s="9" t="n">
        <f aca="false">+Outflows!W705+Fees!W705+'Ongoing Cash Flows'!W705+'Terminal Value'!W705</f>
        <v>0</v>
      </c>
      <c r="X705" s="9" t="n">
        <f aca="false">+Outflows!X705+Fees!X705+'Ongoing Cash Flows'!X705+'Terminal Value'!X705</f>
        <v>0</v>
      </c>
      <c r="Y705" s="9" t="n">
        <f aca="false">+Outflows!Y705+Fees!Y705+'Ongoing Cash Flows'!Y705+'Terminal Value'!Y705</f>
        <v>0</v>
      </c>
      <c r="Z705" s="9" t="n">
        <f aca="false">+Outflows!Z705+Fees!Z705+'Ongoing Cash Flows'!Z705+'Terminal Value'!Z705</f>
        <v>0</v>
      </c>
      <c r="AA705" s="9" t="n">
        <f aca="false">+Outflows!AA705+Fees!AA705+'Ongoing Cash Flows'!AA705+'Terminal Value'!AA705</f>
        <v>0</v>
      </c>
      <c r="AB705" s="9" t="n">
        <f aca="false">+Outflows!AB705+Fees!AB705+'Ongoing Cash Flows'!AB705+'Terminal Value'!AB705</f>
        <v>0</v>
      </c>
      <c r="AC705" s="9" t="n">
        <f aca="false">+Outflows!AC705+Fees!AC705+'Ongoing Cash Flows'!AC705+'Terminal Value'!AC705</f>
        <v>0</v>
      </c>
      <c r="AD705" s="9" t="n">
        <f aca="false">+Outflows!AD705+Fees!AD705+'Ongoing Cash Flows'!AD705+'Terminal Value'!AD705</f>
        <v>0</v>
      </c>
      <c r="AE705" s="9" t="n">
        <f aca="false">+Outflows!AE705+Fees!AE705+'Ongoing Cash Flows'!AE705+'Terminal Value'!AE705</f>
        <v>0</v>
      </c>
      <c r="AF705" s="9" t="n">
        <f aca="false">+Outflows!AF705+Fees!AF705+'Ongoing Cash Flows'!AF705+'Terminal Value'!AF705</f>
        <v>0</v>
      </c>
      <c r="AG705" s="9" t="n">
        <f aca="false">+Outflows!AG705+Fees!AG705+'Ongoing Cash Flows'!AG705+'Terminal Value'!AG705</f>
        <v>0</v>
      </c>
      <c r="AH705" s="9" t="n">
        <f aca="false">+Outflows!AH705+Fees!AH705+'Ongoing Cash Flows'!AH705+'Terminal Value'!AH705</f>
        <v>0</v>
      </c>
      <c r="AI705" s="9" t="n">
        <f aca="false">+Outflows!AI705+Fees!AI705+'Ongoing Cash Flows'!AI705+'Terminal Value'!AI705</f>
        <v>0</v>
      </c>
      <c r="AJ705" s="9" t="n">
        <f aca="false">+Outflows!AJ705+Fees!AJ705+'Ongoing Cash Flows'!AJ705+'Terminal Value'!AJ705</f>
        <v>0</v>
      </c>
      <c r="AK705" s="9"/>
      <c r="AL705" s="1"/>
      <c r="AM705" s="32"/>
      <c r="AN705" s="33" t="n">
        <f aca="false">IF(ISERROR(XIRR(B705:AJ705,IRRDates)),-1,XIRR(B705:AJ705,IRRDates))</f>
        <v>0.0594630928969232</v>
      </c>
      <c r="AO705" s="9" t="n">
        <f aca="false">SUMPRODUCT(B705:AJ705,PVRf)</f>
        <v>0</v>
      </c>
      <c r="AP705" s="9" t="n">
        <f aca="false">MIN(0,AO705-$AO$1004)^2</f>
        <v>0</v>
      </c>
      <c r="AQ705" s="9" t="n">
        <f aca="false">MAX(0,AO705-$AO$1004)^2</f>
        <v>0</v>
      </c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20"/>
      <c r="CM705" s="20"/>
      <c r="CN705" s="20"/>
      <c r="CO705" s="20"/>
      <c r="CP705" s="20"/>
    </row>
    <row r="706" customFormat="false" ht="11.25" hidden="false" customHeight="false" outlineLevel="0" collapsed="false">
      <c r="A706" s="1" t="n">
        <v>704</v>
      </c>
      <c r="B706" s="9" t="n">
        <f aca="false">+Outflows!B706+Fees!B706+'Ongoing Cash Flows'!B706+'Terminal Value'!B706</f>
        <v>-100086.608312906</v>
      </c>
      <c r="C706" s="9" t="n">
        <f aca="false">+Outflows!C706+Fees!C706+'Ongoing Cash Flows'!C706+'Terminal Value'!C706</f>
        <v>14292.468685593</v>
      </c>
      <c r="D706" s="9" t="n">
        <f aca="false">+Outflows!D706+Fees!D706+'Ongoing Cash Flows'!D706+'Terminal Value'!D706</f>
        <v>12356.3061938544</v>
      </c>
      <c r="E706" s="9" t="n">
        <f aca="false">+Outflows!E706+Fees!E706+'Ongoing Cash Flows'!E706+'Terminal Value'!E706</f>
        <v>10347.1797304093</v>
      </c>
      <c r="F706" s="9" t="n">
        <f aca="false">+Outflows!F706+Fees!F706+'Ongoing Cash Flows'!F706+'Terminal Value'!F706</f>
        <v>9919.14862461735</v>
      </c>
      <c r="G706" s="9" t="n">
        <f aca="false">+Outflows!G706+Fees!G706+'Ongoing Cash Flows'!G706+'Terminal Value'!G706</f>
        <v>9479.20593008613</v>
      </c>
      <c r="H706" s="9" t="n">
        <f aca="false">+Outflows!H706+Fees!H706+'Ongoing Cash Flows'!H706+'Terminal Value'!H706</f>
        <v>8635.81101800432</v>
      </c>
      <c r="I706" s="9" t="n">
        <f aca="false">+Outflows!I706+Fees!I706+'Ongoing Cash Flows'!I706+'Terminal Value'!I706</f>
        <v>8477.25311557842</v>
      </c>
      <c r="J706" s="9" t="n">
        <f aca="false">+Outflows!J706+Fees!J706+'Ongoing Cash Flows'!J706+'Terminal Value'!J706</f>
        <v>8464.81891304343</v>
      </c>
      <c r="K706" s="9" t="n">
        <f aca="false">+Outflows!K706+Fees!K706+'Ongoing Cash Flows'!K706+'Terminal Value'!K706</f>
        <v>8455.9030517636</v>
      </c>
      <c r="L706" s="9" t="n">
        <f aca="false">+Outflows!L706+Fees!L706+'Ongoing Cash Flows'!L706+'Terminal Value'!L706</f>
        <v>8456.89097816303</v>
      </c>
      <c r="M706" s="9" t="n">
        <f aca="false">+Outflows!M706+Fees!M706+'Ongoing Cash Flows'!M706+'Terminal Value'!M706</f>
        <v>8429.12441746078</v>
      </c>
      <c r="N706" s="9" t="n">
        <f aca="false">+Outflows!N706+Fees!N706+'Ongoing Cash Flows'!N706+'Terminal Value'!N706</f>
        <v>8411.23824563112</v>
      </c>
      <c r="O706" s="9" t="n">
        <f aca="false">+Outflows!O706+Fees!O706+'Ongoing Cash Flows'!O706+'Terminal Value'!O706</f>
        <v>8085.35410032892</v>
      </c>
      <c r="P706" s="9" t="n">
        <f aca="false">+Outflows!P706+Fees!P706+'Ongoing Cash Flows'!P706+'Terminal Value'!P706</f>
        <v>7977.2557601053</v>
      </c>
      <c r="Q706" s="9" t="n">
        <f aca="false">+Outflows!Q706+Fees!Q706+'Ongoing Cash Flows'!Q706+'Terminal Value'!Q706</f>
        <v>7948.93905550132</v>
      </c>
      <c r="R706" s="9" t="n">
        <f aca="false">+Outflows!R706+Fees!R706+'Ongoing Cash Flows'!R706+'Terminal Value'!R706</f>
        <v>1147.95336270571</v>
      </c>
      <c r="S706" s="9" t="n">
        <f aca="false">+Outflows!S706+Fees!S706+'Ongoing Cash Flows'!S706+'Terminal Value'!S706</f>
        <v>0</v>
      </c>
      <c r="T706" s="9" t="n">
        <f aca="false">+Outflows!T706+Fees!T706+'Ongoing Cash Flows'!T706+'Terminal Value'!T706</f>
        <v>0</v>
      </c>
      <c r="U706" s="9" t="n">
        <f aca="false">+Outflows!U706+Fees!U706+'Ongoing Cash Flows'!U706+'Terminal Value'!U706</f>
        <v>0</v>
      </c>
      <c r="V706" s="9" t="n">
        <f aca="false">+Outflows!V706+Fees!V706+'Ongoing Cash Flows'!V706+'Terminal Value'!V706</f>
        <v>0</v>
      </c>
      <c r="W706" s="9" t="n">
        <f aca="false">+Outflows!W706+Fees!W706+'Ongoing Cash Flows'!W706+'Terminal Value'!W706</f>
        <v>0</v>
      </c>
      <c r="X706" s="9" t="n">
        <f aca="false">+Outflows!X706+Fees!X706+'Ongoing Cash Flows'!X706+'Terminal Value'!X706</f>
        <v>0</v>
      </c>
      <c r="Y706" s="9" t="n">
        <f aca="false">+Outflows!Y706+Fees!Y706+'Ongoing Cash Flows'!Y706+'Terminal Value'!Y706</f>
        <v>0</v>
      </c>
      <c r="Z706" s="9" t="n">
        <f aca="false">+Outflows!Z706+Fees!Z706+'Ongoing Cash Flows'!Z706+'Terminal Value'!Z706</f>
        <v>0</v>
      </c>
      <c r="AA706" s="9" t="n">
        <f aca="false">+Outflows!AA706+Fees!AA706+'Ongoing Cash Flows'!AA706+'Terminal Value'!AA706</f>
        <v>0</v>
      </c>
      <c r="AB706" s="9" t="n">
        <f aca="false">+Outflows!AB706+Fees!AB706+'Ongoing Cash Flows'!AB706+'Terminal Value'!AB706</f>
        <v>0</v>
      </c>
      <c r="AC706" s="9" t="n">
        <f aca="false">+Outflows!AC706+Fees!AC706+'Ongoing Cash Flows'!AC706+'Terminal Value'!AC706</f>
        <v>0</v>
      </c>
      <c r="AD706" s="9" t="n">
        <f aca="false">+Outflows!AD706+Fees!AD706+'Ongoing Cash Flows'!AD706+'Terminal Value'!AD706</f>
        <v>0</v>
      </c>
      <c r="AE706" s="9" t="n">
        <f aca="false">+Outflows!AE706+Fees!AE706+'Ongoing Cash Flows'!AE706+'Terminal Value'!AE706</f>
        <v>0</v>
      </c>
      <c r="AF706" s="9" t="n">
        <f aca="false">+Outflows!AF706+Fees!AF706+'Ongoing Cash Flows'!AF706+'Terminal Value'!AF706</f>
        <v>0</v>
      </c>
      <c r="AG706" s="9" t="n">
        <f aca="false">+Outflows!AG706+Fees!AG706+'Ongoing Cash Flows'!AG706+'Terminal Value'!AG706</f>
        <v>0</v>
      </c>
      <c r="AH706" s="9" t="n">
        <f aca="false">+Outflows!AH706+Fees!AH706+'Ongoing Cash Flows'!AH706+'Terminal Value'!AH706</f>
        <v>0</v>
      </c>
      <c r="AI706" s="9" t="n">
        <f aca="false">+Outflows!AI706+Fees!AI706+'Ongoing Cash Flows'!AI706+'Terminal Value'!AI706</f>
        <v>0</v>
      </c>
      <c r="AJ706" s="9" t="n">
        <f aca="false">+Outflows!AJ706+Fees!AJ706+'Ongoing Cash Flows'!AJ706+'Terminal Value'!AJ706</f>
        <v>0</v>
      </c>
      <c r="AK706" s="9"/>
      <c r="AL706" s="1"/>
      <c r="AM706" s="32"/>
      <c r="AN706" s="33" t="n">
        <f aca="false">IF(ISERROR(XIRR(B706:AJ706,IRRDates)),-1,XIRR(B706:AJ706,IRRDates))</f>
        <v>0.0505754947205282</v>
      </c>
      <c r="AO706" s="9" t="n">
        <f aca="false">SUMPRODUCT(B706:AJ706,PVRf)</f>
        <v>0</v>
      </c>
      <c r="AP706" s="9" t="n">
        <f aca="false">MIN(0,AO706-$AO$1004)^2</f>
        <v>0</v>
      </c>
      <c r="AQ706" s="9" t="n">
        <f aca="false">MAX(0,AO706-$AO$1004)^2</f>
        <v>0</v>
      </c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20"/>
      <c r="CM706" s="20"/>
      <c r="CN706" s="20"/>
      <c r="CO706" s="20"/>
      <c r="CP706" s="20"/>
    </row>
    <row r="707" customFormat="false" ht="11.25" hidden="false" customHeight="false" outlineLevel="0" collapsed="false">
      <c r="A707" s="1" t="n">
        <v>705</v>
      </c>
      <c r="B707" s="9" t="n">
        <f aca="false">+Outflows!B707+Fees!B707+'Ongoing Cash Flows'!B707+'Terminal Value'!B707</f>
        <v>-89805.7112380423</v>
      </c>
      <c r="C707" s="9" t="n">
        <f aca="false">+Outflows!C707+Fees!C707+'Ongoing Cash Flows'!C707+'Terminal Value'!C707</f>
        <v>13981.94829617</v>
      </c>
      <c r="D707" s="9" t="n">
        <f aca="false">+Outflows!D707+Fees!D707+'Ongoing Cash Flows'!D707+'Terminal Value'!D707</f>
        <v>12005.6884680545</v>
      </c>
      <c r="E707" s="9" t="n">
        <f aca="false">+Outflows!E707+Fees!E707+'Ongoing Cash Flows'!E707+'Terminal Value'!E707</f>
        <v>10024.9110304124</v>
      </c>
      <c r="F707" s="9" t="n">
        <f aca="false">+Outflows!F707+Fees!F707+'Ongoing Cash Flows'!F707+'Terminal Value'!F707</f>
        <v>9565.05957050995</v>
      </c>
      <c r="G707" s="9" t="n">
        <f aca="false">+Outflows!G707+Fees!G707+'Ongoing Cash Flows'!G707+'Terminal Value'!G707</f>
        <v>9227.51338903208</v>
      </c>
      <c r="H707" s="9" t="n">
        <f aca="false">+Outflows!H707+Fees!H707+'Ongoing Cash Flows'!H707+'Terminal Value'!H707</f>
        <v>8386.78466164167</v>
      </c>
      <c r="I707" s="9" t="n">
        <f aca="false">+Outflows!I707+Fees!I707+'Ongoing Cash Flows'!I707+'Terminal Value'!I707</f>
        <v>8241.41756139871</v>
      </c>
      <c r="J707" s="9" t="n">
        <f aca="false">+Outflows!J707+Fees!J707+'Ongoing Cash Flows'!J707+'Terminal Value'!J707</f>
        <v>8228.98335886372</v>
      </c>
      <c r="K707" s="9" t="n">
        <f aca="false">+Outflows!K707+Fees!K707+'Ongoing Cash Flows'!K707+'Terminal Value'!K707</f>
        <v>8219.66777630561</v>
      </c>
      <c r="L707" s="9" t="n">
        <f aca="false">+Outflows!L707+Fees!L707+'Ongoing Cash Flows'!L707+'Terminal Value'!L707</f>
        <v>8221.05542398331</v>
      </c>
      <c r="M707" s="9" t="n">
        <f aca="false">+Outflows!M707+Fees!M707+'Ongoing Cash Flows'!M707+'Terminal Value'!M707</f>
        <v>8192.88914200279</v>
      </c>
      <c r="N707" s="9" t="n">
        <f aca="false">+Outflows!N707+Fees!N707+'Ongoing Cash Flows'!N707+'Terminal Value'!N707</f>
        <v>8175.4026914514</v>
      </c>
      <c r="O707" s="9" t="n">
        <f aca="false">+Outflows!O707+Fees!O707+'Ongoing Cash Flows'!O707+'Terminal Value'!O707</f>
        <v>7849.11882487093</v>
      </c>
      <c r="P707" s="9" t="n">
        <f aca="false">+Outflows!P707+Fees!P707+'Ongoing Cash Flows'!P707+'Terminal Value'!P707</f>
        <v>7741.42020592558</v>
      </c>
      <c r="Q707" s="9" t="n">
        <f aca="false">+Outflows!Q707+Fees!Q707+'Ongoing Cash Flows'!Q707+'Terminal Value'!Q707</f>
        <v>7712.70378004333</v>
      </c>
      <c r="R707" s="9" t="n">
        <f aca="false">+Outflows!R707+Fees!R707+'Ongoing Cash Flows'!R707+'Terminal Value'!R707</f>
        <v>1030.03558561585</v>
      </c>
      <c r="S707" s="9" t="n">
        <f aca="false">+Outflows!S707+Fees!S707+'Ongoing Cash Flows'!S707+'Terminal Value'!S707</f>
        <v>0</v>
      </c>
      <c r="T707" s="9" t="n">
        <f aca="false">+Outflows!T707+Fees!T707+'Ongoing Cash Flows'!T707+'Terminal Value'!T707</f>
        <v>0</v>
      </c>
      <c r="U707" s="9" t="n">
        <f aca="false">+Outflows!U707+Fees!U707+'Ongoing Cash Flows'!U707+'Terminal Value'!U707</f>
        <v>0</v>
      </c>
      <c r="V707" s="9" t="n">
        <f aca="false">+Outflows!V707+Fees!V707+'Ongoing Cash Flows'!V707+'Terminal Value'!V707</f>
        <v>0</v>
      </c>
      <c r="W707" s="9" t="n">
        <f aca="false">+Outflows!W707+Fees!W707+'Ongoing Cash Flows'!W707+'Terminal Value'!W707</f>
        <v>0</v>
      </c>
      <c r="X707" s="9" t="n">
        <f aca="false">+Outflows!X707+Fees!X707+'Ongoing Cash Flows'!X707+'Terminal Value'!X707</f>
        <v>0</v>
      </c>
      <c r="Y707" s="9" t="n">
        <f aca="false">+Outflows!Y707+Fees!Y707+'Ongoing Cash Flows'!Y707+'Terminal Value'!Y707</f>
        <v>0</v>
      </c>
      <c r="Z707" s="9" t="n">
        <f aca="false">+Outflows!Z707+Fees!Z707+'Ongoing Cash Flows'!Z707+'Terminal Value'!Z707</f>
        <v>0</v>
      </c>
      <c r="AA707" s="9" t="n">
        <f aca="false">+Outflows!AA707+Fees!AA707+'Ongoing Cash Flows'!AA707+'Terminal Value'!AA707</f>
        <v>0</v>
      </c>
      <c r="AB707" s="9" t="n">
        <f aca="false">+Outflows!AB707+Fees!AB707+'Ongoing Cash Flows'!AB707+'Terminal Value'!AB707</f>
        <v>0</v>
      </c>
      <c r="AC707" s="9" t="n">
        <f aca="false">+Outflows!AC707+Fees!AC707+'Ongoing Cash Flows'!AC707+'Terminal Value'!AC707</f>
        <v>0</v>
      </c>
      <c r="AD707" s="9" t="n">
        <f aca="false">+Outflows!AD707+Fees!AD707+'Ongoing Cash Flows'!AD707+'Terminal Value'!AD707</f>
        <v>0</v>
      </c>
      <c r="AE707" s="9" t="n">
        <f aca="false">+Outflows!AE707+Fees!AE707+'Ongoing Cash Flows'!AE707+'Terminal Value'!AE707</f>
        <v>0</v>
      </c>
      <c r="AF707" s="9" t="n">
        <f aca="false">+Outflows!AF707+Fees!AF707+'Ongoing Cash Flows'!AF707+'Terminal Value'!AF707</f>
        <v>0</v>
      </c>
      <c r="AG707" s="9" t="n">
        <f aca="false">+Outflows!AG707+Fees!AG707+'Ongoing Cash Flows'!AG707+'Terminal Value'!AG707</f>
        <v>0</v>
      </c>
      <c r="AH707" s="9" t="n">
        <f aca="false">+Outflows!AH707+Fees!AH707+'Ongoing Cash Flows'!AH707+'Terminal Value'!AH707</f>
        <v>0</v>
      </c>
      <c r="AI707" s="9" t="n">
        <f aca="false">+Outflows!AI707+Fees!AI707+'Ongoing Cash Flows'!AI707+'Terminal Value'!AI707</f>
        <v>0</v>
      </c>
      <c r="AJ707" s="9" t="n">
        <f aca="false">+Outflows!AJ707+Fees!AJ707+'Ongoing Cash Flows'!AJ707+'Terminal Value'!AJ707</f>
        <v>0</v>
      </c>
      <c r="AK707" s="9"/>
      <c r="AL707" s="1"/>
      <c r="AM707" s="32"/>
      <c r="AN707" s="33" t="n">
        <f aca="false">IF(ISERROR(XIRR(B707:AJ707,IRRDates)),-1,XIRR(B707:AJ707,IRRDates))</f>
        <v>0.0638452657925947</v>
      </c>
      <c r="AO707" s="9" t="n">
        <f aca="false">SUMPRODUCT(B707:AJ707,PVRf)</f>
        <v>0</v>
      </c>
      <c r="AP707" s="9" t="n">
        <f aca="false">MIN(0,AO707-$AO$1004)^2</f>
        <v>0</v>
      </c>
      <c r="AQ707" s="9" t="n">
        <f aca="false">MAX(0,AO707-$AO$1004)^2</f>
        <v>0</v>
      </c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20"/>
      <c r="CM707" s="20"/>
      <c r="CN707" s="20"/>
      <c r="CO707" s="20"/>
      <c r="CP707" s="20"/>
    </row>
    <row r="708" customFormat="false" ht="11.25" hidden="false" customHeight="false" outlineLevel="0" collapsed="false">
      <c r="A708" s="1" t="n">
        <v>706</v>
      </c>
      <c r="B708" s="9" t="n">
        <f aca="false">+Outflows!B708+Fees!B708+'Ongoing Cash Flows'!B708+'Terminal Value'!B708</f>
        <v>-89994.0661840579</v>
      </c>
      <c r="C708" s="9" t="n">
        <f aca="false">+Outflows!C708+Fees!C708+'Ongoing Cash Flows'!C708+'Terminal Value'!C708</f>
        <v>14063.8666587432</v>
      </c>
      <c r="D708" s="9" t="n">
        <f aca="false">+Outflows!D708+Fees!D708+'Ongoing Cash Flows'!D708+'Terminal Value'!D708</f>
        <v>11943.0294849738</v>
      </c>
      <c r="E708" s="9" t="n">
        <f aca="false">+Outflows!E708+Fees!E708+'Ongoing Cash Flows'!E708+'Terminal Value'!E708</f>
        <v>9945.17140410841</v>
      </c>
      <c r="F708" s="9" t="n">
        <f aca="false">+Outflows!F708+Fees!F708+'Ongoing Cash Flows'!F708+'Terminal Value'!F708</f>
        <v>9620.3199077635</v>
      </c>
      <c r="G708" s="9" t="n">
        <f aca="false">+Outflows!G708+Fees!G708+'Ongoing Cash Flows'!G708+'Terminal Value'!G708</f>
        <v>9381.2117904783</v>
      </c>
      <c r="H708" s="9" t="n">
        <f aca="false">+Outflows!H708+Fees!H708+'Ongoing Cash Flows'!H708+'Terminal Value'!H708</f>
        <v>8391.34704034925</v>
      </c>
      <c r="I708" s="9" t="n">
        <f aca="false">+Outflows!I708+Fees!I708+'Ongoing Cash Flows'!I708+'Terminal Value'!I708</f>
        <v>8245.73827317635</v>
      </c>
      <c r="J708" s="9" t="n">
        <f aca="false">+Outflows!J708+Fees!J708+'Ongoing Cash Flows'!J708+'Terminal Value'!J708</f>
        <v>8233.30407064136</v>
      </c>
      <c r="K708" s="9" t="n">
        <f aca="false">+Outflows!K708+Fees!K708+'Ongoing Cash Flows'!K708+'Terminal Value'!K708</f>
        <v>8223.99581132356</v>
      </c>
      <c r="L708" s="9" t="n">
        <f aca="false">+Outflows!L708+Fees!L708+'Ongoing Cash Flows'!L708+'Terminal Value'!L708</f>
        <v>8225.37613576095</v>
      </c>
      <c r="M708" s="9" t="n">
        <f aca="false">+Outflows!M708+Fees!M708+'Ongoing Cash Flows'!M708+'Terminal Value'!M708</f>
        <v>8197.21717702074</v>
      </c>
      <c r="N708" s="9" t="n">
        <f aca="false">+Outflows!N708+Fees!N708+'Ongoing Cash Flows'!N708+'Terminal Value'!N708</f>
        <v>8179.72340322904</v>
      </c>
      <c r="O708" s="9" t="n">
        <f aca="false">+Outflows!O708+Fees!O708+'Ongoing Cash Flows'!O708+'Terminal Value'!O708</f>
        <v>7853.44685988887</v>
      </c>
      <c r="P708" s="9" t="n">
        <f aca="false">+Outflows!P708+Fees!P708+'Ongoing Cash Flows'!P708+'Terminal Value'!P708</f>
        <v>7745.74091770322</v>
      </c>
      <c r="Q708" s="9" t="n">
        <f aca="false">+Outflows!Q708+Fees!Q708+'Ongoing Cash Flows'!Q708+'Terminal Value'!Q708</f>
        <v>7717.03181506128</v>
      </c>
      <c r="R708" s="9" t="n">
        <f aca="false">+Outflows!R708+Fees!R708+'Ongoing Cash Flows'!R708+'Terminal Value'!R708</f>
        <v>1032.19594150467</v>
      </c>
      <c r="S708" s="9" t="n">
        <f aca="false">+Outflows!S708+Fees!S708+'Ongoing Cash Flows'!S708+'Terminal Value'!S708</f>
        <v>0</v>
      </c>
      <c r="T708" s="9" t="n">
        <f aca="false">+Outflows!T708+Fees!T708+'Ongoing Cash Flows'!T708+'Terminal Value'!T708</f>
        <v>0</v>
      </c>
      <c r="U708" s="9" t="n">
        <f aca="false">+Outflows!U708+Fees!U708+'Ongoing Cash Flows'!U708+'Terminal Value'!U708</f>
        <v>0</v>
      </c>
      <c r="V708" s="9" t="n">
        <f aca="false">+Outflows!V708+Fees!V708+'Ongoing Cash Flows'!V708+'Terminal Value'!V708</f>
        <v>0</v>
      </c>
      <c r="W708" s="9" t="n">
        <f aca="false">+Outflows!W708+Fees!W708+'Ongoing Cash Flows'!W708+'Terminal Value'!W708</f>
        <v>0</v>
      </c>
      <c r="X708" s="9" t="n">
        <f aca="false">+Outflows!X708+Fees!X708+'Ongoing Cash Flows'!X708+'Terminal Value'!X708</f>
        <v>0</v>
      </c>
      <c r="Y708" s="9" t="n">
        <f aca="false">+Outflows!Y708+Fees!Y708+'Ongoing Cash Flows'!Y708+'Terminal Value'!Y708</f>
        <v>0</v>
      </c>
      <c r="Z708" s="9" t="n">
        <f aca="false">+Outflows!Z708+Fees!Z708+'Ongoing Cash Flows'!Z708+'Terminal Value'!Z708</f>
        <v>0</v>
      </c>
      <c r="AA708" s="9" t="n">
        <f aca="false">+Outflows!AA708+Fees!AA708+'Ongoing Cash Flows'!AA708+'Terminal Value'!AA708</f>
        <v>0</v>
      </c>
      <c r="AB708" s="9" t="n">
        <f aca="false">+Outflows!AB708+Fees!AB708+'Ongoing Cash Flows'!AB708+'Terminal Value'!AB708</f>
        <v>0</v>
      </c>
      <c r="AC708" s="9" t="n">
        <f aca="false">+Outflows!AC708+Fees!AC708+'Ongoing Cash Flows'!AC708+'Terminal Value'!AC708</f>
        <v>0</v>
      </c>
      <c r="AD708" s="9" t="n">
        <f aca="false">+Outflows!AD708+Fees!AD708+'Ongoing Cash Flows'!AD708+'Terminal Value'!AD708</f>
        <v>0</v>
      </c>
      <c r="AE708" s="9" t="n">
        <f aca="false">+Outflows!AE708+Fees!AE708+'Ongoing Cash Flows'!AE708+'Terminal Value'!AE708</f>
        <v>0</v>
      </c>
      <c r="AF708" s="9" t="n">
        <f aca="false">+Outflows!AF708+Fees!AF708+'Ongoing Cash Flows'!AF708+'Terminal Value'!AF708</f>
        <v>0</v>
      </c>
      <c r="AG708" s="9" t="n">
        <f aca="false">+Outflows!AG708+Fees!AG708+'Ongoing Cash Flows'!AG708+'Terminal Value'!AG708</f>
        <v>0</v>
      </c>
      <c r="AH708" s="9" t="n">
        <f aca="false">+Outflows!AH708+Fees!AH708+'Ongoing Cash Flows'!AH708+'Terminal Value'!AH708</f>
        <v>0</v>
      </c>
      <c r="AI708" s="9" t="n">
        <f aca="false">+Outflows!AI708+Fees!AI708+'Ongoing Cash Flows'!AI708+'Terminal Value'!AI708</f>
        <v>0</v>
      </c>
      <c r="AJ708" s="9" t="n">
        <f aca="false">+Outflows!AJ708+Fees!AJ708+'Ongoing Cash Flows'!AJ708+'Terminal Value'!AJ708</f>
        <v>0</v>
      </c>
      <c r="AK708" s="9"/>
      <c r="AL708" s="1"/>
      <c r="AM708" s="32"/>
      <c r="AN708" s="33" t="n">
        <f aca="false">IF(ISERROR(XIRR(B708:AJ708,IRRDates)),-1,XIRR(B708:AJ708,IRRDates))</f>
        <v>0.0637440720017811</v>
      </c>
      <c r="AO708" s="9" t="n">
        <f aca="false">SUMPRODUCT(B708:AJ708,PVRf)</f>
        <v>0</v>
      </c>
      <c r="AP708" s="9" t="n">
        <f aca="false">MIN(0,AO708-$AO$1004)^2</f>
        <v>0</v>
      </c>
      <c r="AQ708" s="9" t="n">
        <f aca="false">MAX(0,AO708-$AO$1004)^2</f>
        <v>0</v>
      </c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20"/>
      <c r="CM708" s="20"/>
      <c r="CN708" s="20"/>
      <c r="CO708" s="20"/>
      <c r="CP708" s="20"/>
    </row>
    <row r="709" customFormat="false" ht="11.25" hidden="false" customHeight="false" outlineLevel="0" collapsed="false">
      <c r="A709" s="1" t="n">
        <v>707</v>
      </c>
      <c r="B709" s="9" t="n">
        <f aca="false">+Outflows!B709+Fees!B709+'Ongoing Cash Flows'!B709+'Terminal Value'!B709</f>
        <v>-98673.9562263032</v>
      </c>
      <c r="C709" s="9" t="n">
        <f aca="false">+Outflows!C709+Fees!C709+'Ongoing Cash Flows'!C709+'Terminal Value'!C709</f>
        <v>14251.1172321571</v>
      </c>
      <c r="D709" s="9" t="n">
        <f aca="false">+Outflows!D709+Fees!D709+'Ongoing Cash Flows'!D709+'Terminal Value'!D709</f>
        <v>12314.87370146</v>
      </c>
      <c r="E709" s="9" t="n">
        <f aca="false">+Outflows!E709+Fees!E709+'Ongoing Cash Flows'!E709+'Terminal Value'!E709</f>
        <v>10230.9064268703</v>
      </c>
      <c r="F709" s="9" t="n">
        <f aca="false">+Outflows!F709+Fees!F709+'Ongoing Cash Flows'!F709+'Terminal Value'!F709</f>
        <v>9890.67526509218</v>
      </c>
      <c r="G709" s="9" t="n">
        <f aca="false">+Outflows!G709+Fees!G709+'Ongoing Cash Flows'!G709+'Terminal Value'!G709</f>
        <v>9485.99827262207</v>
      </c>
      <c r="H709" s="9" t="n">
        <f aca="false">+Outflows!H709+Fees!H709+'Ongoing Cash Flows'!H709+'Terminal Value'!H709</f>
        <v>8601.59342012613</v>
      </c>
      <c r="I709" s="9" t="n">
        <f aca="false">+Outflows!I709+Fees!I709+'Ongoing Cash Flows'!I709+'Terminal Value'!I709</f>
        <v>8444.84800683343</v>
      </c>
      <c r="J709" s="9" t="n">
        <f aca="false">+Outflows!J709+Fees!J709+'Ongoing Cash Flows'!J709+'Terminal Value'!J709</f>
        <v>8432.41380429843</v>
      </c>
      <c r="K709" s="9" t="n">
        <f aca="false">+Outflows!K709+Fees!K709+'Ongoing Cash Flows'!K709+'Terminal Value'!K709</f>
        <v>8423.44301910547</v>
      </c>
      <c r="L709" s="9" t="n">
        <f aca="false">+Outflows!L709+Fees!L709+'Ongoing Cash Flows'!L709+'Terminal Value'!L709</f>
        <v>8424.48586941802</v>
      </c>
      <c r="M709" s="9" t="n">
        <f aca="false">+Outflows!M709+Fees!M709+'Ongoing Cash Flows'!M709+'Terminal Value'!M709</f>
        <v>8396.66438480265</v>
      </c>
      <c r="N709" s="9" t="n">
        <f aca="false">+Outflows!N709+Fees!N709+'Ongoing Cash Flows'!N709+'Terminal Value'!N709</f>
        <v>8378.83313688612</v>
      </c>
      <c r="O709" s="9" t="n">
        <f aca="false">+Outflows!O709+Fees!O709+'Ongoing Cash Flows'!O709+'Terminal Value'!O709</f>
        <v>8052.89406767079</v>
      </c>
      <c r="P709" s="9" t="n">
        <f aca="false">+Outflows!P709+Fees!P709+'Ongoing Cash Flows'!P709+'Terminal Value'!P709</f>
        <v>7944.8506513603</v>
      </c>
      <c r="Q709" s="9" t="n">
        <f aca="false">+Outflows!Q709+Fees!Q709+'Ongoing Cash Flows'!Q709+'Terminal Value'!Q709</f>
        <v>7916.47902284319</v>
      </c>
      <c r="R709" s="9" t="n">
        <f aca="false">+Outflows!R709+Fees!R709+'Ongoing Cash Flows'!R709+'Terminal Value'!R709</f>
        <v>1131.75080833321</v>
      </c>
      <c r="S709" s="9" t="n">
        <f aca="false">+Outflows!S709+Fees!S709+'Ongoing Cash Flows'!S709+'Terminal Value'!S709</f>
        <v>0</v>
      </c>
      <c r="T709" s="9" t="n">
        <f aca="false">+Outflows!T709+Fees!T709+'Ongoing Cash Flows'!T709+'Terminal Value'!T709</f>
        <v>0</v>
      </c>
      <c r="U709" s="9" t="n">
        <f aca="false">+Outflows!U709+Fees!U709+'Ongoing Cash Flows'!U709+'Terminal Value'!U709</f>
        <v>0</v>
      </c>
      <c r="V709" s="9" t="n">
        <f aca="false">+Outflows!V709+Fees!V709+'Ongoing Cash Flows'!V709+'Terminal Value'!V709</f>
        <v>0</v>
      </c>
      <c r="W709" s="9" t="n">
        <f aca="false">+Outflows!W709+Fees!W709+'Ongoing Cash Flows'!W709+'Terminal Value'!W709</f>
        <v>0</v>
      </c>
      <c r="X709" s="9" t="n">
        <f aca="false">+Outflows!X709+Fees!X709+'Ongoing Cash Flows'!X709+'Terminal Value'!X709</f>
        <v>0</v>
      </c>
      <c r="Y709" s="9" t="n">
        <f aca="false">+Outflows!Y709+Fees!Y709+'Ongoing Cash Flows'!Y709+'Terminal Value'!Y709</f>
        <v>0</v>
      </c>
      <c r="Z709" s="9" t="n">
        <f aca="false">+Outflows!Z709+Fees!Z709+'Ongoing Cash Flows'!Z709+'Terminal Value'!Z709</f>
        <v>0</v>
      </c>
      <c r="AA709" s="9" t="n">
        <f aca="false">+Outflows!AA709+Fees!AA709+'Ongoing Cash Flows'!AA709+'Terminal Value'!AA709</f>
        <v>0</v>
      </c>
      <c r="AB709" s="9" t="n">
        <f aca="false">+Outflows!AB709+Fees!AB709+'Ongoing Cash Flows'!AB709+'Terminal Value'!AB709</f>
        <v>0</v>
      </c>
      <c r="AC709" s="9" t="n">
        <f aca="false">+Outflows!AC709+Fees!AC709+'Ongoing Cash Flows'!AC709+'Terminal Value'!AC709</f>
        <v>0</v>
      </c>
      <c r="AD709" s="9" t="n">
        <f aca="false">+Outflows!AD709+Fees!AD709+'Ongoing Cash Flows'!AD709+'Terminal Value'!AD709</f>
        <v>0</v>
      </c>
      <c r="AE709" s="9" t="n">
        <f aca="false">+Outflows!AE709+Fees!AE709+'Ongoing Cash Flows'!AE709+'Terminal Value'!AE709</f>
        <v>0</v>
      </c>
      <c r="AF709" s="9" t="n">
        <f aca="false">+Outflows!AF709+Fees!AF709+'Ongoing Cash Flows'!AF709+'Terminal Value'!AF709</f>
        <v>0</v>
      </c>
      <c r="AG709" s="9" t="n">
        <f aca="false">+Outflows!AG709+Fees!AG709+'Ongoing Cash Flows'!AG709+'Terminal Value'!AG709</f>
        <v>0</v>
      </c>
      <c r="AH709" s="9" t="n">
        <f aca="false">+Outflows!AH709+Fees!AH709+'Ongoing Cash Flows'!AH709+'Terminal Value'!AH709</f>
        <v>0</v>
      </c>
      <c r="AI709" s="9" t="n">
        <f aca="false">+Outflows!AI709+Fees!AI709+'Ongoing Cash Flows'!AI709+'Terminal Value'!AI709</f>
        <v>0</v>
      </c>
      <c r="AJ709" s="9" t="n">
        <f aca="false">+Outflows!AJ709+Fees!AJ709+'Ongoing Cash Flows'!AJ709+'Terminal Value'!AJ709</f>
        <v>0</v>
      </c>
      <c r="AK709" s="9"/>
      <c r="AL709" s="1"/>
      <c r="AM709" s="32"/>
      <c r="AN709" s="33" t="n">
        <f aca="false">IF(ISERROR(XIRR(B709:AJ709,IRRDates)),-1,XIRR(B709:AJ709,IRRDates))</f>
        <v>0.052245568323379</v>
      </c>
      <c r="AO709" s="9" t="n">
        <f aca="false">SUMPRODUCT(B709:AJ709,PVRf)</f>
        <v>0</v>
      </c>
      <c r="AP709" s="9" t="n">
        <f aca="false">MIN(0,AO709-$AO$1004)^2</f>
        <v>0</v>
      </c>
      <c r="AQ709" s="9" t="n">
        <f aca="false">MAX(0,AO709-$AO$1004)^2</f>
        <v>0</v>
      </c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20"/>
      <c r="CM709" s="20"/>
      <c r="CN709" s="20"/>
      <c r="CO709" s="20"/>
      <c r="CP709" s="20"/>
    </row>
    <row r="710" customFormat="false" ht="11.25" hidden="false" customHeight="false" outlineLevel="0" collapsed="false">
      <c r="A710" s="1" t="n">
        <v>708</v>
      </c>
      <c r="B710" s="9" t="n">
        <f aca="false">+Outflows!B710+Fees!B710+'Ongoing Cash Flows'!B710+'Terminal Value'!B710</f>
        <v>-94093.6981295393</v>
      </c>
      <c r="C710" s="9" t="n">
        <f aca="false">+Outflows!C710+Fees!C710+'Ongoing Cash Flows'!C710+'Terminal Value'!C710</f>
        <v>14209.980666332</v>
      </c>
      <c r="D710" s="9" t="n">
        <f aca="false">+Outflows!D710+Fees!D710+'Ongoing Cash Flows'!D710+'Terminal Value'!D710</f>
        <v>12169.1221429136</v>
      </c>
      <c r="E710" s="9" t="n">
        <f aca="false">+Outflows!E710+Fees!E710+'Ongoing Cash Flows'!E710+'Terminal Value'!E710</f>
        <v>10125.3792237401</v>
      </c>
      <c r="F710" s="9" t="n">
        <f aca="false">+Outflows!F710+Fees!F710+'Ongoing Cash Flows'!F710+'Terminal Value'!F710</f>
        <v>9681.54250319122</v>
      </c>
      <c r="G710" s="9" t="n">
        <f aca="false">+Outflows!G710+Fees!G710+'Ongoing Cash Flows'!G710+'Terminal Value'!G710</f>
        <v>9475.2313240691</v>
      </c>
      <c r="H710" s="9" t="n">
        <f aca="false">+Outflows!H710+Fees!H710+'Ongoing Cash Flows'!H710+'Terminal Value'!H710</f>
        <v>8490.64930924437</v>
      </c>
      <c r="I710" s="9" t="n">
        <f aca="false">+Outflows!I710+Fees!I710+'Ongoing Cash Flows'!I710+'Terminal Value'!I710</f>
        <v>8339.78055030014</v>
      </c>
      <c r="J710" s="9" t="n">
        <f aca="false">+Outflows!J710+Fees!J710+'Ongoing Cash Flows'!J710+'Terminal Value'!J710</f>
        <v>8327.34634776515</v>
      </c>
      <c r="K710" s="9" t="n">
        <f aca="false">+Outflows!K710+Fees!K710+'Ongoing Cash Flows'!K710+'Terminal Value'!K710</f>
        <v>8318.19748213738</v>
      </c>
      <c r="L710" s="9" t="n">
        <f aca="false">+Outflows!L710+Fees!L710+'Ongoing Cash Flows'!L710+'Terminal Value'!L710</f>
        <v>8319.41841288474</v>
      </c>
      <c r="M710" s="9" t="n">
        <f aca="false">+Outflows!M710+Fees!M710+'Ongoing Cash Flows'!M710+'Terminal Value'!M710</f>
        <v>8291.41884783456</v>
      </c>
      <c r="N710" s="9" t="n">
        <f aca="false">+Outflows!N710+Fees!N710+'Ongoing Cash Flows'!N710+'Terminal Value'!N710</f>
        <v>8273.76568035283</v>
      </c>
      <c r="O710" s="9" t="n">
        <f aca="false">+Outflows!O710+Fees!O710+'Ongoing Cash Flows'!O710+'Terminal Value'!O710</f>
        <v>7947.6485307027</v>
      </c>
      <c r="P710" s="9" t="n">
        <f aca="false">+Outflows!P710+Fees!P710+'Ongoing Cash Flows'!P710+'Terminal Value'!P710</f>
        <v>7839.78319482701</v>
      </c>
      <c r="Q710" s="9" t="n">
        <f aca="false">+Outflows!Q710+Fees!Q710+'Ongoing Cash Flows'!Q710+'Terminal Value'!Q710</f>
        <v>7811.2334858751</v>
      </c>
      <c r="R710" s="9" t="n">
        <f aca="false">+Outflows!R710+Fees!R710+'Ongoing Cash Flows'!R710+'Terminal Value'!R710</f>
        <v>1079.21708006656</v>
      </c>
      <c r="S710" s="9" t="n">
        <f aca="false">+Outflows!S710+Fees!S710+'Ongoing Cash Flows'!S710+'Terminal Value'!S710</f>
        <v>0</v>
      </c>
      <c r="T710" s="9" t="n">
        <f aca="false">+Outflows!T710+Fees!T710+'Ongoing Cash Flows'!T710+'Terminal Value'!T710</f>
        <v>0</v>
      </c>
      <c r="U710" s="9" t="n">
        <f aca="false">+Outflows!U710+Fees!U710+'Ongoing Cash Flows'!U710+'Terminal Value'!U710</f>
        <v>0</v>
      </c>
      <c r="V710" s="9" t="n">
        <f aca="false">+Outflows!V710+Fees!V710+'Ongoing Cash Flows'!V710+'Terminal Value'!V710</f>
        <v>0</v>
      </c>
      <c r="W710" s="9" t="n">
        <f aca="false">+Outflows!W710+Fees!W710+'Ongoing Cash Flows'!W710+'Terminal Value'!W710</f>
        <v>0</v>
      </c>
      <c r="X710" s="9" t="n">
        <f aca="false">+Outflows!X710+Fees!X710+'Ongoing Cash Flows'!X710+'Terminal Value'!X710</f>
        <v>0</v>
      </c>
      <c r="Y710" s="9" t="n">
        <f aca="false">+Outflows!Y710+Fees!Y710+'Ongoing Cash Flows'!Y710+'Terminal Value'!Y710</f>
        <v>0</v>
      </c>
      <c r="Z710" s="9" t="n">
        <f aca="false">+Outflows!Z710+Fees!Z710+'Ongoing Cash Flows'!Z710+'Terminal Value'!Z710</f>
        <v>0</v>
      </c>
      <c r="AA710" s="9" t="n">
        <f aca="false">+Outflows!AA710+Fees!AA710+'Ongoing Cash Flows'!AA710+'Terminal Value'!AA710</f>
        <v>0</v>
      </c>
      <c r="AB710" s="9" t="n">
        <f aca="false">+Outflows!AB710+Fees!AB710+'Ongoing Cash Flows'!AB710+'Terminal Value'!AB710</f>
        <v>0</v>
      </c>
      <c r="AC710" s="9" t="n">
        <f aca="false">+Outflows!AC710+Fees!AC710+'Ongoing Cash Flows'!AC710+'Terminal Value'!AC710</f>
        <v>0</v>
      </c>
      <c r="AD710" s="9" t="n">
        <f aca="false">+Outflows!AD710+Fees!AD710+'Ongoing Cash Flows'!AD710+'Terminal Value'!AD710</f>
        <v>0</v>
      </c>
      <c r="AE710" s="9" t="n">
        <f aca="false">+Outflows!AE710+Fees!AE710+'Ongoing Cash Flows'!AE710+'Terminal Value'!AE710</f>
        <v>0</v>
      </c>
      <c r="AF710" s="9" t="n">
        <f aca="false">+Outflows!AF710+Fees!AF710+'Ongoing Cash Flows'!AF710+'Terminal Value'!AF710</f>
        <v>0</v>
      </c>
      <c r="AG710" s="9" t="n">
        <f aca="false">+Outflows!AG710+Fees!AG710+'Ongoing Cash Flows'!AG710+'Terminal Value'!AG710</f>
        <v>0</v>
      </c>
      <c r="AH710" s="9" t="n">
        <f aca="false">+Outflows!AH710+Fees!AH710+'Ongoing Cash Flows'!AH710+'Terminal Value'!AH710</f>
        <v>0</v>
      </c>
      <c r="AI710" s="9" t="n">
        <f aca="false">+Outflows!AI710+Fees!AI710+'Ongoing Cash Flows'!AI710+'Terminal Value'!AI710</f>
        <v>0</v>
      </c>
      <c r="AJ710" s="9" t="n">
        <f aca="false">+Outflows!AJ710+Fees!AJ710+'Ongoing Cash Flows'!AJ710+'Terminal Value'!AJ710</f>
        <v>0</v>
      </c>
      <c r="AK710" s="9"/>
      <c r="AL710" s="1"/>
      <c r="AM710" s="32"/>
      <c r="AN710" s="33" t="n">
        <f aca="false">IF(ISERROR(XIRR(B710:AJ710,IRRDates)),-1,XIRR(B710:AJ710,IRRDates))</f>
        <v>0.0582927891158374</v>
      </c>
      <c r="AO710" s="9" t="n">
        <f aca="false">SUMPRODUCT(B710:AJ710,PVRf)</f>
        <v>0</v>
      </c>
      <c r="AP710" s="9" t="n">
        <f aca="false">MIN(0,AO710-$AO$1004)^2</f>
        <v>0</v>
      </c>
      <c r="AQ710" s="9" t="n">
        <f aca="false">MAX(0,AO710-$AO$1004)^2</f>
        <v>0</v>
      </c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20"/>
      <c r="CM710" s="20"/>
      <c r="CN710" s="20"/>
      <c r="CO710" s="20"/>
      <c r="CP710" s="20"/>
    </row>
    <row r="711" customFormat="false" ht="11.25" hidden="false" customHeight="false" outlineLevel="0" collapsed="false">
      <c r="A711" s="1" t="n">
        <v>709</v>
      </c>
      <c r="B711" s="9" t="n">
        <f aca="false">+Outflows!B711+Fees!B711+'Ongoing Cash Flows'!B711+'Terminal Value'!B711</f>
        <v>-88800.4703625946</v>
      </c>
      <c r="C711" s="9" t="n">
        <f aca="false">+Outflows!C711+Fees!C711+'Ongoing Cash Flows'!C711+'Terminal Value'!C711</f>
        <v>14107.4916087402</v>
      </c>
      <c r="D711" s="9" t="n">
        <f aca="false">+Outflows!D711+Fees!D711+'Ongoing Cash Flows'!D711+'Terminal Value'!D711</f>
        <v>11944.6419084385</v>
      </c>
      <c r="E711" s="9" t="n">
        <f aca="false">+Outflows!E711+Fees!E711+'Ongoing Cash Flows'!E711+'Terminal Value'!E711</f>
        <v>9997.88779820737</v>
      </c>
      <c r="F711" s="9" t="n">
        <f aca="false">+Outflows!F711+Fees!F711+'Ongoing Cash Flows'!F711+'Terminal Value'!F711</f>
        <v>9515.67702598604</v>
      </c>
      <c r="G711" s="9" t="n">
        <f aca="false">+Outflows!G711+Fees!G711+'Ongoing Cash Flows'!G711+'Terminal Value'!G711</f>
        <v>9322.26992293694</v>
      </c>
      <c r="H711" s="9" t="n">
        <f aca="false">+Outflows!H711+Fees!H711+'Ongoing Cash Flows'!H711+'Terminal Value'!H711</f>
        <v>8362.43547589877</v>
      </c>
      <c r="I711" s="9" t="n">
        <f aca="false">+Outflows!I711+Fees!I711+'Ongoing Cash Flows'!I711+'Terminal Value'!I711</f>
        <v>8218.35813990864</v>
      </c>
      <c r="J711" s="9" t="n">
        <f aca="false">+Outflows!J711+Fees!J711+'Ongoing Cash Flows'!J711+'Terminal Value'!J711</f>
        <v>8205.92393737365</v>
      </c>
      <c r="K711" s="9" t="n">
        <f aca="false">+Outflows!K711+Fees!K711+'Ongoing Cash Flows'!K711+'Terminal Value'!K711</f>
        <v>8196.56927105031</v>
      </c>
      <c r="L711" s="9" t="n">
        <f aca="false">+Outflows!L711+Fees!L711+'Ongoing Cash Flows'!L711+'Terminal Value'!L711</f>
        <v>8197.99600249324</v>
      </c>
      <c r="M711" s="9" t="n">
        <f aca="false">+Outflows!M711+Fees!M711+'Ongoing Cash Flows'!M711+'Terminal Value'!M711</f>
        <v>8169.79063674748</v>
      </c>
      <c r="N711" s="9" t="n">
        <f aca="false">+Outflows!N711+Fees!N711+'Ongoing Cash Flows'!N711+'Terminal Value'!N711</f>
        <v>8152.34326996133</v>
      </c>
      <c r="O711" s="9" t="n">
        <f aca="false">+Outflows!O711+Fees!O711+'Ongoing Cash Flows'!O711+'Terminal Value'!O711</f>
        <v>7826.02031961562</v>
      </c>
      <c r="P711" s="9" t="n">
        <f aca="false">+Outflows!P711+Fees!P711+'Ongoing Cash Flows'!P711+'Terminal Value'!P711</f>
        <v>7718.36078443551</v>
      </c>
      <c r="Q711" s="9" t="n">
        <f aca="false">+Outflows!Q711+Fees!Q711+'Ongoing Cash Flows'!Q711+'Terminal Value'!Q711</f>
        <v>7689.60527478803</v>
      </c>
      <c r="R711" s="9" t="n">
        <f aca="false">+Outflows!R711+Fees!R711+'Ongoing Cash Flows'!R711+'Terminal Value'!R711</f>
        <v>1018.50587487081</v>
      </c>
      <c r="S711" s="9" t="n">
        <f aca="false">+Outflows!S711+Fees!S711+'Ongoing Cash Flows'!S711+'Terminal Value'!S711</f>
        <v>0</v>
      </c>
      <c r="T711" s="9" t="n">
        <f aca="false">+Outflows!T711+Fees!T711+'Ongoing Cash Flows'!T711+'Terminal Value'!T711</f>
        <v>0</v>
      </c>
      <c r="U711" s="9" t="n">
        <f aca="false">+Outflows!U711+Fees!U711+'Ongoing Cash Flows'!U711+'Terminal Value'!U711</f>
        <v>0</v>
      </c>
      <c r="V711" s="9" t="n">
        <f aca="false">+Outflows!V711+Fees!V711+'Ongoing Cash Flows'!V711+'Terminal Value'!V711</f>
        <v>0</v>
      </c>
      <c r="W711" s="9" t="n">
        <f aca="false">+Outflows!W711+Fees!W711+'Ongoing Cash Flows'!W711+'Terminal Value'!W711</f>
        <v>0</v>
      </c>
      <c r="X711" s="9" t="n">
        <f aca="false">+Outflows!X711+Fees!X711+'Ongoing Cash Flows'!X711+'Terminal Value'!X711</f>
        <v>0</v>
      </c>
      <c r="Y711" s="9" t="n">
        <f aca="false">+Outflows!Y711+Fees!Y711+'Ongoing Cash Flows'!Y711+'Terminal Value'!Y711</f>
        <v>0</v>
      </c>
      <c r="Z711" s="9" t="n">
        <f aca="false">+Outflows!Z711+Fees!Z711+'Ongoing Cash Flows'!Z711+'Terminal Value'!Z711</f>
        <v>0</v>
      </c>
      <c r="AA711" s="9" t="n">
        <f aca="false">+Outflows!AA711+Fees!AA711+'Ongoing Cash Flows'!AA711+'Terminal Value'!AA711</f>
        <v>0</v>
      </c>
      <c r="AB711" s="9" t="n">
        <f aca="false">+Outflows!AB711+Fees!AB711+'Ongoing Cash Flows'!AB711+'Terminal Value'!AB711</f>
        <v>0</v>
      </c>
      <c r="AC711" s="9" t="n">
        <f aca="false">+Outflows!AC711+Fees!AC711+'Ongoing Cash Flows'!AC711+'Terminal Value'!AC711</f>
        <v>0</v>
      </c>
      <c r="AD711" s="9" t="n">
        <f aca="false">+Outflows!AD711+Fees!AD711+'Ongoing Cash Flows'!AD711+'Terminal Value'!AD711</f>
        <v>0</v>
      </c>
      <c r="AE711" s="9" t="n">
        <f aca="false">+Outflows!AE711+Fees!AE711+'Ongoing Cash Flows'!AE711+'Terminal Value'!AE711</f>
        <v>0</v>
      </c>
      <c r="AF711" s="9" t="n">
        <f aca="false">+Outflows!AF711+Fees!AF711+'Ongoing Cash Flows'!AF711+'Terminal Value'!AF711</f>
        <v>0</v>
      </c>
      <c r="AG711" s="9" t="n">
        <f aca="false">+Outflows!AG711+Fees!AG711+'Ongoing Cash Flows'!AG711+'Terminal Value'!AG711</f>
        <v>0</v>
      </c>
      <c r="AH711" s="9" t="n">
        <f aca="false">+Outflows!AH711+Fees!AH711+'Ongoing Cash Flows'!AH711+'Terminal Value'!AH711</f>
        <v>0</v>
      </c>
      <c r="AI711" s="9" t="n">
        <f aca="false">+Outflows!AI711+Fees!AI711+'Ongoing Cash Flows'!AI711+'Terminal Value'!AI711</f>
        <v>0</v>
      </c>
      <c r="AJ711" s="9" t="n">
        <f aca="false">+Outflows!AJ711+Fees!AJ711+'Ongoing Cash Flows'!AJ711+'Terminal Value'!AJ711</f>
        <v>0</v>
      </c>
      <c r="AK711" s="9"/>
      <c r="AL711" s="1"/>
      <c r="AM711" s="32"/>
      <c r="AN711" s="33" t="n">
        <f aca="false">IF(ISERROR(XIRR(B711:AJ711,IRRDates)),-1,XIRR(B711:AJ711,IRRDates))</f>
        <v>0.0656785230055962</v>
      </c>
      <c r="AO711" s="9" t="n">
        <f aca="false">SUMPRODUCT(B711:AJ711,PVRf)</f>
        <v>0</v>
      </c>
      <c r="AP711" s="9" t="n">
        <f aca="false">MIN(0,AO711-$AO$1004)^2</f>
        <v>0</v>
      </c>
      <c r="AQ711" s="9" t="n">
        <f aca="false">MAX(0,AO711-$AO$1004)^2</f>
        <v>0</v>
      </c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20"/>
      <c r="CM711" s="20"/>
      <c r="CN711" s="20"/>
      <c r="CO711" s="20"/>
      <c r="CP711" s="20"/>
    </row>
    <row r="712" customFormat="false" ht="11.25" hidden="false" customHeight="false" outlineLevel="0" collapsed="false">
      <c r="A712" s="1" t="n">
        <v>710</v>
      </c>
      <c r="B712" s="9" t="n">
        <f aca="false">+Outflows!B712+Fees!B712+'Ongoing Cash Flows'!B712+'Terminal Value'!B712</f>
        <v>-98459.5135953461</v>
      </c>
      <c r="C712" s="9" t="n">
        <f aca="false">+Outflows!C712+Fees!C712+'Ongoing Cash Flows'!C712+'Terminal Value'!C712</f>
        <v>14318.2061743444</v>
      </c>
      <c r="D712" s="9" t="n">
        <f aca="false">+Outflows!D712+Fees!D712+'Ongoing Cash Flows'!D712+'Terminal Value'!D712</f>
        <v>12293.498204021</v>
      </c>
      <c r="E712" s="9" t="n">
        <f aca="false">+Outflows!E712+Fees!E712+'Ongoing Cash Flows'!E712+'Terminal Value'!E712</f>
        <v>10287.3187143774</v>
      </c>
      <c r="F712" s="9" t="n">
        <f aca="false">+Outflows!F712+Fees!F712+'Ongoing Cash Flows'!F712+'Terminal Value'!F712</f>
        <v>9881.64630773033</v>
      </c>
      <c r="G712" s="9" t="n">
        <f aca="false">+Outflows!G712+Fees!G712+'Ongoing Cash Flows'!G712+'Terminal Value'!G712</f>
        <v>9458.92637878239</v>
      </c>
      <c r="H712" s="9" t="n">
        <f aca="false">+Outflows!H712+Fees!H712+'Ongoing Cash Flows'!H712+'Terminal Value'!H712</f>
        <v>8596.39913925285</v>
      </c>
      <c r="I712" s="9" t="n">
        <f aca="false">+Outflows!I712+Fees!I712+'Ongoing Cash Flows'!I712+'Terminal Value'!I712</f>
        <v>8439.92886443337</v>
      </c>
      <c r="J712" s="9" t="n">
        <f aca="false">+Outflows!J712+Fees!J712+'Ongoing Cash Flows'!J712+'Terminal Value'!J712</f>
        <v>8427.49466189838</v>
      </c>
      <c r="K712" s="9" t="n">
        <f aca="false">+Outflows!K712+Fees!K712+'Ongoing Cash Flows'!K712+'Terminal Value'!K712</f>
        <v>8418.51553917593</v>
      </c>
      <c r="L712" s="9" t="n">
        <f aca="false">+Outflows!L712+Fees!L712+'Ongoing Cash Flows'!L712+'Terminal Value'!L712</f>
        <v>8419.56672701797</v>
      </c>
      <c r="M712" s="9" t="n">
        <f aca="false">+Outflows!M712+Fees!M712+'Ongoing Cash Flows'!M712+'Terminal Value'!M712</f>
        <v>8391.73690487311</v>
      </c>
      <c r="N712" s="9" t="n">
        <f aca="false">+Outflows!N712+Fees!N712+'Ongoing Cash Flows'!N712+'Terminal Value'!N712</f>
        <v>8373.91399448607</v>
      </c>
      <c r="O712" s="9" t="n">
        <f aca="false">+Outflows!O712+Fees!O712+'Ongoing Cash Flows'!O712+'Terminal Value'!O712</f>
        <v>8047.96658774125</v>
      </c>
      <c r="P712" s="9" t="n">
        <f aca="false">+Outflows!P712+Fees!P712+'Ongoing Cash Flows'!P712+'Terminal Value'!P712</f>
        <v>7939.93150896025</v>
      </c>
      <c r="Q712" s="9" t="n">
        <f aca="false">+Outflows!Q712+Fees!Q712+'Ongoing Cash Flows'!Q712+'Terminal Value'!Q712</f>
        <v>7911.55154291365</v>
      </c>
      <c r="R712" s="9" t="n">
        <f aca="false">+Outflows!R712+Fees!R712+'Ongoing Cash Flows'!R712+'Terminal Value'!R712</f>
        <v>1129.29123713318</v>
      </c>
      <c r="S712" s="9" t="n">
        <f aca="false">+Outflows!S712+Fees!S712+'Ongoing Cash Flows'!S712+'Terminal Value'!S712</f>
        <v>0</v>
      </c>
      <c r="T712" s="9" t="n">
        <f aca="false">+Outflows!T712+Fees!T712+'Ongoing Cash Flows'!T712+'Terminal Value'!T712</f>
        <v>0</v>
      </c>
      <c r="U712" s="9" t="n">
        <f aca="false">+Outflows!U712+Fees!U712+'Ongoing Cash Flows'!U712+'Terminal Value'!U712</f>
        <v>0</v>
      </c>
      <c r="V712" s="9" t="n">
        <f aca="false">+Outflows!V712+Fees!V712+'Ongoing Cash Flows'!V712+'Terminal Value'!V712</f>
        <v>0</v>
      </c>
      <c r="W712" s="9" t="n">
        <f aca="false">+Outflows!W712+Fees!W712+'Ongoing Cash Flows'!W712+'Terminal Value'!W712</f>
        <v>0</v>
      </c>
      <c r="X712" s="9" t="n">
        <f aca="false">+Outflows!X712+Fees!X712+'Ongoing Cash Flows'!X712+'Terminal Value'!X712</f>
        <v>0</v>
      </c>
      <c r="Y712" s="9" t="n">
        <f aca="false">+Outflows!Y712+Fees!Y712+'Ongoing Cash Flows'!Y712+'Terminal Value'!Y712</f>
        <v>0</v>
      </c>
      <c r="Z712" s="9" t="n">
        <f aca="false">+Outflows!Z712+Fees!Z712+'Ongoing Cash Flows'!Z712+'Terminal Value'!Z712</f>
        <v>0</v>
      </c>
      <c r="AA712" s="9" t="n">
        <f aca="false">+Outflows!AA712+Fees!AA712+'Ongoing Cash Flows'!AA712+'Terminal Value'!AA712</f>
        <v>0</v>
      </c>
      <c r="AB712" s="9" t="n">
        <f aca="false">+Outflows!AB712+Fees!AB712+'Ongoing Cash Flows'!AB712+'Terminal Value'!AB712</f>
        <v>0</v>
      </c>
      <c r="AC712" s="9" t="n">
        <f aca="false">+Outflows!AC712+Fees!AC712+'Ongoing Cash Flows'!AC712+'Terminal Value'!AC712</f>
        <v>0</v>
      </c>
      <c r="AD712" s="9" t="n">
        <f aca="false">+Outflows!AD712+Fees!AD712+'Ongoing Cash Flows'!AD712+'Terminal Value'!AD712</f>
        <v>0</v>
      </c>
      <c r="AE712" s="9" t="n">
        <f aca="false">+Outflows!AE712+Fees!AE712+'Ongoing Cash Flows'!AE712+'Terminal Value'!AE712</f>
        <v>0</v>
      </c>
      <c r="AF712" s="9" t="n">
        <f aca="false">+Outflows!AF712+Fees!AF712+'Ongoing Cash Flows'!AF712+'Terminal Value'!AF712</f>
        <v>0</v>
      </c>
      <c r="AG712" s="9" t="n">
        <f aca="false">+Outflows!AG712+Fees!AG712+'Ongoing Cash Flows'!AG712+'Terminal Value'!AG712</f>
        <v>0</v>
      </c>
      <c r="AH712" s="9" t="n">
        <f aca="false">+Outflows!AH712+Fees!AH712+'Ongoing Cash Flows'!AH712+'Terminal Value'!AH712</f>
        <v>0</v>
      </c>
      <c r="AI712" s="9" t="n">
        <f aca="false">+Outflows!AI712+Fees!AI712+'Ongoing Cash Flows'!AI712+'Terminal Value'!AI712</f>
        <v>0</v>
      </c>
      <c r="AJ712" s="9" t="n">
        <f aca="false">+Outflows!AJ712+Fees!AJ712+'Ongoing Cash Flows'!AJ712+'Terminal Value'!AJ712</f>
        <v>0</v>
      </c>
      <c r="AK712" s="9"/>
      <c r="AL712" s="1"/>
      <c r="AM712" s="32"/>
      <c r="AN712" s="33" t="n">
        <f aca="false">IF(ISERROR(XIRR(B712:AJ712,IRRDates)),-1,XIRR(B712:AJ712,IRRDates))</f>
        <v>0.0526594464043086</v>
      </c>
      <c r="AO712" s="9" t="n">
        <f aca="false">SUMPRODUCT(B712:AJ712,PVRf)</f>
        <v>0</v>
      </c>
      <c r="AP712" s="9" t="n">
        <f aca="false">MIN(0,AO712-$AO$1004)^2</f>
        <v>0</v>
      </c>
      <c r="AQ712" s="9" t="n">
        <f aca="false">MAX(0,AO712-$AO$1004)^2</f>
        <v>0</v>
      </c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20"/>
      <c r="CM712" s="20"/>
      <c r="CN712" s="20"/>
      <c r="CO712" s="20"/>
      <c r="CP712" s="20"/>
    </row>
    <row r="713" customFormat="false" ht="11.25" hidden="false" customHeight="false" outlineLevel="0" collapsed="false">
      <c r="A713" s="1" t="n">
        <v>711</v>
      </c>
      <c r="B713" s="9" t="n">
        <f aca="false">+Outflows!B713+Fees!B713+'Ongoing Cash Flows'!B713+'Terminal Value'!B713</f>
        <v>-94758.9930629632</v>
      </c>
      <c r="C713" s="9" t="n">
        <f aca="false">+Outflows!C713+Fees!C713+'Ongoing Cash Flows'!C713+'Terminal Value'!C713</f>
        <v>14180.3982399544</v>
      </c>
      <c r="D713" s="9" t="n">
        <f aca="false">+Outflows!D713+Fees!D713+'Ongoing Cash Flows'!D713+'Terminal Value'!D713</f>
        <v>12106.9545737798</v>
      </c>
      <c r="E713" s="9" t="n">
        <f aca="false">+Outflows!E713+Fees!E713+'Ongoing Cash Flows'!E713+'Terminal Value'!E713</f>
        <v>10210.3778124004</v>
      </c>
      <c r="F713" s="9" t="n">
        <f aca="false">+Outflows!F713+Fees!F713+'Ongoing Cash Flows'!F713+'Terminal Value'!F713</f>
        <v>9787.16695353898</v>
      </c>
      <c r="G713" s="9" t="n">
        <f aca="false">+Outflows!G713+Fees!G713+'Ongoing Cash Flows'!G713+'Terminal Value'!G713</f>
        <v>9571.50148832857</v>
      </c>
      <c r="H713" s="9" t="n">
        <f aca="false">+Outflows!H713+Fees!H713+'Ongoing Cash Flows'!H713+'Terminal Value'!H713</f>
        <v>8506.76424279255</v>
      </c>
      <c r="I713" s="9" t="n">
        <f aca="false">+Outflows!I713+Fees!I713+'Ongoing Cash Flows'!I713+'Terminal Value'!I713</f>
        <v>8355.04188383694</v>
      </c>
      <c r="J713" s="9" t="n">
        <f aca="false">+Outflows!J713+Fees!J713+'Ongoing Cash Flows'!J713+'Terminal Value'!J713</f>
        <v>8342.60768130195</v>
      </c>
      <c r="K713" s="9" t="n">
        <f aca="false">+Outflows!K713+Fees!K713+'Ongoing Cash Flows'!K713+'Terminal Value'!K713</f>
        <v>8333.48468234119</v>
      </c>
      <c r="L713" s="9" t="n">
        <f aca="false">+Outflows!L713+Fees!L713+'Ongoing Cash Flows'!L713+'Terminal Value'!L713</f>
        <v>8334.67974642154</v>
      </c>
      <c r="M713" s="9" t="n">
        <f aca="false">+Outflows!M713+Fees!M713+'Ongoing Cash Flows'!M713+'Terminal Value'!M713</f>
        <v>8306.70604803837</v>
      </c>
      <c r="N713" s="9" t="n">
        <f aca="false">+Outflows!N713+Fees!N713+'Ongoing Cash Flows'!N713+'Terminal Value'!N713</f>
        <v>8289.02701388963</v>
      </c>
      <c r="O713" s="9" t="n">
        <f aca="false">+Outflows!O713+Fees!O713+'Ongoing Cash Flows'!O713+'Terminal Value'!O713</f>
        <v>7962.93573090651</v>
      </c>
      <c r="P713" s="9" t="n">
        <f aca="false">+Outflows!P713+Fees!P713+'Ongoing Cash Flows'!P713+'Terminal Value'!P713</f>
        <v>7855.04452836381</v>
      </c>
      <c r="Q713" s="9" t="n">
        <f aca="false">+Outflows!Q713+Fees!Q713+'Ongoing Cash Flows'!Q713+'Terminal Value'!Q713</f>
        <v>7826.52068607891</v>
      </c>
      <c r="R713" s="9" t="n">
        <f aca="false">+Outflows!R713+Fees!R713+'Ongoing Cash Flows'!R713+'Terminal Value'!R713</f>
        <v>1086.84774683496</v>
      </c>
      <c r="S713" s="9" t="n">
        <f aca="false">+Outflows!S713+Fees!S713+'Ongoing Cash Flows'!S713+'Terminal Value'!S713</f>
        <v>0</v>
      </c>
      <c r="T713" s="9" t="n">
        <f aca="false">+Outflows!T713+Fees!T713+'Ongoing Cash Flows'!T713+'Terminal Value'!T713</f>
        <v>0</v>
      </c>
      <c r="U713" s="9" t="n">
        <f aca="false">+Outflows!U713+Fees!U713+'Ongoing Cash Flows'!U713+'Terminal Value'!U713</f>
        <v>0</v>
      </c>
      <c r="V713" s="9" t="n">
        <f aca="false">+Outflows!V713+Fees!V713+'Ongoing Cash Flows'!V713+'Terminal Value'!V713</f>
        <v>0</v>
      </c>
      <c r="W713" s="9" t="n">
        <f aca="false">+Outflows!W713+Fees!W713+'Ongoing Cash Flows'!W713+'Terminal Value'!W713</f>
        <v>0</v>
      </c>
      <c r="X713" s="9" t="n">
        <f aca="false">+Outflows!X713+Fees!X713+'Ongoing Cash Flows'!X713+'Terminal Value'!X713</f>
        <v>0</v>
      </c>
      <c r="Y713" s="9" t="n">
        <f aca="false">+Outflows!Y713+Fees!Y713+'Ongoing Cash Flows'!Y713+'Terminal Value'!Y713</f>
        <v>0</v>
      </c>
      <c r="Z713" s="9" t="n">
        <f aca="false">+Outflows!Z713+Fees!Z713+'Ongoing Cash Flows'!Z713+'Terminal Value'!Z713</f>
        <v>0</v>
      </c>
      <c r="AA713" s="9" t="n">
        <f aca="false">+Outflows!AA713+Fees!AA713+'Ongoing Cash Flows'!AA713+'Terminal Value'!AA713</f>
        <v>0</v>
      </c>
      <c r="AB713" s="9" t="n">
        <f aca="false">+Outflows!AB713+Fees!AB713+'Ongoing Cash Flows'!AB713+'Terminal Value'!AB713</f>
        <v>0</v>
      </c>
      <c r="AC713" s="9" t="n">
        <f aca="false">+Outflows!AC713+Fees!AC713+'Ongoing Cash Flows'!AC713+'Terminal Value'!AC713</f>
        <v>0</v>
      </c>
      <c r="AD713" s="9" t="n">
        <f aca="false">+Outflows!AD713+Fees!AD713+'Ongoing Cash Flows'!AD713+'Terminal Value'!AD713</f>
        <v>0</v>
      </c>
      <c r="AE713" s="9" t="n">
        <f aca="false">+Outflows!AE713+Fees!AE713+'Ongoing Cash Flows'!AE713+'Terminal Value'!AE713</f>
        <v>0</v>
      </c>
      <c r="AF713" s="9" t="n">
        <f aca="false">+Outflows!AF713+Fees!AF713+'Ongoing Cash Flows'!AF713+'Terminal Value'!AF713</f>
        <v>0</v>
      </c>
      <c r="AG713" s="9" t="n">
        <f aca="false">+Outflows!AG713+Fees!AG713+'Ongoing Cash Flows'!AG713+'Terminal Value'!AG713</f>
        <v>0</v>
      </c>
      <c r="AH713" s="9" t="n">
        <f aca="false">+Outflows!AH713+Fees!AH713+'Ongoing Cash Flows'!AH713+'Terminal Value'!AH713</f>
        <v>0</v>
      </c>
      <c r="AI713" s="9" t="n">
        <f aca="false">+Outflows!AI713+Fees!AI713+'Ongoing Cash Flows'!AI713+'Terminal Value'!AI713</f>
        <v>0</v>
      </c>
      <c r="AJ713" s="9" t="n">
        <f aca="false">+Outflows!AJ713+Fees!AJ713+'Ongoing Cash Flows'!AJ713+'Terminal Value'!AJ713</f>
        <v>0</v>
      </c>
      <c r="AK713" s="9"/>
      <c r="AL713" s="1"/>
      <c r="AM713" s="32"/>
      <c r="AN713" s="33" t="n">
        <f aca="false">IF(ISERROR(XIRR(B713:AJ713,IRRDates)),-1,XIRR(B713:AJ713,IRRDates))</f>
        <v>0.0575280188617025</v>
      </c>
      <c r="AO713" s="9" t="n">
        <f aca="false">SUMPRODUCT(B713:AJ713,PVRf)</f>
        <v>0</v>
      </c>
      <c r="AP713" s="9" t="n">
        <f aca="false">MIN(0,AO713-$AO$1004)^2</f>
        <v>0</v>
      </c>
      <c r="AQ713" s="9" t="n">
        <f aca="false">MAX(0,AO713-$AO$1004)^2</f>
        <v>0</v>
      </c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20"/>
      <c r="CM713" s="20"/>
      <c r="CN713" s="20"/>
      <c r="CO713" s="20"/>
      <c r="CP713" s="20"/>
    </row>
    <row r="714" customFormat="false" ht="11.25" hidden="false" customHeight="false" outlineLevel="0" collapsed="false">
      <c r="A714" s="1" t="n">
        <v>712</v>
      </c>
      <c r="B714" s="9" t="n">
        <f aca="false">+Outflows!B714+Fees!B714+'Ongoing Cash Flows'!B714+'Terminal Value'!B714</f>
        <v>-102383.714079616</v>
      </c>
      <c r="C714" s="9" t="n">
        <f aca="false">+Outflows!C714+Fees!C714+'Ongoing Cash Flows'!C714+'Terminal Value'!C714</f>
        <v>14268.6660910909</v>
      </c>
      <c r="D714" s="9" t="n">
        <f aca="false">+Outflows!D714+Fees!D714+'Ongoing Cash Flows'!D714+'Terminal Value'!D714</f>
        <v>12498.9973492635</v>
      </c>
      <c r="E714" s="9" t="n">
        <f aca="false">+Outflows!E714+Fees!E714+'Ongoing Cash Flows'!E714+'Terminal Value'!E714</f>
        <v>10377.9250432671</v>
      </c>
      <c r="F714" s="9" t="n">
        <f aca="false">+Outflows!F714+Fees!F714+'Ongoing Cash Flows'!F714+'Terminal Value'!F714</f>
        <v>10036.2789549206</v>
      </c>
      <c r="G714" s="9" t="n">
        <f aca="false">+Outflows!G714+Fees!G714+'Ongoing Cash Flows'!G714+'Terminal Value'!G714</f>
        <v>9622.88444699756</v>
      </c>
      <c r="H714" s="9" t="n">
        <f aca="false">+Outflows!H714+Fees!H714+'Ongoing Cash Flows'!H714+'Terminal Value'!H714</f>
        <v>8691.45206519096</v>
      </c>
      <c r="I714" s="9" t="n">
        <f aca="false">+Outflows!I714+Fees!I714+'Ongoing Cash Flows'!I714+'Terminal Value'!I714</f>
        <v>8529.94688418215</v>
      </c>
      <c r="J714" s="9" t="n">
        <f aca="false">+Outflows!J714+Fees!J714+'Ongoing Cash Flows'!J714+'Terminal Value'!J714</f>
        <v>8517.51268164716</v>
      </c>
      <c r="K714" s="9" t="n">
        <f aca="false">+Outflows!K714+Fees!K714+'Ongoing Cash Flows'!K714+'Terminal Value'!K714</f>
        <v>8508.68613183953</v>
      </c>
      <c r="L714" s="9" t="n">
        <f aca="false">+Outflows!L714+Fees!L714+'Ongoing Cash Flows'!L714+'Terminal Value'!L714</f>
        <v>8509.58474676675</v>
      </c>
      <c r="M714" s="9" t="n">
        <f aca="false">+Outflows!M714+Fees!M714+'Ongoing Cash Flows'!M714+'Terminal Value'!M714</f>
        <v>8481.90749753671</v>
      </c>
      <c r="N714" s="9" t="n">
        <f aca="false">+Outflows!N714+Fees!N714+'Ongoing Cash Flows'!N714+'Terminal Value'!N714</f>
        <v>8463.93201423484</v>
      </c>
      <c r="O714" s="9" t="n">
        <f aca="false">+Outflows!O714+Fees!O714+'Ongoing Cash Flows'!O714+'Terminal Value'!O714</f>
        <v>8138.13718040485</v>
      </c>
      <c r="P714" s="9" t="n">
        <f aca="false">+Outflows!P714+Fees!P714+'Ongoing Cash Flows'!P714+'Terminal Value'!P714</f>
        <v>8029.94952870902</v>
      </c>
      <c r="Q714" s="9" t="n">
        <f aca="false">+Outflows!Q714+Fees!Q714+'Ongoing Cash Flows'!Q714+'Terminal Value'!Q714</f>
        <v>8001.72213557725</v>
      </c>
      <c r="R714" s="9" t="n">
        <f aca="false">+Outflows!R714+Fees!R714+'Ongoing Cash Flows'!R714+'Terminal Value'!R714</f>
        <v>1174.30024700757</v>
      </c>
      <c r="S714" s="9" t="n">
        <f aca="false">+Outflows!S714+Fees!S714+'Ongoing Cash Flows'!S714+'Terminal Value'!S714</f>
        <v>0</v>
      </c>
      <c r="T714" s="9" t="n">
        <f aca="false">+Outflows!T714+Fees!T714+'Ongoing Cash Flows'!T714+'Terminal Value'!T714</f>
        <v>0</v>
      </c>
      <c r="U714" s="9" t="n">
        <f aca="false">+Outflows!U714+Fees!U714+'Ongoing Cash Flows'!U714+'Terminal Value'!U714</f>
        <v>0</v>
      </c>
      <c r="V714" s="9" t="n">
        <f aca="false">+Outflows!V714+Fees!V714+'Ongoing Cash Flows'!V714+'Terminal Value'!V714</f>
        <v>0</v>
      </c>
      <c r="W714" s="9" t="n">
        <f aca="false">+Outflows!W714+Fees!W714+'Ongoing Cash Flows'!W714+'Terminal Value'!W714</f>
        <v>0</v>
      </c>
      <c r="X714" s="9" t="n">
        <f aca="false">+Outflows!X714+Fees!X714+'Ongoing Cash Flows'!X714+'Terminal Value'!X714</f>
        <v>0</v>
      </c>
      <c r="Y714" s="9" t="n">
        <f aca="false">+Outflows!Y714+Fees!Y714+'Ongoing Cash Flows'!Y714+'Terminal Value'!Y714</f>
        <v>0</v>
      </c>
      <c r="Z714" s="9" t="n">
        <f aca="false">+Outflows!Z714+Fees!Z714+'Ongoing Cash Flows'!Z714+'Terminal Value'!Z714</f>
        <v>0</v>
      </c>
      <c r="AA714" s="9" t="n">
        <f aca="false">+Outflows!AA714+Fees!AA714+'Ongoing Cash Flows'!AA714+'Terminal Value'!AA714</f>
        <v>0</v>
      </c>
      <c r="AB714" s="9" t="n">
        <f aca="false">+Outflows!AB714+Fees!AB714+'Ongoing Cash Flows'!AB714+'Terminal Value'!AB714</f>
        <v>0</v>
      </c>
      <c r="AC714" s="9" t="n">
        <f aca="false">+Outflows!AC714+Fees!AC714+'Ongoing Cash Flows'!AC714+'Terminal Value'!AC714</f>
        <v>0</v>
      </c>
      <c r="AD714" s="9" t="n">
        <f aca="false">+Outflows!AD714+Fees!AD714+'Ongoing Cash Flows'!AD714+'Terminal Value'!AD714</f>
        <v>0</v>
      </c>
      <c r="AE714" s="9" t="n">
        <f aca="false">+Outflows!AE714+Fees!AE714+'Ongoing Cash Flows'!AE714+'Terminal Value'!AE714</f>
        <v>0</v>
      </c>
      <c r="AF714" s="9" t="n">
        <f aca="false">+Outflows!AF714+Fees!AF714+'Ongoing Cash Flows'!AF714+'Terminal Value'!AF714</f>
        <v>0</v>
      </c>
      <c r="AG714" s="9" t="n">
        <f aca="false">+Outflows!AG714+Fees!AG714+'Ongoing Cash Flows'!AG714+'Terminal Value'!AG714</f>
        <v>0</v>
      </c>
      <c r="AH714" s="9" t="n">
        <f aca="false">+Outflows!AH714+Fees!AH714+'Ongoing Cash Flows'!AH714+'Terminal Value'!AH714</f>
        <v>0</v>
      </c>
      <c r="AI714" s="9" t="n">
        <f aca="false">+Outflows!AI714+Fees!AI714+'Ongoing Cash Flows'!AI714+'Terminal Value'!AI714</f>
        <v>0</v>
      </c>
      <c r="AJ714" s="9" t="n">
        <f aca="false">+Outflows!AJ714+Fees!AJ714+'Ongoing Cash Flows'!AJ714+'Terminal Value'!AJ714</f>
        <v>0</v>
      </c>
      <c r="AK714" s="9"/>
      <c r="AL714" s="1"/>
      <c r="AM714" s="32"/>
      <c r="AN714" s="33" t="n">
        <f aca="false">IF(ISERROR(XIRR(B714:AJ714,IRRDates)),-1,XIRR(B714:AJ714,IRRDates))</f>
        <v>0.0479845128784364</v>
      </c>
      <c r="AO714" s="9" t="n">
        <f aca="false">SUMPRODUCT(B714:AJ714,PVRf)</f>
        <v>0</v>
      </c>
      <c r="AP714" s="9" t="n">
        <f aca="false">MIN(0,AO714-$AO$1004)^2</f>
        <v>0</v>
      </c>
      <c r="AQ714" s="9" t="n">
        <f aca="false">MAX(0,AO714-$AO$1004)^2</f>
        <v>0</v>
      </c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20"/>
      <c r="CM714" s="20"/>
      <c r="CN714" s="20"/>
      <c r="CO714" s="20"/>
      <c r="CP714" s="20"/>
    </row>
    <row r="715" customFormat="false" ht="11.25" hidden="false" customHeight="false" outlineLevel="0" collapsed="false">
      <c r="A715" s="1" t="n">
        <v>713</v>
      </c>
      <c r="B715" s="9" t="n">
        <f aca="false">+Outflows!B715+Fees!B715+'Ongoing Cash Flows'!B715+'Terminal Value'!B715</f>
        <v>-86303.0392645686</v>
      </c>
      <c r="C715" s="9" t="n">
        <f aca="false">+Outflows!C715+Fees!C715+'Ongoing Cash Flows'!C715+'Terminal Value'!C715</f>
        <v>13988.2309892404</v>
      </c>
      <c r="D715" s="9" t="n">
        <f aca="false">+Outflows!D715+Fees!D715+'Ongoing Cash Flows'!D715+'Terminal Value'!D715</f>
        <v>11804.1189771442</v>
      </c>
      <c r="E715" s="9" t="n">
        <f aca="false">+Outflows!E715+Fees!E715+'Ongoing Cash Flows'!E715+'Terminal Value'!E715</f>
        <v>9948.19587543353</v>
      </c>
      <c r="F715" s="9" t="n">
        <f aca="false">+Outflows!F715+Fees!F715+'Ongoing Cash Flows'!F715+'Terminal Value'!F715</f>
        <v>9393.96667891774</v>
      </c>
      <c r="G715" s="9" t="n">
        <f aca="false">+Outflows!G715+Fees!G715+'Ongoing Cash Flows'!G715+'Terminal Value'!G715</f>
        <v>9207.66909067483</v>
      </c>
      <c r="H715" s="9" t="n">
        <f aca="false">+Outflows!H715+Fees!H715+'Ongoing Cash Flows'!H715+'Terminal Value'!H715</f>
        <v>8301.94210045892</v>
      </c>
      <c r="I715" s="9" t="n">
        <f aca="false">+Outflows!I715+Fees!I715+'Ongoing Cash Flows'!I715+'Terminal Value'!I715</f>
        <v>8161.0690684648</v>
      </c>
      <c r="J715" s="9" t="n">
        <f aca="false">+Outflows!J715+Fees!J715+'Ongoing Cash Flows'!J715+'Terminal Value'!J715</f>
        <v>8148.63486592981</v>
      </c>
      <c r="K715" s="9" t="n">
        <f aca="false">+Outflows!K715+Fees!K715+'Ongoing Cash Flows'!K715+'Terminal Value'!K715</f>
        <v>8139.18309948538</v>
      </c>
      <c r="L715" s="9" t="n">
        <f aca="false">+Outflows!L715+Fees!L715+'Ongoing Cash Flows'!L715+'Terminal Value'!L715</f>
        <v>8140.7069310494</v>
      </c>
      <c r="M715" s="9" t="n">
        <f aca="false">+Outflows!M715+Fees!M715+'Ongoing Cash Flows'!M715+'Terminal Value'!M715</f>
        <v>8112.40446518256</v>
      </c>
      <c r="N715" s="9" t="n">
        <f aca="false">+Outflows!N715+Fees!N715+'Ongoing Cash Flows'!N715+'Terminal Value'!N715</f>
        <v>8095.0541985175</v>
      </c>
      <c r="O715" s="9" t="n">
        <f aca="false">+Outflows!O715+Fees!O715+'Ongoing Cash Flows'!O715+'Terminal Value'!O715</f>
        <v>7768.63414805069</v>
      </c>
      <c r="P715" s="9" t="n">
        <f aca="false">+Outflows!P715+Fees!P715+'Ongoing Cash Flows'!P715+'Terminal Value'!P715</f>
        <v>7661.07171299167</v>
      </c>
      <c r="Q715" s="9" t="n">
        <f aca="false">+Outflows!Q715+Fees!Q715+'Ongoing Cash Flows'!Q715+'Terminal Value'!Q715</f>
        <v>7632.2191032231</v>
      </c>
      <c r="R715" s="9" t="n">
        <f aca="false">+Outflows!R715+Fees!R715+'Ongoing Cash Flows'!R715+'Terminal Value'!R715</f>
        <v>989.861339148896</v>
      </c>
      <c r="S715" s="9" t="n">
        <f aca="false">+Outflows!S715+Fees!S715+'Ongoing Cash Flows'!S715+'Terminal Value'!S715</f>
        <v>0</v>
      </c>
      <c r="T715" s="9" t="n">
        <f aca="false">+Outflows!T715+Fees!T715+'Ongoing Cash Flows'!T715+'Terminal Value'!T715</f>
        <v>0</v>
      </c>
      <c r="U715" s="9" t="n">
        <f aca="false">+Outflows!U715+Fees!U715+'Ongoing Cash Flows'!U715+'Terminal Value'!U715</f>
        <v>0</v>
      </c>
      <c r="V715" s="9" t="n">
        <f aca="false">+Outflows!V715+Fees!V715+'Ongoing Cash Flows'!V715+'Terminal Value'!V715</f>
        <v>0</v>
      </c>
      <c r="W715" s="9" t="n">
        <f aca="false">+Outflows!W715+Fees!W715+'Ongoing Cash Flows'!W715+'Terminal Value'!W715</f>
        <v>0</v>
      </c>
      <c r="X715" s="9" t="n">
        <f aca="false">+Outflows!X715+Fees!X715+'Ongoing Cash Flows'!X715+'Terminal Value'!X715</f>
        <v>0</v>
      </c>
      <c r="Y715" s="9" t="n">
        <f aca="false">+Outflows!Y715+Fees!Y715+'Ongoing Cash Flows'!Y715+'Terminal Value'!Y715</f>
        <v>0</v>
      </c>
      <c r="Z715" s="9" t="n">
        <f aca="false">+Outflows!Z715+Fees!Z715+'Ongoing Cash Flows'!Z715+'Terminal Value'!Z715</f>
        <v>0</v>
      </c>
      <c r="AA715" s="9" t="n">
        <f aca="false">+Outflows!AA715+Fees!AA715+'Ongoing Cash Flows'!AA715+'Terminal Value'!AA715</f>
        <v>0</v>
      </c>
      <c r="AB715" s="9" t="n">
        <f aca="false">+Outflows!AB715+Fees!AB715+'Ongoing Cash Flows'!AB715+'Terminal Value'!AB715</f>
        <v>0</v>
      </c>
      <c r="AC715" s="9" t="n">
        <f aca="false">+Outflows!AC715+Fees!AC715+'Ongoing Cash Flows'!AC715+'Terminal Value'!AC715</f>
        <v>0</v>
      </c>
      <c r="AD715" s="9" t="n">
        <f aca="false">+Outflows!AD715+Fees!AD715+'Ongoing Cash Flows'!AD715+'Terminal Value'!AD715</f>
        <v>0</v>
      </c>
      <c r="AE715" s="9" t="n">
        <f aca="false">+Outflows!AE715+Fees!AE715+'Ongoing Cash Flows'!AE715+'Terminal Value'!AE715</f>
        <v>0</v>
      </c>
      <c r="AF715" s="9" t="n">
        <f aca="false">+Outflows!AF715+Fees!AF715+'Ongoing Cash Flows'!AF715+'Terminal Value'!AF715</f>
        <v>0</v>
      </c>
      <c r="AG715" s="9" t="n">
        <f aca="false">+Outflows!AG715+Fees!AG715+'Ongoing Cash Flows'!AG715+'Terminal Value'!AG715</f>
        <v>0</v>
      </c>
      <c r="AH715" s="9" t="n">
        <f aca="false">+Outflows!AH715+Fees!AH715+'Ongoing Cash Flows'!AH715+'Terminal Value'!AH715</f>
        <v>0</v>
      </c>
      <c r="AI715" s="9" t="n">
        <f aca="false">+Outflows!AI715+Fees!AI715+'Ongoing Cash Flows'!AI715+'Terminal Value'!AI715</f>
        <v>0</v>
      </c>
      <c r="AJ715" s="9" t="n">
        <f aca="false">+Outflows!AJ715+Fees!AJ715+'Ongoing Cash Flows'!AJ715+'Terminal Value'!AJ715</f>
        <v>0</v>
      </c>
      <c r="AK715" s="9"/>
      <c r="AL715" s="1"/>
      <c r="AM715" s="32"/>
      <c r="AN715" s="33" t="n">
        <f aca="false">IF(ISERROR(XIRR(B715:AJ715,IRRDates)),-1,XIRR(B715:AJ715,IRRDates))</f>
        <v>0.069132058878211</v>
      </c>
      <c r="AO715" s="9" t="n">
        <f aca="false">SUMPRODUCT(B715:AJ715,PVRf)</f>
        <v>0</v>
      </c>
      <c r="AP715" s="9" t="n">
        <f aca="false">MIN(0,AO715-$AO$1004)^2</f>
        <v>0</v>
      </c>
      <c r="AQ715" s="9" t="n">
        <f aca="false">MAX(0,AO715-$AO$1004)^2</f>
        <v>0</v>
      </c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20"/>
      <c r="CM715" s="20"/>
      <c r="CN715" s="20"/>
      <c r="CO715" s="20"/>
      <c r="CP715" s="20"/>
    </row>
    <row r="716" customFormat="false" ht="11.25" hidden="false" customHeight="false" outlineLevel="0" collapsed="false">
      <c r="A716" s="1" t="n">
        <v>714</v>
      </c>
      <c r="B716" s="9" t="n">
        <f aca="false">+Outflows!B716+Fees!B716+'Ongoing Cash Flows'!B716+'Terminal Value'!B716</f>
        <v>-86051.0103467438</v>
      </c>
      <c r="C716" s="9" t="n">
        <f aca="false">+Outflows!C716+Fees!C716+'Ongoing Cash Flows'!C716+'Terminal Value'!C716</f>
        <v>14004.3122277973</v>
      </c>
      <c r="D716" s="9" t="n">
        <f aca="false">+Outflows!D716+Fees!D716+'Ongoing Cash Flows'!D716+'Terminal Value'!D716</f>
        <v>11789.5644943896</v>
      </c>
      <c r="E716" s="9" t="n">
        <f aca="false">+Outflows!E716+Fees!E716+'Ongoing Cash Flows'!E716+'Terminal Value'!E716</f>
        <v>9837.94097204888</v>
      </c>
      <c r="F716" s="9" t="n">
        <f aca="false">+Outflows!F716+Fees!F716+'Ongoing Cash Flows'!F716+'Terminal Value'!F716</f>
        <v>9457.69479972921</v>
      </c>
      <c r="G716" s="9" t="n">
        <f aca="false">+Outflows!G716+Fees!G716+'Ongoing Cash Flows'!G716+'Terminal Value'!G716</f>
        <v>9118.90015135242</v>
      </c>
      <c r="H716" s="9" t="n">
        <f aca="false">+Outflows!H716+Fees!H716+'Ongoing Cash Flows'!H716+'Terminal Value'!H716</f>
        <v>8295.83739552443</v>
      </c>
      <c r="I716" s="9" t="n">
        <f aca="false">+Outflows!I716+Fees!I716+'Ongoing Cash Flows'!I716+'Terminal Value'!I716</f>
        <v>8155.28772671303</v>
      </c>
      <c r="J716" s="9" t="n">
        <f aca="false">+Outflows!J716+Fees!J716+'Ongoing Cash Flows'!J716+'Terminal Value'!J716</f>
        <v>8142.85352417804</v>
      </c>
      <c r="K716" s="9" t="n">
        <f aca="false">+Outflows!K716+Fees!K716+'Ongoing Cash Flows'!K716+'Terminal Value'!K716</f>
        <v>8133.39195884929</v>
      </c>
      <c r="L716" s="9" t="n">
        <f aca="false">+Outflows!L716+Fees!L716+'Ongoing Cash Flows'!L716+'Terminal Value'!L716</f>
        <v>8134.92558929763</v>
      </c>
      <c r="M716" s="9" t="n">
        <f aca="false">+Outflows!M716+Fees!M716+'Ongoing Cash Flows'!M716+'Terminal Value'!M716</f>
        <v>8106.61332454646</v>
      </c>
      <c r="N716" s="9" t="n">
        <f aca="false">+Outflows!N716+Fees!N716+'Ongoing Cash Flows'!N716+'Terminal Value'!N716</f>
        <v>8089.27285676573</v>
      </c>
      <c r="O716" s="9" t="n">
        <f aca="false">+Outflows!O716+Fees!O716+'Ongoing Cash Flows'!O716+'Terminal Value'!O716</f>
        <v>7762.8430074146</v>
      </c>
      <c r="P716" s="9" t="n">
        <f aca="false">+Outflows!P716+Fees!P716+'Ongoing Cash Flows'!P716+'Terminal Value'!P716</f>
        <v>7655.29037123991</v>
      </c>
      <c r="Q716" s="9" t="n">
        <f aca="false">+Outflows!Q716+Fees!Q716+'Ongoing Cash Flows'!Q716+'Terminal Value'!Q716</f>
        <v>7626.427962587</v>
      </c>
      <c r="R716" s="9" t="n">
        <f aca="false">+Outflows!R716+Fees!R716+'Ongoing Cash Flows'!R716+'Terminal Value'!R716</f>
        <v>986.970668273012</v>
      </c>
      <c r="S716" s="9" t="n">
        <f aca="false">+Outflows!S716+Fees!S716+'Ongoing Cash Flows'!S716+'Terminal Value'!S716</f>
        <v>0</v>
      </c>
      <c r="T716" s="9" t="n">
        <f aca="false">+Outflows!T716+Fees!T716+'Ongoing Cash Flows'!T716+'Terminal Value'!T716</f>
        <v>0</v>
      </c>
      <c r="U716" s="9" t="n">
        <f aca="false">+Outflows!U716+Fees!U716+'Ongoing Cash Flows'!U716+'Terminal Value'!U716</f>
        <v>0</v>
      </c>
      <c r="V716" s="9" t="n">
        <f aca="false">+Outflows!V716+Fees!V716+'Ongoing Cash Flows'!V716+'Terminal Value'!V716</f>
        <v>0</v>
      </c>
      <c r="W716" s="9" t="n">
        <f aca="false">+Outflows!W716+Fees!W716+'Ongoing Cash Flows'!W716+'Terminal Value'!W716</f>
        <v>0</v>
      </c>
      <c r="X716" s="9" t="n">
        <f aca="false">+Outflows!X716+Fees!X716+'Ongoing Cash Flows'!X716+'Terminal Value'!X716</f>
        <v>0</v>
      </c>
      <c r="Y716" s="9" t="n">
        <f aca="false">+Outflows!Y716+Fees!Y716+'Ongoing Cash Flows'!Y716+'Terminal Value'!Y716</f>
        <v>0</v>
      </c>
      <c r="Z716" s="9" t="n">
        <f aca="false">+Outflows!Z716+Fees!Z716+'Ongoing Cash Flows'!Z716+'Terminal Value'!Z716</f>
        <v>0</v>
      </c>
      <c r="AA716" s="9" t="n">
        <f aca="false">+Outflows!AA716+Fees!AA716+'Ongoing Cash Flows'!AA716+'Terminal Value'!AA716</f>
        <v>0</v>
      </c>
      <c r="AB716" s="9" t="n">
        <f aca="false">+Outflows!AB716+Fees!AB716+'Ongoing Cash Flows'!AB716+'Terminal Value'!AB716</f>
        <v>0</v>
      </c>
      <c r="AC716" s="9" t="n">
        <f aca="false">+Outflows!AC716+Fees!AC716+'Ongoing Cash Flows'!AC716+'Terminal Value'!AC716</f>
        <v>0</v>
      </c>
      <c r="AD716" s="9" t="n">
        <f aca="false">+Outflows!AD716+Fees!AD716+'Ongoing Cash Flows'!AD716+'Terminal Value'!AD716</f>
        <v>0</v>
      </c>
      <c r="AE716" s="9" t="n">
        <f aca="false">+Outflows!AE716+Fees!AE716+'Ongoing Cash Flows'!AE716+'Terminal Value'!AE716</f>
        <v>0</v>
      </c>
      <c r="AF716" s="9" t="n">
        <f aca="false">+Outflows!AF716+Fees!AF716+'Ongoing Cash Flows'!AF716+'Terminal Value'!AF716</f>
        <v>0</v>
      </c>
      <c r="AG716" s="9" t="n">
        <f aca="false">+Outflows!AG716+Fees!AG716+'Ongoing Cash Flows'!AG716+'Terminal Value'!AG716</f>
        <v>0</v>
      </c>
      <c r="AH716" s="9" t="n">
        <f aca="false">+Outflows!AH716+Fees!AH716+'Ongoing Cash Flows'!AH716+'Terminal Value'!AH716</f>
        <v>0</v>
      </c>
      <c r="AI716" s="9" t="n">
        <f aca="false">+Outflows!AI716+Fees!AI716+'Ongoing Cash Flows'!AI716+'Terminal Value'!AI716</f>
        <v>0</v>
      </c>
      <c r="AJ716" s="9" t="n">
        <f aca="false">+Outflows!AJ716+Fees!AJ716+'Ongoing Cash Flows'!AJ716+'Terminal Value'!AJ716</f>
        <v>0</v>
      </c>
      <c r="AK716" s="9"/>
      <c r="AL716" s="1"/>
      <c r="AM716" s="32"/>
      <c r="AN716" s="33" t="n">
        <f aca="false">IF(ISERROR(XIRR(B716:AJ716,IRRDates)),-1,XIRR(B716:AJ716,IRRDates))</f>
        <v>0.0693738321922649</v>
      </c>
      <c r="AO716" s="9" t="n">
        <f aca="false">SUMPRODUCT(B716:AJ716,PVRf)</f>
        <v>0</v>
      </c>
      <c r="AP716" s="9" t="n">
        <f aca="false">MIN(0,AO716-$AO$1004)^2</f>
        <v>0</v>
      </c>
      <c r="AQ716" s="9" t="n">
        <f aca="false">MAX(0,AO716-$AO$1004)^2</f>
        <v>0</v>
      </c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20"/>
      <c r="CM716" s="20"/>
      <c r="CN716" s="20"/>
      <c r="CO716" s="20"/>
      <c r="CP716" s="20"/>
    </row>
    <row r="717" customFormat="false" ht="11.25" hidden="false" customHeight="false" outlineLevel="0" collapsed="false">
      <c r="A717" s="1" t="n">
        <v>715</v>
      </c>
      <c r="B717" s="9" t="n">
        <f aca="false">+Outflows!B717+Fees!B717+'Ongoing Cash Flows'!B717+'Terminal Value'!B717</f>
        <v>-89607.062491396</v>
      </c>
      <c r="C717" s="9" t="n">
        <f aca="false">+Outflows!C717+Fees!C717+'Ongoing Cash Flows'!C717+'Terminal Value'!C717</f>
        <v>14103.3094642932</v>
      </c>
      <c r="D717" s="9" t="n">
        <f aca="false">+Outflows!D717+Fees!D717+'Ongoing Cash Flows'!D717+'Terminal Value'!D717</f>
        <v>12033.6870972229</v>
      </c>
      <c r="E717" s="9" t="n">
        <f aca="false">+Outflows!E717+Fees!E717+'Ongoing Cash Flows'!E717+'Terminal Value'!E717</f>
        <v>9964.57861263079</v>
      </c>
      <c r="F717" s="9" t="n">
        <f aca="false">+Outflows!F717+Fees!F717+'Ongoing Cash Flows'!F717+'Terminal Value'!F717</f>
        <v>9666.40219903455</v>
      </c>
      <c r="G717" s="9" t="n">
        <f aca="false">+Outflows!G717+Fees!G717+'Ongoing Cash Flows'!G717+'Terminal Value'!G717</f>
        <v>9457.25907367407</v>
      </c>
      <c r="H717" s="9" t="n">
        <f aca="false">+Outflows!H717+Fees!H717+'Ongoing Cash Flows'!H717+'Terminal Value'!H717</f>
        <v>8381.97294402471</v>
      </c>
      <c r="I717" s="9" t="n">
        <f aca="false">+Outflows!I717+Fees!I717+'Ongoing Cash Flows'!I717+'Terminal Value'!I717</f>
        <v>8236.86071806964</v>
      </c>
      <c r="J717" s="9" t="n">
        <f aca="false">+Outflows!J717+Fees!J717+'Ongoing Cash Flows'!J717+'Terminal Value'!J717</f>
        <v>8224.42651553465</v>
      </c>
      <c r="K717" s="9" t="n">
        <f aca="false">+Outflows!K717+Fees!K717+'Ongoing Cash Flows'!K717+'Terminal Value'!K717</f>
        <v>8215.10320951328</v>
      </c>
      <c r="L717" s="9" t="n">
        <f aca="false">+Outflows!L717+Fees!L717+'Ongoing Cash Flows'!L717+'Terminal Value'!L717</f>
        <v>8216.49858065424</v>
      </c>
      <c r="M717" s="9" t="n">
        <f aca="false">+Outflows!M717+Fees!M717+'Ongoing Cash Flows'!M717+'Terminal Value'!M717</f>
        <v>8188.32457521045</v>
      </c>
      <c r="N717" s="9" t="n">
        <f aca="false">+Outflows!N717+Fees!N717+'Ongoing Cash Flows'!N717+'Terminal Value'!N717</f>
        <v>8170.84584812233</v>
      </c>
      <c r="O717" s="9" t="n">
        <f aca="false">+Outflows!O717+Fees!O717+'Ongoing Cash Flows'!O717+'Terminal Value'!O717</f>
        <v>7844.55425807859</v>
      </c>
      <c r="P717" s="9" t="n">
        <f aca="false">+Outflows!P717+Fees!P717+'Ongoing Cash Flows'!P717+'Terminal Value'!P717</f>
        <v>7736.86336259651</v>
      </c>
      <c r="Q717" s="9" t="n">
        <f aca="false">+Outflows!Q717+Fees!Q717+'Ongoing Cash Flows'!Q717+'Terminal Value'!Q717</f>
        <v>7708.13921325099</v>
      </c>
      <c r="R717" s="9" t="n">
        <f aca="false">+Outflows!R717+Fees!R717+'Ongoing Cash Flows'!R717+'Terminal Value'!R717</f>
        <v>1027.75716395132</v>
      </c>
      <c r="S717" s="9" t="n">
        <f aca="false">+Outflows!S717+Fees!S717+'Ongoing Cash Flows'!S717+'Terminal Value'!S717</f>
        <v>0</v>
      </c>
      <c r="T717" s="9" t="n">
        <f aca="false">+Outflows!T717+Fees!T717+'Ongoing Cash Flows'!T717+'Terminal Value'!T717</f>
        <v>0</v>
      </c>
      <c r="U717" s="9" t="n">
        <f aca="false">+Outflows!U717+Fees!U717+'Ongoing Cash Flows'!U717+'Terminal Value'!U717</f>
        <v>0</v>
      </c>
      <c r="V717" s="9" t="n">
        <f aca="false">+Outflows!V717+Fees!V717+'Ongoing Cash Flows'!V717+'Terminal Value'!V717</f>
        <v>0</v>
      </c>
      <c r="W717" s="9" t="n">
        <f aca="false">+Outflows!W717+Fees!W717+'Ongoing Cash Flows'!W717+'Terminal Value'!W717</f>
        <v>0</v>
      </c>
      <c r="X717" s="9" t="n">
        <f aca="false">+Outflows!X717+Fees!X717+'Ongoing Cash Flows'!X717+'Terminal Value'!X717</f>
        <v>0</v>
      </c>
      <c r="Y717" s="9" t="n">
        <f aca="false">+Outflows!Y717+Fees!Y717+'Ongoing Cash Flows'!Y717+'Terminal Value'!Y717</f>
        <v>0</v>
      </c>
      <c r="Z717" s="9" t="n">
        <f aca="false">+Outflows!Z717+Fees!Z717+'Ongoing Cash Flows'!Z717+'Terminal Value'!Z717</f>
        <v>0</v>
      </c>
      <c r="AA717" s="9" t="n">
        <f aca="false">+Outflows!AA717+Fees!AA717+'Ongoing Cash Flows'!AA717+'Terminal Value'!AA717</f>
        <v>0</v>
      </c>
      <c r="AB717" s="9" t="n">
        <f aca="false">+Outflows!AB717+Fees!AB717+'Ongoing Cash Flows'!AB717+'Terminal Value'!AB717</f>
        <v>0</v>
      </c>
      <c r="AC717" s="9" t="n">
        <f aca="false">+Outflows!AC717+Fees!AC717+'Ongoing Cash Flows'!AC717+'Terminal Value'!AC717</f>
        <v>0</v>
      </c>
      <c r="AD717" s="9" t="n">
        <f aca="false">+Outflows!AD717+Fees!AD717+'Ongoing Cash Flows'!AD717+'Terminal Value'!AD717</f>
        <v>0</v>
      </c>
      <c r="AE717" s="9" t="n">
        <f aca="false">+Outflows!AE717+Fees!AE717+'Ongoing Cash Flows'!AE717+'Terminal Value'!AE717</f>
        <v>0</v>
      </c>
      <c r="AF717" s="9" t="n">
        <f aca="false">+Outflows!AF717+Fees!AF717+'Ongoing Cash Flows'!AF717+'Terminal Value'!AF717</f>
        <v>0</v>
      </c>
      <c r="AG717" s="9" t="n">
        <f aca="false">+Outflows!AG717+Fees!AG717+'Ongoing Cash Flows'!AG717+'Terminal Value'!AG717</f>
        <v>0</v>
      </c>
      <c r="AH717" s="9" t="n">
        <f aca="false">+Outflows!AH717+Fees!AH717+'Ongoing Cash Flows'!AH717+'Terminal Value'!AH717</f>
        <v>0</v>
      </c>
      <c r="AI717" s="9" t="n">
        <f aca="false">+Outflows!AI717+Fees!AI717+'Ongoing Cash Flows'!AI717+'Terminal Value'!AI717</f>
        <v>0</v>
      </c>
      <c r="AJ717" s="9" t="n">
        <f aca="false">+Outflows!AJ717+Fees!AJ717+'Ongoing Cash Flows'!AJ717+'Terminal Value'!AJ717</f>
        <v>0</v>
      </c>
      <c r="AK717" s="9"/>
      <c r="AL717" s="1"/>
      <c r="AM717" s="32"/>
      <c r="AN717" s="33" t="n">
        <f aca="false">IF(ISERROR(XIRR(B717:AJ717,IRRDates)),-1,XIRR(B717:AJ717,IRRDates))</f>
        <v>0.0648211044703105</v>
      </c>
      <c r="AO717" s="9" t="n">
        <f aca="false">SUMPRODUCT(B717:AJ717,PVRf)</f>
        <v>0</v>
      </c>
      <c r="AP717" s="9" t="n">
        <f aca="false">MIN(0,AO717-$AO$1004)^2</f>
        <v>0</v>
      </c>
      <c r="AQ717" s="9" t="n">
        <f aca="false">MAX(0,AO717-$AO$1004)^2</f>
        <v>0</v>
      </c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20"/>
      <c r="CM717" s="20"/>
      <c r="CN717" s="20"/>
      <c r="CO717" s="20"/>
      <c r="CP717" s="20"/>
    </row>
    <row r="718" customFormat="false" ht="11.25" hidden="false" customHeight="false" outlineLevel="0" collapsed="false">
      <c r="A718" s="1" t="n">
        <v>716</v>
      </c>
      <c r="B718" s="9" t="n">
        <f aca="false">+Outflows!B718+Fees!B718+'Ongoing Cash Flows'!B718+'Terminal Value'!B718</f>
        <v>-87836.018304646</v>
      </c>
      <c r="C718" s="9" t="n">
        <f aca="false">+Outflows!C718+Fees!C718+'Ongoing Cash Flows'!C718+'Terminal Value'!C718</f>
        <v>14122.0844791937</v>
      </c>
      <c r="D718" s="9" t="n">
        <f aca="false">+Outflows!D718+Fees!D718+'Ongoing Cash Flows'!D718+'Terminal Value'!D718</f>
        <v>11886.7705512263</v>
      </c>
      <c r="E718" s="9" t="n">
        <f aca="false">+Outflows!E718+Fees!E718+'Ongoing Cash Flows'!E718+'Terminal Value'!E718</f>
        <v>9911.77703120984</v>
      </c>
      <c r="F718" s="9" t="n">
        <f aca="false">+Outflows!F718+Fees!F718+'Ongoing Cash Flows'!F718+'Terminal Value'!F718</f>
        <v>9489.78065905807</v>
      </c>
      <c r="G718" s="9" t="n">
        <f aca="false">+Outflows!G718+Fees!G718+'Ongoing Cash Flows'!G718+'Terminal Value'!G718</f>
        <v>9113.84290669794</v>
      </c>
      <c r="H718" s="9" t="n">
        <f aca="false">+Outflows!H718+Fees!H718+'Ongoing Cash Flows'!H718+'Terminal Value'!H718</f>
        <v>8339.07428668264</v>
      </c>
      <c r="I718" s="9" t="n">
        <f aca="false">+Outflows!I718+Fees!I718+'Ongoing Cash Flows'!I718+'Terminal Value'!I718</f>
        <v>8196.23438126095</v>
      </c>
      <c r="J718" s="9" t="n">
        <f aca="false">+Outflows!J718+Fees!J718+'Ongoing Cash Flows'!J718+'Terminal Value'!J718</f>
        <v>8183.80017872595</v>
      </c>
      <c r="K718" s="9" t="n">
        <f aca="false">+Outflows!K718+Fees!K718+'Ongoing Cash Flows'!K718+'Terminal Value'!K718</f>
        <v>8174.4080145066</v>
      </c>
      <c r="L718" s="9" t="n">
        <f aca="false">+Outflows!L718+Fees!L718+'Ongoing Cash Flows'!L718+'Terminal Value'!L718</f>
        <v>8175.87224384555</v>
      </c>
      <c r="M718" s="9" t="n">
        <f aca="false">+Outflows!M718+Fees!M718+'Ongoing Cash Flows'!M718+'Terminal Value'!M718</f>
        <v>8147.62938020378</v>
      </c>
      <c r="N718" s="9" t="n">
        <f aca="false">+Outflows!N718+Fees!N718+'Ongoing Cash Flows'!N718+'Terminal Value'!N718</f>
        <v>8130.21951131364</v>
      </c>
      <c r="O718" s="9" t="n">
        <f aca="false">+Outflows!O718+Fees!O718+'Ongoing Cash Flows'!O718+'Terminal Value'!O718</f>
        <v>7803.85906307191</v>
      </c>
      <c r="P718" s="9" t="n">
        <f aca="false">+Outflows!P718+Fees!P718+'Ongoing Cash Flows'!P718+'Terminal Value'!P718</f>
        <v>7696.23702578782</v>
      </c>
      <c r="Q718" s="9" t="n">
        <f aca="false">+Outflows!Q718+Fees!Q718+'Ongoing Cash Flows'!Q718+'Terminal Value'!Q718</f>
        <v>7667.44401824432</v>
      </c>
      <c r="R718" s="9" t="n">
        <f aca="false">+Outflows!R718+Fees!R718+'Ongoing Cash Flows'!R718+'Terminal Value'!R718</f>
        <v>1007.44399554697</v>
      </c>
      <c r="S718" s="9" t="n">
        <f aca="false">+Outflows!S718+Fees!S718+'Ongoing Cash Flows'!S718+'Terminal Value'!S718</f>
        <v>0</v>
      </c>
      <c r="T718" s="9" t="n">
        <f aca="false">+Outflows!T718+Fees!T718+'Ongoing Cash Flows'!T718+'Terminal Value'!T718</f>
        <v>0</v>
      </c>
      <c r="U718" s="9" t="n">
        <f aca="false">+Outflows!U718+Fees!U718+'Ongoing Cash Flows'!U718+'Terminal Value'!U718</f>
        <v>0</v>
      </c>
      <c r="V718" s="9" t="n">
        <f aca="false">+Outflows!V718+Fees!V718+'Ongoing Cash Flows'!V718+'Terminal Value'!V718</f>
        <v>0</v>
      </c>
      <c r="W718" s="9" t="n">
        <f aca="false">+Outflows!W718+Fees!W718+'Ongoing Cash Flows'!W718+'Terminal Value'!W718</f>
        <v>0</v>
      </c>
      <c r="X718" s="9" t="n">
        <f aca="false">+Outflows!X718+Fees!X718+'Ongoing Cash Flows'!X718+'Terminal Value'!X718</f>
        <v>0</v>
      </c>
      <c r="Y718" s="9" t="n">
        <f aca="false">+Outflows!Y718+Fees!Y718+'Ongoing Cash Flows'!Y718+'Terminal Value'!Y718</f>
        <v>0</v>
      </c>
      <c r="Z718" s="9" t="n">
        <f aca="false">+Outflows!Z718+Fees!Z718+'Ongoing Cash Flows'!Z718+'Terminal Value'!Z718</f>
        <v>0</v>
      </c>
      <c r="AA718" s="9" t="n">
        <f aca="false">+Outflows!AA718+Fees!AA718+'Ongoing Cash Flows'!AA718+'Terminal Value'!AA718</f>
        <v>0</v>
      </c>
      <c r="AB718" s="9" t="n">
        <f aca="false">+Outflows!AB718+Fees!AB718+'Ongoing Cash Flows'!AB718+'Terminal Value'!AB718</f>
        <v>0</v>
      </c>
      <c r="AC718" s="9" t="n">
        <f aca="false">+Outflows!AC718+Fees!AC718+'Ongoing Cash Flows'!AC718+'Terminal Value'!AC718</f>
        <v>0</v>
      </c>
      <c r="AD718" s="9" t="n">
        <f aca="false">+Outflows!AD718+Fees!AD718+'Ongoing Cash Flows'!AD718+'Terminal Value'!AD718</f>
        <v>0</v>
      </c>
      <c r="AE718" s="9" t="n">
        <f aca="false">+Outflows!AE718+Fees!AE718+'Ongoing Cash Flows'!AE718+'Terminal Value'!AE718</f>
        <v>0</v>
      </c>
      <c r="AF718" s="9" t="n">
        <f aca="false">+Outflows!AF718+Fees!AF718+'Ongoing Cash Flows'!AF718+'Terminal Value'!AF718</f>
        <v>0</v>
      </c>
      <c r="AG718" s="9" t="n">
        <f aca="false">+Outflows!AG718+Fees!AG718+'Ongoing Cash Flows'!AG718+'Terminal Value'!AG718</f>
        <v>0</v>
      </c>
      <c r="AH718" s="9" t="n">
        <f aca="false">+Outflows!AH718+Fees!AH718+'Ongoing Cash Flows'!AH718+'Terminal Value'!AH718</f>
        <v>0</v>
      </c>
      <c r="AI718" s="9" t="n">
        <f aca="false">+Outflows!AI718+Fees!AI718+'Ongoing Cash Flows'!AI718+'Terminal Value'!AI718</f>
        <v>0</v>
      </c>
      <c r="AJ718" s="9" t="n">
        <f aca="false">+Outflows!AJ718+Fees!AJ718+'Ongoing Cash Flows'!AJ718+'Terminal Value'!AJ718</f>
        <v>0</v>
      </c>
      <c r="AK718" s="9"/>
      <c r="AL718" s="1"/>
      <c r="AM718" s="32"/>
      <c r="AN718" s="33" t="n">
        <f aca="false">IF(ISERROR(XIRR(B718:AJ718,IRRDates)),-1,XIRR(B718:AJ718,IRRDates))</f>
        <v>0.0667869489619604</v>
      </c>
      <c r="AO718" s="9" t="n">
        <f aca="false">SUMPRODUCT(B718:AJ718,PVRf)</f>
        <v>0</v>
      </c>
      <c r="AP718" s="9" t="n">
        <f aca="false">MIN(0,AO718-$AO$1004)^2</f>
        <v>0</v>
      </c>
      <c r="AQ718" s="9" t="n">
        <f aca="false">MAX(0,AO718-$AO$1004)^2</f>
        <v>0</v>
      </c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20"/>
      <c r="CM718" s="20"/>
      <c r="CN718" s="20"/>
      <c r="CO718" s="20"/>
      <c r="CP718" s="20"/>
    </row>
    <row r="719" customFormat="false" ht="11.25" hidden="false" customHeight="false" outlineLevel="0" collapsed="false">
      <c r="A719" s="1" t="n">
        <v>717</v>
      </c>
      <c r="B719" s="9" t="n">
        <f aca="false">+Outflows!B719+Fees!B719+'Ongoing Cash Flows'!B719+'Terminal Value'!B719</f>
        <v>-91634.9065999384</v>
      </c>
      <c r="C719" s="9" t="n">
        <f aca="false">+Outflows!C719+Fees!C719+'Ongoing Cash Flows'!C719+'Terminal Value'!C719</f>
        <v>14139.9458711688</v>
      </c>
      <c r="D719" s="9" t="n">
        <f aca="false">+Outflows!D719+Fees!D719+'Ongoing Cash Flows'!D719+'Terminal Value'!D719</f>
        <v>12078.3065028363</v>
      </c>
      <c r="E719" s="9" t="n">
        <f aca="false">+Outflows!E719+Fees!E719+'Ongoing Cash Flows'!E719+'Terminal Value'!E719</f>
        <v>10118.8034979902</v>
      </c>
      <c r="F719" s="9" t="n">
        <f aca="false">+Outflows!F719+Fees!F719+'Ongoing Cash Flows'!F719+'Terminal Value'!F719</f>
        <v>9760.01195186326</v>
      </c>
      <c r="G719" s="9" t="n">
        <f aca="false">+Outflows!G719+Fees!G719+'Ongoing Cash Flows'!G719+'Terminal Value'!G719</f>
        <v>9249.1163163859</v>
      </c>
      <c r="H719" s="9" t="n">
        <f aca="false">+Outflows!H719+Fees!H719+'Ongoing Cash Flows'!H719+'Terminal Value'!H719</f>
        <v>8431.09187070441</v>
      </c>
      <c r="I719" s="9" t="n">
        <f aca="false">+Outflows!I719+Fees!I719+'Ongoing Cash Flows'!I719+'Terminal Value'!I719</f>
        <v>8283.37783964432</v>
      </c>
      <c r="J719" s="9" t="n">
        <f aca="false">+Outflows!J719+Fees!J719+'Ongoing Cash Flows'!J719+'Terminal Value'!J719</f>
        <v>8270.94363710933</v>
      </c>
      <c r="K719" s="9" t="n">
        <f aca="false">+Outflows!K719+Fees!K719+'Ongoing Cash Flows'!K719+'Terminal Value'!K719</f>
        <v>8261.69917366689</v>
      </c>
      <c r="L719" s="9" t="n">
        <f aca="false">+Outflows!L719+Fees!L719+'Ongoing Cash Flows'!L719+'Terminal Value'!L719</f>
        <v>8263.01570222892</v>
      </c>
      <c r="M719" s="9" t="n">
        <f aca="false">+Outflows!M719+Fees!M719+'Ongoing Cash Flows'!M719+'Terminal Value'!M719</f>
        <v>8234.92053936407</v>
      </c>
      <c r="N719" s="9" t="n">
        <f aca="false">+Outflows!N719+Fees!N719+'Ongoing Cash Flows'!N719+'Terminal Value'!N719</f>
        <v>8217.36296969701</v>
      </c>
      <c r="O719" s="9" t="n">
        <f aca="false">+Outflows!O719+Fees!O719+'Ongoing Cash Flows'!O719+'Terminal Value'!O719</f>
        <v>7891.15022223221</v>
      </c>
      <c r="P719" s="9" t="n">
        <f aca="false">+Outflows!P719+Fees!P719+'Ongoing Cash Flows'!P719+'Terminal Value'!P719</f>
        <v>7783.38048417119</v>
      </c>
      <c r="Q719" s="9" t="n">
        <f aca="false">+Outflows!Q719+Fees!Q719+'Ongoing Cash Flows'!Q719+'Terminal Value'!Q719</f>
        <v>7754.73517740461</v>
      </c>
      <c r="R719" s="9" t="n">
        <f aca="false">+Outflows!R719+Fees!R719+'Ongoing Cash Flows'!R719+'Terminal Value'!R719</f>
        <v>1051.01572473865</v>
      </c>
      <c r="S719" s="9" t="n">
        <f aca="false">+Outflows!S719+Fees!S719+'Ongoing Cash Flows'!S719+'Terminal Value'!S719</f>
        <v>0</v>
      </c>
      <c r="T719" s="9" t="n">
        <f aca="false">+Outflows!T719+Fees!T719+'Ongoing Cash Flows'!T719+'Terminal Value'!T719</f>
        <v>0</v>
      </c>
      <c r="U719" s="9" t="n">
        <f aca="false">+Outflows!U719+Fees!U719+'Ongoing Cash Flows'!U719+'Terminal Value'!U719</f>
        <v>0</v>
      </c>
      <c r="V719" s="9" t="n">
        <f aca="false">+Outflows!V719+Fees!V719+'Ongoing Cash Flows'!V719+'Terminal Value'!V719</f>
        <v>0</v>
      </c>
      <c r="W719" s="9" t="n">
        <f aca="false">+Outflows!W719+Fees!W719+'Ongoing Cash Flows'!W719+'Terminal Value'!W719</f>
        <v>0</v>
      </c>
      <c r="X719" s="9" t="n">
        <f aca="false">+Outflows!X719+Fees!X719+'Ongoing Cash Flows'!X719+'Terminal Value'!X719</f>
        <v>0</v>
      </c>
      <c r="Y719" s="9" t="n">
        <f aca="false">+Outflows!Y719+Fees!Y719+'Ongoing Cash Flows'!Y719+'Terminal Value'!Y719</f>
        <v>0</v>
      </c>
      <c r="Z719" s="9" t="n">
        <f aca="false">+Outflows!Z719+Fees!Z719+'Ongoing Cash Flows'!Z719+'Terminal Value'!Z719</f>
        <v>0</v>
      </c>
      <c r="AA719" s="9" t="n">
        <f aca="false">+Outflows!AA719+Fees!AA719+'Ongoing Cash Flows'!AA719+'Terminal Value'!AA719</f>
        <v>0</v>
      </c>
      <c r="AB719" s="9" t="n">
        <f aca="false">+Outflows!AB719+Fees!AB719+'Ongoing Cash Flows'!AB719+'Terminal Value'!AB719</f>
        <v>0</v>
      </c>
      <c r="AC719" s="9" t="n">
        <f aca="false">+Outflows!AC719+Fees!AC719+'Ongoing Cash Flows'!AC719+'Terminal Value'!AC719</f>
        <v>0</v>
      </c>
      <c r="AD719" s="9" t="n">
        <f aca="false">+Outflows!AD719+Fees!AD719+'Ongoing Cash Flows'!AD719+'Terminal Value'!AD719</f>
        <v>0</v>
      </c>
      <c r="AE719" s="9" t="n">
        <f aca="false">+Outflows!AE719+Fees!AE719+'Ongoing Cash Flows'!AE719+'Terminal Value'!AE719</f>
        <v>0</v>
      </c>
      <c r="AF719" s="9" t="n">
        <f aca="false">+Outflows!AF719+Fees!AF719+'Ongoing Cash Flows'!AF719+'Terminal Value'!AF719</f>
        <v>0</v>
      </c>
      <c r="AG719" s="9" t="n">
        <f aca="false">+Outflows!AG719+Fees!AG719+'Ongoing Cash Flows'!AG719+'Terminal Value'!AG719</f>
        <v>0</v>
      </c>
      <c r="AH719" s="9" t="n">
        <f aca="false">+Outflows!AH719+Fees!AH719+'Ongoing Cash Flows'!AH719+'Terminal Value'!AH719</f>
        <v>0</v>
      </c>
      <c r="AI719" s="9" t="n">
        <f aca="false">+Outflows!AI719+Fees!AI719+'Ongoing Cash Flows'!AI719+'Terminal Value'!AI719</f>
        <v>0</v>
      </c>
      <c r="AJ719" s="9" t="n">
        <f aca="false">+Outflows!AJ719+Fees!AJ719+'Ongoing Cash Flows'!AJ719+'Terminal Value'!AJ719</f>
        <v>0</v>
      </c>
      <c r="AK719" s="9"/>
      <c r="AL719" s="1"/>
      <c r="AM719" s="32"/>
      <c r="AN719" s="33" t="n">
        <f aca="false">IF(ISERROR(XIRR(B719:AJ719,IRRDates)),-1,XIRR(B719:AJ719,IRRDates))</f>
        <v>0.0617084762703836</v>
      </c>
      <c r="AO719" s="9" t="n">
        <f aca="false">SUMPRODUCT(B719:AJ719,PVRf)</f>
        <v>0</v>
      </c>
      <c r="AP719" s="9" t="n">
        <f aca="false">MIN(0,AO719-$AO$1004)^2</f>
        <v>0</v>
      </c>
      <c r="AQ719" s="9" t="n">
        <f aca="false">MAX(0,AO719-$AO$1004)^2</f>
        <v>0</v>
      </c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20"/>
      <c r="CM719" s="20"/>
      <c r="CN719" s="20"/>
      <c r="CO719" s="20"/>
      <c r="CP719" s="20"/>
    </row>
    <row r="720" customFormat="false" ht="11.25" hidden="false" customHeight="false" outlineLevel="0" collapsed="false">
      <c r="A720" s="1" t="n">
        <v>718</v>
      </c>
      <c r="B720" s="9" t="n">
        <f aca="false">+Outflows!B720+Fees!B720+'Ongoing Cash Flows'!B720+'Terminal Value'!B720</f>
        <v>-91258.4854394377</v>
      </c>
      <c r="C720" s="9" t="n">
        <f aca="false">+Outflows!C720+Fees!C720+'Ongoing Cash Flows'!C720+'Terminal Value'!C720</f>
        <v>14147.117127611</v>
      </c>
      <c r="D720" s="9" t="n">
        <f aca="false">+Outflows!D720+Fees!D720+'Ongoing Cash Flows'!D720+'Terminal Value'!D720</f>
        <v>12053.9407077352</v>
      </c>
      <c r="E720" s="9" t="n">
        <f aca="false">+Outflows!E720+Fees!E720+'Ongoing Cash Flows'!E720+'Terminal Value'!E720</f>
        <v>10067.0299732543</v>
      </c>
      <c r="F720" s="9" t="n">
        <f aca="false">+Outflows!F720+Fees!F720+'Ongoing Cash Flows'!F720+'Terminal Value'!F720</f>
        <v>9627.4808114034</v>
      </c>
      <c r="G720" s="9" t="n">
        <f aca="false">+Outflows!G720+Fees!G720+'Ongoing Cash Flows'!G720+'Terminal Value'!G720</f>
        <v>9383.46123305941</v>
      </c>
      <c r="H720" s="9" t="n">
        <f aca="false">+Outflows!H720+Fees!H720+'Ongoing Cash Flows'!H720+'Terminal Value'!H720</f>
        <v>8421.97410701368</v>
      </c>
      <c r="I720" s="9" t="n">
        <f aca="false">+Outflows!I720+Fees!I720+'Ongoing Cash Flows'!I720+'Terminal Value'!I720</f>
        <v>8274.74303935936</v>
      </c>
      <c r="J720" s="9" t="n">
        <f aca="false">+Outflows!J720+Fees!J720+'Ongoing Cash Flows'!J720+'Terminal Value'!J720</f>
        <v>8262.30883682437</v>
      </c>
      <c r="K720" s="9" t="n">
        <f aca="false">+Outflows!K720+Fees!K720+'Ongoing Cash Flows'!K720+'Terminal Value'!K720</f>
        <v>8253.04973812721</v>
      </c>
      <c r="L720" s="9" t="n">
        <f aca="false">+Outflows!L720+Fees!L720+'Ongoing Cash Flows'!L720+'Terminal Value'!L720</f>
        <v>8254.38090194396</v>
      </c>
      <c r="M720" s="9" t="n">
        <f aca="false">+Outflows!M720+Fees!M720+'Ongoing Cash Flows'!M720+'Terminal Value'!M720</f>
        <v>8226.27110382439</v>
      </c>
      <c r="N720" s="9" t="n">
        <f aca="false">+Outflows!N720+Fees!N720+'Ongoing Cash Flows'!N720+'Terminal Value'!N720</f>
        <v>8208.72816941205</v>
      </c>
      <c r="O720" s="9" t="n">
        <f aca="false">+Outflows!O720+Fees!O720+'Ongoing Cash Flows'!O720+'Terminal Value'!O720</f>
        <v>7882.50078669253</v>
      </c>
      <c r="P720" s="9" t="n">
        <f aca="false">+Outflows!P720+Fees!P720+'Ongoing Cash Flows'!P720+'Terminal Value'!P720</f>
        <v>7774.74568388623</v>
      </c>
      <c r="Q720" s="9" t="n">
        <f aca="false">+Outflows!Q720+Fees!Q720+'Ongoing Cash Flows'!Q720+'Terminal Value'!Q720</f>
        <v>7746.08574186493</v>
      </c>
      <c r="R720" s="9" t="n">
        <f aca="false">+Outflows!R720+Fees!R720+'Ongoing Cash Flows'!R720+'Terminal Value'!R720</f>
        <v>1046.69832459617</v>
      </c>
      <c r="S720" s="9" t="n">
        <f aca="false">+Outflows!S720+Fees!S720+'Ongoing Cash Flows'!S720+'Terminal Value'!S720</f>
        <v>0</v>
      </c>
      <c r="T720" s="9" t="n">
        <f aca="false">+Outflows!T720+Fees!T720+'Ongoing Cash Flows'!T720+'Terminal Value'!T720</f>
        <v>0</v>
      </c>
      <c r="U720" s="9" t="n">
        <f aca="false">+Outflows!U720+Fees!U720+'Ongoing Cash Flows'!U720+'Terminal Value'!U720</f>
        <v>0</v>
      </c>
      <c r="V720" s="9" t="n">
        <f aca="false">+Outflows!V720+Fees!V720+'Ongoing Cash Flows'!V720+'Terminal Value'!V720</f>
        <v>0</v>
      </c>
      <c r="W720" s="9" t="n">
        <f aca="false">+Outflows!W720+Fees!W720+'Ongoing Cash Flows'!W720+'Terminal Value'!W720</f>
        <v>0</v>
      </c>
      <c r="X720" s="9" t="n">
        <f aca="false">+Outflows!X720+Fees!X720+'Ongoing Cash Flows'!X720+'Terminal Value'!X720</f>
        <v>0</v>
      </c>
      <c r="Y720" s="9" t="n">
        <f aca="false">+Outflows!Y720+Fees!Y720+'Ongoing Cash Flows'!Y720+'Terminal Value'!Y720</f>
        <v>0</v>
      </c>
      <c r="Z720" s="9" t="n">
        <f aca="false">+Outflows!Z720+Fees!Z720+'Ongoing Cash Flows'!Z720+'Terminal Value'!Z720</f>
        <v>0</v>
      </c>
      <c r="AA720" s="9" t="n">
        <f aca="false">+Outflows!AA720+Fees!AA720+'Ongoing Cash Flows'!AA720+'Terminal Value'!AA720</f>
        <v>0</v>
      </c>
      <c r="AB720" s="9" t="n">
        <f aca="false">+Outflows!AB720+Fees!AB720+'Ongoing Cash Flows'!AB720+'Terminal Value'!AB720</f>
        <v>0</v>
      </c>
      <c r="AC720" s="9" t="n">
        <f aca="false">+Outflows!AC720+Fees!AC720+'Ongoing Cash Flows'!AC720+'Terminal Value'!AC720</f>
        <v>0</v>
      </c>
      <c r="AD720" s="9" t="n">
        <f aca="false">+Outflows!AD720+Fees!AD720+'Ongoing Cash Flows'!AD720+'Terminal Value'!AD720</f>
        <v>0</v>
      </c>
      <c r="AE720" s="9" t="n">
        <f aca="false">+Outflows!AE720+Fees!AE720+'Ongoing Cash Flows'!AE720+'Terminal Value'!AE720</f>
        <v>0</v>
      </c>
      <c r="AF720" s="9" t="n">
        <f aca="false">+Outflows!AF720+Fees!AF720+'Ongoing Cash Flows'!AF720+'Terminal Value'!AF720</f>
        <v>0</v>
      </c>
      <c r="AG720" s="9" t="n">
        <f aca="false">+Outflows!AG720+Fees!AG720+'Ongoing Cash Flows'!AG720+'Terminal Value'!AG720</f>
        <v>0</v>
      </c>
      <c r="AH720" s="9" t="n">
        <f aca="false">+Outflows!AH720+Fees!AH720+'Ongoing Cash Flows'!AH720+'Terminal Value'!AH720</f>
        <v>0</v>
      </c>
      <c r="AI720" s="9" t="n">
        <f aca="false">+Outflows!AI720+Fees!AI720+'Ongoing Cash Flows'!AI720+'Terminal Value'!AI720</f>
        <v>0</v>
      </c>
      <c r="AJ720" s="9" t="n">
        <f aca="false">+Outflows!AJ720+Fees!AJ720+'Ongoing Cash Flows'!AJ720+'Terminal Value'!AJ720</f>
        <v>0</v>
      </c>
      <c r="AK720" s="9"/>
      <c r="AL720" s="1"/>
      <c r="AM720" s="32"/>
      <c r="AN720" s="33" t="n">
        <f aca="false">IF(ISERROR(XIRR(B720:AJ720,IRRDates)),-1,XIRR(B720:AJ720,IRRDates))</f>
        <v>0.0622021789905706</v>
      </c>
      <c r="AO720" s="9" t="n">
        <f aca="false">SUMPRODUCT(B720:AJ720,PVRf)</f>
        <v>0</v>
      </c>
      <c r="AP720" s="9" t="n">
        <f aca="false">MIN(0,AO720-$AO$1004)^2</f>
        <v>0</v>
      </c>
      <c r="AQ720" s="9" t="n">
        <f aca="false">MAX(0,AO720-$AO$1004)^2</f>
        <v>0</v>
      </c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20"/>
      <c r="CM720" s="20"/>
      <c r="CN720" s="20"/>
      <c r="CO720" s="20"/>
      <c r="CP720" s="20"/>
    </row>
    <row r="721" customFormat="false" ht="11.25" hidden="false" customHeight="false" outlineLevel="0" collapsed="false">
      <c r="A721" s="1" t="n">
        <v>719</v>
      </c>
      <c r="B721" s="9" t="n">
        <f aca="false">+Outflows!B721+Fees!B721+'Ongoing Cash Flows'!B721+'Terminal Value'!B721</f>
        <v>-102817.357922959</v>
      </c>
      <c r="C721" s="9" t="n">
        <f aca="false">+Outflows!C721+Fees!C721+'Ongoing Cash Flows'!C721+'Terminal Value'!C721</f>
        <v>14389.993889189</v>
      </c>
      <c r="D721" s="9" t="n">
        <f aca="false">+Outflows!D721+Fees!D721+'Ongoing Cash Flows'!D721+'Terminal Value'!D721</f>
        <v>12494.742922889</v>
      </c>
      <c r="E721" s="9" t="n">
        <f aca="false">+Outflows!E721+Fees!E721+'Ongoing Cash Flows'!E721+'Terminal Value'!E721</f>
        <v>10464.0753670333</v>
      </c>
      <c r="F721" s="9" t="n">
        <f aca="false">+Outflows!F721+Fees!F721+'Ongoing Cash Flows'!F721+'Terminal Value'!F721</f>
        <v>10012.1429561291</v>
      </c>
      <c r="G721" s="9" t="n">
        <f aca="false">+Outflows!G721+Fees!G721+'Ongoing Cash Flows'!G721+'Terminal Value'!G721</f>
        <v>9469.32496491157</v>
      </c>
      <c r="H721" s="9" t="n">
        <f aca="false">+Outflows!H721+Fees!H721+'Ongoing Cash Flows'!H721+'Terminal Value'!H721</f>
        <v>8701.95589043893</v>
      </c>
      <c r="I721" s="9" t="n">
        <f aca="false">+Outflows!I721+Fees!I721+'Ongoing Cash Flows'!I721+'Terminal Value'!I721</f>
        <v>8539.89432703335</v>
      </c>
      <c r="J721" s="9" t="n">
        <f aca="false">+Outflows!J721+Fees!J721+'Ongoing Cash Flows'!J721+'Terminal Value'!J721</f>
        <v>8527.46012449836</v>
      </c>
      <c r="K721" s="9" t="n">
        <f aca="false">+Outflows!K721+Fees!K721+'Ongoing Cash Flows'!K721+'Terminal Value'!K721</f>
        <v>8518.65043476336</v>
      </c>
      <c r="L721" s="9" t="n">
        <f aca="false">+Outflows!L721+Fees!L721+'Ongoing Cash Flows'!L721+'Terminal Value'!L721</f>
        <v>8519.53218961795</v>
      </c>
      <c r="M721" s="9" t="n">
        <f aca="false">+Outflows!M721+Fees!M721+'Ongoing Cash Flows'!M721+'Terminal Value'!M721</f>
        <v>8491.87180046054</v>
      </c>
      <c r="N721" s="9" t="n">
        <f aca="false">+Outflows!N721+Fees!N721+'Ongoing Cash Flows'!N721+'Terminal Value'!N721</f>
        <v>8473.87945708604</v>
      </c>
      <c r="O721" s="9" t="n">
        <f aca="false">+Outflows!O721+Fees!O721+'Ongoing Cash Flows'!O721+'Terminal Value'!O721</f>
        <v>8148.10148332868</v>
      </c>
      <c r="P721" s="9" t="n">
        <f aca="false">+Outflows!P721+Fees!P721+'Ongoing Cash Flows'!P721+'Terminal Value'!P721</f>
        <v>8039.89697156022</v>
      </c>
      <c r="Q721" s="9" t="n">
        <f aca="false">+Outflows!Q721+Fees!Q721+'Ongoing Cash Flows'!Q721+'Terminal Value'!Q721</f>
        <v>8011.68643850108</v>
      </c>
      <c r="R721" s="9" t="n">
        <f aca="false">+Outflows!R721+Fees!R721+'Ongoing Cash Flows'!R721+'Terminal Value'!R721</f>
        <v>1179.27396843317</v>
      </c>
      <c r="S721" s="9" t="n">
        <f aca="false">+Outflows!S721+Fees!S721+'Ongoing Cash Flows'!S721+'Terminal Value'!S721</f>
        <v>0</v>
      </c>
      <c r="T721" s="9" t="n">
        <f aca="false">+Outflows!T721+Fees!T721+'Ongoing Cash Flows'!T721+'Terminal Value'!T721</f>
        <v>0</v>
      </c>
      <c r="U721" s="9" t="n">
        <f aca="false">+Outflows!U721+Fees!U721+'Ongoing Cash Flows'!U721+'Terminal Value'!U721</f>
        <v>0</v>
      </c>
      <c r="V721" s="9" t="n">
        <f aca="false">+Outflows!V721+Fees!V721+'Ongoing Cash Flows'!V721+'Terminal Value'!V721</f>
        <v>0</v>
      </c>
      <c r="W721" s="9" t="n">
        <f aca="false">+Outflows!W721+Fees!W721+'Ongoing Cash Flows'!W721+'Terminal Value'!W721</f>
        <v>0</v>
      </c>
      <c r="X721" s="9" t="n">
        <f aca="false">+Outflows!X721+Fees!X721+'Ongoing Cash Flows'!X721+'Terminal Value'!X721</f>
        <v>0</v>
      </c>
      <c r="Y721" s="9" t="n">
        <f aca="false">+Outflows!Y721+Fees!Y721+'Ongoing Cash Flows'!Y721+'Terminal Value'!Y721</f>
        <v>0</v>
      </c>
      <c r="Z721" s="9" t="n">
        <f aca="false">+Outflows!Z721+Fees!Z721+'Ongoing Cash Flows'!Z721+'Terminal Value'!Z721</f>
        <v>0</v>
      </c>
      <c r="AA721" s="9" t="n">
        <f aca="false">+Outflows!AA721+Fees!AA721+'Ongoing Cash Flows'!AA721+'Terminal Value'!AA721</f>
        <v>0</v>
      </c>
      <c r="AB721" s="9" t="n">
        <f aca="false">+Outflows!AB721+Fees!AB721+'Ongoing Cash Flows'!AB721+'Terminal Value'!AB721</f>
        <v>0</v>
      </c>
      <c r="AC721" s="9" t="n">
        <f aca="false">+Outflows!AC721+Fees!AC721+'Ongoing Cash Flows'!AC721+'Terminal Value'!AC721</f>
        <v>0</v>
      </c>
      <c r="AD721" s="9" t="n">
        <f aca="false">+Outflows!AD721+Fees!AD721+'Ongoing Cash Flows'!AD721+'Terminal Value'!AD721</f>
        <v>0</v>
      </c>
      <c r="AE721" s="9" t="n">
        <f aca="false">+Outflows!AE721+Fees!AE721+'Ongoing Cash Flows'!AE721+'Terminal Value'!AE721</f>
        <v>0</v>
      </c>
      <c r="AF721" s="9" t="n">
        <f aca="false">+Outflows!AF721+Fees!AF721+'Ongoing Cash Flows'!AF721+'Terminal Value'!AF721</f>
        <v>0</v>
      </c>
      <c r="AG721" s="9" t="n">
        <f aca="false">+Outflows!AG721+Fees!AG721+'Ongoing Cash Flows'!AG721+'Terminal Value'!AG721</f>
        <v>0</v>
      </c>
      <c r="AH721" s="9" t="n">
        <f aca="false">+Outflows!AH721+Fees!AH721+'Ongoing Cash Flows'!AH721+'Terminal Value'!AH721</f>
        <v>0</v>
      </c>
      <c r="AI721" s="9" t="n">
        <f aca="false">+Outflows!AI721+Fees!AI721+'Ongoing Cash Flows'!AI721+'Terminal Value'!AI721</f>
        <v>0</v>
      </c>
      <c r="AJ721" s="9" t="n">
        <f aca="false">+Outflows!AJ721+Fees!AJ721+'Ongoing Cash Flows'!AJ721+'Terminal Value'!AJ721</f>
        <v>0</v>
      </c>
      <c r="AK721" s="9"/>
      <c r="AL721" s="1"/>
      <c r="AM721" s="32"/>
      <c r="AN721" s="33" t="n">
        <f aca="false">IF(ISERROR(XIRR(B721:AJ721,IRRDates)),-1,XIRR(B721:AJ721,IRRDates))</f>
        <v>0.0474754538836587</v>
      </c>
      <c r="AO721" s="9" t="n">
        <f aca="false">SUMPRODUCT(B721:AJ721,PVRf)</f>
        <v>0</v>
      </c>
      <c r="AP721" s="9" t="n">
        <f aca="false">MIN(0,AO721-$AO$1004)^2</f>
        <v>0</v>
      </c>
      <c r="AQ721" s="9" t="n">
        <f aca="false">MAX(0,AO721-$AO$1004)^2</f>
        <v>0</v>
      </c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20"/>
      <c r="CM721" s="20"/>
      <c r="CN721" s="20"/>
      <c r="CO721" s="20"/>
      <c r="CP721" s="20"/>
    </row>
    <row r="722" customFormat="false" ht="11.25" hidden="false" customHeight="false" outlineLevel="0" collapsed="false">
      <c r="A722" s="1" t="n">
        <v>720</v>
      </c>
      <c r="B722" s="9" t="n">
        <f aca="false">+Outflows!B722+Fees!B722+'Ongoing Cash Flows'!B722+'Terminal Value'!B722</f>
        <v>-90296.0658851248</v>
      </c>
      <c r="C722" s="9" t="n">
        <f aca="false">+Outflows!C722+Fees!C722+'Ongoing Cash Flows'!C722+'Terminal Value'!C722</f>
        <v>14125.290533574</v>
      </c>
      <c r="D722" s="9" t="n">
        <f aca="false">+Outflows!D722+Fees!D722+'Ongoing Cash Flows'!D722+'Terminal Value'!D722</f>
        <v>12008.9343183142</v>
      </c>
      <c r="E722" s="9" t="n">
        <f aca="false">+Outflows!E722+Fees!E722+'Ongoing Cash Flows'!E722+'Terminal Value'!E722</f>
        <v>10099.0989920423</v>
      </c>
      <c r="F722" s="9" t="n">
        <f aca="false">+Outflows!F722+Fees!F722+'Ongoing Cash Flows'!F722+'Terminal Value'!F722</f>
        <v>9534.41596871677</v>
      </c>
      <c r="G722" s="9" t="n">
        <f aca="false">+Outflows!G722+Fees!G722+'Ongoing Cash Flows'!G722+'Terminal Value'!G722</f>
        <v>9395.87706713719</v>
      </c>
      <c r="H722" s="9" t="n">
        <f aca="false">+Outflows!H722+Fees!H722+'Ongoing Cash Flows'!H722+'Terminal Value'!H722</f>
        <v>8398.66214958842</v>
      </c>
      <c r="I722" s="9" t="n">
        <f aca="false">+Outflows!I722+Fees!I722+'Ongoing Cash Flows'!I722+'Terminal Value'!I722</f>
        <v>8252.66590471906</v>
      </c>
      <c r="J722" s="9" t="n">
        <f aca="false">+Outflows!J722+Fees!J722+'Ongoing Cash Flows'!J722+'Terminal Value'!J722</f>
        <v>8240.23170218407</v>
      </c>
      <c r="K722" s="9" t="n">
        <f aca="false">+Outflows!K722+Fees!K722+'Ongoing Cash Flows'!K722+'Terminal Value'!K722</f>
        <v>8230.93518461465</v>
      </c>
      <c r="L722" s="9" t="n">
        <f aca="false">+Outflows!L722+Fees!L722+'Ongoing Cash Flows'!L722+'Terminal Value'!L722</f>
        <v>8232.30376730366</v>
      </c>
      <c r="M722" s="9" t="n">
        <f aca="false">+Outflows!M722+Fees!M722+'Ongoing Cash Flows'!M722+'Terminal Value'!M722</f>
        <v>8204.15655031183</v>
      </c>
      <c r="N722" s="9" t="n">
        <f aca="false">+Outflows!N722+Fees!N722+'Ongoing Cash Flows'!N722+'Terminal Value'!N722</f>
        <v>8186.65103477176</v>
      </c>
      <c r="O722" s="9" t="n">
        <f aca="false">+Outflows!O722+Fees!O722+'Ongoing Cash Flows'!O722+'Terminal Value'!O722</f>
        <v>7860.38623317996</v>
      </c>
      <c r="P722" s="9" t="n">
        <f aca="false">+Outflows!P722+Fees!P722+'Ongoing Cash Flows'!P722+'Terminal Value'!P722</f>
        <v>7752.66854924594</v>
      </c>
      <c r="Q722" s="9" t="n">
        <f aca="false">+Outflows!Q722+Fees!Q722+'Ongoing Cash Flows'!Q722+'Terminal Value'!Q722</f>
        <v>7723.97118835237</v>
      </c>
      <c r="R722" s="9" t="n">
        <f aca="false">+Outflows!R722+Fees!R722+'Ongoing Cash Flows'!R722+'Terminal Value'!R722</f>
        <v>1035.65975727603</v>
      </c>
      <c r="S722" s="9" t="n">
        <f aca="false">+Outflows!S722+Fees!S722+'Ongoing Cash Flows'!S722+'Terminal Value'!S722</f>
        <v>0</v>
      </c>
      <c r="T722" s="9" t="n">
        <f aca="false">+Outflows!T722+Fees!T722+'Ongoing Cash Flows'!T722+'Terminal Value'!T722</f>
        <v>0</v>
      </c>
      <c r="U722" s="9" t="n">
        <f aca="false">+Outflows!U722+Fees!U722+'Ongoing Cash Flows'!U722+'Terminal Value'!U722</f>
        <v>0</v>
      </c>
      <c r="V722" s="9" t="n">
        <f aca="false">+Outflows!V722+Fees!V722+'Ongoing Cash Flows'!V722+'Terminal Value'!V722</f>
        <v>0</v>
      </c>
      <c r="W722" s="9" t="n">
        <f aca="false">+Outflows!W722+Fees!W722+'Ongoing Cash Flows'!W722+'Terminal Value'!W722</f>
        <v>0</v>
      </c>
      <c r="X722" s="9" t="n">
        <f aca="false">+Outflows!X722+Fees!X722+'Ongoing Cash Flows'!X722+'Terminal Value'!X722</f>
        <v>0</v>
      </c>
      <c r="Y722" s="9" t="n">
        <f aca="false">+Outflows!Y722+Fees!Y722+'Ongoing Cash Flows'!Y722+'Terminal Value'!Y722</f>
        <v>0</v>
      </c>
      <c r="Z722" s="9" t="n">
        <f aca="false">+Outflows!Z722+Fees!Z722+'Ongoing Cash Flows'!Z722+'Terminal Value'!Z722</f>
        <v>0</v>
      </c>
      <c r="AA722" s="9" t="n">
        <f aca="false">+Outflows!AA722+Fees!AA722+'Ongoing Cash Flows'!AA722+'Terminal Value'!AA722</f>
        <v>0</v>
      </c>
      <c r="AB722" s="9" t="n">
        <f aca="false">+Outflows!AB722+Fees!AB722+'Ongoing Cash Flows'!AB722+'Terminal Value'!AB722</f>
        <v>0</v>
      </c>
      <c r="AC722" s="9" t="n">
        <f aca="false">+Outflows!AC722+Fees!AC722+'Ongoing Cash Flows'!AC722+'Terminal Value'!AC722</f>
        <v>0</v>
      </c>
      <c r="AD722" s="9" t="n">
        <f aca="false">+Outflows!AD722+Fees!AD722+'Ongoing Cash Flows'!AD722+'Terminal Value'!AD722</f>
        <v>0</v>
      </c>
      <c r="AE722" s="9" t="n">
        <f aca="false">+Outflows!AE722+Fees!AE722+'Ongoing Cash Flows'!AE722+'Terminal Value'!AE722</f>
        <v>0</v>
      </c>
      <c r="AF722" s="9" t="n">
        <f aca="false">+Outflows!AF722+Fees!AF722+'Ongoing Cash Flows'!AF722+'Terminal Value'!AF722</f>
        <v>0</v>
      </c>
      <c r="AG722" s="9" t="n">
        <f aca="false">+Outflows!AG722+Fees!AG722+'Ongoing Cash Flows'!AG722+'Terminal Value'!AG722</f>
        <v>0</v>
      </c>
      <c r="AH722" s="9" t="n">
        <f aca="false">+Outflows!AH722+Fees!AH722+'Ongoing Cash Flows'!AH722+'Terminal Value'!AH722</f>
        <v>0</v>
      </c>
      <c r="AI722" s="9" t="n">
        <f aca="false">+Outflows!AI722+Fees!AI722+'Ongoing Cash Flows'!AI722+'Terminal Value'!AI722</f>
        <v>0</v>
      </c>
      <c r="AJ722" s="9" t="n">
        <f aca="false">+Outflows!AJ722+Fees!AJ722+'Ongoing Cash Flows'!AJ722+'Terminal Value'!AJ722</f>
        <v>0</v>
      </c>
      <c r="AK722" s="9"/>
      <c r="AL722" s="1"/>
      <c r="AM722" s="32"/>
      <c r="AN722" s="33" t="n">
        <f aca="false">IF(ISERROR(XIRR(B722:AJ722,IRRDates)),-1,XIRR(B722:AJ722,IRRDates))</f>
        <v>0.0635994077526777</v>
      </c>
      <c r="AO722" s="9" t="n">
        <f aca="false">SUMPRODUCT(B722:AJ722,PVRf)</f>
        <v>0</v>
      </c>
      <c r="AP722" s="9" t="n">
        <f aca="false">MIN(0,AO722-$AO$1004)^2</f>
        <v>0</v>
      </c>
      <c r="AQ722" s="9" t="n">
        <f aca="false">MAX(0,AO722-$AO$1004)^2</f>
        <v>0</v>
      </c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20"/>
      <c r="CM722" s="20"/>
      <c r="CN722" s="20"/>
      <c r="CO722" s="20"/>
      <c r="CP722" s="20"/>
    </row>
    <row r="723" customFormat="false" ht="11.25" hidden="false" customHeight="false" outlineLevel="0" collapsed="false">
      <c r="A723" s="1" t="n">
        <v>721</v>
      </c>
      <c r="B723" s="9" t="n">
        <f aca="false">+Outflows!B723+Fees!B723+'Ongoing Cash Flows'!B723+'Terminal Value'!B723</f>
        <v>-92545.5939430397</v>
      </c>
      <c r="C723" s="9" t="n">
        <f aca="false">+Outflows!C723+Fees!C723+'Ongoing Cash Flows'!C723+'Terminal Value'!C723</f>
        <v>14146.8255617898</v>
      </c>
      <c r="D723" s="9" t="n">
        <f aca="false">+Outflows!D723+Fees!D723+'Ongoing Cash Flows'!D723+'Terminal Value'!D723</f>
        <v>12182.8994442816</v>
      </c>
      <c r="E723" s="9" t="n">
        <f aca="false">+Outflows!E723+Fees!E723+'Ongoing Cash Flows'!E723+'Terminal Value'!E723</f>
        <v>10133.9187527983</v>
      </c>
      <c r="F723" s="9" t="n">
        <f aca="false">+Outflows!F723+Fees!F723+'Ongoing Cash Flows'!F723+'Terminal Value'!F723</f>
        <v>9678.0288147837</v>
      </c>
      <c r="G723" s="9" t="n">
        <f aca="false">+Outflows!G723+Fees!G723+'Ongoing Cash Flows'!G723+'Terminal Value'!G723</f>
        <v>9384.93891862285</v>
      </c>
      <c r="H723" s="9" t="n">
        <f aca="false">+Outflows!H723+Fees!H723+'Ongoing Cash Flows'!H723+'Terminal Value'!H723</f>
        <v>8453.15075809397</v>
      </c>
      <c r="I723" s="9" t="n">
        <f aca="false">+Outflows!I723+Fees!I723+'Ongoing Cash Flows'!I723+'Terminal Value'!I723</f>
        <v>8304.26827874519</v>
      </c>
      <c r="J723" s="9" t="n">
        <f aca="false">+Outflows!J723+Fees!J723+'Ongoing Cash Flows'!J723+'Terminal Value'!J723</f>
        <v>8291.83407621019</v>
      </c>
      <c r="K723" s="9" t="n">
        <f aca="false">+Outflows!K723+Fees!K723+'Ongoing Cash Flows'!K723+'Terminal Value'!K723</f>
        <v>8282.62502029166</v>
      </c>
      <c r="L723" s="9" t="n">
        <f aca="false">+Outflows!L723+Fees!L723+'Ongoing Cash Flows'!L723+'Terminal Value'!L723</f>
        <v>8283.90614132979</v>
      </c>
      <c r="M723" s="9" t="n">
        <f aca="false">+Outflows!M723+Fees!M723+'Ongoing Cash Flows'!M723+'Terminal Value'!M723</f>
        <v>8255.84638598884</v>
      </c>
      <c r="N723" s="9" t="n">
        <f aca="false">+Outflows!N723+Fees!N723+'Ongoing Cash Flows'!N723+'Terminal Value'!N723</f>
        <v>8238.25340879788</v>
      </c>
      <c r="O723" s="9" t="n">
        <f aca="false">+Outflows!O723+Fees!O723+'Ongoing Cash Flows'!O723+'Terminal Value'!O723</f>
        <v>7912.07606885698</v>
      </c>
      <c r="P723" s="9" t="n">
        <f aca="false">+Outflows!P723+Fees!P723+'Ongoing Cash Flows'!P723+'Terminal Value'!P723</f>
        <v>7804.27092327206</v>
      </c>
      <c r="Q723" s="9" t="n">
        <f aca="false">+Outflows!Q723+Fees!Q723+'Ongoing Cash Flows'!Q723+'Terminal Value'!Q723</f>
        <v>7775.66102402938</v>
      </c>
      <c r="R723" s="9" t="n">
        <f aca="false">+Outflows!R723+Fees!R723+'Ongoing Cash Flows'!R723+'Terminal Value'!R723</f>
        <v>1061.46094428909</v>
      </c>
      <c r="S723" s="9" t="n">
        <f aca="false">+Outflows!S723+Fees!S723+'Ongoing Cash Flows'!S723+'Terminal Value'!S723</f>
        <v>0</v>
      </c>
      <c r="T723" s="9" t="n">
        <f aca="false">+Outflows!T723+Fees!T723+'Ongoing Cash Flows'!T723+'Terminal Value'!T723</f>
        <v>0</v>
      </c>
      <c r="U723" s="9" t="n">
        <f aca="false">+Outflows!U723+Fees!U723+'Ongoing Cash Flows'!U723+'Terminal Value'!U723</f>
        <v>0</v>
      </c>
      <c r="V723" s="9" t="n">
        <f aca="false">+Outflows!V723+Fees!V723+'Ongoing Cash Flows'!V723+'Terminal Value'!V723</f>
        <v>0</v>
      </c>
      <c r="W723" s="9" t="n">
        <f aca="false">+Outflows!W723+Fees!W723+'Ongoing Cash Flows'!W723+'Terminal Value'!W723</f>
        <v>0</v>
      </c>
      <c r="X723" s="9" t="n">
        <f aca="false">+Outflows!X723+Fees!X723+'Ongoing Cash Flows'!X723+'Terminal Value'!X723</f>
        <v>0</v>
      </c>
      <c r="Y723" s="9" t="n">
        <f aca="false">+Outflows!Y723+Fees!Y723+'Ongoing Cash Flows'!Y723+'Terminal Value'!Y723</f>
        <v>0</v>
      </c>
      <c r="Z723" s="9" t="n">
        <f aca="false">+Outflows!Z723+Fees!Z723+'Ongoing Cash Flows'!Z723+'Terminal Value'!Z723</f>
        <v>0</v>
      </c>
      <c r="AA723" s="9" t="n">
        <f aca="false">+Outflows!AA723+Fees!AA723+'Ongoing Cash Flows'!AA723+'Terminal Value'!AA723</f>
        <v>0</v>
      </c>
      <c r="AB723" s="9" t="n">
        <f aca="false">+Outflows!AB723+Fees!AB723+'Ongoing Cash Flows'!AB723+'Terminal Value'!AB723</f>
        <v>0</v>
      </c>
      <c r="AC723" s="9" t="n">
        <f aca="false">+Outflows!AC723+Fees!AC723+'Ongoing Cash Flows'!AC723+'Terminal Value'!AC723</f>
        <v>0</v>
      </c>
      <c r="AD723" s="9" t="n">
        <f aca="false">+Outflows!AD723+Fees!AD723+'Ongoing Cash Flows'!AD723+'Terminal Value'!AD723</f>
        <v>0</v>
      </c>
      <c r="AE723" s="9" t="n">
        <f aca="false">+Outflows!AE723+Fees!AE723+'Ongoing Cash Flows'!AE723+'Terminal Value'!AE723</f>
        <v>0</v>
      </c>
      <c r="AF723" s="9" t="n">
        <f aca="false">+Outflows!AF723+Fees!AF723+'Ongoing Cash Flows'!AF723+'Terminal Value'!AF723</f>
        <v>0</v>
      </c>
      <c r="AG723" s="9" t="n">
        <f aca="false">+Outflows!AG723+Fees!AG723+'Ongoing Cash Flows'!AG723+'Terminal Value'!AG723</f>
        <v>0</v>
      </c>
      <c r="AH723" s="9" t="n">
        <f aca="false">+Outflows!AH723+Fees!AH723+'Ongoing Cash Flows'!AH723+'Terminal Value'!AH723</f>
        <v>0</v>
      </c>
      <c r="AI723" s="9" t="n">
        <f aca="false">+Outflows!AI723+Fees!AI723+'Ongoing Cash Flows'!AI723+'Terminal Value'!AI723</f>
        <v>0</v>
      </c>
      <c r="AJ723" s="9" t="n">
        <f aca="false">+Outflows!AJ723+Fees!AJ723+'Ongoing Cash Flows'!AJ723+'Terminal Value'!AJ723</f>
        <v>0</v>
      </c>
      <c r="AK723" s="9"/>
      <c r="AL723" s="1"/>
      <c r="AM723" s="32"/>
      <c r="AN723" s="33" t="n">
        <f aca="false">IF(ISERROR(XIRR(B723:AJ723,IRRDates)),-1,XIRR(B723:AJ723,IRRDates))</f>
        <v>0.0605210309178675</v>
      </c>
      <c r="AO723" s="9" t="n">
        <f aca="false">SUMPRODUCT(B723:AJ723,PVRf)</f>
        <v>0</v>
      </c>
      <c r="AP723" s="9" t="n">
        <f aca="false">MIN(0,AO723-$AO$1004)^2</f>
        <v>0</v>
      </c>
      <c r="AQ723" s="9" t="n">
        <f aca="false">MAX(0,AO723-$AO$1004)^2</f>
        <v>0</v>
      </c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20"/>
      <c r="CM723" s="20"/>
      <c r="CN723" s="20"/>
      <c r="CO723" s="20"/>
      <c r="CP723" s="20"/>
    </row>
    <row r="724" customFormat="false" ht="11.25" hidden="false" customHeight="false" outlineLevel="0" collapsed="false">
      <c r="A724" s="1" t="n">
        <v>722</v>
      </c>
      <c r="B724" s="9" t="n">
        <f aca="false">+Outflows!B724+Fees!B724+'Ongoing Cash Flows'!B724+'Terminal Value'!B724</f>
        <v>-87045.4051119394</v>
      </c>
      <c r="C724" s="9" t="n">
        <f aca="false">+Outflows!C724+Fees!C724+'Ongoing Cash Flows'!C724+'Terminal Value'!C724</f>
        <v>14062.1327903633</v>
      </c>
      <c r="D724" s="9" t="n">
        <f aca="false">+Outflows!D724+Fees!D724+'Ongoing Cash Flows'!D724+'Terminal Value'!D724</f>
        <v>11904.0971191774</v>
      </c>
      <c r="E724" s="9" t="n">
        <f aca="false">+Outflows!E724+Fees!E724+'Ongoing Cash Flows'!E724+'Terminal Value'!E724</f>
        <v>9895.7890689405</v>
      </c>
      <c r="F724" s="9" t="n">
        <f aca="false">+Outflows!F724+Fees!F724+'Ongoing Cash Flows'!F724+'Terminal Value'!F724</f>
        <v>9483.4983236947</v>
      </c>
      <c r="G724" s="9" t="n">
        <f aca="false">+Outflows!G724+Fees!G724+'Ongoing Cash Flows'!G724+'Terminal Value'!G724</f>
        <v>9257.44630432989</v>
      </c>
      <c r="H724" s="9" t="n">
        <f aca="false">+Outflows!H724+Fees!H724+'Ongoing Cash Flows'!H724+'Terminal Value'!H724</f>
        <v>8319.92386418174</v>
      </c>
      <c r="I724" s="9" t="n">
        <f aca="false">+Outflows!I724+Fees!I724+'Ongoing Cash Flows'!I724+'Terminal Value'!I724</f>
        <v>8178.09834711081</v>
      </c>
      <c r="J724" s="9" t="n">
        <f aca="false">+Outflows!J724+Fees!J724+'Ongoing Cash Flows'!J724+'Terminal Value'!J724</f>
        <v>8165.66414457582</v>
      </c>
      <c r="K724" s="9" t="n">
        <f aca="false">+Outflows!K724+Fees!K724+'Ongoing Cash Flows'!K724+'Terminal Value'!K724</f>
        <v>8156.24124131553</v>
      </c>
      <c r="L724" s="9" t="n">
        <f aca="false">+Outflows!L724+Fees!L724+'Ongoing Cash Flows'!L724+'Terminal Value'!L724</f>
        <v>8157.73620969541</v>
      </c>
      <c r="M724" s="9" t="n">
        <f aca="false">+Outflows!M724+Fees!M724+'Ongoing Cash Flows'!M724+'Terminal Value'!M724</f>
        <v>8129.46260701271</v>
      </c>
      <c r="N724" s="9" t="n">
        <f aca="false">+Outflows!N724+Fees!N724+'Ongoing Cash Flows'!N724+'Terminal Value'!N724</f>
        <v>8112.0834771635</v>
      </c>
      <c r="O724" s="9" t="n">
        <f aca="false">+Outflows!O724+Fees!O724+'Ongoing Cash Flows'!O724+'Terminal Value'!O724</f>
        <v>7785.69228988085</v>
      </c>
      <c r="P724" s="9" t="n">
        <f aca="false">+Outflows!P724+Fees!P724+'Ongoing Cash Flows'!P724+'Terminal Value'!P724</f>
        <v>7678.10099163768</v>
      </c>
      <c r="Q724" s="9" t="n">
        <f aca="false">+Outflows!Q724+Fees!Q724+'Ongoing Cash Flows'!Q724+'Terminal Value'!Q724</f>
        <v>7649.27724505325</v>
      </c>
      <c r="R724" s="9" t="n">
        <f aca="false">+Outflows!R724+Fees!R724+'Ongoing Cash Flows'!R724+'Terminal Value'!R724</f>
        <v>998.3759784719</v>
      </c>
      <c r="S724" s="9" t="n">
        <f aca="false">+Outflows!S724+Fees!S724+'Ongoing Cash Flows'!S724+'Terminal Value'!S724</f>
        <v>0</v>
      </c>
      <c r="T724" s="9" t="n">
        <f aca="false">+Outflows!T724+Fees!T724+'Ongoing Cash Flows'!T724+'Terminal Value'!T724</f>
        <v>0</v>
      </c>
      <c r="U724" s="9" t="n">
        <f aca="false">+Outflows!U724+Fees!U724+'Ongoing Cash Flows'!U724+'Terminal Value'!U724</f>
        <v>0</v>
      </c>
      <c r="V724" s="9" t="n">
        <f aca="false">+Outflows!V724+Fees!V724+'Ongoing Cash Flows'!V724+'Terminal Value'!V724</f>
        <v>0</v>
      </c>
      <c r="W724" s="9" t="n">
        <f aca="false">+Outflows!W724+Fees!W724+'Ongoing Cash Flows'!W724+'Terminal Value'!W724</f>
        <v>0</v>
      </c>
      <c r="X724" s="9" t="n">
        <f aca="false">+Outflows!X724+Fees!X724+'Ongoing Cash Flows'!X724+'Terminal Value'!X724</f>
        <v>0</v>
      </c>
      <c r="Y724" s="9" t="n">
        <f aca="false">+Outflows!Y724+Fees!Y724+'Ongoing Cash Flows'!Y724+'Terminal Value'!Y724</f>
        <v>0</v>
      </c>
      <c r="Z724" s="9" t="n">
        <f aca="false">+Outflows!Z724+Fees!Z724+'Ongoing Cash Flows'!Z724+'Terminal Value'!Z724</f>
        <v>0</v>
      </c>
      <c r="AA724" s="9" t="n">
        <f aca="false">+Outflows!AA724+Fees!AA724+'Ongoing Cash Flows'!AA724+'Terminal Value'!AA724</f>
        <v>0</v>
      </c>
      <c r="AB724" s="9" t="n">
        <f aca="false">+Outflows!AB724+Fees!AB724+'Ongoing Cash Flows'!AB724+'Terminal Value'!AB724</f>
        <v>0</v>
      </c>
      <c r="AC724" s="9" t="n">
        <f aca="false">+Outflows!AC724+Fees!AC724+'Ongoing Cash Flows'!AC724+'Terminal Value'!AC724</f>
        <v>0</v>
      </c>
      <c r="AD724" s="9" t="n">
        <f aca="false">+Outflows!AD724+Fees!AD724+'Ongoing Cash Flows'!AD724+'Terminal Value'!AD724</f>
        <v>0</v>
      </c>
      <c r="AE724" s="9" t="n">
        <f aca="false">+Outflows!AE724+Fees!AE724+'Ongoing Cash Flows'!AE724+'Terminal Value'!AE724</f>
        <v>0</v>
      </c>
      <c r="AF724" s="9" t="n">
        <f aca="false">+Outflows!AF724+Fees!AF724+'Ongoing Cash Flows'!AF724+'Terminal Value'!AF724</f>
        <v>0</v>
      </c>
      <c r="AG724" s="9" t="n">
        <f aca="false">+Outflows!AG724+Fees!AG724+'Ongoing Cash Flows'!AG724+'Terminal Value'!AG724</f>
        <v>0</v>
      </c>
      <c r="AH724" s="9" t="n">
        <f aca="false">+Outflows!AH724+Fees!AH724+'Ongoing Cash Flows'!AH724+'Terminal Value'!AH724</f>
        <v>0</v>
      </c>
      <c r="AI724" s="9" t="n">
        <f aca="false">+Outflows!AI724+Fees!AI724+'Ongoing Cash Flows'!AI724+'Terminal Value'!AI724</f>
        <v>0</v>
      </c>
      <c r="AJ724" s="9" t="n">
        <f aca="false">+Outflows!AJ724+Fees!AJ724+'Ongoing Cash Flows'!AJ724+'Terminal Value'!AJ724</f>
        <v>0</v>
      </c>
      <c r="AK724" s="9"/>
      <c r="AL724" s="1"/>
      <c r="AM724" s="32"/>
      <c r="AN724" s="33" t="n">
        <f aca="false">IF(ISERROR(XIRR(B724:AJ724,IRRDates)),-1,XIRR(B724:AJ724,IRRDates))</f>
        <v>0.068256345952819</v>
      </c>
      <c r="AO724" s="9" t="n">
        <f aca="false">SUMPRODUCT(B724:AJ724,PVRf)</f>
        <v>0</v>
      </c>
      <c r="AP724" s="9" t="n">
        <f aca="false">MIN(0,AO724-$AO$1004)^2</f>
        <v>0</v>
      </c>
      <c r="AQ724" s="9" t="n">
        <f aca="false">MAX(0,AO724-$AO$1004)^2</f>
        <v>0</v>
      </c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20"/>
      <c r="CM724" s="20"/>
      <c r="CN724" s="20"/>
      <c r="CO724" s="20"/>
      <c r="CP724" s="20"/>
    </row>
    <row r="725" customFormat="false" ht="11.25" hidden="false" customHeight="false" outlineLevel="0" collapsed="false">
      <c r="A725" s="1" t="n">
        <v>723</v>
      </c>
      <c r="B725" s="9" t="n">
        <f aca="false">+Outflows!B725+Fees!B725+'Ongoing Cash Flows'!B725+'Terminal Value'!B725</f>
        <v>-96289.2680157857</v>
      </c>
      <c r="C725" s="9" t="n">
        <f aca="false">+Outflows!C725+Fees!C725+'Ongoing Cash Flows'!C725+'Terminal Value'!C725</f>
        <v>14294.9584655467</v>
      </c>
      <c r="D725" s="9" t="n">
        <f aca="false">+Outflows!D725+Fees!D725+'Ongoing Cash Flows'!D725+'Terminal Value'!D725</f>
        <v>12210.235919225</v>
      </c>
      <c r="E725" s="9" t="n">
        <f aca="false">+Outflows!E725+Fees!E725+'Ongoing Cash Flows'!E725+'Terminal Value'!E725</f>
        <v>10160.173451648</v>
      </c>
      <c r="F725" s="9" t="n">
        <f aca="false">+Outflows!F725+Fees!F725+'Ongoing Cash Flows'!F725+'Terminal Value'!F725</f>
        <v>9849.614382721</v>
      </c>
      <c r="G725" s="9" t="n">
        <f aca="false">+Outflows!G725+Fees!G725+'Ongoing Cash Flows'!G725+'Terminal Value'!G725</f>
        <v>9403.61493999332</v>
      </c>
      <c r="H725" s="9" t="n">
        <f aca="false">+Outflows!H725+Fees!H725+'Ongoing Cash Flows'!H725+'Terminal Value'!H725</f>
        <v>8543.8309299658</v>
      </c>
      <c r="I725" s="9" t="n">
        <f aca="false">+Outflows!I725+Fees!I725+'Ongoing Cash Flows'!I725+'Terminal Value'!I725</f>
        <v>8390.14516703472</v>
      </c>
      <c r="J725" s="9" t="n">
        <f aca="false">+Outflows!J725+Fees!J725+'Ongoing Cash Flows'!J725+'Terminal Value'!J725</f>
        <v>8377.71096449973</v>
      </c>
      <c r="K725" s="9" t="n">
        <f aca="false">+Outflows!K725+Fees!K725+'Ongoing Cash Flows'!K725+'Terminal Value'!K725</f>
        <v>8368.64746262915</v>
      </c>
      <c r="L725" s="9" t="n">
        <f aca="false">+Outflows!L725+Fees!L725+'Ongoing Cash Flows'!L725+'Terminal Value'!L725</f>
        <v>8369.78302961932</v>
      </c>
      <c r="M725" s="9" t="n">
        <f aca="false">+Outflows!M725+Fees!M725+'Ongoing Cash Flows'!M725+'Terminal Value'!M725</f>
        <v>8341.86882832632</v>
      </c>
      <c r="N725" s="9" t="n">
        <f aca="false">+Outflows!N725+Fees!N725+'Ongoing Cash Flows'!N725+'Terminal Value'!N725</f>
        <v>8324.13029708742</v>
      </c>
      <c r="O725" s="9" t="n">
        <f aca="false">+Outflows!O725+Fees!O725+'Ongoing Cash Flows'!O725+'Terminal Value'!O725</f>
        <v>7998.09851119446</v>
      </c>
      <c r="P725" s="9" t="n">
        <f aca="false">+Outflows!P725+Fees!P725+'Ongoing Cash Flows'!P725+'Terminal Value'!P725</f>
        <v>7890.14781156159</v>
      </c>
      <c r="Q725" s="9" t="n">
        <f aca="false">+Outflows!Q725+Fees!Q725+'Ongoing Cash Flows'!Q725+'Terminal Value'!Q725</f>
        <v>7861.68346636686</v>
      </c>
      <c r="R725" s="9" t="n">
        <f aca="false">+Outflows!R725+Fees!R725+'Ongoing Cash Flows'!R725+'Terminal Value'!R725</f>
        <v>1104.39938843386</v>
      </c>
      <c r="S725" s="9" t="n">
        <f aca="false">+Outflows!S725+Fees!S725+'Ongoing Cash Flows'!S725+'Terminal Value'!S725</f>
        <v>0</v>
      </c>
      <c r="T725" s="9" t="n">
        <f aca="false">+Outflows!T725+Fees!T725+'Ongoing Cash Flows'!T725+'Terminal Value'!T725</f>
        <v>0</v>
      </c>
      <c r="U725" s="9" t="n">
        <f aca="false">+Outflows!U725+Fees!U725+'Ongoing Cash Flows'!U725+'Terminal Value'!U725</f>
        <v>0</v>
      </c>
      <c r="V725" s="9" t="n">
        <f aca="false">+Outflows!V725+Fees!V725+'Ongoing Cash Flows'!V725+'Terminal Value'!V725</f>
        <v>0</v>
      </c>
      <c r="W725" s="9" t="n">
        <f aca="false">+Outflows!W725+Fees!W725+'Ongoing Cash Flows'!W725+'Terminal Value'!W725</f>
        <v>0</v>
      </c>
      <c r="X725" s="9" t="n">
        <f aca="false">+Outflows!X725+Fees!X725+'Ongoing Cash Flows'!X725+'Terminal Value'!X725</f>
        <v>0</v>
      </c>
      <c r="Y725" s="9" t="n">
        <f aca="false">+Outflows!Y725+Fees!Y725+'Ongoing Cash Flows'!Y725+'Terminal Value'!Y725</f>
        <v>0</v>
      </c>
      <c r="Z725" s="9" t="n">
        <f aca="false">+Outflows!Z725+Fees!Z725+'Ongoing Cash Flows'!Z725+'Terminal Value'!Z725</f>
        <v>0</v>
      </c>
      <c r="AA725" s="9" t="n">
        <f aca="false">+Outflows!AA725+Fees!AA725+'Ongoing Cash Flows'!AA725+'Terminal Value'!AA725</f>
        <v>0</v>
      </c>
      <c r="AB725" s="9" t="n">
        <f aca="false">+Outflows!AB725+Fees!AB725+'Ongoing Cash Flows'!AB725+'Terminal Value'!AB725</f>
        <v>0</v>
      </c>
      <c r="AC725" s="9" t="n">
        <f aca="false">+Outflows!AC725+Fees!AC725+'Ongoing Cash Flows'!AC725+'Terminal Value'!AC725</f>
        <v>0</v>
      </c>
      <c r="AD725" s="9" t="n">
        <f aca="false">+Outflows!AD725+Fees!AD725+'Ongoing Cash Flows'!AD725+'Terminal Value'!AD725</f>
        <v>0</v>
      </c>
      <c r="AE725" s="9" t="n">
        <f aca="false">+Outflows!AE725+Fees!AE725+'Ongoing Cash Flows'!AE725+'Terminal Value'!AE725</f>
        <v>0</v>
      </c>
      <c r="AF725" s="9" t="n">
        <f aca="false">+Outflows!AF725+Fees!AF725+'Ongoing Cash Flows'!AF725+'Terminal Value'!AF725</f>
        <v>0</v>
      </c>
      <c r="AG725" s="9" t="n">
        <f aca="false">+Outflows!AG725+Fees!AG725+'Ongoing Cash Flows'!AG725+'Terminal Value'!AG725</f>
        <v>0</v>
      </c>
      <c r="AH725" s="9" t="n">
        <f aca="false">+Outflows!AH725+Fees!AH725+'Ongoing Cash Flows'!AH725+'Terminal Value'!AH725</f>
        <v>0</v>
      </c>
      <c r="AI725" s="9" t="n">
        <f aca="false">+Outflows!AI725+Fees!AI725+'Ongoing Cash Flows'!AI725+'Terminal Value'!AI725</f>
        <v>0</v>
      </c>
      <c r="AJ725" s="9" t="n">
        <f aca="false">+Outflows!AJ725+Fees!AJ725+'Ongoing Cash Flows'!AJ725+'Terminal Value'!AJ725</f>
        <v>0</v>
      </c>
      <c r="AK725" s="9"/>
      <c r="AL725" s="1"/>
      <c r="AM725" s="32"/>
      <c r="AN725" s="33" t="n">
        <f aca="false">IF(ISERROR(XIRR(B725:AJ725,IRRDates)),-1,XIRR(B725:AJ725,IRRDates))</f>
        <v>0.0553623898804655</v>
      </c>
      <c r="AO725" s="9" t="n">
        <f aca="false">SUMPRODUCT(B725:AJ725,PVRf)</f>
        <v>0</v>
      </c>
      <c r="AP725" s="9" t="n">
        <f aca="false">MIN(0,AO725-$AO$1004)^2</f>
        <v>0</v>
      </c>
      <c r="AQ725" s="9" t="n">
        <f aca="false">MAX(0,AO725-$AO$1004)^2</f>
        <v>0</v>
      </c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20"/>
      <c r="CM725" s="20"/>
      <c r="CN725" s="20"/>
      <c r="CO725" s="20"/>
      <c r="CP725" s="20"/>
    </row>
    <row r="726" customFormat="false" ht="11.25" hidden="false" customHeight="false" outlineLevel="0" collapsed="false">
      <c r="A726" s="1" t="n">
        <v>724</v>
      </c>
      <c r="B726" s="9" t="n">
        <f aca="false">+Outflows!B726+Fees!B726+'Ongoing Cash Flows'!B726+'Terminal Value'!B726</f>
        <v>-87042.4230417341</v>
      </c>
      <c r="C726" s="9" t="n">
        <f aca="false">+Outflows!C726+Fees!C726+'Ongoing Cash Flows'!C726+'Terminal Value'!C726</f>
        <v>14016.3864776134</v>
      </c>
      <c r="D726" s="9" t="n">
        <f aca="false">+Outflows!D726+Fees!D726+'Ongoing Cash Flows'!D726+'Terminal Value'!D726</f>
        <v>11832.0238257994</v>
      </c>
      <c r="E726" s="9" t="n">
        <f aca="false">+Outflows!E726+Fees!E726+'Ongoing Cash Flows'!E726+'Terminal Value'!E726</f>
        <v>9854.13324489721</v>
      </c>
      <c r="F726" s="9" t="n">
        <f aca="false">+Outflows!F726+Fees!F726+'Ongoing Cash Flows'!F726+'Terminal Value'!F726</f>
        <v>9503.45982068812</v>
      </c>
      <c r="G726" s="9" t="n">
        <f aca="false">+Outflows!G726+Fees!G726+'Ongoing Cash Flows'!G726+'Terminal Value'!G726</f>
        <v>9220.80572214209</v>
      </c>
      <c r="H726" s="9" t="n">
        <f aca="false">+Outflows!H726+Fees!H726+'Ongoing Cash Flows'!H726+'Terminal Value'!H726</f>
        <v>8319.85163176153</v>
      </c>
      <c r="I726" s="9" t="n">
        <f aca="false">+Outflows!I726+Fees!I726+'Ongoing Cash Flows'!I726+'Terminal Value'!I726</f>
        <v>8178.02994080596</v>
      </c>
      <c r="J726" s="9" t="n">
        <f aca="false">+Outflows!J726+Fees!J726+'Ongoing Cash Flows'!J726+'Terminal Value'!J726</f>
        <v>8165.59573827097</v>
      </c>
      <c r="K726" s="9" t="n">
        <f aca="false">+Outflows!K726+Fees!K726+'Ongoing Cash Flows'!K726+'Terminal Value'!K726</f>
        <v>8156.17271906779</v>
      </c>
      <c r="L726" s="9" t="n">
        <f aca="false">+Outflows!L726+Fees!L726+'Ongoing Cash Flows'!L726+'Terminal Value'!L726</f>
        <v>8157.66780339056</v>
      </c>
      <c r="M726" s="9" t="n">
        <f aca="false">+Outflows!M726+Fees!M726+'Ongoing Cash Flows'!M726+'Terminal Value'!M726</f>
        <v>8129.39408476497</v>
      </c>
      <c r="N726" s="9" t="n">
        <f aca="false">+Outflows!N726+Fees!N726+'Ongoing Cash Flows'!N726+'Terminal Value'!N726</f>
        <v>8112.01507085865</v>
      </c>
      <c r="O726" s="9" t="n">
        <f aca="false">+Outflows!O726+Fees!O726+'Ongoing Cash Flows'!O726+'Terminal Value'!O726</f>
        <v>7785.6237676331</v>
      </c>
      <c r="P726" s="9" t="n">
        <f aca="false">+Outflows!P726+Fees!P726+'Ongoing Cash Flows'!P726+'Terminal Value'!P726</f>
        <v>7678.03258533283</v>
      </c>
      <c r="Q726" s="9" t="n">
        <f aca="false">+Outflows!Q726+Fees!Q726+'Ongoing Cash Flows'!Q726+'Terminal Value'!Q726</f>
        <v>7649.20872280551</v>
      </c>
      <c r="R726" s="9" t="n">
        <f aca="false">+Outflows!R726+Fees!R726+'Ongoing Cash Flows'!R726+'Terminal Value'!R726</f>
        <v>998.341775319474</v>
      </c>
      <c r="S726" s="9" t="n">
        <f aca="false">+Outflows!S726+Fees!S726+'Ongoing Cash Flows'!S726+'Terminal Value'!S726</f>
        <v>0</v>
      </c>
      <c r="T726" s="9" t="n">
        <f aca="false">+Outflows!T726+Fees!T726+'Ongoing Cash Flows'!T726+'Terminal Value'!T726</f>
        <v>0</v>
      </c>
      <c r="U726" s="9" t="n">
        <f aca="false">+Outflows!U726+Fees!U726+'Ongoing Cash Flows'!U726+'Terminal Value'!U726</f>
        <v>0</v>
      </c>
      <c r="V726" s="9" t="n">
        <f aca="false">+Outflows!V726+Fees!V726+'Ongoing Cash Flows'!V726+'Terminal Value'!V726</f>
        <v>0</v>
      </c>
      <c r="W726" s="9" t="n">
        <f aca="false">+Outflows!W726+Fees!W726+'Ongoing Cash Flows'!W726+'Terminal Value'!W726</f>
        <v>0</v>
      </c>
      <c r="X726" s="9" t="n">
        <f aca="false">+Outflows!X726+Fees!X726+'Ongoing Cash Flows'!X726+'Terminal Value'!X726</f>
        <v>0</v>
      </c>
      <c r="Y726" s="9" t="n">
        <f aca="false">+Outflows!Y726+Fees!Y726+'Ongoing Cash Flows'!Y726+'Terminal Value'!Y726</f>
        <v>0</v>
      </c>
      <c r="Z726" s="9" t="n">
        <f aca="false">+Outflows!Z726+Fees!Z726+'Ongoing Cash Flows'!Z726+'Terminal Value'!Z726</f>
        <v>0</v>
      </c>
      <c r="AA726" s="9" t="n">
        <f aca="false">+Outflows!AA726+Fees!AA726+'Ongoing Cash Flows'!AA726+'Terminal Value'!AA726</f>
        <v>0</v>
      </c>
      <c r="AB726" s="9" t="n">
        <f aca="false">+Outflows!AB726+Fees!AB726+'Ongoing Cash Flows'!AB726+'Terminal Value'!AB726</f>
        <v>0</v>
      </c>
      <c r="AC726" s="9" t="n">
        <f aca="false">+Outflows!AC726+Fees!AC726+'Ongoing Cash Flows'!AC726+'Terminal Value'!AC726</f>
        <v>0</v>
      </c>
      <c r="AD726" s="9" t="n">
        <f aca="false">+Outflows!AD726+Fees!AD726+'Ongoing Cash Flows'!AD726+'Terminal Value'!AD726</f>
        <v>0</v>
      </c>
      <c r="AE726" s="9" t="n">
        <f aca="false">+Outflows!AE726+Fees!AE726+'Ongoing Cash Flows'!AE726+'Terminal Value'!AE726</f>
        <v>0</v>
      </c>
      <c r="AF726" s="9" t="n">
        <f aca="false">+Outflows!AF726+Fees!AF726+'Ongoing Cash Flows'!AF726+'Terminal Value'!AF726</f>
        <v>0</v>
      </c>
      <c r="AG726" s="9" t="n">
        <f aca="false">+Outflows!AG726+Fees!AG726+'Ongoing Cash Flows'!AG726+'Terminal Value'!AG726</f>
        <v>0</v>
      </c>
      <c r="AH726" s="9" t="n">
        <f aca="false">+Outflows!AH726+Fees!AH726+'Ongoing Cash Flows'!AH726+'Terminal Value'!AH726</f>
        <v>0</v>
      </c>
      <c r="AI726" s="9" t="n">
        <f aca="false">+Outflows!AI726+Fees!AI726+'Ongoing Cash Flows'!AI726+'Terminal Value'!AI726</f>
        <v>0</v>
      </c>
      <c r="AJ726" s="9" t="n">
        <f aca="false">+Outflows!AJ726+Fees!AJ726+'Ongoing Cash Flows'!AJ726+'Terminal Value'!AJ726</f>
        <v>0</v>
      </c>
      <c r="AK726" s="9"/>
      <c r="AL726" s="1"/>
      <c r="AM726" s="32"/>
      <c r="AN726" s="33" t="n">
        <f aca="false">IF(ISERROR(XIRR(B726:AJ726,IRRDates)),-1,XIRR(B726:AJ726,IRRDates))</f>
        <v>0.0679588049586655</v>
      </c>
      <c r="AO726" s="9" t="n">
        <f aca="false">SUMPRODUCT(B726:AJ726,PVRf)</f>
        <v>0</v>
      </c>
      <c r="AP726" s="9" t="n">
        <f aca="false">MIN(0,AO726-$AO$1004)^2</f>
        <v>0</v>
      </c>
      <c r="AQ726" s="9" t="n">
        <f aca="false">MAX(0,AO726-$AO$1004)^2</f>
        <v>0</v>
      </c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20"/>
      <c r="CM726" s="20"/>
      <c r="CN726" s="20"/>
      <c r="CO726" s="20"/>
      <c r="CP726" s="20"/>
    </row>
    <row r="727" customFormat="false" ht="11.25" hidden="false" customHeight="false" outlineLevel="0" collapsed="false">
      <c r="A727" s="1" t="n">
        <v>725</v>
      </c>
      <c r="B727" s="9" t="n">
        <f aca="false">+Outflows!B727+Fees!B727+'Ongoing Cash Flows'!B727+'Terminal Value'!B727</f>
        <v>-88686.2570164661</v>
      </c>
      <c r="C727" s="9" t="n">
        <f aca="false">+Outflows!C727+Fees!C727+'Ongoing Cash Flows'!C727+'Terminal Value'!C727</f>
        <v>14076.4159861244</v>
      </c>
      <c r="D727" s="9" t="n">
        <f aca="false">+Outflows!D727+Fees!D727+'Ongoing Cash Flows'!D727+'Terminal Value'!D727</f>
        <v>11951.86734605</v>
      </c>
      <c r="E727" s="9" t="n">
        <f aca="false">+Outflows!E727+Fees!E727+'Ongoing Cash Flows'!E727+'Terminal Value'!E727</f>
        <v>9906.27704473465</v>
      </c>
      <c r="F727" s="9" t="n">
        <f aca="false">+Outflows!F727+Fees!F727+'Ongoing Cash Flows'!F727+'Terminal Value'!F727</f>
        <v>9642.86624495419</v>
      </c>
      <c r="G727" s="9" t="n">
        <f aca="false">+Outflows!G727+Fees!G727+'Ongoing Cash Flows'!G727+'Terminal Value'!G727</f>
        <v>9275.60013347493</v>
      </c>
      <c r="H727" s="9" t="n">
        <f aca="false">+Outflows!H727+Fees!H727+'Ongoing Cash Flows'!H727+'Terminal Value'!H727</f>
        <v>8359.66897281764</v>
      </c>
      <c r="I727" s="9" t="n">
        <f aca="false">+Outflows!I727+Fees!I727+'Ongoing Cash Flows'!I727+'Terminal Value'!I727</f>
        <v>8215.73817711913</v>
      </c>
      <c r="J727" s="9" t="n">
        <f aca="false">+Outflows!J727+Fees!J727+'Ongoing Cash Flows'!J727+'Terminal Value'!J727</f>
        <v>8203.30397458414</v>
      </c>
      <c r="K727" s="9" t="n">
        <f aca="false">+Outflows!K727+Fees!K727+'Ongoing Cash Flows'!K727+'Terminal Value'!K727</f>
        <v>8193.9448676459</v>
      </c>
      <c r="L727" s="9" t="n">
        <f aca="false">+Outflows!L727+Fees!L727+'Ongoing Cash Flows'!L727+'Terminal Value'!L727</f>
        <v>8195.37603970373</v>
      </c>
      <c r="M727" s="9" t="n">
        <f aca="false">+Outflows!M727+Fees!M727+'Ongoing Cash Flows'!M727+'Terminal Value'!M727</f>
        <v>8167.16623334308</v>
      </c>
      <c r="N727" s="9" t="n">
        <f aca="false">+Outflows!N727+Fees!N727+'Ongoing Cash Flows'!N727+'Terminal Value'!N727</f>
        <v>8149.72330717182</v>
      </c>
      <c r="O727" s="9" t="n">
        <f aca="false">+Outflows!O727+Fees!O727+'Ongoing Cash Flows'!O727+'Terminal Value'!O727</f>
        <v>7823.39591621121</v>
      </c>
      <c r="P727" s="9" t="n">
        <f aca="false">+Outflows!P727+Fees!P727+'Ongoing Cash Flows'!P727+'Terminal Value'!P727</f>
        <v>7715.740821646</v>
      </c>
      <c r="Q727" s="9" t="n">
        <f aca="false">+Outflows!Q727+Fees!Q727+'Ongoing Cash Flows'!Q727+'Terminal Value'!Q727</f>
        <v>7686.98087138362</v>
      </c>
      <c r="R727" s="9" t="n">
        <f aca="false">+Outflows!R727+Fees!R727+'Ongoing Cash Flows'!R727+'Terminal Value'!R727</f>
        <v>1017.19589347606</v>
      </c>
      <c r="S727" s="9" t="n">
        <f aca="false">+Outflows!S727+Fees!S727+'Ongoing Cash Flows'!S727+'Terminal Value'!S727</f>
        <v>0</v>
      </c>
      <c r="T727" s="9" t="n">
        <f aca="false">+Outflows!T727+Fees!T727+'Ongoing Cash Flows'!T727+'Terminal Value'!T727</f>
        <v>0</v>
      </c>
      <c r="U727" s="9" t="n">
        <f aca="false">+Outflows!U727+Fees!U727+'Ongoing Cash Flows'!U727+'Terminal Value'!U727</f>
        <v>0</v>
      </c>
      <c r="V727" s="9" t="n">
        <f aca="false">+Outflows!V727+Fees!V727+'Ongoing Cash Flows'!V727+'Terminal Value'!V727</f>
        <v>0</v>
      </c>
      <c r="W727" s="9" t="n">
        <f aca="false">+Outflows!W727+Fees!W727+'Ongoing Cash Flows'!W727+'Terminal Value'!W727</f>
        <v>0</v>
      </c>
      <c r="X727" s="9" t="n">
        <f aca="false">+Outflows!X727+Fees!X727+'Ongoing Cash Flows'!X727+'Terminal Value'!X727</f>
        <v>0</v>
      </c>
      <c r="Y727" s="9" t="n">
        <f aca="false">+Outflows!Y727+Fees!Y727+'Ongoing Cash Flows'!Y727+'Terminal Value'!Y727</f>
        <v>0</v>
      </c>
      <c r="Z727" s="9" t="n">
        <f aca="false">+Outflows!Z727+Fees!Z727+'Ongoing Cash Flows'!Z727+'Terminal Value'!Z727</f>
        <v>0</v>
      </c>
      <c r="AA727" s="9" t="n">
        <f aca="false">+Outflows!AA727+Fees!AA727+'Ongoing Cash Flows'!AA727+'Terminal Value'!AA727</f>
        <v>0</v>
      </c>
      <c r="AB727" s="9" t="n">
        <f aca="false">+Outflows!AB727+Fees!AB727+'Ongoing Cash Flows'!AB727+'Terminal Value'!AB727</f>
        <v>0</v>
      </c>
      <c r="AC727" s="9" t="n">
        <f aca="false">+Outflows!AC727+Fees!AC727+'Ongoing Cash Flows'!AC727+'Terminal Value'!AC727</f>
        <v>0</v>
      </c>
      <c r="AD727" s="9" t="n">
        <f aca="false">+Outflows!AD727+Fees!AD727+'Ongoing Cash Flows'!AD727+'Terminal Value'!AD727</f>
        <v>0</v>
      </c>
      <c r="AE727" s="9" t="n">
        <f aca="false">+Outflows!AE727+Fees!AE727+'Ongoing Cash Flows'!AE727+'Terminal Value'!AE727</f>
        <v>0</v>
      </c>
      <c r="AF727" s="9" t="n">
        <f aca="false">+Outflows!AF727+Fees!AF727+'Ongoing Cash Flows'!AF727+'Terminal Value'!AF727</f>
        <v>0</v>
      </c>
      <c r="AG727" s="9" t="n">
        <f aca="false">+Outflows!AG727+Fees!AG727+'Ongoing Cash Flows'!AG727+'Terminal Value'!AG727</f>
        <v>0</v>
      </c>
      <c r="AH727" s="9" t="n">
        <f aca="false">+Outflows!AH727+Fees!AH727+'Ongoing Cash Flows'!AH727+'Terminal Value'!AH727</f>
        <v>0</v>
      </c>
      <c r="AI727" s="9" t="n">
        <f aca="false">+Outflows!AI727+Fees!AI727+'Ongoing Cash Flows'!AI727+'Terminal Value'!AI727</f>
        <v>0</v>
      </c>
      <c r="AJ727" s="9" t="n">
        <f aca="false">+Outflows!AJ727+Fees!AJ727+'Ongoing Cash Flows'!AJ727+'Terminal Value'!AJ727</f>
        <v>0</v>
      </c>
      <c r="AK727" s="9"/>
      <c r="AL727" s="1"/>
      <c r="AM727" s="32"/>
      <c r="AN727" s="33" t="n">
        <f aca="false">IF(ISERROR(XIRR(B727:AJ727,IRRDates)),-1,XIRR(B727:AJ727,IRRDates))</f>
        <v>0.0658073596534673</v>
      </c>
      <c r="AO727" s="9" t="n">
        <f aca="false">SUMPRODUCT(B727:AJ727,PVRf)</f>
        <v>0</v>
      </c>
      <c r="AP727" s="9" t="n">
        <f aca="false">MIN(0,AO727-$AO$1004)^2</f>
        <v>0</v>
      </c>
      <c r="AQ727" s="9" t="n">
        <f aca="false">MAX(0,AO727-$AO$1004)^2</f>
        <v>0</v>
      </c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20"/>
      <c r="CM727" s="20"/>
      <c r="CN727" s="20"/>
      <c r="CO727" s="20"/>
      <c r="CP727" s="20"/>
    </row>
    <row r="728" customFormat="false" ht="11.25" hidden="false" customHeight="false" outlineLevel="0" collapsed="false">
      <c r="A728" s="1" t="n">
        <v>726</v>
      </c>
      <c r="B728" s="9" t="n">
        <f aca="false">+Outflows!B728+Fees!B728+'Ongoing Cash Flows'!B728+'Terminal Value'!B728</f>
        <v>-85294.6779265416</v>
      </c>
      <c r="C728" s="9" t="n">
        <f aca="false">+Outflows!C728+Fees!C728+'Ongoing Cash Flows'!C728+'Terminal Value'!C728</f>
        <v>13971.9356164305</v>
      </c>
      <c r="D728" s="9" t="n">
        <f aca="false">+Outflows!D728+Fees!D728+'Ongoing Cash Flows'!D728+'Terminal Value'!D728</f>
        <v>11864.2644994689</v>
      </c>
      <c r="E728" s="9" t="n">
        <f aca="false">+Outflows!E728+Fees!E728+'Ongoing Cash Flows'!E728+'Terminal Value'!E728</f>
        <v>9800.16355346758</v>
      </c>
      <c r="F728" s="9" t="n">
        <f aca="false">+Outflows!F728+Fees!F728+'Ongoing Cash Flows'!F728+'Terminal Value'!F728</f>
        <v>9451.04312602681</v>
      </c>
      <c r="G728" s="9" t="n">
        <f aca="false">+Outflows!G728+Fees!G728+'Ongoing Cash Flows'!G728+'Terminal Value'!G728</f>
        <v>9084.94097123008</v>
      </c>
      <c r="H728" s="9" t="n">
        <f aca="false">+Outflows!H728+Fees!H728+'Ongoing Cash Flows'!H728+'Terminal Value'!H728</f>
        <v>8277.51733012251</v>
      </c>
      <c r="I728" s="9" t="n">
        <f aca="false">+Outflows!I728+Fees!I728+'Ongoing Cash Flows'!I728+'Terminal Value'!I728</f>
        <v>8137.93806605953</v>
      </c>
      <c r="J728" s="9" t="n">
        <f aca="false">+Outflows!J728+Fees!J728+'Ongoing Cash Flows'!J728+'Terminal Value'!J728</f>
        <v>8125.50386352454</v>
      </c>
      <c r="K728" s="9" t="n">
        <f aca="false">+Outflows!K728+Fees!K728+'Ongoing Cash Flows'!K728+'Terminal Value'!K728</f>
        <v>8116.01289199129</v>
      </c>
      <c r="L728" s="9" t="n">
        <f aca="false">+Outflows!L728+Fees!L728+'Ongoing Cash Flows'!L728+'Terminal Value'!L728</f>
        <v>8117.57592864413</v>
      </c>
      <c r="M728" s="9" t="n">
        <f aca="false">+Outflows!M728+Fees!M728+'Ongoing Cash Flows'!M728+'Terminal Value'!M728</f>
        <v>8089.23425768847</v>
      </c>
      <c r="N728" s="9" t="n">
        <f aca="false">+Outflows!N728+Fees!N728+'Ongoing Cash Flows'!N728+'Terminal Value'!N728</f>
        <v>8071.92319611223</v>
      </c>
      <c r="O728" s="9" t="n">
        <f aca="false">+Outflows!O728+Fees!O728+'Ongoing Cash Flows'!O728+'Terminal Value'!O728</f>
        <v>7745.4639405566</v>
      </c>
      <c r="P728" s="9" t="n">
        <f aca="false">+Outflows!P728+Fees!P728+'Ongoing Cash Flows'!P728+'Terminal Value'!P728</f>
        <v>7637.94071058641</v>
      </c>
      <c r="Q728" s="9" t="n">
        <f aca="false">+Outflows!Q728+Fees!Q728+'Ongoing Cash Flows'!Q728+'Terminal Value'!Q728</f>
        <v>7609.04889572901</v>
      </c>
      <c r="R728" s="9" t="n">
        <f aca="false">+Outflows!R728+Fees!R728+'Ongoing Cash Flows'!R728+'Terminal Value'!R728</f>
        <v>978.295837946262</v>
      </c>
      <c r="S728" s="9" t="n">
        <f aca="false">+Outflows!S728+Fees!S728+'Ongoing Cash Flows'!S728+'Terminal Value'!S728</f>
        <v>0</v>
      </c>
      <c r="T728" s="9" t="n">
        <f aca="false">+Outflows!T728+Fees!T728+'Ongoing Cash Flows'!T728+'Terminal Value'!T728</f>
        <v>0</v>
      </c>
      <c r="U728" s="9" t="n">
        <f aca="false">+Outflows!U728+Fees!U728+'Ongoing Cash Flows'!U728+'Terminal Value'!U728</f>
        <v>0</v>
      </c>
      <c r="V728" s="9" t="n">
        <f aca="false">+Outflows!V728+Fees!V728+'Ongoing Cash Flows'!V728+'Terminal Value'!V728</f>
        <v>0</v>
      </c>
      <c r="W728" s="9" t="n">
        <f aca="false">+Outflows!W728+Fees!W728+'Ongoing Cash Flows'!W728+'Terminal Value'!W728</f>
        <v>0</v>
      </c>
      <c r="X728" s="9" t="n">
        <f aca="false">+Outflows!X728+Fees!X728+'Ongoing Cash Flows'!X728+'Terminal Value'!X728</f>
        <v>0</v>
      </c>
      <c r="Y728" s="9" t="n">
        <f aca="false">+Outflows!Y728+Fees!Y728+'Ongoing Cash Flows'!Y728+'Terminal Value'!Y728</f>
        <v>0</v>
      </c>
      <c r="Z728" s="9" t="n">
        <f aca="false">+Outflows!Z728+Fees!Z728+'Ongoing Cash Flows'!Z728+'Terminal Value'!Z728</f>
        <v>0</v>
      </c>
      <c r="AA728" s="9" t="n">
        <f aca="false">+Outflows!AA728+Fees!AA728+'Ongoing Cash Flows'!AA728+'Terminal Value'!AA728</f>
        <v>0</v>
      </c>
      <c r="AB728" s="9" t="n">
        <f aca="false">+Outflows!AB728+Fees!AB728+'Ongoing Cash Flows'!AB728+'Terminal Value'!AB728</f>
        <v>0</v>
      </c>
      <c r="AC728" s="9" t="n">
        <f aca="false">+Outflows!AC728+Fees!AC728+'Ongoing Cash Flows'!AC728+'Terminal Value'!AC728</f>
        <v>0</v>
      </c>
      <c r="AD728" s="9" t="n">
        <f aca="false">+Outflows!AD728+Fees!AD728+'Ongoing Cash Flows'!AD728+'Terminal Value'!AD728</f>
        <v>0</v>
      </c>
      <c r="AE728" s="9" t="n">
        <f aca="false">+Outflows!AE728+Fees!AE728+'Ongoing Cash Flows'!AE728+'Terminal Value'!AE728</f>
        <v>0</v>
      </c>
      <c r="AF728" s="9" t="n">
        <f aca="false">+Outflows!AF728+Fees!AF728+'Ongoing Cash Flows'!AF728+'Terminal Value'!AF728</f>
        <v>0</v>
      </c>
      <c r="AG728" s="9" t="n">
        <f aca="false">+Outflows!AG728+Fees!AG728+'Ongoing Cash Flows'!AG728+'Terminal Value'!AG728</f>
        <v>0</v>
      </c>
      <c r="AH728" s="9" t="n">
        <f aca="false">+Outflows!AH728+Fees!AH728+'Ongoing Cash Flows'!AH728+'Terminal Value'!AH728</f>
        <v>0</v>
      </c>
      <c r="AI728" s="9" t="n">
        <f aca="false">+Outflows!AI728+Fees!AI728+'Ongoing Cash Flows'!AI728+'Terminal Value'!AI728</f>
        <v>0</v>
      </c>
      <c r="AJ728" s="9" t="n">
        <f aca="false">+Outflows!AJ728+Fees!AJ728+'Ongoing Cash Flows'!AJ728+'Terminal Value'!AJ728</f>
        <v>0</v>
      </c>
      <c r="AK728" s="9"/>
      <c r="AL728" s="1"/>
      <c r="AM728" s="32"/>
      <c r="AN728" s="33" t="n">
        <f aca="false">IF(ISERROR(XIRR(B728:AJ728,IRRDates)),-1,XIRR(B728:AJ728,IRRDates))</f>
        <v>0.070686873953916</v>
      </c>
      <c r="AO728" s="9" t="n">
        <f aca="false">SUMPRODUCT(B728:AJ728,PVRf)</f>
        <v>0</v>
      </c>
      <c r="AP728" s="9" t="n">
        <f aca="false">MIN(0,AO728-$AO$1004)^2</f>
        <v>0</v>
      </c>
      <c r="AQ728" s="9" t="n">
        <f aca="false">MAX(0,AO728-$AO$1004)^2</f>
        <v>0</v>
      </c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20"/>
      <c r="CM728" s="20"/>
      <c r="CN728" s="20"/>
      <c r="CO728" s="20"/>
      <c r="CP728" s="20"/>
    </row>
    <row r="729" customFormat="false" ht="11.25" hidden="false" customHeight="false" outlineLevel="0" collapsed="false">
      <c r="A729" s="1" t="n">
        <v>727</v>
      </c>
      <c r="B729" s="9" t="n">
        <f aca="false">+Outflows!B729+Fees!B729+'Ongoing Cash Flows'!B729+'Terminal Value'!B729</f>
        <v>-86807.0847305409</v>
      </c>
      <c r="C729" s="9" t="n">
        <f aca="false">+Outflows!C729+Fees!C729+'Ongoing Cash Flows'!C729+'Terminal Value'!C729</f>
        <v>13988.4277956837</v>
      </c>
      <c r="D729" s="9" t="n">
        <f aca="false">+Outflows!D729+Fees!D729+'Ongoing Cash Flows'!D729+'Terminal Value'!D729</f>
        <v>11847.3882084501</v>
      </c>
      <c r="E729" s="9" t="n">
        <f aca="false">+Outflows!E729+Fees!E729+'Ongoing Cash Flows'!E729+'Terminal Value'!E729</f>
        <v>9919.93798025213</v>
      </c>
      <c r="F729" s="9" t="n">
        <f aca="false">+Outflows!F729+Fees!F729+'Ongoing Cash Flows'!F729+'Terminal Value'!F729</f>
        <v>9665.30366937449</v>
      </c>
      <c r="G729" s="9" t="n">
        <f aca="false">+Outflows!G729+Fees!G729+'Ongoing Cash Flows'!G729+'Terminal Value'!G729</f>
        <v>9307.190741659</v>
      </c>
      <c r="H729" s="9" t="n">
        <f aca="false">+Outflows!H729+Fees!H729+'Ongoing Cash Flows'!H729+'Terminal Value'!H729</f>
        <v>8314.15121070661</v>
      </c>
      <c r="I729" s="9" t="n">
        <f aca="false">+Outflows!I729+Fees!I729+'Ongoing Cash Flows'!I729+'Terminal Value'!I729</f>
        <v>8172.63146821783</v>
      </c>
      <c r="J729" s="9" t="n">
        <f aca="false">+Outflows!J729+Fees!J729+'Ongoing Cash Flows'!J729+'Terminal Value'!J729</f>
        <v>8160.19726568284</v>
      </c>
      <c r="K729" s="9" t="n">
        <f aca="false">+Outflows!K729+Fees!K729+'Ongoing Cash Flows'!K729+'Terminal Value'!K729</f>
        <v>8150.76509652613</v>
      </c>
      <c r="L729" s="9" t="n">
        <f aca="false">+Outflows!L729+Fees!L729+'Ongoing Cash Flows'!L729+'Terminal Value'!L729</f>
        <v>8152.26933080243</v>
      </c>
      <c r="M729" s="9" t="n">
        <f aca="false">+Outflows!M729+Fees!M729+'Ongoing Cash Flows'!M729+'Terminal Value'!M729</f>
        <v>8123.98646222331</v>
      </c>
      <c r="N729" s="9" t="n">
        <f aca="false">+Outflows!N729+Fees!N729+'Ongoing Cash Flows'!N729+'Terminal Value'!N729</f>
        <v>8106.61659827053</v>
      </c>
      <c r="O729" s="9" t="n">
        <f aca="false">+Outflows!O729+Fees!O729+'Ongoing Cash Flows'!O729+'Terminal Value'!O729</f>
        <v>7780.21614509144</v>
      </c>
      <c r="P729" s="9" t="n">
        <f aca="false">+Outflows!P729+Fees!P729+'Ongoing Cash Flows'!P729+'Terminal Value'!P729</f>
        <v>7672.63411274471</v>
      </c>
      <c r="Q729" s="9" t="n">
        <f aca="false">+Outflows!Q729+Fees!Q729+'Ongoing Cash Flows'!Q729+'Terminal Value'!Q729</f>
        <v>7643.80110026385</v>
      </c>
      <c r="R729" s="9" t="n">
        <f aca="false">+Outflows!R729+Fees!R729+'Ongoing Cash Flows'!R729+'Terminal Value'!R729</f>
        <v>995.642539025412</v>
      </c>
      <c r="S729" s="9" t="n">
        <f aca="false">+Outflows!S729+Fees!S729+'Ongoing Cash Flows'!S729+'Terminal Value'!S729</f>
        <v>0</v>
      </c>
      <c r="T729" s="9" t="n">
        <f aca="false">+Outflows!T729+Fees!T729+'Ongoing Cash Flows'!T729+'Terminal Value'!T729</f>
        <v>0</v>
      </c>
      <c r="U729" s="9" t="n">
        <f aca="false">+Outflows!U729+Fees!U729+'Ongoing Cash Flows'!U729+'Terminal Value'!U729</f>
        <v>0</v>
      </c>
      <c r="V729" s="9" t="n">
        <f aca="false">+Outflows!V729+Fees!V729+'Ongoing Cash Flows'!V729+'Terminal Value'!V729</f>
        <v>0</v>
      </c>
      <c r="W729" s="9" t="n">
        <f aca="false">+Outflows!W729+Fees!W729+'Ongoing Cash Flows'!W729+'Terminal Value'!W729</f>
        <v>0</v>
      </c>
      <c r="X729" s="9" t="n">
        <f aca="false">+Outflows!X729+Fees!X729+'Ongoing Cash Flows'!X729+'Terminal Value'!X729</f>
        <v>0</v>
      </c>
      <c r="Y729" s="9" t="n">
        <f aca="false">+Outflows!Y729+Fees!Y729+'Ongoing Cash Flows'!Y729+'Terminal Value'!Y729</f>
        <v>0</v>
      </c>
      <c r="Z729" s="9" t="n">
        <f aca="false">+Outflows!Z729+Fees!Z729+'Ongoing Cash Flows'!Z729+'Terminal Value'!Z729</f>
        <v>0</v>
      </c>
      <c r="AA729" s="9" t="n">
        <f aca="false">+Outflows!AA729+Fees!AA729+'Ongoing Cash Flows'!AA729+'Terminal Value'!AA729</f>
        <v>0</v>
      </c>
      <c r="AB729" s="9" t="n">
        <f aca="false">+Outflows!AB729+Fees!AB729+'Ongoing Cash Flows'!AB729+'Terminal Value'!AB729</f>
        <v>0</v>
      </c>
      <c r="AC729" s="9" t="n">
        <f aca="false">+Outflows!AC729+Fees!AC729+'Ongoing Cash Flows'!AC729+'Terminal Value'!AC729</f>
        <v>0</v>
      </c>
      <c r="AD729" s="9" t="n">
        <f aca="false">+Outflows!AD729+Fees!AD729+'Ongoing Cash Flows'!AD729+'Terminal Value'!AD729</f>
        <v>0</v>
      </c>
      <c r="AE729" s="9" t="n">
        <f aca="false">+Outflows!AE729+Fees!AE729+'Ongoing Cash Flows'!AE729+'Terminal Value'!AE729</f>
        <v>0</v>
      </c>
      <c r="AF729" s="9" t="n">
        <f aca="false">+Outflows!AF729+Fees!AF729+'Ongoing Cash Flows'!AF729+'Terminal Value'!AF729</f>
        <v>0</v>
      </c>
      <c r="AG729" s="9" t="n">
        <f aca="false">+Outflows!AG729+Fees!AG729+'Ongoing Cash Flows'!AG729+'Terminal Value'!AG729</f>
        <v>0</v>
      </c>
      <c r="AH729" s="9" t="n">
        <f aca="false">+Outflows!AH729+Fees!AH729+'Ongoing Cash Flows'!AH729+'Terminal Value'!AH729</f>
        <v>0</v>
      </c>
      <c r="AI729" s="9" t="n">
        <f aca="false">+Outflows!AI729+Fees!AI729+'Ongoing Cash Flows'!AI729+'Terminal Value'!AI729</f>
        <v>0</v>
      </c>
      <c r="AJ729" s="9" t="n">
        <f aca="false">+Outflows!AJ729+Fees!AJ729+'Ongoing Cash Flows'!AJ729+'Terminal Value'!AJ729</f>
        <v>0</v>
      </c>
      <c r="AK729" s="9"/>
      <c r="AL729" s="1"/>
      <c r="AM729" s="32"/>
      <c r="AN729" s="33" t="n">
        <f aca="false">IF(ISERROR(XIRR(B729:AJ729,IRRDates)),-1,XIRR(B729:AJ729,IRRDates))</f>
        <v>0.068830521423806</v>
      </c>
      <c r="AO729" s="9" t="n">
        <f aca="false">SUMPRODUCT(B729:AJ729,PVRf)</f>
        <v>0</v>
      </c>
      <c r="AP729" s="9" t="n">
        <f aca="false">MIN(0,AO729-$AO$1004)^2</f>
        <v>0</v>
      </c>
      <c r="AQ729" s="9" t="n">
        <f aca="false">MAX(0,AO729-$AO$1004)^2</f>
        <v>0</v>
      </c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20"/>
      <c r="CM729" s="20"/>
      <c r="CN729" s="20"/>
      <c r="CO729" s="20"/>
      <c r="CP729" s="20"/>
    </row>
    <row r="730" customFormat="false" ht="11.25" hidden="false" customHeight="false" outlineLevel="0" collapsed="false">
      <c r="A730" s="1" t="n">
        <v>728</v>
      </c>
      <c r="B730" s="9" t="n">
        <f aca="false">+Outflows!B730+Fees!B730+'Ongoing Cash Flows'!B730+'Terminal Value'!B730</f>
        <v>-89968.3930595165</v>
      </c>
      <c r="C730" s="9" t="n">
        <f aca="false">+Outflows!C730+Fees!C730+'Ongoing Cash Flows'!C730+'Terminal Value'!C730</f>
        <v>14069.1648598172</v>
      </c>
      <c r="D730" s="9" t="n">
        <f aca="false">+Outflows!D730+Fees!D730+'Ongoing Cash Flows'!D730+'Terminal Value'!D730</f>
        <v>12026.7097657833</v>
      </c>
      <c r="E730" s="9" t="n">
        <f aca="false">+Outflows!E730+Fees!E730+'Ongoing Cash Flows'!E730+'Terminal Value'!E730</f>
        <v>10038.886988129</v>
      </c>
      <c r="F730" s="9" t="n">
        <f aca="false">+Outflows!F730+Fees!F730+'Ongoing Cash Flows'!F730+'Terminal Value'!F730</f>
        <v>9618.59856383106</v>
      </c>
      <c r="G730" s="9" t="n">
        <f aca="false">+Outflows!G730+Fees!G730+'Ongoing Cash Flows'!G730+'Terminal Value'!G730</f>
        <v>9272.69716056778</v>
      </c>
      <c r="H730" s="9" t="n">
        <f aca="false">+Outflows!H730+Fees!H730+'Ongoing Cash Flows'!H730+'Terminal Value'!H730</f>
        <v>8390.72517976506</v>
      </c>
      <c r="I730" s="9" t="n">
        <f aca="false">+Outflows!I730+Fees!I730+'Ongoing Cash Flows'!I730+'Terminal Value'!I730</f>
        <v>8245.14935223787</v>
      </c>
      <c r="J730" s="9" t="n">
        <f aca="false">+Outflows!J730+Fees!J730+'Ongoing Cash Flows'!J730+'Terminal Value'!J730</f>
        <v>8232.71514970288</v>
      </c>
      <c r="K730" s="9" t="n">
        <f aca="false">+Outflows!K730+Fees!K730+'Ongoing Cash Flows'!K730+'Terminal Value'!K730</f>
        <v>8223.405892214</v>
      </c>
      <c r="L730" s="9" t="n">
        <f aca="false">+Outflows!L730+Fees!L730+'Ongoing Cash Flows'!L730+'Terminal Value'!L730</f>
        <v>8224.78721482247</v>
      </c>
      <c r="M730" s="9" t="n">
        <f aca="false">+Outflows!M730+Fees!M730+'Ongoing Cash Flows'!M730+'Terminal Value'!M730</f>
        <v>8196.62725791117</v>
      </c>
      <c r="N730" s="9" t="n">
        <f aca="false">+Outflows!N730+Fees!N730+'Ongoing Cash Flows'!N730+'Terminal Value'!N730</f>
        <v>8179.13448229056</v>
      </c>
      <c r="O730" s="9" t="n">
        <f aca="false">+Outflows!O730+Fees!O730+'Ongoing Cash Flows'!O730+'Terminal Value'!O730</f>
        <v>7852.85694077931</v>
      </c>
      <c r="P730" s="9" t="n">
        <f aca="false">+Outflows!P730+Fees!P730+'Ongoing Cash Flows'!P730+'Terminal Value'!P730</f>
        <v>7745.15199676474</v>
      </c>
      <c r="Q730" s="9" t="n">
        <f aca="false">+Outflows!Q730+Fees!Q730+'Ongoing Cash Flows'!Q730+'Terminal Value'!Q730</f>
        <v>7716.44189595171</v>
      </c>
      <c r="R730" s="9" t="n">
        <f aca="false">+Outflows!R730+Fees!R730+'Ongoing Cash Flows'!R730+'Terminal Value'!R730</f>
        <v>1031.90148103543</v>
      </c>
      <c r="S730" s="9" t="n">
        <f aca="false">+Outflows!S730+Fees!S730+'Ongoing Cash Flows'!S730+'Terminal Value'!S730</f>
        <v>0</v>
      </c>
      <c r="T730" s="9" t="n">
        <f aca="false">+Outflows!T730+Fees!T730+'Ongoing Cash Flows'!T730+'Terminal Value'!T730</f>
        <v>0</v>
      </c>
      <c r="U730" s="9" t="n">
        <f aca="false">+Outflows!U730+Fees!U730+'Ongoing Cash Flows'!U730+'Terminal Value'!U730</f>
        <v>0</v>
      </c>
      <c r="V730" s="9" t="n">
        <f aca="false">+Outflows!V730+Fees!V730+'Ongoing Cash Flows'!V730+'Terminal Value'!V730</f>
        <v>0</v>
      </c>
      <c r="W730" s="9" t="n">
        <f aca="false">+Outflows!W730+Fees!W730+'Ongoing Cash Flows'!W730+'Terminal Value'!W730</f>
        <v>0</v>
      </c>
      <c r="X730" s="9" t="n">
        <f aca="false">+Outflows!X730+Fees!X730+'Ongoing Cash Flows'!X730+'Terminal Value'!X730</f>
        <v>0</v>
      </c>
      <c r="Y730" s="9" t="n">
        <f aca="false">+Outflows!Y730+Fees!Y730+'Ongoing Cash Flows'!Y730+'Terminal Value'!Y730</f>
        <v>0</v>
      </c>
      <c r="Z730" s="9" t="n">
        <f aca="false">+Outflows!Z730+Fees!Z730+'Ongoing Cash Flows'!Z730+'Terminal Value'!Z730</f>
        <v>0</v>
      </c>
      <c r="AA730" s="9" t="n">
        <f aca="false">+Outflows!AA730+Fees!AA730+'Ongoing Cash Flows'!AA730+'Terminal Value'!AA730</f>
        <v>0</v>
      </c>
      <c r="AB730" s="9" t="n">
        <f aca="false">+Outflows!AB730+Fees!AB730+'Ongoing Cash Flows'!AB730+'Terminal Value'!AB730</f>
        <v>0</v>
      </c>
      <c r="AC730" s="9" t="n">
        <f aca="false">+Outflows!AC730+Fees!AC730+'Ongoing Cash Flows'!AC730+'Terminal Value'!AC730</f>
        <v>0</v>
      </c>
      <c r="AD730" s="9" t="n">
        <f aca="false">+Outflows!AD730+Fees!AD730+'Ongoing Cash Flows'!AD730+'Terminal Value'!AD730</f>
        <v>0</v>
      </c>
      <c r="AE730" s="9" t="n">
        <f aca="false">+Outflows!AE730+Fees!AE730+'Ongoing Cash Flows'!AE730+'Terminal Value'!AE730</f>
        <v>0</v>
      </c>
      <c r="AF730" s="9" t="n">
        <f aca="false">+Outflows!AF730+Fees!AF730+'Ongoing Cash Flows'!AF730+'Terminal Value'!AF730</f>
        <v>0</v>
      </c>
      <c r="AG730" s="9" t="n">
        <f aca="false">+Outflows!AG730+Fees!AG730+'Ongoing Cash Flows'!AG730+'Terminal Value'!AG730</f>
        <v>0</v>
      </c>
      <c r="AH730" s="9" t="n">
        <f aca="false">+Outflows!AH730+Fees!AH730+'Ongoing Cash Flows'!AH730+'Terminal Value'!AH730</f>
        <v>0</v>
      </c>
      <c r="AI730" s="9" t="n">
        <f aca="false">+Outflows!AI730+Fees!AI730+'Ongoing Cash Flows'!AI730+'Terminal Value'!AI730</f>
        <v>0</v>
      </c>
      <c r="AJ730" s="9" t="n">
        <f aca="false">+Outflows!AJ730+Fees!AJ730+'Ongoing Cash Flows'!AJ730+'Terminal Value'!AJ730</f>
        <v>0</v>
      </c>
      <c r="AK730" s="9"/>
      <c r="AL730" s="1"/>
      <c r="AM730" s="32"/>
      <c r="AN730" s="33" t="n">
        <f aca="false">IF(ISERROR(XIRR(B730:AJ730,IRRDates)),-1,XIRR(B730:AJ730,IRRDates))</f>
        <v>0.0639311685468478</v>
      </c>
      <c r="AO730" s="9" t="n">
        <f aca="false">SUMPRODUCT(B730:AJ730,PVRf)</f>
        <v>0</v>
      </c>
      <c r="AP730" s="9" t="n">
        <f aca="false">MIN(0,AO730-$AO$1004)^2</f>
        <v>0</v>
      </c>
      <c r="AQ730" s="9" t="n">
        <f aca="false">MAX(0,AO730-$AO$1004)^2</f>
        <v>0</v>
      </c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20"/>
      <c r="CM730" s="20"/>
      <c r="CN730" s="20"/>
      <c r="CO730" s="20"/>
      <c r="CP730" s="20"/>
    </row>
    <row r="731" customFormat="false" ht="11.25" hidden="false" customHeight="false" outlineLevel="0" collapsed="false">
      <c r="A731" s="1" t="n">
        <v>729</v>
      </c>
      <c r="B731" s="9" t="n">
        <f aca="false">+Outflows!B731+Fees!B731+'Ongoing Cash Flows'!B731+'Terminal Value'!B731</f>
        <v>-91779.2336790819</v>
      </c>
      <c r="C731" s="9" t="n">
        <f aca="false">+Outflows!C731+Fees!C731+'Ongoing Cash Flows'!C731+'Terminal Value'!C731</f>
        <v>14162.4960310274</v>
      </c>
      <c r="D731" s="9" t="n">
        <f aca="false">+Outflows!D731+Fees!D731+'Ongoing Cash Flows'!D731+'Terminal Value'!D731</f>
        <v>12048.286906308</v>
      </c>
      <c r="E731" s="9" t="n">
        <f aca="false">+Outflows!E731+Fees!E731+'Ongoing Cash Flows'!E731+'Terminal Value'!E731</f>
        <v>10128.1647054616</v>
      </c>
      <c r="F731" s="9" t="n">
        <f aca="false">+Outflows!F731+Fees!F731+'Ongoing Cash Flows'!F731+'Terminal Value'!F731</f>
        <v>9595.87261028227</v>
      </c>
      <c r="G731" s="9" t="n">
        <f aca="false">+Outflows!G731+Fees!G731+'Ongoing Cash Flows'!G731+'Terminal Value'!G731</f>
        <v>9326.50958857225</v>
      </c>
      <c r="H731" s="9" t="n">
        <f aca="false">+Outflows!H731+Fees!H731+'Ongoing Cash Flows'!H731+'Terminal Value'!H731</f>
        <v>8434.58779585392</v>
      </c>
      <c r="I731" s="9" t="n">
        <f aca="false">+Outflows!I731+Fees!I731+'Ongoing Cash Flows'!I731+'Terminal Value'!I731</f>
        <v>8286.68858737821</v>
      </c>
      <c r="J731" s="9" t="n">
        <f aca="false">+Outflows!J731+Fees!J731+'Ongoing Cash Flows'!J731+'Terminal Value'!J731</f>
        <v>8274.25438484321</v>
      </c>
      <c r="K731" s="9" t="n">
        <f aca="false">+Outflows!K731+Fees!K731+'Ongoing Cash Flows'!K731+'Terminal Value'!K731</f>
        <v>8265.01553283762</v>
      </c>
      <c r="L731" s="9" t="n">
        <f aca="false">+Outflows!L731+Fees!L731+'Ongoing Cash Flows'!L731+'Terminal Value'!L731</f>
        <v>8266.32644996281</v>
      </c>
      <c r="M731" s="9" t="n">
        <f aca="false">+Outflows!M731+Fees!M731+'Ongoing Cash Flows'!M731+'Terminal Value'!M731</f>
        <v>8238.2368985348</v>
      </c>
      <c r="N731" s="9" t="n">
        <f aca="false">+Outflows!N731+Fees!N731+'Ongoing Cash Flows'!N731+'Terminal Value'!N731</f>
        <v>8220.6737174309</v>
      </c>
      <c r="O731" s="9" t="n">
        <f aca="false">+Outflows!O731+Fees!O731+'Ongoing Cash Flows'!O731+'Terminal Value'!O731</f>
        <v>7894.46658140293</v>
      </c>
      <c r="P731" s="9" t="n">
        <f aca="false">+Outflows!P731+Fees!P731+'Ongoing Cash Flows'!P731+'Terminal Value'!P731</f>
        <v>7786.69123190508</v>
      </c>
      <c r="Q731" s="9" t="n">
        <f aca="false">+Outflows!Q731+Fees!Q731+'Ongoing Cash Flows'!Q731+'Terminal Value'!Q731</f>
        <v>7758.05153657534</v>
      </c>
      <c r="R731" s="9" t="n">
        <f aca="false">+Outflows!R731+Fees!R731+'Ongoing Cash Flows'!R731+'Terminal Value'!R731</f>
        <v>1052.6710986056</v>
      </c>
      <c r="S731" s="9" t="n">
        <f aca="false">+Outflows!S731+Fees!S731+'Ongoing Cash Flows'!S731+'Terminal Value'!S731</f>
        <v>0</v>
      </c>
      <c r="T731" s="9" t="n">
        <f aca="false">+Outflows!T731+Fees!T731+'Ongoing Cash Flows'!T731+'Terminal Value'!T731</f>
        <v>0</v>
      </c>
      <c r="U731" s="9" t="n">
        <f aca="false">+Outflows!U731+Fees!U731+'Ongoing Cash Flows'!U731+'Terminal Value'!U731</f>
        <v>0</v>
      </c>
      <c r="V731" s="9" t="n">
        <f aca="false">+Outflows!V731+Fees!V731+'Ongoing Cash Flows'!V731+'Terminal Value'!V731</f>
        <v>0</v>
      </c>
      <c r="W731" s="9" t="n">
        <f aca="false">+Outflows!W731+Fees!W731+'Ongoing Cash Flows'!W731+'Terminal Value'!W731</f>
        <v>0</v>
      </c>
      <c r="X731" s="9" t="n">
        <f aca="false">+Outflows!X731+Fees!X731+'Ongoing Cash Flows'!X731+'Terminal Value'!X731</f>
        <v>0</v>
      </c>
      <c r="Y731" s="9" t="n">
        <f aca="false">+Outflows!Y731+Fees!Y731+'Ongoing Cash Flows'!Y731+'Terminal Value'!Y731</f>
        <v>0</v>
      </c>
      <c r="Z731" s="9" t="n">
        <f aca="false">+Outflows!Z731+Fees!Z731+'Ongoing Cash Flows'!Z731+'Terminal Value'!Z731</f>
        <v>0</v>
      </c>
      <c r="AA731" s="9" t="n">
        <f aca="false">+Outflows!AA731+Fees!AA731+'Ongoing Cash Flows'!AA731+'Terminal Value'!AA731</f>
        <v>0</v>
      </c>
      <c r="AB731" s="9" t="n">
        <f aca="false">+Outflows!AB731+Fees!AB731+'Ongoing Cash Flows'!AB731+'Terminal Value'!AB731</f>
        <v>0</v>
      </c>
      <c r="AC731" s="9" t="n">
        <f aca="false">+Outflows!AC731+Fees!AC731+'Ongoing Cash Flows'!AC731+'Terminal Value'!AC731</f>
        <v>0</v>
      </c>
      <c r="AD731" s="9" t="n">
        <f aca="false">+Outflows!AD731+Fees!AD731+'Ongoing Cash Flows'!AD731+'Terminal Value'!AD731</f>
        <v>0</v>
      </c>
      <c r="AE731" s="9" t="n">
        <f aca="false">+Outflows!AE731+Fees!AE731+'Ongoing Cash Flows'!AE731+'Terminal Value'!AE731</f>
        <v>0</v>
      </c>
      <c r="AF731" s="9" t="n">
        <f aca="false">+Outflows!AF731+Fees!AF731+'Ongoing Cash Flows'!AF731+'Terminal Value'!AF731</f>
        <v>0</v>
      </c>
      <c r="AG731" s="9" t="n">
        <f aca="false">+Outflows!AG731+Fees!AG731+'Ongoing Cash Flows'!AG731+'Terminal Value'!AG731</f>
        <v>0</v>
      </c>
      <c r="AH731" s="9" t="n">
        <f aca="false">+Outflows!AH731+Fees!AH731+'Ongoing Cash Flows'!AH731+'Terminal Value'!AH731</f>
        <v>0</v>
      </c>
      <c r="AI731" s="9" t="n">
        <f aca="false">+Outflows!AI731+Fees!AI731+'Ongoing Cash Flows'!AI731+'Terminal Value'!AI731</f>
        <v>0</v>
      </c>
      <c r="AJ731" s="9" t="n">
        <f aca="false">+Outflows!AJ731+Fees!AJ731+'Ongoing Cash Flows'!AJ731+'Terminal Value'!AJ731</f>
        <v>0</v>
      </c>
      <c r="AK731" s="9"/>
      <c r="AL731" s="1"/>
      <c r="AM731" s="32"/>
      <c r="AN731" s="33" t="n">
        <f aca="false">IF(ISERROR(XIRR(B731:AJ731,IRRDates)),-1,XIRR(B731:AJ731,IRRDates))</f>
        <v>0.0613468114587081</v>
      </c>
      <c r="AO731" s="9" t="n">
        <f aca="false">SUMPRODUCT(B731:AJ731,PVRf)</f>
        <v>0</v>
      </c>
      <c r="AP731" s="9" t="n">
        <f aca="false">MIN(0,AO731-$AO$1004)^2</f>
        <v>0</v>
      </c>
      <c r="AQ731" s="9" t="n">
        <f aca="false">MAX(0,AO731-$AO$1004)^2</f>
        <v>0</v>
      </c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20"/>
      <c r="CM731" s="20"/>
      <c r="CN731" s="20"/>
      <c r="CO731" s="20"/>
      <c r="CP731" s="20"/>
    </row>
    <row r="732" customFormat="false" ht="11.25" hidden="false" customHeight="false" outlineLevel="0" collapsed="false">
      <c r="A732" s="1" t="n">
        <v>730</v>
      </c>
      <c r="B732" s="9" t="n">
        <f aca="false">+Outflows!B732+Fees!B732+'Ongoing Cash Flows'!B732+'Terminal Value'!B732</f>
        <v>-91117.660282933</v>
      </c>
      <c r="C732" s="9" t="n">
        <f aca="false">+Outflows!C732+Fees!C732+'Ongoing Cash Flows'!C732+'Terminal Value'!C732</f>
        <v>14150.6840934611</v>
      </c>
      <c r="D732" s="9" t="n">
        <f aca="false">+Outflows!D732+Fees!D732+'Ongoing Cash Flows'!D732+'Terminal Value'!D732</f>
        <v>12059.3625418281</v>
      </c>
      <c r="E732" s="9" t="n">
        <f aca="false">+Outflows!E732+Fees!E732+'Ongoing Cash Flows'!E732+'Terminal Value'!E732</f>
        <v>10036.0619381354</v>
      </c>
      <c r="F732" s="9" t="n">
        <f aca="false">+Outflows!F732+Fees!F732+'Ongoing Cash Flows'!F732+'Terminal Value'!F732</f>
        <v>9619.34344202174</v>
      </c>
      <c r="G732" s="9" t="n">
        <f aca="false">+Outflows!G732+Fees!G732+'Ongoing Cash Flows'!G732+'Terminal Value'!G732</f>
        <v>9465.87476820645</v>
      </c>
      <c r="H732" s="9" t="n">
        <f aca="false">+Outflows!H732+Fees!H732+'Ongoing Cash Flows'!H732+'Terminal Value'!H732</f>
        <v>8418.56300627479</v>
      </c>
      <c r="I732" s="9" t="n">
        <f aca="false">+Outflows!I732+Fees!I732+'Ongoing Cash Flows'!I732+'Terminal Value'!I732</f>
        <v>8271.51262292927</v>
      </c>
      <c r="J732" s="9" t="n">
        <f aca="false">+Outflows!J732+Fees!J732+'Ongoing Cash Flows'!J732+'Terminal Value'!J732</f>
        <v>8259.07842039428</v>
      </c>
      <c r="K732" s="9" t="n">
        <f aca="false">+Outflows!K732+Fees!K732+'Ongoing Cash Flows'!K732+'Terminal Value'!K732</f>
        <v>8249.81384641504</v>
      </c>
      <c r="L732" s="9" t="n">
        <f aca="false">+Outflows!L732+Fees!L732+'Ongoing Cash Flows'!L732+'Terminal Value'!L732</f>
        <v>8251.15048551387</v>
      </c>
      <c r="M732" s="9" t="n">
        <f aca="false">+Outflows!M732+Fees!M732+'Ongoing Cash Flows'!M732+'Terminal Value'!M732</f>
        <v>8223.03521211221</v>
      </c>
      <c r="N732" s="9" t="n">
        <f aca="false">+Outflows!N732+Fees!N732+'Ongoing Cash Flows'!N732+'Terminal Value'!N732</f>
        <v>8205.49775298196</v>
      </c>
      <c r="O732" s="9" t="n">
        <f aca="false">+Outflows!O732+Fees!O732+'Ongoing Cash Flows'!O732+'Terminal Value'!O732</f>
        <v>7879.26489498035</v>
      </c>
      <c r="P732" s="9" t="n">
        <f aca="false">+Outflows!P732+Fees!P732+'Ongoing Cash Flows'!P732+'Terminal Value'!P732</f>
        <v>7771.51526745614</v>
      </c>
      <c r="Q732" s="9" t="n">
        <f aca="false">+Outflows!Q732+Fees!Q732+'Ongoing Cash Flows'!Q732+'Terminal Value'!Q732</f>
        <v>7742.84985015276</v>
      </c>
      <c r="R732" s="9" t="n">
        <f aca="false">+Outflows!R732+Fees!R732+'Ongoing Cash Flows'!R732+'Terminal Value'!R732</f>
        <v>1045.08311638113</v>
      </c>
      <c r="S732" s="9" t="n">
        <f aca="false">+Outflows!S732+Fees!S732+'Ongoing Cash Flows'!S732+'Terminal Value'!S732</f>
        <v>0</v>
      </c>
      <c r="T732" s="9" t="n">
        <f aca="false">+Outflows!T732+Fees!T732+'Ongoing Cash Flows'!T732+'Terminal Value'!T732</f>
        <v>0</v>
      </c>
      <c r="U732" s="9" t="n">
        <f aca="false">+Outflows!U732+Fees!U732+'Ongoing Cash Flows'!U732+'Terminal Value'!U732</f>
        <v>0</v>
      </c>
      <c r="V732" s="9" t="n">
        <f aca="false">+Outflows!V732+Fees!V732+'Ongoing Cash Flows'!V732+'Terminal Value'!V732</f>
        <v>0</v>
      </c>
      <c r="W732" s="9" t="n">
        <f aca="false">+Outflows!W732+Fees!W732+'Ongoing Cash Flows'!W732+'Terminal Value'!W732</f>
        <v>0</v>
      </c>
      <c r="X732" s="9" t="n">
        <f aca="false">+Outflows!X732+Fees!X732+'Ongoing Cash Flows'!X732+'Terminal Value'!X732</f>
        <v>0</v>
      </c>
      <c r="Y732" s="9" t="n">
        <f aca="false">+Outflows!Y732+Fees!Y732+'Ongoing Cash Flows'!Y732+'Terminal Value'!Y732</f>
        <v>0</v>
      </c>
      <c r="Z732" s="9" t="n">
        <f aca="false">+Outflows!Z732+Fees!Z732+'Ongoing Cash Flows'!Z732+'Terminal Value'!Z732</f>
        <v>0</v>
      </c>
      <c r="AA732" s="9" t="n">
        <f aca="false">+Outflows!AA732+Fees!AA732+'Ongoing Cash Flows'!AA732+'Terminal Value'!AA732</f>
        <v>0</v>
      </c>
      <c r="AB732" s="9" t="n">
        <f aca="false">+Outflows!AB732+Fees!AB732+'Ongoing Cash Flows'!AB732+'Terminal Value'!AB732</f>
        <v>0</v>
      </c>
      <c r="AC732" s="9" t="n">
        <f aca="false">+Outflows!AC732+Fees!AC732+'Ongoing Cash Flows'!AC732+'Terminal Value'!AC732</f>
        <v>0</v>
      </c>
      <c r="AD732" s="9" t="n">
        <f aca="false">+Outflows!AD732+Fees!AD732+'Ongoing Cash Flows'!AD732+'Terminal Value'!AD732</f>
        <v>0</v>
      </c>
      <c r="AE732" s="9" t="n">
        <f aca="false">+Outflows!AE732+Fees!AE732+'Ongoing Cash Flows'!AE732+'Terminal Value'!AE732</f>
        <v>0</v>
      </c>
      <c r="AF732" s="9" t="n">
        <f aca="false">+Outflows!AF732+Fees!AF732+'Ongoing Cash Flows'!AF732+'Terminal Value'!AF732</f>
        <v>0</v>
      </c>
      <c r="AG732" s="9" t="n">
        <f aca="false">+Outflows!AG732+Fees!AG732+'Ongoing Cash Flows'!AG732+'Terminal Value'!AG732</f>
        <v>0</v>
      </c>
      <c r="AH732" s="9" t="n">
        <f aca="false">+Outflows!AH732+Fees!AH732+'Ongoing Cash Flows'!AH732+'Terminal Value'!AH732</f>
        <v>0</v>
      </c>
      <c r="AI732" s="9" t="n">
        <f aca="false">+Outflows!AI732+Fees!AI732+'Ongoing Cash Flows'!AI732+'Terminal Value'!AI732</f>
        <v>0</v>
      </c>
      <c r="AJ732" s="9" t="n">
        <f aca="false">+Outflows!AJ732+Fees!AJ732+'Ongoing Cash Flows'!AJ732+'Terminal Value'!AJ732</f>
        <v>0</v>
      </c>
      <c r="AK732" s="9"/>
      <c r="AL732" s="1"/>
      <c r="AM732" s="32"/>
      <c r="AN732" s="33" t="n">
        <f aca="false">IF(ISERROR(XIRR(B732:AJ732,IRRDates)),-1,XIRR(B732:AJ732,IRRDates))</f>
        <v>0.0625007064068084</v>
      </c>
      <c r="AO732" s="9" t="n">
        <f aca="false">SUMPRODUCT(B732:AJ732,PVRf)</f>
        <v>0</v>
      </c>
      <c r="AP732" s="9" t="n">
        <f aca="false">MIN(0,AO732-$AO$1004)^2</f>
        <v>0</v>
      </c>
      <c r="AQ732" s="9" t="n">
        <f aca="false">MAX(0,AO732-$AO$1004)^2</f>
        <v>0</v>
      </c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20"/>
      <c r="CM732" s="20"/>
      <c r="CN732" s="20"/>
      <c r="CO732" s="20"/>
      <c r="CP732" s="20"/>
    </row>
    <row r="733" customFormat="false" ht="11.25" hidden="false" customHeight="false" outlineLevel="0" collapsed="false">
      <c r="A733" s="1" t="n">
        <v>731</v>
      </c>
      <c r="B733" s="9" t="n">
        <f aca="false">+Outflows!B733+Fees!B733+'Ongoing Cash Flows'!B733+'Terminal Value'!B733</f>
        <v>-90508.3968429865</v>
      </c>
      <c r="C733" s="9" t="n">
        <f aca="false">+Outflows!C733+Fees!C733+'Ongoing Cash Flows'!C733+'Terminal Value'!C733</f>
        <v>14072.4268072888</v>
      </c>
      <c r="D733" s="9" t="n">
        <f aca="false">+Outflows!D733+Fees!D733+'Ongoing Cash Flows'!D733+'Terminal Value'!D733</f>
        <v>12015.3468487454</v>
      </c>
      <c r="E733" s="9" t="n">
        <f aca="false">+Outflows!E733+Fees!E733+'Ongoing Cash Flows'!E733+'Terminal Value'!E733</f>
        <v>9970.53288707705</v>
      </c>
      <c r="F733" s="9" t="n">
        <f aca="false">+Outflows!F733+Fees!F733+'Ongoing Cash Flows'!F733+'Terminal Value'!F733</f>
        <v>9598.6062655918</v>
      </c>
      <c r="G733" s="9" t="n">
        <f aca="false">+Outflows!G733+Fees!G733+'Ongoing Cash Flows'!G733+'Terminal Value'!G733</f>
        <v>9313.84799314719</v>
      </c>
      <c r="H733" s="9" t="n">
        <f aca="false">+Outflows!H733+Fees!H733+'Ongoing Cash Flows'!H733+'Terminal Value'!H733</f>
        <v>8403.80528100918</v>
      </c>
      <c r="I733" s="9" t="n">
        <f aca="false">+Outflows!I733+Fees!I733+'Ongoing Cash Flows'!I733+'Terminal Value'!I733</f>
        <v>8257.53660702765</v>
      </c>
      <c r="J733" s="9" t="n">
        <f aca="false">+Outflows!J733+Fees!J733+'Ongoing Cash Flows'!J733+'Terminal Value'!J733</f>
        <v>8245.10240449266</v>
      </c>
      <c r="K733" s="9" t="n">
        <f aca="false">+Outflows!K733+Fees!K733+'Ongoing Cash Flows'!K733+'Terminal Value'!K733</f>
        <v>8235.81414235087</v>
      </c>
      <c r="L733" s="9" t="n">
        <f aca="false">+Outflows!L733+Fees!L733+'Ongoing Cash Flows'!L733+'Terminal Value'!L733</f>
        <v>8237.17446961225</v>
      </c>
      <c r="M733" s="9" t="n">
        <f aca="false">+Outflows!M733+Fees!M733+'Ongoing Cash Flows'!M733+'Terminal Value'!M733</f>
        <v>8209.03550804805</v>
      </c>
      <c r="N733" s="9" t="n">
        <f aca="false">+Outflows!N733+Fees!N733+'Ongoing Cash Flows'!N733+'Terminal Value'!N733</f>
        <v>8191.52173708034</v>
      </c>
      <c r="O733" s="9" t="n">
        <f aca="false">+Outflows!O733+Fees!O733+'Ongoing Cash Flows'!O733+'Terminal Value'!O733</f>
        <v>7865.26519091619</v>
      </c>
      <c r="P733" s="9" t="n">
        <f aca="false">+Outflows!P733+Fees!P733+'Ongoing Cash Flows'!P733+'Terminal Value'!P733</f>
        <v>7757.53925155452</v>
      </c>
      <c r="Q733" s="9" t="n">
        <f aca="false">+Outflows!Q733+Fees!Q733+'Ongoing Cash Flows'!Q733+'Terminal Value'!Q733</f>
        <v>7728.85014608859</v>
      </c>
      <c r="R733" s="9" t="n">
        <f aca="false">+Outflows!R733+Fees!R733+'Ongoing Cash Flows'!R733+'Terminal Value'!R733</f>
        <v>1038.09510843032</v>
      </c>
      <c r="S733" s="9" t="n">
        <f aca="false">+Outflows!S733+Fees!S733+'Ongoing Cash Flows'!S733+'Terminal Value'!S733</f>
        <v>0</v>
      </c>
      <c r="T733" s="9" t="n">
        <f aca="false">+Outflows!T733+Fees!T733+'Ongoing Cash Flows'!T733+'Terminal Value'!T733</f>
        <v>0</v>
      </c>
      <c r="U733" s="9" t="n">
        <f aca="false">+Outflows!U733+Fees!U733+'Ongoing Cash Flows'!U733+'Terminal Value'!U733</f>
        <v>0</v>
      </c>
      <c r="V733" s="9" t="n">
        <f aca="false">+Outflows!V733+Fees!V733+'Ongoing Cash Flows'!V733+'Terminal Value'!V733</f>
        <v>0</v>
      </c>
      <c r="W733" s="9" t="n">
        <f aca="false">+Outflows!W733+Fees!W733+'Ongoing Cash Flows'!W733+'Terminal Value'!W733</f>
        <v>0</v>
      </c>
      <c r="X733" s="9" t="n">
        <f aca="false">+Outflows!X733+Fees!X733+'Ongoing Cash Flows'!X733+'Terminal Value'!X733</f>
        <v>0</v>
      </c>
      <c r="Y733" s="9" t="n">
        <f aca="false">+Outflows!Y733+Fees!Y733+'Ongoing Cash Flows'!Y733+'Terminal Value'!Y733</f>
        <v>0</v>
      </c>
      <c r="Z733" s="9" t="n">
        <f aca="false">+Outflows!Z733+Fees!Z733+'Ongoing Cash Flows'!Z733+'Terminal Value'!Z733</f>
        <v>0</v>
      </c>
      <c r="AA733" s="9" t="n">
        <f aca="false">+Outflows!AA733+Fees!AA733+'Ongoing Cash Flows'!AA733+'Terminal Value'!AA733</f>
        <v>0</v>
      </c>
      <c r="AB733" s="9" t="n">
        <f aca="false">+Outflows!AB733+Fees!AB733+'Ongoing Cash Flows'!AB733+'Terminal Value'!AB733</f>
        <v>0</v>
      </c>
      <c r="AC733" s="9" t="n">
        <f aca="false">+Outflows!AC733+Fees!AC733+'Ongoing Cash Flows'!AC733+'Terminal Value'!AC733</f>
        <v>0</v>
      </c>
      <c r="AD733" s="9" t="n">
        <f aca="false">+Outflows!AD733+Fees!AD733+'Ongoing Cash Flows'!AD733+'Terminal Value'!AD733</f>
        <v>0</v>
      </c>
      <c r="AE733" s="9" t="n">
        <f aca="false">+Outflows!AE733+Fees!AE733+'Ongoing Cash Flows'!AE733+'Terminal Value'!AE733</f>
        <v>0</v>
      </c>
      <c r="AF733" s="9" t="n">
        <f aca="false">+Outflows!AF733+Fees!AF733+'Ongoing Cash Flows'!AF733+'Terminal Value'!AF733</f>
        <v>0</v>
      </c>
      <c r="AG733" s="9" t="n">
        <f aca="false">+Outflows!AG733+Fees!AG733+'Ongoing Cash Flows'!AG733+'Terminal Value'!AG733</f>
        <v>0</v>
      </c>
      <c r="AH733" s="9" t="n">
        <f aca="false">+Outflows!AH733+Fees!AH733+'Ongoing Cash Flows'!AH733+'Terminal Value'!AH733</f>
        <v>0</v>
      </c>
      <c r="AI733" s="9" t="n">
        <f aca="false">+Outflows!AI733+Fees!AI733+'Ongoing Cash Flows'!AI733+'Terminal Value'!AI733</f>
        <v>0</v>
      </c>
      <c r="AJ733" s="9" t="n">
        <f aca="false">+Outflows!AJ733+Fees!AJ733+'Ongoing Cash Flows'!AJ733+'Terminal Value'!AJ733</f>
        <v>0</v>
      </c>
      <c r="AK733" s="9"/>
      <c r="AL733" s="1"/>
      <c r="AM733" s="32"/>
      <c r="AN733" s="33" t="n">
        <f aca="false">IF(ISERROR(XIRR(B733:AJ733,IRRDates)),-1,XIRR(B733:AJ733,IRRDates))</f>
        <v>0.0629437005221971</v>
      </c>
      <c r="AO733" s="9" t="n">
        <f aca="false">SUMPRODUCT(B733:AJ733,PVRf)</f>
        <v>0</v>
      </c>
      <c r="AP733" s="9" t="n">
        <f aca="false">MIN(0,AO733-$AO$1004)^2</f>
        <v>0</v>
      </c>
      <c r="AQ733" s="9" t="n">
        <f aca="false">MAX(0,AO733-$AO$1004)^2</f>
        <v>0</v>
      </c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20"/>
      <c r="CM733" s="20"/>
      <c r="CN733" s="20"/>
      <c r="CO733" s="20"/>
      <c r="CP733" s="20"/>
    </row>
    <row r="734" customFormat="false" ht="11.25" hidden="false" customHeight="false" outlineLevel="0" collapsed="false">
      <c r="A734" s="1" t="n">
        <v>732</v>
      </c>
      <c r="B734" s="9" t="n">
        <f aca="false">+Outflows!B734+Fees!B734+'Ongoing Cash Flows'!B734+'Terminal Value'!B734</f>
        <v>-95634.7462079929</v>
      </c>
      <c r="C734" s="9" t="n">
        <f aca="false">+Outflows!C734+Fees!C734+'Ongoing Cash Flows'!C734+'Terminal Value'!C734</f>
        <v>14214.1140992523</v>
      </c>
      <c r="D734" s="9" t="n">
        <f aca="false">+Outflows!D734+Fees!D734+'Ongoing Cash Flows'!D734+'Terminal Value'!D734</f>
        <v>12240.7975344958</v>
      </c>
      <c r="E734" s="9" t="n">
        <f aca="false">+Outflows!E734+Fees!E734+'Ongoing Cash Flows'!E734+'Terminal Value'!E734</f>
        <v>10265.0984985491</v>
      </c>
      <c r="F734" s="9" t="n">
        <f aca="false">+Outflows!F734+Fees!F734+'Ongoing Cash Flows'!F734+'Terminal Value'!F734</f>
        <v>9814.30826445378</v>
      </c>
      <c r="G734" s="9" t="n">
        <f aca="false">+Outflows!G734+Fees!G734+'Ongoing Cash Flows'!G734+'Terminal Value'!G734</f>
        <v>9406.01859301515</v>
      </c>
      <c r="H734" s="9" t="n">
        <f aca="false">+Outflows!H734+Fees!H734+'Ongoing Cash Flows'!H734+'Terminal Value'!H734</f>
        <v>8527.97694565221</v>
      </c>
      <c r="I734" s="9" t="n">
        <f aca="false">+Outflows!I734+Fees!I734+'Ongoing Cash Flows'!I734+'Terminal Value'!I734</f>
        <v>8375.1309603814</v>
      </c>
      <c r="J734" s="9" t="n">
        <f aca="false">+Outflows!J734+Fees!J734+'Ongoing Cash Flows'!J734+'Terminal Value'!J734</f>
        <v>8362.69675784641</v>
      </c>
      <c r="K734" s="9" t="n">
        <f aca="false">+Outflows!K734+Fees!K734+'Ongoing Cash Flows'!K734+'Terminal Value'!K734</f>
        <v>8353.60780816794</v>
      </c>
      <c r="L734" s="9" t="n">
        <f aca="false">+Outflows!L734+Fees!L734+'Ongoing Cash Flows'!L734+'Terminal Value'!L734</f>
        <v>8354.768822966</v>
      </c>
      <c r="M734" s="9" t="n">
        <f aca="false">+Outflows!M734+Fees!M734+'Ongoing Cash Flows'!M734+'Terminal Value'!M734</f>
        <v>8326.82917386512</v>
      </c>
      <c r="N734" s="9" t="n">
        <f aca="false">+Outflows!N734+Fees!N734+'Ongoing Cash Flows'!N734+'Terminal Value'!N734</f>
        <v>8309.11609043409</v>
      </c>
      <c r="O734" s="9" t="n">
        <f aca="false">+Outflows!O734+Fees!O734+'Ongoing Cash Flows'!O734+'Terminal Value'!O734</f>
        <v>7983.05885673325</v>
      </c>
      <c r="P734" s="9" t="n">
        <f aca="false">+Outflows!P734+Fees!P734+'Ongoing Cash Flows'!P734+'Terminal Value'!P734</f>
        <v>7875.13360490827</v>
      </c>
      <c r="Q734" s="9" t="n">
        <f aca="false">+Outflows!Q734+Fees!Q734+'Ongoing Cash Flows'!Q734+'Terminal Value'!Q734</f>
        <v>7846.64381190566</v>
      </c>
      <c r="R734" s="9" t="n">
        <f aca="false">+Outflows!R734+Fees!R734+'Ongoing Cash Flows'!R734+'Terminal Value'!R734</f>
        <v>1096.8922851072</v>
      </c>
      <c r="S734" s="9" t="n">
        <f aca="false">+Outflows!S734+Fees!S734+'Ongoing Cash Flows'!S734+'Terminal Value'!S734</f>
        <v>0</v>
      </c>
      <c r="T734" s="9" t="n">
        <f aca="false">+Outflows!T734+Fees!T734+'Ongoing Cash Flows'!T734+'Terminal Value'!T734</f>
        <v>0</v>
      </c>
      <c r="U734" s="9" t="n">
        <f aca="false">+Outflows!U734+Fees!U734+'Ongoing Cash Flows'!U734+'Terminal Value'!U734</f>
        <v>0</v>
      </c>
      <c r="V734" s="9" t="n">
        <f aca="false">+Outflows!V734+Fees!V734+'Ongoing Cash Flows'!V734+'Terminal Value'!V734</f>
        <v>0</v>
      </c>
      <c r="W734" s="9" t="n">
        <f aca="false">+Outflows!W734+Fees!W734+'Ongoing Cash Flows'!W734+'Terminal Value'!W734</f>
        <v>0</v>
      </c>
      <c r="X734" s="9" t="n">
        <f aca="false">+Outflows!X734+Fees!X734+'Ongoing Cash Flows'!X734+'Terminal Value'!X734</f>
        <v>0</v>
      </c>
      <c r="Y734" s="9" t="n">
        <f aca="false">+Outflows!Y734+Fees!Y734+'Ongoing Cash Flows'!Y734+'Terminal Value'!Y734</f>
        <v>0</v>
      </c>
      <c r="Z734" s="9" t="n">
        <f aca="false">+Outflows!Z734+Fees!Z734+'Ongoing Cash Flows'!Z734+'Terminal Value'!Z734</f>
        <v>0</v>
      </c>
      <c r="AA734" s="9" t="n">
        <f aca="false">+Outflows!AA734+Fees!AA734+'Ongoing Cash Flows'!AA734+'Terminal Value'!AA734</f>
        <v>0</v>
      </c>
      <c r="AB734" s="9" t="n">
        <f aca="false">+Outflows!AB734+Fees!AB734+'Ongoing Cash Flows'!AB734+'Terminal Value'!AB734</f>
        <v>0</v>
      </c>
      <c r="AC734" s="9" t="n">
        <f aca="false">+Outflows!AC734+Fees!AC734+'Ongoing Cash Flows'!AC734+'Terminal Value'!AC734</f>
        <v>0</v>
      </c>
      <c r="AD734" s="9" t="n">
        <f aca="false">+Outflows!AD734+Fees!AD734+'Ongoing Cash Flows'!AD734+'Terminal Value'!AD734</f>
        <v>0</v>
      </c>
      <c r="AE734" s="9" t="n">
        <f aca="false">+Outflows!AE734+Fees!AE734+'Ongoing Cash Flows'!AE734+'Terminal Value'!AE734</f>
        <v>0</v>
      </c>
      <c r="AF734" s="9" t="n">
        <f aca="false">+Outflows!AF734+Fees!AF734+'Ongoing Cash Flows'!AF734+'Terminal Value'!AF734</f>
        <v>0</v>
      </c>
      <c r="AG734" s="9" t="n">
        <f aca="false">+Outflows!AG734+Fees!AG734+'Ongoing Cash Flows'!AG734+'Terminal Value'!AG734</f>
        <v>0</v>
      </c>
      <c r="AH734" s="9" t="n">
        <f aca="false">+Outflows!AH734+Fees!AH734+'Ongoing Cash Flows'!AH734+'Terminal Value'!AH734</f>
        <v>0</v>
      </c>
      <c r="AI734" s="9" t="n">
        <f aca="false">+Outflows!AI734+Fees!AI734+'Ongoing Cash Flows'!AI734+'Terminal Value'!AI734</f>
        <v>0</v>
      </c>
      <c r="AJ734" s="9" t="n">
        <f aca="false">+Outflows!AJ734+Fees!AJ734+'Ongoing Cash Flows'!AJ734+'Terminal Value'!AJ734</f>
        <v>0</v>
      </c>
      <c r="AK734" s="9"/>
      <c r="AL734" s="1"/>
      <c r="AM734" s="32"/>
      <c r="AN734" s="33" t="n">
        <f aca="false">IF(ISERROR(XIRR(B734:AJ734,IRRDates)),-1,XIRR(B734:AJ734,IRRDates))</f>
        <v>0.0563650081321397</v>
      </c>
      <c r="AO734" s="9" t="n">
        <f aca="false">SUMPRODUCT(B734:AJ734,PVRf)</f>
        <v>0</v>
      </c>
      <c r="AP734" s="9" t="n">
        <f aca="false">MIN(0,AO734-$AO$1004)^2</f>
        <v>0</v>
      </c>
      <c r="AQ734" s="9" t="n">
        <f aca="false">MAX(0,AO734-$AO$1004)^2</f>
        <v>0</v>
      </c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20"/>
      <c r="CM734" s="20"/>
      <c r="CN734" s="20"/>
      <c r="CO734" s="20"/>
      <c r="CP734" s="20"/>
    </row>
    <row r="735" customFormat="false" ht="11.25" hidden="false" customHeight="false" outlineLevel="0" collapsed="false">
      <c r="A735" s="1" t="n">
        <v>733</v>
      </c>
      <c r="B735" s="9" t="n">
        <f aca="false">+Outflows!B735+Fees!B735+'Ongoing Cash Flows'!B735+'Terminal Value'!B735</f>
        <v>-93165.9257862093</v>
      </c>
      <c r="C735" s="9" t="n">
        <f aca="false">+Outflows!C735+Fees!C735+'Ongoing Cash Flows'!C735+'Terminal Value'!C735</f>
        <v>14123.8641671544</v>
      </c>
      <c r="D735" s="9" t="n">
        <f aca="false">+Outflows!D735+Fees!D735+'Ongoing Cash Flows'!D735+'Terminal Value'!D735</f>
        <v>12110.1367064233</v>
      </c>
      <c r="E735" s="9" t="n">
        <f aca="false">+Outflows!E735+Fees!E735+'Ongoing Cash Flows'!E735+'Terminal Value'!E735</f>
        <v>9992.98816817506</v>
      </c>
      <c r="F735" s="9" t="n">
        <f aca="false">+Outflows!F735+Fees!F735+'Ongoing Cash Flows'!F735+'Terminal Value'!F735</f>
        <v>9669.92416882803</v>
      </c>
      <c r="G735" s="9" t="n">
        <f aca="false">+Outflows!G735+Fees!G735+'Ongoing Cash Flows'!G735+'Terminal Value'!G735</f>
        <v>9417.97599285567</v>
      </c>
      <c r="H735" s="9" t="n">
        <f aca="false">+Outflows!H735+Fees!H735+'Ongoing Cash Flows'!H735+'Terminal Value'!H735</f>
        <v>8468.17658487887</v>
      </c>
      <c r="I735" s="9" t="n">
        <f aca="false">+Outflows!I735+Fees!I735+'Ongoing Cash Flows'!I735+'Terminal Value'!I735</f>
        <v>8318.49819496202</v>
      </c>
      <c r="J735" s="9" t="n">
        <f aca="false">+Outflows!J735+Fees!J735+'Ongoing Cash Flows'!J735+'Terminal Value'!J735</f>
        <v>8306.06399242703</v>
      </c>
      <c r="K735" s="9" t="n">
        <f aca="false">+Outflows!K735+Fees!K735+'Ongoing Cash Flows'!K735+'Terminal Value'!K735</f>
        <v>8296.87905501056</v>
      </c>
      <c r="L735" s="9" t="n">
        <f aca="false">+Outflows!L735+Fees!L735+'Ongoing Cash Flows'!L735+'Terminal Value'!L735</f>
        <v>8298.13605754662</v>
      </c>
      <c r="M735" s="9" t="n">
        <f aca="false">+Outflows!M735+Fees!M735+'Ongoing Cash Flows'!M735+'Terminal Value'!M735</f>
        <v>8270.10042070774</v>
      </c>
      <c r="N735" s="9" t="n">
        <f aca="false">+Outflows!N735+Fees!N735+'Ongoing Cash Flows'!N735+'Terminal Value'!N735</f>
        <v>8252.48332501471</v>
      </c>
      <c r="O735" s="9" t="n">
        <f aca="false">+Outflows!O735+Fees!O735+'Ongoing Cash Flows'!O735+'Terminal Value'!O735</f>
        <v>7926.33010357587</v>
      </c>
      <c r="P735" s="9" t="n">
        <f aca="false">+Outflows!P735+Fees!P735+'Ongoing Cash Flows'!P735+'Terminal Value'!P735</f>
        <v>7818.50083948889</v>
      </c>
      <c r="Q735" s="9" t="n">
        <f aca="false">+Outflows!Q735+Fees!Q735+'Ongoing Cash Flows'!Q735+'Terminal Value'!Q735</f>
        <v>7789.91505874828</v>
      </c>
      <c r="R735" s="9" t="n">
        <f aca="false">+Outflows!R735+Fees!R735+'Ongoing Cash Flows'!R735+'Terminal Value'!R735</f>
        <v>1068.57590239751</v>
      </c>
      <c r="S735" s="9" t="n">
        <f aca="false">+Outflows!S735+Fees!S735+'Ongoing Cash Flows'!S735+'Terminal Value'!S735</f>
        <v>0</v>
      </c>
      <c r="T735" s="9" t="n">
        <f aca="false">+Outflows!T735+Fees!T735+'Ongoing Cash Flows'!T735+'Terminal Value'!T735</f>
        <v>0</v>
      </c>
      <c r="U735" s="9" t="n">
        <f aca="false">+Outflows!U735+Fees!U735+'Ongoing Cash Flows'!U735+'Terminal Value'!U735</f>
        <v>0</v>
      </c>
      <c r="V735" s="9" t="n">
        <f aca="false">+Outflows!V735+Fees!V735+'Ongoing Cash Flows'!V735+'Terminal Value'!V735</f>
        <v>0</v>
      </c>
      <c r="W735" s="9" t="n">
        <f aca="false">+Outflows!W735+Fees!W735+'Ongoing Cash Flows'!W735+'Terminal Value'!W735</f>
        <v>0</v>
      </c>
      <c r="X735" s="9" t="n">
        <f aca="false">+Outflows!X735+Fees!X735+'Ongoing Cash Flows'!X735+'Terminal Value'!X735</f>
        <v>0</v>
      </c>
      <c r="Y735" s="9" t="n">
        <f aca="false">+Outflows!Y735+Fees!Y735+'Ongoing Cash Flows'!Y735+'Terminal Value'!Y735</f>
        <v>0</v>
      </c>
      <c r="Z735" s="9" t="n">
        <f aca="false">+Outflows!Z735+Fees!Z735+'Ongoing Cash Flows'!Z735+'Terminal Value'!Z735</f>
        <v>0</v>
      </c>
      <c r="AA735" s="9" t="n">
        <f aca="false">+Outflows!AA735+Fees!AA735+'Ongoing Cash Flows'!AA735+'Terminal Value'!AA735</f>
        <v>0</v>
      </c>
      <c r="AB735" s="9" t="n">
        <f aca="false">+Outflows!AB735+Fees!AB735+'Ongoing Cash Flows'!AB735+'Terminal Value'!AB735</f>
        <v>0</v>
      </c>
      <c r="AC735" s="9" t="n">
        <f aca="false">+Outflows!AC735+Fees!AC735+'Ongoing Cash Flows'!AC735+'Terminal Value'!AC735</f>
        <v>0</v>
      </c>
      <c r="AD735" s="9" t="n">
        <f aca="false">+Outflows!AD735+Fees!AD735+'Ongoing Cash Flows'!AD735+'Terminal Value'!AD735</f>
        <v>0</v>
      </c>
      <c r="AE735" s="9" t="n">
        <f aca="false">+Outflows!AE735+Fees!AE735+'Ongoing Cash Flows'!AE735+'Terminal Value'!AE735</f>
        <v>0</v>
      </c>
      <c r="AF735" s="9" t="n">
        <f aca="false">+Outflows!AF735+Fees!AF735+'Ongoing Cash Flows'!AF735+'Terminal Value'!AF735</f>
        <v>0</v>
      </c>
      <c r="AG735" s="9" t="n">
        <f aca="false">+Outflows!AG735+Fees!AG735+'Ongoing Cash Flows'!AG735+'Terminal Value'!AG735</f>
        <v>0</v>
      </c>
      <c r="AH735" s="9" t="n">
        <f aca="false">+Outflows!AH735+Fees!AH735+'Ongoing Cash Flows'!AH735+'Terminal Value'!AH735</f>
        <v>0</v>
      </c>
      <c r="AI735" s="9" t="n">
        <f aca="false">+Outflows!AI735+Fees!AI735+'Ongoing Cash Flows'!AI735+'Terminal Value'!AI735</f>
        <v>0</v>
      </c>
      <c r="AJ735" s="9" t="n">
        <f aca="false">+Outflows!AJ735+Fees!AJ735+'Ongoing Cash Flows'!AJ735+'Terminal Value'!AJ735</f>
        <v>0</v>
      </c>
      <c r="AK735" s="9"/>
      <c r="AL735" s="1"/>
      <c r="AM735" s="32"/>
      <c r="AN735" s="33" t="n">
        <f aca="false">IF(ISERROR(XIRR(B735:AJ735,IRRDates)),-1,XIRR(B735:AJ735,IRRDates))</f>
        <v>0.0592021548154363</v>
      </c>
      <c r="AO735" s="9" t="n">
        <f aca="false">SUMPRODUCT(B735:AJ735,PVRf)</f>
        <v>0</v>
      </c>
      <c r="AP735" s="9" t="n">
        <f aca="false">MIN(0,AO735-$AO$1004)^2</f>
        <v>0</v>
      </c>
      <c r="AQ735" s="9" t="n">
        <f aca="false">MAX(0,AO735-$AO$1004)^2</f>
        <v>0</v>
      </c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20"/>
      <c r="CM735" s="20"/>
      <c r="CN735" s="20"/>
      <c r="CO735" s="20"/>
      <c r="CP735" s="20"/>
    </row>
    <row r="736" customFormat="false" ht="11.25" hidden="false" customHeight="false" outlineLevel="0" collapsed="false">
      <c r="A736" s="1" t="n">
        <v>734</v>
      </c>
      <c r="B736" s="9" t="n">
        <f aca="false">+Outflows!B736+Fees!B736+'Ongoing Cash Flows'!B736+'Terminal Value'!B736</f>
        <v>-92693.8508087927</v>
      </c>
      <c r="C736" s="9" t="n">
        <f aca="false">+Outflows!C736+Fees!C736+'Ongoing Cash Flows'!C736+'Terminal Value'!C736</f>
        <v>14071.7584555215</v>
      </c>
      <c r="D736" s="9" t="n">
        <f aca="false">+Outflows!D736+Fees!D736+'Ongoing Cash Flows'!D736+'Terminal Value'!D736</f>
        <v>12154.8625486379</v>
      </c>
      <c r="E736" s="9" t="n">
        <f aca="false">+Outflows!E736+Fees!E736+'Ongoing Cash Flows'!E736+'Terminal Value'!E736</f>
        <v>10121.2001344028</v>
      </c>
      <c r="F736" s="9" t="n">
        <f aca="false">+Outflows!F736+Fees!F736+'Ongoing Cash Flows'!F736+'Terminal Value'!F736</f>
        <v>9698.36782416419</v>
      </c>
      <c r="G736" s="9" t="n">
        <f aca="false">+Outflows!G736+Fees!G736+'Ongoing Cash Flows'!G736+'Terminal Value'!G736</f>
        <v>9346.20239429989</v>
      </c>
      <c r="H736" s="9" t="n">
        <f aca="false">+Outflows!H736+Fees!H736+'Ongoing Cash Flows'!H736+'Terminal Value'!H736</f>
        <v>8456.74187147789</v>
      </c>
      <c r="I736" s="9" t="n">
        <f aca="false">+Outflows!I736+Fees!I736+'Ongoing Cash Flows'!I736+'Terminal Value'!I736</f>
        <v>8307.66917264007</v>
      </c>
      <c r="J736" s="9" t="n">
        <f aca="false">+Outflows!J736+Fees!J736+'Ongoing Cash Flows'!J736+'Terminal Value'!J736</f>
        <v>8295.23497010508</v>
      </c>
      <c r="K736" s="9" t="n">
        <f aca="false">+Outflows!K736+Fees!K736+'Ongoing Cash Flows'!K736+'Terminal Value'!K736</f>
        <v>8286.03167841348</v>
      </c>
      <c r="L736" s="9" t="n">
        <f aca="false">+Outflows!L736+Fees!L736+'Ongoing Cash Flows'!L736+'Terminal Value'!L736</f>
        <v>8287.30703522467</v>
      </c>
      <c r="M736" s="9" t="n">
        <f aca="false">+Outflows!M736+Fees!M736+'Ongoing Cash Flows'!M736+'Terminal Value'!M736</f>
        <v>8259.25304411066</v>
      </c>
      <c r="N736" s="9" t="n">
        <f aca="false">+Outflows!N736+Fees!N736+'Ongoing Cash Flows'!N736+'Terminal Value'!N736</f>
        <v>8241.65430269276</v>
      </c>
      <c r="O736" s="9" t="n">
        <f aca="false">+Outflows!O736+Fees!O736+'Ongoing Cash Flows'!O736+'Terminal Value'!O736</f>
        <v>7915.4827269788</v>
      </c>
      <c r="P736" s="9" t="n">
        <f aca="false">+Outflows!P736+Fees!P736+'Ongoing Cash Flows'!P736+'Terminal Value'!P736</f>
        <v>7807.67181716694</v>
      </c>
      <c r="Q736" s="9" t="n">
        <f aca="false">+Outflows!Q736+Fees!Q736+'Ongoing Cash Flows'!Q736+'Terminal Value'!Q736</f>
        <v>7779.0676821512</v>
      </c>
      <c r="R736" s="9" t="n">
        <f aca="false">+Outflows!R736+Fees!R736+'Ongoing Cash Flows'!R736+'Terminal Value'!R736</f>
        <v>1063.16139123653</v>
      </c>
      <c r="S736" s="9" t="n">
        <f aca="false">+Outflows!S736+Fees!S736+'Ongoing Cash Flows'!S736+'Terminal Value'!S736</f>
        <v>0</v>
      </c>
      <c r="T736" s="9" t="n">
        <f aca="false">+Outflows!T736+Fees!T736+'Ongoing Cash Flows'!T736+'Terminal Value'!T736</f>
        <v>0</v>
      </c>
      <c r="U736" s="9" t="n">
        <f aca="false">+Outflows!U736+Fees!U736+'Ongoing Cash Flows'!U736+'Terminal Value'!U736</f>
        <v>0</v>
      </c>
      <c r="V736" s="9" t="n">
        <f aca="false">+Outflows!V736+Fees!V736+'Ongoing Cash Flows'!V736+'Terminal Value'!V736</f>
        <v>0</v>
      </c>
      <c r="W736" s="9" t="n">
        <f aca="false">+Outflows!W736+Fees!W736+'Ongoing Cash Flows'!W736+'Terminal Value'!W736</f>
        <v>0</v>
      </c>
      <c r="X736" s="9" t="n">
        <f aca="false">+Outflows!X736+Fees!X736+'Ongoing Cash Flows'!X736+'Terminal Value'!X736</f>
        <v>0</v>
      </c>
      <c r="Y736" s="9" t="n">
        <f aca="false">+Outflows!Y736+Fees!Y736+'Ongoing Cash Flows'!Y736+'Terminal Value'!Y736</f>
        <v>0</v>
      </c>
      <c r="Z736" s="9" t="n">
        <f aca="false">+Outflows!Z736+Fees!Z736+'Ongoing Cash Flows'!Z736+'Terminal Value'!Z736</f>
        <v>0</v>
      </c>
      <c r="AA736" s="9" t="n">
        <f aca="false">+Outflows!AA736+Fees!AA736+'Ongoing Cash Flows'!AA736+'Terminal Value'!AA736</f>
        <v>0</v>
      </c>
      <c r="AB736" s="9" t="n">
        <f aca="false">+Outflows!AB736+Fees!AB736+'Ongoing Cash Flows'!AB736+'Terminal Value'!AB736</f>
        <v>0</v>
      </c>
      <c r="AC736" s="9" t="n">
        <f aca="false">+Outflows!AC736+Fees!AC736+'Ongoing Cash Flows'!AC736+'Terminal Value'!AC736</f>
        <v>0</v>
      </c>
      <c r="AD736" s="9" t="n">
        <f aca="false">+Outflows!AD736+Fees!AD736+'Ongoing Cash Flows'!AD736+'Terminal Value'!AD736</f>
        <v>0</v>
      </c>
      <c r="AE736" s="9" t="n">
        <f aca="false">+Outflows!AE736+Fees!AE736+'Ongoing Cash Flows'!AE736+'Terminal Value'!AE736</f>
        <v>0</v>
      </c>
      <c r="AF736" s="9" t="n">
        <f aca="false">+Outflows!AF736+Fees!AF736+'Ongoing Cash Flows'!AF736+'Terminal Value'!AF736</f>
        <v>0</v>
      </c>
      <c r="AG736" s="9" t="n">
        <f aca="false">+Outflows!AG736+Fees!AG736+'Ongoing Cash Flows'!AG736+'Terminal Value'!AG736</f>
        <v>0</v>
      </c>
      <c r="AH736" s="9" t="n">
        <f aca="false">+Outflows!AH736+Fees!AH736+'Ongoing Cash Flows'!AH736+'Terminal Value'!AH736</f>
        <v>0</v>
      </c>
      <c r="AI736" s="9" t="n">
        <f aca="false">+Outflows!AI736+Fees!AI736+'Ongoing Cash Flows'!AI736+'Terminal Value'!AI736</f>
        <v>0</v>
      </c>
      <c r="AJ736" s="9" t="n">
        <f aca="false">+Outflows!AJ736+Fees!AJ736+'Ongoing Cash Flows'!AJ736+'Terminal Value'!AJ736</f>
        <v>0</v>
      </c>
      <c r="AK736" s="9"/>
      <c r="AL736" s="1"/>
      <c r="AM736" s="32"/>
      <c r="AN736" s="33" t="n">
        <f aca="false">IF(ISERROR(XIRR(B736:AJ736,IRRDates)),-1,XIRR(B736:AJ736,IRRDates))</f>
        <v>0.060067845334335</v>
      </c>
      <c r="AO736" s="9" t="n">
        <f aca="false">SUMPRODUCT(B736:AJ736,PVRf)</f>
        <v>0</v>
      </c>
      <c r="AP736" s="9" t="n">
        <f aca="false">MIN(0,AO736-$AO$1004)^2</f>
        <v>0</v>
      </c>
      <c r="AQ736" s="9" t="n">
        <f aca="false">MAX(0,AO736-$AO$1004)^2</f>
        <v>0</v>
      </c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20"/>
      <c r="CM736" s="20"/>
      <c r="CN736" s="20"/>
      <c r="CO736" s="20"/>
      <c r="CP736" s="20"/>
    </row>
    <row r="737" customFormat="false" ht="11.25" hidden="false" customHeight="false" outlineLevel="0" collapsed="false">
      <c r="A737" s="1" t="n">
        <v>735</v>
      </c>
      <c r="B737" s="9" t="n">
        <f aca="false">+Outflows!B737+Fees!B737+'Ongoing Cash Flows'!B737+'Terminal Value'!B737</f>
        <v>-93183.4882700832</v>
      </c>
      <c r="C737" s="9" t="n">
        <f aca="false">+Outflows!C737+Fees!C737+'Ongoing Cash Flows'!C737+'Terminal Value'!C737</f>
        <v>14149.17510502</v>
      </c>
      <c r="D737" s="9" t="n">
        <f aca="false">+Outflows!D737+Fees!D737+'Ongoing Cash Flows'!D737+'Terminal Value'!D737</f>
        <v>12073.5828669304</v>
      </c>
      <c r="E737" s="9" t="n">
        <f aca="false">+Outflows!E737+Fees!E737+'Ongoing Cash Flows'!E737+'Terminal Value'!E737</f>
        <v>10098.9409753708</v>
      </c>
      <c r="F737" s="9" t="n">
        <f aca="false">+Outflows!F737+Fees!F737+'Ongoing Cash Flows'!F737+'Terminal Value'!F737</f>
        <v>9733.66434976431</v>
      </c>
      <c r="G737" s="9" t="n">
        <f aca="false">+Outflows!G737+Fees!G737+'Ongoing Cash Flows'!G737+'Terminal Value'!G737</f>
        <v>9315.28079466876</v>
      </c>
      <c r="H737" s="9" t="n">
        <f aca="false">+Outflows!H737+Fees!H737+'Ongoing Cash Flows'!H737+'Terminal Value'!H737</f>
        <v>8468.60198757826</v>
      </c>
      <c r="I737" s="9" t="n">
        <f aca="false">+Outflows!I737+Fees!I737+'Ongoing Cash Flows'!I737+'Terminal Value'!I737</f>
        <v>8318.9010642921</v>
      </c>
      <c r="J737" s="9" t="n">
        <f aca="false">+Outflows!J737+Fees!J737+'Ongoing Cash Flows'!J737+'Terminal Value'!J737</f>
        <v>8306.46686175711</v>
      </c>
      <c r="K737" s="9" t="n">
        <f aca="false">+Outflows!K737+Fees!K737+'Ongoing Cash Flows'!K737+'Terminal Value'!K737</f>
        <v>8297.28260717001</v>
      </c>
      <c r="L737" s="9" t="n">
        <f aca="false">+Outflows!L737+Fees!L737+'Ongoing Cash Flows'!L737+'Terminal Value'!L737</f>
        <v>8298.5389268767</v>
      </c>
      <c r="M737" s="9" t="n">
        <f aca="false">+Outflows!M737+Fees!M737+'Ongoing Cash Flows'!M737+'Terminal Value'!M737</f>
        <v>8270.50397286719</v>
      </c>
      <c r="N737" s="9" t="n">
        <f aca="false">+Outflows!N737+Fees!N737+'Ongoing Cash Flows'!N737+'Terminal Value'!N737</f>
        <v>8252.8861943448</v>
      </c>
      <c r="O737" s="9" t="n">
        <f aca="false">+Outflows!O737+Fees!O737+'Ongoing Cash Flows'!O737+'Terminal Value'!O737</f>
        <v>7926.73365573533</v>
      </c>
      <c r="P737" s="9" t="n">
        <f aca="false">+Outflows!P737+Fees!P737+'Ongoing Cash Flows'!P737+'Terminal Value'!P737</f>
        <v>7818.90370881897</v>
      </c>
      <c r="Q737" s="9" t="n">
        <f aca="false">+Outflows!Q737+Fees!Q737+'Ongoing Cash Flows'!Q737+'Terminal Value'!Q737</f>
        <v>7790.31861090773</v>
      </c>
      <c r="R737" s="9" t="n">
        <f aca="false">+Outflows!R737+Fees!R737+'Ongoing Cash Flows'!R737+'Terminal Value'!R737</f>
        <v>1068.77733706255</v>
      </c>
      <c r="S737" s="9" t="n">
        <f aca="false">+Outflows!S737+Fees!S737+'Ongoing Cash Flows'!S737+'Terminal Value'!S737</f>
        <v>0</v>
      </c>
      <c r="T737" s="9" t="n">
        <f aca="false">+Outflows!T737+Fees!T737+'Ongoing Cash Flows'!T737+'Terminal Value'!T737</f>
        <v>0</v>
      </c>
      <c r="U737" s="9" t="n">
        <f aca="false">+Outflows!U737+Fees!U737+'Ongoing Cash Flows'!U737+'Terminal Value'!U737</f>
        <v>0</v>
      </c>
      <c r="V737" s="9" t="n">
        <f aca="false">+Outflows!V737+Fees!V737+'Ongoing Cash Flows'!V737+'Terminal Value'!V737</f>
        <v>0</v>
      </c>
      <c r="W737" s="9" t="n">
        <f aca="false">+Outflows!W737+Fees!W737+'Ongoing Cash Flows'!W737+'Terminal Value'!W737</f>
        <v>0</v>
      </c>
      <c r="X737" s="9" t="n">
        <f aca="false">+Outflows!X737+Fees!X737+'Ongoing Cash Flows'!X737+'Terminal Value'!X737</f>
        <v>0</v>
      </c>
      <c r="Y737" s="9" t="n">
        <f aca="false">+Outflows!Y737+Fees!Y737+'Ongoing Cash Flows'!Y737+'Terminal Value'!Y737</f>
        <v>0</v>
      </c>
      <c r="Z737" s="9" t="n">
        <f aca="false">+Outflows!Z737+Fees!Z737+'Ongoing Cash Flows'!Z737+'Terminal Value'!Z737</f>
        <v>0</v>
      </c>
      <c r="AA737" s="9" t="n">
        <f aca="false">+Outflows!AA737+Fees!AA737+'Ongoing Cash Flows'!AA737+'Terminal Value'!AA737</f>
        <v>0</v>
      </c>
      <c r="AB737" s="9" t="n">
        <f aca="false">+Outflows!AB737+Fees!AB737+'Ongoing Cash Flows'!AB737+'Terminal Value'!AB737</f>
        <v>0</v>
      </c>
      <c r="AC737" s="9" t="n">
        <f aca="false">+Outflows!AC737+Fees!AC737+'Ongoing Cash Flows'!AC737+'Terminal Value'!AC737</f>
        <v>0</v>
      </c>
      <c r="AD737" s="9" t="n">
        <f aca="false">+Outflows!AD737+Fees!AD737+'Ongoing Cash Flows'!AD737+'Terminal Value'!AD737</f>
        <v>0</v>
      </c>
      <c r="AE737" s="9" t="n">
        <f aca="false">+Outflows!AE737+Fees!AE737+'Ongoing Cash Flows'!AE737+'Terminal Value'!AE737</f>
        <v>0</v>
      </c>
      <c r="AF737" s="9" t="n">
        <f aca="false">+Outflows!AF737+Fees!AF737+'Ongoing Cash Flows'!AF737+'Terminal Value'!AF737</f>
        <v>0</v>
      </c>
      <c r="AG737" s="9" t="n">
        <f aca="false">+Outflows!AG737+Fees!AG737+'Ongoing Cash Flows'!AG737+'Terminal Value'!AG737</f>
        <v>0</v>
      </c>
      <c r="AH737" s="9" t="n">
        <f aca="false">+Outflows!AH737+Fees!AH737+'Ongoing Cash Flows'!AH737+'Terminal Value'!AH737</f>
        <v>0</v>
      </c>
      <c r="AI737" s="9" t="n">
        <f aca="false">+Outflows!AI737+Fees!AI737+'Ongoing Cash Flows'!AI737+'Terminal Value'!AI737</f>
        <v>0</v>
      </c>
      <c r="AJ737" s="9" t="n">
        <f aca="false">+Outflows!AJ737+Fees!AJ737+'Ongoing Cash Flows'!AJ737+'Terminal Value'!AJ737</f>
        <v>0</v>
      </c>
      <c r="AK737" s="9"/>
      <c r="AL737" s="1"/>
      <c r="AM737" s="32"/>
      <c r="AN737" s="33" t="n">
        <f aca="false">IF(ISERROR(XIRR(B737:AJ737,IRRDates)),-1,XIRR(B737:AJ737,IRRDates))</f>
        <v>0.0592723586160671</v>
      </c>
      <c r="AO737" s="9" t="n">
        <f aca="false">SUMPRODUCT(B737:AJ737,PVRf)</f>
        <v>0</v>
      </c>
      <c r="AP737" s="9" t="n">
        <f aca="false">MIN(0,AO737-$AO$1004)^2</f>
        <v>0</v>
      </c>
      <c r="AQ737" s="9" t="n">
        <f aca="false">MAX(0,AO737-$AO$1004)^2</f>
        <v>0</v>
      </c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20"/>
      <c r="CM737" s="20"/>
      <c r="CN737" s="20"/>
      <c r="CO737" s="20"/>
      <c r="CP737" s="20"/>
    </row>
    <row r="738" customFormat="false" ht="11.25" hidden="false" customHeight="false" outlineLevel="0" collapsed="false">
      <c r="A738" s="1" t="n">
        <v>736</v>
      </c>
      <c r="B738" s="9" t="n">
        <f aca="false">+Outflows!B738+Fees!B738+'Ongoing Cash Flows'!B738+'Terminal Value'!B738</f>
        <v>-92361.2305351073</v>
      </c>
      <c r="C738" s="9" t="n">
        <f aca="false">+Outflows!C738+Fees!C738+'Ongoing Cash Flows'!C738+'Terminal Value'!C738</f>
        <v>14158.1731170731</v>
      </c>
      <c r="D738" s="9" t="n">
        <f aca="false">+Outflows!D738+Fees!D738+'Ongoing Cash Flows'!D738+'Terminal Value'!D738</f>
        <v>12087.7217857032</v>
      </c>
      <c r="E738" s="9" t="n">
        <f aca="false">+Outflows!E738+Fees!E738+'Ongoing Cash Flows'!E738+'Terminal Value'!E738</f>
        <v>10124.8879982806</v>
      </c>
      <c r="F738" s="9" t="n">
        <f aca="false">+Outflows!F738+Fees!F738+'Ongoing Cash Flows'!F738+'Terminal Value'!F738</f>
        <v>9724.40448291231</v>
      </c>
      <c r="G738" s="9" t="n">
        <f aca="false">+Outflows!G738+Fees!G738+'Ongoing Cash Flows'!G738+'Terminal Value'!G738</f>
        <v>9435.55910308571</v>
      </c>
      <c r="H738" s="9" t="n">
        <f aca="false">+Outflows!H738+Fees!H738+'Ongoing Cash Flows'!H738+'Terminal Value'!H738</f>
        <v>8448.68506337981</v>
      </c>
      <c r="I738" s="9" t="n">
        <f aca="false">+Outflows!I738+Fees!I738+'Ongoing Cash Flows'!I738+'Terminal Value'!I738</f>
        <v>8300.03912965794</v>
      </c>
      <c r="J738" s="9" t="n">
        <f aca="false">+Outflows!J738+Fees!J738+'Ongoing Cash Flows'!J738+'Terminal Value'!J738</f>
        <v>8287.60492712295</v>
      </c>
      <c r="K738" s="9" t="n">
        <f aca="false">+Outflows!K738+Fees!K738+'Ongoing Cash Flows'!K738+'Terminal Value'!K738</f>
        <v>8278.38870315512</v>
      </c>
      <c r="L738" s="9" t="n">
        <f aca="false">+Outflows!L738+Fees!L738+'Ongoing Cash Flows'!L738+'Terminal Value'!L738</f>
        <v>8279.67699224254</v>
      </c>
      <c r="M738" s="9" t="n">
        <f aca="false">+Outflows!M738+Fees!M738+'Ongoing Cash Flows'!M738+'Terminal Value'!M738</f>
        <v>8251.6100688523</v>
      </c>
      <c r="N738" s="9" t="n">
        <f aca="false">+Outflows!N738+Fees!N738+'Ongoing Cash Flows'!N738+'Terminal Value'!N738</f>
        <v>8234.02425971064</v>
      </c>
      <c r="O738" s="9" t="n">
        <f aca="false">+Outflows!O738+Fees!O738+'Ongoing Cash Flows'!O738+'Terminal Value'!O738</f>
        <v>7907.83975172043</v>
      </c>
      <c r="P738" s="9" t="n">
        <f aca="false">+Outflows!P738+Fees!P738+'Ongoing Cash Flows'!P738+'Terminal Value'!P738</f>
        <v>7800.04177418482</v>
      </c>
      <c r="Q738" s="9" t="n">
        <f aca="false">+Outflows!Q738+Fees!Q738+'Ongoing Cash Flows'!Q738+'Terminal Value'!Q738</f>
        <v>7771.42470689284</v>
      </c>
      <c r="R738" s="9" t="n">
        <f aca="false">+Outflows!R738+Fees!R738+'Ongoing Cash Flows'!R738+'Terminal Value'!R738</f>
        <v>1059.34636974547</v>
      </c>
      <c r="S738" s="9" t="n">
        <f aca="false">+Outflows!S738+Fees!S738+'Ongoing Cash Flows'!S738+'Terminal Value'!S738</f>
        <v>0</v>
      </c>
      <c r="T738" s="9" t="n">
        <f aca="false">+Outflows!T738+Fees!T738+'Ongoing Cash Flows'!T738+'Terminal Value'!T738</f>
        <v>0</v>
      </c>
      <c r="U738" s="9" t="n">
        <f aca="false">+Outflows!U738+Fees!U738+'Ongoing Cash Flows'!U738+'Terminal Value'!U738</f>
        <v>0</v>
      </c>
      <c r="V738" s="9" t="n">
        <f aca="false">+Outflows!V738+Fees!V738+'Ongoing Cash Flows'!V738+'Terminal Value'!V738</f>
        <v>0</v>
      </c>
      <c r="W738" s="9" t="n">
        <f aca="false">+Outflows!W738+Fees!W738+'Ongoing Cash Flows'!W738+'Terminal Value'!W738</f>
        <v>0</v>
      </c>
      <c r="X738" s="9" t="n">
        <f aca="false">+Outflows!X738+Fees!X738+'Ongoing Cash Flows'!X738+'Terminal Value'!X738</f>
        <v>0</v>
      </c>
      <c r="Y738" s="9" t="n">
        <f aca="false">+Outflows!Y738+Fees!Y738+'Ongoing Cash Flows'!Y738+'Terminal Value'!Y738</f>
        <v>0</v>
      </c>
      <c r="Z738" s="9" t="n">
        <f aca="false">+Outflows!Z738+Fees!Z738+'Ongoing Cash Flows'!Z738+'Terminal Value'!Z738</f>
        <v>0</v>
      </c>
      <c r="AA738" s="9" t="n">
        <f aca="false">+Outflows!AA738+Fees!AA738+'Ongoing Cash Flows'!AA738+'Terminal Value'!AA738</f>
        <v>0</v>
      </c>
      <c r="AB738" s="9" t="n">
        <f aca="false">+Outflows!AB738+Fees!AB738+'Ongoing Cash Flows'!AB738+'Terminal Value'!AB738</f>
        <v>0</v>
      </c>
      <c r="AC738" s="9" t="n">
        <f aca="false">+Outflows!AC738+Fees!AC738+'Ongoing Cash Flows'!AC738+'Terminal Value'!AC738</f>
        <v>0</v>
      </c>
      <c r="AD738" s="9" t="n">
        <f aca="false">+Outflows!AD738+Fees!AD738+'Ongoing Cash Flows'!AD738+'Terminal Value'!AD738</f>
        <v>0</v>
      </c>
      <c r="AE738" s="9" t="n">
        <f aca="false">+Outflows!AE738+Fees!AE738+'Ongoing Cash Flows'!AE738+'Terminal Value'!AE738</f>
        <v>0</v>
      </c>
      <c r="AF738" s="9" t="n">
        <f aca="false">+Outflows!AF738+Fees!AF738+'Ongoing Cash Flows'!AF738+'Terminal Value'!AF738</f>
        <v>0</v>
      </c>
      <c r="AG738" s="9" t="n">
        <f aca="false">+Outflows!AG738+Fees!AG738+'Ongoing Cash Flows'!AG738+'Terminal Value'!AG738</f>
        <v>0</v>
      </c>
      <c r="AH738" s="9" t="n">
        <f aca="false">+Outflows!AH738+Fees!AH738+'Ongoing Cash Flows'!AH738+'Terminal Value'!AH738</f>
        <v>0</v>
      </c>
      <c r="AI738" s="9" t="n">
        <f aca="false">+Outflows!AI738+Fees!AI738+'Ongoing Cash Flows'!AI738+'Terminal Value'!AI738</f>
        <v>0</v>
      </c>
      <c r="AJ738" s="9" t="n">
        <f aca="false">+Outflows!AJ738+Fees!AJ738+'Ongoing Cash Flows'!AJ738+'Terminal Value'!AJ738</f>
        <v>0</v>
      </c>
      <c r="AK738" s="9"/>
      <c r="AL738" s="1"/>
      <c r="AM738" s="32"/>
      <c r="AN738" s="33" t="n">
        <f aca="false">IF(ISERROR(XIRR(B738:AJ738,IRRDates)),-1,XIRR(B738:AJ738,IRRDates))</f>
        <v>0.0608018570168145</v>
      </c>
      <c r="AO738" s="9" t="n">
        <f aca="false">SUMPRODUCT(B738:AJ738,PVRf)</f>
        <v>0</v>
      </c>
      <c r="AP738" s="9" t="n">
        <f aca="false">MIN(0,AO738-$AO$1004)^2</f>
        <v>0</v>
      </c>
      <c r="AQ738" s="9" t="n">
        <f aca="false">MAX(0,AO738-$AO$1004)^2</f>
        <v>0</v>
      </c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20"/>
      <c r="CM738" s="20"/>
      <c r="CN738" s="20"/>
      <c r="CO738" s="20"/>
      <c r="CP738" s="20"/>
    </row>
    <row r="739" customFormat="false" ht="11.25" hidden="false" customHeight="false" outlineLevel="0" collapsed="false">
      <c r="A739" s="1" t="n">
        <v>737</v>
      </c>
      <c r="B739" s="9" t="n">
        <f aca="false">+Outflows!B739+Fees!B739+'Ongoing Cash Flows'!B739+'Terminal Value'!B739</f>
        <v>-95549.3333034075</v>
      </c>
      <c r="C739" s="9" t="n">
        <f aca="false">+Outflows!C739+Fees!C739+'Ongoing Cash Flows'!C739+'Terminal Value'!C739</f>
        <v>14198.2911769005</v>
      </c>
      <c r="D739" s="9" t="n">
        <f aca="false">+Outflows!D739+Fees!D739+'Ongoing Cash Flows'!D739+'Terminal Value'!D739</f>
        <v>12151.8618324721</v>
      </c>
      <c r="E739" s="9" t="n">
        <f aca="false">+Outflows!E739+Fees!E739+'Ongoing Cash Flows'!E739+'Terminal Value'!E739</f>
        <v>10112.0162807611</v>
      </c>
      <c r="F739" s="9" t="n">
        <f aca="false">+Outflows!F739+Fees!F739+'Ongoing Cash Flows'!F739+'Terminal Value'!F739</f>
        <v>9691.54027470637</v>
      </c>
      <c r="G739" s="9" t="n">
        <f aca="false">+Outflows!G739+Fees!G739+'Ongoing Cash Flows'!G739+'Terminal Value'!G739</f>
        <v>9377.27175826053</v>
      </c>
      <c r="H739" s="9" t="n">
        <f aca="false">+Outflows!H739+Fees!H739+'Ongoing Cash Flows'!H739+'Terminal Value'!H739</f>
        <v>8525.90805377825</v>
      </c>
      <c r="I739" s="9" t="n">
        <f aca="false">+Outflows!I739+Fees!I739+'Ongoing Cash Flows'!I739+'Terminal Value'!I739</f>
        <v>8373.17165668053</v>
      </c>
      <c r="J739" s="9" t="n">
        <f aca="false">+Outflows!J739+Fees!J739+'Ongoing Cash Flows'!J739+'Terminal Value'!J739</f>
        <v>8360.73745414554</v>
      </c>
      <c r="K739" s="9" t="n">
        <f aca="false">+Outflows!K739+Fees!K739+'Ongoing Cash Flows'!K739+'Terminal Value'!K739</f>
        <v>8351.64518361334</v>
      </c>
      <c r="L739" s="9" t="n">
        <f aca="false">+Outflows!L739+Fees!L739+'Ongoing Cash Flows'!L739+'Terminal Value'!L739</f>
        <v>8352.80951926513</v>
      </c>
      <c r="M739" s="9" t="n">
        <f aca="false">+Outflows!M739+Fees!M739+'Ongoing Cash Flows'!M739+'Terminal Value'!M739</f>
        <v>8324.86654931052</v>
      </c>
      <c r="N739" s="9" t="n">
        <f aca="false">+Outflows!N739+Fees!N739+'Ongoing Cash Flows'!N739+'Terminal Value'!N739</f>
        <v>8307.15678673323</v>
      </c>
      <c r="O739" s="9" t="n">
        <f aca="false">+Outflows!O739+Fees!O739+'Ongoing Cash Flows'!O739+'Terminal Value'!O739</f>
        <v>7981.09623217866</v>
      </c>
      <c r="P739" s="9" t="n">
        <f aca="false">+Outflows!P739+Fees!P739+'Ongoing Cash Flows'!P739+'Terminal Value'!P739</f>
        <v>7873.17430120741</v>
      </c>
      <c r="Q739" s="9" t="n">
        <f aca="false">+Outflows!Q739+Fees!Q739+'Ongoing Cash Flows'!Q739+'Terminal Value'!Q739</f>
        <v>7844.68118735106</v>
      </c>
      <c r="R739" s="9" t="n">
        <f aca="false">+Outflows!R739+Fees!R739+'Ongoing Cash Flows'!R739+'Terminal Value'!R739</f>
        <v>1095.91263325676</v>
      </c>
      <c r="S739" s="9" t="n">
        <f aca="false">+Outflows!S739+Fees!S739+'Ongoing Cash Flows'!S739+'Terminal Value'!S739</f>
        <v>0</v>
      </c>
      <c r="T739" s="9" t="n">
        <f aca="false">+Outflows!T739+Fees!T739+'Ongoing Cash Flows'!T739+'Terminal Value'!T739</f>
        <v>0</v>
      </c>
      <c r="U739" s="9" t="n">
        <f aca="false">+Outflows!U739+Fees!U739+'Ongoing Cash Flows'!U739+'Terminal Value'!U739</f>
        <v>0</v>
      </c>
      <c r="V739" s="9" t="n">
        <f aca="false">+Outflows!V739+Fees!V739+'Ongoing Cash Flows'!V739+'Terminal Value'!V739</f>
        <v>0</v>
      </c>
      <c r="W739" s="9" t="n">
        <f aca="false">+Outflows!W739+Fees!W739+'Ongoing Cash Flows'!W739+'Terminal Value'!W739</f>
        <v>0</v>
      </c>
      <c r="X739" s="9" t="n">
        <f aca="false">+Outflows!X739+Fees!X739+'Ongoing Cash Flows'!X739+'Terminal Value'!X739</f>
        <v>0</v>
      </c>
      <c r="Y739" s="9" t="n">
        <f aca="false">+Outflows!Y739+Fees!Y739+'Ongoing Cash Flows'!Y739+'Terminal Value'!Y739</f>
        <v>0</v>
      </c>
      <c r="Z739" s="9" t="n">
        <f aca="false">+Outflows!Z739+Fees!Z739+'Ongoing Cash Flows'!Z739+'Terminal Value'!Z739</f>
        <v>0</v>
      </c>
      <c r="AA739" s="9" t="n">
        <f aca="false">+Outflows!AA739+Fees!AA739+'Ongoing Cash Flows'!AA739+'Terminal Value'!AA739</f>
        <v>0</v>
      </c>
      <c r="AB739" s="9" t="n">
        <f aca="false">+Outflows!AB739+Fees!AB739+'Ongoing Cash Flows'!AB739+'Terminal Value'!AB739</f>
        <v>0</v>
      </c>
      <c r="AC739" s="9" t="n">
        <f aca="false">+Outflows!AC739+Fees!AC739+'Ongoing Cash Flows'!AC739+'Terminal Value'!AC739</f>
        <v>0</v>
      </c>
      <c r="AD739" s="9" t="n">
        <f aca="false">+Outflows!AD739+Fees!AD739+'Ongoing Cash Flows'!AD739+'Terminal Value'!AD739</f>
        <v>0</v>
      </c>
      <c r="AE739" s="9" t="n">
        <f aca="false">+Outflows!AE739+Fees!AE739+'Ongoing Cash Flows'!AE739+'Terminal Value'!AE739</f>
        <v>0</v>
      </c>
      <c r="AF739" s="9" t="n">
        <f aca="false">+Outflows!AF739+Fees!AF739+'Ongoing Cash Flows'!AF739+'Terminal Value'!AF739</f>
        <v>0</v>
      </c>
      <c r="AG739" s="9" t="n">
        <f aca="false">+Outflows!AG739+Fees!AG739+'Ongoing Cash Flows'!AG739+'Terminal Value'!AG739</f>
        <v>0</v>
      </c>
      <c r="AH739" s="9" t="n">
        <f aca="false">+Outflows!AH739+Fees!AH739+'Ongoing Cash Flows'!AH739+'Terminal Value'!AH739</f>
        <v>0</v>
      </c>
      <c r="AI739" s="9" t="n">
        <f aca="false">+Outflows!AI739+Fees!AI739+'Ongoing Cash Flows'!AI739+'Terminal Value'!AI739</f>
        <v>0</v>
      </c>
      <c r="AJ739" s="9" t="n">
        <f aca="false">+Outflows!AJ739+Fees!AJ739+'Ongoing Cash Flows'!AJ739+'Terminal Value'!AJ739</f>
        <v>0</v>
      </c>
      <c r="AK739" s="9"/>
      <c r="AL739" s="1"/>
      <c r="AM739" s="32"/>
      <c r="AN739" s="33" t="n">
        <f aca="false">IF(ISERROR(XIRR(B739:AJ739,IRRDates)),-1,XIRR(B739:AJ739,IRRDates))</f>
        <v>0.055892413238592</v>
      </c>
      <c r="AO739" s="9" t="n">
        <f aca="false">SUMPRODUCT(B739:AJ739,PVRf)</f>
        <v>0</v>
      </c>
      <c r="AP739" s="9" t="n">
        <f aca="false">MIN(0,AO739-$AO$1004)^2</f>
        <v>0</v>
      </c>
      <c r="AQ739" s="9" t="n">
        <f aca="false">MAX(0,AO739-$AO$1004)^2</f>
        <v>0</v>
      </c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20"/>
      <c r="CM739" s="20"/>
      <c r="CN739" s="20"/>
      <c r="CO739" s="20"/>
      <c r="CP739" s="20"/>
    </row>
    <row r="740" customFormat="false" ht="11.25" hidden="false" customHeight="false" outlineLevel="0" collapsed="false">
      <c r="A740" s="1" t="n">
        <v>738</v>
      </c>
      <c r="B740" s="9" t="n">
        <f aca="false">+Outflows!B740+Fees!B740+'Ongoing Cash Flows'!B740+'Terminal Value'!B740</f>
        <v>-88133.2566930881</v>
      </c>
      <c r="C740" s="9" t="n">
        <f aca="false">+Outflows!C740+Fees!C740+'Ongoing Cash Flows'!C740+'Terminal Value'!C740</f>
        <v>14044.57320002</v>
      </c>
      <c r="D740" s="9" t="n">
        <f aca="false">+Outflows!D740+Fees!D740+'Ongoing Cash Flows'!D740+'Terminal Value'!D740</f>
        <v>11962.5858375378</v>
      </c>
      <c r="E740" s="9" t="n">
        <f aca="false">+Outflows!E740+Fees!E740+'Ongoing Cash Flows'!E740+'Terminal Value'!E740</f>
        <v>9970.83178817192</v>
      </c>
      <c r="F740" s="9" t="n">
        <f aca="false">+Outflows!F740+Fees!F740+'Ongoing Cash Flows'!F740+'Terminal Value'!F740</f>
        <v>9678.19754400928</v>
      </c>
      <c r="G740" s="9" t="n">
        <f aca="false">+Outflows!G740+Fees!G740+'Ongoing Cash Flows'!G740+'Terminal Value'!G740</f>
        <v>9213.42701654659</v>
      </c>
      <c r="H740" s="9" t="n">
        <f aca="false">+Outflows!H740+Fees!H740+'Ongoing Cash Flows'!H740+'Terminal Value'!H740</f>
        <v>8346.2740662647</v>
      </c>
      <c r="I740" s="9" t="n">
        <f aca="false">+Outflows!I740+Fees!I740+'Ongoing Cash Flows'!I740+'Terminal Value'!I740</f>
        <v>8203.05279210109</v>
      </c>
      <c r="J740" s="9" t="n">
        <f aca="false">+Outflows!J740+Fees!J740+'Ongoing Cash Flows'!J740+'Terminal Value'!J740</f>
        <v>8190.61858956611</v>
      </c>
      <c r="K740" s="9" t="n">
        <f aca="false">+Outflows!K740+Fees!K740+'Ongoing Cash Flows'!K740+'Terminal Value'!K740</f>
        <v>8181.23798197529</v>
      </c>
      <c r="L740" s="9" t="n">
        <f aca="false">+Outflows!L740+Fees!L740+'Ongoing Cash Flows'!L740+'Terminal Value'!L740</f>
        <v>8182.6906546857</v>
      </c>
      <c r="M740" s="9" t="n">
        <f aca="false">+Outflows!M740+Fees!M740+'Ongoing Cash Flows'!M740+'Terminal Value'!M740</f>
        <v>8154.45934767247</v>
      </c>
      <c r="N740" s="9" t="n">
        <f aca="false">+Outflows!N740+Fees!N740+'Ongoing Cash Flows'!N740+'Terminal Value'!N740</f>
        <v>8137.03792215379</v>
      </c>
      <c r="O740" s="9" t="n">
        <f aca="false">+Outflows!O740+Fees!O740+'Ongoing Cash Flows'!O740+'Terminal Value'!O740</f>
        <v>7810.68903054061</v>
      </c>
      <c r="P740" s="9" t="n">
        <f aca="false">+Outflows!P740+Fees!P740+'Ongoing Cash Flows'!P740+'Terminal Value'!P740</f>
        <v>7703.05543662797</v>
      </c>
      <c r="Q740" s="9" t="n">
        <f aca="false">+Outflows!Q740+Fees!Q740+'Ongoing Cash Flows'!Q740+'Terminal Value'!Q740</f>
        <v>7674.27398571301</v>
      </c>
      <c r="R740" s="9" t="n">
        <f aca="false">+Outflows!R740+Fees!R740+'Ongoing Cash Flows'!R740+'Terminal Value'!R740</f>
        <v>1010.85320096704</v>
      </c>
      <c r="S740" s="9" t="n">
        <f aca="false">+Outflows!S740+Fees!S740+'Ongoing Cash Flows'!S740+'Terminal Value'!S740</f>
        <v>0</v>
      </c>
      <c r="T740" s="9" t="n">
        <f aca="false">+Outflows!T740+Fees!T740+'Ongoing Cash Flows'!T740+'Terminal Value'!T740</f>
        <v>0</v>
      </c>
      <c r="U740" s="9" t="n">
        <f aca="false">+Outflows!U740+Fees!U740+'Ongoing Cash Flows'!U740+'Terminal Value'!U740</f>
        <v>0</v>
      </c>
      <c r="V740" s="9" t="n">
        <f aca="false">+Outflows!V740+Fees!V740+'Ongoing Cash Flows'!V740+'Terminal Value'!V740</f>
        <v>0</v>
      </c>
      <c r="W740" s="9" t="n">
        <f aca="false">+Outflows!W740+Fees!W740+'Ongoing Cash Flows'!W740+'Terminal Value'!W740</f>
        <v>0</v>
      </c>
      <c r="X740" s="9" t="n">
        <f aca="false">+Outflows!X740+Fees!X740+'Ongoing Cash Flows'!X740+'Terminal Value'!X740</f>
        <v>0</v>
      </c>
      <c r="Y740" s="9" t="n">
        <f aca="false">+Outflows!Y740+Fees!Y740+'Ongoing Cash Flows'!Y740+'Terminal Value'!Y740</f>
        <v>0</v>
      </c>
      <c r="Z740" s="9" t="n">
        <f aca="false">+Outflows!Z740+Fees!Z740+'Ongoing Cash Flows'!Z740+'Terminal Value'!Z740</f>
        <v>0</v>
      </c>
      <c r="AA740" s="9" t="n">
        <f aca="false">+Outflows!AA740+Fees!AA740+'Ongoing Cash Flows'!AA740+'Terminal Value'!AA740</f>
        <v>0</v>
      </c>
      <c r="AB740" s="9" t="n">
        <f aca="false">+Outflows!AB740+Fees!AB740+'Ongoing Cash Flows'!AB740+'Terminal Value'!AB740</f>
        <v>0</v>
      </c>
      <c r="AC740" s="9" t="n">
        <f aca="false">+Outflows!AC740+Fees!AC740+'Ongoing Cash Flows'!AC740+'Terminal Value'!AC740</f>
        <v>0</v>
      </c>
      <c r="AD740" s="9" t="n">
        <f aca="false">+Outflows!AD740+Fees!AD740+'Ongoing Cash Flows'!AD740+'Terminal Value'!AD740</f>
        <v>0</v>
      </c>
      <c r="AE740" s="9" t="n">
        <f aca="false">+Outflows!AE740+Fees!AE740+'Ongoing Cash Flows'!AE740+'Terminal Value'!AE740</f>
        <v>0</v>
      </c>
      <c r="AF740" s="9" t="n">
        <f aca="false">+Outflows!AF740+Fees!AF740+'Ongoing Cash Flows'!AF740+'Terminal Value'!AF740</f>
        <v>0</v>
      </c>
      <c r="AG740" s="9" t="n">
        <f aca="false">+Outflows!AG740+Fees!AG740+'Ongoing Cash Flows'!AG740+'Terminal Value'!AG740</f>
        <v>0</v>
      </c>
      <c r="AH740" s="9" t="n">
        <f aca="false">+Outflows!AH740+Fees!AH740+'Ongoing Cash Flows'!AH740+'Terminal Value'!AH740</f>
        <v>0</v>
      </c>
      <c r="AI740" s="9" t="n">
        <f aca="false">+Outflows!AI740+Fees!AI740+'Ongoing Cash Flows'!AI740+'Terminal Value'!AI740</f>
        <v>0</v>
      </c>
      <c r="AJ740" s="9" t="n">
        <f aca="false">+Outflows!AJ740+Fees!AJ740+'Ongoing Cash Flows'!AJ740+'Terminal Value'!AJ740</f>
        <v>0</v>
      </c>
      <c r="AK740" s="9"/>
      <c r="AL740" s="1"/>
      <c r="AM740" s="32"/>
      <c r="AN740" s="33" t="n">
        <f aca="false">IF(ISERROR(XIRR(B740:AJ740,IRRDates)),-1,XIRR(B740:AJ740,IRRDates))</f>
        <v>0.0667860104908771</v>
      </c>
      <c r="AO740" s="9" t="n">
        <f aca="false">SUMPRODUCT(B740:AJ740,PVRf)</f>
        <v>0</v>
      </c>
      <c r="AP740" s="9" t="n">
        <f aca="false">MIN(0,AO740-$AO$1004)^2</f>
        <v>0</v>
      </c>
      <c r="AQ740" s="9" t="n">
        <f aca="false">MAX(0,AO740-$AO$1004)^2</f>
        <v>0</v>
      </c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20"/>
      <c r="CM740" s="20"/>
      <c r="CN740" s="20"/>
      <c r="CO740" s="20"/>
      <c r="CP740" s="20"/>
    </row>
    <row r="741" customFormat="false" ht="11.25" hidden="false" customHeight="false" outlineLevel="0" collapsed="false">
      <c r="A741" s="1" t="n">
        <v>739</v>
      </c>
      <c r="B741" s="9" t="n">
        <f aca="false">+Outflows!B741+Fees!B741+'Ongoing Cash Flows'!B741+'Terminal Value'!B741</f>
        <v>-86785.093197322</v>
      </c>
      <c r="C741" s="9" t="n">
        <f aca="false">+Outflows!C741+Fees!C741+'Ongoing Cash Flows'!C741+'Terminal Value'!C741</f>
        <v>13939.2564775755</v>
      </c>
      <c r="D741" s="9" t="n">
        <f aca="false">+Outflows!D741+Fees!D741+'Ongoing Cash Flows'!D741+'Terminal Value'!D741</f>
        <v>11825.6515939898</v>
      </c>
      <c r="E741" s="9" t="n">
        <f aca="false">+Outflows!E741+Fees!E741+'Ongoing Cash Flows'!E741+'Terminal Value'!E741</f>
        <v>9858.49390047288</v>
      </c>
      <c r="F741" s="9" t="n">
        <f aca="false">+Outflows!F741+Fees!F741+'Ongoing Cash Flows'!F741+'Terminal Value'!F741</f>
        <v>9567.61581883596</v>
      </c>
      <c r="G741" s="9" t="n">
        <f aca="false">+Outflows!G741+Fees!G741+'Ongoing Cash Flows'!G741+'Terminal Value'!G741</f>
        <v>9241.81269937706</v>
      </c>
      <c r="H741" s="9" t="n">
        <f aca="false">+Outflows!H741+Fees!H741+'Ongoing Cash Flows'!H741+'Terminal Value'!H741</f>
        <v>8313.61852651102</v>
      </c>
      <c r="I741" s="9" t="n">
        <f aca="false">+Outflows!I741+Fees!I741+'Ongoing Cash Flows'!I741+'Terminal Value'!I741</f>
        <v>8172.12700003902</v>
      </c>
      <c r="J741" s="9" t="n">
        <f aca="false">+Outflows!J741+Fees!J741+'Ongoing Cash Flows'!J741+'Terminal Value'!J741</f>
        <v>8159.69279750403</v>
      </c>
      <c r="K741" s="9" t="n">
        <f aca="false">+Outflows!K741+Fees!K741+'Ongoing Cash Flows'!K741+'Terminal Value'!K741</f>
        <v>8150.2597733165</v>
      </c>
      <c r="L741" s="9" t="n">
        <f aca="false">+Outflows!L741+Fees!L741+'Ongoing Cash Flows'!L741+'Terminal Value'!L741</f>
        <v>8151.76486262362</v>
      </c>
      <c r="M741" s="9" t="n">
        <f aca="false">+Outflows!M741+Fees!M741+'Ongoing Cash Flows'!M741+'Terminal Value'!M741</f>
        <v>8123.48113901368</v>
      </c>
      <c r="N741" s="9" t="n">
        <f aca="false">+Outflows!N741+Fees!N741+'Ongoing Cash Flows'!N741+'Terminal Value'!N741</f>
        <v>8106.11213009171</v>
      </c>
      <c r="O741" s="9" t="n">
        <f aca="false">+Outflows!O741+Fees!O741+'Ongoing Cash Flows'!O741+'Terminal Value'!O741</f>
        <v>7779.71082188182</v>
      </c>
      <c r="P741" s="9" t="n">
        <f aca="false">+Outflows!P741+Fees!P741+'Ongoing Cash Flows'!P741+'Terminal Value'!P741</f>
        <v>7672.12964456589</v>
      </c>
      <c r="Q741" s="9" t="n">
        <f aca="false">+Outflows!Q741+Fees!Q741+'Ongoing Cash Flows'!Q741+'Terminal Value'!Q741</f>
        <v>7643.29577705422</v>
      </c>
      <c r="R741" s="9" t="n">
        <f aca="false">+Outflows!R741+Fees!R741+'Ongoing Cash Flows'!R741+'Terminal Value'!R741</f>
        <v>995.390304936005</v>
      </c>
      <c r="S741" s="9" t="n">
        <f aca="false">+Outflows!S741+Fees!S741+'Ongoing Cash Flows'!S741+'Terminal Value'!S741</f>
        <v>0</v>
      </c>
      <c r="T741" s="9" t="n">
        <f aca="false">+Outflows!T741+Fees!T741+'Ongoing Cash Flows'!T741+'Terminal Value'!T741</f>
        <v>0</v>
      </c>
      <c r="U741" s="9" t="n">
        <f aca="false">+Outflows!U741+Fees!U741+'Ongoing Cash Flows'!U741+'Terminal Value'!U741</f>
        <v>0</v>
      </c>
      <c r="V741" s="9" t="n">
        <f aca="false">+Outflows!V741+Fees!V741+'Ongoing Cash Flows'!V741+'Terminal Value'!V741</f>
        <v>0</v>
      </c>
      <c r="W741" s="9" t="n">
        <f aca="false">+Outflows!W741+Fees!W741+'Ongoing Cash Flows'!W741+'Terminal Value'!W741</f>
        <v>0</v>
      </c>
      <c r="X741" s="9" t="n">
        <f aca="false">+Outflows!X741+Fees!X741+'Ongoing Cash Flows'!X741+'Terminal Value'!X741</f>
        <v>0</v>
      </c>
      <c r="Y741" s="9" t="n">
        <f aca="false">+Outflows!Y741+Fees!Y741+'Ongoing Cash Flows'!Y741+'Terminal Value'!Y741</f>
        <v>0</v>
      </c>
      <c r="Z741" s="9" t="n">
        <f aca="false">+Outflows!Z741+Fees!Z741+'Ongoing Cash Flows'!Z741+'Terminal Value'!Z741</f>
        <v>0</v>
      </c>
      <c r="AA741" s="9" t="n">
        <f aca="false">+Outflows!AA741+Fees!AA741+'Ongoing Cash Flows'!AA741+'Terminal Value'!AA741</f>
        <v>0</v>
      </c>
      <c r="AB741" s="9" t="n">
        <f aca="false">+Outflows!AB741+Fees!AB741+'Ongoing Cash Flows'!AB741+'Terminal Value'!AB741</f>
        <v>0</v>
      </c>
      <c r="AC741" s="9" t="n">
        <f aca="false">+Outflows!AC741+Fees!AC741+'Ongoing Cash Flows'!AC741+'Terminal Value'!AC741</f>
        <v>0</v>
      </c>
      <c r="AD741" s="9" t="n">
        <f aca="false">+Outflows!AD741+Fees!AD741+'Ongoing Cash Flows'!AD741+'Terminal Value'!AD741</f>
        <v>0</v>
      </c>
      <c r="AE741" s="9" t="n">
        <f aca="false">+Outflows!AE741+Fees!AE741+'Ongoing Cash Flows'!AE741+'Terminal Value'!AE741</f>
        <v>0</v>
      </c>
      <c r="AF741" s="9" t="n">
        <f aca="false">+Outflows!AF741+Fees!AF741+'Ongoing Cash Flows'!AF741+'Terminal Value'!AF741</f>
        <v>0</v>
      </c>
      <c r="AG741" s="9" t="n">
        <f aca="false">+Outflows!AG741+Fees!AG741+'Ongoing Cash Flows'!AG741+'Terminal Value'!AG741</f>
        <v>0</v>
      </c>
      <c r="AH741" s="9" t="n">
        <f aca="false">+Outflows!AH741+Fees!AH741+'Ongoing Cash Flows'!AH741+'Terminal Value'!AH741</f>
        <v>0</v>
      </c>
      <c r="AI741" s="9" t="n">
        <f aca="false">+Outflows!AI741+Fees!AI741+'Ongoing Cash Flows'!AI741+'Terminal Value'!AI741</f>
        <v>0</v>
      </c>
      <c r="AJ741" s="9" t="n">
        <f aca="false">+Outflows!AJ741+Fees!AJ741+'Ongoing Cash Flows'!AJ741+'Terminal Value'!AJ741</f>
        <v>0</v>
      </c>
      <c r="AK741" s="9"/>
      <c r="AL741" s="1"/>
      <c r="AM741" s="32"/>
      <c r="AN741" s="33" t="n">
        <f aca="false">IF(ISERROR(XIRR(B741:AJ741,IRRDates)),-1,XIRR(B741:AJ741,IRRDates))</f>
        <v>0.0683921959205468</v>
      </c>
      <c r="AO741" s="9" t="n">
        <f aca="false">SUMPRODUCT(B741:AJ741,PVRf)</f>
        <v>0</v>
      </c>
      <c r="AP741" s="9" t="n">
        <f aca="false">MIN(0,AO741-$AO$1004)^2</f>
        <v>0</v>
      </c>
      <c r="AQ741" s="9" t="n">
        <f aca="false">MAX(0,AO741-$AO$1004)^2</f>
        <v>0</v>
      </c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20"/>
      <c r="CM741" s="20"/>
      <c r="CN741" s="20"/>
      <c r="CO741" s="20"/>
      <c r="CP741" s="20"/>
    </row>
    <row r="742" customFormat="false" ht="11.25" hidden="false" customHeight="false" outlineLevel="0" collapsed="false">
      <c r="A742" s="1" t="n">
        <v>740</v>
      </c>
      <c r="B742" s="9" t="n">
        <f aca="false">+Outflows!B742+Fees!B742+'Ongoing Cash Flows'!B742+'Terminal Value'!B742</f>
        <v>-94177.8350455118</v>
      </c>
      <c r="C742" s="9" t="n">
        <f aca="false">+Outflows!C742+Fees!C742+'Ongoing Cash Flows'!C742+'Terminal Value'!C742</f>
        <v>14163.1757967834</v>
      </c>
      <c r="D742" s="9" t="n">
        <f aca="false">+Outflows!D742+Fees!D742+'Ongoing Cash Flows'!D742+'Terminal Value'!D742</f>
        <v>12147.8372886187</v>
      </c>
      <c r="E742" s="9" t="n">
        <f aca="false">+Outflows!E742+Fees!E742+'Ongoing Cash Flows'!E742+'Terminal Value'!E742</f>
        <v>10075.4753835216</v>
      </c>
      <c r="F742" s="9" t="n">
        <f aca="false">+Outflows!F742+Fees!F742+'Ongoing Cash Flows'!F742+'Terminal Value'!F742</f>
        <v>9609.51906385686</v>
      </c>
      <c r="G742" s="9" t="n">
        <f aca="false">+Outflows!G742+Fees!G742+'Ongoing Cash Flows'!G742+'Terminal Value'!G742</f>
        <v>9436.13587238977</v>
      </c>
      <c r="H742" s="9" t="n">
        <f aca="false">+Outflows!H742+Fees!H742+'Ongoing Cash Flows'!H742+'Terminal Value'!H742</f>
        <v>8492.68729381591</v>
      </c>
      <c r="I742" s="9" t="n">
        <f aca="false">+Outflows!I742+Fees!I742+'Ongoing Cash Flows'!I742+'Terminal Value'!I742</f>
        <v>8341.71058384301</v>
      </c>
      <c r="J742" s="9" t="n">
        <f aca="false">+Outflows!J742+Fees!J742+'Ongoing Cash Flows'!J742+'Terminal Value'!J742</f>
        <v>8329.27638130802</v>
      </c>
      <c r="K742" s="9" t="n">
        <f aca="false">+Outflows!K742+Fees!K742+'Ongoing Cash Flows'!K742+'Terminal Value'!K742</f>
        <v>8320.13078692355</v>
      </c>
      <c r="L742" s="9" t="n">
        <f aca="false">+Outflows!L742+Fees!L742+'Ongoing Cash Flows'!L742+'Terminal Value'!L742</f>
        <v>8321.34844642761</v>
      </c>
      <c r="M742" s="9" t="n">
        <f aca="false">+Outflows!M742+Fees!M742+'Ongoing Cash Flows'!M742+'Terminal Value'!M742</f>
        <v>8293.35215262073</v>
      </c>
      <c r="N742" s="9" t="n">
        <f aca="false">+Outflows!N742+Fees!N742+'Ongoing Cash Flows'!N742+'Terminal Value'!N742</f>
        <v>8275.69571389571</v>
      </c>
      <c r="O742" s="9" t="n">
        <f aca="false">+Outflows!O742+Fees!O742+'Ongoing Cash Flows'!O742+'Terminal Value'!O742</f>
        <v>7949.58183548887</v>
      </c>
      <c r="P742" s="9" t="n">
        <f aca="false">+Outflows!P742+Fees!P742+'Ongoing Cash Flows'!P742+'Terminal Value'!P742</f>
        <v>7841.71322836989</v>
      </c>
      <c r="Q742" s="9" t="n">
        <f aca="false">+Outflows!Q742+Fees!Q742+'Ongoing Cash Flows'!Q742+'Terminal Value'!Q742</f>
        <v>7813.16679066127</v>
      </c>
      <c r="R742" s="9" t="n">
        <f aca="false">+Outflows!R742+Fees!R742+'Ongoing Cash Flows'!R742+'Terminal Value'!R742</f>
        <v>1080.182096838</v>
      </c>
      <c r="S742" s="9" t="n">
        <f aca="false">+Outflows!S742+Fees!S742+'Ongoing Cash Flows'!S742+'Terminal Value'!S742</f>
        <v>0</v>
      </c>
      <c r="T742" s="9" t="n">
        <f aca="false">+Outflows!T742+Fees!T742+'Ongoing Cash Flows'!T742+'Terminal Value'!T742</f>
        <v>0</v>
      </c>
      <c r="U742" s="9" t="n">
        <f aca="false">+Outflows!U742+Fees!U742+'Ongoing Cash Flows'!U742+'Terminal Value'!U742</f>
        <v>0</v>
      </c>
      <c r="V742" s="9" t="n">
        <f aca="false">+Outflows!V742+Fees!V742+'Ongoing Cash Flows'!V742+'Terminal Value'!V742</f>
        <v>0</v>
      </c>
      <c r="W742" s="9" t="n">
        <f aca="false">+Outflows!W742+Fees!W742+'Ongoing Cash Flows'!W742+'Terminal Value'!W742</f>
        <v>0</v>
      </c>
      <c r="X742" s="9" t="n">
        <f aca="false">+Outflows!X742+Fees!X742+'Ongoing Cash Flows'!X742+'Terminal Value'!X742</f>
        <v>0</v>
      </c>
      <c r="Y742" s="9" t="n">
        <f aca="false">+Outflows!Y742+Fees!Y742+'Ongoing Cash Flows'!Y742+'Terminal Value'!Y742</f>
        <v>0</v>
      </c>
      <c r="Z742" s="9" t="n">
        <f aca="false">+Outflows!Z742+Fees!Z742+'Ongoing Cash Flows'!Z742+'Terminal Value'!Z742</f>
        <v>0</v>
      </c>
      <c r="AA742" s="9" t="n">
        <f aca="false">+Outflows!AA742+Fees!AA742+'Ongoing Cash Flows'!AA742+'Terminal Value'!AA742</f>
        <v>0</v>
      </c>
      <c r="AB742" s="9" t="n">
        <f aca="false">+Outflows!AB742+Fees!AB742+'Ongoing Cash Flows'!AB742+'Terminal Value'!AB742</f>
        <v>0</v>
      </c>
      <c r="AC742" s="9" t="n">
        <f aca="false">+Outflows!AC742+Fees!AC742+'Ongoing Cash Flows'!AC742+'Terminal Value'!AC742</f>
        <v>0</v>
      </c>
      <c r="AD742" s="9" t="n">
        <f aca="false">+Outflows!AD742+Fees!AD742+'Ongoing Cash Flows'!AD742+'Terminal Value'!AD742</f>
        <v>0</v>
      </c>
      <c r="AE742" s="9" t="n">
        <f aca="false">+Outflows!AE742+Fees!AE742+'Ongoing Cash Flows'!AE742+'Terminal Value'!AE742</f>
        <v>0</v>
      </c>
      <c r="AF742" s="9" t="n">
        <f aca="false">+Outflows!AF742+Fees!AF742+'Ongoing Cash Flows'!AF742+'Terminal Value'!AF742</f>
        <v>0</v>
      </c>
      <c r="AG742" s="9" t="n">
        <f aca="false">+Outflows!AG742+Fees!AG742+'Ongoing Cash Flows'!AG742+'Terminal Value'!AG742</f>
        <v>0</v>
      </c>
      <c r="AH742" s="9" t="n">
        <f aca="false">+Outflows!AH742+Fees!AH742+'Ongoing Cash Flows'!AH742+'Terminal Value'!AH742</f>
        <v>0</v>
      </c>
      <c r="AI742" s="9" t="n">
        <f aca="false">+Outflows!AI742+Fees!AI742+'Ongoing Cash Flows'!AI742+'Terminal Value'!AI742</f>
        <v>0</v>
      </c>
      <c r="AJ742" s="9" t="n">
        <f aca="false">+Outflows!AJ742+Fees!AJ742+'Ongoing Cash Flows'!AJ742+'Terminal Value'!AJ742</f>
        <v>0</v>
      </c>
      <c r="AK742" s="9"/>
      <c r="AL742" s="1"/>
      <c r="AM742" s="32"/>
      <c r="AN742" s="33" t="n">
        <f aca="false">IF(ISERROR(XIRR(B742:AJ742,IRRDates)),-1,XIRR(B742:AJ742,IRRDates))</f>
        <v>0.0578204476010315</v>
      </c>
      <c r="AO742" s="9" t="n">
        <f aca="false">SUMPRODUCT(B742:AJ742,PVRf)</f>
        <v>0</v>
      </c>
      <c r="AP742" s="9" t="n">
        <f aca="false">MIN(0,AO742-$AO$1004)^2</f>
        <v>0</v>
      </c>
      <c r="AQ742" s="9" t="n">
        <f aca="false">MAX(0,AO742-$AO$1004)^2</f>
        <v>0</v>
      </c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20"/>
      <c r="CM742" s="20"/>
      <c r="CN742" s="20"/>
      <c r="CO742" s="20"/>
      <c r="CP742" s="20"/>
    </row>
    <row r="743" customFormat="false" ht="11.25" hidden="false" customHeight="false" outlineLevel="0" collapsed="false">
      <c r="A743" s="1" t="n">
        <v>741</v>
      </c>
      <c r="B743" s="9" t="n">
        <f aca="false">+Outflows!B743+Fees!B743+'Ongoing Cash Flows'!B743+'Terminal Value'!B743</f>
        <v>-100203.667971149</v>
      </c>
      <c r="C743" s="9" t="n">
        <f aca="false">+Outflows!C743+Fees!C743+'Ongoing Cash Flows'!C743+'Terminal Value'!C743</f>
        <v>14260.4653154135</v>
      </c>
      <c r="D743" s="9" t="n">
        <f aca="false">+Outflows!D743+Fees!D743+'Ongoing Cash Flows'!D743+'Terminal Value'!D743</f>
        <v>12289.2425725373</v>
      </c>
      <c r="E743" s="9" t="n">
        <f aca="false">+Outflows!E743+Fees!E743+'Ongoing Cash Flows'!E743+'Terminal Value'!E743</f>
        <v>10229.5930916712</v>
      </c>
      <c r="F743" s="9" t="n">
        <f aca="false">+Outflows!F743+Fees!F743+'Ongoing Cash Flows'!F743+'Terminal Value'!F743</f>
        <v>9972.19140759698</v>
      </c>
      <c r="G743" s="9" t="n">
        <f aca="false">+Outflows!G743+Fees!G743+'Ongoing Cash Flows'!G743+'Terminal Value'!G743</f>
        <v>9648.36823717416</v>
      </c>
      <c r="H743" s="9" t="n">
        <f aca="false">+Outflows!H743+Fees!H743+'Ongoing Cash Flows'!H743+'Terminal Value'!H743</f>
        <v>8638.6464651406</v>
      </c>
      <c r="I743" s="9" t="n">
        <f aca="false">+Outflows!I743+Fees!I743+'Ongoing Cash Flows'!I743+'Terminal Value'!I743</f>
        <v>8479.93837049079</v>
      </c>
      <c r="J743" s="9" t="n">
        <f aca="false">+Outflows!J743+Fees!J743+'Ongoing Cash Flows'!J743+'Terminal Value'!J743</f>
        <v>8467.5041679558</v>
      </c>
      <c r="K743" s="9" t="n">
        <f aca="false">+Outflows!K743+Fees!K743+'Ongoing Cash Flows'!K743+'Terminal Value'!K743</f>
        <v>8458.59285795548</v>
      </c>
      <c r="L743" s="9" t="n">
        <f aca="false">+Outflows!L743+Fees!L743+'Ongoing Cash Flows'!L743+'Terminal Value'!L743</f>
        <v>8459.57623307539</v>
      </c>
      <c r="M743" s="9" t="n">
        <f aca="false">+Outflows!M743+Fees!M743+'Ongoing Cash Flows'!M743+'Terminal Value'!M743</f>
        <v>8431.81422365266</v>
      </c>
      <c r="N743" s="9" t="n">
        <f aca="false">+Outflows!N743+Fees!N743+'Ongoing Cash Flows'!N743+'Terminal Value'!N743</f>
        <v>8413.92350054348</v>
      </c>
      <c r="O743" s="9" t="n">
        <f aca="false">+Outflows!O743+Fees!O743+'Ongoing Cash Flows'!O743+'Terminal Value'!O743</f>
        <v>8088.04390652079</v>
      </c>
      <c r="P743" s="9" t="n">
        <f aca="false">+Outflows!P743+Fees!P743+'Ongoing Cash Flows'!P743+'Terminal Value'!P743</f>
        <v>7979.94101501766</v>
      </c>
      <c r="Q743" s="9" t="n">
        <f aca="false">+Outflows!Q743+Fees!Q743+'Ongoing Cash Flows'!Q743+'Terminal Value'!Q743</f>
        <v>7951.6288616932</v>
      </c>
      <c r="R743" s="9" t="n">
        <f aca="false">+Outflows!R743+Fees!R743+'Ongoing Cash Flows'!R743+'Terminal Value'!R743</f>
        <v>1149.29599016189</v>
      </c>
      <c r="S743" s="9" t="n">
        <f aca="false">+Outflows!S743+Fees!S743+'Ongoing Cash Flows'!S743+'Terminal Value'!S743</f>
        <v>0</v>
      </c>
      <c r="T743" s="9" t="n">
        <f aca="false">+Outflows!T743+Fees!T743+'Ongoing Cash Flows'!T743+'Terminal Value'!T743</f>
        <v>0</v>
      </c>
      <c r="U743" s="9" t="n">
        <f aca="false">+Outflows!U743+Fees!U743+'Ongoing Cash Flows'!U743+'Terminal Value'!U743</f>
        <v>0</v>
      </c>
      <c r="V743" s="9" t="n">
        <f aca="false">+Outflows!V743+Fees!V743+'Ongoing Cash Flows'!V743+'Terminal Value'!V743</f>
        <v>0</v>
      </c>
      <c r="W743" s="9" t="n">
        <f aca="false">+Outflows!W743+Fees!W743+'Ongoing Cash Flows'!W743+'Terminal Value'!W743</f>
        <v>0</v>
      </c>
      <c r="X743" s="9" t="n">
        <f aca="false">+Outflows!X743+Fees!X743+'Ongoing Cash Flows'!X743+'Terminal Value'!X743</f>
        <v>0</v>
      </c>
      <c r="Y743" s="9" t="n">
        <f aca="false">+Outflows!Y743+Fees!Y743+'Ongoing Cash Flows'!Y743+'Terminal Value'!Y743</f>
        <v>0</v>
      </c>
      <c r="Z743" s="9" t="n">
        <f aca="false">+Outflows!Z743+Fees!Z743+'Ongoing Cash Flows'!Z743+'Terminal Value'!Z743</f>
        <v>0</v>
      </c>
      <c r="AA743" s="9" t="n">
        <f aca="false">+Outflows!AA743+Fees!AA743+'Ongoing Cash Flows'!AA743+'Terminal Value'!AA743</f>
        <v>0</v>
      </c>
      <c r="AB743" s="9" t="n">
        <f aca="false">+Outflows!AB743+Fees!AB743+'Ongoing Cash Flows'!AB743+'Terminal Value'!AB743</f>
        <v>0</v>
      </c>
      <c r="AC743" s="9" t="n">
        <f aca="false">+Outflows!AC743+Fees!AC743+'Ongoing Cash Flows'!AC743+'Terminal Value'!AC743</f>
        <v>0</v>
      </c>
      <c r="AD743" s="9" t="n">
        <f aca="false">+Outflows!AD743+Fees!AD743+'Ongoing Cash Flows'!AD743+'Terminal Value'!AD743</f>
        <v>0</v>
      </c>
      <c r="AE743" s="9" t="n">
        <f aca="false">+Outflows!AE743+Fees!AE743+'Ongoing Cash Flows'!AE743+'Terminal Value'!AE743</f>
        <v>0</v>
      </c>
      <c r="AF743" s="9" t="n">
        <f aca="false">+Outflows!AF743+Fees!AF743+'Ongoing Cash Flows'!AF743+'Terminal Value'!AF743</f>
        <v>0</v>
      </c>
      <c r="AG743" s="9" t="n">
        <f aca="false">+Outflows!AG743+Fees!AG743+'Ongoing Cash Flows'!AG743+'Terminal Value'!AG743</f>
        <v>0</v>
      </c>
      <c r="AH743" s="9" t="n">
        <f aca="false">+Outflows!AH743+Fees!AH743+'Ongoing Cash Flows'!AH743+'Terminal Value'!AH743</f>
        <v>0</v>
      </c>
      <c r="AI743" s="9" t="n">
        <f aca="false">+Outflows!AI743+Fees!AI743+'Ongoing Cash Flows'!AI743+'Terminal Value'!AI743</f>
        <v>0</v>
      </c>
      <c r="AJ743" s="9" t="n">
        <f aca="false">+Outflows!AJ743+Fees!AJ743+'Ongoing Cash Flows'!AJ743+'Terminal Value'!AJ743</f>
        <v>0</v>
      </c>
      <c r="AK743" s="9"/>
      <c r="AL743" s="1"/>
      <c r="AM743" s="32"/>
      <c r="AN743" s="33" t="n">
        <f aca="false">IF(ISERROR(XIRR(B743:AJ743,IRRDates)),-1,XIRR(B743:AJ743,IRRDates))</f>
        <v>0.0503852771275695</v>
      </c>
      <c r="AO743" s="9" t="n">
        <f aca="false">SUMPRODUCT(B743:AJ743,PVRf)</f>
        <v>0</v>
      </c>
      <c r="AP743" s="9" t="n">
        <f aca="false">MIN(0,AO743-$AO$1004)^2</f>
        <v>0</v>
      </c>
      <c r="AQ743" s="9" t="n">
        <f aca="false">MAX(0,AO743-$AO$1004)^2</f>
        <v>0</v>
      </c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20"/>
      <c r="CM743" s="20"/>
      <c r="CN743" s="20"/>
      <c r="CO743" s="20"/>
      <c r="CP743" s="20"/>
    </row>
    <row r="744" customFormat="false" ht="11.25" hidden="false" customHeight="false" outlineLevel="0" collapsed="false">
      <c r="A744" s="1" t="n">
        <v>742</v>
      </c>
      <c r="B744" s="9" t="n">
        <f aca="false">+Outflows!B744+Fees!B744+'Ongoing Cash Flows'!B744+'Terminal Value'!B744</f>
        <v>-97360.5836993738</v>
      </c>
      <c r="C744" s="9" t="n">
        <f aca="false">+Outflows!C744+Fees!C744+'Ongoing Cash Flows'!C744+'Terminal Value'!C744</f>
        <v>14223.4075006497</v>
      </c>
      <c r="D744" s="9" t="n">
        <f aca="false">+Outflows!D744+Fees!D744+'Ongoing Cash Flows'!D744+'Terminal Value'!D744</f>
        <v>12224.4675017481</v>
      </c>
      <c r="E744" s="9" t="n">
        <f aca="false">+Outflows!E744+Fees!E744+'Ongoing Cash Flows'!E744+'Terminal Value'!E744</f>
        <v>10319.4026109815</v>
      </c>
      <c r="F744" s="9" t="n">
        <f aca="false">+Outflows!F744+Fees!F744+'Ongoing Cash Flows'!F744+'Terminal Value'!F744</f>
        <v>9814.13946602143</v>
      </c>
      <c r="G744" s="9" t="n">
        <f aca="false">+Outflows!G744+Fees!G744+'Ongoing Cash Flows'!G744+'Terminal Value'!G744</f>
        <v>9565.18389607795</v>
      </c>
      <c r="H744" s="9" t="n">
        <f aca="false">+Outflows!H744+Fees!H744+'Ongoing Cash Flows'!H744+'Terminal Value'!H744</f>
        <v>8569.78059556944</v>
      </c>
      <c r="I744" s="9" t="n">
        <f aca="false">+Outflows!I744+Fees!I744+'Ongoing Cash Flows'!I744+'Terminal Value'!I744</f>
        <v>8414.72029176369</v>
      </c>
      <c r="J744" s="9" t="n">
        <f aca="false">+Outflows!J744+Fees!J744+'Ongoing Cash Flows'!J744+'Terminal Value'!J744</f>
        <v>8402.2860892287</v>
      </c>
      <c r="K744" s="9" t="n">
        <f aca="false">+Outflows!K744+Fees!K744+'Ongoing Cash Flows'!K744+'Terminal Value'!K744</f>
        <v>8393.26424011189</v>
      </c>
      <c r="L744" s="9" t="n">
        <f aca="false">+Outflows!L744+Fees!L744+'Ongoing Cash Flows'!L744+'Terminal Value'!L744</f>
        <v>8394.35815434829</v>
      </c>
      <c r="M744" s="9" t="n">
        <f aca="false">+Outflows!M744+Fees!M744+'Ongoing Cash Flows'!M744+'Terminal Value'!M744</f>
        <v>8366.48560580907</v>
      </c>
      <c r="N744" s="9" t="n">
        <f aca="false">+Outflows!N744+Fees!N744+'Ongoing Cash Flows'!N744+'Terminal Value'!N744</f>
        <v>8348.70542181638</v>
      </c>
      <c r="O744" s="9" t="n">
        <f aca="false">+Outflows!O744+Fees!O744+'Ongoing Cash Flows'!O744+'Terminal Value'!O744</f>
        <v>8022.7152886772</v>
      </c>
      <c r="P744" s="9" t="n">
        <f aca="false">+Outflows!P744+Fees!P744+'Ongoing Cash Flows'!P744+'Terminal Value'!P744</f>
        <v>7914.72293629056</v>
      </c>
      <c r="Q744" s="9" t="n">
        <f aca="false">+Outflows!Q744+Fees!Q744+'Ongoing Cash Flows'!Q744+'Terminal Value'!Q744</f>
        <v>7886.30024384961</v>
      </c>
      <c r="R744" s="9" t="n">
        <f aca="false">+Outflows!R744+Fees!R744+'Ongoing Cash Flows'!R744+'Terminal Value'!R744</f>
        <v>1116.68695079834</v>
      </c>
      <c r="S744" s="9" t="n">
        <f aca="false">+Outflows!S744+Fees!S744+'Ongoing Cash Flows'!S744+'Terminal Value'!S744</f>
        <v>0</v>
      </c>
      <c r="T744" s="9" t="n">
        <f aca="false">+Outflows!T744+Fees!T744+'Ongoing Cash Flows'!T744+'Terminal Value'!T744</f>
        <v>0</v>
      </c>
      <c r="U744" s="9" t="n">
        <f aca="false">+Outflows!U744+Fees!U744+'Ongoing Cash Flows'!U744+'Terminal Value'!U744</f>
        <v>0</v>
      </c>
      <c r="V744" s="9" t="n">
        <f aca="false">+Outflows!V744+Fees!V744+'Ongoing Cash Flows'!V744+'Terminal Value'!V744</f>
        <v>0</v>
      </c>
      <c r="W744" s="9" t="n">
        <f aca="false">+Outflows!W744+Fees!W744+'Ongoing Cash Flows'!W744+'Terminal Value'!W744</f>
        <v>0</v>
      </c>
      <c r="X744" s="9" t="n">
        <f aca="false">+Outflows!X744+Fees!X744+'Ongoing Cash Flows'!X744+'Terminal Value'!X744</f>
        <v>0</v>
      </c>
      <c r="Y744" s="9" t="n">
        <f aca="false">+Outflows!Y744+Fees!Y744+'Ongoing Cash Flows'!Y744+'Terminal Value'!Y744</f>
        <v>0</v>
      </c>
      <c r="Z744" s="9" t="n">
        <f aca="false">+Outflows!Z744+Fees!Z744+'Ongoing Cash Flows'!Z744+'Terminal Value'!Z744</f>
        <v>0</v>
      </c>
      <c r="AA744" s="9" t="n">
        <f aca="false">+Outflows!AA744+Fees!AA744+'Ongoing Cash Flows'!AA744+'Terminal Value'!AA744</f>
        <v>0</v>
      </c>
      <c r="AB744" s="9" t="n">
        <f aca="false">+Outflows!AB744+Fees!AB744+'Ongoing Cash Flows'!AB744+'Terminal Value'!AB744</f>
        <v>0</v>
      </c>
      <c r="AC744" s="9" t="n">
        <f aca="false">+Outflows!AC744+Fees!AC744+'Ongoing Cash Flows'!AC744+'Terminal Value'!AC744</f>
        <v>0</v>
      </c>
      <c r="AD744" s="9" t="n">
        <f aca="false">+Outflows!AD744+Fees!AD744+'Ongoing Cash Flows'!AD744+'Terminal Value'!AD744</f>
        <v>0</v>
      </c>
      <c r="AE744" s="9" t="n">
        <f aca="false">+Outflows!AE744+Fees!AE744+'Ongoing Cash Flows'!AE744+'Terminal Value'!AE744</f>
        <v>0</v>
      </c>
      <c r="AF744" s="9" t="n">
        <f aca="false">+Outflows!AF744+Fees!AF744+'Ongoing Cash Flows'!AF744+'Terminal Value'!AF744</f>
        <v>0</v>
      </c>
      <c r="AG744" s="9" t="n">
        <f aca="false">+Outflows!AG744+Fees!AG744+'Ongoing Cash Flows'!AG744+'Terminal Value'!AG744</f>
        <v>0</v>
      </c>
      <c r="AH744" s="9" t="n">
        <f aca="false">+Outflows!AH744+Fees!AH744+'Ongoing Cash Flows'!AH744+'Terminal Value'!AH744</f>
        <v>0</v>
      </c>
      <c r="AI744" s="9" t="n">
        <f aca="false">+Outflows!AI744+Fees!AI744+'Ongoing Cash Flows'!AI744+'Terminal Value'!AI744</f>
        <v>0</v>
      </c>
      <c r="AJ744" s="9" t="n">
        <f aca="false">+Outflows!AJ744+Fees!AJ744+'Ongoing Cash Flows'!AJ744+'Terminal Value'!AJ744</f>
        <v>0</v>
      </c>
      <c r="AK744" s="9"/>
      <c r="AL744" s="1"/>
      <c r="AM744" s="32"/>
      <c r="AN744" s="33" t="n">
        <f aca="false">IF(ISERROR(XIRR(B744:AJ744,IRRDates)),-1,XIRR(B744:AJ744,IRRDates))</f>
        <v>0.0540845319292409</v>
      </c>
      <c r="AO744" s="9" t="n">
        <f aca="false">SUMPRODUCT(B744:AJ744,PVRf)</f>
        <v>0</v>
      </c>
      <c r="AP744" s="9" t="n">
        <f aca="false">MIN(0,AO744-$AO$1004)^2</f>
        <v>0</v>
      </c>
      <c r="AQ744" s="9" t="n">
        <f aca="false">MAX(0,AO744-$AO$1004)^2</f>
        <v>0</v>
      </c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20"/>
      <c r="CM744" s="20"/>
      <c r="CN744" s="20"/>
      <c r="CO744" s="20"/>
      <c r="CP744" s="20"/>
    </row>
    <row r="745" customFormat="false" ht="11.25" hidden="false" customHeight="false" outlineLevel="0" collapsed="false">
      <c r="A745" s="1" t="n">
        <v>743</v>
      </c>
      <c r="B745" s="9" t="n">
        <f aca="false">+Outflows!B745+Fees!B745+'Ongoing Cash Flows'!B745+'Terminal Value'!B745</f>
        <v>-102107.595796477</v>
      </c>
      <c r="C745" s="9" t="n">
        <f aca="false">+Outflows!C745+Fees!C745+'Ongoing Cash Flows'!C745+'Terminal Value'!C745</f>
        <v>14367.9349654283</v>
      </c>
      <c r="D745" s="9" t="n">
        <f aca="false">+Outflows!D745+Fees!D745+'Ongoing Cash Flows'!D745+'Terminal Value'!D745</f>
        <v>12367.4063509675</v>
      </c>
      <c r="E745" s="9" t="n">
        <f aca="false">+Outflows!E745+Fees!E745+'Ongoing Cash Flows'!E745+'Terminal Value'!E745</f>
        <v>10366.1408466513</v>
      </c>
      <c r="F745" s="9" t="n">
        <f aca="false">+Outflows!F745+Fees!F745+'Ongoing Cash Flows'!F745+'Terminal Value'!F745</f>
        <v>9913.72417852356</v>
      </c>
      <c r="G745" s="9" t="n">
        <f aca="false">+Outflows!G745+Fees!G745+'Ongoing Cash Flows'!G745+'Terminal Value'!G745</f>
        <v>9630.67535877092</v>
      </c>
      <c r="H745" s="9" t="n">
        <f aca="false">+Outflows!H745+Fees!H745+'Ongoing Cash Flows'!H745+'Terminal Value'!H745</f>
        <v>8684.76386186837</v>
      </c>
      <c r="I745" s="9" t="n">
        <f aca="false">+Outflows!I745+Fees!I745+'Ongoing Cash Flows'!I745+'Terminal Value'!I745</f>
        <v>8523.61295166155</v>
      </c>
      <c r="J745" s="9" t="n">
        <f aca="false">+Outflows!J745+Fees!J745+'Ongoing Cash Flows'!J745+'Terminal Value'!J745</f>
        <v>8511.17874912656</v>
      </c>
      <c r="K745" s="9" t="n">
        <f aca="false">+Outflows!K745+Fees!K745+'Ongoing Cash Flows'!K745+'Terminal Value'!K745</f>
        <v>8502.34146384009</v>
      </c>
      <c r="L745" s="9" t="n">
        <f aca="false">+Outflows!L745+Fees!L745+'Ongoing Cash Flows'!L745+'Terminal Value'!L745</f>
        <v>8503.25081424615</v>
      </c>
      <c r="M745" s="9" t="n">
        <f aca="false">+Outflows!M745+Fees!M745+'Ongoing Cash Flows'!M745+'Terminal Value'!M745</f>
        <v>8475.56282953727</v>
      </c>
      <c r="N745" s="9" t="n">
        <f aca="false">+Outflows!N745+Fees!N745+'Ongoing Cash Flows'!N745+'Terminal Value'!N745</f>
        <v>8457.59808171424</v>
      </c>
      <c r="O745" s="9" t="n">
        <f aca="false">+Outflows!O745+Fees!O745+'Ongoing Cash Flows'!O745+'Terminal Value'!O745</f>
        <v>8131.7925124054</v>
      </c>
      <c r="P745" s="9" t="n">
        <f aca="false">+Outflows!P745+Fees!P745+'Ongoing Cash Flows'!P745+'Terminal Value'!P745</f>
        <v>8023.61559618842</v>
      </c>
      <c r="Q745" s="9" t="n">
        <f aca="false">+Outflows!Q745+Fees!Q745+'Ongoing Cash Flows'!Q745+'Terminal Value'!Q745</f>
        <v>7995.37746757781</v>
      </c>
      <c r="R745" s="9" t="n">
        <f aca="false">+Outflows!R745+Fees!R745+'Ongoing Cash Flows'!R745+'Terminal Value'!R745</f>
        <v>1171.13328074727</v>
      </c>
      <c r="S745" s="9" t="n">
        <f aca="false">+Outflows!S745+Fees!S745+'Ongoing Cash Flows'!S745+'Terminal Value'!S745</f>
        <v>0</v>
      </c>
      <c r="T745" s="9" t="n">
        <f aca="false">+Outflows!T745+Fees!T745+'Ongoing Cash Flows'!T745+'Terminal Value'!T745</f>
        <v>0</v>
      </c>
      <c r="U745" s="9" t="n">
        <f aca="false">+Outflows!U745+Fees!U745+'Ongoing Cash Flows'!U745+'Terminal Value'!U745</f>
        <v>0</v>
      </c>
      <c r="V745" s="9" t="n">
        <f aca="false">+Outflows!V745+Fees!V745+'Ongoing Cash Flows'!V745+'Terminal Value'!V745</f>
        <v>0</v>
      </c>
      <c r="W745" s="9" t="n">
        <f aca="false">+Outflows!W745+Fees!W745+'Ongoing Cash Flows'!W745+'Terminal Value'!W745</f>
        <v>0</v>
      </c>
      <c r="X745" s="9" t="n">
        <f aca="false">+Outflows!X745+Fees!X745+'Ongoing Cash Flows'!X745+'Terminal Value'!X745</f>
        <v>0</v>
      </c>
      <c r="Y745" s="9" t="n">
        <f aca="false">+Outflows!Y745+Fees!Y745+'Ongoing Cash Flows'!Y745+'Terminal Value'!Y745</f>
        <v>0</v>
      </c>
      <c r="Z745" s="9" t="n">
        <f aca="false">+Outflows!Z745+Fees!Z745+'Ongoing Cash Flows'!Z745+'Terminal Value'!Z745</f>
        <v>0</v>
      </c>
      <c r="AA745" s="9" t="n">
        <f aca="false">+Outflows!AA745+Fees!AA745+'Ongoing Cash Flows'!AA745+'Terminal Value'!AA745</f>
        <v>0</v>
      </c>
      <c r="AB745" s="9" t="n">
        <f aca="false">+Outflows!AB745+Fees!AB745+'Ongoing Cash Flows'!AB745+'Terminal Value'!AB745</f>
        <v>0</v>
      </c>
      <c r="AC745" s="9" t="n">
        <f aca="false">+Outflows!AC745+Fees!AC745+'Ongoing Cash Flows'!AC745+'Terminal Value'!AC745</f>
        <v>0</v>
      </c>
      <c r="AD745" s="9" t="n">
        <f aca="false">+Outflows!AD745+Fees!AD745+'Ongoing Cash Flows'!AD745+'Terminal Value'!AD745</f>
        <v>0</v>
      </c>
      <c r="AE745" s="9" t="n">
        <f aca="false">+Outflows!AE745+Fees!AE745+'Ongoing Cash Flows'!AE745+'Terminal Value'!AE745</f>
        <v>0</v>
      </c>
      <c r="AF745" s="9" t="n">
        <f aca="false">+Outflows!AF745+Fees!AF745+'Ongoing Cash Flows'!AF745+'Terminal Value'!AF745</f>
        <v>0</v>
      </c>
      <c r="AG745" s="9" t="n">
        <f aca="false">+Outflows!AG745+Fees!AG745+'Ongoing Cash Flows'!AG745+'Terminal Value'!AG745</f>
        <v>0</v>
      </c>
      <c r="AH745" s="9" t="n">
        <f aca="false">+Outflows!AH745+Fees!AH745+'Ongoing Cash Flows'!AH745+'Terminal Value'!AH745</f>
        <v>0</v>
      </c>
      <c r="AI745" s="9" t="n">
        <f aca="false">+Outflows!AI745+Fees!AI745+'Ongoing Cash Flows'!AI745+'Terminal Value'!AI745</f>
        <v>0</v>
      </c>
      <c r="AJ745" s="9" t="n">
        <f aca="false">+Outflows!AJ745+Fees!AJ745+'Ongoing Cash Flows'!AJ745+'Terminal Value'!AJ745</f>
        <v>0</v>
      </c>
      <c r="AK745" s="9"/>
      <c r="AL745" s="1"/>
      <c r="AM745" s="32"/>
      <c r="AN745" s="33" t="n">
        <f aca="false">IF(ISERROR(XIRR(B745:AJ745,IRRDates)),-1,XIRR(B745:AJ745,IRRDates))</f>
        <v>0.0481494995054602</v>
      </c>
      <c r="AO745" s="9" t="n">
        <f aca="false">SUMPRODUCT(B745:AJ745,PVRf)</f>
        <v>0</v>
      </c>
      <c r="AP745" s="9" t="n">
        <f aca="false">MIN(0,AO745-$AO$1004)^2</f>
        <v>0</v>
      </c>
      <c r="AQ745" s="9" t="n">
        <f aca="false">MAX(0,AO745-$AO$1004)^2</f>
        <v>0</v>
      </c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20"/>
      <c r="CM745" s="20"/>
      <c r="CN745" s="20"/>
      <c r="CO745" s="20"/>
      <c r="CP745" s="20"/>
    </row>
    <row r="746" customFormat="false" ht="11.25" hidden="false" customHeight="false" outlineLevel="0" collapsed="false">
      <c r="A746" s="1" t="n">
        <v>744</v>
      </c>
      <c r="B746" s="9" t="n">
        <f aca="false">+Outflows!B746+Fees!B746+'Ongoing Cash Flows'!B746+'Terminal Value'!B746</f>
        <v>-95708.0605196245</v>
      </c>
      <c r="C746" s="9" t="n">
        <f aca="false">+Outflows!C746+Fees!C746+'Ongoing Cash Flows'!C746+'Terminal Value'!C746</f>
        <v>14157.2813039484</v>
      </c>
      <c r="D746" s="9" t="n">
        <f aca="false">+Outflows!D746+Fees!D746+'Ongoing Cash Flows'!D746+'Terminal Value'!D746</f>
        <v>12161.9995741371</v>
      </c>
      <c r="E746" s="9" t="n">
        <f aca="false">+Outflows!E746+Fees!E746+'Ongoing Cash Flows'!E746+'Terminal Value'!E746</f>
        <v>10252.5315909098</v>
      </c>
      <c r="F746" s="9" t="n">
        <f aca="false">+Outflows!F746+Fees!F746+'Ongoing Cash Flows'!F746+'Terminal Value'!F746</f>
        <v>9672.57499891373</v>
      </c>
      <c r="G746" s="9" t="n">
        <f aca="false">+Outflows!G746+Fees!G746+'Ongoing Cash Flows'!G746+'Terminal Value'!G746</f>
        <v>9568.48677744144</v>
      </c>
      <c r="H746" s="9" t="n">
        <f aca="false">+Outflows!H746+Fees!H746+'Ongoing Cash Flows'!H746+'Terminal Value'!H746</f>
        <v>8529.75278250399</v>
      </c>
      <c r="I746" s="9" t="n">
        <f aca="false">+Outflows!I746+Fees!I746+'Ongoing Cash Flows'!I746+'Terminal Value'!I746</f>
        <v>8376.81273203878</v>
      </c>
      <c r="J746" s="9" t="n">
        <f aca="false">+Outflows!J746+Fees!J746+'Ongoing Cash Flows'!J746+'Terminal Value'!J746</f>
        <v>8364.37852950379</v>
      </c>
      <c r="K746" s="9" t="n">
        <f aca="false">+Outflows!K746+Fees!K746+'Ongoing Cash Flows'!K746+'Terminal Value'!K746</f>
        <v>8355.29243028575</v>
      </c>
      <c r="L746" s="9" t="n">
        <f aca="false">+Outflows!L746+Fees!L746+'Ongoing Cash Flows'!L746+'Terminal Value'!L746</f>
        <v>8356.45059462338</v>
      </c>
      <c r="M746" s="9" t="n">
        <f aca="false">+Outflows!M746+Fees!M746+'Ongoing Cash Flows'!M746+'Terminal Value'!M746</f>
        <v>8328.51379598293</v>
      </c>
      <c r="N746" s="9" t="n">
        <f aca="false">+Outflows!N746+Fees!N746+'Ongoing Cash Flows'!N746+'Terminal Value'!N746</f>
        <v>8310.79786209147</v>
      </c>
      <c r="O746" s="9" t="n">
        <f aca="false">+Outflows!O746+Fees!O746+'Ongoing Cash Flows'!O746+'Terminal Value'!O746</f>
        <v>7984.74347885107</v>
      </c>
      <c r="P746" s="9" t="n">
        <f aca="false">+Outflows!P746+Fees!P746+'Ongoing Cash Flows'!P746+'Terminal Value'!P746</f>
        <v>7876.81537656565</v>
      </c>
      <c r="Q746" s="9" t="n">
        <f aca="false">+Outflows!Q746+Fees!Q746+'Ongoing Cash Flows'!Q746+'Terminal Value'!Q746</f>
        <v>7848.32843402347</v>
      </c>
      <c r="R746" s="9" t="n">
        <f aca="false">+Outflows!R746+Fees!R746+'Ongoing Cash Flows'!R746+'Terminal Value'!R746</f>
        <v>1097.73317093589</v>
      </c>
      <c r="S746" s="9" t="n">
        <f aca="false">+Outflows!S746+Fees!S746+'Ongoing Cash Flows'!S746+'Terminal Value'!S746</f>
        <v>0</v>
      </c>
      <c r="T746" s="9" t="n">
        <f aca="false">+Outflows!T746+Fees!T746+'Ongoing Cash Flows'!T746+'Terminal Value'!T746</f>
        <v>0</v>
      </c>
      <c r="U746" s="9" t="n">
        <f aca="false">+Outflows!U746+Fees!U746+'Ongoing Cash Flows'!U746+'Terminal Value'!U746</f>
        <v>0</v>
      </c>
      <c r="V746" s="9" t="n">
        <f aca="false">+Outflows!V746+Fees!V746+'Ongoing Cash Flows'!V746+'Terminal Value'!V746</f>
        <v>0</v>
      </c>
      <c r="W746" s="9" t="n">
        <f aca="false">+Outflows!W746+Fees!W746+'Ongoing Cash Flows'!W746+'Terminal Value'!W746</f>
        <v>0</v>
      </c>
      <c r="X746" s="9" t="n">
        <f aca="false">+Outflows!X746+Fees!X746+'Ongoing Cash Flows'!X746+'Terminal Value'!X746</f>
        <v>0</v>
      </c>
      <c r="Y746" s="9" t="n">
        <f aca="false">+Outflows!Y746+Fees!Y746+'Ongoing Cash Flows'!Y746+'Terminal Value'!Y746</f>
        <v>0</v>
      </c>
      <c r="Z746" s="9" t="n">
        <f aca="false">+Outflows!Z746+Fees!Z746+'Ongoing Cash Flows'!Z746+'Terminal Value'!Z746</f>
        <v>0</v>
      </c>
      <c r="AA746" s="9" t="n">
        <f aca="false">+Outflows!AA746+Fees!AA746+'Ongoing Cash Flows'!AA746+'Terminal Value'!AA746</f>
        <v>0</v>
      </c>
      <c r="AB746" s="9" t="n">
        <f aca="false">+Outflows!AB746+Fees!AB746+'Ongoing Cash Flows'!AB746+'Terminal Value'!AB746</f>
        <v>0</v>
      </c>
      <c r="AC746" s="9" t="n">
        <f aca="false">+Outflows!AC746+Fees!AC746+'Ongoing Cash Flows'!AC746+'Terminal Value'!AC746</f>
        <v>0</v>
      </c>
      <c r="AD746" s="9" t="n">
        <f aca="false">+Outflows!AD746+Fees!AD746+'Ongoing Cash Flows'!AD746+'Terminal Value'!AD746</f>
        <v>0</v>
      </c>
      <c r="AE746" s="9" t="n">
        <f aca="false">+Outflows!AE746+Fees!AE746+'Ongoing Cash Flows'!AE746+'Terminal Value'!AE746</f>
        <v>0</v>
      </c>
      <c r="AF746" s="9" t="n">
        <f aca="false">+Outflows!AF746+Fees!AF746+'Ongoing Cash Flows'!AF746+'Terminal Value'!AF746</f>
        <v>0</v>
      </c>
      <c r="AG746" s="9" t="n">
        <f aca="false">+Outflows!AG746+Fees!AG746+'Ongoing Cash Flows'!AG746+'Terminal Value'!AG746</f>
        <v>0</v>
      </c>
      <c r="AH746" s="9" t="n">
        <f aca="false">+Outflows!AH746+Fees!AH746+'Ongoing Cash Flows'!AH746+'Terminal Value'!AH746</f>
        <v>0</v>
      </c>
      <c r="AI746" s="9" t="n">
        <f aca="false">+Outflows!AI746+Fees!AI746+'Ongoing Cash Flows'!AI746+'Terminal Value'!AI746</f>
        <v>0</v>
      </c>
      <c r="AJ746" s="9" t="n">
        <f aca="false">+Outflows!AJ746+Fees!AJ746+'Ongoing Cash Flows'!AJ746+'Terminal Value'!AJ746</f>
        <v>0</v>
      </c>
      <c r="AK746" s="9"/>
      <c r="AL746" s="1"/>
      <c r="AM746" s="32"/>
      <c r="AN746" s="33" t="n">
        <f aca="false">IF(ISERROR(XIRR(B746:AJ746,IRRDates)),-1,XIRR(B746:AJ746,IRRDates))</f>
        <v>0.0560365734601019</v>
      </c>
      <c r="AO746" s="9" t="n">
        <f aca="false">SUMPRODUCT(B746:AJ746,PVRf)</f>
        <v>0</v>
      </c>
      <c r="AP746" s="9" t="n">
        <f aca="false">MIN(0,AO746-$AO$1004)^2</f>
        <v>0</v>
      </c>
      <c r="AQ746" s="9" t="n">
        <f aca="false">MAX(0,AO746-$AO$1004)^2</f>
        <v>0</v>
      </c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20"/>
      <c r="CM746" s="20"/>
      <c r="CN746" s="20"/>
      <c r="CO746" s="20"/>
      <c r="CP746" s="20"/>
    </row>
    <row r="747" customFormat="false" ht="11.25" hidden="false" customHeight="false" outlineLevel="0" collapsed="false">
      <c r="A747" s="1" t="n">
        <v>745</v>
      </c>
      <c r="B747" s="9" t="n">
        <f aca="false">+Outflows!B747+Fees!B747+'Ongoing Cash Flows'!B747+'Terminal Value'!B747</f>
        <v>-99416.7296210661</v>
      </c>
      <c r="C747" s="9" t="n">
        <f aca="false">+Outflows!C747+Fees!C747+'Ongoing Cash Flows'!C747+'Terminal Value'!C747</f>
        <v>14293.0067420535</v>
      </c>
      <c r="D747" s="9" t="n">
        <f aca="false">+Outflows!D747+Fees!D747+'Ongoing Cash Flows'!D747+'Terminal Value'!D747</f>
        <v>12361.0922404736</v>
      </c>
      <c r="E747" s="9" t="n">
        <f aca="false">+Outflows!E747+Fees!E747+'Ongoing Cash Flows'!E747+'Terminal Value'!E747</f>
        <v>10327.5972498977</v>
      </c>
      <c r="F747" s="9" t="n">
        <f aca="false">+Outflows!F747+Fees!F747+'Ongoing Cash Flows'!F747+'Terminal Value'!F747</f>
        <v>9844.2436416824</v>
      </c>
      <c r="G747" s="9" t="n">
        <f aca="false">+Outflows!G747+Fees!G747+'Ongoing Cash Flows'!G747+'Terminal Value'!G747</f>
        <v>9533.70563103137</v>
      </c>
      <c r="H747" s="9" t="n">
        <f aca="false">+Outflows!H747+Fees!H747+'Ongoing Cash Flows'!H747+'Terminal Value'!H747</f>
        <v>8619.58505555969</v>
      </c>
      <c r="I747" s="9" t="n">
        <f aca="false">+Outflows!I747+Fees!I747+'Ongoing Cash Flows'!I747+'Terminal Value'!I747</f>
        <v>8461.88663429057</v>
      </c>
      <c r="J747" s="9" t="n">
        <f aca="false">+Outflows!J747+Fees!J747+'Ongoing Cash Flows'!J747+'Terminal Value'!J747</f>
        <v>8449.45243175558</v>
      </c>
      <c r="K747" s="9" t="n">
        <f aca="false">+Outflows!K747+Fees!K747+'Ongoing Cash Flows'!K747+'Terminal Value'!K747</f>
        <v>8440.51052559221</v>
      </c>
      <c r="L747" s="9" t="n">
        <f aca="false">+Outflows!L747+Fees!L747+'Ongoing Cash Flows'!L747+'Terminal Value'!L747</f>
        <v>8441.52449687517</v>
      </c>
      <c r="M747" s="9" t="n">
        <f aca="false">+Outflows!M747+Fees!M747+'Ongoing Cash Flows'!M747+'Terminal Value'!M747</f>
        <v>8413.73189128938</v>
      </c>
      <c r="N747" s="9" t="n">
        <f aca="false">+Outflows!N747+Fees!N747+'Ongoing Cash Flows'!N747+'Terminal Value'!N747</f>
        <v>8395.87176434326</v>
      </c>
      <c r="O747" s="9" t="n">
        <f aca="false">+Outflows!O747+Fees!O747+'Ongoing Cash Flows'!O747+'Terminal Value'!O747</f>
        <v>8069.96157415752</v>
      </c>
      <c r="P747" s="9" t="n">
        <f aca="false">+Outflows!P747+Fees!P747+'Ongoing Cash Flows'!P747+'Terminal Value'!P747</f>
        <v>7961.88927881744</v>
      </c>
      <c r="Q747" s="9" t="n">
        <f aca="false">+Outflows!Q747+Fees!Q747+'Ongoing Cash Flows'!Q747+'Terminal Value'!Q747</f>
        <v>7933.54652932993</v>
      </c>
      <c r="R747" s="9" t="n">
        <f aca="false">+Outflows!R747+Fees!R747+'Ongoing Cash Flows'!R747+'Terminal Value'!R747</f>
        <v>1140.27012206178</v>
      </c>
      <c r="S747" s="9" t="n">
        <f aca="false">+Outflows!S747+Fees!S747+'Ongoing Cash Flows'!S747+'Terminal Value'!S747</f>
        <v>0</v>
      </c>
      <c r="T747" s="9" t="n">
        <f aca="false">+Outflows!T747+Fees!T747+'Ongoing Cash Flows'!T747+'Terminal Value'!T747</f>
        <v>0</v>
      </c>
      <c r="U747" s="9" t="n">
        <f aca="false">+Outflows!U747+Fees!U747+'Ongoing Cash Flows'!U747+'Terminal Value'!U747</f>
        <v>0</v>
      </c>
      <c r="V747" s="9" t="n">
        <f aca="false">+Outflows!V747+Fees!V747+'Ongoing Cash Flows'!V747+'Terminal Value'!V747</f>
        <v>0</v>
      </c>
      <c r="W747" s="9" t="n">
        <f aca="false">+Outflows!W747+Fees!W747+'Ongoing Cash Flows'!W747+'Terminal Value'!W747</f>
        <v>0</v>
      </c>
      <c r="X747" s="9" t="n">
        <f aca="false">+Outflows!X747+Fees!X747+'Ongoing Cash Flows'!X747+'Terminal Value'!X747</f>
        <v>0</v>
      </c>
      <c r="Y747" s="9" t="n">
        <f aca="false">+Outflows!Y747+Fees!Y747+'Ongoing Cash Flows'!Y747+'Terminal Value'!Y747</f>
        <v>0</v>
      </c>
      <c r="Z747" s="9" t="n">
        <f aca="false">+Outflows!Z747+Fees!Z747+'Ongoing Cash Flows'!Z747+'Terminal Value'!Z747</f>
        <v>0</v>
      </c>
      <c r="AA747" s="9" t="n">
        <f aca="false">+Outflows!AA747+Fees!AA747+'Ongoing Cash Flows'!AA747+'Terminal Value'!AA747</f>
        <v>0</v>
      </c>
      <c r="AB747" s="9" t="n">
        <f aca="false">+Outflows!AB747+Fees!AB747+'Ongoing Cash Flows'!AB747+'Terminal Value'!AB747</f>
        <v>0</v>
      </c>
      <c r="AC747" s="9" t="n">
        <f aca="false">+Outflows!AC747+Fees!AC747+'Ongoing Cash Flows'!AC747+'Terminal Value'!AC747</f>
        <v>0</v>
      </c>
      <c r="AD747" s="9" t="n">
        <f aca="false">+Outflows!AD747+Fees!AD747+'Ongoing Cash Flows'!AD747+'Terminal Value'!AD747</f>
        <v>0</v>
      </c>
      <c r="AE747" s="9" t="n">
        <f aca="false">+Outflows!AE747+Fees!AE747+'Ongoing Cash Flows'!AE747+'Terminal Value'!AE747</f>
        <v>0</v>
      </c>
      <c r="AF747" s="9" t="n">
        <f aca="false">+Outflows!AF747+Fees!AF747+'Ongoing Cash Flows'!AF747+'Terminal Value'!AF747</f>
        <v>0</v>
      </c>
      <c r="AG747" s="9" t="n">
        <f aca="false">+Outflows!AG747+Fees!AG747+'Ongoing Cash Flows'!AG747+'Terminal Value'!AG747</f>
        <v>0</v>
      </c>
      <c r="AH747" s="9" t="n">
        <f aca="false">+Outflows!AH747+Fees!AH747+'Ongoing Cash Flows'!AH747+'Terminal Value'!AH747</f>
        <v>0</v>
      </c>
      <c r="AI747" s="9" t="n">
        <f aca="false">+Outflows!AI747+Fees!AI747+'Ongoing Cash Flows'!AI747+'Terminal Value'!AI747</f>
        <v>0</v>
      </c>
      <c r="AJ747" s="9" t="n">
        <f aca="false">+Outflows!AJ747+Fees!AJ747+'Ongoing Cash Flows'!AJ747+'Terminal Value'!AJ747</f>
        <v>0</v>
      </c>
      <c r="AK747" s="9"/>
      <c r="AL747" s="1"/>
      <c r="AM747" s="32"/>
      <c r="AN747" s="33" t="n">
        <f aca="false">IF(ISERROR(XIRR(B747:AJ747,IRRDates)),-1,XIRR(B747:AJ747,IRRDates))</f>
        <v>0.0514634652906271</v>
      </c>
      <c r="AO747" s="9" t="n">
        <f aca="false">SUMPRODUCT(B747:AJ747,PVRf)</f>
        <v>0</v>
      </c>
      <c r="AP747" s="9" t="n">
        <f aca="false">MIN(0,AO747-$AO$1004)^2</f>
        <v>0</v>
      </c>
      <c r="AQ747" s="9" t="n">
        <f aca="false">MAX(0,AO747-$AO$1004)^2</f>
        <v>0</v>
      </c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20"/>
      <c r="CM747" s="20"/>
      <c r="CN747" s="20"/>
      <c r="CO747" s="20"/>
      <c r="CP747" s="20"/>
    </row>
    <row r="748" customFormat="false" ht="11.25" hidden="false" customHeight="false" outlineLevel="0" collapsed="false">
      <c r="A748" s="1" t="n">
        <v>746</v>
      </c>
      <c r="B748" s="9" t="n">
        <f aca="false">+Outflows!B748+Fees!B748+'Ongoing Cash Flows'!B748+'Terminal Value'!B748</f>
        <v>-98639.4818648228</v>
      </c>
      <c r="C748" s="9" t="n">
        <f aca="false">+Outflows!C748+Fees!C748+'Ongoing Cash Flows'!C748+'Terminal Value'!C748</f>
        <v>14295.392012063</v>
      </c>
      <c r="D748" s="9" t="n">
        <f aca="false">+Outflows!D748+Fees!D748+'Ongoing Cash Flows'!D748+'Terminal Value'!D748</f>
        <v>12324.7931093039</v>
      </c>
      <c r="E748" s="9" t="n">
        <f aca="false">+Outflows!E748+Fees!E748+'Ongoing Cash Flows'!E748+'Terminal Value'!E748</f>
        <v>10326.0693782083</v>
      </c>
      <c r="F748" s="9" t="n">
        <f aca="false">+Outflows!F748+Fees!F748+'Ongoing Cash Flows'!F748+'Terminal Value'!F748</f>
        <v>9828.24230530363</v>
      </c>
      <c r="G748" s="9" t="n">
        <f aca="false">+Outflows!G748+Fees!G748+'Ongoing Cash Flows'!G748+'Terminal Value'!G748</f>
        <v>9583.61618609259</v>
      </c>
      <c r="H748" s="9" t="n">
        <f aca="false">+Outflows!H748+Fees!H748+'Ongoing Cash Flows'!H748+'Terminal Value'!H748</f>
        <v>8600.7583738685</v>
      </c>
      <c r="I748" s="9" t="n">
        <f aca="false">+Outflows!I748+Fees!I748+'Ongoing Cash Flows'!I748+'Terminal Value'!I748</f>
        <v>8444.05719256055</v>
      </c>
      <c r="J748" s="9" t="n">
        <f aca="false">+Outflows!J748+Fees!J748+'Ongoing Cash Flows'!J748+'Terminal Value'!J748</f>
        <v>8431.62299002556</v>
      </c>
      <c r="K748" s="9" t="n">
        <f aca="false">+Outflows!K748+Fees!K748+'Ongoing Cash Flows'!K748+'Terminal Value'!K748</f>
        <v>8422.65086446943</v>
      </c>
      <c r="L748" s="9" t="n">
        <f aca="false">+Outflows!L748+Fees!L748+'Ongoing Cash Flows'!L748+'Terminal Value'!L748</f>
        <v>8423.69505514515</v>
      </c>
      <c r="M748" s="9" t="n">
        <f aca="false">+Outflows!M748+Fees!M748+'Ongoing Cash Flows'!M748+'Terminal Value'!M748</f>
        <v>8395.8722301666</v>
      </c>
      <c r="N748" s="9" t="n">
        <f aca="false">+Outflows!N748+Fees!N748+'Ongoing Cash Flows'!N748+'Terminal Value'!N748</f>
        <v>8378.04232261324</v>
      </c>
      <c r="O748" s="9" t="n">
        <f aca="false">+Outflows!O748+Fees!O748+'Ongoing Cash Flows'!O748+'Terminal Value'!O748</f>
        <v>8052.10191303474</v>
      </c>
      <c r="P748" s="9" t="n">
        <f aca="false">+Outflows!P748+Fees!P748+'Ongoing Cash Flows'!P748+'Terminal Value'!P748</f>
        <v>7944.05983708742</v>
      </c>
      <c r="Q748" s="9" t="n">
        <f aca="false">+Outflows!Q748+Fees!Q748+'Ongoing Cash Flows'!Q748+'Terminal Value'!Q748</f>
        <v>7915.68686820715</v>
      </c>
      <c r="R748" s="9" t="n">
        <f aca="false">+Outflows!R748+Fees!R748+'Ongoing Cash Flows'!R748+'Terminal Value'!R748</f>
        <v>1131.35540119677</v>
      </c>
      <c r="S748" s="9" t="n">
        <f aca="false">+Outflows!S748+Fees!S748+'Ongoing Cash Flows'!S748+'Terminal Value'!S748</f>
        <v>0</v>
      </c>
      <c r="T748" s="9" t="n">
        <f aca="false">+Outflows!T748+Fees!T748+'Ongoing Cash Flows'!T748+'Terminal Value'!T748</f>
        <v>0</v>
      </c>
      <c r="U748" s="9" t="n">
        <f aca="false">+Outflows!U748+Fees!U748+'Ongoing Cash Flows'!U748+'Terminal Value'!U748</f>
        <v>0</v>
      </c>
      <c r="V748" s="9" t="n">
        <f aca="false">+Outflows!V748+Fees!V748+'Ongoing Cash Flows'!V748+'Terminal Value'!V748</f>
        <v>0</v>
      </c>
      <c r="W748" s="9" t="n">
        <f aca="false">+Outflows!W748+Fees!W748+'Ongoing Cash Flows'!W748+'Terminal Value'!W748</f>
        <v>0</v>
      </c>
      <c r="X748" s="9" t="n">
        <f aca="false">+Outflows!X748+Fees!X748+'Ongoing Cash Flows'!X748+'Terminal Value'!X748</f>
        <v>0</v>
      </c>
      <c r="Y748" s="9" t="n">
        <f aca="false">+Outflows!Y748+Fees!Y748+'Ongoing Cash Flows'!Y748+'Terminal Value'!Y748</f>
        <v>0</v>
      </c>
      <c r="Z748" s="9" t="n">
        <f aca="false">+Outflows!Z748+Fees!Z748+'Ongoing Cash Flows'!Z748+'Terminal Value'!Z748</f>
        <v>0</v>
      </c>
      <c r="AA748" s="9" t="n">
        <f aca="false">+Outflows!AA748+Fees!AA748+'Ongoing Cash Flows'!AA748+'Terminal Value'!AA748</f>
        <v>0</v>
      </c>
      <c r="AB748" s="9" t="n">
        <f aca="false">+Outflows!AB748+Fees!AB748+'Ongoing Cash Flows'!AB748+'Terminal Value'!AB748</f>
        <v>0</v>
      </c>
      <c r="AC748" s="9" t="n">
        <f aca="false">+Outflows!AC748+Fees!AC748+'Ongoing Cash Flows'!AC748+'Terminal Value'!AC748</f>
        <v>0</v>
      </c>
      <c r="AD748" s="9" t="n">
        <f aca="false">+Outflows!AD748+Fees!AD748+'Ongoing Cash Flows'!AD748+'Terminal Value'!AD748</f>
        <v>0</v>
      </c>
      <c r="AE748" s="9" t="n">
        <f aca="false">+Outflows!AE748+Fees!AE748+'Ongoing Cash Flows'!AE748+'Terminal Value'!AE748</f>
        <v>0</v>
      </c>
      <c r="AF748" s="9" t="n">
        <f aca="false">+Outflows!AF748+Fees!AF748+'Ongoing Cash Flows'!AF748+'Terminal Value'!AF748</f>
        <v>0</v>
      </c>
      <c r="AG748" s="9" t="n">
        <f aca="false">+Outflows!AG748+Fees!AG748+'Ongoing Cash Flows'!AG748+'Terminal Value'!AG748</f>
        <v>0</v>
      </c>
      <c r="AH748" s="9" t="n">
        <f aca="false">+Outflows!AH748+Fees!AH748+'Ongoing Cash Flows'!AH748+'Terminal Value'!AH748</f>
        <v>0</v>
      </c>
      <c r="AI748" s="9" t="n">
        <f aca="false">+Outflows!AI748+Fees!AI748+'Ongoing Cash Flows'!AI748+'Terminal Value'!AI748</f>
        <v>0</v>
      </c>
      <c r="AJ748" s="9" t="n">
        <f aca="false">+Outflows!AJ748+Fees!AJ748+'Ongoing Cash Flows'!AJ748+'Terminal Value'!AJ748</f>
        <v>0</v>
      </c>
      <c r="AK748" s="9"/>
      <c r="AL748" s="1"/>
      <c r="AM748" s="32"/>
      <c r="AN748" s="33" t="n">
        <f aca="false">IF(ISERROR(XIRR(B748:AJ748,IRRDates)),-1,XIRR(B748:AJ748,IRRDates))</f>
        <v>0.0525565141402747</v>
      </c>
      <c r="AO748" s="9" t="n">
        <f aca="false">SUMPRODUCT(B748:AJ748,PVRf)</f>
        <v>0</v>
      </c>
      <c r="AP748" s="9" t="n">
        <f aca="false">MIN(0,AO748-$AO$1004)^2</f>
        <v>0</v>
      </c>
      <c r="AQ748" s="9" t="n">
        <f aca="false">MAX(0,AO748-$AO$1004)^2</f>
        <v>0</v>
      </c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20"/>
      <c r="CM748" s="20"/>
      <c r="CN748" s="20"/>
      <c r="CO748" s="20"/>
      <c r="CP748" s="20"/>
    </row>
    <row r="749" customFormat="false" ht="11.25" hidden="false" customHeight="false" outlineLevel="0" collapsed="false">
      <c r="A749" s="1" t="n">
        <v>747</v>
      </c>
      <c r="B749" s="9" t="n">
        <f aca="false">+Outflows!B749+Fees!B749+'Ongoing Cash Flows'!B749+'Terminal Value'!B749</f>
        <v>-87133.2100513546</v>
      </c>
      <c r="C749" s="9" t="n">
        <f aca="false">+Outflows!C749+Fees!C749+'Ongoing Cash Flows'!C749+'Terminal Value'!C749</f>
        <v>14048.611487804</v>
      </c>
      <c r="D749" s="9" t="n">
        <f aca="false">+Outflows!D749+Fees!D749+'Ongoing Cash Flows'!D749+'Terminal Value'!D749</f>
        <v>11894.7408066939</v>
      </c>
      <c r="E749" s="9" t="n">
        <f aca="false">+Outflows!E749+Fees!E749+'Ongoing Cash Flows'!E749+'Terminal Value'!E749</f>
        <v>9956.55941869212</v>
      </c>
      <c r="F749" s="9" t="n">
        <f aca="false">+Outflows!F749+Fees!F749+'Ongoing Cash Flows'!F749+'Terminal Value'!F749</f>
        <v>9504.17928904833</v>
      </c>
      <c r="G749" s="9" t="n">
        <f aca="false">+Outflows!G749+Fees!G749+'Ongoing Cash Flows'!G749+'Terminal Value'!G749</f>
        <v>9291.84635073809</v>
      </c>
      <c r="H749" s="9" t="n">
        <f aca="false">+Outflows!H749+Fees!H749+'Ongoing Cash Flows'!H749+'Terminal Value'!H749</f>
        <v>8322.05069649744</v>
      </c>
      <c r="I749" s="9" t="n">
        <f aca="false">+Outflows!I749+Fees!I749+'Ongoing Cash Flows'!I749+'Terminal Value'!I749</f>
        <v>8180.11252217704</v>
      </c>
      <c r="J749" s="9" t="n">
        <f aca="false">+Outflows!J749+Fees!J749+'Ongoing Cash Flows'!J749+'Terminal Value'!J749</f>
        <v>8167.67831964205</v>
      </c>
      <c r="K749" s="9" t="n">
        <f aca="false">+Outflows!K749+Fees!K749+'Ongoing Cash Flows'!K749+'Terminal Value'!K749</f>
        <v>8158.25883023781</v>
      </c>
      <c r="L749" s="9" t="n">
        <f aca="false">+Outflows!L749+Fees!L749+'Ongoing Cash Flows'!L749+'Terminal Value'!L749</f>
        <v>8159.75038476164</v>
      </c>
      <c r="M749" s="9" t="n">
        <f aca="false">+Outflows!M749+Fees!M749+'Ongoing Cash Flows'!M749+'Terminal Value'!M749</f>
        <v>8131.48019593499</v>
      </c>
      <c r="N749" s="9" t="n">
        <f aca="false">+Outflows!N749+Fees!N749+'Ongoing Cash Flows'!N749+'Terminal Value'!N749</f>
        <v>8114.09765222974</v>
      </c>
      <c r="O749" s="9" t="n">
        <f aca="false">+Outflows!O749+Fees!O749+'Ongoing Cash Flows'!O749+'Terminal Value'!O749</f>
        <v>7787.70987880312</v>
      </c>
      <c r="P749" s="9" t="n">
        <f aca="false">+Outflows!P749+Fees!P749+'Ongoing Cash Flows'!P749+'Terminal Value'!P749</f>
        <v>7680.11516670391</v>
      </c>
      <c r="Q749" s="9" t="n">
        <f aca="false">+Outflows!Q749+Fees!Q749+'Ongoing Cash Flows'!Q749+'Terminal Value'!Q749</f>
        <v>7651.29483397553</v>
      </c>
      <c r="R749" s="9" t="n">
        <f aca="false">+Outflows!R749+Fees!R749+'Ongoing Cash Flows'!R749+'Terminal Value'!R749</f>
        <v>999.383066005016</v>
      </c>
      <c r="S749" s="9" t="n">
        <f aca="false">+Outflows!S749+Fees!S749+'Ongoing Cash Flows'!S749+'Terminal Value'!S749</f>
        <v>0</v>
      </c>
      <c r="T749" s="9" t="n">
        <f aca="false">+Outflows!T749+Fees!T749+'Ongoing Cash Flows'!T749+'Terminal Value'!T749</f>
        <v>0</v>
      </c>
      <c r="U749" s="9" t="n">
        <f aca="false">+Outflows!U749+Fees!U749+'Ongoing Cash Flows'!U749+'Terminal Value'!U749</f>
        <v>0</v>
      </c>
      <c r="V749" s="9" t="n">
        <f aca="false">+Outflows!V749+Fees!V749+'Ongoing Cash Flows'!V749+'Terminal Value'!V749</f>
        <v>0</v>
      </c>
      <c r="W749" s="9" t="n">
        <f aca="false">+Outflows!W749+Fees!W749+'Ongoing Cash Flows'!W749+'Terminal Value'!W749</f>
        <v>0</v>
      </c>
      <c r="X749" s="9" t="n">
        <f aca="false">+Outflows!X749+Fees!X749+'Ongoing Cash Flows'!X749+'Terminal Value'!X749</f>
        <v>0</v>
      </c>
      <c r="Y749" s="9" t="n">
        <f aca="false">+Outflows!Y749+Fees!Y749+'Ongoing Cash Flows'!Y749+'Terminal Value'!Y749</f>
        <v>0</v>
      </c>
      <c r="Z749" s="9" t="n">
        <f aca="false">+Outflows!Z749+Fees!Z749+'Ongoing Cash Flows'!Z749+'Terminal Value'!Z749</f>
        <v>0</v>
      </c>
      <c r="AA749" s="9" t="n">
        <f aca="false">+Outflows!AA749+Fees!AA749+'Ongoing Cash Flows'!AA749+'Terminal Value'!AA749</f>
        <v>0</v>
      </c>
      <c r="AB749" s="9" t="n">
        <f aca="false">+Outflows!AB749+Fees!AB749+'Ongoing Cash Flows'!AB749+'Terminal Value'!AB749</f>
        <v>0</v>
      </c>
      <c r="AC749" s="9" t="n">
        <f aca="false">+Outflows!AC749+Fees!AC749+'Ongoing Cash Flows'!AC749+'Terminal Value'!AC749</f>
        <v>0</v>
      </c>
      <c r="AD749" s="9" t="n">
        <f aca="false">+Outflows!AD749+Fees!AD749+'Ongoing Cash Flows'!AD749+'Terminal Value'!AD749</f>
        <v>0</v>
      </c>
      <c r="AE749" s="9" t="n">
        <f aca="false">+Outflows!AE749+Fees!AE749+'Ongoing Cash Flows'!AE749+'Terminal Value'!AE749</f>
        <v>0</v>
      </c>
      <c r="AF749" s="9" t="n">
        <f aca="false">+Outflows!AF749+Fees!AF749+'Ongoing Cash Flows'!AF749+'Terminal Value'!AF749</f>
        <v>0</v>
      </c>
      <c r="AG749" s="9" t="n">
        <f aca="false">+Outflows!AG749+Fees!AG749+'Ongoing Cash Flows'!AG749+'Terminal Value'!AG749</f>
        <v>0</v>
      </c>
      <c r="AH749" s="9" t="n">
        <f aca="false">+Outflows!AH749+Fees!AH749+'Ongoing Cash Flows'!AH749+'Terminal Value'!AH749</f>
        <v>0</v>
      </c>
      <c r="AI749" s="9" t="n">
        <f aca="false">+Outflows!AI749+Fees!AI749+'Ongoing Cash Flows'!AI749+'Terminal Value'!AI749</f>
        <v>0</v>
      </c>
      <c r="AJ749" s="9" t="n">
        <f aca="false">+Outflows!AJ749+Fees!AJ749+'Ongoing Cash Flows'!AJ749+'Terminal Value'!AJ749</f>
        <v>0</v>
      </c>
      <c r="AK749" s="9"/>
      <c r="AL749" s="1"/>
      <c r="AM749" s="32"/>
      <c r="AN749" s="33" t="n">
        <f aca="false">IF(ISERROR(XIRR(B749:AJ749,IRRDates)),-1,XIRR(B749:AJ749,IRRDates))</f>
        <v>0.068241243472749</v>
      </c>
      <c r="AO749" s="9" t="n">
        <f aca="false">SUMPRODUCT(B749:AJ749,PVRf)</f>
        <v>0</v>
      </c>
      <c r="AP749" s="9" t="n">
        <f aca="false">MIN(0,AO749-$AO$1004)^2</f>
        <v>0</v>
      </c>
      <c r="AQ749" s="9" t="n">
        <f aca="false">MAX(0,AO749-$AO$1004)^2</f>
        <v>0</v>
      </c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20"/>
      <c r="CM749" s="20"/>
      <c r="CN749" s="20"/>
      <c r="CO749" s="20"/>
      <c r="CP749" s="20"/>
    </row>
    <row r="750" customFormat="false" ht="11.25" hidden="false" customHeight="false" outlineLevel="0" collapsed="false">
      <c r="A750" s="1" t="n">
        <v>748</v>
      </c>
      <c r="B750" s="9" t="n">
        <f aca="false">+Outflows!B750+Fees!B750+'Ongoing Cash Flows'!B750+'Terminal Value'!B750</f>
        <v>-102504.560700508</v>
      </c>
      <c r="C750" s="9" t="n">
        <f aca="false">+Outflows!C750+Fees!C750+'Ongoing Cash Flows'!C750+'Terminal Value'!C750</f>
        <v>14338.6536695677</v>
      </c>
      <c r="D750" s="9" t="n">
        <f aca="false">+Outflows!D750+Fees!D750+'Ongoing Cash Flows'!D750+'Terminal Value'!D750</f>
        <v>12398.459953652</v>
      </c>
      <c r="E750" s="9" t="n">
        <f aca="false">+Outflows!E750+Fees!E750+'Ongoing Cash Flows'!E750+'Terminal Value'!E750</f>
        <v>10330.2731953124</v>
      </c>
      <c r="F750" s="9" t="n">
        <f aca="false">+Outflows!F750+Fees!F750+'Ongoing Cash Flows'!F750+'Terminal Value'!F750</f>
        <v>9909.35615863003</v>
      </c>
      <c r="G750" s="9" t="n">
        <f aca="false">+Outflows!G750+Fees!G750+'Ongoing Cash Flows'!G750+'Terminal Value'!G750</f>
        <v>9513.79993724101</v>
      </c>
      <c r="H750" s="9" t="n">
        <f aca="false">+Outflows!H750+Fees!H750+'Ongoing Cash Flows'!H750+'Terminal Value'!H750</f>
        <v>8694.37924104539</v>
      </c>
      <c r="I750" s="9" t="n">
        <f aca="false">+Outflows!I750+Fees!I750+'Ongoing Cash Flows'!I750+'Terminal Value'!I750</f>
        <v>8532.7190089881</v>
      </c>
      <c r="J750" s="9" t="n">
        <f aca="false">+Outflows!J750+Fees!J750+'Ongoing Cash Flows'!J750+'Terminal Value'!J750</f>
        <v>8520.28480645311</v>
      </c>
      <c r="K750" s="9" t="n">
        <f aca="false">+Outflows!K750+Fees!K750+'Ongoing Cash Flows'!K750+'Terminal Value'!K750</f>
        <v>8511.46295516211</v>
      </c>
      <c r="L750" s="9" t="n">
        <f aca="false">+Outflows!L750+Fees!L750+'Ongoing Cash Flows'!L750+'Terminal Value'!L750</f>
        <v>8512.35687157271</v>
      </c>
      <c r="M750" s="9" t="n">
        <f aca="false">+Outflows!M750+Fees!M750+'Ongoing Cash Flows'!M750+'Terminal Value'!M750</f>
        <v>8484.68432085929</v>
      </c>
      <c r="N750" s="9" t="n">
        <f aca="false">+Outflows!N750+Fees!N750+'Ongoing Cash Flows'!N750+'Terminal Value'!N750</f>
        <v>8466.7041390408</v>
      </c>
      <c r="O750" s="9" t="n">
        <f aca="false">+Outflows!O750+Fees!O750+'Ongoing Cash Flows'!O750+'Terminal Value'!O750</f>
        <v>8140.91400372743</v>
      </c>
      <c r="P750" s="9" t="n">
        <f aca="false">+Outflows!P750+Fees!P750+'Ongoing Cash Flows'!P750+'Terminal Value'!P750</f>
        <v>8032.72165351498</v>
      </c>
      <c r="Q750" s="9" t="n">
        <f aca="false">+Outflows!Q750+Fees!Q750+'Ongoing Cash Flows'!Q750+'Terminal Value'!Q750</f>
        <v>8004.49895889983</v>
      </c>
      <c r="R750" s="9" t="n">
        <f aca="false">+Outflows!R750+Fees!R750+'Ongoing Cash Flows'!R750+'Terminal Value'!R750</f>
        <v>1175.68630941055</v>
      </c>
      <c r="S750" s="9" t="n">
        <f aca="false">+Outflows!S750+Fees!S750+'Ongoing Cash Flows'!S750+'Terminal Value'!S750</f>
        <v>0</v>
      </c>
      <c r="T750" s="9" t="n">
        <f aca="false">+Outflows!T750+Fees!T750+'Ongoing Cash Flows'!T750+'Terminal Value'!T750</f>
        <v>0</v>
      </c>
      <c r="U750" s="9" t="n">
        <f aca="false">+Outflows!U750+Fees!U750+'Ongoing Cash Flows'!U750+'Terminal Value'!U750</f>
        <v>0</v>
      </c>
      <c r="V750" s="9" t="n">
        <f aca="false">+Outflows!V750+Fees!V750+'Ongoing Cash Flows'!V750+'Terminal Value'!V750</f>
        <v>0</v>
      </c>
      <c r="W750" s="9" t="n">
        <f aca="false">+Outflows!W750+Fees!W750+'Ongoing Cash Flows'!W750+'Terminal Value'!W750</f>
        <v>0</v>
      </c>
      <c r="X750" s="9" t="n">
        <f aca="false">+Outflows!X750+Fees!X750+'Ongoing Cash Flows'!X750+'Terminal Value'!X750</f>
        <v>0</v>
      </c>
      <c r="Y750" s="9" t="n">
        <f aca="false">+Outflows!Y750+Fees!Y750+'Ongoing Cash Flows'!Y750+'Terminal Value'!Y750</f>
        <v>0</v>
      </c>
      <c r="Z750" s="9" t="n">
        <f aca="false">+Outflows!Z750+Fees!Z750+'Ongoing Cash Flows'!Z750+'Terminal Value'!Z750</f>
        <v>0</v>
      </c>
      <c r="AA750" s="9" t="n">
        <f aca="false">+Outflows!AA750+Fees!AA750+'Ongoing Cash Flows'!AA750+'Terminal Value'!AA750</f>
        <v>0</v>
      </c>
      <c r="AB750" s="9" t="n">
        <f aca="false">+Outflows!AB750+Fees!AB750+'Ongoing Cash Flows'!AB750+'Terminal Value'!AB750</f>
        <v>0</v>
      </c>
      <c r="AC750" s="9" t="n">
        <f aca="false">+Outflows!AC750+Fees!AC750+'Ongoing Cash Flows'!AC750+'Terminal Value'!AC750</f>
        <v>0</v>
      </c>
      <c r="AD750" s="9" t="n">
        <f aca="false">+Outflows!AD750+Fees!AD750+'Ongoing Cash Flows'!AD750+'Terminal Value'!AD750</f>
        <v>0</v>
      </c>
      <c r="AE750" s="9" t="n">
        <f aca="false">+Outflows!AE750+Fees!AE750+'Ongoing Cash Flows'!AE750+'Terminal Value'!AE750</f>
        <v>0</v>
      </c>
      <c r="AF750" s="9" t="n">
        <f aca="false">+Outflows!AF750+Fees!AF750+'Ongoing Cash Flows'!AF750+'Terminal Value'!AF750</f>
        <v>0</v>
      </c>
      <c r="AG750" s="9" t="n">
        <f aca="false">+Outflows!AG750+Fees!AG750+'Ongoing Cash Flows'!AG750+'Terminal Value'!AG750</f>
        <v>0</v>
      </c>
      <c r="AH750" s="9" t="n">
        <f aca="false">+Outflows!AH750+Fees!AH750+'Ongoing Cash Flows'!AH750+'Terminal Value'!AH750</f>
        <v>0</v>
      </c>
      <c r="AI750" s="9" t="n">
        <f aca="false">+Outflows!AI750+Fees!AI750+'Ongoing Cash Flows'!AI750+'Terminal Value'!AI750</f>
        <v>0</v>
      </c>
      <c r="AJ750" s="9" t="n">
        <f aca="false">+Outflows!AJ750+Fees!AJ750+'Ongoing Cash Flows'!AJ750+'Terminal Value'!AJ750</f>
        <v>0</v>
      </c>
      <c r="AK750" s="9"/>
      <c r="AL750" s="1"/>
      <c r="AM750" s="32"/>
      <c r="AN750" s="33" t="n">
        <f aca="false">IF(ISERROR(XIRR(B750:AJ750,IRRDates)),-1,XIRR(B750:AJ750,IRRDates))</f>
        <v>0.0474174587102963</v>
      </c>
      <c r="AO750" s="9" t="n">
        <f aca="false">SUMPRODUCT(B750:AJ750,PVRf)</f>
        <v>0</v>
      </c>
      <c r="AP750" s="9" t="n">
        <f aca="false">MIN(0,AO750-$AO$1004)^2</f>
        <v>0</v>
      </c>
      <c r="AQ750" s="9" t="n">
        <f aca="false">MAX(0,AO750-$AO$1004)^2</f>
        <v>0</v>
      </c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20"/>
      <c r="CM750" s="20"/>
      <c r="CN750" s="20"/>
      <c r="CO750" s="20"/>
      <c r="CP750" s="20"/>
    </row>
    <row r="751" customFormat="false" ht="11.25" hidden="false" customHeight="false" outlineLevel="0" collapsed="false">
      <c r="A751" s="1" t="n">
        <v>749</v>
      </c>
      <c r="B751" s="9" t="n">
        <f aca="false">+Outflows!B751+Fees!B751+'Ongoing Cash Flows'!B751+'Terminal Value'!B751</f>
        <v>-90291.8620802052</v>
      </c>
      <c r="C751" s="9" t="n">
        <f aca="false">+Outflows!C751+Fees!C751+'Ongoing Cash Flows'!C751+'Terminal Value'!C751</f>
        <v>14115.4355982147</v>
      </c>
      <c r="D751" s="9" t="n">
        <f aca="false">+Outflows!D751+Fees!D751+'Ongoing Cash Flows'!D751+'Terminal Value'!D751</f>
        <v>12003.6114356603</v>
      </c>
      <c r="E751" s="9" t="n">
        <f aca="false">+Outflows!E751+Fees!E751+'Ongoing Cash Flows'!E751+'Terminal Value'!E751</f>
        <v>10049.4968012966</v>
      </c>
      <c r="F751" s="9" t="n">
        <f aca="false">+Outflows!F751+Fees!F751+'Ongoing Cash Flows'!F751+'Terminal Value'!F751</f>
        <v>9662.40595739863</v>
      </c>
      <c r="G751" s="9" t="n">
        <f aca="false">+Outflows!G751+Fees!G751+'Ongoing Cash Flows'!G751+'Terminal Value'!G751</f>
        <v>9390.99591838367</v>
      </c>
      <c r="H751" s="9" t="n">
        <f aca="false">+Outflows!H751+Fees!H751+'Ongoing Cash Flows'!H751+'Terminal Value'!H751</f>
        <v>8398.56032401675</v>
      </c>
      <c r="I751" s="9" t="n">
        <f aca="false">+Outflows!I751+Fees!I751+'Ongoing Cash Flows'!I751+'Terminal Value'!I751</f>
        <v>8252.56947279725</v>
      </c>
      <c r="J751" s="9" t="n">
        <f aca="false">+Outflows!J751+Fees!J751+'Ongoing Cash Flows'!J751+'Terminal Value'!J751</f>
        <v>8240.13527026226</v>
      </c>
      <c r="K751" s="9" t="n">
        <f aca="false">+Outflows!K751+Fees!K751+'Ongoing Cash Flows'!K751+'Terminal Value'!K751</f>
        <v>8230.8385892489</v>
      </c>
      <c r="L751" s="9" t="n">
        <f aca="false">+Outflows!L751+Fees!L751+'Ongoing Cash Flows'!L751+'Terminal Value'!L751</f>
        <v>8232.20733538185</v>
      </c>
      <c r="M751" s="9" t="n">
        <f aca="false">+Outflows!M751+Fees!M751+'Ongoing Cash Flows'!M751+'Terminal Value'!M751</f>
        <v>8204.05995494608</v>
      </c>
      <c r="N751" s="9" t="n">
        <f aca="false">+Outflows!N751+Fees!N751+'Ongoing Cash Flows'!N751+'Terminal Value'!N751</f>
        <v>8186.55460284995</v>
      </c>
      <c r="O751" s="9" t="n">
        <f aca="false">+Outflows!O751+Fees!O751+'Ongoing Cash Flows'!O751+'Terminal Value'!O751</f>
        <v>7860.28963781422</v>
      </c>
      <c r="P751" s="9" t="n">
        <f aca="false">+Outflows!P751+Fees!P751+'Ongoing Cash Flows'!P751+'Terminal Value'!P751</f>
        <v>7752.57211732412</v>
      </c>
      <c r="Q751" s="9" t="n">
        <f aca="false">+Outflows!Q751+Fees!Q751+'Ongoing Cash Flows'!Q751+'Terminal Value'!Q751</f>
        <v>7723.87459298662</v>
      </c>
      <c r="R751" s="9" t="n">
        <f aca="false">+Outflows!R751+Fees!R751+'Ongoing Cash Flows'!R751+'Terminal Value'!R751</f>
        <v>1035.61154131512</v>
      </c>
      <c r="S751" s="9" t="n">
        <f aca="false">+Outflows!S751+Fees!S751+'Ongoing Cash Flows'!S751+'Terminal Value'!S751</f>
        <v>0</v>
      </c>
      <c r="T751" s="9" t="n">
        <f aca="false">+Outflows!T751+Fees!T751+'Ongoing Cash Flows'!T751+'Terminal Value'!T751</f>
        <v>0</v>
      </c>
      <c r="U751" s="9" t="n">
        <f aca="false">+Outflows!U751+Fees!U751+'Ongoing Cash Flows'!U751+'Terminal Value'!U751</f>
        <v>0</v>
      </c>
      <c r="V751" s="9" t="n">
        <f aca="false">+Outflows!V751+Fees!V751+'Ongoing Cash Flows'!V751+'Terminal Value'!V751</f>
        <v>0</v>
      </c>
      <c r="W751" s="9" t="n">
        <f aca="false">+Outflows!W751+Fees!W751+'Ongoing Cash Flows'!W751+'Terminal Value'!W751</f>
        <v>0</v>
      </c>
      <c r="X751" s="9" t="n">
        <f aca="false">+Outflows!X751+Fees!X751+'Ongoing Cash Flows'!X751+'Terminal Value'!X751</f>
        <v>0</v>
      </c>
      <c r="Y751" s="9" t="n">
        <f aca="false">+Outflows!Y751+Fees!Y751+'Ongoing Cash Flows'!Y751+'Terminal Value'!Y751</f>
        <v>0</v>
      </c>
      <c r="Z751" s="9" t="n">
        <f aca="false">+Outflows!Z751+Fees!Z751+'Ongoing Cash Flows'!Z751+'Terminal Value'!Z751</f>
        <v>0</v>
      </c>
      <c r="AA751" s="9" t="n">
        <f aca="false">+Outflows!AA751+Fees!AA751+'Ongoing Cash Flows'!AA751+'Terminal Value'!AA751</f>
        <v>0</v>
      </c>
      <c r="AB751" s="9" t="n">
        <f aca="false">+Outflows!AB751+Fees!AB751+'Ongoing Cash Flows'!AB751+'Terminal Value'!AB751</f>
        <v>0</v>
      </c>
      <c r="AC751" s="9" t="n">
        <f aca="false">+Outflows!AC751+Fees!AC751+'Ongoing Cash Flows'!AC751+'Terminal Value'!AC751</f>
        <v>0</v>
      </c>
      <c r="AD751" s="9" t="n">
        <f aca="false">+Outflows!AD751+Fees!AD751+'Ongoing Cash Flows'!AD751+'Terminal Value'!AD751</f>
        <v>0</v>
      </c>
      <c r="AE751" s="9" t="n">
        <f aca="false">+Outflows!AE751+Fees!AE751+'Ongoing Cash Flows'!AE751+'Terminal Value'!AE751</f>
        <v>0</v>
      </c>
      <c r="AF751" s="9" t="n">
        <f aca="false">+Outflows!AF751+Fees!AF751+'Ongoing Cash Flows'!AF751+'Terminal Value'!AF751</f>
        <v>0</v>
      </c>
      <c r="AG751" s="9" t="n">
        <f aca="false">+Outflows!AG751+Fees!AG751+'Ongoing Cash Flows'!AG751+'Terminal Value'!AG751</f>
        <v>0</v>
      </c>
      <c r="AH751" s="9" t="n">
        <f aca="false">+Outflows!AH751+Fees!AH751+'Ongoing Cash Flows'!AH751+'Terminal Value'!AH751</f>
        <v>0</v>
      </c>
      <c r="AI751" s="9" t="n">
        <f aca="false">+Outflows!AI751+Fees!AI751+'Ongoing Cash Flows'!AI751+'Terminal Value'!AI751</f>
        <v>0</v>
      </c>
      <c r="AJ751" s="9" t="n">
        <f aca="false">+Outflows!AJ751+Fees!AJ751+'Ongoing Cash Flows'!AJ751+'Terminal Value'!AJ751</f>
        <v>0</v>
      </c>
      <c r="AK751" s="9"/>
      <c r="AL751" s="1"/>
      <c r="AM751" s="32"/>
      <c r="AN751" s="33" t="n">
        <f aca="false">IF(ISERROR(XIRR(B751:AJ751,IRRDates)),-1,XIRR(B751:AJ751,IRRDates))</f>
        <v>0.0636846458576507</v>
      </c>
      <c r="AO751" s="9" t="n">
        <f aca="false">SUMPRODUCT(B751:AJ751,PVRf)</f>
        <v>0</v>
      </c>
      <c r="AP751" s="9" t="n">
        <f aca="false">MIN(0,AO751-$AO$1004)^2</f>
        <v>0</v>
      </c>
      <c r="AQ751" s="9" t="n">
        <f aca="false">MAX(0,AO751-$AO$1004)^2</f>
        <v>0</v>
      </c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20"/>
      <c r="CM751" s="20"/>
      <c r="CN751" s="20"/>
      <c r="CO751" s="20"/>
      <c r="CP751" s="20"/>
    </row>
    <row r="752" customFormat="false" ht="11.25" hidden="false" customHeight="false" outlineLevel="0" collapsed="false">
      <c r="A752" s="1" t="n">
        <v>750</v>
      </c>
      <c r="B752" s="9" t="n">
        <f aca="false">+Outflows!B752+Fees!B752+'Ongoing Cash Flows'!B752+'Terminal Value'!B752</f>
        <v>-99255.5734900551</v>
      </c>
      <c r="C752" s="9" t="n">
        <f aca="false">+Outflows!C752+Fees!C752+'Ongoing Cash Flows'!C752+'Terminal Value'!C752</f>
        <v>14281.5508967227</v>
      </c>
      <c r="D752" s="9" t="n">
        <f aca="false">+Outflows!D752+Fees!D752+'Ongoing Cash Flows'!D752+'Terminal Value'!D752</f>
        <v>12322.7005245147</v>
      </c>
      <c r="E752" s="9" t="n">
        <f aca="false">+Outflows!E752+Fees!E752+'Ongoing Cash Flows'!E752+'Terminal Value'!E752</f>
        <v>10289.2749107003</v>
      </c>
      <c r="F752" s="9" t="n">
        <f aca="false">+Outflows!F752+Fees!F752+'Ongoing Cash Flows'!F752+'Terminal Value'!F752</f>
        <v>9860.87379271574</v>
      </c>
      <c r="G752" s="9" t="n">
        <f aca="false">+Outflows!G752+Fees!G752+'Ongoing Cash Flows'!G752+'Terminal Value'!G752</f>
        <v>9599.58073932918</v>
      </c>
      <c r="H752" s="9" t="n">
        <f aca="false">+Outflows!H752+Fees!H752+'Ongoing Cash Flows'!H752+'Terminal Value'!H752</f>
        <v>8615.68149307687</v>
      </c>
      <c r="I752" s="9" t="n">
        <f aca="false">+Outflows!I752+Fees!I752+'Ongoing Cash Flows'!I752+'Terminal Value'!I752</f>
        <v>8458.18984157008</v>
      </c>
      <c r="J752" s="9" t="n">
        <f aca="false">+Outflows!J752+Fees!J752+'Ongoing Cash Flows'!J752+'Terminal Value'!J752</f>
        <v>8445.75563903509</v>
      </c>
      <c r="K752" s="9" t="n">
        <f aca="false">+Outflows!K752+Fees!K752+'Ongoing Cash Flows'!K752+'Terminal Value'!K752</f>
        <v>8436.80746712135</v>
      </c>
      <c r="L752" s="9" t="n">
        <f aca="false">+Outflows!L752+Fees!L752+'Ongoing Cash Flows'!L752+'Terminal Value'!L752</f>
        <v>8437.82770415468</v>
      </c>
      <c r="M752" s="9" t="n">
        <f aca="false">+Outflows!M752+Fees!M752+'Ongoing Cash Flows'!M752+'Terminal Value'!M752</f>
        <v>8410.02883281852</v>
      </c>
      <c r="N752" s="9" t="n">
        <f aca="false">+Outflows!N752+Fees!N752+'Ongoing Cash Flows'!N752+'Terminal Value'!N752</f>
        <v>8392.17497162278</v>
      </c>
      <c r="O752" s="9" t="n">
        <f aca="false">+Outflows!O752+Fees!O752+'Ongoing Cash Flows'!O752+'Terminal Value'!O752</f>
        <v>8066.25851568666</v>
      </c>
      <c r="P752" s="9" t="n">
        <f aca="false">+Outflows!P752+Fees!P752+'Ongoing Cash Flows'!P752+'Terminal Value'!P752</f>
        <v>7958.19248609695</v>
      </c>
      <c r="Q752" s="9" t="n">
        <f aca="false">+Outflows!Q752+Fees!Q752+'Ongoing Cash Flows'!Q752+'Terminal Value'!Q752</f>
        <v>7929.84347085906</v>
      </c>
      <c r="R752" s="9" t="n">
        <f aca="false">+Outflows!R752+Fees!R752+'Ongoing Cash Flows'!R752+'Terminal Value'!R752</f>
        <v>1138.42172570154</v>
      </c>
      <c r="S752" s="9" t="n">
        <f aca="false">+Outflows!S752+Fees!S752+'Ongoing Cash Flows'!S752+'Terminal Value'!S752</f>
        <v>0</v>
      </c>
      <c r="T752" s="9" t="n">
        <f aca="false">+Outflows!T752+Fees!T752+'Ongoing Cash Flows'!T752+'Terminal Value'!T752</f>
        <v>0</v>
      </c>
      <c r="U752" s="9" t="n">
        <f aca="false">+Outflows!U752+Fees!U752+'Ongoing Cash Flows'!U752+'Terminal Value'!U752</f>
        <v>0</v>
      </c>
      <c r="V752" s="9" t="n">
        <f aca="false">+Outflows!V752+Fees!V752+'Ongoing Cash Flows'!V752+'Terminal Value'!V752</f>
        <v>0</v>
      </c>
      <c r="W752" s="9" t="n">
        <f aca="false">+Outflows!W752+Fees!W752+'Ongoing Cash Flows'!W752+'Terminal Value'!W752</f>
        <v>0</v>
      </c>
      <c r="X752" s="9" t="n">
        <f aca="false">+Outflows!X752+Fees!X752+'Ongoing Cash Flows'!X752+'Terminal Value'!X752</f>
        <v>0</v>
      </c>
      <c r="Y752" s="9" t="n">
        <f aca="false">+Outflows!Y752+Fees!Y752+'Ongoing Cash Flows'!Y752+'Terminal Value'!Y752</f>
        <v>0</v>
      </c>
      <c r="Z752" s="9" t="n">
        <f aca="false">+Outflows!Z752+Fees!Z752+'Ongoing Cash Flows'!Z752+'Terminal Value'!Z752</f>
        <v>0</v>
      </c>
      <c r="AA752" s="9" t="n">
        <f aca="false">+Outflows!AA752+Fees!AA752+'Ongoing Cash Flows'!AA752+'Terminal Value'!AA752</f>
        <v>0</v>
      </c>
      <c r="AB752" s="9" t="n">
        <f aca="false">+Outflows!AB752+Fees!AB752+'Ongoing Cash Flows'!AB752+'Terminal Value'!AB752</f>
        <v>0</v>
      </c>
      <c r="AC752" s="9" t="n">
        <f aca="false">+Outflows!AC752+Fees!AC752+'Ongoing Cash Flows'!AC752+'Terminal Value'!AC752</f>
        <v>0</v>
      </c>
      <c r="AD752" s="9" t="n">
        <f aca="false">+Outflows!AD752+Fees!AD752+'Ongoing Cash Flows'!AD752+'Terminal Value'!AD752</f>
        <v>0</v>
      </c>
      <c r="AE752" s="9" t="n">
        <f aca="false">+Outflows!AE752+Fees!AE752+'Ongoing Cash Flows'!AE752+'Terminal Value'!AE752</f>
        <v>0</v>
      </c>
      <c r="AF752" s="9" t="n">
        <f aca="false">+Outflows!AF752+Fees!AF752+'Ongoing Cash Flows'!AF752+'Terminal Value'!AF752</f>
        <v>0</v>
      </c>
      <c r="AG752" s="9" t="n">
        <f aca="false">+Outflows!AG752+Fees!AG752+'Ongoing Cash Flows'!AG752+'Terminal Value'!AG752</f>
        <v>0</v>
      </c>
      <c r="AH752" s="9" t="n">
        <f aca="false">+Outflows!AH752+Fees!AH752+'Ongoing Cash Flows'!AH752+'Terminal Value'!AH752</f>
        <v>0</v>
      </c>
      <c r="AI752" s="9" t="n">
        <f aca="false">+Outflows!AI752+Fees!AI752+'Ongoing Cash Flows'!AI752+'Terminal Value'!AI752</f>
        <v>0</v>
      </c>
      <c r="AJ752" s="9" t="n">
        <f aca="false">+Outflows!AJ752+Fees!AJ752+'Ongoing Cash Flows'!AJ752+'Terminal Value'!AJ752</f>
        <v>0</v>
      </c>
      <c r="AK752" s="9"/>
      <c r="AL752" s="1"/>
      <c r="AM752" s="32"/>
      <c r="AN752" s="33" t="n">
        <f aca="false">IF(ISERROR(XIRR(B752:AJ752,IRRDates)),-1,XIRR(B752:AJ752,IRRDates))</f>
        <v>0.0516682700087893</v>
      </c>
      <c r="AO752" s="9" t="n">
        <f aca="false">SUMPRODUCT(B752:AJ752,PVRf)</f>
        <v>0</v>
      </c>
      <c r="AP752" s="9" t="n">
        <f aca="false">MIN(0,AO752-$AO$1004)^2</f>
        <v>0</v>
      </c>
      <c r="AQ752" s="9" t="n">
        <f aca="false">MAX(0,AO752-$AO$1004)^2</f>
        <v>0</v>
      </c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20"/>
      <c r="CM752" s="20"/>
      <c r="CN752" s="20"/>
      <c r="CO752" s="20"/>
      <c r="CP752" s="20"/>
    </row>
    <row r="753" customFormat="false" ht="11.25" hidden="false" customHeight="false" outlineLevel="0" collapsed="false">
      <c r="A753" s="1" t="n">
        <v>751</v>
      </c>
      <c r="B753" s="9" t="n">
        <f aca="false">+Outflows!B753+Fees!B753+'Ongoing Cash Flows'!B753+'Terminal Value'!B753</f>
        <v>-97899.9455018714</v>
      </c>
      <c r="C753" s="9" t="n">
        <f aca="false">+Outflows!C753+Fees!C753+'Ongoing Cash Flows'!C753+'Terminal Value'!C753</f>
        <v>14243.9004143381</v>
      </c>
      <c r="D753" s="9" t="n">
        <f aca="false">+Outflows!D753+Fees!D753+'Ongoing Cash Flows'!D753+'Terminal Value'!D753</f>
        <v>12259.5945203661</v>
      </c>
      <c r="E753" s="9" t="n">
        <f aca="false">+Outflows!E753+Fees!E753+'Ongoing Cash Flows'!E753+'Terminal Value'!E753</f>
        <v>10228.6843494223</v>
      </c>
      <c r="F753" s="9" t="n">
        <f aca="false">+Outflows!F753+Fees!F753+'Ongoing Cash Flows'!F753+'Terminal Value'!F753</f>
        <v>9963.11616000436</v>
      </c>
      <c r="G753" s="9" t="n">
        <f aca="false">+Outflows!G753+Fees!G753+'Ongoing Cash Flows'!G753+'Terminal Value'!G753</f>
        <v>9517.69757064103</v>
      </c>
      <c r="H753" s="9" t="n">
        <f aca="false">+Outflows!H753+Fees!H753+'Ongoing Cash Flows'!H753+'Terminal Value'!H753</f>
        <v>8582.84514659636</v>
      </c>
      <c r="I753" s="9" t="n">
        <f aca="false">+Outflows!I753+Fees!I753+'Ongoing Cash Flows'!I753+'Terminal Value'!I753</f>
        <v>8427.09282002354</v>
      </c>
      <c r="J753" s="9" t="n">
        <f aca="false">+Outflows!J753+Fees!J753+'Ongoing Cash Flows'!J753+'Terminal Value'!J753</f>
        <v>8414.65861748855</v>
      </c>
      <c r="K753" s="9" t="n">
        <f aca="false">+Outflows!K753+Fees!K753+'Ongoing Cash Flows'!K753+'Terminal Value'!K753</f>
        <v>8405.65773875862</v>
      </c>
      <c r="L753" s="9" t="n">
        <f aca="false">+Outflows!L753+Fees!L753+'Ongoing Cash Flows'!L753+'Terminal Value'!L753</f>
        <v>8406.73068260814</v>
      </c>
      <c r="M753" s="9" t="n">
        <f aca="false">+Outflows!M753+Fees!M753+'Ongoing Cash Flows'!M753+'Terminal Value'!M753</f>
        <v>8378.8791044558</v>
      </c>
      <c r="N753" s="9" t="n">
        <f aca="false">+Outflows!N753+Fees!N753+'Ongoing Cash Flows'!N753+'Terminal Value'!N753</f>
        <v>8361.07795007623</v>
      </c>
      <c r="O753" s="9" t="n">
        <f aca="false">+Outflows!O753+Fees!O753+'Ongoing Cash Flows'!O753+'Terminal Value'!O753</f>
        <v>8035.10878732394</v>
      </c>
      <c r="P753" s="9" t="n">
        <f aca="false">+Outflows!P753+Fees!P753+'Ongoing Cash Flows'!P753+'Terminal Value'!P753</f>
        <v>7927.09546455041</v>
      </c>
      <c r="Q753" s="9" t="n">
        <f aca="false">+Outflows!Q753+Fees!Q753+'Ongoing Cash Flows'!Q753+'Terminal Value'!Q753</f>
        <v>7898.69374249634</v>
      </c>
      <c r="R753" s="9" t="n">
        <f aca="false">+Outflows!R753+Fees!R753+'Ongoing Cash Flows'!R753+'Terminal Value'!R753</f>
        <v>1122.87321492826</v>
      </c>
      <c r="S753" s="9" t="n">
        <f aca="false">+Outflows!S753+Fees!S753+'Ongoing Cash Flows'!S753+'Terminal Value'!S753</f>
        <v>0</v>
      </c>
      <c r="T753" s="9" t="n">
        <f aca="false">+Outflows!T753+Fees!T753+'Ongoing Cash Flows'!T753+'Terminal Value'!T753</f>
        <v>0</v>
      </c>
      <c r="U753" s="9" t="n">
        <f aca="false">+Outflows!U753+Fees!U753+'Ongoing Cash Flows'!U753+'Terminal Value'!U753</f>
        <v>0</v>
      </c>
      <c r="V753" s="9" t="n">
        <f aca="false">+Outflows!V753+Fees!V753+'Ongoing Cash Flows'!V753+'Terminal Value'!V753</f>
        <v>0</v>
      </c>
      <c r="W753" s="9" t="n">
        <f aca="false">+Outflows!W753+Fees!W753+'Ongoing Cash Flows'!W753+'Terminal Value'!W753</f>
        <v>0</v>
      </c>
      <c r="X753" s="9" t="n">
        <f aca="false">+Outflows!X753+Fees!X753+'Ongoing Cash Flows'!X753+'Terminal Value'!X753</f>
        <v>0</v>
      </c>
      <c r="Y753" s="9" t="n">
        <f aca="false">+Outflows!Y753+Fees!Y753+'Ongoing Cash Flows'!Y753+'Terminal Value'!Y753</f>
        <v>0</v>
      </c>
      <c r="Z753" s="9" t="n">
        <f aca="false">+Outflows!Z753+Fees!Z753+'Ongoing Cash Flows'!Z753+'Terminal Value'!Z753</f>
        <v>0</v>
      </c>
      <c r="AA753" s="9" t="n">
        <f aca="false">+Outflows!AA753+Fees!AA753+'Ongoing Cash Flows'!AA753+'Terminal Value'!AA753</f>
        <v>0</v>
      </c>
      <c r="AB753" s="9" t="n">
        <f aca="false">+Outflows!AB753+Fees!AB753+'Ongoing Cash Flows'!AB753+'Terminal Value'!AB753</f>
        <v>0</v>
      </c>
      <c r="AC753" s="9" t="n">
        <f aca="false">+Outflows!AC753+Fees!AC753+'Ongoing Cash Flows'!AC753+'Terminal Value'!AC753</f>
        <v>0</v>
      </c>
      <c r="AD753" s="9" t="n">
        <f aca="false">+Outflows!AD753+Fees!AD753+'Ongoing Cash Flows'!AD753+'Terminal Value'!AD753</f>
        <v>0</v>
      </c>
      <c r="AE753" s="9" t="n">
        <f aca="false">+Outflows!AE753+Fees!AE753+'Ongoing Cash Flows'!AE753+'Terminal Value'!AE753</f>
        <v>0</v>
      </c>
      <c r="AF753" s="9" t="n">
        <f aca="false">+Outflows!AF753+Fees!AF753+'Ongoing Cash Flows'!AF753+'Terminal Value'!AF753</f>
        <v>0</v>
      </c>
      <c r="AG753" s="9" t="n">
        <f aca="false">+Outflows!AG753+Fees!AG753+'Ongoing Cash Flows'!AG753+'Terminal Value'!AG753</f>
        <v>0</v>
      </c>
      <c r="AH753" s="9" t="n">
        <f aca="false">+Outflows!AH753+Fees!AH753+'Ongoing Cash Flows'!AH753+'Terminal Value'!AH753</f>
        <v>0</v>
      </c>
      <c r="AI753" s="9" t="n">
        <f aca="false">+Outflows!AI753+Fees!AI753+'Ongoing Cash Flows'!AI753+'Terminal Value'!AI753</f>
        <v>0</v>
      </c>
      <c r="AJ753" s="9" t="n">
        <f aca="false">+Outflows!AJ753+Fees!AJ753+'Ongoing Cash Flows'!AJ753+'Terminal Value'!AJ753</f>
        <v>0</v>
      </c>
      <c r="AK753" s="9"/>
      <c r="AL753" s="1"/>
      <c r="AM753" s="32"/>
      <c r="AN753" s="33" t="n">
        <f aca="false">IF(ISERROR(XIRR(B753:AJ753,IRRDates)),-1,XIRR(B753:AJ753,IRRDates))</f>
        <v>0.0533984638963471</v>
      </c>
      <c r="AO753" s="9" t="n">
        <f aca="false">SUMPRODUCT(B753:AJ753,PVRf)</f>
        <v>0</v>
      </c>
      <c r="AP753" s="9" t="n">
        <f aca="false">MIN(0,AO753-$AO$1004)^2</f>
        <v>0</v>
      </c>
      <c r="AQ753" s="9" t="n">
        <f aca="false">MAX(0,AO753-$AO$1004)^2</f>
        <v>0</v>
      </c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20"/>
      <c r="CM753" s="20"/>
      <c r="CN753" s="20"/>
      <c r="CO753" s="20"/>
      <c r="CP753" s="20"/>
    </row>
    <row r="754" customFormat="false" ht="11.25" hidden="false" customHeight="false" outlineLevel="0" collapsed="false">
      <c r="A754" s="1" t="n">
        <v>752</v>
      </c>
      <c r="B754" s="9" t="n">
        <f aca="false">+Outflows!B754+Fees!B754+'Ongoing Cash Flows'!B754+'Terminal Value'!B754</f>
        <v>-87050.1524690307</v>
      </c>
      <c r="C754" s="9" t="n">
        <f aca="false">+Outflows!C754+Fees!C754+'Ongoing Cash Flows'!C754+'Terminal Value'!C754</f>
        <v>14062.5472611477</v>
      </c>
      <c r="D754" s="9" t="n">
        <f aca="false">+Outflows!D754+Fees!D754+'Ongoing Cash Flows'!D754+'Terminal Value'!D754</f>
        <v>11886.5755565404</v>
      </c>
      <c r="E754" s="9" t="n">
        <f aca="false">+Outflows!E754+Fees!E754+'Ongoing Cash Flows'!E754+'Terminal Value'!E754</f>
        <v>9874.82445160768</v>
      </c>
      <c r="F754" s="9" t="n">
        <f aca="false">+Outflows!F754+Fees!F754+'Ongoing Cash Flows'!F754+'Terminal Value'!F754</f>
        <v>9426.48309614482</v>
      </c>
      <c r="G754" s="9" t="n">
        <f aca="false">+Outflows!G754+Fees!G754+'Ongoing Cash Flows'!G754+'Terminal Value'!G754</f>
        <v>9176.7200153537</v>
      </c>
      <c r="H754" s="9" t="n">
        <f aca="false">+Outflows!H754+Fees!H754+'Ongoing Cash Flows'!H754+'Terminal Value'!H754</f>
        <v>8320.03885580457</v>
      </c>
      <c r="I754" s="9" t="n">
        <f aca="false">+Outflows!I754+Fees!I754+'Ongoing Cash Flows'!I754+'Terminal Value'!I754</f>
        <v>8178.2072476846</v>
      </c>
      <c r="J754" s="9" t="n">
        <f aca="false">+Outflows!J754+Fees!J754+'Ongoing Cash Flows'!J754+'Terminal Value'!J754</f>
        <v>8165.77304514961</v>
      </c>
      <c r="K754" s="9" t="n">
        <f aca="false">+Outflows!K754+Fees!K754+'Ongoing Cash Flows'!K754+'Terminal Value'!K754</f>
        <v>8156.35032646656</v>
      </c>
      <c r="L754" s="9" t="n">
        <f aca="false">+Outflows!L754+Fees!L754+'Ongoing Cash Flows'!L754+'Terminal Value'!L754</f>
        <v>8157.8451102692</v>
      </c>
      <c r="M754" s="9" t="n">
        <f aca="false">+Outflows!M754+Fees!M754+'Ongoing Cash Flows'!M754+'Terminal Value'!M754</f>
        <v>8129.57169216374</v>
      </c>
      <c r="N754" s="9" t="n">
        <f aca="false">+Outflows!N754+Fees!N754+'Ongoing Cash Flows'!N754+'Terminal Value'!N754</f>
        <v>8112.19237773729</v>
      </c>
      <c r="O754" s="9" t="n">
        <f aca="false">+Outflows!O754+Fees!O754+'Ongoing Cash Flows'!O754+'Terminal Value'!O754</f>
        <v>7785.80137503188</v>
      </c>
      <c r="P754" s="9" t="n">
        <f aca="false">+Outflows!P754+Fees!P754+'Ongoing Cash Flows'!P754+'Terminal Value'!P754</f>
        <v>7678.20989221147</v>
      </c>
      <c r="Q754" s="9" t="n">
        <f aca="false">+Outflows!Q754+Fees!Q754+'Ongoing Cash Flows'!Q754+'Terminal Value'!Q754</f>
        <v>7649.38633020428</v>
      </c>
      <c r="R754" s="9" t="n">
        <f aca="false">+Outflows!R754+Fees!R754+'Ongoing Cash Flows'!R754+'Terminal Value'!R754</f>
        <v>998.430428758794</v>
      </c>
      <c r="S754" s="9" t="n">
        <f aca="false">+Outflows!S754+Fees!S754+'Ongoing Cash Flows'!S754+'Terminal Value'!S754</f>
        <v>0</v>
      </c>
      <c r="T754" s="9" t="n">
        <f aca="false">+Outflows!T754+Fees!T754+'Ongoing Cash Flows'!T754+'Terminal Value'!T754</f>
        <v>0</v>
      </c>
      <c r="U754" s="9" t="n">
        <f aca="false">+Outflows!U754+Fees!U754+'Ongoing Cash Flows'!U754+'Terminal Value'!U754</f>
        <v>0</v>
      </c>
      <c r="V754" s="9" t="n">
        <f aca="false">+Outflows!V754+Fees!V754+'Ongoing Cash Flows'!V754+'Terminal Value'!V754</f>
        <v>0</v>
      </c>
      <c r="W754" s="9" t="n">
        <f aca="false">+Outflows!W754+Fees!W754+'Ongoing Cash Flows'!W754+'Terminal Value'!W754</f>
        <v>0</v>
      </c>
      <c r="X754" s="9" t="n">
        <f aca="false">+Outflows!X754+Fees!X754+'Ongoing Cash Flows'!X754+'Terminal Value'!X754</f>
        <v>0</v>
      </c>
      <c r="Y754" s="9" t="n">
        <f aca="false">+Outflows!Y754+Fees!Y754+'Ongoing Cash Flows'!Y754+'Terminal Value'!Y754</f>
        <v>0</v>
      </c>
      <c r="Z754" s="9" t="n">
        <f aca="false">+Outflows!Z754+Fees!Z754+'Ongoing Cash Flows'!Z754+'Terminal Value'!Z754</f>
        <v>0</v>
      </c>
      <c r="AA754" s="9" t="n">
        <f aca="false">+Outflows!AA754+Fees!AA754+'Ongoing Cash Flows'!AA754+'Terminal Value'!AA754</f>
        <v>0</v>
      </c>
      <c r="AB754" s="9" t="n">
        <f aca="false">+Outflows!AB754+Fees!AB754+'Ongoing Cash Flows'!AB754+'Terminal Value'!AB754</f>
        <v>0</v>
      </c>
      <c r="AC754" s="9" t="n">
        <f aca="false">+Outflows!AC754+Fees!AC754+'Ongoing Cash Flows'!AC754+'Terminal Value'!AC754</f>
        <v>0</v>
      </c>
      <c r="AD754" s="9" t="n">
        <f aca="false">+Outflows!AD754+Fees!AD754+'Ongoing Cash Flows'!AD754+'Terminal Value'!AD754</f>
        <v>0</v>
      </c>
      <c r="AE754" s="9" t="n">
        <f aca="false">+Outflows!AE754+Fees!AE754+'Ongoing Cash Flows'!AE754+'Terminal Value'!AE754</f>
        <v>0</v>
      </c>
      <c r="AF754" s="9" t="n">
        <f aca="false">+Outflows!AF754+Fees!AF754+'Ongoing Cash Flows'!AF754+'Terminal Value'!AF754</f>
        <v>0</v>
      </c>
      <c r="AG754" s="9" t="n">
        <f aca="false">+Outflows!AG754+Fees!AG754+'Ongoing Cash Flows'!AG754+'Terminal Value'!AG754</f>
        <v>0</v>
      </c>
      <c r="AH754" s="9" t="n">
        <f aca="false">+Outflows!AH754+Fees!AH754+'Ongoing Cash Flows'!AH754+'Terminal Value'!AH754</f>
        <v>0</v>
      </c>
      <c r="AI754" s="9" t="n">
        <f aca="false">+Outflows!AI754+Fees!AI754+'Ongoing Cash Flows'!AI754+'Terminal Value'!AI754</f>
        <v>0</v>
      </c>
      <c r="AJ754" s="9" t="n">
        <f aca="false">+Outflows!AJ754+Fees!AJ754+'Ongoing Cash Flows'!AJ754+'Terminal Value'!AJ754</f>
        <v>0</v>
      </c>
      <c r="AK754" s="9"/>
      <c r="AL754" s="1"/>
      <c r="AM754" s="32"/>
      <c r="AN754" s="33" t="n">
        <f aca="false">IF(ISERROR(XIRR(B754:AJ754,IRRDates)),-1,XIRR(B754:AJ754,IRRDates))</f>
        <v>0.067979518036682</v>
      </c>
      <c r="AO754" s="9" t="n">
        <f aca="false">SUMPRODUCT(B754:AJ754,PVRf)</f>
        <v>0</v>
      </c>
      <c r="AP754" s="9" t="n">
        <f aca="false">MIN(0,AO754-$AO$1004)^2</f>
        <v>0</v>
      </c>
      <c r="AQ754" s="9" t="n">
        <f aca="false">MAX(0,AO754-$AO$1004)^2</f>
        <v>0</v>
      </c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20"/>
      <c r="CM754" s="20"/>
      <c r="CN754" s="20"/>
      <c r="CO754" s="20"/>
      <c r="CP754" s="20"/>
    </row>
    <row r="755" customFormat="false" ht="11.25" hidden="false" customHeight="false" outlineLevel="0" collapsed="false">
      <c r="A755" s="1" t="n">
        <v>753</v>
      </c>
      <c r="B755" s="9" t="n">
        <f aca="false">+Outflows!B755+Fees!B755+'Ongoing Cash Flows'!B755+'Terminal Value'!B755</f>
        <v>-97283.3268085603</v>
      </c>
      <c r="C755" s="9" t="n">
        <f aca="false">+Outflows!C755+Fees!C755+'Ongoing Cash Flows'!C755+'Terminal Value'!C755</f>
        <v>14255.4774729174</v>
      </c>
      <c r="D755" s="9" t="n">
        <f aca="false">+Outflows!D755+Fees!D755+'Ongoing Cash Flows'!D755+'Terminal Value'!D755</f>
        <v>12340.8678434419</v>
      </c>
      <c r="E755" s="9" t="n">
        <f aca="false">+Outflows!E755+Fees!E755+'Ongoing Cash Flows'!E755+'Terminal Value'!E755</f>
        <v>10244.6174530888</v>
      </c>
      <c r="F755" s="9" t="n">
        <f aca="false">+Outflows!F755+Fees!F755+'Ongoing Cash Flows'!F755+'Terminal Value'!F755</f>
        <v>9762.39053561986</v>
      </c>
      <c r="G755" s="9" t="n">
        <f aca="false">+Outflows!G755+Fees!G755+'Ongoing Cash Flows'!G755+'Terminal Value'!G755</f>
        <v>9496.73563975848</v>
      </c>
      <c r="H755" s="9" t="n">
        <f aca="false">+Outflows!H755+Fees!H755+'Ongoing Cash Flows'!H755+'Terminal Value'!H755</f>
        <v>8567.9092606185</v>
      </c>
      <c r="I755" s="9" t="n">
        <f aca="false">+Outflows!I755+Fees!I755+'Ongoing Cash Flows'!I755+'Terminal Value'!I755</f>
        <v>8412.94808049394</v>
      </c>
      <c r="J755" s="9" t="n">
        <f aca="false">+Outflows!J755+Fees!J755+'Ongoing Cash Flows'!J755+'Terminal Value'!J755</f>
        <v>8400.51387795895</v>
      </c>
      <c r="K755" s="9" t="n">
        <f aca="false">+Outflows!K755+Fees!K755+'Ongoing Cash Flows'!K755+'Terminal Value'!K755</f>
        <v>8391.48902509422</v>
      </c>
      <c r="L755" s="9" t="n">
        <f aca="false">+Outflows!L755+Fees!L755+'Ongoing Cash Flows'!L755+'Terminal Value'!L755</f>
        <v>8392.58594307854</v>
      </c>
      <c r="M755" s="9" t="n">
        <f aca="false">+Outflows!M755+Fees!M755+'Ongoing Cash Flows'!M755+'Terminal Value'!M755</f>
        <v>8364.7103907914</v>
      </c>
      <c r="N755" s="9" t="n">
        <f aca="false">+Outflows!N755+Fees!N755+'Ongoing Cash Flows'!N755+'Terminal Value'!N755</f>
        <v>8346.93321054663</v>
      </c>
      <c r="O755" s="9" t="n">
        <f aca="false">+Outflows!O755+Fees!O755+'Ongoing Cash Flows'!O755+'Terminal Value'!O755</f>
        <v>8020.94007365954</v>
      </c>
      <c r="P755" s="9" t="n">
        <f aca="false">+Outflows!P755+Fees!P755+'Ongoing Cash Flows'!P755+'Terminal Value'!P755</f>
        <v>7912.95072502081</v>
      </c>
      <c r="Q755" s="9" t="n">
        <f aca="false">+Outflows!Q755+Fees!Q755+'Ongoing Cash Flows'!Q755+'Terminal Value'!Q755</f>
        <v>7884.52502883194</v>
      </c>
      <c r="R755" s="9" t="n">
        <f aca="false">+Outflows!R755+Fees!R755+'Ongoing Cash Flows'!R755+'Terminal Value'!R755</f>
        <v>1115.80084516346</v>
      </c>
      <c r="S755" s="9" t="n">
        <f aca="false">+Outflows!S755+Fees!S755+'Ongoing Cash Flows'!S755+'Terminal Value'!S755</f>
        <v>0</v>
      </c>
      <c r="T755" s="9" t="n">
        <f aca="false">+Outflows!T755+Fees!T755+'Ongoing Cash Flows'!T755+'Terminal Value'!T755</f>
        <v>0</v>
      </c>
      <c r="U755" s="9" t="n">
        <f aca="false">+Outflows!U755+Fees!U755+'Ongoing Cash Flows'!U755+'Terminal Value'!U755</f>
        <v>0</v>
      </c>
      <c r="V755" s="9" t="n">
        <f aca="false">+Outflows!V755+Fees!V755+'Ongoing Cash Flows'!V755+'Terminal Value'!V755</f>
        <v>0</v>
      </c>
      <c r="W755" s="9" t="n">
        <f aca="false">+Outflows!W755+Fees!W755+'Ongoing Cash Flows'!W755+'Terminal Value'!W755</f>
        <v>0</v>
      </c>
      <c r="X755" s="9" t="n">
        <f aca="false">+Outflows!X755+Fees!X755+'Ongoing Cash Flows'!X755+'Terminal Value'!X755</f>
        <v>0</v>
      </c>
      <c r="Y755" s="9" t="n">
        <f aca="false">+Outflows!Y755+Fees!Y755+'Ongoing Cash Flows'!Y755+'Terminal Value'!Y755</f>
        <v>0</v>
      </c>
      <c r="Z755" s="9" t="n">
        <f aca="false">+Outflows!Z755+Fees!Z755+'Ongoing Cash Flows'!Z755+'Terminal Value'!Z755</f>
        <v>0</v>
      </c>
      <c r="AA755" s="9" t="n">
        <f aca="false">+Outflows!AA755+Fees!AA755+'Ongoing Cash Flows'!AA755+'Terminal Value'!AA755</f>
        <v>0</v>
      </c>
      <c r="AB755" s="9" t="n">
        <f aca="false">+Outflows!AB755+Fees!AB755+'Ongoing Cash Flows'!AB755+'Terminal Value'!AB755</f>
        <v>0</v>
      </c>
      <c r="AC755" s="9" t="n">
        <f aca="false">+Outflows!AC755+Fees!AC755+'Ongoing Cash Flows'!AC755+'Terminal Value'!AC755</f>
        <v>0</v>
      </c>
      <c r="AD755" s="9" t="n">
        <f aca="false">+Outflows!AD755+Fees!AD755+'Ongoing Cash Flows'!AD755+'Terminal Value'!AD755</f>
        <v>0</v>
      </c>
      <c r="AE755" s="9" t="n">
        <f aca="false">+Outflows!AE755+Fees!AE755+'Ongoing Cash Flows'!AE755+'Terminal Value'!AE755</f>
        <v>0</v>
      </c>
      <c r="AF755" s="9" t="n">
        <f aca="false">+Outflows!AF755+Fees!AF755+'Ongoing Cash Flows'!AF755+'Terminal Value'!AF755</f>
        <v>0</v>
      </c>
      <c r="AG755" s="9" t="n">
        <f aca="false">+Outflows!AG755+Fees!AG755+'Ongoing Cash Flows'!AG755+'Terminal Value'!AG755</f>
        <v>0</v>
      </c>
      <c r="AH755" s="9" t="n">
        <f aca="false">+Outflows!AH755+Fees!AH755+'Ongoing Cash Flows'!AH755+'Terminal Value'!AH755</f>
        <v>0</v>
      </c>
      <c r="AI755" s="9" t="n">
        <f aca="false">+Outflows!AI755+Fees!AI755+'Ongoing Cash Flows'!AI755+'Terminal Value'!AI755</f>
        <v>0</v>
      </c>
      <c r="AJ755" s="9" t="n">
        <f aca="false">+Outflows!AJ755+Fees!AJ755+'Ongoing Cash Flows'!AJ755+'Terminal Value'!AJ755</f>
        <v>0</v>
      </c>
      <c r="AK755" s="9"/>
      <c r="AL755" s="1"/>
      <c r="AM755" s="32"/>
      <c r="AN755" s="33" t="n">
        <f aca="false">IF(ISERROR(XIRR(B755:AJ755,IRRDates)),-1,XIRR(B755:AJ755,IRRDates))</f>
        <v>0.0541580866741821</v>
      </c>
      <c r="AO755" s="9" t="n">
        <f aca="false">SUMPRODUCT(B755:AJ755,PVRf)</f>
        <v>0</v>
      </c>
      <c r="AP755" s="9" t="n">
        <f aca="false">MIN(0,AO755-$AO$1004)^2</f>
        <v>0</v>
      </c>
      <c r="AQ755" s="9" t="n">
        <f aca="false">MAX(0,AO755-$AO$1004)^2</f>
        <v>0</v>
      </c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20"/>
      <c r="CM755" s="20"/>
      <c r="CN755" s="20"/>
      <c r="CO755" s="20"/>
      <c r="CP755" s="20"/>
    </row>
    <row r="756" customFormat="false" ht="11.25" hidden="false" customHeight="false" outlineLevel="0" collapsed="false">
      <c r="A756" s="1" t="n">
        <v>754</v>
      </c>
      <c r="B756" s="9" t="n">
        <f aca="false">+Outflows!B756+Fees!B756+'Ongoing Cash Flows'!B756+'Terminal Value'!B756</f>
        <v>-103518.995576584</v>
      </c>
      <c r="C756" s="9" t="n">
        <f aca="false">+Outflows!C756+Fees!C756+'Ongoing Cash Flows'!C756+'Terminal Value'!C756</f>
        <v>14364.2220957478</v>
      </c>
      <c r="D756" s="9" t="n">
        <f aca="false">+Outflows!D756+Fees!D756+'Ongoing Cash Flows'!D756+'Terminal Value'!D756</f>
        <v>12495.0359570963</v>
      </c>
      <c r="E756" s="9" t="n">
        <f aca="false">+Outflows!E756+Fees!E756+'Ongoing Cash Flows'!E756+'Terminal Value'!E756</f>
        <v>10451.8100699344</v>
      </c>
      <c r="F756" s="9" t="n">
        <f aca="false">+Outflows!F756+Fees!F756+'Ongoing Cash Flows'!F756+'Terminal Value'!F756</f>
        <v>10019.022705905</v>
      </c>
      <c r="G756" s="9" t="n">
        <f aca="false">+Outflows!G756+Fees!G756+'Ongoing Cash Flows'!G756+'Terminal Value'!G756</f>
        <v>9808.98853722697</v>
      </c>
      <c r="H756" s="9" t="n">
        <f aca="false">+Outflows!H756+Fees!H756+'Ongoing Cash Flows'!H756+'Terminal Value'!H756</f>
        <v>8718.95112607808</v>
      </c>
      <c r="I756" s="9" t="n">
        <f aca="false">+Outflows!I756+Fees!I756+'Ongoing Cash Flows'!I756+'Terminal Value'!I756</f>
        <v>8555.98933349739</v>
      </c>
      <c r="J756" s="9" t="n">
        <f aca="false">+Outflows!J756+Fees!J756+'Ongoing Cash Flows'!J756+'Terminal Value'!J756</f>
        <v>8543.5551309624</v>
      </c>
      <c r="K756" s="9" t="n">
        <f aca="false">+Outflows!K756+Fees!K756+'Ongoing Cash Flows'!K756+'Terminal Value'!K756</f>
        <v>8534.77272089938</v>
      </c>
      <c r="L756" s="9" t="n">
        <f aca="false">+Outflows!L756+Fees!L756+'Ongoing Cash Flows'!L756+'Terminal Value'!L756</f>
        <v>8535.62719608199</v>
      </c>
      <c r="M756" s="9" t="n">
        <f aca="false">+Outflows!M756+Fees!M756+'Ongoing Cash Flows'!M756+'Terminal Value'!M756</f>
        <v>8507.99408659656</v>
      </c>
      <c r="N756" s="9" t="n">
        <f aca="false">+Outflows!N756+Fees!N756+'Ongoing Cash Flows'!N756+'Terminal Value'!N756</f>
        <v>8489.97446355008</v>
      </c>
      <c r="O756" s="9" t="n">
        <f aca="false">+Outflows!O756+Fees!O756+'Ongoing Cash Flows'!O756+'Terminal Value'!O756</f>
        <v>8164.22376946469</v>
      </c>
      <c r="P756" s="9" t="n">
        <f aca="false">+Outflows!P756+Fees!P756+'Ongoing Cash Flows'!P756+'Terminal Value'!P756</f>
        <v>8055.99197802426</v>
      </c>
      <c r="Q756" s="9" t="n">
        <f aca="false">+Outflows!Q756+Fees!Q756+'Ongoing Cash Flows'!Q756+'Terminal Value'!Q756</f>
        <v>8027.8087246371</v>
      </c>
      <c r="R756" s="9" t="n">
        <f aca="false">+Outflows!R756+Fees!R756+'Ongoing Cash Flows'!R756+'Terminal Value'!R756</f>
        <v>1187.32147166519</v>
      </c>
      <c r="S756" s="9" t="n">
        <f aca="false">+Outflows!S756+Fees!S756+'Ongoing Cash Flows'!S756+'Terminal Value'!S756</f>
        <v>0</v>
      </c>
      <c r="T756" s="9" t="n">
        <f aca="false">+Outflows!T756+Fees!T756+'Ongoing Cash Flows'!T756+'Terminal Value'!T756</f>
        <v>0</v>
      </c>
      <c r="U756" s="9" t="n">
        <f aca="false">+Outflows!U756+Fees!U756+'Ongoing Cash Flows'!U756+'Terminal Value'!U756</f>
        <v>0</v>
      </c>
      <c r="V756" s="9" t="n">
        <f aca="false">+Outflows!V756+Fees!V756+'Ongoing Cash Flows'!V756+'Terminal Value'!V756</f>
        <v>0</v>
      </c>
      <c r="W756" s="9" t="n">
        <f aca="false">+Outflows!W756+Fees!W756+'Ongoing Cash Flows'!W756+'Terminal Value'!W756</f>
        <v>0</v>
      </c>
      <c r="X756" s="9" t="n">
        <f aca="false">+Outflows!X756+Fees!X756+'Ongoing Cash Flows'!X756+'Terminal Value'!X756</f>
        <v>0</v>
      </c>
      <c r="Y756" s="9" t="n">
        <f aca="false">+Outflows!Y756+Fees!Y756+'Ongoing Cash Flows'!Y756+'Terminal Value'!Y756</f>
        <v>0</v>
      </c>
      <c r="Z756" s="9" t="n">
        <f aca="false">+Outflows!Z756+Fees!Z756+'Ongoing Cash Flows'!Z756+'Terminal Value'!Z756</f>
        <v>0</v>
      </c>
      <c r="AA756" s="9" t="n">
        <f aca="false">+Outflows!AA756+Fees!AA756+'Ongoing Cash Flows'!AA756+'Terminal Value'!AA756</f>
        <v>0</v>
      </c>
      <c r="AB756" s="9" t="n">
        <f aca="false">+Outflows!AB756+Fees!AB756+'Ongoing Cash Flows'!AB756+'Terminal Value'!AB756</f>
        <v>0</v>
      </c>
      <c r="AC756" s="9" t="n">
        <f aca="false">+Outflows!AC756+Fees!AC756+'Ongoing Cash Flows'!AC756+'Terminal Value'!AC756</f>
        <v>0</v>
      </c>
      <c r="AD756" s="9" t="n">
        <f aca="false">+Outflows!AD756+Fees!AD756+'Ongoing Cash Flows'!AD756+'Terminal Value'!AD756</f>
        <v>0</v>
      </c>
      <c r="AE756" s="9" t="n">
        <f aca="false">+Outflows!AE756+Fees!AE756+'Ongoing Cash Flows'!AE756+'Terminal Value'!AE756</f>
        <v>0</v>
      </c>
      <c r="AF756" s="9" t="n">
        <f aca="false">+Outflows!AF756+Fees!AF756+'Ongoing Cash Flows'!AF756+'Terminal Value'!AF756</f>
        <v>0</v>
      </c>
      <c r="AG756" s="9" t="n">
        <f aca="false">+Outflows!AG756+Fees!AG756+'Ongoing Cash Flows'!AG756+'Terminal Value'!AG756</f>
        <v>0</v>
      </c>
      <c r="AH756" s="9" t="n">
        <f aca="false">+Outflows!AH756+Fees!AH756+'Ongoing Cash Flows'!AH756+'Terminal Value'!AH756</f>
        <v>0</v>
      </c>
      <c r="AI756" s="9" t="n">
        <f aca="false">+Outflows!AI756+Fees!AI756+'Ongoing Cash Flows'!AI756+'Terminal Value'!AI756</f>
        <v>0</v>
      </c>
      <c r="AJ756" s="9" t="n">
        <f aca="false">+Outflows!AJ756+Fees!AJ756+'Ongoing Cash Flows'!AJ756+'Terminal Value'!AJ756</f>
        <v>0</v>
      </c>
      <c r="AK756" s="9"/>
      <c r="AL756" s="1"/>
      <c r="AM756" s="32"/>
      <c r="AN756" s="33" t="n">
        <f aca="false">IF(ISERROR(XIRR(B756:AJ756,IRRDates)),-1,XIRR(B756:AJ756,IRRDates))</f>
        <v>0.0469194336335231</v>
      </c>
      <c r="AO756" s="9" t="n">
        <f aca="false">SUMPRODUCT(B756:AJ756,PVRf)</f>
        <v>0</v>
      </c>
      <c r="AP756" s="9" t="n">
        <f aca="false">MIN(0,AO756-$AO$1004)^2</f>
        <v>0</v>
      </c>
      <c r="AQ756" s="9" t="n">
        <f aca="false">MAX(0,AO756-$AO$1004)^2</f>
        <v>0</v>
      </c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20"/>
      <c r="CM756" s="20"/>
      <c r="CN756" s="20"/>
      <c r="CO756" s="20"/>
      <c r="CP756" s="20"/>
    </row>
    <row r="757" customFormat="false" ht="11.25" hidden="false" customHeight="false" outlineLevel="0" collapsed="false">
      <c r="A757" s="1" t="n">
        <v>755</v>
      </c>
      <c r="B757" s="9" t="n">
        <f aca="false">+Outflows!B757+Fees!B757+'Ongoing Cash Flows'!B757+'Terminal Value'!B757</f>
        <v>-85782.3337373148</v>
      </c>
      <c r="C757" s="9" t="n">
        <f aca="false">+Outflows!C757+Fees!C757+'Ongoing Cash Flows'!C757+'Terminal Value'!C757</f>
        <v>14005.5853817255</v>
      </c>
      <c r="D757" s="9" t="n">
        <f aca="false">+Outflows!D757+Fees!D757+'Ongoing Cash Flows'!D757+'Terminal Value'!D757</f>
        <v>11748.4818846439</v>
      </c>
      <c r="E757" s="9" t="n">
        <f aca="false">+Outflows!E757+Fees!E757+'Ongoing Cash Flows'!E757+'Terminal Value'!E757</f>
        <v>9768.03400210248</v>
      </c>
      <c r="F757" s="9" t="n">
        <f aca="false">+Outflows!F757+Fees!F757+'Ongoing Cash Flows'!F757+'Terminal Value'!F757</f>
        <v>9538.08599150097</v>
      </c>
      <c r="G757" s="9" t="n">
        <f aca="false">+Outflows!G757+Fees!G757+'Ongoing Cash Flows'!G757+'Terminal Value'!G757</f>
        <v>9130.84379500791</v>
      </c>
      <c r="H757" s="9" t="n">
        <f aca="false">+Outflows!H757+Fees!H757+'Ongoing Cash Flows'!H757+'Terminal Value'!H757</f>
        <v>8289.32944620845</v>
      </c>
      <c r="I757" s="9" t="n">
        <f aca="false">+Outflows!I757+Fees!I757+'Ongoing Cash Flows'!I757+'Terminal Value'!I757</f>
        <v>8149.12450023402</v>
      </c>
      <c r="J757" s="9" t="n">
        <f aca="false">+Outflows!J757+Fees!J757+'Ongoing Cash Flows'!J757+'Terminal Value'!J757</f>
        <v>8136.69029769903</v>
      </c>
      <c r="K757" s="9" t="n">
        <f aca="false">+Outflows!K757+Fees!K757+'Ongoing Cash Flows'!K757+'Terminal Value'!K757</f>
        <v>8127.2182862237</v>
      </c>
      <c r="L757" s="9" t="n">
        <f aca="false">+Outflows!L757+Fees!L757+'Ongoing Cash Flows'!L757+'Terminal Value'!L757</f>
        <v>8128.76236281862</v>
      </c>
      <c r="M757" s="9" t="n">
        <f aca="false">+Outflows!M757+Fees!M757+'Ongoing Cash Flows'!M757+'Terminal Value'!M757</f>
        <v>8100.43965192088</v>
      </c>
      <c r="N757" s="9" t="n">
        <f aca="false">+Outflows!N757+Fees!N757+'Ongoing Cash Flows'!N757+'Terminal Value'!N757</f>
        <v>8083.10963028672</v>
      </c>
      <c r="O757" s="9" t="n">
        <f aca="false">+Outflows!O757+Fees!O757+'Ongoing Cash Flows'!O757+'Terminal Value'!O757</f>
        <v>7756.66933478901</v>
      </c>
      <c r="P757" s="9" t="n">
        <f aca="false">+Outflows!P757+Fees!P757+'Ongoing Cash Flows'!P757+'Terminal Value'!P757</f>
        <v>7649.12714476089</v>
      </c>
      <c r="Q757" s="9" t="n">
        <f aca="false">+Outflows!Q757+Fees!Q757+'Ongoing Cash Flows'!Q757+'Terminal Value'!Q757</f>
        <v>7620.25428996142</v>
      </c>
      <c r="R757" s="9" t="n">
        <f aca="false">+Outflows!R757+Fees!R757+'Ongoing Cash Flows'!R757+'Terminal Value'!R757</f>
        <v>983.889055033506</v>
      </c>
      <c r="S757" s="9" t="n">
        <f aca="false">+Outflows!S757+Fees!S757+'Ongoing Cash Flows'!S757+'Terminal Value'!S757</f>
        <v>0</v>
      </c>
      <c r="T757" s="9" t="n">
        <f aca="false">+Outflows!T757+Fees!T757+'Ongoing Cash Flows'!T757+'Terminal Value'!T757</f>
        <v>0</v>
      </c>
      <c r="U757" s="9" t="n">
        <f aca="false">+Outflows!U757+Fees!U757+'Ongoing Cash Flows'!U757+'Terminal Value'!U757</f>
        <v>0</v>
      </c>
      <c r="V757" s="9" t="n">
        <f aca="false">+Outflows!V757+Fees!V757+'Ongoing Cash Flows'!V757+'Terminal Value'!V757</f>
        <v>0</v>
      </c>
      <c r="W757" s="9" t="n">
        <f aca="false">+Outflows!W757+Fees!W757+'Ongoing Cash Flows'!W757+'Terminal Value'!W757</f>
        <v>0</v>
      </c>
      <c r="X757" s="9" t="n">
        <f aca="false">+Outflows!X757+Fees!X757+'Ongoing Cash Flows'!X757+'Terminal Value'!X757</f>
        <v>0</v>
      </c>
      <c r="Y757" s="9" t="n">
        <f aca="false">+Outflows!Y757+Fees!Y757+'Ongoing Cash Flows'!Y757+'Terminal Value'!Y757</f>
        <v>0</v>
      </c>
      <c r="Z757" s="9" t="n">
        <f aca="false">+Outflows!Z757+Fees!Z757+'Ongoing Cash Flows'!Z757+'Terminal Value'!Z757</f>
        <v>0</v>
      </c>
      <c r="AA757" s="9" t="n">
        <f aca="false">+Outflows!AA757+Fees!AA757+'Ongoing Cash Flows'!AA757+'Terminal Value'!AA757</f>
        <v>0</v>
      </c>
      <c r="AB757" s="9" t="n">
        <f aca="false">+Outflows!AB757+Fees!AB757+'Ongoing Cash Flows'!AB757+'Terminal Value'!AB757</f>
        <v>0</v>
      </c>
      <c r="AC757" s="9" t="n">
        <f aca="false">+Outflows!AC757+Fees!AC757+'Ongoing Cash Flows'!AC757+'Terminal Value'!AC757</f>
        <v>0</v>
      </c>
      <c r="AD757" s="9" t="n">
        <f aca="false">+Outflows!AD757+Fees!AD757+'Ongoing Cash Flows'!AD757+'Terminal Value'!AD757</f>
        <v>0</v>
      </c>
      <c r="AE757" s="9" t="n">
        <f aca="false">+Outflows!AE757+Fees!AE757+'Ongoing Cash Flows'!AE757+'Terminal Value'!AE757</f>
        <v>0</v>
      </c>
      <c r="AF757" s="9" t="n">
        <f aca="false">+Outflows!AF757+Fees!AF757+'Ongoing Cash Flows'!AF757+'Terminal Value'!AF757</f>
        <v>0</v>
      </c>
      <c r="AG757" s="9" t="n">
        <f aca="false">+Outflows!AG757+Fees!AG757+'Ongoing Cash Flows'!AG757+'Terminal Value'!AG757</f>
        <v>0</v>
      </c>
      <c r="AH757" s="9" t="n">
        <f aca="false">+Outflows!AH757+Fees!AH757+'Ongoing Cash Flows'!AH757+'Terminal Value'!AH757</f>
        <v>0</v>
      </c>
      <c r="AI757" s="9" t="n">
        <f aca="false">+Outflows!AI757+Fees!AI757+'Ongoing Cash Flows'!AI757+'Terminal Value'!AI757</f>
        <v>0</v>
      </c>
      <c r="AJ757" s="9" t="n">
        <f aca="false">+Outflows!AJ757+Fees!AJ757+'Ongoing Cash Flows'!AJ757+'Terminal Value'!AJ757</f>
        <v>0</v>
      </c>
      <c r="AK757" s="9"/>
      <c r="AL757" s="1"/>
      <c r="AM757" s="32"/>
      <c r="AN757" s="33" t="n">
        <f aca="false">IF(ISERROR(XIRR(B757:AJ757,IRRDates)),-1,XIRR(B757:AJ757,IRRDates))</f>
        <v>0.0698113080012063</v>
      </c>
      <c r="AO757" s="9" t="n">
        <f aca="false">SUMPRODUCT(B757:AJ757,PVRf)</f>
        <v>0</v>
      </c>
      <c r="AP757" s="9" t="n">
        <f aca="false">MIN(0,AO757-$AO$1004)^2</f>
        <v>0</v>
      </c>
      <c r="AQ757" s="9" t="n">
        <f aca="false">MAX(0,AO757-$AO$1004)^2</f>
        <v>0</v>
      </c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20"/>
      <c r="CM757" s="20"/>
      <c r="CN757" s="20"/>
      <c r="CO757" s="20"/>
      <c r="CP757" s="20"/>
    </row>
    <row r="758" customFormat="false" ht="11.25" hidden="false" customHeight="false" outlineLevel="0" collapsed="false">
      <c r="A758" s="1" t="n">
        <v>756</v>
      </c>
      <c r="B758" s="9" t="n">
        <f aca="false">+Outflows!B758+Fees!B758+'Ongoing Cash Flows'!B758+'Terminal Value'!B758</f>
        <v>-89140.1144016721</v>
      </c>
      <c r="C758" s="9" t="n">
        <f aca="false">+Outflows!C758+Fees!C758+'Ongoing Cash Flows'!C758+'Terminal Value'!C758</f>
        <v>14027.0594000104</v>
      </c>
      <c r="D758" s="9" t="n">
        <f aca="false">+Outflows!D758+Fees!D758+'Ongoing Cash Flows'!D758+'Terminal Value'!D758</f>
        <v>11961.3584082816</v>
      </c>
      <c r="E758" s="9" t="n">
        <f aca="false">+Outflows!E758+Fees!E758+'Ongoing Cash Flows'!E758+'Terminal Value'!E758</f>
        <v>10031.2972682495</v>
      </c>
      <c r="F758" s="9" t="n">
        <f aca="false">+Outflows!F758+Fees!F758+'Ongoing Cash Flows'!F758+'Terminal Value'!F758</f>
        <v>9510.57473192504</v>
      </c>
      <c r="G758" s="9" t="n">
        <f aca="false">+Outflows!G758+Fees!G758+'Ongoing Cash Flows'!G758+'Terminal Value'!G758</f>
        <v>9260.44057628301</v>
      </c>
      <c r="H758" s="9" t="n">
        <f aca="false">+Outflows!H758+Fees!H758+'Ongoing Cash Flows'!H758+'Terminal Value'!H758</f>
        <v>8370.66241532787</v>
      </c>
      <c r="I758" s="9" t="n">
        <f aca="false">+Outflows!I758+Fees!I758+'Ongoing Cash Flows'!I758+'Terminal Value'!I758</f>
        <v>8226.14930244985</v>
      </c>
      <c r="J758" s="9" t="n">
        <f aca="false">+Outflows!J758+Fees!J758+'Ongoing Cash Flows'!J758+'Terminal Value'!J758</f>
        <v>8213.71509991486</v>
      </c>
      <c r="K758" s="9" t="n">
        <f aca="false">+Outflows!K758+Fees!K758+'Ongoing Cash Flows'!K758+'Terminal Value'!K758</f>
        <v>8204.37363895175</v>
      </c>
      <c r="L758" s="9" t="n">
        <f aca="false">+Outflows!L758+Fees!L758+'Ongoing Cash Flows'!L758+'Terminal Value'!L758</f>
        <v>8205.78716503445</v>
      </c>
      <c r="M758" s="9" t="n">
        <f aca="false">+Outflows!M758+Fees!M758+'Ongoing Cash Flows'!M758+'Terminal Value'!M758</f>
        <v>8177.59500464893</v>
      </c>
      <c r="N758" s="9" t="n">
        <f aca="false">+Outflows!N758+Fees!N758+'Ongoing Cash Flows'!N758+'Terminal Value'!N758</f>
        <v>8160.13443250254</v>
      </c>
      <c r="O758" s="9" t="n">
        <f aca="false">+Outflows!O758+Fees!O758+'Ongoing Cash Flows'!O758+'Terminal Value'!O758</f>
        <v>7833.82468751707</v>
      </c>
      <c r="P758" s="9" t="n">
        <f aca="false">+Outflows!P758+Fees!P758+'Ongoing Cash Flows'!P758+'Terminal Value'!P758</f>
        <v>7726.15194697672</v>
      </c>
      <c r="Q758" s="9" t="n">
        <f aca="false">+Outflows!Q758+Fees!Q758+'Ongoing Cash Flows'!Q758+'Terminal Value'!Q758</f>
        <v>7697.40964268947</v>
      </c>
      <c r="R758" s="9" t="n">
        <f aca="false">+Outflows!R758+Fees!R758+'Ongoing Cash Flows'!R758+'Terminal Value'!R758</f>
        <v>1022.40145614142</v>
      </c>
      <c r="S758" s="9" t="n">
        <f aca="false">+Outflows!S758+Fees!S758+'Ongoing Cash Flows'!S758+'Terminal Value'!S758</f>
        <v>0</v>
      </c>
      <c r="T758" s="9" t="n">
        <f aca="false">+Outflows!T758+Fees!T758+'Ongoing Cash Flows'!T758+'Terminal Value'!T758</f>
        <v>0</v>
      </c>
      <c r="U758" s="9" t="n">
        <f aca="false">+Outflows!U758+Fees!U758+'Ongoing Cash Flows'!U758+'Terminal Value'!U758</f>
        <v>0</v>
      </c>
      <c r="V758" s="9" t="n">
        <f aca="false">+Outflows!V758+Fees!V758+'Ongoing Cash Flows'!V758+'Terminal Value'!V758</f>
        <v>0</v>
      </c>
      <c r="W758" s="9" t="n">
        <f aca="false">+Outflows!W758+Fees!W758+'Ongoing Cash Flows'!W758+'Terminal Value'!W758</f>
        <v>0</v>
      </c>
      <c r="X758" s="9" t="n">
        <f aca="false">+Outflows!X758+Fees!X758+'Ongoing Cash Flows'!X758+'Terminal Value'!X758</f>
        <v>0</v>
      </c>
      <c r="Y758" s="9" t="n">
        <f aca="false">+Outflows!Y758+Fees!Y758+'Ongoing Cash Flows'!Y758+'Terminal Value'!Y758</f>
        <v>0</v>
      </c>
      <c r="Z758" s="9" t="n">
        <f aca="false">+Outflows!Z758+Fees!Z758+'Ongoing Cash Flows'!Z758+'Terminal Value'!Z758</f>
        <v>0</v>
      </c>
      <c r="AA758" s="9" t="n">
        <f aca="false">+Outflows!AA758+Fees!AA758+'Ongoing Cash Flows'!AA758+'Terminal Value'!AA758</f>
        <v>0</v>
      </c>
      <c r="AB758" s="9" t="n">
        <f aca="false">+Outflows!AB758+Fees!AB758+'Ongoing Cash Flows'!AB758+'Terminal Value'!AB758</f>
        <v>0</v>
      </c>
      <c r="AC758" s="9" t="n">
        <f aca="false">+Outflows!AC758+Fees!AC758+'Ongoing Cash Flows'!AC758+'Terminal Value'!AC758</f>
        <v>0</v>
      </c>
      <c r="AD758" s="9" t="n">
        <f aca="false">+Outflows!AD758+Fees!AD758+'Ongoing Cash Flows'!AD758+'Terminal Value'!AD758</f>
        <v>0</v>
      </c>
      <c r="AE758" s="9" t="n">
        <f aca="false">+Outflows!AE758+Fees!AE758+'Ongoing Cash Flows'!AE758+'Terminal Value'!AE758</f>
        <v>0</v>
      </c>
      <c r="AF758" s="9" t="n">
        <f aca="false">+Outflows!AF758+Fees!AF758+'Ongoing Cash Flows'!AF758+'Terminal Value'!AF758</f>
        <v>0</v>
      </c>
      <c r="AG758" s="9" t="n">
        <f aca="false">+Outflows!AG758+Fees!AG758+'Ongoing Cash Flows'!AG758+'Terminal Value'!AG758</f>
        <v>0</v>
      </c>
      <c r="AH758" s="9" t="n">
        <f aca="false">+Outflows!AH758+Fees!AH758+'Ongoing Cash Flows'!AH758+'Terminal Value'!AH758</f>
        <v>0</v>
      </c>
      <c r="AI758" s="9" t="n">
        <f aca="false">+Outflows!AI758+Fees!AI758+'Ongoing Cash Flows'!AI758+'Terminal Value'!AI758</f>
        <v>0</v>
      </c>
      <c r="AJ758" s="9" t="n">
        <f aca="false">+Outflows!AJ758+Fees!AJ758+'Ongoing Cash Flows'!AJ758+'Terminal Value'!AJ758</f>
        <v>0</v>
      </c>
      <c r="AK758" s="9"/>
      <c r="AL758" s="1"/>
      <c r="AM758" s="32"/>
      <c r="AN758" s="33" t="n">
        <f aca="false">IF(ISERROR(XIRR(B758:AJ758,IRRDates)),-1,XIRR(B758:AJ758,IRRDates))</f>
        <v>0.0649431032083041</v>
      </c>
      <c r="AO758" s="9" t="n">
        <f aca="false">SUMPRODUCT(B758:AJ758,PVRf)</f>
        <v>0</v>
      </c>
      <c r="AP758" s="9" t="n">
        <f aca="false">MIN(0,AO758-$AO$1004)^2</f>
        <v>0</v>
      </c>
      <c r="AQ758" s="9" t="n">
        <f aca="false">MAX(0,AO758-$AO$1004)^2</f>
        <v>0</v>
      </c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20"/>
      <c r="CM758" s="20"/>
      <c r="CN758" s="20"/>
      <c r="CO758" s="20"/>
      <c r="CP758" s="20"/>
    </row>
    <row r="759" customFormat="false" ht="11.25" hidden="false" customHeight="false" outlineLevel="0" collapsed="false">
      <c r="A759" s="1" t="n">
        <v>757</v>
      </c>
      <c r="B759" s="9" t="n">
        <f aca="false">+Outflows!B759+Fees!B759+'Ongoing Cash Flows'!B759+'Terminal Value'!B759</f>
        <v>-96419.6835953555</v>
      </c>
      <c r="C759" s="9" t="n">
        <f aca="false">+Outflows!C759+Fees!C759+'Ongoing Cash Flows'!C759+'Terminal Value'!C759</f>
        <v>14118.1539087412</v>
      </c>
      <c r="D759" s="9" t="n">
        <f aca="false">+Outflows!D759+Fees!D759+'Ongoing Cash Flows'!D759+'Terminal Value'!D759</f>
        <v>12192.2383870437</v>
      </c>
      <c r="E759" s="9" t="n">
        <f aca="false">+Outflows!E759+Fees!E759+'Ongoing Cash Flows'!E759+'Terminal Value'!E759</f>
        <v>10262.6824425368</v>
      </c>
      <c r="F759" s="9" t="n">
        <f aca="false">+Outflows!F759+Fees!F759+'Ongoing Cash Flows'!F759+'Terminal Value'!F759</f>
        <v>9858.55543775513</v>
      </c>
      <c r="G759" s="9" t="n">
        <f aca="false">+Outflows!G759+Fees!G759+'Ongoing Cash Flows'!G759+'Terminal Value'!G759</f>
        <v>9473.29294868188</v>
      </c>
      <c r="H759" s="9" t="n">
        <f aca="false">+Outflows!H759+Fees!H759+'Ongoing Cash Flows'!H759+'Terminal Value'!H759</f>
        <v>8546.98988743388</v>
      </c>
      <c r="I759" s="9" t="n">
        <f aca="false">+Outflows!I759+Fees!I759+'Ongoing Cash Flows'!I759+'Terminal Value'!I759</f>
        <v>8393.13679609759</v>
      </c>
      <c r="J759" s="9" t="n">
        <f aca="false">+Outflows!J759+Fees!J759+'Ongoing Cash Flows'!J759+'Terminal Value'!J759</f>
        <v>8380.7025935626</v>
      </c>
      <c r="K759" s="9" t="n">
        <f aca="false">+Outflows!K759+Fees!K759+'Ongoing Cash Flows'!K759+'Terminal Value'!K759</f>
        <v>8371.64416224974</v>
      </c>
      <c r="L759" s="9" t="n">
        <f aca="false">+Outflows!L759+Fees!L759+'Ongoing Cash Flows'!L759+'Terminal Value'!L759</f>
        <v>8372.77465868219</v>
      </c>
      <c r="M759" s="9" t="n">
        <f aca="false">+Outflows!M759+Fees!M759+'Ongoing Cash Flows'!M759+'Terminal Value'!M759</f>
        <v>8344.86552794692</v>
      </c>
      <c r="N759" s="9" t="n">
        <f aca="false">+Outflows!N759+Fees!N759+'Ongoing Cash Flows'!N759+'Terminal Value'!N759</f>
        <v>8327.12192615028</v>
      </c>
      <c r="O759" s="9" t="n">
        <f aca="false">+Outflows!O759+Fees!O759+'Ongoing Cash Flows'!O759+'Terminal Value'!O759</f>
        <v>8001.09521081506</v>
      </c>
      <c r="P759" s="9" t="n">
        <f aca="false">+Outflows!P759+Fees!P759+'Ongoing Cash Flows'!P759+'Terminal Value'!P759</f>
        <v>7893.13944062446</v>
      </c>
      <c r="Q759" s="9" t="n">
        <f aca="false">+Outflows!Q759+Fees!Q759+'Ongoing Cash Flows'!Q759+'Terminal Value'!Q759</f>
        <v>7864.68016598746</v>
      </c>
      <c r="R759" s="9" t="n">
        <f aca="false">+Outflows!R759+Fees!R759+'Ongoing Cash Flows'!R759+'Terminal Value'!R759</f>
        <v>1105.89520296529</v>
      </c>
      <c r="S759" s="9" t="n">
        <f aca="false">+Outflows!S759+Fees!S759+'Ongoing Cash Flows'!S759+'Terminal Value'!S759</f>
        <v>0</v>
      </c>
      <c r="T759" s="9" t="n">
        <f aca="false">+Outflows!T759+Fees!T759+'Ongoing Cash Flows'!T759+'Terminal Value'!T759</f>
        <v>0</v>
      </c>
      <c r="U759" s="9" t="n">
        <f aca="false">+Outflows!U759+Fees!U759+'Ongoing Cash Flows'!U759+'Terminal Value'!U759</f>
        <v>0</v>
      </c>
      <c r="V759" s="9" t="n">
        <f aca="false">+Outflows!V759+Fees!V759+'Ongoing Cash Flows'!V759+'Terminal Value'!V759</f>
        <v>0</v>
      </c>
      <c r="W759" s="9" t="n">
        <f aca="false">+Outflows!W759+Fees!W759+'Ongoing Cash Flows'!W759+'Terminal Value'!W759</f>
        <v>0</v>
      </c>
      <c r="X759" s="9" t="n">
        <f aca="false">+Outflows!X759+Fees!X759+'Ongoing Cash Flows'!X759+'Terminal Value'!X759</f>
        <v>0</v>
      </c>
      <c r="Y759" s="9" t="n">
        <f aca="false">+Outflows!Y759+Fees!Y759+'Ongoing Cash Flows'!Y759+'Terminal Value'!Y759</f>
        <v>0</v>
      </c>
      <c r="Z759" s="9" t="n">
        <f aca="false">+Outflows!Z759+Fees!Z759+'Ongoing Cash Flows'!Z759+'Terminal Value'!Z759</f>
        <v>0</v>
      </c>
      <c r="AA759" s="9" t="n">
        <f aca="false">+Outflows!AA759+Fees!AA759+'Ongoing Cash Flows'!AA759+'Terminal Value'!AA759</f>
        <v>0</v>
      </c>
      <c r="AB759" s="9" t="n">
        <f aca="false">+Outflows!AB759+Fees!AB759+'Ongoing Cash Flows'!AB759+'Terminal Value'!AB759</f>
        <v>0</v>
      </c>
      <c r="AC759" s="9" t="n">
        <f aca="false">+Outflows!AC759+Fees!AC759+'Ongoing Cash Flows'!AC759+'Terminal Value'!AC759</f>
        <v>0</v>
      </c>
      <c r="AD759" s="9" t="n">
        <f aca="false">+Outflows!AD759+Fees!AD759+'Ongoing Cash Flows'!AD759+'Terminal Value'!AD759</f>
        <v>0</v>
      </c>
      <c r="AE759" s="9" t="n">
        <f aca="false">+Outflows!AE759+Fees!AE759+'Ongoing Cash Flows'!AE759+'Terminal Value'!AE759</f>
        <v>0</v>
      </c>
      <c r="AF759" s="9" t="n">
        <f aca="false">+Outflows!AF759+Fees!AF759+'Ongoing Cash Flows'!AF759+'Terminal Value'!AF759</f>
        <v>0</v>
      </c>
      <c r="AG759" s="9" t="n">
        <f aca="false">+Outflows!AG759+Fees!AG759+'Ongoing Cash Flows'!AG759+'Terminal Value'!AG759</f>
        <v>0</v>
      </c>
      <c r="AH759" s="9" t="n">
        <f aca="false">+Outflows!AH759+Fees!AH759+'Ongoing Cash Flows'!AH759+'Terminal Value'!AH759</f>
        <v>0</v>
      </c>
      <c r="AI759" s="9" t="n">
        <f aca="false">+Outflows!AI759+Fees!AI759+'Ongoing Cash Flows'!AI759+'Terminal Value'!AI759</f>
        <v>0</v>
      </c>
      <c r="AJ759" s="9" t="n">
        <f aca="false">+Outflows!AJ759+Fees!AJ759+'Ongoing Cash Flows'!AJ759+'Terminal Value'!AJ759</f>
        <v>0</v>
      </c>
      <c r="AK759" s="9"/>
      <c r="AL759" s="1"/>
      <c r="AM759" s="32"/>
      <c r="AN759" s="33" t="n">
        <f aca="false">IF(ISERROR(XIRR(B759:AJ759,IRRDates)),-1,XIRR(B759:AJ759,IRRDates))</f>
        <v>0.0551068170038552</v>
      </c>
      <c r="AO759" s="9" t="n">
        <f aca="false">SUMPRODUCT(B759:AJ759,PVRf)</f>
        <v>0</v>
      </c>
      <c r="AP759" s="9" t="n">
        <f aca="false">MIN(0,AO759-$AO$1004)^2</f>
        <v>0</v>
      </c>
      <c r="AQ759" s="9" t="n">
        <f aca="false">MAX(0,AO759-$AO$1004)^2</f>
        <v>0</v>
      </c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20"/>
      <c r="CM759" s="20"/>
      <c r="CN759" s="20"/>
      <c r="CO759" s="20"/>
      <c r="CP759" s="20"/>
    </row>
    <row r="760" customFormat="false" ht="11.25" hidden="false" customHeight="false" outlineLevel="0" collapsed="false">
      <c r="A760" s="1" t="n">
        <v>758</v>
      </c>
      <c r="B760" s="9" t="n">
        <f aca="false">+Outflows!B760+Fees!B760+'Ongoing Cash Flows'!B760+'Terminal Value'!B760</f>
        <v>-97815.6907920333</v>
      </c>
      <c r="C760" s="9" t="n">
        <f aca="false">+Outflows!C760+Fees!C760+'Ongoing Cash Flows'!C760+'Terminal Value'!C760</f>
        <v>14168.4465519661</v>
      </c>
      <c r="D760" s="9" t="n">
        <f aca="false">+Outflows!D760+Fees!D760+'Ongoing Cash Flows'!D760+'Terminal Value'!D760</f>
        <v>12259.1619497159</v>
      </c>
      <c r="E760" s="9" t="n">
        <f aca="false">+Outflows!E760+Fees!E760+'Ongoing Cash Flows'!E760+'Terminal Value'!E760</f>
        <v>10316.1781438029</v>
      </c>
      <c r="F760" s="9" t="n">
        <f aca="false">+Outflows!F760+Fees!F760+'Ongoing Cash Flows'!F760+'Terminal Value'!F760</f>
        <v>9854.6442962964</v>
      </c>
      <c r="G760" s="9" t="n">
        <f aca="false">+Outflows!G760+Fees!G760+'Ongoing Cash Flows'!G760+'Terminal Value'!G760</f>
        <v>9625.83598817428</v>
      </c>
      <c r="H760" s="9" t="n">
        <f aca="false">+Outflows!H760+Fees!H760+'Ongoing Cash Flows'!H760+'Terminal Value'!H760</f>
        <v>8580.80430879354</v>
      </c>
      <c r="I760" s="9" t="n">
        <f aca="false">+Outflows!I760+Fees!I760+'Ongoing Cash Flows'!I760+'Terminal Value'!I760</f>
        <v>8425.16008438362</v>
      </c>
      <c r="J760" s="9" t="n">
        <f aca="false">+Outflows!J760+Fees!J760+'Ongoing Cash Flows'!J760+'Terminal Value'!J760</f>
        <v>8412.72588184863</v>
      </c>
      <c r="K760" s="9" t="n">
        <f aca="false">+Outflows!K760+Fees!K760+'Ongoing Cash Flows'!K760+'Terminal Value'!K760</f>
        <v>8403.72172729558</v>
      </c>
      <c r="L760" s="9" t="n">
        <f aca="false">+Outflows!L760+Fees!L760+'Ongoing Cash Flows'!L760+'Terminal Value'!L760</f>
        <v>8404.79794696822</v>
      </c>
      <c r="M760" s="9" t="n">
        <f aca="false">+Outflows!M760+Fees!M760+'Ongoing Cash Flows'!M760+'Terminal Value'!M760</f>
        <v>8376.94309299276</v>
      </c>
      <c r="N760" s="9" t="n">
        <f aca="false">+Outflows!N760+Fees!N760+'Ongoing Cash Flows'!N760+'Terminal Value'!N760</f>
        <v>8359.14521443631</v>
      </c>
      <c r="O760" s="9" t="n">
        <f aca="false">+Outflows!O760+Fees!O760+'Ongoing Cash Flows'!O760+'Terminal Value'!O760</f>
        <v>8033.1727758609</v>
      </c>
      <c r="P760" s="9" t="n">
        <f aca="false">+Outflows!P760+Fees!P760+'Ongoing Cash Flows'!P760+'Terminal Value'!P760</f>
        <v>7925.16272891049</v>
      </c>
      <c r="Q760" s="9" t="n">
        <f aca="false">+Outflows!Q760+Fees!Q760+'Ongoing Cash Flows'!Q760+'Terminal Value'!Q760</f>
        <v>7896.7577310333</v>
      </c>
      <c r="R760" s="9" t="n">
        <f aca="false">+Outflows!R760+Fees!R760+'Ongoing Cash Flows'!R760+'Terminal Value'!R760</f>
        <v>1121.9068471083</v>
      </c>
      <c r="S760" s="9" t="n">
        <f aca="false">+Outflows!S760+Fees!S760+'Ongoing Cash Flows'!S760+'Terminal Value'!S760</f>
        <v>0</v>
      </c>
      <c r="T760" s="9" t="n">
        <f aca="false">+Outflows!T760+Fees!T760+'Ongoing Cash Flows'!T760+'Terminal Value'!T760</f>
        <v>0</v>
      </c>
      <c r="U760" s="9" t="n">
        <f aca="false">+Outflows!U760+Fees!U760+'Ongoing Cash Flows'!U760+'Terminal Value'!U760</f>
        <v>0</v>
      </c>
      <c r="V760" s="9" t="n">
        <f aca="false">+Outflows!V760+Fees!V760+'Ongoing Cash Flows'!V760+'Terminal Value'!V760</f>
        <v>0</v>
      </c>
      <c r="W760" s="9" t="n">
        <f aca="false">+Outflows!W760+Fees!W760+'Ongoing Cash Flows'!W760+'Terminal Value'!W760</f>
        <v>0</v>
      </c>
      <c r="X760" s="9" t="n">
        <f aca="false">+Outflows!X760+Fees!X760+'Ongoing Cash Flows'!X760+'Terminal Value'!X760</f>
        <v>0</v>
      </c>
      <c r="Y760" s="9" t="n">
        <f aca="false">+Outflows!Y760+Fees!Y760+'Ongoing Cash Flows'!Y760+'Terminal Value'!Y760</f>
        <v>0</v>
      </c>
      <c r="Z760" s="9" t="n">
        <f aca="false">+Outflows!Z760+Fees!Z760+'Ongoing Cash Flows'!Z760+'Terminal Value'!Z760</f>
        <v>0</v>
      </c>
      <c r="AA760" s="9" t="n">
        <f aca="false">+Outflows!AA760+Fees!AA760+'Ongoing Cash Flows'!AA760+'Terminal Value'!AA760</f>
        <v>0</v>
      </c>
      <c r="AB760" s="9" t="n">
        <f aca="false">+Outflows!AB760+Fees!AB760+'Ongoing Cash Flows'!AB760+'Terminal Value'!AB760</f>
        <v>0</v>
      </c>
      <c r="AC760" s="9" t="n">
        <f aca="false">+Outflows!AC760+Fees!AC760+'Ongoing Cash Flows'!AC760+'Terminal Value'!AC760</f>
        <v>0</v>
      </c>
      <c r="AD760" s="9" t="n">
        <f aca="false">+Outflows!AD760+Fees!AD760+'Ongoing Cash Flows'!AD760+'Terminal Value'!AD760</f>
        <v>0</v>
      </c>
      <c r="AE760" s="9" t="n">
        <f aca="false">+Outflows!AE760+Fees!AE760+'Ongoing Cash Flows'!AE760+'Terminal Value'!AE760</f>
        <v>0</v>
      </c>
      <c r="AF760" s="9" t="n">
        <f aca="false">+Outflows!AF760+Fees!AF760+'Ongoing Cash Flows'!AF760+'Terminal Value'!AF760</f>
        <v>0</v>
      </c>
      <c r="AG760" s="9" t="n">
        <f aca="false">+Outflows!AG760+Fees!AG760+'Ongoing Cash Flows'!AG760+'Terminal Value'!AG760</f>
        <v>0</v>
      </c>
      <c r="AH760" s="9" t="n">
        <f aca="false">+Outflows!AH760+Fees!AH760+'Ongoing Cash Flows'!AH760+'Terminal Value'!AH760</f>
        <v>0</v>
      </c>
      <c r="AI760" s="9" t="n">
        <f aca="false">+Outflows!AI760+Fees!AI760+'Ongoing Cash Flows'!AI760+'Terminal Value'!AI760</f>
        <v>0</v>
      </c>
      <c r="AJ760" s="9" t="n">
        <f aca="false">+Outflows!AJ760+Fees!AJ760+'Ongoing Cash Flows'!AJ760+'Terminal Value'!AJ760</f>
        <v>0</v>
      </c>
      <c r="AK760" s="9"/>
      <c r="AL760" s="1"/>
      <c r="AM760" s="32"/>
      <c r="AN760" s="33" t="n">
        <f aca="false">IF(ISERROR(XIRR(B760:AJ760,IRRDates)),-1,XIRR(B760:AJ760,IRRDates))</f>
        <v>0.0535171819270879</v>
      </c>
      <c r="AO760" s="9" t="n">
        <f aca="false">SUMPRODUCT(B760:AJ760,PVRf)</f>
        <v>0</v>
      </c>
      <c r="AP760" s="9" t="n">
        <f aca="false">MIN(0,AO760-$AO$1004)^2</f>
        <v>0</v>
      </c>
      <c r="AQ760" s="9" t="n">
        <f aca="false">MAX(0,AO760-$AO$1004)^2</f>
        <v>0</v>
      </c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20"/>
      <c r="CM760" s="20"/>
      <c r="CN760" s="20"/>
      <c r="CO760" s="20"/>
      <c r="CP760" s="20"/>
    </row>
    <row r="761" customFormat="false" ht="11.25" hidden="false" customHeight="false" outlineLevel="0" collapsed="false">
      <c r="A761" s="1" t="n">
        <v>759</v>
      </c>
      <c r="B761" s="9" t="n">
        <f aca="false">+Outflows!B761+Fees!B761+'Ongoing Cash Flows'!B761+'Terminal Value'!B761</f>
        <v>-101274.043365425</v>
      </c>
      <c r="C761" s="9" t="n">
        <f aca="false">+Outflows!C761+Fees!C761+'Ongoing Cash Flows'!C761+'Terminal Value'!C761</f>
        <v>14339.1546543815</v>
      </c>
      <c r="D761" s="9" t="n">
        <f aca="false">+Outflows!D761+Fees!D761+'Ongoing Cash Flows'!D761+'Terminal Value'!D761</f>
        <v>12413.0974786714</v>
      </c>
      <c r="E761" s="9" t="n">
        <f aca="false">+Outflows!E761+Fees!E761+'Ongoing Cash Flows'!E761+'Terminal Value'!E761</f>
        <v>10315.0142231721</v>
      </c>
      <c r="F761" s="9" t="n">
        <f aca="false">+Outflows!F761+Fees!F761+'Ongoing Cash Flows'!F761+'Terminal Value'!F761</f>
        <v>9751.2818474857</v>
      </c>
      <c r="G761" s="9" t="n">
        <f aca="false">+Outflows!G761+Fees!G761+'Ongoing Cash Flows'!G761+'Terminal Value'!G761</f>
        <v>9683.12492169009</v>
      </c>
      <c r="H761" s="9" t="n">
        <f aca="false">+Outflows!H761+Fees!H761+'Ongoing Cash Flows'!H761+'Terminal Value'!H761</f>
        <v>8664.57335483086</v>
      </c>
      <c r="I761" s="9" t="n">
        <f aca="false">+Outflows!I761+Fees!I761+'Ongoing Cash Flows'!I761+'Terminal Value'!I761</f>
        <v>8504.49192573518</v>
      </c>
      <c r="J761" s="9" t="n">
        <f aca="false">+Outflows!J761+Fees!J761+'Ongoing Cash Flows'!J761+'Terminal Value'!J761</f>
        <v>8492.05772320019</v>
      </c>
      <c r="K761" s="9" t="n">
        <f aca="false">+Outflows!K761+Fees!K761+'Ongoing Cash Flows'!K761+'Terminal Value'!K761</f>
        <v>8483.18802939519</v>
      </c>
      <c r="L761" s="9" t="n">
        <f aca="false">+Outflows!L761+Fees!L761+'Ongoing Cash Flows'!L761+'Terminal Value'!L761</f>
        <v>8484.12978831978</v>
      </c>
      <c r="M761" s="9" t="n">
        <f aca="false">+Outflows!M761+Fees!M761+'Ongoing Cash Flows'!M761+'Terminal Value'!M761</f>
        <v>8456.40939509237</v>
      </c>
      <c r="N761" s="9" t="n">
        <f aca="false">+Outflows!N761+Fees!N761+'Ongoing Cash Flows'!N761+'Terminal Value'!N761</f>
        <v>8438.47705578787</v>
      </c>
      <c r="O761" s="9" t="n">
        <f aca="false">+Outflows!O761+Fees!O761+'Ongoing Cash Flows'!O761+'Terminal Value'!O761</f>
        <v>8112.63907796051</v>
      </c>
      <c r="P761" s="9" t="n">
        <f aca="false">+Outflows!P761+Fees!P761+'Ongoing Cash Flows'!P761+'Terminal Value'!P761</f>
        <v>8004.49457026205</v>
      </c>
      <c r="Q761" s="9" t="n">
        <f aca="false">+Outflows!Q761+Fees!Q761+'Ongoing Cash Flows'!Q761+'Terminal Value'!Q761</f>
        <v>7976.22403313291</v>
      </c>
      <c r="R761" s="9" t="n">
        <f aca="false">+Outflows!R761+Fees!R761+'Ongoing Cash Flows'!R761+'Terminal Value'!R761</f>
        <v>1161.57276778408</v>
      </c>
      <c r="S761" s="9" t="n">
        <f aca="false">+Outflows!S761+Fees!S761+'Ongoing Cash Flows'!S761+'Terminal Value'!S761</f>
        <v>0</v>
      </c>
      <c r="T761" s="9" t="n">
        <f aca="false">+Outflows!T761+Fees!T761+'Ongoing Cash Flows'!T761+'Terminal Value'!T761</f>
        <v>0</v>
      </c>
      <c r="U761" s="9" t="n">
        <f aca="false">+Outflows!U761+Fees!U761+'Ongoing Cash Flows'!U761+'Terminal Value'!U761</f>
        <v>0</v>
      </c>
      <c r="V761" s="9" t="n">
        <f aca="false">+Outflows!V761+Fees!V761+'Ongoing Cash Flows'!V761+'Terminal Value'!V761</f>
        <v>0</v>
      </c>
      <c r="W761" s="9" t="n">
        <f aca="false">+Outflows!W761+Fees!W761+'Ongoing Cash Flows'!W761+'Terminal Value'!W761</f>
        <v>0</v>
      </c>
      <c r="X761" s="9" t="n">
        <f aca="false">+Outflows!X761+Fees!X761+'Ongoing Cash Flows'!X761+'Terminal Value'!X761</f>
        <v>0</v>
      </c>
      <c r="Y761" s="9" t="n">
        <f aca="false">+Outflows!Y761+Fees!Y761+'Ongoing Cash Flows'!Y761+'Terminal Value'!Y761</f>
        <v>0</v>
      </c>
      <c r="Z761" s="9" t="n">
        <f aca="false">+Outflows!Z761+Fees!Z761+'Ongoing Cash Flows'!Z761+'Terminal Value'!Z761</f>
        <v>0</v>
      </c>
      <c r="AA761" s="9" t="n">
        <f aca="false">+Outflows!AA761+Fees!AA761+'Ongoing Cash Flows'!AA761+'Terminal Value'!AA761</f>
        <v>0</v>
      </c>
      <c r="AB761" s="9" t="n">
        <f aca="false">+Outflows!AB761+Fees!AB761+'Ongoing Cash Flows'!AB761+'Terminal Value'!AB761</f>
        <v>0</v>
      </c>
      <c r="AC761" s="9" t="n">
        <f aca="false">+Outflows!AC761+Fees!AC761+'Ongoing Cash Flows'!AC761+'Terminal Value'!AC761</f>
        <v>0</v>
      </c>
      <c r="AD761" s="9" t="n">
        <f aca="false">+Outflows!AD761+Fees!AD761+'Ongoing Cash Flows'!AD761+'Terminal Value'!AD761</f>
        <v>0</v>
      </c>
      <c r="AE761" s="9" t="n">
        <f aca="false">+Outflows!AE761+Fees!AE761+'Ongoing Cash Flows'!AE761+'Terminal Value'!AE761</f>
        <v>0</v>
      </c>
      <c r="AF761" s="9" t="n">
        <f aca="false">+Outflows!AF761+Fees!AF761+'Ongoing Cash Flows'!AF761+'Terminal Value'!AF761</f>
        <v>0</v>
      </c>
      <c r="AG761" s="9" t="n">
        <f aca="false">+Outflows!AG761+Fees!AG761+'Ongoing Cash Flows'!AG761+'Terminal Value'!AG761</f>
        <v>0</v>
      </c>
      <c r="AH761" s="9" t="n">
        <f aca="false">+Outflows!AH761+Fees!AH761+'Ongoing Cash Flows'!AH761+'Terminal Value'!AH761</f>
        <v>0</v>
      </c>
      <c r="AI761" s="9" t="n">
        <f aca="false">+Outflows!AI761+Fees!AI761+'Ongoing Cash Flows'!AI761+'Terminal Value'!AI761</f>
        <v>0</v>
      </c>
      <c r="AJ761" s="9" t="n">
        <f aca="false">+Outflows!AJ761+Fees!AJ761+'Ongoing Cash Flows'!AJ761+'Terminal Value'!AJ761</f>
        <v>0</v>
      </c>
      <c r="AK761" s="9"/>
      <c r="AL761" s="1"/>
      <c r="AM761" s="32"/>
      <c r="AN761" s="33" t="n">
        <f aca="false">IF(ISERROR(XIRR(B761:AJ761,IRRDates)),-1,XIRR(B761:AJ761,IRRDates))</f>
        <v>0.0490835417691151</v>
      </c>
      <c r="AO761" s="9" t="n">
        <f aca="false">SUMPRODUCT(B761:AJ761,PVRf)</f>
        <v>0</v>
      </c>
      <c r="AP761" s="9" t="n">
        <f aca="false">MIN(0,AO761-$AO$1004)^2</f>
        <v>0</v>
      </c>
      <c r="AQ761" s="9" t="n">
        <f aca="false">MAX(0,AO761-$AO$1004)^2</f>
        <v>0</v>
      </c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20"/>
      <c r="CM761" s="20"/>
      <c r="CN761" s="20"/>
      <c r="CO761" s="20"/>
      <c r="CP761" s="20"/>
    </row>
    <row r="762" customFormat="false" ht="11.25" hidden="false" customHeight="false" outlineLevel="0" collapsed="false">
      <c r="A762" s="1" t="n">
        <v>760</v>
      </c>
      <c r="B762" s="9" t="n">
        <f aca="false">+Outflows!B762+Fees!B762+'Ongoing Cash Flows'!B762+'Terminal Value'!B762</f>
        <v>-96452.6902029816</v>
      </c>
      <c r="C762" s="9" t="n">
        <f aca="false">+Outflows!C762+Fees!C762+'Ongoing Cash Flows'!C762+'Terminal Value'!C762</f>
        <v>14244.8481991416</v>
      </c>
      <c r="D762" s="9" t="n">
        <f aca="false">+Outflows!D762+Fees!D762+'Ongoing Cash Flows'!D762+'Terminal Value'!D762</f>
        <v>12217.8981982038</v>
      </c>
      <c r="E762" s="9" t="n">
        <f aca="false">+Outflows!E762+Fees!E762+'Ongoing Cash Flows'!E762+'Terminal Value'!E762</f>
        <v>10309.9428066003</v>
      </c>
      <c r="F762" s="9" t="n">
        <f aca="false">+Outflows!F762+Fees!F762+'Ongoing Cash Flows'!F762+'Terminal Value'!F762</f>
        <v>9747.05324851021</v>
      </c>
      <c r="G762" s="9" t="n">
        <f aca="false">+Outflows!G762+Fees!G762+'Ongoing Cash Flows'!G762+'Terminal Value'!G762</f>
        <v>9382.16016085023</v>
      </c>
      <c r="H762" s="9" t="n">
        <f aca="false">+Outflows!H762+Fees!H762+'Ongoing Cash Flows'!H762+'Terminal Value'!H762</f>
        <v>8547.78938140538</v>
      </c>
      <c r="I762" s="9" t="n">
        <f aca="false">+Outflows!I762+Fees!I762+'Ongoing Cash Flows'!I762+'Terminal Value'!I762</f>
        <v>8393.89394127124</v>
      </c>
      <c r="J762" s="9" t="n">
        <f aca="false">+Outflows!J762+Fees!J762+'Ongoing Cash Flows'!J762+'Terminal Value'!J762</f>
        <v>8381.45973873625</v>
      </c>
      <c r="K762" s="9" t="n">
        <f aca="false">+Outflows!K762+Fees!K762+'Ongoing Cash Flows'!K762+'Terminal Value'!K762</f>
        <v>8372.40259072031</v>
      </c>
      <c r="L762" s="9" t="n">
        <f aca="false">+Outflows!L762+Fees!L762+'Ongoing Cash Flows'!L762+'Terminal Value'!L762</f>
        <v>8373.53180385584</v>
      </c>
      <c r="M762" s="9" t="n">
        <f aca="false">+Outflows!M762+Fees!M762+'Ongoing Cash Flows'!M762+'Terminal Value'!M762</f>
        <v>8345.62395641748</v>
      </c>
      <c r="N762" s="9" t="n">
        <f aca="false">+Outflows!N762+Fees!N762+'Ongoing Cash Flows'!N762+'Terminal Value'!N762</f>
        <v>8327.87907132394</v>
      </c>
      <c r="O762" s="9" t="n">
        <f aca="false">+Outflows!O762+Fees!O762+'Ongoing Cash Flows'!O762+'Terminal Value'!O762</f>
        <v>8001.85363928562</v>
      </c>
      <c r="P762" s="9" t="n">
        <f aca="false">+Outflows!P762+Fees!P762+'Ongoing Cash Flows'!P762+'Terminal Value'!P762</f>
        <v>7893.89658579812</v>
      </c>
      <c r="Q762" s="9" t="n">
        <f aca="false">+Outflows!Q762+Fees!Q762+'Ongoing Cash Flows'!Q762+'Terminal Value'!Q762</f>
        <v>7865.43859445802</v>
      </c>
      <c r="R762" s="9" t="n">
        <f aca="false">+Outflows!R762+Fees!R762+'Ongoing Cash Flows'!R762+'Terminal Value'!R762</f>
        <v>1106.27377555212</v>
      </c>
      <c r="S762" s="9" t="n">
        <f aca="false">+Outflows!S762+Fees!S762+'Ongoing Cash Flows'!S762+'Terminal Value'!S762</f>
        <v>0</v>
      </c>
      <c r="T762" s="9" t="n">
        <f aca="false">+Outflows!T762+Fees!T762+'Ongoing Cash Flows'!T762+'Terminal Value'!T762</f>
        <v>0</v>
      </c>
      <c r="U762" s="9" t="n">
        <f aca="false">+Outflows!U762+Fees!U762+'Ongoing Cash Flows'!U762+'Terminal Value'!U762</f>
        <v>0</v>
      </c>
      <c r="V762" s="9" t="n">
        <f aca="false">+Outflows!V762+Fees!V762+'Ongoing Cash Flows'!V762+'Terminal Value'!V762</f>
        <v>0</v>
      </c>
      <c r="W762" s="9" t="n">
        <f aca="false">+Outflows!W762+Fees!W762+'Ongoing Cash Flows'!W762+'Terminal Value'!W762</f>
        <v>0</v>
      </c>
      <c r="X762" s="9" t="n">
        <f aca="false">+Outflows!X762+Fees!X762+'Ongoing Cash Flows'!X762+'Terminal Value'!X762</f>
        <v>0</v>
      </c>
      <c r="Y762" s="9" t="n">
        <f aca="false">+Outflows!Y762+Fees!Y762+'Ongoing Cash Flows'!Y762+'Terminal Value'!Y762</f>
        <v>0</v>
      </c>
      <c r="Z762" s="9" t="n">
        <f aca="false">+Outflows!Z762+Fees!Z762+'Ongoing Cash Flows'!Z762+'Terminal Value'!Z762</f>
        <v>0</v>
      </c>
      <c r="AA762" s="9" t="n">
        <f aca="false">+Outflows!AA762+Fees!AA762+'Ongoing Cash Flows'!AA762+'Terminal Value'!AA762</f>
        <v>0</v>
      </c>
      <c r="AB762" s="9" t="n">
        <f aca="false">+Outflows!AB762+Fees!AB762+'Ongoing Cash Flows'!AB762+'Terminal Value'!AB762</f>
        <v>0</v>
      </c>
      <c r="AC762" s="9" t="n">
        <f aca="false">+Outflows!AC762+Fees!AC762+'Ongoing Cash Flows'!AC762+'Terminal Value'!AC762</f>
        <v>0</v>
      </c>
      <c r="AD762" s="9" t="n">
        <f aca="false">+Outflows!AD762+Fees!AD762+'Ongoing Cash Flows'!AD762+'Terminal Value'!AD762</f>
        <v>0</v>
      </c>
      <c r="AE762" s="9" t="n">
        <f aca="false">+Outflows!AE762+Fees!AE762+'Ongoing Cash Flows'!AE762+'Terminal Value'!AE762</f>
        <v>0</v>
      </c>
      <c r="AF762" s="9" t="n">
        <f aca="false">+Outflows!AF762+Fees!AF762+'Ongoing Cash Flows'!AF762+'Terminal Value'!AF762</f>
        <v>0</v>
      </c>
      <c r="AG762" s="9" t="n">
        <f aca="false">+Outflows!AG762+Fees!AG762+'Ongoing Cash Flows'!AG762+'Terminal Value'!AG762</f>
        <v>0</v>
      </c>
      <c r="AH762" s="9" t="n">
        <f aca="false">+Outflows!AH762+Fees!AH762+'Ongoing Cash Flows'!AH762+'Terminal Value'!AH762</f>
        <v>0</v>
      </c>
      <c r="AI762" s="9" t="n">
        <f aca="false">+Outflows!AI762+Fees!AI762+'Ongoing Cash Flows'!AI762+'Terminal Value'!AI762</f>
        <v>0</v>
      </c>
      <c r="AJ762" s="9" t="n">
        <f aca="false">+Outflows!AJ762+Fees!AJ762+'Ongoing Cash Flows'!AJ762+'Terminal Value'!AJ762</f>
        <v>0</v>
      </c>
      <c r="AK762" s="9"/>
      <c r="AL762" s="1"/>
      <c r="AM762" s="32"/>
      <c r="AN762" s="33" t="n">
        <f aca="false">IF(ISERROR(XIRR(B762:AJ762,IRRDates)),-1,XIRR(B762:AJ762,IRRDates))</f>
        <v>0.0550986674004739</v>
      </c>
      <c r="AO762" s="9" t="n">
        <f aca="false">SUMPRODUCT(B762:AJ762,PVRf)</f>
        <v>0</v>
      </c>
      <c r="AP762" s="9" t="n">
        <f aca="false">MIN(0,AO762-$AO$1004)^2</f>
        <v>0</v>
      </c>
      <c r="AQ762" s="9" t="n">
        <f aca="false">MAX(0,AO762-$AO$1004)^2</f>
        <v>0</v>
      </c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20"/>
      <c r="CM762" s="20"/>
      <c r="CN762" s="20"/>
      <c r="CO762" s="20"/>
      <c r="CP762" s="20"/>
    </row>
    <row r="763" customFormat="false" ht="11.25" hidden="false" customHeight="false" outlineLevel="0" collapsed="false">
      <c r="A763" s="1" t="n">
        <v>761</v>
      </c>
      <c r="B763" s="9" t="n">
        <f aca="false">+Outflows!B763+Fees!B763+'Ongoing Cash Flows'!B763+'Terminal Value'!B763</f>
        <v>-102329.733424033</v>
      </c>
      <c r="C763" s="9" t="n">
        <f aca="false">+Outflows!C763+Fees!C763+'Ongoing Cash Flows'!C763+'Terminal Value'!C763</f>
        <v>14322.2538068919</v>
      </c>
      <c r="D763" s="9" t="n">
        <f aca="false">+Outflows!D763+Fees!D763+'Ongoing Cash Flows'!D763+'Terminal Value'!D763</f>
        <v>12469.281282983</v>
      </c>
      <c r="E763" s="9" t="n">
        <f aca="false">+Outflows!E763+Fees!E763+'Ongoing Cash Flows'!E763+'Terminal Value'!E763</f>
        <v>10408.053564278</v>
      </c>
      <c r="F763" s="9" t="n">
        <f aca="false">+Outflows!F763+Fees!F763+'Ongoing Cash Flows'!F763+'Terminal Value'!F763</f>
        <v>9902.08667956575</v>
      </c>
      <c r="G763" s="9" t="n">
        <f aca="false">+Outflows!G763+Fees!G763+'Ongoing Cash Flows'!G763+'Terminal Value'!G763</f>
        <v>9662.19575742173</v>
      </c>
      <c r="H763" s="9" t="n">
        <f aca="false">+Outflows!H763+Fees!H763+'Ongoing Cash Flows'!H763+'Terminal Value'!H763</f>
        <v>8690.14453279606</v>
      </c>
      <c r="I763" s="9" t="n">
        <f aca="false">+Outflows!I763+Fees!I763+'Ongoing Cash Flows'!I763+'Terminal Value'!I763</f>
        <v>8528.70861112759</v>
      </c>
      <c r="J763" s="9" t="n">
        <f aca="false">+Outflows!J763+Fees!J763+'Ongoing Cash Flows'!J763+'Terminal Value'!J763</f>
        <v>8516.2744085926</v>
      </c>
      <c r="K763" s="9" t="n">
        <f aca="false">+Outflows!K763+Fees!K763+'Ongoing Cash Flows'!K763+'Terminal Value'!K763</f>
        <v>8507.44576001708</v>
      </c>
      <c r="L763" s="9" t="n">
        <f aca="false">+Outflows!L763+Fees!L763+'Ongoing Cash Flows'!L763+'Terminal Value'!L763</f>
        <v>8508.34647371219</v>
      </c>
      <c r="M763" s="9" t="n">
        <f aca="false">+Outflows!M763+Fees!M763+'Ongoing Cash Flows'!M763+'Terminal Value'!M763</f>
        <v>8480.66712571426</v>
      </c>
      <c r="N763" s="9" t="n">
        <f aca="false">+Outflows!N763+Fees!N763+'Ongoing Cash Flows'!N763+'Terminal Value'!N763</f>
        <v>8462.69374118028</v>
      </c>
      <c r="O763" s="9" t="n">
        <f aca="false">+Outflows!O763+Fees!O763+'Ongoing Cash Flows'!O763+'Terminal Value'!O763</f>
        <v>8136.8968085824</v>
      </c>
      <c r="P763" s="9" t="n">
        <f aca="false">+Outflows!P763+Fees!P763+'Ongoing Cash Flows'!P763+'Terminal Value'!P763</f>
        <v>8028.71125565446</v>
      </c>
      <c r="Q763" s="9" t="n">
        <f aca="false">+Outflows!Q763+Fees!Q763+'Ongoing Cash Flows'!Q763+'Terminal Value'!Q763</f>
        <v>8000.4817637548</v>
      </c>
      <c r="R763" s="9" t="n">
        <f aca="false">+Outflows!R763+Fees!R763+'Ongoing Cash Flows'!R763+'Terminal Value'!R763</f>
        <v>1173.68111048029</v>
      </c>
      <c r="S763" s="9" t="n">
        <f aca="false">+Outflows!S763+Fees!S763+'Ongoing Cash Flows'!S763+'Terminal Value'!S763</f>
        <v>0</v>
      </c>
      <c r="T763" s="9" t="n">
        <f aca="false">+Outflows!T763+Fees!T763+'Ongoing Cash Flows'!T763+'Terminal Value'!T763</f>
        <v>0</v>
      </c>
      <c r="U763" s="9" t="n">
        <f aca="false">+Outflows!U763+Fees!U763+'Ongoing Cash Flows'!U763+'Terminal Value'!U763</f>
        <v>0</v>
      </c>
      <c r="V763" s="9" t="n">
        <f aca="false">+Outflows!V763+Fees!V763+'Ongoing Cash Flows'!V763+'Terminal Value'!V763</f>
        <v>0</v>
      </c>
      <c r="W763" s="9" t="n">
        <f aca="false">+Outflows!W763+Fees!W763+'Ongoing Cash Flows'!W763+'Terminal Value'!W763</f>
        <v>0</v>
      </c>
      <c r="X763" s="9" t="n">
        <f aca="false">+Outflows!X763+Fees!X763+'Ongoing Cash Flows'!X763+'Terminal Value'!X763</f>
        <v>0</v>
      </c>
      <c r="Y763" s="9" t="n">
        <f aca="false">+Outflows!Y763+Fees!Y763+'Ongoing Cash Flows'!Y763+'Terminal Value'!Y763</f>
        <v>0</v>
      </c>
      <c r="Z763" s="9" t="n">
        <f aca="false">+Outflows!Z763+Fees!Z763+'Ongoing Cash Flows'!Z763+'Terminal Value'!Z763</f>
        <v>0</v>
      </c>
      <c r="AA763" s="9" t="n">
        <f aca="false">+Outflows!AA763+Fees!AA763+'Ongoing Cash Flows'!AA763+'Terminal Value'!AA763</f>
        <v>0</v>
      </c>
      <c r="AB763" s="9" t="n">
        <f aca="false">+Outflows!AB763+Fees!AB763+'Ongoing Cash Flows'!AB763+'Terminal Value'!AB763</f>
        <v>0</v>
      </c>
      <c r="AC763" s="9" t="n">
        <f aca="false">+Outflows!AC763+Fees!AC763+'Ongoing Cash Flows'!AC763+'Terminal Value'!AC763</f>
        <v>0</v>
      </c>
      <c r="AD763" s="9" t="n">
        <f aca="false">+Outflows!AD763+Fees!AD763+'Ongoing Cash Flows'!AD763+'Terminal Value'!AD763</f>
        <v>0</v>
      </c>
      <c r="AE763" s="9" t="n">
        <f aca="false">+Outflows!AE763+Fees!AE763+'Ongoing Cash Flows'!AE763+'Terminal Value'!AE763</f>
        <v>0</v>
      </c>
      <c r="AF763" s="9" t="n">
        <f aca="false">+Outflows!AF763+Fees!AF763+'Ongoing Cash Flows'!AF763+'Terminal Value'!AF763</f>
        <v>0</v>
      </c>
      <c r="AG763" s="9" t="n">
        <f aca="false">+Outflows!AG763+Fees!AG763+'Ongoing Cash Flows'!AG763+'Terminal Value'!AG763</f>
        <v>0</v>
      </c>
      <c r="AH763" s="9" t="n">
        <f aca="false">+Outflows!AH763+Fees!AH763+'Ongoing Cash Flows'!AH763+'Terminal Value'!AH763</f>
        <v>0</v>
      </c>
      <c r="AI763" s="9" t="n">
        <f aca="false">+Outflows!AI763+Fees!AI763+'Ongoing Cash Flows'!AI763+'Terminal Value'!AI763</f>
        <v>0</v>
      </c>
      <c r="AJ763" s="9" t="n">
        <f aca="false">+Outflows!AJ763+Fees!AJ763+'Ongoing Cash Flows'!AJ763+'Terminal Value'!AJ763</f>
        <v>0</v>
      </c>
      <c r="AK763" s="9"/>
      <c r="AL763" s="1"/>
      <c r="AM763" s="32"/>
      <c r="AN763" s="33" t="n">
        <f aca="false">IF(ISERROR(XIRR(B763:AJ763,IRRDates)),-1,XIRR(B763:AJ763,IRRDates))</f>
        <v>0.0480098907058762</v>
      </c>
      <c r="AO763" s="9" t="n">
        <f aca="false">SUMPRODUCT(B763:AJ763,PVRf)</f>
        <v>0</v>
      </c>
      <c r="AP763" s="9" t="n">
        <f aca="false">MIN(0,AO763-$AO$1004)^2</f>
        <v>0</v>
      </c>
      <c r="AQ763" s="9" t="n">
        <f aca="false">MAX(0,AO763-$AO$1004)^2</f>
        <v>0</v>
      </c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20"/>
      <c r="CM763" s="20"/>
      <c r="CN763" s="20"/>
      <c r="CO763" s="20"/>
      <c r="CP763" s="20"/>
    </row>
    <row r="764" customFormat="false" ht="11.25" hidden="false" customHeight="false" outlineLevel="0" collapsed="false">
      <c r="A764" s="1" t="n">
        <v>762</v>
      </c>
      <c r="B764" s="9" t="n">
        <f aca="false">+Outflows!B764+Fees!B764+'Ongoing Cash Flows'!B764+'Terminal Value'!B764</f>
        <v>-93172.4939263391</v>
      </c>
      <c r="C764" s="9" t="n">
        <f aca="false">+Outflows!C764+Fees!C764+'Ongoing Cash Flows'!C764+'Terminal Value'!C764</f>
        <v>14187.3901050752</v>
      </c>
      <c r="D764" s="9" t="n">
        <f aca="false">+Outflows!D764+Fees!D764+'Ongoing Cash Flows'!D764+'Terminal Value'!D764</f>
        <v>12079.0250892044</v>
      </c>
      <c r="E764" s="9" t="n">
        <f aca="false">+Outflows!E764+Fees!E764+'Ongoing Cash Flows'!E764+'Terminal Value'!E764</f>
        <v>10016.7034279102</v>
      </c>
      <c r="F764" s="9" t="n">
        <f aca="false">+Outflows!F764+Fees!F764+'Ongoing Cash Flows'!F764+'Terminal Value'!F764</f>
        <v>9630.46900225834</v>
      </c>
      <c r="G764" s="9" t="n">
        <f aca="false">+Outflows!G764+Fees!G764+'Ongoing Cash Flows'!G764+'Terminal Value'!G764</f>
        <v>9424.71920018331</v>
      </c>
      <c r="H764" s="9" t="n">
        <f aca="false">+Outflows!H764+Fees!H764+'Ongoing Cash Flows'!H764+'Terminal Value'!H764</f>
        <v>8468.33567994544</v>
      </c>
      <c r="I764" s="9" t="n">
        <f aca="false">+Outflows!I764+Fees!I764+'Ongoing Cash Flows'!I764+'Terminal Value'!I764</f>
        <v>8318.64886284209</v>
      </c>
      <c r="J764" s="9" t="n">
        <f aca="false">+Outflows!J764+Fees!J764+'Ongoing Cash Flows'!J764+'Terminal Value'!J764</f>
        <v>8306.2146603071</v>
      </c>
      <c r="K764" s="9" t="n">
        <f aca="false">+Outflows!K764+Fees!K764+'Ongoing Cash Flows'!K764+'Terminal Value'!K764</f>
        <v>8297.02997825991</v>
      </c>
      <c r="L764" s="9" t="n">
        <f aca="false">+Outflows!L764+Fees!L764+'Ongoing Cash Flows'!L764+'Terminal Value'!L764</f>
        <v>8298.28672542669</v>
      </c>
      <c r="M764" s="9" t="n">
        <f aca="false">+Outflows!M764+Fees!M764+'Ongoing Cash Flows'!M764+'Terminal Value'!M764</f>
        <v>8270.25134395709</v>
      </c>
      <c r="N764" s="9" t="n">
        <f aca="false">+Outflows!N764+Fees!N764+'Ongoing Cash Flows'!N764+'Terminal Value'!N764</f>
        <v>8252.63399289478</v>
      </c>
      <c r="O764" s="9" t="n">
        <f aca="false">+Outflows!O764+Fees!O764+'Ongoing Cash Flows'!O764+'Terminal Value'!O764</f>
        <v>7926.48102682523</v>
      </c>
      <c r="P764" s="9" t="n">
        <f aca="false">+Outflows!P764+Fees!P764+'Ongoing Cash Flows'!P764+'Terminal Value'!P764</f>
        <v>7818.65150736896</v>
      </c>
      <c r="Q764" s="9" t="n">
        <f aca="false">+Outflows!Q764+Fees!Q764+'Ongoing Cash Flows'!Q764+'Terminal Value'!Q764</f>
        <v>7790.06598199763</v>
      </c>
      <c r="R764" s="9" t="n">
        <f aca="false">+Outflows!R764+Fees!R764+'Ongoing Cash Flows'!R764+'Terminal Value'!R764</f>
        <v>1068.65123633754</v>
      </c>
      <c r="S764" s="9" t="n">
        <f aca="false">+Outflows!S764+Fees!S764+'Ongoing Cash Flows'!S764+'Terminal Value'!S764</f>
        <v>0</v>
      </c>
      <c r="T764" s="9" t="n">
        <f aca="false">+Outflows!T764+Fees!T764+'Ongoing Cash Flows'!T764+'Terminal Value'!T764</f>
        <v>0</v>
      </c>
      <c r="U764" s="9" t="n">
        <f aca="false">+Outflows!U764+Fees!U764+'Ongoing Cash Flows'!U764+'Terminal Value'!U764</f>
        <v>0</v>
      </c>
      <c r="V764" s="9" t="n">
        <f aca="false">+Outflows!V764+Fees!V764+'Ongoing Cash Flows'!V764+'Terminal Value'!V764</f>
        <v>0</v>
      </c>
      <c r="W764" s="9" t="n">
        <f aca="false">+Outflows!W764+Fees!W764+'Ongoing Cash Flows'!W764+'Terminal Value'!W764</f>
        <v>0</v>
      </c>
      <c r="X764" s="9" t="n">
        <f aca="false">+Outflows!X764+Fees!X764+'Ongoing Cash Flows'!X764+'Terminal Value'!X764</f>
        <v>0</v>
      </c>
      <c r="Y764" s="9" t="n">
        <f aca="false">+Outflows!Y764+Fees!Y764+'Ongoing Cash Flows'!Y764+'Terminal Value'!Y764</f>
        <v>0</v>
      </c>
      <c r="Z764" s="9" t="n">
        <f aca="false">+Outflows!Z764+Fees!Z764+'Ongoing Cash Flows'!Z764+'Terminal Value'!Z764</f>
        <v>0</v>
      </c>
      <c r="AA764" s="9" t="n">
        <f aca="false">+Outflows!AA764+Fees!AA764+'Ongoing Cash Flows'!AA764+'Terminal Value'!AA764</f>
        <v>0</v>
      </c>
      <c r="AB764" s="9" t="n">
        <f aca="false">+Outflows!AB764+Fees!AB764+'Ongoing Cash Flows'!AB764+'Terminal Value'!AB764</f>
        <v>0</v>
      </c>
      <c r="AC764" s="9" t="n">
        <f aca="false">+Outflows!AC764+Fees!AC764+'Ongoing Cash Flows'!AC764+'Terminal Value'!AC764</f>
        <v>0</v>
      </c>
      <c r="AD764" s="9" t="n">
        <f aca="false">+Outflows!AD764+Fees!AD764+'Ongoing Cash Flows'!AD764+'Terminal Value'!AD764</f>
        <v>0</v>
      </c>
      <c r="AE764" s="9" t="n">
        <f aca="false">+Outflows!AE764+Fees!AE764+'Ongoing Cash Flows'!AE764+'Terminal Value'!AE764</f>
        <v>0</v>
      </c>
      <c r="AF764" s="9" t="n">
        <f aca="false">+Outflows!AF764+Fees!AF764+'Ongoing Cash Flows'!AF764+'Terminal Value'!AF764</f>
        <v>0</v>
      </c>
      <c r="AG764" s="9" t="n">
        <f aca="false">+Outflows!AG764+Fees!AG764+'Ongoing Cash Flows'!AG764+'Terminal Value'!AG764</f>
        <v>0</v>
      </c>
      <c r="AH764" s="9" t="n">
        <f aca="false">+Outflows!AH764+Fees!AH764+'Ongoing Cash Flows'!AH764+'Terminal Value'!AH764</f>
        <v>0</v>
      </c>
      <c r="AI764" s="9" t="n">
        <f aca="false">+Outflows!AI764+Fees!AI764+'Ongoing Cash Flows'!AI764+'Terminal Value'!AI764</f>
        <v>0</v>
      </c>
      <c r="AJ764" s="9" t="n">
        <f aca="false">+Outflows!AJ764+Fees!AJ764+'Ongoing Cash Flows'!AJ764+'Terminal Value'!AJ764</f>
        <v>0</v>
      </c>
      <c r="AK764" s="9"/>
      <c r="AL764" s="1"/>
      <c r="AM764" s="32"/>
      <c r="AN764" s="33" t="n">
        <f aca="false">IF(ISERROR(XIRR(B764:AJ764,IRRDates)),-1,XIRR(B764:AJ764,IRRDates))</f>
        <v>0.0592386960845761</v>
      </c>
      <c r="AO764" s="9" t="n">
        <f aca="false">SUMPRODUCT(B764:AJ764,PVRf)</f>
        <v>0</v>
      </c>
      <c r="AP764" s="9" t="n">
        <f aca="false">MIN(0,AO764-$AO$1004)^2</f>
        <v>0</v>
      </c>
      <c r="AQ764" s="9" t="n">
        <f aca="false">MAX(0,AO764-$AO$1004)^2</f>
        <v>0</v>
      </c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20"/>
      <c r="CM764" s="20"/>
      <c r="CN764" s="20"/>
      <c r="CO764" s="20"/>
      <c r="CP764" s="20"/>
    </row>
    <row r="765" customFormat="false" ht="11.25" hidden="false" customHeight="false" outlineLevel="0" collapsed="false">
      <c r="A765" s="1" t="n">
        <v>763</v>
      </c>
      <c r="B765" s="9" t="n">
        <f aca="false">+Outflows!B765+Fees!B765+'Ongoing Cash Flows'!B765+'Terminal Value'!B765</f>
        <v>-90926.222591282</v>
      </c>
      <c r="C765" s="9" t="n">
        <f aca="false">+Outflows!C765+Fees!C765+'Ongoing Cash Flows'!C765+'Terminal Value'!C765</f>
        <v>14129.0456308971</v>
      </c>
      <c r="D765" s="9" t="n">
        <f aca="false">+Outflows!D765+Fees!D765+'Ongoing Cash Flows'!D765+'Terminal Value'!D765</f>
        <v>12010.9099324407</v>
      </c>
      <c r="E765" s="9" t="n">
        <f aca="false">+Outflows!E765+Fees!E765+'Ongoing Cash Flows'!E765+'Terminal Value'!E765</f>
        <v>10084.6292941171</v>
      </c>
      <c r="F765" s="9" t="n">
        <f aca="false">+Outflows!F765+Fees!F765+'Ongoing Cash Flows'!F765+'Terminal Value'!F765</f>
        <v>9644.48415845178</v>
      </c>
      <c r="G765" s="9" t="n">
        <f aca="false">+Outflows!G765+Fees!G765+'Ongoing Cash Flows'!G765+'Terminal Value'!G765</f>
        <v>9312.83211121917</v>
      </c>
      <c r="H765" s="9" t="n">
        <f aca="false">+Outflows!H765+Fees!H765+'Ongoing Cash Flows'!H765+'Terminal Value'!H765</f>
        <v>8413.92595656257</v>
      </c>
      <c r="I765" s="9" t="n">
        <f aca="false">+Outflows!I765+Fees!I765+'Ongoing Cash Flows'!I765+'Terminal Value'!I765</f>
        <v>8267.12119543295</v>
      </c>
      <c r="J765" s="9" t="n">
        <f aca="false">+Outflows!J765+Fees!J765+'Ongoing Cash Flows'!J765+'Terminal Value'!J765</f>
        <v>8254.68699289795</v>
      </c>
      <c r="K765" s="9" t="n">
        <f aca="false">+Outflows!K765+Fees!K765+'Ongoing Cash Flows'!K765+'Terminal Value'!K765</f>
        <v>8245.41497582126</v>
      </c>
      <c r="L765" s="9" t="n">
        <f aca="false">+Outflows!L765+Fees!L765+'Ongoing Cash Flows'!L765+'Terminal Value'!L765</f>
        <v>8246.75905801755</v>
      </c>
      <c r="M765" s="9" t="n">
        <f aca="false">+Outflows!M765+Fees!M765+'Ongoing Cash Flows'!M765+'Terminal Value'!M765</f>
        <v>8218.63634151844</v>
      </c>
      <c r="N765" s="9" t="n">
        <f aca="false">+Outflows!N765+Fees!N765+'Ongoing Cash Flows'!N765+'Terminal Value'!N765</f>
        <v>8201.10632548564</v>
      </c>
      <c r="O765" s="9" t="n">
        <f aca="false">+Outflows!O765+Fees!O765+'Ongoing Cash Flows'!O765+'Terminal Value'!O765</f>
        <v>7874.86602438658</v>
      </c>
      <c r="P765" s="9" t="n">
        <f aca="false">+Outflows!P765+Fees!P765+'Ongoing Cash Flows'!P765+'Terminal Value'!P765</f>
        <v>7767.12383995982</v>
      </c>
      <c r="Q765" s="9" t="n">
        <f aca="false">+Outflows!Q765+Fees!Q765+'Ongoing Cash Flows'!Q765+'Terminal Value'!Q765</f>
        <v>7738.45097955898</v>
      </c>
      <c r="R765" s="9" t="n">
        <f aca="false">+Outflows!R765+Fees!R765+'Ongoing Cash Flows'!R765+'Terminal Value'!R765</f>
        <v>1042.88740263297</v>
      </c>
      <c r="S765" s="9" t="n">
        <f aca="false">+Outflows!S765+Fees!S765+'Ongoing Cash Flows'!S765+'Terminal Value'!S765</f>
        <v>0</v>
      </c>
      <c r="T765" s="9" t="n">
        <f aca="false">+Outflows!T765+Fees!T765+'Ongoing Cash Flows'!T765+'Terminal Value'!T765</f>
        <v>0</v>
      </c>
      <c r="U765" s="9" t="n">
        <f aca="false">+Outflows!U765+Fees!U765+'Ongoing Cash Flows'!U765+'Terminal Value'!U765</f>
        <v>0</v>
      </c>
      <c r="V765" s="9" t="n">
        <f aca="false">+Outflows!V765+Fees!V765+'Ongoing Cash Flows'!V765+'Terminal Value'!V765</f>
        <v>0</v>
      </c>
      <c r="W765" s="9" t="n">
        <f aca="false">+Outflows!W765+Fees!W765+'Ongoing Cash Flows'!W765+'Terminal Value'!W765</f>
        <v>0</v>
      </c>
      <c r="X765" s="9" t="n">
        <f aca="false">+Outflows!X765+Fees!X765+'Ongoing Cash Flows'!X765+'Terminal Value'!X765</f>
        <v>0</v>
      </c>
      <c r="Y765" s="9" t="n">
        <f aca="false">+Outflows!Y765+Fees!Y765+'Ongoing Cash Flows'!Y765+'Terminal Value'!Y765</f>
        <v>0</v>
      </c>
      <c r="Z765" s="9" t="n">
        <f aca="false">+Outflows!Z765+Fees!Z765+'Ongoing Cash Flows'!Z765+'Terminal Value'!Z765</f>
        <v>0</v>
      </c>
      <c r="AA765" s="9" t="n">
        <f aca="false">+Outflows!AA765+Fees!AA765+'Ongoing Cash Flows'!AA765+'Terminal Value'!AA765</f>
        <v>0</v>
      </c>
      <c r="AB765" s="9" t="n">
        <f aca="false">+Outflows!AB765+Fees!AB765+'Ongoing Cash Flows'!AB765+'Terminal Value'!AB765</f>
        <v>0</v>
      </c>
      <c r="AC765" s="9" t="n">
        <f aca="false">+Outflows!AC765+Fees!AC765+'Ongoing Cash Flows'!AC765+'Terminal Value'!AC765</f>
        <v>0</v>
      </c>
      <c r="AD765" s="9" t="n">
        <f aca="false">+Outflows!AD765+Fees!AD765+'Ongoing Cash Flows'!AD765+'Terminal Value'!AD765</f>
        <v>0</v>
      </c>
      <c r="AE765" s="9" t="n">
        <f aca="false">+Outflows!AE765+Fees!AE765+'Ongoing Cash Flows'!AE765+'Terminal Value'!AE765</f>
        <v>0</v>
      </c>
      <c r="AF765" s="9" t="n">
        <f aca="false">+Outflows!AF765+Fees!AF765+'Ongoing Cash Flows'!AF765+'Terminal Value'!AF765</f>
        <v>0</v>
      </c>
      <c r="AG765" s="9" t="n">
        <f aca="false">+Outflows!AG765+Fees!AG765+'Ongoing Cash Flows'!AG765+'Terminal Value'!AG765</f>
        <v>0</v>
      </c>
      <c r="AH765" s="9" t="n">
        <f aca="false">+Outflows!AH765+Fees!AH765+'Ongoing Cash Flows'!AH765+'Terminal Value'!AH765</f>
        <v>0</v>
      </c>
      <c r="AI765" s="9" t="n">
        <f aca="false">+Outflows!AI765+Fees!AI765+'Ongoing Cash Flows'!AI765+'Terminal Value'!AI765</f>
        <v>0</v>
      </c>
      <c r="AJ765" s="9" t="n">
        <f aca="false">+Outflows!AJ765+Fees!AJ765+'Ongoing Cash Flows'!AJ765+'Terminal Value'!AJ765</f>
        <v>0</v>
      </c>
      <c r="AK765" s="9"/>
      <c r="AL765" s="1"/>
      <c r="AM765" s="32"/>
      <c r="AN765" s="33" t="n">
        <f aca="false">IF(ISERROR(XIRR(B765:AJ765,IRRDates)),-1,XIRR(B765:AJ765,IRRDates))</f>
        <v>0.0625959934335994</v>
      </c>
      <c r="AO765" s="9" t="n">
        <f aca="false">SUMPRODUCT(B765:AJ765,PVRf)</f>
        <v>0</v>
      </c>
      <c r="AP765" s="9" t="n">
        <f aca="false">MIN(0,AO765-$AO$1004)^2</f>
        <v>0</v>
      </c>
      <c r="AQ765" s="9" t="n">
        <f aca="false">MAX(0,AO765-$AO$1004)^2</f>
        <v>0</v>
      </c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20"/>
      <c r="CM765" s="20"/>
      <c r="CN765" s="20"/>
      <c r="CO765" s="20"/>
      <c r="CP765" s="20"/>
    </row>
    <row r="766" customFormat="false" ht="11.25" hidden="false" customHeight="false" outlineLevel="0" collapsed="false">
      <c r="A766" s="1" t="n">
        <v>764</v>
      </c>
      <c r="B766" s="9" t="n">
        <f aca="false">+Outflows!B766+Fees!B766+'Ongoing Cash Flows'!B766+'Terminal Value'!B766</f>
        <v>-95039.8511263262</v>
      </c>
      <c r="C766" s="9" t="n">
        <f aca="false">+Outflows!C766+Fees!C766+'Ongoing Cash Flows'!C766+'Terminal Value'!C766</f>
        <v>14196.0260443351</v>
      </c>
      <c r="D766" s="9" t="n">
        <f aca="false">+Outflows!D766+Fees!D766+'Ongoing Cash Flows'!D766+'Terminal Value'!D766</f>
        <v>12051.3476001746</v>
      </c>
      <c r="E766" s="9" t="n">
        <f aca="false">+Outflows!E766+Fees!E766+'Ongoing Cash Flows'!E766+'Terminal Value'!E766</f>
        <v>10183.0096650172</v>
      </c>
      <c r="F766" s="9" t="n">
        <f aca="false">+Outflows!F766+Fees!F766+'Ongoing Cash Flows'!F766+'Terminal Value'!F766</f>
        <v>9681.52816843905</v>
      </c>
      <c r="G766" s="9" t="n">
        <f aca="false">+Outflows!G766+Fees!G766+'Ongoing Cash Flows'!G766+'Terminal Value'!G766</f>
        <v>9481.4719290525</v>
      </c>
      <c r="H766" s="9" t="n">
        <f aca="false">+Outflows!H766+Fees!H766+'Ongoing Cash Flows'!H766+'Terminal Value'!H766</f>
        <v>8513.56725420926</v>
      </c>
      <c r="I766" s="9" t="n">
        <f aca="false">+Outflows!I766+Fees!I766+'Ongoing Cash Flows'!I766+'Terminal Value'!I766</f>
        <v>8361.48454312403</v>
      </c>
      <c r="J766" s="9" t="n">
        <f aca="false">+Outflows!J766+Fees!J766+'Ongoing Cash Flows'!J766+'Terminal Value'!J766</f>
        <v>8349.05034058904</v>
      </c>
      <c r="K766" s="9" t="n">
        <f aca="false">+Outflows!K766+Fees!K766+'Ongoing Cash Flows'!K766+'Terminal Value'!K766</f>
        <v>8339.93826138979</v>
      </c>
      <c r="L766" s="9" t="n">
        <f aca="false">+Outflows!L766+Fees!L766+'Ongoing Cash Flows'!L766+'Terminal Value'!L766</f>
        <v>8341.12240570863</v>
      </c>
      <c r="M766" s="9" t="n">
        <f aca="false">+Outflows!M766+Fees!M766+'Ongoing Cash Flows'!M766+'Terminal Value'!M766</f>
        <v>8313.15962708697</v>
      </c>
      <c r="N766" s="9" t="n">
        <f aca="false">+Outflows!N766+Fees!N766+'Ongoing Cash Flows'!N766+'Terminal Value'!N766</f>
        <v>8295.46967317672</v>
      </c>
      <c r="O766" s="9" t="n">
        <f aca="false">+Outflows!O766+Fees!O766+'Ongoing Cash Flows'!O766+'Terminal Value'!O766</f>
        <v>7969.38930995511</v>
      </c>
      <c r="P766" s="9" t="n">
        <f aca="false">+Outflows!P766+Fees!P766+'Ongoing Cash Flows'!P766+'Terminal Value'!P766</f>
        <v>7861.4871876509</v>
      </c>
      <c r="Q766" s="9" t="n">
        <f aca="false">+Outflows!Q766+Fees!Q766+'Ongoing Cash Flows'!Q766+'Terminal Value'!Q766</f>
        <v>7832.97426512751</v>
      </c>
      <c r="R766" s="9" t="n">
        <f aca="false">+Outflows!R766+Fees!R766+'Ongoing Cash Flows'!R766+'Terminal Value'!R766</f>
        <v>1090.06907647851</v>
      </c>
      <c r="S766" s="9" t="n">
        <f aca="false">+Outflows!S766+Fees!S766+'Ongoing Cash Flows'!S766+'Terminal Value'!S766</f>
        <v>0</v>
      </c>
      <c r="T766" s="9" t="n">
        <f aca="false">+Outflows!T766+Fees!T766+'Ongoing Cash Flows'!T766+'Terminal Value'!T766</f>
        <v>0</v>
      </c>
      <c r="U766" s="9" t="n">
        <f aca="false">+Outflows!U766+Fees!U766+'Ongoing Cash Flows'!U766+'Terminal Value'!U766</f>
        <v>0</v>
      </c>
      <c r="V766" s="9" t="n">
        <f aca="false">+Outflows!V766+Fees!V766+'Ongoing Cash Flows'!V766+'Terminal Value'!V766</f>
        <v>0</v>
      </c>
      <c r="W766" s="9" t="n">
        <f aca="false">+Outflows!W766+Fees!W766+'Ongoing Cash Flows'!W766+'Terminal Value'!W766</f>
        <v>0</v>
      </c>
      <c r="X766" s="9" t="n">
        <f aca="false">+Outflows!X766+Fees!X766+'Ongoing Cash Flows'!X766+'Terminal Value'!X766</f>
        <v>0</v>
      </c>
      <c r="Y766" s="9" t="n">
        <f aca="false">+Outflows!Y766+Fees!Y766+'Ongoing Cash Flows'!Y766+'Terminal Value'!Y766</f>
        <v>0</v>
      </c>
      <c r="Z766" s="9" t="n">
        <f aca="false">+Outflows!Z766+Fees!Z766+'Ongoing Cash Flows'!Z766+'Terminal Value'!Z766</f>
        <v>0</v>
      </c>
      <c r="AA766" s="9" t="n">
        <f aca="false">+Outflows!AA766+Fees!AA766+'Ongoing Cash Flows'!AA766+'Terminal Value'!AA766</f>
        <v>0</v>
      </c>
      <c r="AB766" s="9" t="n">
        <f aca="false">+Outflows!AB766+Fees!AB766+'Ongoing Cash Flows'!AB766+'Terminal Value'!AB766</f>
        <v>0</v>
      </c>
      <c r="AC766" s="9" t="n">
        <f aca="false">+Outflows!AC766+Fees!AC766+'Ongoing Cash Flows'!AC766+'Terminal Value'!AC766</f>
        <v>0</v>
      </c>
      <c r="AD766" s="9" t="n">
        <f aca="false">+Outflows!AD766+Fees!AD766+'Ongoing Cash Flows'!AD766+'Terminal Value'!AD766</f>
        <v>0</v>
      </c>
      <c r="AE766" s="9" t="n">
        <f aca="false">+Outflows!AE766+Fees!AE766+'Ongoing Cash Flows'!AE766+'Terminal Value'!AE766</f>
        <v>0</v>
      </c>
      <c r="AF766" s="9" t="n">
        <f aca="false">+Outflows!AF766+Fees!AF766+'Ongoing Cash Flows'!AF766+'Terminal Value'!AF766</f>
        <v>0</v>
      </c>
      <c r="AG766" s="9" t="n">
        <f aca="false">+Outflows!AG766+Fees!AG766+'Ongoing Cash Flows'!AG766+'Terminal Value'!AG766</f>
        <v>0</v>
      </c>
      <c r="AH766" s="9" t="n">
        <f aca="false">+Outflows!AH766+Fees!AH766+'Ongoing Cash Flows'!AH766+'Terminal Value'!AH766</f>
        <v>0</v>
      </c>
      <c r="AI766" s="9" t="n">
        <f aca="false">+Outflows!AI766+Fees!AI766+'Ongoing Cash Flows'!AI766+'Terminal Value'!AI766</f>
        <v>0</v>
      </c>
      <c r="AJ766" s="9" t="n">
        <f aca="false">+Outflows!AJ766+Fees!AJ766+'Ongoing Cash Flows'!AJ766+'Terminal Value'!AJ766</f>
        <v>0</v>
      </c>
      <c r="AK766" s="9"/>
      <c r="AL766" s="1"/>
      <c r="AM766" s="32"/>
      <c r="AN766" s="33" t="n">
        <f aca="false">IF(ISERROR(XIRR(B766:AJ766,IRRDates)),-1,XIRR(B766:AJ766,IRRDates))</f>
        <v>0.0567292984977081</v>
      </c>
      <c r="AO766" s="9" t="n">
        <f aca="false">SUMPRODUCT(B766:AJ766,PVRf)</f>
        <v>0</v>
      </c>
      <c r="AP766" s="9" t="n">
        <f aca="false">MIN(0,AO766-$AO$1004)^2</f>
        <v>0</v>
      </c>
      <c r="AQ766" s="9" t="n">
        <f aca="false">MAX(0,AO766-$AO$1004)^2</f>
        <v>0</v>
      </c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20"/>
      <c r="CM766" s="20"/>
      <c r="CN766" s="20"/>
      <c r="CO766" s="20"/>
      <c r="CP766" s="20"/>
    </row>
    <row r="767" customFormat="false" ht="11.25" hidden="false" customHeight="false" outlineLevel="0" collapsed="false">
      <c r="A767" s="1" t="n">
        <v>765</v>
      </c>
      <c r="B767" s="9" t="n">
        <f aca="false">+Outflows!B767+Fees!B767+'Ongoing Cash Flows'!B767+'Terminal Value'!B767</f>
        <v>-102029.777336405</v>
      </c>
      <c r="C767" s="9" t="n">
        <f aca="false">+Outflows!C767+Fees!C767+'Ongoing Cash Flows'!C767+'Terminal Value'!C767</f>
        <v>14305.6566019225</v>
      </c>
      <c r="D767" s="9" t="n">
        <f aca="false">+Outflows!D767+Fees!D767+'Ongoing Cash Flows'!D767+'Terminal Value'!D767</f>
        <v>12415.4101787022</v>
      </c>
      <c r="E767" s="9" t="n">
        <f aca="false">+Outflows!E767+Fees!E767+'Ongoing Cash Flows'!E767+'Terminal Value'!E767</f>
        <v>10388.3614528213</v>
      </c>
      <c r="F767" s="9" t="n">
        <f aca="false">+Outflows!F767+Fees!F767+'Ongoing Cash Flows'!F767+'Terminal Value'!F767</f>
        <v>9912.5180446085</v>
      </c>
      <c r="G767" s="9" t="n">
        <f aca="false">+Outflows!G767+Fees!G767+'Ongoing Cash Flows'!G767+'Terminal Value'!G767</f>
        <v>9723.11590520745</v>
      </c>
      <c r="H767" s="9" t="n">
        <f aca="false">+Outflows!H767+Fees!H767+'Ongoing Cash Flows'!H767+'Terminal Value'!H767</f>
        <v>8682.87892445207</v>
      </c>
      <c r="I767" s="9" t="n">
        <f aca="false">+Outflows!I767+Fees!I767+'Ongoing Cash Flows'!I767+'Terminal Value'!I767</f>
        <v>8521.82785844226</v>
      </c>
      <c r="J767" s="9" t="n">
        <f aca="false">+Outflows!J767+Fees!J767+'Ongoing Cash Flows'!J767+'Terminal Value'!J767</f>
        <v>8509.39365590727</v>
      </c>
      <c r="K767" s="9" t="n">
        <f aca="false">+Outflows!K767+Fees!K767+'Ongoing Cash Flows'!K767+'Terminal Value'!K767</f>
        <v>8500.55334503907</v>
      </c>
      <c r="L767" s="9" t="n">
        <f aca="false">+Outflows!L767+Fees!L767+'Ongoing Cash Flows'!L767+'Terminal Value'!L767</f>
        <v>8501.46572102686</v>
      </c>
      <c r="M767" s="9" t="n">
        <f aca="false">+Outflows!M767+Fees!M767+'Ongoing Cash Flows'!M767+'Terminal Value'!M767</f>
        <v>8473.77471073625</v>
      </c>
      <c r="N767" s="9" t="n">
        <f aca="false">+Outflows!N767+Fees!N767+'Ongoing Cash Flows'!N767+'Terminal Value'!N767</f>
        <v>8455.81298849495</v>
      </c>
      <c r="O767" s="9" t="n">
        <f aca="false">+Outflows!O767+Fees!O767+'Ongoing Cash Flows'!O767+'Terminal Value'!O767</f>
        <v>8130.00439360439</v>
      </c>
      <c r="P767" s="9" t="n">
        <f aca="false">+Outflows!P767+Fees!P767+'Ongoing Cash Flows'!P767+'Terminal Value'!P767</f>
        <v>8021.83050296913</v>
      </c>
      <c r="Q767" s="9" t="n">
        <f aca="false">+Outflows!Q767+Fees!Q767+'Ongoing Cash Flows'!Q767+'Terminal Value'!Q767</f>
        <v>7993.58934877679</v>
      </c>
      <c r="R767" s="9" t="n">
        <f aca="false">+Outflows!R767+Fees!R767+'Ongoing Cash Flows'!R767+'Terminal Value'!R767</f>
        <v>1170.24073413763</v>
      </c>
      <c r="S767" s="9" t="n">
        <f aca="false">+Outflows!S767+Fees!S767+'Ongoing Cash Flows'!S767+'Terminal Value'!S767</f>
        <v>0</v>
      </c>
      <c r="T767" s="9" t="n">
        <f aca="false">+Outflows!T767+Fees!T767+'Ongoing Cash Flows'!T767+'Terminal Value'!T767</f>
        <v>0</v>
      </c>
      <c r="U767" s="9" t="n">
        <f aca="false">+Outflows!U767+Fees!U767+'Ongoing Cash Flows'!U767+'Terminal Value'!U767</f>
        <v>0</v>
      </c>
      <c r="V767" s="9" t="n">
        <f aca="false">+Outflows!V767+Fees!V767+'Ongoing Cash Flows'!V767+'Terminal Value'!V767</f>
        <v>0</v>
      </c>
      <c r="W767" s="9" t="n">
        <f aca="false">+Outflows!W767+Fees!W767+'Ongoing Cash Flows'!W767+'Terminal Value'!W767</f>
        <v>0</v>
      </c>
      <c r="X767" s="9" t="n">
        <f aca="false">+Outflows!X767+Fees!X767+'Ongoing Cash Flows'!X767+'Terminal Value'!X767</f>
        <v>0</v>
      </c>
      <c r="Y767" s="9" t="n">
        <f aca="false">+Outflows!Y767+Fees!Y767+'Ongoing Cash Flows'!Y767+'Terminal Value'!Y767</f>
        <v>0</v>
      </c>
      <c r="Z767" s="9" t="n">
        <f aca="false">+Outflows!Z767+Fees!Z767+'Ongoing Cash Flows'!Z767+'Terminal Value'!Z767</f>
        <v>0</v>
      </c>
      <c r="AA767" s="9" t="n">
        <f aca="false">+Outflows!AA767+Fees!AA767+'Ongoing Cash Flows'!AA767+'Terminal Value'!AA767</f>
        <v>0</v>
      </c>
      <c r="AB767" s="9" t="n">
        <f aca="false">+Outflows!AB767+Fees!AB767+'Ongoing Cash Flows'!AB767+'Terminal Value'!AB767</f>
        <v>0</v>
      </c>
      <c r="AC767" s="9" t="n">
        <f aca="false">+Outflows!AC767+Fees!AC767+'Ongoing Cash Flows'!AC767+'Terminal Value'!AC767</f>
        <v>0</v>
      </c>
      <c r="AD767" s="9" t="n">
        <f aca="false">+Outflows!AD767+Fees!AD767+'Ongoing Cash Flows'!AD767+'Terminal Value'!AD767</f>
        <v>0</v>
      </c>
      <c r="AE767" s="9" t="n">
        <f aca="false">+Outflows!AE767+Fees!AE767+'Ongoing Cash Flows'!AE767+'Terminal Value'!AE767</f>
        <v>0</v>
      </c>
      <c r="AF767" s="9" t="n">
        <f aca="false">+Outflows!AF767+Fees!AF767+'Ongoing Cash Flows'!AF767+'Terminal Value'!AF767</f>
        <v>0</v>
      </c>
      <c r="AG767" s="9" t="n">
        <f aca="false">+Outflows!AG767+Fees!AG767+'Ongoing Cash Flows'!AG767+'Terminal Value'!AG767</f>
        <v>0</v>
      </c>
      <c r="AH767" s="9" t="n">
        <f aca="false">+Outflows!AH767+Fees!AH767+'Ongoing Cash Flows'!AH767+'Terminal Value'!AH767</f>
        <v>0</v>
      </c>
      <c r="AI767" s="9" t="n">
        <f aca="false">+Outflows!AI767+Fees!AI767+'Ongoing Cash Flows'!AI767+'Terminal Value'!AI767</f>
        <v>0</v>
      </c>
      <c r="AJ767" s="9" t="n">
        <f aca="false">+Outflows!AJ767+Fees!AJ767+'Ongoing Cash Flows'!AJ767+'Terminal Value'!AJ767</f>
        <v>0</v>
      </c>
      <c r="AK767" s="9"/>
      <c r="AL767" s="1"/>
      <c r="AM767" s="32"/>
      <c r="AN767" s="33" t="n">
        <f aca="false">IF(ISERROR(XIRR(B767:AJ767,IRRDates)),-1,XIRR(B767:AJ767,IRRDates))</f>
        <v>0.0483738807607823</v>
      </c>
      <c r="AO767" s="9" t="n">
        <f aca="false">SUMPRODUCT(B767:AJ767,PVRf)</f>
        <v>0</v>
      </c>
      <c r="AP767" s="9" t="n">
        <f aca="false">MIN(0,AO767-$AO$1004)^2</f>
        <v>0</v>
      </c>
      <c r="AQ767" s="9" t="n">
        <f aca="false">MAX(0,AO767-$AO$1004)^2</f>
        <v>0</v>
      </c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20"/>
      <c r="CM767" s="20"/>
      <c r="CN767" s="20"/>
      <c r="CO767" s="20"/>
      <c r="CP767" s="20"/>
    </row>
    <row r="768" customFormat="false" ht="11.25" hidden="false" customHeight="false" outlineLevel="0" collapsed="false">
      <c r="A768" s="1" t="n">
        <v>766</v>
      </c>
      <c r="B768" s="9" t="n">
        <f aca="false">+Outflows!B768+Fees!B768+'Ongoing Cash Flows'!B768+'Terminal Value'!B768</f>
        <v>-85315.2654044588</v>
      </c>
      <c r="C768" s="9" t="n">
        <f aca="false">+Outflows!C768+Fees!C768+'Ongoing Cash Flows'!C768+'Terminal Value'!C768</f>
        <v>13994.7005065846</v>
      </c>
      <c r="D768" s="9" t="n">
        <f aca="false">+Outflows!D768+Fees!D768+'Ongoing Cash Flows'!D768+'Terminal Value'!D768</f>
        <v>11815.6977607968</v>
      </c>
      <c r="E768" s="9" t="n">
        <f aca="false">+Outflows!E768+Fees!E768+'Ongoing Cash Flows'!E768+'Terminal Value'!E768</f>
        <v>9897.43458196098</v>
      </c>
      <c r="F768" s="9" t="n">
        <f aca="false">+Outflows!F768+Fees!F768+'Ongoing Cash Flows'!F768+'Terminal Value'!F768</f>
        <v>9382.34196511332</v>
      </c>
      <c r="G768" s="9" t="n">
        <f aca="false">+Outflows!G768+Fees!G768+'Ongoing Cash Flows'!G768+'Terminal Value'!G768</f>
        <v>9127.81300436035</v>
      </c>
      <c r="H768" s="9" t="n">
        <f aca="false">+Outflows!H768+Fees!H768+'Ongoing Cash Flows'!H768+'Terminal Value'!H768</f>
        <v>8278.01600495361</v>
      </c>
      <c r="I768" s="9" t="n">
        <f aca="false">+Outflows!I768+Fees!I768+'Ongoing Cash Flows'!I768+'Terminal Value'!I768</f>
        <v>8138.41032633297</v>
      </c>
      <c r="J768" s="9" t="n">
        <f aca="false">+Outflows!J768+Fees!J768+'Ongoing Cash Flows'!J768+'Terminal Value'!J768</f>
        <v>8125.97612379798</v>
      </c>
      <c r="K768" s="9" t="n">
        <f aca="false">+Outflows!K768+Fees!K768+'Ongoing Cash Flows'!K768+'Terminal Value'!K768</f>
        <v>8116.48595270587</v>
      </c>
      <c r="L768" s="9" t="n">
        <f aca="false">+Outflows!L768+Fees!L768+'Ongoing Cash Flows'!L768+'Terminal Value'!L768</f>
        <v>8118.04818891757</v>
      </c>
      <c r="M768" s="9" t="n">
        <f aca="false">+Outflows!M768+Fees!M768+'Ongoing Cash Flows'!M768+'Terminal Value'!M768</f>
        <v>8089.70731840304</v>
      </c>
      <c r="N768" s="9" t="n">
        <f aca="false">+Outflows!N768+Fees!N768+'Ongoing Cash Flows'!N768+'Terminal Value'!N768</f>
        <v>8072.39545638566</v>
      </c>
      <c r="O768" s="9" t="n">
        <f aca="false">+Outflows!O768+Fees!O768+'Ongoing Cash Flows'!O768+'Terminal Value'!O768</f>
        <v>7745.93700127118</v>
      </c>
      <c r="P768" s="9" t="n">
        <f aca="false">+Outflows!P768+Fees!P768+'Ongoing Cash Flows'!P768+'Terminal Value'!P768</f>
        <v>7638.41297085984</v>
      </c>
      <c r="Q768" s="9" t="n">
        <f aca="false">+Outflows!Q768+Fees!Q768+'Ongoing Cash Flows'!Q768+'Terminal Value'!Q768</f>
        <v>7609.52195644358</v>
      </c>
      <c r="R768" s="9" t="n">
        <f aca="false">+Outflows!R768+Fees!R768+'Ongoing Cash Flows'!R768+'Terminal Value'!R768</f>
        <v>978.53196808298</v>
      </c>
      <c r="S768" s="9" t="n">
        <f aca="false">+Outflows!S768+Fees!S768+'Ongoing Cash Flows'!S768+'Terminal Value'!S768</f>
        <v>0</v>
      </c>
      <c r="T768" s="9" t="n">
        <f aca="false">+Outflows!T768+Fees!T768+'Ongoing Cash Flows'!T768+'Terminal Value'!T768</f>
        <v>0</v>
      </c>
      <c r="U768" s="9" t="n">
        <f aca="false">+Outflows!U768+Fees!U768+'Ongoing Cash Flows'!U768+'Terminal Value'!U768</f>
        <v>0</v>
      </c>
      <c r="V768" s="9" t="n">
        <f aca="false">+Outflows!V768+Fees!V768+'Ongoing Cash Flows'!V768+'Terminal Value'!V768</f>
        <v>0</v>
      </c>
      <c r="W768" s="9" t="n">
        <f aca="false">+Outflows!W768+Fees!W768+'Ongoing Cash Flows'!W768+'Terminal Value'!W768</f>
        <v>0</v>
      </c>
      <c r="X768" s="9" t="n">
        <f aca="false">+Outflows!X768+Fees!X768+'Ongoing Cash Flows'!X768+'Terminal Value'!X768</f>
        <v>0</v>
      </c>
      <c r="Y768" s="9" t="n">
        <f aca="false">+Outflows!Y768+Fees!Y768+'Ongoing Cash Flows'!Y768+'Terminal Value'!Y768</f>
        <v>0</v>
      </c>
      <c r="Z768" s="9" t="n">
        <f aca="false">+Outflows!Z768+Fees!Z768+'Ongoing Cash Flows'!Z768+'Terminal Value'!Z768</f>
        <v>0</v>
      </c>
      <c r="AA768" s="9" t="n">
        <f aca="false">+Outflows!AA768+Fees!AA768+'Ongoing Cash Flows'!AA768+'Terminal Value'!AA768</f>
        <v>0</v>
      </c>
      <c r="AB768" s="9" t="n">
        <f aca="false">+Outflows!AB768+Fees!AB768+'Ongoing Cash Flows'!AB768+'Terminal Value'!AB768</f>
        <v>0</v>
      </c>
      <c r="AC768" s="9" t="n">
        <f aca="false">+Outflows!AC768+Fees!AC768+'Ongoing Cash Flows'!AC768+'Terminal Value'!AC768</f>
        <v>0</v>
      </c>
      <c r="AD768" s="9" t="n">
        <f aca="false">+Outflows!AD768+Fees!AD768+'Ongoing Cash Flows'!AD768+'Terminal Value'!AD768</f>
        <v>0</v>
      </c>
      <c r="AE768" s="9" t="n">
        <f aca="false">+Outflows!AE768+Fees!AE768+'Ongoing Cash Flows'!AE768+'Terminal Value'!AE768</f>
        <v>0</v>
      </c>
      <c r="AF768" s="9" t="n">
        <f aca="false">+Outflows!AF768+Fees!AF768+'Ongoing Cash Flows'!AF768+'Terminal Value'!AF768</f>
        <v>0</v>
      </c>
      <c r="AG768" s="9" t="n">
        <f aca="false">+Outflows!AG768+Fees!AG768+'Ongoing Cash Flows'!AG768+'Terminal Value'!AG768</f>
        <v>0</v>
      </c>
      <c r="AH768" s="9" t="n">
        <f aca="false">+Outflows!AH768+Fees!AH768+'Ongoing Cash Flows'!AH768+'Terminal Value'!AH768</f>
        <v>0</v>
      </c>
      <c r="AI768" s="9" t="n">
        <f aca="false">+Outflows!AI768+Fees!AI768+'Ongoing Cash Flows'!AI768+'Terminal Value'!AI768</f>
        <v>0</v>
      </c>
      <c r="AJ768" s="9" t="n">
        <f aca="false">+Outflows!AJ768+Fees!AJ768+'Ongoing Cash Flows'!AJ768+'Terminal Value'!AJ768</f>
        <v>0</v>
      </c>
      <c r="AK768" s="9"/>
      <c r="AL768" s="1"/>
      <c r="AM768" s="32"/>
      <c r="AN768" s="33" t="n">
        <f aca="false">IF(ISERROR(XIRR(B768:AJ768,IRRDates)),-1,XIRR(B768:AJ768,IRRDates))</f>
        <v>0.0707244232800428</v>
      </c>
      <c r="AO768" s="9" t="n">
        <f aca="false">SUMPRODUCT(B768:AJ768,PVRf)</f>
        <v>0</v>
      </c>
      <c r="AP768" s="9" t="n">
        <f aca="false">MIN(0,AO768-$AO$1004)^2</f>
        <v>0</v>
      </c>
      <c r="AQ768" s="9" t="n">
        <f aca="false">MAX(0,AO768-$AO$1004)^2</f>
        <v>0</v>
      </c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20"/>
      <c r="CM768" s="20"/>
      <c r="CN768" s="20"/>
      <c r="CO768" s="20"/>
      <c r="CP768" s="20"/>
    </row>
    <row r="769" customFormat="false" ht="11.25" hidden="false" customHeight="false" outlineLevel="0" collapsed="false">
      <c r="A769" s="1" t="n">
        <v>767</v>
      </c>
      <c r="B769" s="9" t="n">
        <f aca="false">+Outflows!B769+Fees!B769+'Ongoing Cash Flows'!B769+'Terminal Value'!B769</f>
        <v>-86976.0802151058</v>
      </c>
      <c r="C769" s="9" t="n">
        <f aca="false">+Outflows!C769+Fees!C769+'Ongoing Cash Flows'!C769+'Terminal Value'!C769</f>
        <v>14070.1931342117</v>
      </c>
      <c r="D769" s="9" t="n">
        <f aca="false">+Outflows!D769+Fees!D769+'Ongoing Cash Flows'!D769+'Terminal Value'!D769</f>
        <v>11919.858426333</v>
      </c>
      <c r="E769" s="9" t="n">
        <f aca="false">+Outflows!E769+Fees!E769+'Ongoing Cash Flows'!E769+'Terminal Value'!E769</f>
        <v>9852.04607287645</v>
      </c>
      <c r="F769" s="9" t="n">
        <f aca="false">+Outflows!F769+Fees!F769+'Ongoing Cash Flows'!F769+'Terminal Value'!F769</f>
        <v>9530.38025910062</v>
      </c>
      <c r="G769" s="9" t="n">
        <f aca="false">+Outflows!G769+Fees!G769+'Ongoing Cash Flows'!G769+'Terminal Value'!G769</f>
        <v>9172.59942083623</v>
      </c>
      <c r="H769" s="9" t="n">
        <f aca="false">+Outflows!H769+Fees!H769+'Ongoing Cash Flows'!H769+'Terminal Value'!H769</f>
        <v>8318.24465989266</v>
      </c>
      <c r="I769" s="9" t="n">
        <f aca="false">+Outflows!I769+Fees!I769+'Ongoing Cash Flows'!I769+'Terminal Value'!I769</f>
        <v>8176.50808943736</v>
      </c>
      <c r="J769" s="9" t="n">
        <f aca="false">+Outflows!J769+Fees!J769+'Ongoing Cash Flows'!J769+'Terminal Value'!J769</f>
        <v>8164.07388690237</v>
      </c>
      <c r="K769" s="9" t="n">
        <f aca="false">+Outflows!K769+Fees!K769+'Ongoing Cash Flows'!K769+'Terminal Value'!K769</f>
        <v>8154.6482882901</v>
      </c>
      <c r="L769" s="9" t="n">
        <f aca="false">+Outflows!L769+Fees!L769+'Ongoing Cash Flows'!L769+'Terminal Value'!L769</f>
        <v>8156.14595202197</v>
      </c>
      <c r="M769" s="9" t="n">
        <f aca="false">+Outflows!M769+Fees!M769+'Ongoing Cash Flows'!M769+'Terminal Value'!M769</f>
        <v>8127.86965398728</v>
      </c>
      <c r="N769" s="9" t="n">
        <f aca="false">+Outflows!N769+Fees!N769+'Ongoing Cash Flows'!N769+'Terminal Value'!N769</f>
        <v>8110.49321949006</v>
      </c>
      <c r="O769" s="9" t="n">
        <f aca="false">+Outflows!O769+Fees!O769+'Ongoing Cash Flows'!O769+'Terminal Value'!O769</f>
        <v>7784.09933685541</v>
      </c>
      <c r="P769" s="9" t="n">
        <f aca="false">+Outflows!P769+Fees!P769+'Ongoing Cash Flows'!P769+'Terminal Value'!P769</f>
        <v>7676.51073396424</v>
      </c>
      <c r="Q769" s="9" t="n">
        <f aca="false">+Outflows!Q769+Fees!Q769+'Ongoing Cash Flows'!Q769+'Terminal Value'!Q769</f>
        <v>7647.68429202782</v>
      </c>
      <c r="R769" s="9" t="n">
        <f aca="false">+Outflows!R769+Fees!R769+'Ongoing Cash Flows'!R769+'Terminal Value'!R769</f>
        <v>997.580849635178</v>
      </c>
      <c r="S769" s="9" t="n">
        <f aca="false">+Outflows!S769+Fees!S769+'Ongoing Cash Flows'!S769+'Terminal Value'!S769</f>
        <v>0</v>
      </c>
      <c r="T769" s="9" t="n">
        <f aca="false">+Outflows!T769+Fees!T769+'Ongoing Cash Flows'!T769+'Terminal Value'!T769</f>
        <v>0</v>
      </c>
      <c r="U769" s="9" t="n">
        <f aca="false">+Outflows!U769+Fees!U769+'Ongoing Cash Flows'!U769+'Terminal Value'!U769</f>
        <v>0</v>
      </c>
      <c r="V769" s="9" t="n">
        <f aca="false">+Outflows!V769+Fees!V769+'Ongoing Cash Flows'!V769+'Terminal Value'!V769</f>
        <v>0</v>
      </c>
      <c r="W769" s="9" t="n">
        <f aca="false">+Outflows!W769+Fees!W769+'Ongoing Cash Flows'!W769+'Terminal Value'!W769</f>
        <v>0</v>
      </c>
      <c r="X769" s="9" t="n">
        <f aca="false">+Outflows!X769+Fees!X769+'Ongoing Cash Flows'!X769+'Terminal Value'!X769</f>
        <v>0</v>
      </c>
      <c r="Y769" s="9" t="n">
        <f aca="false">+Outflows!Y769+Fees!Y769+'Ongoing Cash Flows'!Y769+'Terminal Value'!Y769</f>
        <v>0</v>
      </c>
      <c r="Z769" s="9" t="n">
        <f aca="false">+Outflows!Z769+Fees!Z769+'Ongoing Cash Flows'!Z769+'Terminal Value'!Z769</f>
        <v>0</v>
      </c>
      <c r="AA769" s="9" t="n">
        <f aca="false">+Outflows!AA769+Fees!AA769+'Ongoing Cash Flows'!AA769+'Terminal Value'!AA769</f>
        <v>0</v>
      </c>
      <c r="AB769" s="9" t="n">
        <f aca="false">+Outflows!AB769+Fees!AB769+'Ongoing Cash Flows'!AB769+'Terminal Value'!AB769</f>
        <v>0</v>
      </c>
      <c r="AC769" s="9" t="n">
        <f aca="false">+Outflows!AC769+Fees!AC769+'Ongoing Cash Flows'!AC769+'Terminal Value'!AC769</f>
        <v>0</v>
      </c>
      <c r="AD769" s="9" t="n">
        <f aca="false">+Outflows!AD769+Fees!AD769+'Ongoing Cash Flows'!AD769+'Terminal Value'!AD769</f>
        <v>0</v>
      </c>
      <c r="AE769" s="9" t="n">
        <f aca="false">+Outflows!AE769+Fees!AE769+'Ongoing Cash Flows'!AE769+'Terminal Value'!AE769</f>
        <v>0</v>
      </c>
      <c r="AF769" s="9" t="n">
        <f aca="false">+Outflows!AF769+Fees!AF769+'Ongoing Cash Flows'!AF769+'Terminal Value'!AF769</f>
        <v>0</v>
      </c>
      <c r="AG769" s="9" t="n">
        <f aca="false">+Outflows!AG769+Fees!AG769+'Ongoing Cash Flows'!AG769+'Terminal Value'!AG769</f>
        <v>0</v>
      </c>
      <c r="AH769" s="9" t="n">
        <f aca="false">+Outflows!AH769+Fees!AH769+'Ongoing Cash Flows'!AH769+'Terminal Value'!AH769</f>
        <v>0</v>
      </c>
      <c r="AI769" s="9" t="n">
        <f aca="false">+Outflows!AI769+Fees!AI769+'Ongoing Cash Flows'!AI769+'Terminal Value'!AI769</f>
        <v>0</v>
      </c>
      <c r="AJ769" s="9" t="n">
        <f aca="false">+Outflows!AJ769+Fees!AJ769+'Ongoing Cash Flows'!AJ769+'Terminal Value'!AJ769</f>
        <v>0</v>
      </c>
      <c r="AK769" s="9"/>
      <c r="AL769" s="1"/>
      <c r="AM769" s="32"/>
      <c r="AN769" s="33" t="n">
        <f aca="false">IF(ISERROR(XIRR(B769:AJ769,IRRDates)),-1,XIRR(B769:AJ769,IRRDates))</f>
        <v>0.0682992583199263</v>
      </c>
      <c r="AO769" s="9" t="n">
        <f aca="false">SUMPRODUCT(B769:AJ769,PVRf)</f>
        <v>0</v>
      </c>
      <c r="AP769" s="9" t="n">
        <f aca="false">MIN(0,AO769-$AO$1004)^2</f>
        <v>0</v>
      </c>
      <c r="AQ769" s="9" t="n">
        <f aca="false">MAX(0,AO769-$AO$1004)^2</f>
        <v>0</v>
      </c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20"/>
      <c r="CM769" s="20"/>
      <c r="CN769" s="20"/>
      <c r="CO769" s="20"/>
      <c r="CP769" s="20"/>
    </row>
    <row r="770" customFormat="false" ht="11.25" hidden="false" customHeight="false" outlineLevel="0" collapsed="false">
      <c r="A770" s="1" t="n">
        <v>768</v>
      </c>
      <c r="B770" s="9" t="n">
        <f aca="false">+Outflows!B770+Fees!B770+'Ongoing Cash Flows'!B770+'Terminal Value'!B770</f>
        <v>-89037.8018922442</v>
      </c>
      <c r="C770" s="9" t="n">
        <f aca="false">+Outflows!C770+Fees!C770+'Ongoing Cash Flows'!C770+'Terminal Value'!C770</f>
        <v>14070.6134524979</v>
      </c>
      <c r="D770" s="9" t="n">
        <f aca="false">+Outflows!D770+Fees!D770+'Ongoing Cash Flows'!D770+'Terminal Value'!D770</f>
        <v>11940.9438023775</v>
      </c>
      <c r="E770" s="9" t="n">
        <f aca="false">+Outflows!E770+Fees!E770+'Ongoing Cash Flows'!E770+'Terminal Value'!E770</f>
        <v>10073.5034194243</v>
      </c>
      <c r="F770" s="9" t="n">
        <f aca="false">+Outflows!F770+Fees!F770+'Ongoing Cash Flows'!F770+'Terminal Value'!F770</f>
        <v>9529.12041279217</v>
      </c>
      <c r="G770" s="9" t="n">
        <f aca="false">+Outflows!G770+Fees!G770+'Ongoing Cash Flows'!G770+'Terminal Value'!G770</f>
        <v>9191.59267604298</v>
      </c>
      <c r="H770" s="9" t="n">
        <f aca="false">+Outflows!H770+Fees!H770+'Ongoing Cash Flows'!H770+'Terminal Value'!H770</f>
        <v>8368.18417716951</v>
      </c>
      <c r="I770" s="9" t="n">
        <f aca="false">+Outflows!I770+Fees!I770+'Ongoing Cash Flows'!I770+'Terminal Value'!I770</f>
        <v>8223.80233533358</v>
      </c>
      <c r="J770" s="9" t="n">
        <f aca="false">+Outflows!J770+Fees!J770+'Ongoing Cash Flows'!J770+'Terminal Value'!J770</f>
        <v>8211.36813279859</v>
      </c>
      <c r="K770" s="9" t="n">
        <f aca="false">+Outflows!K770+Fees!K770+'Ongoing Cash Flows'!K770+'Terminal Value'!K770</f>
        <v>8202.02269392512</v>
      </c>
      <c r="L770" s="9" t="n">
        <f aca="false">+Outflows!L770+Fees!L770+'Ongoing Cash Flows'!L770+'Terminal Value'!L770</f>
        <v>8203.44019791818</v>
      </c>
      <c r="M770" s="9" t="n">
        <f aca="false">+Outflows!M770+Fees!M770+'Ongoing Cash Flows'!M770+'Terminal Value'!M770</f>
        <v>8175.2440596223</v>
      </c>
      <c r="N770" s="9" t="n">
        <f aca="false">+Outflows!N770+Fees!N770+'Ongoing Cash Flows'!N770+'Terminal Value'!N770</f>
        <v>8157.78746538627</v>
      </c>
      <c r="O770" s="9" t="n">
        <f aca="false">+Outflows!O770+Fees!O770+'Ongoing Cash Flows'!O770+'Terminal Value'!O770</f>
        <v>7831.47374249043</v>
      </c>
      <c r="P770" s="9" t="n">
        <f aca="false">+Outflows!P770+Fees!P770+'Ongoing Cash Flows'!P770+'Terminal Value'!P770</f>
        <v>7723.80497986045</v>
      </c>
      <c r="Q770" s="9" t="n">
        <f aca="false">+Outflows!Q770+Fees!Q770+'Ongoing Cash Flows'!Q770+'Terminal Value'!Q770</f>
        <v>7695.05869766284</v>
      </c>
      <c r="R770" s="9" t="n">
        <f aca="false">+Outflows!R770+Fees!R770+'Ongoing Cash Flows'!R770+'Terminal Value'!R770</f>
        <v>1021.22797258328</v>
      </c>
      <c r="S770" s="9" t="n">
        <f aca="false">+Outflows!S770+Fees!S770+'Ongoing Cash Flows'!S770+'Terminal Value'!S770</f>
        <v>0</v>
      </c>
      <c r="T770" s="9" t="n">
        <f aca="false">+Outflows!T770+Fees!T770+'Ongoing Cash Flows'!T770+'Terminal Value'!T770</f>
        <v>0</v>
      </c>
      <c r="U770" s="9" t="n">
        <f aca="false">+Outflows!U770+Fees!U770+'Ongoing Cash Flows'!U770+'Terminal Value'!U770</f>
        <v>0</v>
      </c>
      <c r="V770" s="9" t="n">
        <f aca="false">+Outflows!V770+Fees!V770+'Ongoing Cash Flows'!V770+'Terminal Value'!V770</f>
        <v>0</v>
      </c>
      <c r="W770" s="9" t="n">
        <f aca="false">+Outflows!W770+Fees!W770+'Ongoing Cash Flows'!W770+'Terminal Value'!W770</f>
        <v>0</v>
      </c>
      <c r="X770" s="9" t="n">
        <f aca="false">+Outflows!X770+Fees!X770+'Ongoing Cash Flows'!X770+'Terminal Value'!X770</f>
        <v>0</v>
      </c>
      <c r="Y770" s="9" t="n">
        <f aca="false">+Outflows!Y770+Fees!Y770+'Ongoing Cash Flows'!Y770+'Terminal Value'!Y770</f>
        <v>0</v>
      </c>
      <c r="Z770" s="9" t="n">
        <f aca="false">+Outflows!Z770+Fees!Z770+'Ongoing Cash Flows'!Z770+'Terminal Value'!Z770</f>
        <v>0</v>
      </c>
      <c r="AA770" s="9" t="n">
        <f aca="false">+Outflows!AA770+Fees!AA770+'Ongoing Cash Flows'!AA770+'Terminal Value'!AA770</f>
        <v>0</v>
      </c>
      <c r="AB770" s="9" t="n">
        <f aca="false">+Outflows!AB770+Fees!AB770+'Ongoing Cash Flows'!AB770+'Terminal Value'!AB770</f>
        <v>0</v>
      </c>
      <c r="AC770" s="9" t="n">
        <f aca="false">+Outflows!AC770+Fees!AC770+'Ongoing Cash Flows'!AC770+'Terminal Value'!AC770</f>
        <v>0</v>
      </c>
      <c r="AD770" s="9" t="n">
        <f aca="false">+Outflows!AD770+Fees!AD770+'Ongoing Cash Flows'!AD770+'Terminal Value'!AD770</f>
        <v>0</v>
      </c>
      <c r="AE770" s="9" t="n">
        <f aca="false">+Outflows!AE770+Fees!AE770+'Ongoing Cash Flows'!AE770+'Terminal Value'!AE770</f>
        <v>0</v>
      </c>
      <c r="AF770" s="9" t="n">
        <f aca="false">+Outflows!AF770+Fees!AF770+'Ongoing Cash Flows'!AF770+'Terminal Value'!AF770</f>
        <v>0</v>
      </c>
      <c r="AG770" s="9" t="n">
        <f aca="false">+Outflows!AG770+Fees!AG770+'Ongoing Cash Flows'!AG770+'Terminal Value'!AG770</f>
        <v>0</v>
      </c>
      <c r="AH770" s="9" t="n">
        <f aca="false">+Outflows!AH770+Fees!AH770+'Ongoing Cash Flows'!AH770+'Terminal Value'!AH770</f>
        <v>0</v>
      </c>
      <c r="AI770" s="9" t="n">
        <f aca="false">+Outflows!AI770+Fees!AI770+'Ongoing Cash Flows'!AI770+'Terminal Value'!AI770</f>
        <v>0</v>
      </c>
      <c r="AJ770" s="9" t="n">
        <f aca="false">+Outflows!AJ770+Fees!AJ770+'Ongoing Cash Flows'!AJ770+'Terminal Value'!AJ770</f>
        <v>0</v>
      </c>
      <c r="AK770" s="9"/>
      <c r="AL770" s="1"/>
      <c r="AM770" s="32"/>
      <c r="AN770" s="33" t="n">
        <f aca="false">IF(ISERROR(XIRR(B770:AJ770,IRRDates)),-1,XIRR(B770:AJ770,IRRDates))</f>
        <v>0.0651587269840985</v>
      </c>
      <c r="AO770" s="9" t="n">
        <f aca="false">SUMPRODUCT(B770:AJ770,PVRf)</f>
        <v>0</v>
      </c>
      <c r="AP770" s="9" t="n">
        <f aca="false">MIN(0,AO770-$AO$1004)^2</f>
        <v>0</v>
      </c>
      <c r="AQ770" s="9" t="n">
        <f aca="false">MAX(0,AO770-$AO$1004)^2</f>
        <v>0</v>
      </c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20"/>
      <c r="CM770" s="20"/>
      <c r="CN770" s="20"/>
      <c r="CO770" s="20"/>
      <c r="CP770" s="20"/>
    </row>
    <row r="771" customFormat="false" ht="11.25" hidden="false" customHeight="false" outlineLevel="0" collapsed="false">
      <c r="A771" s="1" t="n">
        <v>769</v>
      </c>
      <c r="B771" s="9" t="n">
        <f aca="false">+Outflows!B771+Fees!B771+'Ongoing Cash Flows'!B771+'Terminal Value'!B771</f>
        <v>-94497.3685793194</v>
      </c>
      <c r="C771" s="9" t="n">
        <f aca="false">+Outflows!C771+Fees!C771+'Ongoing Cash Flows'!C771+'Terminal Value'!C771</f>
        <v>14150.0324461192</v>
      </c>
      <c r="D771" s="9" t="n">
        <f aca="false">+Outflows!D771+Fees!D771+'Ongoing Cash Flows'!D771+'Terminal Value'!D771</f>
        <v>12189.5795163199</v>
      </c>
      <c r="E771" s="9" t="n">
        <f aca="false">+Outflows!E771+Fees!E771+'Ongoing Cash Flows'!E771+'Terminal Value'!E771</f>
        <v>10127.3668230868</v>
      </c>
      <c r="F771" s="9" t="n">
        <f aca="false">+Outflows!F771+Fees!F771+'Ongoing Cash Flows'!F771+'Terminal Value'!F771</f>
        <v>9852.20941009488</v>
      </c>
      <c r="G771" s="9" t="n">
        <f aca="false">+Outflows!G771+Fees!G771+'Ongoing Cash Flows'!G771+'Terminal Value'!G771</f>
        <v>9400.92958731619</v>
      </c>
      <c r="H771" s="9" t="n">
        <f aca="false">+Outflows!H771+Fees!H771+'Ongoing Cash Flows'!H771+'Terminal Value'!H771</f>
        <v>8500.42711175985</v>
      </c>
      <c r="I771" s="9" t="n">
        <f aca="false">+Outflows!I771+Fees!I771+'Ongoing Cash Flows'!I771+'Terminal Value'!I771</f>
        <v>8349.04042748173</v>
      </c>
      <c r="J771" s="9" t="n">
        <f aca="false">+Outflows!J771+Fees!J771+'Ongoing Cash Flows'!J771+'Terminal Value'!J771</f>
        <v>8336.60622494674</v>
      </c>
      <c r="K771" s="9" t="n">
        <f aca="false">+Outflows!K771+Fees!K771+'Ongoing Cash Flows'!K771+'Terminal Value'!K771</f>
        <v>8327.47305402607</v>
      </c>
      <c r="L771" s="9" t="n">
        <f aca="false">+Outflows!L771+Fees!L771+'Ongoing Cash Flows'!L771+'Terminal Value'!L771</f>
        <v>8328.67829006633</v>
      </c>
      <c r="M771" s="9" t="n">
        <f aca="false">+Outflows!M771+Fees!M771+'Ongoing Cash Flows'!M771+'Terminal Value'!M771</f>
        <v>8300.69441972324</v>
      </c>
      <c r="N771" s="9" t="n">
        <f aca="false">+Outflows!N771+Fees!N771+'Ongoing Cash Flows'!N771+'Terminal Value'!N771</f>
        <v>8283.02555753443</v>
      </c>
      <c r="O771" s="9" t="n">
        <f aca="false">+Outflows!O771+Fees!O771+'Ongoing Cash Flows'!O771+'Terminal Value'!O771</f>
        <v>7956.92410259138</v>
      </c>
      <c r="P771" s="9" t="n">
        <f aca="false">+Outflows!P771+Fees!P771+'Ongoing Cash Flows'!P771+'Terminal Value'!P771</f>
        <v>7849.0430720086</v>
      </c>
      <c r="Q771" s="9" t="n">
        <f aca="false">+Outflows!Q771+Fees!Q771+'Ongoing Cash Flows'!Q771+'Terminal Value'!Q771</f>
        <v>7820.50905776379</v>
      </c>
      <c r="R771" s="9" t="n">
        <f aca="false">+Outflows!R771+Fees!R771+'Ongoing Cash Flows'!R771+'Terminal Value'!R771</f>
        <v>1083.84701865736</v>
      </c>
      <c r="S771" s="9" t="n">
        <f aca="false">+Outflows!S771+Fees!S771+'Ongoing Cash Flows'!S771+'Terminal Value'!S771</f>
        <v>0</v>
      </c>
      <c r="T771" s="9" t="n">
        <f aca="false">+Outflows!T771+Fees!T771+'Ongoing Cash Flows'!T771+'Terminal Value'!T771</f>
        <v>0</v>
      </c>
      <c r="U771" s="9" t="n">
        <f aca="false">+Outflows!U771+Fees!U771+'Ongoing Cash Flows'!U771+'Terminal Value'!U771</f>
        <v>0</v>
      </c>
      <c r="V771" s="9" t="n">
        <f aca="false">+Outflows!V771+Fees!V771+'Ongoing Cash Flows'!V771+'Terminal Value'!V771</f>
        <v>0</v>
      </c>
      <c r="W771" s="9" t="n">
        <f aca="false">+Outflows!W771+Fees!W771+'Ongoing Cash Flows'!W771+'Terminal Value'!W771</f>
        <v>0</v>
      </c>
      <c r="X771" s="9" t="n">
        <f aca="false">+Outflows!X771+Fees!X771+'Ongoing Cash Flows'!X771+'Terminal Value'!X771</f>
        <v>0</v>
      </c>
      <c r="Y771" s="9" t="n">
        <f aca="false">+Outflows!Y771+Fees!Y771+'Ongoing Cash Flows'!Y771+'Terminal Value'!Y771</f>
        <v>0</v>
      </c>
      <c r="Z771" s="9" t="n">
        <f aca="false">+Outflows!Z771+Fees!Z771+'Ongoing Cash Flows'!Z771+'Terminal Value'!Z771</f>
        <v>0</v>
      </c>
      <c r="AA771" s="9" t="n">
        <f aca="false">+Outflows!AA771+Fees!AA771+'Ongoing Cash Flows'!AA771+'Terminal Value'!AA771</f>
        <v>0</v>
      </c>
      <c r="AB771" s="9" t="n">
        <f aca="false">+Outflows!AB771+Fees!AB771+'Ongoing Cash Flows'!AB771+'Terminal Value'!AB771</f>
        <v>0</v>
      </c>
      <c r="AC771" s="9" t="n">
        <f aca="false">+Outflows!AC771+Fees!AC771+'Ongoing Cash Flows'!AC771+'Terminal Value'!AC771</f>
        <v>0</v>
      </c>
      <c r="AD771" s="9" t="n">
        <f aca="false">+Outflows!AD771+Fees!AD771+'Ongoing Cash Flows'!AD771+'Terminal Value'!AD771</f>
        <v>0</v>
      </c>
      <c r="AE771" s="9" t="n">
        <f aca="false">+Outflows!AE771+Fees!AE771+'Ongoing Cash Flows'!AE771+'Terminal Value'!AE771</f>
        <v>0</v>
      </c>
      <c r="AF771" s="9" t="n">
        <f aca="false">+Outflows!AF771+Fees!AF771+'Ongoing Cash Flows'!AF771+'Terminal Value'!AF771</f>
        <v>0</v>
      </c>
      <c r="AG771" s="9" t="n">
        <f aca="false">+Outflows!AG771+Fees!AG771+'Ongoing Cash Flows'!AG771+'Terminal Value'!AG771</f>
        <v>0</v>
      </c>
      <c r="AH771" s="9" t="n">
        <f aca="false">+Outflows!AH771+Fees!AH771+'Ongoing Cash Flows'!AH771+'Terminal Value'!AH771</f>
        <v>0</v>
      </c>
      <c r="AI771" s="9" t="n">
        <f aca="false">+Outflows!AI771+Fees!AI771+'Ongoing Cash Flows'!AI771+'Terminal Value'!AI771</f>
        <v>0</v>
      </c>
      <c r="AJ771" s="9" t="n">
        <f aca="false">+Outflows!AJ771+Fees!AJ771+'Ongoing Cash Flows'!AJ771+'Terminal Value'!AJ771</f>
        <v>0</v>
      </c>
      <c r="AK771" s="9"/>
      <c r="AL771" s="1"/>
      <c r="AM771" s="32"/>
      <c r="AN771" s="33" t="n">
        <f aca="false">IF(ISERROR(XIRR(B771:AJ771,IRRDates)),-1,XIRR(B771:AJ771,IRRDates))</f>
        <v>0.057748325501843</v>
      </c>
      <c r="AO771" s="9" t="n">
        <f aca="false">SUMPRODUCT(B771:AJ771,PVRf)</f>
        <v>0</v>
      </c>
      <c r="AP771" s="9" t="n">
        <f aca="false">MIN(0,AO771-$AO$1004)^2</f>
        <v>0</v>
      </c>
      <c r="AQ771" s="9" t="n">
        <f aca="false">MAX(0,AO771-$AO$1004)^2</f>
        <v>0</v>
      </c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20"/>
      <c r="CM771" s="20"/>
      <c r="CN771" s="20"/>
      <c r="CO771" s="20"/>
      <c r="CP771" s="20"/>
    </row>
    <row r="772" customFormat="false" ht="11.25" hidden="false" customHeight="false" outlineLevel="0" collapsed="false">
      <c r="A772" s="1" t="n">
        <v>770</v>
      </c>
      <c r="B772" s="9" t="n">
        <f aca="false">+Outflows!B772+Fees!B772+'Ongoing Cash Flows'!B772+'Terminal Value'!B772</f>
        <v>-91484.0915016383</v>
      </c>
      <c r="C772" s="9" t="n">
        <f aca="false">+Outflows!C772+Fees!C772+'Ongoing Cash Flows'!C772+'Terminal Value'!C772</f>
        <v>14106.4921237338</v>
      </c>
      <c r="D772" s="9" t="n">
        <f aca="false">+Outflows!D772+Fees!D772+'Ongoing Cash Flows'!D772+'Terminal Value'!D772</f>
        <v>12026.1255540116</v>
      </c>
      <c r="E772" s="9" t="n">
        <f aca="false">+Outflows!E772+Fees!E772+'Ongoing Cash Flows'!E772+'Terminal Value'!E772</f>
        <v>10151.658230369</v>
      </c>
      <c r="F772" s="9" t="n">
        <f aca="false">+Outflows!F772+Fees!F772+'Ongoing Cash Flows'!F772+'Terminal Value'!F772</f>
        <v>9698.47773015391</v>
      </c>
      <c r="G772" s="9" t="n">
        <f aca="false">+Outflows!G772+Fees!G772+'Ongoing Cash Flows'!G772+'Terminal Value'!G772</f>
        <v>9309.2704309344</v>
      </c>
      <c r="H772" s="9" t="n">
        <f aca="false">+Outflows!H772+Fees!H772+'Ongoing Cash Flows'!H772+'Terminal Value'!H772</f>
        <v>8427.43879119776</v>
      </c>
      <c r="I772" s="9" t="n">
        <f aca="false">+Outflows!I772+Fees!I772+'Ongoing Cash Flows'!I772+'Terminal Value'!I772</f>
        <v>8279.91826194139</v>
      </c>
      <c r="J772" s="9" t="n">
        <f aca="false">+Outflows!J772+Fees!J772+'Ongoing Cash Flows'!J772+'Terminal Value'!J772</f>
        <v>8267.4840594064</v>
      </c>
      <c r="K772" s="9" t="n">
        <f aca="false">+Outflows!K772+Fees!K772+'Ongoing Cash Flows'!K772+'Terminal Value'!K772</f>
        <v>8258.23373227295</v>
      </c>
      <c r="L772" s="9" t="n">
        <f aca="false">+Outflows!L772+Fees!L772+'Ongoing Cash Flows'!L772+'Terminal Value'!L772</f>
        <v>8259.55612452599</v>
      </c>
      <c r="M772" s="9" t="n">
        <f aca="false">+Outflows!M772+Fees!M772+'Ongoing Cash Flows'!M772+'Terminal Value'!M772</f>
        <v>8231.45509797012</v>
      </c>
      <c r="N772" s="9" t="n">
        <f aca="false">+Outflows!N772+Fees!N772+'Ongoing Cash Flows'!N772+'Terminal Value'!N772</f>
        <v>8213.90339199409</v>
      </c>
      <c r="O772" s="9" t="n">
        <f aca="false">+Outflows!O772+Fees!O772+'Ongoing Cash Flows'!O772+'Terminal Value'!O772</f>
        <v>7887.68478083826</v>
      </c>
      <c r="P772" s="9" t="n">
        <f aca="false">+Outflows!P772+Fees!P772+'Ongoing Cash Flows'!P772+'Terminal Value'!P772</f>
        <v>7779.92090646826</v>
      </c>
      <c r="Q772" s="9" t="n">
        <f aca="false">+Outflows!Q772+Fees!Q772+'Ongoing Cash Flows'!Q772+'Terminal Value'!Q772</f>
        <v>7751.26973601066</v>
      </c>
      <c r="R772" s="9" t="n">
        <f aca="false">+Outflows!R772+Fees!R772+'Ongoing Cash Flows'!R772+'Terminal Value'!R772</f>
        <v>1049.28593588719</v>
      </c>
      <c r="S772" s="9" t="n">
        <f aca="false">+Outflows!S772+Fees!S772+'Ongoing Cash Flows'!S772+'Terminal Value'!S772</f>
        <v>0</v>
      </c>
      <c r="T772" s="9" t="n">
        <f aca="false">+Outflows!T772+Fees!T772+'Ongoing Cash Flows'!T772+'Terminal Value'!T772</f>
        <v>0</v>
      </c>
      <c r="U772" s="9" t="n">
        <f aca="false">+Outflows!U772+Fees!U772+'Ongoing Cash Flows'!U772+'Terminal Value'!U772</f>
        <v>0</v>
      </c>
      <c r="V772" s="9" t="n">
        <f aca="false">+Outflows!V772+Fees!V772+'Ongoing Cash Flows'!V772+'Terminal Value'!V772</f>
        <v>0</v>
      </c>
      <c r="W772" s="9" t="n">
        <f aca="false">+Outflows!W772+Fees!W772+'Ongoing Cash Flows'!W772+'Terminal Value'!W772</f>
        <v>0</v>
      </c>
      <c r="X772" s="9" t="n">
        <f aca="false">+Outflows!X772+Fees!X772+'Ongoing Cash Flows'!X772+'Terminal Value'!X772</f>
        <v>0</v>
      </c>
      <c r="Y772" s="9" t="n">
        <f aca="false">+Outflows!Y772+Fees!Y772+'Ongoing Cash Flows'!Y772+'Terminal Value'!Y772</f>
        <v>0</v>
      </c>
      <c r="Z772" s="9" t="n">
        <f aca="false">+Outflows!Z772+Fees!Z772+'Ongoing Cash Flows'!Z772+'Terminal Value'!Z772</f>
        <v>0</v>
      </c>
      <c r="AA772" s="9" t="n">
        <f aca="false">+Outflows!AA772+Fees!AA772+'Ongoing Cash Flows'!AA772+'Terminal Value'!AA772</f>
        <v>0</v>
      </c>
      <c r="AB772" s="9" t="n">
        <f aca="false">+Outflows!AB772+Fees!AB772+'Ongoing Cash Flows'!AB772+'Terminal Value'!AB772</f>
        <v>0</v>
      </c>
      <c r="AC772" s="9" t="n">
        <f aca="false">+Outflows!AC772+Fees!AC772+'Ongoing Cash Flows'!AC772+'Terminal Value'!AC772</f>
        <v>0</v>
      </c>
      <c r="AD772" s="9" t="n">
        <f aca="false">+Outflows!AD772+Fees!AD772+'Ongoing Cash Flows'!AD772+'Terminal Value'!AD772</f>
        <v>0</v>
      </c>
      <c r="AE772" s="9" t="n">
        <f aca="false">+Outflows!AE772+Fees!AE772+'Ongoing Cash Flows'!AE772+'Terminal Value'!AE772</f>
        <v>0</v>
      </c>
      <c r="AF772" s="9" t="n">
        <f aca="false">+Outflows!AF772+Fees!AF772+'Ongoing Cash Flows'!AF772+'Terminal Value'!AF772</f>
        <v>0</v>
      </c>
      <c r="AG772" s="9" t="n">
        <f aca="false">+Outflows!AG772+Fees!AG772+'Ongoing Cash Flows'!AG772+'Terminal Value'!AG772</f>
        <v>0</v>
      </c>
      <c r="AH772" s="9" t="n">
        <f aca="false">+Outflows!AH772+Fees!AH772+'Ongoing Cash Flows'!AH772+'Terminal Value'!AH772</f>
        <v>0</v>
      </c>
      <c r="AI772" s="9" t="n">
        <f aca="false">+Outflows!AI772+Fees!AI772+'Ongoing Cash Flows'!AI772+'Terminal Value'!AI772</f>
        <v>0</v>
      </c>
      <c r="AJ772" s="9" t="n">
        <f aca="false">+Outflows!AJ772+Fees!AJ772+'Ongoing Cash Flows'!AJ772+'Terminal Value'!AJ772</f>
        <v>0</v>
      </c>
      <c r="AK772" s="9"/>
      <c r="AL772" s="1"/>
      <c r="AM772" s="32"/>
      <c r="AN772" s="33" t="n">
        <f aca="false">IF(ISERROR(XIRR(B772:AJ772,IRRDates)),-1,XIRR(B772:AJ772,IRRDates))</f>
        <v>0.0618518716018978</v>
      </c>
      <c r="AO772" s="9" t="n">
        <f aca="false">SUMPRODUCT(B772:AJ772,PVRf)</f>
        <v>0</v>
      </c>
      <c r="AP772" s="9" t="n">
        <f aca="false">MIN(0,AO772-$AO$1004)^2</f>
        <v>0</v>
      </c>
      <c r="AQ772" s="9" t="n">
        <f aca="false">MAX(0,AO772-$AO$1004)^2</f>
        <v>0</v>
      </c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20"/>
      <c r="CM772" s="20"/>
      <c r="CN772" s="20"/>
      <c r="CO772" s="20"/>
      <c r="CP772" s="20"/>
    </row>
    <row r="773" customFormat="false" ht="11.25" hidden="false" customHeight="false" outlineLevel="0" collapsed="false">
      <c r="A773" s="1" t="n">
        <v>771</v>
      </c>
      <c r="B773" s="9" t="n">
        <f aca="false">+Outflows!B773+Fees!B773+'Ongoing Cash Flows'!B773+'Terminal Value'!B773</f>
        <v>-97831.5007727833</v>
      </c>
      <c r="C773" s="9" t="n">
        <f aca="false">+Outflows!C773+Fees!C773+'Ongoing Cash Flows'!C773+'Terminal Value'!C773</f>
        <v>14196.7231403998</v>
      </c>
      <c r="D773" s="9" t="n">
        <f aca="false">+Outflows!D773+Fees!D773+'Ongoing Cash Flows'!D773+'Terminal Value'!D773</f>
        <v>12361.2774453797</v>
      </c>
      <c r="E773" s="9" t="n">
        <f aca="false">+Outflows!E773+Fees!E773+'Ongoing Cash Flows'!E773+'Terminal Value'!E773</f>
        <v>10240.2605410985</v>
      </c>
      <c r="F773" s="9" t="n">
        <f aca="false">+Outflows!F773+Fees!F773+'Ongoing Cash Flows'!F773+'Terminal Value'!F773</f>
        <v>9838.22241035451</v>
      </c>
      <c r="G773" s="9" t="n">
        <f aca="false">+Outflows!G773+Fees!G773+'Ongoing Cash Flows'!G773+'Terminal Value'!G773</f>
        <v>9353.27376480191</v>
      </c>
      <c r="H773" s="9" t="n">
        <f aca="false">+Outflows!H773+Fees!H773+'Ongoing Cash Flows'!H773+'Terminal Value'!H773</f>
        <v>8581.18726194166</v>
      </c>
      <c r="I773" s="9" t="n">
        <f aca="false">+Outflows!I773+Fees!I773+'Ongoing Cash Flows'!I773+'Terminal Value'!I773</f>
        <v>8425.52275269404</v>
      </c>
      <c r="J773" s="9" t="n">
        <f aca="false">+Outflows!J773+Fees!J773+'Ongoing Cash Flows'!J773+'Terminal Value'!J773</f>
        <v>8413.08855015905</v>
      </c>
      <c r="K773" s="9" t="n">
        <f aca="false">+Outflows!K773+Fees!K773+'Ongoing Cash Flows'!K773+'Terminal Value'!K773</f>
        <v>8404.08501029806</v>
      </c>
      <c r="L773" s="9" t="n">
        <f aca="false">+Outflows!L773+Fees!L773+'Ongoing Cash Flows'!L773+'Terminal Value'!L773</f>
        <v>8405.16061527864</v>
      </c>
      <c r="M773" s="9" t="n">
        <f aca="false">+Outflows!M773+Fees!M773+'Ongoing Cash Flows'!M773+'Terminal Value'!M773</f>
        <v>8377.30637599524</v>
      </c>
      <c r="N773" s="9" t="n">
        <f aca="false">+Outflows!N773+Fees!N773+'Ongoing Cash Flows'!N773+'Terminal Value'!N773</f>
        <v>8359.50788274673</v>
      </c>
      <c r="O773" s="9" t="n">
        <f aca="false">+Outflows!O773+Fees!O773+'Ongoing Cash Flows'!O773+'Terminal Value'!O773</f>
        <v>8033.53605886337</v>
      </c>
      <c r="P773" s="9" t="n">
        <f aca="false">+Outflows!P773+Fees!P773+'Ongoing Cash Flows'!P773+'Terminal Value'!P773</f>
        <v>7925.52539722091</v>
      </c>
      <c r="Q773" s="9" t="n">
        <f aca="false">+Outflows!Q773+Fees!Q773+'Ongoing Cash Flows'!Q773+'Terminal Value'!Q773</f>
        <v>7897.12101403577</v>
      </c>
      <c r="R773" s="9" t="n">
        <f aca="false">+Outflows!R773+Fees!R773+'Ongoing Cash Flows'!R773+'Terminal Value'!R773</f>
        <v>1122.08818126352</v>
      </c>
      <c r="S773" s="9" t="n">
        <f aca="false">+Outflows!S773+Fees!S773+'Ongoing Cash Flows'!S773+'Terminal Value'!S773</f>
        <v>0</v>
      </c>
      <c r="T773" s="9" t="n">
        <f aca="false">+Outflows!T773+Fees!T773+'Ongoing Cash Flows'!T773+'Terminal Value'!T773</f>
        <v>0</v>
      </c>
      <c r="U773" s="9" t="n">
        <f aca="false">+Outflows!U773+Fees!U773+'Ongoing Cash Flows'!U773+'Terminal Value'!U773</f>
        <v>0</v>
      </c>
      <c r="V773" s="9" t="n">
        <f aca="false">+Outflows!V773+Fees!V773+'Ongoing Cash Flows'!V773+'Terminal Value'!V773</f>
        <v>0</v>
      </c>
      <c r="W773" s="9" t="n">
        <f aca="false">+Outflows!W773+Fees!W773+'Ongoing Cash Flows'!W773+'Terminal Value'!W773</f>
        <v>0</v>
      </c>
      <c r="X773" s="9" t="n">
        <f aca="false">+Outflows!X773+Fees!X773+'Ongoing Cash Flows'!X773+'Terminal Value'!X773</f>
        <v>0</v>
      </c>
      <c r="Y773" s="9" t="n">
        <f aca="false">+Outflows!Y773+Fees!Y773+'Ongoing Cash Flows'!Y773+'Terminal Value'!Y773</f>
        <v>0</v>
      </c>
      <c r="Z773" s="9" t="n">
        <f aca="false">+Outflows!Z773+Fees!Z773+'Ongoing Cash Flows'!Z773+'Terminal Value'!Z773</f>
        <v>0</v>
      </c>
      <c r="AA773" s="9" t="n">
        <f aca="false">+Outflows!AA773+Fees!AA773+'Ongoing Cash Flows'!AA773+'Terminal Value'!AA773</f>
        <v>0</v>
      </c>
      <c r="AB773" s="9" t="n">
        <f aca="false">+Outflows!AB773+Fees!AB773+'Ongoing Cash Flows'!AB773+'Terminal Value'!AB773</f>
        <v>0</v>
      </c>
      <c r="AC773" s="9" t="n">
        <f aca="false">+Outflows!AC773+Fees!AC773+'Ongoing Cash Flows'!AC773+'Terminal Value'!AC773</f>
        <v>0</v>
      </c>
      <c r="AD773" s="9" t="n">
        <f aca="false">+Outflows!AD773+Fees!AD773+'Ongoing Cash Flows'!AD773+'Terminal Value'!AD773</f>
        <v>0</v>
      </c>
      <c r="AE773" s="9" t="n">
        <f aca="false">+Outflows!AE773+Fees!AE773+'Ongoing Cash Flows'!AE773+'Terminal Value'!AE773</f>
        <v>0</v>
      </c>
      <c r="AF773" s="9" t="n">
        <f aca="false">+Outflows!AF773+Fees!AF773+'Ongoing Cash Flows'!AF773+'Terminal Value'!AF773</f>
        <v>0</v>
      </c>
      <c r="AG773" s="9" t="n">
        <f aca="false">+Outflows!AG773+Fees!AG773+'Ongoing Cash Flows'!AG773+'Terminal Value'!AG773</f>
        <v>0</v>
      </c>
      <c r="AH773" s="9" t="n">
        <f aca="false">+Outflows!AH773+Fees!AH773+'Ongoing Cash Flows'!AH773+'Terminal Value'!AH773</f>
        <v>0</v>
      </c>
      <c r="AI773" s="9" t="n">
        <f aca="false">+Outflows!AI773+Fees!AI773+'Ongoing Cash Flows'!AI773+'Terminal Value'!AI773</f>
        <v>0</v>
      </c>
      <c r="AJ773" s="9" t="n">
        <f aca="false">+Outflows!AJ773+Fees!AJ773+'Ongoing Cash Flows'!AJ773+'Terminal Value'!AJ773</f>
        <v>0</v>
      </c>
      <c r="AK773" s="9"/>
      <c r="AL773" s="1"/>
      <c r="AM773" s="32"/>
      <c r="AN773" s="33" t="n">
        <f aca="false">IF(ISERROR(XIRR(B773:AJ773,IRRDates)),-1,XIRR(B773:AJ773,IRRDates))</f>
        <v>0.0532089361803022</v>
      </c>
      <c r="AO773" s="9" t="n">
        <f aca="false">SUMPRODUCT(B773:AJ773,PVRf)</f>
        <v>0</v>
      </c>
      <c r="AP773" s="9" t="n">
        <f aca="false">MIN(0,AO773-$AO$1004)^2</f>
        <v>0</v>
      </c>
      <c r="AQ773" s="9" t="n">
        <f aca="false">MAX(0,AO773-$AO$1004)^2</f>
        <v>0</v>
      </c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20"/>
      <c r="CM773" s="20"/>
      <c r="CN773" s="20"/>
      <c r="CO773" s="20"/>
      <c r="CP773" s="20"/>
    </row>
    <row r="774" customFormat="false" ht="11.25" hidden="false" customHeight="false" outlineLevel="0" collapsed="false">
      <c r="A774" s="1" t="n">
        <v>772</v>
      </c>
      <c r="B774" s="9" t="n">
        <f aca="false">+Outflows!B774+Fees!B774+'Ongoing Cash Flows'!B774+'Terminal Value'!B774</f>
        <v>-89758.0372677827</v>
      </c>
      <c r="C774" s="9" t="n">
        <f aca="false">+Outflows!C774+Fees!C774+'Ongoing Cash Flows'!C774+'Terminal Value'!C774</f>
        <v>14052.6722971886</v>
      </c>
      <c r="D774" s="9" t="n">
        <f aca="false">+Outflows!D774+Fees!D774+'Ongoing Cash Flows'!D774+'Terminal Value'!D774</f>
        <v>11994.9077557516</v>
      </c>
      <c r="E774" s="9" t="n">
        <f aca="false">+Outflows!E774+Fees!E774+'Ongoing Cash Flows'!E774+'Terminal Value'!E774</f>
        <v>10040.9344359785</v>
      </c>
      <c r="F774" s="9" t="n">
        <f aca="false">+Outflows!F774+Fees!F774+'Ongoing Cash Flows'!F774+'Terminal Value'!F774</f>
        <v>9670.02575233253</v>
      </c>
      <c r="G774" s="9" t="n">
        <f aca="false">+Outflows!G774+Fees!G774+'Ongoing Cash Flows'!G774+'Terminal Value'!G774</f>
        <v>9283.61510812875</v>
      </c>
      <c r="H774" s="9" t="n">
        <f aca="false">+Outflows!H774+Fees!H774+'Ongoing Cash Flows'!H774+'Terminal Value'!H774</f>
        <v>8385.62989129229</v>
      </c>
      <c r="I774" s="9" t="n">
        <f aca="false">+Outflows!I774+Fees!I774+'Ongoing Cash Flows'!I774+'Terminal Value'!I774</f>
        <v>8240.32395866013</v>
      </c>
      <c r="J774" s="9" t="n">
        <f aca="false">+Outflows!J774+Fees!J774+'Ongoing Cash Flows'!J774+'Terminal Value'!J774</f>
        <v>8227.88975612514</v>
      </c>
      <c r="K774" s="9" t="n">
        <f aca="false">+Outflows!K774+Fees!K774+'Ongoing Cash Flows'!K774+'Terminal Value'!K774</f>
        <v>8218.57232000307</v>
      </c>
      <c r="L774" s="9" t="n">
        <f aca="false">+Outflows!L774+Fees!L774+'Ongoing Cash Flows'!L774+'Terminal Value'!L774</f>
        <v>8219.96182124473</v>
      </c>
      <c r="M774" s="9" t="n">
        <f aca="false">+Outflows!M774+Fees!M774+'Ongoing Cash Flows'!M774+'Terminal Value'!M774</f>
        <v>8191.79368570025</v>
      </c>
      <c r="N774" s="9" t="n">
        <f aca="false">+Outflows!N774+Fees!N774+'Ongoing Cash Flows'!N774+'Terminal Value'!N774</f>
        <v>8174.30908871282</v>
      </c>
      <c r="O774" s="9" t="n">
        <f aca="false">+Outflows!O774+Fees!O774+'Ongoing Cash Flows'!O774+'Terminal Value'!O774</f>
        <v>7848.02336856839</v>
      </c>
      <c r="P774" s="9" t="n">
        <f aca="false">+Outflows!P774+Fees!P774+'Ongoing Cash Flows'!P774+'Terminal Value'!P774</f>
        <v>7740.326603187</v>
      </c>
      <c r="Q774" s="9" t="n">
        <f aca="false">+Outflows!Q774+Fees!Q774+'Ongoing Cash Flows'!Q774+'Terminal Value'!Q774</f>
        <v>7711.60832374079</v>
      </c>
      <c r="R774" s="9" t="n">
        <f aca="false">+Outflows!R774+Fees!R774+'Ongoing Cash Flows'!R774+'Terminal Value'!R774</f>
        <v>1029.48878424656</v>
      </c>
      <c r="S774" s="9" t="n">
        <f aca="false">+Outflows!S774+Fees!S774+'Ongoing Cash Flows'!S774+'Terminal Value'!S774</f>
        <v>0</v>
      </c>
      <c r="T774" s="9" t="n">
        <f aca="false">+Outflows!T774+Fees!T774+'Ongoing Cash Flows'!T774+'Terminal Value'!T774</f>
        <v>0</v>
      </c>
      <c r="U774" s="9" t="n">
        <f aca="false">+Outflows!U774+Fees!U774+'Ongoing Cash Flows'!U774+'Terminal Value'!U774</f>
        <v>0</v>
      </c>
      <c r="V774" s="9" t="n">
        <f aca="false">+Outflows!V774+Fees!V774+'Ongoing Cash Flows'!V774+'Terminal Value'!V774</f>
        <v>0</v>
      </c>
      <c r="W774" s="9" t="n">
        <f aca="false">+Outflows!W774+Fees!W774+'Ongoing Cash Flows'!W774+'Terminal Value'!W774</f>
        <v>0</v>
      </c>
      <c r="X774" s="9" t="n">
        <f aca="false">+Outflows!X774+Fees!X774+'Ongoing Cash Flows'!X774+'Terminal Value'!X774</f>
        <v>0</v>
      </c>
      <c r="Y774" s="9" t="n">
        <f aca="false">+Outflows!Y774+Fees!Y774+'Ongoing Cash Flows'!Y774+'Terminal Value'!Y774</f>
        <v>0</v>
      </c>
      <c r="Z774" s="9" t="n">
        <f aca="false">+Outflows!Z774+Fees!Z774+'Ongoing Cash Flows'!Z774+'Terminal Value'!Z774</f>
        <v>0</v>
      </c>
      <c r="AA774" s="9" t="n">
        <f aca="false">+Outflows!AA774+Fees!AA774+'Ongoing Cash Flows'!AA774+'Terminal Value'!AA774</f>
        <v>0</v>
      </c>
      <c r="AB774" s="9" t="n">
        <f aca="false">+Outflows!AB774+Fees!AB774+'Ongoing Cash Flows'!AB774+'Terminal Value'!AB774</f>
        <v>0</v>
      </c>
      <c r="AC774" s="9" t="n">
        <f aca="false">+Outflows!AC774+Fees!AC774+'Ongoing Cash Flows'!AC774+'Terminal Value'!AC774</f>
        <v>0</v>
      </c>
      <c r="AD774" s="9" t="n">
        <f aca="false">+Outflows!AD774+Fees!AD774+'Ongoing Cash Flows'!AD774+'Terminal Value'!AD774</f>
        <v>0</v>
      </c>
      <c r="AE774" s="9" t="n">
        <f aca="false">+Outflows!AE774+Fees!AE774+'Ongoing Cash Flows'!AE774+'Terminal Value'!AE774</f>
        <v>0</v>
      </c>
      <c r="AF774" s="9" t="n">
        <f aca="false">+Outflows!AF774+Fees!AF774+'Ongoing Cash Flows'!AF774+'Terminal Value'!AF774</f>
        <v>0</v>
      </c>
      <c r="AG774" s="9" t="n">
        <f aca="false">+Outflows!AG774+Fees!AG774+'Ongoing Cash Flows'!AG774+'Terminal Value'!AG774</f>
        <v>0</v>
      </c>
      <c r="AH774" s="9" t="n">
        <f aca="false">+Outflows!AH774+Fees!AH774+'Ongoing Cash Flows'!AH774+'Terminal Value'!AH774</f>
        <v>0</v>
      </c>
      <c r="AI774" s="9" t="n">
        <f aca="false">+Outflows!AI774+Fees!AI774+'Ongoing Cash Flows'!AI774+'Terminal Value'!AI774</f>
        <v>0</v>
      </c>
      <c r="AJ774" s="9" t="n">
        <f aca="false">+Outflows!AJ774+Fees!AJ774+'Ongoing Cash Flows'!AJ774+'Terminal Value'!AJ774</f>
        <v>0</v>
      </c>
      <c r="AK774" s="9"/>
      <c r="AL774" s="1"/>
      <c r="AM774" s="32"/>
      <c r="AN774" s="33" t="n">
        <f aca="false">IF(ISERROR(XIRR(B774:AJ774,IRRDates)),-1,XIRR(B774:AJ774,IRRDates))</f>
        <v>0.064294189144418</v>
      </c>
      <c r="AO774" s="9" t="n">
        <f aca="false">SUMPRODUCT(B774:AJ774,PVRf)</f>
        <v>0</v>
      </c>
      <c r="AP774" s="9" t="n">
        <f aca="false">MIN(0,AO774-$AO$1004)^2</f>
        <v>0</v>
      </c>
      <c r="AQ774" s="9" t="n">
        <f aca="false">MAX(0,AO774-$AO$1004)^2</f>
        <v>0</v>
      </c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20"/>
      <c r="CM774" s="20"/>
      <c r="CN774" s="20"/>
      <c r="CO774" s="20"/>
      <c r="CP774" s="20"/>
    </row>
    <row r="775" customFormat="false" ht="11.25" hidden="false" customHeight="false" outlineLevel="0" collapsed="false">
      <c r="A775" s="1" t="n">
        <v>773</v>
      </c>
      <c r="B775" s="9" t="n">
        <f aca="false">+Outflows!B775+Fees!B775+'Ongoing Cash Flows'!B775+'Terminal Value'!B775</f>
        <v>-86764.190054752</v>
      </c>
      <c r="C775" s="9" t="n">
        <f aca="false">+Outflows!C775+Fees!C775+'Ongoing Cash Flows'!C775+'Terminal Value'!C775</f>
        <v>14133.8202194319</v>
      </c>
      <c r="D775" s="9" t="n">
        <f aca="false">+Outflows!D775+Fees!D775+'Ongoing Cash Flows'!D775+'Terminal Value'!D775</f>
        <v>11876.7689949592</v>
      </c>
      <c r="E775" s="9" t="n">
        <f aca="false">+Outflows!E775+Fees!E775+'Ongoing Cash Flows'!E775+'Terminal Value'!E775</f>
        <v>9799.57811083338</v>
      </c>
      <c r="F775" s="9" t="n">
        <f aca="false">+Outflows!F775+Fees!F775+'Ongoing Cash Flows'!F775+'Terminal Value'!F775</f>
        <v>9533.12594757293</v>
      </c>
      <c r="G775" s="9" t="n">
        <f aca="false">+Outflows!G775+Fees!G775+'Ongoing Cash Flows'!G775+'Terminal Value'!G775</f>
        <v>9235.8970433033</v>
      </c>
      <c r="H775" s="9" t="n">
        <f aca="false">+Outflows!H775+Fees!H775+'Ongoing Cash Flows'!H775+'Terminal Value'!H775</f>
        <v>8313.11220557493</v>
      </c>
      <c r="I775" s="9" t="n">
        <f aca="false">+Outflows!I775+Fees!I775+'Ongoing Cash Flows'!I775+'Terminal Value'!I775</f>
        <v>8171.64749867098</v>
      </c>
      <c r="J775" s="9" t="n">
        <f aca="false">+Outflows!J775+Fees!J775+'Ongoing Cash Flows'!J775+'Terminal Value'!J775</f>
        <v>8159.21329613599</v>
      </c>
      <c r="K775" s="9" t="n">
        <f aca="false">+Outflows!K775+Fees!K775+'Ongoing Cash Flows'!K775+'Terminal Value'!K775</f>
        <v>8149.77945923428</v>
      </c>
      <c r="L775" s="9" t="n">
        <f aca="false">+Outflows!L775+Fees!L775+'Ongoing Cash Flows'!L775+'Terminal Value'!L775</f>
        <v>8151.28536125558</v>
      </c>
      <c r="M775" s="9" t="n">
        <f aca="false">+Outflows!M775+Fees!M775+'Ongoing Cash Flows'!M775+'Terminal Value'!M775</f>
        <v>8123.00082493145</v>
      </c>
      <c r="N775" s="9" t="n">
        <f aca="false">+Outflows!N775+Fees!N775+'Ongoing Cash Flows'!N775+'Terminal Value'!N775</f>
        <v>8105.63262872367</v>
      </c>
      <c r="O775" s="9" t="n">
        <f aca="false">+Outflows!O775+Fees!O775+'Ongoing Cash Flows'!O775+'Terminal Value'!O775</f>
        <v>7779.23050779959</v>
      </c>
      <c r="P775" s="9" t="n">
        <f aca="false">+Outflows!P775+Fees!P775+'Ongoing Cash Flows'!P775+'Terminal Value'!P775</f>
        <v>7671.65014319785</v>
      </c>
      <c r="Q775" s="9" t="n">
        <f aca="false">+Outflows!Q775+Fees!Q775+'Ongoing Cash Flows'!Q775+'Terminal Value'!Q775</f>
        <v>7642.81546297199</v>
      </c>
      <c r="R775" s="9" t="n">
        <f aca="false">+Outflows!R775+Fees!R775+'Ongoing Cash Flows'!R775+'Terminal Value'!R775</f>
        <v>995.150554251984</v>
      </c>
      <c r="S775" s="9" t="n">
        <f aca="false">+Outflows!S775+Fees!S775+'Ongoing Cash Flows'!S775+'Terminal Value'!S775</f>
        <v>0</v>
      </c>
      <c r="T775" s="9" t="n">
        <f aca="false">+Outflows!T775+Fees!T775+'Ongoing Cash Flows'!T775+'Terminal Value'!T775</f>
        <v>0</v>
      </c>
      <c r="U775" s="9" t="n">
        <f aca="false">+Outflows!U775+Fees!U775+'Ongoing Cash Flows'!U775+'Terminal Value'!U775</f>
        <v>0</v>
      </c>
      <c r="V775" s="9" t="n">
        <f aca="false">+Outflows!V775+Fees!V775+'Ongoing Cash Flows'!V775+'Terminal Value'!V775</f>
        <v>0</v>
      </c>
      <c r="W775" s="9" t="n">
        <f aca="false">+Outflows!W775+Fees!W775+'Ongoing Cash Flows'!W775+'Terminal Value'!W775</f>
        <v>0</v>
      </c>
      <c r="X775" s="9" t="n">
        <f aca="false">+Outflows!X775+Fees!X775+'Ongoing Cash Flows'!X775+'Terminal Value'!X775</f>
        <v>0</v>
      </c>
      <c r="Y775" s="9" t="n">
        <f aca="false">+Outflows!Y775+Fees!Y775+'Ongoing Cash Flows'!Y775+'Terminal Value'!Y775</f>
        <v>0</v>
      </c>
      <c r="Z775" s="9" t="n">
        <f aca="false">+Outflows!Z775+Fees!Z775+'Ongoing Cash Flows'!Z775+'Terminal Value'!Z775</f>
        <v>0</v>
      </c>
      <c r="AA775" s="9" t="n">
        <f aca="false">+Outflows!AA775+Fees!AA775+'Ongoing Cash Flows'!AA775+'Terminal Value'!AA775</f>
        <v>0</v>
      </c>
      <c r="AB775" s="9" t="n">
        <f aca="false">+Outflows!AB775+Fees!AB775+'Ongoing Cash Flows'!AB775+'Terminal Value'!AB775</f>
        <v>0</v>
      </c>
      <c r="AC775" s="9" t="n">
        <f aca="false">+Outflows!AC775+Fees!AC775+'Ongoing Cash Flows'!AC775+'Terminal Value'!AC775</f>
        <v>0</v>
      </c>
      <c r="AD775" s="9" t="n">
        <f aca="false">+Outflows!AD775+Fees!AD775+'Ongoing Cash Flows'!AD775+'Terminal Value'!AD775</f>
        <v>0</v>
      </c>
      <c r="AE775" s="9" t="n">
        <f aca="false">+Outflows!AE775+Fees!AE775+'Ongoing Cash Flows'!AE775+'Terminal Value'!AE775</f>
        <v>0</v>
      </c>
      <c r="AF775" s="9" t="n">
        <f aca="false">+Outflows!AF775+Fees!AF775+'Ongoing Cash Flows'!AF775+'Terminal Value'!AF775</f>
        <v>0</v>
      </c>
      <c r="AG775" s="9" t="n">
        <f aca="false">+Outflows!AG775+Fees!AG775+'Ongoing Cash Flows'!AG775+'Terminal Value'!AG775</f>
        <v>0</v>
      </c>
      <c r="AH775" s="9" t="n">
        <f aca="false">+Outflows!AH775+Fees!AH775+'Ongoing Cash Flows'!AH775+'Terminal Value'!AH775</f>
        <v>0</v>
      </c>
      <c r="AI775" s="9" t="n">
        <f aca="false">+Outflows!AI775+Fees!AI775+'Ongoing Cash Flows'!AI775+'Terminal Value'!AI775</f>
        <v>0</v>
      </c>
      <c r="AJ775" s="9" t="n">
        <f aca="false">+Outflows!AJ775+Fees!AJ775+'Ongoing Cash Flows'!AJ775+'Terminal Value'!AJ775</f>
        <v>0</v>
      </c>
      <c r="AK775" s="9"/>
      <c r="AL775" s="1"/>
      <c r="AM775" s="32"/>
      <c r="AN775" s="33" t="n">
        <f aca="false">IF(ISERROR(XIRR(B775:AJ775,IRRDates)),-1,XIRR(B775:AJ775,IRRDates))</f>
        <v>0.0687267309571606</v>
      </c>
      <c r="AO775" s="9" t="n">
        <f aca="false">SUMPRODUCT(B775:AJ775,PVRf)</f>
        <v>0</v>
      </c>
      <c r="AP775" s="9" t="n">
        <f aca="false">MIN(0,AO775-$AO$1004)^2</f>
        <v>0</v>
      </c>
      <c r="AQ775" s="9" t="n">
        <f aca="false">MAX(0,AO775-$AO$1004)^2</f>
        <v>0</v>
      </c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20"/>
      <c r="CM775" s="20"/>
      <c r="CN775" s="20"/>
      <c r="CO775" s="20"/>
      <c r="CP775" s="20"/>
    </row>
    <row r="776" customFormat="false" ht="11.25" hidden="false" customHeight="false" outlineLevel="0" collapsed="false">
      <c r="A776" s="1" t="n">
        <v>774</v>
      </c>
      <c r="B776" s="9" t="n">
        <f aca="false">+Outflows!B776+Fees!B776+'Ongoing Cash Flows'!B776+'Terminal Value'!B776</f>
        <v>-92620.5448581467</v>
      </c>
      <c r="C776" s="9" t="n">
        <f aca="false">+Outflows!C776+Fees!C776+'Ongoing Cash Flows'!C776+'Terminal Value'!C776</f>
        <v>14128.3364205295</v>
      </c>
      <c r="D776" s="9" t="n">
        <f aca="false">+Outflows!D776+Fees!D776+'Ongoing Cash Flows'!D776+'Terminal Value'!D776</f>
        <v>12098.7071437986</v>
      </c>
      <c r="E776" s="9" t="n">
        <f aca="false">+Outflows!E776+Fees!E776+'Ongoing Cash Flows'!E776+'Terminal Value'!E776</f>
        <v>10108.7580876901</v>
      </c>
      <c r="F776" s="9" t="n">
        <f aca="false">+Outflows!F776+Fees!F776+'Ongoing Cash Flows'!F776+'Terminal Value'!F776</f>
        <v>9791.97060123084</v>
      </c>
      <c r="G776" s="9" t="n">
        <f aca="false">+Outflows!G776+Fees!G776+'Ongoing Cash Flows'!G776+'Terminal Value'!G776</f>
        <v>9416.67038526714</v>
      </c>
      <c r="H776" s="9" t="n">
        <f aca="false">+Outflows!H776+Fees!H776+'Ongoing Cash Flows'!H776+'Terminal Value'!H776</f>
        <v>8454.96623714791</v>
      </c>
      <c r="I776" s="9" t="n">
        <f aca="false">+Outflows!I776+Fees!I776+'Ongoing Cash Flows'!I776+'Terminal Value'!I776</f>
        <v>8305.98759277701</v>
      </c>
      <c r="J776" s="9" t="n">
        <f aca="false">+Outflows!J776+Fees!J776+'Ongoing Cash Flows'!J776+'Terminal Value'!J776</f>
        <v>8293.55339024202</v>
      </c>
      <c r="K776" s="9" t="n">
        <f aca="false">+Outflows!K776+Fees!K776+'Ongoing Cash Flows'!K776+'Terminal Value'!K776</f>
        <v>8284.34724841506</v>
      </c>
      <c r="L776" s="9" t="n">
        <f aca="false">+Outflows!L776+Fees!L776+'Ongoing Cash Flows'!L776+'Terminal Value'!L776</f>
        <v>8285.62545536161</v>
      </c>
      <c r="M776" s="9" t="n">
        <f aca="false">+Outflows!M776+Fees!M776+'Ongoing Cash Flows'!M776+'Terminal Value'!M776</f>
        <v>8257.56861411224</v>
      </c>
      <c r="N776" s="9" t="n">
        <f aca="false">+Outflows!N776+Fees!N776+'Ongoing Cash Flows'!N776+'Terminal Value'!N776</f>
        <v>8239.9727228297</v>
      </c>
      <c r="O776" s="9" t="n">
        <f aca="false">+Outflows!O776+Fees!O776+'Ongoing Cash Flows'!O776+'Terminal Value'!O776</f>
        <v>7913.79829698038</v>
      </c>
      <c r="P776" s="9" t="n">
        <f aca="false">+Outflows!P776+Fees!P776+'Ongoing Cash Flows'!P776+'Terminal Value'!P776</f>
        <v>7805.99023730388</v>
      </c>
      <c r="Q776" s="9" t="n">
        <f aca="false">+Outflows!Q776+Fees!Q776+'Ongoing Cash Flows'!Q776+'Terminal Value'!Q776</f>
        <v>7777.38325215278</v>
      </c>
      <c r="R776" s="9" t="n">
        <f aca="false">+Outflows!R776+Fees!R776+'Ongoing Cash Flows'!R776+'Terminal Value'!R776</f>
        <v>1062.320601305</v>
      </c>
      <c r="S776" s="9" t="n">
        <f aca="false">+Outflows!S776+Fees!S776+'Ongoing Cash Flows'!S776+'Terminal Value'!S776</f>
        <v>0</v>
      </c>
      <c r="T776" s="9" t="n">
        <f aca="false">+Outflows!T776+Fees!T776+'Ongoing Cash Flows'!T776+'Terminal Value'!T776</f>
        <v>0</v>
      </c>
      <c r="U776" s="9" t="n">
        <f aca="false">+Outflows!U776+Fees!U776+'Ongoing Cash Flows'!U776+'Terminal Value'!U776</f>
        <v>0</v>
      </c>
      <c r="V776" s="9" t="n">
        <f aca="false">+Outflows!V776+Fees!V776+'Ongoing Cash Flows'!V776+'Terminal Value'!V776</f>
        <v>0</v>
      </c>
      <c r="W776" s="9" t="n">
        <f aca="false">+Outflows!W776+Fees!W776+'Ongoing Cash Flows'!W776+'Terminal Value'!W776</f>
        <v>0</v>
      </c>
      <c r="X776" s="9" t="n">
        <f aca="false">+Outflows!X776+Fees!X776+'Ongoing Cash Flows'!X776+'Terminal Value'!X776</f>
        <v>0</v>
      </c>
      <c r="Y776" s="9" t="n">
        <f aca="false">+Outflows!Y776+Fees!Y776+'Ongoing Cash Flows'!Y776+'Terminal Value'!Y776</f>
        <v>0</v>
      </c>
      <c r="Z776" s="9" t="n">
        <f aca="false">+Outflows!Z776+Fees!Z776+'Ongoing Cash Flows'!Z776+'Terminal Value'!Z776</f>
        <v>0</v>
      </c>
      <c r="AA776" s="9" t="n">
        <f aca="false">+Outflows!AA776+Fees!AA776+'Ongoing Cash Flows'!AA776+'Terminal Value'!AA776</f>
        <v>0</v>
      </c>
      <c r="AB776" s="9" t="n">
        <f aca="false">+Outflows!AB776+Fees!AB776+'Ongoing Cash Flows'!AB776+'Terminal Value'!AB776</f>
        <v>0</v>
      </c>
      <c r="AC776" s="9" t="n">
        <f aca="false">+Outflows!AC776+Fees!AC776+'Ongoing Cash Flows'!AC776+'Terminal Value'!AC776</f>
        <v>0</v>
      </c>
      <c r="AD776" s="9" t="n">
        <f aca="false">+Outflows!AD776+Fees!AD776+'Ongoing Cash Flows'!AD776+'Terminal Value'!AD776</f>
        <v>0</v>
      </c>
      <c r="AE776" s="9" t="n">
        <f aca="false">+Outflows!AE776+Fees!AE776+'Ongoing Cash Flows'!AE776+'Terminal Value'!AE776</f>
        <v>0</v>
      </c>
      <c r="AF776" s="9" t="n">
        <f aca="false">+Outflows!AF776+Fees!AF776+'Ongoing Cash Flows'!AF776+'Terminal Value'!AF776</f>
        <v>0</v>
      </c>
      <c r="AG776" s="9" t="n">
        <f aca="false">+Outflows!AG776+Fees!AG776+'Ongoing Cash Flows'!AG776+'Terminal Value'!AG776</f>
        <v>0</v>
      </c>
      <c r="AH776" s="9" t="n">
        <f aca="false">+Outflows!AH776+Fees!AH776+'Ongoing Cash Flows'!AH776+'Terminal Value'!AH776</f>
        <v>0</v>
      </c>
      <c r="AI776" s="9" t="n">
        <f aca="false">+Outflows!AI776+Fees!AI776+'Ongoing Cash Flows'!AI776+'Terminal Value'!AI776</f>
        <v>0</v>
      </c>
      <c r="AJ776" s="9" t="n">
        <f aca="false">+Outflows!AJ776+Fees!AJ776+'Ongoing Cash Flows'!AJ776+'Terminal Value'!AJ776</f>
        <v>0</v>
      </c>
      <c r="AK776" s="9"/>
      <c r="AL776" s="1"/>
      <c r="AM776" s="32"/>
      <c r="AN776" s="33" t="n">
        <f aca="false">IF(ISERROR(XIRR(B776:AJ776,IRRDates)),-1,XIRR(B776:AJ776,IRRDates))</f>
        <v>0.0604025150842593</v>
      </c>
      <c r="AO776" s="9" t="n">
        <f aca="false">SUMPRODUCT(B776:AJ776,PVRf)</f>
        <v>0</v>
      </c>
      <c r="AP776" s="9" t="n">
        <f aca="false">MIN(0,AO776-$AO$1004)^2</f>
        <v>0</v>
      </c>
      <c r="AQ776" s="9" t="n">
        <f aca="false">MAX(0,AO776-$AO$1004)^2</f>
        <v>0</v>
      </c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20"/>
      <c r="CM776" s="20"/>
      <c r="CN776" s="20"/>
      <c r="CO776" s="20"/>
      <c r="CP776" s="20"/>
    </row>
    <row r="777" customFormat="false" ht="11.25" hidden="false" customHeight="false" outlineLevel="0" collapsed="false">
      <c r="A777" s="1" t="n">
        <v>775</v>
      </c>
      <c r="B777" s="9" t="n">
        <f aca="false">+Outflows!B777+Fees!B777+'Ongoing Cash Flows'!B777+'Terminal Value'!B777</f>
        <v>-85456.1142695118</v>
      </c>
      <c r="C777" s="9" t="n">
        <f aca="false">+Outflows!C777+Fees!C777+'Ongoing Cash Flows'!C777+'Terminal Value'!C777</f>
        <v>14050.0087139881</v>
      </c>
      <c r="D777" s="9" t="n">
        <f aca="false">+Outflows!D777+Fees!D777+'Ongoing Cash Flows'!D777+'Terminal Value'!D777</f>
        <v>11811.4998650995</v>
      </c>
      <c r="E777" s="9" t="n">
        <f aca="false">+Outflows!E777+Fees!E777+'Ongoing Cash Flows'!E777+'Terminal Value'!E777</f>
        <v>9866.29160617243</v>
      </c>
      <c r="F777" s="9" t="n">
        <f aca="false">+Outflows!F777+Fees!F777+'Ongoing Cash Flows'!F777+'Terminal Value'!F777</f>
        <v>9544.96336873438</v>
      </c>
      <c r="G777" s="9" t="n">
        <f aca="false">+Outflows!G777+Fees!G777+'Ongoing Cash Flows'!G777+'Terminal Value'!G777</f>
        <v>9145.69191547457</v>
      </c>
      <c r="H777" s="9" t="n">
        <f aca="false">+Outflows!H777+Fees!H777+'Ongoing Cash Flows'!H777+'Terminal Value'!H777</f>
        <v>8281.42767996666</v>
      </c>
      <c r="I777" s="9" t="n">
        <f aca="false">+Outflows!I777+Fees!I777+'Ongoing Cash Flows'!I777+'Terminal Value'!I777</f>
        <v>8141.64128661819</v>
      </c>
      <c r="J777" s="9" t="n">
        <f aca="false">+Outflows!J777+Fees!J777+'Ongoing Cash Flows'!J777+'Terminal Value'!J777</f>
        <v>8129.20708408321</v>
      </c>
      <c r="K777" s="9" t="n">
        <f aca="false">+Outflows!K777+Fees!K777+'Ongoing Cash Flows'!K777+'Terminal Value'!K777</f>
        <v>8119.72238919496</v>
      </c>
      <c r="L777" s="9" t="n">
        <f aca="false">+Outflows!L777+Fees!L777+'Ongoing Cash Flows'!L777+'Terminal Value'!L777</f>
        <v>8121.2791492028</v>
      </c>
      <c r="M777" s="9" t="n">
        <f aca="false">+Outflows!M777+Fees!M777+'Ongoing Cash Flows'!M777+'Terminal Value'!M777</f>
        <v>8092.94375489214</v>
      </c>
      <c r="N777" s="9" t="n">
        <f aca="false">+Outflows!N777+Fees!N777+'Ongoing Cash Flows'!N777+'Terminal Value'!N777</f>
        <v>8075.62641667089</v>
      </c>
      <c r="O777" s="9" t="n">
        <f aca="false">+Outflows!O777+Fees!O777+'Ongoing Cash Flows'!O777+'Terminal Value'!O777</f>
        <v>7749.17343776028</v>
      </c>
      <c r="P777" s="9" t="n">
        <f aca="false">+Outflows!P777+Fees!P777+'Ongoing Cash Flows'!P777+'Terminal Value'!P777</f>
        <v>7641.64393114507</v>
      </c>
      <c r="Q777" s="9" t="n">
        <f aca="false">+Outflows!Q777+Fees!Q777+'Ongoing Cash Flows'!Q777+'Terminal Value'!Q777</f>
        <v>7612.75839293268</v>
      </c>
      <c r="R777" s="9" t="n">
        <f aca="false">+Outflows!R777+Fees!R777+'Ongoing Cash Flows'!R777+'Terminal Value'!R777</f>
        <v>980.147448225593</v>
      </c>
      <c r="S777" s="9" t="n">
        <f aca="false">+Outflows!S777+Fees!S777+'Ongoing Cash Flows'!S777+'Terminal Value'!S777</f>
        <v>0</v>
      </c>
      <c r="T777" s="9" t="n">
        <f aca="false">+Outflows!T777+Fees!T777+'Ongoing Cash Flows'!T777+'Terminal Value'!T777</f>
        <v>0</v>
      </c>
      <c r="U777" s="9" t="n">
        <f aca="false">+Outflows!U777+Fees!U777+'Ongoing Cash Flows'!U777+'Terminal Value'!U777</f>
        <v>0</v>
      </c>
      <c r="V777" s="9" t="n">
        <f aca="false">+Outflows!V777+Fees!V777+'Ongoing Cash Flows'!V777+'Terminal Value'!V777</f>
        <v>0</v>
      </c>
      <c r="W777" s="9" t="n">
        <f aca="false">+Outflows!W777+Fees!W777+'Ongoing Cash Flows'!W777+'Terminal Value'!W777</f>
        <v>0</v>
      </c>
      <c r="X777" s="9" t="n">
        <f aca="false">+Outflows!X777+Fees!X777+'Ongoing Cash Flows'!X777+'Terminal Value'!X777</f>
        <v>0</v>
      </c>
      <c r="Y777" s="9" t="n">
        <f aca="false">+Outflows!Y777+Fees!Y777+'Ongoing Cash Flows'!Y777+'Terminal Value'!Y777</f>
        <v>0</v>
      </c>
      <c r="Z777" s="9" t="n">
        <f aca="false">+Outflows!Z777+Fees!Z777+'Ongoing Cash Flows'!Z777+'Terminal Value'!Z777</f>
        <v>0</v>
      </c>
      <c r="AA777" s="9" t="n">
        <f aca="false">+Outflows!AA777+Fees!AA777+'Ongoing Cash Flows'!AA777+'Terminal Value'!AA777</f>
        <v>0</v>
      </c>
      <c r="AB777" s="9" t="n">
        <f aca="false">+Outflows!AB777+Fees!AB777+'Ongoing Cash Flows'!AB777+'Terminal Value'!AB777</f>
        <v>0</v>
      </c>
      <c r="AC777" s="9" t="n">
        <f aca="false">+Outflows!AC777+Fees!AC777+'Ongoing Cash Flows'!AC777+'Terminal Value'!AC777</f>
        <v>0</v>
      </c>
      <c r="AD777" s="9" t="n">
        <f aca="false">+Outflows!AD777+Fees!AD777+'Ongoing Cash Flows'!AD777+'Terminal Value'!AD777</f>
        <v>0</v>
      </c>
      <c r="AE777" s="9" t="n">
        <f aca="false">+Outflows!AE777+Fees!AE777+'Ongoing Cash Flows'!AE777+'Terminal Value'!AE777</f>
        <v>0</v>
      </c>
      <c r="AF777" s="9" t="n">
        <f aca="false">+Outflows!AF777+Fees!AF777+'Ongoing Cash Flows'!AF777+'Terminal Value'!AF777</f>
        <v>0</v>
      </c>
      <c r="AG777" s="9" t="n">
        <f aca="false">+Outflows!AG777+Fees!AG777+'Ongoing Cash Flows'!AG777+'Terminal Value'!AG777</f>
        <v>0</v>
      </c>
      <c r="AH777" s="9" t="n">
        <f aca="false">+Outflows!AH777+Fees!AH777+'Ongoing Cash Flows'!AH777+'Terminal Value'!AH777</f>
        <v>0</v>
      </c>
      <c r="AI777" s="9" t="n">
        <f aca="false">+Outflows!AI777+Fees!AI777+'Ongoing Cash Flows'!AI777+'Terminal Value'!AI777</f>
        <v>0</v>
      </c>
      <c r="AJ777" s="9" t="n">
        <f aca="false">+Outflows!AJ777+Fees!AJ777+'Ongoing Cash Flows'!AJ777+'Terminal Value'!AJ777</f>
        <v>0</v>
      </c>
      <c r="AK777" s="9"/>
      <c r="AL777" s="1"/>
      <c r="AM777" s="32"/>
      <c r="AN777" s="33" t="n">
        <f aca="false">IF(ISERROR(XIRR(B777:AJ777,IRRDates)),-1,XIRR(B777:AJ777,IRRDates))</f>
        <v>0.0707964320693556</v>
      </c>
      <c r="AO777" s="9" t="n">
        <f aca="false">SUMPRODUCT(B777:AJ777,PVRf)</f>
        <v>0</v>
      </c>
      <c r="AP777" s="9" t="n">
        <f aca="false">MIN(0,AO777-$AO$1004)^2</f>
        <v>0</v>
      </c>
      <c r="AQ777" s="9" t="n">
        <f aca="false">MAX(0,AO777-$AO$1004)^2</f>
        <v>0</v>
      </c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20"/>
      <c r="CM777" s="20"/>
      <c r="CN777" s="20"/>
      <c r="CO777" s="20"/>
      <c r="CP777" s="20"/>
    </row>
    <row r="778" customFormat="false" ht="11.25" hidden="false" customHeight="false" outlineLevel="0" collapsed="false">
      <c r="A778" s="1" t="n">
        <v>776</v>
      </c>
      <c r="B778" s="9" t="n">
        <f aca="false">+Outflows!B778+Fees!B778+'Ongoing Cash Flows'!B778+'Terminal Value'!B778</f>
        <v>-97184.4202598577</v>
      </c>
      <c r="C778" s="9" t="n">
        <f aca="false">+Outflows!C778+Fees!C778+'Ongoing Cash Flows'!C778+'Terminal Value'!C778</f>
        <v>14244.9467110666</v>
      </c>
      <c r="D778" s="9" t="n">
        <f aca="false">+Outflows!D778+Fees!D778+'Ongoing Cash Flows'!D778+'Terminal Value'!D778</f>
        <v>12275.8132656116</v>
      </c>
      <c r="E778" s="9" t="n">
        <f aca="false">+Outflows!E778+Fees!E778+'Ongoing Cash Flows'!E778+'Terminal Value'!E778</f>
        <v>10269.1340146393</v>
      </c>
      <c r="F778" s="9" t="n">
        <f aca="false">+Outflows!F778+Fees!F778+'Ongoing Cash Flows'!F778+'Terminal Value'!F778</f>
        <v>9864.62383321731</v>
      </c>
      <c r="G778" s="9" t="n">
        <f aca="false">+Outflows!G778+Fees!G778+'Ongoing Cash Flows'!G778+'Terminal Value'!G778</f>
        <v>9529.50492854978</v>
      </c>
      <c r="H778" s="9" t="n">
        <f aca="false">+Outflows!H778+Fees!H778+'Ongoing Cash Flows'!H778+'Terminal Value'!H778</f>
        <v>8565.51352245825</v>
      </c>
      <c r="I778" s="9" t="n">
        <f aca="false">+Outflows!I778+Fees!I778+'Ongoing Cash Flows'!I778+'Terminal Value'!I778</f>
        <v>8410.67924339194</v>
      </c>
      <c r="J778" s="9" t="n">
        <f aca="false">+Outflows!J778+Fees!J778+'Ongoing Cash Flows'!J778+'Terminal Value'!J778</f>
        <v>8398.24504085695</v>
      </c>
      <c r="K778" s="9" t="n">
        <f aca="false">+Outflows!K778+Fees!K778+'Ongoing Cash Flows'!K778+'Terminal Value'!K778</f>
        <v>8389.21634250561</v>
      </c>
      <c r="L778" s="9" t="n">
        <f aca="false">+Outflows!L778+Fees!L778+'Ongoing Cash Flows'!L778+'Terminal Value'!L778</f>
        <v>8390.31710597654</v>
      </c>
      <c r="M778" s="9" t="n">
        <f aca="false">+Outflows!M778+Fees!M778+'Ongoing Cash Flows'!M778+'Terminal Value'!M778</f>
        <v>8362.43770820279</v>
      </c>
      <c r="N778" s="9" t="n">
        <f aca="false">+Outflows!N778+Fees!N778+'Ongoing Cash Flows'!N778+'Terminal Value'!N778</f>
        <v>8344.66437344463</v>
      </c>
      <c r="O778" s="9" t="n">
        <f aca="false">+Outflows!O778+Fees!O778+'Ongoing Cash Flows'!O778+'Terminal Value'!O778</f>
        <v>8018.66739107093</v>
      </c>
      <c r="P778" s="9" t="n">
        <f aca="false">+Outflows!P778+Fees!P778+'Ongoing Cash Flows'!P778+'Terminal Value'!P778</f>
        <v>7910.68188791881</v>
      </c>
      <c r="Q778" s="9" t="n">
        <f aca="false">+Outflows!Q778+Fees!Q778+'Ongoing Cash Flows'!Q778+'Terminal Value'!Q778</f>
        <v>7882.25234624333</v>
      </c>
      <c r="R778" s="9" t="n">
        <f aca="false">+Outflows!R778+Fees!R778+'Ongoing Cash Flows'!R778+'Terminal Value'!R778</f>
        <v>1114.66642661246</v>
      </c>
      <c r="S778" s="9" t="n">
        <f aca="false">+Outflows!S778+Fees!S778+'Ongoing Cash Flows'!S778+'Terminal Value'!S778</f>
        <v>0</v>
      </c>
      <c r="T778" s="9" t="n">
        <f aca="false">+Outflows!T778+Fees!T778+'Ongoing Cash Flows'!T778+'Terminal Value'!T778</f>
        <v>0</v>
      </c>
      <c r="U778" s="9" t="n">
        <f aca="false">+Outflows!U778+Fees!U778+'Ongoing Cash Flows'!U778+'Terminal Value'!U778</f>
        <v>0</v>
      </c>
      <c r="V778" s="9" t="n">
        <f aca="false">+Outflows!V778+Fees!V778+'Ongoing Cash Flows'!V778+'Terminal Value'!V778</f>
        <v>0</v>
      </c>
      <c r="W778" s="9" t="n">
        <f aca="false">+Outflows!W778+Fees!W778+'Ongoing Cash Flows'!W778+'Terminal Value'!W778</f>
        <v>0</v>
      </c>
      <c r="X778" s="9" t="n">
        <f aca="false">+Outflows!X778+Fees!X778+'Ongoing Cash Flows'!X778+'Terminal Value'!X778</f>
        <v>0</v>
      </c>
      <c r="Y778" s="9" t="n">
        <f aca="false">+Outflows!Y778+Fees!Y778+'Ongoing Cash Flows'!Y778+'Terminal Value'!Y778</f>
        <v>0</v>
      </c>
      <c r="Z778" s="9" t="n">
        <f aca="false">+Outflows!Z778+Fees!Z778+'Ongoing Cash Flows'!Z778+'Terminal Value'!Z778</f>
        <v>0</v>
      </c>
      <c r="AA778" s="9" t="n">
        <f aca="false">+Outflows!AA778+Fees!AA778+'Ongoing Cash Flows'!AA778+'Terminal Value'!AA778</f>
        <v>0</v>
      </c>
      <c r="AB778" s="9" t="n">
        <f aca="false">+Outflows!AB778+Fees!AB778+'Ongoing Cash Flows'!AB778+'Terminal Value'!AB778</f>
        <v>0</v>
      </c>
      <c r="AC778" s="9" t="n">
        <f aca="false">+Outflows!AC778+Fees!AC778+'Ongoing Cash Flows'!AC778+'Terminal Value'!AC778</f>
        <v>0</v>
      </c>
      <c r="AD778" s="9" t="n">
        <f aca="false">+Outflows!AD778+Fees!AD778+'Ongoing Cash Flows'!AD778+'Terminal Value'!AD778</f>
        <v>0</v>
      </c>
      <c r="AE778" s="9" t="n">
        <f aca="false">+Outflows!AE778+Fees!AE778+'Ongoing Cash Flows'!AE778+'Terminal Value'!AE778</f>
        <v>0</v>
      </c>
      <c r="AF778" s="9" t="n">
        <f aca="false">+Outflows!AF778+Fees!AF778+'Ongoing Cash Flows'!AF778+'Terminal Value'!AF778</f>
        <v>0</v>
      </c>
      <c r="AG778" s="9" t="n">
        <f aca="false">+Outflows!AG778+Fees!AG778+'Ongoing Cash Flows'!AG778+'Terminal Value'!AG778</f>
        <v>0</v>
      </c>
      <c r="AH778" s="9" t="n">
        <f aca="false">+Outflows!AH778+Fees!AH778+'Ongoing Cash Flows'!AH778+'Terminal Value'!AH778</f>
        <v>0</v>
      </c>
      <c r="AI778" s="9" t="n">
        <f aca="false">+Outflows!AI778+Fees!AI778+'Ongoing Cash Flows'!AI778+'Terminal Value'!AI778</f>
        <v>0</v>
      </c>
      <c r="AJ778" s="9" t="n">
        <f aca="false">+Outflows!AJ778+Fees!AJ778+'Ongoing Cash Flows'!AJ778+'Terminal Value'!AJ778</f>
        <v>0</v>
      </c>
      <c r="AK778" s="9"/>
      <c r="AL778" s="1"/>
      <c r="AM778" s="32"/>
      <c r="AN778" s="33" t="n">
        <f aca="false">IF(ISERROR(XIRR(B778:AJ778,IRRDates)),-1,XIRR(B778:AJ778,IRRDates))</f>
        <v>0.0544054360106851</v>
      </c>
      <c r="AO778" s="9" t="n">
        <f aca="false">SUMPRODUCT(B778:AJ778,PVRf)</f>
        <v>0</v>
      </c>
      <c r="AP778" s="9" t="n">
        <f aca="false">MIN(0,AO778-$AO$1004)^2</f>
        <v>0</v>
      </c>
      <c r="AQ778" s="9" t="n">
        <f aca="false">MAX(0,AO778-$AO$1004)^2</f>
        <v>0</v>
      </c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20"/>
      <c r="CM778" s="20"/>
      <c r="CN778" s="20"/>
      <c r="CO778" s="20"/>
      <c r="CP778" s="20"/>
    </row>
    <row r="779" customFormat="false" ht="11.25" hidden="false" customHeight="false" outlineLevel="0" collapsed="false">
      <c r="A779" s="1" t="n">
        <v>777</v>
      </c>
      <c r="B779" s="9" t="n">
        <f aca="false">+Outflows!B779+Fees!B779+'Ongoing Cash Flows'!B779+'Terminal Value'!B779</f>
        <v>-102480.281631565</v>
      </c>
      <c r="C779" s="9" t="n">
        <f aca="false">+Outflows!C779+Fees!C779+'Ongoing Cash Flows'!C779+'Terminal Value'!C779</f>
        <v>14403.7853489673</v>
      </c>
      <c r="D779" s="9" t="n">
        <f aca="false">+Outflows!D779+Fees!D779+'Ongoing Cash Flows'!D779+'Terminal Value'!D779</f>
        <v>12465.0125809807</v>
      </c>
      <c r="E779" s="9" t="n">
        <f aca="false">+Outflows!E779+Fees!E779+'Ongoing Cash Flows'!E779+'Terminal Value'!E779</f>
        <v>10470.5603073795</v>
      </c>
      <c r="F779" s="9" t="n">
        <f aca="false">+Outflows!F779+Fees!F779+'Ongoing Cash Flows'!F779+'Terminal Value'!F779</f>
        <v>9987.04431439907</v>
      </c>
      <c r="G779" s="9" t="n">
        <f aca="false">+Outflows!G779+Fees!G779+'Ongoing Cash Flows'!G779+'Terminal Value'!G779</f>
        <v>9488.4149557733</v>
      </c>
      <c r="H779" s="9" t="n">
        <f aca="false">+Outflows!H779+Fees!H779+'Ongoing Cash Flows'!H779+'Terminal Value'!H779</f>
        <v>8693.79114761047</v>
      </c>
      <c r="I779" s="9" t="n">
        <f aca="false">+Outflows!I779+Fees!I779+'Ongoing Cash Flows'!I779+'Terminal Value'!I779</f>
        <v>8532.1620665698</v>
      </c>
      <c r="J779" s="9" t="n">
        <f aca="false">+Outflows!J779+Fees!J779+'Ongoing Cash Flows'!J779+'Terminal Value'!J779</f>
        <v>8519.72786403481</v>
      </c>
      <c r="K779" s="9" t="n">
        <f aca="false">+Outflows!K779+Fees!K779+'Ongoing Cash Flows'!K779+'Terminal Value'!K779</f>
        <v>8510.90506877361</v>
      </c>
      <c r="L779" s="9" t="n">
        <f aca="false">+Outflows!L779+Fees!L779+'Ongoing Cash Flows'!L779+'Terminal Value'!L779</f>
        <v>8511.7999291544</v>
      </c>
      <c r="M779" s="9" t="n">
        <f aca="false">+Outflows!M779+Fees!M779+'Ongoing Cash Flows'!M779+'Terminal Value'!M779</f>
        <v>8484.12643447079</v>
      </c>
      <c r="N779" s="9" t="n">
        <f aca="false">+Outflows!N779+Fees!N779+'Ongoing Cash Flows'!N779+'Terminal Value'!N779</f>
        <v>8466.14719662249</v>
      </c>
      <c r="O779" s="9" t="n">
        <f aca="false">+Outflows!O779+Fees!O779+'Ongoing Cash Flows'!O779+'Terminal Value'!O779</f>
        <v>8140.35611733892</v>
      </c>
      <c r="P779" s="9" t="n">
        <f aca="false">+Outflows!P779+Fees!P779+'Ongoing Cash Flows'!P779+'Terminal Value'!P779</f>
        <v>8032.16471109667</v>
      </c>
      <c r="Q779" s="9" t="n">
        <f aca="false">+Outflows!Q779+Fees!Q779+'Ongoing Cash Flows'!Q779+'Terminal Value'!Q779</f>
        <v>8003.94107251133</v>
      </c>
      <c r="R779" s="9" t="n">
        <f aca="false">+Outflows!R779+Fees!R779+'Ongoing Cash Flows'!R779+'Terminal Value'!R779</f>
        <v>1175.4078382014</v>
      </c>
      <c r="S779" s="9" t="n">
        <f aca="false">+Outflows!S779+Fees!S779+'Ongoing Cash Flows'!S779+'Terminal Value'!S779</f>
        <v>0</v>
      </c>
      <c r="T779" s="9" t="n">
        <f aca="false">+Outflows!T779+Fees!T779+'Ongoing Cash Flows'!T779+'Terminal Value'!T779</f>
        <v>0</v>
      </c>
      <c r="U779" s="9" t="n">
        <f aca="false">+Outflows!U779+Fees!U779+'Ongoing Cash Flows'!U779+'Terminal Value'!U779</f>
        <v>0</v>
      </c>
      <c r="V779" s="9" t="n">
        <f aca="false">+Outflows!V779+Fees!V779+'Ongoing Cash Flows'!V779+'Terminal Value'!V779</f>
        <v>0</v>
      </c>
      <c r="W779" s="9" t="n">
        <f aca="false">+Outflows!W779+Fees!W779+'Ongoing Cash Flows'!W779+'Terminal Value'!W779</f>
        <v>0</v>
      </c>
      <c r="X779" s="9" t="n">
        <f aca="false">+Outflows!X779+Fees!X779+'Ongoing Cash Flows'!X779+'Terminal Value'!X779</f>
        <v>0</v>
      </c>
      <c r="Y779" s="9" t="n">
        <f aca="false">+Outflows!Y779+Fees!Y779+'Ongoing Cash Flows'!Y779+'Terminal Value'!Y779</f>
        <v>0</v>
      </c>
      <c r="Z779" s="9" t="n">
        <f aca="false">+Outflows!Z779+Fees!Z779+'Ongoing Cash Flows'!Z779+'Terminal Value'!Z779</f>
        <v>0</v>
      </c>
      <c r="AA779" s="9" t="n">
        <f aca="false">+Outflows!AA779+Fees!AA779+'Ongoing Cash Flows'!AA779+'Terminal Value'!AA779</f>
        <v>0</v>
      </c>
      <c r="AB779" s="9" t="n">
        <f aca="false">+Outflows!AB779+Fees!AB779+'Ongoing Cash Flows'!AB779+'Terminal Value'!AB779</f>
        <v>0</v>
      </c>
      <c r="AC779" s="9" t="n">
        <f aca="false">+Outflows!AC779+Fees!AC779+'Ongoing Cash Flows'!AC779+'Terminal Value'!AC779</f>
        <v>0</v>
      </c>
      <c r="AD779" s="9" t="n">
        <f aca="false">+Outflows!AD779+Fees!AD779+'Ongoing Cash Flows'!AD779+'Terminal Value'!AD779</f>
        <v>0</v>
      </c>
      <c r="AE779" s="9" t="n">
        <f aca="false">+Outflows!AE779+Fees!AE779+'Ongoing Cash Flows'!AE779+'Terminal Value'!AE779</f>
        <v>0</v>
      </c>
      <c r="AF779" s="9" t="n">
        <f aca="false">+Outflows!AF779+Fees!AF779+'Ongoing Cash Flows'!AF779+'Terminal Value'!AF779</f>
        <v>0</v>
      </c>
      <c r="AG779" s="9" t="n">
        <f aca="false">+Outflows!AG779+Fees!AG779+'Ongoing Cash Flows'!AG779+'Terminal Value'!AG779</f>
        <v>0</v>
      </c>
      <c r="AH779" s="9" t="n">
        <f aca="false">+Outflows!AH779+Fees!AH779+'Ongoing Cash Flows'!AH779+'Terminal Value'!AH779</f>
        <v>0</v>
      </c>
      <c r="AI779" s="9" t="n">
        <f aca="false">+Outflows!AI779+Fees!AI779+'Ongoing Cash Flows'!AI779+'Terminal Value'!AI779</f>
        <v>0</v>
      </c>
      <c r="AJ779" s="9" t="n">
        <f aca="false">+Outflows!AJ779+Fees!AJ779+'Ongoing Cash Flows'!AJ779+'Terminal Value'!AJ779</f>
        <v>0</v>
      </c>
      <c r="AK779" s="9"/>
      <c r="AL779" s="1"/>
      <c r="AM779" s="32"/>
      <c r="AN779" s="33" t="n">
        <f aca="false">IF(ISERROR(XIRR(B779:AJ779,IRRDates)),-1,XIRR(B779:AJ779,IRRDates))</f>
        <v>0.0479042145900149</v>
      </c>
      <c r="AO779" s="9" t="n">
        <f aca="false">SUMPRODUCT(B779:AJ779,PVRf)</f>
        <v>0</v>
      </c>
      <c r="AP779" s="9" t="n">
        <f aca="false">MIN(0,AO779-$AO$1004)^2</f>
        <v>0</v>
      </c>
      <c r="AQ779" s="9" t="n">
        <f aca="false">MAX(0,AO779-$AO$1004)^2</f>
        <v>0</v>
      </c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20"/>
      <c r="CM779" s="20"/>
      <c r="CN779" s="20"/>
      <c r="CO779" s="20"/>
      <c r="CP779" s="20"/>
    </row>
    <row r="780" customFormat="false" ht="11.25" hidden="false" customHeight="false" outlineLevel="0" collapsed="false">
      <c r="A780" s="1" t="n">
        <v>778</v>
      </c>
      <c r="B780" s="9" t="n">
        <f aca="false">+Outflows!B780+Fees!B780+'Ongoing Cash Flows'!B780+'Terminal Value'!B780</f>
        <v>-86772.3632662522</v>
      </c>
      <c r="C780" s="9" t="n">
        <f aca="false">+Outflows!C780+Fees!C780+'Ongoing Cash Flows'!C780+'Terminal Value'!C780</f>
        <v>14075.1815770714</v>
      </c>
      <c r="D780" s="9" t="n">
        <f aca="false">+Outflows!D780+Fees!D780+'Ongoing Cash Flows'!D780+'Terminal Value'!D780</f>
        <v>11849.9585521363</v>
      </c>
      <c r="E780" s="9" t="n">
        <f aca="false">+Outflows!E780+Fees!E780+'Ongoing Cash Flows'!E780+'Terminal Value'!E780</f>
        <v>9825.02812530442</v>
      </c>
      <c r="F780" s="9" t="n">
        <f aca="false">+Outflows!F780+Fees!F780+'Ongoing Cash Flows'!F780+'Terminal Value'!F780</f>
        <v>9367.04779039395</v>
      </c>
      <c r="G780" s="9" t="n">
        <f aca="false">+Outflows!G780+Fees!G780+'Ongoing Cash Flows'!G780+'Terminal Value'!G780</f>
        <v>9113.68541524071</v>
      </c>
      <c r="H780" s="9" t="n">
        <f aca="false">+Outflows!H780+Fees!H780+'Ongoing Cash Flows'!H780+'Terminal Value'!H780</f>
        <v>8313.31017906546</v>
      </c>
      <c r="I780" s="9" t="n">
        <f aca="false">+Outflows!I780+Fees!I780+'Ongoing Cash Flows'!I780+'Terminal Value'!I780</f>
        <v>8171.83498560422</v>
      </c>
      <c r="J780" s="9" t="n">
        <f aca="false">+Outflows!J780+Fees!J780+'Ongoing Cash Flows'!J780+'Terminal Value'!J780</f>
        <v>8159.40078306923</v>
      </c>
      <c r="K780" s="9" t="n">
        <f aca="false">+Outflows!K780+Fees!K780+'Ongoing Cash Flows'!K780+'Terminal Value'!K780</f>
        <v>8149.96726394198</v>
      </c>
      <c r="L780" s="9" t="n">
        <f aca="false">+Outflows!L780+Fees!L780+'Ongoing Cash Flows'!L780+'Terminal Value'!L780</f>
        <v>8151.47284818882</v>
      </c>
      <c r="M780" s="9" t="n">
        <f aca="false">+Outflows!M780+Fees!M780+'Ongoing Cash Flows'!M780+'Terminal Value'!M780</f>
        <v>8123.18862963916</v>
      </c>
      <c r="N780" s="9" t="n">
        <f aca="false">+Outflows!N780+Fees!N780+'Ongoing Cash Flows'!N780+'Terminal Value'!N780</f>
        <v>8105.82011565691</v>
      </c>
      <c r="O780" s="9" t="n">
        <f aca="false">+Outflows!O780+Fees!O780+'Ongoing Cash Flows'!O780+'Terminal Value'!O780</f>
        <v>7779.4183125073</v>
      </c>
      <c r="P780" s="9" t="n">
        <f aca="false">+Outflows!P780+Fees!P780+'Ongoing Cash Flows'!P780+'Terminal Value'!P780</f>
        <v>7671.83763013109</v>
      </c>
      <c r="Q780" s="9" t="n">
        <f aca="false">+Outflows!Q780+Fees!Q780+'Ongoing Cash Flows'!Q780+'Terminal Value'!Q780</f>
        <v>7643.0032676797</v>
      </c>
      <c r="R780" s="9" t="n">
        <f aca="false">+Outflows!R780+Fees!R780+'Ongoing Cash Flows'!R780+'Terminal Value'!R780</f>
        <v>995.244297718606</v>
      </c>
      <c r="S780" s="9" t="n">
        <f aca="false">+Outflows!S780+Fees!S780+'Ongoing Cash Flows'!S780+'Terminal Value'!S780</f>
        <v>0</v>
      </c>
      <c r="T780" s="9" t="n">
        <f aca="false">+Outflows!T780+Fees!T780+'Ongoing Cash Flows'!T780+'Terminal Value'!T780</f>
        <v>0</v>
      </c>
      <c r="U780" s="9" t="n">
        <f aca="false">+Outflows!U780+Fees!U780+'Ongoing Cash Flows'!U780+'Terminal Value'!U780</f>
        <v>0</v>
      </c>
      <c r="V780" s="9" t="n">
        <f aca="false">+Outflows!V780+Fees!V780+'Ongoing Cash Flows'!V780+'Terminal Value'!V780</f>
        <v>0</v>
      </c>
      <c r="W780" s="9" t="n">
        <f aca="false">+Outflows!W780+Fees!W780+'Ongoing Cash Flows'!W780+'Terminal Value'!W780</f>
        <v>0</v>
      </c>
      <c r="X780" s="9" t="n">
        <f aca="false">+Outflows!X780+Fees!X780+'Ongoing Cash Flows'!X780+'Terminal Value'!X780</f>
        <v>0</v>
      </c>
      <c r="Y780" s="9" t="n">
        <f aca="false">+Outflows!Y780+Fees!Y780+'Ongoing Cash Flows'!Y780+'Terminal Value'!Y780</f>
        <v>0</v>
      </c>
      <c r="Z780" s="9" t="n">
        <f aca="false">+Outflows!Z780+Fees!Z780+'Ongoing Cash Flows'!Z780+'Terminal Value'!Z780</f>
        <v>0</v>
      </c>
      <c r="AA780" s="9" t="n">
        <f aca="false">+Outflows!AA780+Fees!AA780+'Ongoing Cash Flows'!AA780+'Terminal Value'!AA780</f>
        <v>0</v>
      </c>
      <c r="AB780" s="9" t="n">
        <f aca="false">+Outflows!AB780+Fees!AB780+'Ongoing Cash Flows'!AB780+'Terminal Value'!AB780</f>
        <v>0</v>
      </c>
      <c r="AC780" s="9" t="n">
        <f aca="false">+Outflows!AC780+Fees!AC780+'Ongoing Cash Flows'!AC780+'Terminal Value'!AC780</f>
        <v>0</v>
      </c>
      <c r="AD780" s="9" t="n">
        <f aca="false">+Outflows!AD780+Fees!AD780+'Ongoing Cash Flows'!AD780+'Terminal Value'!AD780</f>
        <v>0</v>
      </c>
      <c r="AE780" s="9" t="n">
        <f aca="false">+Outflows!AE780+Fees!AE780+'Ongoing Cash Flows'!AE780+'Terminal Value'!AE780</f>
        <v>0</v>
      </c>
      <c r="AF780" s="9" t="n">
        <f aca="false">+Outflows!AF780+Fees!AF780+'Ongoing Cash Flows'!AF780+'Terminal Value'!AF780</f>
        <v>0</v>
      </c>
      <c r="AG780" s="9" t="n">
        <f aca="false">+Outflows!AG780+Fees!AG780+'Ongoing Cash Flows'!AG780+'Terminal Value'!AG780</f>
        <v>0</v>
      </c>
      <c r="AH780" s="9" t="n">
        <f aca="false">+Outflows!AH780+Fees!AH780+'Ongoing Cash Flows'!AH780+'Terminal Value'!AH780</f>
        <v>0</v>
      </c>
      <c r="AI780" s="9" t="n">
        <f aca="false">+Outflows!AI780+Fees!AI780+'Ongoing Cash Flows'!AI780+'Terminal Value'!AI780</f>
        <v>0</v>
      </c>
      <c r="AJ780" s="9" t="n">
        <f aca="false">+Outflows!AJ780+Fees!AJ780+'Ongoing Cash Flows'!AJ780+'Terminal Value'!AJ780</f>
        <v>0</v>
      </c>
      <c r="AK780" s="9"/>
      <c r="AL780" s="1"/>
      <c r="AM780" s="32"/>
      <c r="AN780" s="33" t="n">
        <f aca="false">IF(ISERROR(XIRR(B780:AJ780,IRRDates)),-1,XIRR(B780:AJ780,IRRDates))</f>
        <v>0.0681636230825197</v>
      </c>
      <c r="AO780" s="9" t="n">
        <f aca="false">SUMPRODUCT(B780:AJ780,PVRf)</f>
        <v>0</v>
      </c>
      <c r="AP780" s="9" t="n">
        <f aca="false">MIN(0,AO780-$AO$1004)^2</f>
        <v>0</v>
      </c>
      <c r="AQ780" s="9" t="n">
        <f aca="false">MAX(0,AO780-$AO$1004)^2</f>
        <v>0</v>
      </c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20"/>
      <c r="CM780" s="20"/>
      <c r="CN780" s="20"/>
      <c r="CO780" s="20"/>
      <c r="CP780" s="20"/>
    </row>
    <row r="781" customFormat="false" ht="11.25" hidden="false" customHeight="false" outlineLevel="0" collapsed="false">
      <c r="A781" s="1" t="n">
        <v>779</v>
      </c>
      <c r="B781" s="9" t="n">
        <f aca="false">+Outflows!B781+Fees!B781+'Ongoing Cash Flows'!B781+'Terminal Value'!B781</f>
        <v>-96277.2163553616</v>
      </c>
      <c r="C781" s="9" t="n">
        <f aca="false">+Outflows!C781+Fees!C781+'Ongoing Cash Flows'!C781+'Terminal Value'!C781</f>
        <v>14256.6003273652</v>
      </c>
      <c r="D781" s="9" t="n">
        <f aca="false">+Outflows!D781+Fees!D781+'Ongoing Cash Flows'!D781+'Terminal Value'!D781</f>
        <v>12318.7569820158</v>
      </c>
      <c r="E781" s="9" t="n">
        <f aca="false">+Outflows!E781+Fees!E781+'Ongoing Cash Flows'!E781+'Terminal Value'!E781</f>
        <v>10197.671540159</v>
      </c>
      <c r="F781" s="9" t="n">
        <f aca="false">+Outflows!F781+Fees!F781+'Ongoing Cash Flows'!F781+'Terminal Value'!F781</f>
        <v>9884.6739561885</v>
      </c>
      <c r="G781" s="9" t="n">
        <f aca="false">+Outflows!G781+Fees!G781+'Ongoing Cash Flows'!G781+'Terminal Value'!G781</f>
        <v>9451.24214546401</v>
      </c>
      <c r="H781" s="9" t="n">
        <f aca="false">+Outflows!H781+Fees!H781+'Ongoing Cash Flows'!H781+'Terminal Value'!H781</f>
        <v>8543.53901175461</v>
      </c>
      <c r="I781" s="9" t="n">
        <f aca="false">+Outflows!I781+Fees!I781+'Ongoing Cash Flows'!I781+'Terminal Value'!I781</f>
        <v>8389.86871158592</v>
      </c>
      <c r="J781" s="9" t="n">
        <f aca="false">+Outflows!J781+Fees!J781+'Ongoing Cash Flows'!J781+'Terminal Value'!J781</f>
        <v>8377.43450905093</v>
      </c>
      <c r="K781" s="9" t="n">
        <f aca="false">+Outflows!K781+Fees!K781+'Ongoing Cash Flows'!K781+'Terminal Value'!K781</f>
        <v>8368.37053861179</v>
      </c>
      <c r="L781" s="9" t="n">
        <f aca="false">+Outflows!L781+Fees!L781+'Ongoing Cash Flows'!L781+'Terminal Value'!L781</f>
        <v>8369.50657417052</v>
      </c>
      <c r="M781" s="9" t="n">
        <f aca="false">+Outflows!M781+Fees!M781+'Ongoing Cash Flows'!M781+'Terminal Value'!M781</f>
        <v>8341.59190430897</v>
      </c>
      <c r="N781" s="9" t="n">
        <f aca="false">+Outflows!N781+Fees!N781+'Ongoing Cash Flows'!N781+'Terminal Value'!N781</f>
        <v>8323.85384163862</v>
      </c>
      <c r="O781" s="9" t="n">
        <f aca="false">+Outflows!O781+Fees!O781+'Ongoing Cash Flows'!O781+'Terminal Value'!O781</f>
        <v>7997.8215871771</v>
      </c>
      <c r="P781" s="9" t="n">
        <f aca="false">+Outflows!P781+Fees!P781+'Ongoing Cash Flows'!P781+'Terminal Value'!P781</f>
        <v>7889.87135611279</v>
      </c>
      <c r="Q781" s="9" t="n">
        <f aca="false">+Outflows!Q781+Fees!Q781+'Ongoing Cash Flows'!Q781+'Terminal Value'!Q781</f>
        <v>7861.40654234951</v>
      </c>
      <c r="R781" s="9" t="n">
        <f aca="false">+Outflows!R781+Fees!R781+'Ongoing Cash Flows'!R781+'Terminal Value'!R781</f>
        <v>1104.26116070946</v>
      </c>
      <c r="S781" s="9" t="n">
        <f aca="false">+Outflows!S781+Fees!S781+'Ongoing Cash Flows'!S781+'Terminal Value'!S781</f>
        <v>0</v>
      </c>
      <c r="T781" s="9" t="n">
        <f aca="false">+Outflows!T781+Fees!T781+'Ongoing Cash Flows'!T781+'Terminal Value'!T781</f>
        <v>0</v>
      </c>
      <c r="U781" s="9" t="n">
        <f aca="false">+Outflows!U781+Fees!U781+'Ongoing Cash Flows'!U781+'Terminal Value'!U781</f>
        <v>0</v>
      </c>
      <c r="V781" s="9" t="n">
        <f aca="false">+Outflows!V781+Fees!V781+'Ongoing Cash Flows'!V781+'Terminal Value'!V781</f>
        <v>0</v>
      </c>
      <c r="W781" s="9" t="n">
        <f aca="false">+Outflows!W781+Fees!W781+'Ongoing Cash Flows'!W781+'Terminal Value'!W781</f>
        <v>0</v>
      </c>
      <c r="X781" s="9" t="n">
        <f aca="false">+Outflows!X781+Fees!X781+'Ongoing Cash Flows'!X781+'Terminal Value'!X781</f>
        <v>0</v>
      </c>
      <c r="Y781" s="9" t="n">
        <f aca="false">+Outflows!Y781+Fees!Y781+'Ongoing Cash Flows'!Y781+'Terminal Value'!Y781</f>
        <v>0</v>
      </c>
      <c r="Z781" s="9" t="n">
        <f aca="false">+Outflows!Z781+Fees!Z781+'Ongoing Cash Flows'!Z781+'Terminal Value'!Z781</f>
        <v>0</v>
      </c>
      <c r="AA781" s="9" t="n">
        <f aca="false">+Outflows!AA781+Fees!AA781+'Ongoing Cash Flows'!AA781+'Terminal Value'!AA781</f>
        <v>0</v>
      </c>
      <c r="AB781" s="9" t="n">
        <f aca="false">+Outflows!AB781+Fees!AB781+'Ongoing Cash Flows'!AB781+'Terminal Value'!AB781</f>
        <v>0</v>
      </c>
      <c r="AC781" s="9" t="n">
        <f aca="false">+Outflows!AC781+Fees!AC781+'Ongoing Cash Flows'!AC781+'Terminal Value'!AC781</f>
        <v>0</v>
      </c>
      <c r="AD781" s="9" t="n">
        <f aca="false">+Outflows!AD781+Fees!AD781+'Ongoing Cash Flows'!AD781+'Terminal Value'!AD781</f>
        <v>0</v>
      </c>
      <c r="AE781" s="9" t="n">
        <f aca="false">+Outflows!AE781+Fees!AE781+'Ongoing Cash Flows'!AE781+'Terminal Value'!AE781</f>
        <v>0</v>
      </c>
      <c r="AF781" s="9" t="n">
        <f aca="false">+Outflows!AF781+Fees!AF781+'Ongoing Cash Flows'!AF781+'Terminal Value'!AF781</f>
        <v>0</v>
      </c>
      <c r="AG781" s="9" t="n">
        <f aca="false">+Outflows!AG781+Fees!AG781+'Ongoing Cash Flows'!AG781+'Terminal Value'!AG781</f>
        <v>0</v>
      </c>
      <c r="AH781" s="9" t="n">
        <f aca="false">+Outflows!AH781+Fees!AH781+'Ongoing Cash Flows'!AH781+'Terminal Value'!AH781</f>
        <v>0</v>
      </c>
      <c r="AI781" s="9" t="n">
        <f aca="false">+Outflows!AI781+Fees!AI781+'Ongoing Cash Flows'!AI781+'Terminal Value'!AI781</f>
        <v>0</v>
      </c>
      <c r="AJ781" s="9" t="n">
        <f aca="false">+Outflows!AJ781+Fees!AJ781+'Ongoing Cash Flows'!AJ781+'Terminal Value'!AJ781</f>
        <v>0</v>
      </c>
      <c r="AK781" s="9"/>
      <c r="AL781" s="1"/>
      <c r="AM781" s="32"/>
      <c r="AN781" s="33" t="n">
        <f aca="false">IF(ISERROR(XIRR(B781:AJ781,IRRDates)),-1,XIRR(B781:AJ781,IRRDates))</f>
        <v>0.0556522168004873</v>
      </c>
      <c r="AO781" s="9" t="n">
        <f aca="false">SUMPRODUCT(B781:AJ781,PVRf)</f>
        <v>0</v>
      </c>
      <c r="AP781" s="9" t="n">
        <f aca="false">MIN(0,AO781-$AO$1004)^2</f>
        <v>0</v>
      </c>
      <c r="AQ781" s="9" t="n">
        <f aca="false">MAX(0,AO781-$AO$1004)^2</f>
        <v>0</v>
      </c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20"/>
      <c r="CM781" s="20"/>
      <c r="CN781" s="20"/>
      <c r="CO781" s="20"/>
      <c r="CP781" s="20"/>
    </row>
    <row r="782" customFormat="false" ht="11.25" hidden="false" customHeight="false" outlineLevel="0" collapsed="false">
      <c r="A782" s="1" t="n">
        <v>780</v>
      </c>
      <c r="B782" s="9" t="n">
        <f aca="false">+Outflows!B782+Fees!B782+'Ongoing Cash Flows'!B782+'Terminal Value'!B782</f>
        <v>-100420.642465391</v>
      </c>
      <c r="C782" s="9" t="n">
        <f aca="false">+Outflows!C782+Fees!C782+'Ongoing Cash Flows'!C782+'Terminal Value'!C782</f>
        <v>14276.1401249505</v>
      </c>
      <c r="D782" s="9" t="n">
        <f aca="false">+Outflows!D782+Fees!D782+'Ongoing Cash Flows'!D782+'Terminal Value'!D782</f>
        <v>12392.3808373803</v>
      </c>
      <c r="E782" s="9" t="n">
        <f aca="false">+Outflows!E782+Fees!E782+'Ongoing Cash Flows'!E782+'Terminal Value'!E782</f>
        <v>10295.0989481029</v>
      </c>
      <c r="F782" s="9" t="n">
        <f aca="false">+Outflows!F782+Fees!F782+'Ongoing Cash Flows'!F782+'Terminal Value'!F782</f>
        <v>9874.95734656919</v>
      </c>
      <c r="G782" s="9" t="n">
        <f aca="false">+Outflows!G782+Fees!G782+'Ongoing Cash Flows'!G782+'Terminal Value'!G782</f>
        <v>9681.97747032792</v>
      </c>
      <c r="H782" s="9" t="n">
        <f aca="false">+Outflows!H782+Fees!H782+'Ongoing Cash Flows'!H782+'Terminal Value'!H782</f>
        <v>8643.902073414</v>
      </c>
      <c r="I782" s="9" t="n">
        <f aca="false">+Outflows!I782+Fees!I782+'Ongoing Cash Flows'!I782+'Terminal Value'!I782</f>
        <v>8484.9155918091</v>
      </c>
      <c r="J782" s="9" t="n">
        <f aca="false">+Outflows!J782+Fees!J782+'Ongoing Cash Flows'!J782+'Terminal Value'!J782</f>
        <v>8472.48138927411</v>
      </c>
      <c r="K782" s="9" t="n">
        <f aca="false">+Outflows!K782+Fees!K782+'Ongoing Cash Flows'!K782+'Terminal Value'!K782</f>
        <v>8463.57851524212</v>
      </c>
      <c r="L782" s="9" t="n">
        <f aca="false">+Outflows!L782+Fees!L782+'Ongoing Cash Flows'!L782+'Terminal Value'!L782</f>
        <v>8464.5534543937</v>
      </c>
      <c r="M782" s="9" t="n">
        <f aca="false">+Outflows!M782+Fees!M782+'Ongoing Cash Flows'!M782+'Terminal Value'!M782</f>
        <v>8436.7998809393</v>
      </c>
      <c r="N782" s="9" t="n">
        <f aca="false">+Outflows!N782+Fees!N782+'Ongoing Cash Flows'!N782+'Terminal Value'!N782</f>
        <v>8418.90072186179</v>
      </c>
      <c r="O782" s="9" t="n">
        <f aca="false">+Outflows!O782+Fees!O782+'Ongoing Cash Flows'!O782+'Terminal Value'!O782</f>
        <v>8093.02956380744</v>
      </c>
      <c r="P782" s="9" t="n">
        <f aca="false">+Outflows!P782+Fees!P782+'Ongoing Cash Flows'!P782+'Terminal Value'!P782</f>
        <v>7984.91823633597</v>
      </c>
      <c r="Q782" s="9" t="n">
        <f aca="false">+Outflows!Q782+Fees!Q782+'Ongoing Cash Flows'!Q782+'Terminal Value'!Q782</f>
        <v>7956.61451897984</v>
      </c>
      <c r="R782" s="9" t="n">
        <f aca="false">+Outflows!R782+Fees!R782+'Ongoing Cash Flows'!R782+'Terminal Value'!R782</f>
        <v>1151.78460082104</v>
      </c>
      <c r="S782" s="9" t="n">
        <f aca="false">+Outflows!S782+Fees!S782+'Ongoing Cash Flows'!S782+'Terminal Value'!S782</f>
        <v>0</v>
      </c>
      <c r="T782" s="9" t="n">
        <f aca="false">+Outflows!T782+Fees!T782+'Ongoing Cash Flows'!T782+'Terminal Value'!T782</f>
        <v>0</v>
      </c>
      <c r="U782" s="9" t="n">
        <f aca="false">+Outflows!U782+Fees!U782+'Ongoing Cash Flows'!U782+'Terminal Value'!U782</f>
        <v>0</v>
      </c>
      <c r="V782" s="9" t="n">
        <f aca="false">+Outflows!V782+Fees!V782+'Ongoing Cash Flows'!V782+'Terminal Value'!V782</f>
        <v>0</v>
      </c>
      <c r="W782" s="9" t="n">
        <f aca="false">+Outflows!W782+Fees!W782+'Ongoing Cash Flows'!W782+'Terminal Value'!W782</f>
        <v>0</v>
      </c>
      <c r="X782" s="9" t="n">
        <f aca="false">+Outflows!X782+Fees!X782+'Ongoing Cash Flows'!X782+'Terminal Value'!X782</f>
        <v>0</v>
      </c>
      <c r="Y782" s="9" t="n">
        <f aca="false">+Outflows!Y782+Fees!Y782+'Ongoing Cash Flows'!Y782+'Terminal Value'!Y782</f>
        <v>0</v>
      </c>
      <c r="Z782" s="9" t="n">
        <f aca="false">+Outflows!Z782+Fees!Z782+'Ongoing Cash Flows'!Z782+'Terminal Value'!Z782</f>
        <v>0</v>
      </c>
      <c r="AA782" s="9" t="n">
        <f aca="false">+Outflows!AA782+Fees!AA782+'Ongoing Cash Flows'!AA782+'Terminal Value'!AA782</f>
        <v>0</v>
      </c>
      <c r="AB782" s="9" t="n">
        <f aca="false">+Outflows!AB782+Fees!AB782+'Ongoing Cash Flows'!AB782+'Terminal Value'!AB782</f>
        <v>0</v>
      </c>
      <c r="AC782" s="9" t="n">
        <f aca="false">+Outflows!AC782+Fees!AC782+'Ongoing Cash Flows'!AC782+'Terminal Value'!AC782</f>
        <v>0</v>
      </c>
      <c r="AD782" s="9" t="n">
        <f aca="false">+Outflows!AD782+Fees!AD782+'Ongoing Cash Flows'!AD782+'Terminal Value'!AD782</f>
        <v>0</v>
      </c>
      <c r="AE782" s="9" t="n">
        <f aca="false">+Outflows!AE782+Fees!AE782+'Ongoing Cash Flows'!AE782+'Terminal Value'!AE782</f>
        <v>0</v>
      </c>
      <c r="AF782" s="9" t="n">
        <f aca="false">+Outflows!AF782+Fees!AF782+'Ongoing Cash Flows'!AF782+'Terminal Value'!AF782</f>
        <v>0</v>
      </c>
      <c r="AG782" s="9" t="n">
        <f aca="false">+Outflows!AG782+Fees!AG782+'Ongoing Cash Flows'!AG782+'Terminal Value'!AG782</f>
        <v>0</v>
      </c>
      <c r="AH782" s="9" t="n">
        <f aca="false">+Outflows!AH782+Fees!AH782+'Ongoing Cash Flows'!AH782+'Terminal Value'!AH782</f>
        <v>0</v>
      </c>
      <c r="AI782" s="9" t="n">
        <f aca="false">+Outflows!AI782+Fees!AI782+'Ongoing Cash Flows'!AI782+'Terminal Value'!AI782</f>
        <v>0</v>
      </c>
      <c r="AJ782" s="9" t="n">
        <f aca="false">+Outflows!AJ782+Fees!AJ782+'Ongoing Cash Flows'!AJ782+'Terminal Value'!AJ782</f>
        <v>0</v>
      </c>
      <c r="AK782" s="9"/>
      <c r="AL782" s="1"/>
      <c r="AM782" s="32"/>
      <c r="AN782" s="33" t="n">
        <f aca="false">IF(ISERROR(XIRR(B782:AJ782,IRRDates)),-1,XIRR(B782:AJ782,IRRDates))</f>
        <v>0.0502648500074083</v>
      </c>
      <c r="AO782" s="9" t="n">
        <f aca="false">SUMPRODUCT(B782:AJ782,PVRf)</f>
        <v>0</v>
      </c>
      <c r="AP782" s="9" t="n">
        <f aca="false">MIN(0,AO782-$AO$1004)^2</f>
        <v>0</v>
      </c>
      <c r="AQ782" s="9" t="n">
        <f aca="false">MAX(0,AO782-$AO$1004)^2</f>
        <v>0</v>
      </c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20"/>
      <c r="CM782" s="20"/>
      <c r="CN782" s="20"/>
      <c r="CO782" s="20"/>
      <c r="CP782" s="20"/>
    </row>
    <row r="783" customFormat="false" ht="11.25" hidden="false" customHeight="false" outlineLevel="0" collapsed="false">
      <c r="A783" s="1" t="n">
        <v>781</v>
      </c>
      <c r="B783" s="9" t="n">
        <f aca="false">+Outflows!B783+Fees!B783+'Ongoing Cash Flows'!B783+'Terminal Value'!B783</f>
        <v>-86206.3937942248</v>
      </c>
      <c r="C783" s="9" t="n">
        <f aca="false">+Outflows!C783+Fees!C783+'Ongoing Cash Flows'!C783+'Terminal Value'!C783</f>
        <v>14074.5008890365</v>
      </c>
      <c r="D783" s="9" t="n">
        <f aca="false">+Outflows!D783+Fees!D783+'Ongoing Cash Flows'!D783+'Terminal Value'!D783</f>
        <v>11804.3105739051</v>
      </c>
      <c r="E783" s="9" t="n">
        <f aca="false">+Outflows!E783+Fees!E783+'Ongoing Cash Flows'!E783+'Terminal Value'!E783</f>
        <v>9859.97601180811</v>
      </c>
      <c r="F783" s="9" t="n">
        <f aca="false">+Outflows!F783+Fees!F783+'Ongoing Cash Flows'!F783+'Terminal Value'!F783</f>
        <v>9489.51683483434</v>
      </c>
      <c r="G783" s="9" t="n">
        <f aca="false">+Outflows!G783+Fees!G783+'Ongoing Cash Flows'!G783+'Terminal Value'!G783</f>
        <v>9120.5388662985</v>
      </c>
      <c r="H783" s="9" t="n">
        <f aca="false">+Outflows!H783+Fees!H783+'Ongoing Cash Flows'!H783+'Terminal Value'!H783</f>
        <v>8299.60113068134</v>
      </c>
      <c r="I783" s="9" t="n">
        <f aca="false">+Outflows!I783+Fees!I783+'Ongoing Cash Flows'!I783+'Terminal Value'!I783</f>
        <v>8158.85209869149</v>
      </c>
      <c r="J783" s="9" t="n">
        <f aca="false">+Outflows!J783+Fees!J783+'Ongoing Cash Flows'!J783+'Terminal Value'!J783</f>
        <v>8146.4178961565</v>
      </c>
      <c r="K783" s="9" t="n">
        <f aca="false">+Outflows!K783+Fees!K783+'Ongoing Cash Flows'!K783+'Terminal Value'!K783</f>
        <v>8136.96237213618</v>
      </c>
      <c r="L783" s="9" t="n">
        <f aca="false">+Outflows!L783+Fees!L783+'Ongoing Cash Flows'!L783+'Terminal Value'!L783</f>
        <v>8138.48996127609</v>
      </c>
      <c r="M783" s="9" t="n">
        <f aca="false">+Outflows!M783+Fees!M783+'Ongoing Cash Flows'!M783+'Terminal Value'!M783</f>
        <v>8110.18373783336</v>
      </c>
      <c r="N783" s="9" t="n">
        <f aca="false">+Outflows!N783+Fees!N783+'Ongoing Cash Flows'!N783+'Terminal Value'!N783</f>
        <v>8092.83722874418</v>
      </c>
      <c r="O783" s="9" t="n">
        <f aca="false">+Outflows!O783+Fees!O783+'Ongoing Cash Flows'!O783+'Terminal Value'!O783</f>
        <v>7766.41342070149</v>
      </c>
      <c r="P783" s="9" t="n">
        <f aca="false">+Outflows!P783+Fees!P783+'Ongoing Cash Flows'!P783+'Terminal Value'!P783</f>
        <v>7658.85474321836</v>
      </c>
      <c r="Q783" s="9" t="n">
        <f aca="false">+Outflows!Q783+Fees!Q783+'Ongoing Cash Flows'!Q783+'Terminal Value'!Q783</f>
        <v>7629.9983758739</v>
      </c>
      <c r="R783" s="9" t="n">
        <f aca="false">+Outflows!R783+Fees!R783+'Ongoing Cash Flows'!R783+'Terminal Value'!R783</f>
        <v>988.75285426224</v>
      </c>
      <c r="S783" s="9" t="n">
        <f aca="false">+Outflows!S783+Fees!S783+'Ongoing Cash Flows'!S783+'Terminal Value'!S783</f>
        <v>0</v>
      </c>
      <c r="T783" s="9" t="n">
        <f aca="false">+Outflows!T783+Fees!T783+'Ongoing Cash Flows'!T783+'Terminal Value'!T783</f>
        <v>0</v>
      </c>
      <c r="U783" s="9" t="n">
        <f aca="false">+Outflows!U783+Fees!U783+'Ongoing Cash Flows'!U783+'Terminal Value'!U783</f>
        <v>0</v>
      </c>
      <c r="V783" s="9" t="n">
        <f aca="false">+Outflows!V783+Fees!V783+'Ongoing Cash Flows'!V783+'Terminal Value'!V783</f>
        <v>0</v>
      </c>
      <c r="W783" s="9" t="n">
        <f aca="false">+Outflows!W783+Fees!W783+'Ongoing Cash Flows'!W783+'Terminal Value'!W783</f>
        <v>0</v>
      </c>
      <c r="X783" s="9" t="n">
        <f aca="false">+Outflows!X783+Fees!X783+'Ongoing Cash Flows'!X783+'Terminal Value'!X783</f>
        <v>0</v>
      </c>
      <c r="Y783" s="9" t="n">
        <f aca="false">+Outflows!Y783+Fees!Y783+'Ongoing Cash Flows'!Y783+'Terminal Value'!Y783</f>
        <v>0</v>
      </c>
      <c r="Z783" s="9" t="n">
        <f aca="false">+Outflows!Z783+Fees!Z783+'Ongoing Cash Flows'!Z783+'Terminal Value'!Z783</f>
        <v>0</v>
      </c>
      <c r="AA783" s="9" t="n">
        <f aca="false">+Outflows!AA783+Fees!AA783+'Ongoing Cash Flows'!AA783+'Terminal Value'!AA783</f>
        <v>0</v>
      </c>
      <c r="AB783" s="9" t="n">
        <f aca="false">+Outflows!AB783+Fees!AB783+'Ongoing Cash Flows'!AB783+'Terminal Value'!AB783</f>
        <v>0</v>
      </c>
      <c r="AC783" s="9" t="n">
        <f aca="false">+Outflows!AC783+Fees!AC783+'Ongoing Cash Flows'!AC783+'Terminal Value'!AC783</f>
        <v>0</v>
      </c>
      <c r="AD783" s="9" t="n">
        <f aca="false">+Outflows!AD783+Fees!AD783+'Ongoing Cash Flows'!AD783+'Terminal Value'!AD783</f>
        <v>0</v>
      </c>
      <c r="AE783" s="9" t="n">
        <f aca="false">+Outflows!AE783+Fees!AE783+'Ongoing Cash Flows'!AE783+'Terminal Value'!AE783</f>
        <v>0</v>
      </c>
      <c r="AF783" s="9" t="n">
        <f aca="false">+Outflows!AF783+Fees!AF783+'Ongoing Cash Flows'!AF783+'Terminal Value'!AF783</f>
        <v>0</v>
      </c>
      <c r="AG783" s="9" t="n">
        <f aca="false">+Outflows!AG783+Fees!AG783+'Ongoing Cash Flows'!AG783+'Terminal Value'!AG783</f>
        <v>0</v>
      </c>
      <c r="AH783" s="9" t="n">
        <f aca="false">+Outflows!AH783+Fees!AH783+'Ongoing Cash Flows'!AH783+'Terminal Value'!AH783</f>
        <v>0</v>
      </c>
      <c r="AI783" s="9" t="n">
        <f aca="false">+Outflows!AI783+Fees!AI783+'Ongoing Cash Flows'!AI783+'Terminal Value'!AI783</f>
        <v>0</v>
      </c>
      <c r="AJ783" s="9" t="n">
        <f aca="false">+Outflows!AJ783+Fees!AJ783+'Ongoing Cash Flows'!AJ783+'Terminal Value'!AJ783</f>
        <v>0</v>
      </c>
      <c r="AK783" s="9"/>
      <c r="AL783" s="1"/>
      <c r="AM783" s="32"/>
      <c r="AN783" s="33" t="n">
        <f aca="false">IF(ISERROR(XIRR(B783:AJ783,IRRDates)),-1,XIRR(B783:AJ783,IRRDates))</f>
        <v>0.0693440724742416</v>
      </c>
      <c r="AO783" s="9" t="n">
        <f aca="false">SUMPRODUCT(B783:AJ783,PVRf)</f>
        <v>0</v>
      </c>
      <c r="AP783" s="9" t="n">
        <f aca="false">MIN(0,AO783-$AO$1004)^2</f>
        <v>0</v>
      </c>
      <c r="AQ783" s="9" t="n">
        <f aca="false">MAX(0,AO783-$AO$1004)^2</f>
        <v>0</v>
      </c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20"/>
      <c r="CM783" s="20"/>
      <c r="CN783" s="20"/>
      <c r="CO783" s="20"/>
      <c r="CP783" s="20"/>
    </row>
    <row r="784" customFormat="false" ht="11.25" hidden="false" customHeight="false" outlineLevel="0" collapsed="false">
      <c r="A784" s="1" t="n">
        <v>782</v>
      </c>
      <c r="B784" s="9" t="n">
        <f aca="false">+Outflows!B784+Fees!B784+'Ongoing Cash Flows'!B784+'Terminal Value'!B784</f>
        <v>-87696.0290000197</v>
      </c>
      <c r="C784" s="9" t="n">
        <f aca="false">+Outflows!C784+Fees!C784+'Ongoing Cash Flows'!C784+'Terminal Value'!C784</f>
        <v>14029.2400202676</v>
      </c>
      <c r="D784" s="9" t="n">
        <f aca="false">+Outflows!D784+Fees!D784+'Ongoing Cash Flows'!D784+'Terminal Value'!D784</f>
        <v>11903.1282770982</v>
      </c>
      <c r="E784" s="9" t="n">
        <f aca="false">+Outflows!E784+Fees!E784+'Ongoing Cash Flows'!E784+'Terminal Value'!E784</f>
        <v>9965.85140896478</v>
      </c>
      <c r="F784" s="9" t="n">
        <f aca="false">+Outflows!F784+Fees!F784+'Ongoing Cash Flows'!F784+'Terminal Value'!F784</f>
        <v>9634.09114758026</v>
      </c>
      <c r="G784" s="9" t="n">
        <f aca="false">+Outflows!G784+Fees!G784+'Ongoing Cash Flows'!G784+'Terminal Value'!G784</f>
        <v>9242.63822323755</v>
      </c>
      <c r="H784" s="9" t="n">
        <f aca="false">+Outflows!H784+Fees!H784+'Ongoing Cash Flows'!H784+'Terminal Value'!H784</f>
        <v>8335.68343214855</v>
      </c>
      <c r="I784" s="9" t="n">
        <f aca="false">+Outflows!I784+Fees!I784+'Ongoing Cash Flows'!I784+'Terminal Value'!I784</f>
        <v>8193.02313860426</v>
      </c>
      <c r="J784" s="9" t="n">
        <f aca="false">+Outflows!J784+Fees!J784+'Ongoing Cash Flows'!J784+'Terminal Value'!J784</f>
        <v>8180.58893606927</v>
      </c>
      <c r="K784" s="9" t="n">
        <f aca="false">+Outflows!K784+Fees!K784+'Ongoing Cash Flows'!K784+'Terminal Value'!K784</f>
        <v>8171.19132906575</v>
      </c>
      <c r="L784" s="9" t="n">
        <f aca="false">+Outflows!L784+Fees!L784+'Ongoing Cash Flows'!L784+'Terminal Value'!L784</f>
        <v>8172.66100118886</v>
      </c>
      <c r="M784" s="9" t="n">
        <f aca="false">+Outflows!M784+Fees!M784+'Ongoing Cash Flows'!M784+'Terminal Value'!M784</f>
        <v>8144.41269476293</v>
      </c>
      <c r="N784" s="9" t="n">
        <f aca="false">+Outflows!N784+Fees!N784+'Ongoing Cash Flows'!N784+'Terminal Value'!N784</f>
        <v>8127.00826865695</v>
      </c>
      <c r="O784" s="9" t="n">
        <f aca="false">+Outflows!O784+Fees!O784+'Ongoing Cash Flows'!O784+'Terminal Value'!O784</f>
        <v>7800.64237763107</v>
      </c>
      <c r="P784" s="9" t="n">
        <f aca="false">+Outflows!P784+Fees!P784+'Ongoing Cash Flows'!P784+'Terminal Value'!P784</f>
        <v>7693.02578313113</v>
      </c>
      <c r="Q784" s="9" t="n">
        <f aca="false">+Outflows!Q784+Fees!Q784+'Ongoing Cash Flows'!Q784+'Terminal Value'!Q784</f>
        <v>7664.22733280347</v>
      </c>
      <c r="R784" s="9" t="n">
        <f aca="false">+Outflows!R784+Fees!R784+'Ongoing Cash Flows'!R784+'Terminal Value'!R784</f>
        <v>1005.83837421863</v>
      </c>
      <c r="S784" s="9" t="n">
        <f aca="false">+Outflows!S784+Fees!S784+'Ongoing Cash Flows'!S784+'Terminal Value'!S784</f>
        <v>0</v>
      </c>
      <c r="T784" s="9" t="n">
        <f aca="false">+Outflows!T784+Fees!T784+'Ongoing Cash Flows'!T784+'Terminal Value'!T784</f>
        <v>0</v>
      </c>
      <c r="U784" s="9" t="n">
        <f aca="false">+Outflows!U784+Fees!U784+'Ongoing Cash Flows'!U784+'Terminal Value'!U784</f>
        <v>0</v>
      </c>
      <c r="V784" s="9" t="n">
        <f aca="false">+Outflows!V784+Fees!V784+'Ongoing Cash Flows'!V784+'Terminal Value'!V784</f>
        <v>0</v>
      </c>
      <c r="W784" s="9" t="n">
        <f aca="false">+Outflows!W784+Fees!W784+'Ongoing Cash Flows'!W784+'Terminal Value'!W784</f>
        <v>0</v>
      </c>
      <c r="X784" s="9" t="n">
        <f aca="false">+Outflows!X784+Fees!X784+'Ongoing Cash Flows'!X784+'Terminal Value'!X784</f>
        <v>0</v>
      </c>
      <c r="Y784" s="9" t="n">
        <f aca="false">+Outflows!Y784+Fees!Y784+'Ongoing Cash Flows'!Y784+'Terminal Value'!Y784</f>
        <v>0</v>
      </c>
      <c r="Z784" s="9" t="n">
        <f aca="false">+Outflows!Z784+Fees!Z784+'Ongoing Cash Flows'!Z784+'Terminal Value'!Z784</f>
        <v>0</v>
      </c>
      <c r="AA784" s="9" t="n">
        <f aca="false">+Outflows!AA784+Fees!AA784+'Ongoing Cash Flows'!AA784+'Terminal Value'!AA784</f>
        <v>0</v>
      </c>
      <c r="AB784" s="9" t="n">
        <f aca="false">+Outflows!AB784+Fees!AB784+'Ongoing Cash Flows'!AB784+'Terminal Value'!AB784</f>
        <v>0</v>
      </c>
      <c r="AC784" s="9" t="n">
        <f aca="false">+Outflows!AC784+Fees!AC784+'Ongoing Cash Flows'!AC784+'Terminal Value'!AC784</f>
        <v>0</v>
      </c>
      <c r="AD784" s="9" t="n">
        <f aca="false">+Outflows!AD784+Fees!AD784+'Ongoing Cash Flows'!AD784+'Terminal Value'!AD784</f>
        <v>0</v>
      </c>
      <c r="AE784" s="9" t="n">
        <f aca="false">+Outflows!AE784+Fees!AE784+'Ongoing Cash Flows'!AE784+'Terminal Value'!AE784</f>
        <v>0</v>
      </c>
      <c r="AF784" s="9" t="n">
        <f aca="false">+Outflows!AF784+Fees!AF784+'Ongoing Cash Flows'!AF784+'Terminal Value'!AF784</f>
        <v>0</v>
      </c>
      <c r="AG784" s="9" t="n">
        <f aca="false">+Outflows!AG784+Fees!AG784+'Ongoing Cash Flows'!AG784+'Terminal Value'!AG784</f>
        <v>0</v>
      </c>
      <c r="AH784" s="9" t="n">
        <f aca="false">+Outflows!AH784+Fees!AH784+'Ongoing Cash Flows'!AH784+'Terminal Value'!AH784</f>
        <v>0</v>
      </c>
      <c r="AI784" s="9" t="n">
        <f aca="false">+Outflows!AI784+Fees!AI784+'Ongoing Cash Flows'!AI784+'Terminal Value'!AI784</f>
        <v>0</v>
      </c>
      <c r="AJ784" s="9" t="n">
        <f aca="false">+Outflows!AJ784+Fees!AJ784+'Ongoing Cash Flows'!AJ784+'Terminal Value'!AJ784</f>
        <v>0</v>
      </c>
      <c r="AK784" s="9"/>
      <c r="AL784" s="1"/>
      <c r="AM784" s="32"/>
      <c r="AN784" s="33" t="n">
        <f aca="false">IF(ISERROR(XIRR(B784:AJ784,IRRDates)),-1,XIRR(B784:AJ784,IRRDates))</f>
        <v>0.0673786891941236</v>
      </c>
      <c r="AO784" s="9" t="n">
        <f aca="false">SUMPRODUCT(B784:AJ784,PVRf)</f>
        <v>0</v>
      </c>
      <c r="AP784" s="9" t="n">
        <f aca="false">MIN(0,AO784-$AO$1004)^2</f>
        <v>0</v>
      </c>
      <c r="AQ784" s="9" t="n">
        <f aca="false">MAX(0,AO784-$AO$1004)^2</f>
        <v>0</v>
      </c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20"/>
      <c r="CM784" s="20"/>
      <c r="CN784" s="20"/>
      <c r="CO784" s="20"/>
      <c r="CP784" s="20"/>
    </row>
    <row r="785" customFormat="false" ht="11.25" hidden="false" customHeight="false" outlineLevel="0" collapsed="false">
      <c r="A785" s="1" t="n">
        <v>783</v>
      </c>
      <c r="B785" s="9" t="n">
        <f aca="false">+Outflows!B785+Fees!B785+'Ongoing Cash Flows'!B785+'Terminal Value'!B785</f>
        <v>-88437.2472690685</v>
      </c>
      <c r="C785" s="9" t="n">
        <f aca="false">+Outflows!C785+Fees!C785+'Ongoing Cash Flows'!C785+'Terminal Value'!C785</f>
        <v>13969.2060214724</v>
      </c>
      <c r="D785" s="9" t="n">
        <f aca="false">+Outflows!D785+Fees!D785+'Ongoing Cash Flows'!D785+'Terminal Value'!D785</f>
        <v>11893.438700783</v>
      </c>
      <c r="E785" s="9" t="n">
        <f aca="false">+Outflows!E785+Fees!E785+'Ongoing Cash Flows'!E785+'Terminal Value'!E785</f>
        <v>9869.45947173811</v>
      </c>
      <c r="F785" s="9" t="n">
        <f aca="false">+Outflows!F785+Fees!F785+'Ongoing Cash Flows'!F785+'Terminal Value'!F785</f>
        <v>9559.54829179706</v>
      </c>
      <c r="G785" s="9" t="n">
        <f aca="false">+Outflows!G785+Fees!G785+'Ongoing Cash Flows'!G785+'Terminal Value'!G785</f>
        <v>9225.93876798961</v>
      </c>
      <c r="H785" s="9" t="n">
        <f aca="false">+Outflows!H785+Fees!H785+'Ongoing Cash Flows'!H785+'Terminal Value'!H785</f>
        <v>8353.63739895384</v>
      </c>
      <c r="I785" s="9" t="n">
        <f aca="false">+Outflows!I785+Fees!I785+'Ongoing Cash Flows'!I785+'Terminal Value'!I785</f>
        <v>8210.02609272163</v>
      </c>
      <c r="J785" s="9" t="n">
        <f aca="false">+Outflows!J785+Fees!J785+'Ongoing Cash Flows'!J785+'Terminal Value'!J785</f>
        <v>8197.59189018664</v>
      </c>
      <c r="K785" s="9" t="n">
        <f aca="false">+Outflows!K785+Fees!K785+'Ongoing Cash Flows'!K785+'Terminal Value'!K785</f>
        <v>8188.22310174942</v>
      </c>
      <c r="L785" s="9" t="n">
        <f aca="false">+Outflows!L785+Fees!L785+'Ongoing Cash Flows'!L785+'Terminal Value'!L785</f>
        <v>8189.66395530623</v>
      </c>
      <c r="M785" s="9" t="n">
        <f aca="false">+Outflows!M785+Fees!M785+'Ongoing Cash Flows'!M785+'Terminal Value'!M785</f>
        <v>8161.4444674466</v>
      </c>
      <c r="N785" s="9" t="n">
        <f aca="false">+Outflows!N785+Fees!N785+'Ongoing Cash Flows'!N785+'Terminal Value'!N785</f>
        <v>8144.01122277432</v>
      </c>
      <c r="O785" s="9" t="n">
        <f aca="false">+Outflows!O785+Fees!O785+'Ongoing Cash Flows'!O785+'Terminal Value'!O785</f>
        <v>7817.67415031473</v>
      </c>
      <c r="P785" s="9" t="n">
        <f aca="false">+Outflows!P785+Fees!P785+'Ongoing Cash Flows'!P785+'Terminal Value'!P785</f>
        <v>7710.0287372485</v>
      </c>
      <c r="Q785" s="9" t="n">
        <f aca="false">+Outflows!Q785+Fees!Q785+'Ongoing Cash Flows'!Q785+'Terminal Value'!Q785</f>
        <v>7681.25910548714</v>
      </c>
      <c r="R785" s="9" t="n">
        <f aca="false">+Outflows!R785+Fees!R785+'Ongoing Cash Flows'!R785+'Terminal Value'!R785</f>
        <v>1014.33985127731</v>
      </c>
      <c r="S785" s="9" t="n">
        <f aca="false">+Outflows!S785+Fees!S785+'Ongoing Cash Flows'!S785+'Terminal Value'!S785</f>
        <v>0</v>
      </c>
      <c r="T785" s="9" t="n">
        <f aca="false">+Outflows!T785+Fees!T785+'Ongoing Cash Flows'!T785+'Terminal Value'!T785</f>
        <v>0</v>
      </c>
      <c r="U785" s="9" t="n">
        <f aca="false">+Outflows!U785+Fees!U785+'Ongoing Cash Flows'!U785+'Terminal Value'!U785</f>
        <v>0</v>
      </c>
      <c r="V785" s="9" t="n">
        <f aca="false">+Outflows!V785+Fees!V785+'Ongoing Cash Flows'!V785+'Terminal Value'!V785</f>
        <v>0</v>
      </c>
      <c r="W785" s="9" t="n">
        <f aca="false">+Outflows!W785+Fees!W785+'Ongoing Cash Flows'!W785+'Terminal Value'!W785</f>
        <v>0</v>
      </c>
      <c r="X785" s="9" t="n">
        <f aca="false">+Outflows!X785+Fees!X785+'Ongoing Cash Flows'!X785+'Terminal Value'!X785</f>
        <v>0</v>
      </c>
      <c r="Y785" s="9" t="n">
        <f aca="false">+Outflows!Y785+Fees!Y785+'Ongoing Cash Flows'!Y785+'Terminal Value'!Y785</f>
        <v>0</v>
      </c>
      <c r="Z785" s="9" t="n">
        <f aca="false">+Outflows!Z785+Fees!Z785+'Ongoing Cash Flows'!Z785+'Terminal Value'!Z785</f>
        <v>0</v>
      </c>
      <c r="AA785" s="9" t="n">
        <f aca="false">+Outflows!AA785+Fees!AA785+'Ongoing Cash Flows'!AA785+'Terminal Value'!AA785</f>
        <v>0</v>
      </c>
      <c r="AB785" s="9" t="n">
        <f aca="false">+Outflows!AB785+Fees!AB785+'Ongoing Cash Flows'!AB785+'Terminal Value'!AB785</f>
        <v>0</v>
      </c>
      <c r="AC785" s="9" t="n">
        <f aca="false">+Outflows!AC785+Fees!AC785+'Ongoing Cash Flows'!AC785+'Terminal Value'!AC785</f>
        <v>0</v>
      </c>
      <c r="AD785" s="9" t="n">
        <f aca="false">+Outflows!AD785+Fees!AD785+'Ongoing Cash Flows'!AD785+'Terminal Value'!AD785</f>
        <v>0</v>
      </c>
      <c r="AE785" s="9" t="n">
        <f aca="false">+Outflows!AE785+Fees!AE785+'Ongoing Cash Flows'!AE785+'Terminal Value'!AE785</f>
        <v>0</v>
      </c>
      <c r="AF785" s="9" t="n">
        <f aca="false">+Outflows!AF785+Fees!AF785+'Ongoing Cash Flows'!AF785+'Terminal Value'!AF785</f>
        <v>0</v>
      </c>
      <c r="AG785" s="9" t="n">
        <f aca="false">+Outflows!AG785+Fees!AG785+'Ongoing Cash Flows'!AG785+'Terminal Value'!AG785</f>
        <v>0</v>
      </c>
      <c r="AH785" s="9" t="n">
        <f aca="false">+Outflows!AH785+Fees!AH785+'Ongoing Cash Flows'!AH785+'Terminal Value'!AH785</f>
        <v>0</v>
      </c>
      <c r="AI785" s="9" t="n">
        <f aca="false">+Outflows!AI785+Fees!AI785+'Ongoing Cash Flows'!AI785+'Terminal Value'!AI785</f>
        <v>0</v>
      </c>
      <c r="AJ785" s="9" t="n">
        <f aca="false">+Outflows!AJ785+Fees!AJ785+'Ongoing Cash Flows'!AJ785+'Terminal Value'!AJ785</f>
        <v>0</v>
      </c>
      <c r="AK785" s="9"/>
      <c r="AL785" s="1"/>
      <c r="AM785" s="32"/>
      <c r="AN785" s="33" t="n">
        <f aca="false">IF(ISERROR(XIRR(B785:AJ785,IRRDates)),-1,XIRR(B785:AJ785,IRRDates))</f>
        <v>0.0656803734033761</v>
      </c>
      <c r="AO785" s="9" t="n">
        <f aca="false">SUMPRODUCT(B785:AJ785,PVRf)</f>
        <v>0</v>
      </c>
      <c r="AP785" s="9" t="n">
        <f aca="false">MIN(0,AO785-$AO$1004)^2</f>
        <v>0</v>
      </c>
      <c r="AQ785" s="9" t="n">
        <f aca="false">MAX(0,AO785-$AO$1004)^2</f>
        <v>0</v>
      </c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20"/>
      <c r="CM785" s="20"/>
      <c r="CN785" s="20"/>
      <c r="CO785" s="20"/>
      <c r="CP785" s="20"/>
    </row>
    <row r="786" customFormat="false" ht="11.25" hidden="false" customHeight="false" outlineLevel="0" collapsed="false">
      <c r="A786" s="1" t="n">
        <v>784</v>
      </c>
      <c r="B786" s="9" t="n">
        <f aca="false">+Outflows!B786+Fees!B786+'Ongoing Cash Flows'!B786+'Terminal Value'!B786</f>
        <v>-85671.1731993832</v>
      </c>
      <c r="C786" s="9" t="n">
        <f aca="false">+Outflows!C786+Fees!C786+'Ongoing Cash Flows'!C786+'Terminal Value'!C786</f>
        <v>14060.6487739069</v>
      </c>
      <c r="D786" s="9" t="n">
        <f aca="false">+Outflows!D786+Fees!D786+'Ongoing Cash Flows'!D786+'Terminal Value'!D786</f>
        <v>11796.141099028</v>
      </c>
      <c r="E786" s="9" t="n">
        <f aca="false">+Outflows!E786+Fees!E786+'Ongoing Cash Flows'!E786+'Terminal Value'!E786</f>
        <v>9896.38241944211</v>
      </c>
      <c r="F786" s="9" t="n">
        <f aca="false">+Outflows!F786+Fees!F786+'Ongoing Cash Flows'!F786+'Terminal Value'!F786</f>
        <v>9389.66561348146</v>
      </c>
      <c r="G786" s="9" t="n">
        <f aca="false">+Outflows!G786+Fees!G786+'Ongoing Cash Flows'!G786+'Terminal Value'!G786</f>
        <v>9192.54078141572</v>
      </c>
      <c r="H786" s="9" t="n">
        <f aca="false">+Outflows!H786+Fees!H786+'Ongoing Cash Flows'!H786+'Terminal Value'!H786</f>
        <v>8286.63688898014</v>
      </c>
      <c r="I786" s="9" t="n">
        <f aca="false">+Outflows!I786+Fees!I786+'Ongoing Cash Flows'!I786+'Terminal Value'!I786</f>
        <v>8146.5745664223</v>
      </c>
      <c r="J786" s="9" t="n">
        <f aca="false">+Outflows!J786+Fees!J786+'Ongoing Cash Flows'!J786+'Terminal Value'!J786</f>
        <v>8134.14036388731</v>
      </c>
      <c r="K786" s="9" t="n">
        <f aca="false">+Outflows!K786+Fees!K786+'Ongoing Cash Flows'!K786+'Terminal Value'!K786</f>
        <v>8124.66403049026</v>
      </c>
      <c r="L786" s="9" t="n">
        <f aca="false">+Outflows!L786+Fees!L786+'Ongoing Cash Flows'!L786+'Terminal Value'!L786</f>
        <v>8126.2124290069</v>
      </c>
      <c r="M786" s="9" t="n">
        <f aca="false">+Outflows!M786+Fees!M786+'Ongoing Cash Flows'!M786+'Terminal Value'!M786</f>
        <v>8097.88539618744</v>
      </c>
      <c r="N786" s="9" t="n">
        <f aca="false">+Outflows!N786+Fees!N786+'Ongoing Cash Flows'!N786+'Terminal Value'!N786</f>
        <v>8080.55969647499</v>
      </c>
      <c r="O786" s="9" t="n">
        <f aca="false">+Outflows!O786+Fees!O786+'Ongoing Cash Flows'!O786+'Terminal Value'!O786</f>
        <v>7754.11507905558</v>
      </c>
      <c r="P786" s="9" t="n">
        <f aca="false">+Outflows!P786+Fees!P786+'Ongoing Cash Flows'!P786+'Terminal Value'!P786</f>
        <v>7646.57721094917</v>
      </c>
      <c r="Q786" s="9" t="n">
        <f aca="false">+Outflows!Q786+Fees!Q786+'Ongoing Cash Flows'!Q786+'Terminal Value'!Q786</f>
        <v>7617.70003422798</v>
      </c>
      <c r="R786" s="9" t="n">
        <f aca="false">+Outflows!R786+Fees!R786+'Ongoing Cash Flows'!R786+'Terminal Value'!R786</f>
        <v>982.614088127645</v>
      </c>
      <c r="S786" s="9" t="n">
        <f aca="false">+Outflows!S786+Fees!S786+'Ongoing Cash Flows'!S786+'Terminal Value'!S786</f>
        <v>0</v>
      </c>
      <c r="T786" s="9" t="n">
        <f aca="false">+Outflows!T786+Fees!T786+'Ongoing Cash Flows'!T786+'Terminal Value'!T786</f>
        <v>0</v>
      </c>
      <c r="U786" s="9" t="n">
        <f aca="false">+Outflows!U786+Fees!U786+'Ongoing Cash Flows'!U786+'Terminal Value'!U786</f>
        <v>0</v>
      </c>
      <c r="V786" s="9" t="n">
        <f aca="false">+Outflows!V786+Fees!V786+'Ongoing Cash Flows'!V786+'Terminal Value'!V786</f>
        <v>0</v>
      </c>
      <c r="W786" s="9" t="n">
        <f aca="false">+Outflows!W786+Fees!W786+'Ongoing Cash Flows'!W786+'Terminal Value'!W786</f>
        <v>0</v>
      </c>
      <c r="X786" s="9" t="n">
        <f aca="false">+Outflows!X786+Fees!X786+'Ongoing Cash Flows'!X786+'Terminal Value'!X786</f>
        <v>0</v>
      </c>
      <c r="Y786" s="9" t="n">
        <f aca="false">+Outflows!Y786+Fees!Y786+'Ongoing Cash Flows'!Y786+'Terminal Value'!Y786</f>
        <v>0</v>
      </c>
      <c r="Z786" s="9" t="n">
        <f aca="false">+Outflows!Z786+Fees!Z786+'Ongoing Cash Flows'!Z786+'Terminal Value'!Z786</f>
        <v>0</v>
      </c>
      <c r="AA786" s="9" t="n">
        <f aca="false">+Outflows!AA786+Fees!AA786+'Ongoing Cash Flows'!AA786+'Terminal Value'!AA786</f>
        <v>0</v>
      </c>
      <c r="AB786" s="9" t="n">
        <f aca="false">+Outflows!AB786+Fees!AB786+'Ongoing Cash Flows'!AB786+'Terminal Value'!AB786</f>
        <v>0</v>
      </c>
      <c r="AC786" s="9" t="n">
        <f aca="false">+Outflows!AC786+Fees!AC786+'Ongoing Cash Flows'!AC786+'Terminal Value'!AC786</f>
        <v>0</v>
      </c>
      <c r="AD786" s="9" t="n">
        <f aca="false">+Outflows!AD786+Fees!AD786+'Ongoing Cash Flows'!AD786+'Terminal Value'!AD786</f>
        <v>0</v>
      </c>
      <c r="AE786" s="9" t="n">
        <f aca="false">+Outflows!AE786+Fees!AE786+'Ongoing Cash Flows'!AE786+'Terminal Value'!AE786</f>
        <v>0</v>
      </c>
      <c r="AF786" s="9" t="n">
        <f aca="false">+Outflows!AF786+Fees!AF786+'Ongoing Cash Flows'!AF786+'Terminal Value'!AF786</f>
        <v>0</v>
      </c>
      <c r="AG786" s="9" t="n">
        <f aca="false">+Outflows!AG786+Fees!AG786+'Ongoing Cash Flows'!AG786+'Terminal Value'!AG786</f>
        <v>0</v>
      </c>
      <c r="AH786" s="9" t="n">
        <f aca="false">+Outflows!AH786+Fees!AH786+'Ongoing Cash Flows'!AH786+'Terminal Value'!AH786</f>
        <v>0</v>
      </c>
      <c r="AI786" s="9" t="n">
        <f aca="false">+Outflows!AI786+Fees!AI786+'Ongoing Cash Flows'!AI786+'Terminal Value'!AI786</f>
        <v>0</v>
      </c>
      <c r="AJ786" s="9" t="n">
        <f aca="false">+Outflows!AJ786+Fees!AJ786+'Ongoing Cash Flows'!AJ786+'Terminal Value'!AJ786</f>
        <v>0</v>
      </c>
      <c r="AK786" s="9"/>
      <c r="AL786" s="1"/>
      <c r="AM786" s="32"/>
      <c r="AN786" s="33" t="n">
        <f aca="false">IF(ISERROR(XIRR(B786:AJ786,IRRDates)),-1,XIRR(B786:AJ786,IRRDates))</f>
        <v>0.0702751925692036</v>
      </c>
      <c r="AO786" s="9" t="n">
        <f aca="false">SUMPRODUCT(B786:AJ786,PVRf)</f>
        <v>0</v>
      </c>
      <c r="AP786" s="9" t="n">
        <f aca="false">MIN(0,AO786-$AO$1004)^2</f>
        <v>0</v>
      </c>
      <c r="AQ786" s="9" t="n">
        <f aca="false">MAX(0,AO786-$AO$1004)^2</f>
        <v>0</v>
      </c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20"/>
      <c r="CM786" s="20"/>
      <c r="CN786" s="20"/>
      <c r="CO786" s="20"/>
      <c r="CP786" s="20"/>
    </row>
    <row r="787" customFormat="false" ht="11.25" hidden="false" customHeight="false" outlineLevel="0" collapsed="false">
      <c r="A787" s="1" t="n">
        <v>785</v>
      </c>
      <c r="B787" s="9" t="n">
        <f aca="false">+Outflows!B787+Fees!B787+'Ongoing Cash Flows'!B787+'Terminal Value'!B787</f>
        <v>-90740.5701554756</v>
      </c>
      <c r="C787" s="9" t="n">
        <f aca="false">+Outflows!C787+Fees!C787+'Ongoing Cash Flows'!C787+'Terminal Value'!C787</f>
        <v>14165.4726302842</v>
      </c>
      <c r="D787" s="9" t="n">
        <f aca="false">+Outflows!D787+Fees!D787+'Ongoing Cash Flows'!D787+'Terminal Value'!D787</f>
        <v>11910.9544156891</v>
      </c>
      <c r="E787" s="9" t="n">
        <f aca="false">+Outflows!E787+Fees!E787+'Ongoing Cash Flows'!E787+'Terminal Value'!E787</f>
        <v>10098.7138002816</v>
      </c>
      <c r="F787" s="9" t="n">
        <f aca="false">+Outflows!F787+Fees!F787+'Ongoing Cash Flows'!F787+'Terminal Value'!F787</f>
        <v>9699.62369068689</v>
      </c>
      <c r="G787" s="9" t="n">
        <f aca="false">+Outflows!G787+Fees!G787+'Ongoing Cash Flows'!G787+'Terminal Value'!G787</f>
        <v>9283.31794500265</v>
      </c>
      <c r="H787" s="9" t="n">
        <f aca="false">+Outflows!H787+Fees!H787+'Ongoing Cash Flows'!H787+'Terminal Value'!H787</f>
        <v>8409.42903870588</v>
      </c>
      <c r="I787" s="9" t="n">
        <f aca="false">+Outflows!I787+Fees!I787+'Ongoing Cash Flows'!I787+'Terminal Value'!I787</f>
        <v>8262.86247707749</v>
      </c>
      <c r="J787" s="9" t="n">
        <f aca="false">+Outflows!J787+Fees!J787+'Ongoing Cash Flows'!J787+'Terminal Value'!J787</f>
        <v>8250.4282745425</v>
      </c>
      <c r="K787" s="9" t="n">
        <f aca="false">+Outflows!K787+Fees!K787+'Ongoing Cash Flows'!K787+'Terminal Value'!K787</f>
        <v>8241.14903929911</v>
      </c>
      <c r="L787" s="9" t="n">
        <f aca="false">+Outflows!L787+Fees!L787+'Ongoing Cash Flows'!L787+'Terminal Value'!L787</f>
        <v>8242.50033966209</v>
      </c>
      <c r="M787" s="9" t="n">
        <f aca="false">+Outflows!M787+Fees!M787+'Ongoing Cash Flows'!M787+'Terminal Value'!M787</f>
        <v>8214.37040499629</v>
      </c>
      <c r="N787" s="9" t="n">
        <f aca="false">+Outflows!N787+Fees!N787+'Ongoing Cash Flows'!N787+'Terminal Value'!N787</f>
        <v>8196.84760713019</v>
      </c>
      <c r="O787" s="9" t="n">
        <f aca="false">+Outflows!O787+Fees!O787+'Ongoing Cash Flows'!O787+'Terminal Value'!O787</f>
        <v>7870.60008786442</v>
      </c>
      <c r="P787" s="9" t="n">
        <f aca="false">+Outflows!P787+Fees!P787+'Ongoing Cash Flows'!P787+'Terminal Value'!P787</f>
        <v>7762.86512160437</v>
      </c>
      <c r="Q787" s="9" t="n">
        <f aca="false">+Outflows!Q787+Fees!Q787+'Ongoing Cash Flows'!Q787+'Terminal Value'!Q787</f>
        <v>7734.18504303683</v>
      </c>
      <c r="R787" s="9" t="n">
        <f aca="false">+Outflows!R787+Fees!R787+'Ongoing Cash Flows'!R787+'Terminal Value'!R787</f>
        <v>1040.75804345524</v>
      </c>
      <c r="S787" s="9" t="n">
        <f aca="false">+Outflows!S787+Fees!S787+'Ongoing Cash Flows'!S787+'Terminal Value'!S787</f>
        <v>0</v>
      </c>
      <c r="T787" s="9" t="n">
        <f aca="false">+Outflows!T787+Fees!T787+'Ongoing Cash Flows'!T787+'Terminal Value'!T787</f>
        <v>0</v>
      </c>
      <c r="U787" s="9" t="n">
        <f aca="false">+Outflows!U787+Fees!U787+'Ongoing Cash Flows'!U787+'Terminal Value'!U787</f>
        <v>0</v>
      </c>
      <c r="V787" s="9" t="n">
        <f aca="false">+Outflows!V787+Fees!V787+'Ongoing Cash Flows'!V787+'Terminal Value'!V787</f>
        <v>0</v>
      </c>
      <c r="W787" s="9" t="n">
        <f aca="false">+Outflows!W787+Fees!W787+'Ongoing Cash Flows'!W787+'Terminal Value'!W787</f>
        <v>0</v>
      </c>
      <c r="X787" s="9" t="n">
        <f aca="false">+Outflows!X787+Fees!X787+'Ongoing Cash Flows'!X787+'Terminal Value'!X787</f>
        <v>0</v>
      </c>
      <c r="Y787" s="9" t="n">
        <f aca="false">+Outflows!Y787+Fees!Y787+'Ongoing Cash Flows'!Y787+'Terminal Value'!Y787</f>
        <v>0</v>
      </c>
      <c r="Z787" s="9" t="n">
        <f aca="false">+Outflows!Z787+Fees!Z787+'Ongoing Cash Flows'!Z787+'Terminal Value'!Z787</f>
        <v>0</v>
      </c>
      <c r="AA787" s="9" t="n">
        <f aca="false">+Outflows!AA787+Fees!AA787+'Ongoing Cash Flows'!AA787+'Terminal Value'!AA787</f>
        <v>0</v>
      </c>
      <c r="AB787" s="9" t="n">
        <f aca="false">+Outflows!AB787+Fees!AB787+'Ongoing Cash Flows'!AB787+'Terminal Value'!AB787</f>
        <v>0</v>
      </c>
      <c r="AC787" s="9" t="n">
        <f aca="false">+Outflows!AC787+Fees!AC787+'Ongoing Cash Flows'!AC787+'Terminal Value'!AC787</f>
        <v>0</v>
      </c>
      <c r="AD787" s="9" t="n">
        <f aca="false">+Outflows!AD787+Fees!AD787+'Ongoing Cash Flows'!AD787+'Terminal Value'!AD787</f>
        <v>0</v>
      </c>
      <c r="AE787" s="9" t="n">
        <f aca="false">+Outflows!AE787+Fees!AE787+'Ongoing Cash Flows'!AE787+'Terminal Value'!AE787</f>
        <v>0</v>
      </c>
      <c r="AF787" s="9" t="n">
        <f aca="false">+Outflows!AF787+Fees!AF787+'Ongoing Cash Flows'!AF787+'Terminal Value'!AF787</f>
        <v>0</v>
      </c>
      <c r="AG787" s="9" t="n">
        <f aca="false">+Outflows!AG787+Fees!AG787+'Ongoing Cash Flows'!AG787+'Terminal Value'!AG787</f>
        <v>0</v>
      </c>
      <c r="AH787" s="9" t="n">
        <f aca="false">+Outflows!AH787+Fees!AH787+'Ongoing Cash Flows'!AH787+'Terminal Value'!AH787</f>
        <v>0</v>
      </c>
      <c r="AI787" s="9" t="n">
        <f aca="false">+Outflows!AI787+Fees!AI787+'Ongoing Cash Flows'!AI787+'Terminal Value'!AI787</f>
        <v>0</v>
      </c>
      <c r="AJ787" s="9" t="n">
        <f aca="false">+Outflows!AJ787+Fees!AJ787+'Ongoing Cash Flows'!AJ787+'Terminal Value'!AJ787</f>
        <v>0</v>
      </c>
      <c r="AK787" s="9"/>
      <c r="AL787" s="1"/>
      <c r="AM787" s="32"/>
      <c r="AN787" s="33" t="n">
        <f aca="false">IF(ISERROR(XIRR(B787:AJ787,IRRDates)),-1,XIRR(B787:AJ787,IRRDates))</f>
        <v>0.0628608362970111</v>
      </c>
      <c r="AO787" s="9" t="n">
        <f aca="false">SUMPRODUCT(B787:AJ787,PVRf)</f>
        <v>0</v>
      </c>
      <c r="AP787" s="9" t="n">
        <f aca="false">MIN(0,AO787-$AO$1004)^2</f>
        <v>0</v>
      </c>
      <c r="AQ787" s="9" t="n">
        <f aca="false">MAX(0,AO787-$AO$1004)^2</f>
        <v>0</v>
      </c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20"/>
      <c r="CM787" s="20"/>
      <c r="CN787" s="20"/>
      <c r="CO787" s="20"/>
      <c r="CP787" s="20"/>
    </row>
    <row r="788" customFormat="false" ht="11.25" hidden="false" customHeight="false" outlineLevel="0" collapsed="false">
      <c r="A788" s="1" t="n">
        <v>786</v>
      </c>
      <c r="B788" s="9" t="n">
        <f aca="false">+Outflows!B788+Fees!B788+'Ongoing Cash Flows'!B788+'Terminal Value'!B788</f>
        <v>-89127.4515258835</v>
      </c>
      <c r="C788" s="9" t="n">
        <f aca="false">+Outflows!C788+Fees!C788+'Ongoing Cash Flows'!C788+'Terminal Value'!C788</f>
        <v>14094.6425501739</v>
      </c>
      <c r="D788" s="9" t="n">
        <f aca="false">+Outflows!D788+Fees!D788+'Ongoing Cash Flows'!D788+'Terminal Value'!D788</f>
        <v>11956.0439159026</v>
      </c>
      <c r="E788" s="9" t="n">
        <f aca="false">+Outflows!E788+Fees!E788+'Ongoing Cash Flows'!E788+'Terminal Value'!E788</f>
        <v>9969.84005350825</v>
      </c>
      <c r="F788" s="9" t="n">
        <f aca="false">+Outflows!F788+Fees!F788+'Ongoing Cash Flows'!F788+'Terminal Value'!F788</f>
        <v>9581.83711474216</v>
      </c>
      <c r="G788" s="9" t="n">
        <f aca="false">+Outflows!G788+Fees!G788+'Ongoing Cash Flows'!G788+'Terminal Value'!G788</f>
        <v>9306.25168451317</v>
      </c>
      <c r="H788" s="9" t="n">
        <f aca="false">+Outflows!H788+Fees!H788+'Ongoing Cash Flows'!H788+'Terminal Value'!H788</f>
        <v>8370.35569211143</v>
      </c>
      <c r="I788" s="9" t="n">
        <f aca="false">+Outflows!I788+Fees!I788+'Ongoing Cash Flows'!I788+'Terminal Value'!I788</f>
        <v>8225.85882620956</v>
      </c>
      <c r="J788" s="9" t="n">
        <f aca="false">+Outflows!J788+Fees!J788+'Ongoing Cash Flows'!J788+'Terminal Value'!J788</f>
        <v>8213.42462367457</v>
      </c>
      <c r="K788" s="9" t="n">
        <f aca="false">+Outflows!K788+Fees!K788+'Ongoing Cash Flows'!K788+'Terminal Value'!K788</f>
        <v>8204.08267037885</v>
      </c>
      <c r="L788" s="9" t="n">
        <f aca="false">+Outflows!L788+Fees!L788+'Ongoing Cash Flows'!L788+'Terminal Value'!L788</f>
        <v>8205.49668879416</v>
      </c>
      <c r="M788" s="9" t="n">
        <f aca="false">+Outflows!M788+Fees!M788+'Ongoing Cash Flows'!M788+'Terminal Value'!M788</f>
        <v>8177.30403607603</v>
      </c>
      <c r="N788" s="9" t="n">
        <f aca="false">+Outflows!N788+Fees!N788+'Ongoing Cash Flows'!N788+'Terminal Value'!N788</f>
        <v>8159.84395626225</v>
      </c>
      <c r="O788" s="9" t="n">
        <f aca="false">+Outflows!O788+Fees!O788+'Ongoing Cash Flows'!O788+'Terminal Value'!O788</f>
        <v>7833.53371894417</v>
      </c>
      <c r="P788" s="9" t="n">
        <f aca="false">+Outflows!P788+Fees!P788+'Ongoing Cash Flows'!P788+'Terminal Value'!P788</f>
        <v>7725.86147073643</v>
      </c>
      <c r="Q788" s="9" t="n">
        <f aca="false">+Outflows!Q788+Fees!Q788+'Ongoing Cash Flows'!Q788+'Terminal Value'!Q788</f>
        <v>7697.11867411657</v>
      </c>
      <c r="R788" s="9" t="n">
        <f aca="false">+Outflows!R788+Fees!R788+'Ongoing Cash Flows'!R788+'Terminal Value'!R788</f>
        <v>1022.25621802127</v>
      </c>
      <c r="S788" s="9" t="n">
        <f aca="false">+Outflows!S788+Fees!S788+'Ongoing Cash Flows'!S788+'Terminal Value'!S788</f>
        <v>0</v>
      </c>
      <c r="T788" s="9" t="n">
        <f aca="false">+Outflows!T788+Fees!T788+'Ongoing Cash Flows'!T788+'Terminal Value'!T788</f>
        <v>0</v>
      </c>
      <c r="U788" s="9" t="n">
        <f aca="false">+Outflows!U788+Fees!U788+'Ongoing Cash Flows'!U788+'Terminal Value'!U788</f>
        <v>0</v>
      </c>
      <c r="V788" s="9" t="n">
        <f aca="false">+Outflows!V788+Fees!V788+'Ongoing Cash Flows'!V788+'Terminal Value'!V788</f>
        <v>0</v>
      </c>
      <c r="W788" s="9" t="n">
        <f aca="false">+Outflows!W788+Fees!W788+'Ongoing Cash Flows'!W788+'Terminal Value'!W788</f>
        <v>0</v>
      </c>
      <c r="X788" s="9" t="n">
        <f aca="false">+Outflows!X788+Fees!X788+'Ongoing Cash Flows'!X788+'Terminal Value'!X788</f>
        <v>0</v>
      </c>
      <c r="Y788" s="9" t="n">
        <f aca="false">+Outflows!Y788+Fees!Y788+'Ongoing Cash Flows'!Y788+'Terminal Value'!Y788</f>
        <v>0</v>
      </c>
      <c r="Z788" s="9" t="n">
        <f aca="false">+Outflows!Z788+Fees!Z788+'Ongoing Cash Flows'!Z788+'Terminal Value'!Z788</f>
        <v>0</v>
      </c>
      <c r="AA788" s="9" t="n">
        <f aca="false">+Outflows!AA788+Fees!AA788+'Ongoing Cash Flows'!AA788+'Terminal Value'!AA788</f>
        <v>0</v>
      </c>
      <c r="AB788" s="9" t="n">
        <f aca="false">+Outflows!AB788+Fees!AB788+'Ongoing Cash Flows'!AB788+'Terminal Value'!AB788</f>
        <v>0</v>
      </c>
      <c r="AC788" s="9" t="n">
        <f aca="false">+Outflows!AC788+Fees!AC788+'Ongoing Cash Flows'!AC788+'Terminal Value'!AC788</f>
        <v>0</v>
      </c>
      <c r="AD788" s="9" t="n">
        <f aca="false">+Outflows!AD788+Fees!AD788+'Ongoing Cash Flows'!AD788+'Terminal Value'!AD788</f>
        <v>0</v>
      </c>
      <c r="AE788" s="9" t="n">
        <f aca="false">+Outflows!AE788+Fees!AE788+'Ongoing Cash Flows'!AE788+'Terminal Value'!AE788</f>
        <v>0</v>
      </c>
      <c r="AF788" s="9" t="n">
        <f aca="false">+Outflows!AF788+Fees!AF788+'Ongoing Cash Flows'!AF788+'Terminal Value'!AF788</f>
        <v>0</v>
      </c>
      <c r="AG788" s="9" t="n">
        <f aca="false">+Outflows!AG788+Fees!AG788+'Ongoing Cash Flows'!AG788+'Terminal Value'!AG788</f>
        <v>0</v>
      </c>
      <c r="AH788" s="9" t="n">
        <f aca="false">+Outflows!AH788+Fees!AH788+'Ongoing Cash Flows'!AH788+'Terminal Value'!AH788</f>
        <v>0</v>
      </c>
      <c r="AI788" s="9" t="n">
        <f aca="false">+Outflows!AI788+Fees!AI788+'Ongoing Cash Flows'!AI788+'Terminal Value'!AI788</f>
        <v>0</v>
      </c>
      <c r="AJ788" s="9" t="n">
        <f aca="false">+Outflows!AJ788+Fees!AJ788+'Ongoing Cash Flows'!AJ788+'Terminal Value'!AJ788</f>
        <v>0</v>
      </c>
      <c r="AK788" s="9"/>
      <c r="AL788" s="1"/>
      <c r="AM788" s="32"/>
      <c r="AN788" s="33" t="n">
        <f aca="false">IF(ISERROR(XIRR(B788:AJ788,IRRDates)),-1,XIRR(B788:AJ788,IRRDates))</f>
        <v>0.0651514492098031</v>
      </c>
      <c r="AO788" s="9" t="n">
        <f aca="false">SUMPRODUCT(B788:AJ788,PVRf)</f>
        <v>0</v>
      </c>
      <c r="AP788" s="9" t="n">
        <f aca="false">MIN(0,AO788-$AO$1004)^2</f>
        <v>0</v>
      </c>
      <c r="AQ788" s="9" t="n">
        <f aca="false">MAX(0,AO788-$AO$1004)^2</f>
        <v>0</v>
      </c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20"/>
      <c r="CM788" s="20"/>
      <c r="CN788" s="20"/>
      <c r="CO788" s="20"/>
      <c r="CP788" s="20"/>
    </row>
    <row r="789" customFormat="false" ht="11.25" hidden="false" customHeight="false" outlineLevel="0" collapsed="false">
      <c r="A789" s="1" t="n">
        <v>787</v>
      </c>
      <c r="B789" s="9" t="n">
        <f aca="false">+Outflows!B789+Fees!B789+'Ongoing Cash Flows'!B789+'Terminal Value'!B789</f>
        <v>-102096.312456893</v>
      </c>
      <c r="C789" s="9" t="n">
        <f aca="false">+Outflows!C789+Fees!C789+'Ongoing Cash Flows'!C789+'Terminal Value'!C789</f>
        <v>14313.2201819912</v>
      </c>
      <c r="D789" s="9" t="n">
        <f aca="false">+Outflows!D789+Fees!D789+'Ongoing Cash Flows'!D789+'Terminal Value'!D789</f>
        <v>12430.8206519842</v>
      </c>
      <c r="E789" s="9" t="n">
        <f aca="false">+Outflows!E789+Fees!E789+'Ongoing Cash Flows'!E789+'Terminal Value'!E789</f>
        <v>10362.9868848734</v>
      </c>
      <c r="F789" s="9" t="n">
        <f aca="false">+Outflows!F789+Fees!F789+'Ongoing Cash Flows'!F789+'Terminal Value'!F789</f>
        <v>9864.51837485181</v>
      </c>
      <c r="G789" s="9" t="n">
        <f aca="false">+Outflows!G789+Fees!G789+'Ongoing Cash Flows'!G789+'Terminal Value'!G789</f>
        <v>9581.63762133712</v>
      </c>
      <c r="H789" s="9" t="n">
        <f aca="false">+Outflows!H789+Fees!H789+'Ongoing Cash Flows'!H789+'Terminal Value'!H789</f>
        <v>8684.49055410897</v>
      </c>
      <c r="I789" s="9" t="n">
        <f aca="false">+Outflows!I789+Fees!I789+'Ongoing Cash Flows'!I789+'Terminal Value'!I789</f>
        <v>8523.35412087817</v>
      </c>
      <c r="J789" s="9" t="n">
        <f aca="false">+Outflows!J789+Fees!J789+'Ongoing Cash Flows'!J789+'Terminal Value'!J789</f>
        <v>8510.91991834318</v>
      </c>
      <c r="K789" s="9" t="n">
        <f aca="false">+Outflows!K789+Fees!K789+'Ongoing Cash Flows'!K789+'Terminal Value'!K789</f>
        <v>8502.08219436046</v>
      </c>
      <c r="L789" s="9" t="n">
        <f aca="false">+Outflows!L789+Fees!L789+'Ongoing Cash Flows'!L789+'Terminal Value'!L789</f>
        <v>8502.99198346277</v>
      </c>
      <c r="M789" s="9" t="n">
        <f aca="false">+Outflows!M789+Fees!M789+'Ongoing Cash Flows'!M789+'Terminal Value'!M789</f>
        <v>8475.30356005764</v>
      </c>
      <c r="N789" s="9" t="n">
        <f aca="false">+Outflows!N789+Fees!N789+'Ongoing Cash Flows'!N789+'Terminal Value'!N789</f>
        <v>8457.33925093086</v>
      </c>
      <c r="O789" s="9" t="n">
        <f aca="false">+Outflows!O789+Fees!O789+'Ongoing Cash Flows'!O789+'Terminal Value'!O789</f>
        <v>8131.53324292578</v>
      </c>
      <c r="P789" s="9" t="n">
        <f aca="false">+Outflows!P789+Fees!P789+'Ongoing Cash Flows'!P789+'Terminal Value'!P789</f>
        <v>8023.35676540504</v>
      </c>
      <c r="Q789" s="9" t="n">
        <f aca="false">+Outflows!Q789+Fees!Q789+'Ongoing Cash Flows'!Q789+'Terminal Value'!Q789</f>
        <v>7995.11819809818</v>
      </c>
      <c r="R789" s="9" t="n">
        <f aca="false">+Outflows!R789+Fees!R789+'Ongoing Cash Flows'!R789+'Terminal Value'!R789</f>
        <v>1171.00386535558</v>
      </c>
      <c r="S789" s="9" t="n">
        <f aca="false">+Outflows!S789+Fees!S789+'Ongoing Cash Flows'!S789+'Terminal Value'!S789</f>
        <v>0</v>
      </c>
      <c r="T789" s="9" t="n">
        <f aca="false">+Outflows!T789+Fees!T789+'Ongoing Cash Flows'!T789+'Terminal Value'!T789</f>
        <v>0</v>
      </c>
      <c r="U789" s="9" t="n">
        <f aca="false">+Outflows!U789+Fees!U789+'Ongoing Cash Flows'!U789+'Terminal Value'!U789</f>
        <v>0</v>
      </c>
      <c r="V789" s="9" t="n">
        <f aca="false">+Outflows!V789+Fees!V789+'Ongoing Cash Flows'!V789+'Terminal Value'!V789</f>
        <v>0</v>
      </c>
      <c r="W789" s="9" t="n">
        <f aca="false">+Outflows!W789+Fees!W789+'Ongoing Cash Flows'!W789+'Terminal Value'!W789</f>
        <v>0</v>
      </c>
      <c r="X789" s="9" t="n">
        <f aca="false">+Outflows!X789+Fees!X789+'Ongoing Cash Flows'!X789+'Terminal Value'!X789</f>
        <v>0</v>
      </c>
      <c r="Y789" s="9" t="n">
        <f aca="false">+Outflows!Y789+Fees!Y789+'Ongoing Cash Flows'!Y789+'Terminal Value'!Y789</f>
        <v>0</v>
      </c>
      <c r="Z789" s="9" t="n">
        <f aca="false">+Outflows!Z789+Fees!Z789+'Ongoing Cash Flows'!Z789+'Terminal Value'!Z789</f>
        <v>0</v>
      </c>
      <c r="AA789" s="9" t="n">
        <f aca="false">+Outflows!AA789+Fees!AA789+'Ongoing Cash Flows'!AA789+'Terminal Value'!AA789</f>
        <v>0</v>
      </c>
      <c r="AB789" s="9" t="n">
        <f aca="false">+Outflows!AB789+Fees!AB789+'Ongoing Cash Flows'!AB789+'Terminal Value'!AB789</f>
        <v>0</v>
      </c>
      <c r="AC789" s="9" t="n">
        <f aca="false">+Outflows!AC789+Fees!AC789+'Ongoing Cash Flows'!AC789+'Terminal Value'!AC789</f>
        <v>0</v>
      </c>
      <c r="AD789" s="9" t="n">
        <f aca="false">+Outflows!AD789+Fees!AD789+'Ongoing Cash Flows'!AD789+'Terminal Value'!AD789</f>
        <v>0</v>
      </c>
      <c r="AE789" s="9" t="n">
        <f aca="false">+Outflows!AE789+Fees!AE789+'Ongoing Cash Flows'!AE789+'Terminal Value'!AE789</f>
        <v>0</v>
      </c>
      <c r="AF789" s="9" t="n">
        <f aca="false">+Outflows!AF789+Fees!AF789+'Ongoing Cash Flows'!AF789+'Terminal Value'!AF789</f>
        <v>0</v>
      </c>
      <c r="AG789" s="9" t="n">
        <f aca="false">+Outflows!AG789+Fees!AG789+'Ongoing Cash Flows'!AG789+'Terminal Value'!AG789</f>
        <v>0</v>
      </c>
      <c r="AH789" s="9" t="n">
        <f aca="false">+Outflows!AH789+Fees!AH789+'Ongoing Cash Flows'!AH789+'Terminal Value'!AH789</f>
        <v>0</v>
      </c>
      <c r="AI789" s="9" t="n">
        <f aca="false">+Outflows!AI789+Fees!AI789+'Ongoing Cash Flows'!AI789+'Terminal Value'!AI789</f>
        <v>0</v>
      </c>
      <c r="AJ789" s="9" t="n">
        <f aca="false">+Outflows!AJ789+Fees!AJ789+'Ongoing Cash Flows'!AJ789+'Terminal Value'!AJ789</f>
        <v>0</v>
      </c>
      <c r="AK789" s="9"/>
      <c r="AL789" s="1"/>
      <c r="AM789" s="32"/>
      <c r="AN789" s="33" t="n">
        <f aca="false">IF(ISERROR(XIRR(B789:AJ789,IRRDates)),-1,XIRR(B789:AJ789,IRRDates))</f>
        <v>0.0480434612494137</v>
      </c>
      <c r="AO789" s="9" t="n">
        <f aca="false">SUMPRODUCT(B789:AJ789,PVRf)</f>
        <v>0</v>
      </c>
      <c r="AP789" s="9" t="n">
        <f aca="false">MIN(0,AO789-$AO$1004)^2</f>
        <v>0</v>
      </c>
      <c r="AQ789" s="9" t="n">
        <f aca="false">MAX(0,AO789-$AO$1004)^2</f>
        <v>0</v>
      </c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20"/>
      <c r="CM789" s="20"/>
      <c r="CN789" s="20"/>
      <c r="CO789" s="20"/>
      <c r="CP789" s="20"/>
    </row>
    <row r="790" customFormat="false" ht="11.25" hidden="false" customHeight="false" outlineLevel="0" collapsed="false">
      <c r="A790" s="1" t="n">
        <v>788</v>
      </c>
      <c r="B790" s="9" t="n">
        <f aca="false">+Outflows!B790+Fees!B790+'Ongoing Cash Flows'!B790+'Terminal Value'!B790</f>
        <v>-94563.3908780028</v>
      </c>
      <c r="C790" s="9" t="n">
        <f aca="false">+Outflows!C790+Fees!C790+'Ongoing Cash Flows'!C790+'Terminal Value'!C790</f>
        <v>14215.3521142309</v>
      </c>
      <c r="D790" s="9" t="n">
        <f aca="false">+Outflows!D790+Fees!D790+'Ongoing Cash Flows'!D790+'Terminal Value'!D790</f>
        <v>12140.8676760415</v>
      </c>
      <c r="E790" s="9" t="n">
        <f aca="false">+Outflows!E790+Fees!E790+'Ongoing Cash Flows'!E790+'Terminal Value'!E790</f>
        <v>10212.7780605434</v>
      </c>
      <c r="F790" s="9" t="n">
        <f aca="false">+Outflows!F790+Fees!F790+'Ongoing Cash Flows'!F790+'Terminal Value'!F790</f>
        <v>9665.2999525455</v>
      </c>
      <c r="G790" s="9" t="n">
        <f aca="false">+Outflows!G790+Fees!G790+'Ongoing Cash Flows'!G790+'Terminal Value'!G790</f>
        <v>9444.30505671129</v>
      </c>
      <c r="H790" s="9" t="n">
        <f aca="false">+Outflows!H790+Fees!H790+'Ongoing Cash Flows'!H790+'Terminal Value'!H790</f>
        <v>8502.02631972391</v>
      </c>
      <c r="I790" s="9" t="n">
        <f aca="false">+Outflows!I790+Fees!I790+'Ongoing Cash Flows'!I790+'Terminal Value'!I790</f>
        <v>8350.55492619569</v>
      </c>
      <c r="J790" s="9" t="n">
        <f aca="false">+Outflows!J790+Fees!J790+'Ongoing Cash Flows'!J790+'Terminal Value'!J790</f>
        <v>8338.1207236607</v>
      </c>
      <c r="K790" s="9" t="n">
        <f aca="false">+Outflows!K790+Fees!K790+'Ongoing Cash Flows'!K790+'Terminal Value'!K790</f>
        <v>8328.990119687</v>
      </c>
      <c r="L790" s="9" t="n">
        <f aca="false">+Outflows!L790+Fees!L790+'Ongoing Cash Flows'!L790+'Terminal Value'!L790</f>
        <v>8330.19278878029</v>
      </c>
      <c r="M790" s="9" t="n">
        <f aca="false">+Outflows!M790+Fees!M790+'Ongoing Cash Flows'!M790+'Terminal Value'!M790</f>
        <v>8302.21148538418</v>
      </c>
      <c r="N790" s="9" t="n">
        <f aca="false">+Outflows!N790+Fees!N790+'Ongoing Cash Flows'!N790+'Terminal Value'!N790</f>
        <v>8284.54005624839</v>
      </c>
      <c r="O790" s="9" t="n">
        <f aca="false">+Outflows!O790+Fees!O790+'Ongoing Cash Flows'!O790+'Terminal Value'!O790</f>
        <v>7958.44116825231</v>
      </c>
      <c r="P790" s="9" t="n">
        <f aca="false">+Outflows!P790+Fees!P790+'Ongoing Cash Flows'!P790+'Terminal Value'!P790</f>
        <v>7850.55757072256</v>
      </c>
      <c r="Q790" s="9" t="n">
        <f aca="false">+Outflows!Q790+Fees!Q790+'Ongoing Cash Flows'!Q790+'Terminal Value'!Q790</f>
        <v>7822.02612342472</v>
      </c>
      <c r="R790" s="9" t="n">
        <f aca="false">+Outflows!R790+Fees!R790+'Ongoing Cash Flows'!R790+'Terminal Value'!R790</f>
        <v>1084.60426801434</v>
      </c>
      <c r="S790" s="9" t="n">
        <f aca="false">+Outflows!S790+Fees!S790+'Ongoing Cash Flows'!S790+'Terminal Value'!S790</f>
        <v>0</v>
      </c>
      <c r="T790" s="9" t="n">
        <f aca="false">+Outflows!T790+Fees!T790+'Ongoing Cash Flows'!T790+'Terminal Value'!T790</f>
        <v>0</v>
      </c>
      <c r="U790" s="9" t="n">
        <f aca="false">+Outflows!U790+Fees!U790+'Ongoing Cash Flows'!U790+'Terminal Value'!U790</f>
        <v>0</v>
      </c>
      <c r="V790" s="9" t="n">
        <f aca="false">+Outflows!V790+Fees!V790+'Ongoing Cash Flows'!V790+'Terminal Value'!V790</f>
        <v>0</v>
      </c>
      <c r="W790" s="9" t="n">
        <f aca="false">+Outflows!W790+Fees!W790+'Ongoing Cash Flows'!W790+'Terminal Value'!W790</f>
        <v>0</v>
      </c>
      <c r="X790" s="9" t="n">
        <f aca="false">+Outflows!X790+Fees!X790+'Ongoing Cash Flows'!X790+'Terminal Value'!X790</f>
        <v>0</v>
      </c>
      <c r="Y790" s="9" t="n">
        <f aca="false">+Outflows!Y790+Fees!Y790+'Ongoing Cash Flows'!Y790+'Terminal Value'!Y790</f>
        <v>0</v>
      </c>
      <c r="Z790" s="9" t="n">
        <f aca="false">+Outflows!Z790+Fees!Z790+'Ongoing Cash Flows'!Z790+'Terminal Value'!Z790</f>
        <v>0</v>
      </c>
      <c r="AA790" s="9" t="n">
        <f aca="false">+Outflows!AA790+Fees!AA790+'Ongoing Cash Flows'!AA790+'Terminal Value'!AA790</f>
        <v>0</v>
      </c>
      <c r="AB790" s="9" t="n">
        <f aca="false">+Outflows!AB790+Fees!AB790+'Ongoing Cash Flows'!AB790+'Terminal Value'!AB790</f>
        <v>0</v>
      </c>
      <c r="AC790" s="9" t="n">
        <f aca="false">+Outflows!AC790+Fees!AC790+'Ongoing Cash Flows'!AC790+'Terminal Value'!AC790</f>
        <v>0</v>
      </c>
      <c r="AD790" s="9" t="n">
        <f aca="false">+Outflows!AD790+Fees!AD790+'Ongoing Cash Flows'!AD790+'Terminal Value'!AD790</f>
        <v>0</v>
      </c>
      <c r="AE790" s="9" t="n">
        <f aca="false">+Outflows!AE790+Fees!AE790+'Ongoing Cash Flows'!AE790+'Terminal Value'!AE790</f>
        <v>0</v>
      </c>
      <c r="AF790" s="9" t="n">
        <f aca="false">+Outflows!AF790+Fees!AF790+'Ongoing Cash Flows'!AF790+'Terminal Value'!AF790</f>
        <v>0</v>
      </c>
      <c r="AG790" s="9" t="n">
        <f aca="false">+Outflows!AG790+Fees!AG790+'Ongoing Cash Flows'!AG790+'Terminal Value'!AG790</f>
        <v>0</v>
      </c>
      <c r="AH790" s="9" t="n">
        <f aca="false">+Outflows!AH790+Fees!AH790+'Ongoing Cash Flows'!AH790+'Terminal Value'!AH790</f>
        <v>0</v>
      </c>
      <c r="AI790" s="9" t="n">
        <f aca="false">+Outflows!AI790+Fees!AI790+'Ongoing Cash Flows'!AI790+'Terminal Value'!AI790</f>
        <v>0</v>
      </c>
      <c r="AJ790" s="9" t="n">
        <f aca="false">+Outflows!AJ790+Fees!AJ790+'Ongoing Cash Flows'!AJ790+'Terminal Value'!AJ790</f>
        <v>0</v>
      </c>
      <c r="AK790" s="9"/>
      <c r="AL790" s="1"/>
      <c r="AM790" s="32"/>
      <c r="AN790" s="33" t="n">
        <f aca="false">IF(ISERROR(XIRR(B790:AJ790,IRRDates)),-1,XIRR(B790:AJ790,IRRDates))</f>
        <v>0.0576007174730977</v>
      </c>
      <c r="AO790" s="9" t="n">
        <f aca="false">SUMPRODUCT(B790:AJ790,PVRf)</f>
        <v>0</v>
      </c>
      <c r="AP790" s="9" t="n">
        <f aca="false">MIN(0,AO790-$AO$1004)^2</f>
        <v>0</v>
      </c>
      <c r="AQ790" s="9" t="n">
        <f aca="false">MAX(0,AO790-$AO$1004)^2</f>
        <v>0</v>
      </c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20"/>
      <c r="CM790" s="20"/>
      <c r="CN790" s="20"/>
      <c r="CO790" s="20"/>
      <c r="CP790" s="20"/>
    </row>
    <row r="791" customFormat="false" ht="11.25" hidden="false" customHeight="false" outlineLevel="0" collapsed="false">
      <c r="A791" s="1" t="n">
        <v>789</v>
      </c>
      <c r="B791" s="9" t="n">
        <f aca="false">+Outflows!B791+Fees!B791+'Ongoing Cash Flows'!B791+'Terminal Value'!B791</f>
        <v>-101513.570926904</v>
      </c>
      <c r="C791" s="9" t="n">
        <f aca="false">+Outflows!C791+Fees!C791+'Ongoing Cash Flows'!C791+'Terminal Value'!C791</f>
        <v>14388.8737783561</v>
      </c>
      <c r="D791" s="9" t="n">
        <f aca="false">+Outflows!D791+Fees!D791+'Ongoing Cash Flows'!D791+'Terminal Value'!D791</f>
        <v>12428.5701001107</v>
      </c>
      <c r="E791" s="9" t="n">
        <f aca="false">+Outflows!E791+Fees!E791+'Ongoing Cash Flows'!E791+'Terminal Value'!E791</f>
        <v>10464.3752372316</v>
      </c>
      <c r="F791" s="9" t="n">
        <f aca="false">+Outflows!F791+Fees!F791+'Ongoing Cash Flows'!F791+'Terminal Value'!F791</f>
        <v>9967.52548430381</v>
      </c>
      <c r="G791" s="9" t="n">
        <f aca="false">+Outflows!G791+Fees!G791+'Ongoing Cash Flows'!G791+'Terminal Value'!G791</f>
        <v>9648.17167926503</v>
      </c>
      <c r="H791" s="9" t="n">
        <f aca="false">+Outflows!H791+Fees!H791+'Ongoing Cash Flows'!H791+'Terminal Value'!H791</f>
        <v>8670.3752489116</v>
      </c>
      <c r="I791" s="9" t="n">
        <f aca="false">+Outflows!I791+Fees!I791+'Ongoing Cash Flows'!I791+'Terminal Value'!I791</f>
        <v>8509.98649637343</v>
      </c>
      <c r="J791" s="9" t="n">
        <f aca="false">+Outflows!J791+Fees!J791+'Ongoing Cash Flows'!J791+'Terminal Value'!J791</f>
        <v>8497.55229383845</v>
      </c>
      <c r="K791" s="9" t="n">
        <f aca="false">+Outflows!K791+Fees!K791+'Ongoing Cash Flows'!K791+'Terminal Value'!K791</f>
        <v>8488.69191286504</v>
      </c>
      <c r="L791" s="9" t="n">
        <f aca="false">+Outflows!L791+Fees!L791+'Ongoing Cash Flows'!L791+'Terminal Value'!L791</f>
        <v>8489.62435895804</v>
      </c>
      <c r="M791" s="9" t="n">
        <f aca="false">+Outflows!M791+Fees!M791+'Ongoing Cash Flows'!M791+'Terminal Value'!M791</f>
        <v>8461.91327856222</v>
      </c>
      <c r="N791" s="9" t="n">
        <f aca="false">+Outflows!N791+Fees!N791+'Ongoing Cash Flows'!N791+'Terminal Value'!N791</f>
        <v>8443.97162642613</v>
      </c>
      <c r="O791" s="9" t="n">
        <f aca="false">+Outflows!O791+Fees!O791+'Ongoing Cash Flows'!O791+'Terminal Value'!O791</f>
        <v>8118.14296143036</v>
      </c>
      <c r="P791" s="9" t="n">
        <f aca="false">+Outflows!P791+Fees!P791+'Ongoing Cash Flows'!P791+'Terminal Value'!P791</f>
        <v>8009.98914090031</v>
      </c>
      <c r="Q791" s="9" t="n">
        <f aca="false">+Outflows!Q791+Fees!Q791+'Ongoing Cash Flows'!Q791+'Terminal Value'!Q791</f>
        <v>7981.72791660276</v>
      </c>
      <c r="R791" s="9" t="n">
        <f aca="false">+Outflows!R791+Fees!R791+'Ongoing Cash Flows'!R791+'Terminal Value'!R791</f>
        <v>1164.32005310321</v>
      </c>
      <c r="S791" s="9" t="n">
        <f aca="false">+Outflows!S791+Fees!S791+'Ongoing Cash Flows'!S791+'Terminal Value'!S791</f>
        <v>0</v>
      </c>
      <c r="T791" s="9" t="n">
        <f aca="false">+Outflows!T791+Fees!T791+'Ongoing Cash Flows'!T791+'Terminal Value'!T791</f>
        <v>0</v>
      </c>
      <c r="U791" s="9" t="n">
        <f aca="false">+Outflows!U791+Fees!U791+'Ongoing Cash Flows'!U791+'Terminal Value'!U791</f>
        <v>0</v>
      </c>
      <c r="V791" s="9" t="n">
        <f aca="false">+Outflows!V791+Fees!V791+'Ongoing Cash Flows'!V791+'Terminal Value'!V791</f>
        <v>0</v>
      </c>
      <c r="W791" s="9" t="n">
        <f aca="false">+Outflows!W791+Fees!W791+'Ongoing Cash Flows'!W791+'Terminal Value'!W791</f>
        <v>0</v>
      </c>
      <c r="X791" s="9" t="n">
        <f aca="false">+Outflows!X791+Fees!X791+'Ongoing Cash Flows'!X791+'Terminal Value'!X791</f>
        <v>0</v>
      </c>
      <c r="Y791" s="9" t="n">
        <f aca="false">+Outflows!Y791+Fees!Y791+'Ongoing Cash Flows'!Y791+'Terminal Value'!Y791</f>
        <v>0</v>
      </c>
      <c r="Z791" s="9" t="n">
        <f aca="false">+Outflows!Z791+Fees!Z791+'Ongoing Cash Flows'!Z791+'Terminal Value'!Z791</f>
        <v>0</v>
      </c>
      <c r="AA791" s="9" t="n">
        <f aca="false">+Outflows!AA791+Fees!AA791+'Ongoing Cash Flows'!AA791+'Terminal Value'!AA791</f>
        <v>0</v>
      </c>
      <c r="AB791" s="9" t="n">
        <f aca="false">+Outflows!AB791+Fees!AB791+'Ongoing Cash Flows'!AB791+'Terminal Value'!AB791</f>
        <v>0</v>
      </c>
      <c r="AC791" s="9" t="n">
        <f aca="false">+Outflows!AC791+Fees!AC791+'Ongoing Cash Flows'!AC791+'Terminal Value'!AC791</f>
        <v>0</v>
      </c>
      <c r="AD791" s="9" t="n">
        <f aca="false">+Outflows!AD791+Fees!AD791+'Ongoing Cash Flows'!AD791+'Terminal Value'!AD791</f>
        <v>0</v>
      </c>
      <c r="AE791" s="9" t="n">
        <f aca="false">+Outflows!AE791+Fees!AE791+'Ongoing Cash Flows'!AE791+'Terminal Value'!AE791</f>
        <v>0</v>
      </c>
      <c r="AF791" s="9" t="n">
        <f aca="false">+Outflows!AF791+Fees!AF791+'Ongoing Cash Flows'!AF791+'Terminal Value'!AF791</f>
        <v>0</v>
      </c>
      <c r="AG791" s="9" t="n">
        <f aca="false">+Outflows!AG791+Fees!AG791+'Ongoing Cash Flows'!AG791+'Terminal Value'!AG791</f>
        <v>0</v>
      </c>
      <c r="AH791" s="9" t="n">
        <f aca="false">+Outflows!AH791+Fees!AH791+'Ongoing Cash Flows'!AH791+'Terminal Value'!AH791</f>
        <v>0</v>
      </c>
      <c r="AI791" s="9" t="n">
        <f aca="false">+Outflows!AI791+Fees!AI791+'Ongoing Cash Flows'!AI791+'Terminal Value'!AI791</f>
        <v>0</v>
      </c>
      <c r="AJ791" s="9" t="n">
        <f aca="false">+Outflows!AJ791+Fees!AJ791+'Ongoing Cash Flows'!AJ791+'Terminal Value'!AJ791</f>
        <v>0</v>
      </c>
      <c r="AK791" s="9"/>
      <c r="AL791" s="1"/>
      <c r="AM791" s="32"/>
      <c r="AN791" s="33" t="n">
        <f aca="false">IF(ISERROR(XIRR(B791:AJ791,IRRDates)),-1,XIRR(B791:AJ791,IRRDates))</f>
        <v>0.0493028125508536</v>
      </c>
      <c r="AO791" s="9" t="n">
        <f aca="false">SUMPRODUCT(B791:AJ791,PVRf)</f>
        <v>0</v>
      </c>
      <c r="AP791" s="9" t="n">
        <f aca="false">MIN(0,AO791-$AO$1004)^2</f>
        <v>0</v>
      </c>
      <c r="AQ791" s="9" t="n">
        <f aca="false">MAX(0,AO791-$AO$1004)^2</f>
        <v>0</v>
      </c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20"/>
      <c r="CM791" s="20"/>
      <c r="CN791" s="20"/>
      <c r="CO791" s="20"/>
      <c r="CP791" s="20"/>
    </row>
    <row r="792" customFormat="false" ht="11.25" hidden="false" customHeight="false" outlineLevel="0" collapsed="false">
      <c r="A792" s="1" t="n">
        <v>790</v>
      </c>
      <c r="B792" s="9" t="n">
        <f aca="false">+Outflows!B792+Fees!B792+'Ongoing Cash Flows'!B792+'Terminal Value'!B792</f>
        <v>-90789.7447861031</v>
      </c>
      <c r="C792" s="9" t="n">
        <f aca="false">+Outflows!C792+Fees!C792+'Ongoing Cash Flows'!C792+'Terminal Value'!C792</f>
        <v>14134.3761023345</v>
      </c>
      <c r="D792" s="9" t="n">
        <f aca="false">+Outflows!D792+Fees!D792+'Ongoing Cash Flows'!D792+'Terminal Value'!D792</f>
        <v>12049.313491771</v>
      </c>
      <c r="E792" s="9" t="n">
        <f aca="false">+Outflows!E792+Fees!E792+'Ongoing Cash Flows'!E792+'Terminal Value'!E792</f>
        <v>10082.9511531498</v>
      </c>
      <c r="F792" s="9" t="n">
        <f aca="false">+Outflows!F792+Fees!F792+'Ongoing Cash Flows'!F792+'Terminal Value'!F792</f>
        <v>9630.92055862623</v>
      </c>
      <c r="G792" s="9" t="n">
        <f aca="false">+Outflows!G792+Fees!G792+'Ongoing Cash Flows'!G792+'Terminal Value'!G792</f>
        <v>9198.0395188022</v>
      </c>
      <c r="H792" s="9" t="n">
        <f aca="false">+Outflows!H792+Fees!H792+'Ongoing Cash Flows'!H792+'Terminal Value'!H792</f>
        <v>8410.62015841086</v>
      </c>
      <c r="I792" s="9" t="n">
        <f aca="false">+Outflows!I792+Fees!I792+'Ongoing Cash Flows'!I792+'Terminal Value'!I792</f>
        <v>8263.99050376439</v>
      </c>
      <c r="J792" s="9" t="n">
        <f aca="false">+Outflows!J792+Fees!J792+'Ongoing Cash Flows'!J792+'Terminal Value'!J792</f>
        <v>8251.5563012294</v>
      </c>
      <c r="K792" s="9" t="n">
        <f aca="false">+Outflows!K792+Fees!K792+'Ongoing Cash Flows'!K792+'Terminal Value'!K792</f>
        <v>8242.27897789564</v>
      </c>
      <c r="L792" s="9" t="n">
        <f aca="false">+Outflows!L792+Fees!L792+'Ongoing Cash Flows'!L792+'Terminal Value'!L792</f>
        <v>8243.62836634899</v>
      </c>
      <c r="M792" s="9" t="n">
        <f aca="false">+Outflows!M792+Fees!M792+'Ongoing Cash Flows'!M792+'Terminal Value'!M792</f>
        <v>8215.50034359282</v>
      </c>
      <c r="N792" s="9" t="n">
        <f aca="false">+Outflows!N792+Fees!N792+'Ongoing Cash Flows'!N792+'Terminal Value'!N792</f>
        <v>8197.97563381708</v>
      </c>
      <c r="O792" s="9" t="n">
        <f aca="false">+Outflows!O792+Fees!O792+'Ongoing Cash Flows'!O792+'Terminal Value'!O792</f>
        <v>7871.73002646096</v>
      </c>
      <c r="P792" s="9" t="n">
        <f aca="false">+Outflows!P792+Fees!P792+'Ongoing Cash Flows'!P792+'Terminal Value'!P792</f>
        <v>7763.99314829126</v>
      </c>
      <c r="Q792" s="9" t="n">
        <f aca="false">+Outflows!Q792+Fees!Q792+'Ongoing Cash Flows'!Q792+'Terminal Value'!Q792</f>
        <v>7735.31498163336</v>
      </c>
      <c r="R792" s="9" t="n">
        <f aca="false">+Outflows!R792+Fees!R792+'Ongoing Cash Flows'!R792+'Terminal Value'!R792</f>
        <v>1041.32205679869</v>
      </c>
      <c r="S792" s="9" t="n">
        <f aca="false">+Outflows!S792+Fees!S792+'Ongoing Cash Flows'!S792+'Terminal Value'!S792</f>
        <v>0</v>
      </c>
      <c r="T792" s="9" t="n">
        <f aca="false">+Outflows!T792+Fees!T792+'Ongoing Cash Flows'!T792+'Terminal Value'!T792</f>
        <v>0</v>
      </c>
      <c r="U792" s="9" t="n">
        <f aca="false">+Outflows!U792+Fees!U792+'Ongoing Cash Flows'!U792+'Terminal Value'!U792</f>
        <v>0</v>
      </c>
      <c r="V792" s="9" t="n">
        <f aca="false">+Outflows!V792+Fees!V792+'Ongoing Cash Flows'!V792+'Terminal Value'!V792</f>
        <v>0</v>
      </c>
      <c r="W792" s="9" t="n">
        <f aca="false">+Outflows!W792+Fees!W792+'Ongoing Cash Flows'!W792+'Terminal Value'!W792</f>
        <v>0</v>
      </c>
      <c r="X792" s="9" t="n">
        <f aca="false">+Outflows!X792+Fees!X792+'Ongoing Cash Flows'!X792+'Terminal Value'!X792</f>
        <v>0</v>
      </c>
      <c r="Y792" s="9" t="n">
        <f aca="false">+Outflows!Y792+Fees!Y792+'Ongoing Cash Flows'!Y792+'Terminal Value'!Y792</f>
        <v>0</v>
      </c>
      <c r="Z792" s="9" t="n">
        <f aca="false">+Outflows!Z792+Fees!Z792+'Ongoing Cash Flows'!Z792+'Terminal Value'!Z792</f>
        <v>0</v>
      </c>
      <c r="AA792" s="9" t="n">
        <f aca="false">+Outflows!AA792+Fees!AA792+'Ongoing Cash Flows'!AA792+'Terminal Value'!AA792</f>
        <v>0</v>
      </c>
      <c r="AB792" s="9" t="n">
        <f aca="false">+Outflows!AB792+Fees!AB792+'Ongoing Cash Flows'!AB792+'Terminal Value'!AB792</f>
        <v>0</v>
      </c>
      <c r="AC792" s="9" t="n">
        <f aca="false">+Outflows!AC792+Fees!AC792+'Ongoing Cash Flows'!AC792+'Terminal Value'!AC792</f>
        <v>0</v>
      </c>
      <c r="AD792" s="9" t="n">
        <f aca="false">+Outflows!AD792+Fees!AD792+'Ongoing Cash Flows'!AD792+'Terminal Value'!AD792</f>
        <v>0</v>
      </c>
      <c r="AE792" s="9" t="n">
        <f aca="false">+Outflows!AE792+Fees!AE792+'Ongoing Cash Flows'!AE792+'Terminal Value'!AE792</f>
        <v>0</v>
      </c>
      <c r="AF792" s="9" t="n">
        <f aca="false">+Outflows!AF792+Fees!AF792+'Ongoing Cash Flows'!AF792+'Terminal Value'!AF792</f>
        <v>0</v>
      </c>
      <c r="AG792" s="9" t="n">
        <f aca="false">+Outflows!AG792+Fees!AG792+'Ongoing Cash Flows'!AG792+'Terminal Value'!AG792</f>
        <v>0</v>
      </c>
      <c r="AH792" s="9" t="n">
        <f aca="false">+Outflows!AH792+Fees!AH792+'Ongoing Cash Flows'!AH792+'Terminal Value'!AH792</f>
        <v>0</v>
      </c>
      <c r="AI792" s="9" t="n">
        <f aca="false">+Outflows!AI792+Fees!AI792+'Ongoing Cash Flows'!AI792+'Terminal Value'!AI792</f>
        <v>0</v>
      </c>
      <c r="AJ792" s="9" t="n">
        <f aca="false">+Outflows!AJ792+Fees!AJ792+'Ongoing Cash Flows'!AJ792+'Terminal Value'!AJ792</f>
        <v>0</v>
      </c>
      <c r="AK792" s="9"/>
      <c r="AL792" s="1"/>
      <c r="AM792" s="32"/>
      <c r="AN792" s="33" t="n">
        <f aca="false">IF(ISERROR(XIRR(B792:AJ792,IRRDates)),-1,XIRR(B792:AJ792,IRRDates))</f>
        <v>0.0627111396148982</v>
      </c>
      <c r="AO792" s="9" t="n">
        <f aca="false">SUMPRODUCT(B792:AJ792,PVRf)</f>
        <v>0</v>
      </c>
      <c r="AP792" s="9" t="n">
        <f aca="false">MIN(0,AO792-$AO$1004)^2</f>
        <v>0</v>
      </c>
      <c r="AQ792" s="9" t="n">
        <f aca="false">MAX(0,AO792-$AO$1004)^2</f>
        <v>0</v>
      </c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20"/>
      <c r="CM792" s="20"/>
      <c r="CN792" s="20"/>
      <c r="CO792" s="20"/>
      <c r="CP792" s="20"/>
    </row>
    <row r="793" customFormat="false" ht="11.25" hidden="false" customHeight="false" outlineLevel="0" collapsed="false">
      <c r="A793" s="1" t="n">
        <v>791</v>
      </c>
      <c r="B793" s="9" t="n">
        <f aca="false">+Outflows!B793+Fees!B793+'Ongoing Cash Flows'!B793+'Terminal Value'!B793</f>
        <v>-95826.8690335224</v>
      </c>
      <c r="C793" s="9" t="n">
        <f aca="false">+Outflows!C793+Fees!C793+'Ongoing Cash Flows'!C793+'Terminal Value'!C793</f>
        <v>14213.0832347264</v>
      </c>
      <c r="D793" s="9" t="n">
        <f aca="false">+Outflows!D793+Fees!D793+'Ongoing Cash Flows'!D793+'Terminal Value'!D793</f>
        <v>12207.9632920342</v>
      </c>
      <c r="E793" s="9" t="n">
        <f aca="false">+Outflows!E793+Fees!E793+'Ongoing Cash Flows'!E793+'Terminal Value'!E793</f>
        <v>10257.4368566726</v>
      </c>
      <c r="F793" s="9" t="n">
        <f aca="false">+Outflows!F793+Fees!F793+'Ongoing Cash Flows'!F793+'Terminal Value'!F793</f>
        <v>9722.99093552558</v>
      </c>
      <c r="G793" s="9" t="n">
        <f aca="false">+Outflows!G793+Fees!G793+'Ongoing Cash Flows'!G793+'Terminal Value'!G793</f>
        <v>9475.80176278376</v>
      </c>
      <c r="H793" s="9" t="n">
        <f aca="false">+Outflows!H793+Fees!H793+'Ongoing Cash Flows'!H793+'Terminal Value'!H793</f>
        <v>8532.63059084166</v>
      </c>
      <c r="I793" s="9" t="n">
        <f aca="false">+Outflows!I793+Fees!I793+'Ongoing Cash Flows'!I793+'Terminal Value'!I793</f>
        <v>8379.53810430079</v>
      </c>
      <c r="J793" s="9" t="n">
        <f aca="false">+Outflows!J793+Fees!J793+'Ongoing Cash Flows'!J793+'Terminal Value'!J793</f>
        <v>8367.1039017658</v>
      </c>
      <c r="K793" s="9" t="n">
        <f aca="false">+Outflows!K793+Fees!K793+'Ongoing Cash Flows'!K793+'Terminal Value'!K793</f>
        <v>8358.02242182278</v>
      </c>
      <c r="L793" s="9" t="n">
        <f aca="false">+Outflows!L793+Fees!L793+'Ongoing Cash Flows'!L793+'Terminal Value'!L793</f>
        <v>8359.17596688539</v>
      </c>
      <c r="M793" s="9" t="n">
        <f aca="false">+Outflows!M793+Fees!M793+'Ongoing Cash Flows'!M793+'Terminal Value'!M793</f>
        <v>8331.24378751996</v>
      </c>
      <c r="N793" s="9" t="n">
        <f aca="false">+Outflows!N793+Fees!N793+'Ongoing Cash Flows'!N793+'Terminal Value'!N793</f>
        <v>8313.52323435348</v>
      </c>
      <c r="O793" s="9" t="n">
        <f aca="false">+Outflows!O793+Fees!O793+'Ongoing Cash Flows'!O793+'Terminal Value'!O793</f>
        <v>7987.47347038809</v>
      </c>
      <c r="P793" s="9" t="n">
        <f aca="false">+Outflows!P793+Fees!P793+'Ongoing Cash Flows'!P793+'Terminal Value'!P793</f>
        <v>7879.54074882766</v>
      </c>
      <c r="Q793" s="9" t="n">
        <f aca="false">+Outflows!Q793+Fees!Q793+'Ongoing Cash Flows'!Q793+'Terminal Value'!Q793</f>
        <v>7851.0584255605</v>
      </c>
      <c r="R793" s="9" t="n">
        <f aca="false">+Outflows!R793+Fees!R793+'Ongoing Cash Flows'!R793+'Terminal Value'!R793</f>
        <v>1099.09585706689</v>
      </c>
      <c r="S793" s="9" t="n">
        <f aca="false">+Outflows!S793+Fees!S793+'Ongoing Cash Flows'!S793+'Terminal Value'!S793</f>
        <v>0</v>
      </c>
      <c r="T793" s="9" t="n">
        <f aca="false">+Outflows!T793+Fees!T793+'Ongoing Cash Flows'!T793+'Terminal Value'!T793</f>
        <v>0</v>
      </c>
      <c r="U793" s="9" t="n">
        <f aca="false">+Outflows!U793+Fees!U793+'Ongoing Cash Flows'!U793+'Terminal Value'!U793</f>
        <v>0</v>
      </c>
      <c r="V793" s="9" t="n">
        <f aca="false">+Outflows!V793+Fees!V793+'Ongoing Cash Flows'!V793+'Terminal Value'!V793</f>
        <v>0</v>
      </c>
      <c r="W793" s="9" t="n">
        <f aca="false">+Outflows!W793+Fees!W793+'Ongoing Cash Flows'!W793+'Terminal Value'!W793</f>
        <v>0</v>
      </c>
      <c r="X793" s="9" t="n">
        <f aca="false">+Outflows!X793+Fees!X793+'Ongoing Cash Flows'!X793+'Terminal Value'!X793</f>
        <v>0</v>
      </c>
      <c r="Y793" s="9" t="n">
        <f aca="false">+Outflows!Y793+Fees!Y793+'Ongoing Cash Flows'!Y793+'Terminal Value'!Y793</f>
        <v>0</v>
      </c>
      <c r="Z793" s="9" t="n">
        <f aca="false">+Outflows!Z793+Fees!Z793+'Ongoing Cash Flows'!Z793+'Terminal Value'!Z793</f>
        <v>0</v>
      </c>
      <c r="AA793" s="9" t="n">
        <f aca="false">+Outflows!AA793+Fees!AA793+'Ongoing Cash Flows'!AA793+'Terminal Value'!AA793</f>
        <v>0</v>
      </c>
      <c r="AB793" s="9" t="n">
        <f aca="false">+Outflows!AB793+Fees!AB793+'Ongoing Cash Flows'!AB793+'Terminal Value'!AB793</f>
        <v>0</v>
      </c>
      <c r="AC793" s="9" t="n">
        <f aca="false">+Outflows!AC793+Fees!AC793+'Ongoing Cash Flows'!AC793+'Terminal Value'!AC793</f>
        <v>0</v>
      </c>
      <c r="AD793" s="9" t="n">
        <f aca="false">+Outflows!AD793+Fees!AD793+'Ongoing Cash Flows'!AD793+'Terminal Value'!AD793</f>
        <v>0</v>
      </c>
      <c r="AE793" s="9" t="n">
        <f aca="false">+Outflows!AE793+Fees!AE793+'Ongoing Cash Flows'!AE793+'Terminal Value'!AE793</f>
        <v>0</v>
      </c>
      <c r="AF793" s="9" t="n">
        <f aca="false">+Outflows!AF793+Fees!AF793+'Ongoing Cash Flows'!AF793+'Terminal Value'!AF793</f>
        <v>0</v>
      </c>
      <c r="AG793" s="9" t="n">
        <f aca="false">+Outflows!AG793+Fees!AG793+'Ongoing Cash Flows'!AG793+'Terminal Value'!AG793</f>
        <v>0</v>
      </c>
      <c r="AH793" s="9" t="n">
        <f aca="false">+Outflows!AH793+Fees!AH793+'Ongoing Cash Flows'!AH793+'Terminal Value'!AH793</f>
        <v>0</v>
      </c>
      <c r="AI793" s="9" t="n">
        <f aca="false">+Outflows!AI793+Fees!AI793+'Ongoing Cash Flows'!AI793+'Terminal Value'!AI793</f>
        <v>0</v>
      </c>
      <c r="AJ793" s="9" t="n">
        <f aca="false">+Outflows!AJ793+Fees!AJ793+'Ongoing Cash Flows'!AJ793+'Terminal Value'!AJ793</f>
        <v>0</v>
      </c>
      <c r="AK793" s="9"/>
      <c r="AL793" s="1"/>
      <c r="AM793" s="32"/>
      <c r="AN793" s="33" t="n">
        <f aca="false">IF(ISERROR(XIRR(B793:AJ793,IRRDates)),-1,XIRR(B793:AJ793,IRRDates))</f>
        <v>0.0559768658877042</v>
      </c>
      <c r="AO793" s="9" t="n">
        <f aca="false">SUMPRODUCT(B793:AJ793,PVRf)</f>
        <v>0</v>
      </c>
      <c r="AP793" s="9" t="n">
        <f aca="false">MIN(0,AO793-$AO$1004)^2</f>
        <v>0</v>
      </c>
      <c r="AQ793" s="9" t="n">
        <f aca="false">MAX(0,AO793-$AO$1004)^2</f>
        <v>0</v>
      </c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20"/>
      <c r="CM793" s="20"/>
      <c r="CN793" s="20"/>
      <c r="CO793" s="20"/>
      <c r="CP793" s="20"/>
    </row>
    <row r="794" customFormat="false" ht="11.25" hidden="false" customHeight="false" outlineLevel="0" collapsed="false">
      <c r="A794" s="1" t="n">
        <v>792</v>
      </c>
      <c r="B794" s="9" t="n">
        <f aca="false">+Outflows!B794+Fees!B794+'Ongoing Cash Flows'!B794+'Terminal Value'!B794</f>
        <v>-102539.274852238</v>
      </c>
      <c r="C794" s="9" t="n">
        <f aca="false">+Outflows!C794+Fees!C794+'Ongoing Cash Flows'!C794+'Terminal Value'!C794</f>
        <v>14306.9790816677</v>
      </c>
      <c r="D794" s="9" t="n">
        <f aca="false">+Outflows!D794+Fees!D794+'Ongoing Cash Flows'!D794+'Terminal Value'!D794</f>
        <v>12438.8530739864</v>
      </c>
      <c r="E794" s="9" t="n">
        <f aca="false">+Outflows!E794+Fees!E794+'Ongoing Cash Flows'!E794+'Terminal Value'!E794</f>
        <v>10452.6259072838</v>
      </c>
      <c r="F794" s="9" t="n">
        <f aca="false">+Outflows!F794+Fees!F794+'Ongoing Cash Flows'!F794+'Terminal Value'!F794</f>
        <v>9937.27235135009</v>
      </c>
      <c r="G794" s="9" t="n">
        <f aca="false">+Outflows!G794+Fees!G794+'Ongoing Cash Flows'!G794+'Terminal Value'!G794</f>
        <v>9600.63358637235</v>
      </c>
      <c r="H794" s="9" t="n">
        <f aca="false">+Outflows!H794+Fees!H794+'Ongoing Cash Flows'!H794+'Terminal Value'!H794</f>
        <v>8695.22009556</v>
      </c>
      <c r="I794" s="9" t="n">
        <f aca="false">+Outflows!I794+Fees!I794+'Ongoing Cash Flows'!I794+'Terminal Value'!I794</f>
        <v>8533.51532385747</v>
      </c>
      <c r="J794" s="9" t="n">
        <f aca="false">+Outflows!J794+Fees!J794+'Ongoing Cash Flows'!J794+'Terminal Value'!J794</f>
        <v>8521.08112132248</v>
      </c>
      <c r="K794" s="9" t="n">
        <f aca="false">+Outflows!K794+Fees!K794+'Ongoing Cash Flows'!K794+'Terminal Value'!K794</f>
        <v>8512.2606197177</v>
      </c>
      <c r="L794" s="9" t="n">
        <f aca="false">+Outflows!L794+Fees!L794+'Ongoing Cash Flows'!L794+'Terminal Value'!L794</f>
        <v>8513.15318644207</v>
      </c>
      <c r="M794" s="9" t="n">
        <f aca="false">+Outflows!M794+Fees!M794+'Ongoing Cash Flows'!M794+'Terminal Value'!M794</f>
        <v>8485.48198541488</v>
      </c>
      <c r="N794" s="9" t="n">
        <f aca="false">+Outflows!N794+Fees!N794+'Ongoing Cash Flows'!N794+'Terminal Value'!N794</f>
        <v>8467.50045391017</v>
      </c>
      <c r="O794" s="9" t="n">
        <f aca="false">+Outflows!O794+Fees!O794+'Ongoing Cash Flows'!O794+'Terminal Value'!O794</f>
        <v>8141.71166828301</v>
      </c>
      <c r="P794" s="9" t="n">
        <f aca="false">+Outflows!P794+Fees!P794+'Ongoing Cash Flows'!P794+'Terminal Value'!P794</f>
        <v>8033.51796838435</v>
      </c>
      <c r="Q794" s="9" t="n">
        <f aca="false">+Outflows!Q794+Fees!Q794+'Ongoing Cash Flows'!Q794+'Terminal Value'!Q794</f>
        <v>8005.29662345542</v>
      </c>
      <c r="R794" s="9" t="n">
        <f aca="false">+Outflows!R794+Fees!R794+'Ongoing Cash Flows'!R794+'Terminal Value'!R794</f>
        <v>1176.08446684523</v>
      </c>
      <c r="S794" s="9" t="n">
        <f aca="false">+Outflows!S794+Fees!S794+'Ongoing Cash Flows'!S794+'Terminal Value'!S794</f>
        <v>0</v>
      </c>
      <c r="T794" s="9" t="n">
        <f aca="false">+Outflows!T794+Fees!T794+'Ongoing Cash Flows'!T794+'Terminal Value'!T794</f>
        <v>0</v>
      </c>
      <c r="U794" s="9" t="n">
        <f aca="false">+Outflows!U794+Fees!U794+'Ongoing Cash Flows'!U794+'Terminal Value'!U794</f>
        <v>0</v>
      </c>
      <c r="V794" s="9" t="n">
        <f aca="false">+Outflows!V794+Fees!V794+'Ongoing Cash Flows'!V794+'Terminal Value'!V794</f>
        <v>0</v>
      </c>
      <c r="W794" s="9" t="n">
        <f aca="false">+Outflows!W794+Fees!W794+'Ongoing Cash Flows'!W794+'Terminal Value'!W794</f>
        <v>0</v>
      </c>
      <c r="X794" s="9" t="n">
        <f aca="false">+Outflows!X794+Fees!X794+'Ongoing Cash Flows'!X794+'Terminal Value'!X794</f>
        <v>0</v>
      </c>
      <c r="Y794" s="9" t="n">
        <f aca="false">+Outflows!Y794+Fees!Y794+'Ongoing Cash Flows'!Y794+'Terminal Value'!Y794</f>
        <v>0</v>
      </c>
      <c r="Z794" s="9" t="n">
        <f aca="false">+Outflows!Z794+Fees!Z794+'Ongoing Cash Flows'!Z794+'Terminal Value'!Z794</f>
        <v>0</v>
      </c>
      <c r="AA794" s="9" t="n">
        <f aca="false">+Outflows!AA794+Fees!AA794+'Ongoing Cash Flows'!AA794+'Terminal Value'!AA794</f>
        <v>0</v>
      </c>
      <c r="AB794" s="9" t="n">
        <f aca="false">+Outflows!AB794+Fees!AB794+'Ongoing Cash Flows'!AB794+'Terminal Value'!AB794</f>
        <v>0</v>
      </c>
      <c r="AC794" s="9" t="n">
        <f aca="false">+Outflows!AC794+Fees!AC794+'Ongoing Cash Flows'!AC794+'Terminal Value'!AC794</f>
        <v>0</v>
      </c>
      <c r="AD794" s="9" t="n">
        <f aca="false">+Outflows!AD794+Fees!AD794+'Ongoing Cash Flows'!AD794+'Terminal Value'!AD794</f>
        <v>0</v>
      </c>
      <c r="AE794" s="9" t="n">
        <f aca="false">+Outflows!AE794+Fees!AE794+'Ongoing Cash Flows'!AE794+'Terminal Value'!AE794</f>
        <v>0</v>
      </c>
      <c r="AF794" s="9" t="n">
        <f aca="false">+Outflows!AF794+Fees!AF794+'Ongoing Cash Flows'!AF794+'Terminal Value'!AF794</f>
        <v>0</v>
      </c>
      <c r="AG794" s="9" t="n">
        <f aca="false">+Outflows!AG794+Fees!AG794+'Ongoing Cash Flows'!AG794+'Terminal Value'!AG794</f>
        <v>0</v>
      </c>
      <c r="AH794" s="9" t="n">
        <f aca="false">+Outflows!AH794+Fees!AH794+'Ongoing Cash Flows'!AH794+'Terminal Value'!AH794</f>
        <v>0</v>
      </c>
      <c r="AI794" s="9" t="n">
        <f aca="false">+Outflows!AI794+Fees!AI794+'Ongoing Cash Flows'!AI794+'Terminal Value'!AI794</f>
        <v>0</v>
      </c>
      <c r="AJ794" s="9" t="n">
        <f aca="false">+Outflows!AJ794+Fees!AJ794+'Ongoing Cash Flows'!AJ794+'Terminal Value'!AJ794</f>
        <v>0</v>
      </c>
      <c r="AK794" s="9"/>
      <c r="AL794" s="1"/>
      <c r="AM794" s="32"/>
      <c r="AN794" s="33" t="n">
        <f aca="false">IF(ISERROR(XIRR(B794:AJ794,IRRDates)),-1,XIRR(B794:AJ794,IRRDates))</f>
        <v>0.0476927537652927</v>
      </c>
      <c r="AO794" s="9" t="n">
        <f aca="false">SUMPRODUCT(B794:AJ794,PVRf)</f>
        <v>0</v>
      </c>
      <c r="AP794" s="9" t="n">
        <f aca="false">MIN(0,AO794-$AO$1004)^2</f>
        <v>0</v>
      </c>
      <c r="AQ794" s="9" t="n">
        <f aca="false">MAX(0,AO794-$AO$1004)^2</f>
        <v>0</v>
      </c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20"/>
      <c r="CM794" s="20"/>
      <c r="CN794" s="20"/>
      <c r="CO794" s="20"/>
      <c r="CP794" s="20"/>
    </row>
    <row r="795" customFormat="false" ht="11.25" hidden="false" customHeight="false" outlineLevel="0" collapsed="false">
      <c r="A795" s="1" t="n">
        <v>793</v>
      </c>
      <c r="B795" s="9" t="n">
        <f aca="false">+Outflows!B795+Fees!B795+'Ongoing Cash Flows'!B795+'Terminal Value'!B795</f>
        <v>-100162.593029972</v>
      </c>
      <c r="C795" s="9" t="n">
        <f aca="false">+Outflows!C795+Fees!C795+'Ongoing Cash Flows'!C795+'Terminal Value'!C795</f>
        <v>14280.2232789746</v>
      </c>
      <c r="D795" s="9" t="n">
        <f aca="false">+Outflows!D795+Fees!D795+'Ongoing Cash Flows'!D795+'Terminal Value'!D795</f>
        <v>12360.3675180461</v>
      </c>
      <c r="E795" s="9" t="n">
        <f aca="false">+Outflows!E795+Fees!E795+'Ongoing Cash Flows'!E795+'Terminal Value'!E795</f>
        <v>10314.0513305482</v>
      </c>
      <c r="F795" s="9" t="n">
        <f aca="false">+Outflows!F795+Fees!F795+'Ongoing Cash Flows'!F795+'Terminal Value'!F795</f>
        <v>9870.53194558437</v>
      </c>
      <c r="G795" s="9" t="n">
        <f aca="false">+Outflows!G795+Fees!G795+'Ongoing Cash Flows'!G795+'Terminal Value'!G795</f>
        <v>9558.71149041237</v>
      </c>
      <c r="H795" s="9" t="n">
        <f aca="false">+Outflows!H795+Fees!H795+'Ongoing Cash Flows'!H795+'Terminal Value'!H795</f>
        <v>8637.65153805741</v>
      </c>
      <c r="I795" s="9" t="n">
        <f aca="false">+Outflows!I795+Fees!I795+'Ongoing Cash Flows'!I795+'Terminal Value'!I795</f>
        <v>8478.99614420013</v>
      </c>
      <c r="J795" s="9" t="n">
        <f aca="false">+Outflows!J795+Fees!J795+'Ongoing Cash Flows'!J795+'Terminal Value'!J795</f>
        <v>8466.56194166514</v>
      </c>
      <c r="K795" s="9" t="n">
        <f aca="false">+Outflows!K795+Fees!K795+'Ongoing Cash Flows'!K795+'Terminal Value'!K795</f>
        <v>8457.64903467111</v>
      </c>
      <c r="L795" s="9" t="n">
        <f aca="false">+Outflows!L795+Fees!L795+'Ongoing Cash Flows'!L795+'Terminal Value'!L795</f>
        <v>8458.63400678473</v>
      </c>
      <c r="M795" s="9" t="n">
        <f aca="false">+Outflows!M795+Fees!M795+'Ongoing Cash Flows'!M795+'Terminal Value'!M795</f>
        <v>8430.87040036829</v>
      </c>
      <c r="N795" s="9" t="n">
        <f aca="false">+Outflows!N795+Fees!N795+'Ongoing Cash Flows'!N795+'Terminal Value'!N795</f>
        <v>8412.98127425283</v>
      </c>
      <c r="O795" s="9" t="n">
        <f aca="false">+Outflows!O795+Fees!O795+'Ongoing Cash Flows'!O795+'Terminal Value'!O795</f>
        <v>8087.10008323642</v>
      </c>
      <c r="P795" s="9" t="n">
        <f aca="false">+Outflows!P795+Fees!P795+'Ongoing Cash Flows'!P795+'Terminal Value'!P795</f>
        <v>7978.998788727</v>
      </c>
      <c r="Q795" s="9" t="n">
        <f aca="false">+Outflows!Q795+Fees!Q795+'Ongoing Cash Flows'!Q795+'Terminal Value'!Q795</f>
        <v>7950.68503840883</v>
      </c>
      <c r="R795" s="9" t="n">
        <f aca="false">+Outflows!R795+Fees!R795+'Ongoing Cash Flows'!R795+'Terminal Value'!R795</f>
        <v>1148.82487701656</v>
      </c>
      <c r="S795" s="9" t="n">
        <f aca="false">+Outflows!S795+Fees!S795+'Ongoing Cash Flows'!S795+'Terminal Value'!S795</f>
        <v>0</v>
      </c>
      <c r="T795" s="9" t="n">
        <f aca="false">+Outflows!T795+Fees!T795+'Ongoing Cash Flows'!T795+'Terminal Value'!T795</f>
        <v>0</v>
      </c>
      <c r="U795" s="9" t="n">
        <f aca="false">+Outflows!U795+Fees!U795+'Ongoing Cash Flows'!U795+'Terminal Value'!U795</f>
        <v>0</v>
      </c>
      <c r="V795" s="9" t="n">
        <f aca="false">+Outflows!V795+Fees!V795+'Ongoing Cash Flows'!V795+'Terminal Value'!V795</f>
        <v>0</v>
      </c>
      <c r="W795" s="9" t="n">
        <f aca="false">+Outflows!W795+Fees!W795+'Ongoing Cash Flows'!W795+'Terminal Value'!W795</f>
        <v>0</v>
      </c>
      <c r="X795" s="9" t="n">
        <f aca="false">+Outflows!X795+Fees!X795+'Ongoing Cash Flows'!X795+'Terminal Value'!X795</f>
        <v>0</v>
      </c>
      <c r="Y795" s="9" t="n">
        <f aca="false">+Outflows!Y795+Fees!Y795+'Ongoing Cash Flows'!Y795+'Terminal Value'!Y795</f>
        <v>0</v>
      </c>
      <c r="Z795" s="9" t="n">
        <f aca="false">+Outflows!Z795+Fees!Z795+'Ongoing Cash Flows'!Z795+'Terminal Value'!Z795</f>
        <v>0</v>
      </c>
      <c r="AA795" s="9" t="n">
        <f aca="false">+Outflows!AA795+Fees!AA795+'Ongoing Cash Flows'!AA795+'Terminal Value'!AA795</f>
        <v>0</v>
      </c>
      <c r="AB795" s="9" t="n">
        <f aca="false">+Outflows!AB795+Fees!AB795+'Ongoing Cash Flows'!AB795+'Terminal Value'!AB795</f>
        <v>0</v>
      </c>
      <c r="AC795" s="9" t="n">
        <f aca="false">+Outflows!AC795+Fees!AC795+'Ongoing Cash Flows'!AC795+'Terminal Value'!AC795</f>
        <v>0</v>
      </c>
      <c r="AD795" s="9" t="n">
        <f aca="false">+Outflows!AD795+Fees!AD795+'Ongoing Cash Flows'!AD795+'Terminal Value'!AD795</f>
        <v>0</v>
      </c>
      <c r="AE795" s="9" t="n">
        <f aca="false">+Outflows!AE795+Fees!AE795+'Ongoing Cash Flows'!AE795+'Terminal Value'!AE795</f>
        <v>0</v>
      </c>
      <c r="AF795" s="9" t="n">
        <f aca="false">+Outflows!AF795+Fees!AF795+'Ongoing Cash Flows'!AF795+'Terminal Value'!AF795</f>
        <v>0</v>
      </c>
      <c r="AG795" s="9" t="n">
        <f aca="false">+Outflows!AG795+Fees!AG795+'Ongoing Cash Flows'!AG795+'Terminal Value'!AG795</f>
        <v>0</v>
      </c>
      <c r="AH795" s="9" t="n">
        <f aca="false">+Outflows!AH795+Fees!AH795+'Ongoing Cash Flows'!AH795+'Terminal Value'!AH795</f>
        <v>0</v>
      </c>
      <c r="AI795" s="9" t="n">
        <f aca="false">+Outflows!AI795+Fees!AI795+'Ongoing Cash Flows'!AI795+'Terminal Value'!AI795</f>
        <v>0</v>
      </c>
      <c r="AJ795" s="9" t="n">
        <f aca="false">+Outflows!AJ795+Fees!AJ795+'Ongoing Cash Flows'!AJ795+'Terminal Value'!AJ795</f>
        <v>0</v>
      </c>
      <c r="AK795" s="9"/>
      <c r="AL795" s="1"/>
      <c r="AM795" s="32"/>
      <c r="AN795" s="33" t="n">
        <f aca="false">IF(ISERROR(XIRR(B795:AJ795,IRRDates)),-1,XIRR(B795:AJ795,IRRDates))</f>
        <v>0.0504464593888878</v>
      </c>
      <c r="AO795" s="9" t="n">
        <f aca="false">SUMPRODUCT(B795:AJ795,PVRf)</f>
        <v>0</v>
      </c>
      <c r="AP795" s="9" t="n">
        <f aca="false">MIN(0,AO795-$AO$1004)^2</f>
        <v>0</v>
      </c>
      <c r="AQ795" s="9" t="n">
        <f aca="false">MAX(0,AO795-$AO$1004)^2</f>
        <v>0</v>
      </c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20"/>
      <c r="CM795" s="20"/>
      <c r="CN795" s="20"/>
      <c r="CO795" s="20"/>
      <c r="CP795" s="20"/>
    </row>
    <row r="796" customFormat="false" ht="11.25" hidden="false" customHeight="false" outlineLevel="0" collapsed="false">
      <c r="A796" s="1" t="n">
        <v>794</v>
      </c>
      <c r="B796" s="9" t="n">
        <f aca="false">+Outflows!B796+Fees!B796+'Ongoing Cash Flows'!B796+'Terminal Value'!B796</f>
        <v>-97819.1343639787</v>
      </c>
      <c r="C796" s="9" t="n">
        <f aca="false">+Outflows!C796+Fees!C796+'Ongoing Cash Flows'!C796+'Terminal Value'!C796</f>
        <v>14216.6675768373</v>
      </c>
      <c r="D796" s="9" t="n">
        <f aca="false">+Outflows!D796+Fees!D796+'Ongoing Cash Flows'!D796+'Terminal Value'!D796</f>
        <v>12267.8296743806</v>
      </c>
      <c r="E796" s="9" t="n">
        <f aca="false">+Outflows!E796+Fees!E796+'Ongoing Cash Flows'!E796+'Terminal Value'!E796</f>
        <v>10290.4137462291</v>
      </c>
      <c r="F796" s="9" t="n">
        <f aca="false">+Outflows!F796+Fees!F796+'Ongoing Cash Flows'!F796+'Terminal Value'!F796</f>
        <v>9734.56224940577</v>
      </c>
      <c r="G796" s="9" t="n">
        <f aca="false">+Outflows!G796+Fees!G796+'Ongoing Cash Flows'!G796+'Terminal Value'!G796</f>
        <v>9501.640390307</v>
      </c>
      <c r="H796" s="9" t="n">
        <f aca="false">+Outflows!H796+Fees!H796+'Ongoing Cash Flows'!H796+'Terminal Value'!H796</f>
        <v>8580.88771981966</v>
      </c>
      <c r="I796" s="9" t="n">
        <f aca="false">+Outflows!I796+Fees!I796+'Ongoing Cash Flows'!I796+'Terminal Value'!I796</f>
        <v>8425.23907716919</v>
      </c>
      <c r="J796" s="9" t="n">
        <f aca="false">+Outflows!J796+Fees!J796+'Ongoing Cash Flows'!J796+'Terminal Value'!J796</f>
        <v>8412.8048746342</v>
      </c>
      <c r="K796" s="9" t="n">
        <f aca="false">+Outflows!K796+Fees!K796+'Ongoing Cash Flows'!K796+'Terminal Value'!K796</f>
        <v>8403.80085396723</v>
      </c>
      <c r="L796" s="9" t="n">
        <f aca="false">+Outflows!L796+Fees!L796+'Ongoing Cash Flows'!L796+'Terminal Value'!L796</f>
        <v>8404.87693975379</v>
      </c>
      <c r="M796" s="9" t="n">
        <f aca="false">+Outflows!M796+Fees!M796+'Ongoing Cash Flows'!M796+'Terminal Value'!M796</f>
        <v>8377.02221966441</v>
      </c>
      <c r="N796" s="9" t="n">
        <f aca="false">+Outflows!N796+Fees!N796+'Ongoing Cash Flows'!N796+'Terminal Value'!N796</f>
        <v>8359.22420722188</v>
      </c>
      <c r="O796" s="9" t="n">
        <f aca="false">+Outflows!O796+Fees!O796+'Ongoing Cash Flows'!O796+'Terminal Value'!O796</f>
        <v>8033.25190253255</v>
      </c>
      <c r="P796" s="9" t="n">
        <f aca="false">+Outflows!P796+Fees!P796+'Ongoing Cash Flows'!P796+'Terminal Value'!P796</f>
        <v>7925.24172169606</v>
      </c>
      <c r="Q796" s="9" t="n">
        <f aca="false">+Outflows!Q796+Fees!Q796+'Ongoing Cash Flows'!Q796+'Terminal Value'!Q796</f>
        <v>7896.83685770495</v>
      </c>
      <c r="R796" s="9" t="n">
        <f aca="false">+Outflows!R796+Fees!R796+'Ongoing Cash Flows'!R796+'Terminal Value'!R796</f>
        <v>1121.94634350109</v>
      </c>
      <c r="S796" s="9" t="n">
        <f aca="false">+Outflows!S796+Fees!S796+'Ongoing Cash Flows'!S796+'Terminal Value'!S796</f>
        <v>0</v>
      </c>
      <c r="T796" s="9" t="n">
        <f aca="false">+Outflows!T796+Fees!T796+'Ongoing Cash Flows'!T796+'Terminal Value'!T796</f>
        <v>0</v>
      </c>
      <c r="U796" s="9" t="n">
        <f aca="false">+Outflows!U796+Fees!U796+'Ongoing Cash Flows'!U796+'Terminal Value'!U796</f>
        <v>0</v>
      </c>
      <c r="V796" s="9" t="n">
        <f aca="false">+Outflows!V796+Fees!V796+'Ongoing Cash Flows'!V796+'Terminal Value'!V796</f>
        <v>0</v>
      </c>
      <c r="W796" s="9" t="n">
        <f aca="false">+Outflows!W796+Fees!W796+'Ongoing Cash Flows'!W796+'Terminal Value'!W796</f>
        <v>0</v>
      </c>
      <c r="X796" s="9" t="n">
        <f aca="false">+Outflows!X796+Fees!X796+'Ongoing Cash Flows'!X796+'Terminal Value'!X796</f>
        <v>0</v>
      </c>
      <c r="Y796" s="9" t="n">
        <f aca="false">+Outflows!Y796+Fees!Y796+'Ongoing Cash Flows'!Y796+'Terminal Value'!Y796</f>
        <v>0</v>
      </c>
      <c r="Z796" s="9" t="n">
        <f aca="false">+Outflows!Z796+Fees!Z796+'Ongoing Cash Flows'!Z796+'Terminal Value'!Z796</f>
        <v>0</v>
      </c>
      <c r="AA796" s="9" t="n">
        <f aca="false">+Outflows!AA796+Fees!AA796+'Ongoing Cash Flows'!AA796+'Terminal Value'!AA796</f>
        <v>0</v>
      </c>
      <c r="AB796" s="9" t="n">
        <f aca="false">+Outflows!AB796+Fees!AB796+'Ongoing Cash Flows'!AB796+'Terminal Value'!AB796</f>
        <v>0</v>
      </c>
      <c r="AC796" s="9" t="n">
        <f aca="false">+Outflows!AC796+Fees!AC796+'Ongoing Cash Flows'!AC796+'Terminal Value'!AC796</f>
        <v>0</v>
      </c>
      <c r="AD796" s="9" t="n">
        <f aca="false">+Outflows!AD796+Fees!AD796+'Ongoing Cash Flows'!AD796+'Terminal Value'!AD796</f>
        <v>0</v>
      </c>
      <c r="AE796" s="9" t="n">
        <f aca="false">+Outflows!AE796+Fees!AE796+'Ongoing Cash Flows'!AE796+'Terminal Value'!AE796</f>
        <v>0</v>
      </c>
      <c r="AF796" s="9" t="n">
        <f aca="false">+Outflows!AF796+Fees!AF796+'Ongoing Cash Flows'!AF796+'Terminal Value'!AF796</f>
        <v>0</v>
      </c>
      <c r="AG796" s="9" t="n">
        <f aca="false">+Outflows!AG796+Fees!AG796+'Ongoing Cash Flows'!AG796+'Terminal Value'!AG796</f>
        <v>0</v>
      </c>
      <c r="AH796" s="9" t="n">
        <f aca="false">+Outflows!AH796+Fees!AH796+'Ongoing Cash Flows'!AH796+'Terminal Value'!AH796</f>
        <v>0</v>
      </c>
      <c r="AI796" s="9" t="n">
        <f aca="false">+Outflows!AI796+Fees!AI796+'Ongoing Cash Flows'!AI796+'Terminal Value'!AI796</f>
        <v>0</v>
      </c>
      <c r="AJ796" s="9" t="n">
        <f aca="false">+Outflows!AJ796+Fees!AJ796+'Ongoing Cash Flows'!AJ796+'Terminal Value'!AJ796</f>
        <v>0</v>
      </c>
      <c r="AK796" s="9"/>
      <c r="AL796" s="1"/>
      <c r="AM796" s="32"/>
      <c r="AN796" s="33" t="n">
        <f aca="false">IF(ISERROR(XIRR(B796:AJ796,IRRDates)),-1,XIRR(B796:AJ796,IRRDates))</f>
        <v>0.0532400359037581</v>
      </c>
      <c r="AO796" s="9" t="n">
        <f aca="false">SUMPRODUCT(B796:AJ796,PVRf)</f>
        <v>0</v>
      </c>
      <c r="AP796" s="9" t="n">
        <f aca="false">MIN(0,AO796-$AO$1004)^2</f>
        <v>0</v>
      </c>
      <c r="AQ796" s="9" t="n">
        <f aca="false">MAX(0,AO796-$AO$1004)^2</f>
        <v>0</v>
      </c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20"/>
      <c r="CM796" s="20"/>
      <c r="CN796" s="20"/>
      <c r="CO796" s="20"/>
      <c r="CP796" s="20"/>
    </row>
    <row r="797" customFormat="false" ht="11.25" hidden="false" customHeight="false" outlineLevel="0" collapsed="false">
      <c r="A797" s="1" t="n">
        <v>795</v>
      </c>
      <c r="B797" s="9" t="n">
        <f aca="false">+Outflows!B797+Fees!B797+'Ongoing Cash Flows'!B797+'Terminal Value'!B797</f>
        <v>-102219.252522345</v>
      </c>
      <c r="C797" s="9" t="n">
        <f aca="false">+Outflows!C797+Fees!C797+'Ongoing Cash Flows'!C797+'Terminal Value'!C797</f>
        <v>14365.4701347248</v>
      </c>
      <c r="D797" s="9" t="n">
        <f aca="false">+Outflows!D797+Fees!D797+'Ongoing Cash Flows'!D797+'Terminal Value'!D797</f>
        <v>12437.931408573</v>
      </c>
      <c r="E797" s="9" t="n">
        <f aca="false">+Outflows!E797+Fees!E797+'Ongoing Cash Flows'!E797+'Terminal Value'!E797</f>
        <v>10448.8311256437</v>
      </c>
      <c r="F797" s="9" t="n">
        <f aca="false">+Outflows!F797+Fees!F797+'Ongoing Cash Flows'!F797+'Terminal Value'!F797</f>
        <v>9938.82619338862</v>
      </c>
      <c r="G797" s="9" t="n">
        <f aca="false">+Outflows!G797+Fees!G797+'Ongoing Cash Flows'!G797+'Terminal Value'!G797</f>
        <v>9702.21814454863</v>
      </c>
      <c r="H797" s="9" t="n">
        <f aca="false">+Outflows!H797+Fees!H797+'Ongoing Cash Flows'!H797+'Terminal Value'!H797</f>
        <v>8687.46843787997</v>
      </c>
      <c r="I797" s="9" t="n">
        <f aca="false">+Outflows!I797+Fees!I797+'Ongoing Cash Flows'!I797+'Terminal Value'!I797</f>
        <v>8526.17426762759</v>
      </c>
      <c r="J797" s="9" t="n">
        <f aca="false">+Outflows!J797+Fees!J797+'Ongoing Cash Flows'!J797+'Terminal Value'!J797</f>
        <v>8513.7400650926</v>
      </c>
      <c r="K797" s="9" t="n">
        <f aca="false">+Outflows!K797+Fees!K797+'Ongoing Cash Flows'!K797+'Terminal Value'!K797</f>
        <v>8504.90712101963</v>
      </c>
      <c r="L797" s="9" t="n">
        <f aca="false">+Outflows!L797+Fees!L797+'Ongoing Cash Flows'!L797+'Terminal Value'!L797</f>
        <v>8505.81213021219</v>
      </c>
      <c r="M797" s="9" t="n">
        <f aca="false">+Outflows!M797+Fees!M797+'Ongoing Cash Flows'!M797+'Terminal Value'!M797</f>
        <v>8478.12848671681</v>
      </c>
      <c r="N797" s="9" t="n">
        <f aca="false">+Outflows!N797+Fees!N797+'Ongoing Cash Flows'!N797+'Terminal Value'!N797</f>
        <v>8460.15939768029</v>
      </c>
      <c r="O797" s="9" t="n">
        <f aca="false">+Outflows!O797+Fees!O797+'Ongoing Cash Flows'!O797+'Terminal Value'!O797</f>
        <v>8134.35816958495</v>
      </c>
      <c r="P797" s="9" t="n">
        <f aca="false">+Outflows!P797+Fees!P797+'Ongoing Cash Flows'!P797+'Terminal Value'!P797</f>
        <v>8026.17691215446</v>
      </c>
      <c r="Q797" s="9" t="n">
        <f aca="false">+Outflows!Q797+Fees!Q797+'Ongoing Cash Flows'!Q797+'Terminal Value'!Q797</f>
        <v>7997.94312475735</v>
      </c>
      <c r="R797" s="9" t="n">
        <f aca="false">+Outflows!R797+Fees!R797+'Ongoing Cash Flows'!R797+'Terminal Value'!R797</f>
        <v>1172.41393873029</v>
      </c>
      <c r="S797" s="9" t="n">
        <f aca="false">+Outflows!S797+Fees!S797+'Ongoing Cash Flows'!S797+'Terminal Value'!S797</f>
        <v>0</v>
      </c>
      <c r="T797" s="9" t="n">
        <f aca="false">+Outflows!T797+Fees!T797+'Ongoing Cash Flows'!T797+'Terminal Value'!T797</f>
        <v>0</v>
      </c>
      <c r="U797" s="9" t="n">
        <f aca="false">+Outflows!U797+Fees!U797+'Ongoing Cash Flows'!U797+'Terminal Value'!U797</f>
        <v>0</v>
      </c>
      <c r="V797" s="9" t="n">
        <f aca="false">+Outflows!V797+Fees!V797+'Ongoing Cash Flows'!V797+'Terminal Value'!V797</f>
        <v>0</v>
      </c>
      <c r="W797" s="9" t="n">
        <f aca="false">+Outflows!W797+Fees!W797+'Ongoing Cash Flows'!W797+'Terminal Value'!W797</f>
        <v>0</v>
      </c>
      <c r="X797" s="9" t="n">
        <f aca="false">+Outflows!X797+Fees!X797+'Ongoing Cash Flows'!X797+'Terminal Value'!X797</f>
        <v>0</v>
      </c>
      <c r="Y797" s="9" t="n">
        <f aca="false">+Outflows!Y797+Fees!Y797+'Ongoing Cash Flows'!Y797+'Terminal Value'!Y797</f>
        <v>0</v>
      </c>
      <c r="Z797" s="9" t="n">
        <f aca="false">+Outflows!Z797+Fees!Z797+'Ongoing Cash Flows'!Z797+'Terminal Value'!Z797</f>
        <v>0</v>
      </c>
      <c r="AA797" s="9" t="n">
        <f aca="false">+Outflows!AA797+Fees!AA797+'Ongoing Cash Flows'!AA797+'Terminal Value'!AA797</f>
        <v>0</v>
      </c>
      <c r="AB797" s="9" t="n">
        <f aca="false">+Outflows!AB797+Fees!AB797+'Ongoing Cash Flows'!AB797+'Terminal Value'!AB797</f>
        <v>0</v>
      </c>
      <c r="AC797" s="9" t="n">
        <f aca="false">+Outflows!AC797+Fees!AC797+'Ongoing Cash Flows'!AC797+'Terminal Value'!AC797</f>
        <v>0</v>
      </c>
      <c r="AD797" s="9" t="n">
        <f aca="false">+Outflows!AD797+Fees!AD797+'Ongoing Cash Flows'!AD797+'Terminal Value'!AD797</f>
        <v>0</v>
      </c>
      <c r="AE797" s="9" t="n">
        <f aca="false">+Outflows!AE797+Fees!AE797+'Ongoing Cash Flows'!AE797+'Terminal Value'!AE797</f>
        <v>0</v>
      </c>
      <c r="AF797" s="9" t="n">
        <f aca="false">+Outflows!AF797+Fees!AF797+'Ongoing Cash Flows'!AF797+'Terminal Value'!AF797</f>
        <v>0</v>
      </c>
      <c r="AG797" s="9" t="n">
        <f aca="false">+Outflows!AG797+Fees!AG797+'Ongoing Cash Flows'!AG797+'Terminal Value'!AG797</f>
        <v>0</v>
      </c>
      <c r="AH797" s="9" t="n">
        <f aca="false">+Outflows!AH797+Fees!AH797+'Ongoing Cash Flows'!AH797+'Terminal Value'!AH797</f>
        <v>0</v>
      </c>
      <c r="AI797" s="9" t="n">
        <f aca="false">+Outflows!AI797+Fees!AI797+'Ongoing Cash Flows'!AI797+'Terminal Value'!AI797</f>
        <v>0</v>
      </c>
      <c r="AJ797" s="9" t="n">
        <f aca="false">+Outflows!AJ797+Fees!AJ797+'Ongoing Cash Flows'!AJ797+'Terminal Value'!AJ797</f>
        <v>0</v>
      </c>
      <c r="AK797" s="9"/>
      <c r="AL797" s="1"/>
      <c r="AM797" s="32"/>
      <c r="AN797" s="33" t="n">
        <f aca="false">IF(ISERROR(XIRR(B797:AJ797,IRRDates)),-1,XIRR(B797:AJ797,IRRDates))</f>
        <v>0.0483323657530001</v>
      </c>
      <c r="AO797" s="9" t="n">
        <f aca="false">SUMPRODUCT(B797:AJ797,PVRf)</f>
        <v>0</v>
      </c>
      <c r="AP797" s="9" t="n">
        <f aca="false">MIN(0,AO797-$AO$1004)^2</f>
        <v>0</v>
      </c>
      <c r="AQ797" s="9" t="n">
        <f aca="false">MAX(0,AO797-$AO$1004)^2</f>
        <v>0</v>
      </c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20"/>
      <c r="CM797" s="20"/>
      <c r="CN797" s="20"/>
      <c r="CO797" s="20"/>
      <c r="CP797" s="20"/>
    </row>
    <row r="798" customFormat="false" ht="11.25" hidden="false" customHeight="false" outlineLevel="0" collapsed="false">
      <c r="A798" s="1" t="n">
        <v>796</v>
      </c>
      <c r="B798" s="9" t="n">
        <f aca="false">+Outflows!B798+Fees!B798+'Ongoing Cash Flows'!B798+'Terminal Value'!B798</f>
        <v>-87606.4888345015</v>
      </c>
      <c r="C798" s="9" t="n">
        <f aca="false">+Outflows!C798+Fees!C798+'Ongoing Cash Flows'!C798+'Terminal Value'!C798</f>
        <v>13972.1594025069</v>
      </c>
      <c r="D798" s="9" t="n">
        <f aca="false">+Outflows!D798+Fees!D798+'Ongoing Cash Flows'!D798+'Terminal Value'!D798</f>
        <v>11905.5206908247</v>
      </c>
      <c r="E798" s="9" t="n">
        <f aca="false">+Outflows!E798+Fees!E798+'Ongoing Cash Flows'!E798+'Terminal Value'!E798</f>
        <v>9914.8630145056</v>
      </c>
      <c r="F798" s="9" t="n">
        <f aca="false">+Outflows!F798+Fees!F798+'Ongoing Cash Flows'!F798+'Terminal Value'!F798</f>
        <v>9484.65499964205</v>
      </c>
      <c r="G798" s="9" t="n">
        <f aca="false">+Outflows!G798+Fees!G798+'Ongoing Cash Flows'!G798+'Terminal Value'!G798</f>
        <v>9123.50381643627</v>
      </c>
      <c r="H798" s="9" t="n">
        <f aca="false">+Outflows!H798+Fees!H798+'Ongoing Cash Flows'!H798+'Terminal Value'!H798</f>
        <v>8333.51456876973</v>
      </c>
      <c r="I798" s="9" t="n">
        <f aca="false">+Outflows!I798+Fees!I798+'Ongoing Cash Flows'!I798+'Terminal Value'!I798</f>
        <v>8190.96915883941</v>
      </c>
      <c r="J798" s="9" t="n">
        <f aca="false">+Outflows!J798+Fees!J798+'Ongoing Cash Flows'!J798+'Terminal Value'!J798</f>
        <v>8178.53495630442</v>
      </c>
      <c r="K798" s="9" t="n">
        <f aca="false">+Outflows!K798+Fees!K798+'Ongoing Cash Flows'!K798+'Terminal Value'!K798</f>
        <v>8169.13386797926</v>
      </c>
      <c r="L798" s="9" t="n">
        <f aca="false">+Outflows!L798+Fees!L798+'Ongoing Cash Flows'!L798+'Terminal Value'!L798</f>
        <v>8170.60702142401</v>
      </c>
      <c r="M798" s="9" t="n">
        <f aca="false">+Outflows!M798+Fees!M798+'Ongoing Cash Flows'!M798+'Terminal Value'!M798</f>
        <v>8142.35523367644</v>
      </c>
      <c r="N798" s="9" t="n">
        <f aca="false">+Outflows!N798+Fees!N798+'Ongoing Cash Flows'!N798+'Terminal Value'!N798</f>
        <v>8124.9542888921</v>
      </c>
      <c r="O798" s="9" t="n">
        <f aca="false">+Outflows!O798+Fees!O798+'Ongoing Cash Flows'!O798+'Terminal Value'!O798</f>
        <v>7798.58491654458</v>
      </c>
      <c r="P798" s="9" t="n">
        <f aca="false">+Outflows!P798+Fees!P798+'Ongoing Cash Flows'!P798+'Terminal Value'!P798</f>
        <v>7690.97180336628</v>
      </c>
      <c r="Q798" s="9" t="n">
        <f aca="false">+Outflows!Q798+Fees!Q798+'Ongoing Cash Flows'!Q798+'Terminal Value'!Q798</f>
        <v>7662.16987171698</v>
      </c>
      <c r="R798" s="9" t="n">
        <f aca="false">+Outflows!R798+Fees!R798+'Ongoing Cash Flows'!R798+'Terminal Value'!R798</f>
        <v>1004.8113843362</v>
      </c>
      <c r="S798" s="9" t="n">
        <f aca="false">+Outflows!S798+Fees!S798+'Ongoing Cash Flows'!S798+'Terminal Value'!S798</f>
        <v>0</v>
      </c>
      <c r="T798" s="9" t="n">
        <f aca="false">+Outflows!T798+Fees!T798+'Ongoing Cash Flows'!T798+'Terminal Value'!T798</f>
        <v>0</v>
      </c>
      <c r="U798" s="9" t="n">
        <f aca="false">+Outflows!U798+Fees!U798+'Ongoing Cash Flows'!U798+'Terminal Value'!U798</f>
        <v>0</v>
      </c>
      <c r="V798" s="9" t="n">
        <f aca="false">+Outflows!V798+Fees!V798+'Ongoing Cash Flows'!V798+'Terminal Value'!V798</f>
        <v>0</v>
      </c>
      <c r="W798" s="9" t="n">
        <f aca="false">+Outflows!W798+Fees!W798+'Ongoing Cash Flows'!W798+'Terminal Value'!W798</f>
        <v>0</v>
      </c>
      <c r="X798" s="9" t="n">
        <f aca="false">+Outflows!X798+Fees!X798+'Ongoing Cash Flows'!X798+'Terminal Value'!X798</f>
        <v>0</v>
      </c>
      <c r="Y798" s="9" t="n">
        <f aca="false">+Outflows!Y798+Fees!Y798+'Ongoing Cash Flows'!Y798+'Terminal Value'!Y798</f>
        <v>0</v>
      </c>
      <c r="Z798" s="9" t="n">
        <f aca="false">+Outflows!Z798+Fees!Z798+'Ongoing Cash Flows'!Z798+'Terminal Value'!Z798</f>
        <v>0</v>
      </c>
      <c r="AA798" s="9" t="n">
        <f aca="false">+Outflows!AA798+Fees!AA798+'Ongoing Cash Flows'!AA798+'Terminal Value'!AA798</f>
        <v>0</v>
      </c>
      <c r="AB798" s="9" t="n">
        <f aca="false">+Outflows!AB798+Fees!AB798+'Ongoing Cash Flows'!AB798+'Terminal Value'!AB798</f>
        <v>0</v>
      </c>
      <c r="AC798" s="9" t="n">
        <f aca="false">+Outflows!AC798+Fees!AC798+'Ongoing Cash Flows'!AC798+'Terminal Value'!AC798</f>
        <v>0</v>
      </c>
      <c r="AD798" s="9" t="n">
        <f aca="false">+Outflows!AD798+Fees!AD798+'Ongoing Cash Flows'!AD798+'Terminal Value'!AD798</f>
        <v>0</v>
      </c>
      <c r="AE798" s="9" t="n">
        <f aca="false">+Outflows!AE798+Fees!AE798+'Ongoing Cash Flows'!AE798+'Terminal Value'!AE798</f>
        <v>0</v>
      </c>
      <c r="AF798" s="9" t="n">
        <f aca="false">+Outflows!AF798+Fees!AF798+'Ongoing Cash Flows'!AF798+'Terminal Value'!AF798</f>
        <v>0</v>
      </c>
      <c r="AG798" s="9" t="n">
        <f aca="false">+Outflows!AG798+Fees!AG798+'Ongoing Cash Flows'!AG798+'Terminal Value'!AG798</f>
        <v>0</v>
      </c>
      <c r="AH798" s="9" t="n">
        <f aca="false">+Outflows!AH798+Fees!AH798+'Ongoing Cash Flows'!AH798+'Terminal Value'!AH798</f>
        <v>0</v>
      </c>
      <c r="AI798" s="9" t="n">
        <f aca="false">+Outflows!AI798+Fees!AI798+'Ongoing Cash Flows'!AI798+'Terminal Value'!AI798</f>
        <v>0</v>
      </c>
      <c r="AJ798" s="9" t="n">
        <f aca="false">+Outflows!AJ798+Fees!AJ798+'Ongoing Cash Flows'!AJ798+'Terminal Value'!AJ798</f>
        <v>0</v>
      </c>
      <c r="AK798" s="9"/>
      <c r="AL798" s="1"/>
      <c r="AM798" s="32"/>
      <c r="AN798" s="33" t="n">
        <f aca="false">IF(ISERROR(XIRR(B798:AJ798,IRRDates)),-1,XIRR(B798:AJ798,IRRDates))</f>
        <v>0.0669505936853229</v>
      </c>
      <c r="AO798" s="9" t="n">
        <f aca="false">SUMPRODUCT(B798:AJ798,PVRf)</f>
        <v>0</v>
      </c>
      <c r="AP798" s="9" t="n">
        <f aca="false">MIN(0,AO798-$AO$1004)^2</f>
        <v>0</v>
      </c>
      <c r="AQ798" s="9" t="n">
        <f aca="false">MAX(0,AO798-$AO$1004)^2</f>
        <v>0</v>
      </c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20"/>
      <c r="CM798" s="20"/>
      <c r="CN798" s="20"/>
      <c r="CO798" s="20"/>
      <c r="CP798" s="20"/>
    </row>
    <row r="799" customFormat="false" ht="11.25" hidden="false" customHeight="false" outlineLevel="0" collapsed="false">
      <c r="A799" s="1" t="n">
        <v>797</v>
      </c>
      <c r="B799" s="9" t="n">
        <f aca="false">+Outflows!B799+Fees!B799+'Ongoing Cash Flows'!B799+'Terminal Value'!B799</f>
        <v>-93732.1313305349</v>
      </c>
      <c r="C799" s="9" t="n">
        <f aca="false">+Outflows!C799+Fees!C799+'Ongoing Cash Flows'!C799+'Terminal Value'!C799</f>
        <v>14199.8594338836</v>
      </c>
      <c r="D799" s="9" t="n">
        <f aca="false">+Outflows!D799+Fees!D799+'Ongoing Cash Flows'!D799+'Terminal Value'!D799</f>
        <v>12220.5712411058</v>
      </c>
      <c r="E799" s="9" t="n">
        <f aca="false">+Outflows!E799+Fees!E799+'Ongoing Cash Flows'!E799+'Terminal Value'!E799</f>
        <v>10125.2781823733</v>
      </c>
      <c r="F799" s="9" t="n">
        <f aca="false">+Outflows!F799+Fees!F799+'Ongoing Cash Flows'!F799+'Terminal Value'!F799</f>
        <v>9772.38051176412</v>
      </c>
      <c r="G799" s="9" t="n">
        <f aca="false">+Outflows!G799+Fees!G799+'Ongoing Cash Flows'!G799+'Terminal Value'!G799</f>
        <v>9474.01757671359</v>
      </c>
      <c r="H799" s="9" t="n">
        <f aca="false">+Outflows!H799+Fees!H799+'Ongoing Cash Flows'!H799+'Terminal Value'!H799</f>
        <v>8481.89135146285</v>
      </c>
      <c r="I799" s="9" t="n">
        <f aca="false">+Outflows!I799+Fees!I799+'Ongoing Cash Flows'!I799+'Terminal Value'!I799</f>
        <v>8331.48649718441</v>
      </c>
      <c r="J799" s="9" t="n">
        <f aca="false">+Outflows!J799+Fees!J799+'Ongoing Cash Flows'!J799+'Terminal Value'!J799</f>
        <v>8319.05229464942</v>
      </c>
      <c r="K799" s="9" t="n">
        <f aca="false">+Outflows!K799+Fees!K799+'Ongoing Cash Flows'!K799+'Terminal Value'!K799</f>
        <v>8309.88937130452</v>
      </c>
      <c r="L799" s="9" t="n">
        <f aca="false">+Outflows!L799+Fees!L799+'Ongoing Cash Flows'!L799+'Terminal Value'!L799</f>
        <v>8311.12435976902</v>
      </c>
      <c r="M799" s="9" t="n">
        <f aca="false">+Outflows!M799+Fees!M799+'Ongoing Cash Flows'!M799+'Terminal Value'!M799</f>
        <v>8283.11073700169</v>
      </c>
      <c r="N799" s="9" t="n">
        <f aca="false">+Outflows!N799+Fees!N799+'Ongoing Cash Flows'!N799+'Terminal Value'!N799</f>
        <v>8265.47162723711</v>
      </c>
      <c r="O799" s="9" t="n">
        <f aca="false">+Outflows!O799+Fees!O799+'Ongoing Cash Flows'!O799+'Terminal Value'!O799</f>
        <v>7939.34041986983</v>
      </c>
      <c r="P799" s="9" t="n">
        <f aca="false">+Outflows!P799+Fees!P799+'Ongoing Cash Flows'!P799+'Terminal Value'!P799</f>
        <v>7831.48914171129</v>
      </c>
      <c r="Q799" s="9" t="n">
        <f aca="false">+Outflows!Q799+Fees!Q799+'Ongoing Cash Flows'!Q799+'Terminal Value'!Q799</f>
        <v>7802.92537504224</v>
      </c>
      <c r="R799" s="9" t="n">
        <f aca="false">+Outflows!R799+Fees!R799+'Ongoing Cash Flows'!R799+'Terminal Value'!R799</f>
        <v>1075.0700535087</v>
      </c>
      <c r="S799" s="9" t="n">
        <f aca="false">+Outflows!S799+Fees!S799+'Ongoing Cash Flows'!S799+'Terminal Value'!S799</f>
        <v>0</v>
      </c>
      <c r="T799" s="9" t="n">
        <f aca="false">+Outflows!T799+Fees!T799+'Ongoing Cash Flows'!T799+'Terminal Value'!T799</f>
        <v>0</v>
      </c>
      <c r="U799" s="9" t="n">
        <f aca="false">+Outflows!U799+Fees!U799+'Ongoing Cash Flows'!U799+'Terminal Value'!U799</f>
        <v>0</v>
      </c>
      <c r="V799" s="9" t="n">
        <f aca="false">+Outflows!V799+Fees!V799+'Ongoing Cash Flows'!V799+'Terminal Value'!V799</f>
        <v>0</v>
      </c>
      <c r="W799" s="9" t="n">
        <f aca="false">+Outflows!W799+Fees!W799+'Ongoing Cash Flows'!W799+'Terminal Value'!W799</f>
        <v>0</v>
      </c>
      <c r="X799" s="9" t="n">
        <f aca="false">+Outflows!X799+Fees!X799+'Ongoing Cash Flows'!X799+'Terminal Value'!X799</f>
        <v>0</v>
      </c>
      <c r="Y799" s="9" t="n">
        <f aca="false">+Outflows!Y799+Fees!Y799+'Ongoing Cash Flows'!Y799+'Terminal Value'!Y799</f>
        <v>0</v>
      </c>
      <c r="Z799" s="9" t="n">
        <f aca="false">+Outflows!Z799+Fees!Z799+'Ongoing Cash Flows'!Z799+'Terminal Value'!Z799</f>
        <v>0</v>
      </c>
      <c r="AA799" s="9" t="n">
        <f aca="false">+Outflows!AA799+Fees!AA799+'Ongoing Cash Flows'!AA799+'Terminal Value'!AA799</f>
        <v>0</v>
      </c>
      <c r="AB799" s="9" t="n">
        <f aca="false">+Outflows!AB799+Fees!AB799+'Ongoing Cash Flows'!AB799+'Terminal Value'!AB799</f>
        <v>0</v>
      </c>
      <c r="AC799" s="9" t="n">
        <f aca="false">+Outflows!AC799+Fees!AC799+'Ongoing Cash Flows'!AC799+'Terminal Value'!AC799</f>
        <v>0</v>
      </c>
      <c r="AD799" s="9" t="n">
        <f aca="false">+Outflows!AD799+Fees!AD799+'Ongoing Cash Flows'!AD799+'Terminal Value'!AD799</f>
        <v>0</v>
      </c>
      <c r="AE799" s="9" t="n">
        <f aca="false">+Outflows!AE799+Fees!AE799+'Ongoing Cash Flows'!AE799+'Terminal Value'!AE799</f>
        <v>0</v>
      </c>
      <c r="AF799" s="9" t="n">
        <f aca="false">+Outflows!AF799+Fees!AF799+'Ongoing Cash Flows'!AF799+'Terminal Value'!AF799</f>
        <v>0</v>
      </c>
      <c r="AG799" s="9" t="n">
        <f aca="false">+Outflows!AG799+Fees!AG799+'Ongoing Cash Flows'!AG799+'Terminal Value'!AG799</f>
        <v>0</v>
      </c>
      <c r="AH799" s="9" t="n">
        <f aca="false">+Outflows!AH799+Fees!AH799+'Ongoing Cash Flows'!AH799+'Terminal Value'!AH799</f>
        <v>0</v>
      </c>
      <c r="AI799" s="9" t="n">
        <f aca="false">+Outflows!AI799+Fees!AI799+'Ongoing Cash Flows'!AI799+'Terminal Value'!AI799</f>
        <v>0</v>
      </c>
      <c r="AJ799" s="9" t="n">
        <f aca="false">+Outflows!AJ799+Fees!AJ799+'Ongoing Cash Flows'!AJ799+'Terminal Value'!AJ799</f>
        <v>0</v>
      </c>
      <c r="AK799" s="9"/>
      <c r="AL799" s="1"/>
      <c r="AM799" s="32"/>
      <c r="AN799" s="33" t="n">
        <f aca="false">IF(ISERROR(XIRR(B799:AJ799,IRRDates)),-1,XIRR(B799:AJ799,IRRDates))</f>
        <v>0.0590469901764989</v>
      </c>
      <c r="AO799" s="9" t="n">
        <f aca="false">SUMPRODUCT(B799:AJ799,PVRf)</f>
        <v>0</v>
      </c>
      <c r="AP799" s="9" t="n">
        <f aca="false">MIN(0,AO799-$AO$1004)^2</f>
        <v>0</v>
      </c>
      <c r="AQ799" s="9" t="n">
        <f aca="false">MAX(0,AO799-$AO$1004)^2</f>
        <v>0</v>
      </c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20"/>
      <c r="CM799" s="20"/>
      <c r="CN799" s="20"/>
      <c r="CO799" s="20"/>
      <c r="CP799" s="20"/>
    </row>
    <row r="800" customFormat="false" ht="11.25" hidden="false" customHeight="false" outlineLevel="0" collapsed="false">
      <c r="A800" s="1" t="n">
        <v>798</v>
      </c>
      <c r="B800" s="9" t="n">
        <f aca="false">+Outflows!B800+Fees!B800+'Ongoing Cash Flows'!B800+'Terminal Value'!B800</f>
        <v>-90611.4066973847</v>
      </c>
      <c r="C800" s="9" t="n">
        <f aca="false">+Outflows!C800+Fees!C800+'Ongoing Cash Flows'!C800+'Terminal Value'!C800</f>
        <v>14056.7673022134</v>
      </c>
      <c r="D800" s="9" t="n">
        <f aca="false">+Outflows!D800+Fees!D800+'Ongoing Cash Flows'!D800+'Terminal Value'!D800</f>
        <v>11914.818724764</v>
      </c>
      <c r="E800" s="9" t="n">
        <f aca="false">+Outflows!E800+Fees!E800+'Ongoing Cash Flows'!E800+'Terminal Value'!E800</f>
        <v>10033.8584073891</v>
      </c>
      <c r="F800" s="9" t="n">
        <f aca="false">+Outflows!F800+Fees!F800+'Ongoing Cash Flows'!F800+'Terminal Value'!F800</f>
        <v>9643.35183647851</v>
      </c>
      <c r="G800" s="9" t="n">
        <f aca="false">+Outflows!G800+Fees!G800+'Ongoing Cash Flows'!G800+'Terminal Value'!G800</f>
        <v>9284.27420869331</v>
      </c>
      <c r="H800" s="9" t="n">
        <f aca="false">+Outflows!H800+Fees!H800+'Ongoing Cash Flows'!H800+'Terminal Value'!H800</f>
        <v>8406.30041042478</v>
      </c>
      <c r="I800" s="9" t="n">
        <f aca="false">+Outflows!I800+Fees!I800+'Ongoing Cash Flows'!I800+'Terminal Value'!I800</f>
        <v>8259.89957067966</v>
      </c>
      <c r="J800" s="9" t="n">
        <f aca="false">+Outflows!J800+Fees!J800+'Ongoing Cash Flows'!J800+'Terminal Value'!J800</f>
        <v>8247.46536814467</v>
      </c>
      <c r="K800" s="9" t="n">
        <f aca="false">+Outflows!K800+Fees!K800+'Ongoing Cash Flows'!K800+'Terminal Value'!K800</f>
        <v>8238.18111102602</v>
      </c>
      <c r="L800" s="9" t="n">
        <f aca="false">+Outflows!L800+Fees!L800+'Ongoing Cash Flows'!L800+'Terminal Value'!L800</f>
        <v>8239.53743326426</v>
      </c>
      <c r="M800" s="9" t="n">
        <f aca="false">+Outflows!M800+Fees!M800+'Ongoing Cash Flows'!M800+'Terminal Value'!M800</f>
        <v>8211.4024767232</v>
      </c>
      <c r="N800" s="9" t="n">
        <f aca="false">+Outflows!N800+Fees!N800+'Ongoing Cash Flows'!N800+'Terminal Value'!N800</f>
        <v>8193.88470073235</v>
      </c>
      <c r="O800" s="9" t="n">
        <f aca="false">+Outflows!O800+Fees!O800+'Ongoing Cash Flows'!O800+'Terminal Value'!O800</f>
        <v>7867.63215959134</v>
      </c>
      <c r="P800" s="9" t="n">
        <f aca="false">+Outflows!P800+Fees!P800+'Ongoing Cash Flows'!P800+'Terminal Value'!P800</f>
        <v>7759.90221520653</v>
      </c>
      <c r="Q800" s="9" t="n">
        <f aca="false">+Outflows!Q800+Fees!Q800+'Ongoing Cash Flows'!Q800+'Terminal Value'!Q800</f>
        <v>7731.21711476374</v>
      </c>
      <c r="R800" s="9" t="n">
        <f aca="false">+Outflows!R800+Fees!R800+'Ongoing Cash Flows'!R800+'Terminal Value'!R800</f>
        <v>1039.27659025632</v>
      </c>
      <c r="S800" s="9" t="n">
        <f aca="false">+Outflows!S800+Fees!S800+'Ongoing Cash Flows'!S800+'Terminal Value'!S800</f>
        <v>0</v>
      </c>
      <c r="T800" s="9" t="n">
        <f aca="false">+Outflows!T800+Fees!T800+'Ongoing Cash Flows'!T800+'Terminal Value'!T800</f>
        <v>0</v>
      </c>
      <c r="U800" s="9" t="n">
        <f aca="false">+Outflows!U800+Fees!U800+'Ongoing Cash Flows'!U800+'Terminal Value'!U800</f>
        <v>0</v>
      </c>
      <c r="V800" s="9" t="n">
        <f aca="false">+Outflows!V800+Fees!V800+'Ongoing Cash Flows'!V800+'Terminal Value'!V800</f>
        <v>0</v>
      </c>
      <c r="W800" s="9" t="n">
        <f aca="false">+Outflows!W800+Fees!W800+'Ongoing Cash Flows'!W800+'Terminal Value'!W800</f>
        <v>0</v>
      </c>
      <c r="X800" s="9" t="n">
        <f aca="false">+Outflows!X800+Fees!X800+'Ongoing Cash Flows'!X800+'Terminal Value'!X800</f>
        <v>0</v>
      </c>
      <c r="Y800" s="9" t="n">
        <f aca="false">+Outflows!Y800+Fees!Y800+'Ongoing Cash Flows'!Y800+'Terminal Value'!Y800</f>
        <v>0</v>
      </c>
      <c r="Z800" s="9" t="n">
        <f aca="false">+Outflows!Z800+Fees!Z800+'Ongoing Cash Flows'!Z800+'Terminal Value'!Z800</f>
        <v>0</v>
      </c>
      <c r="AA800" s="9" t="n">
        <f aca="false">+Outflows!AA800+Fees!AA800+'Ongoing Cash Flows'!AA800+'Terminal Value'!AA800</f>
        <v>0</v>
      </c>
      <c r="AB800" s="9" t="n">
        <f aca="false">+Outflows!AB800+Fees!AB800+'Ongoing Cash Flows'!AB800+'Terminal Value'!AB800</f>
        <v>0</v>
      </c>
      <c r="AC800" s="9" t="n">
        <f aca="false">+Outflows!AC800+Fees!AC800+'Ongoing Cash Flows'!AC800+'Terminal Value'!AC800</f>
        <v>0</v>
      </c>
      <c r="AD800" s="9" t="n">
        <f aca="false">+Outflows!AD800+Fees!AD800+'Ongoing Cash Flows'!AD800+'Terminal Value'!AD800</f>
        <v>0</v>
      </c>
      <c r="AE800" s="9" t="n">
        <f aca="false">+Outflows!AE800+Fees!AE800+'Ongoing Cash Flows'!AE800+'Terminal Value'!AE800</f>
        <v>0</v>
      </c>
      <c r="AF800" s="9" t="n">
        <f aca="false">+Outflows!AF800+Fees!AF800+'Ongoing Cash Flows'!AF800+'Terminal Value'!AF800</f>
        <v>0</v>
      </c>
      <c r="AG800" s="9" t="n">
        <f aca="false">+Outflows!AG800+Fees!AG800+'Ongoing Cash Flows'!AG800+'Terminal Value'!AG800</f>
        <v>0</v>
      </c>
      <c r="AH800" s="9" t="n">
        <f aca="false">+Outflows!AH800+Fees!AH800+'Ongoing Cash Flows'!AH800+'Terminal Value'!AH800</f>
        <v>0</v>
      </c>
      <c r="AI800" s="9" t="n">
        <f aca="false">+Outflows!AI800+Fees!AI800+'Ongoing Cash Flows'!AI800+'Terminal Value'!AI800</f>
        <v>0</v>
      </c>
      <c r="AJ800" s="9" t="n">
        <f aca="false">+Outflows!AJ800+Fees!AJ800+'Ongoing Cash Flows'!AJ800+'Terminal Value'!AJ800</f>
        <v>0</v>
      </c>
      <c r="AK800" s="9"/>
      <c r="AL800" s="1"/>
      <c r="AM800" s="32"/>
      <c r="AN800" s="33" t="n">
        <f aca="false">IF(ISERROR(XIRR(B800:AJ800,IRRDates)),-1,XIRR(B800:AJ800,IRRDates))</f>
        <v>0.0627032903725203</v>
      </c>
      <c r="AO800" s="9" t="n">
        <f aca="false">SUMPRODUCT(B800:AJ800,PVRf)</f>
        <v>0</v>
      </c>
      <c r="AP800" s="9" t="n">
        <f aca="false">MIN(0,AO800-$AO$1004)^2</f>
        <v>0</v>
      </c>
      <c r="AQ800" s="9" t="n">
        <f aca="false">MAX(0,AO800-$AO$1004)^2</f>
        <v>0</v>
      </c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20"/>
      <c r="CM800" s="20"/>
      <c r="CN800" s="20"/>
      <c r="CO800" s="20"/>
      <c r="CP800" s="20"/>
    </row>
    <row r="801" customFormat="false" ht="11.25" hidden="false" customHeight="false" outlineLevel="0" collapsed="false">
      <c r="A801" s="1" t="n">
        <v>799</v>
      </c>
      <c r="B801" s="9" t="n">
        <f aca="false">+Outflows!B801+Fees!B801+'Ongoing Cash Flows'!B801+'Terminal Value'!B801</f>
        <v>-98867.9049536623</v>
      </c>
      <c r="C801" s="9" t="n">
        <f aca="false">+Outflows!C801+Fees!C801+'Ongoing Cash Flows'!C801+'Terminal Value'!C801</f>
        <v>14265.460926949</v>
      </c>
      <c r="D801" s="9" t="n">
        <f aca="false">+Outflows!D801+Fees!D801+'Ongoing Cash Flows'!D801+'Terminal Value'!D801</f>
        <v>12276.1415018932</v>
      </c>
      <c r="E801" s="9" t="n">
        <f aca="false">+Outflows!E801+Fees!E801+'Ongoing Cash Flows'!E801+'Terminal Value'!E801</f>
        <v>10327.0955024368</v>
      </c>
      <c r="F801" s="9" t="n">
        <f aca="false">+Outflows!F801+Fees!F801+'Ongoing Cash Flows'!F801+'Terminal Value'!F801</f>
        <v>9837.35270483962</v>
      </c>
      <c r="G801" s="9" t="n">
        <f aca="false">+Outflows!G801+Fees!G801+'Ongoing Cash Flows'!G801+'Terminal Value'!G801</f>
        <v>9689.13539102804</v>
      </c>
      <c r="H801" s="9" t="n">
        <f aca="false">+Outflows!H801+Fees!H801+'Ongoing Cash Flows'!H801+'Terminal Value'!H801</f>
        <v>8606.29129274791</v>
      </c>
      <c r="I801" s="9" t="n">
        <f aca="false">+Outflows!I801+Fees!I801+'Ongoing Cash Flows'!I801+'Terminal Value'!I801</f>
        <v>8449.29703548006</v>
      </c>
      <c r="J801" s="9" t="n">
        <f aca="false">+Outflows!J801+Fees!J801+'Ongoing Cash Flows'!J801+'Terminal Value'!J801</f>
        <v>8436.86283294507</v>
      </c>
      <c r="K801" s="9" t="n">
        <f aca="false">+Outflows!K801+Fees!K801+'Ongoing Cash Flows'!K801+'Terminal Value'!K801</f>
        <v>8427.89958847863</v>
      </c>
      <c r="L801" s="9" t="n">
        <f aca="false">+Outflows!L801+Fees!L801+'Ongoing Cash Flows'!L801+'Terminal Value'!L801</f>
        <v>8428.93489806466</v>
      </c>
      <c r="M801" s="9" t="n">
        <f aca="false">+Outflows!M801+Fees!M801+'Ongoing Cash Flows'!M801+'Terminal Value'!M801</f>
        <v>8401.1209541758</v>
      </c>
      <c r="N801" s="9" t="n">
        <f aca="false">+Outflows!N801+Fees!N801+'Ongoing Cash Flows'!N801+'Terminal Value'!N801</f>
        <v>8383.28216553275</v>
      </c>
      <c r="O801" s="9" t="n">
        <f aca="false">+Outflows!O801+Fees!O801+'Ongoing Cash Flows'!O801+'Terminal Value'!O801</f>
        <v>8057.35063704394</v>
      </c>
      <c r="P801" s="9" t="n">
        <f aca="false">+Outflows!P801+Fees!P801+'Ongoing Cash Flows'!P801+'Terminal Value'!P801</f>
        <v>7949.29968000693</v>
      </c>
      <c r="Q801" s="9" t="n">
        <f aca="false">+Outflows!Q801+Fees!Q801+'Ongoing Cash Flows'!Q801+'Terminal Value'!Q801</f>
        <v>7920.93559221635</v>
      </c>
      <c r="R801" s="9" t="n">
        <f aca="false">+Outflows!R801+Fees!R801+'Ongoing Cash Flows'!R801+'Terminal Value'!R801</f>
        <v>1133.97532265652</v>
      </c>
      <c r="S801" s="9" t="n">
        <f aca="false">+Outflows!S801+Fees!S801+'Ongoing Cash Flows'!S801+'Terminal Value'!S801</f>
        <v>0</v>
      </c>
      <c r="T801" s="9" t="n">
        <f aca="false">+Outflows!T801+Fees!T801+'Ongoing Cash Flows'!T801+'Terminal Value'!T801</f>
        <v>0</v>
      </c>
      <c r="U801" s="9" t="n">
        <f aca="false">+Outflows!U801+Fees!U801+'Ongoing Cash Flows'!U801+'Terminal Value'!U801</f>
        <v>0</v>
      </c>
      <c r="V801" s="9" t="n">
        <f aca="false">+Outflows!V801+Fees!V801+'Ongoing Cash Flows'!V801+'Terminal Value'!V801</f>
        <v>0</v>
      </c>
      <c r="W801" s="9" t="n">
        <f aca="false">+Outflows!W801+Fees!W801+'Ongoing Cash Flows'!W801+'Terminal Value'!W801</f>
        <v>0</v>
      </c>
      <c r="X801" s="9" t="n">
        <f aca="false">+Outflows!X801+Fees!X801+'Ongoing Cash Flows'!X801+'Terminal Value'!X801</f>
        <v>0</v>
      </c>
      <c r="Y801" s="9" t="n">
        <f aca="false">+Outflows!Y801+Fees!Y801+'Ongoing Cash Flows'!Y801+'Terminal Value'!Y801</f>
        <v>0</v>
      </c>
      <c r="Z801" s="9" t="n">
        <f aca="false">+Outflows!Z801+Fees!Z801+'Ongoing Cash Flows'!Z801+'Terminal Value'!Z801</f>
        <v>0</v>
      </c>
      <c r="AA801" s="9" t="n">
        <f aca="false">+Outflows!AA801+Fees!AA801+'Ongoing Cash Flows'!AA801+'Terminal Value'!AA801</f>
        <v>0</v>
      </c>
      <c r="AB801" s="9" t="n">
        <f aca="false">+Outflows!AB801+Fees!AB801+'Ongoing Cash Flows'!AB801+'Terminal Value'!AB801</f>
        <v>0</v>
      </c>
      <c r="AC801" s="9" t="n">
        <f aca="false">+Outflows!AC801+Fees!AC801+'Ongoing Cash Flows'!AC801+'Terminal Value'!AC801</f>
        <v>0</v>
      </c>
      <c r="AD801" s="9" t="n">
        <f aca="false">+Outflows!AD801+Fees!AD801+'Ongoing Cash Flows'!AD801+'Terminal Value'!AD801</f>
        <v>0</v>
      </c>
      <c r="AE801" s="9" t="n">
        <f aca="false">+Outflows!AE801+Fees!AE801+'Ongoing Cash Flows'!AE801+'Terminal Value'!AE801</f>
        <v>0</v>
      </c>
      <c r="AF801" s="9" t="n">
        <f aca="false">+Outflows!AF801+Fees!AF801+'Ongoing Cash Flows'!AF801+'Terminal Value'!AF801</f>
        <v>0</v>
      </c>
      <c r="AG801" s="9" t="n">
        <f aca="false">+Outflows!AG801+Fees!AG801+'Ongoing Cash Flows'!AG801+'Terminal Value'!AG801</f>
        <v>0</v>
      </c>
      <c r="AH801" s="9" t="n">
        <f aca="false">+Outflows!AH801+Fees!AH801+'Ongoing Cash Flows'!AH801+'Terminal Value'!AH801</f>
        <v>0</v>
      </c>
      <c r="AI801" s="9" t="n">
        <f aca="false">+Outflows!AI801+Fees!AI801+'Ongoing Cash Flows'!AI801+'Terminal Value'!AI801</f>
        <v>0</v>
      </c>
      <c r="AJ801" s="9" t="n">
        <f aca="false">+Outflows!AJ801+Fees!AJ801+'Ongoing Cash Flows'!AJ801+'Terminal Value'!AJ801</f>
        <v>0</v>
      </c>
      <c r="AK801" s="9"/>
      <c r="AL801" s="1"/>
      <c r="AM801" s="32"/>
      <c r="AN801" s="33" t="n">
        <f aca="false">IF(ISERROR(XIRR(B801:AJ801,IRRDates)),-1,XIRR(B801:AJ801,IRRDates))</f>
        <v>0.0522600528620932</v>
      </c>
      <c r="AO801" s="9" t="n">
        <f aca="false">SUMPRODUCT(B801:AJ801,PVRf)</f>
        <v>0</v>
      </c>
      <c r="AP801" s="9" t="n">
        <f aca="false">MIN(0,AO801-$AO$1004)^2</f>
        <v>0</v>
      </c>
      <c r="AQ801" s="9" t="n">
        <f aca="false">MAX(0,AO801-$AO$1004)^2</f>
        <v>0</v>
      </c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20"/>
      <c r="CM801" s="20"/>
      <c r="CN801" s="20"/>
      <c r="CO801" s="20"/>
      <c r="CP801" s="20"/>
    </row>
    <row r="802" customFormat="false" ht="11.25" hidden="false" customHeight="false" outlineLevel="0" collapsed="false">
      <c r="A802" s="1" t="n">
        <v>800</v>
      </c>
      <c r="B802" s="9" t="n">
        <f aca="false">+Outflows!B802+Fees!B802+'Ongoing Cash Flows'!B802+'Terminal Value'!B802</f>
        <v>-89719.8945656884</v>
      </c>
      <c r="C802" s="9" t="n">
        <f aca="false">+Outflows!C802+Fees!C802+'Ongoing Cash Flows'!C802+'Terminal Value'!C802</f>
        <v>14107.2059468964</v>
      </c>
      <c r="D802" s="9" t="n">
        <f aca="false">+Outflows!D802+Fees!D802+'Ongoing Cash Flows'!D802+'Terminal Value'!D802</f>
        <v>12036.709557314</v>
      </c>
      <c r="E802" s="9" t="n">
        <f aca="false">+Outflows!E802+Fees!E802+'Ongoing Cash Flows'!E802+'Terminal Value'!E802</f>
        <v>9949.81501837859</v>
      </c>
      <c r="F802" s="9" t="n">
        <f aca="false">+Outflows!F802+Fees!F802+'Ongoing Cash Flows'!F802+'Terminal Value'!F802</f>
        <v>9666.32754352843</v>
      </c>
      <c r="G802" s="9" t="n">
        <f aca="false">+Outflows!G802+Fees!G802+'Ongoing Cash Flows'!G802+'Terminal Value'!G802</f>
        <v>9291.5032035805</v>
      </c>
      <c r="H802" s="9" t="n">
        <f aca="false">+Outflows!H802+Fees!H802+'Ongoing Cash Flows'!H802+'Terminal Value'!H802</f>
        <v>8384.70598960792</v>
      </c>
      <c r="I802" s="9" t="n">
        <f aca="false">+Outflows!I802+Fees!I802+'Ongoing Cash Flows'!I802+'Terminal Value'!I802</f>
        <v>8239.44899558825</v>
      </c>
      <c r="J802" s="9" t="n">
        <f aca="false">+Outflows!J802+Fees!J802+'Ongoing Cash Flows'!J802+'Terminal Value'!J802</f>
        <v>8227.01479305326</v>
      </c>
      <c r="K802" s="9" t="n">
        <f aca="false">+Outflows!K802+Fees!K802+'Ongoing Cash Flows'!K802+'Terminal Value'!K802</f>
        <v>8217.69587394293</v>
      </c>
      <c r="L802" s="9" t="n">
        <f aca="false">+Outflows!L802+Fees!L802+'Ongoing Cash Flows'!L802+'Terminal Value'!L802</f>
        <v>8219.08685817285</v>
      </c>
      <c r="M802" s="9" t="n">
        <f aca="false">+Outflows!M802+Fees!M802+'Ongoing Cash Flows'!M802+'Terminal Value'!M802</f>
        <v>8190.91723964011</v>
      </c>
      <c r="N802" s="9" t="n">
        <f aca="false">+Outflows!N802+Fees!N802+'Ongoing Cash Flows'!N802+'Terminal Value'!N802</f>
        <v>8173.43412564094</v>
      </c>
      <c r="O802" s="9" t="n">
        <f aca="false">+Outflows!O802+Fees!O802+'Ongoing Cash Flows'!O802+'Terminal Value'!O802</f>
        <v>7847.14692250825</v>
      </c>
      <c r="P802" s="9" t="n">
        <f aca="false">+Outflows!P802+Fees!P802+'Ongoing Cash Flows'!P802+'Terminal Value'!P802</f>
        <v>7739.45164011512</v>
      </c>
      <c r="Q802" s="9" t="n">
        <f aca="false">+Outflows!Q802+Fees!Q802+'Ongoing Cash Flows'!Q802+'Terminal Value'!Q802</f>
        <v>7710.73187768065</v>
      </c>
      <c r="R802" s="9" t="n">
        <f aca="false">+Outflows!R802+Fees!R802+'Ongoing Cash Flows'!R802+'Terminal Value'!R802</f>
        <v>1029.05130271062</v>
      </c>
      <c r="S802" s="9" t="n">
        <f aca="false">+Outflows!S802+Fees!S802+'Ongoing Cash Flows'!S802+'Terminal Value'!S802</f>
        <v>0</v>
      </c>
      <c r="T802" s="9" t="n">
        <f aca="false">+Outflows!T802+Fees!T802+'Ongoing Cash Flows'!T802+'Terminal Value'!T802</f>
        <v>0</v>
      </c>
      <c r="U802" s="9" t="n">
        <f aca="false">+Outflows!U802+Fees!U802+'Ongoing Cash Flows'!U802+'Terminal Value'!U802</f>
        <v>0</v>
      </c>
      <c r="V802" s="9" t="n">
        <f aca="false">+Outflows!V802+Fees!V802+'Ongoing Cash Flows'!V802+'Terminal Value'!V802</f>
        <v>0</v>
      </c>
      <c r="W802" s="9" t="n">
        <f aca="false">+Outflows!W802+Fees!W802+'Ongoing Cash Flows'!W802+'Terminal Value'!W802</f>
        <v>0</v>
      </c>
      <c r="X802" s="9" t="n">
        <f aca="false">+Outflows!X802+Fees!X802+'Ongoing Cash Flows'!X802+'Terminal Value'!X802</f>
        <v>0</v>
      </c>
      <c r="Y802" s="9" t="n">
        <f aca="false">+Outflows!Y802+Fees!Y802+'Ongoing Cash Flows'!Y802+'Terminal Value'!Y802</f>
        <v>0</v>
      </c>
      <c r="Z802" s="9" t="n">
        <f aca="false">+Outflows!Z802+Fees!Z802+'Ongoing Cash Flows'!Z802+'Terminal Value'!Z802</f>
        <v>0</v>
      </c>
      <c r="AA802" s="9" t="n">
        <f aca="false">+Outflows!AA802+Fees!AA802+'Ongoing Cash Flows'!AA802+'Terminal Value'!AA802</f>
        <v>0</v>
      </c>
      <c r="AB802" s="9" t="n">
        <f aca="false">+Outflows!AB802+Fees!AB802+'Ongoing Cash Flows'!AB802+'Terminal Value'!AB802</f>
        <v>0</v>
      </c>
      <c r="AC802" s="9" t="n">
        <f aca="false">+Outflows!AC802+Fees!AC802+'Ongoing Cash Flows'!AC802+'Terminal Value'!AC802</f>
        <v>0</v>
      </c>
      <c r="AD802" s="9" t="n">
        <f aca="false">+Outflows!AD802+Fees!AD802+'Ongoing Cash Flows'!AD802+'Terminal Value'!AD802</f>
        <v>0</v>
      </c>
      <c r="AE802" s="9" t="n">
        <f aca="false">+Outflows!AE802+Fees!AE802+'Ongoing Cash Flows'!AE802+'Terminal Value'!AE802</f>
        <v>0</v>
      </c>
      <c r="AF802" s="9" t="n">
        <f aca="false">+Outflows!AF802+Fees!AF802+'Ongoing Cash Flows'!AF802+'Terminal Value'!AF802</f>
        <v>0</v>
      </c>
      <c r="AG802" s="9" t="n">
        <f aca="false">+Outflows!AG802+Fees!AG802+'Ongoing Cash Flows'!AG802+'Terminal Value'!AG802</f>
        <v>0</v>
      </c>
      <c r="AH802" s="9" t="n">
        <f aca="false">+Outflows!AH802+Fees!AH802+'Ongoing Cash Flows'!AH802+'Terminal Value'!AH802</f>
        <v>0</v>
      </c>
      <c r="AI802" s="9" t="n">
        <f aca="false">+Outflows!AI802+Fees!AI802+'Ongoing Cash Flows'!AI802+'Terminal Value'!AI802</f>
        <v>0</v>
      </c>
      <c r="AJ802" s="9" t="n">
        <f aca="false">+Outflows!AJ802+Fees!AJ802+'Ongoing Cash Flows'!AJ802+'Terminal Value'!AJ802</f>
        <v>0</v>
      </c>
      <c r="AK802" s="9"/>
      <c r="AL802" s="1"/>
      <c r="AM802" s="32"/>
      <c r="AN802" s="33" t="n">
        <f aca="false">IF(ISERROR(XIRR(B802:AJ802,IRRDates)),-1,XIRR(B802:AJ802,IRRDates))</f>
        <v>0.064387654920634</v>
      </c>
      <c r="AO802" s="9" t="n">
        <f aca="false">SUMPRODUCT(B802:AJ802,PVRf)</f>
        <v>0</v>
      </c>
      <c r="AP802" s="9" t="n">
        <f aca="false">MIN(0,AO802-$AO$1004)^2</f>
        <v>0</v>
      </c>
      <c r="AQ802" s="9" t="n">
        <f aca="false">MAX(0,AO802-$AO$1004)^2</f>
        <v>0</v>
      </c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20"/>
      <c r="CM802" s="20"/>
      <c r="CN802" s="20"/>
      <c r="CO802" s="20"/>
      <c r="CP802" s="20"/>
    </row>
    <row r="803" customFormat="false" ht="11.25" hidden="false" customHeight="false" outlineLevel="0" collapsed="false">
      <c r="A803" s="1" t="n">
        <v>801</v>
      </c>
      <c r="B803" s="9" t="n">
        <f aca="false">+Outflows!B803+Fees!B803+'Ongoing Cash Flows'!B803+'Terminal Value'!B803</f>
        <v>-89847.4381687061</v>
      </c>
      <c r="C803" s="9" t="n">
        <f aca="false">+Outflows!C803+Fees!C803+'Ongoing Cash Flows'!C803+'Terminal Value'!C803</f>
        <v>13988.6932665527</v>
      </c>
      <c r="D803" s="9" t="n">
        <f aca="false">+Outflows!D803+Fees!D803+'Ongoing Cash Flows'!D803+'Terminal Value'!D803</f>
        <v>11903.9782172671</v>
      </c>
      <c r="E803" s="9" t="n">
        <f aca="false">+Outflows!E803+Fees!E803+'Ongoing Cash Flows'!E803+'Terminal Value'!E803</f>
        <v>9936.33028860247</v>
      </c>
      <c r="F803" s="9" t="n">
        <f aca="false">+Outflows!F803+Fees!F803+'Ongoing Cash Flows'!F803+'Terminal Value'!F803</f>
        <v>9596.8851027615</v>
      </c>
      <c r="G803" s="9" t="n">
        <f aca="false">+Outflows!G803+Fees!G803+'Ongoing Cash Flows'!G803+'Terminal Value'!G803</f>
        <v>9227.2435540294</v>
      </c>
      <c r="H803" s="9" t="n">
        <f aca="false">+Outflows!H803+Fees!H803+'Ongoing Cash Flows'!H803+'Terminal Value'!H803</f>
        <v>8387.79538137068</v>
      </c>
      <c r="I803" s="9" t="n">
        <f aca="false">+Outflows!I803+Fees!I803+'Ongoing Cash Flows'!I803+'Terminal Value'!I803</f>
        <v>8242.37474380659</v>
      </c>
      <c r="J803" s="9" t="n">
        <f aca="false">+Outflows!J803+Fees!J803+'Ongoing Cash Flows'!J803+'Terminal Value'!J803</f>
        <v>8229.9405412716</v>
      </c>
      <c r="K803" s="9" t="n">
        <f aca="false">+Outflows!K803+Fees!K803+'Ongoing Cash Flows'!K803+'Terminal Value'!K803</f>
        <v>8220.62658105656</v>
      </c>
      <c r="L803" s="9" t="n">
        <f aca="false">+Outflows!L803+Fees!L803+'Ongoing Cash Flows'!L803+'Terminal Value'!L803</f>
        <v>8222.01260639119</v>
      </c>
      <c r="M803" s="9" t="n">
        <f aca="false">+Outflows!M803+Fees!M803+'Ongoing Cash Flows'!M803+'Terminal Value'!M803</f>
        <v>8193.84794675374</v>
      </c>
      <c r="N803" s="9" t="n">
        <f aca="false">+Outflows!N803+Fees!N803+'Ongoing Cash Flows'!N803+'Terminal Value'!N803</f>
        <v>8176.35987385929</v>
      </c>
      <c r="O803" s="9" t="n">
        <f aca="false">+Outflows!O803+Fees!O803+'Ongoing Cash Flows'!O803+'Terminal Value'!O803</f>
        <v>7850.07762962188</v>
      </c>
      <c r="P803" s="9" t="n">
        <f aca="false">+Outflows!P803+Fees!P803+'Ongoing Cash Flows'!P803+'Terminal Value'!P803</f>
        <v>7742.37738833346</v>
      </c>
      <c r="Q803" s="9" t="n">
        <f aca="false">+Outflows!Q803+Fees!Q803+'Ongoing Cash Flows'!Q803+'Terminal Value'!Q803</f>
        <v>7713.66258479428</v>
      </c>
      <c r="R803" s="9" t="n">
        <f aca="false">+Outflows!R803+Fees!R803+'Ongoing Cash Flows'!R803+'Terminal Value'!R803</f>
        <v>1030.51417681979</v>
      </c>
      <c r="S803" s="9" t="n">
        <f aca="false">+Outflows!S803+Fees!S803+'Ongoing Cash Flows'!S803+'Terminal Value'!S803</f>
        <v>0</v>
      </c>
      <c r="T803" s="9" t="n">
        <f aca="false">+Outflows!T803+Fees!T803+'Ongoing Cash Flows'!T803+'Terminal Value'!T803</f>
        <v>0</v>
      </c>
      <c r="U803" s="9" t="n">
        <f aca="false">+Outflows!U803+Fees!U803+'Ongoing Cash Flows'!U803+'Terminal Value'!U803</f>
        <v>0</v>
      </c>
      <c r="V803" s="9" t="n">
        <f aca="false">+Outflows!V803+Fees!V803+'Ongoing Cash Flows'!V803+'Terminal Value'!V803</f>
        <v>0</v>
      </c>
      <c r="W803" s="9" t="n">
        <f aca="false">+Outflows!W803+Fees!W803+'Ongoing Cash Flows'!W803+'Terminal Value'!W803</f>
        <v>0</v>
      </c>
      <c r="X803" s="9" t="n">
        <f aca="false">+Outflows!X803+Fees!X803+'Ongoing Cash Flows'!X803+'Terminal Value'!X803</f>
        <v>0</v>
      </c>
      <c r="Y803" s="9" t="n">
        <f aca="false">+Outflows!Y803+Fees!Y803+'Ongoing Cash Flows'!Y803+'Terminal Value'!Y803</f>
        <v>0</v>
      </c>
      <c r="Z803" s="9" t="n">
        <f aca="false">+Outflows!Z803+Fees!Z803+'Ongoing Cash Flows'!Z803+'Terminal Value'!Z803</f>
        <v>0</v>
      </c>
      <c r="AA803" s="9" t="n">
        <f aca="false">+Outflows!AA803+Fees!AA803+'Ongoing Cash Flows'!AA803+'Terminal Value'!AA803</f>
        <v>0</v>
      </c>
      <c r="AB803" s="9" t="n">
        <f aca="false">+Outflows!AB803+Fees!AB803+'Ongoing Cash Flows'!AB803+'Terminal Value'!AB803</f>
        <v>0</v>
      </c>
      <c r="AC803" s="9" t="n">
        <f aca="false">+Outflows!AC803+Fees!AC803+'Ongoing Cash Flows'!AC803+'Terminal Value'!AC803</f>
        <v>0</v>
      </c>
      <c r="AD803" s="9" t="n">
        <f aca="false">+Outflows!AD803+Fees!AD803+'Ongoing Cash Flows'!AD803+'Terminal Value'!AD803</f>
        <v>0</v>
      </c>
      <c r="AE803" s="9" t="n">
        <f aca="false">+Outflows!AE803+Fees!AE803+'Ongoing Cash Flows'!AE803+'Terminal Value'!AE803</f>
        <v>0</v>
      </c>
      <c r="AF803" s="9" t="n">
        <f aca="false">+Outflows!AF803+Fees!AF803+'Ongoing Cash Flows'!AF803+'Terminal Value'!AF803</f>
        <v>0</v>
      </c>
      <c r="AG803" s="9" t="n">
        <f aca="false">+Outflows!AG803+Fees!AG803+'Ongoing Cash Flows'!AG803+'Terminal Value'!AG803</f>
        <v>0</v>
      </c>
      <c r="AH803" s="9" t="n">
        <f aca="false">+Outflows!AH803+Fees!AH803+'Ongoing Cash Flows'!AH803+'Terminal Value'!AH803</f>
        <v>0</v>
      </c>
      <c r="AI803" s="9" t="n">
        <f aca="false">+Outflows!AI803+Fees!AI803+'Ongoing Cash Flows'!AI803+'Terminal Value'!AI803</f>
        <v>0</v>
      </c>
      <c r="AJ803" s="9" t="n">
        <f aca="false">+Outflows!AJ803+Fees!AJ803+'Ongoing Cash Flows'!AJ803+'Terminal Value'!AJ803</f>
        <v>0</v>
      </c>
      <c r="AK803" s="9"/>
      <c r="AL803" s="1"/>
      <c r="AM803" s="32"/>
      <c r="AN803" s="33" t="n">
        <f aca="false">IF(ISERROR(XIRR(B803:AJ803,IRRDates)),-1,XIRR(B803:AJ803,IRRDates))</f>
        <v>0.0635233920992078</v>
      </c>
      <c r="AO803" s="9" t="n">
        <f aca="false">SUMPRODUCT(B803:AJ803,PVRf)</f>
        <v>0</v>
      </c>
      <c r="AP803" s="9" t="n">
        <f aca="false">MIN(0,AO803-$AO$1004)^2</f>
        <v>0</v>
      </c>
      <c r="AQ803" s="9" t="n">
        <f aca="false">MAX(0,AO803-$AO$1004)^2</f>
        <v>0</v>
      </c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20"/>
      <c r="CM803" s="20"/>
      <c r="CN803" s="20"/>
      <c r="CO803" s="20"/>
      <c r="CP803" s="20"/>
    </row>
    <row r="804" customFormat="false" ht="11.25" hidden="false" customHeight="false" outlineLevel="0" collapsed="false">
      <c r="A804" s="1" t="n">
        <v>802</v>
      </c>
      <c r="B804" s="9" t="n">
        <f aca="false">+Outflows!B804+Fees!B804+'Ongoing Cash Flows'!B804+'Terminal Value'!B804</f>
        <v>-95729.0275633843</v>
      </c>
      <c r="C804" s="9" t="n">
        <f aca="false">+Outflows!C804+Fees!C804+'Ongoing Cash Flows'!C804+'Terminal Value'!C804</f>
        <v>14201.7555019043</v>
      </c>
      <c r="D804" s="9" t="n">
        <f aca="false">+Outflows!D804+Fees!D804+'Ongoing Cash Flows'!D804+'Terminal Value'!D804</f>
        <v>12192.6362512628</v>
      </c>
      <c r="E804" s="9" t="n">
        <f aca="false">+Outflows!E804+Fees!E804+'Ongoing Cash Flows'!E804+'Terminal Value'!E804</f>
        <v>10193.5489201029</v>
      </c>
      <c r="F804" s="9" t="n">
        <f aca="false">+Outflows!F804+Fees!F804+'Ongoing Cash Flows'!F804+'Terminal Value'!F804</f>
        <v>9715.56745316182</v>
      </c>
      <c r="G804" s="9" t="n">
        <f aca="false">+Outflows!G804+Fees!G804+'Ongoing Cash Flows'!G804+'Terminal Value'!G804</f>
        <v>9462.81378777161</v>
      </c>
      <c r="H804" s="9" t="n">
        <f aca="false">+Outflows!H804+Fees!H804+'Ongoing Cash Flows'!H804+'Terminal Value'!H804</f>
        <v>8530.26065127003</v>
      </c>
      <c r="I804" s="9" t="n">
        <f aca="false">+Outflows!I804+Fees!I804+'Ongoing Cash Flows'!I804+'Terminal Value'!I804</f>
        <v>8377.29369924899</v>
      </c>
      <c r="J804" s="9" t="n">
        <f aca="false">+Outflows!J804+Fees!J804+'Ongoing Cash Flows'!J804+'Terminal Value'!J804</f>
        <v>8364.859496714</v>
      </c>
      <c r="K804" s="9" t="n">
        <f aca="false">+Outflows!K804+Fees!K804+'Ongoing Cash Flows'!K804+'Terminal Value'!K804</f>
        <v>8355.77421269463</v>
      </c>
      <c r="L804" s="9" t="n">
        <f aca="false">+Outflows!L804+Fees!L804+'Ongoing Cash Flows'!L804+'Terminal Value'!L804</f>
        <v>8356.93156183359</v>
      </c>
      <c r="M804" s="9" t="n">
        <f aca="false">+Outflows!M804+Fees!M804+'Ongoing Cash Flows'!M804+'Terminal Value'!M804</f>
        <v>8328.99557839181</v>
      </c>
      <c r="N804" s="9" t="n">
        <f aca="false">+Outflows!N804+Fees!N804+'Ongoing Cash Flows'!N804+'Terminal Value'!N804</f>
        <v>8311.27882930169</v>
      </c>
      <c r="O804" s="9" t="n">
        <f aca="false">+Outflows!O804+Fees!O804+'Ongoing Cash Flows'!O804+'Terminal Value'!O804</f>
        <v>7985.22526125994</v>
      </c>
      <c r="P804" s="9" t="n">
        <f aca="false">+Outflows!P804+Fees!P804+'Ongoing Cash Flows'!P804+'Terminal Value'!P804</f>
        <v>7877.29634377587</v>
      </c>
      <c r="Q804" s="9" t="n">
        <f aca="false">+Outflows!Q804+Fees!Q804+'Ongoing Cash Flows'!Q804+'Terminal Value'!Q804</f>
        <v>7848.81021643235</v>
      </c>
      <c r="R804" s="9" t="n">
        <f aca="false">+Outflows!R804+Fees!R804+'Ongoing Cash Flows'!R804+'Terminal Value'!R804</f>
        <v>1097.97365454099</v>
      </c>
      <c r="S804" s="9" t="n">
        <f aca="false">+Outflows!S804+Fees!S804+'Ongoing Cash Flows'!S804+'Terminal Value'!S804</f>
        <v>0</v>
      </c>
      <c r="T804" s="9" t="n">
        <f aca="false">+Outflows!T804+Fees!T804+'Ongoing Cash Flows'!T804+'Terminal Value'!T804</f>
        <v>0</v>
      </c>
      <c r="U804" s="9" t="n">
        <f aca="false">+Outflows!U804+Fees!U804+'Ongoing Cash Flows'!U804+'Terminal Value'!U804</f>
        <v>0</v>
      </c>
      <c r="V804" s="9" t="n">
        <f aca="false">+Outflows!V804+Fees!V804+'Ongoing Cash Flows'!V804+'Terminal Value'!V804</f>
        <v>0</v>
      </c>
      <c r="W804" s="9" t="n">
        <f aca="false">+Outflows!W804+Fees!W804+'Ongoing Cash Flows'!W804+'Terminal Value'!W804</f>
        <v>0</v>
      </c>
      <c r="X804" s="9" t="n">
        <f aca="false">+Outflows!X804+Fees!X804+'Ongoing Cash Flows'!X804+'Terminal Value'!X804</f>
        <v>0</v>
      </c>
      <c r="Y804" s="9" t="n">
        <f aca="false">+Outflows!Y804+Fees!Y804+'Ongoing Cash Flows'!Y804+'Terminal Value'!Y804</f>
        <v>0</v>
      </c>
      <c r="Z804" s="9" t="n">
        <f aca="false">+Outflows!Z804+Fees!Z804+'Ongoing Cash Flows'!Z804+'Terminal Value'!Z804</f>
        <v>0</v>
      </c>
      <c r="AA804" s="9" t="n">
        <f aca="false">+Outflows!AA804+Fees!AA804+'Ongoing Cash Flows'!AA804+'Terminal Value'!AA804</f>
        <v>0</v>
      </c>
      <c r="AB804" s="9" t="n">
        <f aca="false">+Outflows!AB804+Fees!AB804+'Ongoing Cash Flows'!AB804+'Terminal Value'!AB804</f>
        <v>0</v>
      </c>
      <c r="AC804" s="9" t="n">
        <f aca="false">+Outflows!AC804+Fees!AC804+'Ongoing Cash Flows'!AC804+'Terminal Value'!AC804</f>
        <v>0</v>
      </c>
      <c r="AD804" s="9" t="n">
        <f aca="false">+Outflows!AD804+Fees!AD804+'Ongoing Cash Flows'!AD804+'Terminal Value'!AD804</f>
        <v>0</v>
      </c>
      <c r="AE804" s="9" t="n">
        <f aca="false">+Outflows!AE804+Fees!AE804+'Ongoing Cash Flows'!AE804+'Terminal Value'!AE804</f>
        <v>0</v>
      </c>
      <c r="AF804" s="9" t="n">
        <f aca="false">+Outflows!AF804+Fees!AF804+'Ongoing Cash Flows'!AF804+'Terminal Value'!AF804</f>
        <v>0</v>
      </c>
      <c r="AG804" s="9" t="n">
        <f aca="false">+Outflows!AG804+Fees!AG804+'Ongoing Cash Flows'!AG804+'Terminal Value'!AG804</f>
        <v>0</v>
      </c>
      <c r="AH804" s="9" t="n">
        <f aca="false">+Outflows!AH804+Fees!AH804+'Ongoing Cash Flows'!AH804+'Terminal Value'!AH804</f>
        <v>0</v>
      </c>
      <c r="AI804" s="9" t="n">
        <f aca="false">+Outflows!AI804+Fees!AI804+'Ongoing Cash Flows'!AI804+'Terminal Value'!AI804</f>
        <v>0</v>
      </c>
      <c r="AJ804" s="9" t="n">
        <f aca="false">+Outflows!AJ804+Fees!AJ804+'Ongoing Cash Flows'!AJ804+'Terminal Value'!AJ804</f>
        <v>0</v>
      </c>
      <c r="AK804" s="9"/>
      <c r="AL804" s="1"/>
      <c r="AM804" s="32"/>
      <c r="AN804" s="33" t="n">
        <f aca="false">IF(ISERROR(XIRR(B804:AJ804,IRRDates)),-1,XIRR(B804:AJ804,IRRDates))</f>
        <v>0.0559592760259477</v>
      </c>
      <c r="AO804" s="9" t="n">
        <f aca="false">SUMPRODUCT(B804:AJ804,PVRf)</f>
        <v>0</v>
      </c>
      <c r="AP804" s="9" t="n">
        <f aca="false">MIN(0,AO804-$AO$1004)^2</f>
        <v>0</v>
      </c>
      <c r="AQ804" s="9" t="n">
        <f aca="false">MAX(0,AO804-$AO$1004)^2</f>
        <v>0</v>
      </c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20"/>
      <c r="CM804" s="20"/>
      <c r="CN804" s="20"/>
      <c r="CO804" s="20"/>
      <c r="CP804" s="20"/>
    </row>
    <row r="805" customFormat="false" ht="11.25" hidden="false" customHeight="false" outlineLevel="0" collapsed="false">
      <c r="A805" s="1" t="n">
        <v>803</v>
      </c>
      <c r="B805" s="9" t="n">
        <f aca="false">+Outflows!B805+Fees!B805+'Ongoing Cash Flows'!B805+'Terminal Value'!B805</f>
        <v>-98914.2543023891</v>
      </c>
      <c r="C805" s="9" t="n">
        <f aca="false">+Outflows!C805+Fees!C805+'Ongoing Cash Flows'!C805+'Terminal Value'!C805</f>
        <v>14285.5126373048</v>
      </c>
      <c r="D805" s="9" t="n">
        <f aca="false">+Outflows!D805+Fees!D805+'Ongoing Cash Flows'!D805+'Terminal Value'!D805</f>
        <v>12343.9832130152</v>
      </c>
      <c r="E805" s="9" t="n">
        <f aca="false">+Outflows!E805+Fees!E805+'Ongoing Cash Flows'!E805+'Terminal Value'!E805</f>
        <v>10219.1194763189</v>
      </c>
      <c r="F805" s="9" t="n">
        <f aca="false">+Outflows!F805+Fees!F805+'Ongoing Cash Flows'!F805+'Terminal Value'!F805</f>
        <v>9888.5430122861</v>
      </c>
      <c r="G805" s="9" t="n">
        <f aca="false">+Outflows!G805+Fees!G805+'Ongoing Cash Flows'!G805+'Terminal Value'!G805</f>
        <v>9616.00902664235</v>
      </c>
      <c r="H805" s="9" t="n">
        <f aca="false">+Outflows!H805+Fees!H805+'Ongoing Cash Flows'!H805+'Terminal Value'!H805</f>
        <v>8607.41397779662</v>
      </c>
      <c r="I805" s="9" t="n">
        <f aca="false">+Outflows!I805+Fees!I805+'Ongoing Cash Flows'!I805+'Terminal Value'!I805</f>
        <v>8450.36025246037</v>
      </c>
      <c r="J805" s="9" t="n">
        <f aca="false">+Outflows!J805+Fees!J805+'Ongoing Cash Flows'!J805+'Terminal Value'!J805</f>
        <v>8437.92604992538</v>
      </c>
      <c r="K805" s="9" t="n">
        <f aca="false">+Outflows!K805+Fees!K805+'Ongoing Cash Flows'!K805+'Terminal Value'!K805</f>
        <v>8428.96460752162</v>
      </c>
      <c r="L805" s="9" t="n">
        <f aca="false">+Outflows!L805+Fees!L805+'Ongoing Cash Flows'!L805+'Terminal Value'!L805</f>
        <v>8429.99811504498</v>
      </c>
      <c r="M805" s="9" t="n">
        <f aca="false">+Outflows!M805+Fees!M805+'Ongoing Cash Flows'!M805+'Terminal Value'!M805</f>
        <v>8402.1859732188</v>
      </c>
      <c r="N805" s="9" t="n">
        <f aca="false">+Outflows!N805+Fees!N805+'Ongoing Cash Flows'!N805+'Terminal Value'!N805</f>
        <v>8384.34538251307</v>
      </c>
      <c r="O805" s="9" t="n">
        <f aca="false">+Outflows!O805+Fees!O805+'Ongoing Cash Flows'!O805+'Terminal Value'!O805</f>
        <v>8058.41565608694</v>
      </c>
      <c r="P805" s="9" t="n">
        <f aca="false">+Outflows!P805+Fees!P805+'Ongoing Cash Flows'!P805+'Terminal Value'!P805</f>
        <v>7950.36289698725</v>
      </c>
      <c r="Q805" s="9" t="n">
        <f aca="false">+Outflows!Q805+Fees!Q805+'Ongoing Cash Flows'!Q805+'Terminal Value'!Q805</f>
        <v>7922.00061125934</v>
      </c>
      <c r="R805" s="9" t="n">
        <f aca="false">+Outflows!R805+Fees!R805+'Ongoing Cash Flows'!R805+'Terminal Value'!R805</f>
        <v>1134.50693114668</v>
      </c>
      <c r="S805" s="9" t="n">
        <f aca="false">+Outflows!S805+Fees!S805+'Ongoing Cash Flows'!S805+'Terminal Value'!S805</f>
        <v>0</v>
      </c>
      <c r="T805" s="9" t="n">
        <f aca="false">+Outflows!T805+Fees!T805+'Ongoing Cash Flows'!T805+'Terminal Value'!T805</f>
        <v>0</v>
      </c>
      <c r="U805" s="9" t="n">
        <f aca="false">+Outflows!U805+Fees!U805+'Ongoing Cash Flows'!U805+'Terminal Value'!U805</f>
        <v>0</v>
      </c>
      <c r="V805" s="9" t="n">
        <f aca="false">+Outflows!V805+Fees!V805+'Ongoing Cash Flows'!V805+'Terminal Value'!V805</f>
        <v>0</v>
      </c>
      <c r="W805" s="9" t="n">
        <f aca="false">+Outflows!W805+Fees!W805+'Ongoing Cash Flows'!W805+'Terminal Value'!W805</f>
        <v>0</v>
      </c>
      <c r="X805" s="9" t="n">
        <f aca="false">+Outflows!X805+Fees!X805+'Ongoing Cash Flows'!X805+'Terminal Value'!X805</f>
        <v>0</v>
      </c>
      <c r="Y805" s="9" t="n">
        <f aca="false">+Outflows!Y805+Fees!Y805+'Ongoing Cash Flows'!Y805+'Terminal Value'!Y805</f>
        <v>0</v>
      </c>
      <c r="Z805" s="9" t="n">
        <f aca="false">+Outflows!Z805+Fees!Z805+'Ongoing Cash Flows'!Z805+'Terminal Value'!Z805</f>
        <v>0</v>
      </c>
      <c r="AA805" s="9" t="n">
        <f aca="false">+Outflows!AA805+Fees!AA805+'Ongoing Cash Flows'!AA805+'Terminal Value'!AA805</f>
        <v>0</v>
      </c>
      <c r="AB805" s="9" t="n">
        <f aca="false">+Outflows!AB805+Fees!AB805+'Ongoing Cash Flows'!AB805+'Terminal Value'!AB805</f>
        <v>0</v>
      </c>
      <c r="AC805" s="9" t="n">
        <f aca="false">+Outflows!AC805+Fees!AC805+'Ongoing Cash Flows'!AC805+'Terminal Value'!AC805</f>
        <v>0</v>
      </c>
      <c r="AD805" s="9" t="n">
        <f aca="false">+Outflows!AD805+Fees!AD805+'Ongoing Cash Flows'!AD805+'Terminal Value'!AD805</f>
        <v>0</v>
      </c>
      <c r="AE805" s="9" t="n">
        <f aca="false">+Outflows!AE805+Fees!AE805+'Ongoing Cash Flows'!AE805+'Terminal Value'!AE805</f>
        <v>0</v>
      </c>
      <c r="AF805" s="9" t="n">
        <f aca="false">+Outflows!AF805+Fees!AF805+'Ongoing Cash Flows'!AF805+'Terminal Value'!AF805</f>
        <v>0</v>
      </c>
      <c r="AG805" s="9" t="n">
        <f aca="false">+Outflows!AG805+Fees!AG805+'Ongoing Cash Flows'!AG805+'Terminal Value'!AG805</f>
        <v>0</v>
      </c>
      <c r="AH805" s="9" t="n">
        <f aca="false">+Outflows!AH805+Fees!AH805+'Ongoing Cash Flows'!AH805+'Terminal Value'!AH805</f>
        <v>0</v>
      </c>
      <c r="AI805" s="9" t="n">
        <f aca="false">+Outflows!AI805+Fees!AI805+'Ongoing Cash Flows'!AI805+'Terminal Value'!AI805</f>
        <v>0</v>
      </c>
      <c r="AJ805" s="9" t="n">
        <f aca="false">+Outflows!AJ805+Fees!AJ805+'Ongoing Cash Flows'!AJ805+'Terminal Value'!AJ805</f>
        <v>0</v>
      </c>
      <c r="AK805" s="9"/>
      <c r="AL805" s="1"/>
      <c r="AM805" s="32"/>
      <c r="AN805" s="33" t="n">
        <f aca="false">IF(ISERROR(XIRR(B805:AJ805,IRRDates)),-1,XIRR(B805:AJ805,IRRDates))</f>
        <v>0.0521488844611374</v>
      </c>
      <c r="AO805" s="9" t="n">
        <f aca="false">SUMPRODUCT(B805:AJ805,PVRf)</f>
        <v>0</v>
      </c>
      <c r="AP805" s="9" t="n">
        <f aca="false">MIN(0,AO805-$AO$1004)^2</f>
        <v>0</v>
      </c>
      <c r="AQ805" s="9" t="n">
        <f aca="false">MAX(0,AO805-$AO$1004)^2</f>
        <v>0</v>
      </c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20"/>
      <c r="CM805" s="20"/>
      <c r="CN805" s="20"/>
      <c r="CO805" s="20"/>
      <c r="CP805" s="20"/>
    </row>
    <row r="806" customFormat="false" ht="11.25" hidden="false" customHeight="false" outlineLevel="0" collapsed="false">
      <c r="A806" s="1" t="n">
        <v>804</v>
      </c>
      <c r="B806" s="9" t="n">
        <f aca="false">+Outflows!B806+Fees!B806+'Ongoing Cash Flows'!B806+'Terminal Value'!B806</f>
        <v>-89430.8676783605</v>
      </c>
      <c r="C806" s="9" t="n">
        <f aca="false">+Outflows!C806+Fees!C806+'Ongoing Cash Flows'!C806+'Terminal Value'!C806</f>
        <v>14007.9241757605</v>
      </c>
      <c r="D806" s="9" t="n">
        <f aca="false">+Outflows!D806+Fees!D806+'Ongoing Cash Flows'!D806+'Terminal Value'!D806</f>
        <v>12034.2273878969</v>
      </c>
      <c r="E806" s="9" t="n">
        <f aca="false">+Outflows!E806+Fees!E806+'Ongoing Cash Flows'!E806+'Terminal Value'!E806</f>
        <v>9799.98741781448</v>
      </c>
      <c r="F806" s="9" t="n">
        <f aca="false">+Outflows!F806+Fees!F806+'Ongoing Cash Flows'!F806+'Terminal Value'!F806</f>
        <v>9543.28390689513</v>
      </c>
      <c r="G806" s="9" t="n">
        <f aca="false">+Outflows!G806+Fees!G806+'Ongoing Cash Flows'!G806+'Terminal Value'!G806</f>
        <v>9069.15945358344</v>
      </c>
      <c r="H806" s="9" t="n">
        <f aca="false">+Outflows!H806+Fees!H806+'Ongoing Cash Flows'!H806+'Terminal Value'!H806</f>
        <v>8377.70511097661</v>
      </c>
      <c r="I806" s="9" t="n">
        <f aca="false">+Outflows!I806+Fees!I806+'Ongoing Cash Flows'!I806+'Terminal Value'!I806</f>
        <v>8232.81895001446</v>
      </c>
      <c r="J806" s="9" t="n">
        <f aca="false">+Outflows!J806+Fees!J806+'Ongoing Cash Flows'!J806+'Terminal Value'!J806</f>
        <v>8220.38474747947</v>
      </c>
      <c r="K806" s="9" t="n">
        <f aca="false">+Outflows!K806+Fees!K806+'Ongoing Cash Flows'!K806+'Terminal Value'!K806</f>
        <v>8211.05459100376</v>
      </c>
      <c r="L806" s="9" t="n">
        <f aca="false">+Outflows!L806+Fees!L806+'Ongoing Cash Flows'!L806+'Terminal Value'!L806</f>
        <v>8212.45681259906</v>
      </c>
      <c r="M806" s="9" t="n">
        <f aca="false">+Outflows!M806+Fees!M806+'Ongoing Cash Flows'!M806+'Terminal Value'!M806</f>
        <v>8184.27595670094</v>
      </c>
      <c r="N806" s="9" t="n">
        <f aca="false">+Outflows!N806+Fees!N806+'Ongoing Cash Flows'!N806+'Terminal Value'!N806</f>
        <v>8166.80408006715</v>
      </c>
      <c r="O806" s="9" t="n">
        <f aca="false">+Outflows!O806+Fees!O806+'Ongoing Cash Flows'!O806+'Terminal Value'!O806</f>
        <v>7840.50563956908</v>
      </c>
      <c r="P806" s="9" t="n">
        <f aca="false">+Outflows!P806+Fees!P806+'Ongoing Cash Flows'!P806+'Terminal Value'!P806</f>
        <v>7732.82159454133</v>
      </c>
      <c r="Q806" s="9" t="n">
        <f aca="false">+Outflows!Q806+Fees!Q806+'Ongoing Cash Flows'!Q806+'Terminal Value'!Q806</f>
        <v>7704.09059474148</v>
      </c>
      <c r="R806" s="9" t="n">
        <f aca="false">+Outflows!R806+Fees!R806+'Ongoing Cash Flows'!R806+'Terminal Value'!R806</f>
        <v>1025.73627992372</v>
      </c>
      <c r="S806" s="9" t="n">
        <f aca="false">+Outflows!S806+Fees!S806+'Ongoing Cash Flows'!S806+'Terminal Value'!S806</f>
        <v>0</v>
      </c>
      <c r="T806" s="9" t="n">
        <f aca="false">+Outflows!T806+Fees!T806+'Ongoing Cash Flows'!T806+'Terminal Value'!T806</f>
        <v>0</v>
      </c>
      <c r="U806" s="9" t="n">
        <f aca="false">+Outflows!U806+Fees!U806+'Ongoing Cash Flows'!U806+'Terminal Value'!U806</f>
        <v>0</v>
      </c>
      <c r="V806" s="9" t="n">
        <f aca="false">+Outflows!V806+Fees!V806+'Ongoing Cash Flows'!V806+'Terminal Value'!V806</f>
        <v>0</v>
      </c>
      <c r="W806" s="9" t="n">
        <f aca="false">+Outflows!W806+Fees!W806+'Ongoing Cash Flows'!W806+'Terminal Value'!W806</f>
        <v>0</v>
      </c>
      <c r="X806" s="9" t="n">
        <f aca="false">+Outflows!X806+Fees!X806+'Ongoing Cash Flows'!X806+'Terminal Value'!X806</f>
        <v>0</v>
      </c>
      <c r="Y806" s="9" t="n">
        <f aca="false">+Outflows!Y806+Fees!Y806+'Ongoing Cash Flows'!Y806+'Terminal Value'!Y806</f>
        <v>0</v>
      </c>
      <c r="Z806" s="9" t="n">
        <f aca="false">+Outflows!Z806+Fees!Z806+'Ongoing Cash Flows'!Z806+'Terminal Value'!Z806</f>
        <v>0</v>
      </c>
      <c r="AA806" s="9" t="n">
        <f aca="false">+Outflows!AA806+Fees!AA806+'Ongoing Cash Flows'!AA806+'Terminal Value'!AA806</f>
        <v>0</v>
      </c>
      <c r="AB806" s="9" t="n">
        <f aca="false">+Outflows!AB806+Fees!AB806+'Ongoing Cash Flows'!AB806+'Terminal Value'!AB806</f>
        <v>0</v>
      </c>
      <c r="AC806" s="9" t="n">
        <f aca="false">+Outflows!AC806+Fees!AC806+'Ongoing Cash Flows'!AC806+'Terminal Value'!AC806</f>
        <v>0</v>
      </c>
      <c r="AD806" s="9" t="n">
        <f aca="false">+Outflows!AD806+Fees!AD806+'Ongoing Cash Flows'!AD806+'Terminal Value'!AD806</f>
        <v>0</v>
      </c>
      <c r="AE806" s="9" t="n">
        <f aca="false">+Outflows!AE806+Fees!AE806+'Ongoing Cash Flows'!AE806+'Terminal Value'!AE806</f>
        <v>0</v>
      </c>
      <c r="AF806" s="9" t="n">
        <f aca="false">+Outflows!AF806+Fees!AF806+'Ongoing Cash Flows'!AF806+'Terminal Value'!AF806</f>
        <v>0</v>
      </c>
      <c r="AG806" s="9" t="n">
        <f aca="false">+Outflows!AG806+Fees!AG806+'Ongoing Cash Flows'!AG806+'Terminal Value'!AG806</f>
        <v>0</v>
      </c>
      <c r="AH806" s="9" t="n">
        <f aca="false">+Outflows!AH806+Fees!AH806+'Ongoing Cash Flows'!AH806+'Terminal Value'!AH806</f>
        <v>0</v>
      </c>
      <c r="AI806" s="9" t="n">
        <f aca="false">+Outflows!AI806+Fees!AI806+'Ongoing Cash Flows'!AI806+'Terminal Value'!AI806</f>
        <v>0</v>
      </c>
      <c r="AJ806" s="9" t="n">
        <f aca="false">+Outflows!AJ806+Fees!AJ806+'Ongoing Cash Flows'!AJ806+'Terminal Value'!AJ806</f>
        <v>0</v>
      </c>
      <c r="AK806" s="9"/>
      <c r="AL806" s="1"/>
      <c r="AM806" s="32"/>
      <c r="AN806" s="33" t="n">
        <f aca="false">IF(ISERROR(XIRR(B806:AJ806,IRRDates)),-1,XIRR(B806:AJ806,IRRDates))</f>
        <v>0.0639543430618412</v>
      </c>
      <c r="AO806" s="9" t="n">
        <f aca="false">SUMPRODUCT(B806:AJ806,PVRf)</f>
        <v>0</v>
      </c>
      <c r="AP806" s="9" t="n">
        <f aca="false">MIN(0,AO806-$AO$1004)^2</f>
        <v>0</v>
      </c>
      <c r="AQ806" s="9" t="n">
        <f aca="false">MAX(0,AO806-$AO$1004)^2</f>
        <v>0</v>
      </c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20"/>
      <c r="CM806" s="20"/>
      <c r="CN806" s="20"/>
      <c r="CO806" s="20"/>
      <c r="CP806" s="20"/>
    </row>
    <row r="807" customFormat="false" ht="11.25" hidden="false" customHeight="false" outlineLevel="0" collapsed="false">
      <c r="A807" s="1" t="n">
        <v>805</v>
      </c>
      <c r="B807" s="9" t="n">
        <f aca="false">+Outflows!B807+Fees!B807+'Ongoing Cash Flows'!B807+'Terminal Value'!B807</f>
        <v>-100778.40883959</v>
      </c>
      <c r="C807" s="9" t="n">
        <f aca="false">+Outflows!C807+Fees!C807+'Ongoing Cash Flows'!C807+'Terminal Value'!C807</f>
        <v>14286.4510924441</v>
      </c>
      <c r="D807" s="9" t="n">
        <f aca="false">+Outflows!D807+Fees!D807+'Ongoing Cash Flows'!D807+'Terminal Value'!D807</f>
        <v>12472.9957615947</v>
      </c>
      <c r="E807" s="9" t="n">
        <f aca="false">+Outflows!E807+Fees!E807+'Ongoing Cash Flows'!E807+'Terminal Value'!E807</f>
        <v>10333.230276332</v>
      </c>
      <c r="F807" s="9" t="n">
        <f aca="false">+Outflows!F807+Fees!F807+'Ongoing Cash Flows'!F807+'Terminal Value'!F807</f>
        <v>9986.94576339554</v>
      </c>
      <c r="G807" s="9" t="n">
        <f aca="false">+Outflows!G807+Fees!G807+'Ongoing Cash Flows'!G807+'Terminal Value'!G807</f>
        <v>9573.15864088852</v>
      </c>
      <c r="H807" s="9" t="n">
        <f aca="false">+Outflows!H807+Fees!H807+'Ongoing Cash Flows'!H807+'Terminal Value'!H807</f>
        <v>8652.56797639379</v>
      </c>
      <c r="I807" s="9" t="n">
        <f aca="false">+Outflows!I807+Fees!I807+'Ongoing Cash Flows'!I807+'Terminal Value'!I807</f>
        <v>8493.12246622014</v>
      </c>
      <c r="J807" s="9" t="n">
        <f aca="false">+Outflows!J807+Fees!J807+'Ongoing Cash Flows'!J807+'Terminal Value'!J807</f>
        <v>8480.68826368514</v>
      </c>
      <c r="K807" s="9" t="n">
        <f aca="false">+Outflows!K807+Fees!K807+'Ongoing Cash Flows'!K807+'Terminal Value'!K807</f>
        <v>8471.79929960979</v>
      </c>
      <c r="L807" s="9" t="n">
        <f aca="false">+Outflows!L807+Fees!L807+'Ongoing Cash Flows'!L807+'Terminal Value'!L807</f>
        <v>8472.76032880474</v>
      </c>
      <c r="M807" s="9" t="n">
        <f aca="false">+Outflows!M807+Fees!M807+'Ongoing Cash Flows'!M807+'Terminal Value'!M807</f>
        <v>8445.02066530697</v>
      </c>
      <c r="N807" s="9" t="n">
        <f aca="false">+Outflows!N807+Fees!N807+'Ongoing Cash Flows'!N807+'Terminal Value'!N807</f>
        <v>8427.10759627283</v>
      </c>
      <c r="O807" s="9" t="n">
        <f aca="false">+Outflows!O807+Fees!O807+'Ongoing Cash Flows'!O807+'Terminal Value'!O807</f>
        <v>8101.2503481751</v>
      </c>
      <c r="P807" s="9" t="n">
        <f aca="false">+Outflows!P807+Fees!P807+'Ongoing Cash Flows'!P807+'Terminal Value'!P807</f>
        <v>7993.12511074701</v>
      </c>
      <c r="Q807" s="9" t="n">
        <f aca="false">+Outflows!Q807+Fees!Q807+'Ongoing Cash Flows'!Q807+'Terminal Value'!Q807</f>
        <v>7964.83530334751</v>
      </c>
      <c r="R807" s="9" t="n">
        <f aca="false">+Outflows!R807+Fees!R807+'Ongoing Cash Flows'!R807+'Terminal Value'!R807</f>
        <v>1155.88803802656</v>
      </c>
      <c r="S807" s="9" t="n">
        <f aca="false">+Outflows!S807+Fees!S807+'Ongoing Cash Flows'!S807+'Terminal Value'!S807</f>
        <v>0</v>
      </c>
      <c r="T807" s="9" t="n">
        <f aca="false">+Outflows!T807+Fees!T807+'Ongoing Cash Flows'!T807+'Terminal Value'!T807</f>
        <v>0</v>
      </c>
      <c r="U807" s="9" t="n">
        <f aca="false">+Outflows!U807+Fees!U807+'Ongoing Cash Flows'!U807+'Terminal Value'!U807</f>
        <v>0</v>
      </c>
      <c r="V807" s="9" t="n">
        <f aca="false">+Outflows!V807+Fees!V807+'Ongoing Cash Flows'!V807+'Terminal Value'!V807</f>
        <v>0</v>
      </c>
      <c r="W807" s="9" t="n">
        <f aca="false">+Outflows!W807+Fees!W807+'Ongoing Cash Flows'!W807+'Terminal Value'!W807</f>
        <v>0</v>
      </c>
      <c r="X807" s="9" t="n">
        <f aca="false">+Outflows!X807+Fees!X807+'Ongoing Cash Flows'!X807+'Terminal Value'!X807</f>
        <v>0</v>
      </c>
      <c r="Y807" s="9" t="n">
        <f aca="false">+Outflows!Y807+Fees!Y807+'Ongoing Cash Flows'!Y807+'Terminal Value'!Y807</f>
        <v>0</v>
      </c>
      <c r="Z807" s="9" t="n">
        <f aca="false">+Outflows!Z807+Fees!Z807+'Ongoing Cash Flows'!Z807+'Terminal Value'!Z807</f>
        <v>0</v>
      </c>
      <c r="AA807" s="9" t="n">
        <f aca="false">+Outflows!AA807+Fees!AA807+'Ongoing Cash Flows'!AA807+'Terminal Value'!AA807</f>
        <v>0</v>
      </c>
      <c r="AB807" s="9" t="n">
        <f aca="false">+Outflows!AB807+Fees!AB807+'Ongoing Cash Flows'!AB807+'Terminal Value'!AB807</f>
        <v>0</v>
      </c>
      <c r="AC807" s="9" t="n">
        <f aca="false">+Outflows!AC807+Fees!AC807+'Ongoing Cash Flows'!AC807+'Terminal Value'!AC807</f>
        <v>0</v>
      </c>
      <c r="AD807" s="9" t="n">
        <f aca="false">+Outflows!AD807+Fees!AD807+'Ongoing Cash Flows'!AD807+'Terminal Value'!AD807</f>
        <v>0</v>
      </c>
      <c r="AE807" s="9" t="n">
        <f aca="false">+Outflows!AE807+Fees!AE807+'Ongoing Cash Flows'!AE807+'Terminal Value'!AE807</f>
        <v>0</v>
      </c>
      <c r="AF807" s="9" t="n">
        <f aca="false">+Outflows!AF807+Fees!AF807+'Ongoing Cash Flows'!AF807+'Terminal Value'!AF807</f>
        <v>0</v>
      </c>
      <c r="AG807" s="9" t="n">
        <f aca="false">+Outflows!AG807+Fees!AG807+'Ongoing Cash Flows'!AG807+'Terminal Value'!AG807</f>
        <v>0</v>
      </c>
      <c r="AH807" s="9" t="n">
        <f aca="false">+Outflows!AH807+Fees!AH807+'Ongoing Cash Flows'!AH807+'Terminal Value'!AH807</f>
        <v>0</v>
      </c>
      <c r="AI807" s="9" t="n">
        <f aca="false">+Outflows!AI807+Fees!AI807+'Ongoing Cash Flows'!AI807+'Terminal Value'!AI807</f>
        <v>0</v>
      </c>
      <c r="AJ807" s="9" t="n">
        <f aca="false">+Outflows!AJ807+Fees!AJ807+'Ongoing Cash Flows'!AJ807+'Terminal Value'!AJ807</f>
        <v>0</v>
      </c>
      <c r="AK807" s="9"/>
      <c r="AL807" s="1"/>
      <c r="AM807" s="32"/>
      <c r="AN807" s="33" t="n">
        <f aca="false">IF(ISERROR(XIRR(B807:AJ807,IRRDates)),-1,XIRR(B807:AJ807,IRRDates))</f>
        <v>0.0499686603373789</v>
      </c>
      <c r="AO807" s="9" t="n">
        <f aca="false">SUMPRODUCT(B807:AJ807,PVRf)</f>
        <v>0</v>
      </c>
      <c r="AP807" s="9" t="n">
        <f aca="false">MIN(0,AO807-$AO$1004)^2</f>
        <v>0</v>
      </c>
      <c r="AQ807" s="9" t="n">
        <f aca="false">MAX(0,AO807-$AO$1004)^2</f>
        <v>0</v>
      </c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20"/>
      <c r="CM807" s="20"/>
      <c r="CN807" s="20"/>
      <c r="CO807" s="20"/>
      <c r="CP807" s="20"/>
    </row>
    <row r="808" customFormat="false" ht="11.25" hidden="false" customHeight="false" outlineLevel="0" collapsed="false">
      <c r="A808" s="1" t="n">
        <v>806</v>
      </c>
      <c r="B808" s="9" t="n">
        <f aca="false">+Outflows!B808+Fees!B808+'Ongoing Cash Flows'!B808+'Terminal Value'!B808</f>
        <v>-99269.2650313905</v>
      </c>
      <c r="C808" s="9" t="n">
        <f aca="false">+Outflows!C808+Fees!C808+'Ongoing Cash Flows'!C808+'Terminal Value'!C808</f>
        <v>14357.1298142285</v>
      </c>
      <c r="D808" s="9" t="n">
        <f aca="false">+Outflows!D808+Fees!D808+'Ongoing Cash Flows'!D808+'Terminal Value'!D808</f>
        <v>12388.5237632443</v>
      </c>
      <c r="E808" s="9" t="n">
        <f aca="false">+Outflows!E808+Fees!E808+'Ongoing Cash Flows'!E808+'Terminal Value'!E808</f>
        <v>10309.1995993566</v>
      </c>
      <c r="F808" s="9" t="n">
        <f aca="false">+Outflows!F808+Fees!F808+'Ongoing Cash Flows'!F808+'Terminal Value'!F808</f>
        <v>9755.3808779481</v>
      </c>
      <c r="G808" s="9" t="n">
        <f aca="false">+Outflows!G808+Fees!G808+'Ongoing Cash Flows'!G808+'Terminal Value'!G808</f>
        <v>9611.38956962266</v>
      </c>
      <c r="H808" s="9" t="n">
        <f aca="false">+Outflows!H808+Fees!H808+'Ongoing Cash Flows'!H808+'Terminal Value'!H808</f>
        <v>8616.01313287706</v>
      </c>
      <c r="I808" s="9" t="n">
        <f aca="false">+Outflows!I808+Fees!I808+'Ongoing Cash Flows'!I808+'Terminal Value'!I808</f>
        <v>8458.50391457508</v>
      </c>
      <c r="J808" s="9" t="n">
        <f aca="false">+Outflows!J808+Fees!J808+'Ongoing Cash Flows'!J808+'Terminal Value'!J808</f>
        <v>8446.06971204009</v>
      </c>
      <c r="K808" s="9" t="n">
        <f aca="false">+Outflows!K808+Fees!K808+'Ongoing Cash Flows'!K808+'Terminal Value'!K808</f>
        <v>8437.12207245347</v>
      </c>
      <c r="L808" s="9" t="n">
        <f aca="false">+Outflows!L808+Fees!L808+'Ongoing Cash Flows'!L808+'Terminal Value'!L808</f>
        <v>8438.14177715968</v>
      </c>
      <c r="M808" s="9" t="n">
        <f aca="false">+Outflows!M808+Fees!M808+'Ongoing Cash Flows'!M808+'Terminal Value'!M808</f>
        <v>8410.34343815065</v>
      </c>
      <c r="N808" s="9" t="n">
        <f aca="false">+Outflows!N808+Fees!N808+'Ongoing Cash Flows'!N808+'Terminal Value'!N808</f>
        <v>8392.48904462778</v>
      </c>
      <c r="O808" s="9" t="n">
        <f aca="false">+Outflows!O808+Fees!O808+'Ongoing Cash Flows'!O808+'Terminal Value'!O808</f>
        <v>8066.57312101879</v>
      </c>
      <c r="P808" s="9" t="n">
        <f aca="false">+Outflows!P808+Fees!P808+'Ongoing Cash Flows'!P808+'Terminal Value'!P808</f>
        <v>7958.50655910195</v>
      </c>
      <c r="Q808" s="9" t="n">
        <f aca="false">+Outflows!Q808+Fees!Q808+'Ongoing Cash Flows'!Q808+'Terminal Value'!Q808</f>
        <v>7930.15807619119</v>
      </c>
      <c r="R808" s="9" t="n">
        <f aca="false">+Outflows!R808+Fees!R808+'Ongoing Cash Flows'!R808+'Terminal Value'!R808</f>
        <v>1138.57876220404</v>
      </c>
      <c r="S808" s="9" t="n">
        <f aca="false">+Outflows!S808+Fees!S808+'Ongoing Cash Flows'!S808+'Terminal Value'!S808</f>
        <v>0</v>
      </c>
      <c r="T808" s="9" t="n">
        <f aca="false">+Outflows!T808+Fees!T808+'Ongoing Cash Flows'!T808+'Terminal Value'!T808</f>
        <v>0</v>
      </c>
      <c r="U808" s="9" t="n">
        <f aca="false">+Outflows!U808+Fees!U808+'Ongoing Cash Flows'!U808+'Terminal Value'!U808</f>
        <v>0</v>
      </c>
      <c r="V808" s="9" t="n">
        <f aca="false">+Outflows!V808+Fees!V808+'Ongoing Cash Flows'!V808+'Terminal Value'!V808</f>
        <v>0</v>
      </c>
      <c r="W808" s="9" t="n">
        <f aca="false">+Outflows!W808+Fees!W808+'Ongoing Cash Flows'!W808+'Terminal Value'!W808</f>
        <v>0</v>
      </c>
      <c r="X808" s="9" t="n">
        <f aca="false">+Outflows!X808+Fees!X808+'Ongoing Cash Flows'!X808+'Terminal Value'!X808</f>
        <v>0</v>
      </c>
      <c r="Y808" s="9" t="n">
        <f aca="false">+Outflows!Y808+Fees!Y808+'Ongoing Cash Flows'!Y808+'Terminal Value'!Y808</f>
        <v>0</v>
      </c>
      <c r="Z808" s="9" t="n">
        <f aca="false">+Outflows!Z808+Fees!Z808+'Ongoing Cash Flows'!Z808+'Terminal Value'!Z808</f>
        <v>0</v>
      </c>
      <c r="AA808" s="9" t="n">
        <f aca="false">+Outflows!AA808+Fees!AA808+'Ongoing Cash Flows'!AA808+'Terminal Value'!AA808</f>
        <v>0</v>
      </c>
      <c r="AB808" s="9" t="n">
        <f aca="false">+Outflows!AB808+Fees!AB808+'Ongoing Cash Flows'!AB808+'Terminal Value'!AB808</f>
        <v>0</v>
      </c>
      <c r="AC808" s="9" t="n">
        <f aca="false">+Outflows!AC808+Fees!AC808+'Ongoing Cash Flows'!AC808+'Terminal Value'!AC808</f>
        <v>0</v>
      </c>
      <c r="AD808" s="9" t="n">
        <f aca="false">+Outflows!AD808+Fees!AD808+'Ongoing Cash Flows'!AD808+'Terminal Value'!AD808</f>
        <v>0</v>
      </c>
      <c r="AE808" s="9" t="n">
        <f aca="false">+Outflows!AE808+Fees!AE808+'Ongoing Cash Flows'!AE808+'Terminal Value'!AE808</f>
        <v>0</v>
      </c>
      <c r="AF808" s="9" t="n">
        <f aca="false">+Outflows!AF808+Fees!AF808+'Ongoing Cash Flows'!AF808+'Terminal Value'!AF808</f>
        <v>0</v>
      </c>
      <c r="AG808" s="9" t="n">
        <f aca="false">+Outflows!AG808+Fees!AG808+'Ongoing Cash Flows'!AG808+'Terminal Value'!AG808</f>
        <v>0</v>
      </c>
      <c r="AH808" s="9" t="n">
        <f aca="false">+Outflows!AH808+Fees!AH808+'Ongoing Cash Flows'!AH808+'Terminal Value'!AH808</f>
        <v>0</v>
      </c>
      <c r="AI808" s="9" t="n">
        <f aca="false">+Outflows!AI808+Fees!AI808+'Ongoing Cash Flows'!AI808+'Terminal Value'!AI808</f>
        <v>0</v>
      </c>
      <c r="AJ808" s="9" t="n">
        <f aca="false">+Outflows!AJ808+Fees!AJ808+'Ongoing Cash Flows'!AJ808+'Terminal Value'!AJ808</f>
        <v>0</v>
      </c>
      <c r="AK808" s="9"/>
      <c r="AL808" s="1"/>
      <c r="AM808" s="32"/>
      <c r="AN808" s="33" t="n">
        <f aca="false">IF(ISERROR(XIRR(B808:AJ808,IRRDates)),-1,XIRR(B808:AJ808,IRRDates))</f>
        <v>0.0517667348952849</v>
      </c>
      <c r="AO808" s="9" t="n">
        <f aca="false">SUMPRODUCT(B808:AJ808,PVRf)</f>
        <v>0</v>
      </c>
      <c r="AP808" s="9" t="n">
        <f aca="false">MIN(0,AO808-$AO$1004)^2</f>
        <v>0</v>
      </c>
      <c r="AQ808" s="9" t="n">
        <f aca="false">MAX(0,AO808-$AO$1004)^2</f>
        <v>0</v>
      </c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20"/>
      <c r="CM808" s="20"/>
      <c r="CN808" s="20"/>
      <c r="CO808" s="20"/>
      <c r="CP808" s="20"/>
    </row>
    <row r="809" customFormat="false" ht="11.25" hidden="false" customHeight="false" outlineLevel="0" collapsed="false">
      <c r="A809" s="1" t="n">
        <v>807</v>
      </c>
      <c r="B809" s="9" t="n">
        <f aca="false">+Outflows!B809+Fees!B809+'Ongoing Cash Flows'!B809+'Terminal Value'!B809</f>
        <v>-100321.16361647</v>
      </c>
      <c r="C809" s="9" t="n">
        <f aca="false">+Outflows!C809+Fees!C809+'Ongoing Cash Flows'!C809+'Terminal Value'!C809</f>
        <v>14340.6961960573</v>
      </c>
      <c r="D809" s="9" t="n">
        <f aca="false">+Outflows!D809+Fees!D809+'Ongoing Cash Flows'!D809+'Terminal Value'!D809</f>
        <v>12351.8627226536</v>
      </c>
      <c r="E809" s="9" t="n">
        <f aca="false">+Outflows!E809+Fees!E809+'Ongoing Cash Flows'!E809+'Terminal Value'!E809</f>
        <v>10376.9629903705</v>
      </c>
      <c r="F809" s="9" t="n">
        <f aca="false">+Outflows!F809+Fees!F809+'Ongoing Cash Flows'!F809+'Terminal Value'!F809</f>
        <v>9896.4841913077</v>
      </c>
      <c r="G809" s="9" t="n">
        <f aca="false">+Outflows!G809+Fees!G809+'Ongoing Cash Flows'!G809+'Terminal Value'!G809</f>
        <v>9564.77274432657</v>
      </c>
      <c r="H809" s="9" t="n">
        <f aca="false">+Outflows!H809+Fees!H809+'Ongoing Cash Flows'!H809+'Terminal Value'!H809</f>
        <v>8641.49247286051</v>
      </c>
      <c r="I809" s="9" t="n">
        <f aca="false">+Outflows!I809+Fees!I809+'Ongoing Cash Flows'!I809+'Terminal Value'!I809</f>
        <v>8482.63362659793</v>
      </c>
      <c r="J809" s="9" t="n">
        <f aca="false">+Outflows!J809+Fees!J809+'Ongoing Cash Flows'!J809+'Terminal Value'!J809</f>
        <v>8470.19942406294</v>
      </c>
      <c r="K809" s="9" t="n">
        <f aca="false">+Outflows!K809+Fees!K809+'Ongoing Cash Flows'!K809+'Terminal Value'!K809</f>
        <v>8461.29268229331</v>
      </c>
      <c r="L809" s="9" t="n">
        <f aca="false">+Outflows!L809+Fees!L809+'Ongoing Cash Flows'!L809+'Terminal Value'!L809</f>
        <v>8462.27148918253</v>
      </c>
      <c r="M809" s="9" t="n">
        <f aca="false">+Outflows!M809+Fees!M809+'Ongoing Cash Flows'!M809+'Terminal Value'!M809</f>
        <v>8434.51404799049</v>
      </c>
      <c r="N809" s="9" t="n">
        <f aca="false">+Outflows!N809+Fees!N809+'Ongoing Cash Flows'!N809+'Terminal Value'!N809</f>
        <v>8416.61875665062</v>
      </c>
      <c r="O809" s="9" t="n">
        <f aca="false">+Outflows!O809+Fees!O809+'Ongoing Cash Flows'!O809+'Terminal Value'!O809</f>
        <v>8090.74373085862</v>
      </c>
      <c r="P809" s="9" t="n">
        <f aca="false">+Outflows!P809+Fees!P809+'Ongoing Cash Flows'!P809+'Terminal Value'!P809</f>
        <v>7982.6362711248</v>
      </c>
      <c r="Q809" s="9" t="n">
        <f aca="false">+Outflows!Q809+Fees!Q809+'Ongoing Cash Flows'!Q809+'Terminal Value'!Q809</f>
        <v>7954.32868603103</v>
      </c>
      <c r="R809" s="9" t="n">
        <f aca="false">+Outflows!R809+Fees!R809+'Ongoing Cash Flows'!R809+'Terminal Value'!R809</f>
        <v>1150.64361821546</v>
      </c>
      <c r="S809" s="9" t="n">
        <f aca="false">+Outflows!S809+Fees!S809+'Ongoing Cash Flows'!S809+'Terminal Value'!S809</f>
        <v>0</v>
      </c>
      <c r="T809" s="9" t="n">
        <f aca="false">+Outflows!T809+Fees!T809+'Ongoing Cash Flows'!T809+'Terminal Value'!T809</f>
        <v>0</v>
      </c>
      <c r="U809" s="9" t="n">
        <f aca="false">+Outflows!U809+Fees!U809+'Ongoing Cash Flows'!U809+'Terminal Value'!U809</f>
        <v>0</v>
      </c>
      <c r="V809" s="9" t="n">
        <f aca="false">+Outflows!V809+Fees!V809+'Ongoing Cash Flows'!V809+'Terminal Value'!V809</f>
        <v>0</v>
      </c>
      <c r="W809" s="9" t="n">
        <f aca="false">+Outflows!W809+Fees!W809+'Ongoing Cash Flows'!W809+'Terminal Value'!W809</f>
        <v>0</v>
      </c>
      <c r="X809" s="9" t="n">
        <f aca="false">+Outflows!X809+Fees!X809+'Ongoing Cash Flows'!X809+'Terminal Value'!X809</f>
        <v>0</v>
      </c>
      <c r="Y809" s="9" t="n">
        <f aca="false">+Outflows!Y809+Fees!Y809+'Ongoing Cash Flows'!Y809+'Terminal Value'!Y809</f>
        <v>0</v>
      </c>
      <c r="Z809" s="9" t="n">
        <f aca="false">+Outflows!Z809+Fees!Z809+'Ongoing Cash Flows'!Z809+'Terminal Value'!Z809</f>
        <v>0</v>
      </c>
      <c r="AA809" s="9" t="n">
        <f aca="false">+Outflows!AA809+Fees!AA809+'Ongoing Cash Flows'!AA809+'Terminal Value'!AA809</f>
        <v>0</v>
      </c>
      <c r="AB809" s="9" t="n">
        <f aca="false">+Outflows!AB809+Fees!AB809+'Ongoing Cash Flows'!AB809+'Terminal Value'!AB809</f>
        <v>0</v>
      </c>
      <c r="AC809" s="9" t="n">
        <f aca="false">+Outflows!AC809+Fees!AC809+'Ongoing Cash Flows'!AC809+'Terminal Value'!AC809</f>
        <v>0</v>
      </c>
      <c r="AD809" s="9" t="n">
        <f aca="false">+Outflows!AD809+Fees!AD809+'Ongoing Cash Flows'!AD809+'Terminal Value'!AD809</f>
        <v>0</v>
      </c>
      <c r="AE809" s="9" t="n">
        <f aca="false">+Outflows!AE809+Fees!AE809+'Ongoing Cash Flows'!AE809+'Terminal Value'!AE809</f>
        <v>0</v>
      </c>
      <c r="AF809" s="9" t="n">
        <f aca="false">+Outflows!AF809+Fees!AF809+'Ongoing Cash Flows'!AF809+'Terminal Value'!AF809</f>
        <v>0</v>
      </c>
      <c r="AG809" s="9" t="n">
        <f aca="false">+Outflows!AG809+Fees!AG809+'Ongoing Cash Flows'!AG809+'Terminal Value'!AG809</f>
        <v>0</v>
      </c>
      <c r="AH809" s="9" t="n">
        <f aca="false">+Outflows!AH809+Fees!AH809+'Ongoing Cash Flows'!AH809+'Terminal Value'!AH809</f>
        <v>0</v>
      </c>
      <c r="AI809" s="9" t="n">
        <f aca="false">+Outflows!AI809+Fees!AI809+'Ongoing Cash Flows'!AI809+'Terminal Value'!AI809</f>
        <v>0</v>
      </c>
      <c r="AJ809" s="9" t="n">
        <f aca="false">+Outflows!AJ809+Fees!AJ809+'Ongoing Cash Flows'!AJ809+'Terminal Value'!AJ809</f>
        <v>0</v>
      </c>
      <c r="AK809" s="9"/>
      <c r="AL809" s="1"/>
      <c r="AM809" s="32"/>
      <c r="AN809" s="33" t="n">
        <f aca="false">IF(ISERROR(XIRR(B809:AJ809,IRRDates)),-1,XIRR(B809:AJ809,IRRDates))</f>
        <v>0.050437543488534</v>
      </c>
      <c r="AO809" s="9" t="n">
        <f aca="false">SUMPRODUCT(B809:AJ809,PVRf)</f>
        <v>0</v>
      </c>
      <c r="AP809" s="9" t="n">
        <f aca="false">MIN(0,AO809-$AO$1004)^2</f>
        <v>0</v>
      </c>
      <c r="AQ809" s="9" t="n">
        <f aca="false">MAX(0,AO809-$AO$1004)^2</f>
        <v>0</v>
      </c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20"/>
      <c r="CM809" s="20"/>
      <c r="CN809" s="20"/>
      <c r="CO809" s="20"/>
      <c r="CP809" s="20"/>
    </row>
    <row r="810" customFormat="false" ht="11.25" hidden="false" customHeight="false" outlineLevel="0" collapsed="false">
      <c r="A810" s="1" t="n">
        <v>808</v>
      </c>
      <c r="B810" s="9" t="n">
        <f aca="false">+Outflows!B810+Fees!B810+'Ongoing Cash Flows'!B810+'Terminal Value'!B810</f>
        <v>-90889.3422394383</v>
      </c>
      <c r="C810" s="9" t="n">
        <f aca="false">+Outflows!C810+Fees!C810+'Ongoing Cash Flows'!C810+'Terminal Value'!C810</f>
        <v>14090.8218924957</v>
      </c>
      <c r="D810" s="9" t="n">
        <f aca="false">+Outflows!D810+Fees!D810+'Ongoing Cash Flows'!D810+'Terminal Value'!D810</f>
        <v>11949.9962121092</v>
      </c>
      <c r="E810" s="9" t="n">
        <f aca="false">+Outflows!E810+Fees!E810+'Ongoing Cash Flows'!E810+'Terminal Value'!E810</f>
        <v>10095.6981411554</v>
      </c>
      <c r="F810" s="9" t="n">
        <f aca="false">+Outflows!F810+Fees!F810+'Ongoing Cash Flows'!F810+'Terminal Value'!F810</f>
        <v>9642.96126920333</v>
      </c>
      <c r="G810" s="9" t="n">
        <f aca="false">+Outflows!G810+Fees!G810+'Ongoing Cash Flows'!G810+'Terminal Value'!G810</f>
        <v>9412.60982783052</v>
      </c>
      <c r="H810" s="9" t="n">
        <f aca="false">+Outflows!H810+Fees!H810+'Ongoing Cash Flows'!H810+'Terminal Value'!H810</f>
        <v>8413.03263182893</v>
      </c>
      <c r="I810" s="9" t="n">
        <f aca="false">+Outflows!I810+Fees!I810+'Ongoing Cash Flows'!I810+'Terminal Value'!I810</f>
        <v>8266.27518966593</v>
      </c>
      <c r="J810" s="9" t="n">
        <f aca="false">+Outflows!J810+Fees!J810+'Ongoing Cash Flows'!J810+'Terminal Value'!J810</f>
        <v>8253.84098713094</v>
      </c>
      <c r="K810" s="9" t="n">
        <f aca="false">+Outflows!K810+Fees!K810+'Ongoing Cash Flows'!K810+'Terminal Value'!K810</f>
        <v>8244.56753614617</v>
      </c>
      <c r="L810" s="9" t="n">
        <f aca="false">+Outflows!L810+Fees!L810+'Ongoing Cash Flows'!L810+'Terminal Value'!L810</f>
        <v>8245.91305225053</v>
      </c>
      <c r="M810" s="9" t="n">
        <f aca="false">+Outflows!M810+Fees!M810+'Ongoing Cash Flows'!M810+'Terminal Value'!M810</f>
        <v>8217.78890184335</v>
      </c>
      <c r="N810" s="9" t="n">
        <f aca="false">+Outflows!N810+Fees!N810+'Ongoing Cash Flows'!N810+'Terminal Value'!N810</f>
        <v>8200.26031971863</v>
      </c>
      <c r="O810" s="9" t="n">
        <f aca="false">+Outflows!O810+Fees!O810+'Ongoing Cash Flows'!O810+'Terminal Value'!O810</f>
        <v>7874.01858471149</v>
      </c>
      <c r="P810" s="9" t="n">
        <f aca="false">+Outflows!P810+Fees!P810+'Ongoing Cash Flows'!P810+'Terminal Value'!P810</f>
        <v>7766.2778341928</v>
      </c>
      <c r="Q810" s="9" t="n">
        <f aca="false">+Outflows!Q810+Fees!Q810+'Ongoing Cash Flows'!Q810+'Terminal Value'!Q810</f>
        <v>7737.60353988389</v>
      </c>
      <c r="R810" s="9" t="n">
        <f aca="false">+Outflows!R810+Fees!R810+'Ongoing Cash Flows'!R810+'Terminal Value'!R810</f>
        <v>1042.46439974946</v>
      </c>
      <c r="S810" s="9" t="n">
        <f aca="false">+Outflows!S810+Fees!S810+'Ongoing Cash Flows'!S810+'Terminal Value'!S810</f>
        <v>0</v>
      </c>
      <c r="T810" s="9" t="n">
        <f aca="false">+Outflows!T810+Fees!T810+'Ongoing Cash Flows'!T810+'Terminal Value'!T810</f>
        <v>0</v>
      </c>
      <c r="U810" s="9" t="n">
        <f aca="false">+Outflows!U810+Fees!U810+'Ongoing Cash Flows'!U810+'Terminal Value'!U810</f>
        <v>0</v>
      </c>
      <c r="V810" s="9" t="n">
        <f aca="false">+Outflows!V810+Fees!V810+'Ongoing Cash Flows'!V810+'Terminal Value'!V810</f>
        <v>0</v>
      </c>
      <c r="W810" s="9" t="n">
        <f aca="false">+Outflows!W810+Fees!W810+'Ongoing Cash Flows'!W810+'Terminal Value'!W810</f>
        <v>0</v>
      </c>
      <c r="X810" s="9" t="n">
        <f aca="false">+Outflows!X810+Fees!X810+'Ongoing Cash Flows'!X810+'Terminal Value'!X810</f>
        <v>0</v>
      </c>
      <c r="Y810" s="9" t="n">
        <f aca="false">+Outflows!Y810+Fees!Y810+'Ongoing Cash Flows'!Y810+'Terminal Value'!Y810</f>
        <v>0</v>
      </c>
      <c r="Z810" s="9" t="n">
        <f aca="false">+Outflows!Z810+Fees!Z810+'Ongoing Cash Flows'!Z810+'Terminal Value'!Z810</f>
        <v>0</v>
      </c>
      <c r="AA810" s="9" t="n">
        <f aca="false">+Outflows!AA810+Fees!AA810+'Ongoing Cash Flows'!AA810+'Terminal Value'!AA810</f>
        <v>0</v>
      </c>
      <c r="AB810" s="9" t="n">
        <f aca="false">+Outflows!AB810+Fees!AB810+'Ongoing Cash Flows'!AB810+'Terminal Value'!AB810</f>
        <v>0</v>
      </c>
      <c r="AC810" s="9" t="n">
        <f aca="false">+Outflows!AC810+Fees!AC810+'Ongoing Cash Flows'!AC810+'Terminal Value'!AC810</f>
        <v>0</v>
      </c>
      <c r="AD810" s="9" t="n">
        <f aca="false">+Outflows!AD810+Fees!AD810+'Ongoing Cash Flows'!AD810+'Terminal Value'!AD810</f>
        <v>0</v>
      </c>
      <c r="AE810" s="9" t="n">
        <f aca="false">+Outflows!AE810+Fees!AE810+'Ongoing Cash Flows'!AE810+'Terminal Value'!AE810</f>
        <v>0</v>
      </c>
      <c r="AF810" s="9" t="n">
        <f aca="false">+Outflows!AF810+Fees!AF810+'Ongoing Cash Flows'!AF810+'Terminal Value'!AF810</f>
        <v>0</v>
      </c>
      <c r="AG810" s="9" t="n">
        <f aca="false">+Outflows!AG810+Fees!AG810+'Ongoing Cash Flows'!AG810+'Terminal Value'!AG810</f>
        <v>0</v>
      </c>
      <c r="AH810" s="9" t="n">
        <f aca="false">+Outflows!AH810+Fees!AH810+'Ongoing Cash Flows'!AH810+'Terminal Value'!AH810</f>
        <v>0</v>
      </c>
      <c r="AI810" s="9" t="n">
        <f aca="false">+Outflows!AI810+Fees!AI810+'Ongoing Cash Flows'!AI810+'Terminal Value'!AI810</f>
        <v>0</v>
      </c>
      <c r="AJ810" s="9" t="n">
        <f aca="false">+Outflows!AJ810+Fees!AJ810+'Ongoing Cash Flows'!AJ810+'Terminal Value'!AJ810</f>
        <v>0</v>
      </c>
      <c r="AK810" s="9"/>
      <c r="AL810" s="1"/>
      <c r="AM810" s="32"/>
      <c r="AN810" s="33" t="n">
        <f aca="false">IF(ISERROR(XIRR(B810:AJ810,IRRDates)),-1,XIRR(B810:AJ810,IRRDates))</f>
        <v>0.0626408774162145</v>
      </c>
      <c r="AO810" s="9" t="n">
        <f aca="false">SUMPRODUCT(B810:AJ810,PVRf)</f>
        <v>0</v>
      </c>
      <c r="AP810" s="9" t="n">
        <f aca="false">MIN(0,AO810-$AO$1004)^2</f>
        <v>0</v>
      </c>
      <c r="AQ810" s="9" t="n">
        <f aca="false">MAX(0,AO810-$AO$1004)^2</f>
        <v>0</v>
      </c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20"/>
      <c r="CM810" s="20"/>
      <c r="CN810" s="20"/>
      <c r="CO810" s="20"/>
      <c r="CP810" s="20"/>
    </row>
    <row r="811" customFormat="false" ht="11.25" hidden="false" customHeight="false" outlineLevel="0" collapsed="false">
      <c r="A811" s="1" t="n">
        <v>809</v>
      </c>
      <c r="B811" s="9" t="n">
        <f aca="false">+Outflows!B811+Fees!B811+'Ongoing Cash Flows'!B811+'Terminal Value'!B811</f>
        <v>-98335.4143660122</v>
      </c>
      <c r="C811" s="9" t="n">
        <f aca="false">+Outflows!C811+Fees!C811+'Ongoing Cash Flows'!C811+'Terminal Value'!C811</f>
        <v>14226.3506419598</v>
      </c>
      <c r="D811" s="9" t="n">
        <f aca="false">+Outflows!D811+Fees!D811+'Ongoing Cash Flows'!D811+'Terminal Value'!D811</f>
        <v>12321.6197465146</v>
      </c>
      <c r="E811" s="9" t="n">
        <f aca="false">+Outflows!E811+Fees!E811+'Ongoing Cash Flows'!E811+'Terminal Value'!E811</f>
        <v>10384.6854953111</v>
      </c>
      <c r="F811" s="9" t="n">
        <f aca="false">+Outflows!F811+Fees!F811+'Ongoing Cash Flows'!F811+'Terminal Value'!F811</f>
        <v>9877.68417621606</v>
      </c>
      <c r="G811" s="9" t="n">
        <f aca="false">+Outflows!G811+Fees!G811+'Ongoing Cash Flows'!G811+'Terminal Value'!G811</f>
        <v>9516.23558351106</v>
      </c>
      <c r="H811" s="9" t="n">
        <f aca="false">+Outflows!H811+Fees!H811+'Ongoing Cash Flows'!H811+'Terminal Value'!H811</f>
        <v>8593.39317793611</v>
      </c>
      <c r="I811" s="9" t="n">
        <f aca="false">+Outflows!I811+Fees!I811+'Ongoing Cash Flows'!I811+'Terminal Value'!I811</f>
        <v>8437.08212739184</v>
      </c>
      <c r="J811" s="9" t="n">
        <f aca="false">+Outflows!J811+Fees!J811+'Ongoing Cash Flows'!J811+'Terminal Value'!J811</f>
        <v>8424.64792485685</v>
      </c>
      <c r="K811" s="9" t="n">
        <f aca="false">+Outflows!K811+Fees!K811+'Ongoing Cash Flows'!K811+'Terminal Value'!K811</f>
        <v>8415.66397715636</v>
      </c>
      <c r="L811" s="9" t="n">
        <f aca="false">+Outflows!L811+Fees!L811+'Ongoing Cash Flows'!L811+'Terminal Value'!L811</f>
        <v>8416.71998997644</v>
      </c>
      <c r="M811" s="9" t="n">
        <f aca="false">+Outflows!M811+Fees!M811+'Ongoing Cash Flows'!M811+'Terminal Value'!M811</f>
        <v>8388.88534285354</v>
      </c>
      <c r="N811" s="9" t="n">
        <f aca="false">+Outflows!N811+Fees!N811+'Ongoing Cash Flows'!N811+'Terminal Value'!N811</f>
        <v>8371.06725744453</v>
      </c>
      <c r="O811" s="9" t="n">
        <f aca="false">+Outflows!O811+Fees!O811+'Ongoing Cash Flows'!O811+'Terminal Value'!O811</f>
        <v>8045.11502572167</v>
      </c>
      <c r="P811" s="9" t="n">
        <f aca="false">+Outflows!P811+Fees!P811+'Ongoing Cash Flows'!P811+'Terminal Value'!P811</f>
        <v>7937.08477191871</v>
      </c>
      <c r="Q811" s="9" t="n">
        <f aca="false">+Outflows!Q811+Fees!Q811+'Ongoing Cash Flows'!Q811+'Terminal Value'!Q811</f>
        <v>7908.69998089407</v>
      </c>
      <c r="R811" s="9" t="n">
        <f aca="false">+Outflows!R811+Fees!R811+'Ongoing Cash Flows'!R811+'Terminal Value'!R811</f>
        <v>1127.86786861241</v>
      </c>
      <c r="S811" s="9" t="n">
        <f aca="false">+Outflows!S811+Fees!S811+'Ongoing Cash Flows'!S811+'Terminal Value'!S811</f>
        <v>0</v>
      </c>
      <c r="T811" s="9" t="n">
        <f aca="false">+Outflows!T811+Fees!T811+'Ongoing Cash Flows'!T811+'Terminal Value'!T811</f>
        <v>0</v>
      </c>
      <c r="U811" s="9" t="n">
        <f aca="false">+Outflows!U811+Fees!U811+'Ongoing Cash Flows'!U811+'Terminal Value'!U811</f>
        <v>0</v>
      </c>
      <c r="V811" s="9" t="n">
        <f aca="false">+Outflows!V811+Fees!V811+'Ongoing Cash Flows'!V811+'Terminal Value'!V811</f>
        <v>0</v>
      </c>
      <c r="W811" s="9" t="n">
        <f aca="false">+Outflows!W811+Fees!W811+'Ongoing Cash Flows'!W811+'Terminal Value'!W811</f>
        <v>0</v>
      </c>
      <c r="X811" s="9" t="n">
        <f aca="false">+Outflows!X811+Fees!X811+'Ongoing Cash Flows'!X811+'Terminal Value'!X811</f>
        <v>0</v>
      </c>
      <c r="Y811" s="9" t="n">
        <f aca="false">+Outflows!Y811+Fees!Y811+'Ongoing Cash Flows'!Y811+'Terminal Value'!Y811</f>
        <v>0</v>
      </c>
      <c r="Z811" s="9" t="n">
        <f aca="false">+Outflows!Z811+Fees!Z811+'Ongoing Cash Flows'!Z811+'Terminal Value'!Z811</f>
        <v>0</v>
      </c>
      <c r="AA811" s="9" t="n">
        <f aca="false">+Outflows!AA811+Fees!AA811+'Ongoing Cash Flows'!AA811+'Terminal Value'!AA811</f>
        <v>0</v>
      </c>
      <c r="AB811" s="9" t="n">
        <f aca="false">+Outflows!AB811+Fees!AB811+'Ongoing Cash Flows'!AB811+'Terminal Value'!AB811</f>
        <v>0</v>
      </c>
      <c r="AC811" s="9" t="n">
        <f aca="false">+Outflows!AC811+Fees!AC811+'Ongoing Cash Flows'!AC811+'Terminal Value'!AC811</f>
        <v>0</v>
      </c>
      <c r="AD811" s="9" t="n">
        <f aca="false">+Outflows!AD811+Fees!AD811+'Ongoing Cash Flows'!AD811+'Terminal Value'!AD811</f>
        <v>0</v>
      </c>
      <c r="AE811" s="9" t="n">
        <f aca="false">+Outflows!AE811+Fees!AE811+'Ongoing Cash Flows'!AE811+'Terminal Value'!AE811</f>
        <v>0</v>
      </c>
      <c r="AF811" s="9" t="n">
        <f aca="false">+Outflows!AF811+Fees!AF811+'Ongoing Cash Flows'!AF811+'Terminal Value'!AF811</f>
        <v>0</v>
      </c>
      <c r="AG811" s="9" t="n">
        <f aca="false">+Outflows!AG811+Fees!AG811+'Ongoing Cash Flows'!AG811+'Terminal Value'!AG811</f>
        <v>0</v>
      </c>
      <c r="AH811" s="9" t="n">
        <f aca="false">+Outflows!AH811+Fees!AH811+'Ongoing Cash Flows'!AH811+'Terminal Value'!AH811</f>
        <v>0</v>
      </c>
      <c r="AI811" s="9" t="n">
        <f aca="false">+Outflows!AI811+Fees!AI811+'Ongoing Cash Flows'!AI811+'Terminal Value'!AI811</f>
        <v>0</v>
      </c>
      <c r="AJ811" s="9" t="n">
        <f aca="false">+Outflows!AJ811+Fees!AJ811+'Ongoing Cash Flows'!AJ811+'Terminal Value'!AJ811</f>
        <v>0</v>
      </c>
      <c r="AK811" s="9"/>
      <c r="AL811" s="1"/>
      <c r="AM811" s="32"/>
      <c r="AN811" s="33" t="n">
        <f aca="false">IF(ISERROR(XIRR(B811:AJ811,IRRDates)),-1,XIRR(B811:AJ811,IRRDates))</f>
        <v>0.052942139714444</v>
      </c>
      <c r="AO811" s="9" t="n">
        <f aca="false">SUMPRODUCT(B811:AJ811,PVRf)</f>
        <v>0</v>
      </c>
      <c r="AP811" s="9" t="n">
        <f aca="false">MIN(0,AO811-$AO$1004)^2</f>
        <v>0</v>
      </c>
      <c r="AQ811" s="9" t="n">
        <f aca="false">MAX(0,AO811-$AO$1004)^2</f>
        <v>0</v>
      </c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20"/>
      <c r="CM811" s="20"/>
      <c r="CN811" s="20"/>
      <c r="CO811" s="20"/>
      <c r="CP811" s="20"/>
    </row>
    <row r="812" customFormat="false" ht="11.25" hidden="false" customHeight="false" outlineLevel="0" collapsed="false">
      <c r="A812" s="1" t="n">
        <v>810</v>
      </c>
      <c r="B812" s="9" t="n">
        <f aca="false">+Outflows!B812+Fees!B812+'Ongoing Cash Flows'!B812+'Terminal Value'!B812</f>
        <v>-85375.5922243724</v>
      </c>
      <c r="C812" s="9" t="n">
        <f aca="false">+Outflows!C812+Fees!C812+'Ongoing Cash Flows'!C812+'Terminal Value'!C812</f>
        <v>13899.2761869995</v>
      </c>
      <c r="D812" s="9" t="n">
        <f aca="false">+Outflows!D812+Fees!D812+'Ongoing Cash Flows'!D812+'Terminal Value'!D812</f>
        <v>11801.5978263918</v>
      </c>
      <c r="E812" s="9" t="n">
        <f aca="false">+Outflows!E812+Fees!E812+'Ongoing Cash Flows'!E812+'Terminal Value'!E812</f>
        <v>9834.50409122362</v>
      </c>
      <c r="F812" s="9" t="n">
        <f aca="false">+Outflows!F812+Fees!F812+'Ongoing Cash Flows'!F812+'Terminal Value'!F812</f>
        <v>9571.86751417199</v>
      </c>
      <c r="G812" s="9" t="n">
        <f aca="false">+Outflows!G812+Fees!G812+'Ongoing Cash Flows'!G812+'Terminal Value'!G812</f>
        <v>9155.774790499</v>
      </c>
      <c r="H812" s="9" t="n">
        <f aca="false">+Outflows!H812+Fees!H812+'Ongoing Cash Flows'!H812+'Terminal Value'!H812</f>
        <v>8279.477255664</v>
      </c>
      <c r="I812" s="9" t="n">
        <f aca="false">+Outflows!I812+Fees!I812+'Ongoing Cash Flows'!I812+'Terminal Value'!I812</f>
        <v>8139.79417532033</v>
      </c>
      <c r="J812" s="9" t="n">
        <f aca="false">+Outflows!J812+Fees!J812+'Ongoing Cash Flows'!J812+'Terminal Value'!J812</f>
        <v>8127.35997278534</v>
      </c>
      <c r="K812" s="9" t="n">
        <f aca="false">+Outflows!K812+Fees!K812+'Ongoing Cash Flows'!K812+'Terminal Value'!K812</f>
        <v>8117.87214719999</v>
      </c>
      <c r="L812" s="9" t="n">
        <f aca="false">+Outflows!L812+Fees!L812+'Ongoing Cash Flows'!L812+'Terminal Value'!L812</f>
        <v>8119.43203790493</v>
      </c>
      <c r="M812" s="9" t="n">
        <f aca="false">+Outflows!M812+Fees!M812+'Ongoing Cash Flows'!M812+'Terminal Value'!M812</f>
        <v>8091.09351289716</v>
      </c>
      <c r="N812" s="9" t="n">
        <f aca="false">+Outflows!N812+Fees!N812+'Ongoing Cash Flows'!N812+'Terminal Value'!N812</f>
        <v>8073.77930537303</v>
      </c>
      <c r="O812" s="9" t="n">
        <f aca="false">+Outflows!O812+Fees!O812+'Ongoing Cash Flows'!O812+'Terminal Value'!O812</f>
        <v>7747.3231957653</v>
      </c>
      <c r="P812" s="9" t="n">
        <f aca="false">+Outflows!P812+Fees!P812+'Ongoing Cash Flows'!P812+'Terminal Value'!P812</f>
        <v>7639.7968198472</v>
      </c>
      <c r="Q812" s="9" t="n">
        <f aca="false">+Outflows!Q812+Fees!Q812+'Ongoing Cash Flows'!Q812+'Terminal Value'!Q812</f>
        <v>7610.9081509377</v>
      </c>
      <c r="R812" s="9" t="n">
        <f aca="false">+Outflows!R812+Fees!R812+'Ongoing Cash Flows'!R812+'Terminal Value'!R812</f>
        <v>979.223892576661</v>
      </c>
      <c r="S812" s="9" t="n">
        <f aca="false">+Outflows!S812+Fees!S812+'Ongoing Cash Flows'!S812+'Terminal Value'!S812</f>
        <v>0</v>
      </c>
      <c r="T812" s="9" t="n">
        <f aca="false">+Outflows!T812+Fees!T812+'Ongoing Cash Flows'!T812+'Terminal Value'!T812</f>
        <v>0</v>
      </c>
      <c r="U812" s="9" t="n">
        <f aca="false">+Outflows!U812+Fees!U812+'Ongoing Cash Flows'!U812+'Terminal Value'!U812</f>
        <v>0</v>
      </c>
      <c r="V812" s="9" t="n">
        <f aca="false">+Outflows!V812+Fees!V812+'Ongoing Cash Flows'!V812+'Terminal Value'!V812</f>
        <v>0</v>
      </c>
      <c r="W812" s="9" t="n">
        <f aca="false">+Outflows!W812+Fees!W812+'Ongoing Cash Flows'!W812+'Terminal Value'!W812</f>
        <v>0</v>
      </c>
      <c r="X812" s="9" t="n">
        <f aca="false">+Outflows!X812+Fees!X812+'Ongoing Cash Flows'!X812+'Terminal Value'!X812</f>
        <v>0</v>
      </c>
      <c r="Y812" s="9" t="n">
        <f aca="false">+Outflows!Y812+Fees!Y812+'Ongoing Cash Flows'!Y812+'Terminal Value'!Y812</f>
        <v>0</v>
      </c>
      <c r="Z812" s="9" t="n">
        <f aca="false">+Outflows!Z812+Fees!Z812+'Ongoing Cash Flows'!Z812+'Terminal Value'!Z812</f>
        <v>0</v>
      </c>
      <c r="AA812" s="9" t="n">
        <f aca="false">+Outflows!AA812+Fees!AA812+'Ongoing Cash Flows'!AA812+'Terminal Value'!AA812</f>
        <v>0</v>
      </c>
      <c r="AB812" s="9" t="n">
        <f aca="false">+Outflows!AB812+Fees!AB812+'Ongoing Cash Flows'!AB812+'Terminal Value'!AB812</f>
        <v>0</v>
      </c>
      <c r="AC812" s="9" t="n">
        <f aca="false">+Outflows!AC812+Fees!AC812+'Ongoing Cash Flows'!AC812+'Terminal Value'!AC812</f>
        <v>0</v>
      </c>
      <c r="AD812" s="9" t="n">
        <f aca="false">+Outflows!AD812+Fees!AD812+'Ongoing Cash Flows'!AD812+'Terminal Value'!AD812</f>
        <v>0</v>
      </c>
      <c r="AE812" s="9" t="n">
        <f aca="false">+Outflows!AE812+Fees!AE812+'Ongoing Cash Flows'!AE812+'Terminal Value'!AE812</f>
        <v>0</v>
      </c>
      <c r="AF812" s="9" t="n">
        <f aca="false">+Outflows!AF812+Fees!AF812+'Ongoing Cash Flows'!AF812+'Terminal Value'!AF812</f>
        <v>0</v>
      </c>
      <c r="AG812" s="9" t="n">
        <f aca="false">+Outflows!AG812+Fees!AG812+'Ongoing Cash Flows'!AG812+'Terminal Value'!AG812</f>
        <v>0</v>
      </c>
      <c r="AH812" s="9" t="n">
        <f aca="false">+Outflows!AH812+Fees!AH812+'Ongoing Cash Flows'!AH812+'Terminal Value'!AH812</f>
        <v>0</v>
      </c>
      <c r="AI812" s="9" t="n">
        <f aca="false">+Outflows!AI812+Fees!AI812+'Ongoing Cash Flows'!AI812+'Terminal Value'!AI812</f>
        <v>0</v>
      </c>
      <c r="AJ812" s="9" t="n">
        <f aca="false">+Outflows!AJ812+Fees!AJ812+'Ongoing Cash Flows'!AJ812+'Terminal Value'!AJ812</f>
        <v>0</v>
      </c>
      <c r="AK812" s="9"/>
      <c r="AL812" s="1"/>
      <c r="AM812" s="32"/>
      <c r="AN812" s="33" t="n">
        <f aca="false">IF(ISERROR(XIRR(B812:AJ812,IRRDates)),-1,XIRR(B812:AJ812,IRRDates))</f>
        <v>0.0706382589953309</v>
      </c>
      <c r="AO812" s="9" t="n">
        <f aca="false">SUMPRODUCT(B812:AJ812,PVRf)</f>
        <v>0</v>
      </c>
      <c r="AP812" s="9" t="n">
        <f aca="false">MIN(0,AO812-$AO$1004)^2</f>
        <v>0</v>
      </c>
      <c r="AQ812" s="9" t="n">
        <f aca="false">MAX(0,AO812-$AO$1004)^2</f>
        <v>0</v>
      </c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20"/>
      <c r="CM812" s="20"/>
      <c r="CN812" s="20"/>
      <c r="CO812" s="20"/>
      <c r="CP812" s="20"/>
    </row>
    <row r="813" customFormat="false" ht="11.25" hidden="false" customHeight="false" outlineLevel="0" collapsed="false">
      <c r="A813" s="1" t="n">
        <v>811</v>
      </c>
      <c r="B813" s="9" t="n">
        <f aca="false">+Outflows!B813+Fees!B813+'Ongoing Cash Flows'!B813+'Terminal Value'!B813</f>
        <v>-99929.806211437</v>
      </c>
      <c r="C813" s="9" t="n">
        <f aca="false">+Outflows!C813+Fees!C813+'Ongoing Cash Flows'!C813+'Terminal Value'!C813</f>
        <v>14322.6446506314</v>
      </c>
      <c r="D813" s="9" t="n">
        <f aca="false">+Outflows!D813+Fees!D813+'Ongoing Cash Flows'!D813+'Terminal Value'!D813</f>
        <v>12339.4032361003</v>
      </c>
      <c r="E813" s="9" t="n">
        <f aca="false">+Outflows!E813+Fees!E813+'Ongoing Cash Flows'!E813+'Terminal Value'!E813</f>
        <v>10282.4863645173</v>
      </c>
      <c r="F813" s="9" t="n">
        <f aca="false">+Outflows!F813+Fees!F813+'Ongoing Cash Flows'!F813+'Terminal Value'!F813</f>
        <v>9893.87275718198</v>
      </c>
      <c r="G813" s="9" t="n">
        <f aca="false">+Outflows!G813+Fees!G813+'Ongoing Cash Flows'!G813+'Terminal Value'!G813</f>
        <v>9601.49630706608</v>
      </c>
      <c r="H813" s="9" t="n">
        <f aca="false">+Outflows!H813+Fees!H813+'Ongoing Cash Flows'!H813+'Terminal Value'!H813</f>
        <v>8632.01291987003</v>
      </c>
      <c r="I813" s="9" t="n">
        <f aca="false">+Outflows!I813+Fees!I813+'Ongoing Cash Flows'!I813+'Terminal Value'!I813</f>
        <v>8473.65620081241</v>
      </c>
      <c r="J813" s="9" t="n">
        <f aca="false">+Outflows!J813+Fees!J813+'Ongoing Cash Flows'!J813+'Terminal Value'!J813</f>
        <v>8461.22199827742</v>
      </c>
      <c r="K813" s="9" t="n">
        <f aca="false">+Outflows!K813+Fees!K813+'Ongoing Cash Flows'!K813+'Terminal Value'!K813</f>
        <v>8452.30004053188</v>
      </c>
      <c r="L813" s="9" t="n">
        <f aca="false">+Outflows!L813+Fees!L813+'Ongoing Cash Flows'!L813+'Terminal Value'!L813</f>
        <v>8453.29406339701</v>
      </c>
      <c r="M813" s="9" t="n">
        <f aca="false">+Outflows!M813+Fees!M813+'Ongoing Cash Flows'!M813+'Terminal Value'!M813</f>
        <v>8425.52140622905</v>
      </c>
      <c r="N813" s="9" t="n">
        <f aca="false">+Outflows!N813+Fees!N813+'Ongoing Cash Flows'!N813+'Terminal Value'!N813</f>
        <v>8407.6413308651</v>
      </c>
      <c r="O813" s="9" t="n">
        <f aca="false">+Outflows!O813+Fees!O813+'Ongoing Cash Flows'!O813+'Terminal Value'!O813</f>
        <v>8081.75108909719</v>
      </c>
      <c r="P813" s="9" t="n">
        <f aca="false">+Outflows!P813+Fees!P813+'Ongoing Cash Flows'!P813+'Terminal Value'!P813</f>
        <v>7973.65884533928</v>
      </c>
      <c r="Q813" s="9" t="n">
        <f aca="false">+Outflows!Q813+Fees!Q813+'Ongoing Cash Flows'!Q813+'Terminal Value'!Q813</f>
        <v>7945.33604426959</v>
      </c>
      <c r="R813" s="9" t="n">
        <f aca="false">+Outflows!R813+Fees!R813+'Ongoing Cash Flows'!R813+'Terminal Value'!R813</f>
        <v>1146.1549053227</v>
      </c>
      <c r="S813" s="9" t="n">
        <f aca="false">+Outflows!S813+Fees!S813+'Ongoing Cash Flows'!S813+'Terminal Value'!S813</f>
        <v>0</v>
      </c>
      <c r="T813" s="9" t="n">
        <f aca="false">+Outflows!T813+Fees!T813+'Ongoing Cash Flows'!T813+'Terminal Value'!T813</f>
        <v>0</v>
      </c>
      <c r="U813" s="9" t="n">
        <f aca="false">+Outflows!U813+Fees!U813+'Ongoing Cash Flows'!U813+'Terminal Value'!U813</f>
        <v>0</v>
      </c>
      <c r="V813" s="9" t="n">
        <f aca="false">+Outflows!V813+Fees!V813+'Ongoing Cash Flows'!V813+'Terminal Value'!V813</f>
        <v>0</v>
      </c>
      <c r="W813" s="9" t="n">
        <f aca="false">+Outflows!W813+Fees!W813+'Ongoing Cash Flows'!W813+'Terminal Value'!W813</f>
        <v>0</v>
      </c>
      <c r="X813" s="9" t="n">
        <f aca="false">+Outflows!X813+Fees!X813+'Ongoing Cash Flows'!X813+'Terminal Value'!X813</f>
        <v>0</v>
      </c>
      <c r="Y813" s="9" t="n">
        <f aca="false">+Outflows!Y813+Fees!Y813+'Ongoing Cash Flows'!Y813+'Terminal Value'!Y813</f>
        <v>0</v>
      </c>
      <c r="Z813" s="9" t="n">
        <f aca="false">+Outflows!Z813+Fees!Z813+'Ongoing Cash Flows'!Z813+'Terminal Value'!Z813</f>
        <v>0</v>
      </c>
      <c r="AA813" s="9" t="n">
        <f aca="false">+Outflows!AA813+Fees!AA813+'Ongoing Cash Flows'!AA813+'Terminal Value'!AA813</f>
        <v>0</v>
      </c>
      <c r="AB813" s="9" t="n">
        <f aca="false">+Outflows!AB813+Fees!AB813+'Ongoing Cash Flows'!AB813+'Terminal Value'!AB813</f>
        <v>0</v>
      </c>
      <c r="AC813" s="9" t="n">
        <f aca="false">+Outflows!AC813+Fees!AC813+'Ongoing Cash Flows'!AC813+'Terminal Value'!AC813</f>
        <v>0</v>
      </c>
      <c r="AD813" s="9" t="n">
        <f aca="false">+Outflows!AD813+Fees!AD813+'Ongoing Cash Flows'!AD813+'Terminal Value'!AD813</f>
        <v>0</v>
      </c>
      <c r="AE813" s="9" t="n">
        <f aca="false">+Outflows!AE813+Fees!AE813+'Ongoing Cash Flows'!AE813+'Terminal Value'!AE813</f>
        <v>0</v>
      </c>
      <c r="AF813" s="9" t="n">
        <f aca="false">+Outflows!AF813+Fees!AF813+'Ongoing Cash Flows'!AF813+'Terminal Value'!AF813</f>
        <v>0</v>
      </c>
      <c r="AG813" s="9" t="n">
        <f aca="false">+Outflows!AG813+Fees!AG813+'Ongoing Cash Flows'!AG813+'Terminal Value'!AG813</f>
        <v>0</v>
      </c>
      <c r="AH813" s="9" t="n">
        <f aca="false">+Outflows!AH813+Fees!AH813+'Ongoing Cash Flows'!AH813+'Terminal Value'!AH813</f>
        <v>0</v>
      </c>
      <c r="AI813" s="9" t="n">
        <f aca="false">+Outflows!AI813+Fees!AI813+'Ongoing Cash Flows'!AI813+'Terminal Value'!AI813</f>
        <v>0</v>
      </c>
      <c r="AJ813" s="9" t="n">
        <f aca="false">+Outflows!AJ813+Fees!AJ813+'Ongoing Cash Flows'!AJ813+'Terminal Value'!AJ813</f>
        <v>0</v>
      </c>
      <c r="AK813" s="9"/>
      <c r="AL813" s="1"/>
      <c r="AM813" s="32"/>
      <c r="AN813" s="33" t="n">
        <f aca="false">IF(ISERROR(XIRR(B813:AJ813,IRRDates)),-1,XIRR(B813:AJ813,IRRDates))</f>
        <v>0.0508470142997251</v>
      </c>
      <c r="AO813" s="9" t="n">
        <f aca="false">SUMPRODUCT(B813:AJ813,PVRf)</f>
        <v>0</v>
      </c>
      <c r="AP813" s="9" t="n">
        <f aca="false">MIN(0,AO813-$AO$1004)^2</f>
        <v>0</v>
      </c>
      <c r="AQ813" s="9" t="n">
        <f aca="false">MAX(0,AO813-$AO$1004)^2</f>
        <v>0</v>
      </c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20"/>
      <c r="CM813" s="20"/>
      <c r="CN813" s="20"/>
      <c r="CO813" s="20"/>
      <c r="CP813" s="20"/>
    </row>
    <row r="814" customFormat="false" ht="11.25" hidden="false" customHeight="false" outlineLevel="0" collapsed="false">
      <c r="A814" s="1" t="n">
        <v>812</v>
      </c>
      <c r="B814" s="9" t="n">
        <f aca="false">+Outflows!B814+Fees!B814+'Ongoing Cash Flows'!B814+'Terminal Value'!B814</f>
        <v>-103951.348850248</v>
      </c>
      <c r="C814" s="9" t="n">
        <f aca="false">+Outflows!C814+Fees!C814+'Ongoing Cash Flows'!C814+'Terminal Value'!C814</f>
        <v>14287.861989753</v>
      </c>
      <c r="D814" s="9" t="n">
        <f aca="false">+Outflows!D814+Fees!D814+'Ongoing Cash Flows'!D814+'Terminal Value'!D814</f>
        <v>12480.7732021514</v>
      </c>
      <c r="E814" s="9" t="n">
        <f aca="false">+Outflows!E814+Fees!E814+'Ongoing Cash Flows'!E814+'Terminal Value'!E814</f>
        <v>10530.1101902398</v>
      </c>
      <c r="F814" s="9" t="n">
        <f aca="false">+Outflows!F814+Fees!F814+'Ongoing Cash Flows'!F814+'Terminal Value'!F814</f>
        <v>9960.44137903123</v>
      </c>
      <c r="G814" s="9" t="n">
        <f aca="false">+Outflows!G814+Fees!G814+'Ongoing Cash Flows'!G814+'Terminal Value'!G814</f>
        <v>9639.65886585105</v>
      </c>
      <c r="H814" s="9" t="n">
        <f aca="false">+Outflows!H814+Fees!H814+'Ongoing Cash Flows'!H814+'Terminal Value'!H814</f>
        <v>8729.42369083755</v>
      </c>
      <c r="I814" s="9" t="n">
        <f aca="false">+Outflows!I814+Fees!I814+'Ongoing Cash Flows'!I814+'Terminal Value'!I814</f>
        <v>8565.90717171262</v>
      </c>
      <c r="J814" s="9" t="n">
        <f aca="false">+Outflows!J814+Fees!J814+'Ongoing Cash Flows'!J814+'Terminal Value'!J814</f>
        <v>8553.47296917763</v>
      </c>
      <c r="K814" s="9" t="n">
        <f aca="false">+Outflows!K814+Fees!K814+'Ongoing Cash Flows'!K814+'Terminal Value'!K814</f>
        <v>8544.70736900989</v>
      </c>
      <c r="L814" s="9" t="n">
        <f aca="false">+Outflows!L814+Fees!L814+'Ongoing Cash Flows'!L814+'Terminal Value'!L814</f>
        <v>8545.54503429722</v>
      </c>
      <c r="M814" s="9" t="n">
        <f aca="false">+Outflows!M814+Fees!M814+'Ongoing Cash Flows'!M814+'Terminal Value'!M814</f>
        <v>8517.92873470707</v>
      </c>
      <c r="N814" s="9" t="n">
        <f aca="false">+Outflows!N814+Fees!N814+'Ongoing Cash Flows'!N814+'Terminal Value'!N814</f>
        <v>8499.89230176531</v>
      </c>
      <c r="O814" s="9" t="n">
        <f aca="false">+Outflows!O814+Fees!O814+'Ongoing Cash Flows'!O814+'Terminal Value'!O814</f>
        <v>8174.1584175752</v>
      </c>
      <c r="P814" s="9" t="n">
        <f aca="false">+Outflows!P814+Fees!P814+'Ongoing Cash Flows'!P814+'Terminal Value'!P814</f>
        <v>8065.90981623949</v>
      </c>
      <c r="Q814" s="9" t="n">
        <f aca="false">+Outflows!Q814+Fees!Q814+'Ongoing Cash Flows'!Q814+'Terminal Value'!Q814</f>
        <v>8037.74337274761</v>
      </c>
      <c r="R814" s="9" t="n">
        <f aca="false">+Outflows!R814+Fees!R814+'Ongoing Cash Flows'!R814+'Terminal Value'!R814</f>
        <v>1192.28039077281</v>
      </c>
      <c r="S814" s="9" t="n">
        <f aca="false">+Outflows!S814+Fees!S814+'Ongoing Cash Flows'!S814+'Terminal Value'!S814</f>
        <v>0</v>
      </c>
      <c r="T814" s="9" t="n">
        <f aca="false">+Outflows!T814+Fees!T814+'Ongoing Cash Flows'!T814+'Terminal Value'!T814</f>
        <v>0</v>
      </c>
      <c r="U814" s="9" t="n">
        <f aca="false">+Outflows!U814+Fees!U814+'Ongoing Cash Flows'!U814+'Terminal Value'!U814</f>
        <v>0</v>
      </c>
      <c r="V814" s="9" t="n">
        <f aca="false">+Outflows!V814+Fees!V814+'Ongoing Cash Flows'!V814+'Terminal Value'!V814</f>
        <v>0</v>
      </c>
      <c r="W814" s="9" t="n">
        <f aca="false">+Outflows!W814+Fees!W814+'Ongoing Cash Flows'!W814+'Terminal Value'!W814</f>
        <v>0</v>
      </c>
      <c r="X814" s="9" t="n">
        <f aca="false">+Outflows!X814+Fees!X814+'Ongoing Cash Flows'!X814+'Terminal Value'!X814</f>
        <v>0</v>
      </c>
      <c r="Y814" s="9" t="n">
        <f aca="false">+Outflows!Y814+Fees!Y814+'Ongoing Cash Flows'!Y814+'Terminal Value'!Y814</f>
        <v>0</v>
      </c>
      <c r="Z814" s="9" t="n">
        <f aca="false">+Outflows!Z814+Fees!Z814+'Ongoing Cash Flows'!Z814+'Terminal Value'!Z814</f>
        <v>0</v>
      </c>
      <c r="AA814" s="9" t="n">
        <f aca="false">+Outflows!AA814+Fees!AA814+'Ongoing Cash Flows'!AA814+'Terminal Value'!AA814</f>
        <v>0</v>
      </c>
      <c r="AB814" s="9" t="n">
        <f aca="false">+Outflows!AB814+Fees!AB814+'Ongoing Cash Flows'!AB814+'Terminal Value'!AB814</f>
        <v>0</v>
      </c>
      <c r="AC814" s="9" t="n">
        <f aca="false">+Outflows!AC814+Fees!AC814+'Ongoing Cash Flows'!AC814+'Terminal Value'!AC814</f>
        <v>0</v>
      </c>
      <c r="AD814" s="9" t="n">
        <f aca="false">+Outflows!AD814+Fees!AD814+'Ongoing Cash Flows'!AD814+'Terminal Value'!AD814</f>
        <v>0</v>
      </c>
      <c r="AE814" s="9" t="n">
        <f aca="false">+Outflows!AE814+Fees!AE814+'Ongoing Cash Flows'!AE814+'Terminal Value'!AE814</f>
        <v>0</v>
      </c>
      <c r="AF814" s="9" t="n">
        <f aca="false">+Outflows!AF814+Fees!AF814+'Ongoing Cash Flows'!AF814+'Terminal Value'!AF814</f>
        <v>0</v>
      </c>
      <c r="AG814" s="9" t="n">
        <f aca="false">+Outflows!AG814+Fees!AG814+'Ongoing Cash Flows'!AG814+'Terminal Value'!AG814</f>
        <v>0</v>
      </c>
      <c r="AH814" s="9" t="n">
        <f aca="false">+Outflows!AH814+Fees!AH814+'Ongoing Cash Flows'!AH814+'Terminal Value'!AH814</f>
        <v>0</v>
      </c>
      <c r="AI814" s="9" t="n">
        <f aca="false">+Outflows!AI814+Fees!AI814+'Ongoing Cash Flows'!AI814+'Terminal Value'!AI814</f>
        <v>0</v>
      </c>
      <c r="AJ814" s="9" t="n">
        <f aca="false">+Outflows!AJ814+Fees!AJ814+'Ongoing Cash Flows'!AJ814+'Terminal Value'!AJ814</f>
        <v>0</v>
      </c>
      <c r="AK814" s="9"/>
      <c r="AL814" s="1"/>
      <c r="AM814" s="32"/>
      <c r="AN814" s="33" t="n">
        <f aca="false">IF(ISERROR(XIRR(B814:AJ814,IRRDates)),-1,XIRR(B814:AJ814,IRRDates))</f>
        <v>0.0460404224297172</v>
      </c>
      <c r="AO814" s="9" t="n">
        <f aca="false">SUMPRODUCT(B814:AJ814,PVRf)</f>
        <v>0</v>
      </c>
      <c r="AP814" s="9" t="n">
        <f aca="false">MIN(0,AO814-$AO$1004)^2</f>
        <v>0</v>
      </c>
      <c r="AQ814" s="9" t="n">
        <f aca="false">MAX(0,AO814-$AO$1004)^2</f>
        <v>0</v>
      </c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20"/>
      <c r="CM814" s="20"/>
      <c r="CN814" s="20"/>
      <c r="CO814" s="20"/>
      <c r="CP814" s="20"/>
    </row>
    <row r="815" customFormat="false" ht="11.25" hidden="false" customHeight="false" outlineLevel="0" collapsed="false">
      <c r="A815" s="1" t="n">
        <v>813</v>
      </c>
      <c r="B815" s="9" t="n">
        <f aca="false">+Outflows!B815+Fees!B815+'Ongoing Cash Flows'!B815+'Terminal Value'!B815</f>
        <v>-101132.261787929</v>
      </c>
      <c r="C815" s="9" t="n">
        <f aca="false">+Outflows!C815+Fees!C815+'Ongoing Cash Flows'!C815+'Terminal Value'!C815</f>
        <v>14321.6544799783</v>
      </c>
      <c r="D815" s="9" t="n">
        <f aca="false">+Outflows!D815+Fees!D815+'Ongoing Cash Flows'!D815+'Terminal Value'!D815</f>
        <v>12399.7979553813</v>
      </c>
      <c r="E815" s="9" t="n">
        <f aca="false">+Outflows!E815+Fees!E815+'Ongoing Cash Flows'!E815+'Terminal Value'!E815</f>
        <v>10299.8743892382</v>
      </c>
      <c r="F815" s="9" t="n">
        <f aca="false">+Outflows!F815+Fees!F815+'Ongoing Cash Flows'!F815+'Terminal Value'!F815</f>
        <v>9935.63960265682</v>
      </c>
      <c r="G815" s="9" t="n">
        <f aca="false">+Outflows!G815+Fees!G815+'Ongoing Cash Flows'!G815+'Terminal Value'!G815</f>
        <v>9682.70035835959</v>
      </c>
      <c r="H815" s="9" t="n">
        <f aca="false">+Outflows!H815+Fees!H815+'Ongoing Cash Flows'!H815+'Terminal Value'!H815</f>
        <v>8661.13908743316</v>
      </c>
      <c r="I815" s="9" t="n">
        <f aca="false">+Outflows!I815+Fees!I815+'Ongoing Cash Flows'!I815+'Terminal Value'!I815</f>
        <v>8501.23956977266</v>
      </c>
      <c r="J815" s="9" t="n">
        <f aca="false">+Outflows!J815+Fees!J815+'Ongoing Cash Flows'!J815+'Terminal Value'!J815</f>
        <v>8488.80536723767</v>
      </c>
      <c r="K815" s="9" t="n">
        <f aca="false">+Outflows!K815+Fees!K815+'Ongoing Cash Flows'!K815+'Terminal Value'!K815</f>
        <v>8479.93016096495</v>
      </c>
      <c r="L815" s="9" t="n">
        <f aca="false">+Outflows!L815+Fees!L815+'Ongoing Cash Flows'!L815+'Terminal Value'!L815</f>
        <v>8480.87743235727</v>
      </c>
      <c r="M815" s="9" t="n">
        <f aca="false">+Outflows!M815+Fees!M815+'Ongoing Cash Flows'!M815+'Terminal Value'!M815</f>
        <v>8453.15152666213</v>
      </c>
      <c r="N815" s="9" t="n">
        <f aca="false">+Outflows!N815+Fees!N815+'Ongoing Cash Flows'!N815+'Terminal Value'!N815</f>
        <v>8435.22469982536</v>
      </c>
      <c r="O815" s="9" t="n">
        <f aca="false">+Outflows!O815+Fees!O815+'Ongoing Cash Flows'!O815+'Terminal Value'!O815</f>
        <v>8109.38120953026</v>
      </c>
      <c r="P815" s="9" t="n">
        <f aca="false">+Outflows!P815+Fees!P815+'Ongoing Cash Flows'!P815+'Terminal Value'!P815</f>
        <v>8001.24221429954</v>
      </c>
      <c r="Q815" s="9" t="n">
        <f aca="false">+Outflows!Q815+Fees!Q815+'Ongoing Cash Flows'!Q815+'Terminal Value'!Q815</f>
        <v>7972.96616470267</v>
      </c>
      <c r="R815" s="9" t="n">
        <f aca="false">+Outflows!R815+Fees!R815+'Ongoing Cash Flows'!R815+'Terminal Value'!R815</f>
        <v>1159.94658980283</v>
      </c>
      <c r="S815" s="9" t="n">
        <f aca="false">+Outflows!S815+Fees!S815+'Ongoing Cash Flows'!S815+'Terminal Value'!S815</f>
        <v>0</v>
      </c>
      <c r="T815" s="9" t="n">
        <f aca="false">+Outflows!T815+Fees!T815+'Ongoing Cash Flows'!T815+'Terminal Value'!T815</f>
        <v>0</v>
      </c>
      <c r="U815" s="9" t="n">
        <f aca="false">+Outflows!U815+Fees!U815+'Ongoing Cash Flows'!U815+'Terminal Value'!U815</f>
        <v>0</v>
      </c>
      <c r="V815" s="9" t="n">
        <f aca="false">+Outflows!V815+Fees!V815+'Ongoing Cash Flows'!V815+'Terminal Value'!V815</f>
        <v>0</v>
      </c>
      <c r="W815" s="9" t="n">
        <f aca="false">+Outflows!W815+Fees!W815+'Ongoing Cash Flows'!W815+'Terminal Value'!W815</f>
        <v>0</v>
      </c>
      <c r="X815" s="9" t="n">
        <f aca="false">+Outflows!X815+Fees!X815+'Ongoing Cash Flows'!X815+'Terminal Value'!X815</f>
        <v>0</v>
      </c>
      <c r="Y815" s="9" t="n">
        <f aca="false">+Outflows!Y815+Fees!Y815+'Ongoing Cash Flows'!Y815+'Terminal Value'!Y815</f>
        <v>0</v>
      </c>
      <c r="Z815" s="9" t="n">
        <f aca="false">+Outflows!Z815+Fees!Z815+'Ongoing Cash Flows'!Z815+'Terminal Value'!Z815</f>
        <v>0</v>
      </c>
      <c r="AA815" s="9" t="n">
        <f aca="false">+Outflows!AA815+Fees!AA815+'Ongoing Cash Flows'!AA815+'Terminal Value'!AA815</f>
        <v>0</v>
      </c>
      <c r="AB815" s="9" t="n">
        <f aca="false">+Outflows!AB815+Fees!AB815+'Ongoing Cash Flows'!AB815+'Terminal Value'!AB815</f>
        <v>0</v>
      </c>
      <c r="AC815" s="9" t="n">
        <f aca="false">+Outflows!AC815+Fees!AC815+'Ongoing Cash Flows'!AC815+'Terminal Value'!AC815</f>
        <v>0</v>
      </c>
      <c r="AD815" s="9" t="n">
        <f aca="false">+Outflows!AD815+Fees!AD815+'Ongoing Cash Flows'!AD815+'Terminal Value'!AD815</f>
        <v>0</v>
      </c>
      <c r="AE815" s="9" t="n">
        <f aca="false">+Outflows!AE815+Fees!AE815+'Ongoing Cash Flows'!AE815+'Terminal Value'!AE815</f>
        <v>0</v>
      </c>
      <c r="AF815" s="9" t="n">
        <f aca="false">+Outflows!AF815+Fees!AF815+'Ongoing Cash Flows'!AF815+'Terminal Value'!AF815</f>
        <v>0</v>
      </c>
      <c r="AG815" s="9" t="n">
        <f aca="false">+Outflows!AG815+Fees!AG815+'Ongoing Cash Flows'!AG815+'Terminal Value'!AG815</f>
        <v>0</v>
      </c>
      <c r="AH815" s="9" t="n">
        <f aca="false">+Outflows!AH815+Fees!AH815+'Ongoing Cash Flows'!AH815+'Terminal Value'!AH815</f>
        <v>0</v>
      </c>
      <c r="AI815" s="9" t="n">
        <f aca="false">+Outflows!AI815+Fees!AI815+'Ongoing Cash Flows'!AI815+'Terminal Value'!AI815</f>
        <v>0</v>
      </c>
      <c r="AJ815" s="9" t="n">
        <f aca="false">+Outflows!AJ815+Fees!AJ815+'Ongoing Cash Flows'!AJ815+'Terminal Value'!AJ815</f>
        <v>0</v>
      </c>
      <c r="AK815" s="9"/>
      <c r="AL815" s="1"/>
      <c r="AM815" s="32"/>
      <c r="AN815" s="33" t="n">
        <f aca="false">IF(ISERROR(XIRR(B815:AJ815,IRRDates)),-1,XIRR(B815:AJ815,IRRDates))</f>
        <v>0.049453295741597</v>
      </c>
      <c r="AO815" s="9" t="n">
        <f aca="false">SUMPRODUCT(B815:AJ815,PVRf)</f>
        <v>0</v>
      </c>
      <c r="AP815" s="9" t="n">
        <f aca="false">MIN(0,AO815-$AO$1004)^2</f>
        <v>0</v>
      </c>
      <c r="AQ815" s="9" t="n">
        <f aca="false">MAX(0,AO815-$AO$1004)^2</f>
        <v>0</v>
      </c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20"/>
      <c r="CM815" s="20"/>
      <c r="CN815" s="20"/>
      <c r="CO815" s="20"/>
      <c r="CP815" s="20"/>
    </row>
    <row r="816" customFormat="false" ht="11.25" hidden="false" customHeight="false" outlineLevel="0" collapsed="false">
      <c r="A816" s="1" t="n">
        <v>814</v>
      </c>
      <c r="B816" s="9" t="n">
        <f aca="false">+Outflows!B816+Fees!B816+'Ongoing Cash Flows'!B816+'Terminal Value'!B816</f>
        <v>-88047.8116925377</v>
      </c>
      <c r="C816" s="9" t="n">
        <f aca="false">+Outflows!C816+Fees!C816+'Ongoing Cash Flows'!C816+'Terminal Value'!C816</f>
        <v>14095.4986630422</v>
      </c>
      <c r="D816" s="9" t="n">
        <f aca="false">+Outflows!D816+Fees!D816+'Ongoing Cash Flows'!D816+'Terminal Value'!D816</f>
        <v>11931.6978463874</v>
      </c>
      <c r="E816" s="9" t="n">
        <f aca="false">+Outflows!E816+Fees!E816+'Ongoing Cash Flows'!E816+'Terminal Value'!E816</f>
        <v>10064.8024091455</v>
      </c>
      <c r="F816" s="9" t="n">
        <f aca="false">+Outflows!F816+Fees!F816+'Ongoing Cash Flows'!F816+'Terminal Value'!F816</f>
        <v>9491.26887547252</v>
      </c>
      <c r="G816" s="9" t="n">
        <f aca="false">+Outflows!G816+Fees!G816+'Ongoing Cash Flows'!G816+'Terminal Value'!G816</f>
        <v>9336.63342123114</v>
      </c>
      <c r="H816" s="9" t="n">
        <f aca="false">+Outflows!H816+Fees!H816+'Ongoing Cash Flows'!H816+'Terminal Value'!H816</f>
        <v>8344.20439695457</v>
      </c>
      <c r="I816" s="9" t="n">
        <f aca="false">+Outflows!I816+Fees!I816+'Ongoing Cash Flows'!I816+'Terminal Value'!I816</f>
        <v>8201.09275214447</v>
      </c>
      <c r="J816" s="9" t="n">
        <f aca="false">+Outflows!J816+Fees!J816+'Ongoing Cash Flows'!J816+'Terminal Value'!J816</f>
        <v>8188.65854960948</v>
      </c>
      <c r="K816" s="9" t="n">
        <f aca="false">+Outflows!K816+Fees!K816+'Ongoing Cash Flows'!K816+'Terminal Value'!K816</f>
        <v>8179.27461991705</v>
      </c>
      <c r="L816" s="9" t="n">
        <f aca="false">+Outflows!L816+Fees!L816+'Ongoing Cash Flows'!L816+'Terminal Value'!L816</f>
        <v>8180.73061472907</v>
      </c>
      <c r="M816" s="9" t="n">
        <f aca="false">+Outflows!M816+Fees!M816+'Ongoing Cash Flows'!M816+'Terminal Value'!M816</f>
        <v>8152.49598561422</v>
      </c>
      <c r="N816" s="9" t="n">
        <f aca="false">+Outflows!N816+Fees!N816+'Ongoing Cash Flows'!N816+'Terminal Value'!N816</f>
        <v>8135.07788219716</v>
      </c>
      <c r="O816" s="9" t="n">
        <f aca="false">+Outflows!O816+Fees!O816+'Ongoing Cash Flows'!O816+'Terminal Value'!O816</f>
        <v>7808.72566848236</v>
      </c>
      <c r="P816" s="9" t="n">
        <f aca="false">+Outflows!P816+Fees!P816+'Ongoing Cash Flows'!P816+'Terminal Value'!P816</f>
        <v>7701.09539667134</v>
      </c>
      <c r="Q816" s="9" t="n">
        <f aca="false">+Outflows!Q816+Fees!Q816+'Ongoing Cash Flows'!Q816+'Terminal Value'!Q816</f>
        <v>7672.31062365476</v>
      </c>
      <c r="R816" s="9" t="n">
        <f aca="false">+Outflows!R816+Fees!R816+'Ongoing Cash Flows'!R816+'Terminal Value'!R816</f>
        <v>1009.87318098873</v>
      </c>
      <c r="S816" s="9" t="n">
        <f aca="false">+Outflows!S816+Fees!S816+'Ongoing Cash Flows'!S816+'Terminal Value'!S816</f>
        <v>0</v>
      </c>
      <c r="T816" s="9" t="n">
        <f aca="false">+Outflows!T816+Fees!T816+'Ongoing Cash Flows'!T816+'Terminal Value'!T816</f>
        <v>0</v>
      </c>
      <c r="U816" s="9" t="n">
        <f aca="false">+Outflows!U816+Fees!U816+'Ongoing Cash Flows'!U816+'Terminal Value'!U816</f>
        <v>0</v>
      </c>
      <c r="V816" s="9" t="n">
        <f aca="false">+Outflows!V816+Fees!V816+'Ongoing Cash Flows'!V816+'Terminal Value'!V816</f>
        <v>0</v>
      </c>
      <c r="W816" s="9" t="n">
        <f aca="false">+Outflows!W816+Fees!W816+'Ongoing Cash Flows'!W816+'Terminal Value'!W816</f>
        <v>0</v>
      </c>
      <c r="X816" s="9" t="n">
        <f aca="false">+Outflows!X816+Fees!X816+'Ongoing Cash Flows'!X816+'Terminal Value'!X816</f>
        <v>0</v>
      </c>
      <c r="Y816" s="9" t="n">
        <f aca="false">+Outflows!Y816+Fees!Y816+'Ongoing Cash Flows'!Y816+'Terminal Value'!Y816</f>
        <v>0</v>
      </c>
      <c r="Z816" s="9" t="n">
        <f aca="false">+Outflows!Z816+Fees!Z816+'Ongoing Cash Flows'!Z816+'Terminal Value'!Z816</f>
        <v>0</v>
      </c>
      <c r="AA816" s="9" t="n">
        <f aca="false">+Outflows!AA816+Fees!AA816+'Ongoing Cash Flows'!AA816+'Terminal Value'!AA816</f>
        <v>0</v>
      </c>
      <c r="AB816" s="9" t="n">
        <f aca="false">+Outflows!AB816+Fees!AB816+'Ongoing Cash Flows'!AB816+'Terminal Value'!AB816</f>
        <v>0</v>
      </c>
      <c r="AC816" s="9" t="n">
        <f aca="false">+Outflows!AC816+Fees!AC816+'Ongoing Cash Flows'!AC816+'Terminal Value'!AC816</f>
        <v>0</v>
      </c>
      <c r="AD816" s="9" t="n">
        <f aca="false">+Outflows!AD816+Fees!AD816+'Ongoing Cash Flows'!AD816+'Terminal Value'!AD816</f>
        <v>0</v>
      </c>
      <c r="AE816" s="9" t="n">
        <f aca="false">+Outflows!AE816+Fees!AE816+'Ongoing Cash Flows'!AE816+'Terminal Value'!AE816</f>
        <v>0</v>
      </c>
      <c r="AF816" s="9" t="n">
        <f aca="false">+Outflows!AF816+Fees!AF816+'Ongoing Cash Flows'!AF816+'Terminal Value'!AF816</f>
        <v>0</v>
      </c>
      <c r="AG816" s="9" t="n">
        <f aca="false">+Outflows!AG816+Fees!AG816+'Ongoing Cash Flows'!AG816+'Terminal Value'!AG816</f>
        <v>0</v>
      </c>
      <c r="AH816" s="9" t="n">
        <f aca="false">+Outflows!AH816+Fees!AH816+'Ongoing Cash Flows'!AH816+'Terminal Value'!AH816</f>
        <v>0</v>
      </c>
      <c r="AI816" s="9" t="n">
        <f aca="false">+Outflows!AI816+Fees!AI816+'Ongoing Cash Flows'!AI816+'Terminal Value'!AI816</f>
        <v>0</v>
      </c>
      <c r="AJ816" s="9" t="n">
        <f aca="false">+Outflows!AJ816+Fees!AJ816+'Ongoing Cash Flows'!AJ816+'Terminal Value'!AJ816</f>
        <v>0</v>
      </c>
      <c r="AK816" s="9"/>
      <c r="AL816" s="1"/>
      <c r="AM816" s="32"/>
      <c r="AN816" s="33" t="n">
        <f aca="false">IF(ISERROR(XIRR(B816:AJ816,IRRDates)),-1,XIRR(B816:AJ816,IRRDates))</f>
        <v>0.0670181855892297</v>
      </c>
      <c r="AO816" s="9" t="n">
        <f aca="false">SUMPRODUCT(B816:AJ816,PVRf)</f>
        <v>0</v>
      </c>
      <c r="AP816" s="9" t="n">
        <f aca="false">MIN(0,AO816-$AO$1004)^2</f>
        <v>0</v>
      </c>
      <c r="AQ816" s="9" t="n">
        <f aca="false">MAX(0,AO816-$AO$1004)^2</f>
        <v>0</v>
      </c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20"/>
      <c r="CM816" s="20"/>
      <c r="CN816" s="20"/>
      <c r="CO816" s="20"/>
      <c r="CP816" s="20"/>
    </row>
    <row r="817" customFormat="false" ht="11.25" hidden="false" customHeight="false" outlineLevel="0" collapsed="false">
      <c r="A817" s="1" t="n">
        <v>815</v>
      </c>
      <c r="B817" s="9" t="n">
        <f aca="false">+Outflows!B817+Fees!B817+'Ongoing Cash Flows'!B817+'Terminal Value'!B817</f>
        <v>-88354.6031194248</v>
      </c>
      <c r="C817" s="9" t="n">
        <f aca="false">+Outflows!C817+Fees!C817+'Ongoing Cash Flows'!C817+'Terminal Value'!C817</f>
        <v>14067.0836940911</v>
      </c>
      <c r="D817" s="9" t="n">
        <f aca="false">+Outflows!D817+Fees!D817+'Ongoing Cash Flows'!D817+'Terminal Value'!D817</f>
        <v>11844.8047621693</v>
      </c>
      <c r="E817" s="9" t="n">
        <f aca="false">+Outflows!E817+Fees!E817+'Ongoing Cash Flows'!E817+'Terminal Value'!E817</f>
        <v>9959.2545547862</v>
      </c>
      <c r="F817" s="9" t="n">
        <f aca="false">+Outflows!F817+Fees!F817+'Ongoing Cash Flows'!F817+'Terminal Value'!F817</f>
        <v>9535.93193783434</v>
      </c>
      <c r="G817" s="9" t="n">
        <f aca="false">+Outflows!G817+Fees!G817+'Ongoing Cash Flows'!G817+'Terminal Value'!G817</f>
        <v>9314.01715219379</v>
      </c>
      <c r="H817" s="9" t="n">
        <f aca="false">+Outflows!H817+Fees!H817+'Ongoing Cash Flows'!H817+'Terminal Value'!H817</f>
        <v>8351.63557252657</v>
      </c>
      <c r="I817" s="9" t="n">
        <f aca="false">+Outflows!I817+Fees!I817+'Ongoing Cash Flows'!I817+'Terminal Value'!I817</f>
        <v>8208.13030204412</v>
      </c>
      <c r="J817" s="9" t="n">
        <f aca="false">+Outflows!J817+Fees!J817+'Ongoing Cash Flows'!J817+'Terminal Value'!J817</f>
        <v>8195.69609950913</v>
      </c>
      <c r="K817" s="9" t="n">
        <f aca="false">+Outflows!K817+Fees!K817+'Ongoing Cash Flows'!K817+'Terminal Value'!K817</f>
        <v>8186.32409786737</v>
      </c>
      <c r="L817" s="9" t="n">
        <f aca="false">+Outflows!L817+Fees!L817+'Ongoing Cash Flows'!L817+'Terminal Value'!L817</f>
        <v>8187.76816462872</v>
      </c>
      <c r="M817" s="9" t="n">
        <f aca="false">+Outflows!M817+Fees!M817+'Ongoing Cash Flows'!M817+'Terminal Value'!M817</f>
        <v>8159.54546356455</v>
      </c>
      <c r="N817" s="9" t="n">
        <f aca="false">+Outflows!N817+Fees!N817+'Ongoing Cash Flows'!N817+'Terminal Value'!N817</f>
        <v>8142.11543209681</v>
      </c>
      <c r="O817" s="9" t="n">
        <f aca="false">+Outflows!O817+Fees!O817+'Ongoing Cash Flows'!O817+'Terminal Value'!O817</f>
        <v>7815.77514643269</v>
      </c>
      <c r="P817" s="9" t="n">
        <f aca="false">+Outflows!P817+Fees!P817+'Ongoing Cash Flows'!P817+'Terminal Value'!P817</f>
        <v>7708.13294657099</v>
      </c>
      <c r="Q817" s="9" t="n">
        <f aca="false">+Outflows!Q817+Fees!Q817+'Ongoing Cash Flows'!Q817+'Terminal Value'!Q817</f>
        <v>7679.36010160509</v>
      </c>
      <c r="R817" s="9" t="n">
        <f aca="false">+Outflows!R817+Fees!R817+'Ongoing Cash Flows'!R817+'Terminal Value'!R817</f>
        <v>1013.39195593855</v>
      </c>
      <c r="S817" s="9" t="n">
        <f aca="false">+Outflows!S817+Fees!S817+'Ongoing Cash Flows'!S817+'Terminal Value'!S817</f>
        <v>0</v>
      </c>
      <c r="T817" s="9" t="n">
        <f aca="false">+Outflows!T817+Fees!T817+'Ongoing Cash Flows'!T817+'Terminal Value'!T817</f>
        <v>0</v>
      </c>
      <c r="U817" s="9" t="n">
        <f aca="false">+Outflows!U817+Fees!U817+'Ongoing Cash Flows'!U817+'Terminal Value'!U817</f>
        <v>0</v>
      </c>
      <c r="V817" s="9" t="n">
        <f aca="false">+Outflows!V817+Fees!V817+'Ongoing Cash Flows'!V817+'Terminal Value'!V817</f>
        <v>0</v>
      </c>
      <c r="W817" s="9" t="n">
        <f aca="false">+Outflows!W817+Fees!W817+'Ongoing Cash Flows'!W817+'Terminal Value'!W817</f>
        <v>0</v>
      </c>
      <c r="X817" s="9" t="n">
        <f aca="false">+Outflows!X817+Fees!X817+'Ongoing Cash Flows'!X817+'Terminal Value'!X817</f>
        <v>0</v>
      </c>
      <c r="Y817" s="9" t="n">
        <f aca="false">+Outflows!Y817+Fees!Y817+'Ongoing Cash Flows'!Y817+'Terminal Value'!Y817</f>
        <v>0</v>
      </c>
      <c r="Z817" s="9" t="n">
        <f aca="false">+Outflows!Z817+Fees!Z817+'Ongoing Cash Flows'!Z817+'Terminal Value'!Z817</f>
        <v>0</v>
      </c>
      <c r="AA817" s="9" t="n">
        <f aca="false">+Outflows!AA817+Fees!AA817+'Ongoing Cash Flows'!AA817+'Terminal Value'!AA817</f>
        <v>0</v>
      </c>
      <c r="AB817" s="9" t="n">
        <f aca="false">+Outflows!AB817+Fees!AB817+'Ongoing Cash Flows'!AB817+'Terminal Value'!AB817</f>
        <v>0</v>
      </c>
      <c r="AC817" s="9" t="n">
        <f aca="false">+Outflows!AC817+Fees!AC817+'Ongoing Cash Flows'!AC817+'Terminal Value'!AC817</f>
        <v>0</v>
      </c>
      <c r="AD817" s="9" t="n">
        <f aca="false">+Outflows!AD817+Fees!AD817+'Ongoing Cash Flows'!AD817+'Terminal Value'!AD817</f>
        <v>0</v>
      </c>
      <c r="AE817" s="9" t="n">
        <f aca="false">+Outflows!AE817+Fees!AE817+'Ongoing Cash Flows'!AE817+'Terminal Value'!AE817</f>
        <v>0</v>
      </c>
      <c r="AF817" s="9" t="n">
        <f aca="false">+Outflows!AF817+Fees!AF817+'Ongoing Cash Flows'!AF817+'Terminal Value'!AF817</f>
        <v>0</v>
      </c>
      <c r="AG817" s="9" t="n">
        <f aca="false">+Outflows!AG817+Fees!AG817+'Ongoing Cash Flows'!AG817+'Terminal Value'!AG817</f>
        <v>0</v>
      </c>
      <c r="AH817" s="9" t="n">
        <f aca="false">+Outflows!AH817+Fees!AH817+'Ongoing Cash Flows'!AH817+'Terminal Value'!AH817</f>
        <v>0</v>
      </c>
      <c r="AI817" s="9" t="n">
        <f aca="false">+Outflows!AI817+Fees!AI817+'Ongoing Cash Flows'!AI817+'Terminal Value'!AI817</f>
        <v>0</v>
      </c>
      <c r="AJ817" s="9" t="n">
        <f aca="false">+Outflows!AJ817+Fees!AJ817+'Ongoing Cash Flows'!AJ817+'Terminal Value'!AJ817</f>
        <v>0</v>
      </c>
      <c r="AK817" s="9"/>
      <c r="AL817" s="1"/>
      <c r="AM817" s="32"/>
      <c r="AN817" s="33" t="n">
        <f aca="false">IF(ISERROR(XIRR(B817:AJ817,IRRDates)),-1,XIRR(B817:AJ817,IRRDates))</f>
        <v>0.0661517575373698</v>
      </c>
      <c r="AO817" s="9" t="n">
        <f aca="false">SUMPRODUCT(B817:AJ817,PVRf)</f>
        <v>0</v>
      </c>
      <c r="AP817" s="9" t="n">
        <f aca="false">MIN(0,AO817-$AO$1004)^2</f>
        <v>0</v>
      </c>
      <c r="AQ817" s="9" t="n">
        <f aca="false">MAX(0,AO817-$AO$1004)^2</f>
        <v>0</v>
      </c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20"/>
      <c r="CM817" s="20"/>
      <c r="CN817" s="20"/>
      <c r="CO817" s="20"/>
      <c r="CP817" s="20"/>
    </row>
    <row r="818" customFormat="false" ht="11.25" hidden="false" customHeight="false" outlineLevel="0" collapsed="false">
      <c r="A818" s="1" t="n">
        <v>816</v>
      </c>
      <c r="B818" s="9" t="n">
        <f aca="false">+Outflows!B818+Fees!B818+'Ongoing Cash Flows'!B818+'Terminal Value'!B818</f>
        <v>-87014.182530732</v>
      </c>
      <c r="C818" s="9" t="n">
        <f aca="false">+Outflows!C818+Fees!C818+'Ongoing Cash Flows'!C818+'Terminal Value'!C818</f>
        <v>14072.2987093697</v>
      </c>
      <c r="D818" s="9" t="n">
        <f aca="false">+Outflows!D818+Fees!D818+'Ongoing Cash Flows'!D818+'Terminal Value'!D818</f>
        <v>11877.1922879208</v>
      </c>
      <c r="E818" s="9" t="n">
        <f aca="false">+Outflows!E818+Fees!E818+'Ongoing Cash Flows'!E818+'Terminal Value'!E818</f>
        <v>9932.93587269437</v>
      </c>
      <c r="F818" s="9" t="n">
        <f aca="false">+Outflows!F818+Fees!F818+'Ongoing Cash Flows'!F818+'Terminal Value'!F818</f>
        <v>9555.17560772966</v>
      </c>
      <c r="G818" s="9" t="n">
        <f aca="false">+Outflows!G818+Fees!G818+'Ongoing Cash Flows'!G818+'Terminal Value'!G818</f>
        <v>9254.43310090274</v>
      </c>
      <c r="H818" s="9" t="n">
        <f aca="false">+Outflows!H818+Fees!H818+'Ongoing Cash Flows'!H818+'Terminal Value'!H818</f>
        <v>8319.16758332631</v>
      </c>
      <c r="I818" s="9" t="n">
        <f aca="false">+Outflows!I818+Fees!I818+'Ongoing Cash Flows'!I818+'Terminal Value'!I818</f>
        <v>8177.38212607598</v>
      </c>
      <c r="J818" s="9" t="n">
        <f aca="false">+Outflows!J818+Fees!J818+'Ongoing Cash Flows'!J818+'Terminal Value'!J818</f>
        <v>8164.94792354099</v>
      </c>
      <c r="K818" s="9" t="n">
        <f aca="false">+Outflows!K818+Fees!K818+'Ongoing Cash Flows'!K818+'Terminal Value'!K818</f>
        <v>8155.52380634674</v>
      </c>
      <c r="L818" s="9" t="n">
        <f aca="false">+Outflows!L818+Fees!L818+'Ongoing Cash Flows'!L818+'Terminal Value'!L818</f>
        <v>8157.01998866058</v>
      </c>
      <c r="M818" s="9" t="n">
        <f aca="false">+Outflows!M818+Fees!M818+'Ongoing Cash Flows'!M818+'Terminal Value'!M818</f>
        <v>8128.74517204392</v>
      </c>
      <c r="N818" s="9" t="n">
        <f aca="false">+Outflows!N818+Fees!N818+'Ongoing Cash Flows'!N818+'Terminal Value'!N818</f>
        <v>8111.36725612867</v>
      </c>
      <c r="O818" s="9" t="n">
        <f aca="false">+Outflows!O818+Fees!O818+'Ongoing Cash Flows'!O818+'Terminal Value'!O818</f>
        <v>7784.97485491206</v>
      </c>
      <c r="P818" s="9" t="n">
        <f aca="false">+Outflows!P818+Fees!P818+'Ongoing Cash Flows'!P818+'Terminal Value'!P818</f>
        <v>7677.38477060285</v>
      </c>
      <c r="Q818" s="9" t="n">
        <f aca="false">+Outflows!Q818+Fees!Q818+'Ongoing Cash Flows'!Q818+'Terminal Value'!Q818</f>
        <v>7648.55981008446</v>
      </c>
      <c r="R818" s="9" t="n">
        <f aca="false">+Outflows!R818+Fees!R818+'Ongoing Cash Flows'!R818+'Terminal Value'!R818</f>
        <v>998.017867954483</v>
      </c>
      <c r="S818" s="9" t="n">
        <f aca="false">+Outflows!S818+Fees!S818+'Ongoing Cash Flows'!S818+'Terminal Value'!S818</f>
        <v>0</v>
      </c>
      <c r="T818" s="9" t="n">
        <f aca="false">+Outflows!T818+Fees!T818+'Ongoing Cash Flows'!T818+'Terminal Value'!T818</f>
        <v>0</v>
      </c>
      <c r="U818" s="9" t="n">
        <f aca="false">+Outflows!U818+Fees!U818+'Ongoing Cash Flows'!U818+'Terminal Value'!U818</f>
        <v>0</v>
      </c>
      <c r="V818" s="9" t="n">
        <f aca="false">+Outflows!V818+Fees!V818+'Ongoing Cash Flows'!V818+'Terminal Value'!V818</f>
        <v>0</v>
      </c>
      <c r="W818" s="9" t="n">
        <f aca="false">+Outflows!W818+Fees!W818+'Ongoing Cash Flows'!W818+'Terminal Value'!W818</f>
        <v>0</v>
      </c>
      <c r="X818" s="9" t="n">
        <f aca="false">+Outflows!X818+Fees!X818+'Ongoing Cash Flows'!X818+'Terminal Value'!X818</f>
        <v>0</v>
      </c>
      <c r="Y818" s="9" t="n">
        <f aca="false">+Outflows!Y818+Fees!Y818+'Ongoing Cash Flows'!Y818+'Terminal Value'!Y818</f>
        <v>0</v>
      </c>
      <c r="Z818" s="9" t="n">
        <f aca="false">+Outflows!Z818+Fees!Z818+'Ongoing Cash Flows'!Z818+'Terminal Value'!Z818</f>
        <v>0</v>
      </c>
      <c r="AA818" s="9" t="n">
        <f aca="false">+Outflows!AA818+Fees!AA818+'Ongoing Cash Flows'!AA818+'Terminal Value'!AA818</f>
        <v>0</v>
      </c>
      <c r="AB818" s="9" t="n">
        <f aca="false">+Outflows!AB818+Fees!AB818+'Ongoing Cash Flows'!AB818+'Terminal Value'!AB818</f>
        <v>0</v>
      </c>
      <c r="AC818" s="9" t="n">
        <f aca="false">+Outflows!AC818+Fees!AC818+'Ongoing Cash Flows'!AC818+'Terminal Value'!AC818</f>
        <v>0</v>
      </c>
      <c r="AD818" s="9" t="n">
        <f aca="false">+Outflows!AD818+Fees!AD818+'Ongoing Cash Flows'!AD818+'Terminal Value'!AD818</f>
        <v>0</v>
      </c>
      <c r="AE818" s="9" t="n">
        <f aca="false">+Outflows!AE818+Fees!AE818+'Ongoing Cash Flows'!AE818+'Terminal Value'!AE818</f>
        <v>0</v>
      </c>
      <c r="AF818" s="9" t="n">
        <f aca="false">+Outflows!AF818+Fees!AF818+'Ongoing Cash Flows'!AF818+'Terminal Value'!AF818</f>
        <v>0</v>
      </c>
      <c r="AG818" s="9" t="n">
        <f aca="false">+Outflows!AG818+Fees!AG818+'Ongoing Cash Flows'!AG818+'Terminal Value'!AG818</f>
        <v>0</v>
      </c>
      <c r="AH818" s="9" t="n">
        <f aca="false">+Outflows!AH818+Fees!AH818+'Ongoing Cash Flows'!AH818+'Terminal Value'!AH818</f>
        <v>0</v>
      </c>
      <c r="AI818" s="9" t="n">
        <f aca="false">+Outflows!AI818+Fees!AI818+'Ongoing Cash Flows'!AI818+'Terminal Value'!AI818</f>
        <v>0</v>
      </c>
      <c r="AJ818" s="9" t="n">
        <f aca="false">+Outflows!AJ818+Fees!AJ818+'Ongoing Cash Flows'!AJ818+'Terminal Value'!AJ818</f>
        <v>0</v>
      </c>
      <c r="AK818" s="9"/>
      <c r="AL818" s="1"/>
      <c r="AM818" s="32"/>
      <c r="AN818" s="33" t="n">
        <f aca="false">IF(ISERROR(XIRR(B818:AJ818,IRRDates)),-1,XIRR(B818:AJ818,IRRDates))</f>
        <v>0.068450313294261</v>
      </c>
      <c r="AO818" s="9" t="n">
        <f aca="false">SUMPRODUCT(B818:AJ818,PVRf)</f>
        <v>0</v>
      </c>
      <c r="AP818" s="9" t="n">
        <f aca="false">MIN(0,AO818-$AO$1004)^2</f>
        <v>0</v>
      </c>
      <c r="AQ818" s="9" t="n">
        <f aca="false">MAX(0,AO818-$AO$1004)^2</f>
        <v>0</v>
      </c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20"/>
      <c r="CM818" s="20"/>
      <c r="CN818" s="20"/>
      <c r="CO818" s="20"/>
      <c r="CP818" s="20"/>
    </row>
    <row r="819" customFormat="false" ht="11.25" hidden="false" customHeight="false" outlineLevel="0" collapsed="false">
      <c r="A819" s="1" t="n">
        <v>817</v>
      </c>
      <c r="B819" s="9" t="n">
        <f aca="false">+Outflows!B819+Fees!B819+'Ongoing Cash Flows'!B819+'Terminal Value'!B819</f>
        <v>-94568.2234043759</v>
      </c>
      <c r="C819" s="9" t="n">
        <f aca="false">+Outflows!C819+Fees!C819+'Ongoing Cash Flows'!C819+'Terminal Value'!C819</f>
        <v>14199.7287232484</v>
      </c>
      <c r="D819" s="9" t="n">
        <f aca="false">+Outflows!D819+Fees!D819+'Ongoing Cash Flows'!D819+'Terminal Value'!D819</f>
        <v>12197.3689504242</v>
      </c>
      <c r="E819" s="9" t="n">
        <f aca="false">+Outflows!E819+Fees!E819+'Ongoing Cash Flows'!E819+'Terminal Value'!E819</f>
        <v>10261.4162620774</v>
      </c>
      <c r="F819" s="9" t="n">
        <f aca="false">+Outflows!F819+Fees!F819+'Ongoing Cash Flows'!F819+'Terminal Value'!F819</f>
        <v>9801.00797130171</v>
      </c>
      <c r="G819" s="9" t="n">
        <f aca="false">+Outflows!G819+Fees!G819+'Ongoing Cash Flows'!G819+'Terminal Value'!G819</f>
        <v>9411.75862069287</v>
      </c>
      <c r="H819" s="9" t="n">
        <f aca="false">+Outflows!H819+Fees!H819+'Ongoing Cash Flows'!H819+'Terminal Value'!H819</f>
        <v>8502.14337433753</v>
      </c>
      <c r="I819" s="9" t="n">
        <f aca="false">+Outflows!I819+Fees!I819+'Ongoing Cash Flows'!I819+'Terminal Value'!I819</f>
        <v>8350.66578048467</v>
      </c>
      <c r="J819" s="9" t="n">
        <f aca="false">+Outflows!J819+Fees!J819+'Ongoing Cash Flows'!J819+'Terminal Value'!J819</f>
        <v>8338.23157794968</v>
      </c>
      <c r="K819" s="9" t="n">
        <f aca="false">+Outflows!K819+Fees!K819+'Ongoing Cash Flows'!K819+'Terminal Value'!K819</f>
        <v>8329.1011618646</v>
      </c>
      <c r="L819" s="9" t="n">
        <f aca="false">+Outflows!L819+Fees!L819+'Ongoing Cash Flows'!L819+'Terminal Value'!L819</f>
        <v>8330.30364306927</v>
      </c>
      <c r="M819" s="9" t="n">
        <f aca="false">+Outflows!M819+Fees!M819+'Ongoing Cash Flows'!M819+'Terminal Value'!M819</f>
        <v>8302.32252756178</v>
      </c>
      <c r="N819" s="9" t="n">
        <f aca="false">+Outflows!N819+Fees!N819+'Ongoing Cash Flows'!N819+'Terminal Value'!N819</f>
        <v>8284.65091053736</v>
      </c>
      <c r="O819" s="9" t="n">
        <f aca="false">+Outflows!O819+Fees!O819+'Ongoing Cash Flows'!O819+'Terminal Value'!O819</f>
        <v>7958.55221042992</v>
      </c>
      <c r="P819" s="9" t="n">
        <f aca="false">+Outflows!P819+Fees!P819+'Ongoing Cash Flows'!P819+'Terminal Value'!P819</f>
        <v>7850.66842501154</v>
      </c>
      <c r="Q819" s="9" t="n">
        <f aca="false">+Outflows!Q819+Fees!Q819+'Ongoing Cash Flows'!Q819+'Terminal Value'!Q819</f>
        <v>7822.13716560232</v>
      </c>
      <c r="R819" s="9" t="n">
        <f aca="false">+Outflows!R819+Fees!R819+'Ongoing Cash Flows'!R819+'Terminal Value'!R819</f>
        <v>1084.65969515883</v>
      </c>
      <c r="S819" s="9" t="n">
        <f aca="false">+Outflows!S819+Fees!S819+'Ongoing Cash Flows'!S819+'Terminal Value'!S819</f>
        <v>0</v>
      </c>
      <c r="T819" s="9" t="n">
        <f aca="false">+Outflows!T819+Fees!T819+'Ongoing Cash Flows'!T819+'Terminal Value'!T819</f>
        <v>0</v>
      </c>
      <c r="U819" s="9" t="n">
        <f aca="false">+Outflows!U819+Fees!U819+'Ongoing Cash Flows'!U819+'Terminal Value'!U819</f>
        <v>0</v>
      </c>
      <c r="V819" s="9" t="n">
        <f aca="false">+Outflows!V819+Fees!V819+'Ongoing Cash Flows'!V819+'Terminal Value'!V819</f>
        <v>0</v>
      </c>
      <c r="W819" s="9" t="n">
        <f aca="false">+Outflows!W819+Fees!W819+'Ongoing Cash Flows'!W819+'Terminal Value'!W819</f>
        <v>0</v>
      </c>
      <c r="X819" s="9" t="n">
        <f aca="false">+Outflows!X819+Fees!X819+'Ongoing Cash Flows'!X819+'Terminal Value'!X819</f>
        <v>0</v>
      </c>
      <c r="Y819" s="9" t="n">
        <f aca="false">+Outflows!Y819+Fees!Y819+'Ongoing Cash Flows'!Y819+'Terminal Value'!Y819</f>
        <v>0</v>
      </c>
      <c r="Z819" s="9" t="n">
        <f aca="false">+Outflows!Z819+Fees!Z819+'Ongoing Cash Flows'!Z819+'Terminal Value'!Z819</f>
        <v>0</v>
      </c>
      <c r="AA819" s="9" t="n">
        <f aca="false">+Outflows!AA819+Fees!AA819+'Ongoing Cash Flows'!AA819+'Terminal Value'!AA819</f>
        <v>0</v>
      </c>
      <c r="AB819" s="9" t="n">
        <f aca="false">+Outflows!AB819+Fees!AB819+'Ongoing Cash Flows'!AB819+'Terminal Value'!AB819</f>
        <v>0</v>
      </c>
      <c r="AC819" s="9" t="n">
        <f aca="false">+Outflows!AC819+Fees!AC819+'Ongoing Cash Flows'!AC819+'Terminal Value'!AC819</f>
        <v>0</v>
      </c>
      <c r="AD819" s="9" t="n">
        <f aca="false">+Outflows!AD819+Fees!AD819+'Ongoing Cash Flows'!AD819+'Terminal Value'!AD819</f>
        <v>0</v>
      </c>
      <c r="AE819" s="9" t="n">
        <f aca="false">+Outflows!AE819+Fees!AE819+'Ongoing Cash Flows'!AE819+'Terminal Value'!AE819</f>
        <v>0</v>
      </c>
      <c r="AF819" s="9" t="n">
        <f aca="false">+Outflows!AF819+Fees!AF819+'Ongoing Cash Flows'!AF819+'Terminal Value'!AF819</f>
        <v>0</v>
      </c>
      <c r="AG819" s="9" t="n">
        <f aca="false">+Outflows!AG819+Fees!AG819+'Ongoing Cash Flows'!AG819+'Terminal Value'!AG819</f>
        <v>0</v>
      </c>
      <c r="AH819" s="9" t="n">
        <f aca="false">+Outflows!AH819+Fees!AH819+'Ongoing Cash Flows'!AH819+'Terminal Value'!AH819</f>
        <v>0</v>
      </c>
      <c r="AI819" s="9" t="n">
        <f aca="false">+Outflows!AI819+Fees!AI819+'Ongoing Cash Flows'!AI819+'Terminal Value'!AI819</f>
        <v>0</v>
      </c>
      <c r="AJ819" s="9" t="n">
        <f aca="false">+Outflows!AJ819+Fees!AJ819+'Ongoing Cash Flows'!AJ819+'Terminal Value'!AJ819</f>
        <v>0</v>
      </c>
      <c r="AK819" s="9"/>
      <c r="AL819" s="1"/>
      <c r="AM819" s="32"/>
      <c r="AN819" s="33" t="n">
        <f aca="false">IF(ISERROR(XIRR(B819:AJ819,IRRDates)),-1,XIRR(B819:AJ819,IRRDates))</f>
        <v>0.0578780172522503</v>
      </c>
      <c r="AO819" s="9" t="n">
        <f aca="false">SUMPRODUCT(B819:AJ819,PVRf)</f>
        <v>0</v>
      </c>
      <c r="AP819" s="9" t="n">
        <f aca="false">MIN(0,AO819-$AO$1004)^2</f>
        <v>0</v>
      </c>
      <c r="AQ819" s="9" t="n">
        <f aca="false">MAX(0,AO819-$AO$1004)^2</f>
        <v>0</v>
      </c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20"/>
      <c r="CM819" s="20"/>
      <c r="CN819" s="20"/>
      <c r="CO819" s="20"/>
      <c r="CP819" s="20"/>
    </row>
    <row r="820" customFormat="false" ht="11.25" hidden="false" customHeight="false" outlineLevel="0" collapsed="false">
      <c r="A820" s="1" t="n">
        <v>818</v>
      </c>
      <c r="B820" s="9" t="n">
        <f aca="false">+Outflows!B820+Fees!B820+'Ongoing Cash Flows'!B820+'Terminal Value'!B820</f>
        <v>-91926.0231962549</v>
      </c>
      <c r="C820" s="9" t="n">
        <f aca="false">+Outflows!C820+Fees!C820+'Ongoing Cash Flows'!C820+'Terminal Value'!C820</f>
        <v>14105.8721487032</v>
      </c>
      <c r="D820" s="9" t="n">
        <f aca="false">+Outflows!D820+Fees!D820+'Ongoing Cash Flows'!D820+'Terminal Value'!D820</f>
        <v>12064.1834882412</v>
      </c>
      <c r="E820" s="9" t="n">
        <f aca="false">+Outflows!E820+Fees!E820+'Ongoing Cash Flows'!E820+'Terminal Value'!E820</f>
        <v>10071.2061920574</v>
      </c>
      <c r="F820" s="9" t="n">
        <f aca="false">+Outflows!F820+Fees!F820+'Ongoing Cash Flows'!F820+'Terminal Value'!F820</f>
        <v>9644.98421454206</v>
      </c>
      <c r="G820" s="9" t="n">
        <f aca="false">+Outflows!G820+Fees!G820+'Ongoing Cash Flows'!G820+'Terminal Value'!G820</f>
        <v>9395.42158920549</v>
      </c>
      <c r="H820" s="9" t="n">
        <f aca="false">+Outflows!H820+Fees!H820+'Ongoing Cash Flows'!H820+'Terminal Value'!H820</f>
        <v>8438.14336676837</v>
      </c>
      <c r="I820" s="9" t="n">
        <f aca="false">+Outflows!I820+Fees!I820+'Ongoing Cash Flows'!I820+'Terminal Value'!I820</f>
        <v>8290.05582147054</v>
      </c>
      <c r="J820" s="9" t="n">
        <f aca="false">+Outflows!J820+Fees!J820+'Ongoing Cash Flows'!J820+'Terminal Value'!J820</f>
        <v>8277.62161893555</v>
      </c>
      <c r="K820" s="9" t="n">
        <f aca="false">+Outflows!K820+Fees!K820+'Ongoing Cash Flows'!K820+'Terminal Value'!K820</f>
        <v>8268.38847410638</v>
      </c>
      <c r="L820" s="9" t="n">
        <f aca="false">+Outflows!L820+Fees!L820+'Ongoing Cash Flows'!L820+'Terminal Value'!L820</f>
        <v>8269.69368405514</v>
      </c>
      <c r="M820" s="9" t="n">
        <f aca="false">+Outflows!M820+Fees!M820+'Ongoing Cash Flows'!M820+'Terminal Value'!M820</f>
        <v>8241.60983980356</v>
      </c>
      <c r="N820" s="9" t="n">
        <f aca="false">+Outflows!N820+Fees!N820+'Ongoing Cash Flows'!N820+'Terminal Value'!N820</f>
        <v>8224.04095152323</v>
      </c>
      <c r="O820" s="9" t="n">
        <f aca="false">+Outflows!O820+Fees!O820+'Ongoing Cash Flows'!O820+'Terminal Value'!O820</f>
        <v>7897.8395226717</v>
      </c>
      <c r="P820" s="9" t="n">
        <f aca="false">+Outflows!P820+Fees!P820+'Ongoing Cash Flows'!P820+'Terminal Value'!P820</f>
        <v>7790.05846599741</v>
      </c>
      <c r="Q820" s="9" t="n">
        <f aca="false">+Outflows!Q820+Fees!Q820+'Ongoing Cash Flows'!Q820+'Terminal Value'!Q820</f>
        <v>7761.4244778441</v>
      </c>
      <c r="R820" s="9" t="n">
        <f aca="false">+Outflows!R820+Fees!R820+'Ongoing Cash Flows'!R820+'Terminal Value'!R820</f>
        <v>1054.35471565176</v>
      </c>
      <c r="S820" s="9" t="n">
        <f aca="false">+Outflows!S820+Fees!S820+'Ongoing Cash Flows'!S820+'Terminal Value'!S820</f>
        <v>0</v>
      </c>
      <c r="T820" s="9" t="n">
        <f aca="false">+Outflows!T820+Fees!T820+'Ongoing Cash Flows'!T820+'Terminal Value'!T820</f>
        <v>0</v>
      </c>
      <c r="U820" s="9" t="n">
        <f aca="false">+Outflows!U820+Fees!U820+'Ongoing Cash Flows'!U820+'Terminal Value'!U820</f>
        <v>0</v>
      </c>
      <c r="V820" s="9" t="n">
        <f aca="false">+Outflows!V820+Fees!V820+'Ongoing Cash Flows'!V820+'Terminal Value'!V820</f>
        <v>0</v>
      </c>
      <c r="W820" s="9" t="n">
        <f aca="false">+Outflows!W820+Fees!W820+'Ongoing Cash Flows'!W820+'Terminal Value'!W820</f>
        <v>0</v>
      </c>
      <c r="X820" s="9" t="n">
        <f aca="false">+Outflows!X820+Fees!X820+'Ongoing Cash Flows'!X820+'Terminal Value'!X820</f>
        <v>0</v>
      </c>
      <c r="Y820" s="9" t="n">
        <f aca="false">+Outflows!Y820+Fees!Y820+'Ongoing Cash Flows'!Y820+'Terminal Value'!Y820</f>
        <v>0</v>
      </c>
      <c r="Z820" s="9" t="n">
        <f aca="false">+Outflows!Z820+Fees!Z820+'Ongoing Cash Flows'!Z820+'Terminal Value'!Z820</f>
        <v>0</v>
      </c>
      <c r="AA820" s="9" t="n">
        <f aca="false">+Outflows!AA820+Fees!AA820+'Ongoing Cash Flows'!AA820+'Terminal Value'!AA820</f>
        <v>0</v>
      </c>
      <c r="AB820" s="9" t="n">
        <f aca="false">+Outflows!AB820+Fees!AB820+'Ongoing Cash Flows'!AB820+'Terminal Value'!AB820</f>
        <v>0</v>
      </c>
      <c r="AC820" s="9" t="n">
        <f aca="false">+Outflows!AC820+Fees!AC820+'Ongoing Cash Flows'!AC820+'Terminal Value'!AC820</f>
        <v>0</v>
      </c>
      <c r="AD820" s="9" t="n">
        <f aca="false">+Outflows!AD820+Fees!AD820+'Ongoing Cash Flows'!AD820+'Terminal Value'!AD820</f>
        <v>0</v>
      </c>
      <c r="AE820" s="9" t="n">
        <f aca="false">+Outflows!AE820+Fees!AE820+'Ongoing Cash Flows'!AE820+'Terminal Value'!AE820</f>
        <v>0</v>
      </c>
      <c r="AF820" s="9" t="n">
        <f aca="false">+Outflows!AF820+Fees!AF820+'Ongoing Cash Flows'!AF820+'Terminal Value'!AF820</f>
        <v>0</v>
      </c>
      <c r="AG820" s="9" t="n">
        <f aca="false">+Outflows!AG820+Fees!AG820+'Ongoing Cash Flows'!AG820+'Terminal Value'!AG820</f>
        <v>0</v>
      </c>
      <c r="AH820" s="9" t="n">
        <f aca="false">+Outflows!AH820+Fees!AH820+'Ongoing Cash Flows'!AH820+'Terminal Value'!AH820</f>
        <v>0</v>
      </c>
      <c r="AI820" s="9" t="n">
        <f aca="false">+Outflows!AI820+Fees!AI820+'Ongoing Cash Flows'!AI820+'Terminal Value'!AI820</f>
        <v>0</v>
      </c>
      <c r="AJ820" s="9" t="n">
        <f aca="false">+Outflows!AJ820+Fees!AJ820+'Ongoing Cash Flows'!AJ820+'Terminal Value'!AJ820</f>
        <v>0</v>
      </c>
      <c r="AK820" s="9"/>
      <c r="AL820" s="1"/>
      <c r="AM820" s="32"/>
      <c r="AN820" s="33" t="n">
        <f aca="false">IF(ISERROR(XIRR(B820:AJ820,IRRDates)),-1,XIRR(B820:AJ820,IRRDates))</f>
        <v>0.0611163060174954</v>
      </c>
      <c r="AO820" s="9" t="n">
        <f aca="false">SUMPRODUCT(B820:AJ820,PVRf)</f>
        <v>0</v>
      </c>
      <c r="AP820" s="9" t="n">
        <f aca="false">MIN(0,AO820-$AO$1004)^2</f>
        <v>0</v>
      </c>
      <c r="AQ820" s="9" t="n">
        <f aca="false">MAX(0,AO820-$AO$1004)^2</f>
        <v>0</v>
      </c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20"/>
      <c r="CM820" s="20"/>
      <c r="CN820" s="20"/>
      <c r="CO820" s="20"/>
      <c r="CP820" s="20"/>
    </row>
    <row r="821" customFormat="false" ht="11.25" hidden="false" customHeight="false" outlineLevel="0" collapsed="false">
      <c r="A821" s="1" t="n">
        <v>819</v>
      </c>
      <c r="B821" s="9" t="n">
        <f aca="false">+Outflows!B821+Fees!B821+'Ongoing Cash Flows'!B821+'Terminal Value'!B821</f>
        <v>-93339.5451954005</v>
      </c>
      <c r="C821" s="9" t="n">
        <f aca="false">+Outflows!C821+Fees!C821+'Ongoing Cash Flows'!C821+'Terminal Value'!C821</f>
        <v>14223.7526390416</v>
      </c>
      <c r="D821" s="9" t="n">
        <f aca="false">+Outflows!D821+Fees!D821+'Ongoing Cash Flows'!D821+'Terminal Value'!D821</f>
        <v>12142.3287007587</v>
      </c>
      <c r="E821" s="9" t="n">
        <f aca="false">+Outflows!E821+Fees!E821+'Ongoing Cash Flows'!E821+'Terminal Value'!E821</f>
        <v>10110.5362757982</v>
      </c>
      <c r="F821" s="9" t="n">
        <f aca="false">+Outflows!F821+Fees!F821+'Ongoing Cash Flows'!F821+'Terminal Value'!F821</f>
        <v>9660.35513072768</v>
      </c>
      <c r="G821" s="9" t="n">
        <f aca="false">+Outflows!G821+Fees!G821+'Ongoing Cash Flows'!G821+'Terminal Value'!G821</f>
        <v>9423.41838754035</v>
      </c>
      <c r="H821" s="9" t="n">
        <f aca="false">+Outflows!H821+Fees!H821+'Ongoing Cash Flows'!H821+'Terminal Value'!H821</f>
        <v>8472.38203587695</v>
      </c>
      <c r="I821" s="9" t="n">
        <f aca="false">+Outflows!I821+Fees!I821+'Ongoing Cash Flows'!I821+'Terminal Value'!I821</f>
        <v>8322.48088531334</v>
      </c>
      <c r="J821" s="9" t="n">
        <f aca="false">+Outflows!J821+Fees!J821+'Ongoing Cash Flows'!J821+'Terminal Value'!J821</f>
        <v>8310.04668277835</v>
      </c>
      <c r="K821" s="9" t="n">
        <f aca="false">+Outflows!K821+Fees!K821+'Ongoing Cash Flows'!K821+'Terminal Value'!K821</f>
        <v>8300.86849568451</v>
      </c>
      <c r="L821" s="9" t="n">
        <f aca="false">+Outflows!L821+Fees!L821+'Ongoing Cash Flows'!L821+'Terminal Value'!L821</f>
        <v>8302.11874789794</v>
      </c>
      <c r="M821" s="9" t="n">
        <f aca="false">+Outflows!M821+Fees!M821+'Ongoing Cash Flows'!M821+'Terminal Value'!M821</f>
        <v>8274.08986138169</v>
      </c>
      <c r="N821" s="9" t="n">
        <f aca="false">+Outflows!N821+Fees!N821+'Ongoing Cash Flows'!N821+'Terminal Value'!N821</f>
        <v>8256.46601536603</v>
      </c>
      <c r="O821" s="9" t="n">
        <f aca="false">+Outflows!O821+Fees!O821+'Ongoing Cash Flows'!O821+'Terminal Value'!O821</f>
        <v>7930.31954424982</v>
      </c>
      <c r="P821" s="9" t="n">
        <f aca="false">+Outflows!P821+Fees!P821+'Ongoing Cash Flows'!P821+'Terminal Value'!P821</f>
        <v>7822.48352984021</v>
      </c>
      <c r="Q821" s="9" t="n">
        <f aca="false">+Outflows!Q821+Fees!Q821+'Ongoing Cash Flows'!Q821+'Terminal Value'!Q821</f>
        <v>7793.90449942223</v>
      </c>
      <c r="R821" s="9" t="n">
        <f aca="false">+Outflows!R821+Fees!R821+'Ongoing Cash Flows'!R821+'Terminal Value'!R821</f>
        <v>1070.56724757317</v>
      </c>
      <c r="S821" s="9" t="n">
        <f aca="false">+Outflows!S821+Fees!S821+'Ongoing Cash Flows'!S821+'Terminal Value'!S821</f>
        <v>0</v>
      </c>
      <c r="T821" s="9" t="n">
        <f aca="false">+Outflows!T821+Fees!T821+'Ongoing Cash Flows'!T821+'Terminal Value'!T821</f>
        <v>0</v>
      </c>
      <c r="U821" s="9" t="n">
        <f aca="false">+Outflows!U821+Fees!U821+'Ongoing Cash Flows'!U821+'Terminal Value'!U821</f>
        <v>0</v>
      </c>
      <c r="V821" s="9" t="n">
        <f aca="false">+Outflows!V821+Fees!V821+'Ongoing Cash Flows'!V821+'Terminal Value'!V821</f>
        <v>0</v>
      </c>
      <c r="W821" s="9" t="n">
        <f aca="false">+Outflows!W821+Fees!W821+'Ongoing Cash Flows'!W821+'Terminal Value'!W821</f>
        <v>0</v>
      </c>
      <c r="X821" s="9" t="n">
        <f aca="false">+Outflows!X821+Fees!X821+'Ongoing Cash Flows'!X821+'Terminal Value'!X821</f>
        <v>0</v>
      </c>
      <c r="Y821" s="9" t="n">
        <f aca="false">+Outflows!Y821+Fees!Y821+'Ongoing Cash Flows'!Y821+'Terminal Value'!Y821</f>
        <v>0</v>
      </c>
      <c r="Z821" s="9" t="n">
        <f aca="false">+Outflows!Z821+Fees!Z821+'Ongoing Cash Flows'!Z821+'Terminal Value'!Z821</f>
        <v>0</v>
      </c>
      <c r="AA821" s="9" t="n">
        <f aca="false">+Outflows!AA821+Fees!AA821+'Ongoing Cash Flows'!AA821+'Terminal Value'!AA821</f>
        <v>0</v>
      </c>
      <c r="AB821" s="9" t="n">
        <f aca="false">+Outflows!AB821+Fees!AB821+'Ongoing Cash Flows'!AB821+'Terminal Value'!AB821</f>
        <v>0</v>
      </c>
      <c r="AC821" s="9" t="n">
        <f aca="false">+Outflows!AC821+Fees!AC821+'Ongoing Cash Flows'!AC821+'Terminal Value'!AC821</f>
        <v>0</v>
      </c>
      <c r="AD821" s="9" t="n">
        <f aca="false">+Outflows!AD821+Fees!AD821+'Ongoing Cash Flows'!AD821+'Terminal Value'!AD821</f>
        <v>0</v>
      </c>
      <c r="AE821" s="9" t="n">
        <f aca="false">+Outflows!AE821+Fees!AE821+'Ongoing Cash Flows'!AE821+'Terminal Value'!AE821</f>
        <v>0</v>
      </c>
      <c r="AF821" s="9" t="n">
        <f aca="false">+Outflows!AF821+Fees!AF821+'Ongoing Cash Flows'!AF821+'Terminal Value'!AF821</f>
        <v>0</v>
      </c>
      <c r="AG821" s="9" t="n">
        <f aca="false">+Outflows!AG821+Fees!AG821+'Ongoing Cash Flows'!AG821+'Terminal Value'!AG821</f>
        <v>0</v>
      </c>
      <c r="AH821" s="9" t="n">
        <f aca="false">+Outflows!AH821+Fees!AH821+'Ongoing Cash Flows'!AH821+'Terminal Value'!AH821</f>
        <v>0</v>
      </c>
      <c r="AI821" s="9" t="n">
        <f aca="false">+Outflows!AI821+Fees!AI821+'Ongoing Cash Flows'!AI821+'Terminal Value'!AI821</f>
        <v>0</v>
      </c>
      <c r="AJ821" s="9" t="n">
        <f aca="false">+Outflows!AJ821+Fees!AJ821+'Ongoing Cash Flows'!AJ821+'Terminal Value'!AJ821</f>
        <v>0</v>
      </c>
      <c r="AK821" s="9"/>
      <c r="AL821" s="1"/>
      <c r="AM821" s="32"/>
      <c r="AN821" s="33" t="n">
        <f aca="false">IF(ISERROR(XIRR(B821:AJ821,IRRDates)),-1,XIRR(B821:AJ821,IRRDates))</f>
        <v>0.0593245525345255</v>
      </c>
      <c r="AO821" s="9" t="n">
        <f aca="false">SUMPRODUCT(B821:AJ821,PVRf)</f>
        <v>0</v>
      </c>
      <c r="AP821" s="9" t="n">
        <f aca="false">MIN(0,AO821-$AO$1004)^2</f>
        <v>0</v>
      </c>
      <c r="AQ821" s="9" t="n">
        <f aca="false">MAX(0,AO821-$AO$1004)^2</f>
        <v>0</v>
      </c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20"/>
      <c r="CM821" s="20"/>
      <c r="CN821" s="20"/>
      <c r="CO821" s="20"/>
      <c r="CP821" s="20"/>
    </row>
    <row r="822" customFormat="false" ht="11.25" hidden="false" customHeight="false" outlineLevel="0" collapsed="false">
      <c r="A822" s="1" t="n">
        <v>820</v>
      </c>
      <c r="B822" s="9" t="n">
        <f aca="false">+Outflows!B822+Fees!B822+'Ongoing Cash Flows'!B822+'Terminal Value'!B822</f>
        <v>-93077.7468754993</v>
      </c>
      <c r="C822" s="9" t="n">
        <f aca="false">+Outflows!C822+Fees!C822+'Ongoing Cash Flows'!C822+'Terminal Value'!C822</f>
        <v>14185.3490526937</v>
      </c>
      <c r="D822" s="9" t="n">
        <f aca="false">+Outflows!D822+Fees!D822+'Ongoing Cash Flows'!D822+'Terminal Value'!D822</f>
        <v>12142.5684114545</v>
      </c>
      <c r="E822" s="9" t="n">
        <f aca="false">+Outflows!E822+Fees!E822+'Ongoing Cash Flows'!E822+'Terminal Value'!E822</f>
        <v>10090.3105601253</v>
      </c>
      <c r="F822" s="9" t="n">
        <f aca="false">+Outflows!F822+Fees!F822+'Ongoing Cash Flows'!F822+'Terminal Value'!F822</f>
        <v>9741.61372604638</v>
      </c>
      <c r="G822" s="9" t="n">
        <f aca="false">+Outflows!G822+Fees!G822+'Ongoing Cash Flows'!G822+'Terminal Value'!G822</f>
        <v>9325.41531424769</v>
      </c>
      <c r="H822" s="9" t="n">
        <f aca="false">+Outflows!H822+Fees!H822+'Ongoing Cash Flows'!H822+'Terminal Value'!H822</f>
        <v>8466.04069414071</v>
      </c>
      <c r="I822" s="9" t="n">
        <f aca="false">+Outflows!I822+Fees!I822+'Ongoing Cash Flows'!I822+'Terminal Value'!I822</f>
        <v>8316.47544129346</v>
      </c>
      <c r="J822" s="9" t="n">
        <f aca="false">+Outflows!J822+Fees!J822+'Ongoing Cash Flows'!J822+'Terminal Value'!J822</f>
        <v>8304.04123875847</v>
      </c>
      <c r="K822" s="9" t="n">
        <f aca="false">+Outflows!K822+Fees!K822+'Ongoing Cash Flows'!K822+'Terminal Value'!K822</f>
        <v>8294.85287294595</v>
      </c>
      <c r="L822" s="9" t="n">
        <f aca="false">+Outflows!L822+Fees!L822+'Ongoing Cash Flows'!L822+'Terminal Value'!L822</f>
        <v>8296.11330387806</v>
      </c>
      <c r="M822" s="9" t="n">
        <f aca="false">+Outflows!M822+Fees!M822+'Ongoing Cash Flows'!M822+'Terminal Value'!M822</f>
        <v>8268.07423864313</v>
      </c>
      <c r="N822" s="9" t="n">
        <f aca="false">+Outflows!N822+Fees!N822+'Ongoing Cash Flows'!N822+'Terminal Value'!N822</f>
        <v>8250.46057134616</v>
      </c>
      <c r="O822" s="9" t="n">
        <f aca="false">+Outflows!O822+Fees!O822+'Ongoing Cash Flows'!O822+'Terminal Value'!O822</f>
        <v>7924.30392151127</v>
      </c>
      <c r="P822" s="9" t="n">
        <f aca="false">+Outflows!P822+Fees!P822+'Ongoing Cash Flows'!P822+'Terminal Value'!P822</f>
        <v>7816.47808582033</v>
      </c>
      <c r="Q822" s="9" t="n">
        <f aca="false">+Outflows!Q822+Fees!Q822+'Ongoing Cash Flows'!Q822+'Terminal Value'!Q822</f>
        <v>7787.88887668367</v>
      </c>
      <c r="R822" s="9" t="n">
        <f aca="false">+Outflows!R822+Fees!R822+'Ongoing Cash Flows'!R822+'Terminal Value'!R822</f>
        <v>1067.56452556323</v>
      </c>
      <c r="S822" s="9" t="n">
        <f aca="false">+Outflows!S822+Fees!S822+'Ongoing Cash Flows'!S822+'Terminal Value'!S822</f>
        <v>0</v>
      </c>
      <c r="T822" s="9" t="n">
        <f aca="false">+Outflows!T822+Fees!T822+'Ongoing Cash Flows'!T822+'Terminal Value'!T822</f>
        <v>0</v>
      </c>
      <c r="U822" s="9" t="n">
        <f aca="false">+Outflows!U822+Fees!U822+'Ongoing Cash Flows'!U822+'Terminal Value'!U822</f>
        <v>0</v>
      </c>
      <c r="V822" s="9" t="n">
        <f aca="false">+Outflows!V822+Fees!V822+'Ongoing Cash Flows'!V822+'Terminal Value'!V822</f>
        <v>0</v>
      </c>
      <c r="W822" s="9" t="n">
        <f aca="false">+Outflows!W822+Fees!W822+'Ongoing Cash Flows'!W822+'Terminal Value'!W822</f>
        <v>0</v>
      </c>
      <c r="X822" s="9" t="n">
        <f aca="false">+Outflows!X822+Fees!X822+'Ongoing Cash Flows'!X822+'Terminal Value'!X822</f>
        <v>0</v>
      </c>
      <c r="Y822" s="9" t="n">
        <f aca="false">+Outflows!Y822+Fees!Y822+'Ongoing Cash Flows'!Y822+'Terminal Value'!Y822</f>
        <v>0</v>
      </c>
      <c r="Z822" s="9" t="n">
        <f aca="false">+Outflows!Z822+Fees!Z822+'Ongoing Cash Flows'!Z822+'Terminal Value'!Z822</f>
        <v>0</v>
      </c>
      <c r="AA822" s="9" t="n">
        <f aca="false">+Outflows!AA822+Fees!AA822+'Ongoing Cash Flows'!AA822+'Terminal Value'!AA822</f>
        <v>0</v>
      </c>
      <c r="AB822" s="9" t="n">
        <f aca="false">+Outflows!AB822+Fees!AB822+'Ongoing Cash Flows'!AB822+'Terminal Value'!AB822</f>
        <v>0</v>
      </c>
      <c r="AC822" s="9" t="n">
        <f aca="false">+Outflows!AC822+Fees!AC822+'Ongoing Cash Flows'!AC822+'Terminal Value'!AC822</f>
        <v>0</v>
      </c>
      <c r="AD822" s="9" t="n">
        <f aca="false">+Outflows!AD822+Fees!AD822+'Ongoing Cash Flows'!AD822+'Terminal Value'!AD822</f>
        <v>0</v>
      </c>
      <c r="AE822" s="9" t="n">
        <f aca="false">+Outflows!AE822+Fees!AE822+'Ongoing Cash Flows'!AE822+'Terminal Value'!AE822</f>
        <v>0</v>
      </c>
      <c r="AF822" s="9" t="n">
        <f aca="false">+Outflows!AF822+Fees!AF822+'Ongoing Cash Flows'!AF822+'Terminal Value'!AF822</f>
        <v>0</v>
      </c>
      <c r="AG822" s="9" t="n">
        <f aca="false">+Outflows!AG822+Fees!AG822+'Ongoing Cash Flows'!AG822+'Terminal Value'!AG822</f>
        <v>0</v>
      </c>
      <c r="AH822" s="9" t="n">
        <f aca="false">+Outflows!AH822+Fees!AH822+'Ongoing Cash Flows'!AH822+'Terminal Value'!AH822</f>
        <v>0</v>
      </c>
      <c r="AI822" s="9" t="n">
        <f aca="false">+Outflows!AI822+Fees!AI822+'Ongoing Cash Flows'!AI822+'Terminal Value'!AI822</f>
        <v>0</v>
      </c>
      <c r="AJ822" s="9" t="n">
        <f aca="false">+Outflows!AJ822+Fees!AJ822+'Ongoing Cash Flows'!AJ822+'Terminal Value'!AJ822</f>
        <v>0</v>
      </c>
      <c r="AK822" s="9"/>
      <c r="AL822" s="1"/>
      <c r="AM822" s="32"/>
      <c r="AN822" s="33" t="n">
        <f aca="false">IF(ISERROR(XIRR(B822:AJ822,IRRDates)),-1,XIRR(B822:AJ822,IRRDates))</f>
        <v>0.0596236190791008</v>
      </c>
      <c r="AO822" s="9" t="n">
        <f aca="false">SUMPRODUCT(B822:AJ822,PVRf)</f>
        <v>0</v>
      </c>
      <c r="AP822" s="9" t="n">
        <f aca="false">MIN(0,AO822-$AO$1004)^2</f>
        <v>0</v>
      </c>
      <c r="AQ822" s="9" t="n">
        <f aca="false">MAX(0,AO822-$AO$1004)^2</f>
        <v>0</v>
      </c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20"/>
      <c r="CM822" s="20"/>
      <c r="CN822" s="20"/>
      <c r="CO822" s="20"/>
      <c r="CP822" s="20"/>
    </row>
    <row r="823" customFormat="false" ht="11.25" hidden="false" customHeight="false" outlineLevel="0" collapsed="false">
      <c r="A823" s="1" t="n">
        <v>821</v>
      </c>
      <c r="B823" s="9" t="n">
        <f aca="false">+Outflows!B823+Fees!B823+'Ongoing Cash Flows'!B823+'Terminal Value'!B823</f>
        <v>-85289.2774258132</v>
      </c>
      <c r="C823" s="9" t="n">
        <f aca="false">+Outflows!C823+Fees!C823+'Ongoing Cash Flows'!C823+'Terminal Value'!C823</f>
        <v>13957.5833518481</v>
      </c>
      <c r="D823" s="9" t="n">
        <f aca="false">+Outflows!D823+Fees!D823+'Ongoing Cash Flows'!D823+'Terminal Value'!D823</f>
        <v>11820.2353788129</v>
      </c>
      <c r="E823" s="9" t="n">
        <f aca="false">+Outflows!E823+Fees!E823+'Ongoing Cash Flows'!E823+'Terminal Value'!E823</f>
        <v>9699.08400005445</v>
      </c>
      <c r="F823" s="9" t="n">
        <f aca="false">+Outflows!F823+Fees!F823+'Ongoing Cash Flows'!F823+'Terminal Value'!F823</f>
        <v>9500.7720487413</v>
      </c>
      <c r="G823" s="9" t="n">
        <f aca="false">+Outflows!G823+Fees!G823+'Ongoing Cash Flows'!G823+'Terminal Value'!G823</f>
        <v>9060.15549366835</v>
      </c>
      <c r="H823" s="9" t="n">
        <f aca="false">+Outflows!H823+Fees!H823+'Ongoing Cash Flows'!H823+'Terminal Value'!H823</f>
        <v>8277.38651789775</v>
      </c>
      <c r="I823" s="9" t="n">
        <f aca="false">+Outflows!I823+Fees!I823+'Ongoing Cash Flows'!I823+'Terminal Value'!I823</f>
        <v>8137.81418289322</v>
      </c>
      <c r="J823" s="9" t="n">
        <f aca="false">+Outflows!J823+Fees!J823+'Ongoing Cash Flows'!J823+'Terminal Value'!J823</f>
        <v>8125.37998035823</v>
      </c>
      <c r="K823" s="9" t="n">
        <f aca="false">+Outflows!K823+Fees!K823+'Ongoing Cash Flows'!K823+'Terminal Value'!K823</f>
        <v>8115.88879885351</v>
      </c>
      <c r="L823" s="9" t="n">
        <f aca="false">+Outflows!L823+Fees!L823+'Ongoing Cash Flows'!L823+'Terminal Value'!L823</f>
        <v>8117.45204547782</v>
      </c>
      <c r="M823" s="9" t="n">
        <f aca="false">+Outflows!M823+Fees!M823+'Ongoing Cash Flows'!M823+'Terminal Value'!M823</f>
        <v>8089.11016455069</v>
      </c>
      <c r="N823" s="9" t="n">
        <f aca="false">+Outflows!N823+Fees!N823+'Ongoing Cash Flows'!N823+'Terminal Value'!N823</f>
        <v>8071.79931294592</v>
      </c>
      <c r="O823" s="9" t="n">
        <f aca="false">+Outflows!O823+Fees!O823+'Ongoing Cash Flows'!O823+'Terminal Value'!O823</f>
        <v>7745.33984741882</v>
      </c>
      <c r="P823" s="9" t="n">
        <f aca="false">+Outflows!P823+Fees!P823+'Ongoing Cash Flows'!P823+'Terminal Value'!P823</f>
        <v>7637.81682742009</v>
      </c>
      <c r="Q823" s="9" t="n">
        <f aca="false">+Outflows!Q823+Fees!Q823+'Ongoing Cash Flows'!Q823+'Terminal Value'!Q823</f>
        <v>7608.92480259123</v>
      </c>
      <c r="R823" s="9" t="n">
        <f aca="false">+Outflows!R823+Fees!R823+'Ongoing Cash Flows'!R823+'Terminal Value'!R823</f>
        <v>978.233896363106</v>
      </c>
      <c r="S823" s="9" t="n">
        <f aca="false">+Outflows!S823+Fees!S823+'Ongoing Cash Flows'!S823+'Terminal Value'!S823</f>
        <v>0</v>
      </c>
      <c r="T823" s="9" t="n">
        <f aca="false">+Outflows!T823+Fees!T823+'Ongoing Cash Flows'!T823+'Terminal Value'!T823</f>
        <v>0</v>
      </c>
      <c r="U823" s="9" t="n">
        <f aca="false">+Outflows!U823+Fees!U823+'Ongoing Cash Flows'!U823+'Terminal Value'!U823</f>
        <v>0</v>
      </c>
      <c r="V823" s="9" t="n">
        <f aca="false">+Outflows!V823+Fees!V823+'Ongoing Cash Flows'!V823+'Terminal Value'!V823</f>
        <v>0</v>
      </c>
      <c r="W823" s="9" t="n">
        <f aca="false">+Outflows!W823+Fees!W823+'Ongoing Cash Flows'!W823+'Terminal Value'!W823</f>
        <v>0</v>
      </c>
      <c r="X823" s="9" t="n">
        <f aca="false">+Outflows!X823+Fees!X823+'Ongoing Cash Flows'!X823+'Terminal Value'!X823</f>
        <v>0</v>
      </c>
      <c r="Y823" s="9" t="n">
        <f aca="false">+Outflows!Y823+Fees!Y823+'Ongoing Cash Flows'!Y823+'Terminal Value'!Y823</f>
        <v>0</v>
      </c>
      <c r="Z823" s="9" t="n">
        <f aca="false">+Outflows!Z823+Fees!Z823+'Ongoing Cash Flows'!Z823+'Terminal Value'!Z823</f>
        <v>0</v>
      </c>
      <c r="AA823" s="9" t="n">
        <f aca="false">+Outflows!AA823+Fees!AA823+'Ongoing Cash Flows'!AA823+'Terminal Value'!AA823</f>
        <v>0</v>
      </c>
      <c r="AB823" s="9" t="n">
        <f aca="false">+Outflows!AB823+Fees!AB823+'Ongoing Cash Flows'!AB823+'Terminal Value'!AB823</f>
        <v>0</v>
      </c>
      <c r="AC823" s="9" t="n">
        <f aca="false">+Outflows!AC823+Fees!AC823+'Ongoing Cash Flows'!AC823+'Terminal Value'!AC823</f>
        <v>0</v>
      </c>
      <c r="AD823" s="9" t="n">
        <f aca="false">+Outflows!AD823+Fees!AD823+'Ongoing Cash Flows'!AD823+'Terminal Value'!AD823</f>
        <v>0</v>
      </c>
      <c r="AE823" s="9" t="n">
        <f aca="false">+Outflows!AE823+Fees!AE823+'Ongoing Cash Flows'!AE823+'Terminal Value'!AE823</f>
        <v>0</v>
      </c>
      <c r="AF823" s="9" t="n">
        <f aca="false">+Outflows!AF823+Fees!AF823+'Ongoing Cash Flows'!AF823+'Terminal Value'!AF823</f>
        <v>0</v>
      </c>
      <c r="AG823" s="9" t="n">
        <f aca="false">+Outflows!AG823+Fees!AG823+'Ongoing Cash Flows'!AG823+'Terminal Value'!AG823</f>
        <v>0</v>
      </c>
      <c r="AH823" s="9" t="n">
        <f aca="false">+Outflows!AH823+Fees!AH823+'Ongoing Cash Flows'!AH823+'Terminal Value'!AH823</f>
        <v>0</v>
      </c>
      <c r="AI823" s="9" t="n">
        <f aca="false">+Outflows!AI823+Fees!AI823+'Ongoing Cash Flows'!AI823+'Terminal Value'!AI823</f>
        <v>0</v>
      </c>
      <c r="AJ823" s="9" t="n">
        <f aca="false">+Outflows!AJ823+Fees!AJ823+'Ongoing Cash Flows'!AJ823+'Terminal Value'!AJ823</f>
        <v>0</v>
      </c>
      <c r="AK823" s="9"/>
      <c r="AL823" s="1"/>
      <c r="AM823" s="32"/>
      <c r="AN823" s="33" t="n">
        <f aca="false">IF(ISERROR(XIRR(B823:AJ823,IRRDates)),-1,XIRR(B823:AJ823,IRRDates))</f>
        <v>0.0704616784406837</v>
      </c>
      <c r="AO823" s="9" t="n">
        <f aca="false">SUMPRODUCT(B823:AJ823,PVRf)</f>
        <v>0</v>
      </c>
      <c r="AP823" s="9" t="n">
        <f aca="false">MIN(0,AO823-$AO$1004)^2</f>
        <v>0</v>
      </c>
      <c r="AQ823" s="9" t="n">
        <f aca="false">MAX(0,AO823-$AO$1004)^2</f>
        <v>0</v>
      </c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20"/>
      <c r="CM823" s="20"/>
      <c r="CN823" s="20"/>
      <c r="CO823" s="20"/>
      <c r="CP823" s="20"/>
    </row>
    <row r="824" customFormat="false" ht="11.25" hidden="false" customHeight="false" outlineLevel="0" collapsed="false">
      <c r="A824" s="1" t="n">
        <v>822</v>
      </c>
      <c r="B824" s="9" t="n">
        <f aca="false">+Outflows!B824+Fees!B824+'Ongoing Cash Flows'!B824+'Terminal Value'!B824</f>
        <v>-86976.3530352136</v>
      </c>
      <c r="C824" s="9" t="n">
        <f aca="false">+Outflows!C824+Fees!C824+'Ongoing Cash Flows'!C824+'Terminal Value'!C824</f>
        <v>13986.175735998</v>
      </c>
      <c r="D824" s="9" t="n">
        <f aca="false">+Outflows!D824+Fees!D824+'Ongoing Cash Flows'!D824+'Terminal Value'!D824</f>
        <v>11839.6858235759</v>
      </c>
      <c r="E824" s="9" t="n">
        <f aca="false">+Outflows!E824+Fees!E824+'Ongoing Cash Flows'!E824+'Terminal Value'!E824</f>
        <v>10051.088033748</v>
      </c>
      <c r="F824" s="9" t="n">
        <f aca="false">+Outflows!F824+Fees!F824+'Ongoing Cash Flows'!F824+'Terminal Value'!F824</f>
        <v>9658.40609887053</v>
      </c>
      <c r="G824" s="9" t="n">
        <f aca="false">+Outflows!G824+Fees!G824+'Ongoing Cash Flows'!G824+'Terminal Value'!G824</f>
        <v>9176.56545956379</v>
      </c>
      <c r="H824" s="9" t="n">
        <f aca="false">+Outflows!H824+Fees!H824+'Ongoing Cash Flows'!H824+'Terminal Value'!H824</f>
        <v>8318.25126820679</v>
      </c>
      <c r="I824" s="9" t="n">
        <f aca="false">+Outflows!I824+Fees!I824+'Ongoing Cash Flows'!I824+'Terminal Value'!I824</f>
        <v>8176.51434771238</v>
      </c>
      <c r="J824" s="9" t="n">
        <f aca="false">+Outflows!J824+Fees!J824+'Ongoing Cash Flows'!J824+'Terminal Value'!J824</f>
        <v>8164.08014517739</v>
      </c>
      <c r="K824" s="9" t="n">
        <f aca="false">+Outflows!K824+Fees!K824+'Ongoing Cash Flows'!K824+'Terminal Value'!K824</f>
        <v>8154.65455717236</v>
      </c>
      <c r="L824" s="9" t="n">
        <f aca="false">+Outflows!L824+Fees!L824+'Ongoing Cash Flows'!L824+'Terminal Value'!L824</f>
        <v>8156.15221029698</v>
      </c>
      <c r="M824" s="9" t="n">
        <f aca="false">+Outflows!M824+Fees!M824+'Ongoing Cash Flows'!M824+'Terminal Value'!M824</f>
        <v>8127.87592286954</v>
      </c>
      <c r="N824" s="9" t="n">
        <f aca="false">+Outflows!N824+Fees!N824+'Ongoing Cash Flows'!N824+'Terminal Value'!N824</f>
        <v>8110.49947776507</v>
      </c>
      <c r="O824" s="9" t="n">
        <f aca="false">+Outflows!O824+Fees!O824+'Ongoing Cash Flows'!O824+'Terminal Value'!O824</f>
        <v>7784.10560573768</v>
      </c>
      <c r="P824" s="9" t="n">
        <f aca="false">+Outflows!P824+Fees!P824+'Ongoing Cash Flows'!P824+'Terminal Value'!P824</f>
        <v>7676.51699223925</v>
      </c>
      <c r="Q824" s="9" t="n">
        <f aca="false">+Outflows!Q824+Fees!Q824+'Ongoing Cash Flows'!Q824+'Terminal Value'!Q824</f>
        <v>7647.69056091008</v>
      </c>
      <c r="R824" s="9" t="n">
        <f aca="false">+Outflows!R824+Fees!R824+'Ongoing Cash Flows'!R824+'Terminal Value'!R824</f>
        <v>997.583978772686</v>
      </c>
      <c r="S824" s="9" t="n">
        <f aca="false">+Outflows!S824+Fees!S824+'Ongoing Cash Flows'!S824+'Terminal Value'!S824</f>
        <v>0</v>
      </c>
      <c r="T824" s="9" t="n">
        <f aca="false">+Outflows!T824+Fees!T824+'Ongoing Cash Flows'!T824+'Terminal Value'!T824</f>
        <v>0</v>
      </c>
      <c r="U824" s="9" t="n">
        <f aca="false">+Outflows!U824+Fees!U824+'Ongoing Cash Flows'!U824+'Terminal Value'!U824</f>
        <v>0</v>
      </c>
      <c r="V824" s="9" t="n">
        <f aca="false">+Outflows!V824+Fees!V824+'Ongoing Cash Flows'!V824+'Terminal Value'!V824</f>
        <v>0</v>
      </c>
      <c r="W824" s="9" t="n">
        <f aca="false">+Outflows!W824+Fees!W824+'Ongoing Cash Flows'!W824+'Terminal Value'!W824</f>
        <v>0</v>
      </c>
      <c r="X824" s="9" t="n">
        <f aca="false">+Outflows!X824+Fees!X824+'Ongoing Cash Flows'!X824+'Terminal Value'!X824</f>
        <v>0</v>
      </c>
      <c r="Y824" s="9" t="n">
        <f aca="false">+Outflows!Y824+Fees!Y824+'Ongoing Cash Flows'!Y824+'Terminal Value'!Y824</f>
        <v>0</v>
      </c>
      <c r="Z824" s="9" t="n">
        <f aca="false">+Outflows!Z824+Fees!Z824+'Ongoing Cash Flows'!Z824+'Terminal Value'!Z824</f>
        <v>0</v>
      </c>
      <c r="AA824" s="9" t="n">
        <f aca="false">+Outflows!AA824+Fees!AA824+'Ongoing Cash Flows'!AA824+'Terminal Value'!AA824</f>
        <v>0</v>
      </c>
      <c r="AB824" s="9" t="n">
        <f aca="false">+Outflows!AB824+Fees!AB824+'Ongoing Cash Flows'!AB824+'Terminal Value'!AB824</f>
        <v>0</v>
      </c>
      <c r="AC824" s="9" t="n">
        <f aca="false">+Outflows!AC824+Fees!AC824+'Ongoing Cash Flows'!AC824+'Terminal Value'!AC824</f>
        <v>0</v>
      </c>
      <c r="AD824" s="9" t="n">
        <f aca="false">+Outflows!AD824+Fees!AD824+'Ongoing Cash Flows'!AD824+'Terminal Value'!AD824</f>
        <v>0</v>
      </c>
      <c r="AE824" s="9" t="n">
        <f aca="false">+Outflows!AE824+Fees!AE824+'Ongoing Cash Flows'!AE824+'Terminal Value'!AE824</f>
        <v>0</v>
      </c>
      <c r="AF824" s="9" t="n">
        <f aca="false">+Outflows!AF824+Fees!AF824+'Ongoing Cash Flows'!AF824+'Terminal Value'!AF824</f>
        <v>0</v>
      </c>
      <c r="AG824" s="9" t="n">
        <f aca="false">+Outflows!AG824+Fees!AG824+'Ongoing Cash Flows'!AG824+'Terminal Value'!AG824</f>
        <v>0</v>
      </c>
      <c r="AH824" s="9" t="n">
        <f aca="false">+Outflows!AH824+Fees!AH824+'Ongoing Cash Flows'!AH824+'Terminal Value'!AH824</f>
        <v>0</v>
      </c>
      <c r="AI824" s="9" t="n">
        <f aca="false">+Outflows!AI824+Fees!AI824+'Ongoing Cash Flows'!AI824+'Terminal Value'!AI824</f>
        <v>0</v>
      </c>
      <c r="AJ824" s="9" t="n">
        <f aca="false">+Outflows!AJ824+Fees!AJ824+'Ongoing Cash Flows'!AJ824+'Terminal Value'!AJ824</f>
        <v>0</v>
      </c>
      <c r="AK824" s="9"/>
      <c r="AL824" s="1"/>
      <c r="AM824" s="32"/>
      <c r="AN824" s="33" t="n">
        <f aca="false">IF(ISERROR(XIRR(B824:AJ824,IRRDates)),-1,XIRR(B824:AJ824,IRRDates))</f>
        <v>0.068530467727982</v>
      </c>
      <c r="AO824" s="9" t="n">
        <f aca="false">SUMPRODUCT(B824:AJ824,PVRf)</f>
        <v>0</v>
      </c>
      <c r="AP824" s="9" t="n">
        <f aca="false">MIN(0,AO824-$AO$1004)^2</f>
        <v>0</v>
      </c>
      <c r="AQ824" s="9" t="n">
        <f aca="false">MAX(0,AO824-$AO$1004)^2</f>
        <v>0</v>
      </c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20"/>
      <c r="CM824" s="20"/>
      <c r="CN824" s="20"/>
      <c r="CO824" s="20"/>
      <c r="CP824" s="20"/>
    </row>
    <row r="825" customFormat="false" ht="11.25" hidden="false" customHeight="false" outlineLevel="0" collapsed="false">
      <c r="A825" s="1" t="n">
        <v>823</v>
      </c>
      <c r="B825" s="9" t="n">
        <f aca="false">+Outflows!B825+Fees!B825+'Ongoing Cash Flows'!B825+'Terminal Value'!B825</f>
        <v>-93865.5086901623</v>
      </c>
      <c r="C825" s="9" t="n">
        <f aca="false">+Outflows!C825+Fees!C825+'Ongoing Cash Flows'!C825+'Terminal Value'!C825</f>
        <v>14179.9227583687</v>
      </c>
      <c r="D825" s="9" t="n">
        <f aca="false">+Outflows!D825+Fees!D825+'Ongoing Cash Flows'!D825+'Terminal Value'!D825</f>
        <v>12087.8309123356</v>
      </c>
      <c r="E825" s="9" t="n">
        <f aca="false">+Outflows!E825+Fees!E825+'Ongoing Cash Flows'!E825+'Terminal Value'!E825</f>
        <v>10093.9121577016</v>
      </c>
      <c r="F825" s="9" t="n">
        <f aca="false">+Outflows!F825+Fees!F825+'Ongoing Cash Flows'!F825+'Terminal Value'!F825</f>
        <v>9734.69569557752</v>
      </c>
      <c r="G825" s="9" t="n">
        <f aca="false">+Outflows!G825+Fees!G825+'Ongoing Cash Flows'!G825+'Terminal Value'!G825</f>
        <v>9201.39925191223</v>
      </c>
      <c r="H825" s="9" t="n">
        <f aca="false">+Outflows!H825+Fees!H825+'Ongoing Cash Flows'!H825+'Terminal Value'!H825</f>
        <v>8485.12204987831</v>
      </c>
      <c r="I825" s="9" t="n">
        <f aca="false">+Outflows!I825+Fees!I825+'Ongoing Cash Flows'!I825+'Terminal Value'!I825</f>
        <v>8334.54606711238</v>
      </c>
      <c r="J825" s="9" t="n">
        <f aca="false">+Outflows!J825+Fees!J825+'Ongoing Cash Flows'!J825+'Terminal Value'!J825</f>
        <v>8322.11186457739</v>
      </c>
      <c r="K825" s="9" t="n">
        <f aca="false">+Outflows!K825+Fees!K825+'Ongoing Cash Flows'!K825+'Terminal Value'!K825</f>
        <v>8312.95412694423</v>
      </c>
      <c r="L825" s="9" t="n">
        <f aca="false">+Outflows!L825+Fees!L825+'Ongoing Cash Flows'!L825+'Terminal Value'!L825</f>
        <v>8314.18392969698</v>
      </c>
      <c r="M825" s="9" t="n">
        <f aca="false">+Outflows!M825+Fees!M825+'Ongoing Cash Flows'!M825+'Terminal Value'!M825</f>
        <v>8286.1754926414</v>
      </c>
      <c r="N825" s="9" t="n">
        <f aca="false">+Outflows!N825+Fees!N825+'Ongoing Cash Flows'!N825+'Terminal Value'!N825</f>
        <v>8268.53119716507</v>
      </c>
      <c r="O825" s="9" t="n">
        <f aca="false">+Outflows!O825+Fees!O825+'Ongoing Cash Flows'!O825+'Terminal Value'!O825</f>
        <v>7942.40517550954</v>
      </c>
      <c r="P825" s="9" t="n">
        <f aca="false">+Outflows!P825+Fees!P825+'Ongoing Cash Flows'!P825+'Terminal Value'!P825</f>
        <v>7834.54871163925</v>
      </c>
      <c r="Q825" s="9" t="n">
        <f aca="false">+Outflows!Q825+Fees!Q825+'Ongoing Cash Flows'!Q825+'Terminal Value'!Q825</f>
        <v>7805.99013068194</v>
      </c>
      <c r="R825" s="9" t="n">
        <f aca="false">+Outflows!R825+Fees!R825+'Ongoing Cash Flows'!R825+'Terminal Value'!R825</f>
        <v>1076.59983847269</v>
      </c>
      <c r="S825" s="9" t="n">
        <f aca="false">+Outflows!S825+Fees!S825+'Ongoing Cash Flows'!S825+'Terminal Value'!S825</f>
        <v>0</v>
      </c>
      <c r="T825" s="9" t="n">
        <f aca="false">+Outflows!T825+Fees!T825+'Ongoing Cash Flows'!T825+'Terminal Value'!T825</f>
        <v>0</v>
      </c>
      <c r="U825" s="9" t="n">
        <f aca="false">+Outflows!U825+Fees!U825+'Ongoing Cash Flows'!U825+'Terminal Value'!U825</f>
        <v>0</v>
      </c>
      <c r="V825" s="9" t="n">
        <f aca="false">+Outflows!V825+Fees!V825+'Ongoing Cash Flows'!V825+'Terminal Value'!V825</f>
        <v>0</v>
      </c>
      <c r="W825" s="9" t="n">
        <f aca="false">+Outflows!W825+Fees!W825+'Ongoing Cash Flows'!W825+'Terminal Value'!W825</f>
        <v>0</v>
      </c>
      <c r="X825" s="9" t="n">
        <f aca="false">+Outflows!X825+Fees!X825+'Ongoing Cash Flows'!X825+'Terminal Value'!X825</f>
        <v>0</v>
      </c>
      <c r="Y825" s="9" t="n">
        <f aca="false">+Outflows!Y825+Fees!Y825+'Ongoing Cash Flows'!Y825+'Terminal Value'!Y825</f>
        <v>0</v>
      </c>
      <c r="Z825" s="9" t="n">
        <f aca="false">+Outflows!Z825+Fees!Z825+'Ongoing Cash Flows'!Z825+'Terminal Value'!Z825</f>
        <v>0</v>
      </c>
      <c r="AA825" s="9" t="n">
        <f aca="false">+Outflows!AA825+Fees!AA825+'Ongoing Cash Flows'!AA825+'Terminal Value'!AA825</f>
        <v>0</v>
      </c>
      <c r="AB825" s="9" t="n">
        <f aca="false">+Outflows!AB825+Fees!AB825+'Ongoing Cash Flows'!AB825+'Terminal Value'!AB825</f>
        <v>0</v>
      </c>
      <c r="AC825" s="9" t="n">
        <f aca="false">+Outflows!AC825+Fees!AC825+'Ongoing Cash Flows'!AC825+'Terminal Value'!AC825</f>
        <v>0</v>
      </c>
      <c r="AD825" s="9" t="n">
        <f aca="false">+Outflows!AD825+Fees!AD825+'Ongoing Cash Flows'!AD825+'Terminal Value'!AD825</f>
        <v>0</v>
      </c>
      <c r="AE825" s="9" t="n">
        <f aca="false">+Outflows!AE825+Fees!AE825+'Ongoing Cash Flows'!AE825+'Terminal Value'!AE825</f>
        <v>0</v>
      </c>
      <c r="AF825" s="9" t="n">
        <f aca="false">+Outflows!AF825+Fees!AF825+'Ongoing Cash Flows'!AF825+'Terminal Value'!AF825</f>
        <v>0</v>
      </c>
      <c r="AG825" s="9" t="n">
        <f aca="false">+Outflows!AG825+Fees!AG825+'Ongoing Cash Flows'!AG825+'Terminal Value'!AG825</f>
        <v>0</v>
      </c>
      <c r="AH825" s="9" t="n">
        <f aca="false">+Outflows!AH825+Fees!AH825+'Ongoing Cash Flows'!AH825+'Terminal Value'!AH825</f>
        <v>0</v>
      </c>
      <c r="AI825" s="9" t="n">
        <f aca="false">+Outflows!AI825+Fees!AI825+'Ongoing Cash Flows'!AI825+'Terminal Value'!AI825</f>
        <v>0</v>
      </c>
      <c r="AJ825" s="9" t="n">
        <f aca="false">+Outflows!AJ825+Fees!AJ825+'Ongoing Cash Flows'!AJ825+'Terminal Value'!AJ825</f>
        <v>0</v>
      </c>
      <c r="AK825" s="9"/>
      <c r="AL825" s="1"/>
      <c r="AM825" s="32"/>
      <c r="AN825" s="33" t="n">
        <f aca="false">IF(ISERROR(XIRR(B825:AJ825,IRRDates)),-1,XIRR(B825:AJ825,IRRDates))</f>
        <v>0.0581252321565935</v>
      </c>
      <c r="AO825" s="9" t="n">
        <f aca="false">SUMPRODUCT(B825:AJ825,PVRf)</f>
        <v>0</v>
      </c>
      <c r="AP825" s="9" t="n">
        <f aca="false">MIN(0,AO825-$AO$1004)^2</f>
        <v>0</v>
      </c>
      <c r="AQ825" s="9" t="n">
        <f aca="false">MAX(0,AO825-$AO$1004)^2</f>
        <v>0</v>
      </c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20"/>
      <c r="CM825" s="20"/>
      <c r="CN825" s="20"/>
      <c r="CO825" s="20"/>
      <c r="CP825" s="20"/>
    </row>
    <row r="826" customFormat="false" ht="11.25" hidden="false" customHeight="false" outlineLevel="0" collapsed="false">
      <c r="A826" s="1" t="n">
        <v>824</v>
      </c>
      <c r="B826" s="9" t="n">
        <f aca="false">+Outflows!B826+Fees!B826+'Ongoing Cash Flows'!B826+'Terminal Value'!B826</f>
        <v>-96126.3623154845</v>
      </c>
      <c r="C826" s="9" t="n">
        <f aca="false">+Outflows!C826+Fees!C826+'Ongoing Cash Flows'!C826+'Terminal Value'!C826</f>
        <v>14223.7277655638</v>
      </c>
      <c r="D826" s="9" t="n">
        <f aca="false">+Outflows!D826+Fees!D826+'Ongoing Cash Flows'!D826+'Terminal Value'!D826</f>
        <v>12163.3694774729</v>
      </c>
      <c r="E826" s="9" t="n">
        <f aca="false">+Outflows!E826+Fees!E826+'Ongoing Cash Flows'!E826+'Terminal Value'!E826</f>
        <v>10139.9426152931</v>
      </c>
      <c r="F826" s="9" t="n">
        <f aca="false">+Outflows!F826+Fees!F826+'Ongoing Cash Flows'!F826+'Terminal Value'!F826</f>
        <v>9602.59229507319</v>
      </c>
      <c r="G826" s="9" t="n">
        <f aca="false">+Outflows!G826+Fees!G826+'Ongoing Cash Flows'!G826+'Terminal Value'!G826</f>
        <v>9522.45745044423</v>
      </c>
      <c r="H826" s="9" t="n">
        <f aca="false">+Outflows!H826+Fees!H826+'Ongoing Cash Flows'!H826+'Terminal Value'!H826</f>
        <v>8539.88498899574</v>
      </c>
      <c r="I826" s="9" t="n">
        <f aca="false">+Outflows!I826+Fees!I826+'Ongoing Cash Flows'!I826+'Terminal Value'!I826</f>
        <v>8386.40824059437</v>
      </c>
      <c r="J826" s="9" t="n">
        <f aca="false">+Outflows!J826+Fees!J826+'Ongoing Cash Flows'!J826+'Terminal Value'!J826</f>
        <v>8373.97403805938</v>
      </c>
      <c r="K826" s="9" t="n">
        <f aca="false">+Outflows!K826+Fees!K826+'Ongoing Cash Flows'!K826+'Terminal Value'!K826</f>
        <v>8364.90420241517</v>
      </c>
      <c r="L826" s="9" t="n">
        <f aca="false">+Outflows!L826+Fees!L826+'Ongoing Cash Flows'!L826+'Terminal Value'!L826</f>
        <v>8366.04610317897</v>
      </c>
      <c r="M826" s="9" t="n">
        <f aca="false">+Outflows!M826+Fees!M826+'Ongoing Cash Flows'!M826+'Terminal Value'!M826</f>
        <v>8338.12556811234</v>
      </c>
      <c r="N826" s="9" t="n">
        <f aca="false">+Outflows!N826+Fees!N826+'Ongoing Cash Flows'!N826+'Terminal Value'!N826</f>
        <v>8320.39337064706</v>
      </c>
      <c r="O826" s="9" t="n">
        <f aca="false">+Outflows!O826+Fees!O826+'Ongoing Cash Flows'!O826+'Terminal Value'!O826</f>
        <v>7994.35525098048</v>
      </c>
      <c r="P826" s="9" t="n">
        <f aca="false">+Outflows!P826+Fees!P826+'Ongoing Cash Flows'!P826+'Terminal Value'!P826</f>
        <v>7886.41088512124</v>
      </c>
      <c r="Q826" s="9" t="n">
        <f aca="false">+Outflows!Q826+Fees!Q826+'Ongoing Cash Flows'!Q826+'Terminal Value'!Q826</f>
        <v>7857.94020615289</v>
      </c>
      <c r="R826" s="9" t="n">
        <f aca="false">+Outflows!R826+Fees!R826+'Ongoing Cash Flows'!R826+'Terminal Value'!R826</f>
        <v>1102.53092521368</v>
      </c>
      <c r="S826" s="9" t="n">
        <f aca="false">+Outflows!S826+Fees!S826+'Ongoing Cash Flows'!S826+'Terminal Value'!S826</f>
        <v>0</v>
      </c>
      <c r="T826" s="9" t="n">
        <f aca="false">+Outflows!T826+Fees!T826+'Ongoing Cash Flows'!T826+'Terminal Value'!T826</f>
        <v>0</v>
      </c>
      <c r="U826" s="9" t="n">
        <f aca="false">+Outflows!U826+Fees!U826+'Ongoing Cash Flows'!U826+'Terminal Value'!U826</f>
        <v>0</v>
      </c>
      <c r="V826" s="9" t="n">
        <f aca="false">+Outflows!V826+Fees!V826+'Ongoing Cash Flows'!V826+'Terminal Value'!V826</f>
        <v>0</v>
      </c>
      <c r="W826" s="9" t="n">
        <f aca="false">+Outflows!W826+Fees!W826+'Ongoing Cash Flows'!W826+'Terminal Value'!W826</f>
        <v>0</v>
      </c>
      <c r="X826" s="9" t="n">
        <f aca="false">+Outflows!X826+Fees!X826+'Ongoing Cash Flows'!X826+'Terminal Value'!X826</f>
        <v>0</v>
      </c>
      <c r="Y826" s="9" t="n">
        <f aca="false">+Outflows!Y826+Fees!Y826+'Ongoing Cash Flows'!Y826+'Terminal Value'!Y826</f>
        <v>0</v>
      </c>
      <c r="Z826" s="9" t="n">
        <f aca="false">+Outflows!Z826+Fees!Z826+'Ongoing Cash Flows'!Z826+'Terminal Value'!Z826</f>
        <v>0</v>
      </c>
      <c r="AA826" s="9" t="n">
        <f aca="false">+Outflows!AA826+Fees!AA826+'Ongoing Cash Flows'!AA826+'Terminal Value'!AA826</f>
        <v>0</v>
      </c>
      <c r="AB826" s="9" t="n">
        <f aca="false">+Outflows!AB826+Fees!AB826+'Ongoing Cash Flows'!AB826+'Terminal Value'!AB826</f>
        <v>0</v>
      </c>
      <c r="AC826" s="9" t="n">
        <f aca="false">+Outflows!AC826+Fees!AC826+'Ongoing Cash Flows'!AC826+'Terminal Value'!AC826</f>
        <v>0</v>
      </c>
      <c r="AD826" s="9" t="n">
        <f aca="false">+Outflows!AD826+Fees!AD826+'Ongoing Cash Flows'!AD826+'Terminal Value'!AD826</f>
        <v>0</v>
      </c>
      <c r="AE826" s="9" t="n">
        <f aca="false">+Outflows!AE826+Fees!AE826+'Ongoing Cash Flows'!AE826+'Terminal Value'!AE826</f>
        <v>0</v>
      </c>
      <c r="AF826" s="9" t="n">
        <f aca="false">+Outflows!AF826+Fees!AF826+'Ongoing Cash Flows'!AF826+'Terminal Value'!AF826</f>
        <v>0</v>
      </c>
      <c r="AG826" s="9" t="n">
        <f aca="false">+Outflows!AG826+Fees!AG826+'Ongoing Cash Flows'!AG826+'Terminal Value'!AG826</f>
        <v>0</v>
      </c>
      <c r="AH826" s="9" t="n">
        <f aca="false">+Outflows!AH826+Fees!AH826+'Ongoing Cash Flows'!AH826+'Terminal Value'!AH826</f>
        <v>0</v>
      </c>
      <c r="AI826" s="9" t="n">
        <f aca="false">+Outflows!AI826+Fees!AI826+'Ongoing Cash Flows'!AI826+'Terminal Value'!AI826</f>
        <v>0</v>
      </c>
      <c r="AJ826" s="9" t="n">
        <f aca="false">+Outflows!AJ826+Fees!AJ826+'Ongoing Cash Flows'!AJ826+'Terminal Value'!AJ826</f>
        <v>0</v>
      </c>
      <c r="AK826" s="9"/>
      <c r="AL826" s="1"/>
      <c r="AM826" s="32"/>
      <c r="AN826" s="33" t="n">
        <f aca="false">IF(ISERROR(XIRR(B826:AJ826,IRRDates)),-1,XIRR(B826:AJ826,IRRDates))</f>
        <v>0.0551991484727998</v>
      </c>
      <c r="AO826" s="9" t="n">
        <f aca="false">SUMPRODUCT(B826:AJ826,PVRf)</f>
        <v>0</v>
      </c>
      <c r="AP826" s="9" t="n">
        <f aca="false">MIN(0,AO826-$AO$1004)^2</f>
        <v>0</v>
      </c>
      <c r="AQ826" s="9" t="n">
        <f aca="false">MAX(0,AO826-$AO$1004)^2</f>
        <v>0</v>
      </c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20"/>
      <c r="CM826" s="20"/>
      <c r="CN826" s="20"/>
      <c r="CO826" s="20"/>
      <c r="CP826" s="20"/>
    </row>
    <row r="827" customFormat="false" ht="11.25" hidden="false" customHeight="false" outlineLevel="0" collapsed="false">
      <c r="A827" s="1" t="n">
        <v>825</v>
      </c>
      <c r="B827" s="9" t="n">
        <f aca="false">+Outflows!B827+Fees!B827+'Ongoing Cash Flows'!B827+'Terminal Value'!B827</f>
        <v>-99383.0515531651</v>
      </c>
      <c r="C827" s="9" t="n">
        <f aca="false">+Outflows!C827+Fees!C827+'Ongoing Cash Flows'!C827+'Terminal Value'!C827</f>
        <v>14157.2098823556</v>
      </c>
      <c r="D827" s="9" t="n">
        <f aca="false">+Outflows!D827+Fees!D827+'Ongoing Cash Flows'!D827+'Terminal Value'!D827</f>
        <v>12328.2537645584</v>
      </c>
      <c r="E827" s="9" t="n">
        <f aca="false">+Outflows!E827+Fees!E827+'Ongoing Cash Flows'!E827+'Terminal Value'!E827</f>
        <v>10411.0379649006</v>
      </c>
      <c r="F827" s="9" t="n">
        <f aca="false">+Outflows!F827+Fees!F827+'Ongoing Cash Flows'!F827+'Terminal Value'!F827</f>
        <v>9894.23333712113</v>
      </c>
      <c r="G827" s="9" t="n">
        <f aca="false">+Outflows!G827+Fees!G827+'Ongoing Cash Flows'!G827+'Terminal Value'!G827</f>
        <v>9533.5167455799</v>
      </c>
      <c r="H827" s="9" t="n">
        <f aca="false">+Outflows!H827+Fees!H827+'Ongoing Cash Flows'!H827+'Terminal Value'!H827</f>
        <v>8618.76929731625</v>
      </c>
      <c r="I827" s="9" t="n">
        <f aca="false">+Outflows!I827+Fees!I827+'Ongoing Cash Flows'!I827+'Terminal Value'!I827</f>
        <v>8461.11408635537</v>
      </c>
      <c r="J827" s="9" t="n">
        <f aca="false">+Outflows!J827+Fees!J827+'Ongoing Cash Flows'!J827+'Terminal Value'!J827</f>
        <v>8448.67988382038</v>
      </c>
      <c r="K827" s="9" t="n">
        <f aca="false">+Outflows!K827+Fees!K827+'Ongoing Cash Flows'!K827+'Terminal Value'!K827</f>
        <v>8439.73666825373</v>
      </c>
      <c r="L827" s="9" t="n">
        <f aca="false">+Outflows!L827+Fees!L827+'Ongoing Cash Flows'!L827+'Terminal Value'!L827</f>
        <v>8440.75194893998</v>
      </c>
      <c r="M827" s="9" t="n">
        <f aca="false">+Outflows!M827+Fees!M827+'Ongoing Cash Flows'!M827+'Terminal Value'!M827</f>
        <v>8412.95803395091</v>
      </c>
      <c r="N827" s="9" t="n">
        <f aca="false">+Outflows!N827+Fees!N827+'Ongoing Cash Flows'!N827+'Terminal Value'!N827</f>
        <v>8395.09921640807</v>
      </c>
      <c r="O827" s="9" t="n">
        <f aca="false">+Outflows!O827+Fees!O827+'Ongoing Cash Flows'!O827+'Terminal Value'!O827</f>
        <v>8069.18771681905</v>
      </c>
      <c r="P827" s="9" t="n">
        <f aca="false">+Outflows!P827+Fees!P827+'Ongoing Cash Flows'!P827+'Terminal Value'!P827</f>
        <v>7961.11673088225</v>
      </c>
      <c r="Q827" s="9" t="n">
        <f aca="false">+Outflows!Q827+Fees!Q827+'Ongoing Cash Flows'!Q827+'Terminal Value'!Q827</f>
        <v>7932.77267199145</v>
      </c>
      <c r="R827" s="9" t="n">
        <f aca="false">+Outflows!R827+Fees!R827+'Ongoing Cash Flows'!R827+'Terminal Value'!R827</f>
        <v>1139.88384809418</v>
      </c>
      <c r="S827" s="9" t="n">
        <f aca="false">+Outflows!S827+Fees!S827+'Ongoing Cash Flows'!S827+'Terminal Value'!S827</f>
        <v>0</v>
      </c>
      <c r="T827" s="9" t="n">
        <f aca="false">+Outflows!T827+Fees!T827+'Ongoing Cash Flows'!T827+'Terminal Value'!T827</f>
        <v>0</v>
      </c>
      <c r="U827" s="9" t="n">
        <f aca="false">+Outflows!U827+Fees!U827+'Ongoing Cash Flows'!U827+'Terminal Value'!U827</f>
        <v>0</v>
      </c>
      <c r="V827" s="9" t="n">
        <f aca="false">+Outflows!V827+Fees!V827+'Ongoing Cash Flows'!V827+'Terminal Value'!V827</f>
        <v>0</v>
      </c>
      <c r="W827" s="9" t="n">
        <f aca="false">+Outflows!W827+Fees!W827+'Ongoing Cash Flows'!W827+'Terminal Value'!W827</f>
        <v>0</v>
      </c>
      <c r="X827" s="9" t="n">
        <f aca="false">+Outflows!X827+Fees!X827+'Ongoing Cash Flows'!X827+'Terminal Value'!X827</f>
        <v>0</v>
      </c>
      <c r="Y827" s="9" t="n">
        <f aca="false">+Outflows!Y827+Fees!Y827+'Ongoing Cash Flows'!Y827+'Terminal Value'!Y827</f>
        <v>0</v>
      </c>
      <c r="Z827" s="9" t="n">
        <f aca="false">+Outflows!Z827+Fees!Z827+'Ongoing Cash Flows'!Z827+'Terminal Value'!Z827</f>
        <v>0</v>
      </c>
      <c r="AA827" s="9" t="n">
        <f aca="false">+Outflows!AA827+Fees!AA827+'Ongoing Cash Flows'!AA827+'Terminal Value'!AA827</f>
        <v>0</v>
      </c>
      <c r="AB827" s="9" t="n">
        <f aca="false">+Outflows!AB827+Fees!AB827+'Ongoing Cash Flows'!AB827+'Terminal Value'!AB827</f>
        <v>0</v>
      </c>
      <c r="AC827" s="9" t="n">
        <f aca="false">+Outflows!AC827+Fees!AC827+'Ongoing Cash Flows'!AC827+'Terminal Value'!AC827</f>
        <v>0</v>
      </c>
      <c r="AD827" s="9" t="n">
        <f aca="false">+Outflows!AD827+Fees!AD827+'Ongoing Cash Flows'!AD827+'Terminal Value'!AD827</f>
        <v>0</v>
      </c>
      <c r="AE827" s="9" t="n">
        <f aca="false">+Outflows!AE827+Fees!AE827+'Ongoing Cash Flows'!AE827+'Terminal Value'!AE827</f>
        <v>0</v>
      </c>
      <c r="AF827" s="9" t="n">
        <f aca="false">+Outflows!AF827+Fees!AF827+'Ongoing Cash Flows'!AF827+'Terminal Value'!AF827</f>
        <v>0</v>
      </c>
      <c r="AG827" s="9" t="n">
        <f aca="false">+Outflows!AG827+Fees!AG827+'Ongoing Cash Flows'!AG827+'Terminal Value'!AG827</f>
        <v>0</v>
      </c>
      <c r="AH827" s="9" t="n">
        <f aca="false">+Outflows!AH827+Fees!AH827+'Ongoing Cash Flows'!AH827+'Terminal Value'!AH827</f>
        <v>0</v>
      </c>
      <c r="AI827" s="9" t="n">
        <f aca="false">+Outflows!AI827+Fees!AI827+'Ongoing Cash Flows'!AI827+'Terminal Value'!AI827</f>
        <v>0</v>
      </c>
      <c r="AJ827" s="9" t="n">
        <f aca="false">+Outflows!AJ827+Fees!AJ827+'Ongoing Cash Flows'!AJ827+'Terminal Value'!AJ827</f>
        <v>0</v>
      </c>
      <c r="AK827" s="9"/>
      <c r="AL827" s="1"/>
      <c r="AM827" s="32"/>
      <c r="AN827" s="33" t="n">
        <f aca="false">IF(ISERROR(XIRR(B827:AJ827,IRRDates)),-1,XIRR(B827:AJ827,IRRDates))</f>
        <v>0.0514347437787057</v>
      </c>
      <c r="AO827" s="9" t="n">
        <f aca="false">SUMPRODUCT(B827:AJ827,PVRf)</f>
        <v>0</v>
      </c>
      <c r="AP827" s="9" t="n">
        <f aca="false">MIN(0,AO827-$AO$1004)^2</f>
        <v>0</v>
      </c>
      <c r="AQ827" s="9" t="n">
        <f aca="false">MAX(0,AO827-$AO$1004)^2</f>
        <v>0</v>
      </c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20"/>
      <c r="CM827" s="20"/>
      <c r="CN827" s="20"/>
      <c r="CO827" s="20"/>
      <c r="CP827" s="20"/>
    </row>
    <row r="828" customFormat="false" ht="11.25" hidden="false" customHeight="false" outlineLevel="0" collapsed="false">
      <c r="A828" s="1" t="n">
        <v>826</v>
      </c>
      <c r="B828" s="9" t="n">
        <f aca="false">+Outflows!B828+Fees!B828+'Ongoing Cash Flows'!B828+'Terminal Value'!B828</f>
        <v>-97146.8696723724</v>
      </c>
      <c r="C828" s="9" t="n">
        <f aca="false">+Outflows!C828+Fees!C828+'Ongoing Cash Flows'!C828+'Terminal Value'!C828</f>
        <v>14191.0330682514</v>
      </c>
      <c r="D828" s="9" t="n">
        <f aca="false">+Outflows!D828+Fees!D828+'Ongoing Cash Flows'!D828+'Terminal Value'!D828</f>
        <v>12256.4918133011</v>
      </c>
      <c r="E828" s="9" t="n">
        <f aca="false">+Outflows!E828+Fees!E828+'Ongoing Cash Flows'!E828+'Terminal Value'!E828</f>
        <v>10230.5005244122</v>
      </c>
      <c r="F828" s="9" t="n">
        <f aca="false">+Outflows!F828+Fees!F828+'Ongoing Cash Flows'!F828+'Terminal Value'!F828</f>
        <v>9688.29595802416</v>
      </c>
      <c r="G828" s="9" t="n">
        <f aca="false">+Outflows!G828+Fees!G828+'Ongoing Cash Flows'!G828+'Terminal Value'!G828</f>
        <v>9457.87822242615</v>
      </c>
      <c r="H828" s="9" t="n">
        <f aca="false">+Outflows!H828+Fees!H828+'Ongoing Cash Flows'!H828+'Terminal Value'!H828</f>
        <v>8564.60396311604</v>
      </c>
      <c r="I828" s="9" t="n">
        <f aca="false">+Outflows!I828+Fees!I828+'Ongoing Cash Flows'!I828+'Terminal Value'!I828</f>
        <v>8409.81786295549</v>
      </c>
      <c r="J828" s="9" t="n">
        <f aca="false">+Outflows!J828+Fees!J828+'Ongoing Cash Flows'!J828+'Terminal Value'!J828</f>
        <v>8397.3836604205</v>
      </c>
      <c r="K828" s="9" t="n">
        <f aca="false">+Outflows!K828+Fees!K828+'Ongoing Cash Flows'!K828+'Terminal Value'!K828</f>
        <v>8388.35350210233</v>
      </c>
      <c r="L828" s="9" t="n">
        <f aca="false">+Outflows!L828+Fees!L828+'Ongoing Cash Flows'!L828+'Terminal Value'!L828</f>
        <v>8389.45572554009</v>
      </c>
      <c r="M828" s="9" t="n">
        <f aca="false">+Outflows!M828+Fees!M828+'Ongoing Cash Flows'!M828+'Terminal Value'!M828</f>
        <v>8361.5748677995</v>
      </c>
      <c r="N828" s="9" t="n">
        <f aca="false">+Outflows!N828+Fees!N828+'Ongoing Cash Flows'!N828+'Terminal Value'!N828</f>
        <v>8343.80299300819</v>
      </c>
      <c r="O828" s="9" t="n">
        <f aca="false">+Outflows!O828+Fees!O828+'Ongoing Cash Flows'!O828+'Terminal Value'!O828</f>
        <v>8017.80455066764</v>
      </c>
      <c r="P828" s="9" t="n">
        <f aca="false">+Outflows!P828+Fees!P828+'Ongoing Cash Flows'!P828+'Terminal Value'!P828</f>
        <v>7909.82050748237</v>
      </c>
      <c r="Q828" s="9" t="n">
        <f aca="false">+Outflows!Q828+Fees!Q828+'Ongoing Cash Flows'!Q828+'Terminal Value'!Q828</f>
        <v>7881.38950584005</v>
      </c>
      <c r="R828" s="9" t="n">
        <f aca="false">+Outflows!R828+Fees!R828+'Ongoing Cash Flows'!R828+'Terminal Value'!R828</f>
        <v>1114.23573639424</v>
      </c>
      <c r="S828" s="9" t="n">
        <f aca="false">+Outflows!S828+Fees!S828+'Ongoing Cash Flows'!S828+'Terminal Value'!S828</f>
        <v>0</v>
      </c>
      <c r="T828" s="9" t="n">
        <f aca="false">+Outflows!T828+Fees!T828+'Ongoing Cash Flows'!T828+'Terminal Value'!T828</f>
        <v>0</v>
      </c>
      <c r="U828" s="9" t="n">
        <f aca="false">+Outflows!U828+Fees!U828+'Ongoing Cash Flows'!U828+'Terminal Value'!U828</f>
        <v>0</v>
      </c>
      <c r="V828" s="9" t="n">
        <f aca="false">+Outflows!V828+Fees!V828+'Ongoing Cash Flows'!V828+'Terminal Value'!V828</f>
        <v>0</v>
      </c>
      <c r="W828" s="9" t="n">
        <f aca="false">+Outflows!W828+Fees!W828+'Ongoing Cash Flows'!W828+'Terminal Value'!W828</f>
        <v>0</v>
      </c>
      <c r="X828" s="9" t="n">
        <f aca="false">+Outflows!X828+Fees!X828+'Ongoing Cash Flows'!X828+'Terminal Value'!X828</f>
        <v>0</v>
      </c>
      <c r="Y828" s="9" t="n">
        <f aca="false">+Outflows!Y828+Fees!Y828+'Ongoing Cash Flows'!Y828+'Terminal Value'!Y828</f>
        <v>0</v>
      </c>
      <c r="Z828" s="9" t="n">
        <f aca="false">+Outflows!Z828+Fees!Z828+'Ongoing Cash Flows'!Z828+'Terminal Value'!Z828</f>
        <v>0</v>
      </c>
      <c r="AA828" s="9" t="n">
        <f aca="false">+Outflows!AA828+Fees!AA828+'Ongoing Cash Flows'!AA828+'Terminal Value'!AA828</f>
        <v>0</v>
      </c>
      <c r="AB828" s="9" t="n">
        <f aca="false">+Outflows!AB828+Fees!AB828+'Ongoing Cash Flows'!AB828+'Terminal Value'!AB828</f>
        <v>0</v>
      </c>
      <c r="AC828" s="9" t="n">
        <f aca="false">+Outflows!AC828+Fees!AC828+'Ongoing Cash Flows'!AC828+'Terminal Value'!AC828</f>
        <v>0</v>
      </c>
      <c r="AD828" s="9" t="n">
        <f aca="false">+Outflows!AD828+Fees!AD828+'Ongoing Cash Flows'!AD828+'Terminal Value'!AD828</f>
        <v>0</v>
      </c>
      <c r="AE828" s="9" t="n">
        <f aca="false">+Outflows!AE828+Fees!AE828+'Ongoing Cash Flows'!AE828+'Terminal Value'!AE828</f>
        <v>0</v>
      </c>
      <c r="AF828" s="9" t="n">
        <f aca="false">+Outflows!AF828+Fees!AF828+'Ongoing Cash Flows'!AF828+'Terminal Value'!AF828</f>
        <v>0</v>
      </c>
      <c r="AG828" s="9" t="n">
        <f aca="false">+Outflows!AG828+Fees!AG828+'Ongoing Cash Flows'!AG828+'Terminal Value'!AG828</f>
        <v>0</v>
      </c>
      <c r="AH828" s="9" t="n">
        <f aca="false">+Outflows!AH828+Fees!AH828+'Ongoing Cash Flows'!AH828+'Terminal Value'!AH828</f>
        <v>0</v>
      </c>
      <c r="AI828" s="9" t="n">
        <f aca="false">+Outflows!AI828+Fees!AI828+'Ongoing Cash Flows'!AI828+'Terminal Value'!AI828</f>
        <v>0</v>
      </c>
      <c r="AJ828" s="9" t="n">
        <f aca="false">+Outflows!AJ828+Fees!AJ828+'Ongoing Cash Flows'!AJ828+'Terminal Value'!AJ828</f>
        <v>0</v>
      </c>
      <c r="AK828" s="9"/>
      <c r="AL828" s="1"/>
      <c r="AM828" s="32"/>
      <c r="AN828" s="33" t="n">
        <f aca="false">IF(ISERROR(XIRR(B828:AJ828,IRRDates)),-1,XIRR(B828:AJ828,IRRDates))</f>
        <v>0.0539516332764922</v>
      </c>
      <c r="AO828" s="9" t="n">
        <f aca="false">SUMPRODUCT(B828:AJ828,PVRf)</f>
        <v>0</v>
      </c>
      <c r="AP828" s="9" t="n">
        <f aca="false">MIN(0,AO828-$AO$1004)^2</f>
        <v>0</v>
      </c>
      <c r="AQ828" s="9" t="n">
        <f aca="false">MAX(0,AO828-$AO$1004)^2</f>
        <v>0</v>
      </c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20"/>
      <c r="CM828" s="20"/>
      <c r="CN828" s="20"/>
      <c r="CO828" s="20"/>
      <c r="CP828" s="20"/>
    </row>
    <row r="829" customFormat="false" ht="11.25" hidden="false" customHeight="false" outlineLevel="0" collapsed="false">
      <c r="A829" s="1" t="n">
        <v>827</v>
      </c>
      <c r="B829" s="9" t="n">
        <f aca="false">+Outflows!B829+Fees!B829+'Ongoing Cash Flows'!B829+'Terminal Value'!B829</f>
        <v>-93305.547797757</v>
      </c>
      <c r="C829" s="9" t="n">
        <f aca="false">+Outflows!C829+Fees!C829+'Ongoing Cash Flows'!C829+'Terminal Value'!C829</f>
        <v>14130.9029392894</v>
      </c>
      <c r="D829" s="9" t="n">
        <f aca="false">+Outflows!D829+Fees!D829+'Ongoing Cash Flows'!D829+'Terminal Value'!D829</f>
        <v>12134.882984685</v>
      </c>
      <c r="E829" s="9" t="n">
        <f aca="false">+Outflows!E829+Fees!E829+'Ongoing Cash Flows'!E829+'Terminal Value'!E829</f>
        <v>10229.5259643141</v>
      </c>
      <c r="F829" s="9" t="n">
        <f aca="false">+Outflows!F829+Fees!F829+'Ongoing Cash Flows'!F829+'Terminal Value'!F829</f>
        <v>9753.41946489311</v>
      </c>
      <c r="G829" s="9" t="n">
        <f aca="false">+Outflows!G829+Fees!G829+'Ongoing Cash Flows'!G829+'Terminal Value'!G829</f>
        <v>9505.26902472612</v>
      </c>
      <c r="H829" s="9" t="n">
        <f aca="false">+Outflows!H829+Fees!H829+'Ongoing Cash Flows'!H829+'Terminal Value'!H829</f>
        <v>8471.55854275186</v>
      </c>
      <c r="I829" s="9" t="n">
        <f aca="false">+Outflows!I829+Fees!I829+'Ongoing Cash Flows'!I829+'Terminal Value'!I829</f>
        <v>8321.70101220932</v>
      </c>
      <c r="J829" s="9" t="n">
        <f aca="false">+Outflows!J829+Fees!J829+'Ongoing Cash Flows'!J829+'Terminal Value'!J829</f>
        <v>8309.26680967433</v>
      </c>
      <c r="K829" s="9" t="n">
        <f aca="false">+Outflows!K829+Fees!K829+'Ongoing Cash Flows'!K829+'Terminal Value'!K829</f>
        <v>8300.08730076167</v>
      </c>
      <c r="L829" s="9" t="n">
        <f aca="false">+Outflows!L829+Fees!L829+'Ongoing Cash Flows'!L829+'Terminal Value'!L829</f>
        <v>8301.33887479392</v>
      </c>
      <c r="M829" s="9" t="n">
        <f aca="false">+Outflows!M829+Fees!M829+'Ongoing Cash Flows'!M829+'Terminal Value'!M829</f>
        <v>8273.30866645884</v>
      </c>
      <c r="N829" s="9" t="n">
        <f aca="false">+Outflows!N829+Fees!N829+'Ongoing Cash Flows'!N829+'Terminal Value'!N829</f>
        <v>8255.68614226201</v>
      </c>
      <c r="O829" s="9" t="n">
        <f aca="false">+Outflows!O829+Fees!O829+'Ongoing Cash Flows'!O829+'Terminal Value'!O829</f>
        <v>7929.53834932698</v>
      </c>
      <c r="P829" s="9" t="n">
        <f aca="false">+Outflows!P829+Fees!P829+'Ongoing Cash Flows'!P829+'Terminal Value'!P829</f>
        <v>7821.70365673619</v>
      </c>
      <c r="Q829" s="9" t="n">
        <f aca="false">+Outflows!Q829+Fees!Q829+'Ongoing Cash Flows'!Q829+'Terminal Value'!Q829</f>
        <v>7793.12330449938</v>
      </c>
      <c r="R829" s="9" t="n">
        <f aca="false">+Outflows!R829+Fees!R829+'Ongoing Cash Flows'!R829+'Terminal Value'!R829</f>
        <v>1070.17731102115</v>
      </c>
      <c r="S829" s="9" t="n">
        <f aca="false">+Outflows!S829+Fees!S829+'Ongoing Cash Flows'!S829+'Terminal Value'!S829</f>
        <v>0</v>
      </c>
      <c r="T829" s="9" t="n">
        <f aca="false">+Outflows!T829+Fees!T829+'Ongoing Cash Flows'!T829+'Terminal Value'!T829</f>
        <v>0</v>
      </c>
      <c r="U829" s="9" t="n">
        <f aca="false">+Outflows!U829+Fees!U829+'Ongoing Cash Flows'!U829+'Terminal Value'!U829</f>
        <v>0</v>
      </c>
      <c r="V829" s="9" t="n">
        <f aca="false">+Outflows!V829+Fees!V829+'Ongoing Cash Flows'!V829+'Terminal Value'!V829</f>
        <v>0</v>
      </c>
      <c r="W829" s="9" t="n">
        <f aca="false">+Outflows!W829+Fees!W829+'Ongoing Cash Flows'!W829+'Terminal Value'!W829</f>
        <v>0</v>
      </c>
      <c r="X829" s="9" t="n">
        <f aca="false">+Outflows!X829+Fees!X829+'Ongoing Cash Flows'!X829+'Terminal Value'!X829</f>
        <v>0</v>
      </c>
      <c r="Y829" s="9" t="n">
        <f aca="false">+Outflows!Y829+Fees!Y829+'Ongoing Cash Flows'!Y829+'Terminal Value'!Y829</f>
        <v>0</v>
      </c>
      <c r="Z829" s="9" t="n">
        <f aca="false">+Outflows!Z829+Fees!Z829+'Ongoing Cash Flows'!Z829+'Terminal Value'!Z829</f>
        <v>0</v>
      </c>
      <c r="AA829" s="9" t="n">
        <f aca="false">+Outflows!AA829+Fees!AA829+'Ongoing Cash Flows'!AA829+'Terminal Value'!AA829</f>
        <v>0</v>
      </c>
      <c r="AB829" s="9" t="n">
        <f aca="false">+Outflows!AB829+Fees!AB829+'Ongoing Cash Flows'!AB829+'Terminal Value'!AB829</f>
        <v>0</v>
      </c>
      <c r="AC829" s="9" t="n">
        <f aca="false">+Outflows!AC829+Fees!AC829+'Ongoing Cash Flows'!AC829+'Terminal Value'!AC829</f>
        <v>0</v>
      </c>
      <c r="AD829" s="9" t="n">
        <f aca="false">+Outflows!AD829+Fees!AD829+'Ongoing Cash Flows'!AD829+'Terminal Value'!AD829</f>
        <v>0</v>
      </c>
      <c r="AE829" s="9" t="n">
        <f aca="false">+Outflows!AE829+Fees!AE829+'Ongoing Cash Flows'!AE829+'Terminal Value'!AE829</f>
        <v>0</v>
      </c>
      <c r="AF829" s="9" t="n">
        <f aca="false">+Outflows!AF829+Fees!AF829+'Ongoing Cash Flows'!AF829+'Terminal Value'!AF829</f>
        <v>0</v>
      </c>
      <c r="AG829" s="9" t="n">
        <f aca="false">+Outflows!AG829+Fees!AG829+'Ongoing Cash Flows'!AG829+'Terminal Value'!AG829</f>
        <v>0</v>
      </c>
      <c r="AH829" s="9" t="n">
        <f aca="false">+Outflows!AH829+Fees!AH829+'Ongoing Cash Flows'!AH829+'Terminal Value'!AH829</f>
        <v>0</v>
      </c>
      <c r="AI829" s="9" t="n">
        <f aca="false">+Outflows!AI829+Fees!AI829+'Ongoing Cash Flows'!AI829+'Terminal Value'!AI829</f>
        <v>0</v>
      </c>
      <c r="AJ829" s="9" t="n">
        <f aca="false">+Outflows!AJ829+Fees!AJ829+'Ongoing Cash Flows'!AJ829+'Terminal Value'!AJ829</f>
        <v>0</v>
      </c>
      <c r="AK829" s="9"/>
      <c r="AL829" s="1"/>
      <c r="AM829" s="32"/>
      <c r="AN829" s="33" t="n">
        <f aca="false">IF(ISERROR(XIRR(B829:AJ829,IRRDates)),-1,XIRR(B829:AJ829,IRRDates))</f>
        <v>0.0596327269253813</v>
      </c>
      <c r="AO829" s="9" t="n">
        <f aca="false">SUMPRODUCT(B829:AJ829,PVRf)</f>
        <v>0</v>
      </c>
      <c r="AP829" s="9" t="n">
        <f aca="false">MIN(0,AO829-$AO$1004)^2</f>
        <v>0</v>
      </c>
      <c r="AQ829" s="9" t="n">
        <f aca="false">MAX(0,AO829-$AO$1004)^2</f>
        <v>0</v>
      </c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20"/>
      <c r="CM829" s="20"/>
      <c r="CN829" s="20"/>
      <c r="CO829" s="20"/>
      <c r="CP829" s="20"/>
    </row>
    <row r="830" customFormat="false" ht="11.25" hidden="false" customHeight="false" outlineLevel="0" collapsed="false">
      <c r="A830" s="1" t="n">
        <v>828</v>
      </c>
      <c r="B830" s="9" t="n">
        <f aca="false">+Outflows!B830+Fees!B830+'Ongoing Cash Flows'!B830+'Terminal Value'!B830</f>
        <v>-85642.1342098444</v>
      </c>
      <c r="C830" s="9" t="n">
        <f aca="false">+Outflows!C830+Fees!C830+'Ongoing Cash Flows'!C830+'Terminal Value'!C830</f>
        <v>13927.4606448243</v>
      </c>
      <c r="D830" s="9" t="n">
        <f aca="false">+Outflows!D830+Fees!D830+'Ongoing Cash Flows'!D830+'Terminal Value'!D830</f>
        <v>11833.9385821682</v>
      </c>
      <c r="E830" s="9" t="n">
        <f aca="false">+Outflows!E830+Fees!E830+'Ongoing Cash Flows'!E830+'Terminal Value'!E830</f>
        <v>9787.36356847548</v>
      </c>
      <c r="F830" s="9" t="n">
        <f aca="false">+Outflows!F830+Fees!F830+'Ongoing Cash Flows'!F830+'Terminal Value'!F830</f>
        <v>9373.34386054291</v>
      </c>
      <c r="G830" s="9" t="n">
        <f aca="false">+Outflows!G830+Fees!G830+'Ongoing Cash Flows'!G830+'Terminal Value'!G830</f>
        <v>9261.7370024994</v>
      </c>
      <c r="H830" s="9" t="n">
        <f aca="false">+Outflows!H830+Fees!H830+'Ongoing Cash Flows'!H830+'Terminal Value'!H830</f>
        <v>8285.93349960618</v>
      </c>
      <c r="I830" s="9" t="n">
        <f aca="false">+Outflows!I830+Fees!I830+'Ongoing Cash Flows'!I830+'Terminal Value'!I830</f>
        <v>8145.90843523347</v>
      </c>
      <c r="J830" s="9" t="n">
        <f aca="false">+Outflows!J830+Fees!J830+'Ongoing Cash Flows'!J830+'Terminal Value'!J830</f>
        <v>8133.47423269848</v>
      </c>
      <c r="K830" s="9" t="n">
        <f aca="false">+Outflows!K830+Fees!K830+'Ongoing Cash Flows'!K830+'Terminal Value'!K830</f>
        <v>8123.99677026552</v>
      </c>
      <c r="L830" s="9" t="n">
        <f aca="false">+Outflows!L830+Fees!L830+'Ongoing Cash Flows'!L830+'Terminal Value'!L830</f>
        <v>8125.54629781807</v>
      </c>
      <c r="M830" s="9" t="n">
        <f aca="false">+Outflows!M830+Fees!M830+'Ongoing Cash Flows'!M830+'Terminal Value'!M830</f>
        <v>8097.2181359627</v>
      </c>
      <c r="N830" s="9" t="n">
        <f aca="false">+Outflows!N830+Fees!N830+'Ongoing Cash Flows'!N830+'Terminal Value'!N830</f>
        <v>8079.89356528616</v>
      </c>
      <c r="O830" s="9" t="n">
        <f aca="false">+Outflows!O830+Fees!O830+'Ongoing Cash Flows'!O830+'Terminal Value'!O830</f>
        <v>7753.44781883084</v>
      </c>
      <c r="P830" s="9" t="n">
        <f aca="false">+Outflows!P830+Fees!P830+'Ongoing Cash Flows'!P830+'Terminal Value'!P830</f>
        <v>7645.91107976034</v>
      </c>
      <c r="Q830" s="9" t="n">
        <f aca="false">+Outflows!Q830+Fees!Q830+'Ongoing Cash Flows'!Q830+'Terminal Value'!Q830</f>
        <v>7617.03277400324</v>
      </c>
      <c r="R830" s="9" t="n">
        <f aca="false">+Outflows!R830+Fees!R830+'Ongoing Cash Flows'!R830+'Terminal Value'!R830</f>
        <v>982.281022533231</v>
      </c>
      <c r="S830" s="9" t="n">
        <f aca="false">+Outflows!S830+Fees!S830+'Ongoing Cash Flows'!S830+'Terminal Value'!S830</f>
        <v>0</v>
      </c>
      <c r="T830" s="9" t="n">
        <f aca="false">+Outflows!T830+Fees!T830+'Ongoing Cash Flows'!T830+'Terminal Value'!T830</f>
        <v>0</v>
      </c>
      <c r="U830" s="9" t="n">
        <f aca="false">+Outflows!U830+Fees!U830+'Ongoing Cash Flows'!U830+'Terminal Value'!U830</f>
        <v>0</v>
      </c>
      <c r="V830" s="9" t="n">
        <f aca="false">+Outflows!V830+Fees!V830+'Ongoing Cash Flows'!V830+'Terminal Value'!V830</f>
        <v>0</v>
      </c>
      <c r="W830" s="9" t="n">
        <f aca="false">+Outflows!W830+Fees!W830+'Ongoing Cash Flows'!W830+'Terminal Value'!W830</f>
        <v>0</v>
      </c>
      <c r="X830" s="9" t="n">
        <f aca="false">+Outflows!X830+Fees!X830+'Ongoing Cash Flows'!X830+'Terminal Value'!X830</f>
        <v>0</v>
      </c>
      <c r="Y830" s="9" t="n">
        <f aca="false">+Outflows!Y830+Fees!Y830+'Ongoing Cash Flows'!Y830+'Terminal Value'!Y830</f>
        <v>0</v>
      </c>
      <c r="Z830" s="9" t="n">
        <f aca="false">+Outflows!Z830+Fees!Z830+'Ongoing Cash Flows'!Z830+'Terminal Value'!Z830</f>
        <v>0</v>
      </c>
      <c r="AA830" s="9" t="n">
        <f aca="false">+Outflows!AA830+Fees!AA830+'Ongoing Cash Flows'!AA830+'Terminal Value'!AA830</f>
        <v>0</v>
      </c>
      <c r="AB830" s="9" t="n">
        <f aca="false">+Outflows!AB830+Fees!AB830+'Ongoing Cash Flows'!AB830+'Terminal Value'!AB830</f>
        <v>0</v>
      </c>
      <c r="AC830" s="9" t="n">
        <f aca="false">+Outflows!AC830+Fees!AC830+'Ongoing Cash Flows'!AC830+'Terminal Value'!AC830</f>
        <v>0</v>
      </c>
      <c r="AD830" s="9" t="n">
        <f aca="false">+Outflows!AD830+Fees!AD830+'Ongoing Cash Flows'!AD830+'Terminal Value'!AD830</f>
        <v>0</v>
      </c>
      <c r="AE830" s="9" t="n">
        <f aca="false">+Outflows!AE830+Fees!AE830+'Ongoing Cash Flows'!AE830+'Terminal Value'!AE830</f>
        <v>0</v>
      </c>
      <c r="AF830" s="9" t="n">
        <f aca="false">+Outflows!AF830+Fees!AF830+'Ongoing Cash Flows'!AF830+'Terminal Value'!AF830</f>
        <v>0</v>
      </c>
      <c r="AG830" s="9" t="n">
        <f aca="false">+Outflows!AG830+Fees!AG830+'Ongoing Cash Flows'!AG830+'Terminal Value'!AG830</f>
        <v>0</v>
      </c>
      <c r="AH830" s="9" t="n">
        <f aca="false">+Outflows!AH830+Fees!AH830+'Ongoing Cash Flows'!AH830+'Terminal Value'!AH830</f>
        <v>0</v>
      </c>
      <c r="AI830" s="9" t="n">
        <f aca="false">+Outflows!AI830+Fees!AI830+'Ongoing Cash Flows'!AI830+'Terminal Value'!AI830</f>
        <v>0</v>
      </c>
      <c r="AJ830" s="9" t="n">
        <f aca="false">+Outflows!AJ830+Fees!AJ830+'Ongoing Cash Flows'!AJ830+'Terminal Value'!AJ830</f>
        <v>0</v>
      </c>
      <c r="AK830" s="9"/>
      <c r="AL830" s="1"/>
      <c r="AM830" s="32"/>
      <c r="AN830" s="33" t="n">
        <f aca="false">IF(ISERROR(XIRR(B830:AJ830,IRRDates)),-1,XIRR(B830:AJ830,IRRDates))</f>
        <v>0.0700332606016262</v>
      </c>
      <c r="AO830" s="9" t="n">
        <f aca="false">SUMPRODUCT(B830:AJ830,PVRf)</f>
        <v>0</v>
      </c>
      <c r="AP830" s="9" t="n">
        <f aca="false">MIN(0,AO830-$AO$1004)^2</f>
        <v>0</v>
      </c>
      <c r="AQ830" s="9" t="n">
        <f aca="false">MAX(0,AO830-$AO$1004)^2</f>
        <v>0</v>
      </c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20"/>
      <c r="CM830" s="20"/>
      <c r="CN830" s="20"/>
      <c r="CO830" s="20"/>
      <c r="CP830" s="20"/>
    </row>
    <row r="831" customFormat="false" ht="11.25" hidden="false" customHeight="false" outlineLevel="0" collapsed="false">
      <c r="A831" s="1" t="n">
        <v>829</v>
      </c>
      <c r="B831" s="9" t="n">
        <f aca="false">+Outflows!B831+Fees!B831+'Ongoing Cash Flows'!B831+'Terminal Value'!B831</f>
        <v>-99535.6152163798</v>
      </c>
      <c r="C831" s="9" t="n">
        <f aca="false">+Outflows!C831+Fees!C831+'Ongoing Cash Flows'!C831+'Terminal Value'!C831</f>
        <v>14391.6630909985</v>
      </c>
      <c r="D831" s="9" t="n">
        <f aca="false">+Outflows!D831+Fees!D831+'Ongoing Cash Flows'!D831+'Terminal Value'!D831</f>
        <v>12356.1900930986</v>
      </c>
      <c r="E831" s="9" t="n">
        <f aca="false">+Outflows!E831+Fees!E831+'Ongoing Cash Flows'!E831+'Terminal Value'!E831</f>
        <v>10408.5597069586</v>
      </c>
      <c r="F831" s="9" t="n">
        <f aca="false">+Outflows!F831+Fees!F831+'Ongoing Cash Flows'!F831+'Terminal Value'!F831</f>
        <v>9879.329913497</v>
      </c>
      <c r="G831" s="9" t="n">
        <f aca="false">+Outflows!G831+Fees!G831+'Ongoing Cash Flows'!G831+'Terminal Value'!G831</f>
        <v>9654.91939192645</v>
      </c>
      <c r="H831" s="9" t="n">
        <f aca="false">+Outflows!H831+Fees!H831+'Ongoing Cash Flows'!H831+'Terminal Value'!H831</f>
        <v>8622.46473098192</v>
      </c>
      <c r="I831" s="9" t="n">
        <f aca="false">+Outflows!I831+Fees!I831+'Ongoing Cash Flows'!I831+'Terminal Value'!I831</f>
        <v>8464.61377473859</v>
      </c>
      <c r="J831" s="9" t="n">
        <f aca="false">+Outflows!J831+Fees!J831+'Ongoing Cash Flows'!J831+'Terminal Value'!J831</f>
        <v>8452.1795722036</v>
      </c>
      <c r="K831" s="9" t="n">
        <f aca="false">+Outflows!K831+Fees!K831+'Ongoing Cash Flows'!K831+'Terminal Value'!K831</f>
        <v>8443.24228831217</v>
      </c>
      <c r="L831" s="9" t="n">
        <f aca="false">+Outflows!L831+Fees!L831+'Ongoing Cash Flows'!L831+'Terminal Value'!L831</f>
        <v>8444.25163732319</v>
      </c>
      <c r="M831" s="9" t="n">
        <f aca="false">+Outflows!M831+Fees!M831+'Ongoing Cash Flows'!M831+'Terminal Value'!M831</f>
        <v>8416.46365400935</v>
      </c>
      <c r="N831" s="9" t="n">
        <f aca="false">+Outflows!N831+Fees!N831+'Ongoing Cash Flows'!N831+'Terminal Value'!N831</f>
        <v>8398.59890479128</v>
      </c>
      <c r="O831" s="9" t="n">
        <f aca="false">+Outflows!O831+Fees!O831+'Ongoing Cash Flows'!O831+'Terminal Value'!O831</f>
        <v>8072.69333687749</v>
      </c>
      <c r="P831" s="9" t="n">
        <f aca="false">+Outflows!P831+Fees!P831+'Ongoing Cash Flows'!P831+'Terminal Value'!P831</f>
        <v>7964.61641926546</v>
      </c>
      <c r="Q831" s="9" t="n">
        <f aca="false">+Outflows!Q831+Fees!Q831+'Ongoing Cash Flows'!Q831+'Terminal Value'!Q831</f>
        <v>7936.27829204989</v>
      </c>
      <c r="R831" s="9" t="n">
        <f aca="false">+Outflows!R831+Fees!R831+'Ongoing Cash Flows'!R831+'Terminal Value'!R831</f>
        <v>1141.63369228579</v>
      </c>
      <c r="S831" s="9" t="n">
        <f aca="false">+Outflows!S831+Fees!S831+'Ongoing Cash Flows'!S831+'Terminal Value'!S831</f>
        <v>0</v>
      </c>
      <c r="T831" s="9" t="n">
        <f aca="false">+Outflows!T831+Fees!T831+'Ongoing Cash Flows'!T831+'Terminal Value'!T831</f>
        <v>0</v>
      </c>
      <c r="U831" s="9" t="n">
        <f aca="false">+Outflows!U831+Fees!U831+'Ongoing Cash Flows'!U831+'Terminal Value'!U831</f>
        <v>0</v>
      </c>
      <c r="V831" s="9" t="n">
        <f aca="false">+Outflows!V831+Fees!V831+'Ongoing Cash Flows'!V831+'Terminal Value'!V831</f>
        <v>0</v>
      </c>
      <c r="W831" s="9" t="n">
        <f aca="false">+Outflows!W831+Fees!W831+'Ongoing Cash Flows'!W831+'Terminal Value'!W831</f>
        <v>0</v>
      </c>
      <c r="X831" s="9" t="n">
        <f aca="false">+Outflows!X831+Fees!X831+'Ongoing Cash Flows'!X831+'Terminal Value'!X831</f>
        <v>0</v>
      </c>
      <c r="Y831" s="9" t="n">
        <f aca="false">+Outflows!Y831+Fees!Y831+'Ongoing Cash Flows'!Y831+'Terminal Value'!Y831</f>
        <v>0</v>
      </c>
      <c r="Z831" s="9" t="n">
        <f aca="false">+Outflows!Z831+Fees!Z831+'Ongoing Cash Flows'!Z831+'Terminal Value'!Z831</f>
        <v>0</v>
      </c>
      <c r="AA831" s="9" t="n">
        <f aca="false">+Outflows!AA831+Fees!AA831+'Ongoing Cash Flows'!AA831+'Terminal Value'!AA831</f>
        <v>0</v>
      </c>
      <c r="AB831" s="9" t="n">
        <f aca="false">+Outflows!AB831+Fees!AB831+'Ongoing Cash Flows'!AB831+'Terminal Value'!AB831</f>
        <v>0</v>
      </c>
      <c r="AC831" s="9" t="n">
        <f aca="false">+Outflows!AC831+Fees!AC831+'Ongoing Cash Flows'!AC831+'Terminal Value'!AC831</f>
        <v>0</v>
      </c>
      <c r="AD831" s="9" t="n">
        <f aca="false">+Outflows!AD831+Fees!AD831+'Ongoing Cash Flows'!AD831+'Terminal Value'!AD831</f>
        <v>0</v>
      </c>
      <c r="AE831" s="9" t="n">
        <f aca="false">+Outflows!AE831+Fees!AE831+'Ongoing Cash Flows'!AE831+'Terminal Value'!AE831</f>
        <v>0</v>
      </c>
      <c r="AF831" s="9" t="n">
        <f aca="false">+Outflows!AF831+Fees!AF831+'Ongoing Cash Flows'!AF831+'Terminal Value'!AF831</f>
        <v>0</v>
      </c>
      <c r="AG831" s="9" t="n">
        <f aca="false">+Outflows!AG831+Fees!AG831+'Ongoing Cash Flows'!AG831+'Terminal Value'!AG831</f>
        <v>0</v>
      </c>
      <c r="AH831" s="9" t="n">
        <f aca="false">+Outflows!AH831+Fees!AH831+'Ongoing Cash Flows'!AH831+'Terminal Value'!AH831</f>
        <v>0</v>
      </c>
      <c r="AI831" s="9" t="n">
        <f aca="false">+Outflows!AI831+Fees!AI831+'Ongoing Cash Flows'!AI831+'Terminal Value'!AI831</f>
        <v>0</v>
      </c>
      <c r="AJ831" s="9" t="n">
        <f aca="false">+Outflows!AJ831+Fees!AJ831+'Ongoing Cash Flows'!AJ831+'Terminal Value'!AJ831</f>
        <v>0</v>
      </c>
      <c r="AK831" s="9"/>
      <c r="AL831" s="1"/>
      <c r="AM831" s="32"/>
      <c r="AN831" s="33" t="n">
        <f aca="false">IF(ISERROR(XIRR(B831:AJ831,IRRDates)),-1,XIRR(B831:AJ831,IRRDates))</f>
        <v>0.0517596624745791</v>
      </c>
      <c r="AO831" s="9" t="n">
        <f aca="false">SUMPRODUCT(B831:AJ831,PVRf)</f>
        <v>0</v>
      </c>
      <c r="AP831" s="9" t="n">
        <f aca="false">MIN(0,AO831-$AO$1004)^2</f>
        <v>0</v>
      </c>
      <c r="AQ831" s="9" t="n">
        <f aca="false">MAX(0,AO831-$AO$1004)^2</f>
        <v>0</v>
      </c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20"/>
      <c r="CM831" s="20"/>
      <c r="CN831" s="20"/>
      <c r="CO831" s="20"/>
      <c r="CP831" s="20"/>
    </row>
    <row r="832" customFormat="false" ht="11.25" hidden="false" customHeight="false" outlineLevel="0" collapsed="false">
      <c r="A832" s="1" t="n">
        <v>830</v>
      </c>
      <c r="B832" s="9" t="n">
        <f aca="false">+Outflows!B832+Fees!B832+'Ongoing Cash Flows'!B832+'Terminal Value'!B832</f>
        <v>-88253.1355453064</v>
      </c>
      <c r="C832" s="9" t="n">
        <f aca="false">+Outflows!C832+Fees!C832+'Ongoing Cash Flows'!C832+'Terminal Value'!C832</f>
        <v>14048.4929962343</v>
      </c>
      <c r="D832" s="9" t="n">
        <f aca="false">+Outflows!D832+Fees!D832+'Ongoing Cash Flows'!D832+'Terminal Value'!D832</f>
        <v>11863.97440214</v>
      </c>
      <c r="E832" s="9" t="n">
        <f aca="false">+Outflows!E832+Fees!E832+'Ongoing Cash Flows'!E832+'Terminal Value'!E832</f>
        <v>10014.262027869</v>
      </c>
      <c r="F832" s="9" t="n">
        <f aca="false">+Outflows!F832+Fees!F832+'Ongoing Cash Flows'!F832+'Terminal Value'!F832</f>
        <v>9463.9517074846</v>
      </c>
      <c r="G832" s="9" t="n">
        <f aca="false">+Outflows!G832+Fees!G832+'Ongoing Cash Flows'!G832+'Terminal Value'!G832</f>
        <v>9243.52733797161</v>
      </c>
      <c r="H832" s="9" t="n">
        <f aca="false">+Outflows!H832+Fees!H832+'Ongoing Cash Flows'!H832+'Terminal Value'!H832</f>
        <v>8349.17780059406</v>
      </c>
      <c r="I832" s="9" t="n">
        <f aca="false">+Outflows!I832+Fees!I832+'Ongoing Cash Flows'!I832+'Terminal Value'!I832</f>
        <v>8205.8027170679</v>
      </c>
      <c r="J832" s="9" t="n">
        <f aca="false">+Outflows!J832+Fees!J832+'Ongoing Cash Flows'!J832+'Terminal Value'!J832</f>
        <v>8193.36851453291</v>
      </c>
      <c r="K832" s="9" t="n">
        <f aca="false">+Outflows!K832+Fees!K832+'Ongoing Cash Flows'!K832+'Terminal Value'!K832</f>
        <v>8183.99256783187</v>
      </c>
      <c r="L832" s="9" t="n">
        <f aca="false">+Outflows!L832+Fees!L832+'Ongoing Cash Flows'!L832+'Terminal Value'!L832</f>
        <v>8185.4405796525</v>
      </c>
      <c r="M832" s="9" t="n">
        <f aca="false">+Outflows!M832+Fees!M832+'Ongoing Cash Flows'!M832+'Terminal Value'!M832</f>
        <v>8157.21393352905</v>
      </c>
      <c r="N832" s="9" t="n">
        <f aca="false">+Outflows!N832+Fees!N832+'Ongoing Cash Flows'!N832+'Terminal Value'!N832</f>
        <v>8139.7878471206</v>
      </c>
      <c r="O832" s="9" t="n">
        <f aca="false">+Outflows!O832+Fees!O832+'Ongoing Cash Flows'!O832+'Terminal Value'!O832</f>
        <v>7813.44361639719</v>
      </c>
      <c r="P832" s="9" t="n">
        <f aca="false">+Outflows!P832+Fees!P832+'Ongoing Cash Flows'!P832+'Terminal Value'!P832</f>
        <v>7705.80536159478</v>
      </c>
      <c r="Q832" s="9" t="n">
        <f aca="false">+Outflows!Q832+Fees!Q832+'Ongoing Cash Flows'!Q832+'Terminal Value'!Q832</f>
        <v>7677.02857156959</v>
      </c>
      <c r="R832" s="9" t="n">
        <f aca="false">+Outflows!R832+Fees!R832+'Ongoing Cash Flows'!R832+'Terminal Value'!R832</f>
        <v>1012.22816345045</v>
      </c>
      <c r="S832" s="9" t="n">
        <f aca="false">+Outflows!S832+Fees!S832+'Ongoing Cash Flows'!S832+'Terminal Value'!S832</f>
        <v>0</v>
      </c>
      <c r="T832" s="9" t="n">
        <f aca="false">+Outflows!T832+Fees!T832+'Ongoing Cash Flows'!T832+'Terminal Value'!T832</f>
        <v>0</v>
      </c>
      <c r="U832" s="9" t="n">
        <f aca="false">+Outflows!U832+Fees!U832+'Ongoing Cash Flows'!U832+'Terminal Value'!U832</f>
        <v>0</v>
      </c>
      <c r="V832" s="9" t="n">
        <f aca="false">+Outflows!V832+Fees!V832+'Ongoing Cash Flows'!V832+'Terminal Value'!V832</f>
        <v>0</v>
      </c>
      <c r="W832" s="9" t="n">
        <f aca="false">+Outflows!W832+Fees!W832+'Ongoing Cash Flows'!W832+'Terminal Value'!W832</f>
        <v>0</v>
      </c>
      <c r="X832" s="9" t="n">
        <f aca="false">+Outflows!X832+Fees!X832+'Ongoing Cash Flows'!X832+'Terminal Value'!X832</f>
        <v>0</v>
      </c>
      <c r="Y832" s="9" t="n">
        <f aca="false">+Outflows!Y832+Fees!Y832+'Ongoing Cash Flows'!Y832+'Terminal Value'!Y832</f>
        <v>0</v>
      </c>
      <c r="Z832" s="9" t="n">
        <f aca="false">+Outflows!Z832+Fees!Z832+'Ongoing Cash Flows'!Z832+'Terminal Value'!Z832</f>
        <v>0</v>
      </c>
      <c r="AA832" s="9" t="n">
        <f aca="false">+Outflows!AA832+Fees!AA832+'Ongoing Cash Flows'!AA832+'Terminal Value'!AA832</f>
        <v>0</v>
      </c>
      <c r="AB832" s="9" t="n">
        <f aca="false">+Outflows!AB832+Fees!AB832+'Ongoing Cash Flows'!AB832+'Terminal Value'!AB832</f>
        <v>0</v>
      </c>
      <c r="AC832" s="9" t="n">
        <f aca="false">+Outflows!AC832+Fees!AC832+'Ongoing Cash Flows'!AC832+'Terminal Value'!AC832</f>
        <v>0</v>
      </c>
      <c r="AD832" s="9" t="n">
        <f aca="false">+Outflows!AD832+Fees!AD832+'Ongoing Cash Flows'!AD832+'Terminal Value'!AD832</f>
        <v>0</v>
      </c>
      <c r="AE832" s="9" t="n">
        <f aca="false">+Outflows!AE832+Fees!AE832+'Ongoing Cash Flows'!AE832+'Terminal Value'!AE832</f>
        <v>0</v>
      </c>
      <c r="AF832" s="9" t="n">
        <f aca="false">+Outflows!AF832+Fees!AF832+'Ongoing Cash Flows'!AF832+'Terminal Value'!AF832</f>
        <v>0</v>
      </c>
      <c r="AG832" s="9" t="n">
        <f aca="false">+Outflows!AG832+Fees!AG832+'Ongoing Cash Flows'!AG832+'Terminal Value'!AG832</f>
        <v>0</v>
      </c>
      <c r="AH832" s="9" t="n">
        <f aca="false">+Outflows!AH832+Fees!AH832+'Ongoing Cash Flows'!AH832+'Terminal Value'!AH832</f>
        <v>0</v>
      </c>
      <c r="AI832" s="9" t="n">
        <f aca="false">+Outflows!AI832+Fees!AI832+'Ongoing Cash Flows'!AI832+'Terminal Value'!AI832</f>
        <v>0</v>
      </c>
      <c r="AJ832" s="9" t="n">
        <f aca="false">+Outflows!AJ832+Fees!AJ832+'Ongoing Cash Flows'!AJ832+'Terminal Value'!AJ832</f>
        <v>0</v>
      </c>
      <c r="AK832" s="9"/>
      <c r="AL832" s="1"/>
      <c r="AM832" s="32"/>
      <c r="AN832" s="33" t="n">
        <f aca="false">IF(ISERROR(XIRR(B832:AJ832,IRRDates)),-1,XIRR(B832:AJ832,IRRDates))</f>
        <v>0.0662043245721208</v>
      </c>
      <c r="AO832" s="9" t="n">
        <f aca="false">SUMPRODUCT(B832:AJ832,PVRf)</f>
        <v>0</v>
      </c>
      <c r="AP832" s="9" t="n">
        <f aca="false">MIN(0,AO832-$AO$1004)^2</f>
        <v>0</v>
      </c>
      <c r="AQ832" s="9" t="n">
        <f aca="false">MAX(0,AO832-$AO$1004)^2</f>
        <v>0</v>
      </c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20"/>
      <c r="CM832" s="20"/>
      <c r="CN832" s="20"/>
      <c r="CO832" s="20"/>
      <c r="CP832" s="20"/>
    </row>
    <row r="833" customFormat="false" ht="11.25" hidden="false" customHeight="false" outlineLevel="0" collapsed="false">
      <c r="A833" s="1" t="n">
        <v>831</v>
      </c>
      <c r="B833" s="9" t="n">
        <f aca="false">+Outflows!B833+Fees!B833+'Ongoing Cash Flows'!B833+'Terminal Value'!B833</f>
        <v>-96307.5866622699</v>
      </c>
      <c r="C833" s="9" t="n">
        <f aca="false">+Outflows!C833+Fees!C833+'Ongoing Cash Flows'!C833+'Terminal Value'!C833</f>
        <v>14163.7218695604</v>
      </c>
      <c r="D833" s="9" t="n">
        <f aca="false">+Outflows!D833+Fees!D833+'Ongoing Cash Flows'!D833+'Terminal Value'!D833</f>
        <v>12156.6711949103</v>
      </c>
      <c r="E833" s="9" t="n">
        <f aca="false">+Outflows!E833+Fees!E833+'Ongoing Cash Flows'!E833+'Terminal Value'!E833</f>
        <v>10212.1642432927</v>
      </c>
      <c r="F833" s="9" t="n">
        <f aca="false">+Outflows!F833+Fees!F833+'Ongoing Cash Flows'!F833+'Terminal Value'!F833</f>
        <v>9913.75791652012</v>
      </c>
      <c r="G833" s="9" t="n">
        <f aca="false">+Outflows!G833+Fees!G833+'Ongoing Cash Flows'!G833+'Terminal Value'!G833</f>
        <v>9542.71049541231</v>
      </c>
      <c r="H833" s="9" t="n">
        <f aca="false">+Outflows!H833+Fees!H833+'Ongoing Cash Flows'!H833+'Terminal Value'!H833</f>
        <v>8544.27464861742</v>
      </c>
      <c r="I833" s="9" t="n">
        <f aca="false">+Outflows!I833+Fees!I833+'Ongoing Cash Flows'!I833+'Terminal Value'!I833</f>
        <v>8390.56538213015</v>
      </c>
      <c r="J833" s="9" t="n">
        <f aca="false">+Outflows!J833+Fees!J833+'Ongoing Cash Flows'!J833+'Terminal Value'!J833</f>
        <v>8378.13117959516</v>
      </c>
      <c r="K833" s="9" t="n">
        <f aca="false">+Outflows!K833+Fees!K833+'Ongoing Cash Flows'!K833+'Terminal Value'!K833</f>
        <v>8369.06838995355</v>
      </c>
      <c r="L833" s="9" t="n">
        <f aca="false">+Outflows!L833+Fees!L833+'Ongoing Cash Flows'!L833+'Terminal Value'!L833</f>
        <v>8370.20324471475</v>
      </c>
      <c r="M833" s="9" t="n">
        <f aca="false">+Outflows!M833+Fees!M833+'Ongoing Cash Flows'!M833+'Terminal Value'!M833</f>
        <v>8342.28975565073</v>
      </c>
      <c r="N833" s="9" t="n">
        <f aca="false">+Outflows!N833+Fees!N833+'Ongoing Cash Flows'!N833+'Terminal Value'!N833</f>
        <v>8324.55051218285</v>
      </c>
      <c r="O833" s="9" t="n">
        <f aca="false">+Outflows!O833+Fees!O833+'Ongoing Cash Flows'!O833+'Terminal Value'!O833</f>
        <v>7998.51943851887</v>
      </c>
      <c r="P833" s="9" t="n">
        <f aca="false">+Outflows!P833+Fees!P833+'Ongoing Cash Flows'!P833+'Terminal Value'!P833</f>
        <v>7890.56802665702</v>
      </c>
      <c r="Q833" s="9" t="n">
        <f aca="false">+Outflows!Q833+Fees!Q833+'Ongoing Cash Flows'!Q833+'Terminal Value'!Q833</f>
        <v>7862.10439369127</v>
      </c>
      <c r="R833" s="9" t="n">
        <f aca="false">+Outflows!R833+Fees!R833+'Ongoing Cash Flows'!R833+'Terminal Value'!R833</f>
        <v>1104.60949598157</v>
      </c>
      <c r="S833" s="9" t="n">
        <f aca="false">+Outflows!S833+Fees!S833+'Ongoing Cash Flows'!S833+'Terminal Value'!S833</f>
        <v>0</v>
      </c>
      <c r="T833" s="9" t="n">
        <f aca="false">+Outflows!T833+Fees!T833+'Ongoing Cash Flows'!T833+'Terminal Value'!T833</f>
        <v>0</v>
      </c>
      <c r="U833" s="9" t="n">
        <f aca="false">+Outflows!U833+Fees!U833+'Ongoing Cash Flows'!U833+'Terminal Value'!U833</f>
        <v>0</v>
      </c>
      <c r="V833" s="9" t="n">
        <f aca="false">+Outflows!V833+Fees!V833+'Ongoing Cash Flows'!V833+'Terminal Value'!V833</f>
        <v>0</v>
      </c>
      <c r="W833" s="9" t="n">
        <f aca="false">+Outflows!W833+Fees!W833+'Ongoing Cash Flows'!W833+'Terminal Value'!W833</f>
        <v>0</v>
      </c>
      <c r="X833" s="9" t="n">
        <f aca="false">+Outflows!X833+Fees!X833+'Ongoing Cash Flows'!X833+'Terminal Value'!X833</f>
        <v>0</v>
      </c>
      <c r="Y833" s="9" t="n">
        <f aca="false">+Outflows!Y833+Fees!Y833+'Ongoing Cash Flows'!Y833+'Terminal Value'!Y833</f>
        <v>0</v>
      </c>
      <c r="Z833" s="9" t="n">
        <f aca="false">+Outflows!Z833+Fees!Z833+'Ongoing Cash Flows'!Z833+'Terminal Value'!Z833</f>
        <v>0</v>
      </c>
      <c r="AA833" s="9" t="n">
        <f aca="false">+Outflows!AA833+Fees!AA833+'Ongoing Cash Flows'!AA833+'Terminal Value'!AA833</f>
        <v>0</v>
      </c>
      <c r="AB833" s="9" t="n">
        <f aca="false">+Outflows!AB833+Fees!AB833+'Ongoing Cash Flows'!AB833+'Terminal Value'!AB833</f>
        <v>0</v>
      </c>
      <c r="AC833" s="9" t="n">
        <f aca="false">+Outflows!AC833+Fees!AC833+'Ongoing Cash Flows'!AC833+'Terminal Value'!AC833</f>
        <v>0</v>
      </c>
      <c r="AD833" s="9" t="n">
        <f aca="false">+Outflows!AD833+Fees!AD833+'Ongoing Cash Flows'!AD833+'Terminal Value'!AD833</f>
        <v>0</v>
      </c>
      <c r="AE833" s="9" t="n">
        <f aca="false">+Outflows!AE833+Fees!AE833+'Ongoing Cash Flows'!AE833+'Terminal Value'!AE833</f>
        <v>0</v>
      </c>
      <c r="AF833" s="9" t="n">
        <f aca="false">+Outflows!AF833+Fees!AF833+'Ongoing Cash Flows'!AF833+'Terminal Value'!AF833</f>
        <v>0</v>
      </c>
      <c r="AG833" s="9" t="n">
        <f aca="false">+Outflows!AG833+Fees!AG833+'Ongoing Cash Flows'!AG833+'Terminal Value'!AG833</f>
        <v>0</v>
      </c>
      <c r="AH833" s="9" t="n">
        <f aca="false">+Outflows!AH833+Fees!AH833+'Ongoing Cash Flows'!AH833+'Terminal Value'!AH833</f>
        <v>0</v>
      </c>
      <c r="AI833" s="9" t="n">
        <f aca="false">+Outflows!AI833+Fees!AI833+'Ongoing Cash Flows'!AI833+'Terminal Value'!AI833</f>
        <v>0</v>
      </c>
      <c r="AJ833" s="9" t="n">
        <f aca="false">+Outflows!AJ833+Fees!AJ833+'Ongoing Cash Flows'!AJ833+'Terminal Value'!AJ833</f>
        <v>0</v>
      </c>
      <c r="AK833" s="9"/>
      <c r="AL833" s="1"/>
      <c r="AM833" s="32"/>
      <c r="AN833" s="33" t="n">
        <f aca="false">IF(ISERROR(XIRR(B833:AJ833,IRRDates)),-1,XIRR(B833:AJ833,IRRDates))</f>
        <v>0.0553863627344081</v>
      </c>
      <c r="AO833" s="9" t="n">
        <f aca="false">SUMPRODUCT(B833:AJ833,PVRf)</f>
        <v>0</v>
      </c>
      <c r="AP833" s="9" t="n">
        <f aca="false">MIN(0,AO833-$AO$1004)^2</f>
        <v>0</v>
      </c>
      <c r="AQ833" s="9" t="n">
        <f aca="false">MAX(0,AO833-$AO$1004)^2</f>
        <v>0</v>
      </c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20"/>
      <c r="CM833" s="20"/>
      <c r="CN833" s="20"/>
      <c r="CO833" s="20"/>
      <c r="CP833" s="20"/>
    </row>
    <row r="834" customFormat="false" ht="11.25" hidden="false" customHeight="false" outlineLevel="0" collapsed="false">
      <c r="A834" s="1" t="n">
        <v>832</v>
      </c>
      <c r="B834" s="9" t="n">
        <f aca="false">+Outflows!B834+Fees!B834+'Ongoing Cash Flows'!B834+'Terminal Value'!B834</f>
        <v>-87571.1905238736</v>
      </c>
      <c r="C834" s="9" t="n">
        <f aca="false">+Outflows!C834+Fees!C834+'Ongoing Cash Flows'!C834+'Terminal Value'!C834</f>
        <v>14036.5671592401</v>
      </c>
      <c r="D834" s="9" t="n">
        <f aca="false">+Outflows!D834+Fees!D834+'Ongoing Cash Flows'!D834+'Terminal Value'!D834</f>
        <v>11931.6745087612</v>
      </c>
      <c r="E834" s="9" t="n">
        <f aca="false">+Outflows!E834+Fees!E834+'Ongoing Cash Flows'!E834+'Terminal Value'!E834</f>
        <v>9930.04454198241</v>
      </c>
      <c r="F834" s="9" t="n">
        <f aca="false">+Outflows!F834+Fees!F834+'Ongoing Cash Flows'!F834+'Terminal Value'!F834</f>
        <v>9563.51633272973</v>
      </c>
      <c r="G834" s="9" t="n">
        <f aca="false">+Outflows!G834+Fees!G834+'Ongoing Cash Flows'!G834+'Terminal Value'!G834</f>
        <v>9286.52441514396</v>
      </c>
      <c r="H834" s="9" t="n">
        <f aca="false">+Outflows!H834+Fees!H834+'Ongoing Cash Flows'!H834+'Terminal Value'!H834</f>
        <v>8332.65956461811</v>
      </c>
      <c r="I834" s="9" t="n">
        <f aca="false">+Outflows!I834+Fees!I834+'Ongoing Cash Flows'!I834+'Terminal Value'!I834</f>
        <v>8190.15944383225</v>
      </c>
      <c r="J834" s="9" t="n">
        <f aca="false">+Outflows!J834+Fees!J834+'Ongoing Cash Flows'!J834+'Terminal Value'!J834</f>
        <v>8177.72524129726</v>
      </c>
      <c r="K834" s="9" t="n">
        <f aca="false">+Outflows!K834+Fees!K834+'Ongoing Cash Flows'!K834+'Terminal Value'!K834</f>
        <v>8168.32278057379</v>
      </c>
      <c r="L834" s="9" t="n">
        <f aca="false">+Outflows!L834+Fees!L834+'Ongoing Cash Flows'!L834+'Terminal Value'!L834</f>
        <v>8169.79730641685</v>
      </c>
      <c r="M834" s="9" t="n">
        <f aca="false">+Outflows!M834+Fees!M834+'Ongoing Cash Flows'!M834+'Terminal Value'!M834</f>
        <v>8141.54414627097</v>
      </c>
      <c r="N834" s="9" t="n">
        <f aca="false">+Outflows!N834+Fees!N834+'Ongoing Cash Flows'!N834+'Terminal Value'!N834</f>
        <v>8124.14457388494</v>
      </c>
      <c r="O834" s="9" t="n">
        <f aca="false">+Outflows!O834+Fees!O834+'Ongoing Cash Flows'!O834+'Terminal Value'!O834</f>
        <v>7797.77382913911</v>
      </c>
      <c r="P834" s="9" t="n">
        <f aca="false">+Outflows!P834+Fees!P834+'Ongoing Cash Flows'!P834+'Terminal Value'!P834</f>
        <v>7690.16208835912</v>
      </c>
      <c r="Q834" s="9" t="n">
        <f aca="false">+Outflows!Q834+Fees!Q834+'Ongoing Cash Flows'!Q834+'Terminal Value'!Q834</f>
        <v>7661.35878431151</v>
      </c>
      <c r="R834" s="9" t="n">
        <f aca="false">+Outflows!R834+Fees!R834+'Ongoing Cash Flows'!R834+'Terminal Value'!R834</f>
        <v>1004.40652683262</v>
      </c>
      <c r="S834" s="9" t="n">
        <f aca="false">+Outflows!S834+Fees!S834+'Ongoing Cash Flows'!S834+'Terminal Value'!S834</f>
        <v>0</v>
      </c>
      <c r="T834" s="9" t="n">
        <f aca="false">+Outflows!T834+Fees!T834+'Ongoing Cash Flows'!T834+'Terminal Value'!T834</f>
        <v>0</v>
      </c>
      <c r="U834" s="9" t="n">
        <f aca="false">+Outflows!U834+Fees!U834+'Ongoing Cash Flows'!U834+'Terminal Value'!U834</f>
        <v>0</v>
      </c>
      <c r="V834" s="9" t="n">
        <f aca="false">+Outflows!V834+Fees!V834+'Ongoing Cash Flows'!V834+'Terminal Value'!V834</f>
        <v>0</v>
      </c>
      <c r="W834" s="9" t="n">
        <f aca="false">+Outflows!W834+Fees!W834+'Ongoing Cash Flows'!W834+'Terminal Value'!W834</f>
        <v>0</v>
      </c>
      <c r="X834" s="9" t="n">
        <f aca="false">+Outflows!X834+Fees!X834+'Ongoing Cash Flows'!X834+'Terminal Value'!X834</f>
        <v>0</v>
      </c>
      <c r="Y834" s="9" t="n">
        <f aca="false">+Outflows!Y834+Fees!Y834+'Ongoing Cash Flows'!Y834+'Terminal Value'!Y834</f>
        <v>0</v>
      </c>
      <c r="Z834" s="9" t="n">
        <f aca="false">+Outflows!Z834+Fees!Z834+'Ongoing Cash Flows'!Z834+'Terminal Value'!Z834</f>
        <v>0</v>
      </c>
      <c r="AA834" s="9" t="n">
        <f aca="false">+Outflows!AA834+Fees!AA834+'Ongoing Cash Flows'!AA834+'Terminal Value'!AA834</f>
        <v>0</v>
      </c>
      <c r="AB834" s="9" t="n">
        <f aca="false">+Outflows!AB834+Fees!AB834+'Ongoing Cash Flows'!AB834+'Terminal Value'!AB834</f>
        <v>0</v>
      </c>
      <c r="AC834" s="9" t="n">
        <f aca="false">+Outflows!AC834+Fees!AC834+'Ongoing Cash Flows'!AC834+'Terminal Value'!AC834</f>
        <v>0</v>
      </c>
      <c r="AD834" s="9" t="n">
        <f aca="false">+Outflows!AD834+Fees!AD834+'Ongoing Cash Flows'!AD834+'Terminal Value'!AD834</f>
        <v>0</v>
      </c>
      <c r="AE834" s="9" t="n">
        <f aca="false">+Outflows!AE834+Fees!AE834+'Ongoing Cash Flows'!AE834+'Terminal Value'!AE834</f>
        <v>0</v>
      </c>
      <c r="AF834" s="9" t="n">
        <f aca="false">+Outflows!AF834+Fees!AF834+'Ongoing Cash Flows'!AF834+'Terminal Value'!AF834</f>
        <v>0</v>
      </c>
      <c r="AG834" s="9" t="n">
        <f aca="false">+Outflows!AG834+Fees!AG834+'Ongoing Cash Flows'!AG834+'Terminal Value'!AG834</f>
        <v>0</v>
      </c>
      <c r="AH834" s="9" t="n">
        <f aca="false">+Outflows!AH834+Fees!AH834+'Ongoing Cash Flows'!AH834+'Terminal Value'!AH834</f>
        <v>0</v>
      </c>
      <c r="AI834" s="9" t="n">
        <f aca="false">+Outflows!AI834+Fees!AI834+'Ongoing Cash Flows'!AI834+'Terminal Value'!AI834</f>
        <v>0</v>
      </c>
      <c r="AJ834" s="9" t="n">
        <f aca="false">+Outflows!AJ834+Fees!AJ834+'Ongoing Cash Flows'!AJ834+'Terminal Value'!AJ834</f>
        <v>0</v>
      </c>
      <c r="AK834" s="9"/>
      <c r="AL834" s="1"/>
      <c r="AM834" s="32"/>
      <c r="AN834" s="33" t="n">
        <f aca="false">IF(ISERROR(XIRR(B834:AJ834,IRRDates)),-1,XIRR(B834:AJ834,IRRDates))</f>
        <v>0.0675560508296746</v>
      </c>
      <c r="AO834" s="9" t="n">
        <f aca="false">SUMPRODUCT(B834:AJ834,PVRf)</f>
        <v>0</v>
      </c>
      <c r="AP834" s="9" t="n">
        <f aca="false">MIN(0,AO834-$AO$1004)^2</f>
        <v>0</v>
      </c>
      <c r="AQ834" s="9" t="n">
        <f aca="false">MAX(0,AO834-$AO$1004)^2</f>
        <v>0</v>
      </c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20"/>
      <c r="CM834" s="20"/>
      <c r="CN834" s="20"/>
      <c r="CO834" s="20"/>
      <c r="CP834" s="20"/>
    </row>
    <row r="835" customFormat="false" ht="11.25" hidden="false" customHeight="false" outlineLevel="0" collapsed="false">
      <c r="A835" s="1" t="n">
        <v>833</v>
      </c>
      <c r="B835" s="9" t="n">
        <f aca="false">+Outflows!B835+Fees!B835+'Ongoing Cash Flows'!B835+'Terminal Value'!B835</f>
        <v>-97887.868978748</v>
      </c>
      <c r="C835" s="9" t="n">
        <f aca="false">+Outflows!C835+Fees!C835+'Ongoing Cash Flows'!C835+'Terminal Value'!C835</f>
        <v>14205.4021919689</v>
      </c>
      <c r="D835" s="9" t="n">
        <f aca="false">+Outflows!D835+Fees!D835+'Ongoing Cash Flows'!D835+'Terminal Value'!D835</f>
        <v>12286.6952757971</v>
      </c>
      <c r="E835" s="9" t="n">
        <f aca="false">+Outflows!E835+Fees!E835+'Ongoing Cash Flows'!E835+'Terminal Value'!E835</f>
        <v>10196.8432201365</v>
      </c>
      <c r="F835" s="9" t="n">
        <f aca="false">+Outflows!F835+Fees!F835+'Ongoing Cash Flows'!F835+'Terminal Value'!F835</f>
        <v>9866.54935929163</v>
      </c>
      <c r="G835" s="9" t="n">
        <f aca="false">+Outflows!G835+Fees!G835+'Ongoing Cash Flows'!G835+'Terminal Value'!G835</f>
        <v>9434.9294301726</v>
      </c>
      <c r="H835" s="9" t="n">
        <f aca="false">+Outflows!H835+Fees!H835+'Ongoing Cash Flows'!H835+'Terminal Value'!H835</f>
        <v>8582.55262615491</v>
      </c>
      <c r="I835" s="9" t="n">
        <f aca="false">+Outflows!I835+Fees!I835+'Ongoing Cash Flows'!I835+'Terminal Value'!I835</f>
        <v>8426.81579424431</v>
      </c>
      <c r="J835" s="9" t="n">
        <f aca="false">+Outflows!J835+Fees!J835+'Ongoing Cash Flows'!J835+'Terminal Value'!J835</f>
        <v>8414.38159170932</v>
      </c>
      <c r="K835" s="9" t="n">
        <f aca="false">+Outflows!K835+Fees!K835+'Ongoing Cash Flows'!K835+'Terminal Value'!K835</f>
        <v>8405.38024344417</v>
      </c>
      <c r="L835" s="9" t="n">
        <f aca="false">+Outflows!L835+Fees!L835+'Ongoing Cash Flows'!L835+'Terminal Value'!L835</f>
        <v>8406.45365682891</v>
      </c>
      <c r="M835" s="9" t="n">
        <f aca="false">+Outflows!M835+Fees!M835+'Ongoing Cash Flows'!M835+'Terminal Value'!M835</f>
        <v>8378.60160914135</v>
      </c>
      <c r="N835" s="9" t="n">
        <f aca="false">+Outflows!N835+Fees!N835+'Ongoing Cash Flows'!N835+'Terminal Value'!N835</f>
        <v>8360.800924297</v>
      </c>
      <c r="O835" s="9" t="n">
        <f aca="false">+Outflows!O835+Fees!O835+'Ongoing Cash Flows'!O835+'Terminal Value'!O835</f>
        <v>8034.83129200949</v>
      </c>
      <c r="P835" s="9" t="n">
        <f aca="false">+Outflows!P835+Fees!P835+'Ongoing Cash Flows'!P835+'Terminal Value'!P835</f>
        <v>7926.81843877118</v>
      </c>
      <c r="Q835" s="9" t="n">
        <f aca="false">+Outflows!Q835+Fees!Q835+'Ongoing Cash Flows'!Q835+'Terminal Value'!Q835</f>
        <v>7898.41624718189</v>
      </c>
      <c r="R835" s="9" t="n">
        <f aca="false">+Outflows!R835+Fees!R835+'Ongoing Cash Flows'!R835+'Terminal Value'!R835</f>
        <v>1122.73470203865</v>
      </c>
      <c r="S835" s="9" t="n">
        <f aca="false">+Outflows!S835+Fees!S835+'Ongoing Cash Flows'!S835+'Terminal Value'!S835</f>
        <v>0</v>
      </c>
      <c r="T835" s="9" t="n">
        <f aca="false">+Outflows!T835+Fees!T835+'Ongoing Cash Flows'!T835+'Terminal Value'!T835</f>
        <v>0</v>
      </c>
      <c r="U835" s="9" t="n">
        <f aca="false">+Outflows!U835+Fees!U835+'Ongoing Cash Flows'!U835+'Terminal Value'!U835</f>
        <v>0</v>
      </c>
      <c r="V835" s="9" t="n">
        <f aca="false">+Outflows!V835+Fees!V835+'Ongoing Cash Flows'!V835+'Terminal Value'!V835</f>
        <v>0</v>
      </c>
      <c r="W835" s="9" t="n">
        <f aca="false">+Outflows!W835+Fees!W835+'Ongoing Cash Flows'!W835+'Terminal Value'!W835</f>
        <v>0</v>
      </c>
      <c r="X835" s="9" t="n">
        <f aca="false">+Outflows!X835+Fees!X835+'Ongoing Cash Flows'!X835+'Terminal Value'!X835</f>
        <v>0</v>
      </c>
      <c r="Y835" s="9" t="n">
        <f aca="false">+Outflows!Y835+Fees!Y835+'Ongoing Cash Flows'!Y835+'Terminal Value'!Y835</f>
        <v>0</v>
      </c>
      <c r="Z835" s="9" t="n">
        <f aca="false">+Outflows!Z835+Fees!Z835+'Ongoing Cash Flows'!Z835+'Terminal Value'!Z835</f>
        <v>0</v>
      </c>
      <c r="AA835" s="9" t="n">
        <f aca="false">+Outflows!AA835+Fees!AA835+'Ongoing Cash Flows'!AA835+'Terminal Value'!AA835</f>
        <v>0</v>
      </c>
      <c r="AB835" s="9" t="n">
        <f aca="false">+Outflows!AB835+Fees!AB835+'Ongoing Cash Flows'!AB835+'Terminal Value'!AB835</f>
        <v>0</v>
      </c>
      <c r="AC835" s="9" t="n">
        <f aca="false">+Outflows!AC835+Fees!AC835+'Ongoing Cash Flows'!AC835+'Terminal Value'!AC835</f>
        <v>0</v>
      </c>
      <c r="AD835" s="9" t="n">
        <f aca="false">+Outflows!AD835+Fees!AD835+'Ongoing Cash Flows'!AD835+'Terminal Value'!AD835</f>
        <v>0</v>
      </c>
      <c r="AE835" s="9" t="n">
        <f aca="false">+Outflows!AE835+Fees!AE835+'Ongoing Cash Flows'!AE835+'Terminal Value'!AE835</f>
        <v>0</v>
      </c>
      <c r="AF835" s="9" t="n">
        <f aca="false">+Outflows!AF835+Fees!AF835+'Ongoing Cash Flows'!AF835+'Terminal Value'!AF835</f>
        <v>0</v>
      </c>
      <c r="AG835" s="9" t="n">
        <f aca="false">+Outflows!AG835+Fees!AG835+'Ongoing Cash Flows'!AG835+'Terminal Value'!AG835</f>
        <v>0</v>
      </c>
      <c r="AH835" s="9" t="n">
        <f aca="false">+Outflows!AH835+Fees!AH835+'Ongoing Cash Flows'!AH835+'Terminal Value'!AH835</f>
        <v>0</v>
      </c>
      <c r="AI835" s="9" t="n">
        <f aca="false">+Outflows!AI835+Fees!AI835+'Ongoing Cash Flows'!AI835+'Terminal Value'!AI835</f>
        <v>0</v>
      </c>
      <c r="AJ835" s="9" t="n">
        <f aca="false">+Outflows!AJ835+Fees!AJ835+'Ongoing Cash Flows'!AJ835+'Terminal Value'!AJ835</f>
        <v>0</v>
      </c>
      <c r="AK835" s="9"/>
      <c r="AL835" s="1"/>
      <c r="AM835" s="32"/>
      <c r="AN835" s="33" t="n">
        <f aca="false">IF(ISERROR(XIRR(B835:AJ835,IRRDates)),-1,XIRR(B835:AJ835,IRRDates))</f>
        <v>0.0531105151032781</v>
      </c>
      <c r="AO835" s="9" t="n">
        <f aca="false">SUMPRODUCT(B835:AJ835,PVRf)</f>
        <v>0</v>
      </c>
      <c r="AP835" s="9" t="n">
        <f aca="false">MIN(0,AO835-$AO$1004)^2</f>
        <v>0</v>
      </c>
      <c r="AQ835" s="9" t="n">
        <f aca="false">MAX(0,AO835-$AO$1004)^2</f>
        <v>0</v>
      </c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20"/>
      <c r="CM835" s="20"/>
      <c r="CN835" s="20"/>
      <c r="CO835" s="20"/>
      <c r="CP835" s="20"/>
    </row>
    <row r="836" customFormat="false" ht="11.25" hidden="false" customHeight="false" outlineLevel="0" collapsed="false">
      <c r="A836" s="1" t="n">
        <v>834</v>
      </c>
      <c r="B836" s="9" t="n">
        <f aca="false">+Outflows!B836+Fees!B836+'Ongoing Cash Flows'!B836+'Terminal Value'!B836</f>
        <v>-103147.026944909</v>
      </c>
      <c r="C836" s="9" t="n">
        <f aca="false">+Outflows!C836+Fees!C836+'Ongoing Cash Flows'!C836+'Terminal Value'!C836</f>
        <v>14455.1569834246</v>
      </c>
      <c r="D836" s="9" t="n">
        <f aca="false">+Outflows!D836+Fees!D836+'Ongoing Cash Flows'!D836+'Terminal Value'!D836</f>
        <v>12543.9583034761</v>
      </c>
      <c r="E836" s="9" t="n">
        <f aca="false">+Outflows!E836+Fees!E836+'Ongoing Cash Flows'!E836+'Terminal Value'!E836</f>
        <v>10380.7472238464</v>
      </c>
      <c r="F836" s="9" t="n">
        <f aca="false">+Outflows!F836+Fees!F836+'Ongoing Cash Flows'!F836+'Terminal Value'!F836</f>
        <v>9956.25141797779</v>
      </c>
      <c r="G836" s="9" t="n">
        <f aca="false">+Outflows!G836+Fees!G836+'Ongoing Cash Flows'!G836+'Terminal Value'!G836</f>
        <v>9668.16511734913</v>
      </c>
      <c r="H836" s="9" t="n">
        <f aca="false">+Outflows!H836+Fees!H836+'Ongoing Cash Flows'!H836+'Terminal Value'!H836</f>
        <v>8709.94121260916</v>
      </c>
      <c r="I836" s="9" t="n">
        <f aca="false">+Outflows!I836+Fees!I836+'Ongoing Cash Flows'!I836+'Terminal Value'!I836</f>
        <v>8547.45667066166</v>
      </c>
      <c r="J836" s="9" t="n">
        <f aca="false">+Outflows!J836+Fees!J836+'Ongoing Cash Flows'!J836+'Terminal Value'!J836</f>
        <v>8535.02246812667</v>
      </c>
      <c r="K836" s="9" t="n">
        <f aca="false">+Outflows!K836+Fees!K836+'Ongoing Cash Flows'!K836+'Terminal Value'!K836</f>
        <v>8526.22559592325</v>
      </c>
      <c r="L836" s="9" t="n">
        <f aca="false">+Outflows!L836+Fees!L836+'Ongoing Cash Flows'!L836+'Terminal Value'!L836</f>
        <v>8527.09453324626</v>
      </c>
      <c r="M836" s="9" t="n">
        <f aca="false">+Outflows!M836+Fees!M836+'Ongoing Cash Flows'!M836+'Terminal Value'!M836</f>
        <v>8499.44696162043</v>
      </c>
      <c r="N836" s="9" t="n">
        <f aca="false">+Outflows!N836+Fees!N836+'Ongoing Cash Flows'!N836+'Terminal Value'!N836</f>
        <v>8481.44180071435</v>
      </c>
      <c r="O836" s="9" t="n">
        <f aca="false">+Outflows!O836+Fees!O836+'Ongoing Cash Flows'!O836+'Terminal Value'!O836</f>
        <v>8155.67664448856</v>
      </c>
      <c r="P836" s="9" t="n">
        <f aca="false">+Outflows!P836+Fees!P836+'Ongoing Cash Flows'!P836+'Terminal Value'!P836</f>
        <v>8047.45931518853</v>
      </c>
      <c r="Q836" s="9" t="n">
        <f aca="false">+Outflows!Q836+Fees!Q836+'Ongoing Cash Flows'!Q836+'Terminal Value'!Q836</f>
        <v>8019.26159966097</v>
      </c>
      <c r="R836" s="9" t="n">
        <f aca="false">+Outflows!R836+Fees!R836+'Ongoing Cash Flows'!R836+'Terminal Value'!R836</f>
        <v>1183.05514024733</v>
      </c>
      <c r="S836" s="9" t="n">
        <f aca="false">+Outflows!S836+Fees!S836+'Ongoing Cash Flows'!S836+'Terminal Value'!S836</f>
        <v>0</v>
      </c>
      <c r="T836" s="9" t="n">
        <f aca="false">+Outflows!T836+Fees!T836+'Ongoing Cash Flows'!T836+'Terminal Value'!T836</f>
        <v>0</v>
      </c>
      <c r="U836" s="9" t="n">
        <f aca="false">+Outflows!U836+Fees!U836+'Ongoing Cash Flows'!U836+'Terminal Value'!U836</f>
        <v>0</v>
      </c>
      <c r="V836" s="9" t="n">
        <f aca="false">+Outflows!V836+Fees!V836+'Ongoing Cash Flows'!V836+'Terminal Value'!V836</f>
        <v>0</v>
      </c>
      <c r="W836" s="9" t="n">
        <f aca="false">+Outflows!W836+Fees!W836+'Ongoing Cash Flows'!W836+'Terminal Value'!W836</f>
        <v>0</v>
      </c>
      <c r="X836" s="9" t="n">
        <f aca="false">+Outflows!X836+Fees!X836+'Ongoing Cash Flows'!X836+'Terminal Value'!X836</f>
        <v>0</v>
      </c>
      <c r="Y836" s="9" t="n">
        <f aca="false">+Outflows!Y836+Fees!Y836+'Ongoing Cash Flows'!Y836+'Terminal Value'!Y836</f>
        <v>0</v>
      </c>
      <c r="Z836" s="9" t="n">
        <f aca="false">+Outflows!Z836+Fees!Z836+'Ongoing Cash Flows'!Z836+'Terminal Value'!Z836</f>
        <v>0</v>
      </c>
      <c r="AA836" s="9" t="n">
        <f aca="false">+Outflows!AA836+Fees!AA836+'Ongoing Cash Flows'!AA836+'Terminal Value'!AA836</f>
        <v>0</v>
      </c>
      <c r="AB836" s="9" t="n">
        <f aca="false">+Outflows!AB836+Fees!AB836+'Ongoing Cash Flows'!AB836+'Terminal Value'!AB836</f>
        <v>0</v>
      </c>
      <c r="AC836" s="9" t="n">
        <f aca="false">+Outflows!AC836+Fees!AC836+'Ongoing Cash Flows'!AC836+'Terminal Value'!AC836</f>
        <v>0</v>
      </c>
      <c r="AD836" s="9" t="n">
        <f aca="false">+Outflows!AD836+Fees!AD836+'Ongoing Cash Flows'!AD836+'Terminal Value'!AD836</f>
        <v>0</v>
      </c>
      <c r="AE836" s="9" t="n">
        <f aca="false">+Outflows!AE836+Fees!AE836+'Ongoing Cash Flows'!AE836+'Terminal Value'!AE836</f>
        <v>0</v>
      </c>
      <c r="AF836" s="9" t="n">
        <f aca="false">+Outflows!AF836+Fees!AF836+'Ongoing Cash Flows'!AF836+'Terminal Value'!AF836</f>
        <v>0</v>
      </c>
      <c r="AG836" s="9" t="n">
        <f aca="false">+Outflows!AG836+Fees!AG836+'Ongoing Cash Flows'!AG836+'Terminal Value'!AG836</f>
        <v>0</v>
      </c>
      <c r="AH836" s="9" t="n">
        <f aca="false">+Outflows!AH836+Fees!AH836+'Ongoing Cash Flows'!AH836+'Terminal Value'!AH836</f>
        <v>0</v>
      </c>
      <c r="AI836" s="9" t="n">
        <f aca="false">+Outflows!AI836+Fees!AI836+'Ongoing Cash Flows'!AI836+'Terminal Value'!AI836</f>
        <v>0</v>
      </c>
      <c r="AJ836" s="9" t="n">
        <f aca="false">+Outflows!AJ836+Fees!AJ836+'Ongoing Cash Flows'!AJ836+'Terminal Value'!AJ836</f>
        <v>0</v>
      </c>
      <c r="AK836" s="9"/>
      <c r="AL836" s="1"/>
      <c r="AM836" s="32"/>
      <c r="AN836" s="33" t="n">
        <f aca="false">IF(ISERROR(XIRR(B836:AJ836,IRRDates)),-1,XIRR(B836:AJ836,IRRDates))</f>
        <v>0.047264816298855</v>
      </c>
      <c r="AO836" s="9" t="n">
        <f aca="false">SUMPRODUCT(B836:AJ836,PVRf)</f>
        <v>0</v>
      </c>
      <c r="AP836" s="9" t="n">
        <f aca="false">MIN(0,AO836-$AO$1004)^2</f>
        <v>0</v>
      </c>
      <c r="AQ836" s="9" t="n">
        <f aca="false">MAX(0,AO836-$AO$1004)^2</f>
        <v>0</v>
      </c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20"/>
      <c r="CM836" s="20"/>
      <c r="CN836" s="20"/>
      <c r="CO836" s="20"/>
      <c r="CP836" s="20"/>
    </row>
    <row r="837" customFormat="false" ht="11.25" hidden="false" customHeight="false" outlineLevel="0" collapsed="false">
      <c r="A837" s="1" t="n">
        <v>835</v>
      </c>
      <c r="B837" s="9" t="n">
        <f aca="false">+Outflows!B837+Fees!B837+'Ongoing Cash Flows'!B837+'Terminal Value'!B837</f>
        <v>-101288.214346295</v>
      </c>
      <c r="C837" s="9" t="n">
        <f aca="false">+Outflows!C837+Fees!C837+'Ongoing Cash Flows'!C837+'Terminal Value'!C837</f>
        <v>14257.8457807004</v>
      </c>
      <c r="D837" s="9" t="n">
        <f aca="false">+Outflows!D837+Fees!D837+'Ongoing Cash Flows'!D837+'Terminal Value'!D837</f>
        <v>12369.3506335207</v>
      </c>
      <c r="E837" s="9" t="n">
        <f aca="false">+Outflows!E837+Fees!E837+'Ongoing Cash Flows'!E837+'Terminal Value'!E837</f>
        <v>10386.1569536993</v>
      </c>
      <c r="F837" s="9" t="n">
        <f aca="false">+Outflows!F837+Fees!F837+'Ongoing Cash Flows'!F837+'Terminal Value'!F837</f>
        <v>9944.94232092076</v>
      </c>
      <c r="G837" s="9" t="n">
        <f aca="false">+Outflows!G837+Fees!G837+'Ongoing Cash Flows'!G837+'Terminal Value'!G837</f>
        <v>9531.19995795213</v>
      </c>
      <c r="H837" s="9" t="n">
        <f aca="false">+Outflows!H837+Fees!H837+'Ongoing Cash Flows'!H837+'Terminal Value'!H837</f>
        <v>8664.91660773053</v>
      </c>
      <c r="I837" s="9" t="n">
        <f aca="false">+Outflows!I837+Fees!I837+'Ongoing Cash Flows'!I837+'Terminal Value'!I837</f>
        <v>8504.81699669955</v>
      </c>
      <c r="J837" s="9" t="n">
        <f aca="false">+Outflows!J837+Fees!J837+'Ongoing Cash Flows'!J837+'Terminal Value'!J837</f>
        <v>8492.38279416456</v>
      </c>
      <c r="K837" s="9" t="n">
        <f aca="false">+Outflows!K837+Fees!K837+'Ongoing Cash Flows'!K837+'Terminal Value'!K837</f>
        <v>8483.5136513273</v>
      </c>
      <c r="L837" s="9" t="n">
        <f aca="false">+Outflows!L837+Fees!L837+'Ongoing Cash Flows'!L837+'Terminal Value'!L837</f>
        <v>8484.45485928415</v>
      </c>
      <c r="M837" s="9" t="n">
        <f aca="false">+Outflows!M837+Fees!M837+'Ongoing Cash Flows'!M837+'Terminal Value'!M837</f>
        <v>8456.73501702448</v>
      </c>
      <c r="N837" s="9" t="n">
        <f aca="false">+Outflows!N837+Fees!N837+'Ongoing Cash Flows'!N837+'Terminal Value'!N837</f>
        <v>8438.80212675224</v>
      </c>
      <c r="O837" s="9" t="n">
        <f aca="false">+Outflows!O837+Fees!O837+'Ongoing Cash Flows'!O837+'Terminal Value'!O837</f>
        <v>8112.96469989262</v>
      </c>
      <c r="P837" s="9" t="n">
        <f aca="false">+Outflows!P837+Fees!P837+'Ongoing Cash Flows'!P837+'Terminal Value'!P837</f>
        <v>8004.81964122642</v>
      </c>
      <c r="Q837" s="9" t="n">
        <f aca="false">+Outflows!Q837+Fees!Q837+'Ongoing Cash Flows'!Q837+'Terminal Value'!Q837</f>
        <v>7976.54965506502</v>
      </c>
      <c r="R837" s="9" t="n">
        <f aca="false">+Outflows!R837+Fees!R837+'Ongoing Cash Flows'!R837+'Terminal Value'!R837</f>
        <v>1161.73530326627</v>
      </c>
      <c r="S837" s="9" t="n">
        <f aca="false">+Outflows!S837+Fees!S837+'Ongoing Cash Flows'!S837+'Terminal Value'!S837</f>
        <v>0</v>
      </c>
      <c r="T837" s="9" t="n">
        <f aca="false">+Outflows!T837+Fees!T837+'Ongoing Cash Flows'!T837+'Terminal Value'!T837</f>
        <v>0</v>
      </c>
      <c r="U837" s="9" t="n">
        <f aca="false">+Outflows!U837+Fees!U837+'Ongoing Cash Flows'!U837+'Terminal Value'!U837</f>
        <v>0</v>
      </c>
      <c r="V837" s="9" t="n">
        <f aca="false">+Outflows!V837+Fees!V837+'Ongoing Cash Flows'!V837+'Terminal Value'!V837</f>
        <v>0</v>
      </c>
      <c r="W837" s="9" t="n">
        <f aca="false">+Outflows!W837+Fees!W837+'Ongoing Cash Flows'!W837+'Terminal Value'!W837</f>
        <v>0</v>
      </c>
      <c r="X837" s="9" t="n">
        <f aca="false">+Outflows!X837+Fees!X837+'Ongoing Cash Flows'!X837+'Terminal Value'!X837</f>
        <v>0</v>
      </c>
      <c r="Y837" s="9" t="n">
        <f aca="false">+Outflows!Y837+Fees!Y837+'Ongoing Cash Flows'!Y837+'Terminal Value'!Y837</f>
        <v>0</v>
      </c>
      <c r="Z837" s="9" t="n">
        <f aca="false">+Outflows!Z837+Fees!Z837+'Ongoing Cash Flows'!Z837+'Terminal Value'!Z837</f>
        <v>0</v>
      </c>
      <c r="AA837" s="9" t="n">
        <f aca="false">+Outflows!AA837+Fees!AA837+'Ongoing Cash Flows'!AA837+'Terminal Value'!AA837</f>
        <v>0</v>
      </c>
      <c r="AB837" s="9" t="n">
        <f aca="false">+Outflows!AB837+Fees!AB837+'Ongoing Cash Flows'!AB837+'Terminal Value'!AB837</f>
        <v>0</v>
      </c>
      <c r="AC837" s="9" t="n">
        <f aca="false">+Outflows!AC837+Fees!AC837+'Ongoing Cash Flows'!AC837+'Terminal Value'!AC837</f>
        <v>0</v>
      </c>
      <c r="AD837" s="9" t="n">
        <f aca="false">+Outflows!AD837+Fees!AD837+'Ongoing Cash Flows'!AD837+'Terminal Value'!AD837</f>
        <v>0</v>
      </c>
      <c r="AE837" s="9" t="n">
        <f aca="false">+Outflows!AE837+Fees!AE837+'Ongoing Cash Flows'!AE837+'Terminal Value'!AE837</f>
        <v>0</v>
      </c>
      <c r="AF837" s="9" t="n">
        <f aca="false">+Outflows!AF837+Fees!AF837+'Ongoing Cash Flows'!AF837+'Terminal Value'!AF837</f>
        <v>0</v>
      </c>
      <c r="AG837" s="9" t="n">
        <f aca="false">+Outflows!AG837+Fees!AG837+'Ongoing Cash Flows'!AG837+'Terminal Value'!AG837</f>
        <v>0</v>
      </c>
      <c r="AH837" s="9" t="n">
        <f aca="false">+Outflows!AH837+Fees!AH837+'Ongoing Cash Flows'!AH837+'Terminal Value'!AH837</f>
        <v>0</v>
      </c>
      <c r="AI837" s="9" t="n">
        <f aca="false">+Outflows!AI837+Fees!AI837+'Ongoing Cash Flows'!AI837+'Terminal Value'!AI837</f>
        <v>0</v>
      </c>
      <c r="AJ837" s="9" t="n">
        <f aca="false">+Outflows!AJ837+Fees!AJ837+'Ongoing Cash Flows'!AJ837+'Terminal Value'!AJ837</f>
        <v>0</v>
      </c>
      <c r="AK837" s="9"/>
      <c r="AL837" s="1"/>
      <c r="AM837" s="32"/>
      <c r="AN837" s="33" t="n">
        <f aca="false">IF(ISERROR(XIRR(B837:AJ837,IRRDates)),-1,XIRR(B837:AJ837,IRRDates))</f>
        <v>0.0490397314290148</v>
      </c>
      <c r="AO837" s="9" t="n">
        <f aca="false">SUMPRODUCT(B837:AJ837,PVRf)</f>
        <v>0</v>
      </c>
      <c r="AP837" s="9" t="n">
        <f aca="false">MIN(0,AO837-$AO$1004)^2</f>
        <v>0</v>
      </c>
      <c r="AQ837" s="9" t="n">
        <f aca="false">MAX(0,AO837-$AO$1004)^2</f>
        <v>0</v>
      </c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20"/>
      <c r="CM837" s="20"/>
      <c r="CN837" s="20"/>
      <c r="CO837" s="20"/>
      <c r="CP837" s="20"/>
    </row>
    <row r="838" customFormat="false" ht="11.25" hidden="false" customHeight="false" outlineLevel="0" collapsed="false">
      <c r="A838" s="1" t="n">
        <v>836</v>
      </c>
      <c r="B838" s="9" t="n">
        <f aca="false">+Outflows!B838+Fees!B838+'Ongoing Cash Flows'!B838+'Terminal Value'!B838</f>
        <v>-85818.7178307393</v>
      </c>
      <c r="C838" s="9" t="n">
        <f aca="false">+Outflows!C838+Fees!C838+'Ongoing Cash Flows'!C838+'Terminal Value'!C838</f>
        <v>14010.4563945638</v>
      </c>
      <c r="D838" s="9" t="n">
        <f aca="false">+Outflows!D838+Fees!D838+'Ongoing Cash Flows'!D838+'Terminal Value'!D838</f>
        <v>11852.0280617543</v>
      </c>
      <c r="E838" s="9" t="n">
        <f aca="false">+Outflows!E838+Fees!E838+'Ongoing Cash Flows'!E838+'Terminal Value'!E838</f>
        <v>9776.35211647015</v>
      </c>
      <c r="F838" s="9" t="n">
        <f aca="false">+Outflows!F838+Fees!F838+'Ongoing Cash Flows'!F838+'Terminal Value'!F838</f>
        <v>9536.38498022795</v>
      </c>
      <c r="G838" s="9" t="n">
        <f aca="false">+Outflows!G838+Fees!G838+'Ongoing Cash Flows'!G838+'Terminal Value'!G838</f>
        <v>9208.81107004807</v>
      </c>
      <c r="H838" s="9" t="n">
        <f aca="false">+Outflows!H838+Fees!H838+'Ongoing Cash Flows'!H838+'Terminal Value'!H838</f>
        <v>8290.21075045156</v>
      </c>
      <c r="I838" s="9" t="n">
        <f aca="false">+Outflows!I838+Fees!I838+'Ongoing Cash Flows'!I838+'Terminal Value'!I838</f>
        <v>8149.9591222299</v>
      </c>
      <c r="J838" s="9" t="n">
        <f aca="false">+Outflows!J838+Fees!J838+'Ongoing Cash Flows'!J838+'Terminal Value'!J838</f>
        <v>8137.52491969491</v>
      </c>
      <c r="K838" s="9" t="n">
        <f aca="false">+Outflows!K838+Fees!K838+'Ongoing Cash Flows'!K838+'Terminal Value'!K838</f>
        <v>8128.05432283313</v>
      </c>
      <c r="L838" s="9" t="n">
        <f aca="false">+Outflows!L838+Fees!L838+'Ongoing Cash Flows'!L838+'Terminal Value'!L838</f>
        <v>8129.59698481451</v>
      </c>
      <c r="M838" s="9" t="n">
        <f aca="false">+Outflows!M838+Fees!M838+'Ongoing Cash Flows'!M838+'Terminal Value'!M838</f>
        <v>8101.27568853031</v>
      </c>
      <c r="N838" s="9" t="n">
        <f aca="false">+Outflows!N838+Fees!N838+'Ongoing Cash Flows'!N838+'Terminal Value'!N838</f>
        <v>8083.9442522826</v>
      </c>
      <c r="O838" s="9" t="n">
        <f aca="false">+Outflows!O838+Fees!O838+'Ongoing Cash Flows'!O838+'Terminal Value'!O838</f>
        <v>7757.50537139845</v>
      </c>
      <c r="P838" s="9" t="n">
        <f aca="false">+Outflows!P838+Fees!P838+'Ongoing Cash Flows'!P838+'Terminal Value'!P838</f>
        <v>7649.96176675678</v>
      </c>
      <c r="Q838" s="9" t="n">
        <f aca="false">+Outflows!Q838+Fees!Q838+'Ongoing Cash Flows'!Q838+'Terminal Value'!Q838</f>
        <v>7621.09032657085</v>
      </c>
      <c r="R838" s="9" t="n">
        <f aca="false">+Outflows!R838+Fees!R838+'Ongoing Cash Flows'!R838+'Terminal Value'!R838</f>
        <v>984.306366031448</v>
      </c>
      <c r="S838" s="9" t="n">
        <f aca="false">+Outflows!S838+Fees!S838+'Ongoing Cash Flows'!S838+'Terminal Value'!S838</f>
        <v>0</v>
      </c>
      <c r="T838" s="9" t="n">
        <f aca="false">+Outflows!T838+Fees!T838+'Ongoing Cash Flows'!T838+'Terminal Value'!T838</f>
        <v>0</v>
      </c>
      <c r="U838" s="9" t="n">
        <f aca="false">+Outflows!U838+Fees!U838+'Ongoing Cash Flows'!U838+'Terminal Value'!U838</f>
        <v>0</v>
      </c>
      <c r="V838" s="9" t="n">
        <f aca="false">+Outflows!V838+Fees!V838+'Ongoing Cash Flows'!V838+'Terminal Value'!V838</f>
        <v>0</v>
      </c>
      <c r="W838" s="9" t="n">
        <f aca="false">+Outflows!W838+Fees!W838+'Ongoing Cash Flows'!W838+'Terminal Value'!W838</f>
        <v>0</v>
      </c>
      <c r="X838" s="9" t="n">
        <f aca="false">+Outflows!X838+Fees!X838+'Ongoing Cash Flows'!X838+'Terminal Value'!X838</f>
        <v>0</v>
      </c>
      <c r="Y838" s="9" t="n">
        <f aca="false">+Outflows!Y838+Fees!Y838+'Ongoing Cash Flows'!Y838+'Terminal Value'!Y838</f>
        <v>0</v>
      </c>
      <c r="Z838" s="9" t="n">
        <f aca="false">+Outflows!Z838+Fees!Z838+'Ongoing Cash Flows'!Z838+'Terminal Value'!Z838</f>
        <v>0</v>
      </c>
      <c r="AA838" s="9" t="n">
        <f aca="false">+Outflows!AA838+Fees!AA838+'Ongoing Cash Flows'!AA838+'Terminal Value'!AA838</f>
        <v>0</v>
      </c>
      <c r="AB838" s="9" t="n">
        <f aca="false">+Outflows!AB838+Fees!AB838+'Ongoing Cash Flows'!AB838+'Terminal Value'!AB838</f>
        <v>0</v>
      </c>
      <c r="AC838" s="9" t="n">
        <f aca="false">+Outflows!AC838+Fees!AC838+'Ongoing Cash Flows'!AC838+'Terminal Value'!AC838</f>
        <v>0</v>
      </c>
      <c r="AD838" s="9" t="n">
        <f aca="false">+Outflows!AD838+Fees!AD838+'Ongoing Cash Flows'!AD838+'Terminal Value'!AD838</f>
        <v>0</v>
      </c>
      <c r="AE838" s="9" t="n">
        <f aca="false">+Outflows!AE838+Fees!AE838+'Ongoing Cash Flows'!AE838+'Terminal Value'!AE838</f>
        <v>0</v>
      </c>
      <c r="AF838" s="9" t="n">
        <f aca="false">+Outflows!AF838+Fees!AF838+'Ongoing Cash Flows'!AF838+'Terminal Value'!AF838</f>
        <v>0</v>
      </c>
      <c r="AG838" s="9" t="n">
        <f aca="false">+Outflows!AG838+Fees!AG838+'Ongoing Cash Flows'!AG838+'Terminal Value'!AG838</f>
        <v>0</v>
      </c>
      <c r="AH838" s="9" t="n">
        <f aca="false">+Outflows!AH838+Fees!AH838+'Ongoing Cash Flows'!AH838+'Terminal Value'!AH838</f>
        <v>0</v>
      </c>
      <c r="AI838" s="9" t="n">
        <f aca="false">+Outflows!AI838+Fees!AI838+'Ongoing Cash Flows'!AI838+'Terminal Value'!AI838</f>
        <v>0</v>
      </c>
      <c r="AJ838" s="9" t="n">
        <f aca="false">+Outflows!AJ838+Fees!AJ838+'Ongoing Cash Flows'!AJ838+'Terminal Value'!AJ838</f>
        <v>0</v>
      </c>
      <c r="AK838" s="9"/>
      <c r="AL838" s="1"/>
      <c r="AM838" s="32"/>
      <c r="AN838" s="33" t="n">
        <f aca="false">IF(ISERROR(XIRR(B838:AJ838,IRRDates)),-1,XIRR(B838:AJ838,IRRDates))</f>
        <v>0.0700650424744832</v>
      </c>
      <c r="AO838" s="9" t="n">
        <f aca="false">SUMPRODUCT(B838:AJ838,PVRf)</f>
        <v>0</v>
      </c>
      <c r="AP838" s="9" t="n">
        <f aca="false">MIN(0,AO838-$AO$1004)^2</f>
        <v>0</v>
      </c>
      <c r="AQ838" s="9" t="n">
        <f aca="false">MAX(0,AO838-$AO$1004)^2</f>
        <v>0</v>
      </c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20"/>
      <c r="CM838" s="20"/>
      <c r="CN838" s="20"/>
      <c r="CO838" s="20"/>
      <c r="CP838" s="20"/>
    </row>
    <row r="839" customFormat="false" ht="11.25" hidden="false" customHeight="false" outlineLevel="0" collapsed="false">
      <c r="A839" s="1" t="n">
        <v>837</v>
      </c>
      <c r="B839" s="9" t="n">
        <f aca="false">+Outflows!B839+Fees!B839+'Ongoing Cash Flows'!B839+'Terminal Value'!B839</f>
        <v>-96834.230956237</v>
      </c>
      <c r="C839" s="9" t="n">
        <f aca="false">+Outflows!C839+Fees!C839+'Ongoing Cash Flows'!C839+'Terminal Value'!C839</f>
        <v>14239.7706216256</v>
      </c>
      <c r="D839" s="9" t="n">
        <f aca="false">+Outflows!D839+Fees!D839+'Ongoing Cash Flows'!D839+'Terminal Value'!D839</f>
        <v>12321.5106801985</v>
      </c>
      <c r="E839" s="9" t="n">
        <f aca="false">+Outflows!E839+Fees!E839+'Ongoing Cash Flows'!E839+'Terminal Value'!E839</f>
        <v>10214.3158530112</v>
      </c>
      <c r="F839" s="9" t="n">
        <f aca="false">+Outflows!F839+Fees!F839+'Ongoing Cash Flows'!F839+'Terminal Value'!F839</f>
        <v>9820.73398871847</v>
      </c>
      <c r="G839" s="9" t="n">
        <f aca="false">+Outflows!G839+Fees!G839+'Ongoing Cash Flows'!G839+'Terminal Value'!G839</f>
        <v>9452.49991020606</v>
      </c>
      <c r="H839" s="9" t="n">
        <f aca="false">+Outflows!H839+Fees!H839+'Ongoing Cash Flows'!H839+'Terminal Value'!H839</f>
        <v>8557.03115310052</v>
      </c>
      <c r="I839" s="9" t="n">
        <f aca="false">+Outflows!I839+Fees!I839+'Ongoing Cash Flows'!I839+'Terminal Value'!I839</f>
        <v>8402.64618091832</v>
      </c>
      <c r="J839" s="9" t="n">
        <f aca="false">+Outflows!J839+Fees!J839+'Ongoing Cash Flows'!J839+'Terminal Value'!J839</f>
        <v>8390.21197838333</v>
      </c>
      <c r="K839" s="9" t="n">
        <f aca="false">+Outflows!K839+Fees!K839+'Ongoing Cash Flows'!K839+'Terminal Value'!K839</f>
        <v>8381.16966467187</v>
      </c>
      <c r="L839" s="9" t="n">
        <f aca="false">+Outflows!L839+Fees!L839+'Ongoing Cash Flows'!L839+'Terminal Value'!L839</f>
        <v>8382.28404350292</v>
      </c>
      <c r="M839" s="9" t="n">
        <f aca="false">+Outflows!M839+Fees!M839+'Ongoing Cash Flows'!M839+'Terminal Value'!M839</f>
        <v>8354.39103036905</v>
      </c>
      <c r="N839" s="9" t="n">
        <f aca="false">+Outflows!N839+Fees!N839+'Ongoing Cash Flows'!N839+'Terminal Value'!N839</f>
        <v>8336.63131097101</v>
      </c>
      <c r="O839" s="9" t="n">
        <f aca="false">+Outflows!O839+Fees!O839+'Ongoing Cash Flows'!O839+'Terminal Value'!O839</f>
        <v>8010.62071323718</v>
      </c>
      <c r="P839" s="9" t="n">
        <f aca="false">+Outflows!P839+Fees!P839+'Ongoing Cash Flows'!P839+'Terminal Value'!P839</f>
        <v>7902.64882544519</v>
      </c>
      <c r="Q839" s="9" t="n">
        <f aca="false">+Outflows!Q839+Fees!Q839+'Ongoing Cash Flows'!Q839+'Terminal Value'!Q839</f>
        <v>7874.20566840959</v>
      </c>
      <c r="R839" s="9" t="n">
        <f aca="false">+Outflows!R839+Fees!R839+'Ongoing Cash Flows'!R839+'Terminal Value'!R839</f>
        <v>1110.64989537566</v>
      </c>
      <c r="S839" s="9" t="n">
        <f aca="false">+Outflows!S839+Fees!S839+'Ongoing Cash Flows'!S839+'Terminal Value'!S839</f>
        <v>0</v>
      </c>
      <c r="T839" s="9" t="n">
        <f aca="false">+Outflows!T839+Fees!T839+'Ongoing Cash Flows'!T839+'Terminal Value'!T839</f>
        <v>0</v>
      </c>
      <c r="U839" s="9" t="n">
        <f aca="false">+Outflows!U839+Fees!U839+'Ongoing Cash Flows'!U839+'Terminal Value'!U839</f>
        <v>0</v>
      </c>
      <c r="V839" s="9" t="n">
        <f aca="false">+Outflows!V839+Fees!V839+'Ongoing Cash Flows'!V839+'Terminal Value'!V839</f>
        <v>0</v>
      </c>
      <c r="W839" s="9" t="n">
        <f aca="false">+Outflows!W839+Fees!W839+'Ongoing Cash Flows'!W839+'Terminal Value'!W839</f>
        <v>0</v>
      </c>
      <c r="X839" s="9" t="n">
        <f aca="false">+Outflows!X839+Fees!X839+'Ongoing Cash Flows'!X839+'Terminal Value'!X839</f>
        <v>0</v>
      </c>
      <c r="Y839" s="9" t="n">
        <f aca="false">+Outflows!Y839+Fees!Y839+'Ongoing Cash Flows'!Y839+'Terminal Value'!Y839</f>
        <v>0</v>
      </c>
      <c r="Z839" s="9" t="n">
        <f aca="false">+Outflows!Z839+Fees!Z839+'Ongoing Cash Flows'!Z839+'Terminal Value'!Z839</f>
        <v>0</v>
      </c>
      <c r="AA839" s="9" t="n">
        <f aca="false">+Outflows!AA839+Fees!AA839+'Ongoing Cash Flows'!AA839+'Terminal Value'!AA839</f>
        <v>0</v>
      </c>
      <c r="AB839" s="9" t="n">
        <f aca="false">+Outflows!AB839+Fees!AB839+'Ongoing Cash Flows'!AB839+'Terminal Value'!AB839</f>
        <v>0</v>
      </c>
      <c r="AC839" s="9" t="n">
        <f aca="false">+Outflows!AC839+Fees!AC839+'Ongoing Cash Flows'!AC839+'Terminal Value'!AC839</f>
        <v>0</v>
      </c>
      <c r="AD839" s="9" t="n">
        <f aca="false">+Outflows!AD839+Fees!AD839+'Ongoing Cash Flows'!AD839+'Terminal Value'!AD839</f>
        <v>0</v>
      </c>
      <c r="AE839" s="9" t="n">
        <f aca="false">+Outflows!AE839+Fees!AE839+'Ongoing Cash Flows'!AE839+'Terminal Value'!AE839</f>
        <v>0</v>
      </c>
      <c r="AF839" s="9" t="n">
        <f aca="false">+Outflows!AF839+Fees!AF839+'Ongoing Cash Flows'!AF839+'Terminal Value'!AF839</f>
        <v>0</v>
      </c>
      <c r="AG839" s="9" t="n">
        <f aca="false">+Outflows!AG839+Fees!AG839+'Ongoing Cash Flows'!AG839+'Terminal Value'!AG839</f>
        <v>0</v>
      </c>
      <c r="AH839" s="9" t="n">
        <f aca="false">+Outflows!AH839+Fees!AH839+'Ongoing Cash Flows'!AH839+'Terminal Value'!AH839</f>
        <v>0</v>
      </c>
      <c r="AI839" s="9" t="n">
        <f aca="false">+Outflows!AI839+Fees!AI839+'Ongoing Cash Flows'!AI839+'Terminal Value'!AI839</f>
        <v>0</v>
      </c>
      <c r="AJ839" s="9" t="n">
        <f aca="false">+Outflows!AJ839+Fees!AJ839+'Ongoing Cash Flows'!AJ839+'Terminal Value'!AJ839</f>
        <v>0</v>
      </c>
      <c r="AK839" s="9"/>
      <c r="AL839" s="1"/>
      <c r="AM839" s="32"/>
      <c r="AN839" s="33" t="n">
        <f aca="false">IF(ISERROR(XIRR(B839:AJ839,IRRDates)),-1,XIRR(B839:AJ839,IRRDates))</f>
        <v>0.0547408375185751</v>
      </c>
      <c r="AO839" s="9" t="n">
        <f aca="false">SUMPRODUCT(B839:AJ839,PVRf)</f>
        <v>0</v>
      </c>
      <c r="AP839" s="9" t="n">
        <f aca="false">MIN(0,AO839-$AO$1004)^2</f>
        <v>0</v>
      </c>
      <c r="AQ839" s="9" t="n">
        <f aca="false">MAX(0,AO839-$AO$1004)^2</f>
        <v>0</v>
      </c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20"/>
      <c r="CM839" s="20"/>
      <c r="CN839" s="20"/>
      <c r="CO839" s="20"/>
      <c r="CP839" s="20"/>
    </row>
    <row r="840" customFormat="false" ht="11.25" hidden="false" customHeight="false" outlineLevel="0" collapsed="false">
      <c r="A840" s="1" t="n">
        <v>838</v>
      </c>
      <c r="B840" s="9" t="n">
        <f aca="false">+Outflows!B840+Fees!B840+'Ongoing Cash Flows'!B840+'Terminal Value'!B840</f>
        <v>-102249.823915805</v>
      </c>
      <c r="C840" s="9" t="n">
        <f aca="false">+Outflows!C840+Fees!C840+'Ongoing Cash Flows'!C840+'Terminal Value'!C840</f>
        <v>14382.6509610132</v>
      </c>
      <c r="D840" s="9" t="n">
        <f aca="false">+Outflows!D840+Fees!D840+'Ongoing Cash Flows'!D840+'Terminal Value'!D840</f>
        <v>12447.2889783216</v>
      </c>
      <c r="E840" s="9" t="n">
        <f aca="false">+Outflows!E840+Fees!E840+'Ongoing Cash Flows'!E840+'Terminal Value'!E840</f>
        <v>10416.4874416113</v>
      </c>
      <c r="F840" s="9" t="n">
        <f aca="false">+Outflows!F840+Fees!F840+'Ongoing Cash Flows'!F840+'Terminal Value'!F840</f>
        <v>9950.93337621688</v>
      </c>
      <c r="G840" s="9" t="n">
        <f aca="false">+Outflows!G840+Fees!G840+'Ongoing Cash Flows'!G840+'Terminal Value'!G840</f>
        <v>9617.22938477996</v>
      </c>
      <c r="H840" s="9" t="n">
        <f aca="false">+Outflows!H840+Fees!H840+'Ongoing Cash Flows'!H840+'Terminal Value'!H840</f>
        <v>8688.20894550948</v>
      </c>
      <c r="I840" s="9" t="n">
        <f aca="false">+Outflows!I840+Fees!I840+'Ongoing Cash Flows'!I840+'Terminal Value'!I840</f>
        <v>8526.87555093644</v>
      </c>
      <c r="J840" s="9" t="n">
        <f aca="false">+Outflows!J840+Fees!J840+'Ongoing Cash Flows'!J840+'Terminal Value'!J840</f>
        <v>8514.44134840145</v>
      </c>
      <c r="K840" s="9" t="n">
        <f aca="false">+Outflows!K840+Fees!K840+'Ongoing Cash Flows'!K840+'Terminal Value'!K840</f>
        <v>8505.60959294425</v>
      </c>
      <c r="L840" s="9" t="n">
        <f aca="false">+Outflows!L840+Fees!L840+'Ongoing Cash Flows'!L840+'Terminal Value'!L840</f>
        <v>8506.51341352104</v>
      </c>
      <c r="M840" s="9" t="n">
        <f aca="false">+Outflows!M840+Fees!M840+'Ongoing Cash Flows'!M840+'Terminal Value'!M840</f>
        <v>8478.83095864143</v>
      </c>
      <c r="N840" s="9" t="n">
        <f aca="false">+Outflows!N840+Fees!N840+'Ongoing Cash Flows'!N840+'Terminal Value'!N840</f>
        <v>8460.86068098913</v>
      </c>
      <c r="O840" s="9" t="n">
        <f aca="false">+Outflows!O840+Fees!O840+'Ongoing Cash Flows'!O840+'Terminal Value'!O840</f>
        <v>8135.06064150957</v>
      </c>
      <c r="P840" s="9" t="n">
        <f aca="false">+Outflows!P840+Fees!P840+'Ongoing Cash Flows'!P840+'Terminal Value'!P840</f>
        <v>8026.87819546331</v>
      </c>
      <c r="Q840" s="9" t="n">
        <f aca="false">+Outflows!Q840+Fees!Q840+'Ongoing Cash Flows'!Q840+'Terminal Value'!Q840</f>
        <v>7998.64559668197</v>
      </c>
      <c r="R840" s="9" t="n">
        <f aca="false">+Outflows!R840+Fees!R840+'Ongoing Cash Flows'!R840+'Terminal Value'!R840</f>
        <v>1172.76458038471</v>
      </c>
      <c r="S840" s="9" t="n">
        <f aca="false">+Outflows!S840+Fees!S840+'Ongoing Cash Flows'!S840+'Terminal Value'!S840</f>
        <v>0</v>
      </c>
      <c r="T840" s="9" t="n">
        <f aca="false">+Outflows!T840+Fees!T840+'Ongoing Cash Flows'!T840+'Terminal Value'!T840</f>
        <v>0</v>
      </c>
      <c r="U840" s="9" t="n">
        <f aca="false">+Outflows!U840+Fees!U840+'Ongoing Cash Flows'!U840+'Terminal Value'!U840</f>
        <v>0</v>
      </c>
      <c r="V840" s="9" t="n">
        <f aca="false">+Outflows!V840+Fees!V840+'Ongoing Cash Flows'!V840+'Terminal Value'!V840</f>
        <v>0</v>
      </c>
      <c r="W840" s="9" t="n">
        <f aca="false">+Outflows!W840+Fees!W840+'Ongoing Cash Flows'!W840+'Terminal Value'!W840</f>
        <v>0</v>
      </c>
      <c r="X840" s="9" t="n">
        <f aca="false">+Outflows!X840+Fees!X840+'Ongoing Cash Flows'!X840+'Terminal Value'!X840</f>
        <v>0</v>
      </c>
      <c r="Y840" s="9" t="n">
        <f aca="false">+Outflows!Y840+Fees!Y840+'Ongoing Cash Flows'!Y840+'Terminal Value'!Y840</f>
        <v>0</v>
      </c>
      <c r="Z840" s="9" t="n">
        <f aca="false">+Outflows!Z840+Fees!Z840+'Ongoing Cash Flows'!Z840+'Terminal Value'!Z840</f>
        <v>0</v>
      </c>
      <c r="AA840" s="9" t="n">
        <f aca="false">+Outflows!AA840+Fees!AA840+'Ongoing Cash Flows'!AA840+'Terminal Value'!AA840</f>
        <v>0</v>
      </c>
      <c r="AB840" s="9" t="n">
        <f aca="false">+Outflows!AB840+Fees!AB840+'Ongoing Cash Flows'!AB840+'Terminal Value'!AB840</f>
        <v>0</v>
      </c>
      <c r="AC840" s="9" t="n">
        <f aca="false">+Outflows!AC840+Fees!AC840+'Ongoing Cash Flows'!AC840+'Terminal Value'!AC840</f>
        <v>0</v>
      </c>
      <c r="AD840" s="9" t="n">
        <f aca="false">+Outflows!AD840+Fees!AD840+'Ongoing Cash Flows'!AD840+'Terminal Value'!AD840</f>
        <v>0</v>
      </c>
      <c r="AE840" s="9" t="n">
        <f aca="false">+Outflows!AE840+Fees!AE840+'Ongoing Cash Flows'!AE840+'Terminal Value'!AE840</f>
        <v>0</v>
      </c>
      <c r="AF840" s="9" t="n">
        <f aca="false">+Outflows!AF840+Fees!AF840+'Ongoing Cash Flows'!AF840+'Terminal Value'!AF840</f>
        <v>0</v>
      </c>
      <c r="AG840" s="9" t="n">
        <f aca="false">+Outflows!AG840+Fees!AG840+'Ongoing Cash Flows'!AG840+'Terminal Value'!AG840</f>
        <v>0</v>
      </c>
      <c r="AH840" s="9" t="n">
        <f aca="false">+Outflows!AH840+Fees!AH840+'Ongoing Cash Flows'!AH840+'Terminal Value'!AH840</f>
        <v>0</v>
      </c>
      <c r="AI840" s="9" t="n">
        <f aca="false">+Outflows!AI840+Fees!AI840+'Ongoing Cash Flows'!AI840+'Terminal Value'!AI840</f>
        <v>0</v>
      </c>
      <c r="AJ840" s="9" t="n">
        <f aca="false">+Outflows!AJ840+Fees!AJ840+'Ongoing Cash Flows'!AJ840+'Terminal Value'!AJ840</f>
        <v>0</v>
      </c>
      <c r="AK840" s="9"/>
      <c r="AL840" s="1"/>
      <c r="AM840" s="32"/>
      <c r="AN840" s="33" t="n">
        <f aca="false">IF(ISERROR(XIRR(B840:AJ840,IRRDates)),-1,XIRR(B840:AJ840,IRRDates))</f>
        <v>0.0481959668297812</v>
      </c>
      <c r="AO840" s="9" t="n">
        <f aca="false">SUMPRODUCT(B840:AJ840,PVRf)</f>
        <v>0</v>
      </c>
      <c r="AP840" s="9" t="n">
        <f aca="false">MIN(0,AO840-$AO$1004)^2</f>
        <v>0</v>
      </c>
      <c r="AQ840" s="9" t="n">
        <f aca="false">MAX(0,AO840-$AO$1004)^2</f>
        <v>0</v>
      </c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20"/>
      <c r="CM840" s="20"/>
      <c r="CN840" s="20"/>
      <c r="CO840" s="20"/>
      <c r="CP840" s="20"/>
    </row>
    <row r="841" customFormat="false" ht="11.25" hidden="false" customHeight="false" outlineLevel="0" collapsed="false">
      <c r="A841" s="1" t="n">
        <v>839</v>
      </c>
      <c r="B841" s="9" t="n">
        <f aca="false">+Outflows!B841+Fees!B841+'Ongoing Cash Flows'!B841+'Terminal Value'!B841</f>
        <v>-88831.5489480698</v>
      </c>
      <c r="C841" s="9" t="n">
        <f aca="false">+Outflows!C841+Fees!C841+'Ongoing Cash Flows'!C841+'Terminal Value'!C841</f>
        <v>13997.310083292</v>
      </c>
      <c r="D841" s="9" t="n">
        <f aca="false">+Outflows!D841+Fees!D841+'Ongoing Cash Flows'!D841+'Terminal Value'!D841</f>
        <v>11981.3178565913</v>
      </c>
      <c r="E841" s="9" t="n">
        <f aca="false">+Outflows!E841+Fees!E841+'Ongoing Cash Flows'!E841+'Terminal Value'!E841</f>
        <v>9993.20622295395</v>
      </c>
      <c r="F841" s="9" t="n">
        <f aca="false">+Outflows!F841+Fees!F841+'Ongoing Cash Flows'!F841+'Terminal Value'!F841</f>
        <v>9605.13507408657</v>
      </c>
      <c r="G841" s="9" t="n">
        <f aca="false">+Outflows!G841+Fees!G841+'Ongoing Cash Flows'!G841+'Terminal Value'!G841</f>
        <v>9221.94226635736</v>
      </c>
      <c r="H841" s="9" t="n">
        <f aca="false">+Outflows!H841+Fees!H841+'Ongoing Cash Flows'!H841+'Terminal Value'!H841</f>
        <v>8363.18826885501</v>
      </c>
      <c r="I841" s="9" t="n">
        <f aca="false">+Outflows!I841+Fees!I841+'Ongoing Cash Flows'!I841+'Terminal Value'!I841</f>
        <v>8219.07105779657</v>
      </c>
      <c r="J841" s="9" t="n">
        <f aca="false">+Outflows!J841+Fees!J841+'Ongoing Cash Flows'!J841+'Terminal Value'!J841</f>
        <v>8206.63685526158</v>
      </c>
      <c r="K841" s="9" t="n">
        <f aca="false">+Outflows!K841+Fees!K841+'Ongoing Cash Flows'!K841+'Terminal Value'!K841</f>
        <v>8197.28339727364</v>
      </c>
      <c r="L841" s="9" t="n">
        <f aca="false">+Outflows!L841+Fees!L841+'Ongoing Cash Flows'!L841+'Terminal Value'!L841</f>
        <v>8198.70892038117</v>
      </c>
      <c r="M841" s="9" t="n">
        <f aca="false">+Outflows!M841+Fees!M841+'Ongoing Cash Flows'!M841+'Terminal Value'!M841</f>
        <v>8170.50476297082</v>
      </c>
      <c r="N841" s="9" t="n">
        <f aca="false">+Outflows!N841+Fees!N841+'Ongoing Cash Flows'!N841+'Terminal Value'!N841</f>
        <v>8153.05618784927</v>
      </c>
      <c r="O841" s="9" t="n">
        <f aca="false">+Outflows!O841+Fees!O841+'Ongoing Cash Flows'!O841+'Terminal Value'!O841</f>
        <v>7826.73444583896</v>
      </c>
      <c r="P841" s="9" t="n">
        <f aca="false">+Outflows!P841+Fees!P841+'Ongoing Cash Flows'!P841+'Terminal Value'!P841</f>
        <v>7719.07370232344</v>
      </c>
      <c r="Q841" s="9" t="n">
        <f aca="false">+Outflows!Q841+Fees!Q841+'Ongoing Cash Flows'!Q841+'Terminal Value'!Q841</f>
        <v>7690.31940101136</v>
      </c>
      <c r="R841" s="9" t="n">
        <f aca="false">+Outflows!R841+Fees!R841+'Ongoing Cash Flows'!R841+'Terminal Value'!R841</f>
        <v>1018.86233381478</v>
      </c>
      <c r="S841" s="9" t="n">
        <f aca="false">+Outflows!S841+Fees!S841+'Ongoing Cash Flows'!S841+'Terminal Value'!S841</f>
        <v>0</v>
      </c>
      <c r="T841" s="9" t="n">
        <f aca="false">+Outflows!T841+Fees!T841+'Ongoing Cash Flows'!T841+'Terminal Value'!T841</f>
        <v>0</v>
      </c>
      <c r="U841" s="9" t="n">
        <f aca="false">+Outflows!U841+Fees!U841+'Ongoing Cash Flows'!U841+'Terminal Value'!U841</f>
        <v>0</v>
      </c>
      <c r="V841" s="9" t="n">
        <f aca="false">+Outflows!V841+Fees!V841+'Ongoing Cash Flows'!V841+'Terminal Value'!V841</f>
        <v>0</v>
      </c>
      <c r="W841" s="9" t="n">
        <f aca="false">+Outflows!W841+Fees!W841+'Ongoing Cash Flows'!W841+'Terminal Value'!W841</f>
        <v>0</v>
      </c>
      <c r="X841" s="9" t="n">
        <f aca="false">+Outflows!X841+Fees!X841+'Ongoing Cash Flows'!X841+'Terminal Value'!X841</f>
        <v>0</v>
      </c>
      <c r="Y841" s="9" t="n">
        <f aca="false">+Outflows!Y841+Fees!Y841+'Ongoing Cash Flows'!Y841+'Terminal Value'!Y841</f>
        <v>0</v>
      </c>
      <c r="Z841" s="9" t="n">
        <f aca="false">+Outflows!Z841+Fees!Z841+'Ongoing Cash Flows'!Z841+'Terminal Value'!Z841</f>
        <v>0</v>
      </c>
      <c r="AA841" s="9" t="n">
        <f aca="false">+Outflows!AA841+Fees!AA841+'Ongoing Cash Flows'!AA841+'Terminal Value'!AA841</f>
        <v>0</v>
      </c>
      <c r="AB841" s="9" t="n">
        <f aca="false">+Outflows!AB841+Fees!AB841+'Ongoing Cash Flows'!AB841+'Terminal Value'!AB841</f>
        <v>0</v>
      </c>
      <c r="AC841" s="9" t="n">
        <f aca="false">+Outflows!AC841+Fees!AC841+'Ongoing Cash Flows'!AC841+'Terminal Value'!AC841</f>
        <v>0</v>
      </c>
      <c r="AD841" s="9" t="n">
        <f aca="false">+Outflows!AD841+Fees!AD841+'Ongoing Cash Flows'!AD841+'Terminal Value'!AD841</f>
        <v>0</v>
      </c>
      <c r="AE841" s="9" t="n">
        <f aca="false">+Outflows!AE841+Fees!AE841+'Ongoing Cash Flows'!AE841+'Terminal Value'!AE841</f>
        <v>0</v>
      </c>
      <c r="AF841" s="9" t="n">
        <f aca="false">+Outflows!AF841+Fees!AF841+'Ongoing Cash Flows'!AF841+'Terminal Value'!AF841</f>
        <v>0</v>
      </c>
      <c r="AG841" s="9" t="n">
        <f aca="false">+Outflows!AG841+Fees!AG841+'Ongoing Cash Flows'!AG841+'Terminal Value'!AG841</f>
        <v>0</v>
      </c>
      <c r="AH841" s="9" t="n">
        <f aca="false">+Outflows!AH841+Fees!AH841+'Ongoing Cash Flows'!AH841+'Terminal Value'!AH841</f>
        <v>0</v>
      </c>
      <c r="AI841" s="9" t="n">
        <f aca="false">+Outflows!AI841+Fees!AI841+'Ongoing Cash Flows'!AI841+'Terminal Value'!AI841</f>
        <v>0</v>
      </c>
      <c r="AJ841" s="9" t="n">
        <f aca="false">+Outflows!AJ841+Fees!AJ841+'Ongoing Cash Flows'!AJ841+'Terminal Value'!AJ841</f>
        <v>0</v>
      </c>
      <c r="AK841" s="9"/>
      <c r="AL841" s="1"/>
      <c r="AM841" s="32"/>
      <c r="AN841" s="33" t="n">
        <f aca="false">IF(ISERROR(XIRR(B841:AJ841,IRRDates)),-1,XIRR(B841:AJ841,IRRDates))</f>
        <v>0.0654727888210932</v>
      </c>
      <c r="AO841" s="9" t="n">
        <f aca="false">SUMPRODUCT(B841:AJ841,PVRf)</f>
        <v>0</v>
      </c>
      <c r="AP841" s="9" t="n">
        <f aca="false">MIN(0,AO841-$AO$1004)^2</f>
        <v>0</v>
      </c>
      <c r="AQ841" s="9" t="n">
        <f aca="false">MAX(0,AO841-$AO$1004)^2</f>
        <v>0</v>
      </c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20"/>
      <c r="CM841" s="20"/>
      <c r="CN841" s="20"/>
      <c r="CO841" s="20"/>
      <c r="CP841" s="20"/>
    </row>
    <row r="842" customFormat="false" ht="11.25" hidden="false" customHeight="false" outlineLevel="0" collapsed="false">
      <c r="A842" s="1" t="n">
        <v>840</v>
      </c>
      <c r="B842" s="9" t="n">
        <f aca="false">+Outflows!B842+Fees!B842+'Ongoing Cash Flows'!B842+'Terminal Value'!B842</f>
        <v>-102150.208551106</v>
      </c>
      <c r="C842" s="9" t="n">
        <f aca="false">+Outflows!C842+Fees!C842+'Ongoing Cash Flows'!C842+'Terminal Value'!C842</f>
        <v>14467.7120266198</v>
      </c>
      <c r="D842" s="9" t="n">
        <f aca="false">+Outflows!D842+Fees!D842+'Ongoing Cash Flows'!D842+'Terminal Value'!D842</f>
        <v>12457.6790356631</v>
      </c>
      <c r="E842" s="9" t="n">
        <f aca="false">+Outflows!E842+Fees!E842+'Ongoing Cash Flows'!E842+'Terminal Value'!E842</f>
        <v>10345.2058002276</v>
      </c>
      <c r="F842" s="9" t="n">
        <f aca="false">+Outflows!F842+Fees!F842+'Ongoing Cash Flows'!F842+'Terminal Value'!F842</f>
        <v>9896.95942172056</v>
      </c>
      <c r="G842" s="9" t="n">
        <f aca="false">+Outflows!G842+Fees!G842+'Ongoing Cash Flows'!G842+'Terminal Value'!G842</f>
        <v>9541.68982348653</v>
      </c>
      <c r="H842" s="9" t="n">
        <f aca="false">+Outflows!H842+Fees!H842+'Ongoing Cash Flows'!H842+'Terminal Value'!H842</f>
        <v>8685.79603823806</v>
      </c>
      <c r="I842" s="9" t="n">
        <f aca="false">+Outflows!I842+Fees!I842+'Ongoing Cash Flows'!I842+'Terminal Value'!I842</f>
        <v>8524.59045416254</v>
      </c>
      <c r="J842" s="9" t="n">
        <f aca="false">+Outflows!J842+Fees!J842+'Ongoing Cash Flows'!J842+'Terminal Value'!J842</f>
        <v>8512.15625162755</v>
      </c>
      <c r="K842" s="9" t="n">
        <f aca="false">+Outflows!K842+Fees!K842+'Ongoing Cash Flows'!K842+'Terminal Value'!K842</f>
        <v>8503.32062312498</v>
      </c>
      <c r="L842" s="9" t="n">
        <f aca="false">+Outflows!L842+Fees!L842+'Ongoing Cash Flows'!L842+'Terminal Value'!L842</f>
        <v>8504.22831674714</v>
      </c>
      <c r="M842" s="9" t="n">
        <f aca="false">+Outflows!M842+Fees!M842+'Ongoing Cash Flows'!M842+'Terminal Value'!M842</f>
        <v>8476.54198882216</v>
      </c>
      <c r="N842" s="9" t="n">
        <f aca="false">+Outflows!N842+Fees!N842+'Ongoing Cash Flows'!N842+'Terminal Value'!N842</f>
        <v>8458.57558421524</v>
      </c>
      <c r="O842" s="9" t="n">
        <f aca="false">+Outflows!O842+Fees!O842+'Ongoing Cash Flows'!O842+'Terminal Value'!O842</f>
        <v>8132.7716716903</v>
      </c>
      <c r="P842" s="9" t="n">
        <f aca="false">+Outflows!P842+Fees!P842+'Ongoing Cash Flows'!P842+'Terminal Value'!P842</f>
        <v>8024.59309868942</v>
      </c>
      <c r="Q842" s="9" t="n">
        <f aca="false">+Outflows!Q842+Fees!Q842+'Ongoing Cash Flows'!Q842+'Terminal Value'!Q842</f>
        <v>7996.3566268627</v>
      </c>
      <c r="R842" s="9" t="n">
        <f aca="false">+Outflows!R842+Fees!R842+'Ongoing Cash Flows'!R842+'Terminal Value'!R842</f>
        <v>1171.62203199777</v>
      </c>
      <c r="S842" s="9" t="n">
        <f aca="false">+Outflows!S842+Fees!S842+'Ongoing Cash Flows'!S842+'Terminal Value'!S842</f>
        <v>0</v>
      </c>
      <c r="T842" s="9" t="n">
        <f aca="false">+Outflows!T842+Fees!T842+'Ongoing Cash Flows'!T842+'Terminal Value'!T842</f>
        <v>0</v>
      </c>
      <c r="U842" s="9" t="n">
        <f aca="false">+Outflows!U842+Fees!U842+'Ongoing Cash Flows'!U842+'Terminal Value'!U842</f>
        <v>0</v>
      </c>
      <c r="V842" s="9" t="n">
        <f aca="false">+Outflows!V842+Fees!V842+'Ongoing Cash Flows'!V842+'Terminal Value'!V842</f>
        <v>0</v>
      </c>
      <c r="W842" s="9" t="n">
        <f aca="false">+Outflows!W842+Fees!W842+'Ongoing Cash Flows'!W842+'Terminal Value'!W842</f>
        <v>0</v>
      </c>
      <c r="X842" s="9" t="n">
        <f aca="false">+Outflows!X842+Fees!X842+'Ongoing Cash Flows'!X842+'Terminal Value'!X842</f>
        <v>0</v>
      </c>
      <c r="Y842" s="9" t="n">
        <f aca="false">+Outflows!Y842+Fees!Y842+'Ongoing Cash Flows'!Y842+'Terminal Value'!Y842</f>
        <v>0</v>
      </c>
      <c r="Z842" s="9" t="n">
        <f aca="false">+Outflows!Z842+Fees!Z842+'Ongoing Cash Flows'!Z842+'Terminal Value'!Z842</f>
        <v>0</v>
      </c>
      <c r="AA842" s="9" t="n">
        <f aca="false">+Outflows!AA842+Fees!AA842+'Ongoing Cash Flows'!AA842+'Terminal Value'!AA842</f>
        <v>0</v>
      </c>
      <c r="AB842" s="9" t="n">
        <f aca="false">+Outflows!AB842+Fees!AB842+'Ongoing Cash Flows'!AB842+'Terminal Value'!AB842</f>
        <v>0</v>
      </c>
      <c r="AC842" s="9" t="n">
        <f aca="false">+Outflows!AC842+Fees!AC842+'Ongoing Cash Flows'!AC842+'Terminal Value'!AC842</f>
        <v>0</v>
      </c>
      <c r="AD842" s="9" t="n">
        <f aca="false">+Outflows!AD842+Fees!AD842+'Ongoing Cash Flows'!AD842+'Terminal Value'!AD842</f>
        <v>0</v>
      </c>
      <c r="AE842" s="9" t="n">
        <f aca="false">+Outflows!AE842+Fees!AE842+'Ongoing Cash Flows'!AE842+'Terminal Value'!AE842</f>
        <v>0</v>
      </c>
      <c r="AF842" s="9" t="n">
        <f aca="false">+Outflows!AF842+Fees!AF842+'Ongoing Cash Flows'!AF842+'Terminal Value'!AF842</f>
        <v>0</v>
      </c>
      <c r="AG842" s="9" t="n">
        <f aca="false">+Outflows!AG842+Fees!AG842+'Ongoing Cash Flows'!AG842+'Terminal Value'!AG842</f>
        <v>0</v>
      </c>
      <c r="AH842" s="9" t="n">
        <f aca="false">+Outflows!AH842+Fees!AH842+'Ongoing Cash Flows'!AH842+'Terminal Value'!AH842</f>
        <v>0</v>
      </c>
      <c r="AI842" s="9" t="n">
        <f aca="false">+Outflows!AI842+Fees!AI842+'Ongoing Cash Flows'!AI842+'Terminal Value'!AI842</f>
        <v>0</v>
      </c>
      <c r="AJ842" s="9" t="n">
        <f aca="false">+Outflows!AJ842+Fees!AJ842+'Ongoing Cash Flows'!AJ842+'Terminal Value'!AJ842</f>
        <v>0</v>
      </c>
      <c r="AK842" s="9"/>
      <c r="AL842" s="1"/>
      <c r="AM842" s="32"/>
      <c r="AN842" s="33" t="n">
        <f aca="false">IF(ISERROR(XIRR(B842:AJ842,IRRDates)),-1,XIRR(B842:AJ842,IRRDates))</f>
        <v>0.0482105627704125</v>
      </c>
      <c r="AO842" s="9" t="n">
        <f aca="false">SUMPRODUCT(B842:AJ842,PVRf)</f>
        <v>0</v>
      </c>
      <c r="AP842" s="9" t="n">
        <f aca="false">MIN(0,AO842-$AO$1004)^2</f>
        <v>0</v>
      </c>
      <c r="AQ842" s="9" t="n">
        <f aca="false">MAX(0,AO842-$AO$1004)^2</f>
        <v>0</v>
      </c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20"/>
      <c r="CM842" s="20"/>
      <c r="CN842" s="20"/>
      <c r="CO842" s="20"/>
      <c r="CP842" s="20"/>
    </row>
    <row r="843" customFormat="false" ht="11.25" hidden="false" customHeight="false" outlineLevel="0" collapsed="false">
      <c r="A843" s="1" t="n">
        <v>841</v>
      </c>
      <c r="B843" s="9" t="n">
        <f aca="false">+Outflows!B843+Fees!B843+'Ongoing Cash Flows'!B843+'Terminal Value'!B843</f>
        <v>-95859.793308787</v>
      </c>
      <c r="C843" s="9" t="n">
        <f aca="false">+Outflows!C843+Fees!C843+'Ongoing Cash Flows'!C843+'Terminal Value'!C843</f>
        <v>14218.8766797283</v>
      </c>
      <c r="D843" s="9" t="n">
        <f aca="false">+Outflows!D843+Fees!D843+'Ongoing Cash Flows'!D843+'Terminal Value'!D843</f>
        <v>12267.5465816287</v>
      </c>
      <c r="E843" s="9" t="n">
        <f aca="false">+Outflows!E843+Fees!E843+'Ongoing Cash Flows'!E843+'Terminal Value'!E843</f>
        <v>10102.5727326439</v>
      </c>
      <c r="F843" s="9" t="n">
        <f aca="false">+Outflows!F843+Fees!F843+'Ongoing Cash Flows'!F843+'Terminal Value'!F843</f>
        <v>9893.25835275331</v>
      </c>
      <c r="G843" s="9" t="n">
        <f aca="false">+Outflows!G843+Fees!G843+'Ongoing Cash Flows'!G843+'Terminal Value'!G843</f>
        <v>9489.06666007973</v>
      </c>
      <c r="H843" s="9" t="n">
        <f aca="false">+Outflows!H843+Fees!H843+'Ongoing Cash Flows'!H843+'Terminal Value'!H843</f>
        <v>8533.42809053895</v>
      </c>
      <c r="I843" s="9" t="n">
        <f aca="false">+Outflows!I843+Fees!I843+'Ongoing Cash Flows'!I843+'Terminal Value'!I843</f>
        <v>8380.29336083593</v>
      </c>
      <c r="J843" s="9" t="n">
        <f aca="false">+Outflows!J843+Fees!J843+'Ongoing Cash Flows'!J843+'Terminal Value'!J843</f>
        <v>8367.85915830094</v>
      </c>
      <c r="K843" s="9" t="n">
        <f aca="false">+Outflows!K843+Fees!K843+'Ongoing Cash Flows'!K843+'Terminal Value'!K843</f>
        <v>8358.77895845375</v>
      </c>
      <c r="L843" s="9" t="n">
        <f aca="false">+Outflows!L843+Fees!L843+'Ongoing Cash Flows'!L843+'Terminal Value'!L843</f>
        <v>8359.93122342054</v>
      </c>
      <c r="M843" s="9" t="n">
        <f aca="false">+Outflows!M843+Fees!M843+'Ongoing Cash Flows'!M843+'Terminal Value'!M843</f>
        <v>8332.00032415093</v>
      </c>
      <c r="N843" s="9" t="n">
        <f aca="false">+Outflows!N843+Fees!N843+'Ongoing Cash Flows'!N843+'Terminal Value'!N843</f>
        <v>8314.27849088863</v>
      </c>
      <c r="O843" s="9" t="n">
        <f aca="false">+Outflows!O843+Fees!O843+'Ongoing Cash Flows'!O843+'Terminal Value'!O843</f>
        <v>7988.23000701907</v>
      </c>
      <c r="P843" s="9" t="n">
        <f aca="false">+Outflows!P843+Fees!P843+'Ongoing Cash Flows'!P843+'Terminal Value'!P843</f>
        <v>7880.29600536281</v>
      </c>
      <c r="Q843" s="9" t="n">
        <f aca="false">+Outflows!Q843+Fees!Q843+'Ongoing Cash Flows'!Q843+'Terminal Value'!Q843</f>
        <v>7851.81496219147</v>
      </c>
      <c r="R843" s="9" t="n">
        <f aca="false">+Outflows!R843+Fees!R843+'Ongoing Cash Flows'!R843+'Terminal Value'!R843</f>
        <v>1099.47348533446</v>
      </c>
      <c r="S843" s="9" t="n">
        <f aca="false">+Outflows!S843+Fees!S843+'Ongoing Cash Flows'!S843+'Terminal Value'!S843</f>
        <v>0</v>
      </c>
      <c r="T843" s="9" t="n">
        <f aca="false">+Outflows!T843+Fees!T843+'Ongoing Cash Flows'!T843+'Terminal Value'!T843</f>
        <v>0</v>
      </c>
      <c r="U843" s="9" t="n">
        <f aca="false">+Outflows!U843+Fees!U843+'Ongoing Cash Flows'!U843+'Terminal Value'!U843</f>
        <v>0</v>
      </c>
      <c r="V843" s="9" t="n">
        <f aca="false">+Outflows!V843+Fees!V843+'Ongoing Cash Flows'!V843+'Terminal Value'!V843</f>
        <v>0</v>
      </c>
      <c r="W843" s="9" t="n">
        <f aca="false">+Outflows!W843+Fees!W843+'Ongoing Cash Flows'!W843+'Terminal Value'!W843</f>
        <v>0</v>
      </c>
      <c r="X843" s="9" t="n">
        <f aca="false">+Outflows!X843+Fees!X843+'Ongoing Cash Flows'!X843+'Terminal Value'!X843</f>
        <v>0</v>
      </c>
      <c r="Y843" s="9" t="n">
        <f aca="false">+Outflows!Y843+Fees!Y843+'Ongoing Cash Flows'!Y843+'Terminal Value'!Y843</f>
        <v>0</v>
      </c>
      <c r="Z843" s="9" t="n">
        <f aca="false">+Outflows!Z843+Fees!Z843+'Ongoing Cash Flows'!Z843+'Terminal Value'!Z843</f>
        <v>0</v>
      </c>
      <c r="AA843" s="9" t="n">
        <f aca="false">+Outflows!AA843+Fees!AA843+'Ongoing Cash Flows'!AA843+'Terminal Value'!AA843</f>
        <v>0</v>
      </c>
      <c r="AB843" s="9" t="n">
        <f aca="false">+Outflows!AB843+Fees!AB843+'Ongoing Cash Flows'!AB843+'Terminal Value'!AB843</f>
        <v>0</v>
      </c>
      <c r="AC843" s="9" t="n">
        <f aca="false">+Outflows!AC843+Fees!AC843+'Ongoing Cash Flows'!AC843+'Terminal Value'!AC843</f>
        <v>0</v>
      </c>
      <c r="AD843" s="9" t="n">
        <f aca="false">+Outflows!AD843+Fees!AD843+'Ongoing Cash Flows'!AD843+'Terminal Value'!AD843</f>
        <v>0</v>
      </c>
      <c r="AE843" s="9" t="n">
        <f aca="false">+Outflows!AE843+Fees!AE843+'Ongoing Cash Flows'!AE843+'Terminal Value'!AE843</f>
        <v>0</v>
      </c>
      <c r="AF843" s="9" t="n">
        <f aca="false">+Outflows!AF843+Fees!AF843+'Ongoing Cash Flows'!AF843+'Terminal Value'!AF843</f>
        <v>0</v>
      </c>
      <c r="AG843" s="9" t="n">
        <f aca="false">+Outflows!AG843+Fees!AG843+'Ongoing Cash Flows'!AG843+'Terminal Value'!AG843</f>
        <v>0</v>
      </c>
      <c r="AH843" s="9" t="n">
        <f aca="false">+Outflows!AH843+Fees!AH843+'Ongoing Cash Flows'!AH843+'Terminal Value'!AH843</f>
        <v>0</v>
      </c>
      <c r="AI843" s="9" t="n">
        <f aca="false">+Outflows!AI843+Fees!AI843+'Ongoing Cash Flows'!AI843+'Terminal Value'!AI843</f>
        <v>0</v>
      </c>
      <c r="AJ843" s="9" t="n">
        <f aca="false">+Outflows!AJ843+Fees!AJ843+'Ongoing Cash Flows'!AJ843+'Terminal Value'!AJ843</f>
        <v>0</v>
      </c>
      <c r="AK843" s="9"/>
      <c r="AL843" s="1"/>
      <c r="AM843" s="32"/>
      <c r="AN843" s="33" t="n">
        <f aca="false">IF(ISERROR(XIRR(B843:AJ843,IRRDates)),-1,XIRR(B843:AJ843,IRRDates))</f>
        <v>0.0560567397389886</v>
      </c>
      <c r="AO843" s="9" t="n">
        <f aca="false">SUMPRODUCT(B843:AJ843,PVRf)</f>
        <v>0</v>
      </c>
      <c r="AP843" s="9" t="n">
        <f aca="false">MIN(0,AO843-$AO$1004)^2</f>
        <v>0</v>
      </c>
      <c r="AQ843" s="9" t="n">
        <f aca="false">MAX(0,AO843-$AO$1004)^2</f>
        <v>0</v>
      </c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20"/>
      <c r="CM843" s="20"/>
      <c r="CN843" s="20"/>
      <c r="CO843" s="20"/>
      <c r="CP843" s="20"/>
    </row>
    <row r="844" customFormat="false" ht="11.25" hidden="false" customHeight="false" outlineLevel="0" collapsed="false">
      <c r="A844" s="1" t="n">
        <v>842</v>
      </c>
      <c r="B844" s="9" t="n">
        <f aca="false">+Outflows!B844+Fees!B844+'Ongoing Cash Flows'!B844+'Terminal Value'!B844</f>
        <v>-98438.4272335369</v>
      </c>
      <c r="C844" s="9" t="n">
        <f aca="false">+Outflows!C844+Fees!C844+'Ongoing Cash Flows'!C844+'Terminal Value'!C844</f>
        <v>14138.5901307246</v>
      </c>
      <c r="D844" s="9" t="n">
        <f aca="false">+Outflows!D844+Fees!D844+'Ongoing Cash Flows'!D844+'Terminal Value'!D844</f>
        <v>12276.9087888603</v>
      </c>
      <c r="E844" s="9" t="n">
        <f aca="false">+Outflows!E844+Fees!E844+'Ongoing Cash Flows'!E844+'Terminal Value'!E844</f>
        <v>10249.7921499873</v>
      </c>
      <c r="F844" s="9" t="n">
        <f aca="false">+Outflows!F844+Fees!F844+'Ongoing Cash Flows'!F844+'Terminal Value'!F844</f>
        <v>9863.03075686595</v>
      </c>
      <c r="G844" s="9" t="n">
        <f aca="false">+Outflows!G844+Fees!G844+'Ongoing Cash Flows'!G844+'Terminal Value'!G844</f>
        <v>9557.22022851263</v>
      </c>
      <c r="H844" s="9" t="n">
        <f aca="false">+Outflows!H844+Fees!H844+'Ongoing Cash Flows'!H844+'Terminal Value'!H844</f>
        <v>8595.88838033638</v>
      </c>
      <c r="I844" s="9" t="n">
        <f aca="false">+Outflows!I844+Fees!I844+'Ongoing Cash Flows'!I844+'Terminal Value'!I844</f>
        <v>8439.44516016256</v>
      </c>
      <c r="J844" s="9" t="n">
        <f aca="false">+Outflows!J844+Fees!J844+'Ongoing Cash Flows'!J844+'Terminal Value'!J844</f>
        <v>8427.01095762757</v>
      </c>
      <c r="K844" s="9" t="n">
        <f aca="false">+Outflows!K844+Fees!K844+'Ongoing Cash Flows'!K844+'Terminal Value'!K844</f>
        <v>8418.03101506737</v>
      </c>
      <c r="L844" s="9" t="n">
        <f aca="false">+Outflows!L844+Fees!L844+'Ongoing Cash Flows'!L844+'Terminal Value'!L844</f>
        <v>8419.08302274716</v>
      </c>
      <c r="M844" s="9" t="n">
        <f aca="false">+Outflows!M844+Fees!M844+'Ongoing Cash Flows'!M844+'Terminal Value'!M844</f>
        <v>8391.25238076455</v>
      </c>
      <c r="N844" s="9" t="n">
        <f aca="false">+Outflows!N844+Fees!N844+'Ongoing Cash Flows'!N844+'Terminal Value'!N844</f>
        <v>8373.43029021525</v>
      </c>
      <c r="O844" s="9" t="n">
        <f aca="false">+Outflows!O844+Fees!O844+'Ongoing Cash Flows'!O844+'Terminal Value'!O844</f>
        <v>8047.48206363268</v>
      </c>
      <c r="P844" s="9" t="n">
        <f aca="false">+Outflows!P844+Fees!P844+'Ongoing Cash Flows'!P844+'Terminal Value'!P844</f>
        <v>7939.44780468943</v>
      </c>
      <c r="Q844" s="9" t="n">
        <f aca="false">+Outflows!Q844+Fees!Q844+'Ongoing Cash Flows'!Q844+'Terminal Value'!Q844</f>
        <v>7911.06701880509</v>
      </c>
      <c r="R844" s="9" t="n">
        <f aca="false">+Outflows!R844+Fees!R844+'Ongoing Cash Flows'!R844+'Terminal Value'!R844</f>
        <v>1129.04938499778</v>
      </c>
      <c r="S844" s="9" t="n">
        <f aca="false">+Outflows!S844+Fees!S844+'Ongoing Cash Flows'!S844+'Terminal Value'!S844</f>
        <v>0</v>
      </c>
      <c r="T844" s="9" t="n">
        <f aca="false">+Outflows!T844+Fees!T844+'Ongoing Cash Flows'!T844+'Terminal Value'!T844</f>
        <v>0</v>
      </c>
      <c r="U844" s="9" t="n">
        <f aca="false">+Outflows!U844+Fees!U844+'Ongoing Cash Flows'!U844+'Terminal Value'!U844</f>
        <v>0</v>
      </c>
      <c r="V844" s="9" t="n">
        <f aca="false">+Outflows!V844+Fees!V844+'Ongoing Cash Flows'!V844+'Terminal Value'!V844</f>
        <v>0</v>
      </c>
      <c r="W844" s="9" t="n">
        <f aca="false">+Outflows!W844+Fees!W844+'Ongoing Cash Flows'!W844+'Terminal Value'!W844</f>
        <v>0</v>
      </c>
      <c r="X844" s="9" t="n">
        <f aca="false">+Outflows!X844+Fees!X844+'Ongoing Cash Flows'!X844+'Terminal Value'!X844</f>
        <v>0</v>
      </c>
      <c r="Y844" s="9" t="n">
        <f aca="false">+Outflows!Y844+Fees!Y844+'Ongoing Cash Flows'!Y844+'Terminal Value'!Y844</f>
        <v>0</v>
      </c>
      <c r="Z844" s="9" t="n">
        <f aca="false">+Outflows!Z844+Fees!Z844+'Ongoing Cash Flows'!Z844+'Terminal Value'!Z844</f>
        <v>0</v>
      </c>
      <c r="AA844" s="9" t="n">
        <f aca="false">+Outflows!AA844+Fees!AA844+'Ongoing Cash Flows'!AA844+'Terminal Value'!AA844</f>
        <v>0</v>
      </c>
      <c r="AB844" s="9" t="n">
        <f aca="false">+Outflows!AB844+Fees!AB844+'Ongoing Cash Flows'!AB844+'Terminal Value'!AB844</f>
        <v>0</v>
      </c>
      <c r="AC844" s="9" t="n">
        <f aca="false">+Outflows!AC844+Fees!AC844+'Ongoing Cash Flows'!AC844+'Terminal Value'!AC844</f>
        <v>0</v>
      </c>
      <c r="AD844" s="9" t="n">
        <f aca="false">+Outflows!AD844+Fees!AD844+'Ongoing Cash Flows'!AD844+'Terminal Value'!AD844</f>
        <v>0</v>
      </c>
      <c r="AE844" s="9" t="n">
        <f aca="false">+Outflows!AE844+Fees!AE844+'Ongoing Cash Flows'!AE844+'Terminal Value'!AE844</f>
        <v>0</v>
      </c>
      <c r="AF844" s="9" t="n">
        <f aca="false">+Outflows!AF844+Fees!AF844+'Ongoing Cash Flows'!AF844+'Terminal Value'!AF844</f>
        <v>0</v>
      </c>
      <c r="AG844" s="9" t="n">
        <f aca="false">+Outflows!AG844+Fees!AG844+'Ongoing Cash Flows'!AG844+'Terminal Value'!AG844</f>
        <v>0</v>
      </c>
      <c r="AH844" s="9" t="n">
        <f aca="false">+Outflows!AH844+Fees!AH844+'Ongoing Cash Flows'!AH844+'Terminal Value'!AH844</f>
        <v>0</v>
      </c>
      <c r="AI844" s="9" t="n">
        <f aca="false">+Outflows!AI844+Fees!AI844+'Ongoing Cash Flows'!AI844+'Terminal Value'!AI844</f>
        <v>0</v>
      </c>
      <c r="AJ844" s="9" t="n">
        <f aca="false">+Outflows!AJ844+Fees!AJ844+'Ongoing Cash Flows'!AJ844+'Terminal Value'!AJ844</f>
        <v>0</v>
      </c>
      <c r="AK844" s="9"/>
      <c r="AL844" s="1"/>
      <c r="AM844" s="32"/>
      <c r="AN844" s="33" t="n">
        <f aca="false">IF(ISERROR(XIRR(B844:AJ844,IRRDates)),-1,XIRR(B844:AJ844,IRRDates))</f>
        <v>0.0524281292569795</v>
      </c>
      <c r="AO844" s="9" t="n">
        <f aca="false">SUMPRODUCT(B844:AJ844,PVRf)</f>
        <v>0</v>
      </c>
      <c r="AP844" s="9" t="n">
        <f aca="false">MIN(0,AO844-$AO$1004)^2</f>
        <v>0</v>
      </c>
      <c r="AQ844" s="9" t="n">
        <f aca="false">MAX(0,AO844-$AO$1004)^2</f>
        <v>0</v>
      </c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20"/>
      <c r="CM844" s="20"/>
      <c r="CN844" s="20"/>
      <c r="CO844" s="20"/>
      <c r="CP844" s="20"/>
    </row>
    <row r="845" customFormat="false" ht="11.25" hidden="false" customHeight="false" outlineLevel="0" collapsed="false">
      <c r="A845" s="1" t="n">
        <v>843</v>
      </c>
      <c r="B845" s="9" t="n">
        <f aca="false">+Outflows!B845+Fees!B845+'Ongoing Cash Flows'!B845+'Terminal Value'!B845</f>
        <v>-96395.2283994738</v>
      </c>
      <c r="C845" s="9" t="n">
        <f aca="false">+Outflows!C845+Fees!C845+'Ongoing Cash Flows'!C845+'Terminal Value'!C845</f>
        <v>14205.4537793712</v>
      </c>
      <c r="D845" s="9" t="n">
        <f aca="false">+Outflows!D845+Fees!D845+'Ongoing Cash Flows'!D845+'Terminal Value'!D845</f>
        <v>12196.9963050047</v>
      </c>
      <c r="E845" s="9" t="n">
        <f aca="false">+Outflows!E845+Fees!E845+'Ongoing Cash Flows'!E845+'Terminal Value'!E845</f>
        <v>10196.6991007835</v>
      </c>
      <c r="F845" s="9" t="n">
        <f aca="false">+Outflows!F845+Fees!F845+'Ongoing Cash Flows'!F845+'Terminal Value'!F845</f>
        <v>9708.58686169814</v>
      </c>
      <c r="G845" s="9" t="n">
        <f aca="false">+Outflows!G845+Fees!G845+'Ongoing Cash Flows'!G845+'Terminal Value'!G845</f>
        <v>9539.30477218888</v>
      </c>
      <c r="H845" s="9" t="n">
        <f aca="false">+Outflows!H845+Fees!H845+'Ongoing Cash Flows'!H845+'Terminal Value'!H845</f>
        <v>8546.39752780999</v>
      </c>
      <c r="I845" s="9" t="n">
        <f aca="false">+Outflows!I845+Fees!I845+'Ongoing Cash Flows'!I845+'Terminal Value'!I845</f>
        <v>8392.57581346822</v>
      </c>
      <c r="J845" s="9" t="n">
        <f aca="false">+Outflows!J845+Fees!J845+'Ongoing Cash Flows'!J845+'Terminal Value'!J845</f>
        <v>8380.14161093323</v>
      </c>
      <c r="K845" s="9" t="n">
        <f aca="false">+Outflows!K845+Fees!K845+'Ongoing Cash Flows'!K845+'Terminal Value'!K845</f>
        <v>8371.08222880236</v>
      </c>
      <c r="L845" s="9" t="n">
        <f aca="false">+Outflows!L845+Fees!L845+'Ongoing Cash Flows'!L845+'Terminal Value'!L845</f>
        <v>8372.21367605282</v>
      </c>
      <c r="M845" s="9" t="n">
        <f aca="false">+Outflows!M845+Fees!M845+'Ongoing Cash Flows'!M845+'Terminal Value'!M845</f>
        <v>8344.30359449954</v>
      </c>
      <c r="N845" s="9" t="n">
        <f aca="false">+Outflows!N845+Fees!N845+'Ongoing Cash Flows'!N845+'Terminal Value'!N845</f>
        <v>8326.56094352091</v>
      </c>
      <c r="O845" s="9" t="n">
        <f aca="false">+Outflows!O845+Fees!O845+'Ongoing Cash Flows'!O845+'Terminal Value'!O845</f>
        <v>8000.53327736768</v>
      </c>
      <c r="P845" s="9" t="n">
        <f aca="false">+Outflows!P845+Fees!P845+'Ongoing Cash Flows'!P845+'Terminal Value'!P845</f>
        <v>7892.57845799509</v>
      </c>
      <c r="Q845" s="9" t="n">
        <f aca="false">+Outflows!Q845+Fees!Q845+'Ongoing Cash Flows'!Q845+'Terminal Value'!Q845</f>
        <v>7864.11823254008</v>
      </c>
      <c r="R845" s="9" t="n">
        <f aca="false">+Outflows!R845+Fees!R845+'Ongoing Cash Flows'!R845+'Terminal Value'!R845</f>
        <v>1105.61471165061</v>
      </c>
      <c r="S845" s="9" t="n">
        <f aca="false">+Outflows!S845+Fees!S845+'Ongoing Cash Flows'!S845+'Terminal Value'!S845</f>
        <v>0</v>
      </c>
      <c r="T845" s="9" t="n">
        <f aca="false">+Outflows!T845+Fees!T845+'Ongoing Cash Flows'!T845+'Terminal Value'!T845</f>
        <v>0</v>
      </c>
      <c r="U845" s="9" t="n">
        <f aca="false">+Outflows!U845+Fees!U845+'Ongoing Cash Flows'!U845+'Terminal Value'!U845</f>
        <v>0</v>
      </c>
      <c r="V845" s="9" t="n">
        <f aca="false">+Outflows!V845+Fees!V845+'Ongoing Cash Flows'!V845+'Terminal Value'!V845</f>
        <v>0</v>
      </c>
      <c r="W845" s="9" t="n">
        <f aca="false">+Outflows!W845+Fees!W845+'Ongoing Cash Flows'!W845+'Terminal Value'!W845</f>
        <v>0</v>
      </c>
      <c r="X845" s="9" t="n">
        <f aca="false">+Outflows!X845+Fees!X845+'Ongoing Cash Flows'!X845+'Terminal Value'!X845</f>
        <v>0</v>
      </c>
      <c r="Y845" s="9" t="n">
        <f aca="false">+Outflows!Y845+Fees!Y845+'Ongoing Cash Flows'!Y845+'Terminal Value'!Y845</f>
        <v>0</v>
      </c>
      <c r="Z845" s="9" t="n">
        <f aca="false">+Outflows!Z845+Fees!Z845+'Ongoing Cash Flows'!Z845+'Terminal Value'!Z845</f>
        <v>0</v>
      </c>
      <c r="AA845" s="9" t="n">
        <f aca="false">+Outflows!AA845+Fees!AA845+'Ongoing Cash Flows'!AA845+'Terminal Value'!AA845</f>
        <v>0</v>
      </c>
      <c r="AB845" s="9" t="n">
        <f aca="false">+Outflows!AB845+Fees!AB845+'Ongoing Cash Flows'!AB845+'Terminal Value'!AB845</f>
        <v>0</v>
      </c>
      <c r="AC845" s="9" t="n">
        <f aca="false">+Outflows!AC845+Fees!AC845+'Ongoing Cash Flows'!AC845+'Terminal Value'!AC845</f>
        <v>0</v>
      </c>
      <c r="AD845" s="9" t="n">
        <f aca="false">+Outflows!AD845+Fees!AD845+'Ongoing Cash Flows'!AD845+'Terminal Value'!AD845</f>
        <v>0</v>
      </c>
      <c r="AE845" s="9" t="n">
        <f aca="false">+Outflows!AE845+Fees!AE845+'Ongoing Cash Flows'!AE845+'Terminal Value'!AE845</f>
        <v>0</v>
      </c>
      <c r="AF845" s="9" t="n">
        <f aca="false">+Outflows!AF845+Fees!AF845+'Ongoing Cash Flows'!AF845+'Terminal Value'!AF845</f>
        <v>0</v>
      </c>
      <c r="AG845" s="9" t="n">
        <f aca="false">+Outflows!AG845+Fees!AG845+'Ongoing Cash Flows'!AG845+'Terminal Value'!AG845</f>
        <v>0</v>
      </c>
      <c r="AH845" s="9" t="n">
        <f aca="false">+Outflows!AH845+Fees!AH845+'Ongoing Cash Flows'!AH845+'Terminal Value'!AH845</f>
        <v>0</v>
      </c>
      <c r="AI845" s="9" t="n">
        <f aca="false">+Outflows!AI845+Fees!AI845+'Ongoing Cash Flows'!AI845+'Terminal Value'!AI845</f>
        <v>0</v>
      </c>
      <c r="AJ845" s="9" t="n">
        <f aca="false">+Outflows!AJ845+Fees!AJ845+'Ongoing Cash Flows'!AJ845+'Terminal Value'!AJ845</f>
        <v>0</v>
      </c>
      <c r="AK845" s="9"/>
      <c r="AL845" s="1"/>
      <c r="AM845" s="32"/>
      <c r="AN845" s="33" t="n">
        <f aca="false">IF(ISERROR(XIRR(B845:AJ845,IRRDates)),-1,XIRR(B845:AJ845,IRRDates))</f>
        <v>0.0550748613000783</v>
      </c>
      <c r="AO845" s="9" t="n">
        <f aca="false">SUMPRODUCT(B845:AJ845,PVRf)</f>
        <v>0</v>
      </c>
      <c r="AP845" s="9" t="n">
        <f aca="false">MIN(0,AO845-$AO$1004)^2</f>
        <v>0</v>
      </c>
      <c r="AQ845" s="9" t="n">
        <f aca="false">MAX(0,AO845-$AO$1004)^2</f>
        <v>0</v>
      </c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20"/>
      <c r="CM845" s="20"/>
      <c r="CN845" s="20"/>
      <c r="CO845" s="20"/>
      <c r="CP845" s="20"/>
    </row>
    <row r="846" customFormat="false" ht="11.25" hidden="false" customHeight="false" outlineLevel="0" collapsed="false">
      <c r="A846" s="1" t="n">
        <v>844</v>
      </c>
      <c r="B846" s="9" t="n">
        <f aca="false">+Outflows!B846+Fees!B846+'Ongoing Cash Flows'!B846+'Terminal Value'!B846</f>
        <v>-92226.4731018462</v>
      </c>
      <c r="C846" s="9" t="n">
        <f aca="false">+Outflows!C846+Fees!C846+'Ongoing Cash Flows'!C846+'Terminal Value'!C846</f>
        <v>14142.2103627402</v>
      </c>
      <c r="D846" s="9" t="n">
        <f aca="false">+Outflows!D846+Fees!D846+'Ongoing Cash Flows'!D846+'Terminal Value'!D846</f>
        <v>12140.4960878602</v>
      </c>
      <c r="E846" s="9" t="n">
        <f aca="false">+Outflows!E846+Fees!E846+'Ongoing Cash Flows'!E846+'Terminal Value'!E846</f>
        <v>10063.7474717491</v>
      </c>
      <c r="F846" s="9" t="n">
        <f aca="false">+Outflows!F846+Fees!F846+'Ongoing Cash Flows'!F846+'Terminal Value'!F846</f>
        <v>9564.69161420221</v>
      </c>
      <c r="G846" s="9" t="n">
        <f aca="false">+Outflows!G846+Fees!G846+'Ongoing Cash Flows'!G846+'Terminal Value'!G846</f>
        <v>9393.17082561639</v>
      </c>
      <c r="H846" s="9" t="n">
        <f aca="false">+Outflows!H846+Fees!H846+'Ongoing Cash Flows'!H846+'Terminal Value'!H846</f>
        <v>8445.42093648958</v>
      </c>
      <c r="I846" s="9" t="n">
        <f aca="false">+Outflows!I846+Fees!I846+'Ongoing Cash Flows'!I846+'Terminal Value'!I846</f>
        <v>8296.94790194488</v>
      </c>
      <c r="J846" s="9" t="n">
        <f aca="false">+Outflows!J846+Fees!J846+'Ongoing Cash Flows'!J846+'Terminal Value'!J846</f>
        <v>8284.51369940989</v>
      </c>
      <c r="K846" s="9" t="n">
        <f aca="false">+Outflows!K846+Fees!K846+'Ongoing Cash Flows'!K846+'Terminal Value'!K846</f>
        <v>8275.29223607305</v>
      </c>
      <c r="L846" s="9" t="n">
        <f aca="false">+Outflows!L846+Fees!L846+'Ongoing Cash Flows'!L846+'Terminal Value'!L846</f>
        <v>8276.58576452948</v>
      </c>
      <c r="M846" s="9" t="n">
        <f aca="false">+Outflows!M846+Fees!M846+'Ongoing Cash Flows'!M846+'Terminal Value'!M846</f>
        <v>8248.51360177023</v>
      </c>
      <c r="N846" s="9" t="n">
        <f aca="false">+Outflows!N846+Fees!N846+'Ongoing Cash Flows'!N846+'Terminal Value'!N846</f>
        <v>8230.93303199757</v>
      </c>
      <c r="O846" s="9" t="n">
        <f aca="false">+Outflows!O846+Fees!O846+'Ongoing Cash Flows'!O846+'Terminal Value'!O846</f>
        <v>7904.74328463836</v>
      </c>
      <c r="P846" s="9" t="n">
        <f aca="false">+Outflows!P846+Fees!P846+'Ongoing Cash Flows'!P846+'Terminal Value'!P846</f>
        <v>7796.95054647175</v>
      </c>
      <c r="Q846" s="9" t="n">
        <f aca="false">+Outflows!Q846+Fees!Q846+'Ongoing Cash Flows'!Q846+'Terminal Value'!Q846</f>
        <v>7768.32823981077</v>
      </c>
      <c r="R846" s="9" t="n">
        <f aca="false">+Outflows!R846+Fees!R846+'Ongoing Cash Flows'!R846+'Terminal Value'!R846</f>
        <v>1057.80075588893</v>
      </c>
      <c r="S846" s="9" t="n">
        <f aca="false">+Outflows!S846+Fees!S846+'Ongoing Cash Flows'!S846+'Terminal Value'!S846</f>
        <v>0</v>
      </c>
      <c r="T846" s="9" t="n">
        <f aca="false">+Outflows!T846+Fees!T846+'Ongoing Cash Flows'!T846+'Terminal Value'!T846</f>
        <v>0</v>
      </c>
      <c r="U846" s="9" t="n">
        <f aca="false">+Outflows!U846+Fees!U846+'Ongoing Cash Flows'!U846+'Terminal Value'!U846</f>
        <v>0</v>
      </c>
      <c r="V846" s="9" t="n">
        <f aca="false">+Outflows!V846+Fees!V846+'Ongoing Cash Flows'!V846+'Terminal Value'!V846</f>
        <v>0</v>
      </c>
      <c r="W846" s="9" t="n">
        <f aca="false">+Outflows!W846+Fees!W846+'Ongoing Cash Flows'!W846+'Terminal Value'!W846</f>
        <v>0</v>
      </c>
      <c r="X846" s="9" t="n">
        <f aca="false">+Outflows!X846+Fees!X846+'Ongoing Cash Flows'!X846+'Terminal Value'!X846</f>
        <v>0</v>
      </c>
      <c r="Y846" s="9" t="n">
        <f aca="false">+Outflows!Y846+Fees!Y846+'Ongoing Cash Flows'!Y846+'Terminal Value'!Y846</f>
        <v>0</v>
      </c>
      <c r="Z846" s="9" t="n">
        <f aca="false">+Outflows!Z846+Fees!Z846+'Ongoing Cash Flows'!Z846+'Terminal Value'!Z846</f>
        <v>0</v>
      </c>
      <c r="AA846" s="9" t="n">
        <f aca="false">+Outflows!AA846+Fees!AA846+'Ongoing Cash Flows'!AA846+'Terminal Value'!AA846</f>
        <v>0</v>
      </c>
      <c r="AB846" s="9" t="n">
        <f aca="false">+Outflows!AB846+Fees!AB846+'Ongoing Cash Flows'!AB846+'Terminal Value'!AB846</f>
        <v>0</v>
      </c>
      <c r="AC846" s="9" t="n">
        <f aca="false">+Outflows!AC846+Fees!AC846+'Ongoing Cash Flows'!AC846+'Terminal Value'!AC846</f>
        <v>0</v>
      </c>
      <c r="AD846" s="9" t="n">
        <f aca="false">+Outflows!AD846+Fees!AD846+'Ongoing Cash Flows'!AD846+'Terminal Value'!AD846</f>
        <v>0</v>
      </c>
      <c r="AE846" s="9" t="n">
        <f aca="false">+Outflows!AE846+Fees!AE846+'Ongoing Cash Flows'!AE846+'Terminal Value'!AE846</f>
        <v>0</v>
      </c>
      <c r="AF846" s="9" t="n">
        <f aca="false">+Outflows!AF846+Fees!AF846+'Ongoing Cash Flows'!AF846+'Terminal Value'!AF846</f>
        <v>0</v>
      </c>
      <c r="AG846" s="9" t="n">
        <f aca="false">+Outflows!AG846+Fees!AG846+'Ongoing Cash Flows'!AG846+'Terminal Value'!AG846</f>
        <v>0</v>
      </c>
      <c r="AH846" s="9" t="n">
        <f aca="false">+Outflows!AH846+Fees!AH846+'Ongoing Cash Flows'!AH846+'Terminal Value'!AH846</f>
        <v>0</v>
      </c>
      <c r="AI846" s="9" t="n">
        <f aca="false">+Outflows!AI846+Fees!AI846+'Ongoing Cash Flows'!AI846+'Terminal Value'!AI846</f>
        <v>0</v>
      </c>
      <c r="AJ846" s="9" t="n">
        <f aca="false">+Outflows!AJ846+Fees!AJ846+'Ongoing Cash Flows'!AJ846+'Terminal Value'!AJ846</f>
        <v>0</v>
      </c>
      <c r="AK846" s="9"/>
      <c r="AL846" s="1"/>
      <c r="AM846" s="32"/>
      <c r="AN846" s="33" t="n">
        <f aca="false">IF(ISERROR(XIRR(B846:AJ846,IRRDates)),-1,XIRR(B846:AJ846,IRRDates))</f>
        <v>0.060691803280623</v>
      </c>
      <c r="AO846" s="9" t="n">
        <f aca="false">SUMPRODUCT(B846:AJ846,PVRf)</f>
        <v>0</v>
      </c>
      <c r="AP846" s="9" t="n">
        <f aca="false">MIN(0,AO846-$AO$1004)^2</f>
        <v>0</v>
      </c>
      <c r="AQ846" s="9" t="n">
        <f aca="false">MAX(0,AO846-$AO$1004)^2</f>
        <v>0</v>
      </c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20"/>
      <c r="CM846" s="20"/>
      <c r="CN846" s="20"/>
      <c r="CO846" s="20"/>
      <c r="CP846" s="20"/>
    </row>
    <row r="847" customFormat="false" ht="11.25" hidden="false" customHeight="false" outlineLevel="0" collapsed="false">
      <c r="A847" s="1" t="n">
        <v>845</v>
      </c>
      <c r="B847" s="9" t="n">
        <f aca="false">+Outflows!B847+Fees!B847+'Ongoing Cash Flows'!B847+'Terminal Value'!B847</f>
        <v>-98021.7588430092</v>
      </c>
      <c r="C847" s="9" t="n">
        <f aca="false">+Outflows!C847+Fees!C847+'Ongoing Cash Flows'!C847+'Terminal Value'!C847</f>
        <v>14257.629327237</v>
      </c>
      <c r="D847" s="9" t="n">
        <f aca="false">+Outflows!D847+Fees!D847+'Ongoing Cash Flows'!D847+'Terminal Value'!D847</f>
        <v>12271.4054505685</v>
      </c>
      <c r="E847" s="9" t="n">
        <f aca="false">+Outflows!E847+Fees!E847+'Ongoing Cash Flows'!E847+'Terminal Value'!E847</f>
        <v>10195.6384663021</v>
      </c>
      <c r="F847" s="9" t="n">
        <f aca="false">+Outflows!F847+Fees!F847+'Ongoing Cash Flows'!F847+'Terminal Value'!F847</f>
        <v>9853.02611290444</v>
      </c>
      <c r="G847" s="9" t="n">
        <f aca="false">+Outflows!G847+Fees!G847+'Ongoing Cash Flows'!G847+'Terminal Value'!G847</f>
        <v>9531.80594616773</v>
      </c>
      <c r="H847" s="9" t="n">
        <f aca="false">+Outflows!H847+Fees!H847+'Ongoing Cash Flows'!H847+'Terminal Value'!H847</f>
        <v>8585.79573858061</v>
      </c>
      <c r="I847" s="9" t="n">
        <f aca="false">+Outflows!I847+Fees!I847+'Ongoing Cash Flows'!I847+'Terminal Value'!I847</f>
        <v>8429.88712061857</v>
      </c>
      <c r="J847" s="9" t="n">
        <f aca="false">+Outflows!J847+Fees!J847+'Ongoing Cash Flows'!J847+'Terminal Value'!J847</f>
        <v>8417.45291808358</v>
      </c>
      <c r="K847" s="9" t="n">
        <f aca="false">+Outflows!K847+Fees!K847+'Ongoing Cash Flows'!K847+'Terminal Value'!K847</f>
        <v>8408.45677545635</v>
      </c>
      <c r="L847" s="9" t="n">
        <f aca="false">+Outflows!L847+Fees!L847+'Ongoing Cash Flows'!L847+'Terminal Value'!L847</f>
        <v>8409.52498320317</v>
      </c>
      <c r="M847" s="9" t="n">
        <f aca="false">+Outflows!M847+Fees!M847+'Ongoing Cash Flows'!M847+'Terminal Value'!M847</f>
        <v>8381.67814115353</v>
      </c>
      <c r="N847" s="9" t="n">
        <f aca="false">+Outflows!N847+Fees!N847+'Ongoing Cash Flows'!N847+'Terminal Value'!N847</f>
        <v>8363.87225067126</v>
      </c>
      <c r="O847" s="9" t="n">
        <f aca="false">+Outflows!O847+Fees!O847+'Ongoing Cash Flows'!O847+'Terminal Value'!O847</f>
        <v>8037.90782402167</v>
      </c>
      <c r="P847" s="9" t="n">
        <f aca="false">+Outflows!P847+Fees!P847+'Ongoing Cash Flows'!P847+'Terminal Value'!P847</f>
        <v>7929.88976514544</v>
      </c>
      <c r="Q847" s="9" t="n">
        <f aca="false">+Outflows!Q847+Fees!Q847+'Ongoing Cash Flows'!Q847+'Terminal Value'!Q847</f>
        <v>7901.49277919407</v>
      </c>
      <c r="R847" s="9" t="n">
        <f aca="false">+Outflows!R847+Fees!R847+'Ongoing Cash Flows'!R847+'Terminal Value'!R847</f>
        <v>1124.27036522578</v>
      </c>
      <c r="S847" s="9" t="n">
        <f aca="false">+Outflows!S847+Fees!S847+'Ongoing Cash Flows'!S847+'Terminal Value'!S847</f>
        <v>0</v>
      </c>
      <c r="T847" s="9" t="n">
        <f aca="false">+Outflows!T847+Fees!T847+'Ongoing Cash Flows'!T847+'Terminal Value'!T847</f>
        <v>0</v>
      </c>
      <c r="U847" s="9" t="n">
        <f aca="false">+Outflows!U847+Fees!U847+'Ongoing Cash Flows'!U847+'Terminal Value'!U847</f>
        <v>0</v>
      </c>
      <c r="V847" s="9" t="n">
        <f aca="false">+Outflows!V847+Fees!V847+'Ongoing Cash Flows'!V847+'Terminal Value'!V847</f>
        <v>0</v>
      </c>
      <c r="W847" s="9" t="n">
        <f aca="false">+Outflows!W847+Fees!W847+'Ongoing Cash Flows'!W847+'Terminal Value'!W847</f>
        <v>0</v>
      </c>
      <c r="X847" s="9" t="n">
        <f aca="false">+Outflows!X847+Fees!X847+'Ongoing Cash Flows'!X847+'Terminal Value'!X847</f>
        <v>0</v>
      </c>
      <c r="Y847" s="9" t="n">
        <f aca="false">+Outflows!Y847+Fees!Y847+'Ongoing Cash Flows'!Y847+'Terminal Value'!Y847</f>
        <v>0</v>
      </c>
      <c r="Z847" s="9" t="n">
        <f aca="false">+Outflows!Z847+Fees!Z847+'Ongoing Cash Flows'!Z847+'Terminal Value'!Z847</f>
        <v>0</v>
      </c>
      <c r="AA847" s="9" t="n">
        <f aca="false">+Outflows!AA847+Fees!AA847+'Ongoing Cash Flows'!AA847+'Terminal Value'!AA847</f>
        <v>0</v>
      </c>
      <c r="AB847" s="9" t="n">
        <f aca="false">+Outflows!AB847+Fees!AB847+'Ongoing Cash Flows'!AB847+'Terminal Value'!AB847</f>
        <v>0</v>
      </c>
      <c r="AC847" s="9" t="n">
        <f aca="false">+Outflows!AC847+Fees!AC847+'Ongoing Cash Flows'!AC847+'Terminal Value'!AC847</f>
        <v>0</v>
      </c>
      <c r="AD847" s="9" t="n">
        <f aca="false">+Outflows!AD847+Fees!AD847+'Ongoing Cash Flows'!AD847+'Terminal Value'!AD847</f>
        <v>0</v>
      </c>
      <c r="AE847" s="9" t="n">
        <f aca="false">+Outflows!AE847+Fees!AE847+'Ongoing Cash Flows'!AE847+'Terminal Value'!AE847</f>
        <v>0</v>
      </c>
      <c r="AF847" s="9" t="n">
        <f aca="false">+Outflows!AF847+Fees!AF847+'Ongoing Cash Flows'!AF847+'Terminal Value'!AF847</f>
        <v>0</v>
      </c>
      <c r="AG847" s="9" t="n">
        <f aca="false">+Outflows!AG847+Fees!AG847+'Ongoing Cash Flows'!AG847+'Terminal Value'!AG847</f>
        <v>0</v>
      </c>
      <c r="AH847" s="9" t="n">
        <f aca="false">+Outflows!AH847+Fees!AH847+'Ongoing Cash Flows'!AH847+'Terminal Value'!AH847</f>
        <v>0</v>
      </c>
      <c r="AI847" s="9" t="n">
        <f aca="false">+Outflows!AI847+Fees!AI847+'Ongoing Cash Flows'!AI847+'Terminal Value'!AI847</f>
        <v>0</v>
      </c>
      <c r="AJ847" s="9" t="n">
        <f aca="false">+Outflows!AJ847+Fees!AJ847+'Ongoing Cash Flows'!AJ847+'Terminal Value'!AJ847</f>
        <v>0</v>
      </c>
      <c r="AK847" s="9"/>
      <c r="AL847" s="1"/>
      <c r="AM847" s="32"/>
      <c r="AN847" s="33" t="n">
        <f aca="false">IF(ISERROR(XIRR(B847:AJ847,IRRDates)),-1,XIRR(B847:AJ847,IRRDates))</f>
        <v>0.0530828484953343</v>
      </c>
      <c r="AO847" s="9" t="n">
        <f aca="false">SUMPRODUCT(B847:AJ847,PVRf)</f>
        <v>0</v>
      </c>
      <c r="AP847" s="9" t="n">
        <f aca="false">MIN(0,AO847-$AO$1004)^2</f>
        <v>0</v>
      </c>
      <c r="AQ847" s="9" t="n">
        <f aca="false">MAX(0,AO847-$AO$1004)^2</f>
        <v>0</v>
      </c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20"/>
      <c r="CM847" s="20"/>
      <c r="CN847" s="20"/>
      <c r="CO847" s="20"/>
      <c r="CP847" s="20"/>
    </row>
    <row r="848" customFormat="false" ht="11.25" hidden="false" customHeight="false" outlineLevel="0" collapsed="false">
      <c r="A848" s="1" t="n">
        <v>846</v>
      </c>
      <c r="B848" s="9" t="n">
        <f aca="false">+Outflows!B848+Fees!B848+'Ongoing Cash Flows'!B848+'Terminal Value'!B848</f>
        <v>-93281.2837151537</v>
      </c>
      <c r="C848" s="9" t="n">
        <f aca="false">+Outflows!C848+Fees!C848+'Ongoing Cash Flows'!C848+'Terminal Value'!C848</f>
        <v>14318.8419321385</v>
      </c>
      <c r="D848" s="9" t="n">
        <f aca="false">+Outflows!D848+Fees!D848+'Ongoing Cash Flows'!D848+'Terminal Value'!D848</f>
        <v>12164.5087460873</v>
      </c>
      <c r="E848" s="9" t="n">
        <f aca="false">+Outflows!E848+Fees!E848+'Ongoing Cash Flows'!E848+'Terminal Value'!E848</f>
        <v>10179.5949561527</v>
      </c>
      <c r="F848" s="9" t="n">
        <f aca="false">+Outflows!F848+Fees!F848+'Ongoing Cash Flows'!F848+'Terminal Value'!F848</f>
        <v>9626.77735897724</v>
      </c>
      <c r="G848" s="9" t="n">
        <f aca="false">+Outflows!G848+Fees!G848+'Ongoing Cash Flows'!G848+'Terminal Value'!G848</f>
        <v>9301.87464488267</v>
      </c>
      <c r="H848" s="9" t="n">
        <f aca="false">+Outflows!H848+Fees!H848+'Ongoing Cash Flows'!H848+'Terminal Value'!H848</f>
        <v>8470.97081231966</v>
      </c>
      <c r="I848" s="9" t="n">
        <f aca="false">+Outflows!I848+Fees!I848+'Ongoing Cash Flows'!I848+'Terminal Value'!I848</f>
        <v>8321.14441356566</v>
      </c>
      <c r="J848" s="9" t="n">
        <f aca="false">+Outflows!J848+Fees!J848+'Ongoing Cash Flows'!J848+'Terminal Value'!J848</f>
        <v>8308.71021103067</v>
      </c>
      <c r="K848" s="9" t="n">
        <f aca="false">+Outflows!K848+Fees!K848+'Ongoing Cash Flows'!K848+'Terminal Value'!K848</f>
        <v>8299.52975873048</v>
      </c>
      <c r="L848" s="9" t="n">
        <f aca="false">+Outflows!L848+Fees!L848+'Ongoing Cash Flows'!L848+'Terminal Value'!L848</f>
        <v>8300.78227615026</v>
      </c>
      <c r="M848" s="9" t="n">
        <f aca="false">+Outflows!M848+Fees!M848+'Ongoing Cash Flows'!M848+'Terminal Value'!M848</f>
        <v>8272.75112442766</v>
      </c>
      <c r="N848" s="9" t="n">
        <f aca="false">+Outflows!N848+Fees!N848+'Ongoing Cash Flows'!N848+'Terminal Value'!N848</f>
        <v>8255.12954361836</v>
      </c>
      <c r="O848" s="9" t="n">
        <f aca="false">+Outflows!O848+Fees!O848+'Ongoing Cash Flows'!O848+'Terminal Value'!O848</f>
        <v>7928.98080729579</v>
      </c>
      <c r="P848" s="9" t="n">
        <f aca="false">+Outflows!P848+Fees!P848+'Ongoing Cash Flows'!P848+'Terminal Value'!P848</f>
        <v>7821.14705809254</v>
      </c>
      <c r="Q848" s="9" t="n">
        <f aca="false">+Outflows!Q848+Fees!Q848+'Ongoing Cash Flows'!Q848+'Terminal Value'!Q848</f>
        <v>7792.5657624682</v>
      </c>
      <c r="R848" s="9" t="n">
        <f aca="false">+Outflows!R848+Fees!R848+'Ongoing Cash Flows'!R848+'Terminal Value'!R848</f>
        <v>1069.89901169933</v>
      </c>
      <c r="S848" s="9" t="n">
        <f aca="false">+Outflows!S848+Fees!S848+'Ongoing Cash Flows'!S848+'Terminal Value'!S848</f>
        <v>0</v>
      </c>
      <c r="T848" s="9" t="n">
        <f aca="false">+Outflows!T848+Fees!T848+'Ongoing Cash Flows'!T848+'Terminal Value'!T848</f>
        <v>0</v>
      </c>
      <c r="U848" s="9" t="n">
        <f aca="false">+Outflows!U848+Fees!U848+'Ongoing Cash Flows'!U848+'Terminal Value'!U848</f>
        <v>0</v>
      </c>
      <c r="V848" s="9" t="n">
        <f aca="false">+Outflows!V848+Fees!V848+'Ongoing Cash Flows'!V848+'Terminal Value'!V848</f>
        <v>0</v>
      </c>
      <c r="W848" s="9" t="n">
        <f aca="false">+Outflows!W848+Fees!W848+'Ongoing Cash Flows'!W848+'Terminal Value'!W848</f>
        <v>0</v>
      </c>
      <c r="X848" s="9" t="n">
        <f aca="false">+Outflows!X848+Fees!X848+'Ongoing Cash Flows'!X848+'Terminal Value'!X848</f>
        <v>0</v>
      </c>
      <c r="Y848" s="9" t="n">
        <f aca="false">+Outflows!Y848+Fees!Y848+'Ongoing Cash Flows'!Y848+'Terminal Value'!Y848</f>
        <v>0</v>
      </c>
      <c r="Z848" s="9" t="n">
        <f aca="false">+Outflows!Z848+Fees!Z848+'Ongoing Cash Flows'!Z848+'Terminal Value'!Z848</f>
        <v>0</v>
      </c>
      <c r="AA848" s="9" t="n">
        <f aca="false">+Outflows!AA848+Fees!AA848+'Ongoing Cash Flows'!AA848+'Terminal Value'!AA848</f>
        <v>0</v>
      </c>
      <c r="AB848" s="9" t="n">
        <f aca="false">+Outflows!AB848+Fees!AB848+'Ongoing Cash Flows'!AB848+'Terminal Value'!AB848</f>
        <v>0</v>
      </c>
      <c r="AC848" s="9" t="n">
        <f aca="false">+Outflows!AC848+Fees!AC848+'Ongoing Cash Flows'!AC848+'Terminal Value'!AC848</f>
        <v>0</v>
      </c>
      <c r="AD848" s="9" t="n">
        <f aca="false">+Outflows!AD848+Fees!AD848+'Ongoing Cash Flows'!AD848+'Terminal Value'!AD848</f>
        <v>0</v>
      </c>
      <c r="AE848" s="9" t="n">
        <f aca="false">+Outflows!AE848+Fees!AE848+'Ongoing Cash Flows'!AE848+'Terminal Value'!AE848</f>
        <v>0</v>
      </c>
      <c r="AF848" s="9" t="n">
        <f aca="false">+Outflows!AF848+Fees!AF848+'Ongoing Cash Flows'!AF848+'Terminal Value'!AF848</f>
        <v>0</v>
      </c>
      <c r="AG848" s="9" t="n">
        <f aca="false">+Outflows!AG848+Fees!AG848+'Ongoing Cash Flows'!AG848+'Terminal Value'!AG848</f>
        <v>0</v>
      </c>
      <c r="AH848" s="9" t="n">
        <f aca="false">+Outflows!AH848+Fees!AH848+'Ongoing Cash Flows'!AH848+'Terminal Value'!AH848</f>
        <v>0</v>
      </c>
      <c r="AI848" s="9" t="n">
        <f aca="false">+Outflows!AI848+Fees!AI848+'Ongoing Cash Flows'!AI848+'Terminal Value'!AI848</f>
        <v>0</v>
      </c>
      <c r="AJ848" s="9" t="n">
        <f aca="false">+Outflows!AJ848+Fees!AJ848+'Ongoing Cash Flows'!AJ848+'Terminal Value'!AJ848</f>
        <v>0</v>
      </c>
      <c r="AK848" s="9"/>
      <c r="AL848" s="1"/>
      <c r="AM848" s="32"/>
      <c r="AN848" s="33" t="n">
        <f aca="false">IF(ISERROR(XIRR(B848:AJ848,IRRDates)),-1,XIRR(B848:AJ848,IRRDates))</f>
        <v>0.0595062060693933</v>
      </c>
      <c r="AO848" s="9" t="n">
        <f aca="false">SUMPRODUCT(B848:AJ848,PVRf)</f>
        <v>0</v>
      </c>
      <c r="AP848" s="9" t="n">
        <f aca="false">MIN(0,AO848-$AO$1004)^2</f>
        <v>0</v>
      </c>
      <c r="AQ848" s="9" t="n">
        <f aca="false">MAX(0,AO848-$AO$1004)^2</f>
        <v>0</v>
      </c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20"/>
      <c r="CM848" s="20"/>
      <c r="CN848" s="20"/>
      <c r="CO848" s="20"/>
      <c r="CP848" s="20"/>
    </row>
    <row r="849" customFormat="false" ht="11.25" hidden="false" customHeight="false" outlineLevel="0" collapsed="false">
      <c r="A849" s="1" t="n">
        <v>847</v>
      </c>
      <c r="B849" s="9" t="n">
        <f aca="false">+Outflows!B849+Fees!B849+'Ongoing Cash Flows'!B849+'Terminal Value'!B849</f>
        <v>-88461.8401260683</v>
      </c>
      <c r="C849" s="9" t="n">
        <f aca="false">+Outflows!C849+Fees!C849+'Ongoing Cash Flows'!C849+'Terminal Value'!C849</f>
        <v>13993.245585181</v>
      </c>
      <c r="D849" s="9" t="n">
        <f aca="false">+Outflows!D849+Fees!D849+'Ongoing Cash Flows'!D849+'Terminal Value'!D849</f>
        <v>11885.5337509164</v>
      </c>
      <c r="E849" s="9" t="n">
        <f aca="false">+Outflows!E849+Fees!E849+'Ongoing Cash Flows'!E849+'Terminal Value'!E849</f>
        <v>9862.31626956595</v>
      </c>
      <c r="F849" s="9" t="n">
        <f aca="false">+Outflows!F849+Fees!F849+'Ongoing Cash Flows'!F849+'Terminal Value'!F849</f>
        <v>9550.94756509373</v>
      </c>
      <c r="G849" s="9" t="n">
        <f aca="false">+Outflows!G849+Fees!G849+'Ongoing Cash Flows'!G849+'Terminal Value'!G849</f>
        <v>9204.19755299809</v>
      </c>
      <c r="H849" s="9" t="n">
        <f aca="false">+Outflows!H849+Fees!H849+'Ongoing Cash Flows'!H849+'Terminal Value'!H849</f>
        <v>8354.23309303837</v>
      </c>
      <c r="I849" s="9" t="n">
        <f aca="false">+Outflows!I849+Fees!I849+'Ongoing Cash Flows'!I849+'Terminal Value'!I849</f>
        <v>8210.59023318692</v>
      </c>
      <c r="J849" s="9" t="n">
        <f aca="false">+Outflows!J849+Fees!J849+'Ongoing Cash Flows'!J849+'Terminal Value'!J849</f>
        <v>8198.15603065192</v>
      </c>
      <c r="K849" s="9" t="n">
        <f aca="false">+Outflows!K849+Fees!K849+'Ongoing Cash Flows'!K849+'Terminal Value'!K849</f>
        <v>8188.78819838499</v>
      </c>
      <c r="L849" s="9" t="n">
        <f aca="false">+Outflows!L849+Fees!L849+'Ongoing Cash Flows'!L849+'Terminal Value'!L849</f>
        <v>8190.22809577151</v>
      </c>
      <c r="M849" s="9" t="n">
        <f aca="false">+Outflows!M849+Fees!M849+'Ongoing Cash Flows'!M849+'Terminal Value'!M849</f>
        <v>8162.00956408216</v>
      </c>
      <c r="N849" s="9" t="n">
        <f aca="false">+Outflows!N849+Fees!N849+'Ongoing Cash Flows'!N849+'Terminal Value'!N849</f>
        <v>8144.57536323961</v>
      </c>
      <c r="O849" s="9" t="n">
        <f aca="false">+Outflows!O849+Fees!O849+'Ongoing Cash Flows'!O849+'Terminal Value'!O849</f>
        <v>7818.2392469503</v>
      </c>
      <c r="P849" s="9" t="n">
        <f aca="false">+Outflows!P849+Fees!P849+'Ongoing Cash Flows'!P849+'Terminal Value'!P849</f>
        <v>7710.59287771379</v>
      </c>
      <c r="Q849" s="9" t="n">
        <f aca="false">+Outflows!Q849+Fees!Q849+'Ongoing Cash Flows'!Q849+'Terminal Value'!Q849</f>
        <v>7681.8242021227</v>
      </c>
      <c r="R849" s="9" t="n">
        <f aca="false">+Outflows!R849+Fees!R849+'Ongoing Cash Flows'!R849+'Terminal Value'!R849</f>
        <v>1014.62192150995</v>
      </c>
      <c r="S849" s="9" t="n">
        <f aca="false">+Outflows!S849+Fees!S849+'Ongoing Cash Flows'!S849+'Terminal Value'!S849</f>
        <v>0</v>
      </c>
      <c r="T849" s="9" t="n">
        <f aca="false">+Outflows!T849+Fees!T849+'Ongoing Cash Flows'!T849+'Terminal Value'!T849</f>
        <v>0</v>
      </c>
      <c r="U849" s="9" t="n">
        <f aca="false">+Outflows!U849+Fees!U849+'Ongoing Cash Flows'!U849+'Terminal Value'!U849</f>
        <v>0</v>
      </c>
      <c r="V849" s="9" t="n">
        <f aca="false">+Outflows!V849+Fees!V849+'Ongoing Cash Flows'!V849+'Terminal Value'!V849</f>
        <v>0</v>
      </c>
      <c r="W849" s="9" t="n">
        <f aca="false">+Outflows!W849+Fees!W849+'Ongoing Cash Flows'!W849+'Terminal Value'!W849</f>
        <v>0</v>
      </c>
      <c r="X849" s="9" t="n">
        <f aca="false">+Outflows!X849+Fees!X849+'Ongoing Cash Flows'!X849+'Terminal Value'!X849</f>
        <v>0</v>
      </c>
      <c r="Y849" s="9" t="n">
        <f aca="false">+Outflows!Y849+Fees!Y849+'Ongoing Cash Flows'!Y849+'Terminal Value'!Y849</f>
        <v>0</v>
      </c>
      <c r="Z849" s="9" t="n">
        <f aca="false">+Outflows!Z849+Fees!Z849+'Ongoing Cash Flows'!Z849+'Terminal Value'!Z849</f>
        <v>0</v>
      </c>
      <c r="AA849" s="9" t="n">
        <f aca="false">+Outflows!AA849+Fees!AA849+'Ongoing Cash Flows'!AA849+'Terminal Value'!AA849</f>
        <v>0</v>
      </c>
      <c r="AB849" s="9" t="n">
        <f aca="false">+Outflows!AB849+Fees!AB849+'Ongoing Cash Flows'!AB849+'Terminal Value'!AB849</f>
        <v>0</v>
      </c>
      <c r="AC849" s="9" t="n">
        <f aca="false">+Outflows!AC849+Fees!AC849+'Ongoing Cash Flows'!AC849+'Terminal Value'!AC849</f>
        <v>0</v>
      </c>
      <c r="AD849" s="9" t="n">
        <f aca="false">+Outflows!AD849+Fees!AD849+'Ongoing Cash Flows'!AD849+'Terminal Value'!AD849</f>
        <v>0</v>
      </c>
      <c r="AE849" s="9" t="n">
        <f aca="false">+Outflows!AE849+Fees!AE849+'Ongoing Cash Flows'!AE849+'Terminal Value'!AE849</f>
        <v>0</v>
      </c>
      <c r="AF849" s="9" t="n">
        <f aca="false">+Outflows!AF849+Fees!AF849+'Ongoing Cash Flows'!AF849+'Terminal Value'!AF849</f>
        <v>0</v>
      </c>
      <c r="AG849" s="9" t="n">
        <f aca="false">+Outflows!AG849+Fees!AG849+'Ongoing Cash Flows'!AG849+'Terminal Value'!AG849</f>
        <v>0</v>
      </c>
      <c r="AH849" s="9" t="n">
        <f aca="false">+Outflows!AH849+Fees!AH849+'Ongoing Cash Flows'!AH849+'Terminal Value'!AH849</f>
        <v>0</v>
      </c>
      <c r="AI849" s="9" t="n">
        <f aca="false">+Outflows!AI849+Fees!AI849+'Ongoing Cash Flows'!AI849+'Terminal Value'!AI849</f>
        <v>0</v>
      </c>
      <c r="AJ849" s="9" t="n">
        <f aca="false">+Outflows!AJ849+Fees!AJ849+'Ongoing Cash Flows'!AJ849+'Terminal Value'!AJ849</f>
        <v>0</v>
      </c>
      <c r="AK849" s="9"/>
      <c r="AL849" s="1"/>
      <c r="AM849" s="32"/>
      <c r="AN849" s="33" t="n">
        <f aca="false">IF(ISERROR(XIRR(B849:AJ849,IRRDates)),-1,XIRR(B849:AJ849,IRRDates))</f>
        <v>0.0656134632446404</v>
      </c>
      <c r="AO849" s="9" t="n">
        <f aca="false">SUMPRODUCT(B849:AJ849,PVRf)</f>
        <v>0</v>
      </c>
      <c r="AP849" s="9" t="n">
        <f aca="false">MIN(0,AO849-$AO$1004)^2</f>
        <v>0</v>
      </c>
      <c r="AQ849" s="9" t="n">
        <f aca="false">MAX(0,AO849-$AO$1004)^2</f>
        <v>0</v>
      </c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20"/>
      <c r="CM849" s="20"/>
      <c r="CN849" s="20"/>
      <c r="CO849" s="20"/>
      <c r="CP849" s="20"/>
    </row>
    <row r="850" customFormat="false" ht="11.25" hidden="false" customHeight="false" outlineLevel="0" collapsed="false">
      <c r="A850" s="1" t="n">
        <v>848</v>
      </c>
      <c r="B850" s="9" t="n">
        <f aca="false">+Outflows!B850+Fees!B850+'Ongoing Cash Flows'!B850+'Terminal Value'!B850</f>
        <v>-96468.7357009802</v>
      </c>
      <c r="C850" s="9" t="n">
        <f aca="false">+Outflows!C850+Fees!C850+'Ongoing Cash Flows'!C850+'Terminal Value'!C850</f>
        <v>14272.861462308</v>
      </c>
      <c r="D850" s="9" t="n">
        <f aca="false">+Outflows!D850+Fees!D850+'Ongoing Cash Flows'!D850+'Terminal Value'!D850</f>
        <v>12245.3577963465</v>
      </c>
      <c r="E850" s="9" t="n">
        <f aca="false">+Outflows!E850+Fees!E850+'Ongoing Cash Flows'!E850+'Terminal Value'!E850</f>
        <v>10276.3273566213</v>
      </c>
      <c r="F850" s="9" t="n">
        <f aca="false">+Outflows!F850+Fees!F850+'Ongoing Cash Flows'!F850+'Terminal Value'!F850</f>
        <v>9671.39866062473</v>
      </c>
      <c r="G850" s="9" t="n">
        <f aca="false">+Outflows!G850+Fees!G850+'Ongoing Cash Flows'!G850+'Terminal Value'!G850</f>
        <v>9540.41407577296</v>
      </c>
      <c r="H850" s="9" t="n">
        <f aca="false">+Outflows!H850+Fees!H850+'Ongoing Cash Flows'!H850+'Terminal Value'!H850</f>
        <v>8548.17803930883</v>
      </c>
      <c r="I850" s="9" t="n">
        <f aca="false">+Outflows!I850+Fees!I850+'Ongoing Cash Flows'!I850+'Terminal Value'!I850</f>
        <v>8394.26201215893</v>
      </c>
      <c r="J850" s="9" t="n">
        <f aca="false">+Outflows!J850+Fees!J850+'Ongoing Cash Flows'!J850+'Terminal Value'!J850</f>
        <v>8381.82780962395</v>
      </c>
      <c r="K850" s="9" t="n">
        <f aca="false">+Outflows!K850+Fees!K850+'Ongoing Cash Flows'!K850+'Terminal Value'!K850</f>
        <v>8372.77128545696</v>
      </c>
      <c r="L850" s="9" t="n">
        <f aca="false">+Outflows!L850+Fees!L850+'Ongoing Cash Flows'!L850+'Terminal Value'!L850</f>
        <v>8373.89987474353</v>
      </c>
      <c r="M850" s="9" t="n">
        <f aca="false">+Outflows!M850+Fees!M850+'Ongoing Cash Flows'!M850+'Terminal Value'!M850</f>
        <v>8345.99265115414</v>
      </c>
      <c r="N850" s="9" t="n">
        <f aca="false">+Outflows!N850+Fees!N850+'Ongoing Cash Flows'!N850+'Terminal Value'!N850</f>
        <v>8328.24714221163</v>
      </c>
      <c r="O850" s="9" t="n">
        <f aca="false">+Outflows!O850+Fees!O850+'Ongoing Cash Flows'!O850+'Terminal Value'!O850</f>
        <v>8002.22233402227</v>
      </c>
      <c r="P850" s="9" t="n">
        <f aca="false">+Outflows!P850+Fees!P850+'Ongoing Cash Flows'!P850+'Terminal Value'!P850</f>
        <v>7894.26465668581</v>
      </c>
      <c r="Q850" s="9" t="n">
        <f aca="false">+Outflows!Q850+Fees!Q850+'Ongoing Cash Flows'!Q850+'Terminal Value'!Q850</f>
        <v>7865.80728919468</v>
      </c>
      <c r="R850" s="9" t="n">
        <f aca="false">+Outflows!R850+Fees!R850+'Ongoing Cash Flows'!R850+'Terminal Value'!R850</f>
        <v>1106.45781099596</v>
      </c>
      <c r="S850" s="9" t="n">
        <f aca="false">+Outflows!S850+Fees!S850+'Ongoing Cash Flows'!S850+'Terminal Value'!S850</f>
        <v>0</v>
      </c>
      <c r="T850" s="9" t="n">
        <f aca="false">+Outflows!T850+Fees!T850+'Ongoing Cash Flows'!T850+'Terminal Value'!T850</f>
        <v>0</v>
      </c>
      <c r="U850" s="9" t="n">
        <f aca="false">+Outflows!U850+Fees!U850+'Ongoing Cash Flows'!U850+'Terminal Value'!U850</f>
        <v>0</v>
      </c>
      <c r="V850" s="9" t="n">
        <f aca="false">+Outflows!V850+Fees!V850+'Ongoing Cash Flows'!V850+'Terminal Value'!V850</f>
        <v>0</v>
      </c>
      <c r="W850" s="9" t="n">
        <f aca="false">+Outflows!W850+Fees!W850+'Ongoing Cash Flows'!W850+'Terminal Value'!W850</f>
        <v>0</v>
      </c>
      <c r="X850" s="9" t="n">
        <f aca="false">+Outflows!X850+Fees!X850+'Ongoing Cash Flows'!X850+'Terminal Value'!X850</f>
        <v>0</v>
      </c>
      <c r="Y850" s="9" t="n">
        <f aca="false">+Outflows!Y850+Fees!Y850+'Ongoing Cash Flows'!Y850+'Terminal Value'!Y850</f>
        <v>0</v>
      </c>
      <c r="Z850" s="9" t="n">
        <f aca="false">+Outflows!Z850+Fees!Z850+'Ongoing Cash Flows'!Z850+'Terminal Value'!Z850</f>
        <v>0</v>
      </c>
      <c r="AA850" s="9" t="n">
        <f aca="false">+Outflows!AA850+Fees!AA850+'Ongoing Cash Flows'!AA850+'Terminal Value'!AA850</f>
        <v>0</v>
      </c>
      <c r="AB850" s="9" t="n">
        <f aca="false">+Outflows!AB850+Fees!AB850+'Ongoing Cash Flows'!AB850+'Terminal Value'!AB850</f>
        <v>0</v>
      </c>
      <c r="AC850" s="9" t="n">
        <f aca="false">+Outflows!AC850+Fees!AC850+'Ongoing Cash Flows'!AC850+'Terminal Value'!AC850</f>
        <v>0</v>
      </c>
      <c r="AD850" s="9" t="n">
        <f aca="false">+Outflows!AD850+Fees!AD850+'Ongoing Cash Flows'!AD850+'Terminal Value'!AD850</f>
        <v>0</v>
      </c>
      <c r="AE850" s="9" t="n">
        <f aca="false">+Outflows!AE850+Fees!AE850+'Ongoing Cash Flows'!AE850+'Terminal Value'!AE850</f>
        <v>0</v>
      </c>
      <c r="AF850" s="9" t="n">
        <f aca="false">+Outflows!AF850+Fees!AF850+'Ongoing Cash Flows'!AF850+'Terminal Value'!AF850</f>
        <v>0</v>
      </c>
      <c r="AG850" s="9" t="n">
        <f aca="false">+Outflows!AG850+Fees!AG850+'Ongoing Cash Flows'!AG850+'Terminal Value'!AG850</f>
        <v>0</v>
      </c>
      <c r="AH850" s="9" t="n">
        <f aca="false">+Outflows!AH850+Fees!AH850+'Ongoing Cash Flows'!AH850+'Terminal Value'!AH850</f>
        <v>0</v>
      </c>
      <c r="AI850" s="9" t="n">
        <f aca="false">+Outflows!AI850+Fees!AI850+'Ongoing Cash Flows'!AI850+'Terminal Value'!AI850</f>
        <v>0</v>
      </c>
      <c r="AJ850" s="9" t="n">
        <f aca="false">+Outflows!AJ850+Fees!AJ850+'Ongoing Cash Flows'!AJ850+'Terminal Value'!AJ850</f>
        <v>0</v>
      </c>
      <c r="AK850" s="9"/>
      <c r="AL850" s="1"/>
      <c r="AM850" s="32"/>
      <c r="AN850" s="33" t="n">
        <f aca="false">IF(ISERROR(XIRR(B850:AJ850,IRRDates)),-1,XIRR(B850:AJ850,IRRDates))</f>
        <v>0.0552168538562838</v>
      </c>
      <c r="AO850" s="9" t="n">
        <f aca="false">SUMPRODUCT(B850:AJ850,PVRf)</f>
        <v>0</v>
      </c>
      <c r="AP850" s="9" t="n">
        <f aca="false">MIN(0,AO850-$AO$1004)^2</f>
        <v>0</v>
      </c>
      <c r="AQ850" s="9" t="n">
        <f aca="false">MAX(0,AO850-$AO$1004)^2</f>
        <v>0</v>
      </c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20"/>
      <c r="CM850" s="20"/>
      <c r="CN850" s="20"/>
      <c r="CO850" s="20"/>
      <c r="CP850" s="20"/>
    </row>
    <row r="851" customFormat="false" ht="11.25" hidden="false" customHeight="false" outlineLevel="0" collapsed="false">
      <c r="A851" s="1" t="n">
        <v>849</v>
      </c>
      <c r="B851" s="9" t="n">
        <f aca="false">+Outflows!B851+Fees!B851+'Ongoing Cash Flows'!B851+'Terminal Value'!B851</f>
        <v>-89266.8321348945</v>
      </c>
      <c r="C851" s="9" t="n">
        <f aca="false">+Outflows!C851+Fees!C851+'Ongoing Cash Flows'!C851+'Terminal Value'!C851</f>
        <v>14028.2768491653</v>
      </c>
      <c r="D851" s="9" t="n">
        <f aca="false">+Outflows!D851+Fees!D851+'Ongoing Cash Flows'!D851+'Terminal Value'!D851</f>
        <v>11934.1718516023</v>
      </c>
      <c r="E851" s="9" t="n">
        <f aca="false">+Outflows!E851+Fees!E851+'Ongoing Cash Flows'!E851+'Terminal Value'!E851</f>
        <v>9875.33023617421</v>
      </c>
      <c r="F851" s="9" t="n">
        <f aca="false">+Outflows!F851+Fees!F851+'Ongoing Cash Flows'!F851+'Terminal Value'!F851</f>
        <v>9568.1946741582</v>
      </c>
      <c r="G851" s="9" t="n">
        <f aca="false">+Outflows!G851+Fees!G851+'Ongoing Cash Flows'!G851+'Terminal Value'!G851</f>
        <v>9351.66484560961</v>
      </c>
      <c r="H851" s="9" t="n">
        <f aca="false">+Outflows!H851+Fees!H851+'Ongoing Cash Flows'!H851+'Terminal Value'!H851</f>
        <v>8373.73180267424</v>
      </c>
      <c r="I851" s="9" t="n">
        <f aca="false">+Outflows!I851+Fees!I851+'Ongoing Cash Flows'!I851+'Terminal Value'!I851</f>
        <v>8229.05610587578</v>
      </c>
      <c r="J851" s="9" t="n">
        <f aca="false">+Outflows!J851+Fees!J851+'Ongoing Cash Flows'!J851+'Terminal Value'!J851</f>
        <v>8216.62190334079</v>
      </c>
      <c r="K851" s="9" t="n">
        <f aca="false">+Outflows!K851+Fees!K851+'Ongoing Cash Flows'!K851+'Terminal Value'!K851</f>
        <v>8207.28536916316</v>
      </c>
      <c r="L851" s="9" t="n">
        <f aca="false">+Outflows!L851+Fees!L851+'Ongoing Cash Flows'!L851+'Terminal Value'!L851</f>
        <v>8208.69396846038</v>
      </c>
      <c r="M851" s="9" t="n">
        <f aca="false">+Outflows!M851+Fees!M851+'Ongoing Cash Flows'!M851+'Terminal Value'!M851</f>
        <v>8180.50673486033</v>
      </c>
      <c r="N851" s="9" t="n">
        <f aca="false">+Outflows!N851+Fees!N851+'Ongoing Cash Flows'!N851+'Terminal Value'!N851</f>
        <v>8163.04123592847</v>
      </c>
      <c r="O851" s="9" t="n">
        <f aca="false">+Outflows!O851+Fees!O851+'Ongoing Cash Flows'!O851+'Terminal Value'!O851</f>
        <v>7836.73641772847</v>
      </c>
      <c r="P851" s="9" t="n">
        <f aca="false">+Outflows!P851+Fees!P851+'Ongoing Cash Flows'!P851+'Terminal Value'!P851</f>
        <v>7729.05875040265</v>
      </c>
      <c r="Q851" s="9" t="n">
        <f aca="false">+Outflows!Q851+Fees!Q851+'Ongoing Cash Flows'!Q851+'Terminal Value'!Q851</f>
        <v>7700.32137290087</v>
      </c>
      <c r="R851" s="9" t="n">
        <f aca="false">+Outflows!R851+Fees!R851+'Ongoing Cash Flows'!R851+'Terminal Value'!R851</f>
        <v>1023.85485785439</v>
      </c>
      <c r="S851" s="9" t="n">
        <f aca="false">+Outflows!S851+Fees!S851+'Ongoing Cash Flows'!S851+'Terminal Value'!S851</f>
        <v>0</v>
      </c>
      <c r="T851" s="9" t="n">
        <f aca="false">+Outflows!T851+Fees!T851+'Ongoing Cash Flows'!T851+'Terminal Value'!T851</f>
        <v>0</v>
      </c>
      <c r="U851" s="9" t="n">
        <f aca="false">+Outflows!U851+Fees!U851+'Ongoing Cash Flows'!U851+'Terminal Value'!U851</f>
        <v>0</v>
      </c>
      <c r="V851" s="9" t="n">
        <f aca="false">+Outflows!V851+Fees!V851+'Ongoing Cash Flows'!V851+'Terminal Value'!V851</f>
        <v>0</v>
      </c>
      <c r="W851" s="9" t="n">
        <f aca="false">+Outflows!W851+Fees!W851+'Ongoing Cash Flows'!W851+'Terminal Value'!W851</f>
        <v>0</v>
      </c>
      <c r="X851" s="9" t="n">
        <f aca="false">+Outflows!X851+Fees!X851+'Ongoing Cash Flows'!X851+'Terminal Value'!X851</f>
        <v>0</v>
      </c>
      <c r="Y851" s="9" t="n">
        <f aca="false">+Outflows!Y851+Fees!Y851+'Ongoing Cash Flows'!Y851+'Terminal Value'!Y851</f>
        <v>0</v>
      </c>
      <c r="Z851" s="9" t="n">
        <f aca="false">+Outflows!Z851+Fees!Z851+'Ongoing Cash Flows'!Z851+'Terminal Value'!Z851</f>
        <v>0</v>
      </c>
      <c r="AA851" s="9" t="n">
        <f aca="false">+Outflows!AA851+Fees!AA851+'Ongoing Cash Flows'!AA851+'Terminal Value'!AA851</f>
        <v>0</v>
      </c>
      <c r="AB851" s="9" t="n">
        <f aca="false">+Outflows!AB851+Fees!AB851+'Ongoing Cash Flows'!AB851+'Terminal Value'!AB851</f>
        <v>0</v>
      </c>
      <c r="AC851" s="9" t="n">
        <f aca="false">+Outflows!AC851+Fees!AC851+'Ongoing Cash Flows'!AC851+'Terminal Value'!AC851</f>
        <v>0</v>
      </c>
      <c r="AD851" s="9" t="n">
        <f aca="false">+Outflows!AD851+Fees!AD851+'Ongoing Cash Flows'!AD851+'Terminal Value'!AD851</f>
        <v>0</v>
      </c>
      <c r="AE851" s="9" t="n">
        <f aca="false">+Outflows!AE851+Fees!AE851+'Ongoing Cash Flows'!AE851+'Terminal Value'!AE851</f>
        <v>0</v>
      </c>
      <c r="AF851" s="9" t="n">
        <f aca="false">+Outflows!AF851+Fees!AF851+'Ongoing Cash Flows'!AF851+'Terminal Value'!AF851</f>
        <v>0</v>
      </c>
      <c r="AG851" s="9" t="n">
        <f aca="false">+Outflows!AG851+Fees!AG851+'Ongoing Cash Flows'!AG851+'Terminal Value'!AG851</f>
        <v>0</v>
      </c>
      <c r="AH851" s="9" t="n">
        <f aca="false">+Outflows!AH851+Fees!AH851+'Ongoing Cash Flows'!AH851+'Terminal Value'!AH851</f>
        <v>0</v>
      </c>
      <c r="AI851" s="9" t="n">
        <f aca="false">+Outflows!AI851+Fees!AI851+'Ongoing Cash Flows'!AI851+'Terminal Value'!AI851</f>
        <v>0</v>
      </c>
      <c r="AJ851" s="9" t="n">
        <f aca="false">+Outflows!AJ851+Fees!AJ851+'Ongoing Cash Flows'!AJ851+'Terminal Value'!AJ851</f>
        <v>0</v>
      </c>
      <c r="AK851" s="9"/>
      <c r="AL851" s="1"/>
      <c r="AM851" s="32"/>
      <c r="AN851" s="33" t="n">
        <f aca="false">IF(ISERROR(XIRR(B851:AJ851,IRRDates)),-1,XIRR(B851:AJ851,IRRDates))</f>
        <v>0.064651247538282</v>
      </c>
      <c r="AO851" s="9" t="n">
        <f aca="false">SUMPRODUCT(B851:AJ851,PVRf)</f>
        <v>0</v>
      </c>
      <c r="AP851" s="9" t="n">
        <f aca="false">MIN(0,AO851-$AO$1004)^2</f>
        <v>0</v>
      </c>
      <c r="AQ851" s="9" t="n">
        <f aca="false">MAX(0,AO851-$AO$1004)^2</f>
        <v>0</v>
      </c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20"/>
      <c r="CM851" s="20"/>
      <c r="CN851" s="20"/>
      <c r="CO851" s="20"/>
      <c r="CP851" s="20"/>
    </row>
    <row r="852" customFormat="false" ht="11.25" hidden="false" customHeight="false" outlineLevel="0" collapsed="false">
      <c r="A852" s="1" t="n">
        <v>850</v>
      </c>
      <c r="B852" s="9" t="n">
        <f aca="false">+Outflows!B852+Fees!B852+'Ongoing Cash Flows'!B852+'Terminal Value'!B852</f>
        <v>-95420.3219817767</v>
      </c>
      <c r="C852" s="9" t="n">
        <f aca="false">+Outflows!C852+Fees!C852+'Ongoing Cash Flows'!C852+'Terminal Value'!C852</f>
        <v>14141.2314784542</v>
      </c>
      <c r="D852" s="9" t="n">
        <f aca="false">+Outflows!D852+Fees!D852+'Ongoing Cash Flows'!D852+'Terminal Value'!D852</f>
        <v>12181.153980317</v>
      </c>
      <c r="E852" s="9" t="n">
        <f aca="false">+Outflows!E852+Fees!E852+'Ongoing Cash Flows'!E852+'Terminal Value'!E852</f>
        <v>10120.5550515827</v>
      </c>
      <c r="F852" s="9" t="n">
        <f aca="false">+Outflows!F852+Fees!F852+'Ongoing Cash Flows'!F852+'Terminal Value'!F852</f>
        <v>9852.21196291895</v>
      </c>
      <c r="G852" s="9" t="n">
        <f aca="false">+Outflows!G852+Fees!G852+'Ongoing Cash Flows'!G852+'Terminal Value'!G852</f>
        <v>9394.58628360925</v>
      </c>
      <c r="H852" s="9" t="n">
        <f aca="false">+Outflows!H852+Fees!H852+'Ongoing Cash Flows'!H852+'Terminal Value'!H852</f>
        <v>8522.78311058299</v>
      </c>
      <c r="I852" s="9" t="n">
        <f aca="false">+Outflows!I852+Fees!I852+'Ongoing Cash Flows'!I852+'Terminal Value'!I852</f>
        <v>8370.21224017138</v>
      </c>
      <c r="J852" s="9" t="n">
        <f aca="false">+Outflows!J852+Fees!J852+'Ongoing Cash Flows'!J852+'Terminal Value'!J852</f>
        <v>8357.77803763639</v>
      </c>
      <c r="K852" s="9" t="n">
        <f aca="false">+Outflows!K852+Fees!K852+'Ongoing Cash Flows'!K852+'Terminal Value'!K852</f>
        <v>8348.680751144</v>
      </c>
      <c r="L852" s="9" t="n">
        <f aca="false">+Outflows!L852+Fees!L852+'Ongoing Cash Flows'!L852+'Terminal Value'!L852</f>
        <v>8349.85010275598</v>
      </c>
      <c r="M852" s="9" t="n">
        <f aca="false">+Outflows!M852+Fees!M852+'Ongoing Cash Flows'!M852+'Terminal Value'!M852</f>
        <v>8321.90211684118</v>
      </c>
      <c r="N852" s="9" t="n">
        <f aca="false">+Outflows!N852+Fees!N852+'Ongoing Cash Flows'!N852+'Terminal Value'!N852</f>
        <v>8304.19737022407</v>
      </c>
      <c r="O852" s="9" t="n">
        <f aca="false">+Outflows!O852+Fees!O852+'Ongoing Cash Flows'!O852+'Terminal Value'!O852</f>
        <v>7978.13179970932</v>
      </c>
      <c r="P852" s="9" t="n">
        <f aca="false">+Outflows!P852+Fees!P852+'Ongoing Cash Flows'!P852+'Terminal Value'!P852</f>
        <v>7870.21488469825</v>
      </c>
      <c r="Q852" s="9" t="n">
        <f aca="false">+Outflows!Q852+Fees!Q852+'Ongoing Cash Flows'!Q852+'Terminal Value'!Q852</f>
        <v>7841.71675488172</v>
      </c>
      <c r="R852" s="9" t="n">
        <f aca="false">+Outflows!R852+Fees!R852+'Ongoing Cash Flows'!R852+'Terminal Value'!R852</f>
        <v>1094.43292500219</v>
      </c>
      <c r="S852" s="9" t="n">
        <f aca="false">+Outflows!S852+Fees!S852+'Ongoing Cash Flows'!S852+'Terminal Value'!S852</f>
        <v>0</v>
      </c>
      <c r="T852" s="9" t="n">
        <f aca="false">+Outflows!T852+Fees!T852+'Ongoing Cash Flows'!T852+'Terminal Value'!T852</f>
        <v>0</v>
      </c>
      <c r="U852" s="9" t="n">
        <f aca="false">+Outflows!U852+Fees!U852+'Ongoing Cash Flows'!U852+'Terminal Value'!U852</f>
        <v>0</v>
      </c>
      <c r="V852" s="9" t="n">
        <f aca="false">+Outflows!V852+Fees!V852+'Ongoing Cash Flows'!V852+'Terminal Value'!V852</f>
        <v>0</v>
      </c>
      <c r="W852" s="9" t="n">
        <f aca="false">+Outflows!W852+Fees!W852+'Ongoing Cash Flows'!W852+'Terminal Value'!W852</f>
        <v>0</v>
      </c>
      <c r="X852" s="9" t="n">
        <f aca="false">+Outflows!X852+Fees!X852+'Ongoing Cash Flows'!X852+'Terminal Value'!X852</f>
        <v>0</v>
      </c>
      <c r="Y852" s="9" t="n">
        <f aca="false">+Outflows!Y852+Fees!Y852+'Ongoing Cash Flows'!Y852+'Terminal Value'!Y852</f>
        <v>0</v>
      </c>
      <c r="Z852" s="9" t="n">
        <f aca="false">+Outflows!Z852+Fees!Z852+'Ongoing Cash Flows'!Z852+'Terminal Value'!Z852</f>
        <v>0</v>
      </c>
      <c r="AA852" s="9" t="n">
        <f aca="false">+Outflows!AA852+Fees!AA852+'Ongoing Cash Flows'!AA852+'Terminal Value'!AA852</f>
        <v>0</v>
      </c>
      <c r="AB852" s="9" t="n">
        <f aca="false">+Outflows!AB852+Fees!AB852+'Ongoing Cash Flows'!AB852+'Terminal Value'!AB852</f>
        <v>0</v>
      </c>
      <c r="AC852" s="9" t="n">
        <f aca="false">+Outflows!AC852+Fees!AC852+'Ongoing Cash Flows'!AC852+'Terminal Value'!AC852</f>
        <v>0</v>
      </c>
      <c r="AD852" s="9" t="n">
        <f aca="false">+Outflows!AD852+Fees!AD852+'Ongoing Cash Flows'!AD852+'Terminal Value'!AD852</f>
        <v>0</v>
      </c>
      <c r="AE852" s="9" t="n">
        <f aca="false">+Outflows!AE852+Fees!AE852+'Ongoing Cash Flows'!AE852+'Terminal Value'!AE852</f>
        <v>0</v>
      </c>
      <c r="AF852" s="9" t="n">
        <f aca="false">+Outflows!AF852+Fees!AF852+'Ongoing Cash Flows'!AF852+'Terminal Value'!AF852</f>
        <v>0</v>
      </c>
      <c r="AG852" s="9" t="n">
        <f aca="false">+Outflows!AG852+Fees!AG852+'Ongoing Cash Flows'!AG852+'Terminal Value'!AG852</f>
        <v>0</v>
      </c>
      <c r="AH852" s="9" t="n">
        <f aca="false">+Outflows!AH852+Fees!AH852+'Ongoing Cash Flows'!AH852+'Terminal Value'!AH852</f>
        <v>0</v>
      </c>
      <c r="AI852" s="9" t="n">
        <f aca="false">+Outflows!AI852+Fees!AI852+'Ongoing Cash Flows'!AI852+'Terminal Value'!AI852</f>
        <v>0</v>
      </c>
      <c r="AJ852" s="9" t="n">
        <f aca="false">+Outflows!AJ852+Fees!AJ852+'Ongoing Cash Flows'!AJ852+'Terminal Value'!AJ852</f>
        <v>0</v>
      </c>
      <c r="AK852" s="9"/>
      <c r="AL852" s="1"/>
      <c r="AM852" s="32"/>
      <c r="AN852" s="33" t="n">
        <f aca="false">IF(ISERROR(XIRR(B852:AJ852,IRRDates)),-1,XIRR(B852:AJ852,IRRDates))</f>
        <v>0.0562985319918776</v>
      </c>
      <c r="AO852" s="9" t="n">
        <f aca="false">SUMPRODUCT(B852:AJ852,PVRf)</f>
        <v>0</v>
      </c>
      <c r="AP852" s="9" t="n">
        <f aca="false">MIN(0,AO852-$AO$1004)^2</f>
        <v>0</v>
      </c>
      <c r="AQ852" s="9" t="n">
        <f aca="false">MAX(0,AO852-$AO$1004)^2</f>
        <v>0</v>
      </c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20"/>
      <c r="CM852" s="20"/>
      <c r="CN852" s="20"/>
      <c r="CO852" s="20"/>
      <c r="CP852" s="20"/>
    </row>
    <row r="853" customFormat="false" ht="11.25" hidden="false" customHeight="false" outlineLevel="0" collapsed="false">
      <c r="A853" s="1" t="n">
        <v>851</v>
      </c>
      <c r="B853" s="9" t="n">
        <f aca="false">+Outflows!B853+Fees!B853+'Ongoing Cash Flows'!B853+'Terminal Value'!B853</f>
        <v>-89649.877398624</v>
      </c>
      <c r="C853" s="9" t="n">
        <f aca="false">+Outflows!C853+Fees!C853+'Ongoing Cash Flows'!C853+'Terminal Value'!C853</f>
        <v>14035.5311788262</v>
      </c>
      <c r="D853" s="9" t="n">
        <f aca="false">+Outflows!D853+Fees!D853+'Ongoing Cash Flows'!D853+'Terminal Value'!D853</f>
        <v>12019.5546490208</v>
      </c>
      <c r="E853" s="9" t="n">
        <f aca="false">+Outflows!E853+Fees!E853+'Ongoing Cash Flows'!E853+'Terminal Value'!E853</f>
        <v>9968.82592038226</v>
      </c>
      <c r="F853" s="9" t="n">
        <f aca="false">+Outflows!F853+Fees!F853+'Ongoing Cash Flows'!F853+'Terminal Value'!F853</f>
        <v>9435.28460128614</v>
      </c>
      <c r="G853" s="9" t="n">
        <f aca="false">+Outflows!G853+Fees!G853+'Ongoing Cash Flows'!G853+'Terminal Value'!G853</f>
        <v>9346.82354000616</v>
      </c>
      <c r="H853" s="9" t="n">
        <f aca="false">+Outflows!H853+Fees!H853+'Ongoing Cash Flows'!H853+'Terminal Value'!H853</f>
        <v>8383.01001698316</v>
      </c>
      <c r="I853" s="9" t="n">
        <f aca="false">+Outflows!I853+Fees!I853+'Ongoing Cash Flows'!I853+'Terminal Value'!I853</f>
        <v>8237.84285778953</v>
      </c>
      <c r="J853" s="9" t="n">
        <f aca="false">+Outflows!J853+Fees!J853+'Ongoing Cash Flows'!J853+'Terminal Value'!J853</f>
        <v>8225.40865525454</v>
      </c>
      <c r="K853" s="9" t="n">
        <f aca="false">+Outflows!K853+Fees!K853+'Ongoing Cash Flows'!K853+'Terminal Value'!K853</f>
        <v>8216.08701387676</v>
      </c>
      <c r="L853" s="9" t="n">
        <f aca="false">+Outflows!L853+Fees!L853+'Ongoing Cash Flows'!L853+'Terminal Value'!L853</f>
        <v>8217.48072037413</v>
      </c>
      <c r="M853" s="9" t="n">
        <f aca="false">+Outflows!M853+Fees!M853+'Ongoing Cash Flows'!M853+'Terminal Value'!M853</f>
        <v>8189.30837957393</v>
      </c>
      <c r="N853" s="9" t="n">
        <f aca="false">+Outflows!N853+Fees!N853+'Ongoing Cash Flows'!N853+'Terminal Value'!N853</f>
        <v>8171.82798784222</v>
      </c>
      <c r="O853" s="9" t="n">
        <f aca="false">+Outflows!O853+Fees!O853+'Ongoing Cash Flows'!O853+'Terminal Value'!O853</f>
        <v>7845.53806244207</v>
      </c>
      <c r="P853" s="9" t="n">
        <f aca="false">+Outflows!P853+Fees!P853+'Ongoing Cash Flows'!P853+'Terminal Value'!P853</f>
        <v>7737.8455023164</v>
      </c>
      <c r="Q853" s="9" t="n">
        <f aca="false">+Outflows!Q853+Fees!Q853+'Ongoing Cash Flows'!Q853+'Terminal Value'!Q853</f>
        <v>7709.12301761447</v>
      </c>
      <c r="R853" s="9" t="n">
        <f aca="false">+Outflows!R853+Fees!R853+'Ongoing Cash Flows'!R853+'Terminal Value'!R853</f>
        <v>1028.24823381126</v>
      </c>
      <c r="S853" s="9" t="n">
        <f aca="false">+Outflows!S853+Fees!S853+'Ongoing Cash Flows'!S853+'Terminal Value'!S853</f>
        <v>0</v>
      </c>
      <c r="T853" s="9" t="n">
        <f aca="false">+Outflows!T853+Fees!T853+'Ongoing Cash Flows'!T853+'Terminal Value'!T853</f>
        <v>0</v>
      </c>
      <c r="U853" s="9" t="n">
        <f aca="false">+Outflows!U853+Fees!U853+'Ongoing Cash Flows'!U853+'Terminal Value'!U853</f>
        <v>0</v>
      </c>
      <c r="V853" s="9" t="n">
        <f aca="false">+Outflows!V853+Fees!V853+'Ongoing Cash Flows'!V853+'Terminal Value'!V853</f>
        <v>0</v>
      </c>
      <c r="W853" s="9" t="n">
        <f aca="false">+Outflows!W853+Fees!W853+'Ongoing Cash Flows'!W853+'Terminal Value'!W853</f>
        <v>0</v>
      </c>
      <c r="X853" s="9" t="n">
        <f aca="false">+Outflows!X853+Fees!X853+'Ongoing Cash Flows'!X853+'Terminal Value'!X853</f>
        <v>0</v>
      </c>
      <c r="Y853" s="9" t="n">
        <f aca="false">+Outflows!Y853+Fees!Y853+'Ongoing Cash Flows'!Y853+'Terminal Value'!Y853</f>
        <v>0</v>
      </c>
      <c r="Z853" s="9" t="n">
        <f aca="false">+Outflows!Z853+Fees!Z853+'Ongoing Cash Flows'!Z853+'Terminal Value'!Z853</f>
        <v>0</v>
      </c>
      <c r="AA853" s="9" t="n">
        <f aca="false">+Outflows!AA853+Fees!AA853+'Ongoing Cash Flows'!AA853+'Terminal Value'!AA853</f>
        <v>0</v>
      </c>
      <c r="AB853" s="9" t="n">
        <f aca="false">+Outflows!AB853+Fees!AB853+'Ongoing Cash Flows'!AB853+'Terminal Value'!AB853</f>
        <v>0</v>
      </c>
      <c r="AC853" s="9" t="n">
        <f aca="false">+Outflows!AC853+Fees!AC853+'Ongoing Cash Flows'!AC853+'Terminal Value'!AC853</f>
        <v>0</v>
      </c>
      <c r="AD853" s="9" t="n">
        <f aca="false">+Outflows!AD853+Fees!AD853+'Ongoing Cash Flows'!AD853+'Terminal Value'!AD853</f>
        <v>0</v>
      </c>
      <c r="AE853" s="9" t="n">
        <f aca="false">+Outflows!AE853+Fees!AE853+'Ongoing Cash Flows'!AE853+'Terminal Value'!AE853</f>
        <v>0</v>
      </c>
      <c r="AF853" s="9" t="n">
        <f aca="false">+Outflows!AF853+Fees!AF853+'Ongoing Cash Flows'!AF853+'Terminal Value'!AF853</f>
        <v>0</v>
      </c>
      <c r="AG853" s="9" t="n">
        <f aca="false">+Outflows!AG853+Fees!AG853+'Ongoing Cash Flows'!AG853+'Terminal Value'!AG853</f>
        <v>0</v>
      </c>
      <c r="AH853" s="9" t="n">
        <f aca="false">+Outflows!AH853+Fees!AH853+'Ongoing Cash Flows'!AH853+'Terminal Value'!AH853</f>
        <v>0</v>
      </c>
      <c r="AI853" s="9" t="n">
        <f aca="false">+Outflows!AI853+Fees!AI853+'Ongoing Cash Flows'!AI853+'Terminal Value'!AI853</f>
        <v>0</v>
      </c>
      <c r="AJ853" s="9" t="n">
        <f aca="false">+Outflows!AJ853+Fees!AJ853+'Ongoing Cash Flows'!AJ853+'Terminal Value'!AJ853</f>
        <v>0</v>
      </c>
      <c r="AK853" s="9"/>
      <c r="AL853" s="1"/>
      <c r="AM853" s="32"/>
      <c r="AN853" s="33" t="n">
        <f aca="false">IF(ISERROR(XIRR(B853:AJ853,IRRDates)),-1,XIRR(B853:AJ853,IRRDates))</f>
        <v>0.0641097254909115</v>
      </c>
      <c r="AO853" s="9" t="n">
        <f aca="false">SUMPRODUCT(B853:AJ853,PVRf)</f>
        <v>0</v>
      </c>
      <c r="AP853" s="9" t="n">
        <f aca="false">MIN(0,AO853-$AO$1004)^2</f>
        <v>0</v>
      </c>
      <c r="AQ853" s="9" t="n">
        <f aca="false">MAX(0,AO853-$AO$1004)^2</f>
        <v>0</v>
      </c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20"/>
      <c r="CM853" s="20"/>
      <c r="CN853" s="20"/>
      <c r="CO853" s="20"/>
      <c r="CP853" s="20"/>
    </row>
    <row r="854" customFormat="false" ht="11.25" hidden="false" customHeight="false" outlineLevel="0" collapsed="false">
      <c r="A854" s="1" t="n">
        <v>852</v>
      </c>
      <c r="B854" s="9" t="n">
        <f aca="false">+Outflows!B854+Fees!B854+'Ongoing Cash Flows'!B854+'Terminal Value'!B854</f>
        <v>-87510.6859823552</v>
      </c>
      <c r="C854" s="9" t="n">
        <f aca="false">+Outflows!C854+Fees!C854+'Ongoing Cash Flows'!C854+'Terminal Value'!C854</f>
        <v>13994.5992818289</v>
      </c>
      <c r="D854" s="9" t="n">
        <f aca="false">+Outflows!D854+Fees!D854+'Ongoing Cash Flows'!D854+'Terminal Value'!D854</f>
        <v>11807.0520970199</v>
      </c>
      <c r="E854" s="9" t="n">
        <f aca="false">+Outflows!E854+Fees!E854+'Ongoing Cash Flows'!E854+'Terminal Value'!E854</f>
        <v>9933.54626321154</v>
      </c>
      <c r="F854" s="9" t="n">
        <f aca="false">+Outflows!F854+Fees!F854+'Ongoing Cash Flows'!F854+'Terminal Value'!F854</f>
        <v>9477.22424600197</v>
      </c>
      <c r="G854" s="9" t="n">
        <f aca="false">+Outflows!G854+Fees!G854+'Ongoing Cash Flows'!G854+'Terminal Value'!G854</f>
        <v>9235.48901570357</v>
      </c>
      <c r="H854" s="9" t="n">
        <f aca="false">+Outflows!H854+Fees!H854+'Ongoing Cash Flows'!H854+'Terminal Value'!H854</f>
        <v>8331.19400909236</v>
      </c>
      <c r="I854" s="9" t="n">
        <f aca="false">+Outflows!I854+Fees!I854+'Ongoing Cash Flows'!I854+'Terminal Value'!I854</f>
        <v>8188.77151805345</v>
      </c>
      <c r="J854" s="9" t="n">
        <f aca="false">+Outflows!J854+Fees!J854+'Ongoing Cash Flows'!J854+'Terminal Value'!J854</f>
        <v>8176.33731551846</v>
      </c>
      <c r="K854" s="9" t="n">
        <f aca="false">+Outflows!K854+Fees!K854+'Ongoing Cash Flows'!K854+'Terminal Value'!K854</f>
        <v>8166.93250237842</v>
      </c>
      <c r="L854" s="9" t="n">
        <f aca="false">+Outflows!L854+Fees!L854+'Ongoing Cash Flows'!L854+'Terminal Value'!L854</f>
        <v>8168.40938063805</v>
      </c>
      <c r="M854" s="9" t="n">
        <f aca="false">+Outflows!M854+Fees!M854+'Ongoing Cash Flows'!M854+'Terminal Value'!M854</f>
        <v>8140.1538680756</v>
      </c>
      <c r="N854" s="9" t="n">
        <f aca="false">+Outflows!N854+Fees!N854+'Ongoing Cash Flows'!N854+'Terminal Value'!N854</f>
        <v>8122.75664810615</v>
      </c>
      <c r="O854" s="9" t="n">
        <f aca="false">+Outflows!O854+Fees!O854+'Ongoing Cash Flows'!O854+'Terminal Value'!O854</f>
        <v>7796.38355094373</v>
      </c>
      <c r="P854" s="9" t="n">
        <f aca="false">+Outflows!P854+Fees!P854+'Ongoing Cash Flows'!P854+'Terminal Value'!P854</f>
        <v>7688.77416258033</v>
      </c>
      <c r="Q854" s="9" t="n">
        <f aca="false">+Outflows!Q854+Fees!Q854+'Ongoing Cash Flows'!Q854+'Terminal Value'!Q854</f>
        <v>7659.96850611614</v>
      </c>
      <c r="R854" s="9" t="n">
        <f aca="false">+Outflows!R854+Fees!R854+'Ongoing Cash Flows'!R854+'Terminal Value'!R854</f>
        <v>1003.71256394322</v>
      </c>
      <c r="S854" s="9" t="n">
        <f aca="false">+Outflows!S854+Fees!S854+'Ongoing Cash Flows'!S854+'Terminal Value'!S854</f>
        <v>0</v>
      </c>
      <c r="T854" s="9" t="n">
        <f aca="false">+Outflows!T854+Fees!T854+'Ongoing Cash Flows'!T854+'Terminal Value'!T854</f>
        <v>0</v>
      </c>
      <c r="U854" s="9" t="n">
        <f aca="false">+Outflows!U854+Fees!U854+'Ongoing Cash Flows'!U854+'Terminal Value'!U854</f>
        <v>0</v>
      </c>
      <c r="V854" s="9" t="n">
        <f aca="false">+Outflows!V854+Fees!V854+'Ongoing Cash Flows'!V854+'Terminal Value'!V854</f>
        <v>0</v>
      </c>
      <c r="W854" s="9" t="n">
        <f aca="false">+Outflows!W854+Fees!W854+'Ongoing Cash Flows'!W854+'Terminal Value'!W854</f>
        <v>0</v>
      </c>
      <c r="X854" s="9" t="n">
        <f aca="false">+Outflows!X854+Fees!X854+'Ongoing Cash Flows'!X854+'Terminal Value'!X854</f>
        <v>0</v>
      </c>
      <c r="Y854" s="9" t="n">
        <f aca="false">+Outflows!Y854+Fees!Y854+'Ongoing Cash Flows'!Y854+'Terminal Value'!Y854</f>
        <v>0</v>
      </c>
      <c r="Z854" s="9" t="n">
        <f aca="false">+Outflows!Z854+Fees!Z854+'Ongoing Cash Flows'!Z854+'Terminal Value'!Z854</f>
        <v>0</v>
      </c>
      <c r="AA854" s="9" t="n">
        <f aca="false">+Outflows!AA854+Fees!AA854+'Ongoing Cash Flows'!AA854+'Terminal Value'!AA854</f>
        <v>0</v>
      </c>
      <c r="AB854" s="9" t="n">
        <f aca="false">+Outflows!AB854+Fees!AB854+'Ongoing Cash Flows'!AB854+'Terminal Value'!AB854</f>
        <v>0</v>
      </c>
      <c r="AC854" s="9" t="n">
        <f aca="false">+Outflows!AC854+Fees!AC854+'Ongoing Cash Flows'!AC854+'Terminal Value'!AC854</f>
        <v>0</v>
      </c>
      <c r="AD854" s="9" t="n">
        <f aca="false">+Outflows!AD854+Fees!AD854+'Ongoing Cash Flows'!AD854+'Terminal Value'!AD854</f>
        <v>0</v>
      </c>
      <c r="AE854" s="9" t="n">
        <f aca="false">+Outflows!AE854+Fees!AE854+'Ongoing Cash Flows'!AE854+'Terminal Value'!AE854</f>
        <v>0</v>
      </c>
      <c r="AF854" s="9" t="n">
        <f aca="false">+Outflows!AF854+Fees!AF854+'Ongoing Cash Flows'!AF854+'Terminal Value'!AF854</f>
        <v>0</v>
      </c>
      <c r="AG854" s="9" t="n">
        <f aca="false">+Outflows!AG854+Fees!AG854+'Ongoing Cash Flows'!AG854+'Terminal Value'!AG854</f>
        <v>0</v>
      </c>
      <c r="AH854" s="9" t="n">
        <f aca="false">+Outflows!AH854+Fees!AH854+'Ongoing Cash Flows'!AH854+'Terminal Value'!AH854</f>
        <v>0</v>
      </c>
      <c r="AI854" s="9" t="n">
        <f aca="false">+Outflows!AI854+Fees!AI854+'Ongoing Cash Flows'!AI854+'Terminal Value'!AI854</f>
        <v>0</v>
      </c>
      <c r="AJ854" s="9" t="n">
        <f aca="false">+Outflows!AJ854+Fees!AJ854+'Ongoing Cash Flows'!AJ854+'Terminal Value'!AJ854</f>
        <v>0</v>
      </c>
      <c r="AK854" s="9"/>
      <c r="AL854" s="1"/>
      <c r="AM854" s="32"/>
      <c r="AN854" s="33" t="n">
        <f aca="false">IF(ISERROR(XIRR(B854:AJ854,IRRDates)),-1,XIRR(B854:AJ854,IRRDates))</f>
        <v>0.0671668756916943</v>
      </c>
      <c r="AO854" s="9" t="n">
        <f aca="false">SUMPRODUCT(B854:AJ854,PVRf)</f>
        <v>0</v>
      </c>
      <c r="AP854" s="9" t="n">
        <f aca="false">MIN(0,AO854-$AO$1004)^2</f>
        <v>0</v>
      </c>
      <c r="AQ854" s="9" t="n">
        <f aca="false">MAX(0,AO854-$AO$1004)^2</f>
        <v>0</v>
      </c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20"/>
      <c r="CM854" s="20"/>
      <c r="CN854" s="20"/>
      <c r="CO854" s="20"/>
      <c r="CP854" s="20"/>
    </row>
    <row r="855" customFormat="false" ht="11.25" hidden="false" customHeight="false" outlineLevel="0" collapsed="false">
      <c r="A855" s="1" t="n">
        <v>853</v>
      </c>
      <c r="B855" s="9" t="n">
        <f aca="false">+Outflows!B855+Fees!B855+'Ongoing Cash Flows'!B855+'Terminal Value'!B855</f>
        <v>-86990.9600119716</v>
      </c>
      <c r="C855" s="9" t="n">
        <f aca="false">+Outflows!C855+Fees!C855+'Ongoing Cash Flows'!C855+'Terminal Value'!C855</f>
        <v>13955.0746212371</v>
      </c>
      <c r="D855" s="9" t="n">
        <f aca="false">+Outflows!D855+Fees!D855+'Ongoing Cash Flows'!D855+'Terminal Value'!D855</f>
        <v>11829.3847414896</v>
      </c>
      <c r="E855" s="9" t="n">
        <f aca="false">+Outflows!E855+Fees!E855+'Ongoing Cash Flows'!E855+'Terminal Value'!E855</f>
        <v>9944.92385569656</v>
      </c>
      <c r="F855" s="9" t="n">
        <f aca="false">+Outflows!F855+Fees!F855+'Ongoing Cash Flows'!F855+'Terminal Value'!F855</f>
        <v>9537.52043580562</v>
      </c>
      <c r="G855" s="9" t="n">
        <f aca="false">+Outflows!G855+Fees!G855+'Ongoing Cash Flows'!G855+'Terminal Value'!G855</f>
        <v>9191.94341026371</v>
      </c>
      <c r="H855" s="9" t="n">
        <f aca="false">+Outflows!H855+Fees!H855+'Ongoing Cash Flows'!H855+'Terminal Value'!H855</f>
        <v>8318.6050819035</v>
      </c>
      <c r="I855" s="9" t="n">
        <f aca="false">+Outflows!I855+Fees!I855+'Ongoing Cash Flows'!I855+'Terminal Value'!I855</f>
        <v>8176.84942007363</v>
      </c>
      <c r="J855" s="9" t="n">
        <f aca="false">+Outflows!J855+Fees!J855+'Ongoing Cash Flows'!J855+'Terminal Value'!J855</f>
        <v>8164.41521753864</v>
      </c>
      <c r="K855" s="9" t="n">
        <f aca="false">+Outflows!K855+Fees!K855+'Ongoing Cash Flows'!K855+'Terminal Value'!K855</f>
        <v>8154.99019745287</v>
      </c>
      <c r="L855" s="9" t="n">
        <f aca="false">+Outflows!L855+Fees!L855+'Ongoing Cash Flows'!L855+'Terminal Value'!L855</f>
        <v>8156.48728265823</v>
      </c>
      <c r="M855" s="9" t="n">
        <f aca="false">+Outflows!M855+Fees!M855+'Ongoing Cash Flows'!M855+'Terminal Value'!M855</f>
        <v>8128.21156315004</v>
      </c>
      <c r="N855" s="9" t="n">
        <f aca="false">+Outflows!N855+Fees!N855+'Ongoing Cash Flows'!N855+'Terminal Value'!N855</f>
        <v>8110.83455012632</v>
      </c>
      <c r="O855" s="9" t="n">
        <f aca="false">+Outflows!O855+Fees!O855+'Ongoing Cash Flows'!O855+'Terminal Value'!O855</f>
        <v>7784.44124601818</v>
      </c>
      <c r="P855" s="9" t="n">
        <f aca="false">+Outflows!P855+Fees!P855+'Ongoing Cash Flows'!P855+'Terminal Value'!P855</f>
        <v>7676.8520646005</v>
      </c>
      <c r="Q855" s="9" t="n">
        <f aca="false">+Outflows!Q855+Fees!Q855+'Ongoing Cash Flows'!Q855+'Terminal Value'!Q855</f>
        <v>7648.02620119058</v>
      </c>
      <c r="R855" s="9" t="n">
        <f aca="false">+Outflows!R855+Fees!R855+'Ongoing Cash Flows'!R855+'Terminal Value'!R855</f>
        <v>997.75151495331</v>
      </c>
      <c r="S855" s="9" t="n">
        <f aca="false">+Outflows!S855+Fees!S855+'Ongoing Cash Flows'!S855+'Terminal Value'!S855</f>
        <v>0</v>
      </c>
      <c r="T855" s="9" t="n">
        <f aca="false">+Outflows!T855+Fees!T855+'Ongoing Cash Flows'!T855+'Terminal Value'!T855</f>
        <v>0</v>
      </c>
      <c r="U855" s="9" t="n">
        <f aca="false">+Outflows!U855+Fees!U855+'Ongoing Cash Flows'!U855+'Terminal Value'!U855</f>
        <v>0</v>
      </c>
      <c r="V855" s="9" t="n">
        <f aca="false">+Outflows!V855+Fees!V855+'Ongoing Cash Flows'!V855+'Terminal Value'!V855</f>
        <v>0</v>
      </c>
      <c r="W855" s="9" t="n">
        <f aca="false">+Outflows!W855+Fees!W855+'Ongoing Cash Flows'!W855+'Terminal Value'!W855</f>
        <v>0</v>
      </c>
      <c r="X855" s="9" t="n">
        <f aca="false">+Outflows!X855+Fees!X855+'Ongoing Cash Flows'!X855+'Terminal Value'!X855</f>
        <v>0</v>
      </c>
      <c r="Y855" s="9" t="n">
        <f aca="false">+Outflows!Y855+Fees!Y855+'Ongoing Cash Flows'!Y855+'Terminal Value'!Y855</f>
        <v>0</v>
      </c>
      <c r="Z855" s="9" t="n">
        <f aca="false">+Outflows!Z855+Fees!Z855+'Ongoing Cash Flows'!Z855+'Terminal Value'!Z855</f>
        <v>0</v>
      </c>
      <c r="AA855" s="9" t="n">
        <f aca="false">+Outflows!AA855+Fees!AA855+'Ongoing Cash Flows'!AA855+'Terminal Value'!AA855</f>
        <v>0</v>
      </c>
      <c r="AB855" s="9" t="n">
        <f aca="false">+Outflows!AB855+Fees!AB855+'Ongoing Cash Flows'!AB855+'Terminal Value'!AB855</f>
        <v>0</v>
      </c>
      <c r="AC855" s="9" t="n">
        <f aca="false">+Outflows!AC855+Fees!AC855+'Ongoing Cash Flows'!AC855+'Terminal Value'!AC855</f>
        <v>0</v>
      </c>
      <c r="AD855" s="9" t="n">
        <f aca="false">+Outflows!AD855+Fees!AD855+'Ongoing Cash Flows'!AD855+'Terminal Value'!AD855</f>
        <v>0</v>
      </c>
      <c r="AE855" s="9" t="n">
        <f aca="false">+Outflows!AE855+Fees!AE855+'Ongoing Cash Flows'!AE855+'Terminal Value'!AE855</f>
        <v>0</v>
      </c>
      <c r="AF855" s="9" t="n">
        <f aca="false">+Outflows!AF855+Fees!AF855+'Ongoing Cash Flows'!AF855+'Terminal Value'!AF855</f>
        <v>0</v>
      </c>
      <c r="AG855" s="9" t="n">
        <f aca="false">+Outflows!AG855+Fees!AG855+'Ongoing Cash Flows'!AG855+'Terminal Value'!AG855</f>
        <v>0</v>
      </c>
      <c r="AH855" s="9" t="n">
        <f aca="false">+Outflows!AH855+Fees!AH855+'Ongoing Cash Flows'!AH855+'Terminal Value'!AH855</f>
        <v>0</v>
      </c>
      <c r="AI855" s="9" t="n">
        <f aca="false">+Outflows!AI855+Fees!AI855+'Ongoing Cash Flows'!AI855+'Terminal Value'!AI855</f>
        <v>0</v>
      </c>
      <c r="AJ855" s="9" t="n">
        <f aca="false">+Outflows!AJ855+Fees!AJ855+'Ongoing Cash Flows'!AJ855+'Terminal Value'!AJ855</f>
        <v>0</v>
      </c>
      <c r="AK855" s="9"/>
      <c r="AL855" s="1"/>
      <c r="AM855" s="32"/>
      <c r="AN855" s="33" t="n">
        <f aca="false">IF(ISERROR(XIRR(B855:AJ855,IRRDates)),-1,XIRR(B855:AJ855,IRRDates))</f>
        <v>0.0680896852043317</v>
      </c>
      <c r="AO855" s="9" t="n">
        <f aca="false">SUMPRODUCT(B855:AJ855,PVRf)</f>
        <v>0</v>
      </c>
      <c r="AP855" s="9" t="n">
        <f aca="false">MIN(0,AO855-$AO$1004)^2</f>
        <v>0</v>
      </c>
      <c r="AQ855" s="9" t="n">
        <f aca="false">MAX(0,AO855-$AO$1004)^2</f>
        <v>0</v>
      </c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20"/>
      <c r="CM855" s="20"/>
      <c r="CN855" s="20"/>
      <c r="CO855" s="20"/>
      <c r="CP855" s="20"/>
    </row>
    <row r="856" customFormat="false" ht="11.25" hidden="false" customHeight="false" outlineLevel="0" collapsed="false">
      <c r="A856" s="1" t="n">
        <v>854</v>
      </c>
      <c r="B856" s="9" t="n">
        <f aca="false">+Outflows!B856+Fees!B856+'Ongoing Cash Flows'!B856+'Terminal Value'!B856</f>
        <v>-87496.4887731878</v>
      </c>
      <c r="C856" s="9" t="n">
        <f aca="false">+Outflows!C856+Fees!C856+'Ongoing Cash Flows'!C856+'Terminal Value'!C856</f>
        <v>13969.7599826447</v>
      </c>
      <c r="D856" s="9" t="n">
        <f aca="false">+Outflows!D856+Fees!D856+'Ongoing Cash Flows'!D856+'Terminal Value'!D856</f>
        <v>11848.4531291164</v>
      </c>
      <c r="E856" s="9" t="n">
        <f aca="false">+Outflows!E856+Fees!E856+'Ongoing Cash Flows'!E856+'Terminal Value'!E856</f>
        <v>9849.86386915301</v>
      </c>
      <c r="F856" s="9" t="n">
        <f aca="false">+Outflows!F856+Fees!F856+'Ongoing Cash Flows'!F856+'Terminal Value'!F856</f>
        <v>9491.94862654772</v>
      </c>
      <c r="G856" s="9" t="n">
        <f aca="false">+Outflows!G856+Fees!G856+'Ongoing Cash Flows'!G856+'Terminal Value'!G856</f>
        <v>9166.50729434596</v>
      </c>
      <c r="H856" s="9" t="n">
        <f aca="false">+Outflows!H856+Fees!H856+'Ongoing Cash Flows'!H856+'Terminal Value'!H856</f>
        <v>8330.85012088458</v>
      </c>
      <c r="I856" s="9" t="n">
        <f aca="false">+Outflows!I856+Fees!I856+'Ongoing Cash Flows'!I856+'Terminal Value'!I856</f>
        <v>8188.44584543292</v>
      </c>
      <c r="J856" s="9" t="n">
        <f aca="false">+Outflows!J856+Fees!J856+'Ongoing Cash Flows'!J856+'Terminal Value'!J856</f>
        <v>8176.01164289793</v>
      </c>
      <c r="K856" s="9" t="n">
        <f aca="false">+Outflows!K856+Fees!K856+'Ongoing Cash Flows'!K856+'Terminal Value'!K856</f>
        <v>8166.60627777039</v>
      </c>
      <c r="L856" s="9" t="n">
        <f aca="false">+Outflows!L856+Fees!L856+'Ongoing Cash Flows'!L856+'Terminal Value'!L856</f>
        <v>8168.08370801752</v>
      </c>
      <c r="M856" s="9" t="n">
        <f aca="false">+Outflows!M856+Fees!M856+'Ongoing Cash Flows'!M856+'Terminal Value'!M856</f>
        <v>8139.82764346757</v>
      </c>
      <c r="N856" s="9" t="n">
        <f aca="false">+Outflows!N856+Fees!N856+'Ongoing Cash Flows'!N856+'Terminal Value'!N856</f>
        <v>8122.43097548561</v>
      </c>
      <c r="O856" s="9" t="n">
        <f aca="false">+Outflows!O856+Fees!O856+'Ongoing Cash Flows'!O856+'Terminal Value'!O856</f>
        <v>7796.05732633571</v>
      </c>
      <c r="P856" s="9" t="n">
        <f aca="false">+Outflows!P856+Fees!P856+'Ongoing Cash Flows'!P856+'Terminal Value'!P856</f>
        <v>7688.44848995979</v>
      </c>
      <c r="Q856" s="9" t="n">
        <f aca="false">+Outflows!Q856+Fees!Q856+'Ongoing Cash Flows'!Q856+'Terminal Value'!Q856</f>
        <v>7659.64228150811</v>
      </c>
      <c r="R856" s="9" t="n">
        <f aca="false">+Outflows!R856+Fees!R856+'Ongoing Cash Flows'!R856+'Terminal Value'!R856</f>
        <v>1003.54972763296</v>
      </c>
      <c r="S856" s="9" t="n">
        <f aca="false">+Outflows!S856+Fees!S856+'Ongoing Cash Flows'!S856+'Terminal Value'!S856</f>
        <v>0</v>
      </c>
      <c r="T856" s="9" t="n">
        <f aca="false">+Outflows!T856+Fees!T856+'Ongoing Cash Flows'!T856+'Terminal Value'!T856</f>
        <v>0</v>
      </c>
      <c r="U856" s="9" t="n">
        <f aca="false">+Outflows!U856+Fees!U856+'Ongoing Cash Flows'!U856+'Terminal Value'!U856</f>
        <v>0</v>
      </c>
      <c r="V856" s="9" t="n">
        <f aca="false">+Outflows!V856+Fees!V856+'Ongoing Cash Flows'!V856+'Terminal Value'!V856</f>
        <v>0</v>
      </c>
      <c r="W856" s="9" t="n">
        <f aca="false">+Outflows!W856+Fees!W856+'Ongoing Cash Flows'!W856+'Terminal Value'!W856</f>
        <v>0</v>
      </c>
      <c r="X856" s="9" t="n">
        <f aca="false">+Outflows!X856+Fees!X856+'Ongoing Cash Flows'!X856+'Terminal Value'!X856</f>
        <v>0</v>
      </c>
      <c r="Y856" s="9" t="n">
        <f aca="false">+Outflows!Y856+Fees!Y856+'Ongoing Cash Flows'!Y856+'Terminal Value'!Y856</f>
        <v>0</v>
      </c>
      <c r="Z856" s="9" t="n">
        <f aca="false">+Outflows!Z856+Fees!Z856+'Ongoing Cash Flows'!Z856+'Terminal Value'!Z856</f>
        <v>0</v>
      </c>
      <c r="AA856" s="9" t="n">
        <f aca="false">+Outflows!AA856+Fees!AA856+'Ongoing Cash Flows'!AA856+'Terminal Value'!AA856</f>
        <v>0</v>
      </c>
      <c r="AB856" s="9" t="n">
        <f aca="false">+Outflows!AB856+Fees!AB856+'Ongoing Cash Flows'!AB856+'Terminal Value'!AB856</f>
        <v>0</v>
      </c>
      <c r="AC856" s="9" t="n">
        <f aca="false">+Outflows!AC856+Fees!AC856+'Ongoing Cash Flows'!AC856+'Terminal Value'!AC856</f>
        <v>0</v>
      </c>
      <c r="AD856" s="9" t="n">
        <f aca="false">+Outflows!AD856+Fees!AD856+'Ongoing Cash Flows'!AD856+'Terminal Value'!AD856</f>
        <v>0</v>
      </c>
      <c r="AE856" s="9" t="n">
        <f aca="false">+Outflows!AE856+Fees!AE856+'Ongoing Cash Flows'!AE856+'Terminal Value'!AE856</f>
        <v>0</v>
      </c>
      <c r="AF856" s="9" t="n">
        <f aca="false">+Outflows!AF856+Fees!AF856+'Ongoing Cash Flows'!AF856+'Terminal Value'!AF856</f>
        <v>0</v>
      </c>
      <c r="AG856" s="9" t="n">
        <f aca="false">+Outflows!AG856+Fees!AG856+'Ongoing Cash Flows'!AG856+'Terminal Value'!AG856</f>
        <v>0</v>
      </c>
      <c r="AH856" s="9" t="n">
        <f aca="false">+Outflows!AH856+Fees!AH856+'Ongoing Cash Flows'!AH856+'Terminal Value'!AH856</f>
        <v>0</v>
      </c>
      <c r="AI856" s="9" t="n">
        <f aca="false">+Outflows!AI856+Fees!AI856+'Ongoing Cash Flows'!AI856+'Terminal Value'!AI856</f>
        <v>0</v>
      </c>
      <c r="AJ856" s="9" t="n">
        <f aca="false">+Outflows!AJ856+Fees!AJ856+'Ongoing Cash Flows'!AJ856+'Terminal Value'!AJ856</f>
        <v>0</v>
      </c>
      <c r="AK856" s="9"/>
      <c r="AL856" s="1"/>
      <c r="AM856" s="32"/>
      <c r="AN856" s="33" t="n">
        <f aca="false">IF(ISERROR(XIRR(B856:AJ856,IRRDates)),-1,XIRR(B856:AJ856,IRRDates))</f>
        <v>0.0670046769045019</v>
      </c>
      <c r="AO856" s="9" t="n">
        <f aca="false">SUMPRODUCT(B856:AJ856,PVRf)</f>
        <v>0</v>
      </c>
      <c r="AP856" s="9" t="n">
        <f aca="false">MIN(0,AO856-$AO$1004)^2</f>
        <v>0</v>
      </c>
      <c r="AQ856" s="9" t="n">
        <f aca="false">MAX(0,AO856-$AO$1004)^2</f>
        <v>0</v>
      </c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20"/>
      <c r="CM856" s="20"/>
      <c r="CN856" s="20"/>
      <c r="CO856" s="20"/>
      <c r="CP856" s="20"/>
    </row>
    <row r="857" customFormat="false" ht="11.25" hidden="false" customHeight="false" outlineLevel="0" collapsed="false">
      <c r="A857" s="1" t="n">
        <v>855</v>
      </c>
      <c r="B857" s="9" t="n">
        <f aca="false">+Outflows!B857+Fees!B857+'Ongoing Cash Flows'!B857+'Terminal Value'!B857</f>
        <v>-91641.2925340148</v>
      </c>
      <c r="C857" s="9" t="n">
        <f aca="false">+Outflows!C857+Fees!C857+'Ongoing Cash Flows'!C857+'Terminal Value'!C857</f>
        <v>14043.270383943</v>
      </c>
      <c r="D857" s="9" t="n">
        <f aca="false">+Outflows!D857+Fees!D857+'Ongoing Cash Flows'!D857+'Terminal Value'!D857</f>
        <v>12062.1193861238</v>
      </c>
      <c r="E857" s="9" t="n">
        <f aca="false">+Outflows!E857+Fees!E857+'Ongoing Cash Flows'!E857+'Terminal Value'!E857</f>
        <v>10027.747326264</v>
      </c>
      <c r="F857" s="9" t="n">
        <f aca="false">+Outflows!F857+Fees!F857+'Ongoing Cash Flows'!F857+'Terminal Value'!F857</f>
        <v>9751.1795918968</v>
      </c>
      <c r="G857" s="9" t="n">
        <f aca="false">+Outflows!G857+Fees!G857+'Ongoing Cash Flows'!G857+'Terminal Value'!G857</f>
        <v>9221.0153505582</v>
      </c>
      <c r="H857" s="9" t="n">
        <f aca="false">+Outflows!H857+Fees!H857+'Ongoing Cash Flows'!H857+'Terminal Value'!H857</f>
        <v>8431.24655233223</v>
      </c>
      <c r="I857" s="9" t="n">
        <f aca="false">+Outflows!I857+Fees!I857+'Ongoing Cash Flows'!I857+'Terminal Value'!I857</f>
        <v>8283.52432786328</v>
      </c>
      <c r="J857" s="9" t="n">
        <f aca="false">+Outflows!J857+Fees!J857+'Ongoing Cash Flows'!J857+'Terminal Value'!J857</f>
        <v>8271.09012532829</v>
      </c>
      <c r="K857" s="9" t="n">
        <f aca="false">+Outflows!K857+Fees!K857+'Ongoing Cash Flows'!K857+'Terminal Value'!K857</f>
        <v>8261.84591017098</v>
      </c>
      <c r="L857" s="9" t="n">
        <f aca="false">+Outflows!L857+Fees!L857+'Ongoing Cash Flows'!L857+'Terminal Value'!L857</f>
        <v>8263.16219044788</v>
      </c>
      <c r="M857" s="9" t="n">
        <f aca="false">+Outflows!M857+Fees!M857+'Ongoing Cash Flows'!M857+'Terminal Value'!M857</f>
        <v>8235.06727586815</v>
      </c>
      <c r="N857" s="9" t="n">
        <f aca="false">+Outflows!N857+Fees!N857+'Ongoing Cash Flows'!N857+'Terminal Value'!N857</f>
        <v>8217.50945791597</v>
      </c>
      <c r="O857" s="9" t="n">
        <f aca="false">+Outflows!O857+Fees!O857+'Ongoing Cash Flows'!O857+'Terminal Value'!O857</f>
        <v>7891.29695873629</v>
      </c>
      <c r="P857" s="9" t="n">
        <f aca="false">+Outflows!P857+Fees!P857+'Ongoing Cash Flows'!P857+'Terminal Value'!P857</f>
        <v>7783.52697239015</v>
      </c>
      <c r="Q857" s="9" t="n">
        <f aca="false">+Outflows!Q857+Fees!Q857+'Ongoing Cash Flows'!Q857+'Terminal Value'!Q857</f>
        <v>7754.88191390869</v>
      </c>
      <c r="R857" s="9" t="n">
        <f aca="false">+Outflows!R857+Fees!R857+'Ongoing Cash Flows'!R857+'Terminal Value'!R857</f>
        <v>1051.08896884814</v>
      </c>
      <c r="S857" s="9" t="n">
        <f aca="false">+Outflows!S857+Fees!S857+'Ongoing Cash Flows'!S857+'Terminal Value'!S857</f>
        <v>0</v>
      </c>
      <c r="T857" s="9" t="n">
        <f aca="false">+Outflows!T857+Fees!T857+'Ongoing Cash Flows'!T857+'Terminal Value'!T857</f>
        <v>0</v>
      </c>
      <c r="U857" s="9" t="n">
        <f aca="false">+Outflows!U857+Fees!U857+'Ongoing Cash Flows'!U857+'Terminal Value'!U857</f>
        <v>0</v>
      </c>
      <c r="V857" s="9" t="n">
        <f aca="false">+Outflows!V857+Fees!V857+'Ongoing Cash Flows'!V857+'Terminal Value'!V857</f>
        <v>0</v>
      </c>
      <c r="W857" s="9" t="n">
        <f aca="false">+Outflows!W857+Fees!W857+'Ongoing Cash Flows'!W857+'Terminal Value'!W857</f>
        <v>0</v>
      </c>
      <c r="X857" s="9" t="n">
        <f aca="false">+Outflows!X857+Fees!X857+'Ongoing Cash Flows'!X857+'Terminal Value'!X857</f>
        <v>0</v>
      </c>
      <c r="Y857" s="9" t="n">
        <f aca="false">+Outflows!Y857+Fees!Y857+'Ongoing Cash Flows'!Y857+'Terminal Value'!Y857</f>
        <v>0</v>
      </c>
      <c r="Z857" s="9" t="n">
        <f aca="false">+Outflows!Z857+Fees!Z857+'Ongoing Cash Flows'!Z857+'Terminal Value'!Z857</f>
        <v>0</v>
      </c>
      <c r="AA857" s="9" t="n">
        <f aca="false">+Outflows!AA857+Fees!AA857+'Ongoing Cash Flows'!AA857+'Terminal Value'!AA857</f>
        <v>0</v>
      </c>
      <c r="AB857" s="9" t="n">
        <f aca="false">+Outflows!AB857+Fees!AB857+'Ongoing Cash Flows'!AB857+'Terminal Value'!AB857</f>
        <v>0</v>
      </c>
      <c r="AC857" s="9" t="n">
        <f aca="false">+Outflows!AC857+Fees!AC857+'Ongoing Cash Flows'!AC857+'Terminal Value'!AC857</f>
        <v>0</v>
      </c>
      <c r="AD857" s="9" t="n">
        <f aca="false">+Outflows!AD857+Fees!AD857+'Ongoing Cash Flows'!AD857+'Terminal Value'!AD857</f>
        <v>0</v>
      </c>
      <c r="AE857" s="9" t="n">
        <f aca="false">+Outflows!AE857+Fees!AE857+'Ongoing Cash Flows'!AE857+'Terminal Value'!AE857</f>
        <v>0</v>
      </c>
      <c r="AF857" s="9" t="n">
        <f aca="false">+Outflows!AF857+Fees!AF857+'Ongoing Cash Flows'!AF857+'Terminal Value'!AF857</f>
        <v>0</v>
      </c>
      <c r="AG857" s="9" t="n">
        <f aca="false">+Outflows!AG857+Fees!AG857+'Ongoing Cash Flows'!AG857+'Terminal Value'!AG857</f>
        <v>0</v>
      </c>
      <c r="AH857" s="9" t="n">
        <f aca="false">+Outflows!AH857+Fees!AH857+'Ongoing Cash Flows'!AH857+'Terminal Value'!AH857</f>
        <v>0</v>
      </c>
      <c r="AI857" s="9" t="n">
        <f aca="false">+Outflows!AI857+Fees!AI857+'Ongoing Cash Flows'!AI857+'Terminal Value'!AI857</f>
        <v>0</v>
      </c>
      <c r="AJ857" s="9" t="n">
        <f aca="false">+Outflows!AJ857+Fees!AJ857+'Ongoing Cash Flows'!AJ857+'Terminal Value'!AJ857</f>
        <v>0</v>
      </c>
      <c r="AK857" s="9"/>
      <c r="AL857" s="1"/>
      <c r="AM857" s="32"/>
      <c r="AN857" s="33" t="n">
        <f aca="false">IF(ISERROR(XIRR(B857:AJ857,IRRDates)),-1,XIRR(B857:AJ857,IRRDates))</f>
        <v>0.0613098391371763</v>
      </c>
      <c r="AO857" s="9" t="n">
        <f aca="false">SUMPRODUCT(B857:AJ857,PVRf)</f>
        <v>0</v>
      </c>
      <c r="AP857" s="9" t="n">
        <f aca="false">MIN(0,AO857-$AO$1004)^2</f>
        <v>0</v>
      </c>
      <c r="AQ857" s="9" t="n">
        <f aca="false">MAX(0,AO857-$AO$1004)^2</f>
        <v>0</v>
      </c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20"/>
      <c r="CM857" s="20"/>
      <c r="CN857" s="20"/>
      <c r="CO857" s="20"/>
      <c r="CP857" s="20"/>
    </row>
    <row r="858" customFormat="false" ht="11.25" hidden="false" customHeight="false" outlineLevel="0" collapsed="false">
      <c r="A858" s="1" t="n">
        <v>856</v>
      </c>
      <c r="B858" s="9" t="n">
        <f aca="false">+Outflows!B858+Fees!B858+'Ongoing Cash Flows'!B858+'Terminal Value'!B858</f>
        <v>-93039.7541249077</v>
      </c>
      <c r="C858" s="9" t="n">
        <f aca="false">+Outflows!C858+Fees!C858+'Ongoing Cash Flows'!C858+'Terminal Value'!C858</f>
        <v>14153.1044245861</v>
      </c>
      <c r="D858" s="9" t="n">
        <f aca="false">+Outflows!D858+Fees!D858+'Ongoing Cash Flows'!D858+'Terminal Value'!D858</f>
        <v>12095.7985584006</v>
      </c>
      <c r="E858" s="9" t="n">
        <f aca="false">+Outflows!E858+Fees!E858+'Ongoing Cash Flows'!E858+'Terminal Value'!E858</f>
        <v>10054.8512555075</v>
      </c>
      <c r="F858" s="9" t="n">
        <f aca="false">+Outflows!F858+Fees!F858+'Ongoing Cash Flows'!F858+'Terminal Value'!F858</f>
        <v>9592.92635320443</v>
      </c>
      <c r="G858" s="9" t="n">
        <f aca="false">+Outflows!G858+Fees!G858+'Ongoing Cash Flows'!G858+'Terminal Value'!G858</f>
        <v>9481.19665611837</v>
      </c>
      <c r="H858" s="9" t="n">
        <f aca="false">+Outflows!H858+Fees!H858+'Ongoing Cash Flows'!H858+'Terminal Value'!H858</f>
        <v>8465.12042461762</v>
      </c>
      <c r="I858" s="9" t="n">
        <f aca="false">+Outflows!I858+Fees!I858+'Ongoing Cash Flows'!I858+'Terminal Value'!I858</f>
        <v>8315.60391798909</v>
      </c>
      <c r="J858" s="9" t="n">
        <f aca="false">+Outflows!J858+Fees!J858+'Ongoing Cash Flows'!J858+'Terminal Value'!J858</f>
        <v>8303.1697154541</v>
      </c>
      <c r="K858" s="9" t="n">
        <f aca="false">+Outflows!K858+Fees!K858+'Ongoing Cash Flows'!K858+'Terminal Value'!K858</f>
        <v>8293.97987248344</v>
      </c>
      <c r="L858" s="9" t="n">
        <f aca="false">+Outflows!L858+Fees!L858+'Ongoing Cash Flows'!L858+'Terminal Value'!L858</f>
        <v>8295.24178057369</v>
      </c>
      <c r="M858" s="9" t="n">
        <f aca="false">+Outflows!M858+Fees!M858+'Ongoing Cash Flows'!M858+'Terminal Value'!M858</f>
        <v>8267.20123818062</v>
      </c>
      <c r="N858" s="9" t="n">
        <f aca="false">+Outflows!N858+Fees!N858+'Ongoing Cash Flows'!N858+'Terminal Value'!N858</f>
        <v>8249.58904804178</v>
      </c>
      <c r="O858" s="9" t="n">
        <f aca="false">+Outflows!O858+Fees!O858+'Ongoing Cash Flows'!O858+'Terminal Value'!O858</f>
        <v>7923.43092104875</v>
      </c>
      <c r="P858" s="9" t="n">
        <f aca="false">+Outflows!P858+Fees!P858+'Ongoing Cash Flows'!P858+'Terminal Value'!P858</f>
        <v>7815.60656251596</v>
      </c>
      <c r="Q858" s="9" t="n">
        <f aca="false">+Outflows!Q858+Fees!Q858+'Ongoing Cash Flows'!Q858+'Terminal Value'!Q858</f>
        <v>7787.01587622116</v>
      </c>
      <c r="R858" s="9" t="n">
        <f aca="false">+Outflows!R858+Fees!R858+'Ongoing Cash Flows'!R858+'Terminal Value'!R858</f>
        <v>1067.12876391104</v>
      </c>
      <c r="S858" s="9" t="n">
        <f aca="false">+Outflows!S858+Fees!S858+'Ongoing Cash Flows'!S858+'Terminal Value'!S858</f>
        <v>0</v>
      </c>
      <c r="T858" s="9" t="n">
        <f aca="false">+Outflows!T858+Fees!T858+'Ongoing Cash Flows'!T858+'Terminal Value'!T858</f>
        <v>0</v>
      </c>
      <c r="U858" s="9" t="n">
        <f aca="false">+Outflows!U858+Fees!U858+'Ongoing Cash Flows'!U858+'Terminal Value'!U858</f>
        <v>0</v>
      </c>
      <c r="V858" s="9" t="n">
        <f aca="false">+Outflows!V858+Fees!V858+'Ongoing Cash Flows'!V858+'Terminal Value'!V858</f>
        <v>0</v>
      </c>
      <c r="W858" s="9" t="n">
        <f aca="false">+Outflows!W858+Fees!W858+'Ongoing Cash Flows'!W858+'Terminal Value'!W858</f>
        <v>0</v>
      </c>
      <c r="X858" s="9" t="n">
        <f aca="false">+Outflows!X858+Fees!X858+'Ongoing Cash Flows'!X858+'Terminal Value'!X858</f>
        <v>0</v>
      </c>
      <c r="Y858" s="9" t="n">
        <f aca="false">+Outflows!Y858+Fees!Y858+'Ongoing Cash Flows'!Y858+'Terminal Value'!Y858</f>
        <v>0</v>
      </c>
      <c r="Z858" s="9" t="n">
        <f aca="false">+Outflows!Z858+Fees!Z858+'Ongoing Cash Flows'!Z858+'Terminal Value'!Z858</f>
        <v>0</v>
      </c>
      <c r="AA858" s="9" t="n">
        <f aca="false">+Outflows!AA858+Fees!AA858+'Ongoing Cash Flows'!AA858+'Terminal Value'!AA858</f>
        <v>0</v>
      </c>
      <c r="AB858" s="9" t="n">
        <f aca="false">+Outflows!AB858+Fees!AB858+'Ongoing Cash Flows'!AB858+'Terminal Value'!AB858</f>
        <v>0</v>
      </c>
      <c r="AC858" s="9" t="n">
        <f aca="false">+Outflows!AC858+Fees!AC858+'Ongoing Cash Flows'!AC858+'Terminal Value'!AC858</f>
        <v>0</v>
      </c>
      <c r="AD858" s="9" t="n">
        <f aca="false">+Outflows!AD858+Fees!AD858+'Ongoing Cash Flows'!AD858+'Terminal Value'!AD858</f>
        <v>0</v>
      </c>
      <c r="AE858" s="9" t="n">
        <f aca="false">+Outflows!AE858+Fees!AE858+'Ongoing Cash Flows'!AE858+'Terminal Value'!AE858</f>
        <v>0</v>
      </c>
      <c r="AF858" s="9" t="n">
        <f aca="false">+Outflows!AF858+Fees!AF858+'Ongoing Cash Flows'!AF858+'Terminal Value'!AF858</f>
        <v>0</v>
      </c>
      <c r="AG858" s="9" t="n">
        <f aca="false">+Outflows!AG858+Fees!AG858+'Ongoing Cash Flows'!AG858+'Terminal Value'!AG858</f>
        <v>0</v>
      </c>
      <c r="AH858" s="9" t="n">
        <f aca="false">+Outflows!AH858+Fees!AH858+'Ongoing Cash Flows'!AH858+'Terminal Value'!AH858</f>
        <v>0</v>
      </c>
      <c r="AI858" s="9" t="n">
        <f aca="false">+Outflows!AI858+Fees!AI858+'Ongoing Cash Flows'!AI858+'Terminal Value'!AI858</f>
        <v>0</v>
      </c>
      <c r="AJ858" s="9" t="n">
        <f aca="false">+Outflows!AJ858+Fees!AJ858+'Ongoing Cash Flows'!AJ858+'Terminal Value'!AJ858</f>
        <v>0</v>
      </c>
      <c r="AK858" s="9"/>
      <c r="AL858" s="1"/>
      <c r="AM858" s="32"/>
      <c r="AN858" s="33" t="n">
        <f aca="false">IF(ISERROR(XIRR(B858:AJ858,IRRDates)),-1,XIRR(B858:AJ858,IRRDates))</f>
        <v>0.0594962924207487</v>
      </c>
      <c r="AO858" s="9" t="n">
        <f aca="false">SUMPRODUCT(B858:AJ858,PVRf)</f>
        <v>0</v>
      </c>
      <c r="AP858" s="9" t="n">
        <f aca="false">MIN(0,AO858-$AO$1004)^2</f>
        <v>0</v>
      </c>
      <c r="AQ858" s="9" t="n">
        <f aca="false">MAX(0,AO858-$AO$1004)^2</f>
        <v>0</v>
      </c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20"/>
      <c r="CM858" s="20"/>
      <c r="CN858" s="20"/>
      <c r="CO858" s="20"/>
      <c r="CP858" s="20"/>
    </row>
    <row r="859" customFormat="false" ht="11.25" hidden="false" customHeight="false" outlineLevel="0" collapsed="false">
      <c r="A859" s="1" t="n">
        <v>857</v>
      </c>
      <c r="B859" s="9" t="n">
        <f aca="false">+Outflows!B859+Fees!B859+'Ongoing Cash Flows'!B859+'Terminal Value'!B859</f>
        <v>-100271.177573768</v>
      </c>
      <c r="C859" s="9" t="n">
        <f aca="false">+Outflows!C859+Fees!C859+'Ongoing Cash Flows'!C859+'Terminal Value'!C859</f>
        <v>14334.3627462532</v>
      </c>
      <c r="D859" s="9" t="n">
        <f aca="false">+Outflows!D859+Fees!D859+'Ongoing Cash Flows'!D859+'Terminal Value'!D859</f>
        <v>12355.2853019935</v>
      </c>
      <c r="E859" s="9" t="n">
        <f aca="false">+Outflows!E859+Fees!E859+'Ongoing Cash Flows'!E859+'Terminal Value'!E859</f>
        <v>10367.8825051988</v>
      </c>
      <c r="F859" s="9" t="n">
        <f aca="false">+Outflows!F859+Fees!F859+'Ongoing Cash Flows'!F859+'Terminal Value'!F859</f>
        <v>9914.10885692742</v>
      </c>
      <c r="G859" s="9" t="n">
        <f aca="false">+Outflows!G859+Fees!G859+'Ongoing Cash Flows'!G859+'Terminal Value'!G859</f>
        <v>9517.96895124733</v>
      </c>
      <c r="H859" s="9" t="n">
        <f aca="false">+Outflows!H859+Fees!H859+'Ongoing Cash Flows'!H859+'Terminal Value'!H859</f>
        <v>8640.28169893754</v>
      </c>
      <c r="I859" s="9" t="n">
        <f aca="false">+Outflows!I859+Fees!I859+'Ongoing Cash Flows'!I859+'Terminal Value'!I859</f>
        <v>8481.48698676719</v>
      </c>
      <c r="J859" s="9" t="n">
        <f aca="false">+Outflows!J859+Fees!J859+'Ongoing Cash Flows'!J859+'Terminal Value'!J859</f>
        <v>8469.0527842322</v>
      </c>
      <c r="K859" s="9" t="n">
        <f aca="false">+Outflows!K859+Fees!K859+'Ongoing Cash Flows'!K859+'Terminal Value'!K859</f>
        <v>8460.14409900523</v>
      </c>
      <c r="L859" s="9" t="n">
        <f aca="false">+Outflows!L859+Fees!L859+'Ongoing Cash Flows'!L859+'Terminal Value'!L859</f>
        <v>8461.12484935179</v>
      </c>
      <c r="M859" s="9" t="n">
        <f aca="false">+Outflows!M859+Fees!M859+'Ongoing Cash Flows'!M859+'Terminal Value'!M859</f>
        <v>8433.36546470241</v>
      </c>
      <c r="N859" s="9" t="n">
        <f aca="false">+Outflows!N859+Fees!N859+'Ongoing Cash Flows'!N859+'Terminal Value'!N859</f>
        <v>8415.47211681988</v>
      </c>
      <c r="O859" s="9" t="n">
        <f aca="false">+Outflows!O859+Fees!O859+'Ongoing Cash Flows'!O859+'Terminal Value'!O859</f>
        <v>8089.59514757054</v>
      </c>
      <c r="P859" s="9" t="n">
        <f aca="false">+Outflows!P859+Fees!P859+'Ongoing Cash Flows'!P859+'Terminal Value'!P859</f>
        <v>7981.48963129406</v>
      </c>
      <c r="Q859" s="9" t="n">
        <f aca="false">+Outflows!Q859+Fees!Q859+'Ongoing Cash Flows'!Q859+'Terminal Value'!Q859</f>
        <v>7953.18010274295</v>
      </c>
      <c r="R859" s="9" t="n">
        <f aca="false">+Outflows!R859+Fees!R859+'Ongoing Cash Flows'!R859+'Terminal Value'!R859</f>
        <v>1150.07029830009</v>
      </c>
      <c r="S859" s="9" t="n">
        <f aca="false">+Outflows!S859+Fees!S859+'Ongoing Cash Flows'!S859+'Terminal Value'!S859</f>
        <v>0</v>
      </c>
      <c r="T859" s="9" t="n">
        <f aca="false">+Outflows!T859+Fees!T859+'Ongoing Cash Flows'!T859+'Terminal Value'!T859</f>
        <v>0</v>
      </c>
      <c r="U859" s="9" t="n">
        <f aca="false">+Outflows!U859+Fees!U859+'Ongoing Cash Flows'!U859+'Terminal Value'!U859</f>
        <v>0</v>
      </c>
      <c r="V859" s="9" t="n">
        <f aca="false">+Outflows!V859+Fees!V859+'Ongoing Cash Flows'!V859+'Terminal Value'!V859</f>
        <v>0</v>
      </c>
      <c r="W859" s="9" t="n">
        <f aca="false">+Outflows!W859+Fees!W859+'Ongoing Cash Flows'!W859+'Terminal Value'!W859</f>
        <v>0</v>
      </c>
      <c r="X859" s="9" t="n">
        <f aca="false">+Outflows!X859+Fees!X859+'Ongoing Cash Flows'!X859+'Terminal Value'!X859</f>
        <v>0</v>
      </c>
      <c r="Y859" s="9" t="n">
        <f aca="false">+Outflows!Y859+Fees!Y859+'Ongoing Cash Flows'!Y859+'Terminal Value'!Y859</f>
        <v>0</v>
      </c>
      <c r="Z859" s="9" t="n">
        <f aca="false">+Outflows!Z859+Fees!Z859+'Ongoing Cash Flows'!Z859+'Terminal Value'!Z859</f>
        <v>0</v>
      </c>
      <c r="AA859" s="9" t="n">
        <f aca="false">+Outflows!AA859+Fees!AA859+'Ongoing Cash Flows'!AA859+'Terminal Value'!AA859</f>
        <v>0</v>
      </c>
      <c r="AB859" s="9" t="n">
        <f aca="false">+Outflows!AB859+Fees!AB859+'Ongoing Cash Flows'!AB859+'Terminal Value'!AB859</f>
        <v>0</v>
      </c>
      <c r="AC859" s="9" t="n">
        <f aca="false">+Outflows!AC859+Fees!AC859+'Ongoing Cash Flows'!AC859+'Terminal Value'!AC859</f>
        <v>0</v>
      </c>
      <c r="AD859" s="9" t="n">
        <f aca="false">+Outflows!AD859+Fees!AD859+'Ongoing Cash Flows'!AD859+'Terminal Value'!AD859</f>
        <v>0</v>
      </c>
      <c r="AE859" s="9" t="n">
        <f aca="false">+Outflows!AE859+Fees!AE859+'Ongoing Cash Flows'!AE859+'Terminal Value'!AE859</f>
        <v>0</v>
      </c>
      <c r="AF859" s="9" t="n">
        <f aca="false">+Outflows!AF859+Fees!AF859+'Ongoing Cash Flows'!AF859+'Terminal Value'!AF859</f>
        <v>0</v>
      </c>
      <c r="AG859" s="9" t="n">
        <f aca="false">+Outflows!AG859+Fees!AG859+'Ongoing Cash Flows'!AG859+'Terminal Value'!AG859</f>
        <v>0</v>
      </c>
      <c r="AH859" s="9" t="n">
        <f aca="false">+Outflows!AH859+Fees!AH859+'Ongoing Cash Flows'!AH859+'Terminal Value'!AH859</f>
        <v>0</v>
      </c>
      <c r="AI859" s="9" t="n">
        <f aca="false">+Outflows!AI859+Fees!AI859+'Ongoing Cash Flows'!AI859+'Terminal Value'!AI859</f>
        <v>0</v>
      </c>
      <c r="AJ859" s="9" t="n">
        <f aca="false">+Outflows!AJ859+Fees!AJ859+'Ongoing Cash Flows'!AJ859+'Terminal Value'!AJ859</f>
        <v>0</v>
      </c>
      <c r="AK859" s="9"/>
      <c r="AL859" s="1"/>
      <c r="AM859" s="32"/>
      <c r="AN859" s="33" t="n">
        <f aca="false">IF(ISERROR(XIRR(B859:AJ859,IRRDates)),-1,XIRR(B859:AJ859,IRRDates))</f>
        <v>0.0504536048830084</v>
      </c>
      <c r="AO859" s="9" t="n">
        <f aca="false">SUMPRODUCT(B859:AJ859,PVRf)</f>
        <v>0</v>
      </c>
      <c r="AP859" s="9" t="n">
        <f aca="false">MIN(0,AO859-$AO$1004)^2</f>
        <v>0</v>
      </c>
      <c r="AQ859" s="9" t="n">
        <f aca="false">MAX(0,AO859-$AO$1004)^2</f>
        <v>0</v>
      </c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20"/>
      <c r="CM859" s="20"/>
      <c r="CN859" s="20"/>
      <c r="CO859" s="20"/>
      <c r="CP859" s="20"/>
    </row>
    <row r="860" customFormat="false" ht="11.25" hidden="false" customHeight="false" outlineLevel="0" collapsed="false">
      <c r="A860" s="1" t="n">
        <v>858</v>
      </c>
      <c r="B860" s="9" t="n">
        <f aca="false">+Outflows!B860+Fees!B860+'Ongoing Cash Flows'!B860+'Terminal Value'!B860</f>
        <v>-96768.6299402214</v>
      </c>
      <c r="C860" s="9" t="n">
        <f aca="false">+Outflows!C860+Fees!C860+'Ongoing Cash Flows'!C860+'Terminal Value'!C860</f>
        <v>14204.4564477007</v>
      </c>
      <c r="D860" s="9" t="n">
        <f aca="false">+Outflows!D860+Fees!D860+'Ongoing Cash Flows'!D860+'Terminal Value'!D860</f>
        <v>12199.4816544109</v>
      </c>
      <c r="E860" s="9" t="n">
        <f aca="false">+Outflows!E860+Fees!E860+'Ongoing Cash Flows'!E860+'Terminal Value'!E860</f>
        <v>10086.1942675665</v>
      </c>
      <c r="F860" s="9" t="n">
        <f aca="false">+Outflows!F860+Fees!F860+'Ongoing Cash Flows'!F860+'Terminal Value'!F860</f>
        <v>9735.3471421413</v>
      </c>
      <c r="G860" s="9" t="n">
        <f aca="false">+Outflows!G860+Fees!G860+'Ongoing Cash Flows'!G860+'Terminal Value'!G860</f>
        <v>9464.12889968858</v>
      </c>
      <c r="H860" s="9" t="n">
        <f aca="false">+Outflows!H860+Fees!H860+'Ongoing Cash Flows'!H860+'Terminal Value'!H860</f>
        <v>8555.44214954634</v>
      </c>
      <c r="I860" s="9" t="n">
        <f aca="false">+Outflows!I860+Fees!I860+'Ongoing Cash Flows'!I860+'Terminal Value'!I860</f>
        <v>8401.14134609174</v>
      </c>
      <c r="J860" s="9" t="n">
        <f aca="false">+Outflows!J860+Fees!J860+'Ongoing Cash Flows'!J860+'Terminal Value'!J860</f>
        <v>8388.70714355675</v>
      </c>
      <c r="K860" s="9" t="n">
        <f aca="false">+Outflows!K860+Fees!K860+'Ongoing Cash Flows'!K860+'Terminal Value'!K860</f>
        <v>8379.66227927778</v>
      </c>
      <c r="L860" s="9" t="n">
        <f aca="false">+Outflows!L860+Fees!L860+'Ongoing Cash Flows'!L860+'Terminal Value'!L860</f>
        <v>8380.77920867634</v>
      </c>
      <c r="M860" s="9" t="n">
        <f aca="false">+Outflows!M860+Fees!M860+'Ongoing Cash Flows'!M860+'Terminal Value'!M860</f>
        <v>8352.88364497496</v>
      </c>
      <c r="N860" s="9" t="n">
        <f aca="false">+Outflows!N860+Fees!N860+'Ongoing Cash Flows'!N860+'Terminal Value'!N860</f>
        <v>8335.12647614443</v>
      </c>
      <c r="O860" s="9" t="n">
        <f aca="false">+Outflows!O860+Fees!O860+'Ongoing Cash Flows'!O860+'Terminal Value'!O860</f>
        <v>8009.1133278431</v>
      </c>
      <c r="P860" s="9" t="n">
        <f aca="false">+Outflows!P860+Fees!P860+'Ongoing Cash Flows'!P860+'Terminal Value'!P860</f>
        <v>7901.14399061861</v>
      </c>
      <c r="Q860" s="9" t="n">
        <f aca="false">+Outflows!Q860+Fees!Q860+'Ongoing Cash Flows'!Q860+'Terminal Value'!Q860</f>
        <v>7872.6982830155</v>
      </c>
      <c r="R860" s="9" t="n">
        <f aca="false">+Outflows!R860+Fees!R860+'Ongoing Cash Flows'!R860+'Terminal Value'!R860</f>
        <v>1109.89747796236</v>
      </c>
      <c r="S860" s="9" t="n">
        <f aca="false">+Outflows!S860+Fees!S860+'Ongoing Cash Flows'!S860+'Terminal Value'!S860</f>
        <v>0</v>
      </c>
      <c r="T860" s="9" t="n">
        <f aca="false">+Outflows!T860+Fees!T860+'Ongoing Cash Flows'!T860+'Terminal Value'!T860</f>
        <v>0</v>
      </c>
      <c r="U860" s="9" t="n">
        <f aca="false">+Outflows!U860+Fees!U860+'Ongoing Cash Flows'!U860+'Terminal Value'!U860</f>
        <v>0</v>
      </c>
      <c r="V860" s="9" t="n">
        <f aca="false">+Outflows!V860+Fees!V860+'Ongoing Cash Flows'!V860+'Terminal Value'!V860</f>
        <v>0</v>
      </c>
      <c r="W860" s="9" t="n">
        <f aca="false">+Outflows!W860+Fees!W860+'Ongoing Cash Flows'!W860+'Terminal Value'!W860</f>
        <v>0</v>
      </c>
      <c r="X860" s="9" t="n">
        <f aca="false">+Outflows!X860+Fees!X860+'Ongoing Cash Flows'!X860+'Terminal Value'!X860</f>
        <v>0</v>
      </c>
      <c r="Y860" s="9" t="n">
        <f aca="false">+Outflows!Y860+Fees!Y860+'Ongoing Cash Flows'!Y860+'Terminal Value'!Y860</f>
        <v>0</v>
      </c>
      <c r="Z860" s="9" t="n">
        <f aca="false">+Outflows!Z860+Fees!Z860+'Ongoing Cash Flows'!Z860+'Terminal Value'!Z860</f>
        <v>0</v>
      </c>
      <c r="AA860" s="9" t="n">
        <f aca="false">+Outflows!AA860+Fees!AA860+'Ongoing Cash Flows'!AA860+'Terminal Value'!AA860</f>
        <v>0</v>
      </c>
      <c r="AB860" s="9" t="n">
        <f aca="false">+Outflows!AB860+Fees!AB860+'Ongoing Cash Flows'!AB860+'Terminal Value'!AB860</f>
        <v>0</v>
      </c>
      <c r="AC860" s="9" t="n">
        <f aca="false">+Outflows!AC860+Fees!AC860+'Ongoing Cash Flows'!AC860+'Terminal Value'!AC860</f>
        <v>0</v>
      </c>
      <c r="AD860" s="9" t="n">
        <f aca="false">+Outflows!AD860+Fees!AD860+'Ongoing Cash Flows'!AD860+'Terminal Value'!AD860</f>
        <v>0</v>
      </c>
      <c r="AE860" s="9" t="n">
        <f aca="false">+Outflows!AE860+Fees!AE860+'Ongoing Cash Flows'!AE860+'Terminal Value'!AE860</f>
        <v>0</v>
      </c>
      <c r="AF860" s="9" t="n">
        <f aca="false">+Outflows!AF860+Fees!AF860+'Ongoing Cash Flows'!AF860+'Terminal Value'!AF860</f>
        <v>0</v>
      </c>
      <c r="AG860" s="9" t="n">
        <f aca="false">+Outflows!AG860+Fees!AG860+'Ongoing Cash Flows'!AG860+'Terminal Value'!AG860</f>
        <v>0</v>
      </c>
      <c r="AH860" s="9" t="n">
        <f aca="false">+Outflows!AH860+Fees!AH860+'Ongoing Cash Flows'!AH860+'Terminal Value'!AH860</f>
        <v>0</v>
      </c>
      <c r="AI860" s="9" t="n">
        <f aca="false">+Outflows!AI860+Fees!AI860+'Ongoing Cash Flows'!AI860+'Terminal Value'!AI860</f>
        <v>0</v>
      </c>
      <c r="AJ860" s="9" t="n">
        <f aca="false">+Outflows!AJ860+Fees!AJ860+'Ongoing Cash Flows'!AJ860+'Terminal Value'!AJ860</f>
        <v>0</v>
      </c>
      <c r="AK860" s="9"/>
      <c r="AL860" s="1"/>
      <c r="AM860" s="32"/>
      <c r="AN860" s="33" t="n">
        <f aca="false">IF(ISERROR(XIRR(B860:AJ860,IRRDates)),-1,XIRR(B860:AJ860,IRRDates))</f>
        <v>0.0543033986302929</v>
      </c>
      <c r="AO860" s="9" t="n">
        <f aca="false">SUMPRODUCT(B860:AJ860,PVRf)</f>
        <v>0</v>
      </c>
      <c r="AP860" s="9" t="n">
        <f aca="false">MIN(0,AO860-$AO$1004)^2</f>
        <v>0</v>
      </c>
      <c r="AQ860" s="9" t="n">
        <f aca="false">MAX(0,AO860-$AO$1004)^2</f>
        <v>0</v>
      </c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20"/>
      <c r="CM860" s="20"/>
      <c r="CN860" s="20"/>
      <c r="CO860" s="20"/>
      <c r="CP860" s="20"/>
    </row>
    <row r="861" customFormat="false" ht="11.25" hidden="false" customHeight="false" outlineLevel="0" collapsed="false">
      <c r="A861" s="1" t="n">
        <v>859</v>
      </c>
      <c r="B861" s="9" t="n">
        <f aca="false">+Outflows!B861+Fees!B861+'Ongoing Cash Flows'!B861+'Terminal Value'!B861</f>
        <v>-97593.6640158173</v>
      </c>
      <c r="C861" s="9" t="n">
        <f aca="false">+Outflows!C861+Fees!C861+'Ongoing Cash Flows'!C861+'Terminal Value'!C861</f>
        <v>14270.5630807027</v>
      </c>
      <c r="D861" s="9" t="n">
        <f aca="false">+Outflows!D861+Fees!D861+'Ongoing Cash Flows'!D861+'Terminal Value'!D861</f>
        <v>12282.3343944329</v>
      </c>
      <c r="E861" s="9" t="n">
        <f aca="false">+Outflows!E861+Fees!E861+'Ongoing Cash Flows'!E861+'Terminal Value'!E861</f>
        <v>10296.5177089346</v>
      </c>
      <c r="F861" s="9" t="n">
        <f aca="false">+Outflows!F861+Fees!F861+'Ongoing Cash Flows'!F861+'Terminal Value'!F861</f>
        <v>9878.12711300107</v>
      </c>
      <c r="G861" s="9" t="n">
        <f aca="false">+Outflows!G861+Fees!G861+'Ongoing Cash Flows'!G861+'Terminal Value'!G861</f>
        <v>9468.91023146475</v>
      </c>
      <c r="H861" s="9" t="n">
        <f aca="false">+Outflows!H861+Fees!H861+'Ongoing Cash Flows'!H861+'Terminal Value'!H861</f>
        <v>8575.42632293361</v>
      </c>
      <c r="I861" s="9" t="n">
        <f aca="false">+Outflows!I861+Fees!I861+'Ongoing Cash Flows'!I861+'Terminal Value'!I861</f>
        <v>8420.06696775865</v>
      </c>
      <c r="J861" s="9" t="n">
        <f aca="false">+Outflows!J861+Fees!J861+'Ongoing Cash Flows'!J861+'Terminal Value'!J861</f>
        <v>8407.63276522365</v>
      </c>
      <c r="K861" s="9" t="n">
        <f aca="false">+Outflows!K861+Fees!K861+'Ongoing Cash Flows'!K861+'Terminal Value'!K861</f>
        <v>8398.61997826955</v>
      </c>
      <c r="L861" s="9" t="n">
        <f aca="false">+Outflows!L861+Fees!L861+'Ongoing Cash Flows'!L861+'Terminal Value'!L861</f>
        <v>8399.70483034325</v>
      </c>
      <c r="M861" s="9" t="n">
        <f aca="false">+Outflows!M861+Fees!M861+'Ongoing Cash Flows'!M861+'Terminal Value'!M861</f>
        <v>8371.84134396673</v>
      </c>
      <c r="N861" s="9" t="n">
        <f aca="false">+Outflows!N861+Fees!N861+'Ongoing Cash Flows'!N861+'Terminal Value'!N861</f>
        <v>8354.05209781134</v>
      </c>
      <c r="O861" s="9" t="n">
        <f aca="false">+Outflows!O861+Fees!O861+'Ongoing Cash Flows'!O861+'Terminal Value'!O861</f>
        <v>8028.07102683487</v>
      </c>
      <c r="P861" s="9" t="n">
        <f aca="false">+Outflows!P861+Fees!P861+'Ongoing Cash Flows'!P861+'Terminal Value'!P861</f>
        <v>7920.06961228552</v>
      </c>
      <c r="Q861" s="9" t="n">
        <f aca="false">+Outflows!Q861+Fees!Q861+'Ongoing Cash Flows'!Q861+'Terminal Value'!Q861</f>
        <v>7891.65598200727</v>
      </c>
      <c r="R861" s="9" t="n">
        <f aca="false">+Outflows!R861+Fees!R861+'Ongoing Cash Flows'!R861+'Terminal Value'!R861</f>
        <v>1119.36028879582</v>
      </c>
      <c r="S861" s="9" t="n">
        <f aca="false">+Outflows!S861+Fees!S861+'Ongoing Cash Flows'!S861+'Terminal Value'!S861</f>
        <v>0</v>
      </c>
      <c r="T861" s="9" t="n">
        <f aca="false">+Outflows!T861+Fees!T861+'Ongoing Cash Flows'!T861+'Terminal Value'!T861</f>
        <v>0</v>
      </c>
      <c r="U861" s="9" t="n">
        <f aca="false">+Outflows!U861+Fees!U861+'Ongoing Cash Flows'!U861+'Terminal Value'!U861</f>
        <v>0</v>
      </c>
      <c r="V861" s="9" t="n">
        <f aca="false">+Outflows!V861+Fees!V861+'Ongoing Cash Flows'!V861+'Terminal Value'!V861</f>
        <v>0</v>
      </c>
      <c r="W861" s="9" t="n">
        <f aca="false">+Outflows!W861+Fees!W861+'Ongoing Cash Flows'!W861+'Terminal Value'!W861</f>
        <v>0</v>
      </c>
      <c r="X861" s="9" t="n">
        <f aca="false">+Outflows!X861+Fees!X861+'Ongoing Cash Flows'!X861+'Terminal Value'!X861</f>
        <v>0</v>
      </c>
      <c r="Y861" s="9" t="n">
        <f aca="false">+Outflows!Y861+Fees!Y861+'Ongoing Cash Flows'!Y861+'Terminal Value'!Y861</f>
        <v>0</v>
      </c>
      <c r="Z861" s="9" t="n">
        <f aca="false">+Outflows!Z861+Fees!Z861+'Ongoing Cash Flows'!Z861+'Terminal Value'!Z861</f>
        <v>0</v>
      </c>
      <c r="AA861" s="9" t="n">
        <f aca="false">+Outflows!AA861+Fees!AA861+'Ongoing Cash Flows'!AA861+'Terminal Value'!AA861</f>
        <v>0</v>
      </c>
      <c r="AB861" s="9" t="n">
        <f aca="false">+Outflows!AB861+Fees!AB861+'Ongoing Cash Flows'!AB861+'Terminal Value'!AB861</f>
        <v>0</v>
      </c>
      <c r="AC861" s="9" t="n">
        <f aca="false">+Outflows!AC861+Fees!AC861+'Ongoing Cash Flows'!AC861+'Terminal Value'!AC861</f>
        <v>0</v>
      </c>
      <c r="AD861" s="9" t="n">
        <f aca="false">+Outflows!AD861+Fees!AD861+'Ongoing Cash Flows'!AD861+'Terminal Value'!AD861</f>
        <v>0</v>
      </c>
      <c r="AE861" s="9" t="n">
        <f aca="false">+Outflows!AE861+Fees!AE861+'Ongoing Cash Flows'!AE861+'Terminal Value'!AE861</f>
        <v>0</v>
      </c>
      <c r="AF861" s="9" t="n">
        <f aca="false">+Outflows!AF861+Fees!AF861+'Ongoing Cash Flows'!AF861+'Terminal Value'!AF861</f>
        <v>0</v>
      </c>
      <c r="AG861" s="9" t="n">
        <f aca="false">+Outflows!AG861+Fees!AG861+'Ongoing Cash Flows'!AG861+'Terminal Value'!AG861</f>
        <v>0</v>
      </c>
      <c r="AH861" s="9" t="n">
        <f aca="false">+Outflows!AH861+Fees!AH861+'Ongoing Cash Flows'!AH861+'Terminal Value'!AH861</f>
        <v>0</v>
      </c>
      <c r="AI861" s="9" t="n">
        <f aca="false">+Outflows!AI861+Fees!AI861+'Ongoing Cash Flows'!AI861+'Terminal Value'!AI861</f>
        <v>0</v>
      </c>
      <c r="AJ861" s="9" t="n">
        <f aca="false">+Outflows!AJ861+Fees!AJ861+'Ongoing Cash Flows'!AJ861+'Terminal Value'!AJ861</f>
        <v>0</v>
      </c>
      <c r="AK861" s="9"/>
      <c r="AL861" s="1"/>
      <c r="AM861" s="32"/>
      <c r="AN861" s="33" t="n">
        <f aca="false">IF(ISERROR(XIRR(B861:AJ861,IRRDates)),-1,XIRR(B861:AJ861,IRRDates))</f>
        <v>0.0538381695699833</v>
      </c>
      <c r="AO861" s="9" t="n">
        <f aca="false">SUMPRODUCT(B861:AJ861,PVRf)</f>
        <v>0</v>
      </c>
      <c r="AP861" s="9" t="n">
        <f aca="false">MIN(0,AO861-$AO$1004)^2</f>
        <v>0</v>
      </c>
      <c r="AQ861" s="9" t="n">
        <f aca="false">MAX(0,AO861-$AO$1004)^2</f>
        <v>0</v>
      </c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20"/>
      <c r="CM861" s="20"/>
      <c r="CN861" s="20"/>
      <c r="CO861" s="20"/>
      <c r="CP861" s="20"/>
    </row>
    <row r="862" customFormat="false" ht="11.25" hidden="false" customHeight="false" outlineLevel="0" collapsed="false">
      <c r="A862" s="1" t="n">
        <v>860</v>
      </c>
      <c r="B862" s="9" t="n">
        <f aca="false">+Outflows!B862+Fees!B862+'Ongoing Cash Flows'!B862+'Terminal Value'!B862</f>
        <v>-102848.752860291</v>
      </c>
      <c r="C862" s="9" t="n">
        <f aca="false">+Outflows!C862+Fees!C862+'Ongoing Cash Flows'!C862+'Terminal Value'!C862</f>
        <v>14264.3050168524</v>
      </c>
      <c r="D862" s="9" t="n">
        <f aca="false">+Outflows!D862+Fees!D862+'Ongoing Cash Flows'!D862+'Terminal Value'!D862</f>
        <v>12511.0851410008</v>
      </c>
      <c r="E862" s="9" t="n">
        <f aca="false">+Outflows!E862+Fees!E862+'Ongoing Cash Flows'!E862+'Terminal Value'!E862</f>
        <v>10563.7894209169</v>
      </c>
      <c r="F862" s="9" t="n">
        <f aca="false">+Outflows!F862+Fees!F862+'Ongoing Cash Flows'!F862+'Terminal Value'!F862</f>
        <v>9980.64810517079</v>
      </c>
      <c r="G862" s="9" t="n">
        <f aca="false">+Outflows!G862+Fees!G862+'Ongoing Cash Flows'!G862+'Terminal Value'!G862</f>
        <v>9589.62920288977</v>
      </c>
      <c r="H862" s="9" t="n">
        <f aca="false">+Outflows!H862+Fees!H862+'Ongoing Cash Flows'!H862+'Terminal Value'!H862</f>
        <v>8702.71634614578</v>
      </c>
      <c r="I862" s="9" t="n">
        <f aca="false">+Outflows!I862+Fees!I862+'Ongoing Cash Flows'!I862+'Terminal Value'!I862</f>
        <v>8540.6145017798</v>
      </c>
      <c r="J862" s="9" t="n">
        <f aca="false">+Outflows!J862+Fees!J862+'Ongoing Cash Flows'!J862+'Terminal Value'!J862</f>
        <v>8528.18029924481</v>
      </c>
      <c r="K862" s="9" t="n">
        <f aca="false">+Outflows!K862+Fees!K862+'Ongoing Cash Flows'!K862+'Terminal Value'!K862</f>
        <v>8519.37183014498</v>
      </c>
      <c r="L862" s="9" t="n">
        <f aca="false">+Outflows!L862+Fees!L862+'Ongoing Cash Flows'!L862+'Terminal Value'!L862</f>
        <v>8520.2523643644</v>
      </c>
      <c r="M862" s="9" t="n">
        <f aca="false">+Outflows!M862+Fees!M862+'Ongoing Cash Flows'!M862+'Terminal Value'!M862</f>
        <v>8492.59319584216</v>
      </c>
      <c r="N862" s="9" t="n">
        <f aca="false">+Outflows!N862+Fees!N862+'Ongoing Cash Flows'!N862+'Terminal Value'!N862</f>
        <v>8474.5996318325</v>
      </c>
      <c r="O862" s="9" t="n">
        <f aca="false">+Outflows!O862+Fees!O862+'Ongoing Cash Flows'!O862+'Terminal Value'!O862</f>
        <v>8148.8228787103</v>
      </c>
      <c r="P862" s="9" t="n">
        <f aca="false">+Outflows!P862+Fees!P862+'Ongoing Cash Flows'!P862+'Terminal Value'!P862</f>
        <v>8040.61714630668</v>
      </c>
      <c r="Q862" s="9" t="n">
        <f aca="false">+Outflows!Q862+Fees!Q862+'Ongoing Cash Flows'!Q862+'Terminal Value'!Q862</f>
        <v>8012.4078338827</v>
      </c>
      <c r="R862" s="9" t="n">
        <f aca="false">+Outflows!R862+Fees!R862+'Ongoing Cash Flows'!R862+'Terminal Value'!R862</f>
        <v>1179.6340558064</v>
      </c>
      <c r="S862" s="9" t="n">
        <f aca="false">+Outflows!S862+Fees!S862+'Ongoing Cash Flows'!S862+'Terminal Value'!S862</f>
        <v>0</v>
      </c>
      <c r="T862" s="9" t="n">
        <f aca="false">+Outflows!T862+Fees!T862+'Ongoing Cash Flows'!T862+'Terminal Value'!T862</f>
        <v>0</v>
      </c>
      <c r="U862" s="9" t="n">
        <f aca="false">+Outflows!U862+Fees!U862+'Ongoing Cash Flows'!U862+'Terminal Value'!U862</f>
        <v>0</v>
      </c>
      <c r="V862" s="9" t="n">
        <f aca="false">+Outflows!V862+Fees!V862+'Ongoing Cash Flows'!V862+'Terminal Value'!V862</f>
        <v>0</v>
      </c>
      <c r="W862" s="9" t="n">
        <f aca="false">+Outflows!W862+Fees!W862+'Ongoing Cash Flows'!W862+'Terminal Value'!W862</f>
        <v>0</v>
      </c>
      <c r="X862" s="9" t="n">
        <f aca="false">+Outflows!X862+Fees!X862+'Ongoing Cash Flows'!X862+'Terminal Value'!X862</f>
        <v>0</v>
      </c>
      <c r="Y862" s="9" t="n">
        <f aca="false">+Outflows!Y862+Fees!Y862+'Ongoing Cash Flows'!Y862+'Terminal Value'!Y862</f>
        <v>0</v>
      </c>
      <c r="Z862" s="9" t="n">
        <f aca="false">+Outflows!Z862+Fees!Z862+'Ongoing Cash Flows'!Z862+'Terminal Value'!Z862</f>
        <v>0</v>
      </c>
      <c r="AA862" s="9" t="n">
        <f aca="false">+Outflows!AA862+Fees!AA862+'Ongoing Cash Flows'!AA862+'Terminal Value'!AA862</f>
        <v>0</v>
      </c>
      <c r="AB862" s="9" t="n">
        <f aca="false">+Outflows!AB862+Fees!AB862+'Ongoing Cash Flows'!AB862+'Terminal Value'!AB862</f>
        <v>0</v>
      </c>
      <c r="AC862" s="9" t="n">
        <f aca="false">+Outflows!AC862+Fees!AC862+'Ongoing Cash Flows'!AC862+'Terminal Value'!AC862</f>
        <v>0</v>
      </c>
      <c r="AD862" s="9" t="n">
        <f aca="false">+Outflows!AD862+Fees!AD862+'Ongoing Cash Flows'!AD862+'Terminal Value'!AD862</f>
        <v>0</v>
      </c>
      <c r="AE862" s="9" t="n">
        <f aca="false">+Outflows!AE862+Fees!AE862+'Ongoing Cash Flows'!AE862+'Terminal Value'!AE862</f>
        <v>0</v>
      </c>
      <c r="AF862" s="9" t="n">
        <f aca="false">+Outflows!AF862+Fees!AF862+'Ongoing Cash Flows'!AF862+'Terminal Value'!AF862</f>
        <v>0</v>
      </c>
      <c r="AG862" s="9" t="n">
        <f aca="false">+Outflows!AG862+Fees!AG862+'Ongoing Cash Flows'!AG862+'Terminal Value'!AG862</f>
        <v>0</v>
      </c>
      <c r="AH862" s="9" t="n">
        <f aca="false">+Outflows!AH862+Fees!AH862+'Ongoing Cash Flows'!AH862+'Terminal Value'!AH862</f>
        <v>0</v>
      </c>
      <c r="AI862" s="9" t="n">
        <f aca="false">+Outflows!AI862+Fees!AI862+'Ongoing Cash Flows'!AI862+'Terminal Value'!AI862</f>
        <v>0</v>
      </c>
      <c r="AJ862" s="9" t="n">
        <f aca="false">+Outflows!AJ862+Fees!AJ862+'Ongoing Cash Flows'!AJ862+'Terminal Value'!AJ862</f>
        <v>0</v>
      </c>
      <c r="AK862" s="9"/>
      <c r="AL862" s="1"/>
      <c r="AM862" s="32"/>
      <c r="AN862" s="33" t="n">
        <f aca="false">IF(ISERROR(XIRR(B862:AJ862,IRRDates)),-1,XIRR(B862:AJ862,IRRDates))</f>
        <v>0.0475132577386168</v>
      </c>
      <c r="AO862" s="9" t="n">
        <f aca="false">SUMPRODUCT(B862:AJ862,PVRf)</f>
        <v>0</v>
      </c>
      <c r="AP862" s="9" t="n">
        <f aca="false">MIN(0,AO862-$AO$1004)^2</f>
        <v>0</v>
      </c>
      <c r="AQ862" s="9" t="n">
        <f aca="false">MAX(0,AO862-$AO$1004)^2</f>
        <v>0</v>
      </c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20"/>
      <c r="CM862" s="20"/>
      <c r="CN862" s="20"/>
      <c r="CO862" s="20"/>
      <c r="CP862" s="20"/>
    </row>
    <row r="863" customFormat="false" ht="11.25" hidden="false" customHeight="false" outlineLevel="0" collapsed="false">
      <c r="A863" s="1" t="n">
        <v>861</v>
      </c>
      <c r="B863" s="9" t="n">
        <f aca="false">+Outflows!B863+Fees!B863+'Ongoing Cash Flows'!B863+'Terminal Value'!B863</f>
        <v>-90673.625619809</v>
      </c>
      <c r="C863" s="9" t="n">
        <f aca="false">+Outflows!C863+Fees!C863+'Ongoing Cash Flows'!C863+'Terminal Value'!C863</f>
        <v>14005.4463103223</v>
      </c>
      <c r="D863" s="9" t="n">
        <f aca="false">+Outflows!D863+Fees!D863+'Ongoing Cash Flows'!D863+'Terminal Value'!D863</f>
        <v>12028.5103498871</v>
      </c>
      <c r="E863" s="9" t="n">
        <f aca="false">+Outflows!E863+Fees!E863+'Ongoing Cash Flows'!E863+'Terminal Value'!E863</f>
        <v>10020.7890200538</v>
      </c>
      <c r="F863" s="9" t="n">
        <f aca="false">+Outflows!F863+Fees!F863+'Ongoing Cash Flows'!F863+'Terminal Value'!F863</f>
        <v>9657.64957843421</v>
      </c>
      <c r="G863" s="9" t="n">
        <f aca="false">+Outflows!G863+Fees!G863+'Ongoing Cash Flows'!G863+'Terminal Value'!G863</f>
        <v>9420.56826876737</v>
      </c>
      <c r="H863" s="9" t="n">
        <f aca="false">+Outflows!H863+Fees!H863+'Ongoing Cash Flows'!H863+'Terminal Value'!H863</f>
        <v>8407.80749209628</v>
      </c>
      <c r="I863" s="9" t="n">
        <f aca="false">+Outflows!I863+Fees!I863+'Ongoing Cash Flows'!I863+'Terminal Value'!I863</f>
        <v>8261.32682298493</v>
      </c>
      <c r="J863" s="9" t="n">
        <f aca="false">+Outflows!J863+Fees!J863+'Ongoing Cash Flows'!J863+'Terminal Value'!J863</f>
        <v>8248.89262044994</v>
      </c>
      <c r="K863" s="9" t="n">
        <f aca="false">+Outflows!K863+Fees!K863+'Ongoing Cash Flows'!K863+'Terminal Value'!K863</f>
        <v>8239.610782403</v>
      </c>
      <c r="L863" s="9" t="n">
        <f aca="false">+Outflows!L863+Fees!L863+'Ongoing Cash Flows'!L863+'Terminal Value'!L863</f>
        <v>8240.96468556953</v>
      </c>
      <c r="M863" s="9" t="n">
        <f aca="false">+Outflows!M863+Fees!M863+'Ongoing Cash Flows'!M863+'Terminal Value'!M863</f>
        <v>8212.83214810018</v>
      </c>
      <c r="N863" s="9" t="n">
        <f aca="false">+Outflows!N863+Fees!N863+'Ongoing Cash Flows'!N863+'Terminal Value'!N863</f>
        <v>8195.31195303762</v>
      </c>
      <c r="O863" s="9" t="n">
        <f aca="false">+Outflows!O863+Fees!O863+'Ongoing Cash Flows'!O863+'Terminal Value'!O863</f>
        <v>7869.06183096831</v>
      </c>
      <c r="P863" s="9" t="n">
        <f aca="false">+Outflows!P863+Fees!P863+'Ongoing Cash Flows'!P863+'Terminal Value'!P863</f>
        <v>7761.3294675118</v>
      </c>
      <c r="Q863" s="9" t="n">
        <f aca="false">+Outflows!Q863+Fees!Q863+'Ongoing Cash Flows'!Q863+'Terminal Value'!Q863</f>
        <v>7732.64678614072</v>
      </c>
      <c r="R863" s="9" t="n">
        <f aca="false">+Outflows!R863+Fees!R863+'Ongoing Cash Flows'!R863+'Terminal Value'!R863</f>
        <v>1039.99021640896</v>
      </c>
      <c r="S863" s="9" t="n">
        <f aca="false">+Outflows!S863+Fees!S863+'Ongoing Cash Flows'!S863+'Terminal Value'!S863</f>
        <v>0</v>
      </c>
      <c r="T863" s="9" t="n">
        <f aca="false">+Outflows!T863+Fees!T863+'Ongoing Cash Flows'!T863+'Terminal Value'!T863</f>
        <v>0</v>
      </c>
      <c r="U863" s="9" t="n">
        <f aca="false">+Outflows!U863+Fees!U863+'Ongoing Cash Flows'!U863+'Terminal Value'!U863</f>
        <v>0</v>
      </c>
      <c r="V863" s="9" t="n">
        <f aca="false">+Outflows!V863+Fees!V863+'Ongoing Cash Flows'!V863+'Terminal Value'!V863</f>
        <v>0</v>
      </c>
      <c r="W863" s="9" t="n">
        <f aca="false">+Outflows!W863+Fees!W863+'Ongoing Cash Flows'!W863+'Terminal Value'!W863</f>
        <v>0</v>
      </c>
      <c r="X863" s="9" t="n">
        <f aca="false">+Outflows!X863+Fees!X863+'Ongoing Cash Flows'!X863+'Terminal Value'!X863</f>
        <v>0</v>
      </c>
      <c r="Y863" s="9" t="n">
        <f aca="false">+Outflows!Y863+Fees!Y863+'Ongoing Cash Flows'!Y863+'Terminal Value'!Y863</f>
        <v>0</v>
      </c>
      <c r="Z863" s="9" t="n">
        <f aca="false">+Outflows!Z863+Fees!Z863+'Ongoing Cash Flows'!Z863+'Terminal Value'!Z863</f>
        <v>0</v>
      </c>
      <c r="AA863" s="9" t="n">
        <f aca="false">+Outflows!AA863+Fees!AA863+'Ongoing Cash Flows'!AA863+'Terminal Value'!AA863</f>
        <v>0</v>
      </c>
      <c r="AB863" s="9" t="n">
        <f aca="false">+Outflows!AB863+Fees!AB863+'Ongoing Cash Flows'!AB863+'Terminal Value'!AB863</f>
        <v>0</v>
      </c>
      <c r="AC863" s="9" t="n">
        <f aca="false">+Outflows!AC863+Fees!AC863+'Ongoing Cash Flows'!AC863+'Terminal Value'!AC863</f>
        <v>0</v>
      </c>
      <c r="AD863" s="9" t="n">
        <f aca="false">+Outflows!AD863+Fees!AD863+'Ongoing Cash Flows'!AD863+'Terminal Value'!AD863</f>
        <v>0</v>
      </c>
      <c r="AE863" s="9" t="n">
        <f aca="false">+Outflows!AE863+Fees!AE863+'Ongoing Cash Flows'!AE863+'Terminal Value'!AE863</f>
        <v>0</v>
      </c>
      <c r="AF863" s="9" t="n">
        <f aca="false">+Outflows!AF863+Fees!AF863+'Ongoing Cash Flows'!AF863+'Terminal Value'!AF863</f>
        <v>0</v>
      </c>
      <c r="AG863" s="9" t="n">
        <f aca="false">+Outflows!AG863+Fees!AG863+'Ongoing Cash Flows'!AG863+'Terminal Value'!AG863</f>
        <v>0</v>
      </c>
      <c r="AH863" s="9" t="n">
        <f aca="false">+Outflows!AH863+Fees!AH863+'Ongoing Cash Flows'!AH863+'Terminal Value'!AH863</f>
        <v>0</v>
      </c>
      <c r="AI863" s="9" t="n">
        <f aca="false">+Outflows!AI863+Fees!AI863+'Ongoing Cash Flows'!AI863+'Terminal Value'!AI863</f>
        <v>0</v>
      </c>
      <c r="AJ863" s="9" t="n">
        <f aca="false">+Outflows!AJ863+Fees!AJ863+'Ongoing Cash Flows'!AJ863+'Terminal Value'!AJ863</f>
        <v>0</v>
      </c>
      <c r="AK863" s="9"/>
      <c r="AL863" s="1"/>
      <c r="AM863" s="32"/>
      <c r="AN863" s="33" t="n">
        <f aca="false">IF(ISERROR(XIRR(B863:AJ863,IRRDates)),-1,XIRR(B863:AJ863,IRRDates))</f>
        <v>0.0628895613559126</v>
      </c>
      <c r="AO863" s="9" t="n">
        <f aca="false">SUMPRODUCT(B863:AJ863,PVRf)</f>
        <v>0</v>
      </c>
      <c r="AP863" s="9" t="n">
        <f aca="false">MIN(0,AO863-$AO$1004)^2</f>
        <v>0</v>
      </c>
      <c r="AQ863" s="9" t="n">
        <f aca="false">MAX(0,AO863-$AO$1004)^2</f>
        <v>0</v>
      </c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20"/>
      <c r="CM863" s="20"/>
      <c r="CN863" s="20"/>
      <c r="CO863" s="20"/>
      <c r="CP863" s="20"/>
    </row>
    <row r="864" customFormat="false" ht="11.25" hidden="false" customHeight="false" outlineLevel="0" collapsed="false">
      <c r="A864" s="1" t="n">
        <v>862</v>
      </c>
      <c r="B864" s="9" t="n">
        <f aca="false">+Outflows!B864+Fees!B864+'Ongoing Cash Flows'!B864+'Terminal Value'!B864</f>
        <v>-101856.83027733</v>
      </c>
      <c r="C864" s="9" t="n">
        <f aca="false">+Outflows!C864+Fees!C864+'Ongoing Cash Flows'!C864+'Terminal Value'!C864</f>
        <v>14371.3757488078</v>
      </c>
      <c r="D864" s="9" t="n">
        <f aca="false">+Outflows!D864+Fees!D864+'Ongoing Cash Flows'!D864+'Terminal Value'!D864</f>
        <v>12453.243788096</v>
      </c>
      <c r="E864" s="9" t="n">
        <f aca="false">+Outflows!E864+Fees!E864+'Ongoing Cash Flows'!E864+'Terminal Value'!E864</f>
        <v>10365.5946444627</v>
      </c>
      <c r="F864" s="9" t="n">
        <f aca="false">+Outflows!F864+Fees!F864+'Ongoing Cash Flows'!F864+'Terminal Value'!F864</f>
        <v>9905.33993670475</v>
      </c>
      <c r="G864" s="9" t="n">
        <f aca="false">+Outflows!G864+Fees!G864+'Ongoing Cash Flows'!G864+'Terminal Value'!G864</f>
        <v>9623.17553351919</v>
      </c>
      <c r="H864" s="9" t="n">
        <f aca="false">+Outflows!H864+Fees!H864+'Ongoing Cash Flows'!H864+'Terminal Value'!H864</f>
        <v>8678.68975927986</v>
      </c>
      <c r="I864" s="9" t="n">
        <f aca="false">+Outflows!I864+Fees!I864+'Ongoing Cash Flows'!I864+'Terminal Value'!I864</f>
        <v>8517.86059126473</v>
      </c>
      <c r="J864" s="9" t="n">
        <f aca="false">+Outflows!J864+Fees!J864+'Ongoing Cash Flows'!J864+'Terminal Value'!J864</f>
        <v>8505.42638872974</v>
      </c>
      <c r="K864" s="9" t="n">
        <f aca="false">+Outflows!K864+Fees!K864+'Ongoing Cash Flows'!K864+'Terminal Value'!K864</f>
        <v>8496.57935367989</v>
      </c>
      <c r="L864" s="9" t="n">
        <f aca="false">+Outflows!L864+Fees!L864+'Ongoing Cash Flows'!L864+'Terminal Value'!L864</f>
        <v>8497.49845384933</v>
      </c>
      <c r="M864" s="9" t="n">
        <f aca="false">+Outflows!M864+Fees!M864+'Ongoing Cash Flows'!M864+'Terminal Value'!M864</f>
        <v>8469.80071937706</v>
      </c>
      <c r="N864" s="9" t="n">
        <f aca="false">+Outflows!N864+Fees!N864+'Ongoing Cash Flows'!N864+'Terminal Value'!N864</f>
        <v>8451.84572131742</v>
      </c>
      <c r="O864" s="9" t="n">
        <f aca="false">+Outflows!O864+Fees!O864+'Ongoing Cash Flows'!O864+'Terminal Value'!O864</f>
        <v>8126.0304022452</v>
      </c>
      <c r="P864" s="9" t="n">
        <f aca="false">+Outflows!P864+Fees!P864+'Ongoing Cash Flows'!P864+'Terminal Value'!P864</f>
        <v>8017.8632357916</v>
      </c>
      <c r="Q864" s="9" t="n">
        <f aca="false">+Outflows!Q864+Fees!Q864+'Ongoing Cash Flows'!Q864+'Terminal Value'!Q864</f>
        <v>7989.6153574176</v>
      </c>
      <c r="R864" s="9" t="n">
        <f aca="false">+Outflows!R864+Fees!R864+'Ongoing Cash Flows'!R864+'Terminal Value'!R864</f>
        <v>1168.25710054886</v>
      </c>
      <c r="S864" s="9" t="n">
        <f aca="false">+Outflows!S864+Fees!S864+'Ongoing Cash Flows'!S864+'Terminal Value'!S864</f>
        <v>0</v>
      </c>
      <c r="T864" s="9" t="n">
        <f aca="false">+Outflows!T864+Fees!T864+'Ongoing Cash Flows'!T864+'Terminal Value'!T864</f>
        <v>0</v>
      </c>
      <c r="U864" s="9" t="n">
        <f aca="false">+Outflows!U864+Fees!U864+'Ongoing Cash Flows'!U864+'Terminal Value'!U864</f>
        <v>0</v>
      </c>
      <c r="V864" s="9" t="n">
        <f aca="false">+Outflows!V864+Fees!V864+'Ongoing Cash Flows'!V864+'Terminal Value'!V864</f>
        <v>0</v>
      </c>
      <c r="W864" s="9" t="n">
        <f aca="false">+Outflows!W864+Fees!W864+'Ongoing Cash Flows'!W864+'Terminal Value'!W864</f>
        <v>0</v>
      </c>
      <c r="X864" s="9" t="n">
        <f aca="false">+Outflows!X864+Fees!X864+'Ongoing Cash Flows'!X864+'Terminal Value'!X864</f>
        <v>0</v>
      </c>
      <c r="Y864" s="9" t="n">
        <f aca="false">+Outflows!Y864+Fees!Y864+'Ongoing Cash Flows'!Y864+'Terminal Value'!Y864</f>
        <v>0</v>
      </c>
      <c r="Z864" s="9" t="n">
        <f aca="false">+Outflows!Z864+Fees!Z864+'Ongoing Cash Flows'!Z864+'Terminal Value'!Z864</f>
        <v>0</v>
      </c>
      <c r="AA864" s="9" t="n">
        <f aca="false">+Outflows!AA864+Fees!AA864+'Ongoing Cash Flows'!AA864+'Terminal Value'!AA864</f>
        <v>0</v>
      </c>
      <c r="AB864" s="9" t="n">
        <f aca="false">+Outflows!AB864+Fees!AB864+'Ongoing Cash Flows'!AB864+'Terminal Value'!AB864</f>
        <v>0</v>
      </c>
      <c r="AC864" s="9" t="n">
        <f aca="false">+Outflows!AC864+Fees!AC864+'Ongoing Cash Flows'!AC864+'Terminal Value'!AC864</f>
        <v>0</v>
      </c>
      <c r="AD864" s="9" t="n">
        <f aca="false">+Outflows!AD864+Fees!AD864+'Ongoing Cash Flows'!AD864+'Terminal Value'!AD864</f>
        <v>0</v>
      </c>
      <c r="AE864" s="9" t="n">
        <f aca="false">+Outflows!AE864+Fees!AE864+'Ongoing Cash Flows'!AE864+'Terminal Value'!AE864</f>
        <v>0</v>
      </c>
      <c r="AF864" s="9" t="n">
        <f aca="false">+Outflows!AF864+Fees!AF864+'Ongoing Cash Flows'!AF864+'Terminal Value'!AF864</f>
        <v>0</v>
      </c>
      <c r="AG864" s="9" t="n">
        <f aca="false">+Outflows!AG864+Fees!AG864+'Ongoing Cash Flows'!AG864+'Terminal Value'!AG864</f>
        <v>0</v>
      </c>
      <c r="AH864" s="9" t="n">
        <f aca="false">+Outflows!AH864+Fees!AH864+'Ongoing Cash Flows'!AH864+'Terminal Value'!AH864</f>
        <v>0</v>
      </c>
      <c r="AI864" s="9" t="n">
        <f aca="false">+Outflows!AI864+Fees!AI864+'Ongoing Cash Flows'!AI864+'Terminal Value'!AI864</f>
        <v>0</v>
      </c>
      <c r="AJ864" s="9" t="n">
        <f aca="false">+Outflows!AJ864+Fees!AJ864+'Ongoing Cash Flows'!AJ864+'Terminal Value'!AJ864</f>
        <v>0</v>
      </c>
      <c r="AK864" s="9"/>
      <c r="AL864" s="1"/>
      <c r="AM864" s="32"/>
      <c r="AN864" s="33" t="n">
        <f aca="false">IF(ISERROR(XIRR(B864:AJ864,IRRDates)),-1,XIRR(B864:AJ864,IRRDates))</f>
        <v>0.0485958107347717</v>
      </c>
      <c r="AO864" s="9" t="n">
        <f aca="false">SUMPRODUCT(B864:AJ864,PVRf)</f>
        <v>0</v>
      </c>
      <c r="AP864" s="9" t="n">
        <f aca="false">MIN(0,AO864-$AO$1004)^2</f>
        <v>0</v>
      </c>
      <c r="AQ864" s="9" t="n">
        <f aca="false">MAX(0,AO864-$AO$1004)^2</f>
        <v>0</v>
      </c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20"/>
      <c r="CM864" s="20"/>
      <c r="CN864" s="20"/>
      <c r="CO864" s="20"/>
      <c r="CP864" s="20"/>
    </row>
    <row r="865" customFormat="false" ht="11.25" hidden="false" customHeight="false" outlineLevel="0" collapsed="false">
      <c r="A865" s="1" t="n">
        <v>863</v>
      </c>
      <c r="B865" s="9" t="n">
        <f aca="false">+Outflows!B865+Fees!B865+'Ongoing Cash Flows'!B865+'Terminal Value'!B865</f>
        <v>-93027.8348658457</v>
      </c>
      <c r="C865" s="9" t="n">
        <f aca="false">+Outflows!C865+Fees!C865+'Ongoing Cash Flows'!C865+'Terminal Value'!C865</f>
        <v>14181.7117087994</v>
      </c>
      <c r="D865" s="9" t="n">
        <f aca="false">+Outflows!D865+Fees!D865+'Ongoing Cash Flows'!D865+'Terminal Value'!D865</f>
        <v>12100.0155720389</v>
      </c>
      <c r="E865" s="9" t="n">
        <f aca="false">+Outflows!E865+Fees!E865+'Ongoing Cash Flows'!E865+'Terminal Value'!E865</f>
        <v>10207.5092398189</v>
      </c>
      <c r="F865" s="9" t="n">
        <f aca="false">+Outflows!F865+Fees!F865+'Ongoing Cash Flows'!F865+'Terminal Value'!F865</f>
        <v>9741.97264836781</v>
      </c>
      <c r="G865" s="9" t="n">
        <f aca="false">+Outflows!G865+Fees!G865+'Ongoing Cash Flows'!G865+'Terminal Value'!G865</f>
        <v>9417.6151444202</v>
      </c>
      <c r="H865" s="9" t="n">
        <f aca="false">+Outflows!H865+Fees!H865+'Ongoing Cash Flows'!H865+'Terminal Value'!H865</f>
        <v>8464.831713464</v>
      </c>
      <c r="I865" s="9" t="n">
        <f aca="false">+Outflows!I865+Fees!I865+'Ongoing Cash Flows'!I865+'Terminal Value'!I865</f>
        <v>8315.33049972162</v>
      </c>
      <c r="J865" s="9" t="n">
        <f aca="false">+Outflows!J865+Fees!J865+'Ongoing Cash Flows'!J865+'Terminal Value'!J865</f>
        <v>8302.89629718663</v>
      </c>
      <c r="K865" s="9" t="n">
        <f aca="false">+Outflows!K865+Fees!K865+'Ongoing Cash Flows'!K865+'Terminal Value'!K865</f>
        <v>8293.70599079517</v>
      </c>
      <c r="L865" s="9" t="n">
        <f aca="false">+Outflows!L865+Fees!L865+'Ongoing Cash Flows'!L865+'Terminal Value'!L865</f>
        <v>8294.96836230622</v>
      </c>
      <c r="M865" s="9" t="n">
        <f aca="false">+Outflows!M865+Fees!M865+'Ongoing Cash Flows'!M865+'Terminal Value'!M865</f>
        <v>8266.92735649235</v>
      </c>
      <c r="N865" s="9" t="n">
        <f aca="false">+Outflows!N865+Fees!N865+'Ongoing Cash Flows'!N865+'Terminal Value'!N865</f>
        <v>8249.31562977431</v>
      </c>
      <c r="O865" s="9" t="n">
        <f aca="false">+Outflows!O865+Fees!O865+'Ongoing Cash Flows'!O865+'Terminal Value'!O865</f>
        <v>7923.15703936049</v>
      </c>
      <c r="P865" s="9" t="n">
        <f aca="false">+Outflows!P865+Fees!P865+'Ongoing Cash Flows'!P865+'Terminal Value'!P865</f>
        <v>7815.33314424849</v>
      </c>
      <c r="Q865" s="9" t="n">
        <f aca="false">+Outflows!Q865+Fees!Q865+'Ongoing Cash Flows'!Q865+'Terminal Value'!Q865</f>
        <v>7786.74199453289</v>
      </c>
      <c r="R865" s="9" t="n">
        <f aca="false">+Outflows!R865+Fees!R865+'Ongoing Cash Flows'!R865+'Terminal Value'!R865</f>
        <v>1066.9920547773</v>
      </c>
      <c r="S865" s="9" t="n">
        <f aca="false">+Outflows!S865+Fees!S865+'Ongoing Cash Flows'!S865+'Terminal Value'!S865</f>
        <v>0</v>
      </c>
      <c r="T865" s="9" t="n">
        <f aca="false">+Outflows!T865+Fees!T865+'Ongoing Cash Flows'!T865+'Terminal Value'!T865</f>
        <v>0</v>
      </c>
      <c r="U865" s="9" t="n">
        <f aca="false">+Outflows!U865+Fees!U865+'Ongoing Cash Flows'!U865+'Terminal Value'!U865</f>
        <v>0</v>
      </c>
      <c r="V865" s="9" t="n">
        <f aca="false">+Outflows!V865+Fees!V865+'Ongoing Cash Flows'!V865+'Terminal Value'!V865</f>
        <v>0</v>
      </c>
      <c r="W865" s="9" t="n">
        <f aca="false">+Outflows!W865+Fees!W865+'Ongoing Cash Flows'!W865+'Terminal Value'!W865</f>
        <v>0</v>
      </c>
      <c r="X865" s="9" t="n">
        <f aca="false">+Outflows!X865+Fees!X865+'Ongoing Cash Flows'!X865+'Terminal Value'!X865</f>
        <v>0</v>
      </c>
      <c r="Y865" s="9" t="n">
        <f aca="false">+Outflows!Y865+Fees!Y865+'Ongoing Cash Flows'!Y865+'Terminal Value'!Y865</f>
        <v>0</v>
      </c>
      <c r="Z865" s="9" t="n">
        <f aca="false">+Outflows!Z865+Fees!Z865+'Ongoing Cash Flows'!Z865+'Terminal Value'!Z865</f>
        <v>0</v>
      </c>
      <c r="AA865" s="9" t="n">
        <f aca="false">+Outflows!AA865+Fees!AA865+'Ongoing Cash Flows'!AA865+'Terminal Value'!AA865</f>
        <v>0</v>
      </c>
      <c r="AB865" s="9" t="n">
        <f aca="false">+Outflows!AB865+Fees!AB865+'Ongoing Cash Flows'!AB865+'Terminal Value'!AB865</f>
        <v>0</v>
      </c>
      <c r="AC865" s="9" t="n">
        <f aca="false">+Outflows!AC865+Fees!AC865+'Ongoing Cash Flows'!AC865+'Terminal Value'!AC865</f>
        <v>0</v>
      </c>
      <c r="AD865" s="9" t="n">
        <f aca="false">+Outflows!AD865+Fees!AD865+'Ongoing Cash Flows'!AD865+'Terminal Value'!AD865</f>
        <v>0</v>
      </c>
      <c r="AE865" s="9" t="n">
        <f aca="false">+Outflows!AE865+Fees!AE865+'Ongoing Cash Flows'!AE865+'Terminal Value'!AE865</f>
        <v>0</v>
      </c>
      <c r="AF865" s="9" t="n">
        <f aca="false">+Outflows!AF865+Fees!AF865+'Ongoing Cash Flows'!AF865+'Terminal Value'!AF865</f>
        <v>0</v>
      </c>
      <c r="AG865" s="9" t="n">
        <f aca="false">+Outflows!AG865+Fees!AG865+'Ongoing Cash Flows'!AG865+'Terminal Value'!AG865</f>
        <v>0</v>
      </c>
      <c r="AH865" s="9" t="n">
        <f aca="false">+Outflows!AH865+Fees!AH865+'Ongoing Cash Flows'!AH865+'Terminal Value'!AH865</f>
        <v>0</v>
      </c>
      <c r="AI865" s="9" t="n">
        <f aca="false">+Outflows!AI865+Fees!AI865+'Ongoing Cash Flows'!AI865+'Terminal Value'!AI865</f>
        <v>0</v>
      </c>
      <c r="AJ865" s="9" t="n">
        <f aca="false">+Outflows!AJ865+Fees!AJ865+'Ongoing Cash Flows'!AJ865+'Terminal Value'!AJ865</f>
        <v>0</v>
      </c>
      <c r="AK865" s="9"/>
      <c r="AL865" s="1"/>
      <c r="AM865" s="32"/>
      <c r="AN865" s="33" t="n">
        <f aca="false">IF(ISERROR(XIRR(B865:AJ865,IRRDates)),-1,XIRR(B865:AJ865,IRRDates))</f>
        <v>0.0599317441870609</v>
      </c>
      <c r="AO865" s="9" t="n">
        <f aca="false">SUMPRODUCT(B865:AJ865,PVRf)</f>
        <v>0</v>
      </c>
      <c r="AP865" s="9" t="n">
        <f aca="false">MIN(0,AO865-$AO$1004)^2</f>
        <v>0</v>
      </c>
      <c r="AQ865" s="9" t="n">
        <f aca="false">MAX(0,AO865-$AO$1004)^2</f>
        <v>0</v>
      </c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20"/>
      <c r="CM865" s="20"/>
      <c r="CN865" s="20"/>
      <c r="CO865" s="20"/>
      <c r="CP865" s="20"/>
    </row>
    <row r="866" customFormat="false" ht="11.25" hidden="false" customHeight="false" outlineLevel="0" collapsed="false">
      <c r="A866" s="1" t="n">
        <v>864</v>
      </c>
      <c r="B866" s="9" t="n">
        <f aca="false">+Outflows!B866+Fees!B866+'Ongoing Cash Flows'!B866+'Terminal Value'!B866</f>
        <v>-92029.6341253489</v>
      </c>
      <c r="C866" s="9" t="n">
        <f aca="false">+Outflows!C866+Fees!C866+'Ongoing Cash Flows'!C866+'Terminal Value'!C866</f>
        <v>14052.0399020784</v>
      </c>
      <c r="D866" s="9" t="n">
        <f aca="false">+Outflows!D866+Fees!D866+'Ongoing Cash Flows'!D866+'Terminal Value'!D866</f>
        <v>12110.3429435903</v>
      </c>
      <c r="E866" s="9" t="n">
        <f aca="false">+Outflows!E866+Fees!E866+'Ongoing Cash Flows'!E866+'Terminal Value'!E866</f>
        <v>10007.1413405268</v>
      </c>
      <c r="F866" s="9" t="n">
        <f aca="false">+Outflows!F866+Fees!F866+'Ongoing Cash Flows'!F866+'Terminal Value'!F866</f>
        <v>9711.71969970628</v>
      </c>
      <c r="G866" s="9" t="n">
        <f aca="false">+Outflows!G866+Fees!G866+'Ongoing Cash Flows'!G866+'Terminal Value'!G866</f>
        <v>9469.46385140903</v>
      </c>
      <c r="H866" s="9" t="n">
        <f aca="false">+Outflows!H866+Fees!H866+'Ongoing Cash Flows'!H866+'Terminal Value'!H866</f>
        <v>8440.65305555951</v>
      </c>
      <c r="I866" s="9" t="n">
        <f aca="false">+Outflows!I866+Fees!I866+'Ongoing Cash Flows'!I866+'Terminal Value'!I866</f>
        <v>8292.43257329521</v>
      </c>
      <c r="J866" s="9" t="n">
        <f aca="false">+Outflows!J866+Fees!J866+'Ongoing Cash Flows'!J866+'Terminal Value'!J866</f>
        <v>8279.99837076022</v>
      </c>
      <c r="K866" s="9" t="n">
        <f aca="false">+Outflows!K866+Fees!K866+'Ongoing Cash Flows'!K866+'Terminal Value'!K866</f>
        <v>8270.76925432398</v>
      </c>
      <c r="L866" s="9" t="n">
        <f aca="false">+Outflows!L866+Fees!L866+'Ongoing Cash Flows'!L866+'Terminal Value'!L866</f>
        <v>8272.07043587981</v>
      </c>
      <c r="M866" s="9" t="n">
        <f aca="false">+Outflows!M866+Fees!M866+'Ongoing Cash Flows'!M866+'Terminal Value'!M866</f>
        <v>8243.99062002116</v>
      </c>
      <c r="N866" s="9" t="n">
        <f aca="false">+Outflows!N866+Fees!N866+'Ongoing Cash Flows'!N866+'Terminal Value'!N866</f>
        <v>8226.41770334791</v>
      </c>
      <c r="O866" s="9" t="n">
        <f aca="false">+Outflows!O866+Fees!O866+'Ongoing Cash Flows'!O866+'Terminal Value'!O866</f>
        <v>7900.22030288929</v>
      </c>
      <c r="P866" s="9" t="n">
        <f aca="false">+Outflows!P866+Fees!P866+'Ongoing Cash Flows'!P866+'Terminal Value'!P866</f>
        <v>7792.43521782209</v>
      </c>
      <c r="Q866" s="9" t="n">
        <f aca="false">+Outflows!Q866+Fees!Q866+'Ongoing Cash Flows'!Q866+'Terminal Value'!Q866</f>
        <v>7763.8052580617</v>
      </c>
      <c r="R866" s="9" t="n">
        <f aca="false">+Outflows!R866+Fees!R866+'Ongoing Cash Flows'!R866+'Terminal Value'!R866</f>
        <v>1055.5430915641</v>
      </c>
      <c r="S866" s="9" t="n">
        <f aca="false">+Outflows!S866+Fees!S866+'Ongoing Cash Flows'!S866+'Terminal Value'!S866</f>
        <v>0</v>
      </c>
      <c r="T866" s="9" t="n">
        <f aca="false">+Outflows!T866+Fees!T866+'Ongoing Cash Flows'!T866+'Terminal Value'!T866</f>
        <v>0</v>
      </c>
      <c r="U866" s="9" t="n">
        <f aca="false">+Outflows!U866+Fees!U866+'Ongoing Cash Flows'!U866+'Terminal Value'!U866</f>
        <v>0</v>
      </c>
      <c r="V866" s="9" t="n">
        <f aca="false">+Outflows!V866+Fees!V866+'Ongoing Cash Flows'!V866+'Terminal Value'!V866</f>
        <v>0</v>
      </c>
      <c r="W866" s="9" t="n">
        <f aca="false">+Outflows!W866+Fees!W866+'Ongoing Cash Flows'!W866+'Terminal Value'!W866</f>
        <v>0</v>
      </c>
      <c r="X866" s="9" t="n">
        <f aca="false">+Outflows!X866+Fees!X866+'Ongoing Cash Flows'!X866+'Terminal Value'!X866</f>
        <v>0</v>
      </c>
      <c r="Y866" s="9" t="n">
        <f aca="false">+Outflows!Y866+Fees!Y866+'Ongoing Cash Flows'!Y866+'Terminal Value'!Y866</f>
        <v>0</v>
      </c>
      <c r="Z866" s="9" t="n">
        <f aca="false">+Outflows!Z866+Fees!Z866+'Ongoing Cash Flows'!Z866+'Terminal Value'!Z866</f>
        <v>0</v>
      </c>
      <c r="AA866" s="9" t="n">
        <f aca="false">+Outflows!AA866+Fees!AA866+'Ongoing Cash Flows'!AA866+'Terminal Value'!AA866</f>
        <v>0</v>
      </c>
      <c r="AB866" s="9" t="n">
        <f aca="false">+Outflows!AB866+Fees!AB866+'Ongoing Cash Flows'!AB866+'Terminal Value'!AB866</f>
        <v>0</v>
      </c>
      <c r="AC866" s="9" t="n">
        <f aca="false">+Outflows!AC866+Fees!AC866+'Ongoing Cash Flows'!AC866+'Terminal Value'!AC866</f>
        <v>0</v>
      </c>
      <c r="AD866" s="9" t="n">
        <f aca="false">+Outflows!AD866+Fees!AD866+'Ongoing Cash Flows'!AD866+'Terminal Value'!AD866</f>
        <v>0</v>
      </c>
      <c r="AE866" s="9" t="n">
        <f aca="false">+Outflows!AE866+Fees!AE866+'Ongoing Cash Flows'!AE866+'Terminal Value'!AE866</f>
        <v>0</v>
      </c>
      <c r="AF866" s="9" t="n">
        <f aca="false">+Outflows!AF866+Fees!AF866+'Ongoing Cash Flows'!AF866+'Terminal Value'!AF866</f>
        <v>0</v>
      </c>
      <c r="AG866" s="9" t="n">
        <f aca="false">+Outflows!AG866+Fees!AG866+'Ongoing Cash Flows'!AG866+'Terminal Value'!AG866</f>
        <v>0</v>
      </c>
      <c r="AH866" s="9" t="n">
        <f aca="false">+Outflows!AH866+Fees!AH866+'Ongoing Cash Flows'!AH866+'Terminal Value'!AH866</f>
        <v>0</v>
      </c>
      <c r="AI866" s="9" t="n">
        <f aca="false">+Outflows!AI866+Fees!AI866+'Ongoing Cash Flows'!AI866+'Terminal Value'!AI866</f>
        <v>0</v>
      </c>
      <c r="AJ866" s="9" t="n">
        <f aca="false">+Outflows!AJ866+Fees!AJ866+'Ongoing Cash Flows'!AJ866+'Terminal Value'!AJ866</f>
        <v>0</v>
      </c>
      <c r="AK866" s="9"/>
      <c r="AL866" s="1"/>
      <c r="AM866" s="32"/>
      <c r="AN866" s="33" t="n">
        <f aca="false">IF(ISERROR(XIRR(B866:AJ866,IRRDates)),-1,XIRR(B866:AJ866,IRRDates))</f>
        <v>0.0610318411525154</v>
      </c>
      <c r="AO866" s="9" t="n">
        <f aca="false">SUMPRODUCT(B866:AJ866,PVRf)</f>
        <v>0</v>
      </c>
      <c r="AP866" s="9" t="n">
        <f aca="false">MIN(0,AO866-$AO$1004)^2</f>
        <v>0</v>
      </c>
      <c r="AQ866" s="9" t="n">
        <f aca="false">MAX(0,AO866-$AO$1004)^2</f>
        <v>0</v>
      </c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20"/>
      <c r="CM866" s="20"/>
      <c r="CN866" s="20"/>
      <c r="CO866" s="20"/>
      <c r="CP866" s="20"/>
    </row>
    <row r="867" customFormat="false" ht="11.25" hidden="false" customHeight="false" outlineLevel="0" collapsed="false">
      <c r="A867" s="1" t="n">
        <v>865</v>
      </c>
      <c r="B867" s="9" t="n">
        <f aca="false">+Outflows!B867+Fees!B867+'Ongoing Cash Flows'!B867+'Terminal Value'!B867</f>
        <v>-99083.7429089024</v>
      </c>
      <c r="C867" s="9" t="n">
        <f aca="false">+Outflows!C867+Fees!C867+'Ongoing Cash Flows'!C867+'Terminal Value'!C867</f>
        <v>14264.4532474814</v>
      </c>
      <c r="D867" s="9" t="n">
        <f aca="false">+Outflows!D867+Fees!D867+'Ongoing Cash Flows'!D867+'Terminal Value'!D867</f>
        <v>12383.6041614795</v>
      </c>
      <c r="E867" s="9" t="n">
        <f aca="false">+Outflows!E867+Fees!E867+'Ongoing Cash Flows'!E867+'Terminal Value'!E867</f>
        <v>10361.127965163</v>
      </c>
      <c r="F867" s="9" t="n">
        <f aca="false">+Outflows!F867+Fees!F867+'Ongoing Cash Flows'!F867+'Terminal Value'!F867</f>
        <v>9863.4009843286</v>
      </c>
      <c r="G867" s="9" t="n">
        <f aca="false">+Outflows!G867+Fees!G867+'Ongoing Cash Flows'!G867+'Terminal Value'!G867</f>
        <v>9488.73235909473</v>
      </c>
      <c r="H867" s="9" t="n">
        <f aca="false">+Outflows!H867+Fees!H867+'Ongoing Cash Flows'!H867+'Terminal Value'!H867</f>
        <v>8611.51937150085</v>
      </c>
      <c r="I867" s="9" t="n">
        <f aca="false">+Outflows!I867+Fees!I867+'Ongoing Cash Flows'!I867+'Terminal Value'!I867</f>
        <v>8454.2481855029</v>
      </c>
      <c r="J867" s="9" t="n">
        <f aca="false">+Outflows!J867+Fees!J867+'Ongoing Cash Flows'!J867+'Terminal Value'!J867</f>
        <v>8441.81398296791</v>
      </c>
      <c r="K867" s="9" t="n">
        <f aca="false">+Outflows!K867+Fees!K867+'Ongoing Cash Flows'!K867+'Terminal Value'!K867</f>
        <v>8432.85913028117</v>
      </c>
      <c r="L867" s="9" t="n">
        <f aca="false">+Outflows!L867+Fees!L867+'Ongoing Cash Flows'!L867+'Terminal Value'!L867</f>
        <v>8433.8860480875</v>
      </c>
      <c r="M867" s="9" t="n">
        <f aca="false">+Outflows!M867+Fees!M867+'Ongoing Cash Flows'!M867+'Terminal Value'!M867</f>
        <v>8406.08049597835</v>
      </c>
      <c r="N867" s="9" t="n">
        <f aca="false">+Outflows!N867+Fees!N867+'Ongoing Cash Flows'!N867+'Terminal Value'!N867</f>
        <v>8388.2333155556</v>
      </c>
      <c r="O867" s="9" t="n">
        <f aca="false">+Outflows!O867+Fees!O867+'Ongoing Cash Flows'!O867+'Terminal Value'!O867</f>
        <v>8062.31017884649</v>
      </c>
      <c r="P867" s="9" t="n">
        <f aca="false">+Outflows!P867+Fees!P867+'Ongoing Cash Flows'!P867+'Terminal Value'!P867</f>
        <v>7954.25083002977</v>
      </c>
      <c r="Q867" s="9" t="n">
        <f aca="false">+Outflows!Q867+Fees!Q867+'Ongoing Cash Flows'!Q867+'Terminal Value'!Q867</f>
        <v>7925.89513401889</v>
      </c>
      <c r="R867" s="9" t="n">
        <f aca="false">+Outflows!R867+Fees!R867+'Ongoing Cash Flows'!R867+'Terminal Value'!R867</f>
        <v>1136.45089766795</v>
      </c>
      <c r="S867" s="9" t="n">
        <f aca="false">+Outflows!S867+Fees!S867+'Ongoing Cash Flows'!S867+'Terminal Value'!S867</f>
        <v>0</v>
      </c>
      <c r="T867" s="9" t="n">
        <f aca="false">+Outflows!T867+Fees!T867+'Ongoing Cash Flows'!T867+'Terminal Value'!T867</f>
        <v>0</v>
      </c>
      <c r="U867" s="9" t="n">
        <f aca="false">+Outflows!U867+Fees!U867+'Ongoing Cash Flows'!U867+'Terminal Value'!U867</f>
        <v>0</v>
      </c>
      <c r="V867" s="9" t="n">
        <f aca="false">+Outflows!V867+Fees!V867+'Ongoing Cash Flows'!V867+'Terminal Value'!V867</f>
        <v>0</v>
      </c>
      <c r="W867" s="9" t="n">
        <f aca="false">+Outflows!W867+Fees!W867+'Ongoing Cash Flows'!W867+'Terminal Value'!W867</f>
        <v>0</v>
      </c>
      <c r="X867" s="9" t="n">
        <f aca="false">+Outflows!X867+Fees!X867+'Ongoing Cash Flows'!X867+'Terminal Value'!X867</f>
        <v>0</v>
      </c>
      <c r="Y867" s="9" t="n">
        <f aca="false">+Outflows!Y867+Fees!Y867+'Ongoing Cash Flows'!Y867+'Terminal Value'!Y867</f>
        <v>0</v>
      </c>
      <c r="Z867" s="9" t="n">
        <f aca="false">+Outflows!Z867+Fees!Z867+'Ongoing Cash Flows'!Z867+'Terminal Value'!Z867</f>
        <v>0</v>
      </c>
      <c r="AA867" s="9" t="n">
        <f aca="false">+Outflows!AA867+Fees!AA867+'Ongoing Cash Flows'!AA867+'Terminal Value'!AA867</f>
        <v>0</v>
      </c>
      <c r="AB867" s="9" t="n">
        <f aca="false">+Outflows!AB867+Fees!AB867+'Ongoing Cash Flows'!AB867+'Terminal Value'!AB867</f>
        <v>0</v>
      </c>
      <c r="AC867" s="9" t="n">
        <f aca="false">+Outflows!AC867+Fees!AC867+'Ongoing Cash Flows'!AC867+'Terminal Value'!AC867</f>
        <v>0</v>
      </c>
      <c r="AD867" s="9" t="n">
        <f aca="false">+Outflows!AD867+Fees!AD867+'Ongoing Cash Flows'!AD867+'Terminal Value'!AD867</f>
        <v>0</v>
      </c>
      <c r="AE867" s="9" t="n">
        <f aca="false">+Outflows!AE867+Fees!AE867+'Ongoing Cash Flows'!AE867+'Terminal Value'!AE867</f>
        <v>0</v>
      </c>
      <c r="AF867" s="9" t="n">
        <f aca="false">+Outflows!AF867+Fees!AF867+'Ongoing Cash Flows'!AF867+'Terminal Value'!AF867</f>
        <v>0</v>
      </c>
      <c r="AG867" s="9" t="n">
        <f aca="false">+Outflows!AG867+Fees!AG867+'Ongoing Cash Flows'!AG867+'Terminal Value'!AG867</f>
        <v>0</v>
      </c>
      <c r="AH867" s="9" t="n">
        <f aca="false">+Outflows!AH867+Fees!AH867+'Ongoing Cash Flows'!AH867+'Terminal Value'!AH867</f>
        <v>0</v>
      </c>
      <c r="AI867" s="9" t="n">
        <f aca="false">+Outflows!AI867+Fees!AI867+'Ongoing Cash Flows'!AI867+'Terminal Value'!AI867</f>
        <v>0</v>
      </c>
      <c r="AJ867" s="9" t="n">
        <f aca="false">+Outflows!AJ867+Fees!AJ867+'Ongoing Cash Flows'!AJ867+'Terminal Value'!AJ867</f>
        <v>0</v>
      </c>
      <c r="AK867" s="9"/>
      <c r="AL867" s="1"/>
      <c r="AM867" s="32"/>
      <c r="AN867" s="33" t="n">
        <f aca="false">IF(ISERROR(XIRR(B867:AJ867,IRRDates)),-1,XIRR(B867:AJ867,IRRDates))</f>
        <v>0.0519387453533985</v>
      </c>
      <c r="AO867" s="9" t="n">
        <f aca="false">SUMPRODUCT(B867:AJ867,PVRf)</f>
        <v>0</v>
      </c>
      <c r="AP867" s="9" t="n">
        <f aca="false">MIN(0,AO867-$AO$1004)^2</f>
        <v>0</v>
      </c>
      <c r="AQ867" s="9" t="n">
        <f aca="false">MAX(0,AO867-$AO$1004)^2</f>
        <v>0</v>
      </c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20"/>
      <c r="CM867" s="20"/>
      <c r="CN867" s="20"/>
      <c r="CO867" s="20"/>
      <c r="CP867" s="20"/>
    </row>
    <row r="868" customFormat="false" ht="11.25" hidden="false" customHeight="false" outlineLevel="0" collapsed="false">
      <c r="A868" s="1" t="n">
        <v>866</v>
      </c>
      <c r="B868" s="9" t="n">
        <f aca="false">+Outflows!B868+Fees!B868+'Ongoing Cash Flows'!B868+'Terminal Value'!B868</f>
        <v>-98632.4086031003</v>
      </c>
      <c r="C868" s="9" t="n">
        <f aca="false">+Outflows!C868+Fees!C868+'Ongoing Cash Flows'!C868+'Terminal Value'!C868</f>
        <v>14188.8080982834</v>
      </c>
      <c r="D868" s="9" t="n">
        <f aca="false">+Outflows!D868+Fees!D868+'Ongoing Cash Flows'!D868+'Terminal Value'!D868</f>
        <v>12300.3224660125</v>
      </c>
      <c r="E868" s="9" t="n">
        <f aca="false">+Outflows!E868+Fees!E868+'Ongoing Cash Flows'!E868+'Terminal Value'!E868</f>
        <v>10324.0180576296</v>
      </c>
      <c r="F868" s="9" t="n">
        <f aca="false">+Outflows!F868+Fees!F868+'Ongoing Cash Flows'!F868+'Terminal Value'!F868</f>
        <v>9763.97407223625</v>
      </c>
      <c r="G868" s="9" t="n">
        <f aca="false">+Outflows!G868+Fees!G868+'Ongoing Cash Flows'!G868+'Terminal Value'!G868</f>
        <v>9534.02387196949</v>
      </c>
      <c r="H868" s="9" t="n">
        <f aca="false">+Outflows!H868+Fees!H868+'Ongoing Cash Flows'!H868+'Terminal Value'!H868</f>
        <v>8600.58704362548</v>
      </c>
      <c r="I868" s="9" t="n">
        <f aca="false">+Outflows!I868+Fees!I868+'Ongoing Cash Flows'!I868+'Terminal Value'!I868</f>
        <v>8443.89493759525</v>
      </c>
      <c r="J868" s="9" t="n">
        <f aca="false">+Outflows!J868+Fees!J868+'Ongoing Cash Flows'!J868+'Terminal Value'!J868</f>
        <v>8431.46073506026</v>
      </c>
      <c r="K868" s="9" t="n">
        <f aca="false">+Outflows!K868+Fees!K868+'Ongoing Cash Flows'!K868+'Terminal Value'!K868</f>
        <v>8422.48833449571</v>
      </c>
      <c r="L868" s="9" t="n">
        <f aca="false">+Outflows!L868+Fees!L868+'Ongoing Cash Flows'!L868+'Terminal Value'!L868</f>
        <v>8423.53280017985</v>
      </c>
      <c r="M868" s="9" t="n">
        <f aca="false">+Outflows!M868+Fees!M868+'Ongoing Cash Flows'!M868+'Terminal Value'!M868</f>
        <v>8395.70970019289</v>
      </c>
      <c r="N868" s="9" t="n">
        <f aca="false">+Outflows!N868+Fees!N868+'Ongoing Cash Flows'!N868+'Terminal Value'!N868</f>
        <v>8377.88006764794</v>
      </c>
      <c r="O868" s="9" t="n">
        <f aca="false">+Outflows!O868+Fees!O868+'Ongoing Cash Flows'!O868+'Terminal Value'!O868</f>
        <v>8051.93938306102</v>
      </c>
      <c r="P868" s="9" t="n">
        <f aca="false">+Outflows!P868+Fees!P868+'Ongoing Cash Flows'!P868+'Terminal Value'!P868</f>
        <v>7943.89758212212</v>
      </c>
      <c r="Q868" s="9" t="n">
        <f aca="false">+Outflows!Q868+Fees!Q868+'Ongoing Cash Flows'!Q868+'Terminal Value'!Q868</f>
        <v>7915.52433823343</v>
      </c>
      <c r="R868" s="9" t="n">
        <f aca="false">+Outflows!R868+Fees!R868+'Ongoing Cash Flows'!R868+'Terminal Value'!R868</f>
        <v>1131.27427371412</v>
      </c>
      <c r="S868" s="9" t="n">
        <f aca="false">+Outflows!S868+Fees!S868+'Ongoing Cash Flows'!S868+'Terminal Value'!S868</f>
        <v>0</v>
      </c>
      <c r="T868" s="9" t="n">
        <f aca="false">+Outflows!T868+Fees!T868+'Ongoing Cash Flows'!T868+'Terminal Value'!T868</f>
        <v>0</v>
      </c>
      <c r="U868" s="9" t="n">
        <f aca="false">+Outflows!U868+Fees!U868+'Ongoing Cash Flows'!U868+'Terminal Value'!U868</f>
        <v>0</v>
      </c>
      <c r="V868" s="9" t="n">
        <f aca="false">+Outflows!V868+Fees!V868+'Ongoing Cash Flows'!V868+'Terminal Value'!V868</f>
        <v>0</v>
      </c>
      <c r="W868" s="9" t="n">
        <f aca="false">+Outflows!W868+Fees!W868+'Ongoing Cash Flows'!W868+'Terminal Value'!W868</f>
        <v>0</v>
      </c>
      <c r="X868" s="9" t="n">
        <f aca="false">+Outflows!X868+Fees!X868+'Ongoing Cash Flows'!X868+'Terminal Value'!X868</f>
        <v>0</v>
      </c>
      <c r="Y868" s="9" t="n">
        <f aca="false">+Outflows!Y868+Fees!Y868+'Ongoing Cash Flows'!Y868+'Terminal Value'!Y868</f>
        <v>0</v>
      </c>
      <c r="Z868" s="9" t="n">
        <f aca="false">+Outflows!Z868+Fees!Z868+'Ongoing Cash Flows'!Z868+'Terminal Value'!Z868</f>
        <v>0</v>
      </c>
      <c r="AA868" s="9" t="n">
        <f aca="false">+Outflows!AA868+Fees!AA868+'Ongoing Cash Flows'!AA868+'Terminal Value'!AA868</f>
        <v>0</v>
      </c>
      <c r="AB868" s="9" t="n">
        <f aca="false">+Outflows!AB868+Fees!AB868+'Ongoing Cash Flows'!AB868+'Terminal Value'!AB868</f>
        <v>0</v>
      </c>
      <c r="AC868" s="9" t="n">
        <f aca="false">+Outflows!AC868+Fees!AC868+'Ongoing Cash Flows'!AC868+'Terminal Value'!AC868</f>
        <v>0</v>
      </c>
      <c r="AD868" s="9" t="n">
        <f aca="false">+Outflows!AD868+Fees!AD868+'Ongoing Cash Flows'!AD868+'Terminal Value'!AD868</f>
        <v>0</v>
      </c>
      <c r="AE868" s="9" t="n">
        <f aca="false">+Outflows!AE868+Fees!AE868+'Ongoing Cash Flows'!AE868+'Terminal Value'!AE868</f>
        <v>0</v>
      </c>
      <c r="AF868" s="9" t="n">
        <f aca="false">+Outflows!AF868+Fees!AF868+'Ongoing Cash Flows'!AF868+'Terminal Value'!AF868</f>
        <v>0</v>
      </c>
      <c r="AG868" s="9" t="n">
        <f aca="false">+Outflows!AG868+Fees!AG868+'Ongoing Cash Flows'!AG868+'Terminal Value'!AG868</f>
        <v>0</v>
      </c>
      <c r="AH868" s="9" t="n">
        <f aca="false">+Outflows!AH868+Fees!AH868+'Ongoing Cash Flows'!AH868+'Terminal Value'!AH868</f>
        <v>0</v>
      </c>
      <c r="AI868" s="9" t="n">
        <f aca="false">+Outflows!AI868+Fees!AI868+'Ongoing Cash Flows'!AI868+'Terminal Value'!AI868</f>
        <v>0</v>
      </c>
      <c r="AJ868" s="9" t="n">
        <f aca="false">+Outflows!AJ868+Fees!AJ868+'Ongoing Cash Flows'!AJ868+'Terminal Value'!AJ868</f>
        <v>0</v>
      </c>
      <c r="AK868" s="9"/>
      <c r="AL868" s="1"/>
      <c r="AM868" s="32"/>
      <c r="AN868" s="33" t="n">
        <f aca="false">IF(ISERROR(XIRR(B868:AJ868,IRRDates)),-1,XIRR(B868:AJ868,IRRDates))</f>
        <v>0.0522075170644896</v>
      </c>
      <c r="AO868" s="9" t="n">
        <f aca="false">SUMPRODUCT(B868:AJ868,PVRf)</f>
        <v>0</v>
      </c>
      <c r="AP868" s="9" t="n">
        <f aca="false">MIN(0,AO868-$AO$1004)^2</f>
        <v>0</v>
      </c>
      <c r="AQ868" s="9" t="n">
        <f aca="false">MAX(0,AO868-$AO$1004)^2</f>
        <v>0</v>
      </c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20"/>
      <c r="CM868" s="20"/>
      <c r="CN868" s="20"/>
      <c r="CO868" s="20"/>
      <c r="CP868" s="20"/>
    </row>
    <row r="869" customFormat="false" ht="11.25" hidden="false" customHeight="false" outlineLevel="0" collapsed="false">
      <c r="A869" s="1" t="n">
        <v>867</v>
      </c>
      <c r="B869" s="9" t="n">
        <f aca="false">+Outflows!B869+Fees!B869+'Ongoing Cash Flows'!B869+'Terminal Value'!B869</f>
        <v>-92270.4262484659</v>
      </c>
      <c r="C869" s="9" t="n">
        <f aca="false">+Outflows!C869+Fees!C869+'Ongoing Cash Flows'!C869+'Terminal Value'!C869</f>
        <v>14132.8638534716</v>
      </c>
      <c r="D869" s="9" t="n">
        <f aca="false">+Outflows!D869+Fees!D869+'Ongoing Cash Flows'!D869+'Terminal Value'!D869</f>
        <v>12075.7520968833</v>
      </c>
      <c r="E869" s="9" t="n">
        <f aca="false">+Outflows!E869+Fees!E869+'Ongoing Cash Flows'!E869+'Terminal Value'!E869</f>
        <v>10014.1658044171</v>
      </c>
      <c r="F869" s="9" t="n">
        <f aca="false">+Outflows!F869+Fees!F869+'Ongoing Cash Flows'!F869+'Terminal Value'!F869</f>
        <v>9650.81622570286</v>
      </c>
      <c r="G869" s="9" t="n">
        <f aca="false">+Outflows!G869+Fees!G869+'Ongoing Cash Flows'!G869+'Terminal Value'!G869</f>
        <v>9407.03453721464</v>
      </c>
      <c r="H869" s="9" t="n">
        <f aca="false">+Outflows!H869+Fees!H869+'Ongoing Cash Flows'!H869+'Terminal Value'!H869</f>
        <v>8446.48558015576</v>
      </c>
      <c r="I869" s="9" t="n">
        <f aca="false">+Outflows!I869+Fees!I869+'Ongoing Cash Flows'!I869+'Terminal Value'!I869</f>
        <v>8297.95615196582</v>
      </c>
      <c r="J869" s="9" t="n">
        <f aca="false">+Outflows!J869+Fees!J869+'Ongoing Cash Flows'!J869+'Terminal Value'!J869</f>
        <v>8285.52194943083</v>
      </c>
      <c r="K869" s="9" t="n">
        <f aca="false">+Outflows!K869+Fees!K869+'Ongoing Cash Flows'!K869+'Terminal Value'!K869</f>
        <v>8276.30219499233</v>
      </c>
      <c r="L869" s="9" t="n">
        <f aca="false">+Outflows!L869+Fees!L869+'Ongoing Cash Flows'!L869+'Terminal Value'!L869</f>
        <v>8277.59401455042</v>
      </c>
      <c r="M869" s="9" t="n">
        <f aca="false">+Outflows!M869+Fees!M869+'Ongoing Cash Flows'!M869+'Terminal Value'!M869</f>
        <v>8249.52356068951</v>
      </c>
      <c r="N869" s="9" t="n">
        <f aca="false">+Outflows!N869+Fees!N869+'Ongoing Cash Flows'!N869+'Terminal Value'!N869</f>
        <v>8231.94128201851</v>
      </c>
      <c r="O869" s="9" t="n">
        <f aca="false">+Outflows!O869+Fees!O869+'Ongoing Cash Flows'!O869+'Terminal Value'!O869</f>
        <v>7905.75324355764</v>
      </c>
      <c r="P869" s="9" t="n">
        <f aca="false">+Outflows!P869+Fees!P869+'Ongoing Cash Flows'!P869+'Terminal Value'!P869</f>
        <v>7797.95879649269</v>
      </c>
      <c r="Q869" s="9" t="n">
        <f aca="false">+Outflows!Q869+Fees!Q869+'Ongoing Cash Flows'!Q869+'Terminal Value'!Q869</f>
        <v>7769.33819873005</v>
      </c>
      <c r="R869" s="9" t="n">
        <f aca="false">+Outflows!R869+Fees!R869+'Ongoing Cash Flows'!R869+'Terminal Value'!R869</f>
        <v>1058.3048808994</v>
      </c>
      <c r="S869" s="9" t="n">
        <f aca="false">+Outflows!S869+Fees!S869+'Ongoing Cash Flows'!S869+'Terminal Value'!S869</f>
        <v>0</v>
      </c>
      <c r="T869" s="9" t="n">
        <f aca="false">+Outflows!T869+Fees!T869+'Ongoing Cash Flows'!T869+'Terminal Value'!T869</f>
        <v>0</v>
      </c>
      <c r="U869" s="9" t="n">
        <f aca="false">+Outflows!U869+Fees!U869+'Ongoing Cash Flows'!U869+'Terminal Value'!U869</f>
        <v>0</v>
      </c>
      <c r="V869" s="9" t="n">
        <f aca="false">+Outflows!V869+Fees!V869+'Ongoing Cash Flows'!V869+'Terminal Value'!V869</f>
        <v>0</v>
      </c>
      <c r="W869" s="9" t="n">
        <f aca="false">+Outflows!W869+Fees!W869+'Ongoing Cash Flows'!W869+'Terminal Value'!W869</f>
        <v>0</v>
      </c>
      <c r="X869" s="9" t="n">
        <f aca="false">+Outflows!X869+Fees!X869+'Ongoing Cash Flows'!X869+'Terminal Value'!X869</f>
        <v>0</v>
      </c>
      <c r="Y869" s="9" t="n">
        <f aca="false">+Outflows!Y869+Fees!Y869+'Ongoing Cash Flows'!Y869+'Terminal Value'!Y869</f>
        <v>0</v>
      </c>
      <c r="Z869" s="9" t="n">
        <f aca="false">+Outflows!Z869+Fees!Z869+'Ongoing Cash Flows'!Z869+'Terminal Value'!Z869</f>
        <v>0</v>
      </c>
      <c r="AA869" s="9" t="n">
        <f aca="false">+Outflows!AA869+Fees!AA869+'Ongoing Cash Flows'!AA869+'Terminal Value'!AA869</f>
        <v>0</v>
      </c>
      <c r="AB869" s="9" t="n">
        <f aca="false">+Outflows!AB869+Fees!AB869+'Ongoing Cash Flows'!AB869+'Terminal Value'!AB869</f>
        <v>0</v>
      </c>
      <c r="AC869" s="9" t="n">
        <f aca="false">+Outflows!AC869+Fees!AC869+'Ongoing Cash Flows'!AC869+'Terminal Value'!AC869</f>
        <v>0</v>
      </c>
      <c r="AD869" s="9" t="n">
        <f aca="false">+Outflows!AD869+Fees!AD869+'Ongoing Cash Flows'!AD869+'Terminal Value'!AD869</f>
        <v>0</v>
      </c>
      <c r="AE869" s="9" t="n">
        <f aca="false">+Outflows!AE869+Fees!AE869+'Ongoing Cash Flows'!AE869+'Terminal Value'!AE869</f>
        <v>0</v>
      </c>
      <c r="AF869" s="9" t="n">
        <f aca="false">+Outflows!AF869+Fees!AF869+'Ongoing Cash Flows'!AF869+'Terminal Value'!AF869</f>
        <v>0</v>
      </c>
      <c r="AG869" s="9" t="n">
        <f aca="false">+Outflows!AG869+Fees!AG869+'Ongoing Cash Flows'!AG869+'Terminal Value'!AG869</f>
        <v>0</v>
      </c>
      <c r="AH869" s="9" t="n">
        <f aca="false">+Outflows!AH869+Fees!AH869+'Ongoing Cash Flows'!AH869+'Terminal Value'!AH869</f>
        <v>0</v>
      </c>
      <c r="AI869" s="9" t="n">
        <f aca="false">+Outflows!AI869+Fees!AI869+'Ongoing Cash Flows'!AI869+'Terminal Value'!AI869</f>
        <v>0</v>
      </c>
      <c r="AJ869" s="9" t="n">
        <f aca="false">+Outflows!AJ869+Fees!AJ869+'Ongoing Cash Flows'!AJ869+'Terminal Value'!AJ869</f>
        <v>0</v>
      </c>
      <c r="AK869" s="9"/>
      <c r="AL869" s="1"/>
      <c r="AM869" s="32"/>
      <c r="AN869" s="33" t="n">
        <f aca="false">IF(ISERROR(XIRR(B869:AJ869,IRRDates)),-1,XIRR(B869:AJ869,IRRDates))</f>
        <v>0.0605674326707038</v>
      </c>
      <c r="AO869" s="9" t="n">
        <f aca="false">SUMPRODUCT(B869:AJ869,PVRf)</f>
        <v>0</v>
      </c>
      <c r="AP869" s="9" t="n">
        <f aca="false">MIN(0,AO869-$AO$1004)^2</f>
        <v>0</v>
      </c>
      <c r="AQ869" s="9" t="n">
        <f aca="false">MAX(0,AO869-$AO$1004)^2</f>
        <v>0</v>
      </c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20"/>
      <c r="CM869" s="20"/>
      <c r="CN869" s="20"/>
      <c r="CO869" s="20"/>
      <c r="CP869" s="20"/>
    </row>
    <row r="870" customFormat="false" ht="11.25" hidden="false" customHeight="false" outlineLevel="0" collapsed="false">
      <c r="A870" s="1" t="n">
        <v>868</v>
      </c>
      <c r="B870" s="9" t="n">
        <f aca="false">+Outflows!B870+Fees!B870+'Ongoing Cash Flows'!B870+'Terminal Value'!B870</f>
        <v>-97446.177180105</v>
      </c>
      <c r="C870" s="9" t="n">
        <f aca="false">+Outflows!C870+Fees!C870+'Ongoing Cash Flows'!C870+'Terminal Value'!C870</f>
        <v>14282.8278353884</v>
      </c>
      <c r="D870" s="9" t="n">
        <f aca="false">+Outflows!D870+Fees!D870+'Ongoing Cash Flows'!D870+'Terminal Value'!D870</f>
        <v>12218.5721241184</v>
      </c>
      <c r="E870" s="9" t="n">
        <f aca="false">+Outflows!E870+Fees!E870+'Ongoing Cash Flows'!E870+'Terminal Value'!E870</f>
        <v>10246.4249385437</v>
      </c>
      <c r="F870" s="9" t="n">
        <f aca="false">+Outflows!F870+Fees!F870+'Ongoing Cash Flows'!F870+'Terminal Value'!F870</f>
        <v>9835.12382225214</v>
      </c>
      <c r="G870" s="9" t="n">
        <f aca="false">+Outflows!G870+Fees!G870+'Ongoing Cash Flows'!G870+'Terminal Value'!G870</f>
        <v>9562.34456071108</v>
      </c>
      <c r="H870" s="9" t="n">
        <f aca="false">+Outflows!H870+Fees!H870+'Ongoing Cash Flows'!H870+'Terminal Value'!H870</f>
        <v>8571.85386140214</v>
      </c>
      <c r="I870" s="9" t="n">
        <f aca="false">+Outflows!I870+Fees!I870+'Ongoing Cash Flows'!I870+'Terminal Value'!I870</f>
        <v>8416.68373773687</v>
      </c>
      <c r="J870" s="9" t="n">
        <f aca="false">+Outflows!J870+Fees!J870+'Ongoing Cash Flows'!J870+'Terminal Value'!J870</f>
        <v>8404.24953520188</v>
      </c>
      <c r="K870" s="9" t="n">
        <f aca="false">+Outflows!K870+Fees!K870+'Ongoing Cash Flows'!K870+'Terminal Value'!K870</f>
        <v>8395.23101395961</v>
      </c>
      <c r="L870" s="9" t="n">
        <f aca="false">+Outflows!L870+Fees!L870+'Ongoing Cash Flows'!L870+'Terminal Value'!L870</f>
        <v>8396.32160032147</v>
      </c>
      <c r="M870" s="9" t="n">
        <f aca="false">+Outflows!M870+Fees!M870+'Ongoing Cash Flows'!M870+'Terminal Value'!M870</f>
        <v>8368.45237965679</v>
      </c>
      <c r="N870" s="9" t="n">
        <f aca="false">+Outflows!N870+Fees!N870+'Ongoing Cash Flows'!N870+'Terminal Value'!N870</f>
        <v>8350.66886778957</v>
      </c>
      <c r="O870" s="9" t="n">
        <f aca="false">+Outflows!O870+Fees!O870+'Ongoing Cash Flows'!O870+'Terminal Value'!O870</f>
        <v>8024.68206252492</v>
      </c>
      <c r="P870" s="9" t="n">
        <f aca="false">+Outflows!P870+Fees!P870+'Ongoing Cash Flows'!P870+'Terminal Value'!P870</f>
        <v>7916.68638226375</v>
      </c>
      <c r="Q870" s="9" t="n">
        <f aca="false">+Outflows!Q870+Fees!Q870+'Ongoing Cash Flows'!Q870+'Terminal Value'!Q870</f>
        <v>7888.26701769732</v>
      </c>
      <c r="R870" s="9" t="n">
        <f aca="false">+Outflows!R870+Fees!R870+'Ongoing Cash Flows'!R870+'Terminal Value'!R870</f>
        <v>1117.66867378493</v>
      </c>
      <c r="S870" s="9" t="n">
        <f aca="false">+Outflows!S870+Fees!S870+'Ongoing Cash Flows'!S870+'Terminal Value'!S870</f>
        <v>0</v>
      </c>
      <c r="T870" s="9" t="n">
        <f aca="false">+Outflows!T870+Fees!T870+'Ongoing Cash Flows'!T870+'Terminal Value'!T870</f>
        <v>0</v>
      </c>
      <c r="U870" s="9" t="n">
        <f aca="false">+Outflows!U870+Fees!U870+'Ongoing Cash Flows'!U870+'Terminal Value'!U870</f>
        <v>0</v>
      </c>
      <c r="V870" s="9" t="n">
        <f aca="false">+Outflows!V870+Fees!V870+'Ongoing Cash Flows'!V870+'Terminal Value'!V870</f>
        <v>0</v>
      </c>
      <c r="W870" s="9" t="n">
        <f aca="false">+Outflows!W870+Fees!W870+'Ongoing Cash Flows'!W870+'Terminal Value'!W870</f>
        <v>0</v>
      </c>
      <c r="X870" s="9" t="n">
        <f aca="false">+Outflows!X870+Fees!X870+'Ongoing Cash Flows'!X870+'Terminal Value'!X870</f>
        <v>0</v>
      </c>
      <c r="Y870" s="9" t="n">
        <f aca="false">+Outflows!Y870+Fees!Y870+'Ongoing Cash Flows'!Y870+'Terminal Value'!Y870</f>
        <v>0</v>
      </c>
      <c r="Z870" s="9" t="n">
        <f aca="false">+Outflows!Z870+Fees!Z870+'Ongoing Cash Flows'!Z870+'Terminal Value'!Z870</f>
        <v>0</v>
      </c>
      <c r="AA870" s="9" t="n">
        <f aca="false">+Outflows!AA870+Fees!AA870+'Ongoing Cash Flows'!AA870+'Terminal Value'!AA870</f>
        <v>0</v>
      </c>
      <c r="AB870" s="9" t="n">
        <f aca="false">+Outflows!AB870+Fees!AB870+'Ongoing Cash Flows'!AB870+'Terminal Value'!AB870</f>
        <v>0</v>
      </c>
      <c r="AC870" s="9" t="n">
        <f aca="false">+Outflows!AC870+Fees!AC870+'Ongoing Cash Flows'!AC870+'Terminal Value'!AC870</f>
        <v>0</v>
      </c>
      <c r="AD870" s="9" t="n">
        <f aca="false">+Outflows!AD870+Fees!AD870+'Ongoing Cash Flows'!AD870+'Terminal Value'!AD870</f>
        <v>0</v>
      </c>
      <c r="AE870" s="9" t="n">
        <f aca="false">+Outflows!AE870+Fees!AE870+'Ongoing Cash Flows'!AE870+'Terminal Value'!AE870</f>
        <v>0</v>
      </c>
      <c r="AF870" s="9" t="n">
        <f aca="false">+Outflows!AF870+Fees!AF870+'Ongoing Cash Flows'!AF870+'Terminal Value'!AF870</f>
        <v>0</v>
      </c>
      <c r="AG870" s="9" t="n">
        <f aca="false">+Outflows!AG870+Fees!AG870+'Ongoing Cash Flows'!AG870+'Terminal Value'!AG870</f>
        <v>0</v>
      </c>
      <c r="AH870" s="9" t="n">
        <f aca="false">+Outflows!AH870+Fees!AH870+'Ongoing Cash Flows'!AH870+'Terminal Value'!AH870</f>
        <v>0</v>
      </c>
      <c r="AI870" s="9" t="n">
        <f aca="false">+Outflows!AI870+Fees!AI870+'Ongoing Cash Flows'!AI870+'Terminal Value'!AI870</f>
        <v>0</v>
      </c>
      <c r="AJ870" s="9" t="n">
        <f aca="false">+Outflows!AJ870+Fees!AJ870+'Ongoing Cash Flows'!AJ870+'Terminal Value'!AJ870</f>
        <v>0</v>
      </c>
      <c r="AK870" s="9"/>
      <c r="AL870" s="1"/>
      <c r="AM870" s="32"/>
      <c r="AN870" s="33" t="n">
        <f aca="false">IF(ISERROR(XIRR(B870:AJ870,IRRDates)),-1,XIRR(B870:AJ870,IRRDates))</f>
        <v>0.053965721761802</v>
      </c>
      <c r="AO870" s="9" t="n">
        <f aca="false">SUMPRODUCT(B870:AJ870,PVRf)</f>
        <v>0</v>
      </c>
      <c r="AP870" s="9" t="n">
        <f aca="false">MIN(0,AO870-$AO$1004)^2</f>
        <v>0</v>
      </c>
      <c r="AQ870" s="9" t="n">
        <f aca="false">MAX(0,AO870-$AO$1004)^2</f>
        <v>0</v>
      </c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20"/>
      <c r="CM870" s="20"/>
      <c r="CN870" s="20"/>
      <c r="CO870" s="20"/>
      <c r="CP870" s="20"/>
    </row>
    <row r="871" customFormat="false" ht="11.25" hidden="false" customHeight="false" outlineLevel="0" collapsed="false">
      <c r="A871" s="1" t="n">
        <v>869</v>
      </c>
      <c r="B871" s="9" t="n">
        <f aca="false">+Outflows!B871+Fees!B871+'Ongoing Cash Flows'!B871+'Terminal Value'!B871</f>
        <v>-89352.9155129999</v>
      </c>
      <c r="C871" s="9" t="n">
        <f aca="false">+Outflows!C871+Fees!C871+'Ongoing Cash Flows'!C871+'Terminal Value'!C871</f>
        <v>14018.9045787978</v>
      </c>
      <c r="D871" s="9" t="n">
        <f aca="false">+Outflows!D871+Fees!D871+'Ongoing Cash Flows'!D871+'Terminal Value'!D871</f>
        <v>11922.8708219371</v>
      </c>
      <c r="E871" s="9" t="n">
        <f aca="false">+Outflows!E871+Fees!E871+'Ongoing Cash Flows'!E871+'Terminal Value'!E871</f>
        <v>9954.13982302935</v>
      </c>
      <c r="F871" s="9" t="n">
        <f aca="false">+Outflows!F871+Fees!F871+'Ongoing Cash Flows'!F871+'Terminal Value'!F871</f>
        <v>9573.20441905448</v>
      </c>
      <c r="G871" s="9" t="n">
        <f aca="false">+Outflows!G871+Fees!G871+'Ongoing Cash Flows'!G871+'Terminal Value'!G871</f>
        <v>9252.16791082779</v>
      </c>
      <c r="H871" s="9" t="n">
        <f aca="false">+Outflows!H871+Fees!H871+'Ongoing Cash Flows'!H871+'Terminal Value'!H871</f>
        <v>8375.81693491872</v>
      </c>
      <c r="I871" s="9" t="n">
        <f aca="false">+Outflows!I871+Fees!I871+'Ongoing Cash Flows'!I871+'Terminal Value'!I871</f>
        <v>8231.03078970282</v>
      </c>
      <c r="J871" s="9" t="n">
        <f aca="false">+Outflows!J871+Fees!J871+'Ongoing Cash Flows'!J871+'Terminal Value'!J871</f>
        <v>8218.59658716783</v>
      </c>
      <c r="K871" s="9" t="n">
        <f aca="false">+Outflows!K871+Fees!K871+'Ongoing Cash Flows'!K871+'Terminal Value'!K871</f>
        <v>8209.26339991193</v>
      </c>
      <c r="L871" s="9" t="n">
        <f aca="false">+Outflows!L871+Fees!L871+'Ongoing Cash Flows'!L871+'Terminal Value'!L871</f>
        <v>8210.66865228742</v>
      </c>
      <c r="M871" s="9" t="n">
        <f aca="false">+Outflows!M871+Fees!M871+'Ongoing Cash Flows'!M871+'Terminal Value'!M871</f>
        <v>8182.48476560911</v>
      </c>
      <c r="N871" s="9" t="n">
        <f aca="false">+Outflows!N871+Fees!N871+'Ongoing Cash Flows'!N871+'Terminal Value'!N871</f>
        <v>8165.01591975551</v>
      </c>
      <c r="O871" s="9" t="n">
        <f aca="false">+Outflows!O871+Fees!O871+'Ongoing Cash Flows'!O871+'Terminal Value'!O871</f>
        <v>7838.71444847725</v>
      </c>
      <c r="P871" s="9" t="n">
        <f aca="false">+Outflows!P871+Fees!P871+'Ongoing Cash Flows'!P871+'Terminal Value'!P871</f>
        <v>7731.03343422969</v>
      </c>
      <c r="Q871" s="9" t="n">
        <f aca="false">+Outflows!Q871+Fees!Q871+'Ongoing Cash Flows'!Q871+'Terminal Value'!Q871</f>
        <v>7702.29940364965</v>
      </c>
      <c r="R871" s="9" t="n">
        <f aca="false">+Outflows!R871+Fees!R871+'Ongoing Cash Flows'!R871+'Terminal Value'!R871</f>
        <v>1024.8421997679</v>
      </c>
      <c r="S871" s="9" t="n">
        <f aca="false">+Outflows!S871+Fees!S871+'Ongoing Cash Flows'!S871+'Terminal Value'!S871</f>
        <v>0</v>
      </c>
      <c r="T871" s="9" t="n">
        <f aca="false">+Outflows!T871+Fees!T871+'Ongoing Cash Flows'!T871+'Terminal Value'!T871</f>
        <v>0</v>
      </c>
      <c r="U871" s="9" t="n">
        <f aca="false">+Outflows!U871+Fees!U871+'Ongoing Cash Flows'!U871+'Terminal Value'!U871</f>
        <v>0</v>
      </c>
      <c r="V871" s="9" t="n">
        <f aca="false">+Outflows!V871+Fees!V871+'Ongoing Cash Flows'!V871+'Terminal Value'!V871</f>
        <v>0</v>
      </c>
      <c r="W871" s="9" t="n">
        <f aca="false">+Outflows!W871+Fees!W871+'Ongoing Cash Flows'!W871+'Terminal Value'!W871</f>
        <v>0</v>
      </c>
      <c r="X871" s="9" t="n">
        <f aca="false">+Outflows!X871+Fees!X871+'Ongoing Cash Flows'!X871+'Terminal Value'!X871</f>
        <v>0</v>
      </c>
      <c r="Y871" s="9" t="n">
        <f aca="false">+Outflows!Y871+Fees!Y871+'Ongoing Cash Flows'!Y871+'Terminal Value'!Y871</f>
        <v>0</v>
      </c>
      <c r="Z871" s="9" t="n">
        <f aca="false">+Outflows!Z871+Fees!Z871+'Ongoing Cash Flows'!Z871+'Terminal Value'!Z871</f>
        <v>0</v>
      </c>
      <c r="AA871" s="9" t="n">
        <f aca="false">+Outflows!AA871+Fees!AA871+'Ongoing Cash Flows'!AA871+'Terminal Value'!AA871</f>
        <v>0</v>
      </c>
      <c r="AB871" s="9" t="n">
        <f aca="false">+Outflows!AB871+Fees!AB871+'Ongoing Cash Flows'!AB871+'Terminal Value'!AB871</f>
        <v>0</v>
      </c>
      <c r="AC871" s="9" t="n">
        <f aca="false">+Outflows!AC871+Fees!AC871+'Ongoing Cash Flows'!AC871+'Terminal Value'!AC871</f>
        <v>0</v>
      </c>
      <c r="AD871" s="9" t="n">
        <f aca="false">+Outflows!AD871+Fees!AD871+'Ongoing Cash Flows'!AD871+'Terminal Value'!AD871</f>
        <v>0</v>
      </c>
      <c r="AE871" s="9" t="n">
        <f aca="false">+Outflows!AE871+Fees!AE871+'Ongoing Cash Flows'!AE871+'Terminal Value'!AE871</f>
        <v>0</v>
      </c>
      <c r="AF871" s="9" t="n">
        <f aca="false">+Outflows!AF871+Fees!AF871+'Ongoing Cash Flows'!AF871+'Terminal Value'!AF871</f>
        <v>0</v>
      </c>
      <c r="AG871" s="9" t="n">
        <f aca="false">+Outflows!AG871+Fees!AG871+'Ongoing Cash Flows'!AG871+'Terminal Value'!AG871</f>
        <v>0</v>
      </c>
      <c r="AH871" s="9" t="n">
        <f aca="false">+Outflows!AH871+Fees!AH871+'Ongoing Cash Flows'!AH871+'Terminal Value'!AH871</f>
        <v>0</v>
      </c>
      <c r="AI871" s="9" t="n">
        <f aca="false">+Outflows!AI871+Fees!AI871+'Ongoing Cash Flows'!AI871+'Terminal Value'!AI871</f>
        <v>0</v>
      </c>
      <c r="AJ871" s="9" t="n">
        <f aca="false">+Outflows!AJ871+Fees!AJ871+'Ongoing Cash Flows'!AJ871+'Terminal Value'!AJ871</f>
        <v>0</v>
      </c>
      <c r="AK871" s="9"/>
      <c r="AL871" s="1"/>
      <c r="AM871" s="32"/>
      <c r="AN871" s="33" t="n">
        <f aca="false">IF(ISERROR(XIRR(B871:AJ871,IRRDates)),-1,XIRR(B871:AJ871,IRRDates))</f>
        <v>0.0644635642520135</v>
      </c>
      <c r="AO871" s="9" t="n">
        <f aca="false">SUMPRODUCT(B871:AJ871,PVRf)</f>
        <v>0</v>
      </c>
      <c r="AP871" s="9" t="n">
        <f aca="false">MIN(0,AO871-$AO$1004)^2</f>
        <v>0</v>
      </c>
      <c r="AQ871" s="9" t="n">
        <f aca="false">MAX(0,AO871-$AO$1004)^2</f>
        <v>0</v>
      </c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20"/>
      <c r="CM871" s="20"/>
      <c r="CN871" s="20"/>
      <c r="CO871" s="20"/>
      <c r="CP871" s="20"/>
    </row>
    <row r="872" customFormat="false" ht="11.25" hidden="false" customHeight="false" outlineLevel="0" collapsed="false">
      <c r="A872" s="1" t="n">
        <v>870</v>
      </c>
      <c r="B872" s="9" t="n">
        <f aca="false">+Outflows!B872+Fees!B872+'Ongoing Cash Flows'!B872+'Terminal Value'!B872</f>
        <v>-97234.6310271763</v>
      </c>
      <c r="C872" s="9" t="n">
        <f aca="false">+Outflows!C872+Fees!C872+'Ongoing Cash Flows'!C872+'Terminal Value'!C872</f>
        <v>14276.2512588281</v>
      </c>
      <c r="D872" s="9" t="n">
        <f aca="false">+Outflows!D872+Fees!D872+'Ongoing Cash Flows'!D872+'Terminal Value'!D872</f>
        <v>12232.8803766879</v>
      </c>
      <c r="E872" s="9" t="n">
        <f aca="false">+Outflows!E872+Fees!E872+'Ongoing Cash Flows'!E872+'Terminal Value'!E872</f>
        <v>10211.4594151302</v>
      </c>
      <c r="F872" s="9" t="n">
        <f aca="false">+Outflows!F872+Fees!F872+'Ongoing Cash Flows'!F872+'Terminal Value'!F872</f>
        <v>9720.19064344138</v>
      </c>
      <c r="G872" s="9" t="n">
        <f aca="false">+Outflows!G872+Fees!G872+'Ongoing Cash Flows'!G872+'Terminal Value'!G872</f>
        <v>9576.41338207682</v>
      </c>
      <c r="H872" s="9" t="n">
        <f aca="false">+Outflows!H872+Fees!H872+'Ongoing Cash Flows'!H872+'Terminal Value'!H872</f>
        <v>8566.72973971483</v>
      </c>
      <c r="I872" s="9" t="n">
        <f aca="false">+Outflows!I872+Fees!I872+'Ongoing Cash Flows'!I872+'Terminal Value'!I872</f>
        <v>8411.83103822561</v>
      </c>
      <c r="J872" s="9" t="n">
        <f aca="false">+Outflows!J872+Fees!J872+'Ongoing Cash Flows'!J872+'Terminal Value'!J872</f>
        <v>8399.39683569062</v>
      </c>
      <c r="K872" s="9" t="n">
        <f aca="false">+Outflows!K872+Fees!K872+'Ongoing Cash Flows'!K872+'Terminal Value'!K872</f>
        <v>8390.37008953392</v>
      </c>
      <c r="L872" s="9" t="n">
        <f aca="false">+Outflows!L872+Fees!L872+'Ongoing Cash Flows'!L872+'Terminal Value'!L872</f>
        <v>8391.46890081021</v>
      </c>
      <c r="M872" s="9" t="n">
        <f aca="false">+Outflows!M872+Fees!M872+'Ongoing Cash Flows'!M872+'Terminal Value'!M872</f>
        <v>8363.5914552311</v>
      </c>
      <c r="N872" s="9" t="n">
        <f aca="false">+Outflows!N872+Fees!N872+'Ongoing Cash Flows'!N872+'Terminal Value'!N872</f>
        <v>8345.81616827831</v>
      </c>
      <c r="O872" s="9" t="n">
        <f aca="false">+Outflows!O872+Fees!O872+'Ongoing Cash Flows'!O872+'Terminal Value'!O872</f>
        <v>8019.82113809923</v>
      </c>
      <c r="P872" s="9" t="n">
        <f aca="false">+Outflows!P872+Fees!P872+'Ongoing Cash Flows'!P872+'Terminal Value'!P872</f>
        <v>7911.83368275248</v>
      </c>
      <c r="Q872" s="9" t="n">
        <f aca="false">+Outflows!Q872+Fees!Q872+'Ongoing Cash Flows'!Q872+'Terminal Value'!Q872</f>
        <v>7883.40609327164</v>
      </c>
      <c r="R872" s="9" t="n">
        <f aca="false">+Outflows!R872+Fees!R872+'Ongoing Cash Flows'!R872+'Terminal Value'!R872</f>
        <v>1115.2423240293</v>
      </c>
      <c r="S872" s="9" t="n">
        <f aca="false">+Outflows!S872+Fees!S872+'Ongoing Cash Flows'!S872+'Terminal Value'!S872</f>
        <v>0</v>
      </c>
      <c r="T872" s="9" t="n">
        <f aca="false">+Outflows!T872+Fees!T872+'Ongoing Cash Flows'!T872+'Terminal Value'!T872</f>
        <v>0</v>
      </c>
      <c r="U872" s="9" t="n">
        <f aca="false">+Outflows!U872+Fees!U872+'Ongoing Cash Flows'!U872+'Terminal Value'!U872</f>
        <v>0</v>
      </c>
      <c r="V872" s="9" t="n">
        <f aca="false">+Outflows!V872+Fees!V872+'Ongoing Cash Flows'!V872+'Terminal Value'!V872</f>
        <v>0</v>
      </c>
      <c r="W872" s="9" t="n">
        <f aca="false">+Outflows!W872+Fees!W872+'Ongoing Cash Flows'!W872+'Terminal Value'!W872</f>
        <v>0</v>
      </c>
      <c r="X872" s="9" t="n">
        <f aca="false">+Outflows!X872+Fees!X872+'Ongoing Cash Flows'!X872+'Terminal Value'!X872</f>
        <v>0</v>
      </c>
      <c r="Y872" s="9" t="n">
        <f aca="false">+Outflows!Y872+Fees!Y872+'Ongoing Cash Flows'!Y872+'Terminal Value'!Y872</f>
        <v>0</v>
      </c>
      <c r="Z872" s="9" t="n">
        <f aca="false">+Outflows!Z872+Fees!Z872+'Ongoing Cash Flows'!Z872+'Terminal Value'!Z872</f>
        <v>0</v>
      </c>
      <c r="AA872" s="9" t="n">
        <f aca="false">+Outflows!AA872+Fees!AA872+'Ongoing Cash Flows'!AA872+'Terminal Value'!AA872</f>
        <v>0</v>
      </c>
      <c r="AB872" s="9" t="n">
        <f aca="false">+Outflows!AB872+Fees!AB872+'Ongoing Cash Flows'!AB872+'Terminal Value'!AB872</f>
        <v>0</v>
      </c>
      <c r="AC872" s="9" t="n">
        <f aca="false">+Outflows!AC872+Fees!AC872+'Ongoing Cash Flows'!AC872+'Terminal Value'!AC872</f>
        <v>0</v>
      </c>
      <c r="AD872" s="9" t="n">
        <f aca="false">+Outflows!AD872+Fees!AD872+'Ongoing Cash Flows'!AD872+'Terminal Value'!AD872</f>
        <v>0</v>
      </c>
      <c r="AE872" s="9" t="n">
        <f aca="false">+Outflows!AE872+Fees!AE872+'Ongoing Cash Flows'!AE872+'Terminal Value'!AE872</f>
        <v>0</v>
      </c>
      <c r="AF872" s="9" t="n">
        <f aca="false">+Outflows!AF872+Fees!AF872+'Ongoing Cash Flows'!AF872+'Terminal Value'!AF872</f>
        <v>0</v>
      </c>
      <c r="AG872" s="9" t="n">
        <f aca="false">+Outflows!AG872+Fees!AG872+'Ongoing Cash Flows'!AG872+'Terminal Value'!AG872</f>
        <v>0</v>
      </c>
      <c r="AH872" s="9" t="n">
        <f aca="false">+Outflows!AH872+Fees!AH872+'Ongoing Cash Flows'!AH872+'Terminal Value'!AH872</f>
        <v>0</v>
      </c>
      <c r="AI872" s="9" t="n">
        <f aca="false">+Outflows!AI872+Fees!AI872+'Ongoing Cash Flows'!AI872+'Terminal Value'!AI872</f>
        <v>0</v>
      </c>
      <c r="AJ872" s="9" t="n">
        <f aca="false">+Outflows!AJ872+Fees!AJ872+'Ongoing Cash Flows'!AJ872+'Terminal Value'!AJ872</f>
        <v>0</v>
      </c>
      <c r="AK872" s="9"/>
      <c r="AL872" s="1"/>
      <c r="AM872" s="32"/>
      <c r="AN872" s="33" t="n">
        <f aca="false">IF(ISERROR(XIRR(B872:AJ872,IRRDates)),-1,XIRR(B872:AJ872,IRRDates))</f>
        <v>0.0540955511327472</v>
      </c>
      <c r="AO872" s="9" t="n">
        <f aca="false">SUMPRODUCT(B872:AJ872,PVRf)</f>
        <v>0</v>
      </c>
      <c r="AP872" s="9" t="n">
        <f aca="false">MIN(0,AO872-$AO$1004)^2</f>
        <v>0</v>
      </c>
      <c r="AQ872" s="9" t="n">
        <f aca="false">MAX(0,AO872-$AO$1004)^2</f>
        <v>0</v>
      </c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20"/>
      <c r="CM872" s="20"/>
      <c r="CN872" s="20"/>
      <c r="CO872" s="20"/>
      <c r="CP872" s="20"/>
    </row>
    <row r="873" customFormat="false" ht="11.25" hidden="false" customHeight="false" outlineLevel="0" collapsed="false">
      <c r="A873" s="1" t="n">
        <v>871</v>
      </c>
      <c r="B873" s="9" t="n">
        <f aca="false">+Outflows!B873+Fees!B873+'Ongoing Cash Flows'!B873+'Terminal Value'!B873</f>
        <v>-99662.6085097169</v>
      </c>
      <c r="C873" s="9" t="n">
        <f aca="false">+Outflows!C873+Fees!C873+'Ongoing Cash Flows'!C873+'Terminal Value'!C873</f>
        <v>14290.2961642043</v>
      </c>
      <c r="D873" s="9" t="n">
        <f aca="false">+Outflows!D873+Fees!D873+'Ongoing Cash Flows'!D873+'Terminal Value'!D873</f>
        <v>12395.4055557739</v>
      </c>
      <c r="E873" s="9" t="n">
        <f aca="false">+Outflows!E873+Fees!E873+'Ongoing Cash Flows'!E873+'Terminal Value'!E873</f>
        <v>10331.7947342259</v>
      </c>
      <c r="F873" s="9" t="n">
        <f aca="false">+Outflows!F873+Fees!F873+'Ongoing Cash Flows'!F873+'Terminal Value'!F873</f>
        <v>9947.34110292578</v>
      </c>
      <c r="G873" s="9" t="n">
        <f aca="false">+Outflows!G873+Fees!G873+'Ongoing Cash Flows'!G873+'Terminal Value'!G873</f>
        <v>9625.28318908865</v>
      </c>
      <c r="H873" s="9" t="n">
        <f aca="false">+Outflows!H873+Fees!H873+'Ongoing Cash Flows'!H873+'Terminal Value'!H873</f>
        <v>8625.54079301152</v>
      </c>
      <c r="I873" s="9" t="n">
        <f aca="false">+Outflows!I873+Fees!I873+'Ongoing Cash Flows'!I873+'Terminal Value'!I873</f>
        <v>8467.52689929311</v>
      </c>
      <c r="J873" s="9" t="n">
        <f aca="false">+Outflows!J873+Fees!J873+'Ongoing Cash Flows'!J873+'Terminal Value'!J873</f>
        <v>8455.09269675812</v>
      </c>
      <c r="K873" s="9" t="n">
        <f aca="false">+Outflows!K873+Fees!K873+'Ongoing Cash Flows'!K873+'Terminal Value'!K873</f>
        <v>8446.16035036594</v>
      </c>
      <c r="L873" s="9" t="n">
        <f aca="false">+Outflows!L873+Fees!L873+'Ongoing Cash Flows'!L873+'Terminal Value'!L873</f>
        <v>8447.16476187771</v>
      </c>
      <c r="M873" s="9" t="n">
        <f aca="false">+Outflows!M873+Fees!M873+'Ongoing Cash Flows'!M873+'Terminal Value'!M873</f>
        <v>8419.38171606311</v>
      </c>
      <c r="N873" s="9" t="n">
        <f aca="false">+Outflows!N873+Fees!N873+'Ongoing Cash Flows'!N873+'Terminal Value'!N873</f>
        <v>8401.5120293458</v>
      </c>
      <c r="O873" s="9" t="n">
        <f aca="false">+Outflows!O873+Fees!O873+'Ongoing Cash Flows'!O873+'Terminal Value'!O873</f>
        <v>8075.61139893125</v>
      </c>
      <c r="P873" s="9" t="n">
        <f aca="false">+Outflows!P873+Fees!P873+'Ongoing Cash Flows'!P873+'Terminal Value'!P873</f>
        <v>7967.52954381998</v>
      </c>
      <c r="Q873" s="9" t="n">
        <f aca="false">+Outflows!Q873+Fees!Q873+'Ongoing Cash Flows'!Q873+'Terminal Value'!Q873</f>
        <v>7939.19635410365</v>
      </c>
      <c r="R873" s="9" t="n">
        <f aca="false">+Outflows!R873+Fees!R873+'Ongoing Cash Flows'!R873+'Terminal Value'!R873</f>
        <v>1143.09025456305</v>
      </c>
      <c r="S873" s="9" t="n">
        <f aca="false">+Outflows!S873+Fees!S873+'Ongoing Cash Flows'!S873+'Terminal Value'!S873</f>
        <v>0</v>
      </c>
      <c r="T873" s="9" t="n">
        <f aca="false">+Outflows!T873+Fees!T873+'Ongoing Cash Flows'!T873+'Terminal Value'!T873</f>
        <v>0</v>
      </c>
      <c r="U873" s="9" t="n">
        <f aca="false">+Outflows!U873+Fees!U873+'Ongoing Cash Flows'!U873+'Terminal Value'!U873</f>
        <v>0</v>
      </c>
      <c r="V873" s="9" t="n">
        <f aca="false">+Outflows!V873+Fees!V873+'Ongoing Cash Flows'!V873+'Terminal Value'!V873</f>
        <v>0</v>
      </c>
      <c r="W873" s="9" t="n">
        <f aca="false">+Outflows!W873+Fees!W873+'Ongoing Cash Flows'!W873+'Terminal Value'!W873</f>
        <v>0</v>
      </c>
      <c r="X873" s="9" t="n">
        <f aca="false">+Outflows!X873+Fees!X873+'Ongoing Cash Flows'!X873+'Terminal Value'!X873</f>
        <v>0</v>
      </c>
      <c r="Y873" s="9" t="n">
        <f aca="false">+Outflows!Y873+Fees!Y873+'Ongoing Cash Flows'!Y873+'Terminal Value'!Y873</f>
        <v>0</v>
      </c>
      <c r="Z873" s="9" t="n">
        <f aca="false">+Outflows!Z873+Fees!Z873+'Ongoing Cash Flows'!Z873+'Terminal Value'!Z873</f>
        <v>0</v>
      </c>
      <c r="AA873" s="9" t="n">
        <f aca="false">+Outflows!AA873+Fees!AA873+'Ongoing Cash Flows'!AA873+'Terminal Value'!AA873</f>
        <v>0</v>
      </c>
      <c r="AB873" s="9" t="n">
        <f aca="false">+Outflows!AB873+Fees!AB873+'Ongoing Cash Flows'!AB873+'Terminal Value'!AB873</f>
        <v>0</v>
      </c>
      <c r="AC873" s="9" t="n">
        <f aca="false">+Outflows!AC873+Fees!AC873+'Ongoing Cash Flows'!AC873+'Terminal Value'!AC873</f>
        <v>0</v>
      </c>
      <c r="AD873" s="9" t="n">
        <f aca="false">+Outflows!AD873+Fees!AD873+'Ongoing Cash Flows'!AD873+'Terminal Value'!AD873</f>
        <v>0</v>
      </c>
      <c r="AE873" s="9" t="n">
        <f aca="false">+Outflows!AE873+Fees!AE873+'Ongoing Cash Flows'!AE873+'Terminal Value'!AE873</f>
        <v>0</v>
      </c>
      <c r="AF873" s="9" t="n">
        <f aca="false">+Outflows!AF873+Fees!AF873+'Ongoing Cash Flows'!AF873+'Terminal Value'!AF873</f>
        <v>0</v>
      </c>
      <c r="AG873" s="9" t="n">
        <f aca="false">+Outflows!AG873+Fees!AG873+'Ongoing Cash Flows'!AG873+'Terminal Value'!AG873</f>
        <v>0</v>
      </c>
      <c r="AH873" s="9" t="n">
        <f aca="false">+Outflows!AH873+Fees!AH873+'Ongoing Cash Flows'!AH873+'Terminal Value'!AH873</f>
        <v>0</v>
      </c>
      <c r="AI873" s="9" t="n">
        <f aca="false">+Outflows!AI873+Fees!AI873+'Ongoing Cash Flows'!AI873+'Terminal Value'!AI873</f>
        <v>0</v>
      </c>
      <c r="AJ873" s="9" t="n">
        <f aca="false">+Outflows!AJ873+Fees!AJ873+'Ongoing Cash Flows'!AJ873+'Terminal Value'!AJ873</f>
        <v>0</v>
      </c>
      <c r="AK873" s="9"/>
      <c r="AL873" s="1"/>
      <c r="AM873" s="32"/>
      <c r="AN873" s="33" t="n">
        <f aca="false">IF(ISERROR(XIRR(B873:AJ873,IRRDates)),-1,XIRR(B873:AJ873,IRRDates))</f>
        <v>0.0514255839717755</v>
      </c>
      <c r="AO873" s="9" t="n">
        <f aca="false">SUMPRODUCT(B873:AJ873,PVRf)</f>
        <v>0</v>
      </c>
      <c r="AP873" s="9" t="n">
        <f aca="false">MIN(0,AO873-$AO$1004)^2</f>
        <v>0</v>
      </c>
      <c r="AQ873" s="9" t="n">
        <f aca="false">MAX(0,AO873-$AO$1004)^2</f>
        <v>0</v>
      </c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20"/>
      <c r="CM873" s="20"/>
      <c r="CN873" s="20"/>
      <c r="CO873" s="20"/>
      <c r="CP873" s="20"/>
    </row>
    <row r="874" customFormat="false" ht="11.25" hidden="false" customHeight="false" outlineLevel="0" collapsed="false">
      <c r="A874" s="1" t="n">
        <v>872</v>
      </c>
      <c r="B874" s="9" t="n">
        <f aca="false">+Outflows!B874+Fees!B874+'Ongoing Cash Flows'!B874+'Terminal Value'!B874</f>
        <v>-93137.5058267813</v>
      </c>
      <c r="C874" s="9" t="n">
        <f aca="false">+Outflows!C874+Fees!C874+'Ongoing Cash Flows'!C874+'Terminal Value'!C874</f>
        <v>14169.2243743549</v>
      </c>
      <c r="D874" s="9" t="n">
        <f aca="false">+Outflows!D874+Fees!D874+'Ongoing Cash Flows'!D874+'Terminal Value'!D874</f>
        <v>12152.2176993264</v>
      </c>
      <c r="E874" s="9" t="n">
        <f aca="false">+Outflows!E874+Fees!E874+'Ongoing Cash Flows'!E874+'Terminal Value'!E874</f>
        <v>10202.3321133794</v>
      </c>
      <c r="F874" s="9" t="n">
        <f aca="false">+Outflows!F874+Fees!F874+'Ongoing Cash Flows'!F874+'Terminal Value'!F874</f>
        <v>9687.87205833807</v>
      </c>
      <c r="G874" s="9" t="n">
        <f aca="false">+Outflows!G874+Fees!G874+'Ongoing Cash Flows'!G874+'Terminal Value'!G874</f>
        <v>9397.20260765471</v>
      </c>
      <c r="H874" s="9" t="n">
        <f aca="false">+Outflows!H874+Fees!H874+'Ongoing Cash Flows'!H874+'Terminal Value'!H874</f>
        <v>8467.48818980081</v>
      </c>
      <c r="I874" s="9" t="n">
        <f aca="false">+Outflows!I874+Fees!I874+'Ongoing Cash Flows'!I874+'Terminal Value'!I874</f>
        <v>8317.84626382871</v>
      </c>
      <c r="J874" s="9" t="n">
        <f aca="false">+Outflows!J874+Fees!J874+'Ongoing Cash Flows'!J874+'Terminal Value'!J874</f>
        <v>8305.41206129372</v>
      </c>
      <c r="K874" s="9" t="n">
        <f aca="false">+Outflows!K874+Fees!K874+'Ongoing Cash Flows'!K874+'Terminal Value'!K874</f>
        <v>8296.22601890923</v>
      </c>
      <c r="L874" s="9" t="n">
        <f aca="false">+Outflows!L874+Fees!L874+'Ongoing Cash Flows'!L874+'Terminal Value'!L874</f>
        <v>8297.48412641331</v>
      </c>
      <c r="M874" s="9" t="n">
        <f aca="false">+Outflows!M874+Fees!M874+'Ongoing Cash Flows'!M874+'Terminal Value'!M874</f>
        <v>8269.4473846064</v>
      </c>
      <c r="N874" s="9" t="n">
        <f aca="false">+Outflows!N874+Fees!N874+'Ongoing Cash Flows'!N874+'Terminal Value'!N874</f>
        <v>8251.8313938814</v>
      </c>
      <c r="O874" s="9" t="n">
        <f aca="false">+Outflows!O874+Fees!O874+'Ongoing Cash Flows'!O874+'Terminal Value'!O874</f>
        <v>7925.67706747454</v>
      </c>
      <c r="P874" s="9" t="n">
        <f aca="false">+Outflows!P874+Fees!P874+'Ongoing Cash Flows'!P874+'Terminal Value'!P874</f>
        <v>7817.84890835558</v>
      </c>
      <c r="Q874" s="9" t="n">
        <f aca="false">+Outflows!Q874+Fees!Q874+'Ongoing Cash Flows'!Q874+'Terminal Value'!Q874</f>
        <v>7789.26202264694</v>
      </c>
      <c r="R874" s="9" t="n">
        <f aca="false">+Outflows!R874+Fees!R874+'Ongoing Cash Flows'!R874+'Terminal Value'!R874</f>
        <v>1068.24993683085</v>
      </c>
      <c r="S874" s="9" t="n">
        <f aca="false">+Outflows!S874+Fees!S874+'Ongoing Cash Flows'!S874+'Terminal Value'!S874</f>
        <v>0</v>
      </c>
      <c r="T874" s="9" t="n">
        <f aca="false">+Outflows!T874+Fees!T874+'Ongoing Cash Flows'!T874+'Terminal Value'!T874</f>
        <v>0</v>
      </c>
      <c r="U874" s="9" t="n">
        <f aca="false">+Outflows!U874+Fees!U874+'Ongoing Cash Flows'!U874+'Terminal Value'!U874</f>
        <v>0</v>
      </c>
      <c r="V874" s="9" t="n">
        <f aca="false">+Outflows!V874+Fees!V874+'Ongoing Cash Flows'!V874+'Terminal Value'!V874</f>
        <v>0</v>
      </c>
      <c r="W874" s="9" t="n">
        <f aca="false">+Outflows!W874+Fees!W874+'Ongoing Cash Flows'!W874+'Terminal Value'!W874</f>
        <v>0</v>
      </c>
      <c r="X874" s="9" t="n">
        <f aca="false">+Outflows!X874+Fees!X874+'Ongoing Cash Flows'!X874+'Terminal Value'!X874</f>
        <v>0</v>
      </c>
      <c r="Y874" s="9" t="n">
        <f aca="false">+Outflows!Y874+Fees!Y874+'Ongoing Cash Flows'!Y874+'Terminal Value'!Y874</f>
        <v>0</v>
      </c>
      <c r="Z874" s="9" t="n">
        <f aca="false">+Outflows!Z874+Fees!Z874+'Ongoing Cash Flows'!Z874+'Terminal Value'!Z874</f>
        <v>0</v>
      </c>
      <c r="AA874" s="9" t="n">
        <f aca="false">+Outflows!AA874+Fees!AA874+'Ongoing Cash Flows'!AA874+'Terminal Value'!AA874</f>
        <v>0</v>
      </c>
      <c r="AB874" s="9" t="n">
        <f aca="false">+Outflows!AB874+Fees!AB874+'Ongoing Cash Flows'!AB874+'Terminal Value'!AB874</f>
        <v>0</v>
      </c>
      <c r="AC874" s="9" t="n">
        <f aca="false">+Outflows!AC874+Fees!AC874+'Ongoing Cash Flows'!AC874+'Terminal Value'!AC874</f>
        <v>0</v>
      </c>
      <c r="AD874" s="9" t="n">
        <f aca="false">+Outflows!AD874+Fees!AD874+'Ongoing Cash Flows'!AD874+'Terminal Value'!AD874</f>
        <v>0</v>
      </c>
      <c r="AE874" s="9" t="n">
        <f aca="false">+Outflows!AE874+Fees!AE874+'Ongoing Cash Flows'!AE874+'Terminal Value'!AE874</f>
        <v>0</v>
      </c>
      <c r="AF874" s="9" t="n">
        <f aca="false">+Outflows!AF874+Fees!AF874+'Ongoing Cash Flows'!AF874+'Terminal Value'!AF874</f>
        <v>0</v>
      </c>
      <c r="AG874" s="9" t="n">
        <f aca="false">+Outflows!AG874+Fees!AG874+'Ongoing Cash Flows'!AG874+'Terminal Value'!AG874</f>
        <v>0</v>
      </c>
      <c r="AH874" s="9" t="n">
        <f aca="false">+Outflows!AH874+Fees!AH874+'Ongoing Cash Flows'!AH874+'Terminal Value'!AH874</f>
        <v>0</v>
      </c>
      <c r="AI874" s="9" t="n">
        <f aca="false">+Outflows!AI874+Fees!AI874+'Ongoing Cash Flows'!AI874+'Terminal Value'!AI874</f>
        <v>0</v>
      </c>
      <c r="AJ874" s="9" t="n">
        <f aca="false">+Outflows!AJ874+Fees!AJ874+'Ongoing Cash Flows'!AJ874+'Terminal Value'!AJ874</f>
        <v>0</v>
      </c>
      <c r="AK874" s="9"/>
      <c r="AL874" s="1"/>
      <c r="AM874" s="32"/>
      <c r="AN874" s="33" t="n">
        <f aca="false">IF(ISERROR(XIRR(B874:AJ874,IRRDates)),-1,XIRR(B874:AJ874,IRRDates))</f>
        <v>0.0597083921639276</v>
      </c>
      <c r="AO874" s="9" t="n">
        <f aca="false">SUMPRODUCT(B874:AJ874,PVRf)</f>
        <v>0</v>
      </c>
      <c r="AP874" s="9" t="n">
        <f aca="false">MIN(0,AO874-$AO$1004)^2</f>
        <v>0</v>
      </c>
      <c r="AQ874" s="9" t="n">
        <f aca="false">MAX(0,AO874-$AO$1004)^2</f>
        <v>0</v>
      </c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20"/>
      <c r="CM874" s="20"/>
      <c r="CN874" s="20"/>
      <c r="CO874" s="20"/>
      <c r="CP874" s="20"/>
    </row>
    <row r="875" customFormat="false" ht="11.25" hidden="false" customHeight="false" outlineLevel="0" collapsed="false">
      <c r="A875" s="1" t="n">
        <v>873</v>
      </c>
      <c r="B875" s="9" t="n">
        <f aca="false">+Outflows!B875+Fees!B875+'Ongoing Cash Flows'!B875+'Terminal Value'!B875</f>
        <v>-101898.99203211</v>
      </c>
      <c r="C875" s="9" t="n">
        <f aca="false">+Outflows!C875+Fees!C875+'Ongoing Cash Flows'!C875+'Terminal Value'!C875</f>
        <v>14331.818363994</v>
      </c>
      <c r="D875" s="9" t="n">
        <f aca="false">+Outflows!D875+Fees!D875+'Ongoing Cash Flows'!D875+'Terminal Value'!D875</f>
        <v>12520.8727652383</v>
      </c>
      <c r="E875" s="9" t="n">
        <f aca="false">+Outflows!E875+Fees!E875+'Ongoing Cash Flows'!E875+'Terminal Value'!E875</f>
        <v>10436.3666293012</v>
      </c>
      <c r="F875" s="9" t="n">
        <f aca="false">+Outflows!F875+Fees!F875+'Ongoing Cash Flows'!F875+'Terminal Value'!F875</f>
        <v>9955.48370410615</v>
      </c>
      <c r="G875" s="9" t="n">
        <f aca="false">+Outflows!G875+Fees!G875+'Ongoing Cash Flows'!G875+'Terminal Value'!G875</f>
        <v>9573.65912314502</v>
      </c>
      <c r="H875" s="9" t="n">
        <f aca="false">+Outflows!H875+Fees!H875+'Ongoing Cash Flows'!H875+'Terminal Value'!H875</f>
        <v>8679.71101142298</v>
      </c>
      <c r="I875" s="9" t="n">
        <f aca="false">+Outflows!I875+Fees!I875+'Ongoing Cash Flows'!I875+'Terminal Value'!I875</f>
        <v>8518.82774818999</v>
      </c>
      <c r="J875" s="9" t="n">
        <f aca="false">+Outflows!J875+Fees!J875+'Ongoing Cash Flows'!J875+'Terminal Value'!J875</f>
        <v>8506.393545655</v>
      </c>
      <c r="K875" s="9" t="n">
        <f aca="false">+Outflows!K875+Fees!K875+'Ongoing Cash Flows'!K875+'Terminal Value'!K875</f>
        <v>8497.54814985417</v>
      </c>
      <c r="L875" s="9" t="n">
        <f aca="false">+Outflows!L875+Fees!L875+'Ongoing Cash Flows'!L875+'Terminal Value'!L875</f>
        <v>8498.46561077459</v>
      </c>
      <c r="M875" s="9" t="n">
        <f aca="false">+Outflows!M875+Fees!M875+'Ongoing Cash Flows'!M875+'Terminal Value'!M875</f>
        <v>8470.76951555135</v>
      </c>
      <c r="N875" s="9" t="n">
        <f aca="false">+Outflows!N875+Fees!N875+'Ongoing Cash Flows'!N875+'Terminal Value'!N875</f>
        <v>8452.81287824269</v>
      </c>
      <c r="O875" s="9" t="n">
        <f aca="false">+Outflows!O875+Fees!O875+'Ongoing Cash Flows'!O875+'Terminal Value'!O875</f>
        <v>8126.99919841949</v>
      </c>
      <c r="P875" s="9" t="n">
        <f aca="false">+Outflows!P875+Fees!P875+'Ongoing Cash Flows'!P875+'Terminal Value'!P875</f>
        <v>8018.83039271686</v>
      </c>
      <c r="Q875" s="9" t="n">
        <f aca="false">+Outflows!Q875+Fees!Q875+'Ongoing Cash Flows'!Q875+'Terminal Value'!Q875</f>
        <v>7990.58415359189</v>
      </c>
      <c r="R875" s="9" t="n">
        <f aca="false">+Outflows!R875+Fees!R875+'Ongoing Cash Flows'!R875+'Terminal Value'!R875</f>
        <v>1168.74067901149</v>
      </c>
      <c r="S875" s="9" t="n">
        <f aca="false">+Outflows!S875+Fees!S875+'Ongoing Cash Flows'!S875+'Terminal Value'!S875</f>
        <v>0</v>
      </c>
      <c r="T875" s="9" t="n">
        <f aca="false">+Outflows!T875+Fees!T875+'Ongoing Cash Flows'!T875+'Terminal Value'!T875</f>
        <v>0</v>
      </c>
      <c r="U875" s="9" t="n">
        <f aca="false">+Outflows!U875+Fees!U875+'Ongoing Cash Flows'!U875+'Terminal Value'!U875</f>
        <v>0</v>
      </c>
      <c r="V875" s="9" t="n">
        <f aca="false">+Outflows!V875+Fees!V875+'Ongoing Cash Flows'!V875+'Terminal Value'!V875</f>
        <v>0</v>
      </c>
      <c r="W875" s="9" t="n">
        <f aca="false">+Outflows!W875+Fees!W875+'Ongoing Cash Flows'!W875+'Terminal Value'!W875</f>
        <v>0</v>
      </c>
      <c r="X875" s="9" t="n">
        <f aca="false">+Outflows!X875+Fees!X875+'Ongoing Cash Flows'!X875+'Terminal Value'!X875</f>
        <v>0</v>
      </c>
      <c r="Y875" s="9" t="n">
        <f aca="false">+Outflows!Y875+Fees!Y875+'Ongoing Cash Flows'!Y875+'Terminal Value'!Y875</f>
        <v>0</v>
      </c>
      <c r="Z875" s="9" t="n">
        <f aca="false">+Outflows!Z875+Fees!Z875+'Ongoing Cash Flows'!Z875+'Terminal Value'!Z875</f>
        <v>0</v>
      </c>
      <c r="AA875" s="9" t="n">
        <f aca="false">+Outflows!AA875+Fees!AA875+'Ongoing Cash Flows'!AA875+'Terminal Value'!AA875</f>
        <v>0</v>
      </c>
      <c r="AB875" s="9" t="n">
        <f aca="false">+Outflows!AB875+Fees!AB875+'Ongoing Cash Flows'!AB875+'Terminal Value'!AB875</f>
        <v>0</v>
      </c>
      <c r="AC875" s="9" t="n">
        <f aca="false">+Outflows!AC875+Fees!AC875+'Ongoing Cash Flows'!AC875+'Terminal Value'!AC875</f>
        <v>0</v>
      </c>
      <c r="AD875" s="9" t="n">
        <f aca="false">+Outflows!AD875+Fees!AD875+'Ongoing Cash Flows'!AD875+'Terminal Value'!AD875</f>
        <v>0</v>
      </c>
      <c r="AE875" s="9" t="n">
        <f aca="false">+Outflows!AE875+Fees!AE875+'Ongoing Cash Flows'!AE875+'Terminal Value'!AE875</f>
        <v>0</v>
      </c>
      <c r="AF875" s="9" t="n">
        <f aca="false">+Outflows!AF875+Fees!AF875+'Ongoing Cash Flows'!AF875+'Terminal Value'!AF875</f>
        <v>0</v>
      </c>
      <c r="AG875" s="9" t="n">
        <f aca="false">+Outflows!AG875+Fees!AG875+'Ongoing Cash Flows'!AG875+'Terminal Value'!AG875</f>
        <v>0</v>
      </c>
      <c r="AH875" s="9" t="n">
        <f aca="false">+Outflows!AH875+Fees!AH875+'Ongoing Cash Flows'!AH875+'Terminal Value'!AH875</f>
        <v>0</v>
      </c>
      <c r="AI875" s="9" t="n">
        <f aca="false">+Outflows!AI875+Fees!AI875+'Ongoing Cash Flows'!AI875+'Terminal Value'!AI875</f>
        <v>0</v>
      </c>
      <c r="AJ875" s="9" t="n">
        <f aca="false">+Outflows!AJ875+Fees!AJ875+'Ongoing Cash Flows'!AJ875+'Terminal Value'!AJ875</f>
        <v>0</v>
      </c>
      <c r="AK875" s="9"/>
      <c r="AL875" s="1"/>
      <c r="AM875" s="32"/>
      <c r="AN875" s="33" t="n">
        <f aca="false">IF(ISERROR(XIRR(B875:AJ875,IRRDates)),-1,XIRR(B875:AJ875,IRRDates))</f>
        <v>0.048677717809103</v>
      </c>
      <c r="AO875" s="9" t="n">
        <f aca="false">SUMPRODUCT(B875:AJ875,PVRf)</f>
        <v>0</v>
      </c>
      <c r="AP875" s="9" t="n">
        <f aca="false">MIN(0,AO875-$AO$1004)^2</f>
        <v>0</v>
      </c>
      <c r="AQ875" s="9" t="n">
        <f aca="false">MAX(0,AO875-$AO$1004)^2</f>
        <v>0</v>
      </c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20"/>
      <c r="CM875" s="20"/>
      <c r="CN875" s="20"/>
      <c r="CO875" s="20"/>
      <c r="CP875" s="20"/>
    </row>
    <row r="876" customFormat="false" ht="11.25" hidden="false" customHeight="false" outlineLevel="0" collapsed="false">
      <c r="A876" s="1" t="n">
        <v>874</v>
      </c>
      <c r="B876" s="9" t="n">
        <f aca="false">+Outflows!B876+Fees!B876+'Ongoing Cash Flows'!B876+'Terminal Value'!B876</f>
        <v>-97050.7759389797</v>
      </c>
      <c r="C876" s="9" t="n">
        <f aca="false">+Outflows!C876+Fees!C876+'Ongoing Cash Flows'!C876+'Terminal Value'!C876</f>
        <v>14293.980871459</v>
      </c>
      <c r="D876" s="9" t="n">
        <f aca="false">+Outflows!D876+Fees!D876+'Ongoing Cash Flows'!D876+'Terminal Value'!D876</f>
        <v>12254.3337526748</v>
      </c>
      <c r="E876" s="9" t="n">
        <f aca="false">+Outflows!E876+Fees!E876+'Ongoing Cash Flows'!E876+'Terminal Value'!E876</f>
        <v>10210.7933483927</v>
      </c>
      <c r="F876" s="9" t="n">
        <f aca="false">+Outflows!F876+Fees!F876+'Ongoing Cash Flows'!F876+'Terminal Value'!F876</f>
        <v>9857.94682774696</v>
      </c>
      <c r="G876" s="9" t="n">
        <f aca="false">+Outflows!G876+Fees!G876+'Ongoing Cash Flows'!G876+'Terminal Value'!G876</f>
        <v>9579.75460771397</v>
      </c>
      <c r="H876" s="9" t="n">
        <f aca="false">+Outflows!H876+Fees!H876+'Ongoing Cash Flows'!H876+'Terminal Value'!H876</f>
        <v>8562.27635764331</v>
      </c>
      <c r="I876" s="9" t="n">
        <f aca="false">+Outflows!I876+Fees!I876+'Ongoing Cash Flows'!I876+'Terminal Value'!I876</f>
        <v>8407.61354958645</v>
      </c>
      <c r="J876" s="9" t="n">
        <f aca="false">+Outflows!J876+Fees!J876+'Ongoing Cash Flows'!J876+'Terminal Value'!J876</f>
        <v>8395.17934705146</v>
      </c>
      <c r="K876" s="9" t="n">
        <f aca="false">+Outflows!K876+Fees!K876+'Ongoing Cash Flows'!K876+'Terminal Value'!K876</f>
        <v>8386.14545260893</v>
      </c>
      <c r="L876" s="9" t="n">
        <f aca="false">+Outflows!L876+Fees!L876+'Ongoing Cash Flows'!L876+'Terminal Value'!L876</f>
        <v>8387.25141217105</v>
      </c>
      <c r="M876" s="9" t="n">
        <f aca="false">+Outflows!M876+Fees!M876+'Ongoing Cash Flows'!M876+'Terminal Value'!M876</f>
        <v>8359.36681830611</v>
      </c>
      <c r="N876" s="9" t="n">
        <f aca="false">+Outflows!N876+Fees!N876+'Ongoing Cash Flows'!N876+'Terminal Value'!N876</f>
        <v>8341.59867963915</v>
      </c>
      <c r="O876" s="9" t="n">
        <f aca="false">+Outflows!O876+Fees!O876+'Ongoing Cash Flows'!O876+'Terminal Value'!O876</f>
        <v>8015.59650117425</v>
      </c>
      <c r="P876" s="9" t="n">
        <f aca="false">+Outflows!P876+Fees!P876+'Ongoing Cash Flows'!P876+'Terminal Value'!P876</f>
        <v>7907.61619411333</v>
      </c>
      <c r="Q876" s="9" t="n">
        <f aca="false">+Outflows!Q876+Fees!Q876+'Ongoing Cash Flows'!Q876+'Terminal Value'!Q876</f>
        <v>7879.18145634665</v>
      </c>
      <c r="R876" s="9" t="n">
        <f aca="false">+Outflows!R876+Fees!R876+'Ongoing Cash Flows'!R876+'Terminal Value'!R876</f>
        <v>1113.13357970972</v>
      </c>
      <c r="S876" s="9" t="n">
        <f aca="false">+Outflows!S876+Fees!S876+'Ongoing Cash Flows'!S876+'Terminal Value'!S876</f>
        <v>0</v>
      </c>
      <c r="T876" s="9" t="n">
        <f aca="false">+Outflows!T876+Fees!T876+'Ongoing Cash Flows'!T876+'Terminal Value'!T876</f>
        <v>0</v>
      </c>
      <c r="U876" s="9" t="n">
        <f aca="false">+Outflows!U876+Fees!U876+'Ongoing Cash Flows'!U876+'Terminal Value'!U876</f>
        <v>0</v>
      </c>
      <c r="V876" s="9" t="n">
        <f aca="false">+Outflows!V876+Fees!V876+'Ongoing Cash Flows'!V876+'Terminal Value'!V876</f>
        <v>0</v>
      </c>
      <c r="W876" s="9" t="n">
        <f aca="false">+Outflows!W876+Fees!W876+'Ongoing Cash Flows'!W876+'Terminal Value'!W876</f>
        <v>0</v>
      </c>
      <c r="X876" s="9" t="n">
        <f aca="false">+Outflows!X876+Fees!X876+'Ongoing Cash Flows'!X876+'Terminal Value'!X876</f>
        <v>0</v>
      </c>
      <c r="Y876" s="9" t="n">
        <f aca="false">+Outflows!Y876+Fees!Y876+'Ongoing Cash Flows'!Y876+'Terminal Value'!Y876</f>
        <v>0</v>
      </c>
      <c r="Z876" s="9" t="n">
        <f aca="false">+Outflows!Z876+Fees!Z876+'Ongoing Cash Flows'!Z876+'Terminal Value'!Z876</f>
        <v>0</v>
      </c>
      <c r="AA876" s="9" t="n">
        <f aca="false">+Outflows!AA876+Fees!AA876+'Ongoing Cash Flows'!AA876+'Terminal Value'!AA876</f>
        <v>0</v>
      </c>
      <c r="AB876" s="9" t="n">
        <f aca="false">+Outflows!AB876+Fees!AB876+'Ongoing Cash Flows'!AB876+'Terminal Value'!AB876</f>
        <v>0</v>
      </c>
      <c r="AC876" s="9" t="n">
        <f aca="false">+Outflows!AC876+Fees!AC876+'Ongoing Cash Flows'!AC876+'Terminal Value'!AC876</f>
        <v>0</v>
      </c>
      <c r="AD876" s="9" t="n">
        <f aca="false">+Outflows!AD876+Fees!AD876+'Ongoing Cash Flows'!AD876+'Terminal Value'!AD876</f>
        <v>0</v>
      </c>
      <c r="AE876" s="9" t="n">
        <f aca="false">+Outflows!AE876+Fees!AE876+'Ongoing Cash Flows'!AE876+'Terminal Value'!AE876</f>
        <v>0</v>
      </c>
      <c r="AF876" s="9" t="n">
        <f aca="false">+Outflows!AF876+Fees!AF876+'Ongoing Cash Flows'!AF876+'Terminal Value'!AF876</f>
        <v>0</v>
      </c>
      <c r="AG876" s="9" t="n">
        <f aca="false">+Outflows!AG876+Fees!AG876+'Ongoing Cash Flows'!AG876+'Terminal Value'!AG876</f>
        <v>0</v>
      </c>
      <c r="AH876" s="9" t="n">
        <f aca="false">+Outflows!AH876+Fees!AH876+'Ongoing Cash Flows'!AH876+'Terminal Value'!AH876</f>
        <v>0</v>
      </c>
      <c r="AI876" s="9" t="n">
        <f aca="false">+Outflows!AI876+Fees!AI876+'Ongoing Cash Flows'!AI876+'Terminal Value'!AI876</f>
        <v>0</v>
      </c>
      <c r="AJ876" s="9" t="n">
        <f aca="false">+Outflows!AJ876+Fees!AJ876+'Ongoing Cash Flows'!AJ876+'Terminal Value'!AJ876</f>
        <v>0</v>
      </c>
      <c r="AK876" s="9"/>
      <c r="AL876" s="1"/>
      <c r="AM876" s="32"/>
      <c r="AN876" s="33" t="n">
        <f aca="false">IF(ISERROR(XIRR(B876:AJ876,IRRDates)),-1,XIRR(B876:AJ876,IRRDates))</f>
        <v>0.0546196124309852</v>
      </c>
      <c r="AO876" s="9" t="n">
        <f aca="false">SUMPRODUCT(B876:AJ876,PVRf)</f>
        <v>0</v>
      </c>
      <c r="AP876" s="9" t="n">
        <f aca="false">MIN(0,AO876-$AO$1004)^2</f>
        <v>0</v>
      </c>
      <c r="AQ876" s="9" t="n">
        <f aca="false">MAX(0,AO876-$AO$1004)^2</f>
        <v>0</v>
      </c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20"/>
      <c r="CM876" s="20"/>
      <c r="CN876" s="20"/>
      <c r="CO876" s="20"/>
      <c r="CP876" s="20"/>
    </row>
    <row r="877" customFormat="false" ht="11.25" hidden="false" customHeight="false" outlineLevel="0" collapsed="false">
      <c r="A877" s="1" t="n">
        <v>875</v>
      </c>
      <c r="B877" s="9" t="n">
        <f aca="false">+Outflows!B877+Fees!B877+'Ongoing Cash Flows'!B877+'Terminal Value'!B877</f>
        <v>-89712.2018950117</v>
      </c>
      <c r="C877" s="9" t="n">
        <f aca="false">+Outflows!C877+Fees!C877+'Ongoing Cash Flows'!C877+'Terminal Value'!C877</f>
        <v>14098.0686070615</v>
      </c>
      <c r="D877" s="9" t="n">
        <f aca="false">+Outflows!D877+Fees!D877+'Ongoing Cash Flows'!D877+'Terminal Value'!D877</f>
        <v>11982.5770146517</v>
      </c>
      <c r="E877" s="9" t="n">
        <f aca="false">+Outflows!E877+Fees!E877+'Ongoing Cash Flows'!E877+'Terminal Value'!E877</f>
        <v>9767.71645838933</v>
      </c>
      <c r="F877" s="9" t="n">
        <f aca="false">+Outflows!F877+Fees!F877+'Ongoing Cash Flows'!F877+'Terminal Value'!F877</f>
        <v>9604.72862273634</v>
      </c>
      <c r="G877" s="9" t="n">
        <f aca="false">+Outflows!G877+Fees!G877+'Ongoing Cash Flows'!G877+'Terminal Value'!G877</f>
        <v>9390.70753920856</v>
      </c>
      <c r="H877" s="9" t="n">
        <f aca="false">+Outflows!H877+Fees!H877+'Ongoing Cash Flows'!H877+'Terminal Value'!H877</f>
        <v>8384.51965589254</v>
      </c>
      <c r="I877" s="9" t="n">
        <f aca="false">+Outflows!I877+Fees!I877+'Ongoing Cash Flows'!I877+'Terminal Value'!I877</f>
        <v>8239.27253187706</v>
      </c>
      <c r="J877" s="9" t="n">
        <f aca="false">+Outflows!J877+Fees!J877+'Ongoing Cash Flows'!J877+'Terminal Value'!J877</f>
        <v>8226.83832934207</v>
      </c>
      <c r="K877" s="9" t="n">
        <f aca="false">+Outflows!K877+Fees!K877+'Ongoing Cash Flows'!K877+'Terminal Value'!K877</f>
        <v>8217.51911114071</v>
      </c>
      <c r="L877" s="9" t="n">
        <f aca="false">+Outflows!L877+Fees!L877+'Ongoing Cash Flows'!L877+'Terminal Value'!L877</f>
        <v>8218.91039446166</v>
      </c>
      <c r="M877" s="9" t="n">
        <f aca="false">+Outflows!M877+Fees!M877+'Ongoing Cash Flows'!M877+'Terminal Value'!M877</f>
        <v>8190.74047683789</v>
      </c>
      <c r="N877" s="9" t="n">
        <f aca="false">+Outflows!N877+Fees!N877+'Ongoing Cash Flows'!N877+'Terminal Value'!N877</f>
        <v>8173.25766192975</v>
      </c>
      <c r="O877" s="9" t="n">
        <f aca="false">+Outflows!O877+Fees!O877+'Ongoing Cash Flows'!O877+'Terminal Value'!O877</f>
        <v>7846.97015970602</v>
      </c>
      <c r="P877" s="9" t="n">
        <f aca="false">+Outflows!P877+Fees!P877+'Ongoing Cash Flows'!P877+'Terminal Value'!P877</f>
        <v>7739.27517640393</v>
      </c>
      <c r="Q877" s="9" t="n">
        <f aca="false">+Outflows!Q877+Fees!Q877+'Ongoing Cash Flows'!Q877+'Terminal Value'!Q877</f>
        <v>7710.55511487843</v>
      </c>
      <c r="R877" s="9" t="n">
        <f aca="false">+Outflows!R877+Fees!R877+'Ongoing Cash Flows'!R877+'Terminal Value'!R877</f>
        <v>1028.96307085503</v>
      </c>
      <c r="S877" s="9" t="n">
        <f aca="false">+Outflows!S877+Fees!S877+'Ongoing Cash Flows'!S877+'Terminal Value'!S877</f>
        <v>0</v>
      </c>
      <c r="T877" s="9" t="n">
        <f aca="false">+Outflows!T877+Fees!T877+'Ongoing Cash Flows'!T877+'Terminal Value'!T877</f>
        <v>0</v>
      </c>
      <c r="U877" s="9" t="n">
        <f aca="false">+Outflows!U877+Fees!U877+'Ongoing Cash Flows'!U877+'Terminal Value'!U877</f>
        <v>0</v>
      </c>
      <c r="V877" s="9" t="n">
        <f aca="false">+Outflows!V877+Fees!V877+'Ongoing Cash Flows'!V877+'Terminal Value'!V877</f>
        <v>0</v>
      </c>
      <c r="W877" s="9" t="n">
        <f aca="false">+Outflows!W877+Fees!W877+'Ongoing Cash Flows'!W877+'Terminal Value'!W877</f>
        <v>0</v>
      </c>
      <c r="X877" s="9" t="n">
        <f aca="false">+Outflows!X877+Fees!X877+'Ongoing Cash Flows'!X877+'Terminal Value'!X877</f>
        <v>0</v>
      </c>
      <c r="Y877" s="9" t="n">
        <f aca="false">+Outflows!Y877+Fees!Y877+'Ongoing Cash Flows'!Y877+'Terminal Value'!Y877</f>
        <v>0</v>
      </c>
      <c r="Z877" s="9" t="n">
        <f aca="false">+Outflows!Z877+Fees!Z877+'Ongoing Cash Flows'!Z877+'Terminal Value'!Z877</f>
        <v>0</v>
      </c>
      <c r="AA877" s="9" t="n">
        <f aca="false">+Outflows!AA877+Fees!AA877+'Ongoing Cash Flows'!AA877+'Terminal Value'!AA877</f>
        <v>0</v>
      </c>
      <c r="AB877" s="9" t="n">
        <f aca="false">+Outflows!AB877+Fees!AB877+'Ongoing Cash Flows'!AB877+'Terminal Value'!AB877</f>
        <v>0</v>
      </c>
      <c r="AC877" s="9" t="n">
        <f aca="false">+Outflows!AC877+Fees!AC877+'Ongoing Cash Flows'!AC877+'Terminal Value'!AC877</f>
        <v>0</v>
      </c>
      <c r="AD877" s="9" t="n">
        <f aca="false">+Outflows!AD877+Fees!AD877+'Ongoing Cash Flows'!AD877+'Terminal Value'!AD877</f>
        <v>0</v>
      </c>
      <c r="AE877" s="9" t="n">
        <f aca="false">+Outflows!AE877+Fees!AE877+'Ongoing Cash Flows'!AE877+'Terminal Value'!AE877</f>
        <v>0</v>
      </c>
      <c r="AF877" s="9" t="n">
        <f aca="false">+Outflows!AF877+Fees!AF877+'Ongoing Cash Flows'!AF877+'Terminal Value'!AF877</f>
        <v>0</v>
      </c>
      <c r="AG877" s="9" t="n">
        <f aca="false">+Outflows!AG877+Fees!AG877+'Ongoing Cash Flows'!AG877+'Terminal Value'!AG877</f>
        <v>0</v>
      </c>
      <c r="AH877" s="9" t="n">
        <f aca="false">+Outflows!AH877+Fees!AH877+'Ongoing Cash Flows'!AH877+'Terminal Value'!AH877</f>
        <v>0</v>
      </c>
      <c r="AI877" s="9" t="n">
        <f aca="false">+Outflows!AI877+Fees!AI877+'Ongoing Cash Flows'!AI877+'Terminal Value'!AI877</f>
        <v>0</v>
      </c>
      <c r="AJ877" s="9" t="n">
        <f aca="false">+Outflows!AJ877+Fees!AJ877+'Ongoing Cash Flows'!AJ877+'Terminal Value'!AJ877</f>
        <v>0</v>
      </c>
      <c r="AK877" s="9"/>
      <c r="AL877" s="1"/>
      <c r="AM877" s="32"/>
      <c r="AN877" s="33" t="n">
        <f aca="false">IF(ISERROR(XIRR(B877:AJ877,IRRDates)),-1,XIRR(B877:AJ877,IRRDates))</f>
        <v>0.0640506154284117</v>
      </c>
      <c r="AO877" s="9" t="n">
        <f aca="false">SUMPRODUCT(B877:AJ877,PVRf)</f>
        <v>0</v>
      </c>
      <c r="AP877" s="9" t="n">
        <f aca="false">MIN(0,AO877-$AO$1004)^2</f>
        <v>0</v>
      </c>
      <c r="AQ877" s="9" t="n">
        <f aca="false">MAX(0,AO877-$AO$1004)^2</f>
        <v>0</v>
      </c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20"/>
      <c r="CM877" s="20"/>
      <c r="CN877" s="20"/>
      <c r="CO877" s="20"/>
      <c r="CP877" s="20"/>
    </row>
    <row r="878" customFormat="false" ht="11.25" hidden="false" customHeight="false" outlineLevel="0" collapsed="false">
      <c r="A878" s="1" t="n">
        <v>876</v>
      </c>
      <c r="B878" s="9" t="n">
        <f aca="false">+Outflows!B878+Fees!B878+'Ongoing Cash Flows'!B878+'Terminal Value'!B878</f>
        <v>-93468.8858112362</v>
      </c>
      <c r="C878" s="9" t="n">
        <f aca="false">+Outflows!C878+Fees!C878+'Ongoing Cash Flows'!C878+'Terminal Value'!C878</f>
        <v>14126.8856298823</v>
      </c>
      <c r="D878" s="9" t="n">
        <f aca="false">+Outflows!D878+Fees!D878+'Ongoing Cash Flows'!D878+'Terminal Value'!D878</f>
        <v>12179.1824153309</v>
      </c>
      <c r="E878" s="9" t="n">
        <f aca="false">+Outflows!E878+Fees!E878+'Ongoing Cash Flows'!E878+'Terminal Value'!E878</f>
        <v>10077.7332524656</v>
      </c>
      <c r="F878" s="9" t="n">
        <f aca="false">+Outflows!F878+Fees!F878+'Ongoing Cash Flows'!F878+'Terminal Value'!F878</f>
        <v>9827.64590323238</v>
      </c>
      <c r="G878" s="9" t="n">
        <f aca="false">+Outflows!G878+Fees!G878+'Ongoing Cash Flows'!G878+'Terminal Value'!G878</f>
        <v>9332.61196366594</v>
      </c>
      <c r="H878" s="9" t="n">
        <f aca="false">+Outflows!H878+Fees!H878+'Ongoing Cash Flows'!H878+'Terminal Value'!H878</f>
        <v>8475.51495531547</v>
      </c>
      <c r="I878" s="9" t="n">
        <f aca="false">+Outflows!I878+Fees!I878+'Ongoing Cash Flows'!I878+'Terminal Value'!I878</f>
        <v>8325.44785556812</v>
      </c>
      <c r="J878" s="9" t="n">
        <f aca="false">+Outflows!J878+Fees!J878+'Ongoing Cash Flows'!J878+'Terminal Value'!J878</f>
        <v>8313.01365303313</v>
      </c>
      <c r="K878" s="9" t="n">
        <f aca="false">+Outflows!K878+Fees!K878+'Ongoing Cash Flows'!K878+'Terminal Value'!K878</f>
        <v>8303.84049470243</v>
      </c>
      <c r="L878" s="9" t="n">
        <f aca="false">+Outflows!L878+Fees!L878+'Ongoing Cash Flows'!L878+'Terminal Value'!L878</f>
        <v>8305.08571815272</v>
      </c>
      <c r="M878" s="9" t="n">
        <f aca="false">+Outflows!M878+Fees!M878+'Ongoing Cash Flows'!M878+'Terminal Value'!M878</f>
        <v>8277.06186039961</v>
      </c>
      <c r="N878" s="9" t="n">
        <f aca="false">+Outflows!N878+Fees!N878+'Ongoing Cash Flows'!N878+'Terminal Value'!N878</f>
        <v>8259.43298562081</v>
      </c>
      <c r="O878" s="9" t="n">
        <f aca="false">+Outflows!O878+Fees!O878+'Ongoing Cash Flows'!O878+'Terminal Value'!O878</f>
        <v>7933.29154326774</v>
      </c>
      <c r="P878" s="9" t="n">
        <f aca="false">+Outflows!P878+Fees!P878+'Ongoing Cash Flows'!P878+'Terminal Value'!P878</f>
        <v>7825.45050009499</v>
      </c>
      <c r="Q878" s="9" t="n">
        <f aca="false">+Outflows!Q878+Fees!Q878+'Ongoing Cash Flows'!Q878+'Terminal Value'!Q878</f>
        <v>7796.87649844015</v>
      </c>
      <c r="R878" s="9" t="n">
        <f aca="false">+Outflows!R878+Fees!R878+'Ongoing Cash Flows'!R878+'Terminal Value'!R878</f>
        <v>1072.05073270055</v>
      </c>
      <c r="S878" s="9" t="n">
        <f aca="false">+Outflows!S878+Fees!S878+'Ongoing Cash Flows'!S878+'Terminal Value'!S878</f>
        <v>0</v>
      </c>
      <c r="T878" s="9" t="n">
        <f aca="false">+Outflows!T878+Fees!T878+'Ongoing Cash Flows'!T878+'Terminal Value'!T878</f>
        <v>0</v>
      </c>
      <c r="U878" s="9" t="n">
        <f aca="false">+Outflows!U878+Fees!U878+'Ongoing Cash Flows'!U878+'Terminal Value'!U878</f>
        <v>0</v>
      </c>
      <c r="V878" s="9" t="n">
        <f aca="false">+Outflows!V878+Fees!V878+'Ongoing Cash Flows'!V878+'Terminal Value'!V878</f>
        <v>0</v>
      </c>
      <c r="W878" s="9" t="n">
        <f aca="false">+Outflows!W878+Fees!W878+'Ongoing Cash Flows'!W878+'Terminal Value'!W878</f>
        <v>0</v>
      </c>
      <c r="X878" s="9" t="n">
        <f aca="false">+Outflows!X878+Fees!X878+'Ongoing Cash Flows'!X878+'Terminal Value'!X878</f>
        <v>0</v>
      </c>
      <c r="Y878" s="9" t="n">
        <f aca="false">+Outflows!Y878+Fees!Y878+'Ongoing Cash Flows'!Y878+'Terminal Value'!Y878</f>
        <v>0</v>
      </c>
      <c r="Z878" s="9" t="n">
        <f aca="false">+Outflows!Z878+Fees!Z878+'Ongoing Cash Flows'!Z878+'Terminal Value'!Z878</f>
        <v>0</v>
      </c>
      <c r="AA878" s="9" t="n">
        <f aca="false">+Outflows!AA878+Fees!AA878+'Ongoing Cash Flows'!AA878+'Terminal Value'!AA878</f>
        <v>0</v>
      </c>
      <c r="AB878" s="9" t="n">
        <f aca="false">+Outflows!AB878+Fees!AB878+'Ongoing Cash Flows'!AB878+'Terminal Value'!AB878</f>
        <v>0</v>
      </c>
      <c r="AC878" s="9" t="n">
        <f aca="false">+Outflows!AC878+Fees!AC878+'Ongoing Cash Flows'!AC878+'Terminal Value'!AC878</f>
        <v>0</v>
      </c>
      <c r="AD878" s="9" t="n">
        <f aca="false">+Outflows!AD878+Fees!AD878+'Ongoing Cash Flows'!AD878+'Terminal Value'!AD878</f>
        <v>0</v>
      </c>
      <c r="AE878" s="9" t="n">
        <f aca="false">+Outflows!AE878+Fees!AE878+'Ongoing Cash Flows'!AE878+'Terminal Value'!AE878</f>
        <v>0</v>
      </c>
      <c r="AF878" s="9" t="n">
        <f aca="false">+Outflows!AF878+Fees!AF878+'Ongoing Cash Flows'!AF878+'Terminal Value'!AF878</f>
        <v>0</v>
      </c>
      <c r="AG878" s="9" t="n">
        <f aca="false">+Outflows!AG878+Fees!AG878+'Ongoing Cash Flows'!AG878+'Terminal Value'!AG878</f>
        <v>0</v>
      </c>
      <c r="AH878" s="9" t="n">
        <f aca="false">+Outflows!AH878+Fees!AH878+'Ongoing Cash Flows'!AH878+'Terminal Value'!AH878</f>
        <v>0</v>
      </c>
      <c r="AI878" s="9" t="n">
        <f aca="false">+Outflows!AI878+Fees!AI878+'Ongoing Cash Flows'!AI878+'Terminal Value'!AI878</f>
        <v>0</v>
      </c>
      <c r="AJ878" s="9" t="n">
        <f aca="false">+Outflows!AJ878+Fees!AJ878+'Ongoing Cash Flows'!AJ878+'Terminal Value'!AJ878</f>
        <v>0</v>
      </c>
      <c r="AK878" s="9"/>
      <c r="AL878" s="1"/>
      <c r="AM878" s="32"/>
      <c r="AN878" s="33" t="n">
        <f aca="false">IF(ISERROR(XIRR(B878:AJ878,IRRDates)),-1,XIRR(B878:AJ878,IRRDates))</f>
        <v>0.0590834861616423</v>
      </c>
      <c r="AO878" s="9" t="n">
        <f aca="false">SUMPRODUCT(B878:AJ878,PVRf)</f>
        <v>0</v>
      </c>
      <c r="AP878" s="9" t="n">
        <f aca="false">MIN(0,AO878-$AO$1004)^2</f>
        <v>0</v>
      </c>
      <c r="AQ878" s="9" t="n">
        <f aca="false">MAX(0,AO878-$AO$1004)^2</f>
        <v>0</v>
      </c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20"/>
      <c r="CM878" s="20"/>
      <c r="CN878" s="20"/>
      <c r="CO878" s="20"/>
      <c r="CP878" s="20"/>
    </row>
    <row r="879" customFormat="false" ht="11.25" hidden="false" customHeight="false" outlineLevel="0" collapsed="false">
      <c r="A879" s="1" t="n">
        <v>877</v>
      </c>
      <c r="B879" s="9" t="n">
        <f aca="false">+Outflows!B879+Fees!B879+'Ongoing Cash Flows'!B879+'Terminal Value'!B879</f>
        <v>-101018.182296864</v>
      </c>
      <c r="C879" s="9" t="n">
        <f aca="false">+Outflows!C879+Fees!C879+'Ongoing Cash Flows'!C879+'Terminal Value'!C879</f>
        <v>14317.0247343908</v>
      </c>
      <c r="D879" s="9" t="n">
        <f aca="false">+Outflows!D879+Fees!D879+'Ongoing Cash Flows'!D879+'Terminal Value'!D879</f>
        <v>12443.6320872774</v>
      </c>
      <c r="E879" s="9" t="n">
        <f aca="false">+Outflows!E879+Fees!E879+'Ongoing Cash Flows'!E879+'Terminal Value'!E879</f>
        <v>10409.3536999074</v>
      </c>
      <c r="F879" s="9" t="n">
        <f aca="false">+Outflows!F879+Fees!F879+'Ongoing Cash Flows'!F879+'Terminal Value'!F879</f>
        <v>9888.59632562608</v>
      </c>
      <c r="G879" s="9" t="n">
        <f aca="false">+Outflows!G879+Fees!G879+'Ongoing Cash Flows'!G879+'Terminal Value'!G879</f>
        <v>9612.58550333934</v>
      </c>
      <c r="H879" s="9" t="n">
        <f aca="false">+Outflows!H879+Fees!H879+'Ongoing Cash Flows'!H879+'Terminal Value'!H879</f>
        <v>8658.3758266215</v>
      </c>
      <c r="I879" s="9" t="n">
        <f aca="false">+Outflows!I879+Fees!I879+'Ongoing Cash Flows'!I879+'Terminal Value'!I879</f>
        <v>8498.62267751123</v>
      </c>
      <c r="J879" s="9" t="n">
        <f aca="false">+Outflows!J879+Fees!J879+'Ongoing Cash Flows'!J879+'Terminal Value'!J879</f>
        <v>8486.18847497624</v>
      </c>
      <c r="K879" s="9" t="n">
        <f aca="false">+Outflows!K879+Fees!K879+'Ongoing Cash Flows'!K879+'Terminal Value'!K879</f>
        <v>8477.3088332929</v>
      </c>
      <c r="L879" s="9" t="n">
        <f aca="false">+Outflows!L879+Fees!L879+'Ongoing Cash Flows'!L879+'Terminal Value'!L879</f>
        <v>8478.26054009583</v>
      </c>
      <c r="M879" s="9" t="n">
        <f aca="false">+Outflows!M879+Fees!M879+'Ongoing Cash Flows'!M879+'Terminal Value'!M879</f>
        <v>8450.53019899008</v>
      </c>
      <c r="N879" s="9" t="n">
        <f aca="false">+Outflows!N879+Fees!N879+'Ongoing Cash Flows'!N879+'Terminal Value'!N879</f>
        <v>8432.60780756392</v>
      </c>
      <c r="O879" s="9" t="n">
        <f aca="false">+Outflows!O879+Fees!O879+'Ongoing Cash Flows'!O879+'Terminal Value'!O879</f>
        <v>8106.75988185822</v>
      </c>
      <c r="P879" s="9" t="n">
        <f aca="false">+Outflows!P879+Fees!P879+'Ongoing Cash Flows'!P879+'Terminal Value'!P879</f>
        <v>7998.6253220381</v>
      </c>
      <c r="Q879" s="9" t="n">
        <f aca="false">+Outflows!Q879+Fees!Q879+'Ongoing Cash Flows'!Q879+'Terminal Value'!Q879</f>
        <v>7970.34483703062</v>
      </c>
      <c r="R879" s="9" t="n">
        <f aca="false">+Outflows!R879+Fees!R879+'Ongoing Cash Flows'!R879+'Terminal Value'!R879</f>
        <v>1158.63814367211</v>
      </c>
      <c r="S879" s="9" t="n">
        <f aca="false">+Outflows!S879+Fees!S879+'Ongoing Cash Flows'!S879+'Terminal Value'!S879</f>
        <v>0</v>
      </c>
      <c r="T879" s="9" t="n">
        <f aca="false">+Outflows!T879+Fees!T879+'Ongoing Cash Flows'!T879+'Terminal Value'!T879</f>
        <v>0</v>
      </c>
      <c r="U879" s="9" t="n">
        <f aca="false">+Outflows!U879+Fees!U879+'Ongoing Cash Flows'!U879+'Terminal Value'!U879</f>
        <v>0</v>
      </c>
      <c r="V879" s="9" t="n">
        <f aca="false">+Outflows!V879+Fees!V879+'Ongoing Cash Flows'!V879+'Terminal Value'!V879</f>
        <v>0</v>
      </c>
      <c r="W879" s="9" t="n">
        <f aca="false">+Outflows!W879+Fees!W879+'Ongoing Cash Flows'!W879+'Terminal Value'!W879</f>
        <v>0</v>
      </c>
      <c r="X879" s="9" t="n">
        <f aca="false">+Outflows!X879+Fees!X879+'Ongoing Cash Flows'!X879+'Terminal Value'!X879</f>
        <v>0</v>
      </c>
      <c r="Y879" s="9" t="n">
        <f aca="false">+Outflows!Y879+Fees!Y879+'Ongoing Cash Flows'!Y879+'Terminal Value'!Y879</f>
        <v>0</v>
      </c>
      <c r="Z879" s="9" t="n">
        <f aca="false">+Outflows!Z879+Fees!Z879+'Ongoing Cash Flows'!Z879+'Terminal Value'!Z879</f>
        <v>0</v>
      </c>
      <c r="AA879" s="9" t="n">
        <f aca="false">+Outflows!AA879+Fees!AA879+'Ongoing Cash Flows'!AA879+'Terminal Value'!AA879</f>
        <v>0</v>
      </c>
      <c r="AB879" s="9" t="n">
        <f aca="false">+Outflows!AB879+Fees!AB879+'Ongoing Cash Flows'!AB879+'Terminal Value'!AB879</f>
        <v>0</v>
      </c>
      <c r="AC879" s="9" t="n">
        <f aca="false">+Outflows!AC879+Fees!AC879+'Ongoing Cash Flows'!AC879+'Terminal Value'!AC879</f>
        <v>0</v>
      </c>
      <c r="AD879" s="9" t="n">
        <f aca="false">+Outflows!AD879+Fees!AD879+'Ongoing Cash Flows'!AD879+'Terminal Value'!AD879</f>
        <v>0</v>
      </c>
      <c r="AE879" s="9" t="n">
        <f aca="false">+Outflows!AE879+Fees!AE879+'Ongoing Cash Flows'!AE879+'Terminal Value'!AE879</f>
        <v>0</v>
      </c>
      <c r="AF879" s="9" t="n">
        <f aca="false">+Outflows!AF879+Fees!AF879+'Ongoing Cash Flows'!AF879+'Terminal Value'!AF879</f>
        <v>0</v>
      </c>
      <c r="AG879" s="9" t="n">
        <f aca="false">+Outflows!AG879+Fees!AG879+'Ongoing Cash Flows'!AG879+'Terminal Value'!AG879</f>
        <v>0</v>
      </c>
      <c r="AH879" s="9" t="n">
        <f aca="false">+Outflows!AH879+Fees!AH879+'Ongoing Cash Flows'!AH879+'Terminal Value'!AH879</f>
        <v>0</v>
      </c>
      <c r="AI879" s="9" t="n">
        <f aca="false">+Outflows!AI879+Fees!AI879+'Ongoing Cash Flows'!AI879+'Terminal Value'!AI879</f>
        <v>0</v>
      </c>
      <c r="AJ879" s="9" t="n">
        <f aca="false">+Outflows!AJ879+Fees!AJ879+'Ongoing Cash Flows'!AJ879+'Terminal Value'!AJ879</f>
        <v>0</v>
      </c>
      <c r="AK879" s="9"/>
      <c r="AL879" s="1"/>
      <c r="AM879" s="32"/>
      <c r="AN879" s="33" t="n">
        <f aca="false">IF(ISERROR(XIRR(B879:AJ879,IRRDates)),-1,XIRR(B879:AJ879,IRRDates))</f>
        <v>0.0496679761446409</v>
      </c>
      <c r="AO879" s="9" t="n">
        <f aca="false">SUMPRODUCT(B879:AJ879,PVRf)</f>
        <v>0</v>
      </c>
      <c r="AP879" s="9" t="n">
        <f aca="false">MIN(0,AO879-$AO$1004)^2</f>
        <v>0</v>
      </c>
      <c r="AQ879" s="9" t="n">
        <f aca="false">MAX(0,AO879-$AO$1004)^2</f>
        <v>0</v>
      </c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20"/>
      <c r="CM879" s="20"/>
      <c r="CN879" s="20"/>
      <c r="CO879" s="20"/>
      <c r="CP879" s="20"/>
    </row>
    <row r="880" customFormat="false" ht="11.25" hidden="false" customHeight="false" outlineLevel="0" collapsed="false">
      <c r="A880" s="1" t="n">
        <v>878</v>
      </c>
      <c r="B880" s="9" t="n">
        <f aca="false">+Outflows!B880+Fees!B880+'Ongoing Cash Flows'!B880+'Terminal Value'!B880</f>
        <v>-101051.111567575</v>
      </c>
      <c r="C880" s="9" t="n">
        <f aca="false">+Outflows!C880+Fees!C880+'Ongoing Cash Flows'!C880+'Terminal Value'!C880</f>
        <v>14286.461351602</v>
      </c>
      <c r="D880" s="9" t="n">
        <f aca="false">+Outflows!D880+Fees!D880+'Ongoing Cash Flows'!D880+'Terminal Value'!D880</f>
        <v>12498.9320611774</v>
      </c>
      <c r="E880" s="9" t="n">
        <f aca="false">+Outflows!E880+Fees!E880+'Ongoing Cash Flows'!E880+'Terminal Value'!E880</f>
        <v>10370.7199374585</v>
      </c>
      <c r="F880" s="9" t="n">
        <f aca="false">+Outflows!F880+Fees!F880+'Ongoing Cash Flows'!F880+'Terminal Value'!F880</f>
        <v>9852.37963583024</v>
      </c>
      <c r="G880" s="9" t="n">
        <f aca="false">+Outflows!G880+Fees!G880+'Ongoing Cash Flows'!G880+'Terminal Value'!G880</f>
        <v>9568.76261155089</v>
      </c>
      <c r="H880" s="9" t="n">
        <f aca="false">+Outflows!H880+Fees!H880+'Ongoing Cash Flows'!H880+'Terminal Value'!H880</f>
        <v>8659.1734473197</v>
      </c>
      <c r="I880" s="9" t="n">
        <f aca="false">+Outflows!I880+Fees!I880+'Ongoing Cash Flows'!I880+'Terminal Value'!I880</f>
        <v>8499.37804863793</v>
      </c>
      <c r="J880" s="9" t="n">
        <f aca="false">+Outflows!J880+Fees!J880+'Ongoing Cash Flows'!J880+'Terminal Value'!J880</f>
        <v>8486.94384610294</v>
      </c>
      <c r="K880" s="9" t="n">
        <f aca="false">+Outflows!K880+Fees!K880+'Ongoing Cash Flows'!K880+'Terminal Value'!K880</f>
        <v>8478.06548470965</v>
      </c>
      <c r="L880" s="9" t="n">
        <f aca="false">+Outflows!L880+Fees!L880+'Ongoing Cash Flows'!L880+'Terminal Value'!L880</f>
        <v>8479.01591122253</v>
      </c>
      <c r="M880" s="9" t="n">
        <f aca="false">+Outflows!M880+Fees!M880+'Ongoing Cash Flows'!M880+'Terminal Value'!M880</f>
        <v>8451.28685040682</v>
      </c>
      <c r="N880" s="9" t="n">
        <f aca="false">+Outflows!N880+Fees!N880+'Ongoing Cash Flows'!N880+'Terminal Value'!N880</f>
        <v>8433.36317869062</v>
      </c>
      <c r="O880" s="9" t="n">
        <f aca="false">+Outflows!O880+Fees!O880+'Ongoing Cash Flows'!O880+'Terminal Value'!O880</f>
        <v>8107.51653327496</v>
      </c>
      <c r="P880" s="9" t="n">
        <f aca="false">+Outflows!P880+Fees!P880+'Ongoing Cash Flows'!P880+'Terminal Value'!P880</f>
        <v>7999.3806931648</v>
      </c>
      <c r="Q880" s="9" t="n">
        <f aca="false">+Outflows!Q880+Fees!Q880+'Ongoing Cash Flows'!Q880+'Terminal Value'!Q880</f>
        <v>7971.10148844736</v>
      </c>
      <c r="R880" s="9" t="n">
        <f aca="false">+Outflows!R880+Fees!R880+'Ongoing Cash Flows'!R880+'Terminal Value'!R880</f>
        <v>1159.01582923546</v>
      </c>
      <c r="S880" s="9" t="n">
        <f aca="false">+Outflows!S880+Fees!S880+'Ongoing Cash Flows'!S880+'Terminal Value'!S880</f>
        <v>0</v>
      </c>
      <c r="T880" s="9" t="n">
        <f aca="false">+Outflows!T880+Fees!T880+'Ongoing Cash Flows'!T880+'Terminal Value'!T880</f>
        <v>0</v>
      </c>
      <c r="U880" s="9" t="n">
        <f aca="false">+Outflows!U880+Fees!U880+'Ongoing Cash Flows'!U880+'Terminal Value'!U880</f>
        <v>0</v>
      </c>
      <c r="V880" s="9" t="n">
        <f aca="false">+Outflows!V880+Fees!V880+'Ongoing Cash Flows'!V880+'Terminal Value'!V880</f>
        <v>0</v>
      </c>
      <c r="W880" s="9" t="n">
        <f aca="false">+Outflows!W880+Fees!W880+'Ongoing Cash Flows'!W880+'Terminal Value'!W880</f>
        <v>0</v>
      </c>
      <c r="X880" s="9" t="n">
        <f aca="false">+Outflows!X880+Fees!X880+'Ongoing Cash Flows'!X880+'Terminal Value'!X880</f>
        <v>0</v>
      </c>
      <c r="Y880" s="9" t="n">
        <f aca="false">+Outflows!Y880+Fees!Y880+'Ongoing Cash Flows'!Y880+'Terminal Value'!Y880</f>
        <v>0</v>
      </c>
      <c r="Z880" s="9" t="n">
        <f aca="false">+Outflows!Z880+Fees!Z880+'Ongoing Cash Flows'!Z880+'Terminal Value'!Z880</f>
        <v>0</v>
      </c>
      <c r="AA880" s="9" t="n">
        <f aca="false">+Outflows!AA880+Fees!AA880+'Ongoing Cash Flows'!AA880+'Terminal Value'!AA880</f>
        <v>0</v>
      </c>
      <c r="AB880" s="9" t="n">
        <f aca="false">+Outflows!AB880+Fees!AB880+'Ongoing Cash Flows'!AB880+'Terminal Value'!AB880</f>
        <v>0</v>
      </c>
      <c r="AC880" s="9" t="n">
        <f aca="false">+Outflows!AC880+Fees!AC880+'Ongoing Cash Flows'!AC880+'Terminal Value'!AC880</f>
        <v>0</v>
      </c>
      <c r="AD880" s="9" t="n">
        <f aca="false">+Outflows!AD880+Fees!AD880+'Ongoing Cash Flows'!AD880+'Terminal Value'!AD880</f>
        <v>0</v>
      </c>
      <c r="AE880" s="9" t="n">
        <f aca="false">+Outflows!AE880+Fees!AE880+'Ongoing Cash Flows'!AE880+'Terminal Value'!AE880</f>
        <v>0</v>
      </c>
      <c r="AF880" s="9" t="n">
        <f aca="false">+Outflows!AF880+Fees!AF880+'Ongoing Cash Flows'!AF880+'Terminal Value'!AF880</f>
        <v>0</v>
      </c>
      <c r="AG880" s="9" t="n">
        <f aca="false">+Outflows!AG880+Fees!AG880+'Ongoing Cash Flows'!AG880+'Terminal Value'!AG880</f>
        <v>0</v>
      </c>
      <c r="AH880" s="9" t="n">
        <f aca="false">+Outflows!AH880+Fees!AH880+'Ongoing Cash Flows'!AH880+'Terminal Value'!AH880</f>
        <v>0</v>
      </c>
      <c r="AI880" s="9" t="n">
        <f aca="false">+Outflows!AI880+Fees!AI880+'Ongoing Cash Flows'!AI880+'Terminal Value'!AI880</f>
        <v>0</v>
      </c>
      <c r="AJ880" s="9" t="n">
        <f aca="false">+Outflows!AJ880+Fees!AJ880+'Ongoing Cash Flows'!AJ880+'Terminal Value'!AJ880</f>
        <v>0</v>
      </c>
      <c r="AK880" s="9"/>
      <c r="AL880" s="1"/>
      <c r="AM880" s="32"/>
      <c r="AN880" s="33" t="n">
        <f aca="false">IF(ISERROR(XIRR(B880:AJ880,IRRDates)),-1,XIRR(B880:AJ880,IRRDates))</f>
        <v>0.049499754321295</v>
      </c>
      <c r="AO880" s="9" t="n">
        <f aca="false">SUMPRODUCT(B880:AJ880,PVRf)</f>
        <v>0</v>
      </c>
      <c r="AP880" s="9" t="n">
        <f aca="false">MIN(0,AO880-$AO$1004)^2</f>
        <v>0</v>
      </c>
      <c r="AQ880" s="9" t="n">
        <f aca="false">MAX(0,AO880-$AO$1004)^2</f>
        <v>0</v>
      </c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20"/>
      <c r="CM880" s="20"/>
      <c r="CN880" s="20"/>
      <c r="CO880" s="20"/>
      <c r="CP880" s="20"/>
    </row>
    <row r="881" customFormat="false" ht="11.25" hidden="false" customHeight="false" outlineLevel="0" collapsed="false">
      <c r="A881" s="1" t="n">
        <v>879</v>
      </c>
      <c r="B881" s="9" t="n">
        <f aca="false">+Outflows!B881+Fees!B881+'Ongoing Cash Flows'!B881+'Terminal Value'!B881</f>
        <v>-95169.1166166352</v>
      </c>
      <c r="C881" s="9" t="n">
        <f aca="false">+Outflows!C881+Fees!C881+'Ongoing Cash Flows'!C881+'Terminal Value'!C881</f>
        <v>14200.7557309424</v>
      </c>
      <c r="D881" s="9" t="n">
        <f aca="false">+Outflows!D881+Fees!D881+'Ongoing Cash Flows'!D881+'Terminal Value'!D881</f>
        <v>12275.3832157815</v>
      </c>
      <c r="E881" s="9" t="n">
        <f aca="false">+Outflows!E881+Fees!E881+'Ongoing Cash Flows'!E881+'Terminal Value'!E881</f>
        <v>10218.5267655798</v>
      </c>
      <c r="F881" s="9" t="n">
        <f aca="false">+Outflows!F881+Fees!F881+'Ongoing Cash Flows'!F881+'Terminal Value'!F881</f>
        <v>9737.72170783943</v>
      </c>
      <c r="G881" s="9" t="n">
        <f aca="false">+Outflows!G881+Fees!G881+'Ongoing Cash Flows'!G881+'Terminal Value'!G881</f>
        <v>9444.88707494193</v>
      </c>
      <c r="H881" s="9" t="n">
        <f aca="false">+Outflows!H881+Fees!H881+'Ongoing Cash Flows'!H881+'Terminal Value'!H881</f>
        <v>8516.69835393924</v>
      </c>
      <c r="I881" s="9" t="n">
        <f aca="false">+Outflows!I881+Fees!I881+'Ongoing Cash Flows'!I881+'Terminal Value'!I881</f>
        <v>8364.44979005933</v>
      </c>
      <c r="J881" s="9" t="n">
        <f aca="false">+Outflows!J881+Fees!J881+'Ongoing Cash Flows'!J881+'Terminal Value'!J881</f>
        <v>8352.01558752434</v>
      </c>
      <c r="K881" s="9" t="n">
        <f aca="false">+Outflows!K881+Fees!K881+'Ongoing Cash Flows'!K881+'Terminal Value'!K881</f>
        <v>8342.90853416735</v>
      </c>
      <c r="L881" s="9" t="n">
        <f aca="false">+Outflows!L881+Fees!L881+'Ongoing Cash Flows'!L881+'Terminal Value'!L881</f>
        <v>8344.08765264393</v>
      </c>
      <c r="M881" s="9" t="n">
        <f aca="false">+Outflows!M881+Fees!M881+'Ongoing Cash Flows'!M881+'Terminal Value'!M881</f>
        <v>8316.12989986453</v>
      </c>
      <c r="N881" s="9" t="n">
        <f aca="false">+Outflows!N881+Fees!N881+'Ongoing Cash Flows'!N881+'Terminal Value'!N881</f>
        <v>8298.43492011202</v>
      </c>
      <c r="O881" s="9" t="n">
        <f aca="false">+Outflows!O881+Fees!O881+'Ongoing Cash Flows'!O881+'Terminal Value'!O881</f>
        <v>7972.35958273267</v>
      </c>
      <c r="P881" s="9" t="n">
        <f aca="false">+Outflows!P881+Fees!P881+'Ongoing Cash Flows'!P881+'Terminal Value'!P881</f>
        <v>7864.4524345862</v>
      </c>
      <c r="Q881" s="9" t="n">
        <f aca="false">+Outflows!Q881+Fees!Q881+'Ongoing Cash Flows'!Q881+'Terminal Value'!Q881</f>
        <v>7835.94453790507</v>
      </c>
      <c r="R881" s="9" t="n">
        <f aca="false">+Outflows!R881+Fees!R881+'Ongoing Cash Flows'!R881+'Terminal Value'!R881</f>
        <v>1091.55169994616</v>
      </c>
      <c r="S881" s="9" t="n">
        <f aca="false">+Outflows!S881+Fees!S881+'Ongoing Cash Flows'!S881+'Terminal Value'!S881</f>
        <v>0</v>
      </c>
      <c r="T881" s="9" t="n">
        <f aca="false">+Outflows!T881+Fees!T881+'Ongoing Cash Flows'!T881+'Terminal Value'!T881</f>
        <v>0</v>
      </c>
      <c r="U881" s="9" t="n">
        <f aca="false">+Outflows!U881+Fees!U881+'Ongoing Cash Flows'!U881+'Terminal Value'!U881</f>
        <v>0</v>
      </c>
      <c r="V881" s="9" t="n">
        <f aca="false">+Outflows!V881+Fees!V881+'Ongoing Cash Flows'!V881+'Terminal Value'!V881</f>
        <v>0</v>
      </c>
      <c r="W881" s="9" t="n">
        <f aca="false">+Outflows!W881+Fees!W881+'Ongoing Cash Flows'!W881+'Terminal Value'!W881</f>
        <v>0</v>
      </c>
      <c r="X881" s="9" t="n">
        <f aca="false">+Outflows!X881+Fees!X881+'Ongoing Cash Flows'!X881+'Terminal Value'!X881</f>
        <v>0</v>
      </c>
      <c r="Y881" s="9" t="n">
        <f aca="false">+Outflows!Y881+Fees!Y881+'Ongoing Cash Flows'!Y881+'Terminal Value'!Y881</f>
        <v>0</v>
      </c>
      <c r="Z881" s="9" t="n">
        <f aca="false">+Outflows!Z881+Fees!Z881+'Ongoing Cash Flows'!Z881+'Terminal Value'!Z881</f>
        <v>0</v>
      </c>
      <c r="AA881" s="9" t="n">
        <f aca="false">+Outflows!AA881+Fees!AA881+'Ongoing Cash Flows'!AA881+'Terminal Value'!AA881</f>
        <v>0</v>
      </c>
      <c r="AB881" s="9" t="n">
        <f aca="false">+Outflows!AB881+Fees!AB881+'Ongoing Cash Flows'!AB881+'Terminal Value'!AB881</f>
        <v>0</v>
      </c>
      <c r="AC881" s="9" t="n">
        <f aca="false">+Outflows!AC881+Fees!AC881+'Ongoing Cash Flows'!AC881+'Terminal Value'!AC881</f>
        <v>0</v>
      </c>
      <c r="AD881" s="9" t="n">
        <f aca="false">+Outflows!AD881+Fees!AD881+'Ongoing Cash Flows'!AD881+'Terminal Value'!AD881</f>
        <v>0</v>
      </c>
      <c r="AE881" s="9" t="n">
        <f aca="false">+Outflows!AE881+Fees!AE881+'Ongoing Cash Flows'!AE881+'Terminal Value'!AE881</f>
        <v>0</v>
      </c>
      <c r="AF881" s="9" t="n">
        <f aca="false">+Outflows!AF881+Fees!AF881+'Ongoing Cash Flows'!AF881+'Terminal Value'!AF881</f>
        <v>0</v>
      </c>
      <c r="AG881" s="9" t="n">
        <f aca="false">+Outflows!AG881+Fees!AG881+'Ongoing Cash Flows'!AG881+'Terminal Value'!AG881</f>
        <v>0</v>
      </c>
      <c r="AH881" s="9" t="n">
        <f aca="false">+Outflows!AH881+Fees!AH881+'Ongoing Cash Flows'!AH881+'Terminal Value'!AH881</f>
        <v>0</v>
      </c>
      <c r="AI881" s="9" t="n">
        <f aca="false">+Outflows!AI881+Fees!AI881+'Ongoing Cash Flows'!AI881+'Terminal Value'!AI881</f>
        <v>0</v>
      </c>
      <c r="AJ881" s="9" t="n">
        <f aca="false">+Outflows!AJ881+Fees!AJ881+'Ongoing Cash Flows'!AJ881+'Terminal Value'!AJ881</f>
        <v>0</v>
      </c>
      <c r="AK881" s="9"/>
      <c r="AL881" s="1"/>
      <c r="AM881" s="32"/>
      <c r="AN881" s="33" t="n">
        <f aca="false">IF(ISERROR(XIRR(B881:AJ881,IRRDates)),-1,XIRR(B881:AJ881,IRRDates))</f>
        <v>0.0569762015924047</v>
      </c>
      <c r="AO881" s="9" t="n">
        <f aca="false">SUMPRODUCT(B881:AJ881,PVRf)</f>
        <v>0</v>
      </c>
      <c r="AP881" s="9" t="n">
        <f aca="false">MIN(0,AO881-$AO$1004)^2</f>
        <v>0</v>
      </c>
      <c r="AQ881" s="9" t="n">
        <f aca="false">MAX(0,AO881-$AO$1004)^2</f>
        <v>0</v>
      </c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20"/>
      <c r="CM881" s="20"/>
      <c r="CN881" s="20"/>
      <c r="CO881" s="20"/>
      <c r="CP881" s="20"/>
    </row>
    <row r="882" customFormat="false" ht="11.25" hidden="false" customHeight="false" outlineLevel="0" collapsed="false">
      <c r="A882" s="1" t="n">
        <v>880</v>
      </c>
      <c r="B882" s="9" t="n">
        <f aca="false">+Outflows!B882+Fees!B882+'Ongoing Cash Flows'!B882+'Terminal Value'!B882</f>
        <v>-96144.4014460242</v>
      </c>
      <c r="C882" s="9" t="n">
        <f aca="false">+Outflows!C882+Fees!C882+'Ongoing Cash Flows'!C882+'Terminal Value'!C882</f>
        <v>14205.8514405037</v>
      </c>
      <c r="D882" s="9" t="n">
        <f aca="false">+Outflows!D882+Fees!D882+'Ongoing Cash Flows'!D882+'Terminal Value'!D882</f>
        <v>12193.7118142958</v>
      </c>
      <c r="E882" s="9" t="n">
        <f aca="false">+Outflows!E882+Fees!E882+'Ongoing Cash Flows'!E882+'Terminal Value'!E882</f>
        <v>10200.3000507071</v>
      </c>
      <c r="F882" s="9" t="n">
        <f aca="false">+Outflows!F882+Fees!F882+'Ongoing Cash Flows'!F882+'Terminal Value'!F882</f>
        <v>9804.46356875789</v>
      </c>
      <c r="G882" s="9" t="n">
        <f aca="false">+Outflows!G882+Fees!G882+'Ongoing Cash Flows'!G882+'Terminal Value'!G882</f>
        <v>9433.36135318281</v>
      </c>
      <c r="H882" s="9" t="n">
        <f aca="false">+Outflows!H882+Fees!H882+'Ongoing Cash Flows'!H882+'Terminal Value'!H882</f>
        <v>8540.32193714506</v>
      </c>
      <c r="I882" s="9" t="n">
        <f aca="false">+Outflows!I882+Fees!I882+'Ongoing Cash Flows'!I882+'Terminal Value'!I882</f>
        <v>8386.82204381765</v>
      </c>
      <c r="J882" s="9" t="n">
        <f aca="false">+Outflows!J882+Fees!J882+'Ongoing Cash Flows'!J882+'Terminal Value'!J882</f>
        <v>8374.38784128266</v>
      </c>
      <c r="K882" s="9" t="n">
        <f aca="false">+Outflows!K882+Fees!K882+'Ongoing Cash Flows'!K882+'Terminal Value'!K882</f>
        <v>8365.31870699984</v>
      </c>
      <c r="L882" s="9" t="n">
        <f aca="false">+Outflows!L882+Fees!L882+'Ongoing Cash Flows'!L882+'Terminal Value'!L882</f>
        <v>8366.45990640225</v>
      </c>
      <c r="M882" s="9" t="n">
        <f aca="false">+Outflows!M882+Fees!M882+'Ongoing Cash Flows'!M882+'Terminal Value'!M882</f>
        <v>8338.54007269702</v>
      </c>
      <c r="N882" s="9" t="n">
        <f aca="false">+Outflows!N882+Fees!N882+'Ongoing Cash Flows'!N882+'Terminal Value'!N882</f>
        <v>8320.80717387034</v>
      </c>
      <c r="O882" s="9" t="n">
        <f aca="false">+Outflows!O882+Fees!O882+'Ongoing Cash Flows'!O882+'Terminal Value'!O882</f>
        <v>7994.76975556515</v>
      </c>
      <c r="P882" s="9" t="n">
        <f aca="false">+Outflows!P882+Fees!P882+'Ongoing Cash Flows'!P882+'Terminal Value'!P882</f>
        <v>7886.82468834452</v>
      </c>
      <c r="Q882" s="9" t="n">
        <f aca="false">+Outflows!Q882+Fees!Q882+'Ongoing Cash Flows'!Q882+'Terminal Value'!Q882</f>
        <v>7858.35471073756</v>
      </c>
      <c r="R882" s="9" t="n">
        <f aca="false">+Outflows!R882+Fees!R882+'Ongoing Cash Flows'!R882+'Terminal Value'!R882</f>
        <v>1102.73782682532</v>
      </c>
      <c r="S882" s="9" t="n">
        <f aca="false">+Outflows!S882+Fees!S882+'Ongoing Cash Flows'!S882+'Terminal Value'!S882</f>
        <v>0</v>
      </c>
      <c r="T882" s="9" t="n">
        <f aca="false">+Outflows!T882+Fees!T882+'Ongoing Cash Flows'!T882+'Terminal Value'!T882</f>
        <v>0</v>
      </c>
      <c r="U882" s="9" t="n">
        <f aca="false">+Outflows!U882+Fees!U882+'Ongoing Cash Flows'!U882+'Terminal Value'!U882</f>
        <v>0</v>
      </c>
      <c r="V882" s="9" t="n">
        <f aca="false">+Outflows!V882+Fees!V882+'Ongoing Cash Flows'!V882+'Terminal Value'!V882</f>
        <v>0</v>
      </c>
      <c r="W882" s="9" t="n">
        <f aca="false">+Outflows!W882+Fees!W882+'Ongoing Cash Flows'!W882+'Terminal Value'!W882</f>
        <v>0</v>
      </c>
      <c r="X882" s="9" t="n">
        <f aca="false">+Outflows!X882+Fees!X882+'Ongoing Cash Flows'!X882+'Terminal Value'!X882</f>
        <v>0</v>
      </c>
      <c r="Y882" s="9" t="n">
        <f aca="false">+Outflows!Y882+Fees!Y882+'Ongoing Cash Flows'!Y882+'Terminal Value'!Y882</f>
        <v>0</v>
      </c>
      <c r="Z882" s="9" t="n">
        <f aca="false">+Outflows!Z882+Fees!Z882+'Ongoing Cash Flows'!Z882+'Terminal Value'!Z882</f>
        <v>0</v>
      </c>
      <c r="AA882" s="9" t="n">
        <f aca="false">+Outflows!AA882+Fees!AA882+'Ongoing Cash Flows'!AA882+'Terminal Value'!AA882</f>
        <v>0</v>
      </c>
      <c r="AB882" s="9" t="n">
        <f aca="false">+Outflows!AB882+Fees!AB882+'Ongoing Cash Flows'!AB882+'Terminal Value'!AB882</f>
        <v>0</v>
      </c>
      <c r="AC882" s="9" t="n">
        <f aca="false">+Outflows!AC882+Fees!AC882+'Ongoing Cash Flows'!AC882+'Terminal Value'!AC882</f>
        <v>0</v>
      </c>
      <c r="AD882" s="9" t="n">
        <f aca="false">+Outflows!AD882+Fees!AD882+'Ongoing Cash Flows'!AD882+'Terminal Value'!AD882</f>
        <v>0</v>
      </c>
      <c r="AE882" s="9" t="n">
        <f aca="false">+Outflows!AE882+Fees!AE882+'Ongoing Cash Flows'!AE882+'Terminal Value'!AE882</f>
        <v>0</v>
      </c>
      <c r="AF882" s="9" t="n">
        <f aca="false">+Outflows!AF882+Fees!AF882+'Ongoing Cash Flows'!AF882+'Terminal Value'!AF882</f>
        <v>0</v>
      </c>
      <c r="AG882" s="9" t="n">
        <f aca="false">+Outflows!AG882+Fees!AG882+'Ongoing Cash Flows'!AG882+'Terminal Value'!AG882</f>
        <v>0</v>
      </c>
      <c r="AH882" s="9" t="n">
        <f aca="false">+Outflows!AH882+Fees!AH882+'Ongoing Cash Flows'!AH882+'Terminal Value'!AH882</f>
        <v>0</v>
      </c>
      <c r="AI882" s="9" t="n">
        <f aca="false">+Outflows!AI882+Fees!AI882+'Ongoing Cash Flows'!AI882+'Terminal Value'!AI882</f>
        <v>0</v>
      </c>
      <c r="AJ882" s="9" t="n">
        <f aca="false">+Outflows!AJ882+Fees!AJ882+'Ongoing Cash Flows'!AJ882+'Terminal Value'!AJ882</f>
        <v>0</v>
      </c>
      <c r="AK882" s="9"/>
      <c r="AL882" s="1"/>
      <c r="AM882" s="32"/>
      <c r="AN882" s="33" t="n">
        <f aca="false">IF(ISERROR(XIRR(B882:AJ882,IRRDates)),-1,XIRR(B882:AJ882,IRRDates))</f>
        <v>0.0554419762340608</v>
      </c>
      <c r="AO882" s="9" t="n">
        <f aca="false">SUMPRODUCT(B882:AJ882,PVRf)</f>
        <v>0</v>
      </c>
      <c r="AP882" s="9" t="n">
        <f aca="false">MIN(0,AO882-$AO$1004)^2</f>
        <v>0</v>
      </c>
      <c r="AQ882" s="9" t="n">
        <f aca="false">MAX(0,AO882-$AO$1004)^2</f>
        <v>0</v>
      </c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20"/>
      <c r="CM882" s="20"/>
      <c r="CN882" s="20"/>
      <c r="CO882" s="20"/>
      <c r="CP882" s="20"/>
    </row>
    <row r="883" customFormat="false" ht="11.25" hidden="false" customHeight="false" outlineLevel="0" collapsed="false">
      <c r="A883" s="1" t="n">
        <v>881</v>
      </c>
      <c r="B883" s="9" t="n">
        <f aca="false">+Outflows!B883+Fees!B883+'Ongoing Cash Flows'!B883+'Terminal Value'!B883</f>
        <v>-99984.7717012674</v>
      </c>
      <c r="C883" s="9" t="n">
        <f aca="false">+Outflows!C883+Fees!C883+'Ongoing Cash Flows'!C883+'Terminal Value'!C883</f>
        <v>14362.0027092467</v>
      </c>
      <c r="D883" s="9" t="n">
        <f aca="false">+Outflows!D883+Fees!D883+'Ongoing Cash Flows'!D883+'Terminal Value'!D883</f>
        <v>12348.8086507391</v>
      </c>
      <c r="E883" s="9" t="n">
        <f aca="false">+Outflows!E883+Fees!E883+'Ongoing Cash Flows'!E883+'Terminal Value'!E883</f>
        <v>10355.5863231468</v>
      </c>
      <c r="F883" s="9" t="n">
        <f aca="false">+Outflows!F883+Fees!F883+'Ongoing Cash Flows'!F883+'Terminal Value'!F883</f>
        <v>9922.24832681834</v>
      </c>
      <c r="G883" s="9" t="n">
        <f aca="false">+Outflows!G883+Fees!G883+'Ongoing Cash Flows'!G883+'Terminal Value'!G883</f>
        <v>9633.53799988643</v>
      </c>
      <c r="H883" s="9" t="n">
        <f aca="false">+Outflows!H883+Fees!H883+'Ongoing Cash Flows'!H883+'Terminal Value'!H883</f>
        <v>8633.34430715642</v>
      </c>
      <c r="I883" s="9" t="n">
        <f aca="false">+Outflows!I883+Fees!I883+'Ongoing Cash Flows'!I883+'Terminal Value'!I883</f>
        <v>8474.91706517672</v>
      </c>
      <c r="J883" s="9" t="n">
        <f aca="false">+Outflows!J883+Fees!J883+'Ongoing Cash Flows'!J883+'Terminal Value'!J883</f>
        <v>8462.48286264173</v>
      </c>
      <c r="K883" s="9" t="n">
        <f aca="false">+Outflows!K883+Fees!K883+'Ongoing Cash Flows'!K883+'Terminal Value'!K883</f>
        <v>8453.56304195444</v>
      </c>
      <c r="L883" s="9" t="n">
        <f aca="false">+Outflows!L883+Fees!L883+'Ongoing Cash Flows'!L883+'Terminal Value'!L883</f>
        <v>8454.55492776132</v>
      </c>
      <c r="M883" s="9" t="n">
        <f aca="false">+Outflows!M883+Fees!M883+'Ongoing Cash Flows'!M883+'Terminal Value'!M883</f>
        <v>8426.78440765161</v>
      </c>
      <c r="N883" s="9" t="n">
        <f aca="false">+Outflows!N883+Fees!N883+'Ongoing Cash Flows'!N883+'Terminal Value'!N883</f>
        <v>8408.90219522941</v>
      </c>
      <c r="O883" s="9" t="n">
        <f aca="false">+Outflows!O883+Fees!O883+'Ongoing Cash Flows'!O883+'Terminal Value'!O883</f>
        <v>8083.01409051975</v>
      </c>
      <c r="P883" s="9" t="n">
        <f aca="false">+Outflows!P883+Fees!P883+'Ongoing Cash Flows'!P883+'Terminal Value'!P883</f>
        <v>7974.91970970359</v>
      </c>
      <c r="Q883" s="9" t="n">
        <f aca="false">+Outflows!Q883+Fees!Q883+'Ongoing Cash Flows'!Q883+'Terminal Value'!Q883</f>
        <v>7946.59904569216</v>
      </c>
      <c r="R883" s="9" t="n">
        <f aca="false">+Outflows!R883+Fees!R883+'Ongoing Cash Flows'!R883+'Terminal Value'!R883</f>
        <v>1146.78533750486</v>
      </c>
      <c r="S883" s="9" t="n">
        <f aca="false">+Outflows!S883+Fees!S883+'Ongoing Cash Flows'!S883+'Terminal Value'!S883</f>
        <v>0</v>
      </c>
      <c r="T883" s="9" t="n">
        <f aca="false">+Outflows!T883+Fees!T883+'Ongoing Cash Flows'!T883+'Terminal Value'!T883</f>
        <v>0</v>
      </c>
      <c r="U883" s="9" t="n">
        <f aca="false">+Outflows!U883+Fees!U883+'Ongoing Cash Flows'!U883+'Terminal Value'!U883</f>
        <v>0</v>
      </c>
      <c r="V883" s="9" t="n">
        <f aca="false">+Outflows!V883+Fees!V883+'Ongoing Cash Flows'!V883+'Terminal Value'!V883</f>
        <v>0</v>
      </c>
      <c r="W883" s="9" t="n">
        <f aca="false">+Outflows!W883+Fees!W883+'Ongoing Cash Flows'!W883+'Terminal Value'!W883</f>
        <v>0</v>
      </c>
      <c r="X883" s="9" t="n">
        <f aca="false">+Outflows!X883+Fees!X883+'Ongoing Cash Flows'!X883+'Terminal Value'!X883</f>
        <v>0</v>
      </c>
      <c r="Y883" s="9" t="n">
        <f aca="false">+Outflows!Y883+Fees!Y883+'Ongoing Cash Flows'!Y883+'Terminal Value'!Y883</f>
        <v>0</v>
      </c>
      <c r="Z883" s="9" t="n">
        <f aca="false">+Outflows!Z883+Fees!Z883+'Ongoing Cash Flows'!Z883+'Terminal Value'!Z883</f>
        <v>0</v>
      </c>
      <c r="AA883" s="9" t="n">
        <f aca="false">+Outflows!AA883+Fees!AA883+'Ongoing Cash Flows'!AA883+'Terminal Value'!AA883</f>
        <v>0</v>
      </c>
      <c r="AB883" s="9" t="n">
        <f aca="false">+Outflows!AB883+Fees!AB883+'Ongoing Cash Flows'!AB883+'Terminal Value'!AB883</f>
        <v>0</v>
      </c>
      <c r="AC883" s="9" t="n">
        <f aca="false">+Outflows!AC883+Fees!AC883+'Ongoing Cash Flows'!AC883+'Terminal Value'!AC883</f>
        <v>0</v>
      </c>
      <c r="AD883" s="9" t="n">
        <f aca="false">+Outflows!AD883+Fees!AD883+'Ongoing Cash Flows'!AD883+'Terminal Value'!AD883</f>
        <v>0</v>
      </c>
      <c r="AE883" s="9" t="n">
        <f aca="false">+Outflows!AE883+Fees!AE883+'Ongoing Cash Flows'!AE883+'Terminal Value'!AE883</f>
        <v>0</v>
      </c>
      <c r="AF883" s="9" t="n">
        <f aca="false">+Outflows!AF883+Fees!AF883+'Ongoing Cash Flows'!AF883+'Terminal Value'!AF883</f>
        <v>0</v>
      </c>
      <c r="AG883" s="9" t="n">
        <f aca="false">+Outflows!AG883+Fees!AG883+'Ongoing Cash Flows'!AG883+'Terminal Value'!AG883</f>
        <v>0</v>
      </c>
      <c r="AH883" s="9" t="n">
        <f aca="false">+Outflows!AH883+Fees!AH883+'Ongoing Cash Flows'!AH883+'Terminal Value'!AH883</f>
        <v>0</v>
      </c>
      <c r="AI883" s="9" t="n">
        <f aca="false">+Outflows!AI883+Fees!AI883+'Ongoing Cash Flows'!AI883+'Terminal Value'!AI883</f>
        <v>0</v>
      </c>
      <c r="AJ883" s="9" t="n">
        <f aca="false">+Outflows!AJ883+Fees!AJ883+'Ongoing Cash Flows'!AJ883+'Terminal Value'!AJ883</f>
        <v>0</v>
      </c>
      <c r="AK883" s="9"/>
      <c r="AL883" s="1"/>
      <c r="AM883" s="32"/>
      <c r="AN883" s="33" t="n">
        <f aca="false">IF(ISERROR(XIRR(B883:AJ883,IRRDates)),-1,XIRR(B883:AJ883,IRRDates))</f>
        <v>0.0510267920462662</v>
      </c>
      <c r="AO883" s="9" t="n">
        <f aca="false">SUMPRODUCT(B883:AJ883,PVRf)</f>
        <v>0</v>
      </c>
      <c r="AP883" s="9" t="n">
        <f aca="false">MIN(0,AO883-$AO$1004)^2</f>
        <v>0</v>
      </c>
      <c r="AQ883" s="9" t="n">
        <f aca="false">MAX(0,AO883-$AO$1004)^2</f>
        <v>0</v>
      </c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20"/>
      <c r="CM883" s="20"/>
      <c r="CN883" s="20"/>
      <c r="CO883" s="20"/>
      <c r="CP883" s="20"/>
    </row>
    <row r="884" customFormat="false" ht="11.25" hidden="false" customHeight="false" outlineLevel="0" collapsed="false">
      <c r="A884" s="1" t="n">
        <v>882</v>
      </c>
      <c r="B884" s="9" t="n">
        <f aca="false">+Outflows!B884+Fees!B884+'Ongoing Cash Flows'!B884+'Terminal Value'!B884</f>
        <v>-93880.1122925711</v>
      </c>
      <c r="C884" s="9" t="n">
        <f aca="false">+Outflows!C884+Fees!C884+'Ongoing Cash Flows'!C884+'Terminal Value'!C884</f>
        <v>14168.0042883213</v>
      </c>
      <c r="D884" s="9" t="n">
        <f aca="false">+Outflows!D884+Fees!D884+'Ongoing Cash Flows'!D884+'Terminal Value'!D884</f>
        <v>12086.3271001635</v>
      </c>
      <c r="E884" s="9" t="n">
        <f aca="false">+Outflows!E884+Fees!E884+'Ongoing Cash Flows'!E884+'Terminal Value'!E884</f>
        <v>10121.3817282746</v>
      </c>
      <c r="F884" s="9" t="n">
        <f aca="false">+Outflows!F884+Fees!F884+'Ongoing Cash Flows'!F884+'Terminal Value'!F884</f>
        <v>9708.6582495004</v>
      </c>
      <c r="G884" s="9" t="n">
        <f aca="false">+Outflows!G884+Fees!G884+'Ongoing Cash Flows'!G884+'Terminal Value'!G884</f>
        <v>9394.99393298188</v>
      </c>
      <c r="H884" s="9" t="n">
        <f aca="false">+Outflows!H884+Fees!H884+'Ongoing Cash Flows'!H884+'Terminal Value'!H884</f>
        <v>8485.47578184072</v>
      </c>
      <c r="I884" s="9" t="n">
        <f aca="false">+Outflows!I884+Fees!I884+'Ongoing Cash Flows'!I884+'Terminal Value'!I884</f>
        <v>8334.88106206876</v>
      </c>
      <c r="J884" s="9" t="n">
        <f aca="false">+Outflows!J884+Fees!J884+'Ongoing Cash Flows'!J884+'Terminal Value'!J884</f>
        <v>8322.44685953376</v>
      </c>
      <c r="K884" s="9" t="n">
        <f aca="false">+Outflows!K884+Fees!K884+'Ongoing Cash Flows'!K884+'Terminal Value'!K884</f>
        <v>8313.28968968866</v>
      </c>
      <c r="L884" s="9" t="n">
        <f aca="false">+Outflows!L884+Fees!L884+'Ongoing Cash Flows'!L884+'Terminal Value'!L884</f>
        <v>8314.51892465336</v>
      </c>
      <c r="M884" s="9" t="n">
        <f aca="false">+Outflows!M884+Fees!M884+'Ongoing Cash Flows'!M884+'Terminal Value'!M884</f>
        <v>8286.51105538584</v>
      </c>
      <c r="N884" s="9" t="n">
        <f aca="false">+Outflows!N884+Fees!N884+'Ongoing Cash Flows'!N884+'Terminal Value'!N884</f>
        <v>8268.86619212145</v>
      </c>
      <c r="O884" s="9" t="n">
        <f aca="false">+Outflows!O884+Fees!O884+'Ongoing Cash Flows'!O884+'Terminal Value'!O884</f>
        <v>7942.74073825398</v>
      </c>
      <c r="P884" s="9" t="n">
        <f aca="false">+Outflows!P884+Fees!P884+'Ongoing Cash Flows'!P884+'Terminal Value'!P884</f>
        <v>7834.88370659563</v>
      </c>
      <c r="Q884" s="9" t="n">
        <f aca="false">+Outflows!Q884+Fees!Q884+'Ongoing Cash Flows'!Q884+'Terminal Value'!Q884</f>
        <v>7806.32569342638</v>
      </c>
      <c r="R884" s="9" t="n">
        <f aca="false">+Outflows!R884+Fees!R884+'Ongoing Cash Flows'!R884+'Terminal Value'!R884</f>
        <v>1076.76733595087</v>
      </c>
      <c r="S884" s="9" t="n">
        <f aca="false">+Outflows!S884+Fees!S884+'Ongoing Cash Flows'!S884+'Terminal Value'!S884</f>
        <v>0</v>
      </c>
      <c r="T884" s="9" t="n">
        <f aca="false">+Outflows!T884+Fees!T884+'Ongoing Cash Flows'!T884+'Terminal Value'!T884</f>
        <v>0</v>
      </c>
      <c r="U884" s="9" t="n">
        <f aca="false">+Outflows!U884+Fees!U884+'Ongoing Cash Flows'!U884+'Terminal Value'!U884</f>
        <v>0</v>
      </c>
      <c r="V884" s="9" t="n">
        <f aca="false">+Outflows!V884+Fees!V884+'Ongoing Cash Flows'!V884+'Terminal Value'!V884</f>
        <v>0</v>
      </c>
      <c r="W884" s="9" t="n">
        <f aca="false">+Outflows!W884+Fees!W884+'Ongoing Cash Flows'!W884+'Terminal Value'!W884</f>
        <v>0</v>
      </c>
      <c r="X884" s="9" t="n">
        <f aca="false">+Outflows!X884+Fees!X884+'Ongoing Cash Flows'!X884+'Terminal Value'!X884</f>
        <v>0</v>
      </c>
      <c r="Y884" s="9" t="n">
        <f aca="false">+Outflows!Y884+Fees!Y884+'Ongoing Cash Flows'!Y884+'Terminal Value'!Y884</f>
        <v>0</v>
      </c>
      <c r="Z884" s="9" t="n">
        <f aca="false">+Outflows!Z884+Fees!Z884+'Ongoing Cash Flows'!Z884+'Terminal Value'!Z884</f>
        <v>0</v>
      </c>
      <c r="AA884" s="9" t="n">
        <f aca="false">+Outflows!AA884+Fees!AA884+'Ongoing Cash Flows'!AA884+'Terminal Value'!AA884</f>
        <v>0</v>
      </c>
      <c r="AB884" s="9" t="n">
        <f aca="false">+Outflows!AB884+Fees!AB884+'Ongoing Cash Flows'!AB884+'Terminal Value'!AB884</f>
        <v>0</v>
      </c>
      <c r="AC884" s="9" t="n">
        <f aca="false">+Outflows!AC884+Fees!AC884+'Ongoing Cash Flows'!AC884+'Terminal Value'!AC884</f>
        <v>0</v>
      </c>
      <c r="AD884" s="9" t="n">
        <f aca="false">+Outflows!AD884+Fees!AD884+'Ongoing Cash Flows'!AD884+'Terminal Value'!AD884</f>
        <v>0</v>
      </c>
      <c r="AE884" s="9" t="n">
        <f aca="false">+Outflows!AE884+Fees!AE884+'Ongoing Cash Flows'!AE884+'Terminal Value'!AE884</f>
        <v>0</v>
      </c>
      <c r="AF884" s="9" t="n">
        <f aca="false">+Outflows!AF884+Fees!AF884+'Ongoing Cash Flows'!AF884+'Terminal Value'!AF884</f>
        <v>0</v>
      </c>
      <c r="AG884" s="9" t="n">
        <f aca="false">+Outflows!AG884+Fees!AG884+'Ongoing Cash Flows'!AG884+'Terminal Value'!AG884</f>
        <v>0</v>
      </c>
      <c r="AH884" s="9" t="n">
        <f aca="false">+Outflows!AH884+Fees!AH884+'Ongoing Cash Flows'!AH884+'Terminal Value'!AH884</f>
        <v>0</v>
      </c>
      <c r="AI884" s="9" t="n">
        <f aca="false">+Outflows!AI884+Fees!AI884+'Ongoing Cash Flows'!AI884+'Terminal Value'!AI884</f>
        <v>0</v>
      </c>
      <c r="AJ884" s="9" t="n">
        <f aca="false">+Outflows!AJ884+Fees!AJ884+'Ongoing Cash Flows'!AJ884+'Terminal Value'!AJ884</f>
        <v>0</v>
      </c>
      <c r="AK884" s="9"/>
      <c r="AL884" s="1"/>
      <c r="AM884" s="32"/>
      <c r="AN884" s="33" t="n">
        <f aca="false">IF(ISERROR(XIRR(B884:AJ884,IRRDates)),-1,XIRR(B884:AJ884,IRRDates))</f>
        <v>0.0583450494762929</v>
      </c>
      <c r="AO884" s="9" t="n">
        <f aca="false">SUMPRODUCT(B884:AJ884,PVRf)</f>
        <v>0</v>
      </c>
      <c r="AP884" s="9" t="n">
        <f aca="false">MIN(0,AO884-$AO$1004)^2</f>
        <v>0</v>
      </c>
      <c r="AQ884" s="9" t="n">
        <f aca="false">MAX(0,AO884-$AO$1004)^2</f>
        <v>0</v>
      </c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20"/>
      <c r="CM884" s="20"/>
      <c r="CN884" s="20"/>
      <c r="CO884" s="20"/>
      <c r="CP884" s="20"/>
    </row>
    <row r="885" customFormat="false" ht="11.25" hidden="false" customHeight="false" outlineLevel="0" collapsed="false">
      <c r="A885" s="1" t="n">
        <v>883</v>
      </c>
      <c r="B885" s="9" t="n">
        <f aca="false">+Outflows!B885+Fees!B885+'Ongoing Cash Flows'!B885+'Terminal Value'!B885</f>
        <v>-100008.257093294</v>
      </c>
      <c r="C885" s="9" t="n">
        <f aca="false">+Outflows!C885+Fees!C885+'Ongoing Cash Flows'!C885+'Terminal Value'!C885</f>
        <v>14250.7728054842</v>
      </c>
      <c r="D885" s="9" t="n">
        <f aca="false">+Outflows!D885+Fees!D885+'Ongoing Cash Flows'!D885+'Terminal Value'!D885</f>
        <v>12415.5173826307</v>
      </c>
      <c r="E885" s="9" t="n">
        <f aca="false">+Outflows!E885+Fees!E885+'Ongoing Cash Flows'!E885+'Terminal Value'!E885</f>
        <v>10420.8796542372</v>
      </c>
      <c r="F885" s="9" t="n">
        <f aca="false">+Outflows!F885+Fees!F885+'Ongoing Cash Flows'!F885+'Terminal Value'!F885</f>
        <v>9921.07018270356</v>
      </c>
      <c r="G885" s="9" t="n">
        <f aca="false">+Outflows!G885+Fees!G885+'Ongoing Cash Flows'!G885+'Terminal Value'!G885</f>
        <v>9600.47258039738</v>
      </c>
      <c r="H885" s="9" t="n">
        <f aca="false">+Outflows!H885+Fees!H885+'Ongoing Cash Flows'!H885+'Terminal Value'!H885</f>
        <v>8633.91317595858</v>
      </c>
      <c r="I885" s="9" t="n">
        <f aca="false">+Outflows!I885+Fees!I885+'Ongoing Cash Flows'!I885+'Terminal Value'!I885</f>
        <v>8475.45580128149</v>
      </c>
      <c r="J885" s="9" t="n">
        <f aca="false">+Outflows!J885+Fees!J885+'Ongoing Cash Flows'!J885+'Terminal Value'!J885</f>
        <v>8463.0215987465</v>
      </c>
      <c r="K885" s="9" t="n">
        <f aca="false">+Outflows!K885+Fees!K885+'Ongoing Cash Flows'!K885+'Terminal Value'!K885</f>
        <v>8454.10269117125</v>
      </c>
      <c r="L885" s="9" t="n">
        <f aca="false">+Outflows!L885+Fees!L885+'Ongoing Cash Flows'!L885+'Terminal Value'!L885</f>
        <v>8455.09366386609</v>
      </c>
      <c r="M885" s="9" t="n">
        <f aca="false">+Outflows!M885+Fees!M885+'Ongoing Cash Flows'!M885+'Terminal Value'!M885</f>
        <v>8427.32405686843</v>
      </c>
      <c r="N885" s="9" t="n">
        <f aca="false">+Outflows!N885+Fees!N885+'Ongoing Cash Flows'!N885+'Terminal Value'!N885</f>
        <v>8409.44093133419</v>
      </c>
      <c r="O885" s="9" t="n">
        <f aca="false">+Outflows!O885+Fees!O885+'Ongoing Cash Flows'!O885+'Terminal Value'!O885</f>
        <v>8083.55373973656</v>
      </c>
      <c r="P885" s="9" t="n">
        <f aca="false">+Outflows!P885+Fees!P885+'Ongoing Cash Flows'!P885+'Terminal Value'!P885</f>
        <v>7975.45844580837</v>
      </c>
      <c r="Q885" s="9" t="n">
        <f aca="false">+Outflows!Q885+Fees!Q885+'Ongoing Cash Flows'!Q885+'Terminal Value'!Q885</f>
        <v>7947.13869490897</v>
      </c>
      <c r="R885" s="9" t="n">
        <f aca="false">+Outflows!R885+Fees!R885+'Ongoing Cash Flows'!R885+'Terminal Value'!R885</f>
        <v>1147.05470555724</v>
      </c>
      <c r="S885" s="9" t="n">
        <f aca="false">+Outflows!S885+Fees!S885+'Ongoing Cash Flows'!S885+'Terminal Value'!S885</f>
        <v>0</v>
      </c>
      <c r="T885" s="9" t="n">
        <f aca="false">+Outflows!T885+Fees!T885+'Ongoing Cash Flows'!T885+'Terminal Value'!T885</f>
        <v>0</v>
      </c>
      <c r="U885" s="9" t="n">
        <f aca="false">+Outflows!U885+Fees!U885+'Ongoing Cash Flows'!U885+'Terminal Value'!U885</f>
        <v>0</v>
      </c>
      <c r="V885" s="9" t="n">
        <f aca="false">+Outflows!V885+Fees!V885+'Ongoing Cash Flows'!V885+'Terminal Value'!V885</f>
        <v>0</v>
      </c>
      <c r="W885" s="9" t="n">
        <f aca="false">+Outflows!W885+Fees!W885+'Ongoing Cash Flows'!W885+'Terminal Value'!W885</f>
        <v>0</v>
      </c>
      <c r="X885" s="9" t="n">
        <f aca="false">+Outflows!X885+Fees!X885+'Ongoing Cash Flows'!X885+'Terminal Value'!X885</f>
        <v>0</v>
      </c>
      <c r="Y885" s="9" t="n">
        <f aca="false">+Outflows!Y885+Fees!Y885+'Ongoing Cash Flows'!Y885+'Terminal Value'!Y885</f>
        <v>0</v>
      </c>
      <c r="Z885" s="9" t="n">
        <f aca="false">+Outflows!Z885+Fees!Z885+'Ongoing Cash Flows'!Z885+'Terminal Value'!Z885</f>
        <v>0</v>
      </c>
      <c r="AA885" s="9" t="n">
        <f aca="false">+Outflows!AA885+Fees!AA885+'Ongoing Cash Flows'!AA885+'Terminal Value'!AA885</f>
        <v>0</v>
      </c>
      <c r="AB885" s="9" t="n">
        <f aca="false">+Outflows!AB885+Fees!AB885+'Ongoing Cash Flows'!AB885+'Terminal Value'!AB885</f>
        <v>0</v>
      </c>
      <c r="AC885" s="9" t="n">
        <f aca="false">+Outflows!AC885+Fees!AC885+'Ongoing Cash Flows'!AC885+'Terminal Value'!AC885</f>
        <v>0</v>
      </c>
      <c r="AD885" s="9" t="n">
        <f aca="false">+Outflows!AD885+Fees!AD885+'Ongoing Cash Flows'!AD885+'Terminal Value'!AD885</f>
        <v>0</v>
      </c>
      <c r="AE885" s="9" t="n">
        <f aca="false">+Outflows!AE885+Fees!AE885+'Ongoing Cash Flows'!AE885+'Terminal Value'!AE885</f>
        <v>0</v>
      </c>
      <c r="AF885" s="9" t="n">
        <f aca="false">+Outflows!AF885+Fees!AF885+'Ongoing Cash Flows'!AF885+'Terminal Value'!AF885</f>
        <v>0</v>
      </c>
      <c r="AG885" s="9" t="n">
        <f aca="false">+Outflows!AG885+Fees!AG885+'Ongoing Cash Flows'!AG885+'Terminal Value'!AG885</f>
        <v>0</v>
      </c>
      <c r="AH885" s="9" t="n">
        <f aca="false">+Outflows!AH885+Fees!AH885+'Ongoing Cash Flows'!AH885+'Terminal Value'!AH885</f>
        <v>0</v>
      </c>
      <c r="AI885" s="9" t="n">
        <f aca="false">+Outflows!AI885+Fees!AI885+'Ongoing Cash Flows'!AI885+'Terminal Value'!AI885</f>
        <v>0</v>
      </c>
      <c r="AJ885" s="9" t="n">
        <f aca="false">+Outflows!AJ885+Fees!AJ885+'Ongoing Cash Flows'!AJ885+'Terminal Value'!AJ885</f>
        <v>0</v>
      </c>
      <c r="AK885" s="9"/>
      <c r="AL885" s="1"/>
      <c r="AM885" s="32"/>
      <c r="AN885" s="33" t="n">
        <f aca="false">IF(ISERROR(XIRR(B885:AJ885,IRRDates)),-1,XIRR(B885:AJ885,IRRDates))</f>
        <v>0.0509678916406171</v>
      </c>
      <c r="AO885" s="9" t="n">
        <f aca="false">SUMPRODUCT(B885:AJ885,PVRf)</f>
        <v>0</v>
      </c>
      <c r="AP885" s="9" t="n">
        <f aca="false">MIN(0,AO885-$AO$1004)^2</f>
        <v>0</v>
      </c>
      <c r="AQ885" s="9" t="n">
        <f aca="false">MAX(0,AO885-$AO$1004)^2</f>
        <v>0</v>
      </c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20"/>
      <c r="CM885" s="20"/>
      <c r="CN885" s="20"/>
      <c r="CO885" s="20"/>
      <c r="CP885" s="20"/>
    </row>
    <row r="886" customFormat="false" ht="11.25" hidden="false" customHeight="false" outlineLevel="0" collapsed="false">
      <c r="A886" s="1" t="n">
        <v>884</v>
      </c>
      <c r="B886" s="9" t="n">
        <f aca="false">+Outflows!B886+Fees!B886+'Ongoing Cash Flows'!B886+'Terminal Value'!B886</f>
        <v>-93518.8154327026</v>
      </c>
      <c r="C886" s="9" t="n">
        <f aca="false">+Outflows!C886+Fees!C886+'Ongoing Cash Flows'!C886+'Terminal Value'!C886</f>
        <v>14172.8720313316</v>
      </c>
      <c r="D886" s="9" t="n">
        <f aca="false">+Outflows!D886+Fees!D886+'Ongoing Cash Flows'!D886+'Terminal Value'!D886</f>
        <v>12158.6449728783</v>
      </c>
      <c r="E886" s="9" t="n">
        <f aca="false">+Outflows!E886+Fees!E886+'Ongoing Cash Flows'!E886+'Terminal Value'!E886</f>
        <v>10148.1044810019</v>
      </c>
      <c r="F886" s="9" t="n">
        <f aca="false">+Outflows!F886+Fees!F886+'Ongoing Cash Flows'!F886+'Terminal Value'!F886</f>
        <v>9726.36295950407</v>
      </c>
      <c r="G886" s="9" t="n">
        <f aca="false">+Outflows!G886+Fees!G886+'Ongoing Cash Flows'!G886+'Terminal Value'!G886</f>
        <v>9418.66918764079</v>
      </c>
      <c r="H886" s="9" t="n">
        <f aca="false">+Outflows!H886+Fees!H886+'Ongoing Cash Flows'!H886+'Terminal Value'!H886</f>
        <v>8476.72436258974</v>
      </c>
      <c r="I886" s="9" t="n">
        <f aca="false">+Outflows!I886+Fees!I886+'Ongoing Cash Flows'!I886+'Terminal Value'!I886</f>
        <v>8326.59320114086</v>
      </c>
      <c r="J886" s="9" t="n">
        <f aca="false">+Outflows!J886+Fees!J886+'Ongoing Cash Flows'!J886+'Terminal Value'!J886</f>
        <v>8314.15899860587</v>
      </c>
      <c r="K886" s="9" t="n">
        <f aca="false">+Outflows!K886+Fees!K886+'Ongoing Cash Flows'!K886+'Terminal Value'!K886</f>
        <v>8304.98778153885</v>
      </c>
      <c r="L886" s="9" t="n">
        <f aca="false">+Outflows!L886+Fees!L886+'Ongoing Cash Flows'!L886+'Terminal Value'!L886</f>
        <v>8306.23106372546</v>
      </c>
      <c r="M886" s="9" t="n">
        <f aca="false">+Outflows!M886+Fees!M886+'Ongoing Cash Flows'!M886+'Terminal Value'!M886</f>
        <v>8278.20914723603</v>
      </c>
      <c r="N886" s="9" t="n">
        <f aca="false">+Outflows!N886+Fees!N886+'Ongoing Cash Flows'!N886+'Terminal Value'!N886</f>
        <v>8260.57833119355</v>
      </c>
      <c r="O886" s="9" t="n">
        <f aca="false">+Outflows!O886+Fees!O886+'Ongoing Cash Flows'!O886+'Terminal Value'!O886</f>
        <v>7934.43883010417</v>
      </c>
      <c r="P886" s="9" t="n">
        <f aca="false">+Outflows!P886+Fees!P886+'Ongoing Cash Flows'!P886+'Terminal Value'!P886</f>
        <v>7826.59584566773</v>
      </c>
      <c r="Q886" s="9" t="n">
        <f aca="false">+Outflows!Q886+Fees!Q886+'Ongoing Cash Flows'!Q886+'Terminal Value'!Q886</f>
        <v>7798.02378527657</v>
      </c>
      <c r="R886" s="9" t="n">
        <f aca="false">+Outflows!R886+Fees!R886+'Ongoing Cash Flows'!R886+'Terminal Value'!R886</f>
        <v>1072.62340548693</v>
      </c>
      <c r="S886" s="9" t="n">
        <f aca="false">+Outflows!S886+Fees!S886+'Ongoing Cash Flows'!S886+'Terminal Value'!S886</f>
        <v>0</v>
      </c>
      <c r="T886" s="9" t="n">
        <f aca="false">+Outflows!T886+Fees!T886+'Ongoing Cash Flows'!T886+'Terminal Value'!T886</f>
        <v>0</v>
      </c>
      <c r="U886" s="9" t="n">
        <f aca="false">+Outflows!U886+Fees!U886+'Ongoing Cash Flows'!U886+'Terminal Value'!U886</f>
        <v>0</v>
      </c>
      <c r="V886" s="9" t="n">
        <f aca="false">+Outflows!V886+Fees!V886+'Ongoing Cash Flows'!V886+'Terminal Value'!V886</f>
        <v>0</v>
      </c>
      <c r="W886" s="9" t="n">
        <f aca="false">+Outflows!W886+Fees!W886+'Ongoing Cash Flows'!W886+'Terminal Value'!W886</f>
        <v>0</v>
      </c>
      <c r="X886" s="9" t="n">
        <f aca="false">+Outflows!X886+Fees!X886+'Ongoing Cash Flows'!X886+'Terminal Value'!X886</f>
        <v>0</v>
      </c>
      <c r="Y886" s="9" t="n">
        <f aca="false">+Outflows!Y886+Fees!Y886+'Ongoing Cash Flows'!Y886+'Terminal Value'!Y886</f>
        <v>0</v>
      </c>
      <c r="Z886" s="9" t="n">
        <f aca="false">+Outflows!Z886+Fees!Z886+'Ongoing Cash Flows'!Z886+'Terminal Value'!Z886</f>
        <v>0</v>
      </c>
      <c r="AA886" s="9" t="n">
        <f aca="false">+Outflows!AA886+Fees!AA886+'Ongoing Cash Flows'!AA886+'Terminal Value'!AA886</f>
        <v>0</v>
      </c>
      <c r="AB886" s="9" t="n">
        <f aca="false">+Outflows!AB886+Fees!AB886+'Ongoing Cash Flows'!AB886+'Terminal Value'!AB886</f>
        <v>0</v>
      </c>
      <c r="AC886" s="9" t="n">
        <f aca="false">+Outflows!AC886+Fees!AC886+'Ongoing Cash Flows'!AC886+'Terminal Value'!AC886</f>
        <v>0</v>
      </c>
      <c r="AD886" s="9" t="n">
        <f aca="false">+Outflows!AD886+Fees!AD886+'Ongoing Cash Flows'!AD886+'Terminal Value'!AD886</f>
        <v>0</v>
      </c>
      <c r="AE886" s="9" t="n">
        <f aca="false">+Outflows!AE886+Fees!AE886+'Ongoing Cash Flows'!AE886+'Terminal Value'!AE886</f>
        <v>0</v>
      </c>
      <c r="AF886" s="9" t="n">
        <f aca="false">+Outflows!AF886+Fees!AF886+'Ongoing Cash Flows'!AF886+'Terminal Value'!AF886</f>
        <v>0</v>
      </c>
      <c r="AG886" s="9" t="n">
        <f aca="false">+Outflows!AG886+Fees!AG886+'Ongoing Cash Flows'!AG886+'Terminal Value'!AG886</f>
        <v>0</v>
      </c>
      <c r="AH886" s="9" t="n">
        <f aca="false">+Outflows!AH886+Fees!AH886+'Ongoing Cash Flows'!AH886+'Terminal Value'!AH886</f>
        <v>0</v>
      </c>
      <c r="AI886" s="9" t="n">
        <f aca="false">+Outflows!AI886+Fees!AI886+'Ongoing Cash Flows'!AI886+'Terminal Value'!AI886</f>
        <v>0</v>
      </c>
      <c r="AJ886" s="9" t="n">
        <f aca="false">+Outflows!AJ886+Fees!AJ886+'Ongoing Cash Flows'!AJ886+'Terminal Value'!AJ886</f>
        <v>0</v>
      </c>
      <c r="AK886" s="9"/>
      <c r="AL886" s="1"/>
      <c r="AM886" s="32"/>
      <c r="AN886" s="33" t="n">
        <f aca="false">IF(ISERROR(XIRR(B886:AJ886,IRRDates)),-1,XIRR(B886:AJ886,IRRDates))</f>
        <v>0.059128750088966</v>
      </c>
      <c r="AO886" s="9" t="n">
        <f aca="false">SUMPRODUCT(B886:AJ886,PVRf)</f>
        <v>0</v>
      </c>
      <c r="AP886" s="9" t="n">
        <f aca="false">MIN(0,AO886-$AO$1004)^2</f>
        <v>0</v>
      </c>
      <c r="AQ886" s="9" t="n">
        <f aca="false">MAX(0,AO886-$AO$1004)^2</f>
        <v>0</v>
      </c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20"/>
      <c r="CM886" s="20"/>
      <c r="CN886" s="20"/>
      <c r="CO886" s="20"/>
      <c r="CP886" s="20"/>
    </row>
    <row r="887" customFormat="false" ht="11.25" hidden="false" customHeight="false" outlineLevel="0" collapsed="false">
      <c r="A887" s="1" t="n">
        <v>885</v>
      </c>
      <c r="B887" s="9" t="n">
        <f aca="false">+Outflows!B887+Fees!B887+'Ongoing Cash Flows'!B887+'Terminal Value'!B887</f>
        <v>-92334.9645558908</v>
      </c>
      <c r="C887" s="9" t="n">
        <f aca="false">+Outflows!C887+Fees!C887+'Ongoing Cash Flows'!C887+'Terminal Value'!C887</f>
        <v>14143.8622917222</v>
      </c>
      <c r="D887" s="9" t="n">
        <f aca="false">+Outflows!D887+Fees!D887+'Ongoing Cash Flows'!D887+'Terminal Value'!D887</f>
        <v>12094.3387291746</v>
      </c>
      <c r="E887" s="9" t="n">
        <f aca="false">+Outflows!E887+Fees!E887+'Ongoing Cash Flows'!E887+'Terminal Value'!E887</f>
        <v>10131.1948717872</v>
      </c>
      <c r="F887" s="9" t="n">
        <f aca="false">+Outflows!F887+Fees!F887+'Ongoing Cash Flows'!F887+'Terminal Value'!F887</f>
        <v>9660.65906903341</v>
      </c>
      <c r="G887" s="9" t="n">
        <f aca="false">+Outflows!G887+Fees!G887+'Ongoing Cash Flows'!G887+'Terminal Value'!G887</f>
        <v>9349.54772944568</v>
      </c>
      <c r="H887" s="9" t="n">
        <f aca="false">+Outflows!H887+Fees!H887+'Ongoing Cash Flows'!H887+'Terminal Value'!H887</f>
        <v>8448.04884252739</v>
      </c>
      <c r="I887" s="9" t="n">
        <f aca="false">+Outflows!I887+Fees!I887+'Ongoing Cash Flows'!I887+'Terminal Value'!I887</f>
        <v>8299.4366091075</v>
      </c>
      <c r="J887" s="9" t="n">
        <f aca="false">+Outflows!J887+Fees!J887+'Ongoing Cash Flows'!J887+'Terminal Value'!J887</f>
        <v>8287.00240657251</v>
      </c>
      <c r="K887" s="9" t="n">
        <f aca="false">+Outflows!K887+Fees!K887+'Ongoing Cash Flows'!K887+'Terminal Value'!K887</f>
        <v>8277.7851613834</v>
      </c>
      <c r="L887" s="9" t="n">
        <f aca="false">+Outflows!L887+Fees!L887+'Ongoing Cash Flows'!L887+'Terminal Value'!L887</f>
        <v>8279.0744716921</v>
      </c>
      <c r="M887" s="9" t="n">
        <f aca="false">+Outflows!M887+Fees!M887+'Ongoing Cash Flows'!M887+'Terminal Value'!M887</f>
        <v>8251.00652708058</v>
      </c>
      <c r="N887" s="9" t="n">
        <f aca="false">+Outflows!N887+Fees!N887+'Ongoing Cash Flows'!N887+'Terminal Value'!N887</f>
        <v>8233.42173916019</v>
      </c>
      <c r="O887" s="9" t="n">
        <f aca="false">+Outflows!O887+Fees!O887+'Ongoing Cash Flows'!O887+'Terminal Value'!O887</f>
        <v>7907.23620994872</v>
      </c>
      <c r="P887" s="9" t="n">
        <f aca="false">+Outflows!P887+Fees!P887+'Ongoing Cash Flows'!P887+'Terminal Value'!P887</f>
        <v>7799.43925363437</v>
      </c>
      <c r="Q887" s="9" t="n">
        <f aca="false">+Outflows!Q887+Fees!Q887+'Ongoing Cash Flows'!Q887+'Terminal Value'!Q887</f>
        <v>7770.82116512112</v>
      </c>
      <c r="R887" s="9" t="n">
        <f aca="false">+Outflows!R887+Fees!R887+'Ongoing Cash Flows'!R887+'Terminal Value'!R887</f>
        <v>1059.04510947024</v>
      </c>
      <c r="S887" s="9" t="n">
        <f aca="false">+Outflows!S887+Fees!S887+'Ongoing Cash Flows'!S887+'Terminal Value'!S887</f>
        <v>0</v>
      </c>
      <c r="T887" s="9" t="n">
        <f aca="false">+Outflows!T887+Fees!T887+'Ongoing Cash Flows'!T887+'Terminal Value'!T887</f>
        <v>0</v>
      </c>
      <c r="U887" s="9" t="n">
        <f aca="false">+Outflows!U887+Fees!U887+'Ongoing Cash Flows'!U887+'Terminal Value'!U887</f>
        <v>0</v>
      </c>
      <c r="V887" s="9" t="n">
        <f aca="false">+Outflows!V887+Fees!V887+'Ongoing Cash Flows'!V887+'Terminal Value'!V887</f>
        <v>0</v>
      </c>
      <c r="W887" s="9" t="n">
        <f aca="false">+Outflows!W887+Fees!W887+'Ongoing Cash Flows'!W887+'Terminal Value'!W887</f>
        <v>0</v>
      </c>
      <c r="X887" s="9" t="n">
        <f aca="false">+Outflows!X887+Fees!X887+'Ongoing Cash Flows'!X887+'Terminal Value'!X887</f>
        <v>0</v>
      </c>
      <c r="Y887" s="9" t="n">
        <f aca="false">+Outflows!Y887+Fees!Y887+'Ongoing Cash Flows'!Y887+'Terminal Value'!Y887</f>
        <v>0</v>
      </c>
      <c r="Z887" s="9" t="n">
        <f aca="false">+Outflows!Z887+Fees!Z887+'Ongoing Cash Flows'!Z887+'Terminal Value'!Z887</f>
        <v>0</v>
      </c>
      <c r="AA887" s="9" t="n">
        <f aca="false">+Outflows!AA887+Fees!AA887+'Ongoing Cash Flows'!AA887+'Terminal Value'!AA887</f>
        <v>0</v>
      </c>
      <c r="AB887" s="9" t="n">
        <f aca="false">+Outflows!AB887+Fees!AB887+'Ongoing Cash Flows'!AB887+'Terminal Value'!AB887</f>
        <v>0</v>
      </c>
      <c r="AC887" s="9" t="n">
        <f aca="false">+Outflows!AC887+Fees!AC887+'Ongoing Cash Flows'!AC887+'Terminal Value'!AC887</f>
        <v>0</v>
      </c>
      <c r="AD887" s="9" t="n">
        <f aca="false">+Outflows!AD887+Fees!AD887+'Ongoing Cash Flows'!AD887+'Terminal Value'!AD887</f>
        <v>0</v>
      </c>
      <c r="AE887" s="9" t="n">
        <f aca="false">+Outflows!AE887+Fees!AE887+'Ongoing Cash Flows'!AE887+'Terminal Value'!AE887</f>
        <v>0</v>
      </c>
      <c r="AF887" s="9" t="n">
        <f aca="false">+Outflows!AF887+Fees!AF887+'Ongoing Cash Flows'!AF887+'Terminal Value'!AF887</f>
        <v>0</v>
      </c>
      <c r="AG887" s="9" t="n">
        <f aca="false">+Outflows!AG887+Fees!AG887+'Ongoing Cash Flows'!AG887+'Terminal Value'!AG887</f>
        <v>0</v>
      </c>
      <c r="AH887" s="9" t="n">
        <f aca="false">+Outflows!AH887+Fees!AH887+'Ongoing Cash Flows'!AH887+'Terminal Value'!AH887</f>
        <v>0</v>
      </c>
      <c r="AI887" s="9" t="n">
        <f aca="false">+Outflows!AI887+Fees!AI887+'Ongoing Cash Flows'!AI887+'Terminal Value'!AI887</f>
        <v>0</v>
      </c>
      <c r="AJ887" s="9" t="n">
        <f aca="false">+Outflows!AJ887+Fees!AJ887+'Ongoing Cash Flows'!AJ887+'Terminal Value'!AJ887</f>
        <v>0</v>
      </c>
      <c r="AK887" s="9"/>
      <c r="AL887" s="1"/>
      <c r="AM887" s="32"/>
      <c r="AN887" s="33" t="n">
        <f aca="false">IF(ISERROR(XIRR(B887:AJ887,IRRDates)),-1,XIRR(B887:AJ887,IRRDates))</f>
        <v>0.0606294967597521</v>
      </c>
      <c r="AO887" s="9" t="n">
        <f aca="false">SUMPRODUCT(B887:AJ887,PVRf)</f>
        <v>0</v>
      </c>
      <c r="AP887" s="9" t="n">
        <f aca="false">MIN(0,AO887-$AO$1004)^2</f>
        <v>0</v>
      </c>
      <c r="AQ887" s="9" t="n">
        <f aca="false">MAX(0,AO887-$AO$1004)^2</f>
        <v>0</v>
      </c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20"/>
      <c r="CM887" s="20"/>
      <c r="CN887" s="20"/>
      <c r="CO887" s="20"/>
      <c r="CP887" s="20"/>
    </row>
    <row r="888" customFormat="false" ht="11.25" hidden="false" customHeight="false" outlineLevel="0" collapsed="false">
      <c r="A888" s="1" t="n">
        <v>886</v>
      </c>
      <c r="B888" s="9" t="n">
        <f aca="false">+Outflows!B888+Fees!B888+'Ongoing Cash Flows'!B888+'Terminal Value'!B888</f>
        <v>-92611.3883630146</v>
      </c>
      <c r="C888" s="9" t="n">
        <f aca="false">+Outflows!C888+Fees!C888+'Ongoing Cash Flows'!C888+'Terminal Value'!C888</f>
        <v>14127.4973987949</v>
      </c>
      <c r="D888" s="9" t="n">
        <f aca="false">+Outflows!D888+Fees!D888+'Ongoing Cash Flows'!D888+'Terminal Value'!D888</f>
        <v>12141.2971399942</v>
      </c>
      <c r="E888" s="9" t="n">
        <f aca="false">+Outflows!E888+Fees!E888+'Ongoing Cash Flows'!E888+'Terminal Value'!E888</f>
        <v>10039.3045382012</v>
      </c>
      <c r="F888" s="9" t="n">
        <f aca="false">+Outflows!F888+Fees!F888+'Ongoing Cash Flows'!F888+'Terminal Value'!F888</f>
        <v>9656.3268340194</v>
      </c>
      <c r="G888" s="9" t="n">
        <f aca="false">+Outflows!G888+Fees!G888+'Ongoing Cash Flows'!G888+'Terminal Value'!G888</f>
        <v>9469.71918814441</v>
      </c>
      <c r="H888" s="9" t="n">
        <f aca="false">+Outflows!H888+Fees!H888+'Ongoing Cash Flows'!H888+'Terminal Value'!H888</f>
        <v>8454.74444632526</v>
      </c>
      <c r="I888" s="9" t="n">
        <f aca="false">+Outflows!I888+Fees!I888+'Ongoing Cash Flows'!I888+'Terminal Value'!I888</f>
        <v>8305.77755010387</v>
      </c>
      <c r="J888" s="9" t="n">
        <f aca="false">+Outflows!J888+Fees!J888+'Ongoing Cash Flows'!J888+'Terminal Value'!J888</f>
        <v>8293.34334756888</v>
      </c>
      <c r="K888" s="9" t="n">
        <f aca="false">+Outflows!K888+Fees!K888+'Ongoing Cash Flows'!K888+'Terminal Value'!K888</f>
        <v>8284.1368497374</v>
      </c>
      <c r="L888" s="9" t="n">
        <f aca="false">+Outflows!L888+Fees!L888+'Ongoing Cash Flows'!L888+'Terminal Value'!L888</f>
        <v>8285.41541268848</v>
      </c>
      <c r="M888" s="9" t="n">
        <f aca="false">+Outflows!M888+Fees!M888+'Ongoing Cash Flows'!M888+'Terminal Value'!M888</f>
        <v>8257.35821543458</v>
      </c>
      <c r="N888" s="9" t="n">
        <f aca="false">+Outflows!N888+Fees!N888+'Ongoing Cash Flows'!N888+'Terminal Value'!N888</f>
        <v>8239.76268015657</v>
      </c>
      <c r="O888" s="9" t="n">
        <f aca="false">+Outflows!O888+Fees!O888+'Ongoing Cash Flows'!O888+'Terminal Value'!O888</f>
        <v>7913.58789830271</v>
      </c>
      <c r="P888" s="9" t="n">
        <f aca="false">+Outflows!P888+Fees!P888+'Ongoing Cash Flows'!P888+'Terminal Value'!P888</f>
        <v>7805.78019463075</v>
      </c>
      <c r="Q888" s="9" t="n">
        <f aca="false">+Outflows!Q888+Fees!Q888+'Ongoing Cash Flows'!Q888+'Terminal Value'!Q888</f>
        <v>7777.17285347512</v>
      </c>
      <c r="R888" s="9" t="n">
        <f aca="false">+Outflows!R888+Fees!R888+'Ongoing Cash Flows'!R888+'Terminal Value'!R888</f>
        <v>1062.21557996843</v>
      </c>
      <c r="S888" s="9" t="n">
        <f aca="false">+Outflows!S888+Fees!S888+'Ongoing Cash Flows'!S888+'Terminal Value'!S888</f>
        <v>0</v>
      </c>
      <c r="T888" s="9" t="n">
        <f aca="false">+Outflows!T888+Fees!T888+'Ongoing Cash Flows'!T888+'Terminal Value'!T888</f>
        <v>0</v>
      </c>
      <c r="U888" s="9" t="n">
        <f aca="false">+Outflows!U888+Fees!U888+'Ongoing Cash Flows'!U888+'Terminal Value'!U888</f>
        <v>0</v>
      </c>
      <c r="V888" s="9" t="n">
        <f aca="false">+Outflows!V888+Fees!V888+'Ongoing Cash Flows'!V888+'Terminal Value'!V888</f>
        <v>0</v>
      </c>
      <c r="W888" s="9" t="n">
        <f aca="false">+Outflows!W888+Fees!W888+'Ongoing Cash Flows'!W888+'Terminal Value'!W888</f>
        <v>0</v>
      </c>
      <c r="X888" s="9" t="n">
        <f aca="false">+Outflows!X888+Fees!X888+'Ongoing Cash Flows'!X888+'Terminal Value'!X888</f>
        <v>0</v>
      </c>
      <c r="Y888" s="9" t="n">
        <f aca="false">+Outflows!Y888+Fees!Y888+'Ongoing Cash Flows'!Y888+'Terminal Value'!Y888</f>
        <v>0</v>
      </c>
      <c r="Z888" s="9" t="n">
        <f aca="false">+Outflows!Z888+Fees!Z888+'Ongoing Cash Flows'!Z888+'Terminal Value'!Z888</f>
        <v>0</v>
      </c>
      <c r="AA888" s="9" t="n">
        <f aca="false">+Outflows!AA888+Fees!AA888+'Ongoing Cash Flows'!AA888+'Terminal Value'!AA888</f>
        <v>0</v>
      </c>
      <c r="AB888" s="9" t="n">
        <f aca="false">+Outflows!AB888+Fees!AB888+'Ongoing Cash Flows'!AB888+'Terminal Value'!AB888</f>
        <v>0</v>
      </c>
      <c r="AC888" s="9" t="n">
        <f aca="false">+Outflows!AC888+Fees!AC888+'Ongoing Cash Flows'!AC888+'Terminal Value'!AC888</f>
        <v>0</v>
      </c>
      <c r="AD888" s="9" t="n">
        <f aca="false">+Outflows!AD888+Fees!AD888+'Ongoing Cash Flows'!AD888+'Terminal Value'!AD888</f>
        <v>0</v>
      </c>
      <c r="AE888" s="9" t="n">
        <f aca="false">+Outflows!AE888+Fees!AE888+'Ongoing Cash Flows'!AE888+'Terminal Value'!AE888</f>
        <v>0</v>
      </c>
      <c r="AF888" s="9" t="n">
        <f aca="false">+Outflows!AF888+Fees!AF888+'Ongoing Cash Flows'!AF888+'Terminal Value'!AF888</f>
        <v>0</v>
      </c>
      <c r="AG888" s="9" t="n">
        <f aca="false">+Outflows!AG888+Fees!AG888+'Ongoing Cash Flows'!AG888+'Terminal Value'!AG888</f>
        <v>0</v>
      </c>
      <c r="AH888" s="9" t="n">
        <f aca="false">+Outflows!AH888+Fees!AH888+'Ongoing Cash Flows'!AH888+'Terminal Value'!AH888</f>
        <v>0</v>
      </c>
      <c r="AI888" s="9" t="n">
        <f aca="false">+Outflows!AI888+Fees!AI888+'Ongoing Cash Flows'!AI888+'Terminal Value'!AI888</f>
        <v>0</v>
      </c>
      <c r="AJ888" s="9" t="n">
        <f aca="false">+Outflows!AJ888+Fees!AJ888+'Ongoing Cash Flows'!AJ888+'Terminal Value'!AJ888</f>
        <v>0</v>
      </c>
      <c r="AK888" s="9"/>
      <c r="AL888" s="1"/>
      <c r="AM888" s="32"/>
      <c r="AN888" s="33" t="n">
        <f aca="false">IF(ISERROR(XIRR(B888:AJ888,IRRDates)),-1,XIRR(B888:AJ888,IRRDates))</f>
        <v>0.0602546348737976</v>
      </c>
      <c r="AO888" s="9" t="n">
        <f aca="false">SUMPRODUCT(B888:AJ888,PVRf)</f>
        <v>0</v>
      </c>
      <c r="AP888" s="9" t="n">
        <f aca="false">MIN(0,AO888-$AO$1004)^2</f>
        <v>0</v>
      </c>
      <c r="AQ888" s="9" t="n">
        <f aca="false">MAX(0,AO888-$AO$1004)^2</f>
        <v>0</v>
      </c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20"/>
      <c r="CM888" s="20"/>
      <c r="CN888" s="20"/>
      <c r="CO888" s="20"/>
      <c r="CP888" s="20"/>
    </row>
    <row r="889" customFormat="false" ht="11.25" hidden="false" customHeight="false" outlineLevel="0" collapsed="false">
      <c r="A889" s="1" t="n">
        <v>887</v>
      </c>
      <c r="B889" s="9" t="n">
        <f aca="false">+Outflows!B889+Fees!B889+'Ongoing Cash Flows'!B889+'Terminal Value'!B889</f>
        <v>-90639.7730020153</v>
      </c>
      <c r="C889" s="9" t="n">
        <f aca="false">+Outflows!C889+Fees!C889+'Ongoing Cash Flows'!C889+'Terminal Value'!C889</f>
        <v>14064.4090972706</v>
      </c>
      <c r="D889" s="9" t="n">
        <f aca="false">+Outflows!D889+Fees!D889+'Ongoing Cash Flows'!D889+'Terminal Value'!D889</f>
        <v>12057.8063685466</v>
      </c>
      <c r="E889" s="9" t="n">
        <f aca="false">+Outflows!E889+Fees!E889+'Ongoing Cash Flows'!E889+'Terminal Value'!E889</f>
        <v>10125.3033068164</v>
      </c>
      <c r="F889" s="9" t="n">
        <f aca="false">+Outflows!F889+Fees!F889+'Ongoing Cash Flows'!F889+'Terminal Value'!F889</f>
        <v>9556.85201981291</v>
      </c>
      <c r="G889" s="9" t="n">
        <f aca="false">+Outflows!G889+Fees!G889+'Ongoing Cash Flows'!G889+'Terminal Value'!G889</f>
        <v>9250.59627588191</v>
      </c>
      <c r="H889" s="9" t="n">
        <f aca="false">+Outflows!H889+Fees!H889+'Ongoing Cash Flows'!H889+'Terminal Value'!H889</f>
        <v>8406.98750586345</v>
      </c>
      <c r="I889" s="9" t="n">
        <f aca="false">+Outflows!I889+Fees!I889+'Ongoing Cash Flows'!I889+'Terminal Value'!I889</f>
        <v>8260.55027101484</v>
      </c>
      <c r="J889" s="9" t="n">
        <f aca="false">+Outflows!J889+Fees!J889+'Ongoing Cash Flows'!J889+'Terminal Value'!J889</f>
        <v>8248.11606847985</v>
      </c>
      <c r="K889" s="9" t="n">
        <f aca="false">+Outflows!K889+Fees!K889+'Ongoing Cash Flows'!K889+'Terminal Value'!K889</f>
        <v>8238.83291424313</v>
      </c>
      <c r="L889" s="9" t="n">
        <f aca="false">+Outflows!L889+Fees!L889+'Ongoing Cash Flows'!L889+'Terminal Value'!L889</f>
        <v>8240.18813359944</v>
      </c>
      <c r="M889" s="9" t="n">
        <f aca="false">+Outflows!M889+Fees!M889+'Ongoing Cash Flows'!M889+'Terminal Value'!M889</f>
        <v>8212.05427994031</v>
      </c>
      <c r="N889" s="9" t="n">
        <f aca="false">+Outflows!N889+Fees!N889+'Ongoing Cash Flows'!N889+'Terminal Value'!N889</f>
        <v>8194.53540106753</v>
      </c>
      <c r="O889" s="9" t="n">
        <f aca="false">+Outflows!O889+Fees!O889+'Ongoing Cash Flows'!O889+'Terminal Value'!O889</f>
        <v>7868.28396280844</v>
      </c>
      <c r="P889" s="9" t="n">
        <f aca="false">+Outflows!P889+Fees!P889+'Ongoing Cash Flows'!P889+'Terminal Value'!P889</f>
        <v>7760.55291554171</v>
      </c>
      <c r="Q889" s="9" t="n">
        <f aca="false">+Outflows!Q889+Fees!Q889+'Ongoing Cash Flows'!Q889+'Terminal Value'!Q889</f>
        <v>7731.86891798085</v>
      </c>
      <c r="R889" s="9" t="n">
        <f aca="false">+Outflows!R889+Fees!R889+'Ongoing Cash Flows'!R889+'Terminal Value'!R889</f>
        <v>1039.60194042391</v>
      </c>
      <c r="S889" s="9" t="n">
        <f aca="false">+Outflows!S889+Fees!S889+'Ongoing Cash Flows'!S889+'Terminal Value'!S889</f>
        <v>0</v>
      </c>
      <c r="T889" s="9" t="n">
        <f aca="false">+Outflows!T889+Fees!T889+'Ongoing Cash Flows'!T889+'Terminal Value'!T889</f>
        <v>0</v>
      </c>
      <c r="U889" s="9" t="n">
        <f aca="false">+Outflows!U889+Fees!U889+'Ongoing Cash Flows'!U889+'Terminal Value'!U889</f>
        <v>0</v>
      </c>
      <c r="V889" s="9" t="n">
        <f aca="false">+Outflows!V889+Fees!V889+'Ongoing Cash Flows'!V889+'Terminal Value'!V889</f>
        <v>0</v>
      </c>
      <c r="W889" s="9" t="n">
        <f aca="false">+Outflows!W889+Fees!W889+'Ongoing Cash Flows'!W889+'Terminal Value'!W889</f>
        <v>0</v>
      </c>
      <c r="X889" s="9" t="n">
        <f aca="false">+Outflows!X889+Fees!X889+'Ongoing Cash Flows'!X889+'Terminal Value'!X889</f>
        <v>0</v>
      </c>
      <c r="Y889" s="9" t="n">
        <f aca="false">+Outflows!Y889+Fees!Y889+'Ongoing Cash Flows'!Y889+'Terminal Value'!Y889</f>
        <v>0</v>
      </c>
      <c r="Z889" s="9" t="n">
        <f aca="false">+Outflows!Z889+Fees!Z889+'Ongoing Cash Flows'!Z889+'Terminal Value'!Z889</f>
        <v>0</v>
      </c>
      <c r="AA889" s="9" t="n">
        <f aca="false">+Outflows!AA889+Fees!AA889+'Ongoing Cash Flows'!AA889+'Terminal Value'!AA889</f>
        <v>0</v>
      </c>
      <c r="AB889" s="9" t="n">
        <f aca="false">+Outflows!AB889+Fees!AB889+'Ongoing Cash Flows'!AB889+'Terminal Value'!AB889</f>
        <v>0</v>
      </c>
      <c r="AC889" s="9" t="n">
        <f aca="false">+Outflows!AC889+Fees!AC889+'Ongoing Cash Flows'!AC889+'Terminal Value'!AC889</f>
        <v>0</v>
      </c>
      <c r="AD889" s="9" t="n">
        <f aca="false">+Outflows!AD889+Fees!AD889+'Ongoing Cash Flows'!AD889+'Terminal Value'!AD889</f>
        <v>0</v>
      </c>
      <c r="AE889" s="9" t="n">
        <f aca="false">+Outflows!AE889+Fees!AE889+'Ongoing Cash Flows'!AE889+'Terminal Value'!AE889</f>
        <v>0</v>
      </c>
      <c r="AF889" s="9" t="n">
        <f aca="false">+Outflows!AF889+Fees!AF889+'Ongoing Cash Flows'!AF889+'Terminal Value'!AF889</f>
        <v>0</v>
      </c>
      <c r="AG889" s="9" t="n">
        <f aca="false">+Outflows!AG889+Fees!AG889+'Ongoing Cash Flows'!AG889+'Terminal Value'!AG889</f>
        <v>0</v>
      </c>
      <c r="AH889" s="9" t="n">
        <f aca="false">+Outflows!AH889+Fees!AH889+'Ongoing Cash Flows'!AH889+'Terminal Value'!AH889</f>
        <v>0</v>
      </c>
      <c r="AI889" s="9" t="n">
        <f aca="false">+Outflows!AI889+Fees!AI889+'Ongoing Cash Flows'!AI889+'Terminal Value'!AI889</f>
        <v>0</v>
      </c>
      <c r="AJ889" s="9" t="n">
        <f aca="false">+Outflows!AJ889+Fees!AJ889+'Ongoing Cash Flows'!AJ889+'Terminal Value'!AJ889</f>
        <v>0</v>
      </c>
      <c r="AK889" s="9"/>
      <c r="AL889" s="1"/>
      <c r="AM889" s="32"/>
      <c r="AN889" s="33" t="n">
        <f aca="false">IF(ISERROR(XIRR(B889:AJ889,IRRDates)),-1,XIRR(B889:AJ889,IRRDates))</f>
        <v>0.0628776954465446</v>
      </c>
      <c r="AO889" s="9" t="n">
        <f aca="false">SUMPRODUCT(B889:AJ889,PVRf)</f>
        <v>0</v>
      </c>
      <c r="AP889" s="9" t="n">
        <f aca="false">MIN(0,AO889-$AO$1004)^2</f>
        <v>0</v>
      </c>
      <c r="AQ889" s="9" t="n">
        <f aca="false">MAX(0,AO889-$AO$1004)^2</f>
        <v>0</v>
      </c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20"/>
      <c r="CM889" s="20"/>
      <c r="CN889" s="20"/>
      <c r="CO889" s="20"/>
      <c r="CP889" s="20"/>
    </row>
    <row r="890" customFormat="false" ht="11.25" hidden="false" customHeight="false" outlineLevel="0" collapsed="false">
      <c r="A890" s="1" t="n">
        <v>888</v>
      </c>
      <c r="B890" s="9" t="n">
        <f aca="false">+Outflows!B890+Fees!B890+'Ongoing Cash Flows'!B890+'Terminal Value'!B890</f>
        <v>-102822.048788332</v>
      </c>
      <c r="C890" s="9" t="n">
        <f aca="false">+Outflows!C890+Fees!C890+'Ongoing Cash Flows'!C890+'Terminal Value'!C890</f>
        <v>14252.2035041487</v>
      </c>
      <c r="D890" s="9" t="n">
        <f aca="false">+Outflows!D890+Fees!D890+'Ongoing Cash Flows'!D890+'Terminal Value'!D890</f>
        <v>12517.7900201203</v>
      </c>
      <c r="E890" s="9" t="n">
        <f aca="false">+Outflows!E890+Fees!E890+'Ongoing Cash Flows'!E890+'Terminal Value'!E890</f>
        <v>10497.1956532655</v>
      </c>
      <c r="F890" s="9" t="n">
        <f aca="false">+Outflows!F890+Fees!F890+'Ongoing Cash Flows'!F890+'Terminal Value'!F890</f>
        <v>10031.9068322378</v>
      </c>
      <c r="G890" s="9" t="n">
        <f aca="false">+Outflows!G890+Fees!G890+'Ongoing Cash Flows'!G890+'Terminal Value'!G890</f>
        <v>9777.01624449169</v>
      </c>
      <c r="H890" s="9" t="n">
        <f aca="false">+Outflows!H890+Fees!H890+'Ongoing Cash Flows'!H890+'Terminal Value'!H890</f>
        <v>8702.06951370581</v>
      </c>
      <c r="I890" s="9" t="n">
        <f aca="false">+Outflows!I890+Fees!I890+'Ongoing Cash Flows'!I890+'Terminal Value'!I890</f>
        <v>8540.00193173232</v>
      </c>
      <c r="J890" s="9" t="n">
        <f aca="false">+Outflows!J890+Fees!J890+'Ongoing Cash Flows'!J890+'Terminal Value'!J890</f>
        <v>8527.56772919733</v>
      </c>
      <c r="K890" s="9" t="n">
        <f aca="false">+Outflows!K890+Fees!K890+'Ongoing Cash Flows'!K890+'Terminal Value'!K890</f>
        <v>8518.75822184319</v>
      </c>
      <c r="L890" s="9" t="n">
        <f aca="false">+Outflows!L890+Fees!L890+'Ongoing Cash Flows'!L890+'Terminal Value'!L890</f>
        <v>8519.63979431692</v>
      </c>
      <c r="M890" s="9" t="n">
        <f aca="false">+Outflows!M890+Fees!M890+'Ongoing Cash Flows'!M890+'Terminal Value'!M890</f>
        <v>8491.97958754036</v>
      </c>
      <c r="N890" s="9" t="n">
        <f aca="false">+Outflows!N890+Fees!N890+'Ongoing Cash Flows'!N890+'Terminal Value'!N890</f>
        <v>8473.98706178502</v>
      </c>
      <c r="O890" s="9" t="n">
        <f aca="false">+Outflows!O890+Fees!O890+'Ongoing Cash Flows'!O890+'Terminal Value'!O890</f>
        <v>8148.2092704085</v>
      </c>
      <c r="P890" s="9" t="n">
        <f aca="false">+Outflows!P890+Fees!P890+'Ongoing Cash Flows'!P890+'Terminal Value'!P890</f>
        <v>8040.0045762592</v>
      </c>
      <c r="Q890" s="9" t="n">
        <f aca="false">+Outflows!Q890+Fees!Q890+'Ongoing Cash Flows'!Q890+'Terminal Value'!Q890</f>
        <v>8011.7942255809</v>
      </c>
      <c r="R890" s="9" t="n">
        <f aca="false">+Outflows!R890+Fees!R890+'Ongoing Cash Flows'!R890+'Terminal Value'!R890</f>
        <v>1179.32777078266</v>
      </c>
      <c r="S890" s="9" t="n">
        <f aca="false">+Outflows!S890+Fees!S890+'Ongoing Cash Flows'!S890+'Terminal Value'!S890</f>
        <v>0</v>
      </c>
      <c r="T890" s="9" t="n">
        <f aca="false">+Outflows!T890+Fees!T890+'Ongoing Cash Flows'!T890+'Terminal Value'!T890</f>
        <v>0</v>
      </c>
      <c r="U890" s="9" t="n">
        <f aca="false">+Outflows!U890+Fees!U890+'Ongoing Cash Flows'!U890+'Terminal Value'!U890</f>
        <v>0</v>
      </c>
      <c r="V890" s="9" t="n">
        <f aca="false">+Outflows!V890+Fees!V890+'Ongoing Cash Flows'!V890+'Terminal Value'!V890</f>
        <v>0</v>
      </c>
      <c r="W890" s="9" t="n">
        <f aca="false">+Outflows!W890+Fees!W890+'Ongoing Cash Flows'!W890+'Terminal Value'!W890</f>
        <v>0</v>
      </c>
      <c r="X890" s="9" t="n">
        <f aca="false">+Outflows!X890+Fees!X890+'Ongoing Cash Flows'!X890+'Terminal Value'!X890</f>
        <v>0</v>
      </c>
      <c r="Y890" s="9" t="n">
        <f aca="false">+Outflows!Y890+Fees!Y890+'Ongoing Cash Flows'!Y890+'Terminal Value'!Y890</f>
        <v>0</v>
      </c>
      <c r="Z890" s="9" t="n">
        <f aca="false">+Outflows!Z890+Fees!Z890+'Ongoing Cash Flows'!Z890+'Terminal Value'!Z890</f>
        <v>0</v>
      </c>
      <c r="AA890" s="9" t="n">
        <f aca="false">+Outflows!AA890+Fees!AA890+'Ongoing Cash Flows'!AA890+'Terminal Value'!AA890</f>
        <v>0</v>
      </c>
      <c r="AB890" s="9" t="n">
        <f aca="false">+Outflows!AB890+Fees!AB890+'Ongoing Cash Flows'!AB890+'Terminal Value'!AB890</f>
        <v>0</v>
      </c>
      <c r="AC890" s="9" t="n">
        <f aca="false">+Outflows!AC890+Fees!AC890+'Ongoing Cash Flows'!AC890+'Terminal Value'!AC890</f>
        <v>0</v>
      </c>
      <c r="AD890" s="9" t="n">
        <f aca="false">+Outflows!AD890+Fees!AD890+'Ongoing Cash Flows'!AD890+'Terminal Value'!AD890</f>
        <v>0</v>
      </c>
      <c r="AE890" s="9" t="n">
        <f aca="false">+Outflows!AE890+Fees!AE890+'Ongoing Cash Flows'!AE890+'Terminal Value'!AE890</f>
        <v>0</v>
      </c>
      <c r="AF890" s="9" t="n">
        <f aca="false">+Outflows!AF890+Fees!AF890+'Ongoing Cash Flows'!AF890+'Terminal Value'!AF890</f>
        <v>0</v>
      </c>
      <c r="AG890" s="9" t="n">
        <f aca="false">+Outflows!AG890+Fees!AG890+'Ongoing Cash Flows'!AG890+'Terminal Value'!AG890</f>
        <v>0</v>
      </c>
      <c r="AH890" s="9" t="n">
        <f aca="false">+Outflows!AH890+Fees!AH890+'Ongoing Cash Flows'!AH890+'Terminal Value'!AH890</f>
        <v>0</v>
      </c>
      <c r="AI890" s="9" t="n">
        <f aca="false">+Outflows!AI890+Fees!AI890+'Ongoing Cash Flows'!AI890+'Terminal Value'!AI890</f>
        <v>0</v>
      </c>
      <c r="AJ890" s="9" t="n">
        <f aca="false">+Outflows!AJ890+Fees!AJ890+'Ongoing Cash Flows'!AJ890+'Terminal Value'!AJ890</f>
        <v>0</v>
      </c>
      <c r="AK890" s="9"/>
      <c r="AL890" s="1"/>
      <c r="AM890" s="32"/>
      <c r="AN890" s="33" t="n">
        <f aca="false">IF(ISERROR(XIRR(B890:AJ890,IRRDates)),-1,XIRR(B890:AJ890,IRRDates))</f>
        <v>0.0477488431794268</v>
      </c>
      <c r="AO890" s="9" t="n">
        <f aca="false">SUMPRODUCT(B890:AJ890,PVRf)</f>
        <v>0</v>
      </c>
      <c r="AP890" s="9" t="n">
        <f aca="false">MIN(0,AO890-$AO$1004)^2</f>
        <v>0</v>
      </c>
      <c r="AQ890" s="9" t="n">
        <f aca="false">MAX(0,AO890-$AO$1004)^2</f>
        <v>0</v>
      </c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20"/>
      <c r="CM890" s="20"/>
      <c r="CN890" s="20"/>
      <c r="CO890" s="20"/>
      <c r="CP890" s="20"/>
    </row>
    <row r="891" customFormat="false" ht="11.25" hidden="false" customHeight="false" outlineLevel="0" collapsed="false">
      <c r="A891" s="1" t="n">
        <v>889</v>
      </c>
      <c r="B891" s="9" t="n">
        <f aca="false">+Outflows!B891+Fees!B891+'Ongoing Cash Flows'!B891+'Terminal Value'!B891</f>
        <v>-89809.4686068545</v>
      </c>
      <c r="C891" s="9" t="n">
        <f aca="false">+Outflows!C891+Fees!C891+'Ongoing Cash Flows'!C891+'Terminal Value'!C891</f>
        <v>14102.5659968686</v>
      </c>
      <c r="D891" s="9" t="n">
        <f aca="false">+Outflows!D891+Fees!D891+'Ongoing Cash Flows'!D891+'Terminal Value'!D891</f>
        <v>12040.0111718545</v>
      </c>
      <c r="E891" s="9" t="n">
        <f aca="false">+Outflows!E891+Fees!E891+'Ongoing Cash Flows'!E891+'Terminal Value'!E891</f>
        <v>10071.5755046493</v>
      </c>
      <c r="F891" s="9" t="n">
        <f aca="false">+Outflows!F891+Fees!F891+'Ongoing Cash Flows'!F891+'Terminal Value'!F891</f>
        <v>9609.32003281545</v>
      </c>
      <c r="G891" s="9" t="n">
        <f aca="false">+Outflows!G891+Fees!G891+'Ongoing Cash Flows'!G891+'Terminal Value'!G891</f>
        <v>9317.19819263118</v>
      </c>
      <c r="H891" s="9" t="n">
        <f aca="false">+Outflows!H891+Fees!H891+'Ongoing Cash Flows'!H891+'Terminal Value'!H891</f>
        <v>8386.87567353081</v>
      </c>
      <c r="I891" s="9" t="n">
        <f aca="false">+Outflows!I891+Fees!I891+'Ongoing Cash Flows'!I891+'Terminal Value'!I891</f>
        <v>8241.50375243337</v>
      </c>
      <c r="J891" s="9" t="n">
        <f aca="false">+Outflows!J891+Fees!J891+'Ongoing Cash Flows'!J891+'Terminal Value'!J891</f>
        <v>8229.06954989838</v>
      </c>
      <c r="K891" s="9" t="n">
        <f aca="false">+Outflows!K891+Fees!K891+'Ongoing Cash Flows'!K891+'Terminal Value'!K891</f>
        <v>8219.75411342677</v>
      </c>
      <c r="L891" s="9" t="n">
        <f aca="false">+Outflows!L891+Fees!L891+'Ongoing Cash Flows'!L891+'Terminal Value'!L891</f>
        <v>8221.14161501797</v>
      </c>
      <c r="M891" s="9" t="n">
        <f aca="false">+Outflows!M891+Fees!M891+'Ongoing Cash Flows'!M891+'Terminal Value'!M891</f>
        <v>8192.97547912395</v>
      </c>
      <c r="N891" s="9" t="n">
        <f aca="false">+Outflows!N891+Fees!N891+'Ongoing Cash Flows'!N891+'Terminal Value'!N891</f>
        <v>8175.48888248606</v>
      </c>
      <c r="O891" s="9" t="n">
        <f aca="false">+Outflows!O891+Fees!O891+'Ongoing Cash Flows'!O891+'Terminal Value'!O891</f>
        <v>7849.20516199209</v>
      </c>
      <c r="P891" s="9" t="n">
        <f aca="false">+Outflows!P891+Fees!P891+'Ongoing Cash Flows'!P891+'Terminal Value'!P891</f>
        <v>7741.50639696024</v>
      </c>
      <c r="Q891" s="9" t="n">
        <f aca="false">+Outflows!Q891+Fees!Q891+'Ongoing Cash Flows'!Q891+'Terminal Value'!Q891</f>
        <v>7712.79011716449</v>
      </c>
      <c r="R891" s="9" t="n">
        <f aca="false">+Outflows!R891+Fees!R891+'Ongoing Cash Flows'!R891+'Terminal Value'!R891</f>
        <v>1030.07868113318</v>
      </c>
      <c r="S891" s="9" t="n">
        <f aca="false">+Outflows!S891+Fees!S891+'Ongoing Cash Flows'!S891+'Terminal Value'!S891</f>
        <v>0</v>
      </c>
      <c r="T891" s="9" t="n">
        <f aca="false">+Outflows!T891+Fees!T891+'Ongoing Cash Flows'!T891+'Terminal Value'!T891</f>
        <v>0</v>
      </c>
      <c r="U891" s="9" t="n">
        <f aca="false">+Outflows!U891+Fees!U891+'Ongoing Cash Flows'!U891+'Terminal Value'!U891</f>
        <v>0</v>
      </c>
      <c r="V891" s="9" t="n">
        <f aca="false">+Outflows!V891+Fees!V891+'Ongoing Cash Flows'!V891+'Terminal Value'!V891</f>
        <v>0</v>
      </c>
      <c r="W891" s="9" t="n">
        <f aca="false">+Outflows!W891+Fees!W891+'Ongoing Cash Flows'!W891+'Terminal Value'!W891</f>
        <v>0</v>
      </c>
      <c r="X891" s="9" t="n">
        <f aca="false">+Outflows!X891+Fees!X891+'Ongoing Cash Flows'!X891+'Terminal Value'!X891</f>
        <v>0</v>
      </c>
      <c r="Y891" s="9" t="n">
        <f aca="false">+Outflows!Y891+Fees!Y891+'Ongoing Cash Flows'!Y891+'Terminal Value'!Y891</f>
        <v>0</v>
      </c>
      <c r="Z891" s="9" t="n">
        <f aca="false">+Outflows!Z891+Fees!Z891+'Ongoing Cash Flows'!Z891+'Terminal Value'!Z891</f>
        <v>0</v>
      </c>
      <c r="AA891" s="9" t="n">
        <f aca="false">+Outflows!AA891+Fees!AA891+'Ongoing Cash Flows'!AA891+'Terminal Value'!AA891</f>
        <v>0</v>
      </c>
      <c r="AB891" s="9" t="n">
        <f aca="false">+Outflows!AB891+Fees!AB891+'Ongoing Cash Flows'!AB891+'Terminal Value'!AB891</f>
        <v>0</v>
      </c>
      <c r="AC891" s="9" t="n">
        <f aca="false">+Outflows!AC891+Fees!AC891+'Ongoing Cash Flows'!AC891+'Terminal Value'!AC891</f>
        <v>0</v>
      </c>
      <c r="AD891" s="9" t="n">
        <f aca="false">+Outflows!AD891+Fees!AD891+'Ongoing Cash Flows'!AD891+'Terminal Value'!AD891</f>
        <v>0</v>
      </c>
      <c r="AE891" s="9" t="n">
        <f aca="false">+Outflows!AE891+Fees!AE891+'Ongoing Cash Flows'!AE891+'Terminal Value'!AE891</f>
        <v>0</v>
      </c>
      <c r="AF891" s="9" t="n">
        <f aca="false">+Outflows!AF891+Fees!AF891+'Ongoing Cash Flows'!AF891+'Terminal Value'!AF891</f>
        <v>0</v>
      </c>
      <c r="AG891" s="9" t="n">
        <f aca="false">+Outflows!AG891+Fees!AG891+'Ongoing Cash Flows'!AG891+'Terminal Value'!AG891</f>
        <v>0</v>
      </c>
      <c r="AH891" s="9" t="n">
        <f aca="false">+Outflows!AH891+Fees!AH891+'Ongoing Cash Flows'!AH891+'Terminal Value'!AH891</f>
        <v>0</v>
      </c>
      <c r="AI891" s="9" t="n">
        <f aca="false">+Outflows!AI891+Fees!AI891+'Ongoing Cash Flows'!AI891+'Terminal Value'!AI891</f>
        <v>0</v>
      </c>
      <c r="AJ891" s="9" t="n">
        <f aca="false">+Outflows!AJ891+Fees!AJ891+'Ongoing Cash Flows'!AJ891+'Terminal Value'!AJ891</f>
        <v>0</v>
      </c>
      <c r="AK891" s="9"/>
      <c r="AL891" s="1"/>
      <c r="AM891" s="32"/>
      <c r="AN891" s="33" t="n">
        <f aca="false">IF(ISERROR(XIRR(B891:AJ891,IRRDates)),-1,XIRR(B891:AJ891,IRRDates))</f>
        <v>0.0643792963891855</v>
      </c>
      <c r="AO891" s="9" t="n">
        <f aca="false">SUMPRODUCT(B891:AJ891,PVRf)</f>
        <v>0</v>
      </c>
      <c r="AP891" s="9" t="n">
        <f aca="false">MIN(0,AO891-$AO$1004)^2</f>
        <v>0</v>
      </c>
      <c r="AQ891" s="9" t="n">
        <f aca="false">MAX(0,AO891-$AO$1004)^2</f>
        <v>0</v>
      </c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20"/>
      <c r="CM891" s="20"/>
      <c r="CN891" s="20"/>
      <c r="CO891" s="20"/>
      <c r="CP891" s="20"/>
    </row>
    <row r="892" customFormat="false" ht="11.25" hidden="false" customHeight="false" outlineLevel="0" collapsed="false">
      <c r="A892" s="1" t="n">
        <v>890</v>
      </c>
      <c r="B892" s="9" t="n">
        <f aca="false">+Outflows!B892+Fees!B892+'Ongoing Cash Flows'!B892+'Terminal Value'!B892</f>
        <v>-100146.188159364</v>
      </c>
      <c r="C892" s="9" t="n">
        <f aca="false">+Outflows!C892+Fees!C892+'Ongoing Cash Flows'!C892+'Terminal Value'!C892</f>
        <v>14239.9879172688</v>
      </c>
      <c r="D892" s="9" t="n">
        <f aca="false">+Outflows!D892+Fees!D892+'Ongoing Cash Flows'!D892+'Terminal Value'!D892</f>
        <v>12388.6203804577</v>
      </c>
      <c r="E892" s="9" t="n">
        <f aca="false">+Outflows!E892+Fees!E892+'Ongoing Cash Flows'!E892+'Terminal Value'!E892</f>
        <v>10318.8490313502</v>
      </c>
      <c r="F892" s="9" t="n">
        <f aca="false">+Outflows!F892+Fees!F892+'Ongoing Cash Flows'!F892+'Terminal Value'!F892</f>
        <v>9887.80304903562</v>
      </c>
      <c r="G892" s="9" t="n">
        <f aca="false">+Outflows!G892+Fees!G892+'Ongoing Cash Flows'!G892+'Terminal Value'!G892</f>
        <v>9527.45579779346</v>
      </c>
      <c r="H892" s="9" t="n">
        <f aca="false">+Outflows!H892+Fees!H892+'Ongoing Cash Flows'!H892+'Terminal Value'!H892</f>
        <v>8637.2541753444</v>
      </c>
      <c r="I892" s="9" t="n">
        <f aca="false">+Outflows!I892+Fees!I892+'Ongoing Cash Flows'!I892+'Terminal Value'!I892</f>
        <v>8478.6198295923</v>
      </c>
      <c r="J892" s="9" t="n">
        <f aca="false">+Outflows!J892+Fees!J892+'Ongoing Cash Flows'!J892+'Terminal Value'!J892</f>
        <v>8466.18562705731</v>
      </c>
      <c r="K892" s="9" t="n">
        <f aca="false">+Outflows!K892+Fees!K892+'Ongoing Cash Flows'!K892+'Terminal Value'!K892</f>
        <v>8457.27208224191</v>
      </c>
      <c r="L892" s="9" t="n">
        <f aca="false">+Outflows!L892+Fees!L892+'Ongoing Cash Flows'!L892+'Terminal Value'!L892</f>
        <v>8458.2576921769</v>
      </c>
      <c r="M892" s="9" t="n">
        <f aca="false">+Outflows!M892+Fees!M892+'Ongoing Cash Flows'!M892+'Terminal Value'!M892</f>
        <v>8430.49344793908</v>
      </c>
      <c r="N892" s="9" t="n">
        <f aca="false">+Outflows!N892+Fees!N892+'Ongoing Cash Flows'!N892+'Terminal Value'!N892</f>
        <v>8412.60495964499</v>
      </c>
      <c r="O892" s="9" t="n">
        <f aca="false">+Outflows!O892+Fees!O892+'Ongoing Cash Flows'!O892+'Terminal Value'!O892</f>
        <v>8086.72313080722</v>
      </c>
      <c r="P892" s="9" t="n">
        <f aca="false">+Outflows!P892+Fees!P892+'Ongoing Cash Flows'!P892+'Terminal Value'!P892</f>
        <v>7978.62247411917</v>
      </c>
      <c r="Q892" s="9" t="n">
        <f aca="false">+Outflows!Q892+Fees!Q892+'Ongoing Cash Flows'!Q892+'Terminal Value'!Q892</f>
        <v>7950.30808597963</v>
      </c>
      <c r="R892" s="9" t="n">
        <f aca="false">+Outflows!R892+Fees!R892+'Ongoing Cash Flows'!R892+'Terminal Value'!R892</f>
        <v>1148.63671971265</v>
      </c>
      <c r="S892" s="9" t="n">
        <f aca="false">+Outflows!S892+Fees!S892+'Ongoing Cash Flows'!S892+'Terminal Value'!S892</f>
        <v>0</v>
      </c>
      <c r="T892" s="9" t="n">
        <f aca="false">+Outflows!T892+Fees!T892+'Ongoing Cash Flows'!T892+'Terminal Value'!T892</f>
        <v>0</v>
      </c>
      <c r="U892" s="9" t="n">
        <f aca="false">+Outflows!U892+Fees!U892+'Ongoing Cash Flows'!U892+'Terminal Value'!U892</f>
        <v>0</v>
      </c>
      <c r="V892" s="9" t="n">
        <f aca="false">+Outflows!V892+Fees!V892+'Ongoing Cash Flows'!V892+'Terminal Value'!V892</f>
        <v>0</v>
      </c>
      <c r="W892" s="9" t="n">
        <f aca="false">+Outflows!W892+Fees!W892+'Ongoing Cash Flows'!W892+'Terminal Value'!W892</f>
        <v>0</v>
      </c>
      <c r="X892" s="9" t="n">
        <f aca="false">+Outflows!X892+Fees!X892+'Ongoing Cash Flows'!X892+'Terminal Value'!X892</f>
        <v>0</v>
      </c>
      <c r="Y892" s="9" t="n">
        <f aca="false">+Outflows!Y892+Fees!Y892+'Ongoing Cash Flows'!Y892+'Terminal Value'!Y892</f>
        <v>0</v>
      </c>
      <c r="Z892" s="9" t="n">
        <f aca="false">+Outflows!Z892+Fees!Z892+'Ongoing Cash Flows'!Z892+'Terminal Value'!Z892</f>
        <v>0</v>
      </c>
      <c r="AA892" s="9" t="n">
        <f aca="false">+Outflows!AA892+Fees!AA892+'Ongoing Cash Flows'!AA892+'Terminal Value'!AA892</f>
        <v>0</v>
      </c>
      <c r="AB892" s="9" t="n">
        <f aca="false">+Outflows!AB892+Fees!AB892+'Ongoing Cash Flows'!AB892+'Terminal Value'!AB892</f>
        <v>0</v>
      </c>
      <c r="AC892" s="9" t="n">
        <f aca="false">+Outflows!AC892+Fees!AC892+'Ongoing Cash Flows'!AC892+'Terminal Value'!AC892</f>
        <v>0</v>
      </c>
      <c r="AD892" s="9" t="n">
        <f aca="false">+Outflows!AD892+Fees!AD892+'Ongoing Cash Flows'!AD892+'Terminal Value'!AD892</f>
        <v>0</v>
      </c>
      <c r="AE892" s="9" t="n">
        <f aca="false">+Outflows!AE892+Fees!AE892+'Ongoing Cash Flows'!AE892+'Terminal Value'!AE892</f>
        <v>0</v>
      </c>
      <c r="AF892" s="9" t="n">
        <f aca="false">+Outflows!AF892+Fees!AF892+'Ongoing Cash Flows'!AF892+'Terminal Value'!AF892</f>
        <v>0</v>
      </c>
      <c r="AG892" s="9" t="n">
        <f aca="false">+Outflows!AG892+Fees!AG892+'Ongoing Cash Flows'!AG892+'Terminal Value'!AG892</f>
        <v>0</v>
      </c>
      <c r="AH892" s="9" t="n">
        <f aca="false">+Outflows!AH892+Fees!AH892+'Ongoing Cash Flows'!AH892+'Terminal Value'!AH892</f>
        <v>0</v>
      </c>
      <c r="AI892" s="9" t="n">
        <f aca="false">+Outflows!AI892+Fees!AI892+'Ongoing Cash Flows'!AI892+'Terminal Value'!AI892</f>
        <v>0</v>
      </c>
      <c r="AJ892" s="9" t="n">
        <f aca="false">+Outflows!AJ892+Fees!AJ892+'Ongoing Cash Flows'!AJ892+'Terminal Value'!AJ892</f>
        <v>0</v>
      </c>
      <c r="AK892" s="9"/>
      <c r="AL892" s="1"/>
      <c r="AM892" s="32"/>
      <c r="AN892" s="33" t="n">
        <f aca="false">IF(ISERROR(XIRR(B892:AJ892,IRRDates)),-1,XIRR(B892:AJ892,IRRDates))</f>
        <v>0.0504386933207245</v>
      </c>
      <c r="AO892" s="9" t="n">
        <f aca="false">SUMPRODUCT(B892:AJ892,PVRf)</f>
        <v>0</v>
      </c>
      <c r="AP892" s="9" t="n">
        <f aca="false">MIN(0,AO892-$AO$1004)^2</f>
        <v>0</v>
      </c>
      <c r="AQ892" s="9" t="n">
        <f aca="false">MAX(0,AO892-$AO$1004)^2</f>
        <v>0</v>
      </c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20"/>
      <c r="CM892" s="20"/>
      <c r="CN892" s="20"/>
      <c r="CO892" s="20"/>
      <c r="CP892" s="20"/>
    </row>
    <row r="893" customFormat="false" ht="11.25" hidden="false" customHeight="false" outlineLevel="0" collapsed="false">
      <c r="A893" s="1" t="n">
        <v>891</v>
      </c>
      <c r="B893" s="9" t="n">
        <f aca="false">+Outflows!B893+Fees!B893+'Ongoing Cash Flows'!B893+'Terminal Value'!B893</f>
        <v>-99953.6208976682</v>
      </c>
      <c r="C893" s="9" t="n">
        <f aca="false">+Outflows!C893+Fees!C893+'Ongoing Cash Flows'!C893+'Terminal Value'!C893</f>
        <v>14282.1628315989</v>
      </c>
      <c r="D893" s="9" t="n">
        <f aca="false">+Outflows!D893+Fees!D893+'Ongoing Cash Flows'!D893+'Terminal Value'!D893</f>
        <v>12340.6347328725</v>
      </c>
      <c r="E893" s="9" t="n">
        <f aca="false">+Outflows!E893+Fees!E893+'Ongoing Cash Flows'!E893+'Terminal Value'!E893</f>
        <v>10314.7753950543</v>
      </c>
      <c r="F893" s="9" t="n">
        <f aca="false">+Outflows!F893+Fees!F893+'Ongoing Cash Flows'!F893+'Terminal Value'!F893</f>
        <v>9841.76465555537</v>
      </c>
      <c r="G893" s="9" t="n">
        <f aca="false">+Outflows!G893+Fees!G893+'Ongoing Cash Flows'!G893+'Terminal Value'!G893</f>
        <v>9656.44344845988</v>
      </c>
      <c r="H893" s="9" t="n">
        <f aca="false">+Outflows!H893+Fees!H893+'Ongoing Cash Flows'!H893+'Terminal Value'!H893</f>
        <v>8632.58976491545</v>
      </c>
      <c r="I893" s="9" t="n">
        <f aca="false">+Outflows!I893+Fees!I893+'Ongoing Cash Flows'!I893+'Terminal Value'!I893</f>
        <v>8474.2024906628</v>
      </c>
      <c r="J893" s="9" t="n">
        <f aca="false">+Outflows!J893+Fees!J893+'Ongoing Cash Flows'!J893+'Terminal Value'!J893</f>
        <v>8461.76828812781</v>
      </c>
      <c r="K893" s="9" t="n">
        <f aca="false">+Outflows!K893+Fees!K893+'Ongoing Cash Flows'!K893+'Terminal Value'!K893</f>
        <v>8452.84725629727</v>
      </c>
      <c r="L893" s="9" t="n">
        <f aca="false">+Outflows!L893+Fees!L893+'Ongoing Cash Flows'!L893+'Terminal Value'!L893</f>
        <v>8453.8403532474</v>
      </c>
      <c r="M893" s="9" t="n">
        <f aca="false">+Outflows!M893+Fees!M893+'Ongoing Cash Flows'!M893+'Terminal Value'!M893</f>
        <v>8426.06862199445</v>
      </c>
      <c r="N893" s="9" t="n">
        <f aca="false">+Outflows!N893+Fees!N893+'Ongoing Cash Flows'!N893+'Terminal Value'!N893</f>
        <v>8408.18762071549</v>
      </c>
      <c r="O893" s="9" t="n">
        <f aca="false">+Outflows!O893+Fees!O893+'Ongoing Cash Flows'!O893+'Terminal Value'!O893</f>
        <v>8082.29830486259</v>
      </c>
      <c r="P893" s="9" t="n">
        <f aca="false">+Outflows!P893+Fees!P893+'Ongoing Cash Flows'!P893+'Terminal Value'!P893</f>
        <v>7974.20513518967</v>
      </c>
      <c r="Q893" s="9" t="n">
        <f aca="false">+Outflows!Q893+Fees!Q893+'Ongoing Cash Flows'!Q893+'Terminal Value'!Q893</f>
        <v>7945.88326003499</v>
      </c>
      <c r="R893" s="9" t="n">
        <f aca="false">+Outflows!R893+Fees!R893+'Ongoing Cash Flows'!R893+'Terminal Value'!R893</f>
        <v>1146.4280502479</v>
      </c>
      <c r="S893" s="9" t="n">
        <f aca="false">+Outflows!S893+Fees!S893+'Ongoing Cash Flows'!S893+'Terminal Value'!S893</f>
        <v>0</v>
      </c>
      <c r="T893" s="9" t="n">
        <f aca="false">+Outflows!T893+Fees!T893+'Ongoing Cash Flows'!T893+'Terminal Value'!T893</f>
        <v>0</v>
      </c>
      <c r="U893" s="9" t="n">
        <f aca="false">+Outflows!U893+Fees!U893+'Ongoing Cash Flows'!U893+'Terminal Value'!U893</f>
        <v>0</v>
      </c>
      <c r="V893" s="9" t="n">
        <f aca="false">+Outflows!V893+Fees!V893+'Ongoing Cash Flows'!V893+'Terminal Value'!V893</f>
        <v>0</v>
      </c>
      <c r="W893" s="9" t="n">
        <f aca="false">+Outflows!W893+Fees!W893+'Ongoing Cash Flows'!W893+'Terminal Value'!W893</f>
        <v>0</v>
      </c>
      <c r="X893" s="9" t="n">
        <f aca="false">+Outflows!X893+Fees!X893+'Ongoing Cash Flows'!X893+'Terminal Value'!X893</f>
        <v>0</v>
      </c>
      <c r="Y893" s="9" t="n">
        <f aca="false">+Outflows!Y893+Fees!Y893+'Ongoing Cash Flows'!Y893+'Terminal Value'!Y893</f>
        <v>0</v>
      </c>
      <c r="Z893" s="9" t="n">
        <f aca="false">+Outflows!Z893+Fees!Z893+'Ongoing Cash Flows'!Z893+'Terminal Value'!Z893</f>
        <v>0</v>
      </c>
      <c r="AA893" s="9" t="n">
        <f aca="false">+Outflows!AA893+Fees!AA893+'Ongoing Cash Flows'!AA893+'Terminal Value'!AA893</f>
        <v>0</v>
      </c>
      <c r="AB893" s="9" t="n">
        <f aca="false">+Outflows!AB893+Fees!AB893+'Ongoing Cash Flows'!AB893+'Terminal Value'!AB893</f>
        <v>0</v>
      </c>
      <c r="AC893" s="9" t="n">
        <f aca="false">+Outflows!AC893+Fees!AC893+'Ongoing Cash Flows'!AC893+'Terminal Value'!AC893</f>
        <v>0</v>
      </c>
      <c r="AD893" s="9" t="n">
        <f aca="false">+Outflows!AD893+Fees!AD893+'Ongoing Cash Flows'!AD893+'Terminal Value'!AD893</f>
        <v>0</v>
      </c>
      <c r="AE893" s="9" t="n">
        <f aca="false">+Outflows!AE893+Fees!AE893+'Ongoing Cash Flows'!AE893+'Terminal Value'!AE893</f>
        <v>0</v>
      </c>
      <c r="AF893" s="9" t="n">
        <f aca="false">+Outflows!AF893+Fees!AF893+'Ongoing Cash Flows'!AF893+'Terminal Value'!AF893</f>
        <v>0</v>
      </c>
      <c r="AG893" s="9" t="n">
        <f aca="false">+Outflows!AG893+Fees!AG893+'Ongoing Cash Flows'!AG893+'Terminal Value'!AG893</f>
        <v>0</v>
      </c>
      <c r="AH893" s="9" t="n">
        <f aca="false">+Outflows!AH893+Fees!AH893+'Ongoing Cash Flows'!AH893+'Terminal Value'!AH893</f>
        <v>0</v>
      </c>
      <c r="AI893" s="9" t="n">
        <f aca="false">+Outflows!AI893+Fees!AI893+'Ongoing Cash Flows'!AI893+'Terminal Value'!AI893</f>
        <v>0</v>
      </c>
      <c r="AJ893" s="9" t="n">
        <f aca="false">+Outflows!AJ893+Fees!AJ893+'Ongoing Cash Flows'!AJ893+'Terminal Value'!AJ893</f>
        <v>0</v>
      </c>
      <c r="AK893" s="9"/>
      <c r="AL893" s="1"/>
      <c r="AM893" s="32"/>
      <c r="AN893" s="33" t="n">
        <f aca="false">IF(ISERROR(XIRR(B893:AJ893,IRRDates)),-1,XIRR(B893:AJ893,IRRDates))</f>
        <v>0.050798360308636</v>
      </c>
      <c r="AO893" s="9" t="n">
        <f aca="false">SUMPRODUCT(B893:AJ893,PVRf)</f>
        <v>0</v>
      </c>
      <c r="AP893" s="9" t="n">
        <f aca="false">MIN(0,AO893-$AO$1004)^2</f>
        <v>0</v>
      </c>
      <c r="AQ893" s="9" t="n">
        <f aca="false">MAX(0,AO893-$AO$1004)^2</f>
        <v>0</v>
      </c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20"/>
      <c r="CM893" s="20"/>
      <c r="CN893" s="20"/>
      <c r="CO893" s="20"/>
      <c r="CP893" s="20"/>
    </row>
    <row r="894" customFormat="false" ht="11.25" hidden="false" customHeight="false" outlineLevel="0" collapsed="false">
      <c r="A894" s="1" t="n">
        <v>892</v>
      </c>
      <c r="B894" s="9" t="n">
        <f aca="false">+Outflows!B894+Fees!B894+'Ongoing Cash Flows'!B894+'Terminal Value'!B894</f>
        <v>-88372.6042510907</v>
      </c>
      <c r="C894" s="9" t="n">
        <f aca="false">+Outflows!C894+Fees!C894+'Ongoing Cash Flows'!C894+'Terminal Value'!C894</f>
        <v>14055.4743850535</v>
      </c>
      <c r="D894" s="9" t="n">
        <f aca="false">+Outflows!D894+Fees!D894+'Ongoing Cash Flows'!D894+'Terminal Value'!D894</f>
        <v>11905.545221268</v>
      </c>
      <c r="E894" s="9" t="n">
        <f aca="false">+Outflows!E894+Fees!E894+'Ongoing Cash Flows'!E894+'Terminal Value'!E894</f>
        <v>9826.48173124333</v>
      </c>
      <c r="F894" s="9" t="n">
        <f aca="false">+Outflows!F894+Fees!F894+'Ongoing Cash Flows'!F894+'Terminal Value'!F894</f>
        <v>9527.80257884817</v>
      </c>
      <c r="G894" s="9" t="n">
        <f aca="false">+Outflows!G894+Fees!G894+'Ongoing Cash Flows'!G894+'Terminal Value'!G894</f>
        <v>9306.08499174937</v>
      </c>
      <c r="H894" s="9" t="n">
        <f aca="false">+Outflows!H894+Fees!H894+'Ongoing Cash Flows'!H894+'Terminal Value'!H894</f>
        <v>8352.07160025806</v>
      </c>
      <c r="I894" s="9" t="n">
        <f aca="false">+Outflows!I894+Fees!I894+'Ongoing Cash Flows'!I894+'Terminal Value'!I894</f>
        <v>8208.54323360363</v>
      </c>
      <c r="J894" s="9" t="n">
        <f aca="false">+Outflows!J894+Fees!J894+'Ongoing Cash Flows'!J894+'Terminal Value'!J894</f>
        <v>8196.10903106864</v>
      </c>
      <c r="K894" s="9" t="n">
        <f aca="false">+Outflows!K894+Fees!K894+'Ongoing Cash Flows'!K894+'Terminal Value'!K894</f>
        <v>8186.73772931088</v>
      </c>
      <c r="L894" s="9" t="n">
        <f aca="false">+Outflows!L894+Fees!L894+'Ongoing Cash Flows'!L894+'Terminal Value'!L894</f>
        <v>8188.18109618823</v>
      </c>
      <c r="M894" s="9" t="n">
        <f aca="false">+Outflows!M894+Fees!M894+'Ongoing Cash Flows'!M894+'Terminal Value'!M894</f>
        <v>8159.95909500806</v>
      </c>
      <c r="N894" s="9" t="n">
        <f aca="false">+Outflows!N894+Fees!N894+'Ongoing Cash Flows'!N894+'Terminal Value'!N894</f>
        <v>8142.52836365632</v>
      </c>
      <c r="O894" s="9" t="n">
        <f aca="false">+Outflows!O894+Fees!O894+'Ongoing Cash Flows'!O894+'Terminal Value'!O894</f>
        <v>7816.1887778762</v>
      </c>
      <c r="P894" s="9" t="n">
        <f aca="false">+Outflows!P894+Fees!P894+'Ongoing Cash Flows'!P894+'Terminal Value'!P894</f>
        <v>7708.5458781305</v>
      </c>
      <c r="Q894" s="9" t="n">
        <f aca="false">+Outflows!Q894+Fees!Q894+'Ongoing Cash Flows'!Q894+'Terminal Value'!Q894</f>
        <v>7679.7737330486</v>
      </c>
      <c r="R894" s="9" t="n">
        <f aca="false">+Outflows!R894+Fees!R894+'Ongoing Cash Flows'!R894+'Terminal Value'!R894</f>
        <v>1013.59842171831</v>
      </c>
      <c r="S894" s="9" t="n">
        <f aca="false">+Outflows!S894+Fees!S894+'Ongoing Cash Flows'!S894+'Terminal Value'!S894</f>
        <v>0</v>
      </c>
      <c r="T894" s="9" t="n">
        <f aca="false">+Outflows!T894+Fees!T894+'Ongoing Cash Flows'!T894+'Terminal Value'!T894</f>
        <v>0</v>
      </c>
      <c r="U894" s="9" t="n">
        <f aca="false">+Outflows!U894+Fees!U894+'Ongoing Cash Flows'!U894+'Terminal Value'!U894</f>
        <v>0</v>
      </c>
      <c r="V894" s="9" t="n">
        <f aca="false">+Outflows!V894+Fees!V894+'Ongoing Cash Flows'!V894+'Terminal Value'!V894</f>
        <v>0</v>
      </c>
      <c r="W894" s="9" t="n">
        <f aca="false">+Outflows!W894+Fees!W894+'Ongoing Cash Flows'!W894+'Terminal Value'!W894</f>
        <v>0</v>
      </c>
      <c r="X894" s="9" t="n">
        <f aca="false">+Outflows!X894+Fees!X894+'Ongoing Cash Flows'!X894+'Terminal Value'!X894</f>
        <v>0</v>
      </c>
      <c r="Y894" s="9" t="n">
        <f aca="false">+Outflows!Y894+Fees!Y894+'Ongoing Cash Flows'!Y894+'Terminal Value'!Y894</f>
        <v>0</v>
      </c>
      <c r="Z894" s="9" t="n">
        <f aca="false">+Outflows!Z894+Fees!Z894+'Ongoing Cash Flows'!Z894+'Terminal Value'!Z894</f>
        <v>0</v>
      </c>
      <c r="AA894" s="9" t="n">
        <f aca="false">+Outflows!AA894+Fees!AA894+'Ongoing Cash Flows'!AA894+'Terminal Value'!AA894</f>
        <v>0</v>
      </c>
      <c r="AB894" s="9" t="n">
        <f aca="false">+Outflows!AB894+Fees!AB894+'Ongoing Cash Flows'!AB894+'Terminal Value'!AB894</f>
        <v>0</v>
      </c>
      <c r="AC894" s="9" t="n">
        <f aca="false">+Outflows!AC894+Fees!AC894+'Ongoing Cash Flows'!AC894+'Terminal Value'!AC894</f>
        <v>0</v>
      </c>
      <c r="AD894" s="9" t="n">
        <f aca="false">+Outflows!AD894+Fees!AD894+'Ongoing Cash Flows'!AD894+'Terminal Value'!AD894</f>
        <v>0</v>
      </c>
      <c r="AE894" s="9" t="n">
        <f aca="false">+Outflows!AE894+Fees!AE894+'Ongoing Cash Flows'!AE894+'Terminal Value'!AE894</f>
        <v>0</v>
      </c>
      <c r="AF894" s="9" t="n">
        <f aca="false">+Outflows!AF894+Fees!AF894+'Ongoing Cash Flows'!AF894+'Terminal Value'!AF894</f>
        <v>0</v>
      </c>
      <c r="AG894" s="9" t="n">
        <f aca="false">+Outflows!AG894+Fees!AG894+'Ongoing Cash Flows'!AG894+'Terminal Value'!AG894</f>
        <v>0</v>
      </c>
      <c r="AH894" s="9" t="n">
        <f aca="false">+Outflows!AH894+Fees!AH894+'Ongoing Cash Flows'!AH894+'Terminal Value'!AH894</f>
        <v>0</v>
      </c>
      <c r="AI894" s="9" t="n">
        <f aca="false">+Outflows!AI894+Fees!AI894+'Ongoing Cash Flows'!AI894+'Terminal Value'!AI894</f>
        <v>0</v>
      </c>
      <c r="AJ894" s="9" t="n">
        <f aca="false">+Outflows!AJ894+Fees!AJ894+'Ongoing Cash Flows'!AJ894+'Terminal Value'!AJ894</f>
        <v>0</v>
      </c>
      <c r="AK894" s="9"/>
      <c r="AL894" s="1"/>
      <c r="AM894" s="32"/>
      <c r="AN894" s="33" t="n">
        <f aca="false">IF(ISERROR(XIRR(B894:AJ894,IRRDates)),-1,XIRR(B894:AJ894,IRRDates))</f>
        <v>0.0659661998244029</v>
      </c>
      <c r="AO894" s="9" t="n">
        <f aca="false">SUMPRODUCT(B894:AJ894,PVRf)</f>
        <v>0</v>
      </c>
      <c r="AP894" s="9" t="n">
        <f aca="false">MIN(0,AO894-$AO$1004)^2</f>
        <v>0</v>
      </c>
      <c r="AQ894" s="9" t="n">
        <f aca="false">MAX(0,AO894-$AO$1004)^2</f>
        <v>0</v>
      </c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20"/>
      <c r="CM894" s="20"/>
      <c r="CN894" s="20"/>
      <c r="CO894" s="20"/>
      <c r="CP894" s="20"/>
    </row>
    <row r="895" customFormat="false" ht="11.25" hidden="false" customHeight="false" outlineLevel="0" collapsed="false">
      <c r="A895" s="1" t="n">
        <v>893</v>
      </c>
      <c r="B895" s="9" t="n">
        <f aca="false">+Outflows!B895+Fees!B895+'Ongoing Cash Flows'!B895+'Terminal Value'!B895</f>
        <v>-99808.6117065831</v>
      </c>
      <c r="C895" s="9" t="n">
        <f aca="false">+Outflows!C895+Fees!C895+'Ongoing Cash Flows'!C895+'Terminal Value'!C895</f>
        <v>14264.8493515935</v>
      </c>
      <c r="D895" s="9" t="n">
        <f aca="false">+Outflows!D895+Fees!D895+'Ongoing Cash Flows'!D895+'Terminal Value'!D895</f>
        <v>12343.3785642141</v>
      </c>
      <c r="E895" s="9" t="n">
        <f aca="false">+Outflows!E895+Fees!E895+'Ongoing Cash Flows'!E895+'Terminal Value'!E895</f>
        <v>10352.9855141396</v>
      </c>
      <c r="F895" s="9" t="n">
        <f aca="false">+Outflows!F895+Fees!F895+'Ongoing Cash Flows'!F895+'Terminal Value'!F895</f>
        <v>9879.91612506153</v>
      </c>
      <c r="G895" s="9" t="n">
        <f aca="false">+Outflows!G895+Fees!G895+'Ongoing Cash Flows'!G895+'Terminal Value'!G895</f>
        <v>9502.88531301282</v>
      </c>
      <c r="H895" s="9" t="n">
        <f aca="false">+Outflows!H895+Fees!H895+'Ongoing Cash Flows'!H895+'Terminal Value'!H895</f>
        <v>8629.07731748678</v>
      </c>
      <c r="I895" s="9" t="n">
        <f aca="false">+Outflows!I895+Fees!I895+'Ongoing Cash Flows'!I895+'Terminal Value'!I895</f>
        <v>8470.87609582666</v>
      </c>
      <c r="J895" s="9" t="n">
        <f aca="false">+Outflows!J895+Fees!J895+'Ongoing Cash Flows'!J895+'Terminal Value'!J895</f>
        <v>8458.44189329167</v>
      </c>
      <c r="K895" s="9" t="n">
        <f aca="false">+Outflows!K895+Fees!K895+'Ongoing Cash Flows'!K895+'Terminal Value'!K895</f>
        <v>8449.51522350378</v>
      </c>
      <c r="L895" s="9" t="n">
        <f aca="false">+Outflows!L895+Fees!L895+'Ongoing Cash Flows'!L895+'Terminal Value'!L895</f>
        <v>8450.51395841126</v>
      </c>
      <c r="M895" s="9" t="n">
        <f aca="false">+Outflows!M895+Fees!M895+'Ongoing Cash Flows'!M895+'Terminal Value'!M895</f>
        <v>8422.73658920096</v>
      </c>
      <c r="N895" s="9" t="n">
        <f aca="false">+Outflows!N895+Fees!N895+'Ongoing Cash Flows'!N895+'Terminal Value'!N895</f>
        <v>8404.86122587936</v>
      </c>
      <c r="O895" s="9" t="n">
        <f aca="false">+Outflows!O895+Fees!O895+'Ongoing Cash Flows'!O895+'Terminal Value'!O895</f>
        <v>8078.9662720691</v>
      </c>
      <c r="P895" s="9" t="n">
        <f aca="false">+Outflows!P895+Fees!P895+'Ongoing Cash Flows'!P895+'Terminal Value'!P895</f>
        <v>7970.87874035353</v>
      </c>
      <c r="Q895" s="9" t="n">
        <f aca="false">+Outflows!Q895+Fees!Q895+'Ongoing Cash Flows'!Q895+'Terminal Value'!Q895</f>
        <v>7942.5512272415</v>
      </c>
      <c r="R895" s="9" t="n">
        <f aca="false">+Outflows!R895+Fees!R895+'Ongoing Cash Flows'!R895+'Terminal Value'!R895</f>
        <v>1144.76485282983</v>
      </c>
      <c r="S895" s="9" t="n">
        <f aca="false">+Outflows!S895+Fees!S895+'Ongoing Cash Flows'!S895+'Terminal Value'!S895</f>
        <v>0</v>
      </c>
      <c r="T895" s="9" t="n">
        <f aca="false">+Outflows!T895+Fees!T895+'Ongoing Cash Flows'!T895+'Terminal Value'!T895</f>
        <v>0</v>
      </c>
      <c r="U895" s="9" t="n">
        <f aca="false">+Outflows!U895+Fees!U895+'Ongoing Cash Flows'!U895+'Terminal Value'!U895</f>
        <v>0</v>
      </c>
      <c r="V895" s="9" t="n">
        <f aca="false">+Outflows!V895+Fees!V895+'Ongoing Cash Flows'!V895+'Terminal Value'!V895</f>
        <v>0</v>
      </c>
      <c r="W895" s="9" t="n">
        <f aca="false">+Outflows!W895+Fees!W895+'Ongoing Cash Flows'!W895+'Terminal Value'!W895</f>
        <v>0</v>
      </c>
      <c r="X895" s="9" t="n">
        <f aca="false">+Outflows!X895+Fees!X895+'Ongoing Cash Flows'!X895+'Terminal Value'!X895</f>
        <v>0</v>
      </c>
      <c r="Y895" s="9" t="n">
        <f aca="false">+Outflows!Y895+Fees!Y895+'Ongoing Cash Flows'!Y895+'Terminal Value'!Y895</f>
        <v>0</v>
      </c>
      <c r="Z895" s="9" t="n">
        <f aca="false">+Outflows!Z895+Fees!Z895+'Ongoing Cash Flows'!Z895+'Terminal Value'!Z895</f>
        <v>0</v>
      </c>
      <c r="AA895" s="9" t="n">
        <f aca="false">+Outflows!AA895+Fees!AA895+'Ongoing Cash Flows'!AA895+'Terminal Value'!AA895</f>
        <v>0</v>
      </c>
      <c r="AB895" s="9" t="n">
        <f aca="false">+Outflows!AB895+Fees!AB895+'Ongoing Cash Flows'!AB895+'Terminal Value'!AB895</f>
        <v>0</v>
      </c>
      <c r="AC895" s="9" t="n">
        <f aca="false">+Outflows!AC895+Fees!AC895+'Ongoing Cash Flows'!AC895+'Terminal Value'!AC895</f>
        <v>0</v>
      </c>
      <c r="AD895" s="9" t="n">
        <f aca="false">+Outflows!AD895+Fees!AD895+'Ongoing Cash Flows'!AD895+'Terminal Value'!AD895</f>
        <v>0</v>
      </c>
      <c r="AE895" s="9" t="n">
        <f aca="false">+Outflows!AE895+Fees!AE895+'Ongoing Cash Flows'!AE895+'Terminal Value'!AE895</f>
        <v>0</v>
      </c>
      <c r="AF895" s="9" t="n">
        <f aca="false">+Outflows!AF895+Fees!AF895+'Ongoing Cash Flows'!AF895+'Terminal Value'!AF895</f>
        <v>0</v>
      </c>
      <c r="AG895" s="9" t="n">
        <f aca="false">+Outflows!AG895+Fees!AG895+'Ongoing Cash Flows'!AG895+'Terminal Value'!AG895</f>
        <v>0</v>
      </c>
      <c r="AH895" s="9" t="n">
        <f aca="false">+Outflows!AH895+Fees!AH895+'Ongoing Cash Flows'!AH895+'Terminal Value'!AH895</f>
        <v>0</v>
      </c>
      <c r="AI895" s="9" t="n">
        <f aca="false">+Outflows!AI895+Fees!AI895+'Ongoing Cash Flows'!AI895+'Terminal Value'!AI895</f>
        <v>0</v>
      </c>
      <c r="AJ895" s="9" t="n">
        <f aca="false">+Outflows!AJ895+Fees!AJ895+'Ongoing Cash Flows'!AJ895+'Terminal Value'!AJ895</f>
        <v>0</v>
      </c>
      <c r="AK895" s="9"/>
      <c r="AL895" s="1"/>
      <c r="AM895" s="32"/>
      <c r="AN895" s="33" t="n">
        <f aca="false">IF(ISERROR(XIRR(B895:AJ895,IRRDates)),-1,XIRR(B895:AJ895,IRRDates))</f>
        <v>0.0508873935171089</v>
      </c>
      <c r="AO895" s="9" t="n">
        <f aca="false">SUMPRODUCT(B895:AJ895,PVRf)</f>
        <v>0</v>
      </c>
      <c r="AP895" s="9" t="n">
        <f aca="false">MIN(0,AO895-$AO$1004)^2</f>
        <v>0</v>
      </c>
      <c r="AQ895" s="9" t="n">
        <f aca="false">MAX(0,AO895-$AO$1004)^2</f>
        <v>0</v>
      </c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20"/>
      <c r="CM895" s="20"/>
      <c r="CN895" s="20"/>
      <c r="CO895" s="20"/>
      <c r="CP895" s="20"/>
    </row>
    <row r="896" customFormat="false" ht="11.25" hidden="false" customHeight="false" outlineLevel="0" collapsed="false">
      <c r="A896" s="1" t="n">
        <v>894</v>
      </c>
      <c r="B896" s="9" t="n">
        <f aca="false">+Outflows!B896+Fees!B896+'Ongoing Cash Flows'!B896+'Terminal Value'!B896</f>
        <v>-90947.3911004362</v>
      </c>
      <c r="C896" s="9" t="n">
        <f aca="false">+Outflows!C896+Fees!C896+'Ongoing Cash Flows'!C896+'Terminal Value'!C896</f>
        <v>14147.137352181</v>
      </c>
      <c r="D896" s="9" t="n">
        <f aca="false">+Outflows!D896+Fees!D896+'Ongoing Cash Flows'!D896+'Terminal Value'!D896</f>
        <v>11976.6557304732</v>
      </c>
      <c r="E896" s="9" t="n">
        <f aca="false">+Outflows!E896+Fees!E896+'Ongoing Cash Flows'!E896+'Terminal Value'!E896</f>
        <v>10105.6538312249</v>
      </c>
      <c r="F896" s="9" t="n">
        <f aca="false">+Outflows!F896+Fees!F896+'Ongoing Cash Flows'!F896+'Terminal Value'!F896</f>
        <v>9580.70122428162</v>
      </c>
      <c r="G896" s="9" t="n">
        <f aca="false">+Outflows!G896+Fees!G896+'Ongoing Cash Flows'!G896+'Terminal Value'!G896</f>
        <v>9364.45067963873</v>
      </c>
      <c r="H896" s="9" t="n">
        <f aca="false">+Outflows!H896+Fees!H896+'Ongoing Cash Flows'!H896+'Terminal Value'!H896</f>
        <v>8414.43870527175</v>
      </c>
      <c r="I896" s="9" t="n">
        <f aca="false">+Outflows!I896+Fees!I896+'Ongoing Cash Flows'!I896+'Terminal Value'!I896</f>
        <v>8267.60678409813</v>
      </c>
      <c r="J896" s="9" t="n">
        <f aca="false">+Outflows!J896+Fees!J896+'Ongoing Cash Flows'!J896+'Terminal Value'!J896</f>
        <v>8255.17258156314</v>
      </c>
      <c r="K896" s="9" t="n">
        <f aca="false">+Outflows!K896+Fees!K896+'Ongoing Cash Flows'!K896+'Terminal Value'!K896</f>
        <v>8245.90138751809</v>
      </c>
      <c r="L896" s="9" t="n">
        <f aca="false">+Outflows!L896+Fees!L896+'Ongoing Cash Flows'!L896+'Terminal Value'!L896</f>
        <v>8247.24464668274</v>
      </c>
      <c r="M896" s="9" t="n">
        <f aca="false">+Outflows!M896+Fees!M896+'Ongoing Cash Flows'!M896+'Terminal Value'!M896</f>
        <v>8219.12275321527</v>
      </c>
      <c r="N896" s="9" t="n">
        <f aca="false">+Outflows!N896+Fees!N896+'Ongoing Cash Flows'!N896+'Terminal Value'!N896</f>
        <v>8201.59191415083</v>
      </c>
      <c r="O896" s="9" t="n">
        <f aca="false">+Outflows!O896+Fees!O896+'Ongoing Cash Flows'!O896+'Terminal Value'!O896</f>
        <v>7875.3524360834</v>
      </c>
      <c r="P896" s="9" t="n">
        <f aca="false">+Outflows!P896+Fees!P896+'Ongoing Cash Flows'!P896+'Terminal Value'!P896</f>
        <v>7767.60942862501</v>
      </c>
      <c r="Q896" s="9" t="n">
        <f aca="false">+Outflows!Q896+Fees!Q896+'Ongoing Cash Flows'!Q896+'Terminal Value'!Q896</f>
        <v>7738.93739125581</v>
      </c>
      <c r="R896" s="9" t="n">
        <f aca="false">+Outflows!R896+Fees!R896+'Ongoing Cash Flows'!R896+'Terminal Value'!R896</f>
        <v>1043.13019696556</v>
      </c>
      <c r="S896" s="9" t="n">
        <f aca="false">+Outflows!S896+Fees!S896+'Ongoing Cash Flows'!S896+'Terminal Value'!S896</f>
        <v>0</v>
      </c>
      <c r="T896" s="9" t="n">
        <f aca="false">+Outflows!T896+Fees!T896+'Ongoing Cash Flows'!T896+'Terminal Value'!T896</f>
        <v>0</v>
      </c>
      <c r="U896" s="9" t="n">
        <f aca="false">+Outflows!U896+Fees!U896+'Ongoing Cash Flows'!U896+'Terminal Value'!U896</f>
        <v>0</v>
      </c>
      <c r="V896" s="9" t="n">
        <f aca="false">+Outflows!V896+Fees!V896+'Ongoing Cash Flows'!V896+'Terminal Value'!V896</f>
        <v>0</v>
      </c>
      <c r="W896" s="9" t="n">
        <f aca="false">+Outflows!W896+Fees!W896+'Ongoing Cash Flows'!W896+'Terminal Value'!W896</f>
        <v>0</v>
      </c>
      <c r="X896" s="9" t="n">
        <f aca="false">+Outflows!X896+Fees!X896+'Ongoing Cash Flows'!X896+'Terminal Value'!X896</f>
        <v>0</v>
      </c>
      <c r="Y896" s="9" t="n">
        <f aca="false">+Outflows!Y896+Fees!Y896+'Ongoing Cash Flows'!Y896+'Terminal Value'!Y896</f>
        <v>0</v>
      </c>
      <c r="Z896" s="9" t="n">
        <f aca="false">+Outflows!Z896+Fees!Z896+'Ongoing Cash Flows'!Z896+'Terminal Value'!Z896</f>
        <v>0</v>
      </c>
      <c r="AA896" s="9" t="n">
        <f aca="false">+Outflows!AA896+Fees!AA896+'Ongoing Cash Flows'!AA896+'Terminal Value'!AA896</f>
        <v>0</v>
      </c>
      <c r="AB896" s="9" t="n">
        <f aca="false">+Outflows!AB896+Fees!AB896+'Ongoing Cash Flows'!AB896+'Terminal Value'!AB896</f>
        <v>0</v>
      </c>
      <c r="AC896" s="9" t="n">
        <f aca="false">+Outflows!AC896+Fees!AC896+'Ongoing Cash Flows'!AC896+'Terminal Value'!AC896</f>
        <v>0</v>
      </c>
      <c r="AD896" s="9" t="n">
        <f aca="false">+Outflows!AD896+Fees!AD896+'Ongoing Cash Flows'!AD896+'Terminal Value'!AD896</f>
        <v>0</v>
      </c>
      <c r="AE896" s="9" t="n">
        <f aca="false">+Outflows!AE896+Fees!AE896+'Ongoing Cash Flows'!AE896+'Terminal Value'!AE896</f>
        <v>0</v>
      </c>
      <c r="AF896" s="9" t="n">
        <f aca="false">+Outflows!AF896+Fees!AF896+'Ongoing Cash Flows'!AF896+'Terminal Value'!AF896</f>
        <v>0</v>
      </c>
      <c r="AG896" s="9" t="n">
        <f aca="false">+Outflows!AG896+Fees!AG896+'Ongoing Cash Flows'!AG896+'Terminal Value'!AG896</f>
        <v>0</v>
      </c>
      <c r="AH896" s="9" t="n">
        <f aca="false">+Outflows!AH896+Fees!AH896+'Ongoing Cash Flows'!AH896+'Terminal Value'!AH896</f>
        <v>0</v>
      </c>
      <c r="AI896" s="9" t="n">
        <f aca="false">+Outflows!AI896+Fees!AI896+'Ongoing Cash Flows'!AI896+'Terminal Value'!AI896</f>
        <v>0</v>
      </c>
      <c r="AJ896" s="9" t="n">
        <f aca="false">+Outflows!AJ896+Fees!AJ896+'Ongoing Cash Flows'!AJ896+'Terminal Value'!AJ896</f>
        <v>0</v>
      </c>
      <c r="AK896" s="9"/>
      <c r="AL896" s="1"/>
      <c r="AM896" s="32"/>
      <c r="AN896" s="33" t="n">
        <f aca="false">IF(ISERROR(XIRR(B896:AJ896,IRRDates)),-1,XIRR(B896:AJ896,IRRDates))</f>
        <v>0.0625468812174395</v>
      </c>
      <c r="AO896" s="9" t="n">
        <f aca="false">SUMPRODUCT(B896:AJ896,PVRf)</f>
        <v>0</v>
      </c>
      <c r="AP896" s="9" t="n">
        <f aca="false">MIN(0,AO896-$AO$1004)^2</f>
        <v>0</v>
      </c>
      <c r="AQ896" s="9" t="n">
        <f aca="false">MAX(0,AO896-$AO$1004)^2</f>
        <v>0</v>
      </c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20"/>
      <c r="CM896" s="20"/>
      <c r="CN896" s="20"/>
      <c r="CO896" s="20"/>
      <c r="CP896" s="20"/>
    </row>
    <row r="897" customFormat="false" ht="11.25" hidden="false" customHeight="false" outlineLevel="0" collapsed="false">
      <c r="A897" s="1" t="n">
        <v>895</v>
      </c>
      <c r="B897" s="9" t="n">
        <f aca="false">+Outflows!B897+Fees!B897+'Ongoing Cash Flows'!B897+'Terminal Value'!B897</f>
        <v>-99467.873911377</v>
      </c>
      <c r="C897" s="9" t="n">
        <f aca="false">+Outflows!C897+Fees!C897+'Ongoing Cash Flows'!C897+'Terminal Value'!C897</f>
        <v>14197.8595150025</v>
      </c>
      <c r="D897" s="9" t="n">
        <f aca="false">+Outflows!D897+Fees!D897+'Ongoing Cash Flows'!D897+'Terminal Value'!D897</f>
        <v>12323.6793732127</v>
      </c>
      <c r="E897" s="9" t="n">
        <f aca="false">+Outflows!E897+Fees!E897+'Ongoing Cash Flows'!E897+'Terminal Value'!E897</f>
        <v>10250.2421494282</v>
      </c>
      <c r="F897" s="9" t="n">
        <f aca="false">+Outflows!F897+Fees!F897+'Ongoing Cash Flows'!F897+'Terminal Value'!F897</f>
        <v>9763.37415277855</v>
      </c>
      <c r="G897" s="9" t="n">
        <f aca="false">+Outflows!G897+Fees!G897+'Ongoing Cash Flows'!G897+'Terminal Value'!G897</f>
        <v>9564.12027688802</v>
      </c>
      <c r="H897" s="9" t="n">
        <f aca="false">+Outflows!H897+Fees!H897+'Ongoing Cash Flows'!H897+'Terminal Value'!H897</f>
        <v>8620.82388483423</v>
      </c>
      <c r="I897" s="9" t="n">
        <f aca="false">+Outflows!I897+Fees!I897+'Ongoing Cash Flows'!I897+'Terminal Value'!I897</f>
        <v>8463.05984339487</v>
      </c>
      <c r="J897" s="9" t="n">
        <f aca="false">+Outflows!J897+Fees!J897+'Ongoing Cash Flows'!J897+'Terminal Value'!J897</f>
        <v>8450.62564085988</v>
      </c>
      <c r="K897" s="9" t="n">
        <f aca="false">+Outflows!K897+Fees!K897+'Ongoing Cash Flows'!K897+'Terminal Value'!K897</f>
        <v>8441.68572318651</v>
      </c>
      <c r="L897" s="9" t="n">
        <f aca="false">+Outflows!L897+Fees!L897+'Ongoing Cash Flows'!L897+'Terminal Value'!L897</f>
        <v>8442.69770597947</v>
      </c>
      <c r="M897" s="9" t="n">
        <f aca="false">+Outflows!M897+Fees!M897+'Ongoing Cash Flows'!M897+'Terminal Value'!M897</f>
        <v>8414.90708888369</v>
      </c>
      <c r="N897" s="9" t="n">
        <f aca="false">+Outflows!N897+Fees!N897+'Ongoing Cash Flows'!N897+'Terminal Value'!N897</f>
        <v>8397.04497344756</v>
      </c>
      <c r="O897" s="9" t="n">
        <f aca="false">+Outflows!O897+Fees!O897+'Ongoing Cash Flows'!O897+'Terminal Value'!O897</f>
        <v>8071.13677175183</v>
      </c>
      <c r="P897" s="9" t="n">
        <f aca="false">+Outflows!P897+Fees!P897+'Ongoing Cash Flows'!P897+'Terminal Value'!P897</f>
        <v>7963.06248792174</v>
      </c>
      <c r="Q897" s="9" t="n">
        <f aca="false">+Outflows!Q897+Fees!Q897+'Ongoing Cash Flows'!Q897+'Terminal Value'!Q897</f>
        <v>7934.72172692423</v>
      </c>
      <c r="R897" s="9" t="n">
        <f aca="false">+Outflows!R897+Fees!R897+'Ongoing Cash Flows'!R897+'Terminal Value'!R897</f>
        <v>1140.85672661393</v>
      </c>
      <c r="S897" s="9" t="n">
        <f aca="false">+Outflows!S897+Fees!S897+'Ongoing Cash Flows'!S897+'Terminal Value'!S897</f>
        <v>0</v>
      </c>
      <c r="T897" s="9" t="n">
        <f aca="false">+Outflows!T897+Fees!T897+'Ongoing Cash Flows'!T897+'Terminal Value'!T897</f>
        <v>0</v>
      </c>
      <c r="U897" s="9" t="n">
        <f aca="false">+Outflows!U897+Fees!U897+'Ongoing Cash Flows'!U897+'Terminal Value'!U897</f>
        <v>0</v>
      </c>
      <c r="V897" s="9" t="n">
        <f aca="false">+Outflows!V897+Fees!V897+'Ongoing Cash Flows'!V897+'Terminal Value'!V897</f>
        <v>0</v>
      </c>
      <c r="W897" s="9" t="n">
        <f aca="false">+Outflows!W897+Fees!W897+'Ongoing Cash Flows'!W897+'Terminal Value'!W897</f>
        <v>0</v>
      </c>
      <c r="X897" s="9" t="n">
        <f aca="false">+Outflows!X897+Fees!X897+'Ongoing Cash Flows'!X897+'Terminal Value'!X897</f>
        <v>0</v>
      </c>
      <c r="Y897" s="9" t="n">
        <f aca="false">+Outflows!Y897+Fees!Y897+'Ongoing Cash Flows'!Y897+'Terminal Value'!Y897</f>
        <v>0</v>
      </c>
      <c r="Z897" s="9" t="n">
        <f aca="false">+Outflows!Z897+Fees!Z897+'Ongoing Cash Flows'!Z897+'Terminal Value'!Z897</f>
        <v>0</v>
      </c>
      <c r="AA897" s="9" t="n">
        <f aca="false">+Outflows!AA897+Fees!AA897+'Ongoing Cash Flows'!AA897+'Terminal Value'!AA897</f>
        <v>0</v>
      </c>
      <c r="AB897" s="9" t="n">
        <f aca="false">+Outflows!AB897+Fees!AB897+'Ongoing Cash Flows'!AB897+'Terminal Value'!AB897</f>
        <v>0</v>
      </c>
      <c r="AC897" s="9" t="n">
        <f aca="false">+Outflows!AC897+Fees!AC897+'Ongoing Cash Flows'!AC897+'Terminal Value'!AC897</f>
        <v>0</v>
      </c>
      <c r="AD897" s="9" t="n">
        <f aca="false">+Outflows!AD897+Fees!AD897+'Ongoing Cash Flows'!AD897+'Terminal Value'!AD897</f>
        <v>0</v>
      </c>
      <c r="AE897" s="9" t="n">
        <f aca="false">+Outflows!AE897+Fees!AE897+'Ongoing Cash Flows'!AE897+'Terminal Value'!AE897</f>
        <v>0</v>
      </c>
      <c r="AF897" s="9" t="n">
        <f aca="false">+Outflows!AF897+Fees!AF897+'Ongoing Cash Flows'!AF897+'Terminal Value'!AF897</f>
        <v>0</v>
      </c>
      <c r="AG897" s="9" t="n">
        <f aca="false">+Outflows!AG897+Fees!AG897+'Ongoing Cash Flows'!AG897+'Terminal Value'!AG897</f>
        <v>0</v>
      </c>
      <c r="AH897" s="9" t="n">
        <f aca="false">+Outflows!AH897+Fees!AH897+'Ongoing Cash Flows'!AH897+'Terminal Value'!AH897</f>
        <v>0</v>
      </c>
      <c r="AI897" s="9" t="n">
        <f aca="false">+Outflows!AI897+Fees!AI897+'Ongoing Cash Flows'!AI897+'Terminal Value'!AI897</f>
        <v>0</v>
      </c>
      <c r="AJ897" s="9" t="n">
        <f aca="false">+Outflows!AJ897+Fees!AJ897+'Ongoing Cash Flows'!AJ897+'Terminal Value'!AJ897</f>
        <v>0</v>
      </c>
      <c r="AK897" s="9"/>
      <c r="AL897" s="1"/>
      <c r="AM897" s="32"/>
      <c r="AN897" s="33" t="n">
        <f aca="false">IF(ISERROR(XIRR(B897:AJ897,IRRDates)),-1,XIRR(B897:AJ897,IRRDates))</f>
        <v>0.0510083500335291</v>
      </c>
      <c r="AO897" s="9" t="n">
        <f aca="false">SUMPRODUCT(B897:AJ897,PVRf)</f>
        <v>0</v>
      </c>
      <c r="AP897" s="9" t="n">
        <f aca="false">MIN(0,AO897-$AO$1004)^2</f>
        <v>0</v>
      </c>
      <c r="AQ897" s="9" t="n">
        <f aca="false">MAX(0,AO897-$AO$1004)^2</f>
        <v>0</v>
      </c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20"/>
      <c r="CM897" s="20"/>
      <c r="CN897" s="20"/>
      <c r="CO897" s="20"/>
      <c r="CP897" s="20"/>
    </row>
    <row r="898" customFormat="false" ht="11.25" hidden="false" customHeight="false" outlineLevel="0" collapsed="false">
      <c r="A898" s="1" t="n">
        <v>896</v>
      </c>
      <c r="B898" s="9" t="n">
        <f aca="false">+Outflows!B898+Fees!B898+'Ongoing Cash Flows'!B898+'Terminal Value'!B898</f>
        <v>-97676.665062372</v>
      </c>
      <c r="C898" s="9" t="n">
        <f aca="false">+Outflows!C898+Fees!C898+'Ongoing Cash Flows'!C898+'Terminal Value'!C898</f>
        <v>14254.6596261177</v>
      </c>
      <c r="D898" s="9" t="n">
        <f aca="false">+Outflows!D898+Fees!D898+'Ongoing Cash Flows'!D898+'Terminal Value'!D898</f>
        <v>12308.0188542585</v>
      </c>
      <c r="E898" s="9" t="n">
        <f aca="false">+Outflows!E898+Fees!E898+'Ongoing Cash Flows'!E898+'Terminal Value'!E898</f>
        <v>10274.8438840677</v>
      </c>
      <c r="F898" s="9" t="n">
        <f aca="false">+Outflows!F898+Fees!F898+'Ongoing Cash Flows'!F898+'Terminal Value'!F898</f>
        <v>9863.35578749997</v>
      </c>
      <c r="G898" s="9" t="n">
        <f aca="false">+Outflows!G898+Fees!G898+'Ongoing Cash Flows'!G898+'Terminal Value'!G898</f>
        <v>9463.39787969712</v>
      </c>
      <c r="H898" s="9" t="n">
        <f aca="false">+Outflows!H898+Fees!H898+'Ongoing Cash Flows'!H898+'Terminal Value'!H898</f>
        <v>8577.4367942035</v>
      </c>
      <c r="I898" s="9" t="n">
        <f aca="false">+Outflows!I898+Fees!I898+'Ongoing Cash Flows'!I898+'Terminal Value'!I898</f>
        <v>8421.97094536577</v>
      </c>
      <c r="J898" s="9" t="n">
        <f aca="false">+Outflows!J898+Fees!J898+'Ongoing Cash Flows'!J898+'Terminal Value'!J898</f>
        <v>8409.53674283078</v>
      </c>
      <c r="K898" s="9" t="n">
        <f aca="false">+Outflows!K898+Fees!K898+'Ongoing Cash Flows'!K898+'Terminal Value'!K898</f>
        <v>8400.52718295737</v>
      </c>
      <c r="L898" s="9" t="n">
        <f aca="false">+Outflows!L898+Fees!L898+'Ongoing Cash Flows'!L898+'Terminal Value'!L898</f>
        <v>8401.60880795037</v>
      </c>
      <c r="M898" s="9" t="n">
        <f aca="false">+Outflows!M898+Fees!M898+'Ongoing Cash Flows'!M898+'Terminal Value'!M898</f>
        <v>8373.74854865455</v>
      </c>
      <c r="N898" s="9" t="n">
        <f aca="false">+Outflows!N898+Fees!N898+'Ongoing Cash Flows'!N898+'Terminal Value'!N898</f>
        <v>8355.95607541846</v>
      </c>
      <c r="O898" s="9" t="n">
        <f aca="false">+Outflows!O898+Fees!O898+'Ongoing Cash Flows'!O898+'Terminal Value'!O898</f>
        <v>8029.97823152268</v>
      </c>
      <c r="P898" s="9" t="n">
        <f aca="false">+Outflows!P898+Fees!P898+'Ongoing Cash Flows'!P898+'Terminal Value'!P898</f>
        <v>7921.97358989264</v>
      </c>
      <c r="Q898" s="9" t="n">
        <f aca="false">+Outflows!Q898+Fees!Q898+'Ongoing Cash Flows'!Q898+'Terminal Value'!Q898</f>
        <v>7893.56318669509</v>
      </c>
      <c r="R898" s="9" t="n">
        <f aca="false">+Outflows!R898+Fees!R898+'Ongoing Cash Flows'!R898+'Terminal Value'!R898</f>
        <v>1120.31227759938</v>
      </c>
      <c r="S898" s="9" t="n">
        <f aca="false">+Outflows!S898+Fees!S898+'Ongoing Cash Flows'!S898+'Terminal Value'!S898</f>
        <v>0</v>
      </c>
      <c r="T898" s="9" t="n">
        <f aca="false">+Outflows!T898+Fees!T898+'Ongoing Cash Flows'!T898+'Terminal Value'!T898</f>
        <v>0</v>
      </c>
      <c r="U898" s="9" t="n">
        <f aca="false">+Outflows!U898+Fees!U898+'Ongoing Cash Flows'!U898+'Terminal Value'!U898</f>
        <v>0</v>
      </c>
      <c r="V898" s="9" t="n">
        <f aca="false">+Outflows!V898+Fees!V898+'Ongoing Cash Flows'!V898+'Terminal Value'!V898</f>
        <v>0</v>
      </c>
      <c r="W898" s="9" t="n">
        <f aca="false">+Outflows!W898+Fees!W898+'Ongoing Cash Flows'!W898+'Terminal Value'!W898</f>
        <v>0</v>
      </c>
      <c r="X898" s="9" t="n">
        <f aca="false">+Outflows!X898+Fees!X898+'Ongoing Cash Flows'!X898+'Terminal Value'!X898</f>
        <v>0</v>
      </c>
      <c r="Y898" s="9" t="n">
        <f aca="false">+Outflows!Y898+Fees!Y898+'Ongoing Cash Flows'!Y898+'Terminal Value'!Y898</f>
        <v>0</v>
      </c>
      <c r="Z898" s="9" t="n">
        <f aca="false">+Outflows!Z898+Fees!Z898+'Ongoing Cash Flows'!Z898+'Terminal Value'!Z898</f>
        <v>0</v>
      </c>
      <c r="AA898" s="9" t="n">
        <f aca="false">+Outflows!AA898+Fees!AA898+'Ongoing Cash Flows'!AA898+'Terminal Value'!AA898</f>
        <v>0</v>
      </c>
      <c r="AB898" s="9" t="n">
        <f aca="false">+Outflows!AB898+Fees!AB898+'Ongoing Cash Flows'!AB898+'Terminal Value'!AB898</f>
        <v>0</v>
      </c>
      <c r="AC898" s="9" t="n">
        <f aca="false">+Outflows!AC898+Fees!AC898+'Ongoing Cash Flows'!AC898+'Terminal Value'!AC898</f>
        <v>0</v>
      </c>
      <c r="AD898" s="9" t="n">
        <f aca="false">+Outflows!AD898+Fees!AD898+'Ongoing Cash Flows'!AD898+'Terminal Value'!AD898</f>
        <v>0</v>
      </c>
      <c r="AE898" s="9" t="n">
        <f aca="false">+Outflows!AE898+Fees!AE898+'Ongoing Cash Flows'!AE898+'Terminal Value'!AE898</f>
        <v>0</v>
      </c>
      <c r="AF898" s="9" t="n">
        <f aca="false">+Outflows!AF898+Fees!AF898+'Ongoing Cash Flows'!AF898+'Terminal Value'!AF898</f>
        <v>0</v>
      </c>
      <c r="AG898" s="9" t="n">
        <f aca="false">+Outflows!AG898+Fees!AG898+'Ongoing Cash Flows'!AG898+'Terminal Value'!AG898</f>
        <v>0</v>
      </c>
      <c r="AH898" s="9" t="n">
        <f aca="false">+Outflows!AH898+Fees!AH898+'Ongoing Cash Flows'!AH898+'Terminal Value'!AH898</f>
        <v>0</v>
      </c>
      <c r="AI898" s="9" t="n">
        <f aca="false">+Outflows!AI898+Fees!AI898+'Ongoing Cash Flows'!AI898+'Terminal Value'!AI898</f>
        <v>0</v>
      </c>
      <c r="AJ898" s="9" t="n">
        <f aca="false">+Outflows!AJ898+Fees!AJ898+'Ongoing Cash Flows'!AJ898+'Terminal Value'!AJ898</f>
        <v>0</v>
      </c>
      <c r="AK898" s="9"/>
      <c r="AL898" s="1"/>
      <c r="AM898" s="32"/>
      <c r="AN898" s="33" t="n">
        <f aca="false">IF(ISERROR(XIRR(B898:AJ898,IRRDates)),-1,XIRR(B898:AJ898,IRRDates))</f>
        <v>0.0536723699136362</v>
      </c>
      <c r="AO898" s="9" t="n">
        <f aca="false">SUMPRODUCT(B898:AJ898,PVRf)</f>
        <v>0</v>
      </c>
      <c r="AP898" s="9" t="n">
        <f aca="false">MIN(0,AO898-$AO$1004)^2</f>
        <v>0</v>
      </c>
      <c r="AQ898" s="9" t="n">
        <f aca="false">MAX(0,AO898-$AO$1004)^2</f>
        <v>0</v>
      </c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20"/>
      <c r="CM898" s="20"/>
      <c r="CN898" s="20"/>
      <c r="CO898" s="20"/>
      <c r="CP898" s="20"/>
    </row>
    <row r="899" customFormat="false" ht="11.25" hidden="false" customHeight="false" outlineLevel="0" collapsed="false">
      <c r="A899" s="1" t="n">
        <v>897</v>
      </c>
      <c r="B899" s="9" t="n">
        <f aca="false">+Outflows!B899+Fees!B899+'Ongoing Cash Flows'!B899+'Terminal Value'!B899</f>
        <v>-94219.4365790111</v>
      </c>
      <c r="C899" s="9" t="n">
        <f aca="false">+Outflows!C899+Fees!C899+'Ongoing Cash Flows'!C899+'Terminal Value'!C899</f>
        <v>14195.9465535041</v>
      </c>
      <c r="D899" s="9" t="n">
        <f aca="false">+Outflows!D899+Fees!D899+'Ongoing Cash Flows'!D899+'Terminal Value'!D899</f>
        <v>12199.041210973</v>
      </c>
      <c r="E899" s="9" t="n">
        <f aca="false">+Outflows!E899+Fees!E899+'Ongoing Cash Flows'!E899+'Terminal Value'!E899</f>
        <v>10127.512041486</v>
      </c>
      <c r="F899" s="9" t="n">
        <f aca="false">+Outflows!F899+Fees!F899+'Ongoing Cash Flows'!F899+'Terminal Value'!F899</f>
        <v>9737.56855580235</v>
      </c>
      <c r="G899" s="9" t="n">
        <f aca="false">+Outflows!G899+Fees!G899+'Ongoing Cash Flows'!G899+'Terminal Value'!G899</f>
        <v>9420.8528403437</v>
      </c>
      <c r="H899" s="9" t="n">
        <f aca="false">+Outflows!H899+Fees!H899+'Ongoing Cash Flows'!H899+'Terminal Value'!H899</f>
        <v>8493.6949761447</v>
      </c>
      <c r="I899" s="9" t="n">
        <f aca="false">+Outflows!I899+Fees!I899+'Ongoing Cash Flows'!I899+'Terminal Value'!I899</f>
        <v>8342.66488974026</v>
      </c>
      <c r="J899" s="9" t="n">
        <f aca="false">+Outflows!J899+Fees!J899+'Ongoing Cash Flows'!J899+'Terminal Value'!J899</f>
        <v>8330.23068720527</v>
      </c>
      <c r="K899" s="9" t="n">
        <f aca="false">+Outflows!K899+Fees!K899+'Ongoing Cash Flows'!K899+'Terminal Value'!K899</f>
        <v>8321.08671028842</v>
      </c>
      <c r="L899" s="9" t="n">
        <f aca="false">+Outflows!L899+Fees!L899+'Ongoing Cash Flows'!L899+'Terminal Value'!L899</f>
        <v>8322.30275232486</v>
      </c>
      <c r="M899" s="9" t="n">
        <f aca="false">+Outflows!M899+Fees!M899+'Ongoing Cash Flows'!M899+'Terminal Value'!M899</f>
        <v>8294.3080759856</v>
      </c>
      <c r="N899" s="9" t="n">
        <f aca="false">+Outflows!N899+Fees!N899+'Ongoing Cash Flows'!N899+'Terminal Value'!N899</f>
        <v>8276.65001979295</v>
      </c>
      <c r="O899" s="9" t="n">
        <f aca="false">+Outflows!O899+Fees!O899+'Ongoing Cash Flows'!O899+'Terminal Value'!O899</f>
        <v>7950.53775885374</v>
      </c>
      <c r="P899" s="9" t="n">
        <f aca="false">+Outflows!P899+Fees!P899+'Ongoing Cash Flows'!P899+'Terminal Value'!P899</f>
        <v>7842.66753426713</v>
      </c>
      <c r="Q899" s="9" t="n">
        <f aca="false">+Outflows!Q899+Fees!Q899+'Ongoing Cash Flows'!Q899+'Terminal Value'!Q899</f>
        <v>7814.12271402614</v>
      </c>
      <c r="R899" s="9" t="n">
        <f aca="false">+Outflows!R899+Fees!R899+'Ongoing Cash Flows'!R899+'Terminal Value'!R899</f>
        <v>1080.65924978663</v>
      </c>
      <c r="S899" s="9" t="n">
        <f aca="false">+Outflows!S899+Fees!S899+'Ongoing Cash Flows'!S899+'Terminal Value'!S899</f>
        <v>0</v>
      </c>
      <c r="T899" s="9" t="n">
        <f aca="false">+Outflows!T899+Fees!T899+'Ongoing Cash Flows'!T899+'Terminal Value'!T899</f>
        <v>0</v>
      </c>
      <c r="U899" s="9" t="n">
        <f aca="false">+Outflows!U899+Fees!U899+'Ongoing Cash Flows'!U899+'Terminal Value'!U899</f>
        <v>0</v>
      </c>
      <c r="V899" s="9" t="n">
        <f aca="false">+Outflows!V899+Fees!V899+'Ongoing Cash Flows'!V899+'Terminal Value'!V899</f>
        <v>0</v>
      </c>
      <c r="W899" s="9" t="n">
        <f aca="false">+Outflows!W899+Fees!W899+'Ongoing Cash Flows'!W899+'Terminal Value'!W899</f>
        <v>0</v>
      </c>
      <c r="X899" s="9" t="n">
        <f aca="false">+Outflows!X899+Fees!X899+'Ongoing Cash Flows'!X899+'Terminal Value'!X899</f>
        <v>0</v>
      </c>
      <c r="Y899" s="9" t="n">
        <f aca="false">+Outflows!Y899+Fees!Y899+'Ongoing Cash Flows'!Y899+'Terminal Value'!Y899</f>
        <v>0</v>
      </c>
      <c r="Z899" s="9" t="n">
        <f aca="false">+Outflows!Z899+Fees!Z899+'Ongoing Cash Flows'!Z899+'Terminal Value'!Z899</f>
        <v>0</v>
      </c>
      <c r="AA899" s="9" t="n">
        <f aca="false">+Outflows!AA899+Fees!AA899+'Ongoing Cash Flows'!AA899+'Terminal Value'!AA899</f>
        <v>0</v>
      </c>
      <c r="AB899" s="9" t="n">
        <f aca="false">+Outflows!AB899+Fees!AB899+'Ongoing Cash Flows'!AB899+'Terminal Value'!AB899</f>
        <v>0</v>
      </c>
      <c r="AC899" s="9" t="n">
        <f aca="false">+Outflows!AC899+Fees!AC899+'Ongoing Cash Flows'!AC899+'Terminal Value'!AC899</f>
        <v>0</v>
      </c>
      <c r="AD899" s="9" t="n">
        <f aca="false">+Outflows!AD899+Fees!AD899+'Ongoing Cash Flows'!AD899+'Terminal Value'!AD899</f>
        <v>0</v>
      </c>
      <c r="AE899" s="9" t="n">
        <f aca="false">+Outflows!AE899+Fees!AE899+'Ongoing Cash Flows'!AE899+'Terminal Value'!AE899</f>
        <v>0</v>
      </c>
      <c r="AF899" s="9" t="n">
        <f aca="false">+Outflows!AF899+Fees!AF899+'Ongoing Cash Flows'!AF899+'Terminal Value'!AF899</f>
        <v>0</v>
      </c>
      <c r="AG899" s="9" t="n">
        <f aca="false">+Outflows!AG899+Fees!AG899+'Ongoing Cash Flows'!AG899+'Terminal Value'!AG899</f>
        <v>0</v>
      </c>
      <c r="AH899" s="9" t="n">
        <f aca="false">+Outflows!AH899+Fees!AH899+'Ongoing Cash Flows'!AH899+'Terminal Value'!AH899</f>
        <v>0</v>
      </c>
      <c r="AI899" s="9" t="n">
        <f aca="false">+Outflows!AI899+Fees!AI899+'Ongoing Cash Flows'!AI899+'Terminal Value'!AI899</f>
        <v>0</v>
      </c>
      <c r="AJ899" s="9" t="n">
        <f aca="false">+Outflows!AJ899+Fees!AJ899+'Ongoing Cash Flows'!AJ899+'Terminal Value'!AJ899</f>
        <v>0</v>
      </c>
      <c r="AK899" s="9"/>
      <c r="AL899" s="1"/>
      <c r="AM899" s="32"/>
      <c r="AN899" s="33" t="n">
        <f aca="false">IF(ISERROR(XIRR(B899:AJ899,IRRDates)),-1,XIRR(B899:AJ899,IRRDates))</f>
        <v>0.0581324021535268</v>
      </c>
      <c r="AO899" s="9" t="n">
        <f aca="false">SUMPRODUCT(B899:AJ899,PVRf)</f>
        <v>0</v>
      </c>
      <c r="AP899" s="9" t="n">
        <f aca="false">MIN(0,AO899-$AO$1004)^2</f>
        <v>0</v>
      </c>
      <c r="AQ899" s="9" t="n">
        <f aca="false">MAX(0,AO899-$AO$1004)^2</f>
        <v>0</v>
      </c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20"/>
      <c r="CM899" s="20"/>
      <c r="CN899" s="20"/>
      <c r="CO899" s="20"/>
      <c r="CP899" s="20"/>
    </row>
    <row r="900" customFormat="false" ht="11.25" hidden="false" customHeight="false" outlineLevel="0" collapsed="false">
      <c r="A900" s="1" t="n">
        <v>898</v>
      </c>
      <c r="B900" s="9" t="n">
        <f aca="false">+Outflows!B900+Fees!B900+'Ongoing Cash Flows'!B900+'Terminal Value'!B900</f>
        <v>-98387.2652433102</v>
      </c>
      <c r="C900" s="9" t="n">
        <f aca="false">+Outflows!C900+Fees!C900+'Ongoing Cash Flows'!C900+'Terminal Value'!C900</f>
        <v>14240.9872981351</v>
      </c>
      <c r="D900" s="9" t="n">
        <f aca="false">+Outflows!D900+Fees!D900+'Ongoing Cash Flows'!D900+'Terminal Value'!D900</f>
        <v>12283.2782374094</v>
      </c>
      <c r="E900" s="9" t="n">
        <f aca="false">+Outflows!E900+Fees!E900+'Ongoing Cash Flows'!E900+'Terminal Value'!E900</f>
        <v>10295.6245906434</v>
      </c>
      <c r="F900" s="9" t="n">
        <f aca="false">+Outflows!F900+Fees!F900+'Ongoing Cash Flows'!F900+'Terminal Value'!F900</f>
        <v>9875.57213509587</v>
      </c>
      <c r="G900" s="9" t="n">
        <f aca="false">+Outflows!G900+Fees!G900+'Ongoing Cash Flows'!G900+'Terminal Value'!G900</f>
        <v>9498.94425169283</v>
      </c>
      <c r="H900" s="9" t="n">
        <f aca="false">+Outflows!H900+Fees!H900+'Ongoing Cash Flows'!H900+'Terminal Value'!H900</f>
        <v>8594.64912233023</v>
      </c>
      <c r="I900" s="9" t="n">
        <f aca="false">+Outflows!I900+Fees!I900+'Ongoing Cash Flows'!I900+'Terminal Value'!I900</f>
        <v>8438.27154503635</v>
      </c>
      <c r="J900" s="9" t="n">
        <f aca="false">+Outflows!J900+Fees!J900+'Ongoing Cash Flows'!J900+'Terminal Value'!J900</f>
        <v>8425.83734250136</v>
      </c>
      <c r="K900" s="9" t="n">
        <f aca="false">+Outflows!K900+Fees!K900+'Ongoing Cash Flows'!K900+'Terminal Value'!K900</f>
        <v>8416.85541076298</v>
      </c>
      <c r="L900" s="9" t="n">
        <f aca="false">+Outflows!L900+Fees!L900+'Ongoing Cash Flows'!L900+'Terminal Value'!L900</f>
        <v>8417.90940762095</v>
      </c>
      <c r="M900" s="9" t="n">
        <f aca="false">+Outflows!M900+Fees!M900+'Ongoing Cash Flows'!M900+'Terminal Value'!M900</f>
        <v>8390.07677646016</v>
      </c>
      <c r="N900" s="9" t="n">
        <f aca="false">+Outflows!N900+Fees!N900+'Ongoing Cash Flows'!N900+'Terminal Value'!N900</f>
        <v>8372.25667508904</v>
      </c>
      <c r="O900" s="9" t="n">
        <f aca="false">+Outflows!O900+Fees!O900+'Ongoing Cash Flows'!O900+'Terminal Value'!O900</f>
        <v>8046.30645932829</v>
      </c>
      <c r="P900" s="9" t="n">
        <f aca="false">+Outflows!P900+Fees!P900+'Ongoing Cash Flows'!P900+'Terminal Value'!P900</f>
        <v>7938.27418956322</v>
      </c>
      <c r="Q900" s="9" t="n">
        <f aca="false">+Outflows!Q900+Fees!Q900+'Ongoing Cash Flows'!Q900+'Terminal Value'!Q900</f>
        <v>7909.8914145007</v>
      </c>
      <c r="R900" s="9" t="n">
        <f aca="false">+Outflows!R900+Fees!R900+'Ongoing Cash Flows'!R900+'Terminal Value'!R900</f>
        <v>1128.46257743467</v>
      </c>
      <c r="S900" s="9" t="n">
        <f aca="false">+Outflows!S900+Fees!S900+'Ongoing Cash Flows'!S900+'Terminal Value'!S900</f>
        <v>0</v>
      </c>
      <c r="T900" s="9" t="n">
        <f aca="false">+Outflows!T900+Fees!T900+'Ongoing Cash Flows'!T900+'Terminal Value'!T900</f>
        <v>0</v>
      </c>
      <c r="U900" s="9" t="n">
        <f aca="false">+Outflows!U900+Fees!U900+'Ongoing Cash Flows'!U900+'Terminal Value'!U900</f>
        <v>0</v>
      </c>
      <c r="V900" s="9" t="n">
        <f aca="false">+Outflows!V900+Fees!V900+'Ongoing Cash Flows'!V900+'Terminal Value'!V900</f>
        <v>0</v>
      </c>
      <c r="W900" s="9" t="n">
        <f aca="false">+Outflows!W900+Fees!W900+'Ongoing Cash Flows'!W900+'Terminal Value'!W900</f>
        <v>0</v>
      </c>
      <c r="X900" s="9" t="n">
        <f aca="false">+Outflows!X900+Fees!X900+'Ongoing Cash Flows'!X900+'Terminal Value'!X900</f>
        <v>0</v>
      </c>
      <c r="Y900" s="9" t="n">
        <f aca="false">+Outflows!Y900+Fees!Y900+'Ongoing Cash Flows'!Y900+'Terminal Value'!Y900</f>
        <v>0</v>
      </c>
      <c r="Z900" s="9" t="n">
        <f aca="false">+Outflows!Z900+Fees!Z900+'Ongoing Cash Flows'!Z900+'Terminal Value'!Z900</f>
        <v>0</v>
      </c>
      <c r="AA900" s="9" t="n">
        <f aca="false">+Outflows!AA900+Fees!AA900+'Ongoing Cash Flows'!AA900+'Terminal Value'!AA900</f>
        <v>0</v>
      </c>
      <c r="AB900" s="9" t="n">
        <f aca="false">+Outflows!AB900+Fees!AB900+'Ongoing Cash Flows'!AB900+'Terminal Value'!AB900</f>
        <v>0</v>
      </c>
      <c r="AC900" s="9" t="n">
        <f aca="false">+Outflows!AC900+Fees!AC900+'Ongoing Cash Flows'!AC900+'Terminal Value'!AC900</f>
        <v>0</v>
      </c>
      <c r="AD900" s="9" t="n">
        <f aca="false">+Outflows!AD900+Fees!AD900+'Ongoing Cash Flows'!AD900+'Terminal Value'!AD900</f>
        <v>0</v>
      </c>
      <c r="AE900" s="9" t="n">
        <f aca="false">+Outflows!AE900+Fees!AE900+'Ongoing Cash Flows'!AE900+'Terminal Value'!AE900</f>
        <v>0</v>
      </c>
      <c r="AF900" s="9" t="n">
        <f aca="false">+Outflows!AF900+Fees!AF900+'Ongoing Cash Flows'!AF900+'Terminal Value'!AF900</f>
        <v>0</v>
      </c>
      <c r="AG900" s="9" t="n">
        <f aca="false">+Outflows!AG900+Fees!AG900+'Ongoing Cash Flows'!AG900+'Terminal Value'!AG900</f>
        <v>0</v>
      </c>
      <c r="AH900" s="9" t="n">
        <f aca="false">+Outflows!AH900+Fees!AH900+'Ongoing Cash Flows'!AH900+'Terminal Value'!AH900</f>
        <v>0</v>
      </c>
      <c r="AI900" s="9" t="n">
        <f aca="false">+Outflows!AI900+Fees!AI900+'Ongoing Cash Flows'!AI900+'Terminal Value'!AI900</f>
        <v>0</v>
      </c>
      <c r="AJ900" s="9" t="n">
        <f aca="false">+Outflows!AJ900+Fees!AJ900+'Ongoing Cash Flows'!AJ900+'Terminal Value'!AJ900</f>
        <v>0</v>
      </c>
      <c r="AK900" s="9"/>
      <c r="AL900" s="1"/>
      <c r="AM900" s="32"/>
      <c r="AN900" s="33" t="n">
        <f aca="false">IF(ISERROR(XIRR(B900:AJ900,IRRDates)),-1,XIRR(B900:AJ900,IRRDates))</f>
        <v>0.0526804604798189</v>
      </c>
      <c r="AO900" s="9" t="n">
        <f aca="false">SUMPRODUCT(B900:AJ900,PVRf)</f>
        <v>0</v>
      </c>
      <c r="AP900" s="9" t="n">
        <f aca="false">MIN(0,AO900-$AO$1004)^2</f>
        <v>0</v>
      </c>
      <c r="AQ900" s="9" t="n">
        <f aca="false">MAX(0,AO900-$AO$1004)^2</f>
        <v>0</v>
      </c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20"/>
      <c r="CM900" s="20"/>
      <c r="CN900" s="20"/>
      <c r="CO900" s="20"/>
      <c r="CP900" s="20"/>
    </row>
    <row r="901" customFormat="false" ht="11.25" hidden="false" customHeight="false" outlineLevel="0" collapsed="false">
      <c r="A901" s="1" t="n">
        <v>899</v>
      </c>
      <c r="B901" s="9" t="n">
        <f aca="false">+Outflows!B901+Fees!B901+'Ongoing Cash Flows'!B901+'Terminal Value'!B901</f>
        <v>-88219.1153994385</v>
      </c>
      <c r="C901" s="9" t="n">
        <f aca="false">+Outflows!C901+Fees!C901+'Ongoing Cash Flows'!C901+'Terminal Value'!C901</f>
        <v>14083.3259790313</v>
      </c>
      <c r="D901" s="9" t="n">
        <f aca="false">+Outflows!D901+Fees!D901+'Ongoing Cash Flows'!D901+'Terminal Value'!D901</f>
        <v>11886.2998160608</v>
      </c>
      <c r="E901" s="9" t="n">
        <f aca="false">+Outflows!E901+Fees!E901+'Ongoing Cash Flows'!E901+'Terminal Value'!E901</f>
        <v>9943.37958076612</v>
      </c>
      <c r="F901" s="9" t="n">
        <f aca="false">+Outflows!F901+Fees!F901+'Ongoing Cash Flows'!F901+'Terminal Value'!F901</f>
        <v>9543.39471163054</v>
      </c>
      <c r="G901" s="9" t="n">
        <f aca="false">+Outflows!G901+Fees!G901+'Ongoing Cash Flows'!G901+'Terminal Value'!G901</f>
        <v>9278.75546317194</v>
      </c>
      <c r="H901" s="9" t="n">
        <f aca="false">+Outflows!H901+Fees!H901+'Ongoing Cash Flows'!H901+'Terminal Value'!H901</f>
        <v>8348.35375645601</v>
      </c>
      <c r="I901" s="9" t="n">
        <f aca="false">+Outflows!I901+Fees!I901+'Ongoing Cash Flows'!I901+'Terminal Value'!I901</f>
        <v>8205.02232213781</v>
      </c>
      <c r="J901" s="9" t="n">
        <f aca="false">+Outflows!J901+Fees!J901+'Ongoing Cash Flows'!J901+'Terminal Value'!J901</f>
        <v>8192.58811960282</v>
      </c>
      <c r="K901" s="9" t="n">
        <f aca="false">+Outflows!K901+Fees!K901+'Ongoing Cash Flows'!K901+'Terminal Value'!K901</f>
        <v>8183.21085019851</v>
      </c>
      <c r="L901" s="9" t="n">
        <f aca="false">+Outflows!L901+Fees!L901+'Ongoing Cash Flows'!L901+'Terminal Value'!L901</f>
        <v>8184.66018472241</v>
      </c>
      <c r="M901" s="9" t="n">
        <f aca="false">+Outflows!M901+Fees!M901+'Ongoing Cash Flows'!M901+'Terminal Value'!M901</f>
        <v>8156.43221589569</v>
      </c>
      <c r="N901" s="9" t="n">
        <f aca="false">+Outflows!N901+Fees!N901+'Ongoing Cash Flows'!N901+'Terminal Value'!N901</f>
        <v>8139.0074521905</v>
      </c>
      <c r="O901" s="9" t="n">
        <f aca="false">+Outflows!O901+Fees!O901+'Ongoing Cash Flows'!O901+'Terminal Value'!O901</f>
        <v>7812.66189876382</v>
      </c>
      <c r="P901" s="9" t="n">
        <f aca="false">+Outflows!P901+Fees!P901+'Ongoing Cash Flows'!P901+'Terminal Value'!P901</f>
        <v>7705.02496666468</v>
      </c>
      <c r="Q901" s="9" t="n">
        <f aca="false">+Outflows!Q901+Fees!Q901+'Ongoing Cash Flows'!Q901+'Terminal Value'!Q901</f>
        <v>7676.24685393623</v>
      </c>
      <c r="R901" s="9" t="n">
        <f aca="false">+Outflows!R901+Fees!R901+'Ongoing Cash Flows'!R901+'Terminal Value'!R901</f>
        <v>1011.8379659854</v>
      </c>
      <c r="S901" s="9" t="n">
        <f aca="false">+Outflows!S901+Fees!S901+'Ongoing Cash Flows'!S901+'Terminal Value'!S901</f>
        <v>0</v>
      </c>
      <c r="T901" s="9" t="n">
        <f aca="false">+Outflows!T901+Fees!T901+'Ongoing Cash Flows'!T901+'Terminal Value'!T901</f>
        <v>0</v>
      </c>
      <c r="U901" s="9" t="n">
        <f aca="false">+Outflows!U901+Fees!U901+'Ongoing Cash Flows'!U901+'Terminal Value'!U901</f>
        <v>0</v>
      </c>
      <c r="V901" s="9" t="n">
        <f aca="false">+Outflows!V901+Fees!V901+'Ongoing Cash Flows'!V901+'Terminal Value'!V901</f>
        <v>0</v>
      </c>
      <c r="W901" s="9" t="n">
        <f aca="false">+Outflows!W901+Fees!W901+'Ongoing Cash Flows'!W901+'Terminal Value'!W901</f>
        <v>0</v>
      </c>
      <c r="X901" s="9" t="n">
        <f aca="false">+Outflows!X901+Fees!X901+'Ongoing Cash Flows'!X901+'Terminal Value'!X901</f>
        <v>0</v>
      </c>
      <c r="Y901" s="9" t="n">
        <f aca="false">+Outflows!Y901+Fees!Y901+'Ongoing Cash Flows'!Y901+'Terminal Value'!Y901</f>
        <v>0</v>
      </c>
      <c r="Z901" s="9" t="n">
        <f aca="false">+Outflows!Z901+Fees!Z901+'Ongoing Cash Flows'!Z901+'Terminal Value'!Z901</f>
        <v>0</v>
      </c>
      <c r="AA901" s="9" t="n">
        <f aca="false">+Outflows!AA901+Fees!AA901+'Ongoing Cash Flows'!AA901+'Terminal Value'!AA901</f>
        <v>0</v>
      </c>
      <c r="AB901" s="9" t="n">
        <f aca="false">+Outflows!AB901+Fees!AB901+'Ongoing Cash Flows'!AB901+'Terminal Value'!AB901</f>
        <v>0</v>
      </c>
      <c r="AC901" s="9" t="n">
        <f aca="false">+Outflows!AC901+Fees!AC901+'Ongoing Cash Flows'!AC901+'Terminal Value'!AC901</f>
        <v>0</v>
      </c>
      <c r="AD901" s="9" t="n">
        <f aca="false">+Outflows!AD901+Fees!AD901+'Ongoing Cash Flows'!AD901+'Terminal Value'!AD901</f>
        <v>0</v>
      </c>
      <c r="AE901" s="9" t="n">
        <f aca="false">+Outflows!AE901+Fees!AE901+'Ongoing Cash Flows'!AE901+'Terminal Value'!AE901</f>
        <v>0</v>
      </c>
      <c r="AF901" s="9" t="n">
        <f aca="false">+Outflows!AF901+Fees!AF901+'Ongoing Cash Flows'!AF901+'Terminal Value'!AF901</f>
        <v>0</v>
      </c>
      <c r="AG901" s="9" t="n">
        <f aca="false">+Outflows!AG901+Fees!AG901+'Ongoing Cash Flows'!AG901+'Terminal Value'!AG901</f>
        <v>0</v>
      </c>
      <c r="AH901" s="9" t="n">
        <f aca="false">+Outflows!AH901+Fees!AH901+'Ongoing Cash Flows'!AH901+'Terminal Value'!AH901</f>
        <v>0</v>
      </c>
      <c r="AI901" s="9" t="n">
        <f aca="false">+Outflows!AI901+Fees!AI901+'Ongoing Cash Flows'!AI901+'Terminal Value'!AI901</f>
        <v>0</v>
      </c>
      <c r="AJ901" s="9" t="n">
        <f aca="false">+Outflows!AJ901+Fees!AJ901+'Ongoing Cash Flows'!AJ901+'Terminal Value'!AJ901</f>
        <v>0</v>
      </c>
      <c r="AK901" s="9"/>
      <c r="AL901" s="1"/>
      <c r="AM901" s="32"/>
      <c r="AN901" s="33" t="n">
        <f aca="false">IF(ISERROR(XIRR(B901:AJ901,IRRDates)),-1,XIRR(B901:AJ901,IRRDates))</f>
        <v>0.0664213975186087</v>
      </c>
      <c r="AO901" s="9" t="n">
        <f aca="false">SUMPRODUCT(B901:AJ901,PVRf)</f>
        <v>0</v>
      </c>
      <c r="AP901" s="9" t="n">
        <f aca="false">MIN(0,AO901-$AO$1004)^2</f>
        <v>0</v>
      </c>
      <c r="AQ901" s="9" t="n">
        <f aca="false">MAX(0,AO901-$AO$1004)^2</f>
        <v>0</v>
      </c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20"/>
      <c r="CM901" s="20"/>
      <c r="CN901" s="20"/>
      <c r="CO901" s="20"/>
      <c r="CP901" s="20"/>
    </row>
    <row r="902" customFormat="false" ht="11.25" hidden="false" customHeight="false" outlineLevel="0" collapsed="false">
      <c r="A902" s="1" t="n">
        <v>900</v>
      </c>
      <c r="B902" s="9" t="n">
        <f aca="false">+Outflows!B902+Fees!B902+'Ongoing Cash Flows'!B902+'Terminal Value'!B902</f>
        <v>-91017.8383781006</v>
      </c>
      <c r="C902" s="9" t="n">
        <f aca="false">+Outflows!C902+Fees!C902+'Ongoing Cash Flows'!C902+'Terminal Value'!C902</f>
        <v>14062.8221082042</v>
      </c>
      <c r="D902" s="9" t="n">
        <f aca="false">+Outflows!D902+Fees!D902+'Ongoing Cash Flows'!D902+'Terminal Value'!D902</f>
        <v>12028.1439801307</v>
      </c>
      <c r="E902" s="9" t="n">
        <f aca="false">+Outflows!E902+Fees!E902+'Ongoing Cash Flows'!E902+'Terminal Value'!E902</f>
        <v>10075.3682411684</v>
      </c>
      <c r="F902" s="9" t="n">
        <f aca="false">+Outflows!F902+Fees!F902+'Ongoing Cash Flows'!F902+'Terminal Value'!F902</f>
        <v>9630.44471547904</v>
      </c>
      <c r="G902" s="9" t="n">
        <f aca="false">+Outflows!G902+Fees!G902+'Ongoing Cash Flows'!G902+'Terminal Value'!G902</f>
        <v>9239.80789539325</v>
      </c>
      <c r="H902" s="9" t="n">
        <f aca="false">+Outflows!H902+Fees!H902+'Ongoing Cash Flows'!H902+'Terminal Value'!H902</f>
        <v>8416.14509613868</v>
      </c>
      <c r="I902" s="9" t="n">
        <f aca="false">+Outflows!I902+Fees!I902+'Ongoing Cash Flows'!I902+'Terminal Value'!I902</f>
        <v>8269.22278828994</v>
      </c>
      <c r="J902" s="9" t="n">
        <f aca="false">+Outflows!J902+Fees!J902+'Ongoing Cash Flows'!J902+'Terminal Value'!J902</f>
        <v>8256.78858575495</v>
      </c>
      <c r="K902" s="9" t="n">
        <f aca="false">+Outflows!K902+Fees!K902+'Ongoing Cash Flows'!K902+'Terminal Value'!K902</f>
        <v>8247.52013070005</v>
      </c>
      <c r="L902" s="9" t="n">
        <f aca="false">+Outflows!L902+Fees!L902+'Ongoing Cash Flows'!L902+'Terminal Value'!L902</f>
        <v>8248.86065087453</v>
      </c>
      <c r="M902" s="9" t="n">
        <f aca="false">+Outflows!M902+Fees!M902+'Ongoing Cash Flows'!M902+'Terminal Value'!M902</f>
        <v>8220.74149639722</v>
      </c>
      <c r="N902" s="9" t="n">
        <f aca="false">+Outflows!N902+Fees!N902+'Ongoing Cash Flows'!N902+'Terminal Value'!N902</f>
        <v>8203.20791834263</v>
      </c>
      <c r="O902" s="9" t="n">
        <f aca="false">+Outflows!O902+Fees!O902+'Ongoing Cash Flows'!O902+'Terminal Value'!O902</f>
        <v>7876.97117926536</v>
      </c>
      <c r="P902" s="9" t="n">
        <f aca="false">+Outflows!P902+Fees!P902+'Ongoing Cash Flows'!P902+'Terminal Value'!P902</f>
        <v>7769.22543281681</v>
      </c>
      <c r="Q902" s="9" t="n">
        <f aca="false">+Outflows!Q902+Fees!Q902+'Ongoing Cash Flows'!Q902+'Terminal Value'!Q902</f>
        <v>7740.55613443776</v>
      </c>
      <c r="R902" s="9" t="n">
        <f aca="false">+Outflows!R902+Fees!R902+'Ongoing Cash Flows'!R902+'Terminal Value'!R902</f>
        <v>1043.93819906146</v>
      </c>
      <c r="S902" s="9" t="n">
        <f aca="false">+Outflows!S902+Fees!S902+'Ongoing Cash Flows'!S902+'Terminal Value'!S902</f>
        <v>0</v>
      </c>
      <c r="T902" s="9" t="n">
        <f aca="false">+Outflows!T902+Fees!T902+'Ongoing Cash Flows'!T902+'Terminal Value'!T902</f>
        <v>0</v>
      </c>
      <c r="U902" s="9" t="n">
        <f aca="false">+Outflows!U902+Fees!U902+'Ongoing Cash Flows'!U902+'Terminal Value'!U902</f>
        <v>0</v>
      </c>
      <c r="V902" s="9" t="n">
        <f aca="false">+Outflows!V902+Fees!V902+'Ongoing Cash Flows'!V902+'Terminal Value'!V902</f>
        <v>0</v>
      </c>
      <c r="W902" s="9" t="n">
        <f aca="false">+Outflows!W902+Fees!W902+'Ongoing Cash Flows'!W902+'Terminal Value'!W902</f>
        <v>0</v>
      </c>
      <c r="X902" s="9" t="n">
        <f aca="false">+Outflows!X902+Fees!X902+'Ongoing Cash Flows'!X902+'Terminal Value'!X902</f>
        <v>0</v>
      </c>
      <c r="Y902" s="9" t="n">
        <f aca="false">+Outflows!Y902+Fees!Y902+'Ongoing Cash Flows'!Y902+'Terminal Value'!Y902</f>
        <v>0</v>
      </c>
      <c r="Z902" s="9" t="n">
        <f aca="false">+Outflows!Z902+Fees!Z902+'Ongoing Cash Flows'!Z902+'Terminal Value'!Z902</f>
        <v>0</v>
      </c>
      <c r="AA902" s="9" t="n">
        <f aca="false">+Outflows!AA902+Fees!AA902+'Ongoing Cash Flows'!AA902+'Terminal Value'!AA902</f>
        <v>0</v>
      </c>
      <c r="AB902" s="9" t="n">
        <f aca="false">+Outflows!AB902+Fees!AB902+'Ongoing Cash Flows'!AB902+'Terminal Value'!AB902</f>
        <v>0</v>
      </c>
      <c r="AC902" s="9" t="n">
        <f aca="false">+Outflows!AC902+Fees!AC902+'Ongoing Cash Flows'!AC902+'Terminal Value'!AC902</f>
        <v>0</v>
      </c>
      <c r="AD902" s="9" t="n">
        <f aca="false">+Outflows!AD902+Fees!AD902+'Ongoing Cash Flows'!AD902+'Terminal Value'!AD902</f>
        <v>0</v>
      </c>
      <c r="AE902" s="9" t="n">
        <f aca="false">+Outflows!AE902+Fees!AE902+'Ongoing Cash Flows'!AE902+'Terminal Value'!AE902</f>
        <v>0</v>
      </c>
      <c r="AF902" s="9" t="n">
        <f aca="false">+Outflows!AF902+Fees!AF902+'Ongoing Cash Flows'!AF902+'Terminal Value'!AF902</f>
        <v>0</v>
      </c>
      <c r="AG902" s="9" t="n">
        <f aca="false">+Outflows!AG902+Fees!AG902+'Ongoing Cash Flows'!AG902+'Terminal Value'!AG902</f>
        <v>0</v>
      </c>
      <c r="AH902" s="9" t="n">
        <f aca="false">+Outflows!AH902+Fees!AH902+'Ongoing Cash Flows'!AH902+'Terminal Value'!AH902</f>
        <v>0</v>
      </c>
      <c r="AI902" s="9" t="n">
        <f aca="false">+Outflows!AI902+Fees!AI902+'Ongoing Cash Flows'!AI902+'Terminal Value'!AI902</f>
        <v>0</v>
      </c>
      <c r="AJ902" s="9" t="n">
        <f aca="false">+Outflows!AJ902+Fees!AJ902+'Ongoing Cash Flows'!AJ902+'Terminal Value'!AJ902</f>
        <v>0</v>
      </c>
      <c r="AK902" s="9"/>
      <c r="AL902" s="1"/>
      <c r="AM902" s="32"/>
      <c r="AN902" s="33" t="n">
        <f aca="false">IF(ISERROR(XIRR(B902:AJ902,IRRDates)),-1,XIRR(B902:AJ902,IRRDates))</f>
        <v>0.0622218045897181</v>
      </c>
      <c r="AO902" s="9" t="n">
        <f aca="false">SUMPRODUCT(B902:AJ902,PVRf)</f>
        <v>0</v>
      </c>
      <c r="AP902" s="9" t="n">
        <f aca="false">MIN(0,AO902-$AO$1004)^2</f>
        <v>0</v>
      </c>
      <c r="AQ902" s="9" t="n">
        <f aca="false">MAX(0,AO902-$AO$1004)^2</f>
        <v>0</v>
      </c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20"/>
      <c r="CM902" s="20"/>
      <c r="CN902" s="20"/>
      <c r="CO902" s="20"/>
      <c r="CP902" s="20"/>
    </row>
    <row r="903" customFormat="false" ht="11.25" hidden="false" customHeight="false" outlineLevel="0" collapsed="false">
      <c r="A903" s="1" t="n">
        <v>901</v>
      </c>
      <c r="B903" s="9" t="n">
        <f aca="false">+Outflows!B903+Fees!B903+'Ongoing Cash Flows'!B903+'Terminal Value'!B903</f>
        <v>-89456.78083103</v>
      </c>
      <c r="C903" s="9" t="n">
        <f aca="false">+Outflows!C903+Fees!C903+'Ongoing Cash Flows'!C903+'Terminal Value'!C903</f>
        <v>14040.5621101934</v>
      </c>
      <c r="D903" s="9" t="n">
        <f aca="false">+Outflows!D903+Fees!D903+'Ongoing Cash Flows'!D903+'Terminal Value'!D903</f>
        <v>11944.870727189</v>
      </c>
      <c r="E903" s="9" t="n">
        <f aca="false">+Outflows!E903+Fees!E903+'Ongoing Cash Flows'!E903+'Terminal Value'!E903</f>
        <v>9989.7439665178</v>
      </c>
      <c r="F903" s="9" t="n">
        <f aca="false">+Outflows!F903+Fees!F903+'Ongoing Cash Flows'!F903+'Terminal Value'!F903</f>
        <v>9548.31200074093</v>
      </c>
      <c r="G903" s="9" t="n">
        <f aca="false">+Outflows!G903+Fees!G903+'Ongoing Cash Flows'!G903+'Terminal Value'!G903</f>
        <v>9400.1305284837</v>
      </c>
      <c r="H903" s="9" t="n">
        <f aca="false">+Outflows!H903+Fees!H903+'Ongoing Cash Flows'!H903+'Terminal Value'!H903</f>
        <v>8378.33278557973</v>
      </c>
      <c r="I903" s="9" t="n">
        <f aca="false">+Outflows!I903+Fees!I903+'Ongoing Cash Flows'!I903+'Terminal Value'!I903</f>
        <v>8233.41337700617</v>
      </c>
      <c r="J903" s="9" t="n">
        <f aca="false">+Outflows!J903+Fees!J903+'Ongoing Cash Flows'!J903+'Terminal Value'!J903</f>
        <v>8220.97917447118</v>
      </c>
      <c r="K903" s="9" t="n">
        <f aca="false">+Outflows!K903+Fees!K903+'Ongoing Cash Flows'!K903+'Terminal Value'!K903</f>
        <v>8211.65002549885</v>
      </c>
      <c r="L903" s="9" t="n">
        <f aca="false">+Outflows!L903+Fees!L903+'Ongoing Cash Flows'!L903+'Terminal Value'!L903</f>
        <v>8213.05123959077</v>
      </c>
      <c r="M903" s="9" t="n">
        <f aca="false">+Outflows!M903+Fees!M903+'Ongoing Cash Flows'!M903+'Terminal Value'!M903</f>
        <v>8184.87139119603</v>
      </c>
      <c r="N903" s="9" t="n">
        <f aca="false">+Outflows!N903+Fees!N903+'Ongoing Cash Flows'!N903+'Terminal Value'!N903</f>
        <v>8167.39850705887</v>
      </c>
      <c r="O903" s="9" t="n">
        <f aca="false">+Outflows!O903+Fees!O903+'Ongoing Cash Flows'!O903+'Terminal Value'!O903</f>
        <v>7841.10107406417</v>
      </c>
      <c r="P903" s="9" t="n">
        <f aca="false">+Outflows!P903+Fees!P903+'Ongoing Cash Flows'!P903+'Terminal Value'!P903</f>
        <v>7733.41602153305</v>
      </c>
      <c r="Q903" s="9" t="n">
        <f aca="false">+Outflows!Q903+Fees!Q903+'Ongoing Cash Flows'!Q903+'Terminal Value'!Q903</f>
        <v>7704.68602923657</v>
      </c>
      <c r="R903" s="9" t="n">
        <f aca="false">+Outflows!R903+Fees!R903+'Ongoing Cash Flows'!R903+'Terminal Value'!R903</f>
        <v>1026.03349341958</v>
      </c>
      <c r="S903" s="9" t="n">
        <f aca="false">+Outflows!S903+Fees!S903+'Ongoing Cash Flows'!S903+'Terminal Value'!S903</f>
        <v>0</v>
      </c>
      <c r="T903" s="9" t="n">
        <f aca="false">+Outflows!T903+Fees!T903+'Ongoing Cash Flows'!T903+'Terminal Value'!T903</f>
        <v>0</v>
      </c>
      <c r="U903" s="9" t="n">
        <f aca="false">+Outflows!U903+Fees!U903+'Ongoing Cash Flows'!U903+'Terminal Value'!U903</f>
        <v>0</v>
      </c>
      <c r="V903" s="9" t="n">
        <f aca="false">+Outflows!V903+Fees!V903+'Ongoing Cash Flows'!V903+'Terminal Value'!V903</f>
        <v>0</v>
      </c>
      <c r="W903" s="9" t="n">
        <f aca="false">+Outflows!W903+Fees!W903+'Ongoing Cash Flows'!W903+'Terminal Value'!W903</f>
        <v>0</v>
      </c>
      <c r="X903" s="9" t="n">
        <f aca="false">+Outflows!X903+Fees!X903+'Ongoing Cash Flows'!X903+'Terminal Value'!X903</f>
        <v>0</v>
      </c>
      <c r="Y903" s="9" t="n">
        <f aca="false">+Outflows!Y903+Fees!Y903+'Ongoing Cash Flows'!Y903+'Terminal Value'!Y903</f>
        <v>0</v>
      </c>
      <c r="Z903" s="9" t="n">
        <f aca="false">+Outflows!Z903+Fees!Z903+'Ongoing Cash Flows'!Z903+'Terminal Value'!Z903</f>
        <v>0</v>
      </c>
      <c r="AA903" s="9" t="n">
        <f aca="false">+Outflows!AA903+Fees!AA903+'Ongoing Cash Flows'!AA903+'Terminal Value'!AA903</f>
        <v>0</v>
      </c>
      <c r="AB903" s="9" t="n">
        <f aca="false">+Outflows!AB903+Fees!AB903+'Ongoing Cash Flows'!AB903+'Terminal Value'!AB903</f>
        <v>0</v>
      </c>
      <c r="AC903" s="9" t="n">
        <f aca="false">+Outflows!AC903+Fees!AC903+'Ongoing Cash Flows'!AC903+'Terminal Value'!AC903</f>
        <v>0</v>
      </c>
      <c r="AD903" s="9" t="n">
        <f aca="false">+Outflows!AD903+Fees!AD903+'Ongoing Cash Flows'!AD903+'Terminal Value'!AD903</f>
        <v>0</v>
      </c>
      <c r="AE903" s="9" t="n">
        <f aca="false">+Outflows!AE903+Fees!AE903+'Ongoing Cash Flows'!AE903+'Terminal Value'!AE903</f>
        <v>0</v>
      </c>
      <c r="AF903" s="9" t="n">
        <f aca="false">+Outflows!AF903+Fees!AF903+'Ongoing Cash Flows'!AF903+'Terminal Value'!AF903</f>
        <v>0</v>
      </c>
      <c r="AG903" s="9" t="n">
        <f aca="false">+Outflows!AG903+Fees!AG903+'Ongoing Cash Flows'!AG903+'Terminal Value'!AG903</f>
        <v>0</v>
      </c>
      <c r="AH903" s="9" t="n">
        <f aca="false">+Outflows!AH903+Fees!AH903+'Ongoing Cash Flows'!AH903+'Terminal Value'!AH903</f>
        <v>0</v>
      </c>
      <c r="AI903" s="9" t="n">
        <f aca="false">+Outflows!AI903+Fees!AI903+'Ongoing Cash Flows'!AI903+'Terminal Value'!AI903</f>
        <v>0</v>
      </c>
      <c r="AJ903" s="9" t="n">
        <f aca="false">+Outflows!AJ903+Fees!AJ903+'Ongoing Cash Flows'!AJ903+'Terminal Value'!AJ903</f>
        <v>0</v>
      </c>
      <c r="AK903" s="9"/>
      <c r="AL903" s="1"/>
      <c r="AM903" s="32"/>
      <c r="AN903" s="33" t="n">
        <f aca="false">IF(ISERROR(XIRR(B903:AJ903,IRRDates)),-1,XIRR(B903:AJ903,IRRDates))</f>
        <v>0.0645929622697028</v>
      </c>
      <c r="AO903" s="9" t="n">
        <f aca="false">SUMPRODUCT(B903:AJ903,PVRf)</f>
        <v>0</v>
      </c>
      <c r="AP903" s="9" t="n">
        <f aca="false">MIN(0,AO903-$AO$1004)^2</f>
        <v>0</v>
      </c>
      <c r="AQ903" s="9" t="n">
        <f aca="false">MAX(0,AO903-$AO$1004)^2</f>
        <v>0</v>
      </c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20"/>
      <c r="CM903" s="20"/>
      <c r="CN903" s="20"/>
      <c r="CO903" s="20"/>
      <c r="CP903" s="20"/>
    </row>
    <row r="904" customFormat="false" ht="11.25" hidden="false" customHeight="false" outlineLevel="0" collapsed="false">
      <c r="A904" s="1" t="n">
        <v>902</v>
      </c>
      <c r="B904" s="9" t="n">
        <f aca="false">+Outflows!B904+Fees!B904+'Ongoing Cash Flows'!B904+'Terminal Value'!B904</f>
        <v>-90834.8302692058</v>
      </c>
      <c r="C904" s="9" t="n">
        <f aca="false">+Outflows!C904+Fees!C904+'Ongoing Cash Flows'!C904+'Terminal Value'!C904</f>
        <v>14066.3944082197</v>
      </c>
      <c r="D904" s="9" t="n">
        <f aca="false">+Outflows!D904+Fees!D904+'Ongoing Cash Flows'!D904+'Terminal Value'!D904</f>
        <v>12002.9482782797</v>
      </c>
      <c r="E904" s="9" t="n">
        <f aca="false">+Outflows!E904+Fees!E904+'Ongoing Cash Flows'!E904+'Terminal Value'!E904</f>
        <v>9895.78983293362</v>
      </c>
      <c r="F904" s="9" t="n">
        <f aca="false">+Outflows!F904+Fees!F904+'Ongoing Cash Flows'!F904+'Terminal Value'!F904</f>
        <v>9554.08151457124</v>
      </c>
      <c r="G904" s="9" t="n">
        <f aca="false">+Outflows!G904+Fees!G904+'Ongoing Cash Flows'!G904+'Terminal Value'!G904</f>
        <v>9391.53993246121</v>
      </c>
      <c r="H904" s="9" t="n">
        <f aca="false">+Outflows!H904+Fees!H904+'Ongoing Cash Flows'!H904+'Terminal Value'!H904</f>
        <v>8411.71222980308</v>
      </c>
      <c r="I904" s="9" t="n">
        <f aca="false">+Outflows!I904+Fees!I904+'Ongoing Cash Flows'!I904+'Terminal Value'!I904</f>
        <v>8265.02472867837</v>
      </c>
      <c r="J904" s="9" t="n">
        <f aca="false">+Outflows!J904+Fees!J904+'Ongoing Cash Flows'!J904+'Terminal Value'!J904</f>
        <v>8252.59052614338</v>
      </c>
      <c r="K904" s="9" t="n">
        <f aca="false">+Outflows!K904+Fees!K904+'Ongoing Cash Flows'!K904+'Terminal Value'!K904</f>
        <v>8243.31495573321</v>
      </c>
      <c r="L904" s="9" t="n">
        <f aca="false">+Outflows!L904+Fees!L904+'Ongoing Cash Flows'!L904+'Terminal Value'!L904</f>
        <v>8244.66259126298</v>
      </c>
      <c r="M904" s="9" t="n">
        <f aca="false">+Outflows!M904+Fees!M904+'Ongoing Cash Flows'!M904+'Terminal Value'!M904</f>
        <v>8216.53632143039</v>
      </c>
      <c r="N904" s="9" t="n">
        <f aca="false">+Outflows!N904+Fees!N904+'Ongoing Cash Flows'!N904+'Terminal Value'!N904</f>
        <v>8199.00985873107</v>
      </c>
      <c r="O904" s="9" t="n">
        <f aca="false">+Outflows!O904+Fees!O904+'Ongoing Cash Flows'!O904+'Terminal Value'!O904</f>
        <v>7872.76600429853</v>
      </c>
      <c r="P904" s="9" t="n">
        <f aca="false">+Outflows!P904+Fees!P904+'Ongoing Cash Flows'!P904+'Terminal Value'!P904</f>
        <v>7765.02737320525</v>
      </c>
      <c r="Q904" s="9" t="n">
        <f aca="false">+Outflows!Q904+Fees!Q904+'Ongoing Cash Flows'!Q904+'Terminal Value'!Q904</f>
        <v>7736.35095947093</v>
      </c>
      <c r="R904" s="9" t="n">
        <f aca="false">+Outflows!R904+Fees!R904+'Ongoing Cash Flows'!R904+'Terminal Value'!R904</f>
        <v>1041.83916925568</v>
      </c>
      <c r="S904" s="9" t="n">
        <f aca="false">+Outflows!S904+Fees!S904+'Ongoing Cash Flows'!S904+'Terminal Value'!S904</f>
        <v>0</v>
      </c>
      <c r="T904" s="9" t="n">
        <f aca="false">+Outflows!T904+Fees!T904+'Ongoing Cash Flows'!T904+'Terminal Value'!T904</f>
        <v>0</v>
      </c>
      <c r="U904" s="9" t="n">
        <f aca="false">+Outflows!U904+Fees!U904+'Ongoing Cash Flows'!U904+'Terminal Value'!U904</f>
        <v>0</v>
      </c>
      <c r="V904" s="9" t="n">
        <f aca="false">+Outflows!V904+Fees!V904+'Ongoing Cash Flows'!V904+'Terminal Value'!V904</f>
        <v>0</v>
      </c>
      <c r="W904" s="9" t="n">
        <f aca="false">+Outflows!W904+Fees!W904+'Ongoing Cash Flows'!W904+'Terminal Value'!W904</f>
        <v>0</v>
      </c>
      <c r="X904" s="9" t="n">
        <f aca="false">+Outflows!X904+Fees!X904+'Ongoing Cash Flows'!X904+'Terminal Value'!X904</f>
        <v>0</v>
      </c>
      <c r="Y904" s="9" t="n">
        <f aca="false">+Outflows!Y904+Fees!Y904+'Ongoing Cash Flows'!Y904+'Terminal Value'!Y904</f>
        <v>0</v>
      </c>
      <c r="Z904" s="9" t="n">
        <f aca="false">+Outflows!Z904+Fees!Z904+'Ongoing Cash Flows'!Z904+'Terminal Value'!Z904</f>
        <v>0</v>
      </c>
      <c r="AA904" s="9" t="n">
        <f aca="false">+Outflows!AA904+Fees!AA904+'Ongoing Cash Flows'!AA904+'Terminal Value'!AA904</f>
        <v>0</v>
      </c>
      <c r="AB904" s="9" t="n">
        <f aca="false">+Outflows!AB904+Fees!AB904+'Ongoing Cash Flows'!AB904+'Terminal Value'!AB904</f>
        <v>0</v>
      </c>
      <c r="AC904" s="9" t="n">
        <f aca="false">+Outflows!AC904+Fees!AC904+'Ongoing Cash Flows'!AC904+'Terminal Value'!AC904</f>
        <v>0</v>
      </c>
      <c r="AD904" s="9" t="n">
        <f aca="false">+Outflows!AD904+Fees!AD904+'Ongoing Cash Flows'!AD904+'Terminal Value'!AD904</f>
        <v>0</v>
      </c>
      <c r="AE904" s="9" t="n">
        <f aca="false">+Outflows!AE904+Fees!AE904+'Ongoing Cash Flows'!AE904+'Terminal Value'!AE904</f>
        <v>0</v>
      </c>
      <c r="AF904" s="9" t="n">
        <f aca="false">+Outflows!AF904+Fees!AF904+'Ongoing Cash Flows'!AF904+'Terminal Value'!AF904</f>
        <v>0</v>
      </c>
      <c r="AG904" s="9" t="n">
        <f aca="false">+Outflows!AG904+Fees!AG904+'Ongoing Cash Flows'!AG904+'Terminal Value'!AG904</f>
        <v>0</v>
      </c>
      <c r="AH904" s="9" t="n">
        <f aca="false">+Outflows!AH904+Fees!AH904+'Ongoing Cash Flows'!AH904+'Terminal Value'!AH904</f>
        <v>0</v>
      </c>
      <c r="AI904" s="9" t="n">
        <f aca="false">+Outflows!AI904+Fees!AI904+'Ongoing Cash Flows'!AI904+'Terminal Value'!AI904</f>
        <v>0</v>
      </c>
      <c r="AJ904" s="9" t="n">
        <f aca="false">+Outflows!AJ904+Fees!AJ904+'Ongoing Cash Flows'!AJ904+'Terminal Value'!AJ904</f>
        <v>0</v>
      </c>
      <c r="AK904" s="9"/>
      <c r="AL904" s="1"/>
      <c r="AM904" s="32"/>
      <c r="AN904" s="33" t="n">
        <f aca="false">IF(ISERROR(XIRR(B904:AJ904,IRRDates)),-1,XIRR(B904:AJ904,IRRDates))</f>
        <v>0.062302144019911</v>
      </c>
      <c r="AO904" s="9" t="n">
        <f aca="false">SUMPRODUCT(B904:AJ904,PVRf)</f>
        <v>0</v>
      </c>
      <c r="AP904" s="9" t="n">
        <f aca="false">MIN(0,AO904-$AO$1004)^2</f>
        <v>0</v>
      </c>
      <c r="AQ904" s="9" t="n">
        <f aca="false">MAX(0,AO904-$AO$1004)^2</f>
        <v>0</v>
      </c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20"/>
      <c r="CM904" s="20"/>
      <c r="CN904" s="20"/>
      <c r="CO904" s="20"/>
      <c r="CP904" s="20"/>
    </row>
    <row r="905" customFormat="false" ht="11.25" hidden="false" customHeight="false" outlineLevel="0" collapsed="false">
      <c r="A905" s="1" t="n">
        <v>903</v>
      </c>
      <c r="B905" s="9" t="n">
        <f aca="false">+Outflows!B905+Fees!B905+'Ongoing Cash Flows'!B905+'Terminal Value'!B905</f>
        <v>-85378.7997504505</v>
      </c>
      <c r="C905" s="9" t="n">
        <f aca="false">+Outflows!C905+Fees!C905+'Ongoing Cash Flows'!C905+'Terminal Value'!C905</f>
        <v>13949.9437673503</v>
      </c>
      <c r="D905" s="9" t="n">
        <f aca="false">+Outflows!D905+Fees!D905+'Ongoing Cash Flows'!D905+'Terminal Value'!D905</f>
        <v>11805.1169653186</v>
      </c>
      <c r="E905" s="9" t="n">
        <f aca="false">+Outflows!E905+Fees!E905+'Ongoing Cash Flows'!E905+'Terminal Value'!E905</f>
        <v>9952.16979662747</v>
      </c>
      <c r="F905" s="9" t="n">
        <f aca="false">+Outflows!F905+Fees!F905+'Ongoing Cash Flows'!F905+'Terminal Value'!F905</f>
        <v>9451.64628227689</v>
      </c>
      <c r="G905" s="9" t="n">
        <f aca="false">+Outflows!G905+Fees!G905+'Ongoing Cash Flows'!G905+'Terminal Value'!G905</f>
        <v>9248.29644859897</v>
      </c>
      <c r="H905" s="9" t="n">
        <f aca="false">+Outflows!H905+Fees!H905+'Ongoing Cash Flows'!H905+'Terminal Value'!H905</f>
        <v>8279.55494913047</v>
      </c>
      <c r="I905" s="9" t="n">
        <f aca="false">+Outflows!I905+Fees!I905+'Ongoing Cash Flows'!I905+'Terminal Value'!I905</f>
        <v>8139.86775340254</v>
      </c>
      <c r="J905" s="9" t="n">
        <f aca="false">+Outflows!J905+Fees!J905+'Ongoing Cash Flows'!J905+'Terminal Value'!J905</f>
        <v>8127.43355086755</v>
      </c>
      <c r="K905" s="9" t="n">
        <f aca="false">+Outflows!K905+Fees!K905+'Ongoing Cash Flows'!K905+'Terminal Value'!K905</f>
        <v>8117.94584999081</v>
      </c>
      <c r="L905" s="9" t="n">
        <f aca="false">+Outflows!L905+Fees!L905+'Ongoing Cash Flows'!L905+'Terminal Value'!L905</f>
        <v>8119.50561598714</v>
      </c>
      <c r="M905" s="9" t="n">
        <f aca="false">+Outflows!M905+Fees!M905+'Ongoing Cash Flows'!M905+'Terminal Value'!M905</f>
        <v>8091.16721568799</v>
      </c>
      <c r="N905" s="9" t="n">
        <f aca="false">+Outflows!N905+Fees!N905+'Ongoing Cash Flows'!N905+'Terminal Value'!N905</f>
        <v>8073.85288345524</v>
      </c>
      <c r="O905" s="9" t="n">
        <f aca="false">+Outflows!O905+Fees!O905+'Ongoing Cash Flows'!O905+'Terminal Value'!O905</f>
        <v>7747.39689855612</v>
      </c>
      <c r="P905" s="9" t="n">
        <f aca="false">+Outflows!P905+Fees!P905+'Ongoing Cash Flows'!P905+'Terminal Value'!P905</f>
        <v>7639.87039792941</v>
      </c>
      <c r="Q905" s="9" t="n">
        <f aca="false">+Outflows!Q905+Fees!Q905+'Ongoing Cash Flows'!Q905+'Terminal Value'!Q905</f>
        <v>7610.98185372853</v>
      </c>
      <c r="R905" s="9" t="n">
        <f aca="false">+Outflows!R905+Fees!R905+'Ongoing Cash Flows'!R905+'Terminal Value'!R905</f>
        <v>979.260681617766</v>
      </c>
      <c r="S905" s="9" t="n">
        <f aca="false">+Outflows!S905+Fees!S905+'Ongoing Cash Flows'!S905+'Terminal Value'!S905</f>
        <v>0</v>
      </c>
      <c r="T905" s="9" t="n">
        <f aca="false">+Outflows!T905+Fees!T905+'Ongoing Cash Flows'!T905+'Terminal Value'!T905</f>
        <v>0</v>
      </c>
      <c r="U905" s="9" t="n">
        <f aca="false">+Outflows!U905+Fees!U905+'Ongoing Cash Flows'!U905+'Terminal Value'!U905</f>
        <v>0</v>
      </c>
      <c r="V905" s="9" t="n">
        <f aca="false">+Outflows!V905+Fees!V905+'Ongoing Cash Flows'!V905+'Terminal Value'!V905</f>
        <v>0</v>
      </c>
      <c r="W905" s="9" t="n">
        <f aca="false">+Outflows!W905+Fees!W905+'Ongoing Cash Flows'!W905+'Terminal Value'!W905</f>
        <v>0</v>
      </c>
      <c r="X905" s="9" t="n">
        <f aca="false">+Outflows!X905+Fees!X905+'Ongoing Cash Flows'!X905+'Terminal Value'!X905</f>
        <v>0</v>
      </c>
      <c r="Y905" s="9" t="n">
        <f aca="false">+Outflows!Y905+Fees!Y905+'Ongoing Cash Flows'!Y905+'Terminal Value'!Y905</f>
        <v>0</v>
      </c>
      <c r="Z905" s="9" t="n">
        <f aca="false">+Outflows!Z905+Fees!Z905+'Ongoing Cash Flows'!Z905+'Terminal Value'!Z905</f>
        <v>0</v>
      </c>
      <c r="AA905" s="9" t="n">
        <f aca="false">+Outflows!AA905+Fees!AA905+'Ongoing Cash Flows'!AA905+'Terminal Value'!AA905</f>
        <v>0</v>
      </c>
      <c r="AB905" s="9" t="n">
        <f aca="false">+Outflows!AB905+Fees!AB905+'Ongoing Cash Flows'!AB905+'Terminal Value'!AB905</f>
        <v>0</v>
      </c>
      <c r="AC905" s="9" t="n">
        <f aca="false">+Outflows!AC905+Fees!AC905+'Ongoing Cash Flows'!AC905+'Terminal Value'!AC905</f>
        <v>0</v>
      </c>
      <c r="AD905" s="9" t="n">
        <f aca="false">+Outflows!AD905+Fees!AD905+'Ongoing Cash Flows'!AD905+'Terminal Value'!AD905</f>
        <v>0</v>
      </c>
      <c r="AE905" s="9" t="n">
        <f aca="false">+Outflows!AE905+Fees!AE905+'Ongoing Cash Flows'!AE905+'Terminal Value'!AE905</f>
        <v>0</v>
      </c>
      <c r="AF905" s="9" t="n">
        <f aca="false">+Outflows!AF905+Fees!AF905+'Ongoing Cash Flows'!AF905+'Terminal Value'!AF905</f>
        <v>0</v>
      </c>
      <c r="AG905" s="9" t="n">
        <f aca="false">+Outflows!AG905+Fees!AG905+'Ongoing Cash Flows'!AG905+'Terminal Value'!AG905</f>
        <v>0</v>
      </c>
      <c r="AH905" s="9" t="n">
        <f aca="false">+Outflows!AH905+Fees!AH905+'Ongoing Cash Flows'!AH905+'Terminal Value'!AH905</f>
        <v>0</v>
      </c>
      <c r="AI905" s="9" t="n">
        <f aca="false">+Outflows!AI905+Fees!AI905+'Ongoing Cash Flows'!AI905+'Terminal Value'!AI905</f>
        <v>0</v>
      </c>
      <c r="AJ905" s="9" t="n">
        <f aca="false">+Outflows!AJ905+Fees!AJ905+'Ongoing Cash Flows'!AJ905+'Terminal Value'!AJ905</f>
        <v>0</v>
      </c>
      <c r="AK905" s="9"/>
      <c r="AL905" s="1"/>
      <c r="AM905" s="32"/>
      <c r="AN905" s="33" t="n">
        <f aca="false">IF(ISERROR(XIRR(B905:AJ905,IRRDates)),-1,XIRR(B905:AJ905,IRRDates))</f>
        <v>0.0708809379811442</v>
      </c>
      <c r="AO905" s="9" t="n">
        <f aca="false">SUMPRODUCT(B905:AJ905,PVRf)</f>
        <v>0</v>
      </c>
      <c r="AP905" s="9" t="n">
        <f aca="false">MIN(0,AO905-$AO$1004)^2</f>
        <v>0</v>
      </c>
      <c r="AQ905" s="9" t="n">
        <f aca="false">MAX(0,AO905-$AO$1004)^2</f>
        <v>0</v>
      </c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20"/>
      <c r="CM905" s="20"/>
      <c r="CN905" s="20"/>
      <c r="CO905" s="20"/>
      <c r="CP905" s="20"/>
    </row>
    <row r="906" customFormat="false" ht="11.25" hidden="false" customHeight="false" outlineLevel="0" collapsed="false">
      <c r="A906" s="1" t="n">
        <v>904</v>
      </c>
      <c r="B906" s="9" t="n">
        <f aca="false">+Outflows!B906+Fees!B906+'Ongoing Cash Flows'!B906+'Terminal Value'!B906</f>
        <v>-96219.7960572316</v>
      </c>
      <c r="C906" s="9" t="n">
        <f aca="false">+Outflows!C906+Fees!C906+'Ongoing Cash Flows'!C906+'Terminal Value'!C906</f>
        <v>14141.870126007</v>
      </c>
      <c r="D906" s="9" t="n">
        <f aca="false">+Outflows!D906+Fees!D906+'Ongoing Cash Flows'!D906+'Terminal Value'!D906</f>
        <v>12211.967489418</v>
      </c>
      <c r="E906" s="9" t="n">
        <f aca="false">+Outflows!E906+Fees!E906+'Ongoing Cash Flows'!E906+'Terminal Value'!E906</f>
        <v>10150.4988861966</v>
      </c>
      <c r="F906" s="9" t="n">
        <f aca="false">+Outflows!F906+Fees!F906+'Ongoing Cash Flows'!F906+'Terminal Value'!F906</f>
        <v>9711.19698897352</v>
      </c>
      <c r="G906" s="9" t="n">
        <f aca="false">+Outflows!G906+Fees!G906+'Ongoing Cash Flows'!G906+'Terminal Value'!G906</f>
        <v>9521.1597886785</v>
      </c>
      <c r="H906" s="9" t="n">
        <f aca="false">+Outflows!H906+Fees!H906+'Ongoing Cash Flows'!H906+'Terminal Value'!H906</f>
        <v>8542.14816351244</v>
      </c>
      <c r="I906" s="9" t="n">
        <f aca="false">+Outflows!I906+Fees!I906+'Ongoing Cash Flows'!I906+'Terminal Value'!I906</f>
        <v>8388.55153588306</v>
      </c>
      <c r="J906" s="9" t="n">
        <f aca="false">+Outflows!J906+Fees!J906+'Ongoing Cash Flows'!J906+'Terminal Value'!J906</f>
        <v>8376.11733334807</v>
      </c>
      <c r="K906" s="9" t="n">
        <f aca="false">+Outflows!K906+Fees!K906+'Ongoing Cash Flows'!K906+'Terminal Value'!K906</f>
        <v>8367.05113040773</v>
      </c>
      <c r="L906" s="9" t="n">
        <f aca="false">+Outflows!L906+Fees!L906+'Ongoing Cash Flows'!L906+'Terminal Value'!L906</f>
        <v>8368.18939846766</v>
      </c>
      <c r="M906" s="9" t="n">
        <f aca="false">+Outflows!M906+Fees!M906+'Ongoing Cash Flows'!M906+'Terminal Value'!M906</f>
        <v>8340.27249610491</v>
      </c>
      <c r="N906" s="9" t="n">
        <f aca="false">+Outflows!N906+Fees!N906+'Ongoing Cash Flows'!N906+'Terminal Value'!N906</f>
        <v>8322.53666593575</v>
      </c>
      <c r="O906" s="9" t="n">
        <f aca="false">+Outflows!O906+Fees!O906+'Ongoing Cash Flows'!O906+'Terminal Value'!O906</f>
        <v>7996.50217897305</v>
      </c>
      <c r="P906" s="9" t="n">
        <f aca="false">+Outflows!P906+Fees!P906+'Ongoing Cash Flows'!P906+'Terminal Value'!P906</f>
        <v>7888.55418040993</v>
      </c>
      <c r="Q906" s="9" t="n">
        <f aca="false">+Outflows!Q906+Fees!Q906+'Ongoing Cash Flows'!Q906+'Terminal Value'!Q906</f>
        <v>7860.08713414545</v>
      </c>
      <c r="R906" s="9" t="n">
        <f aca="false">+Outflows!R906+Fees!R906+'Ongoing Cash Flows'!R906+'Terminal Value'!R906</f>
        <v>1103.60257285802</v>
      </c>
      <c r="S906" s="9" t="n">
        <f aca="false">+Outflows!S906+Fees!S906+'Ongoing Cash Flows'!S906+'Terminal Value'!S906</f>
        <v>0</v>
      </c>
      <c r="T906" s="9" t="n">
        <f aca="false">+Outflows!T906+Fees!T906+'Ongoing Cash Flows'!T906+'Terminal Value'!T906</f>
        <v>0</v>
      </c>
      <c r="U906" s="9" t="n">
        <f aca="false">+Outflows!U906+Fees!U906+'Ongoing Cash Flows'!U906+'Terminal Value'!U906</f>
        <v>0</v>
      </c>
      <c r="V906" s="9" t="n">
        <f aca="false">+Outflows!V906+Fees!V906+'Ongoing Cash Flows'!V906+'Terminal Value'!V906</f>
        <v>0</v>
      </c>
      <c r="W906" s="9" t="n">
        <f aca="false">+Outflows!W906+Fees!W906+'Ongoing Cash Flows'!W906+'Terminal Value'!W906</f>
        <v>0</v>
      </c>
      <c r="X906" s="9" t="n">
        <f aca="false">+Outflows!X906+Fees!X906+'Ongoing Cash Flows'!X906+'Terminal Value'!X906</f>
        <v>0</v>
      </c>
      <c r="Y906" s="9" t="n">
        <f aca="false">+Outflows!Y906+Fees!Y906+'Ongoing Cash Flows'!Y906+'Terminal Value'!Y906</f>
        <v>0</v>
      </c>
      <c r="Z906" s="9" t="n">
        <f aca="false">+Outflows!Z906+Fees!Z906+'Ongoing Cash Flows'!Z906+'Terminal Value'!Z906</f>
        <v>0</v>
      </c>
      <c r="AA906" s="9" t="n">
        <f aca="false">+Outflows!AA906+Fees!AA906+'Ongoing Cash Flows'!AA906+'Terminal Value'!AA906</f>
        <v>0</v>
      </c>
      <c r="AB906" s="9" t="n">
        <f aca="false">+Outflows!AB906+Fees!AB906+'Ongoing Cash Flows'!AB906+'Terminal Value'!AB906</f>
        <v>0</v>
      </c>
      <c r="AC906" s="9" t="n">
        <f aca="false">+Outflows!AC906+Fees!AC906+'Ongoing Cash Flows'!AC906+'Terminal Value'!AC906</f>
        <v>0</v>
      </c>
      <c r="AD906" s="9" t="n">
        <f aca="false">+Outflows!AD906+Fees!AD906+'Ongoing Cash Flows'!AD906+'Terminal Value'!AD906</f>
        <v>0</v>
      </c>
      <c r="AE906" s="9" t="n">
        <f aca="false">+Outflows!AE906+Fees!AE906+'Ongoing Cash Flows'!AE906+'Terminal Value'!AE906</f>
        <v>0</v>
      </c>
      <c r="AF906" s="9" t="n">
        <f aca="false">+Outflows!AF906+Fees!AF906+'Ongoing Cash Flows'!AF906+'Terminal Value'!AF906</f>
        <v>0</v>
      </c>
      <c r="AG906" s="9" t="n">
        <f aca="false">+Outflows!AG906+Fees!AG906+'Ongoing Cash Flows'!AG906+'Terminal Value'!AG906</f>
        <v>0</v>
      </c>
      <c r="AH906" s="9" t="n">
        <f aca="false">+Outflows!AH906+Fees!AH906+'Ongoing Cash Flows'!AH906+'Terminal Value'!AH906</f>
        <v>0</v>
      </c>
      <c r="AI906" s="9" t="n">
        <f aca="false">+Outflows!AI906+Fees!AI906+'Ongoing Cash Flows'!AI906+'Terminal Value'!AI906</f>
        <v>0</v>
      </c>
      <c r="AJ906" s="9" t="n">
        <f aca="false">+Outflows!AJ906+Fees!AJ906+'Ongoing Cash Flows'!AJ906+'Terminal Value'!AJ906</f>
        <v>0</v>
      </c>
      <c r="AK906" s="9"/>
      <c r="AL906" s="1"/>
      <c r="AM906" s="32"/>
      <c r="AN906" s="33" t="n">
        <f aca="false">IF(ISERROR(XIRR(B906:AJ906,IRRDates)),-1,XIRR(B906:AJ906,IRRDates))</f>
        <v>0.0551665880164615</v>
      </c>
      <c r="AO906" s="9" t="n">
        <f aca="false">SUMPRODUCT(B906:AJ906,PVRf)</f>
        <v>0</v>
      </c>
      <c r="AP906" s="9" t="n">
        <f aca="false">MIN(0,AO906-$AO$1004)^2</f>
        <v>0</v>
      </c>
      <c r="AQ906" s="9" t="n">
        <f aca="false">MAX(0,AO906-$AO$1004)^2</f>
        <v>0</v>
      </c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20"/>
      <c r="CM906" s="20"/>
      <c r="CN906" s="20"/>
      <c r="CO906" s="20"/>
      <c r="CP906" s="20"/>
    </row>
    <row r="907" customFormat="false" ht="11.25" hidden="false" customHeight="false" outlineLevel="0" collapsed="false">
      <c r="A907" s="1" t="n">
        <v>905</v>
      </c>
      <c r="B907" s="9" t="n">
        <f aca="false">+Outflows!B907+Fees!B907+'Ongoing Cash Flows'!B907+'Terminal Value'!B907</f>
        <v>-93037.6530858584</v>
      </c>
      <c r="C907" s="9" t="n">
        <f aca="false">+Outflows!C907+Fees!C907+'Ongoing Cash Flows'!C907+'Terminal Value'!C907</f>
        <v>14175.6228905303</v>
      </c>
      <c r="D907" s="9" t="n">
        <f aca="false">+Outflows!D907+Fees!D907+'Ongoing Cash Flows'!D907+'Terminal Value'!D907</f>
        <v>12078.9176057924</v>
      </c>
      <c r="E907" s="9" t="n">
        <f aca="false">+Outflows!E907+Fees!E907+'Ongoing Cash Flows'!E907+'Terminal Value'!E907</f>
        <v>10119.175878729</v>
      </c>
      <c r="F907" s="9" t="n">
        <f aca="false">+Outflows!F907+Fees!F907+'Ongoing Cash Flows'!F907+'Terminal Value'!F907</f>
        <v>9618.66615870123</v>
      </c>
      <c r="G907" s="9" t="n">
        <f aca="false">+Outflows!G907+Fees!G907+'Ongoing Cash Flows'!G907+'Terminal Value'!G907</f>
        <v>9335.8667982087</v>
      </c>
      <c r="H907" s="9" t="n">
        <f aca="false">+Outflows!H907+Fees!H907+'Ongoing Cash Flows'!H907+'Terminal Value'!H907</f>
        <v>8465.06953274552</v>
      </c>
      <c r="I907" s="9" t="n">
        <f aca="false">+Outflows!I907+Fees!I907+'Ongoing Cash Flows'!I907+'Terminal Value'!I907</f>
        <v>8315.55572183413</v>
      </c>
      <c r="J907" s="9" t="n">
        <f aca="false">+Outflows!J907+Fees!J907+'Ongoing Cash Flows'!J907+'Terminal Value'!J907</f>
        <v>8303.12151929914</v>
      </c>
      <c r="K907" s="9" t="n">
        <f aca="false">+Outflows!K907+Fees!K907+'Ongoing Cash Flows'!K907+'Terminal Value'!K907</f>
        <v>8293.93159464008</v>
      </c>
      <c r="L907" s="9" t="n">
        <f aca="false">+Outflows!L907+Fees!L907+'Ongoing Cash Flows'!L907+'Terminal Value'!L907</f>
        <v>8295.19358441873</v>
      </c>
      <c r="M907" s="9" t="n">
        <f aca="false">+Outflows!M907+Fees!M907+'Ongoing Cash Flows'!M907+'Terminal Value'!M907</f>
        <v>8267.15296033726</v>
      </c>
      <c r="N907" s="9" t="n">
        <f aca="false">+Outflows!N907+Fees!N907+'Ongoing Cash Flows'!N907+'Terminal Value'!N907</f>
        <v>8249.54085188682</v>
      </c>
      <c r="O907" s="9" t="n">
        <f aca="false">+Outflows!O907+Fees!O907+'Ongoing Cash Flows'!O907+'Terminal Value'!O907</f>
        <v>7923.3826432054</v>
      </c>
      <c r="P907" s="9" t="n">
        <f aca="false">+Outflows!P907+Fees!P907+'Ongoing Cash Flows'!P907+'Terminal Value'!P907</f>
        <v>7815.558366361</v>
      </c>
      <c r="Q907" s="9" t="n">
        <f aca="false">+Outflows!Q907+Fees!Q907+'Ongoing Cash Flows'!Q907+'Terminal Value'!Q907</f>
        <v>7786.9675983778</v>
      </c>
      <c r="R907" s="9" t="n">
        <f aca="false">+Outflows!R907+Fees!R907+'Ongoing Cash Flows'!R907+'Terminal Value'!R907</f>
        <v>1067.10466583356</v>
      </c>
      <c r="S907" s="9" t="n">
        <f aca="false">+Outflows!S907+Fees!S907+'Ongoing Cash Flows'!S907+'Terminal Value'!S907</f>
        <v>0</v>
      </c>
      <c r="T907" s="9" t="n">
        <f aca="false">+Outflows!T907+Fees!T907+'Ongoing Cash Flows'!T907+'Terminal Value'!T907</f>
        <v>0</v>
      </c>
      <c r="U907" s="9" t="n">
        <f aca="false">+Outflows!U907+Fees!U907+'Ongoing Cash Flows'!U907+'Terminal Value'!U907</f>
        <v>0</v>
      </c>
      <c r="V907" s="9" t="n">
        <f aca="false">+Outflows!V907+Fees!V907+'Ongoing Cash Flows'!V907+'Terminal Value'!V907</f>
        <v>0</v>
      </c>
      <c r="W907" s="9" t="n">
        <f aca="false">+Outflows!W907+Fees!W907+'Ongoing Cash Flows'!W907+'Terminal Value'!W907</f>
        <v>0</v>
      </c>
      <c r="X907" s="9" t="n">
        <f aca="false">+Outflows!X907+Fees!X907+'Ongoing Cash Flows'!X907+'Terminal Value'!X907</f>
        <v>0</v>
      </c>
      <c r="Y907" s="9" t="n">
        <f aca="false">+Outflows!Y907+Fees!Y907+'Ongoing Cash Flows'!Y907+'Terminal Value'!Y907</f>
        <v>0</v>
      </c>
      <c r="Z907" s="9" t="n">
        <f aca="false">+Outflows!Z907+Fees!Z907+'Ongoing Cash Flows'!Z907+'Terminal Value'!Z907</f>
        <v>0</v>
      </c>
      <c r="AA907" s="9" t="n">
        <f aca="false">+Outflows!AA907+Fees!AA907+'Ongoing Cash Flows'!AA907+'Terminal Value'!AA907</f>
        <v>0</v>
      </c>
      <c r="AB907" s="9" t="n">
        <f aca="false">+Outflows!AB907+Fees!AB907+'Ongoing Cash Flows'!AB907+'Terminal Value'!AB907</f>
        <v>0</v>
      </c>
      <c r="AC907" s="9" t="n">
        <f aca="false">+Outflows!AC907+Fees!AC907+'Ongoing Cash Flows'!AC907+'Terminal Value'!AC907</f>
        <v>0</v>
      </c>
      <c r="AD907" s="9" t="n">
        <f aca="false">+Outflows!AD907+Fees!AD907+'Ongoing Cash Flows'!AD907+'Terminal Value'!AD907</f>
        <v>0</v>
      </c>
      <c r="AE907" s="9" t="n">
        <f aca="false">+Outflows!AE907+Fees!AE907+'Ongoing Cash Flows'!AE907+'Terminal Value'!AE907</f>
        <v>0</v>
      </c>
      <c r="AF907" s="9" t="n">
        <f aca="false">+Outflows!AF907+Fees!AF907+'Ongoing Cash Flows'!AF907+'Terminal Value'!AF907</f>
        <v>0</v>
      </c>
      <c r="AG907" s="9" t="n">
        <f aca="false">+Outflows!AG907+Fees!AG907+'Ongoing Cash Flows'!AG907+'Terminal Value'!AG907</f>
        <v>0</v>
      </c>
      <c r="AH907" s="9" t="n">
        <f aca="false">+Outflows!AH907+Fees!AH907+'Ongoing Cash Flows'!AH907+'Terminal Value'!AH907</f>
        <v>0</v>
      </c>
      <c r="AI907" s="9" t="n">
        <f aca="false">+Outflows!AI907+Fees!AI907+'Ongoing Cash Flows'!AI907+'Terminal Value'!AI907</f>
        <v>0</v>
      </c>
      <c r="AJ907" s="9" t="n">
        <f aca="false">+Outflows!AJ907+Fees!AJ907+'Ongoing Cash Flows'!AJ907+'Terminal Value'!AJ907</f>
        <v>0</v>
      </c>
      <c r="AK907" s="9"/>
      <c r="AL907" s="1"/>
      <c r="AM907" s="32"/>
      <c r="AN907" s="33" t="n">
        <f aca="false">IF(ISERROR(XIRR(B907:AJ907,IRRDates)),-1,XIRR(B907:AJ907,IRRDates))</f>
        <v>0.0594486278078797</v>
      </c>
      <c r="AO907" s="9" t="n">
        <f aca="false">SUMPRODUCT(B907:AJ907,PVRf)</f>
        <v>0</v>
      </c>
      <c r="AP907" s="9" t="n">
        <f aca="false">MIN(0,AO907-$AO$1004)^2</f>
        <v>0</v>
      </c>
      <c r="AQ907" s="9" t="n">
        <f aca="false">MAX(0,AO907-$AO$1004)^2</f>
        <v>0</v>
      </c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20"/>
      <c r="CM907" s="20"/>
      <c r="CN907" s="20"/>
      <c r="CO907" s="20"/>
      <c r="CP907" s="20"/>
    </row>
    <row r="908" customFormat="false" ht="11.25" hidden="false" customHeight="false" outlineLevel="0" collapsed="false">
      <c r="A908" s="1" t="n">
        <v>906</v>
      </c>
      <c r="B908" s="9" t="n">
        <f aca="false">+Outflows!B908+Fees!B908+'Ongoing Cash Flows'!B908+'Terminal Value'!B908</f>
        <v>-89894.65585293</v>
      </c>
      <c r="C908" s="9" t="n">
        <f aca="false">+Outflows!C908+Fees!C908+'Ongoing Cash Flows'!C908+'Terminal Value'!C908</f>
        <v>14164.7585230991</v>
      </c>
      <c r="D908" s="9" t="n">
        <f aca="false">+Outflows!D908+Fees!D908+'Ongoing Cash Flows'!D908+'Terminal Value'!D908</f>
        <v>12054.5639157783</v>
      </c>
      <c r="E908" s="9" t="n">
        <f aca="false">+Outflows!E908+Fees!E908+'Ongoing Cash Flows'!E908+'Terminal Value'!E908</f>
        <v>10042.5689152031</v>
      </c>
      <c r="F908" s="9" t="n">
        <f aca="false">+Outflows!F908+Fees!F908+'Ongoing Cash Flows'!F908+'Terminal Value'!F908</f>
        <v>9647.32272981921</v>
      </c>
      <c r="G908" s="9" t="n">
        <f aca="false">+Outflows!G908+Fees!G908+'Ongoing Cash Flows'!G908+'Terminal Value'!G908</f>
        <v>9328.43583846659</v>
      </c>
      <c r="H908" s="9" t="n">
        <f aca="false">+Outflows!H908+Fees!H908+'Ongoing Cash Flows'!H908+'Terminal Value'!H908</f>
        <v>8388.93909945019</v>
      </c>
      <c r="I908" s="9" t="n">
        <f aca="false">+Outflows!I908+Fees!I908+'Ongoing Cash Flows'!I908+'Terminal Value'!I908</f>
        <v>8243.45787970854</v>
      </c>
      <c r="J908" s="9" t="n">
        <f aca="false">+Outflows!J908+Fees!J908+'Ongoing Cash Flows'!J908+'Terminal Value'!J908</f>
        <v>8231.02367717355</v>
      </c>
      <c r="K908" s="9" t="n">
        <f aca="false">+Outflows!K908+Fees!K908+'Ongoing Cash Flows'!K908+'Terminal Value'!K908</f>
        <v>8221.71155278207</v>
      </c>
      <c r="L908" s="9" t="n">
        <f aca="false">+Outflows!L908+Fees!L908+'Ongoing Cash Flows'!L908+'Terminal Value'!L908</f>
        <v>8223.09574229314</v>
      </c>
      <c r="M908" s="9" t="n">
        <f aca="false">+Outflows!M908+Fees!M908+'Ongoing Cash Flows'!M908+'Terminal Value'!M908</f>
        <v>8194.93291847925</v>
      </c>
      <c r="N908" s="9" t="n">
        <f aca="false">+Outflows!N908+Fees!N908+'Ongoing Cash Flows'!N908+'Terminal Value'!N908</f>
        <v>8177.44300976123</v>
      </c>
      <c r="O908" s="9" t="n">
        <f aca="false">+Outflows!O908+Fees!O908+'Ongoing Cash Flows'!O908+'Terminal Value'!O908</f>
        <v>7851.16260134739</v>
      </c>
      <c r="P908" s="9" t="n">
        <f aca="false">+Outflows!P908+Fees!P908+'Ongoing Cash Flows'!P908+'Terminal Value'!P908</f>
        <v>7743.46052423541</v>
      </c>
      <c r="Q908" s="9" t="n">
        <f aca="false">+Outflows!Q908+Fees!Q908+'Ongoing Cash Flows'!Q908+'Terminal Value'!Q908</f>
        <v>7714.74755651979</v>
      </c>
      <c r="R908" s="9" t="n">
        <f aca="false">+Outflows!R908+Fees!R908+'Ongoing Cash Flows'!R908+'Terminal Value'!R908</f>
        <v>1031.05574477077</v>
      </c>
      <c r="S908" s="9" t="n">
        <f aca="false">+Outflows!S908+Fees!S908+'Ongoing Cash Flows'!S908+'Terminal Value'!S908</f>
        <v>0</v>
      </c>
      <c r="T908" s="9" t="n">
        <f aca="false">+Outflows!T908+Fees!T908+'Ongoing Cash Flows'!T908+'Terminal Value'!T908</f>
        <v>0</v>
      </c>
      <c r="U908" s="9" t="n">
        <f aca="false">+Outflows!U908+Fees!U908+'Ongoing Cash Flows'!U908+'Terminal Value'!U908</f>
        <v>0</v>
      </c>
      <c r="V908" s="9" t="n">
        <f aca="false">+Outflows!V908+Fees!V908+'Ongoing Cash Flows'!V908+'Terminal Value'!V908</f>
        <v>0</v>
      </c>
      <c r="W908" s="9" t="n">
        <f aca="false">+Outflows!W908+Fees!W908+'Ongoing Cash Flows'!W908+'Terminal Value'!W908</f>
        <v>0</v>
      </c>
      <c r="X908" s="9" t="n">
        <f aca="false">+Outflows!X908+Fees!X908+'Ongoing Cash Flows'!X908+'Terminal Value'!X908</f>
        <v>0</v>
      </c>
      <c r="Y908" s="9" t="n">
        <f aca="false">+Outflows!Y908+Fees!Y908+'Ongoing Cash Flows'!Y908+'Terminal Value'!Y908</f>
        <v>0</v>
      </c>
      <c r="Z908" s="9" t="n">
        <f aca="false">+Outflows!Z908+Fees!Z908+'Ongoing Cash Flows'!Z908+'Terminal Value'!Z908</f>
        <v>0</v>
      </c>
      <c r="AA908" s="9" t="n">
        <f aca="false">+Outflows!AA908+Fees!AA908+'Ongoing Cash Flows'!AA908+'Terminal Value'!AA908</f>
        <v>0</v>
      </c>
      <c r="AB908" s="9" t="n">
        <f aca="false">+Outflows!AB908+Fees!AB908+'Ongoing Cash Flows'!AB908+'Terminal Value'!AB908</f>
        <v>0</v>
      </c>
      <c r="AC908" s="9" t="n">
        <f aca="false">+Outflows!AC908+Fees!AC908+'Ongoing Cash Flows'!AC908+'Terminal Value'!AC908</f>
        <v>0</v>
      </c>
      <c r="AD908" s="9" t="n">
        <f aca="false">+Outflows!AD908+Fees!AD908+'Ongoing Cash Flows'!AD908+'Terminal Value'!AD908</f>
        <v>0</v>
      </c>
      <c r="AE908" s="9" t="n">
        <f aca="false">+Outflows!AE908+Fees!AE908+'Ongoing Cash Flows'!AE908+'Terminal Value'!AE908</f>
        <v>0</v>
      </c>
      <c r="AF908" s="9" t="n">
        <f aca="false">+Outflows!AF908+Fees!AF908+'Ongoing Cash Flows'!AF908+'Terminal Value'!AF908</f>
        <v>0</v>
      </c>
      <c r="AG908" s="9" t="n">
        <f aca="false">+Outflows!AG908+Fees!AG908+'Ongoing Cash Flows'!AG908+'Terminal Value'!AG908</f>
        <v>0</v>
      </c>
      <c r="AH908" s="9" t="n">
        <f aca="false">+Outflows!AH908+Fees!AH908+'Ongoing Cash Flows'!AH908+'Terminal Value'!AH908</f>
        <v>0</v>
      </c>
      <c r="AI908" s="9" t="n">
        <f aca="false">+Outflows!AI908+Fees!AI908+'Ongoing Cash Flows'!AI908+'Terminal Value'!AI908</f>
        <v>0</v>
      </c>
      <c r="AJ908" s="9" t="n">
        <f aca="false">+Outflows!AJ908+Fees!AJ908+'Ongoing Cash Flows'!AJ908+'Terminal Value'!AJ908</f>
        <v>0</v>
      </c>
      <c r="AK908" s="9"/>
      <c r="AL908" s="1"/>
      <c r="AM908" s="32"/>
      <c r="AN908" s="33" t="n">
        <f aca="false">IF(ISERROR(XIRR(B908:AJ908,IRRDates)),-1,XIRR(B908:AJ908,IRRDates))</f>
        <v>0.0643996191035344</v>
      </c>
      <c r="AO908" s="9" t="n">
        <f aca="false">SUMPRODUCT(B908:AJ908,PVRf)</f>
        <v>0</v>
      </c>
      <c r="AP908" s="9" t="n">
        <f aca="false">MIN(0,AO908-$AO$1004)^2</f>
        <v>0</v>
      </c>
      <c r="AQ908" s="9" t="n">
        <f aca="false">MAX(0,AO908-$AO$1004)^2</f>
        <v>0</v>
      </c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20"/>
      <c r="CM908" s="20"/>
      <c r="CN908" s="20"/>
      <c r="CO908" s="20"/>
      <c r="CP908" s="20"/>
    </row>
    <row r="909" customFormat="false" ht="11.25" hidden="false" customHeight="false" outlineLevel="0" collapsed="false">
      <c r="A909" s="1" t="n">
        <v>907</v>
      </c>
      <c r="B909" s="9" t="n">
        <f aca="false">+Outflows!B909+Fees!B909+'Ongoing Cash Flows'!B909+'Terminal Value'!B909</f>
        <v>-89433.9971891297</v>
      </c>
      <c r="C909" s="9" t="n">
        <f aca="false">+Outflows!C909+Fees!C909+'Ongoing Cash Flows'!C909+'Terminal Value'!C909</f>
        <v>14090.1808358065</v>
      </c>
      <c r="D909" s="9" t="n">
        <f aca="false">+Outflows!D909+Fees!D909+'Ongoing Cash Flows'!D909+'Terminal Value'!D909</f>
        <v>12040.1827500543</v>
      </c>
      <c r="E909" s="9" t="n">
        <f aca="false">+Outflows!E909+Fees!E909+'Ongoing Cash Flows'!E909+'Terminal Value'!E909</f>
        <v>10054.0171880639</v>
      </c>
      <c r="F909" s="9" t="n">
        <f aca="false">+Outflows!F909+Fees!F909+'Ongoing Cash Flows'!F909+'Terminal Value'!F909</f>
        <v>9687.50590463815</v>
      </c>
      <c r="G909" s="9" t="n">
        <f aca="false">+Outflows!G909+Fees!G909+'Ongoing Cash Flows'!G909+'Terminal Value'!G909</f>
        <v>9246.06112003238</v>
      </c>
      <c r="H909" s="9" t="n">
        <f aca="false">+Outflows!H909+Fees!H909+'Ongoing Cash Flows'!H909+'Terminal Value'!H909</f>
        <v>8377.78091473754</v>
      </c>
      <c r="I909" s="9" t="n">
        <f aca="false">+Outflows!I909+Fees!I909+'Ongoing Cash Flows'!I909+'Terminal Value'!I909</f>
        <v>8232.89073848789</v>
      </c>
      <c r="J909" s="9" t="n">
        <f aca="false">+Outflows!J909+Fees!J909+'Ongoing Cash Flows'!J909+'Terminal Value'!J909</f>
        <v>8220.4565359529</v>
      </c>
      <c r="K909" s="9" t="n">
        <f aca="false">+Outflows!K909+Fees!K909+'Ongoing Cash Flows'!K909+'Terminal Value'!K909</f>
        <v>8211.12650115258</v>
      </c>
      <c r="L909" s="9" t="n">
        <f aca="false">+Outflows!L909+Fees!L909+'Ongoing Cash Flows'!L909+'Terminal Value'!L909</f>
        <v>8212.52860107249</v>
      </c>
      <c r="M909" s="9" t="n">
        <f aca="false">+Outflows!M909+Fees!M909+'Ongoing Cash Flows'!M909+'Terminal Value'!M909</f>
        <v>8184.34786684976</v>
      </c>
      <c r="N909" s="9" t="n">
        <f aca="false">+Outflows!N909+Fees!N909+'Ongoing Cash Flows'!N909+'Terminal Value'!N909</f>
        <v>8166.87586854059</v>
      </c>
      <c r="O909" s="9" t="n">
        <f aca="false">+Outflows!O909+Fees!O909+'Ongoing Cash Flows'!O909+'Terminal Value'!O909</f>
        <v>7840.57754971789</v>
      </c>
      <c r="P909" s="9" t="n">
        <f aca="false">+Outflows!P909+Fees!P909+'Ongoing Cash Flows'!P909+'Terminal Value'!P909</f>
        <v>7732.89338301477</v>
      </c>
      <c r="Q909" s="9" t="n">
        <f aca="false">+Outflows!Q909+Fees!Q909+'Ongoing Cash Flows'!Q909+'Terminal Value'!Q909</f>
        <v>7704.1625048903</v>
      </c>
      <c r="R909" s="9" t="n">
        <f aca="false">+Outflows!R909+Fees!R909+'Ongoing Cash Flows'!R909+'Terminal Value'!R909</f>
        <v>1025.77217416044</v>
      </c>
      <c r="S909" s="9" t="n">
        <f aca="false">+Outflows!S909+Fees!S909+'Ongoing Cash Flows'!S909+'Terminal Value'!S909</f>
        <v>0</v>
      </c>
      <c r="T909" s="9" t="n">
        <f aca="false">+Outflows!T909+Fees!T909+'Ongoing Cash Flows'!T909+'Terminal Value'!T909</f>
        <v>0</v>
      </c>
      <c r="U909" s="9" t="n">
        <f aca="false">+Outflows!U909+Fees!U909+'Ongoing Cash Flows'!U909+'Terminal Value'!U909</f>
        <v>0</v>
      </c>
      <c r="V909" s="9" t="n">
        <f aca="false">+Outflows!V909+Fees!V909+'Ongoing Cash Flows'!V909+'Terminal Value'!V909</f>
        <v>0</v>
      </c>
      <c r="W909" s="9" t="n">
        <f aca="false">+Outflows!W909+Fees!W909+'Ongoing Cash Flows'!W909+'Terminal Value'!W909</f>
        <v>0</v>
      </c>
      <c r="X909" s="9" t="n">
        <f aca="false">+Outflows!X909+Fees!X909+'Ongoing Cash Flows'!X909+'Terminal Value'!X909</f>
        <v>0</v>
      </c>
      <c r="Y909" s="9" t="n">
        <f aca="false">+Outflows!Y909+Fees!Y909+'Ongoing Cash Flows'!Y909+'Terminal Value'!Y909</f>
        <v>0</v>
      </c>
      <c r="Z909" s="9" t="n">
        <f aca="false">+Outflows!Z909+Fees!Z909+'Ongoing Cash Flows'!Z909+'Terminal Value'!Z909</f>
        <v>0</v>
      </c>
      <c r="AA909" s="9" t="n">
        <f aca="false">+Outflows!AA909+Fees!AA909+'Ongoing Cash Flows'!AA909+'Terminal Value'!AA909</f>
        <v>0</v>
      </c>
      <c r="AB909" s="9" t="n">
        <f aca="false">+Outflows!AB909+Fees!AB909+'Ongoing Cash Flows'!AB909+'Terminal Value'!AB909</f>
        <v>0</v>
      </c>
      <c r="AC909" s="9" t="n">
        <f aca="false">+Outflows!AC909+Fees!AC909+'Ongoing Cash Flows'!AC909+'Terminal Value'!AC909</f>
        <v>0</v>
      </c>
      <c r="AD909" s="9" t="n">
        <f aca="false">+Outflows!AD909+Fees!AD909+'Ongoing Cash Flows'!AD909+'Terminal Value'!AD909</f>
        <v>0</v>
      </c>
      <c r="AE909" s="9" t="n">
        <f aca="false">+Outflows!AE909+Fees!AE909+'Ongoing Cash Flows'!AE909+'Terminal Value'!AE909</f>
        <v>0</v>
      </c>
      <c r="AF909" s="9" t="n">
        <f aca="false">+Outflows!AF909+Fees!AF909+'Ongoing Cash Flows'!AF909+'Terminal Value'!AF909</f>
        <v>0</v>
      </c>
      <c r="AG909" s="9" t="n">
        <f aca="false">+Outflows!AG909+Fees!AG909+'Ongoing Cash Flows'!AG909+'Terminal Value'!AG909</f>
        <v>0</v>
      </c>
      <c r="AH909" s="9" t="n">
        <f aca="false">+Outflows!AH909+Fees!AH909+'Ongoing Cash Flows'!AH909+'Terminal Value'!AH909</f>
        <v>0</v>
      </c>
      <c r="AI909" s="9" t="n">
        <f aca="false">+Outflows!AI909+Fees!AI909+'Ongoing Cash Flows'!AI909+'Terminal Value'!AI909</f>
        <v>0</v>
      </c>
      <c r="AJ909" s="9" t="n">
        <f aca="false">+Outflows!AJ909+Fees!AJ909+'Ongoing Cash Flows'!AJ909+'Terminal Value'!AJ909</f>
        <v>0</v>
      </c>
      <c r="AK909" s="9"/>
      <c r="AL909" s="1"/>
      <c r="AM909" s="32"/>
      <c r="AN909" s="33" t="n">
        <f aca="false">IF(ISERROR(XIRR(B909:AJ909,IRRDates)),-1,XIRR(B909:AJ909,IRRDates))</f>
        <v>0.0649770683774609</v>
      </c>
      <c r="AO909" s="9" t="n">
        <f aca="false">SUMPRODUCT(B909:AJ909,PVRf)</f>
        <v>0</v>
      </c>
      <c r="AP909" s="9" t="n">
        <f aca="false">MIN(0,AO909-$AO$1004)^2</f>
        <v>0</v>
      </c>
      <c r="AQ909" s="9" t="n">
        <f aca="false">MAX(0,AO909-$AO$1004)^2</f>
        <v>0</v>
      </c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20"/>
      <c r="CM909" s="20"/>
      <c r="CN909" s="20"/>
      <c r="CO909" s="20"/>
      <c r="CP909" s="20"/>
    </row>
    <row r="910" customFormat="false" ht="11.25" hidden="false" customHeight="false" outlineLevel="0" collapsed="false">
      <c r="A910" s="1" t="n">
        <v>908</v>
      </c>
      <c r="B910" s="9" t="n">
        <f aca="false">+Outflows!B910+Fees!B910+'Ongoing Cash Flows'!B910+'Terminal Value'!B910</f>
        <v>-92233.192162613</v>
      </c>
      <c r="C910" s="9" t="n">
        <f aca="false">+Outflows!C910+Fees!C910+'Ongoing Cash Flows'!C910+'Terminal Value'!C910</f>
        <v>14163.0060619173</v>
      </c>
      <c r="D910" s="9" t="n">
        <f aca="false">+Outflows!D910+Fees!D910+'Ongoing Cash Flows'!D910+'Terminal Value'!D910</f>
        <v>12110.8963328652</v>
      </c>
      <c r="E910" s="9" t="n">
        <f aca="false">+Outflows!E910+Fees!E910+'Ongoing Cash Flows'!E910+'Terminal Value'!E910</f>
        <v>10058.9382619275</v>
      </c>
      <c r="F910" s="9" t="n">
        <f aca="false">+Outflows!F910+Fees!F910+'Ongoing Cash Flows'!F910+'Terminal Value'!F910</f>
        <v>9732.80663016411</v>
      </c>
      <c r="G910" s="9" t="n">
        <f aca="false">+Outflows!G910+Fees!G910+'Ongoing Cash Flows'!G910+'Terminal Value'!G910</f>
        <v>9447.58065112358</v>
      </c>
      <c r="H910" s="9" t="n">
        <f aca="false">+Outflows!H910+Fees!H910+'Ongoing Cash Flows'!H910+'Terminal Value'!H910</f>
        <v>8445.58368719205</v>
      </c>
      <c r="I910" s="9" t="n">
        <f aca="false">+Outflows!I910+Fees!I910+'Ongoing Cash Flows'!I910+'Terminal Value'!I910</f>
        <v>8297.10203182362</v>
      </c>
      <c r="J910" s="9" t="n">
        <f aca="false">+Outflows!J910+Fees!J910+'Ongoing Cash Flows'!J910+'Terminal Value'!J910</f>
        <v>8284.66782928863</v>
      </c>
      <c r="K910" s="9" t="n">
        <f aca="false">+Outflows!K910+Fees!K910+'Ongoing Cash Flows'!K910+'Terminal Value'!K910</f>
        <v>8275.44662718887</v>
      </c>
      <c r="L910" s="9" t="n">
        <f aca="false">+Outflows!L910+Fees!L910+'Ongoing Cash Flows'!L910+'Terminal Value'!L910</f>
        <v>8276.73989440822</v>
      </c>
      <c r="M910" s="9" t="n">
        <f aca="false">+Outflows!M910+Fees!M910+'Ongoing Cash Flows'!M910+'Terminal Value'!M910</f>
        <v>8248.66799288605</v>
      </c>
      <c r="N910" s="9" t="n">
        <f aca="false">+Outflows!N910+Fees!N910+'Ongoing Cash Flows'!N910+'Terminal Value'!N910</f>
        <v>8231.08716187631</v>
      </c>
      <c r="O910" s="9" t="n">
        <f aca="false">+Outflows!O910+Fees!O910+'Ongoing Cash Flows'!O910+'Terminal Value'!O910</f>
        <v>7904.89767575419</v>
      </c>
      <c r="P910" s="9" t="n">
        <f aca="false">+Outflows!P910+Fees!P910+'Ongoing Cash Flows'!P910+'Terminal Value'!P910</f>
        <v>7797.10467635049</v>
      </c>
      <c r="Q910" s="9" t="n">
        <f aca="false">+Outflows!Q910+Fees!Q910+'Ongoing Cash Flows'!Q910+'Terminal Value'!Q910</f>
        <v>7768.48263092659</v>
      </c>
      <c r="R910" s="9" t="n">
        <f aca="false">+Outflows!R910+Fees!R910+'Ongoing Cash Flows'!R910+'Terminal Value'!R910</f>
        <v>1057.87782082831</v>
      </c>
      <c r="S910" s="9" t="n">
        <f aca="false">+Outflows!S910+Fees!S910+'Ongoing Cash Flows'!S910+'Terminal Value'!S910</f>
        <v>0</v>
      </c>
      <c r="T910" s="9" t="n">
        <f aca="false">+Outflows!T910+Fees!T910+'Ongoing Cash Flows'!T910+'Terminal Value'!T910</f>
        <v>0</v>
      </c>
      <c r="U910" s="9" t="n">
        <f aca="false">+Outflows!U910+Fees!U910+'Ongoing Cash Flows'!U910+'Terminal Value'!U910</f>
        <v>0</v>
      </c>
      <c r="V910" s="9" t="n">
        <f aca="false">+Outflows!V910+Fees!V910+'Ongoing Cash Flows'!V910+'Terminal Value'!V910</f>
        <v>0</v>
      </c>
      <c r="W910" s="9" t="n">
        <f aca="false">+Outflows!W910+Fees!W910+'Ongoing Cash Flows'!W910+'Terminal Value'!W910</f>
        <v>0</v>
      </c>
      <c r="X910" s="9" t="n">
        <f aca="false">+Outflows!X910+Fees!X910+'Ongoing Cash Flows'!X910+'Terminal Value'!X910</f>
        <v>0</v>
      </c>
      <c r="Y910" s="9" t="n">
        <f aca="false">+Outflows!Y910+Fees!Y910+'Ongoing Cash Flows'!Y910+'Terminal Value'!Y910</f>
        <v>0</v>
      </c>
      <c r="Z910" s="9" t="n">
        <f aca="false">+Outflows!Z910+Fees!Z910+'Ongoing Cash Flows'!Z910+'Terminal Value'!Z910</f>
        <v>0</v>
      </c>
      <c r="AA910" s="9" t="n">
        <f aca="false">+Outflows!AA910+Fees!AA910+'Ongoing Cash Flows'!AA910+'Terminal Value'!AA910</f>
        <v>0</v>
      </c>
      <c r="AB910" s="9" t="n">
        <f aca="false">+Outflows!AB910+Fees!AB910+'Ongoing Cash Flows'!AB910+'Terminal Value'!AB910</f>
        <v>0</v>
      </c>
      <c r="AC910" s="9" t="n">
        <f aca="false">+Outflows!AC910+Fees!AC910+'Ongoing Cash Flows'!AC910+'Terminal Value'!AC910</f>
        <v>0</v>
      </c>
      <c r="AD910" s="9" t="n">
        <f aca="false">+Outflows!AD910+Fees!AD910+'Ongoing Cash Flows'!AD910+'Terminal Value'!AD910</f>
        <v>0</v>
      </c>
      <c r="AE910" s="9" t="n">
        <f aca="false">+Outflows!AE910+Fees!AE910+'Ongoing Cash Flows'!AE910+'Terminal Value'!AE910</f>
        <v>0</v>
      </c>
      <c r="AF910" s="9" t="n">
        <f aca="false">+Outflows!AF910+Fees!AF910+'Ongoing Cash Flows'!AF910+'Terminal Value'!AF910</f>
        <v>0</v>
      </c>
      <c r="AG910" s="9" t="n">
        <f aca="false">+Outflows!AG910+Fees!AG910+'Ongoing Cash Flows'!AG910+'Terminal Value'!AG910</f>
        <v>0</v>
      </c>
      <c r="AH910" s="9" t="n">
        <f aca="false">+Outflows!AH910+Fees!AH910+'Ongoing Cash Flows'!AH910+'Terminal Value'!AH910</f>
        <v>0</v>
      </c>
      <c r="AI910" s="9" t="n">
        <f aca="false">+Outflows!AI910+Fees!AI910+'Ongoing Cash Flows'!AI910+'Terminal Value'!AI910</f>
        <v>0</v>
      </c>
      <c r="AJ910" s="9" t="n">
        <f aca="false">+Outflows!AJ910+Fees!AJ910+'Ongoing Cash Flows'!AJ910+'Terminal Value'!AJ910</f>
        <v>0</v>
      </c>
      <c r="AK910" s="9"/>
      <c r="AL910" s="1"/>
      <c r="AM910" s="32"/>
      <c r="AN910" s="33" t="n">
        <f aca="false">IF(ISERROR(XIRR(B910:AJ910,IRRDates)),-1,XIRR(B910:AJ910,IRRDates))</f>
        <v>0.0609798609533184</v>
      </c>
      <c r="AO910" s="9" t="n">
        <f aca="false">SUMPRODUCT(B910:AJ910,PVRf)</f>
        <v>0</v>
      </c>
      <c r="AP910" s="9" t="n">
        <f aca="false">MIN(0,AO910-$AO$1004)^2</f>
        <v>0</v>
      </c>
      <c r="AQ910" s="9" t="n">
        <f aca="false">MAX(0,AO910-$AO$1004)^2</f>
        <v>0</v>
      </c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20"/>
      <c r="CM910" s="20"/>
      <c r="CN910" s="20"/>
      <c r="CO910" s="20"/>
      <c r="CP910" s="20"/>
    </row>
    <row r="911" customFormat="false" ht="11.25" hidden="false" customHeight="false" outlineLevel="0" collapsed="false">
      <c r="A911" s="1" t="n">
        <v>909</v>
      </c>
      <c r="B911" s="9" t="n">
        <f aca="false">+Outflows!B911+Fees!B911+'Ongoing Cash Flows'!B911+'Terminal Value'!B911</f>
        <v>-92536.0537147876</v>
      </c>
      <c r="C911" s="9" t="n">
        <f aca="false">+Outflows!C911+Fees!C911+'Ongoing Cash Flows'!C911+'Terminal Value'!C911</f>
        <v>14049.7318811381</v>
      </c>
      <c r="D911" s="9" t="n">
        <f aca="false">+Outflows!D911+Fees!D911+'Ongoing Cash Flows'!D911+'Terminal Value'!D911</f>
        <v>12024.0846410901</v>
      </c>
      <c r="E911" s="9" t="n">
        <f aca="false">+Outflows!E911+Fees!E911+'Ongoing Cash Flows'!E911+'Terminal Value'!E911</f>
        <v>10112.5667284048</v>
      </c>
      <c r="F911" s="9" t="n">
        <f aca="false">+Outflows!F911+Fees!F911+'Ongoing Cash Flows'!F911+'Terminal Value'!F911</f>
        <v>9599.65002557345</v>
      </c>
      <c r="G911" s="9" t="n">
        <f aca="false">+Outflows!G911+Fees!G911+'Ongoing Cash Flows'!G911+'Terminal Value'!G911</f>
        <v>9414.9135669873</v>
      </c>
      <c r="H911" s="9" t="n">
        <f aca="false">+Outflows!H911+Fees!H911+'Ongoing Cash Flows'!H911+'Terminal Value'!H911</f>
        <v>8452.91967239559</v>
      </c>
      <c r="I911" s="9" t="n">
        <f aca="false">+Outflows!I911+Fees!I911+'Ongoing Cash Flows'!I911+'Terminal Value'!I911</f>
        <v>8304.04943354127</v>
      </c>
      <c r="J911" s="9" t="n">
        <f aca="false">+Outflows!J911+Fees!J911+'Ongoing Cash Flows'!J911+'Terminal Value'!J911</f>
        <v>8291.61523100628</v>
      </c>
      <c r="K911" s="9" t="n">
        <f aca="false">+Outflows!K911+Fees!K911+'Ongoing Cash Flows'!K911+'Terminal Value'!K911</f>
        <v>8282.40580416367</v>
      </c>
      <c r="L911" s="9" t="n">
        <f aca="false">+Outflows!L911+Fees!L911+'Ongoing Cash Flows'!L911+'Terminal Value'!L911</f>
        <v>8283.68729612587</v>
      </c>
      <c r="M911" s="9" t="n">
        <f aca="false">+Outflows!M911+Fees!M911+'Ongoing Cash Flows'!M911+'Terminal Value'!M911</f>
        <v>8255.62716986084</v>
      </c>
      <c r="N911" s="9" t="n">
        <f aca="false">+Outflows!N911+Fees!N911+'Ongoing Cash Flows'!N911+'Terminal Value'!N911</f>
        <v>8238.03456359396</v>
      </c>
      <c r="O911" s="9" t="n">
        <f aca="false">+Outflows!O911+Fees!O911+'Ongoing Cash Flows'!O911+'Terminal Value'!O911</f>
        <v>7911.85685272898</v>
      </c>
      <c r="P911" s="9" t="n">
        <f aca="false">+Outflows!P911+Fees!P911+'Ongoing Cash Flows'!P911+'Terminal Value'!P911</f>
        <v>7804.05207806814</v>
      </c>
      <c r="Q911" s="9" t="n">
        <f aca="false">+Outflows!Q911+Fees!Q911+'Ongoing Cash Flows'!Q911+'Terminal Value'!Q911</f>
        <v>7775.44180790139</v>
      </c>
      <c r="R911" s="9" t="n">
        <f aca="false">+Outflows!R911+Fees!R911+'Ongoing Cash Flows'!R911+'Terminal Value'!R911</f>
        <v>1061.35152168713</v>
      </c>
      <c r="S911" s="9" t="n">
        <f aca="false">+Outflows!S911+Fees!S911+'Ongoing Cash Flows'!S911+'Terminal Value'!S911</f>
        <v>0</v>
      </c>
      <c r="T911" s="9" t="n">
        <f aca="false">+Outflows!T911+Fees!T911+'Ongoing Cash Flows'!T911+'Terminal Value'!T911</f>
        <v>0</v>
      </c>
      <c r="U911" s="9" t="n">
        <f aca="false">+Outflows!U911+Fees!U911+'Ongoing Cash Flows'!U911+'Terminal Value'!U911</f>
        <v>0</v>
      </c>
      <c r="V911" s="9" t="n">
        <f aca="false">+Outflows!V911+Fees!V911+'Ongoing Cash Flows'!V911+'Terminal Value'!V911</f>
        <v>0</v>
      </c>
      <c r="W911" s="9" t="n">
        <f aca="false">+Outflows!W911+Fees!W911+'Ongoing Cash Flows'!W911+'Terminal Value'!W911</f>
        <v>0</v>
      </c>
      <c r="X911" s="9" t="n">
        <f aca="false">+Outflows!X911+Fees!X911+'Ongoing Cash Flows'!X911+'Terminal Value'!X911</f>
        <v>0</v>
      </c>
      <c r="Y911" s="9" t="n">
        <f aca="false">+Outflows!Y911+Fees!Y911+'Ongoing Cash Flows'!Y911+'Terminal Value'!Y911</f>
        <v>0</v>
      </c>
      <c r="Z911" s="9" t="n">
        <f aca="false">+Outflows!Z911+Fees!Z911+'Ongoing Cash Flows'!Z911+'Terminal Value'!Z911</f>
        <v>0</v>
      </c>
      <c r="AA911" s="9" t="n">
        <f aca="false">+Outflows!AA911+Fees!AA911+'Ongoing Cash Flows'!AA911+'Terminal Value'!AA911</f>
        <v>0</v>
      </c>
      <c r="AB911" s="9" t="n">
        <f aca="false">+Outflows!AB911+Fees!AB911+'Ongoing Cash Flows'!AB911+'Terminal Value'!AB911</f>
        <v>0</v>
      </c>
      <c r="AC911" s="9" t="n">
        <f aca="false">+Outflows!AC911+Fees!AC911+'Ongoing Cash Flows'!AC911+'Terminal Value'!AC911</f>
        <v>0</v>
      </c>
      <c r="AD911" s="9" t="n">
        <f aca="false">+Outflows!AD911+Fees!AD911+'Ongoing Cash Flows'!AD911+'Terminal Value'!AD911</f>
        <v>0</v>
      </c>
      <c r="AE911" s="9" t="n">
        <f aca="false">+Outflows!AE911+Fees!AE911+'Ongoing Cash Flows'!AE911+'Terminal Value'!AE911</f>
        <v>0</v>
      </c>
      <c r="AF911" s="9" t="n">
        <f aca="false">+Outflows!AF911+Fees!AF911+'Ongoing Cash Flows'!AF911+'Terminal Value'!AF911</f>
        <v>0</v>
      </c>
      <c r="AG911" s="9" t="n">
        <f aca="false">+Outflows!AG911+Fees!AG911+'Ongoing Cash Flows'!AG911+'Terminal Value'!AG911</f>
        <v>0</v>
      </c>
      <c r="AH911" s="9" t="n">
        <f aca="false">+Outflows!AH911+Fees!AH911+'Ongoing Cash Flows'!AH911+'Terminal Value'!AH911</f>
        <v>0</v>
      </c>
      <c r="AI911" s="9" t="n">
        <f aca="false">+Outflows!AI911+Fees!AI911+'Ongoing Cash Flows'!AI911+'Terminal Value'!AI911</f>
        <v>0</v>
      </c>
      <c r="AJ911" s="9" t="n">
        <f aca="false">+Outflows!AJ911+Fees!AJ911+'Ongoing Cash Flows'!AJ911+'Terminal Value'!AJ911</f>
        <v>0</v>
      </c>
      <c r="AK911" s="9"/>
      <c r="AL911" s="1"/>
      <c r="AM911" s="32"/>
      <c r="AN911" s="33" t="n">
        <f aca="false">IF(ISERROR(XIRR(B911:AJ911,IRRDates)),-1,XIRR(B911:AJ911,IRRDates))</f>
        <v>0.060005484854471</v>
      </c>
      <c r="AO911" s="9" t="n">
        <f aca="false">SUMPRODUCT(B911:AJ911,PVRf)</f>
        <v>0</v>
      </c>
      <c r="AP911" s="9" t="n">
        <f aca="false">MIN(0,AO911-$AO$1004)^2</f>
        <v>0</v>
      </c>
      <c r="AQ911" s="9" t="n">
        <f aca="false">MAX(0,AO911-$AO$1004)^2</f>
        <v>0</v>
      </c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20"/>
      <c r="CM911" s="20"/>
      <c r="CN911" s="20"/>
      <c r="CO911" s="20"/>
      <c r="CP911" s="20"/>
    </row>
    <row r="912" customFormat="false" ht="11.25" hidden="false" customHeight="false" outlineLevel="0" collapsed="false">
      <c r="A912" s="1" t="n">
        <v>910</v>
      </c>
      <c r="B912" s="9" t="n">
        <f aca="false">+Outflows!B912+Fees!B912+'Ongoing Cash Flows'!B912+'Terminal Value'!B912</f>
        <v>-93954.4701944173</v>
      </c>
      <c r="C912" s="9" t="n">
        <f aca="false">+Outflows!C912+Fees!C912+'Ongoing Cash Flows'!C912+'Terminal Value'!C912</f>
        <v>14154.1199414634</v>
      </c>
      <c r="D912" s="9" t="n">
        <f aca="false">+Outflows!D912+Fees!D912+'Ongoing Cash Flows'!D912+'Terminal Value'!D912</f>
        <v>12143.6059613077</v>
      </c>
      <c r="E912" s="9" t="n">
        <f aca="false">+Outflows!E912+Fees!E912+'Ongoing Cash Flows'!E912+'Terminal Value'!E912</f>
        <v>10177.2365572335</v>
      </c>
      <c r="F912" s="9" t="n">
        <f aca="false">+Outflows!F912+Fees!F912+'Ongoing Cash Flows'!F912+'Terminal Value'!F912</f>
        <v>9610.14110498225</v>
      </c>
      <c r="G912" s="9" t="n">
        <f aca="false">+Outflows!G912+Fees!G912+'Ongoing Cash Flows'!G912+'Terminal Value'!G912</f>
        <v>9452.60741677281</v>
      </c>
      <c r="H912" s="9" t="n">
        <f aca="false">+Outflows!H912+Fees!H912+'Ongoing Cash Flows'!H912+'Terminal Value'!H912</f>
        <v>8487.27689678514</v>
      </c>
      <c r="I912" s="9" t="n">
        <f aca="false">+Outflows!I912+Fees!I912+'Ongoing Cash Flows'!I912+'Terminal Value'!I912</f>
        <v>8336.58677285079</v>
      </c>
      <c r="J912" s="9" t="n">
        <f aca="false">+Outflows!J912+Fees!J912+'Ongoing Cash Flows'!J912+'Terminal Value'!J912</f>
        <v>8324.1525703158</v>
      </c>
      <c r="K912" s="9" t="n">
        <f aca="false">+Outflows!K912+Fees!K912+'Ongoing Cash Flows'!K912+'Terminal Value'!K912</f>
        <v>8314.99829150592</v>
      </c>
      <c r="L912" s="9" t="n">
        <f aca="false">+Outflows!L912+Fees!L912+'Ongoing Cash Flows'!L912+'Terminal Value'!L912</f>
        <v>8316.22463543539</v>
      </c>
      <c r="M912" s="9" t="n">
        <f aca="false">+Outflows!M912+Fees!M912+'Ongoing Cash Flows'!M912+'Terminal Value'!M912</f>
        <v>8288.21965720309</v>
      </c>
      <c r="N912" s="9" t="n">
        <f aca="false">+Outflows!N912+Fees!N912+'Ongoing Cash Flows'!N912+'Terminal Value'!N912</f>
        <v>8270.57190290348</v>
      </c>
      <c r="O912" s="9" t="n">
        <f aca="false">+Outflows!O912+Fees!O912+'Ongoing Cash Flows'!O912+'Terminal Value'!O912</f>
        <v>7944.44934007123</v>
      </c>
      <c r="P912" s="9" t="n">
        <f aca="false">+Outflows!P912+Fees!P912+'Ongoing Cash Flows'!P912+'Terminal Value'!P912</f>
        <v>7836.58941737766</v>
      </c>
      <c r="Q912" s="9" t="n">
        <f aca="false">+Outflows!Q912+Fees!Q912+'Ongoing Cash Flows'!Q912+'Terminal Value'!Q912</f>
        <v>7808.03429524363</v>
      </c>
      <c r="R912" s="9" t="n">
        <f aca="false">+Outflows!R912+Fees!R912+'Ongoing Cash Flows'!R912+'Terminal Value'!R912</f>
        <v>1077.62019134189</v>
      </c>
      <c r="S912" s="9" t="n">
        <f aca="false">+Outflows!S912+Fees!S912+'Ongoing Cash Flows'!S912+'Terminal Value'!S912</f>
        <v>0</v>
      </c>
      <c r="T912" s="9" t="n">
        <f aca="false">+Outflows!T912+Fees!T912+'Ongoing Cash Flows'!T912+'Terminal Value'!T912</f>
        <v>0</v>
      </c>
      <c r="U912" s="9" t="n">
        <f aca="false">+Outflows!U912+Fees!U912+'Ongoing Cash Flows'!U912+'Terminal Value'!U912</f>
        <v>0</v>
      </c>
      <c r="V912" s="9" t="n">
        <f aca="false">+Outflows!V912+Fees!V912+'Ongoing Cash Flows'!V912+'Terminal Value'!V912</f>
        <v>0</v>
      </c>
      <c r="W912" s="9" t="n">
        <f aca="false">+Outflows!W912+Fees!W912+'Ongoing Cash Flows'!W912+'Terminal Value'!W912</f>
        <v>0</v>
      </c>
      <c r="X912" s="9" t="n">
        <f aca="false">+Outflows!X912+Fees!X912+'Ongoing Cash Flows'!X912+'Terminal Value'!X912</f>
        <v>0</v>
      </c>
      <c r="Y912" s="9" t="n">
        <f aca="false">+Outflows!Y912+Fees!Y912+'Ongoing Cash Flows'!Y912+'Terminal Value'!Y912</f>
        <v>0</v>
      </c>
      <c r="Z912" s="9" t="n">
        <f aca="false">+Outflows!Z912+Fees!Z912+'Ongoing Cash Flows'!Z912+'Terminal Value'!Z912</f>
        <v>0</v>
      </c>
      <c r="AA912" s="9" t="n">
        <f aca="false">+Outflows!AA912+Fees!AA912+'Ongoing Cash Flows'!AA912+'Terminal Value'!AA912</f>
        <v>0</v>
      </c>
      <c r="AB912" s="9" t="n">
        <f aca="false">+Outflows!AB912+Fees!AB912+'Ongoing Cash Flows'!AB912+'Terminal Value'!AB912</f>
        <v>0</v>
      </c>
      <c r="AC912" s="9" t="n">
        <f aca="false">+Outflows!AC912+Fees!AC912+'Ongoing Cash Flows'!AC912+'Terminal Value'!AC912</f>
        <v>0</v>
      </c>
      <c r="AD912" s="9" t="n">
        <f aca="false">+Outflows!AD912+Fees!AD912+'Ongoing Cash Flows'!AD912+'Terminal Value'!AD912</f>
        <v>0</v>
      </c>
      <c r="AE912" s="9" t="n">
        <f aca="false">+Outflows!AE912+Fees!AE912+'Ongoing Cash Flows'!AE912+'Terminal Value'!AE912</f>
        <v>0</v>
      </c>
      <c r="AF912" s="9" t="n">
        <f aca="false">+Outflows!AF912+Fees!AF912+'Ongoing Cash Flows'!AF912+'Terminal Value'!AF912</f>
        <v>0</v>
      </c>
      <c r="AG912" s="9" t="n">
        <f aca="false">+Outflows!AG912+Fees!AG912+'Ongoing Cash Flows'!AG912+'Terminal Value'!AG912</f>
        <v>0</v>
      </c>
      <c r="AH912" s="9" t="n">
        <f aca="false">+Outflows!AH912+Fees!AH912+'Ongoing Cash Flows'!AH912+'Terminal Value'!AH912</f>
        <v>0</v>
      </c>
      <c r="AI912" s="9" t="n">
        <f aca="false">+Outflows!AI912+Fees!AI912+'Ongoing Cash Flows'!AI912+'Terminal Value'!AI912</f>
        <v>0</v>
      </c>
      <c r="AJ912" s="9" t="n">
        <f aca="false">+Outflows!AJ912+Fees!AJ912+'Ongoing Cash Flows'!AJ912+'Terminal Value'!AJ912</f>
        <v>0</v>
      </c>
      <c r="AK912" s="9"/>
      <c r="AL912" s="1"/>
      <c r="AM912" s="32"/>
      <c r="AN912" s="33" t="n">
        <f aca="false">IF(ISERROR(XIRR(B912:AJ912,IRRDates)),-1,XIRR(B912:AJ912,IRRDates))</f>
        <v>0.0583192786736598</v>
      </c>
      <c r="AO912" s="9" t="n">
        <f aca="false">SUMPRODUCT(B912:AJ912,PVRf)</f>
        <v>0</v>
      </c>
      <c r="AP912" s="9" t="n">
        <f aca="false">MIN(0,AO912-$AO$1004)^2</f>
        <v>0</v>
      </c>
      <c r="AQ912" s="9" t="n">
        <f aca="false">MAX(0,AO912-$AO$1004)^2</f>
        <v>0</v>
      </c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20"/>
      <c r="CM912" s="20"/>
      <c r="CN912" s="20"/>
      <c r="CO912" s="20"/>
      <c r="CP912" s="20"/>
    </row>
    <row r="913" customFormat="false" ht="11.25" hidden="false" customHeight="false" outlineLevel="0" collapsed="false">
      <c r="A913" s="1" t="n">
        <v>911</v>
      </c>
      <c r="B913" s="9" t="n">
        <f aca="false">+Outflows!B913+Fees!B913+'Ongoing Cash Flows'!B913+'Terminal Value'!B913</f>
        <v>-97014.4603545379</v>
      </c>
      <c r="C913" s="9" t="n">
        <f aca="false">+Outflows!C913+Fees!C913+'Ongoing Cash Flows'!C913+'Terminal Value'!C913</f>
        <v>14261.6480169079</v>
      </c>
      <c r="D913" s="9" t="n">
        <f aca="false">+Outflows!D913+Fees!D913+'Ongoing Cash Flows'!D913+'Terminal Value'!D913</f>
        <v>12282.5567397031</v>
      </c>
      <c r="E913" s="9" t="n">
        <f aca="false">+Outflows!E913+Fees!E913+'Ongoing Cash Flows'!E913+'Terminal Value'!E913</f>
        <v>10200.0898137226</v>
      </c>
      <c r="F913" s="9" t="n">
        <f aca="false">+Outflows!F913+Fees!F913+'Ongoing Cash Flows'!F913+'Terminal Value'!F913</f>
        <v>9723.50764045262</v>
      </c>
      <c r="G913" s="9" t="n">
        <f aca="false">+Outflows!G913+Fees!G913+'Ongoing Cash Flows'!G913+'Terminal Value'!G913</f>
        <v>9502.62564132514</v>
      </c>
      <c r="H913" s="9" t="n">
        <f aca="false">+Outflows!H913+Fees!H913+'Ongoing Cash Flows'!H913+'Terminal Value'!H913</f>
        <v>8561.39671284122</v>
      </c>
      <c r="I913" s="9" t="n">
        <f aca="false">+Outflows!I913+Fees!I913+'Ongoing Cash Flows'!I913+'Terminal Value'!I913</f>
        <v>8406.78049913183</v>
      </c>
      <c r="J913" s="9" t="n">
        <f aca="false">+Outflows!J913+Fees!J913+'Ongoing Cash Flows'!J913+'Terminal Value'!J913</f>
        <v>8394.34629659684</v>
      </c>
      <c r="K913" s="9" t="n">
        <f aca="false">+Outflows!K913+Fees!K913+'Ongoing Cash Flows'!K913+'Terminal Value'!K913</f>
        <v>8385.31099020438</v>
      </c>
      <c r="L913" s="9" t="n">
        <f aca="false">+Outflows!L913+Fees!L913+'Ongoing Cash Flows'!L913+'Terminal Value'!L913</f>
        <v>8386.41836171643</v>
      </c>
      <c r="M913" s="9" t="n">
        <f aca="false">+Outflows!M913+Fees!M913+'Ongoing Cash Flows'!M913+'Terminal Value'!M913</f>
        <v>8358.53235590156</v>
      </c>
      <c r="N913" s="9" t="n">
        <f aca="false">+Outflows!N913+Fees!N913+'Ongoing Cash Flows'!N913+'Terminal Value'!N913</f>
        <v>8340.76562918452</v>
      </c>
      <c r="O913" s="9" t="n">
        <f aca="false">+Outflows!O913+Fees!O913+'Ongoing Cash Flows'!O913+'Terminal Value'!O913</f>
        <v>8014.76203876969</v>
      </c>
      <c r="P913" s="9" t="n">
        <f aca="false">+Outflows!P913+Fees!P913+'Ongoing Cash Flows'!P913+'Terminal Value'!P913</f>
        <v>7906.7831436587</v>
      </c>
      <c r="Q913" s="9" t="n">
        <f aca="false">+Outflows!Q913+Fees!Q913+'Ongoing Cash Flows'!Q913+'Terminal Value'!Q913</f>
        <v>7878.3469939421</v>
      </c>
      <c r="R913" s="9" t="n">
        <f aca="false">+Outflows!R913+Fees!R913+'Ongoing Cash Flows'!R913+'Terminal Value'!R913</f>
        <v>1112.71705448241</v>
      </c>
      <c r="S913" s="9" t="n">
        <f aca="false">+Outflows!S913+Fees!S913+'Ongoing Cash Flows'!S913+'Terminal Value'!S913</f>
        <v>0</v>
      </c>
      <c r="T913" s="9" t="n">
        <f aca="false">+Outflows!T913+Fees!T913+'Ongoing Cash Flows'!T913+'Terminal Value'!T913</f>
        <v>0</v>
      </c>
      <c r="U913" s="9" t="n">
        <f aca="false">+Outflows!U913+Fees!U913+'Ongoing Cash Flows'!U913+'Terminal Value'!U913</f>
        <v>0</v>
      </c>
      <c r="V913" s="9" t="n">
        <f aca="false">+Outflows!V913+Fees!V913+'Ongoing Cash Flows'!V913+'Terminal Value'!V913</f>
        <v>0</v>
      </c>
      <c r="W913" s="9" t="n">
        <f aca="false">+Outflows!W913+Fees!W913+'Ongoing Cash Flows'!W913+'Terminal Value'!W913</f>
        <v>0</v>
      </c>
      <c r="X913" s="9" t="n">
        <f aca="false">+Outflows!X913+Fees!X913+'Ongoing Cash Flows'!X913+'Terminal Value'!X913</f>
        <v>0</v>
      </c>
      <c r="Y913" s="9" t="n">
        <f aca="false">+Outflows!Y913+Fees!Y913+'Ongoing Cash Flows'!Y913+'Terminal Value'!Y913</f>
        <v>0</v>
      </c>
      <c r="Z913" s="9" t="n">
        <f aca="false">+Outflows!Z913+Fees!Z913+'Ongoing Cash Flows'!Z913+'Terminal Value'!Z913</f>
        <v>0</v>
      </c>
      <c r="AA913" s="9" t="n">
        <f aca="false">+Outflows!AA913+Fees!AA913+'Ongoing Cash Flows'!AA913+'Terminal Value'!AA913</f>
        <v>0</v>
      </c>
      <c r="AB913" s="9" t="n">
        <f aca="false">+Outflows!AB913+Fees!AB913+'Ongoing Cash Flows'!AB913+'Terminal Value'!AB913</f>
        <v>0</v>
      </c>
      <c r="AC913" s="9" t="n">
        <f aca="false">+Outflows!AC913+Fees!AC913+'Ongoing Cash Flows'!AC913+'Terminal Value'!AC913</f>
        <v>0</v>
      </c>
      <c r="AD913" s="9" t="n">
        <f aca="false">+Outflows!AD913+Fees!AD913+'Ongoing Cash Flows'!AD913+'Terminal Value'!AD913</f>
        <v>0</v>
      </c>
      <c r="AE913" s="9" t="n">
        <f aca="false">+Outflows!AE913+Fees!AE913+'Ongoing Cash Flows'!AE913+'Terminal Value'!AE913</f>
        <v>0</v>
      </c>
      <c r="AF913" s="9" t="n">
        <f aca="false">+Outflows!AF913+Fees!AF913+'Ongoing Cash Flows'!AF913+'Terminal Value'!AF913</f>
        <v>0</v>
      </c>
      <c r="AG913" s="9" t="n">
        <f aca="false">+Outflows!AG913+Fees!AG913+'Ongoing Cash Flows'!AG913+'Terminal Value'!AG913</f>
        <v>0</v>
      </c>
      <c r="AH913" s="9" t="n">
        <f aca="false">+Outflows!AH913+Fees!AH913+'Ongoing Cash Flows'!AH913+'Terminal Value'!AH913</f>
        <v>0</v>
      </c>
      <c r="AI913" s="9" t="n">
        <f aca="false">+Outflows!AI913+Fees!AI913+'Ongoing Cash Flows'!AI913+'Terminal Value'!AI913</f>
        <v>0</v>
      </c>
      <c r="AJ913" s="9" t="n">
        <f aca="false">+Outflows!AJ913+Fees!AJ913+'Ongoing Cash Flows'!AJ913+'Terminal Value'!AJ913</f>
        <v>0</v>
      </c>
      <c r="AK913" s="9"/>
      <c r="AL913" s="1"/>
      <c r="AM913" s="32"/>
      <c r="AN913" s="33" t="n">
        <f aca="false">IF(ISERROR(XIRR(B913:AJ913,IRRDates)),-1,XIRR(B913:AJ913,IRRDates))</f>
        <v>0.0543621225348539</v>
      </c>
      <c r="AO913" s="9" t="n">
        <f aca="false">SUMPRODUCT(B913:AJ913,PVRf)</f>
        <v>0</v>
      </c>
      <c r="AP913" s="9" t="n">
        <f aca="false">MIN(0,AO913-$AO$1004)^2</f>
        <v>0</v>
      </c>
      <c r="AQ913" s="9" t="n">
        <f aca="false">MAX(0,AO913-$AO$1004)^2</f>
        <v>0</v>
      </c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20"/>
      <c r="CM913" s="20"/>
      <c r="CN913" s="20"/>
      <c r="CO913" s="20"/>
      <c r="CP913" s="20"/>
    </row>
    <row r="914" customFormat="false" ht="11.25" hidden="false" customHeight="false" outlineLevel="0" collapsed="false">
      <c r="A914" s="1" t="n">
        <v>912</v>
      </c>
      <c r="B914" s="9" t="n">
        <f aca="false">+Outflows!B914+Fees!B914+'Ongoing Cash Flows'!B914+'Terminal Value'!B914</f>
        <v>-85385.904826208</v>
      </c>
      <c r="C914" s="9" t="n">
        <f aca="false">+Outflows!C914+Fees!C914+'Ongoing Cash Flows'!C914+'Terminal Value'!C914</f>
        <v>14022.2721347319</v>
      </c>
      <c r="D914" s="9" t="n">
        <f aca="false">+Outflows!D914+Fees!D914+'Ongoing Cash Flows'!D914+'Terminal Value'!D914</f>
        <v>11802.9439810877</v>
      </c>
      <c r="E914" s="9" t="n">
        <f aca="false">+Outflows!E914+Fees!E914+'Ongoing Cash Flows'!E914+'Terminal Value'!E914</f>
        <v>9924.57672284492</v>
      </c>
      <c r="F914" s="9" t="n">
        <f aca="false">+Outflows!F914+Fees!F914+'Ongoing Cash Flows'!F914+'Terminal Value'!F914</f>
        <v>9408.12074073029</v>
      </c>
      <c r="G914" s="9" t="n">
        <f aca="false">+Outflows!G914+Fees!G914+'Ongoing Cash Flows'!G914+'Terminal Value'!G914</f>
        <v>9273.76540548106</v>
      </c>
      <c r="H914" s="9" t="n">
        <f aca="false">+Outflows!H914+Fees!H914+'Ongoing Cash Flows'!H914+'Terminal Value'!H914</f>
        <v>8279.72704998068</v>
      </c>
      <c r="I914" s="9" t="n">
        <f aca="false">+Outflows!I914+Fees!I914+'Ongoing Cash Flows'!I914+'Terminal Value'!I914</f>
        <v>8140.03073815636</v>
      </c>
      <c r="J914" s="9" t="n">
        <f aca="false">+Outflows!J914+Fees!J914+'Ongoing Cash Flows'!J914+'Terminal Value'!J914</f>
        <v>8127.59653562137</v>
      </c>
      <c r="K914" s="9" t="n">
        <f aca="false">+Outflows!K914+Fees!K914+'Ongoing Cash Flows'!K914+'Terminal Value'!K914</f>
        <v>8118.10911098997</v>
      </c>
      <c r="L914" s="9" t="n">
        <f aca="false">+Outflows!L914+Fees!L914+'Ongoing Cash Flows'!L914+'Terminal Value'!L914</f>
        <v>8119.66860074096</v>
      </c>
      <c r="M914" s="9" t="n">
        <f aca="false">+Outflows!M914+Fees!M914+'Ongoing Cash Flows'!M914+'Terminal Value'!M914</f>
        <v>8091.33047668715</v>
      </c>
      <c r="N914" s="9" t="n">
        <f aca="false">+Outflows!N914+Fees!N914+'Ongoing Cash Flows'!N914+'Terminal Value'!N914</f>
        <v>8074.01586820905</v>
      </c>
      <c r="O914" s="9" t="n">
        <f aca="false">+Outflows!O914+Fees!O914+'Ongoing Cash Flows'!O914+'Terminal Value'!O914</f>
        <v>7747.56015955529</v>
      </c>
      <c r="P914" s="9" t="n">
        <f aca="false">+Outflows!P914+Fees!P914+'Ongoing Cash Flows'!P914+'Terminal Value'!P914</f>
        <v>7640.03338268323</v>
      </c>
      <c r="Q914" s="9" t="n">
        <f aca="false">+Outflows!Q914+Fees!Q914+'Ongoing Cash Flows'!Q914+'Terminal Value'!Q914</f>
        <v>7611.14511472769</v>
      </c>
      <c r="R914" s="9" t="n">
        <f aca="false">+Outflows!R914+Fees!R914+'Ongoing Cash Flows'!R914+'Terminal Value'!R914</f>
        <v>979.342173994675</v>
      </c>
      <c r="S914" s="9" t="n">
        <f aca="false">+Outflows!S914+Fees!S914+'Ongoing Cash Flows'!S914+'Terminal Value'!S914</f>
        <v>0</v>
      </c>
      <c r="T914" s="9" t="n">
        <f aca="false">+Outflows!T914+Fees!T914+'Ongoing Cash Flows'!T914+'Terminal Value'!T914</f>
        <v>0</v>
      </c>
      <c r="U914" s="9" t="n">
        <f aca="false">+Outflows!U914+Fees!U914+'Ongoing Cash Flows'!U914+'Terminal Value'!U914</f>
        <v>0</v>
      </c>
      <c r="V914" s="9" t="n">
        <f aca="false">+Outflows!V914+Fees!V914+'Ongoing Cash Flows'!V914+'Terminal Value'!V914</f>
        <v>0</v>
      </c>
      <c r="W914" s="9" t="n">
        <f aca="false">+Outflows!W914+Fees!W914+'Ongoing Cash Flows'!W914+'Terminal Value'!W914</f>
        <v>0</v>
      </c>
      <c r="X914" s="9" t="n">
        <f aca="false">+Outflows!X914+Fees!X914+'Ongoing Cash Flows'!X914+'Terminal Value'!X914</f>
        <v>0</v>
      </c>
      <c r="Y914" s="9" t="n">
        <f aca="false">+Outflows!Y914+Fees!Y914+'Ongoing Cash Flows'!Y914+'Terminal Value'!Y914</f>
        <v>0</v>
      </c>
      <c r="Z914" s="9" t="n">
        <f aca="false">+Outflows!Z914+Fees!Z914+'Ongoing Cash Flows'!Z914+'Terminal Value'!Z914</f>
        <v>0</v>
      </c>
      <c r="AA914" s="9" t="n">
        <f aca="false">+Outflows!AA914+Fees!AA914+'Ongoing Cash Flows'!AA914+'Terminal Value'!AA914</f>
        <v>0</v>
      </c>
      <c r="AB914" s="9" t="n">
        <f aca="false">+Outflows!AB914+Fees!AB914+'Ongoing Cash Flows'!AB914+'Terminal Value'!AB914</f>
        <v>0</v>
      </c>
      <c r="AC914" s="9" t="n">
        <f aca="false">+Outflows!AC914+Fees!AC914+'Ongoing Cash Flows'!AC914+'Terminal Value'!AC914</f>
        <v>0</v>
      </c>
      <c r="AD914" s="9" t="n">
        <f aca="false">+Outflows!AD914+Fees!AD914+'Ongoing Cash Flows'!AD914+'Terminal Value'!AD914</f>
        <v>0</v>
      </c>
      <c r="AE914" s="9" t="n">
        <f aca="false">+Outflows!AE914+Fees!AE914+'Ongoing Cash Flows'!AE914+'Terminal Value'!AE914</f>
        <v>0</v>
      </c>
      <c r="AF914" s="9" t="n">
        <f aca="false">+Outflows!AF914+Fees!AF914+'Ongoing Cash Flows'!AF914+'Terminal Value'!AF914</f>
        <v>0</v>
      </c>
      <c r="AG914" s="9" t="n">
        <f aca="false">+Outflows!AG914+Fees!AG914+'Ongoing Cash Flows'!AG914+'Terminal Value'!AG914</f>
        <v>0</v>
      </c>
      <c r="AH914" s="9" t="n">
        <f aca="false">+Outflows!AH914+Fees!AH914+'Ongoing Cash Flows'!AH914+'Terminal Value'!AH914</f>
        <v>0</v>
      </c>
      <c r="AI914" s="9" t="n">
        <f aca="false">+Outflows!AI914+Fees!AI914+'Ongoing Cash Flows'!AI914+'Terminal Value'!AI914</f>
        <v>0</v>
      </c>
      <c r="AJ914" s="9" t="n">
        <f aca="false">+Outflows!AJ914+Fees!AJ914+'Ongoing Cash Flows'!AJ914+'Terminal Value'!AJ914</f>
        <v>0</v>
      </c>
      <c r="AK914" s="9"/>
      <c r="AL914" s="1"/>
      <c r="AM914" s="32"/>
      <c r="AN914" s="33" t="n">
        <f aca="false">IF(ISERROR(XIRR(B914:AJ914,IRRDates)),-1,XIRR(B914:AJ914,IRRDates))</f>
        <v>0.0709261768277779</v>
      </c>
      <c r="AO914" s="9" t="n">
        <f aca="false">SUMPRODUCT(B914:AJ914,PVRf)</f>
        <v>0</v>
      </c>
      <c r="AP914" s="9" t="n">
        <f aca="false">MIN(0,AO914-$AO$1004)^2</f>
        <v>0</v>
      </c>
      <c r="AQ914" s="9" t="n">
        <f aca="false">MAX(0,AO914-$AO$1004)^2</f>
        <v>0</v>
      </c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20"/>
      <c r="CM914" s="20"/>
      <c r="CN914" s="20"/>
      <c r="CO914" s="20"/>
      <c r="CP914" s="20"/>
    </row>
    <row r="915" customFormat="false" ht="11.25" hidden="false" customHeight="false" outlineLevel="0" collapsed="false">
      <c r="A915" s="1" t="n">
        <v>913</v>
      </c>
      <c r="B915" s="9" t="n">
        <f aca="false">+Outflows!B915+Fees!B915+'Ongoing Cash Flows'!B915+'Terminal Value'!B915</f>
        <v>-101378.788912873</v>
      </c>
      <c r="C915" s="9" t="n">
        <f aca="false">+Outflows!C915+Fees!C915+'Ongoing Cash Flows'!C915+'Terminal Value'!C915</f>
        <v>14396.3254511833</v>
      </c>
      <c r="D915" s="9" t="n">
        <f aca="false">+Outflows!D915+Fees!D915+'Ongoing Cash Flows'!D915+'Terminal Value'!D915</f>
        <v>12352.1820700728</v>
      </c>
      <c r="E915" s="9" t="n">
        <f aca="false">+Outflows!E915+Fees!E915+'Ongoing Cash Flows'!E915+'Terminal Value'!E915</f>
        <v>10364.4411146139</v>
      </c>
      <c r="F915" s="9" t="n">
        <f aca="false">+Outflows!F915+Fees!F915+'Ongoing Cash Flows'!F915+'Terminal Value'!F915</f>
        <v>9980.70968670046</v>
      </c>
      <c r="G915" s="9" t="n">
        <f aca="false">+Outflows!G915+Fees!G915+'Ongoing Cash Flows'!G915+'Terminal Value'!G915</f>
        <v>9681.57488102757</v>
      </c>
      <c r="H915" s="9" t="n">
        <f aca="false">+Outflows!H915+Fees!H915+'Ongoing Cash Flows'!H915+'Terminal Value'!H915</f>
        <v>8667.11052662007</v>
      </c>
      <c r="I915" s="9" t="n">
        <f aca="false">+Outflows!I915+Fees!I915+'Ongoing Cash Flows'!I915+'Terminal Value'!I915</f>
        <v>8506.89470479719</v>
      </c>
      <c r="J915" s="9" t="n">
        <f aca="false">+Outflows!J915+Fees!J915+'Ongoing Cash Flows'!J915+'Terminal Value'!J915</f>
        <v>8494.4605022622</v>
      </c>
      <c r="K915" s="9" t="n">
        <f aca="false">+Outflows!K915+Fees!K915+'Ongoing Cash Flows'!K915+'Terminal Value'!K915</f>
        <v>8485.59488096409</v>
      </c>
      <c r="L915" s="9" t="n">
        <f aca="false">+Outflows!L915+Fees!L915+'Ongoing Cash Flows'!L915+'Terminal Value'!L915</f>
        <v>8486.53256738179</v>
      </c>
      <c r="M915" s="9" t="n">
        <f aca="false">+Outflows!M915+Fees!M915+'Ongoing Cash Flows'!M915+'Terminal Value'!M915</f>
        <v>8458.81624666127</v>
      </c>
      <c r="N915" s="9" t="n">
        <f aca="false">+Outflows!N915+Fees!N915+'Ongoing Cash Flows'!N915+'Terminal Value'!N915</f>
        <v>8440.87983484988</v>
      </c>
      <c r="O915" s="9" t="n">
        <f aca="false">+Outflows!O915+Fees!O915+'Ongoing Cash Flows'!O915+'Terminal Value'!O915</f>
        <v>8115.04592952941</v>
      </c>
      <c r="P915" s="9" t="n">
        <f aca="false">+Outflows!P915+Fees!P915+'Ongoing Cash Flows'!P915+'Terminal Value'!P915</f>
        <v>8006.89734932406</v>
      </c>
      <c r="Q915" s="9" t="n">
        <f aca="false">+Outflows!Q915+Fees!Q915+'Ongoing Cash Flows'!Q915+'Terminal Value'!Q915</f>
        <v>7978.63088470181</v>
      </c>
      <c r="R915" s="9" t="n">
        <f aca="false">+Outflows!R915+Fees!R915+'Ongoing Cash Flows'!R915+'Terminal Value'!R915</f>
        <v>1162.77415731509</v>
      </c>
      <c r="S915" s="9" t="n">
        <f aca="false">+Outflows!S915+Fees!S915+'Ongoing Cash Flows'!S915+'Terminal Value'!S915</f>
        <v>0</v>
      </c>
      <c r="T915" s="9" t="n">
        <f aca="false">+Outflows!T915+Fees!T915+'Ongoing Cash Flows'!T915+'Terminal Value'!T915</f>
        <v>0</v>
      </c>
      <c r="U915" s="9" t="n">
        <f aca="false">+Outflows!U915+Fees!U915+'Ongoing Cash Flows'!U915+'Terminal Value'!U915</f>
        <v>0</v>
      </c>
      <c r="V915" s="9" t="n">
        <f aca="false">+Outflows!V915+Fees!V915+'Ongoing Cash Flows'!V915+'Terminal Value'!V915</f>
        <v>0</v>
      </c>
      <c r="W915" s="9" t="n">
        <f aca="false">+Outflows!W915+Fees!W915+'Ongoing Cash Flows'!W915+'Terminal Value'!W915</f>
        <v>0</v>
      </c>
      <c r="X915" s="9" t="n">
        <f aca="false">+Outflows!X915+Fees!X915+'Ongoing Cash Flows'!X915+'Terminal Value'!X915</f>
        <v>0</v>
      </c>
      <c r="Y915" s="9" t="n">
        <f aca="false">+Outflows!Y915+Fees!Y915+'Ongoing Cash Flows'!Y915+'Terminal Value'!Y915</f>
        <v>0</v>
      </c>
      <c r="Z915" s="9" t="n">
        <f aca="false">+Outflows!Z915+Fees!Z915+'Ongoing Cash Flows'!Z915+'Terminal Value'!Z915</f>
        <v>0</v>
      </c>
      <c r="AA915" s="9" t="n">
        <f aca="false">+Outflows!AA915+Fees!AA915+'Ongoing Cash Flows'!AA915+'Terminal Value'!AA915</f>
        <v>0</v>
      </c>
      <c r="AB915" s="9" t="n">
        <f aca="false">+Outflows!AB915+Fees!AB915+'Ongoing Cash Flows'!AB915+'Terminal Value'!AB915</f>
        <v>0</v>
      </c>
      <c r="AC915" s="9" t="n">
        <f aca="false">+Outflows!AC915+Fees!AC915+'Ongoing Cash Flows'!AC915+'Terminal Value'!AC915</f>
        <v>0</v>
      </c>
      <c r="AD915" s="9" t="n">
        <f aca="false">+Outflows!AD915+Fees!AD915+'Ongoing Cash Flows'!AD915+'Terminal Value'!AD915</f>
        <v>0</v>
      </c>
      <c r="AE915" s="9" t="n">
        <f aca="false">+Outflows!AE915+Fees!AE915+'Ongoing Cash Flows'!AE915+'Terminal Value'!AE915</f>
        <v>0</v>
      </c>
      <c r="AF915" s="9" t="n">
        <f aca="false">+Outflows!AF915+Fees!AF915+'Ongoing Cash Flows'!AF915+'Terminal Value'!AF915</f>
        <v>0</v>
      </c>
      <c r="AG915" s="9" t="n">
        <f aca="false">+Outflows!AG915+Fees!AG915+'Ongoing Cash Flows'!AG915+'Terminal Value'!AG915</f>
        <v>0</v>
      </c>
      <c r="AH915" s="9" t="n">
        <f aca="false">+Outflows!AH915+Fees!AH915+'Ongoing Cash Flows'!AH915+'Terminal Value'!AH915</f>
        <v>0</v>
      </c>
      <c r="AI915" s="9" t="n">
        <f aca="false">+Outflows!AI915+Fees!AI915+'Ongoing Cash Flows'!AI915+'Terminal Value'!AI915</f>
        <v>0</v>
      </c>
      <c r="AJ915" s="9" t="n">
        <f aca="false">+Outflows!AJ915+Fees!AJ915+'Ongoing Cash Flows'!AJ915+'Terminal Value'!AJ915</f>
        <v>0</v>
      </c>
      <c r="AK915" s="9"/>
      <c r="AL915" s="1"/>
      <c r="AM915" s="32"/>
      <c r="AN915" s="33" t="n">
        <f aca="false">IF(ISERROR(XIRR(B915:AJ915,IRRDates)),-1,XIRR(B915:AJ915,IRRDates))</f>
        <v>0.0493083709534933</v>
      </c>
      <c r="AO915" s="9" t="n">
        <f aca="false">SUMPRODUCT(B915:AJ915,PVRf)</f>
        <v>0</v>
      </c>
      <c r="AP915" s="9" t="n">
        <f aca="false">MIN(0,AO915-$AO$1004)^2</f>
        <v>0</v>
      </c>
      <c r="AQ915" s="9" t="n">
        <f aca="false">MAX(0,AO915-$AO$1004)^2</f>
        <v>0</v>
      </c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20"/>
      <c r="CM915" s="20"/>
      <c r="CN915" s="20"/>
      <c r="CO915" s="20"/>
      <c r="CP915" s="20"/>
    </row>
    <row r="916" customFormat="false" ht="11.25" hidden="false" customHeight="false" outlineLevel="0" collapsed="false">
      <c r="A916" s="1" t="n">
        <v>914</v>
      </c>
      <c r="B916" s="9" t="n">
        <f aca="false">+Outflows!B916+Fees!B916+'Ongoing Cash Flows'!B916+'Terminal Value'!B916</f>
        <v>-103238.018274465</v>
      </c>
      <c r="C916" s="9" t="n">
        <f aca="false">+Outflows!C916+Fees!C916+'Ongoing Cash Flows'!C916+'Terminal Value'!C916</f>
        <v>14356.2863795387</v>
      </c>
      <c r="D916" s="9" t="n">
        <f aca="false">+Outflows!D916+Fees!D916+'Ongoing Cash Flows'!D916+'Terminal Value'!D916</f>
        <v>12476.2499371476</v>
      </c>
      <c r="E916" s="9" t="n">
        <f aca="false">+Outflows!E916+Fees!E916+'Ongoing Cash Flows'!E916+'Terminal Value'!E916</f>
        <v>10502.0782229776</v>
      </c>
      <c r="F916" s="9" t="n">
        <f aca="false">+Outflows!F916+Fees!F916+'Ongoing Cash Flows'!F916+'Terminal Value'!F916</f>
        <v>9951.80340958534</v>
      </c>
      <c r="G916" s="9" t="n">
        <f aca="false">+Outflows!G916+Fees!G916+'Ongoing Cash Flows'!G916+'Terminal Value'!G916</f>
        <v>9723.61543373089</v>
      </c>
      <c r="H916" s="9" t="n">
        <f aca="false">+Outflows!H916+Fees!H916+'Ongoing Cash Flows'!H916+'Terminal Value'!H916</f>
        <v>8712.14522643159</v>
      </c>
      <c r="I916" s="9" t="n">
        <f aca="false">+Outflows!I916+Fees!I916+'Ongoing Cash Flows'!I916+'Terminal Value'!I916</f>
        <v>8549.54393896861</v>
      </c>
      <c r="J916" s="9" t="n">
        <f aca="false">+Outflows!J916+Fees!J916+'Ongoing Cash Flows'!J916+'Terminal Value'!J916</f>
        <v>8537.10973643362</v>
      </c>
      <c r="K916" s="9" t="n">
        <f aca="false">+Outflows!K916+Fees!K916+'Ongoing Cash Flows'!K916+'Terminal Value'!K916</f>
        <v>8528.31640197309</v>
      </c>
      <c r="L916" s="9" t="n">
        <f aca="false">+Outflows!L916+Fees!L916+'Ongoing Cash Flows'!L916+'Terminal Value'!L916</f>
        <v>8529.18180155321</v>
      </c>
      <c r="M916" s="9" t="n">
        <f aca="false">+Outflows!M916+Fees!M916+'Ongoing Cash Flows'!M916+'Terminal Value'!M916</f>
        <v>8501.53776767027</v>
      </c>
      <c r="N916" s="9" t="n">
        <f aca="false">+Outflows!N916+Fees!N916+'Ongoing Cash Flows'!N916+'Terminal Value'!N916</f>
        <v>8483.5290690213</v>
      </c>
      <c r="O916" s="9" t="n">
        <f aca="false">+Outflows!O916+Fees!O916+'Ongoing Cash Flows'!O916+'Terminal Value'!O916</f>
        <v>8157.76745053841</v>
      </c>
      <c r="P916" s="9" t="n">
        <f aca="false">+Outflows!P916+Fees!P916+'Ongoing Cash Flows'!P916+'Terminal Value'!P916</f>
        <v>8049.54658349548</v>
      </c>
      <c r="Q916" s="9" t="n">
        <f aca="false">+Outflows!Q916+Fees!Q916+'Ongoing Cash Flows'!Q916+'Terminal Value'!Q916</f>
        <v>8021.35240571081</v>
      </c>
      <c r="R916" s="9" t="n">
        <f aca="false">+Outflows!R916+Fees!R916+'Ongoing Cash Flows'!R916+'Terminal Value'!R916</f>
        <v>1184.0987744008</v>
      </c>
      <c r="S916" s="9" t="n">
        <f aca="false">+Outflows!S916+Fees!S916+'Ongoing Cash Flows'!S916+'Terminal Value'!S916</f>
        <v>0</v>
      </c>
      <c r="T916" s="9" t="n">
        <f aca="false">+Outflows!T916+Fees!T916+'Ongoing Cash Flows'!T916+'Terminal Value'!T916</f>
        <v>0</v>
      </c>
      <c r="U916" s="9" t="n">
        <f aca="false">+Outflows!U916+Fees!U916+'Ongoing Cash Flows'!U916+'Terminal Value'!U916</f>
        <v>0</v>
      </c>
      <c r="V916" s="9" t="n">
        <f aca="false">+Outflows!V916+Fees!V916+'Ongoing Cash Flows'!V916+'Terminal Value'!V916</f>
        <v>0</v>
      </c>
      <c r="W916" s="9" t="n">
        <f aca="false">+Outflows!W916+Fees!W916+'Ongoing Cash Flows'!W916+'Terminal Value'!W916</f>
        <v>0</v>
      </c>
      <c r="X916" s="9" t="n">
        <f aca="false">+Outflows!X916+Fees!X916+'Ongoing Cash Flows'!X916+'Terminal Value'!X916</f>
        <v>0</v>
      </c>
      <c r="Y916" s="9" t="n">
        <f aca="false">+Outflows!Y916+Fees!Y916+'Ongoing Cash Flows'!Y916+'Terminal Value'!Y916</f>
        <v>0</v>
      </c>
      <c r="Z916" s="9" t="n">
        <f aca="false">+Outflows!Z916+Fees!Z916+'Ongoing Cash Flows'!Z916+'Terminal Value'!Z916</f>
        <v>0</v>
      </c>
      <c r="AA916" s="9" t="n">
        <f aca="false">+Outflows!AA916+Fees!AA916+'Ongoing Cash Flows'!AA916+'Terminal Value'!AA916</f>
        <v>0</v>
      </c>
      <c r="AB916" s="9" t="n">
        <f aca="false">+Outflows!AB916+Fees!AB916+'Ongoing Cash Flows'!AB916+'Terminal Value'!AB916</f>
        <v>0</v>
      </c>
      <c r="AC916" s="9" t="n">
        <f aca="false">+Outflows!AC916+Fees!AC916+'Ongoing Cash Flows'!AC916+'Terminal Value'!AC916</f>
        <v>0</v>
      </c>
      <c r="AD916" s="9" t="n">
        <f aca="false">+Outflows!AD916+Fees!AD916+'Ongoing Cash Flows'!AD916+'Terminal Value'!AD916</f>
        <v>0</v>
      </c>
      <c r="AE916" s="9" t="n">
        <f aca="false">+Outflows!AE916+Fees!AE916+'Ongoing Cash Flows'!AE916+'Terminal Value'!AE916</f>
        <v>0</v>
      </c>
      <c r="AF916" s="9" t="n">
        <f aca="false">+Outflows!AF916+Fees!AF916+'Ongoing Cash Flows'!AF916+'Terminal Value'!AF916</f>
        <v>0</v>
      </c>
      <c r="AG916" s="9" t="n">
        <f aca="false">+Outflows!AG916+Fees!AG916+'Ongoing Cash Flows'!AG916+'Terminal Value'!AG916</f>
        <v>0</v>
      </c>
      <c r="AH916" s="9" t="n">
        <f aca="false">+Outflows!AH916+Fees!AH916+'Ongoing Cash Flows'!AH916+'Terminal Value'!AH916</f>
        <v>0</v>
      </c>
      <c r="AI916" s="9" t="n">
        <f aca="false">+Outflows!AI916+Fees!AI916+'Ongoing Cash Flows'!AI916+'Terminal Value'!AI916</f>
        <v>0</v>
      </c>
      <c r="AJ916" s="9" t="n">
        <f aca="false">+Outflows!AJ916+Fees!AJ916+'Ongoing Cash Flows'!AJ916+'Terminal Value'!AJ916</f>
        <v>0</v>
      </c>
      <c r="AK916" s="9"/>
      <c r="AL916" s="1"/>
      <c r="AM916" s="32"/>
      <c r="AN916" s="33" t="n">
        <f aca="false">IF(ISERROR(XIRR(B916:AJ916,IRRDates)),-1,XIRR(B916:AJ916,IRRDates))</f>
        <v>0.0471282537964611</v>
      </c>
      <c r="AO916" s="9" t="n">
        <f aca="false">SUMPRODUCT(B916:AJ916,PVRf)</f>
        <v>0</v>
      </c>
      <c r="AP916" s="9" t="n">
        <f aca="false">MIN(0,AO916-$AO$1004)^2</f>
        <v>0</v>
      </c>
      <c r="AQ916" s="9" t="n">
        <f aca="false">MAX(0,AO916-$AO$1004)^2</f>
        <v>0</v>
      </c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20"/>
      <c r="CM916" s="20"/>
      <c r="CN916" s="20"/>
      <c r="CO916" s="20"/>
      <c r="CP916" s="20"/>
    </row>
    <row r="917" customFormat="false" ht="11.25" hidden="false" customHeight="false" outlineLevel="0" collapsed="false">
      <c r="A917" s="1" t="n">
        <v>915</v>
      </c>
      <c r="B917" s="9" t="n">
        <f aca="false">+Outflows!B917+Fees!B917+'Ongoing Cash Flows'!B917+'Terminal Value'!B917</f>
        <v>-87631.8387351427</v>
      </c>
      <c r="C917" s="9" t="n">
        <f aca="false">+Outflows!C917+Fees!C917+'Ongoing Cash Flows'!C917+'Terminal Value'!C917</f>
        <v>14069.4336399896</v>
      </c>
      <c r="D917" s="9" t="n">
        <f aca="false">+Outflows!D917+Fees!D917+'Ongoing Cash Flows'!D917+'Terminal Value'!D917</f>
        <v>11922.9308428334</v>
      </c>
      <c r="E917" s="9" t="n">
        <f aca="false">+Outflows!E917+Fees!E917+'Ongoing Cash Flows'!E917+'Terminal Value'!E917</f>
        <v>9923.51514487846</v>
      </c>
      <c r="F917" s="9" t="n">
        <f aca="false">+Outflows!F917+Fees!F917+'Ongoing Cash Flows'!F917+'Terminal Value'!F917</f>
        <v>9418.27160121148</v>
      </c>
      <c r="G917" s="9" t="n">
        <f aca="false">+Outflows!G917+Fees!G917+'Ongoing Cash Flows'!G917+'Terminal Value'!G917</f>
        <v>9259.35940589967</v>
      </c>
      <c r="H917" s="9" t="n">
        <f aca="false">+Outflows!H917+Fees!H917+'Ongoing Cash Flows'!H917+'Terminal Value'!H917</f>
        <v>8334.12860014704</v>
      </c>
      <c r="I917" s="9" t="n">
        <f aca="false">+Outflows!I917+Fees!I917+'Ongoing Cash Flows'!I917+'Terminal Value'!I917</f>
        <v>8191.55066528019</v>
      </c>
      <c r="J917" s="9" t="n">
        <f aca="false">+Outflows!J917+Fees!J917+'Ongoing Cash Flows'!J917+'Terminal Value'!J917</f>
        <v>8179.1164627452</v>
      </c>
      <c r="K917" s="9" t="n">
        <f aca="false">+Outflows!K917+Fees!K917+'Ongoing Cash Flows'!K917+'Terminal Value'!K917</f>
        <v>8169.71636002419</v>
      </c>
      <c r="L917" s="9" t="n">
        <f aca="false">+Outflows!L917+Fees!L917+'Ongoing Cash Flows'!L917+'Terminal Value'!L917</f>
        <v>8171.18852786479</v>
      </c>
      <c r="M917" s="9" t="n">
        <f aca="false">+Outflows!M917+Fees!M917+'Ongoing Cash Flows'!M917+'Terminal Value'!M917</f>
        <v>8142.93772572136</v>
      </c>
      <c r="N917" s="9" t="n">
        <f aca="false">+Outflows!N917+Fees!N917+'Ongoing Cash Flows'!N917+'Terminal Value'!N917</f>
        <v>8125.53579533289</v>
      </c>
      <c r="O917" s="9" t="n">
        <f aca="false">+Outflows!O917+Fees!O917+'Ongoing Cash Flows'!O917+'Terminal Value'!O917</f>
        <v>7799.1674085895</v>
      </c>
      <c r="P917" s="9" t="n">
        <f aca="false">+Outflows!P917+Fees!P917+'Ongoing Cash Flows'!P917+'Terminal Value'!P917</f>
        <v>7691.55330980707</v>
      </c>
      <c r="Q917" s="9" t="n">
        <f aca="false">+Outflows!Q917+Fees!Q917+'Ongoing Cash Flows'!Q917+'Terminal Value'!Q917</f>
        <v>7662.75236376191</v>
      </c>
      <c r="R917" s="9" t="n">
        <f aca="false">+Outflows!R917+Fees!R917+'Ongoing Cash Flows'!R917+'Terminal Value'!R917</f>
        <v>1005.10213755659</v>
      </c>
      <c r="S917" s="9" t="n">
        <f aca="false">+Outflows!S917+Fees!S917+'Ongoing Cash Flows'!S917+'Terminal Value'!S917</f>
        <v>0</v>
      </c>
      <c r="T917" s="9" t="n">
        <f aca="false">+Outflows!T917+Fees!T917+'Ongoing Cash Flows'!T917+'Terminal Value'!T917</f>
        <v>0</v>
      </c>
      <c r="U917" s="9" t="n">
        <f aca="false">+Outflows!U917+Fees!U917+'Ongoing Cash Flows'!U917+'Terminal Value'!U917</f>
        <v>0</v>
      </c>
      <c r="V917" s="9" t="n">
        <f aca="false">+Outflows!V917+Fees!V917+'Ongoing Cash Flows'!V917+'Terminal Value'!V917</f>
        <v>0</v>
      </c>
      <c r="W917" s="9" t="n">
        <f aca="false">+Outflows!W917+Fees!W917+'Ongoing Cash Flows'!W917+'Terminal Value'!W917</f>
        <v>0</v>
      </c>
      <c r="X917" s="9" t="n">
        <f aca="false">+Outflows!X917+Fees!X917+'Ongoing Cash Flows'!X917+'Terminal Value'!X917</f>
        <v>0</v>
      </c>
      <c r="Y917" s="9" t="n">
        <f aca="false">+Outflows!Y917+Fees!Y917+'Ongoing Cash Flows'!Y917+'Terminal Value'!Y917</f>
        <v>0</v>
      </c>
      <c r="Z917" s="9" t="n">
        <f aca="false">+Outflows!Z917+Fees!Z917+'Ongoing Cash Flows'!Z917+'Terminal Value'!Z917</f>
        <v>0</v>
      </c>
      <c r="AA917" s="9" t="n">
        <f aca="false">+Outflows!AA917+Fees!AA917+'Ongoing Cash Flows'!AA917+'Terminal Value'!AA917</f>
        <v>0</v>
      </c>
      <c r="AB917" s="9" t="n">
        <f aca="false">+Outflows!AB917+Fees!AB917+'Ongoing Cash Flows'!AB917+'Terminal Value'!AB917</f>
        <v>0</v>
      </c>
      <c r="AC917" s="9" t="n">
        <f aca="false">+Outflows!AC917+Fees!AC917+'Ongoing Cash Flows'!AC917+'Terminal Value'!AC917</f>
        <v>0</v>
      </c>
      <c r="AD917" s="9" t="n">
        <f aca="false">+Outflows!AD917+Fees!AD917+'Ongoing Cash Flows'!AD917+'Terminal Value'!AD917</f>
        <v>0</v>
      </c>
      <c r="AE917" s="9" t="n">
        <f aca="false">+Outflows!AE917+Fees!AE917+'Ongoing Cash Flows'!AE917+'Terminal Value'!AE917</f>
        <v>0</v>
      </c>
      <c r="AF917" s="9" t="n">
        <f aca="false">+Outflows!AF917+Fees!AF917+'Ongoing Cash Flows'!AF917+'Terminal Value'!AF917</f>
        <v>0</v>
      </c>
      <c r="AG917" s="9" t="n">
        <f aca="false">+Outflows!AG917+Fees!AG917+'Ongoing Cash Flows'!AG917+'Terminal Value'!AG917</f>
        <v>0</v>
      </c>
      <c r="AH917" s="9" t="n">
        <f aca="false">+Outflows!AH917+Fees!AH917+'Ongoing Cash Flows'!AH917+'Terminal Value'!AH917</f>
        <v>0</v>
      </c>
      <c r="AI917" s="9" t="n">
        <f aca="false">+Outflows!AI917+Fees!AI917+'Ongoing Cash Flows'!AI917+'Terminal Value'!AI917</f>
        <v>0</v>
      </c>
      <c r="AJ917" s="9" t="n">
        <f aca="false">+Outflows!AJ917+Fees!AJ917+'Ongoing Cash Flows'!AJ917+'Terminal Value'!AJ917</f>
        <v>0</v>
      </c>
      <c r="AK917" s="9"/>
      <c r="AL917" s="1"/>
      <c r="AM917" s="32"/>
      <c r="AN917" s="33" t="n">
        <f aca="false">IF(ISERROR(XIRR(B917:AJ917,IRRDates)),-1,XIRR(B917:AJ917,IRRDates))</f>
        <v>0.0672246379798458</v>
      </c>
      <c r="AO917" s="9" t="n">
        <f aca="false">SUMPRODUCT(B917:AJ917,PVRf)</f>
        <v>0</v>
      </c>
      <c r="AP917" s="9" t="n">
        <f aca="false">MIN(0,AO917-$AO$1004)^2</f>
        <v>0</v>
      </c>
      <c r="AQ917" s="9" t="n">
        <f aca="false">MAX(0,AO917-$AO$1004)^2</f>
        <v>0</v>
      </c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20"/>
      <c r="CM917" s="20"/>
      <c r="CN917" s="20"/>
      <c r="CO917" s="20"/>
      <c r="CP917" s="20"/>
    </row>
    <row r="918" customFormat="false" ht="11.25" hidden="false" customHeight="false" outlineLevel="0" collapsed="false">
      <c r="A918" s="1" t="n">
        <v>916</v>
      </c>
      <c r="B918" s="9" t="n">
        <f aca="false">+Outflows!B918+Fees!B918+'Ongoing Cash Flows'!B918+'Terminal Value'!B918</f>
        <v>-95930.9130775327</v>
      </c>
      <c r="C918" s="9" t="n">
        <f aca="false">+Outflows!C918+Fees!C918+'Ongoing Cash Flows'!C918+'Terminal Value'!C918</f>
        <v>14207.0744894891</v>
      </c>
      <c r="D918" s="9" t="n">
        <f aca="false">+Outflows!D918+Fees!D918+'Ongoing Cash Flows'!D918+'Terminal Value'!D918</f>
        <v>12190.4790873084</v>
      </c>
      <c r="E918" s="9" t="n">
        <f aca="false">+Outflows!E918+Fees!E918+'Ongoing Cash Flows'!E918+'Terminal Value'!E918</f>
        <v>10106.2044222565</v>
      </c>
      <c r="F918" s="9" t="n">
        <f aca="false">+Outflows!F918+Fees!F918+'Ongoing Cash Flows'!F918+'Terminal Value'!F918</f>
        <v>9807.57552014728</v>
      </c>
      <c r="G918" s="9" t="n">
        <f aca="false">+Outflows!G918+Fees!G918+'Ongoing Cash Flows'!G918+'Terminal Value'!G918</f>
        <v>9449.64445810926</v>
      </c>
      <c r="H918" s="9" t="n">
        <f aca="false">+Outflows!H918+Fees!H918+'Ongoing Cash Flows'!H918+'Terminal Value'!H918</f>
        <v>8535.15077064625</v>
      </c>
      <c r="I918" s="9" t="n">
        <f aca="false">+Outflows!I918+Fees!I918+'Ongoing Cash Flows'!I918+'Terminal Value'!I918</f>
        <v>8381.92479143515</v>
      </c>
      <c r="J918" s="9" t="n">
        <f aca="false">+Outflows!J918+Fees!J918+'Ongoing Cash Flows'!J918+'Terminal Value'!J918</f>
        <v>8369.49058890016</v>
      </c>
      <c r="K918" s="9" t="n">
        <f aca="false">+Outflows!K918+Fees!K918+'Ongoing Cash Flows'!K918+'Terminal Value'!K918</f>
        <v>8360.41315418957</v>
      </c>
      <c r="L918" s="9" t="n">
        <f aca="false">+Outflows!L918+Fees!L918+'Ongoing Cash Flows'!L918+'Terminal Value'!L918</f>
        <v>8361.56265401975</v>
      </c>
      <c r="M918" s="9" t="n">
        <f aca="false">+Outflows!M918+Fees!M918+'Ongoing Cash Flows'!M918+'Terminal Value'!M918</f>
        <v>8333.63451988675</v>
      </c>
      <c r="N918" s="9" t="n">
        <f aca="false">+Outflows!N918+Fees!N918+'Ongoing Cash Flows'!N918+'Terminal Value'!N918</f>
        <v>8315.90992148784</v>
      </c>
      <c r="O918" s="9" t="n">
        <f aca="false">+Outflows!O918+Fees!O918+'Ongoing Cash Flows'!O918+'Terminal Value'!O918</f>
        <v>7989.86420275489</v>
      </c>
      <c r="P918" s="9" t="n">
        <f aca="false">+Outflows!P918+Fees!P918+'Ongoing Cash Flows'!P918+'Terminal Value'!P918</f>
        <v>7881.92743596202</v>
      </c>
      <c r="Q918" s="9" t="n">
        <f aca="false">+Outflows!Q918+Fees!Q918+'Ongoing Cash Flows'!Q918+'Terminal Value'!Q918</f>
        <v>7853.44915792729</v>
      </c>
      <c r="R918" s="9" t="n">
        <f aca="false">+Outflows!R918+Fees!R918+'Ongoing Cash Flows'!R918+'Terminal Value'!R918</f>
        <v>1100.28920063407</v>
      </c>
      <c r="S918" s="9" t="n">
        <f aca="false">+Outflows!S918+Fees!S918+'Ongoing Cash Flows'!S918+'Terminal Value'!S918</f>
        <v>0</v>
      </c>
      <c r="T918" s="9" t="n">
        <f aca="false">+Outflows!T918+Fees!T918+'Ongoing Cash Flows'!T918+'Terminal Value'!T918</f>
        <v>0</v>
      </c>
      <c r="U918" s="9" t="n">
        <f aca="false">+Outflows!U918+Fees!U918+'Ongoing Cash Flows'!U918+'Terminal Value'!U918</f>
        <v>0</v>
      </c>
      <c r="V918" s="9" t="n">
        <f aca="false">+Outflows!V918+Fees!V918+'Ongoing Cash Flows'!V918+'Terminal Value'!V918</f>
        <v>0</v>
      </c>
      <c r="W918" s="9" t="n">
        <f aca="false">+Outflows!W918+Fees!W918+'Ongoing Cash Flows'!W918+'Terminal Value'!W918</f>
        <v>0</v>
      </c>
      <c r="X918" s="9" t="n">
        <f aca="false">+Outflows!X918+Fees!X918+'Ongoing Cash Flows'!X918+'Terminal Value'!X918</f>
        <v>0</v>
      </c>
      <c r="Y918" s="9" t="n">
        <f aca="false">+Outflows!Y918+Fees!Y918+'Ongoing Cash Flows'!Y918+'Terminal Value'!Y918</f>
        <v>0</v>
      </c>
      <c r="Z918" s="9" t="n">
        <f aca="false">+Outflows!Z918+Fees!Z918+'Ongoing Cash Flows'!Z918+'Terminal Value'!Z918</f>
        <v>0</v>
      </c>
      <c r="AA918" s="9" t="n">
        <f aca="false">+Outflows!AA918+Fees!AA918+'Ongoing Cash Flows'!AA918+'Terminal Value'!AA918</f>
        <v>0</v>
      </c>
      <c r="AB918" s="9" t="n">
        <f aca="false">+Outflows!AB918+Fees!AB918+'Ongoing Cash Flows'!AB918+'Terminal Value'!AB918</f>
        <v>0</v>
      </c>
      <c r="AC918" s="9" t="n">
        <f aca="false">+Outflows!AC918+Fees!AC918+'Ongoing Cash Flows'!AC918+'Terminal Value'!AC918</f>
        <v>0</v>
      </c>
      <c r="AD918" s="9" t="n">
        <f aca="false">+Outflows!AD918+Fees!AD918+'Ongoing Cash Flows'!AD918+'Terminal Value'!AD918</f>
        <v>0</v>
      </c>
      <c r="AE918" s="9" t="n">
        <f aca="false">+Outflows!AE918+Fees!AE918+'Ongoing Cash Flows'!AE918+'Terminal Value'!AE918</f>
        <v>0</v>
      </c>
      <c r="AF918" s="9" t="n">
        <f aca="false">+Outflows!AF918+Fees!AF918+'Ongoing Cash Flows'!AF918+'Terminal Value'!AF918</f>
        <v>0</v>
      </c>
      <c r="AG918" s="9" t="n">
        <f aca="false">+Outflows!AG918+Fees!AG918+'Ongoing Cash Flows'!AG918+'Terminal Value'!AG918</f>
        <v>0</v>
      </c>
      <c r="AH918" s="9" t="n">
        <f aca="false">+Outflows!AH918+Fees!AH918+'Ongoing Cash Flows'!AH918+'Terminal Value'!AH918</f>
        <v>0</v>
      </c>
      <c r="AI918" s="9" t="n">
        <f aca="false">+Outflows!AI918+Fees!AI918+'Ongoing Cash Flows'!AI918+'Terminal Value'!AI918</f>
        <v>0</v>
      </c>
      <c r="AJ918" s="9" t="n">
        <f aca="false">+Outflows!AJ918+Fees!AJ918+'Ongoing Cash Flows'!AJ918+'Terminal Value'!AJ918</f>
        <v>0</v>
      </c>
      <c r="AK918" s="9"/>
      <c r="AL918" s="1"/>
      <c r="AM918" s="32"/>
      <c r="AN918" s="33" t="n">
        <f aca="false">IF(ISERROR(XIRR(B918:AJ918,IRRDates)),-1,XIRR(B918:AJ918,IRRDates))</f>
        <v>0.0556448346200556</v>
      </c>
      <c r="AO918" s="9" t="n">
        <f aca="false">SUMPRODUCT(B918:AJ918,PVRf)</f>
        <v>0</v>
      </c>
      <c r="AP918" s="9" t="n">
        <f aca="false">MIN(0,AO918-$AO$1004)^2</f>
        <v>0</v>
      </c>
      <c r="AQ918" s="9" t="n">
        <f aca="false">MAX(0,AO918-$AO$1004)^2</f>
        <v>0</v>
      </c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20"/>
      <c r="CM918" s="20"/>
      <c r="CN918" s="20"/>
      <c r="CO918" s="20"/>
      <c r="CP918" s="20"/>
    </row>
    <row r="919" customFormat="false" ht="11.25" hidden="false" customHeight="false" outlineLevel="0" collapsed="false">
      <c r="A919" s="1" t="n">
        <v>917</v>
      </c>
      <c r="B919" s="9" t="n">
        <f aca="false">+Outflows!B919+Fees!B919+'Ongoing Cash Flows'!B919+'Terminal Value'!B919</f>
        <v>-93384.682254067</v>
      </c>
      <c r="C919" s="9" t="n">
        <f aca="false">+Outflows!C919+Fees!C919+'Ongoing Cash Flows'!C919+'Terminal Value'!C919</f>
        <v>14089.3720886324</v>
      </c>
      <c r="D919" s="9" t="n">
        <f aca="false">+Outflows!D919+Fees!D919+'Ongoing Cash Flows'!D919+'Terminal Value'!D919</f>
        <v>12102.7595019684</v>
      </c>
      <c r="E919" s="9" t="n">
        <f aca="false">+Outflows!E919+Fees!E919+'Ongoing Cash Flows'!E919+'Terminal Value'!E919</f>
        <v>10164.0277587317</v>
      </c>
      <c r="F919" s="9" t="n">
        <f aca="false">+Outflows!F919+Fees!F919+'Ongoing Cash Flows'!F919+'Terminal Value'!F919</f>
        <v>9744.46869522825</v>
      </c>
      <c r="G919" s="9" t="n">
        <f aca="false">+Outflows!G919+Fees!G919+'Ongoing Cash Flows'!G919+'Terminal Value'!G919</f>
        <v>9344.02165525405</v>
      </c>
      <c r="H919" s="9" t="n">
        <f aca="false">+Outflows!H919+Fees!H919+'Ongoing Cash Flows'!H919+'Terminal Value'!H919</f>
        <v>8473.47535654487</v>
      </c>
      <c r="I919" s="9" t="n">
        <f aca="false">+Outflows!I919+Fees!I919+'Ongoing Cash Flows'!I919+'Terminal Value'!I919</f>
        <v>8323.5162933295</v>
      </c>
      <c r="J919" s="9" t="n">
        <f aca="false">+Outflows!J919+Fees!J919+'Ongoing Cash Flows'!J919+'Terminal Value'!J919</f>
        <v>8311.08209079451</v>
      </c>
      <c r="K919" s="9" t="n">
        <f aca="false">+Outflows!K919+Fees!K919+'Ongoing Cash Flows'!K919+'Terminal Value'!K919</f>
        <v>8301.90565862951</v>
      </c>
      <c r="L919" s="9" t="n">
        <f aca="false">+Outflows!L919+Fees!L919+'Ongoing Cash Flows'!L919+'Terminal Value'!L919</f>
        <v>8303.1541559141</v>
      </c>
      <c r="M919" s="9" t="n">
        <f aca="false">+Outflows!M919+Fees!M919+'Ongoing Cash Flows'!M919+'Terminal Value'!M919</f>
        <v>8275.12702432669</v>
      </c>
      <c r="N919" s="9" t="n">
        <f aca="false">+Outflows!N919+Fees!N919+'Ongoing Cash Flows'!N919+'Terminal Value'!N919</f>
        <v>8257.5014233822</v>
      </c>
      <c r="O919" s="9" t="n">
        <f aca="false">+Outflows!O919+Fees!O919+'Ongoing Cash Flows'!O919+'Terminal Value'!O919</f>
        <v>7931.35670719483</v>
      </c>
      <c r="P919" s="9" t="n">
        <f aca="false">+Outflows!P919+Fees!P919+'Ongoing Cash Flows'!P919+'Terminal Value'!P919</f>
        <v>7823.51893785638</v>
      </c>
      <c r="Q919" s="9" t="n">
        <f aca="false">+Outflows!Q919+Fees!Q919+'Ongoing Cash Flows'!Q919+'Terminal Value'!Q919</f>
        <v>7794.94166236723</v>
      </c>
      <c r="R919" s="9" t="n">
        <f aca="false">+Outflows!R919+Fees!R919+'Ongoing Cash Flows'!R919+'Terminal Value'!R919</f>
        <v>1071.08495158125</v>
      </c>
      <c r="S919" s="9" t="n">
        <f aca="false">+Outflows!S919+Fees!S919+'Ongoing Cash Flows'!S919+'Terminal Value'!S919</f>
        <v>0</v>
      </c>
      <c r="T919" s="9" t="n">
        <f aca="false">+Outflows!T919+Fees!T919+'Ongoing Cash Flows'!T919+'Terminal Value'!T919</f>
        <v>0</v>
      </c>
      <c r="U919" s="9" t="n">
        <f aca="false">+Outflows!U919+Fees!U919+'Ongoing Cash Flows'!U919+'Terminal Value'!U919</f>
        <v>0</v>
      </c>
      <c r="V919" s="9" t="n">
        <f aca="false">+Outflows!V919+Fees!V919+'Ongoing Cash Flows'!V919+'Terminal Value'!V919</f>
        <v>0</v>
      </c>
      <c r="W919" s="9" t="n">
        <f aca="false">+Outflows!W919+Fees!W919+'Ongoing Cash Flows'!W919+'Terminal Value'!W919</f>
        <v>0</v>
      </c>
      <c r="X919" s="9" t="n">
        <f aca="false">+Outflows!X919+Fees!X919+'Ongoing Cash Flows'!X919+'Terminal Value'!X919</f>
        <v>0</v>
      </c>
      <c r="Y919" s="9" t="n">
        <f aca="false">+Outflows!Y919+Fees!Y919+'Ongoing Cash Flows'!Y919+'Terminal Value'!Y919</f>
        <v>0</v>
      </c>
      <c r="Z919" s="9" t="n">
        <f aca="false">+Outflows!Z919+Fees!Z919+'Ongoing Cash Flows'!Z919+'Terminal Value'!Z919</f>
        <v>0</v>
      </c>
      <c r="AA919" s="9" t="n">
        <f aca="false">+Outflows!AA919+Fees!AA919+'Ongoing Cash Flows'!AA919+'Terminal Value'!AA919</f>
        <v>0</v>
      </c>
      <c r="AB919" s="9" t="n">
        <f aca="false">+Outflows!AB919+Fees!AB919+'Ongoing Cash Flows'!AB919+'Terminal Value'!AB919</f>
        <v>0</v>
      </c>
      <c r="AC919" s="9" t="n">
        <f aca="false">+Outflows!AC919+Fees!AC919+'Ongoing Cash Flows'!AC919+'Terminal Value'!AC919</f>
        <v>0</v>
      </c>
      <c r="AD919" s="9" t="n">
        <f aca="false">+Outflows!AD919+Fees!AD919+'Ongoing Cash Flows'!AD919+'Terminal Value'!AD919</f>
        <v>0</v>
      </c>
      <c r="AE919" s="9" t="n">
        <f aca="false">+Outflows!AE919+Fees!AE919+'Ongoing Cash Flows'!AE919+'Terminal Value'!AE919</f>
        <v>0</v>
      </c>
      <c r="AF919" s="9" t="n">
        <f aca="false">+Outflows!AF919+Fees!AF919+'Ongoing Cash Flows'!AF919+'Terminal Value'!AF919</f>
        <v>0</v>
      </c>
      <c r="AG919" s="9" t="n">
        <f aca="false">+Outflows!AG919+Fees!AG919+'Ongoing Cash Flows'!AG919+'Terminal Value'!AG919</f>
        <v>0</v>
      </c>
      <c r="AH919" s="9" t="n">
        <f aca="false">+Outflows!AH919+Fees!AH919+'Ongoing Cash Flows'!AH919+'Terminal Value'!AH919</f>
        <v>0</v>
      </c>
      <c r="AI919" s="9" t="n">
        <f aca="false">+Outflows!AI919+Fees!AI919+'Ongoing Cash Flows'!AI919+'Terminal Value'!AI919</f>
        <v>0</v>
      </c>
      <c r="AJ919" s="9" t="n">
        <f aca="false">+Outflows!AJ919+Fees!AJ919+'Ongoing Cash Flows'!AJ919+'Terminal Value'!AJ919</f>
        <v>0</v>
      </c>
      <c r="AK919" s="9"/>
      <c r="AL919" s="1"/>
      <c r="AM919" s="32"/>
      <c r="AN919" s="33" t="n">
        <f aca="false">IF(ISERROR(XIRR(B919:AJ919,IRRDates)),-1,XIRR(B919:AJ919,IRRDates))</f>
        <v>0.0590556762526174</v>
      </c>
      <c r="AO919" s="9" t="n">
        <f aca="false">SUMPRODUCT(B919:AJ919,PVRf)</f>
        <v>0</v>
      </c>
      <c r="AP919" s="9" t="n">
        <f aca="false">MIN(0,AO919-$AO$1004)^2</f>
        <v>0</v>
      </c>
      <c r="AQ919" s="9" t="n">
        <f aca="false">MAX(0,AO919-$AO$1004)^2</f>
        <v>0</v>
      </c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20"/>
      <c r="CM919" s="20"/>
      <c r="CN919" s="20"/>
      <c r="CO919" s="20"/>
      <c r="CP919" s="20"/>
    </row>
    <row r="920" customFormat="false" ht="11.25" hidden="false" customHeight="false" outlineLevel="0" collapsed="false">
      <c r="A920" s="1" t="n">
        <v>918</v>
      </c>
      <c r="B920" s="9" t="n">
        <f aca="false">+Outflows!B920+Fees!B920+'Ongoing Cash Flows'!B920+'Terminal Value'!B920</f>
        <v>-95549.2688207372</v>
      </c>
      <c r="C920" s="9" t="n">
        <f aca="false">+Outflows!C920+Fees!C920+'Ongoing Cash Flows'!C920+'Terminal Value'!C920</f>
        <v>14251.2326956778</v>
      </c>
      <c r="D920" s="9" t="n">
        <f aca="false">+Outflows!D920+Fees!D920+'Ongoing Cash Flows'!D920+'Terminal Value'!D920</f>
        <v>12246.5927272871</v>
      </c>
      <c r="E920" s="9" t="n">
        <f aca="false">+Outflows!E920+Fees!E920+'Ongoing Cash Flows'!E920+'Terminal Value'!E920</f>
        <v>10239.9224805582</v>
      </c>
      <c r="F920" s="9" t="n">
        <f aca="false">+Outflows!F920+Fees!F920+'Ongoing Cash Flows'!F920+'Terminal Value'!F920</f>
        <v>9737.54371301342</v>
      </c>
      <c r="G920" s="9" t="n">
        <f aca="false">+Outflows!G920+Fees!G920+'Ongoing Cash Flows'!G920+'Terminal Value'!G920</f>
        <v>9491.39235365019</v>
      </c>
      <c r="H920" s="9" t="n">
        <f aca="false">+Outflows!H920+Fees!H920+'Ongoing Cash Flows'!H920+'Terminal Value'!H920</f>
        <v>8525.90649186353</v>
      </c>
      <c r="I920" s="9" t="n">
        <f aca="false">+Outflows!I920+Fees!I920+'Ongoing Cash Flows'!I920+'Terminal Value'!I920</f>
        <v>8373.17017749966</v>
      </c>
      <c r="J920" s="9" t="n">
        <f aca="false">+Outflows!J920+Fees!J920+'Ongoing Cash Flows'!J920+'Terminal Value'!J920</f>
        <v>8360.73597496467</v>
      </c>
      <c r="K920" s="9" t="n">
        <f aca="false">+Outflows!K920+Fees!K920+'Ongoing Cash Flows'!K920+'Terminal Value'!K920</f>
        <v>8351.64370192538</v>
      </c>
      <c r="L920" s="9" t="n">
        <f aca="false">+Outflows!L920+Fees!L920+'Ongoing Cash Flows'!L920+'Terminal Value'!L920</f>
        <v>8352.80804008426</v>
      </c>
      <c r="M920" s="9" t="n">
        <f aca="false">+Outflows!M920+Fees!M920+'Ongoing Cash Flows'!M920+'Terminal Value'!M920</f>
        <v>8324.86506762256</v>
      </c>
      <c r="N920" s="9" t="n">
        <f aca="false">+Outflows!N920+Fees!N920+'Ongoing Cash Flows'!N920+'Terminal Value'!N920</f>
        <v>8307.15530755236</v>
      </c>
      <c r="O920" s="9" t="n">
        <f aca="false">+Outflows!O920+Fees!O920+'Ongoing Cash Flows'!O920+'Terminal Value'!O920</f>
        <v>7981.0947504907</v>
      </c>
      <c r="P920" s="9" t="n">
        <f aca="false">+Outflows!P920+Fees!P920+'Ongoing Cash Flows'!P920+'Terminal Value'!P920</f>
        <v>7873.17282202654</v>
      </c>
      <c r="Q920" s="9" t="n">
        <f aca="false">+Outflows!Q920+Fees!Q920+'Ongoing Cash Flows'!Q920+'Terminal Value'!Q920</f>
        <v>7844.6797056631</v>
      </c>
      <c r="R920" s="9" t="n">
        <f aca="false">+Outflows!R920+Fees!R920+'Ongoing Cash Flows'!R920+'Terminal Value'!R920</f>
        <v>1095.91189366633</v>
      </c>
      <c r="S920" s="9" t="n">
        <f aca="false">+Outflows!S920+Fees!S920+'Ongoing Cash Flows'!S920+'Terminal Value'!S920</f>
        <v>0</v>
      </c>
      <c r="T920" s="9" t="n">
        <f aca="false">+Outflows!T920+Fees!T920+'Ongoing Cash Flows'!T920+'Terminal Value'!T920</f>
        <v>0</v>
      </c>
      <c r="U920" s="9" t="n">
        <f aca="false">+Outflows!U920+Fees!U920+'Ongoing Cash Flows'!U920+'Terminal Value'!U920</f>
        <v>0</v>
      </c>
      <c r="V920" s="9" t="n">
        <f aca="false">+Outflows!V920+Fees!V920+'Ongoing Cash Flows'!V920+'Terminal Value'!V920</f>
        <v>0</v>
      </c>
      <c r="W920" s="9" t="n">
        <f aca="false">+Outflows!W920+Fees!W920+'Ongoing Cash Flows'!W920+'Terminal Value'!W920</f>
        <v>0</v>
      </c>
      <c r="X920" s="9" t="n">
        <f aca="false">+Outflows!X920+Fees!X920+'Ongoing Cash Flows'!X920+'Terminal Value'!X920</f>
        <v>0</v>
      </c>
      <c r="Y920" s="9" t="n">
        <f aca="false">+Outflows!Y920+Fees!Y920+'Ongoing Cash Flows'!Y920+'Terminal Value'!Y920</f>
        <v>0</v>
      </c>
      <c r="Z920" s="9" t="n">
        <f aca="false">+Outflows!Z920+Fees!Z920+'Ongoing Cash Flows'!Z920+'Terminal Value'!Z920</f>
        <v>0</v>
      </c>
      <c r="AA920" s="9" t="n">
        <f aca="false">+Outflows!AA920+Fees!AA920+'Ongoing Cash Flows'!AA920+'Terminal Value'!AA920</f>
        <v>0</v>
      </c>
      <c r="AB920" s="9" t="n">
        <f aca="false">+Outflows!AB920+Fees!AB920+'Ongoing Cash Flows'!AB920+'Terminal Value'!AB920</f>
        <v>0</v>
      </c>
      <c r="AC920" s="9" t="n">
        <f aca="false">+Outflows!AC920+Fees!AC920+'Ongoing Cash Flows'!AC920+'Terminal Value'!AC920</f>
        <v>0</v>
      </c>
      <c r="AD920" s="9" t="n">
        <f aca="false">+Outflows!AD920+Fees!AD920+'Ongoing Cash Flows'!AD920+'Terminal Value'!AD920</f>
        <v>0</v>
      </c>
      <c r="AE920" s="9" t="n">
        <f aca="false">+Outflows!AE920+Fees!AE920+'Ongoing Cash Flows'!AE920+'Terminal Value'!AE920</f>
        <v>0</v>
      </c>
      <c r="AF920" s="9" t="n">
        <f aca="false">+Outflows!AF920+Fees!AF920+'Ongoing Cash Flows'!AF920+'Terminal Value'!AF920</f>
        <v>0</v>
      </c>
      <c r="AG920" s="9" t="n">
        <f aca="false">+Outflows!AG920+Fees!AG920+'Ongoing Cash Flows'!AG920+'Terminal Value'!AG920</f>
        <v>0</v>
      </c>
      <c r="AH920" s="9" t="n">
        <f aca="false">+Outflows!AH920+Fees!AH920+'Ongoing Cash Flows'!AH920+'Terminal Value'!AH920</f>
        <v>0</v>
      </c>
      <c r="AI920" s="9" t="n">
        <f aca="false">+Outflows!AI920+Fees!AI920+'Ongoing Cash Flows'!AI920+'Terminal Value'!AI920</f>
        <v>0</v>
      </c>
      <c r="AJ920" s="9" t="n">
        <f aca="false">+Outflows!AJ920+Fees!AJ920+'Ongoing Cash Flows'!AJ920+'Terminal Value'!AJ920</f>
        <v>0</v>
      </c>
      <c r="AK920" s="9"/>
      <c r="AL920" s="1"/>
      <c r="AM920" s="32"/>
      <c r="AN920" s="33" t="n">
        <f aca="false">IF(ISERROR(XIRR(B920:AJ920,IRRDates)),-1,XIRR(B920:AJ920,IRRDates))</f>
        <v>0.0565326336494754</v>
      </c>
      <c r="AO920" s="9" t="n">
        <f aca="false">SUMPRODUCT(B920:AJ920,PVRf)</f>
        <v>0</v>
      </c>
      <c r="AP920" s="9" t="n">
        <f aca="false">MIN(0,AO920-$AO$1004)^2</f>
        <v>0</v>
      </c>
      <c r="AQ920" s="9" t="n">
        <f aca="false">MAX(0,AO920-$AO$1004)^2</f>
        <v>0</v>
      </c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20"/>
      <c r="CM920" s="20"/>
      <c r="CN920" s="20"/>
      <c r="CO920" s="20"/>
      <c r="CP920" s="20"/>
    </row>
    <row r="921" customFormat="false" ht="11.25" hidden="false" customHeight="false" outlineLevel="0" collapsed="false">
      <c r="A921" s="1" t="n">
        <v>919</v>
      </c>
      <c r="B921" s="9" t="n">
        <f aca="false">+Outflows!B921+Fees!B921+'Ongoing Cash Flows'!B921+'Terminal Value'!B921</f>
        <v>-100001.775426372</v>
      </c>
      <c r="C921" s="9" t="n">
        <f aca="false">+Outflows!C921+Fees!C921+'Ongoing Cash Flows'!C921+'Terminal Value'!C921</f>
        <v>14278.9783214205</v>
      </c>
      <c r="D921" s="9" t="n">
        <f aca="false">+Outflows!D921+Fees!D921+'Ongoing Cash Flows'!D921+'Terminal Value'!D921</f>
        <v>12307.3369327026</v>
      </c>
      <c r="E921" s="9" t="n">
        <f aca="false">+Outflows!E921+Fees!E921+'Ongoing Cash Flows'!E921+'Terminal Value'!E921</f>
        <v>10432.6090053205</v>
      </c>
      <c r="F921" s="9" t="n">
        <f aca="false">+Outflows!F921+Fees!F921+'Ongoing Cash Flows'!F921+'Terminal Value'!F921</f>
        <v>9983.25883752707</v>
      </c>
      <c r="G921" s="9" t="n">
        <f aca="false">+Outflows!G921+Fees!G921+'Ongoing Cash Flows'!G921+'Terminal Value'!G921</f>
        <v>9636.49734592063</v>
      </c>
      <c r="H921" s="9" t="n">
        <f aca="false">+Outflows!H921+Fees!H921+'Ongoing Cash Flows'!H921+'Terminal Value'!H921</f>
        <v>8633.7561754668</v>
      </c>
      <c r="I921" s="9" t="n">
        <f aca="false">+Outflows!I921+Fees!I921+'Ongoing Cash Flows'!I921+'Terminal Value'!I921</f>
        <v>8475.30711702764</v>
      </c>
      <c r="J921" s="9" t="n">
        <f aca="false">+Outflows!J921+Fees!J921+'Ongoing Cash Flows'!J921+'Terminal Value'!J921</f>
        <v>8462.87291449265</v>
      </c>
      <c r="K921" s="9" t="n">
        <f aca="false">+Outflows!K921+Fees!K921+'Ongoing Cash Flows'!K921+'Terminal Value'!K921</f>
        <v>8453.95375491019</v>
      </c>
      <c r="L921" s="9" t="n">
        <f aca="false">+Outflows!L921+Fees!L921+'Ongoing Cash Flows'!L921+'Terminal Value'!L921</f>
        <v>8454.94497961224</v>
      </c>
      <c r="M921" s="9" t="n">
        <f aca="false">+Outflows!M921+Fees!M921+'Ongoing Cash Flows'!M921+'Terminal Value'!M921</f>
        <v>8427.17512060736</v>
      </c>
      <c r="N921" s="9" t="n">
        <f aca="false">+Outflows!N921+Fees!N921+'Ongoing Cash Flows'!N921+'Terminal Value'!N921</f>
        <v>8409.29224708033</v>
      </c>
      <c r="O921" s="9" t="n">
        <f aca="false">+Outflows!O921+Fees!O921+'Ongoing Cash Flows'!O921+'Terminal Value'!O921</f>
        <v>8083.4048034755</v>
      </c>
      <c r="P921" s="9" t="n">
        <f aca="false">+Outflows!P921+Fees!P921+'Ongoing Cash Flows'!P921+'Terminal Value'!P921</f>
        <v>7975.30976155451</v>
      </c>
      <c r="Q921" s="9" t="n">
        <f aca="false">+Outflows!Q921+Fees!Q921+'Ongoing Cash Flows'!Q921+'Terminal Value'!Q921</f>
        <v>7946.98975864791</v>
      </c>
      <c r="R921" s="9" t="n">
        <f aca="false">+Outflows!R921+Fees!R921+'Ongoing Cash Flows'!R921+'Terminal Value'!R921</f>
        <v>1146.98036343031</v>
      </c>
      <c r="S921" s="9" t="n">
        <f aca="false">+Outflows!S921+Fees!S921+'Ongoing Cash Flows'!S921+'Terminal Value'!S921</f>
        <v>0</v>
      </c>
      <c r="T921" s="9" t="n">
        <f aca="false">+Outflows!T921+Fees!T921+'Ongoing Cash Flows'!T921+'Terminal Value'!T921</f>
        <v>0</v>
      </c>
      <c r="U921" s="9" t="n">
        <f aca="false">+Outflows!U921+Fees!U921+'Ongoing Cash Flows'!U921+'Terminal Value'!U921</f>
        <v>0</v>
      </c>
      <c r="V921" s="9" t="n">
        <f aca="false">+Outflows!V921+Fees!V921+'Ongoing Cash Flows'!V921+'Terminal Value'!V921</f>
        <v>0</v>
      </c>
      <c r="W921" s="9" t="n">
        <f aca="false">+Outflows!W921+Fees!W921+'Ongoing Cash Flows'!W921+'Terminal Value'!W921</f>
        <v>0</v>
      </c>
      <c r="X921" s="9" t="n">
        <f aca="false">+Outflows!X921+Fees!X921+'Ongoing Cash Flows'!X921+'Terminal Value'!X921</f>
        <v>0</v>
      </c>
      <c r="Y921" s="9" t="n">
        <f aca="false">+Outflows!Y921+Fees!Y921+'Ongoing Cash Flows'!Y921+'Terminal Value'!Y921</f>
        <v>0</v>
      </c>
      <c r="Z921" s="9" t="n">
        <f aca="false">+Outflows!Z921+Fees!Z921+'Ongoing Cash Flows'!Z921+'Terminal Value'!Z921</f>
        <v>0</v>
      </c>
      <c r="AA921" s="9" t="n">
        <f aca="false">+Outflows!AA921+Fees!AA921+'Ongoing Cash Flows'!AA921+'Terminal Value'!AA921</f>
        <v>0</v>
      </c>
      <c r="AB921" s="9" t="n">
        <f aca="false">+Outflows!AB921+Fees!AB921+'Ongoing Cash Flows'!AB921+'Terminal Value'!AB921</f>
        <v>0</v>
      </c>
      <c r="AC921" s="9" t="n">
        <f aca="false">+Outflows!AC921+Fees!AC921+'Ongoing Cash Flows'!AC921+'Terminal Value'!AC921</f>
        <v>0</v>
      </c>
      <c r="AD921" s="9" t="n">
        <f aca="false">+Outflows!AD921+Fees!AD921+'Ongoing Cash Flows'!AD921+'Terminal Value'!AD921</f>
        <v>0</v>
      </c>
      <c r="AE921" s="9" t="n">
        <f aca="false">+Outflows!AE921+Fees!AE921+'Ongoing Cash Flows'!AE921+'Terminal Value'!AE921</f>
        <v>0</v>
      </c>
      <c r="AF921" s="9" t="n">
        <f aca="false">+Outflows!AF921+Fees!AF921+'Ongoing Cash Flows'!AF921+'Terminal Value'!AF921</f>
        <v>0</v>
      </c>
      <c r="AG921" s="9" t="n">
        <f aca="false">+Outflows!AG921+Fees!AG921+'Ongoing Cash Flows'!AG921+'Terminal Value'!AG921</f>
        <v>0</v>
      </c>
      <c r="AH921" s="9" t="n">
        <f aca="false">+Outflows!AH921+Fees!AH921+'Ongoing Cash Flows'!AH921+'Terminal Value'!AH921</f>
        <v>0</v>
      </c>
      <c r="AI921" s="9" t="n">
        <f aca="false">+Outflows!AI921+Fees!AI921+'Ongoing Cash Flows'!AI921+'Terminal Value'!AI921</f>
        <v>0</v>
      </c>
      <c r="AJ921" s="9" t="n">
        <f aca="false">+Outflows!AJ921+Fees!AJ921+'Ongoing Cash Flows'!AJ921+'Terminal Value'!AJ921</f>
        <v>0</v>
      </c>
      <c r="AK921" s="9"/>
      <c r="AL921" s="1"/>
      <c r="AM921" s="32"/>
      <c r="AN921" s="33" t="n">
        <f aca="false">IF(ISERROR(XIRR(B921:AJ921,IRRDates)),-1,XIRR(B921:AJ921,IRRDates))</f>
        <v>0.0510064442074388</v>
      </c>
      <c r="AO921" s="9" t="n">
        <f aca="false">SUMPRODUCT(B921:AJ921,PVRf)</f>
        <v>0</v>
      </c>
      <c r="AP921" s="9" t="n">
        <f aca="false">MIN(0,AO921-$AO$1004)^2</f>
        <v>0</v>
      </c>
      <c r="AQ921" s="9" t="n">
        <f aca="false">MAX(0,AO921-$AO$1004)^2</f>
        <v>0</v>
      </c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20"/>
      <c r="CM921" s="20"/>
      <c r="CN921" s="20"/>
      <c r="CO921" s="20"/>
      <c r="CP921" s="20"/>
    </row>
    <row r="922" customFormat="false" ht="11.25" hidden="false" customHeight="false" outlineLevel="0" collapsed="false">
      <c r="A922" s="1" t="n">
        <v>920</v>
      </c>
      <c r="B922" s="9" t="n">
        <f aca="false">+Outflows!B922+Fees!B922+'Ongoing Cash Flows'!B922+'Terminal Value'!B922</f>
        <v>-89041.826054911</v>
      </c>
      <c r="C922" s="9" t="n">
        <f aca="false">+Outflows!C922+Fees!C922+'Ongoing Cash Flows'!C922+'Terminal Value'!C922</f>
        <v>14124.7036331316</v>
      </c>
      <c r="D922" s="9" t="n">
        <f aca="false">+Outflows!D922+Fees!D922+'Ongoing Cash Flows'!D922+'Terminal Value'!D922</f>
        <v>12043.0736647459</v>
      </c>
      <c r="E922" s="9" t="n">
        <f aca="false">+Outflows!E922+Fees!E922+'Ongoing Cash Flows'!E922+'Terminal Value'!E922</f>
        <v>9918.09043112919</v>
      </c>
      <c r="F922" s="9" t="n">
        <f aca="false">+Outflows!F922+Fees!F922+'Ongoing Cash Flows'!F922+'Terminal Value'!F922</f>
        <v>9520.92442048697</v>
      </c>
      <c r="G922" s="9" t="n">
        <f aca="false">+Outflows!G922+Fees!G922+'Ongoing Cash Flows'!G922+'Terminal Value'!G922</f>
        <v>9363.96806317263</v>
      </c>
      <c r="H922" s="9" t="n">
        <f aca="false">+Outflows!H922+Fees!H922+'Ongoing Cash Flows'!H922+'Terminal Value'!H922</f>
        <v>8368.28165140342</v>
      </c>
      <c r="I922" s="9" t="n">
        <f aca="false">+Outflows!I922+Fees!I922+'Ongoing Cash Flows'!I922+'Terminal Value'!I922</f>
        <v>8223.89464640582</v>
      </c>
      <c r="J922" s="9" t="n">
        <f aca="false">+Outflows!J922+Fees!J922+'Ongoing Cash Flows'!J922+'Terminal Value'!J922</f>
        <v>8211.46044387083</v>
      </c>
      <c r="K922" s="9" t="n">
        <f aca="false">+Outflows!K922+Fees!K922+'Ongoing Cash Flows'!K922+'Terminal Value'!K922</f>
        <v>8202.11516145681</v>
      </c>
      <c r="L922" s="9" t="n">
        <f aca="false">+Outflows!L922+Fees!L922+'Ongoing Cash Flows'!L922+'Terminal Value'!L922</f>
        <v>8203.53250899043</v>
      </c>
      <c r="M922" s="9" t="n">
        <f aca="false">+Outflows!M922+Fees!M922+'Ongoing Cash Flows'!M922+'Terminal Value'!M922</f>
        <v>8175.33652715399</v>
      </c>
      <c r="N922" s="9" t="n">
        <f aca="false">+Outflows!N922+Fees!N922+'Ongoing Cash Flows'!N922+'Terminal Value'!N922</f>
        <v>8157.87977645852</v>
      </c>
      <c r="O922" s="9" t="n">
        <f aca="false">+Outflows!O922+Fees!O922+'Ongoing Cash Flows'!O922+'Terminal Value'!O922</f>
        <v>7831.56621002212</v>
      </c>
      <c r="P922" s="9" t="n">
        <f aca="false">+Outflows!P922+Fees!P922+'Ongoing Cash Flows'!P922+'Terminal Value'!P922</f>
        <v>7723.8972909327</v>
      </c>
      <c r="Q922" s="9" t="n">
        <f aca="false">+Outflows!Q922+Fees!Q922+'Ongoing Cash Flows'!Q922+'Terminal Value'!Q922</f>
        <v>7695.15116519453</v>
      </c>
      <c r="R922" s="9" t="n">
        <f aca="false">+Outflows!R922+Fees!R922+'Ongoing Cash Flows'!R922+'Terminal Value'!R922</f>
        <v>1021.27412811941</v>
      </c>
      <c r="S922" s="9" t="n">
        <f aca="false">+Outflows!S922+Fees!S922+'Ongoing Cash Flows'!S922+'Terminal Value'!S922</f>
        <v>0</v>
      </c>
      <c r="T922" s="9" t="n">
        <f aca="false">+Outflows!T922+Fees!T922+'Ongoing Cash Flows'!T922+'Terminal Value'!T922</f>
        <v>0</v>
      </c>
      <c r="U922" s="9" t="n">
        <f aca="false">+Outflows!U922+Fees!U922+'Ongoing Cash Flows'!U922+'Terminal Value'!U922</f>
        <v>0</v>
      </c>
      <c r="V922" s="9" t="n">
        <f aca="false">+Outflows!V922+Fees!V922+'Ongoing Cash Flows'!V922+'Terminal Value'!V922</f>
        <v>0</v>
      </c>
      <c r="W922" s="9" t="n">
        <f aca="false">+Outflows!W922+Fees!W922+'Ongoing Cash Flows'!W922+'Terminal Value'!W922</f>
        <v>0</v>
      </c>
      <c r="X922" s="9" t="n">
        <f aca="false">+Outflows!X922+Fees!X922+'Ongoing Cash Flows'!X922+'Terminal Value'!X922</f>
        <v>0</v>
      </c>
      <c r="Y922" s="9" t="n">
        <f aca="false">+Outflows!Y922+Fees!Y922+'Ongoing Cash Flows'!Y922+'Terminal Value'!Y922</f>
        <v>0</v>
      </c>
      <c r="Z922" s="9" t="n">
        <f aca="false">+Outflows!Z922+Fees!Z922+'Ongoing Cash Flows'!Z922+'Terminal Value'!Z922</f>
        <v>0</v>
      </c>
      <c r="AA922" s="9" t="n">
        <f aca="false">+Outflows!AA922+Fees!AA922+'Ongoing Cash Flows'!AA922+'Terminal Value'!AA922</f>
        <v>0</v>
      </c>
      <c r="AB922" s="9" t="n">
        <f aca="false">+Outflows!AB922+Fees!AB922+'Ongoing Cash Flows'!AB922+'Terminal Value'!AB922</f>
        <v>0</v>
      </c>
      <c r="AC922" s="9" t="n">
        <f aca="false">+Outflows!AC922+Fees!AC922+'Ongoing Cash Flows'!AC922+'Terminal Value'!AC922</f>
        <v>0</v>
      </c>
      <c r="AD922" s="9" t="n">
        <f aca="false">+Outflows!AD922+Fees!AD922+'Ongoing Cash Flows'!AD922+'Terminal Value'!AD922</f>
        <v>0</v>
      </c>
      <c r="AE922" s="9" t="n">
        <f aca="false">+Outflows!AE922+Fees!AE922+'Ongoing Cash Flows'!AE922+'Terminal Value'!AE922</f>
        <v>0</v>
      </c>
      <c r="AF922" s="9" t="n">
        <f aca="false">+Outflows!AF922+Fees!AF922+'Ongoing Cash Flows'!AF922+'Terminal Value'!AF922</f>
        <v>0</v>
      </c>
      <c r="AG922" s="9" t="n">
        <f aca="false">+Outflows!AG922+Fees!AG922+'Ongoing Cash Flows'!AG922+'Terminal Value'!AG922</f>
        <v>0</v>
      </c>
      <c r="AH922" s="9" t="n">
        <f aca="false">+Outflows!AH922+Fees!AH922+'Ongoing Cash Flows'!AH922+'Terminal Value'!AH922</f>
        <v>0</v>
      </c>
      <c r="AI922" s="9" t="n">
        <f aca="false">+Outflows!AI922+Fees!AI922+'Ongoing Cash Flows'!AI922+'Terminal Value'!AI922</f>
        <v>0</v>
      </c>
      <c r="AJ922" s="9" t="n">
        <f aca="false">+Outflows!AJ922+Fees!AJ922+'Ongoing Cash Flows'!AJ922+'Terminal Value'!AJ922</f>
        <v>0</v>
      </c>
      <c r="AK922" s="9"/>
      <c r="AL922" s="1"/>
      <c r="AM922" s="32"/>
      <c r="AN922" s="33" t="n">
        <f aca="false">IF(ISERROR(XIRR(B922:AJ922,IRRDates)),-1,XIRR(B922:AJ922,IRRDates))</f>
        <v>0.0654066941341482</v>
      </c>
      <c r="AO922" s="9" t="n">
        <f aca="false">SUMPRODUCT(B922:AJ922,PVRf)</f>
        <v>0</v>
      </c>
      <c r="AP922" s="9" t="n">
        <f aca="false">MIN(0,AO922-$AO$1004)^2</f>
        <v>0</v>
      </c>
      <c r="AQ922" s="9" t="n">
        <f aca="false">MAX(0,AO922-$AO$1004)^2</f>
        <v>0</v>
      </c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20"/>
      <c r="CM922" s="20"/>
      <c r="CN922" s="20"/>
      <c r="CO922" s="20"/>
      <c r="CP922" s="20"/>
    </row>
    <row r="923" customFormat="false" ht="11.25" hidden="false" customHeight="false" outlineLevel="0" collapsed="false">
      <c r="A923" s="1" t="n">
        <v>921</v>
      </c>
      <c r="B923" s="9" t="n">
        <f aca="false">+Outflows!B923+Fees!B923+'Ongoing Cash Flows'!B923+'Terminal Value'!B923</f>
        <v>-92125.7721305572</v>
      </c>
      <c r="C923" s="9" t="n">
        <f aca="false">+Outflows!C923+Fees!C923+'Ongoing Cash Flows'!C923+'Terminal Value'!C923</f>
        <v>14145.4615011901</v>
      </c>
      <c r="D923" s="9" t="n">
        <f aca="false">+Outflows!D923+Fees!D923+'Ongoing Cash Flows'!D923+'Terminal Value'!D923</f>
        <v>12091.8774741124</v>
      </c>
      <c r="E923" s="9" t="n">
        <f aca="false">+Outflows!E923+Fees!E923+'Ongoing Cash Flows'!E923+'Terminal Value'!E923</f>
        <v>10048.4519417114</v>
      </c>
      <c r="F923" s="9" t="n">
        <f aca="false">+Outflows!F923+Fees!F923+'Ongoing Cash Flows'!F923+'Terminal Value'!F923</f>
        <v>9583.77345854896</v>
      </c>
      <c r="G923" s="9" t="n">
        <f aca="false">+Outflows!G923+Fees!G923+'Ongoing Cash Flows'!G923+'Terminal Value'!G923</f>
        <v>9360.20921897694</v>
      </c>
      <c r="H923" s="9" t="n">
        <f aca="false">+Outflows!H923+Fees!H923+'Ongoing Cash Flows'!H923+'Terminal Value'!H923</f>
        <v>8442.98173339479</v>
      </c>
      <c r="I923" s="9" t="n">
        <f aca="false">+Outflows!I923+Fees!I923+'Ongoing Cash Flows'!I923+'Terminal Value'!I923</f>
        <v>8294.63790222429</v>
      </c>
      <c r="J923" s="9" t="n">
        <f aca="false">+Outflows!J923+Fees!J923+'Ongoing Cash Flows'!J923+'Terminal Value'!J923</f>
        <v>8282.2036996893</v>
      </c>
      <c r="K923" s="9" t="n">
        <f aca="false">+Outflows!K923+Fees!K923+'Ongoing Cash Flows'!K923+'Terminal Value'!K923</f>
        <v>8272.97832109869</v>
      </c>
      <c r="L923" s="9" t="n">
        <f aca="false">+Outflows!L923+Fees!L923+'Ongoing Cash Flows'!L923+'Terminal Value'!L923</f>
        <v>8274.27576480889</v>
      </c>
      <c r="M923" s="9" t="n">
        <f aca="false">+Outflows!M923+Fees!M923+'Ongoing Cash Flows'!M923+'Terminal Value'!M923</f>
        <v>8246.19968679587</v>
      </c>
      <c r="N923" s="9" t="n">
        <f aca="false">+Outflows!N923+Fees!N923+'Ongoing Cash Flows'!N923+'Terminal Value'!N923</f>
        <v>8228.62303227698</v>
      </c>
      <c r="O923" s="9" t="n">
        <f aca="false">+Outflows!O923+Fees!O923+'Ongoing Cash Flows'!O923+'Terminal Value'!O923</f>
        <v>7902.42936966401</v>
      </c>
      <c r="P923" s="9" t="n">
        <f aca="false">+Outflows!P923+Fees!P923+'Ongoing Cash Flows'!P923+'Terminal Value'!P923</f>
        <v>7794.64054675116</v>
      </c>
      <c r="Q923" s="9" t="n">
        <f aca="false">+Outflows!Q923+Fees!Q923+'Ongoing Cash Flows'!Q923+'Terminal Value'!Q923</f>
        <v>7766.01432483641</v>
      </c>
      <c r="R923" s="9" t="n">
        <f aca="false">+Outflows!R923+Fees!R923+'Ongoing Cash Flows'!R923+'Terminal Value'!R923</f>
        <v>1056.64575602864</v>
      </c>
      <c r="S923" s="9" t="n">
        <f aca="false">+Outflows!S923+Fees!S923+'Ongoing Cash Flows'!S923+'Terminal Value'!S923</f>
        <v>0</v>
      </c>
      <c r="T923" s="9" t="n">
        <f aca="false">+Outflows!T923+Fees!T923+'Ongoing Cash Flows'!T923+'Terminal Value'!T923</f>
        <v>0</v>
      </c>
      <c r="U923" s="9" t="n">
        <f aca="false">+Outflows!U923+Fees!U923+'Ongoing Cash Flows'!U923+'Terminal Value'!U923</f>
        <v>0</v>
      </c>
      <c r="V923" s="9" t="n">
        <f aca="false">+Outflows!V923+Fees!V923+'Ongoing Cash Flows'!V923+'Terminal Value'!V923</f>
        <v>0</v>
      </c>
      <c r="W923" s="9" t="n">
        <f aca="false">+Outflows!W923+Fees!W923+'Ongoing Cash Flows'!W923+'Terminal Value'!W923</f>
        <v>0</v>
      </c>
      <c r="X923" s="9" t="n">
        <f aca="false">+Outflows!X923+Fees!X923+'Ongoing Cash Flows'!X923+'Terminal Value'!X923</f>
        <v>0</v>
      </c>
      <c r="Y923" s="9" t="n">
        <f aca="false">+Outflows!Y923+Fees!Y923+'Ongoing Cash Flows'!Y923+'Terminal Value'!Y923</f>
        <v>0</v>
      </c>
      <c r="Z923" s="9" t="n">
        <f aca="false">+Outflows!Z923+Fees!Z923+'Ongoing Cash Flows'!Z923+'Terminal Value'!Z923</f>
        <v>0</v>
      </c>
      <c r="AA923" s="9" t="n">
        <f aca="false">+Outflows!AA923+Fees!AA923+'Ongoing Cash Flows'!AA923+'Terminal Value'!AA923</f>
        <v>0</v>
      </c>
      <c r="AB923" s="9" t="n">
        <f aca="false">+Outflows!AB923+Fees!AB923+'Ongoing Cash Flows'!AB923+'Terminal Value'!AB923</f>
        <v>0</v>
      </c>
      <c r="AC923" s="9" t="n">
        <f aca="false">+Outflows!AC923+Fees!AC923+'Ongoing Cash Flows'!AC923+'Terminal Value'!AC923</f>
        <v>0</v>
      </c>
      <c r="AD923" s="9" t="n">
        <f aca="false">+Outflows!AD923+Fees!AD923+'Ongoing Cash Flows'!AD923+'Terminal Value'!AD923</f>
        <v>0</v>
      </c>
      <c r="AE923" s="9" t="n">
        <f aca="false">+Outflows!AE923+Fees!AE923+'Ongoing Cash Flows'!AE923+'Terminal Value'!AE923</f>
        <v>0</v>
      </c>
      <c r="AF923" s="9" t="n">
        <f aca="false">+Outflows!AF923+Fees!AF923+'Ongoing Cash Flows'!AF923+'Terminal Value'!AF923</f>
        <v>0</v>
      </c>
      <c r="AG923" s="9" t="n">
        <f aca="false">+Outflows!AG923+Fees!AG923+'Ongoing Cash Flows'!AG923+'Terminal Value'!AG923</f>
        <v>0</v>
      </c>
      <c r="AH923" s="9" t="n">
        <f aca="false">+Outflows!AH923+Fees!AH923+'Ongoing Cash Flows'!AH923+'Terminal Value'!AH923</f>
        <v>0</v>
      </c>
      <c r="AI923" s="9" t="n">
        <f aca="false">+Outflows!AI923+Fees!AI923+'Ongoing Cash Flows'!AI923+'Terminal Value'!AI923</f>
        <v>0</v>
      </c>
      <c r="AJ923" s="9" t="n">
        <f aca="false">+Outflows!AJ923+Fees!AJ923+'Ongoing Cash Flows'!AJ923+'Terminal Value'!AJ923</f>
        <v>0</v>
      </c>
      <c r="AK923" s="9"/>
      <c r="AL923" s="1"/>
      <c r="AM923" s="32"/>
      <c r="AN923" s="33" t="n">
        <f aca="false">IF(ISERROR(XIRR(B923:AJ923,IRRDates)),-1,XIRR(B923:AJ923,IRRDates))</f>
        <v>0.0607379683278365</v>
      </c>
      <c r="AO923" s="9" t="n">
        <f aca="false">SUMPRODUCT(B923:AJ923,PVRf)</f>
        <v>0</v>
      </c>
      <c r="AP923" s="9" t="n">
        <f aca="false">MIN(0,AO923-$AO$1004)^2</f>
        <v>0</v>
      </c>
      <c r="AQ923" s="9" t="n">
        <f aca="false">MAX(0,AO923-$AO$1004)^2</f>
        <v>0</v>
      </c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20"/>
      <c r="CM923" s="20"/>
      <c r="CN923" s="20"/>
      <c r="CO923" s="20"/>
      <c r="CP923" s="20"/>
    </row>
    <row r="924" customFormat="false" ht="11.25" hidden="false" customHeight="false" outlineLevel="0" collapsed="false">
      <c r="A924" s="1" t="n">
        <v>922</v>
      </c>
      <c r="B924" s="9" t="n">
        <f aca="false">+Outflows!B924+Fees!B924+'Ongoing Cash Flows'!B924+'Terminal Value'!B924</f>
        <v>-89724.1575230398</v>
      </c>
      <c r="C924" s="9" t="n">
        <f aca="false">+Outflows!C924+Fees!C924+'Ongoing Cash Flows'!C924+'Terminal Value'!C924</f>
        <v>14118.453444414</v>
      </c>
      <c r="D924" s="9" t="n">
        <f aca="false">+Outflows!D924+Fees!D924+'Ongoing Cash Flows'!D924+'Terminal Value'!D924</f>
        <v>11999.0954405158</v>
      </c>
      <c r="E924" s="9" t="n">
        <f aca="false">+Outflows!E924+Fees!E924+'Ongoing Cash Flows'!E924+'Terminal Value'!E924</f>
        <v>10024.7473885043</v>
      </c>
      <c r="F924" s="9" t="n">
        <f aca="false">+Outflows!F924+Fees!F924+'Ongoing Cash Flows'!F924+'Terminal Value'!F924</f>
        <v>9665.73607333805</v>
      </c>
      <c r="G924" s="9" t="n">
        <f aca="false">+Outflows!G924+Fees!G924+'Ongoing Cash Flows'!G924+'Terminal Value'!G924</f>
        <v>9364.29608359035</v>
      </c>
      <c r="H924" s="9" t="n">
        <f aca="false">+Outflows!H924+Fees!H924+'Ongoing Cash Flows'!H924+'Terminal Value'!H924</f>
        <v>8384.80924798399</v>
      </c>
      <c r="I924" s="9" t="n">
        <f aca="false">+Outflows!I924+Fees!I924+'Ongoing Cash Flows'!I924+'Terminal Value'!I924</f>
        <v>8239.54678441952</v>
      </c>
      <c r="J924" s="9" t="n">
        <f aca="false">+Outflows!J924+Fees!J924+'Ongoing Cash Flows'!J924+'Terminal Value'!J924</f>
        <v>8227.11258188453</v>
      </c>
      <c r="K924" s="9" t="n">
        <f aca="false">+Outflows!K924+Fees!K924+'Ongoing Cash Flows'!K924+'Terminal Value'!K924</f>
        <v>8217.79382851799</v>
      </c>
      <c r="L924" s="9" t="n">
        <f aca="false">+Outflows!L924+Fees!L924+'Ongoing Cash Flows'!L924+'Terminal Value'!L924</f>
        <v>8219.18464700412</v>
      </c>
      <c r="M924" s="9" t="n">
        <f aca="false">+Outflows!M924+Fees!M924+'Ongoing Cash Flows'!M924+'Terminal Value'!M924</f>
        <v>8191.01519421517</v>
      </c>
      <c r="N924" s="9" t="n">
        <f aca="false">+Outflows!N924+Fees!N924+'Ongoing Cash Flows'!N924+'Terminal Value'!N924</f>
        <v>8173.53191447222</v>
      </c>
      <c r="O924" s="9" t="n">
        <f aca="false">+Outflows!O924+Fees!O924+'Ongoing Cash Flows'!O924+'Terminal Value'!O924</f>
        <v>7847.24487708331</v>
      </c>
      <c r="P924" s="9" t="n">
        <f aca="false">+Outflows!P924+Fees!P924+'Ongoing Cash Flows'!P924+'Terminal Value'!P924</f>
        <v>7739.5494289464</v>
      </c>
      <c r="Q924" s="9" t="n">
        <f aca="false">+Outflows!Q924+Fees!Q924+'Ongoing Cash Flows'!Q924+'Terminal Value'!Q924</f>
        <v>7710.82983225571</v>
      </c>
      <c r="R924" s="9" t="n">
        <f aca="false">+Outflows!R924+Fees!R924+'Ongoing Cash Flows'!R924+'Terminal Value'!R924</f>
        <v>1029.10019712626</v>
      </c>
      <c r="S924" s="9" t="n">
        <f aca="false">+Outflows!S924+Fees!S924+'Ongoing Cash Flows'!S924+'Terminal Value'!S924</f>
        <v>0</v>
      </c>
      <c r="T924" s="9" t="n">
        <f aca="false">+Outflows!T924+Fees!T924+'Ongoing Cash Flows'!T924+'Terminal Value'!T924</f>
        <v>0</v>
      </c>
      <c r="U924" s="9" t="n">
        <f aca="false">+Outflows!U924+Fees!U924+'Ongoing Cash Flows'!U924+'Terminal Value'!U924</f>
        <v>0</v>
      </c>
      <c r="V924" s="9" t="n">
        <f aca="false">+Outflows!V924+Fees!V924+'Ongoing Cash Flows'!V924+'Terminal Value'!V924</f>
        <v>0</v>
      </c>
      <c r="W924" s="9" t="n">
        <f aca="false">+Outflows!W924+Fees!W924+'Ongoing Cash Flows'!W924+'Terminal Value'!W924</f>
        <v>0</v>
      </c>
      <c r="X924" s="9" t="n">
        <f aca="false">+Outflows!X924+Fees!X924+'Ongoing Cash Flows'!X924+'Terminal Value'!X924</f>
        <v>0</v>
      </c>
      <c r="Y924" s="9" t="n">
        <f aca="false">+Outflows!Y924+Fees!Y924+'Ongoing Cash Flows'!Y924+'Terminal Value'!Y924</f>
        <v>0</v>
      </c>
      <c r="Z924" s="9" t="n">
        <f aca="false">+Outflows!Z924+Fees!Z924+'Ongoing Cash Flows'!Z924+'Terminal Value'!Z924</f>
        <v>0</v>
      </c>
      <c r="AA924" s="9" t="n">
        <f aca="false">+Outflows!AA924+Fees!AA924+'Ongoing Cash Flows'!AA924+'Terminal Value'!AA924</f>
        <v>0</v>
      </c>
      <c r="AB924" s="9" t="n">
        <f aca="false">+Outflows!AB924+Fees!AB924+'Ongoing Cash Flows'!AB924+'Terminal Value'!AB924</f>
        <v>0</v>
      </c>
      <c r="AC924" s="9" t="n">
        <f aca="false">+Outflows!AC924+Fees!AC924+'Ongoing Cash Flows'!AC924+'Terminal Value'!AC924</f>
        <v>0</v>
      </c>
      <c r="AD924" s="9" t="n">
        <f aca="false">+Outflows!AD924+Fees!AD924+'Ongoing Cash Flows'!AD924+'Terminal Value'!AD924</f>
        <v>0</v>
      </c>
      <c r="AE924" s="9" t="n">
        <f aca="false">+Outflows!AE924+Fees!AE924+'Ongoing Cash Flows'!AE924+'Terminal Value'!AE924</f>
        <v>0</v>
      </c>
      <c r="AF924" s="9" t="n">
        <f aca="false">+Outflows!AF924+Fees!AF924+'Ongoing Cash Flows'!AF924+'Terminal Value'!AF924</f>
        <v>0</v>
      </c>
      <c r="AG924" s="9" t="n">
        <f aca="false">+Outflows!AG924+Fees!AG924+'Ongoing Cash Flows'!AG924+'Terminal Value'!AG924</f>
        <v>0</v>
      </c>
      <c r="AH924" s="9" t="n">
        <f aca="false">+Outflows!AH924+Fees!AH924+'Ongoing Cash Flows'!AH924+'Terminal Value'!AH924</f>
        <v>0</v>
      </c>
      <c r="AI924" s="9" t="n">
        <f aca="false">+Outflows!AI924+Fees!AI924+'Ongoing Cash Flows'!AI924+'Terminal Value'!AI924</f>
        <v>0</v>
      </c>
      <c r="AJ924" s="9" t="n">
        <f aca="false">+Outflows!AJ924+Fees!AJ924+'Ongoing Cash Flows'!AJ924+'Terminal Value'!AJ924</f>
        <v>0</v>
      </c>
      <c r="AK924" s="9"/>
      <c r="AL924" s="1"/>
      <c r="AM924" s="32"/>
      <c r="AN924" s="33" t="n">
        <f aca="false">IF(ISERROR(XIRR(B924:AJ924,IRRDates)),-1,XIRR(B924:AJ924,IRRDates))</f>
        <v>0.0645574690074953</v>
      </c>
      <c r="AO924" s="9" t="n">
        <f aca="false">SUMPRODUCT(B924:AJ924,PVRf)</f>
        <v>0</v>
      </c>
      <c r="AP924" s="9" t="n">
        <f aca="false">MIN(0,AO924-$AO$1004)^2</f>
        <v>0</v>
      </c>
      <c r="AQ924" s="9" t="n">
        <f aca="false">MAX(0,AO924-$AO$1004)^2</f>
        <v>0</v>
      </c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20"/>
      <c r="CM924" s="20"/>
      <c r="CN924" s="20"/>
      <c r="CO924" s="20"/>
      <c r="CP924" s="20"/>
    </row>
    <row r="925" customFormat="false" ht="11.25" hidden="false" customHeight="false" outlineLevel="0" collapsed="false">
      <c r="A925" s="1" t="n">
        <v>923</v>
      </c>
      <c r="B925" s="9" t="n">
        <f aca="false">+Outflows!B925+Fees!B925+'Ongoing Cash Flows'!B925+'Terminal Value'!B925</f>
        <v>-88197.8596241483</v>
      </c>
      <c r="C925" s="9" t="n">
        <f aca="false">+Outflows!C925+Fees!C925+'Ongoing Cash Flows'!C925+'Terminal Value'!C925</f>
        <v>13986.1441755536</v>
      </c>
      <c r="D925" s="9" t="n">
        <f aca="false">+Outflows!D925+Fees!D925+'Ongoing Cash Flows'!D925+'Terminal Value'!D925</f>
        <v>11861.3844201205</v>
      </c>
      <c r="E925" s="9" t="n">
        <f aca="false">+Outflows!E925+Fees!E925+'Ongoing Cash Flows'!E925+'Terminal Value'!E925</f>
        <v>9955.21177285869</v>
      </c>
      <c r="F925" s="9" t="n">
        <f aca="false">+Outflows!F925+Fees!F925+'Ongoing Cash Flows'!F925+'Terminal Value'!F925</f>
        <v>9574.32557487863</v>
      </c>
      <c r="G925" s="9" t="n">
        <f aca="false">+Outflows!G925+Fees!G925+'Ongoing Cash Flows'!G925+'Terminal Value'!G925</f>
        <v>9344.99593085954</v>
      </c>
      <c r="H925" s="9" t="n">
        <f aca="false">+Outflows!H925+Fees!H925+'Ongoing Cash Flows'!H925+'Terminal Value'!H925</f>
        <v>8347.83889396555</v>
      </c>
      <c r="I925" s="9" t="n">
        <f aca="false">+Outflows!I925+Fees!I925+'Ongoing Cash Flows'!I925+'Terminal Value'!I925</f>
        <v>8204.53473165727</v>
      </c>
      <c r="J925" s="9" t="n">
        <f aca="false">+Outflows!J925+Fees!J925+'Ongoing Cash Flows'!J925+'Terminal Value'!J925</f>
        <v>8192.10052912228</v>
      </c>
      <c r="K925" s="9" t="n">
        <f aca="false">+Outflows!K925+Fees!K925+'Ongoing Cash Flows'!K925+'Terminal Value'!K925</f>
        <v>8182.72243329343</v>
      </c>
      <c r="L925" s="9" t="n">
        <f aca="false">+Outflows!L925+Fees!L925+'Ongoing Cash Flows'!L925+'Terminal Value'!L925</f>
        <v>8184.17259424187</v>
      </c>
      <c r="M925" s="9" t="n">
        <f aca="false">+Outflows!M925+Fees!M925+'Ongoing Cash Flows'!M925+'Terminal Value'!M925</f>
        <v>8155.94379899061</v>
      </c>
      <c r="N925" s="9" t="n">
        <f aca="false">+Outflows!N925+Fees!N925+'Ongoing Cash Flows'!N925+'Terminal Value'!N925</f>
        <v>8138.51986170997</v>
      </c>
      <c r="O925" s="9" t="n">
        <f aca="false">+Outflows!O925+Fees!O925+'Ongoing Cash Flows'!O925+'Terminal Value'!O925</f>
        <v>7812.17348185874</v>
      </c>
      <c r="P925" s="9" t="n">
        <f aca="false">+Outflows!P925+Fees!P925+'Ongoing Cash Flows'!P925+'Terminal Value'!P925</f>
        <v>7704.53737618414</v>
      </c>
      <c r="Q925" s="9" t="n">
        <f aca="false">+Outflows!Q925+Fees!Q925+'Ongoing Cash Flows'!Q925+'Terminal Value'!Q925</f>
        <v>7675.75843703115</v>
      </c>
      <c r="R925" s="9" t="n">
        <f aca="false">+Outflows!R925+Fees!R925+'Ongoing Cash Flows'!R925+'Terminal Value'!R925</f>
        <v>1011.59417074513</v>
      </c>
      <c r="S925" s="9" t="n">
        <f aca="false">+Outflows!S925+Fees!S925+'Ongoing Cash Flows'!S925+'Terminal Value'!S925</f>
        <v>0</v>
      </c>
      <c r="T925" s="9" t="n">
        <f aca="false">+Outflows!T925+Fees!T925+'Ongoing Cash Flows'!T925+'Terminal Value'!T925</f>
        <v>0</v>
      </c>
      <c r="U925" s="9" t="n">
        <f aca="false">+Outflows!U925+Fees!U925+'Ongoing Cash Flows'!U925+'Terminal Value'!U925</f>
        <v>0</v>
      </c>
      <c r="V925" s="9" t="n">
        <f aca="false">+Outflows!V925+Fees!V925+'Ongoing Cash Flows'!V925+'Terminal Value'!V925</f>
        <v>0</v>
      </c>
      <c r="W925" s="9" t="n">
        <f aca="false">+Outflows!W925+Fees!W925+'Ongoing Cash Flows'!W925+'Terminal Value'!W925</f>
        <v>0</v>
      </c>
      <c r="X925" s="9" t="n">
        <f aca="false">+Outflows!X925+Fees!X925+'Ongoing Cash Flows'!X925+'Terminal Value'!X925</f>
        <v>0</v>
      </c>
      <c r="Y925" s="9" t="n">
        <f aca="false">+Outflows!Y925+Fees!Y925+'Ongoing Cash Flows'!Y925+'Terminal Value'!Y925</f>
        <v>0</v>
      </c>
      <c r="Z925" s="9" t="n">
        <f aca="false">+Outflows!Z925+Fees!Z925+'Ongoing Cash Flows'!Z925+'Terminal Value'!Z925</f>
        <v>0</v>
      </c>
      <c r="AA925" s="9" t="n">
        <f aca="false">+Outflows!AA925+Fees!AA925+'Ongoing Cash Flows'!AA925+'Terminal Value'!AA925</f>
        <v>0</v>
      </c>
      <c r="AB925" s="9" t="n">
        <f aca="false">+Outflows!AB925+Fees!AB925+'Ongoing Cash Flows'!AB925+'Terminal Value'!AB925</f>
        <v>0</v>
      </c>
      <c r="AC925" s="9" t="n">
        <f aca="false">+Outflows!AC925+Fees!AC925+'Ongoing Cash Flows'!AC925+'Terminal Value'!AC925</f>
        <v>0</v>
      </c>
      <c r="AD925" s="9" t="n">
        <f aca="false">+Outflows!AD925+Fees!AD925+'Ongoing Cash Flows'!AD925+'Terminal Value'!AD925</f>
        <v>0</v>
      </c>
      <c r="AE925" s="9" t="n">
        <f aca="false">+Outflows!AE925+Fees!AE925+'Ongoing Cash Flows'!AE925+'Terminal Value'!AE925</f>
        <v>0</v>
      </c>
      <c r="AF925" s="9" t="n">
        <f aca="false">+Outflows!AF925+Fees!AF925+'Ongoing Cash Flows'!AF925+'Terminal Value'!AF925</f>
        <v>0</v>
      </c>
      <c r="AG925" s="9" t="n">
        <f aca="false">+Outflows!AG925+Fees!AG925+'Ongoing Cash Flows'!AG925+'Terminal Value'!AG925</f>
        <v>0</v>
      </c>
      <c r="AH925" s="9" t="n">
        <f aca="false">+Outflows!AH925+Fees!AH925+'Ongoing Cash Flows'!AH925+'Terminal Value'!AH925</f>
        <v>0</v>
      </c>
      <c r="AI925" s="9" t="n">
        <f aca="false">+Outflows!AI925+Fees!AI925+'Ongoing Cash Flows'!AI925+'Terminal Value'!AI925</f>
        <v>0</v>
      </c>
      <c r="AJ925" s="9" t="n">
        <f aca="false">+Outflows!AJ925+Fees!AJ925+'Ongoing Cash Flows'!AJ925+'Terminal Value'!AJ925</f>
        <v>0</v>
      </c>
      <c r="AK925" s="9"/>
      <c r="AL925" s="1"/>
      <c r="AM925" s="32"/>
      <c r="AN925" s="33" t="n">
        <f aca="false">IF(ISERROR(XIRR(B925:AJ925,IRRDates)),-1,XIRR(B925:AJ925,IRRDates))</f>
        <v>0.0663964234768353</v>
      </c>
      <c r="AO925" s="9" t="n">
        <f aca="false">SUMPRODUCT(B925:AJ925,PVRf)</f>
        <v>0</v>
      </c>
      <c r="AP925" s="9" t="n">
        <f aca="false">MIN(0,AO925-$AO$1004)^2</f>
        <v>0</v>
      </c>
      <c r="AQ925" s="9" t="n">
        <f aca="false">MAX(0,AO925-$AO$1004)^2</f>
        <v>0</v>
      </c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20"/>
      <c r="CM925" s="20"/>
      <c r="CN925" s="20"/>
      <c r="CO925" s="20"/>
      <c r="CP925" s="20"/>
    </row>
    <row r="926" customFormat="false" ht="11.25" hidden="false" customHeight="false" outlineLevel="0" collapsed="false">
      <c r="A926" s="1" t="n">
        <v>924</v>
      </c>
      <c r="B926" s="9" t="n">
        <f aca="false">+Outflows!B926+Fees!B926+'Ongoing Cash Flows'!B926+'Terminal Value'!B926</f>
        <v>-86092.8660136801</v>
      </c>
      <c r="C926" s="9" t="n">
        <f aca="false">+Outflows!C926+Fees!C926+'Ongoing Cash Flows'!C926+'Terminal Value'!C926</f>
        <v>13984.6954579014</v>
      </c>
      <c r="D926" s="9" t="n">
        <f aca="false">+Outflows!D926+Fees!D926+'Ongoing Cash Flows'!D926+'Terminal Value'!D926</f>
        <v>11754.6525389237</v>
      </c>
      <c r="E926" s="9" t="n">
        <f aca="false">+Outflows!E926+Fees!E926+'Ongoing Cash Flows'!E926+'Terminal Value'!E926</f>
        <v>9806.89575958197</v>
      </c>
      <c r="F926" s="9" t="n">
        <f aca="false">+Outflows!F926+Fees!F926+'Ongoing Cash Flows'!F926+'Terminal Value'!F926</f>
        <v>9447.46509309503</v>
      </c>
      <c r="G926" s="9" t="n">
        <f aca="false">+Outflows!G926+Fees!G926+'Ongoing Cash Flows'!G926+'Terminal Value'!G926</f>
        <v>9122.00534860494</v>
      </c>
      <c r="H926" s="9" t="n">
        <f aca="false">+Outflows!H926+Fees!H926+'Ongoing Cash Flows'!H926+'Terminal Value'!H926</f>
        <v>8296.85123353432</v>
      </c>
      <c r="I926" s="9" t="n">
        <f aca="false">+Outflows!I926+Fees!I926+'Ongoing Cash Flows'!I926+'Terminal Value'!I926</f>
        <v>8156.24786222802</v>
      </c>
      <c r="J926" s="9" t="n">
        <f aca="false">+Outflows!J926+Fees!J926+'Ongoing Cash Flows'!J926+'Terminal Value'!J926</f>
        <v>8143.81365969303</v>
      </c>
      <c r="K926" s="9" t="n">
        <f aca="false">+Outflows!K926+Fees!K926+'Ongoing Cash Flows'!K926+'Terminal Value'!K926</f>
        <v>8134.3537217126</v>
      </c>
      <c r="L926" s="9" t="n">
        <f aca="false">+Outflows!L926+Fees!L926+'Ongoing Cash Flows'!L926+'Terminal Value'!L926</f>
        <v>8135.88572481262</v>
      </c>
      <c r="M926" s="9" t="n">
        <f aca="false">+Outflows!M926+Fees!M926+'Ongoing Cash Flows'!M926+'Terminal Value'!M926</f>
        <v>8107.57508740978</v>
      </c>
      <c r="N926" s="9" t="n">
        <f aca="false">+Outflows!N926+Fees!N926+'Ongoing Cash Flows'!N926+'Terminal Value'!N926</f>
        <v>8090.23299228071</v>
      </c>
      <c r="O926" s="9" t="n">
        <f aca="false">+Outflows!O926+Fees!O926+'Ongoing Cash Flows'!O926+'Terminal Value'!O926</f>
        <v>7763.80477027792</v>
      </c>
      <c r="P926" s="9" t="n">
        <f aca="false">+Outflows!P926+Fees!P926+'Ongoing Cash Flows'!P926+'Terminal Value'!P926</f>
        <v>7656.25050675489</v>
      </c>
      <c r="Q926" s="9" t="n">
        <f aca="false">+Outflows!Q926+Fees!Q926+'Ongoing Cash Flows'!Q926+'Terminal Value'!Q926</f>
        <v>7627.38972545032</v>
      </c>
      <c r="R926" s="9" t="n">
        <f aca="false">+Outflows!R926+Fees!R926+'Ongoing Cash Flows'!R926+'Terminal Value'!R926</f>
        <v>987.450736030505</v>
      </c>
      <c r="S926" s="9" t="n">
        <f aca="false">+Outflows!S926+Fees!S926+'Ongoing Cash Flows'!S926+'Terminal Value'!S926</f>
        <v>0</v>
      </c>
      <c r="T926" s="9" t="n">
        <f aca="false">+Outflows!T926+Fees!T926+'Ongoing Cash Flows'!T926+'Terminal Value'!T926</f>
        <v>0</v>
      </c>
      <c r="U926" s="9" t="n">
        <f aca="false">+Outflows!U926+Fees!U926+'Ongoing Cash Flows'!U926+'Terminal Value'!U926</f>
        <v>0</v>
      </c>
      <c r="V926" s="9" t="n">
        <f aca="false">+Outflows!V926+Fees!V926+'Ongoing Cash Flows'!V926+'Terminal Value'!V926</f>
        <v>0</v>
      </c>
      <c r="W926" s="9" t="n">
        <f aca="false">+Outflows!W926+Fees!W926+'Ongoing Cash Flows'!W926+'Terminal Value'!W926</f>
        <v>0</v>
      </c>
      <c r="X926" s="9" t="n">
        <f aca="false">+Outflows!X926+Fees!X926+'Ongoing Cash Flows'!X926+'Terminal Value'!X926</f>
        <v>0</v>
      </c>
      <c r="Y926" s="9" t="n">
        <f aca="false">+Outflows!Y926+Fees!Y926+'Ongoing Cash Flows'!Y926+'Terminal Value'!Y926</f>
        <v>0</v>
      </c>
      <c r="Z926" s="9" t="n">
        <f aca="false">+Outflows!Z926+Fees!Z926+'Ongoing Cash Flows'!Z926+'Terminal Value'!Z926</f>
        <v>0</v>
      </c>
      <c r="AA926" s="9" t="n">
        <f aca="false">+Outflows!AA926+Fees!AA926+'Ongoing Cash Flows'!AA926+'Terminal Value'!AA926</f>
        <v>0</v>
      </c>
      <c r="AB926" s="9" t="n">
        <f aca="false">+Outflows!AB926+Fees!AB926+'Ongoing Cash Flows'!AB926+'Terminal Value'!AB926</f>
        <v>0</v>
      </c>
      <c r="AC926" s="9" t="n">
        <f aca="false">+Outflows!AC926+Fees!AC926+'Ongoing Cash Flows'!AC926+'Terminal Value'!AC926</f>
        <v>0</v>
      </c>
      <c r="AD926" s="9" t="n">
        <f aca="false">+Outflows!AD926+Fees!AD926+'Ongoing Cash Flows'!AD926+'Terminal Value'!AD926</f>
        <v>0</v>
      </c>
      <c r="AE926" s="9" t="n">
        <f aca="false">+Outflows!AE926+Fees!AE926+'Ongoing Cash Flows'!AE926+'Terminal Value'!AE926</f>
        <v>0</v>
      </c>
      <c r="AF926" s="9" t="n">
        <f aca="false">+Outflows!AF926+Fees!AF926+'Ongoing Cash Flows'!AF926+'Terminal Value'!AF926</f>
        <v>0</v>
      </c>
      <c r="AG926" s="9" t="n">
        <f aca="false">+Outflows!AG926+Fees!AG926+'Ongoing Cash Flows'!AG926+'Terminal Value'!AG926</f>
        <v>0</v>
      </c>
      <c r="AH926" s="9" t="n">
        <f aca="false">+Outflows!AH926+Fees!AH926+'Ongoing Cash Flows'!AH926+'Terminal Value'!AH926</f>
        <v>0</v>
      </c>
      <c r="AI926" s="9" t="n">
        <f aca="false">+Outflows!AI926+Fees!AI926+'Ongoing Cash Flows'!AI926+'Terminal Value'!AI926</f>
        <v>0</v>
      </c>
      <c r="AJ926" s="9" t="n">
        <f aca="false">+Outflows!AJ926+Fees!AJ926+'Ongoing Cash Flows'!AJ926+'Terminal Value'!AJ926</f>
        <v>0</v>
      </c>
      <c r="AK926" s="9"/>
      <c r="AL926" s="1"/>
      <c r="AM926" s="32"/>
      <c r="AN926" s="33" t="n">
        <f aca="false">IF(ISERROR(XIRR(B926:AJ926,IRRDates)),-1,XIRR(B926:AJ926,IRRDates))</f>
        <v>0.0691366699530471</v>
      </c>
      <c r="AO926" s="9" t="n">
        <f aca="false">SUMPRODUCT(B926:AJ926,PVRf)</f>
        <v>0</v>
      </c>
      <c r="AP926" s="9" t="n">
        <f aca="false">MIN(0,AO926-$AO$1004)^2</f>
        <v>0</v>
      </c>
      <c r="AQ926" s="9" t="n">
        <f aca="false">MAX(0,AO926-$AO$1004)^2</f>
        <v>0</v>
      </c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20"/>
      <c r="CM926" s="20"/>
      <c r="CN926" s="20"/>
      <c r="CO926" s="20"/>
      <c r="CP926" s="20"/>
    </row>
    <row r="927" customFormat="false" ht="11.25" hidden="false" customHeight="false" outlineLevel="0" collapsed="false">
      <c r="A927" s="1" t="n">
        <v>925</v>
      </c>
      <c r="B927" s="9" t="n">
        <f aca="false">+Outflows!B927+Fees!B927+'Ongoing Cash Flows'!B927+'Terminal Value'!B927</f>
        <v>-95495.6005876118</v>
      </c>
      <c r="C927" s="9" t="n">
        <f aca="false">+Outflows!C927+Fees!C927+'Ongoing Cash Flows'!C927+'Terminal Value'!C927</f>
        <v>14209.6202760037</v>
      </c>
      <c r="D927" s="9" t="n">
        <f aca="false">+Outflows!D927+Fees!D927+'Ongoing Cash Flows'!D927+'Terminal Value'!D927</f>
        <v>12209.4732366846</v>
      </c>
      <c r="E927" s="9" t="n">
        <f aca="false">+Outflows!E927+Fees!E927+'Ongoing Cash Flows'!E927+'Terminal Value'!E927</f>
        <v>10076.7056792054</v>
      </c>
      <c r="F927" s="9" t="n">
        <f aca="false">+Outflows!F927+Fees!F927+'Ongoing Cash Flows'!F927+'Terminal Value'!F927</f>
        <v>9596.3875228208</v>
      </c>
      <c r="G927" s="9" t="n">
        <f aca="false">+Outflows!G927+Fees!G927+'Ongoing Cash Flows'!G927+'Terminal Value'!G927</f>
        <v>9396.46376908651</v>
      </c>
      <c r="H927" s="9" t="n">
        <f aca="false">+Outflows!H927+Fees!H927+'Ongoing Cash Flows'!H927+'Terminal Value'!H927</f>
        <v>8524.60652704039</v>
      </c>
      <c r="I927" s="9" t="n">
        <f aca="false">+Outflows!I927+Fees!I927+'Ongoing Cash Flows'!I927+'Terminal Value'!I927</f>
        <v>8371.93907116636</v>
      </c>
      <c r="J927" s="9" t="n">
        <f aca="false">+Outflows!J927+Fees!J927+'Ongoing Cash Flows'!J927+'Terminal Value'!J927</f>
        <v>8359.50486863136</v>
      </c>
      <c r="K927" s="9" t="n">
        <f aca="false">+Outflows!K927+Fees!K927+'Ongoing Cash Flows'!K927+'Terminal Value'!K927</f>
        <v>8350.41050897117</v>
      </c>
      <c r="L927" s="9" t="n">
        <f aca="false">+Outflows!L927+Fees!L927+'Ongoing Cash Flows'!L927+'Terminal Value'!L927</f>
        <v>8351.57693375096</v>
      </c>
      <c r="M927" s="9" t="n">
        <f aca="false">+Outflows!M927+Fees!M927+'Ongoing Cash Flows'!M927+'Terminal Value'!M927</f>
        <v>8323.63187466835</v>
      </c>
      <c r="N927" s="9" t="n">
        <f aca="false">+Outflows!N927+Fees!N927+'Ongoing Cash Flows'!N927+'Terminal Value'!N927</f>
        <v>8305.92420121905</v>
      </c>
      <c r="O927" s="9" t="n">
        <f aca="false">+Outflows!O927+Fees!O927+'Ongoing Cash Flows'!O927+'Terminal Value'!O927</f>
        <v>7979.86155753649</v>
      </c>
      <c r="P927" s="9" t="n">
        <f aca="false">+Outflows!P927+Fees!P927+'Ongoing Cash Flows'!P927+'Terminal Value'!P927</f>
        <v>7871.94171569323</v>
      </c>
      <c r="Q927" s="9" t="n">
        <f aca="false">+Outflows!Q927+Fees!Q927+'Ongoing Cash Flows'!Q927+'Terminal Value'!Q927</f>
        <v>7843.44651270889</v>
      </c>
      <c r="R927" s="9" t="n">
        <f aca="false">+Outflows!R927+Fees!R927+'Ongoing Cash Flows'!R927+'Terminal Value'!R927</f>
        <v>1095.29634049967</v>
      </c>
      <c r="S927" s="9" t="n">
        <f aca="false">+Outflows!S927+Fees!S927+'Ongoing Cash Flows'!S927+'Terminal Value'!S927</f>
        <v>0</v>
      </c>
      <c r="T927" s="9" t="n">
        <f aca="false">+Outflows!T927+Fees!T927+'Ongoing Cash Flows'!T927+'Terminal Value'!T927</f>
        <v>0</v>
      </c>
      <c r="U927" s="9" t="n">
        <f aca="false">+Outflows!U927+Fees!U927+'Ongoing Cash Flows'!U927+'Terminal Value'!U927</f>
        <v>0</v>
      </c>
      <c r="V927" s="9" t="n">
        <f aca="false">+Outflows!V927+Fees!V927+'Ongoing Cash Flows'!V927+'Terminal Value'!V927</f>
        <v>0</v>
      </c>
      <c r="W927" s="9" t="n">
        <f aca="false">+Outflows!W927+Fees!W927+'Ongoing Cash Flows'!W927+'Terminal Value'!W927</f>
        <v>0</v>
      </c>
      <c r="X927" s="9" t="n">
        <f aca="false">+Outflows!X927+Fees!X927+'Ongoing Cash Flows'!X927+'Terminal Value'!X927</f>
        <v>0</v>
      </c>
      <c r="Y927" s="9" t="n">
        <f aca="false">+Outflows!Y927+Fees!Y927+'Ongoing Cash Flows'!Y927+'Terminal Value'!Y927</f>
        <v>0</v>
      </c>
      <c r="Z927" s="9" t="n">
        <f aca="false">+Outflows!Z927+Fees!Z927+'Ongoing Cash Flows'!Z927+'Terminal Value'!Z927</f>
        <v>0</v>
      </c>
      <c r="AA927" s="9" t="n">
        <f aca="false">+Outflows!AA927+Fees!AA927+'Ongoing Cash Flows'!AA927+'Terminal Value'!AA927</f>
        <v>0</v>
      </c>
      <c r="AB927" s="9" t="n">
        <f aca="false">+Outflows!AB927+Fees!AB927+'Ongoing Cash Flows'!AB927+'Terminal Value'!AB927</f>
        <v>0</v>
      </c>
      <c r="AC927" s="9" t="n">
        <f aca="false">+Outflows!AC927+Fees!AC927+'Ongoing Cash Flows'!AC927+'Terminal Value'!AC927</f>
        <v>0</v>
      </c>
      <c r="AD927" s="9" t="n">
        <f aca="false">+Outflows!AD927+Fees!AD927+'Ongoing Cash Flows'!AD927+'Terminal Value'!AD927</f>
        <v>0</v>
      </c>
      <c r="AE927" s="9" t="n">
        <f aca="false">+Outflows!AE927+Fees!AE927+'Ongoing Cash Flows'!AE927+'Terminal Value'!AE927</f>
        <v>0</v>
      </c>
      <c r="AF927" s="9" t="n">
        <f aca="false">+Outflows!AF927+Fees!AF927+'Ongoing Cash Flows'!AF927+'Terminal Value'!AF927</f>
        <v>0</v>
      </c>
      <c r="AG927" s="9" t="n">
        <f aca="false">+Outflows!AG927+Fees!AG927+'Ongoing Cash Flows'!AG927+'Terminal Value'!AG927</f>
        <v>0</v>
      </c>
      <c r="AH927" s="9" t="n">
        <f aca="false">+Outflows!AH927+Fees!AH927+'Ongoing Cash Flows'!AH927+'Terminal Value'!AH927</f>
        <v>0</v>
      </c>
      <c r="AI927" s="9" t="n">
        <f aca="false">+Outflows!AI927+Fees!AI927+'Ongoing Cash Flows'!AI927+'Terminal Value'!AI927</f>
        <v>0</v>
      </c>
      <c r="AJ927" s="9" t="n">
        <f aca="false">+Outflows!AJ927+Fees!AJ927+'Ongoing Cash Flows'!AJ927+'Terminal Value'!AJ927</f>
        <v>0</v>
      </c>
      <c r="AK927" s="9"/>
      <c r="AL927" s="1"/>
      <c r="AM927" s="32"/>
      <c r="AN927" s="33" t="n">
        <f aca="false">IF(ISERROR(XIRR(B927:AJ927,IRRDates)),-1,XIRR(B927:AJ927,IRRDates))</f>
        <v>0.0559217517800861</v>
      </c>
      <c r="AO927" s="9" t="n">
        <f aca="false">SUMPRODUCT(B927:AJ927,PVRf)</f>
        <v>0</v>
      </c>
      <c r="AP927" s="9" t="n">
        <f aca="false">MIN(0,AO927-$AO$1004)^2</f>
        <v>0</v>
      </c>
      <c r="AQ927" s="9" t="n">
        <f aca="false">MAX(0,AO927-$AO$1004)^2</f>
        <v>0</v>
      </c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20"/>
      <c r="CM927" s="20"/>
      <c r="CN927" s="20"/>
      <c r="CO927" s="20"/>
      <c r="CP927" s="20"/>
    </row>
    <row r="928" customFormat="false" ht="11.25" hidden="false" customHeight="false" outlineLevel="0" collapsed="false">
      <c r="A928" s="1" t="n">
        <v>926</v>
      </c>
      <c r="B928" s="9" t="n">
        <f aca="false">+Outflows!B928+Fees!B928+'Ongoing Cash Flows'!B928+'Terminal Value'!B928</f>
        <v>-98184.2310583611</v>
      </c>
      <c r="C928" s="9" t="n">
        <f aca="false">+Outflows!C928+Fees!C928+'Ongoing Cash Flows'!C928+'Terminal Value'!C928</f>
        <v>14229.9912363686</v>
      </c>
      <c r="D928" s="9" t="n">
        <f aca="false">+Outflows!D928+Fees!D928+'Ongoing Cash Flows'!D928+'Terminal Value'!D928</f>
        <v>12314.4240261967</v>
      </c>
      <c r="E928" s="9" t="n">
        <f aca="false">+Outflows!E928+Fees!E928+'Ongoing Cash Flows'!E928+'Terminal Value'!E928</f>
        <v>10369.0734124501</v>
      </c>
      <c r="F928" s="9" t="n">
        <f aca="false">+Outflows!F928+Fees!F928+'Ongoing Cash Flows'!F928+'Terminal Value'!F928</f>
        <v>9888.82451415613</v>
      </c>
      <c r="G928" s="9" t="n">
        <f aca="false">+Outflows!G928+Fees!G928+'Ongoing Cash Flows'!G928+'Terminal Value'!G928</f>
        <v>9596.26350520218</v>
      </c>
      <c r="H928" s="9" t="n">
        <f aca="false">+Outflows!H928+Fees!H928+'Ongoing Cash Flows'!H928+'Terminal Value'!H928</f>
        <v>8589.73117957419</v>
      </c>
      <c r="I928" s="9" t="n">
        <f aca="false">+Outflows!I928+Fees!I928+'Ongoing Cash Flows'!I928+'Terminal Value'!I928</f>
        <v>8433.61410326097</v>
      </c>
      <c r="J928" s="9" t="n">
        <f aca="false">+Outflows!J928+Fees!J928+'Ongoing Cash Flows'!J928+'Terminal Value'!J928</f>
        <v>8421.17990072598</v>
      </c>
      <c r="K928" s="9" t="n">
        <f aca="false">+Outflows!K928+Fees!K928+'Ongoing Cash Flows'!K928+'Terminal Value'!K928</f>
        <v>8412.19007501849</v>
      </c>
      <c r="L928" s="9" t="n">
        <f aca="false">+Outflows!L928+Fees!L928+'Ongoing Cash Flows'!L928+'Terminal Value'!L928</f>
        <v>8413.25196584557</v>
      </c>
      <c r="M928" s="9" t="n">
        <f aca="false">+Outflows!M928+Fees!M928+'Ongoing Cash Flows'!M928+'Terminal Value'!M928</f>
        <v>8385.41144071566</v>
      </c>
      <c r="N928" s="9" t="n">
        <f aca="false">+Outflows!N928+Fees!N928+'Ongoing Cash Flows'!N928+'Terminal Value'!N928</f>
        <v>8367.59923331366</v>
      </c>
      <c r="O928" s="9" t="n">
        <f aca="false">+Outflows!O928+Fees!O928+'Ongoing Cash Flows'!O928+'Terminal Value'!O928</f>
        <v>8041.6411235838</v>
      </c>
      <c r="P928" s="9" t="n">
        <f aca="false">+Outflows!P928+Fees!P928+'Ongoing Cash Flows'!P928+'Terminal Value'!P928</f>
        <v>7933.61674778784</v>
      </c>
      <c r="Q928" s="9" t="n">
        <f aca="false">+Outflows!Q928+Fees!Q928+'Ongoing Cash Flows'!Q928+'Terminal Value'!Q928</f>
        <v>7905.2260787562</v>
      </c>
      <c r="R928" s="9" t="n">
        <f aca="false">+Outflows!R928+Fees!R928+'Ongoing Cash Flows'!R928+'Terminal Value'!R928</f>
        <v>1126.13385654698</v>
      </c>
      <c r="S928" s="9" t="n">
        <f aca="false">+Outflows!S928+Fees!S928+'Ongoing Cash Flows'!S928+'Terminal Value'!S928</f>
        <v>0</v>
      </c>
      <c r="T928" s="9" t="n">
        <f aca="false">+Outflows!T928+Fees!T928+'Ongoing Cash Flows'!T928+'Terminal Value'!T928</f>
        <v>0</v>
      </c>
      <c r="U928" s="9" t="n">
        <f aca="false">+Outflows!U928+Fees!U928+'Ongoing Cash Flows'!U928+'Terminal Value'!U928</f>
        <v>0</v>
      </c>
      <c r="V928" s="9" t="n">
        <f aca="false">+Outflows!V928+Fees!V928+'Ongoing Cash Flows'!V928+'Terminal Value'!V928</f>
        <v>0</v>
      </c>
      <c r="W928" s="9" t="n">
        <f aca="false">+Outflows!W928+Fees!W928+'Ongoing Cash Flows'!W928+'Terminal Value'!W928</f>
        <v>0</v>
      </c>
      <c r="X928" s="9" t="n">
        <f aca="false">+Outflows!X928+Fees!X928+'Ongoing Cash Flows'!X928+'Terminal Value'!X928</f>
        <v>0</v>
      </c>
      <c r="Y928" s="9" t="n">
        <f aca="false">+Outflows!Y928+Fees!Y928+'Ongoing Cash Flows'!Y928+'Terminal Value'!Y928</f>
        <v>0</v>
      </c>
      <c r="Z928" s="9" t="n">
        <f aca="false">+Outflows!Z928+Fees!Z928+'Ongoing Cash Flows'!Z928+'Terminal Value'!Z928</f>
        <v>0</v>
      </c>
      <c r="AA928" s="9" t="n">
        <f aca="false">+Outflows!AA928+Fees!AA928+'Ongoing Cash Flows'!AA928+'Terminal Value'!AA928</f>
        <v>0</v>
      </c>
      <c r="AB928" s="9" t="n">
        <f aca="false">+Outflows!AB928+Fees!AB928+'Ongoing Cash Flows'!AB928+'Terminal Value'!AB928</f>
        <v>0</v>
      </c>
      <c r="AC928" s="9" t="n">
        <f aca="false">+Outflows!AC928+Fees!AC928+'Ongoing Cash Flows'!AC928+'Terminal Value'!AC928</f>
        <v>0</v>
      </c>
      <c r="AD928" s="9" t="n">
        <f aca="false">+Outflows!AD928+Fees!AD928+'Ongoing Cash Flows'!AD928+'Terminal Value'!AD928</f>
        <v>0</v>
      </c>
      <c r="AE928" s="9" t="n">
        <f aca="false">+Outflows!AE928+Fees!AE928+'Ongoing Cash Flows'!AE928+'Terminal Value'!AE928</f>
        <v>0</v>
      </c>
      <c r="AF928" s="9" t="n">
        <f aca="false">+Outflows!AF928+Fees!AF928+'Ongoing Cash Flows'!AF928+'Terminal Value'!AF928</f>
        <v>0</v>
      </c>
      <c r="AG928" s="9" t="n">
        <f aca="false">+Outflows!AG928+Fees!AG928+'Ongoing Cash Flows'!AG928+'Terminal Value'!AG928</f>
        <v>0</v>
      </c>
      <c r="AH928" s="9" t="n">
        <f aca="false">+Outflows!AH928+Fees!AH928+'Ongoing Cash Flows'!AH928+'Terminal Value'!AH928</f>
        <v>0</v>
      </c>
      <c r="AI928" s="9" t="n">
        <f aca="false">+Outflows!AI928+Fees!AI928+'Ongoing Cash Flows'!AI928+'Terminal Value'!AI928</f>
        <v>0</v>
      </c>
      <c r="AJ928" s="9" t="n">
        <f aca="false">+Outflows!AJ928+Fees!AJ928+'Ongoing Cash Flows'!AJ928+'Terminal Value'!AJ928</f>
        <v>0</v>
      </c>
      <c r="AK928" s="9"/>
      <c r="AL928" s="1"/>
      <c r="AM928" s="32"/>
      <c r="AN928" s="33" t="n">
        <f aca="false">IF(ISERROR(XIRR(B928:AJ928,IRRDates)),-1,XIRR(B928:AJ928,IRRDates))</f>
        <v>0.0532509396625665</v>
      </c>
      <c r="AO928" s="9" t="n">
        <f aca="false">SUMPRODUCT(B928:AJ928,PVRf)</f>
        <v>0</v>
      </c>
      <c r="AP928" s="9" t="n">
        <f aca="false">MIN(0,AO928-$AO$1004)^2</f>
        <v>0</v>
      </c>
      <c r="AQ928" s="9" t="n">
        <f aca="false">MAX(0,AO928-$AO$1004)^2</f>
        <v>0</v>
      </c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20"/>
      <c r="CM928" s="20"/>
      <c r="CN928" s="20"/>
      <c r="CO928" s="20"/>
      <c r="CP928" s="20"/>
    </row>
    <row r="929" customFormat="false" ht="11.25" hidden="false" customHeight="false" outlineLevel="0" collapsed="false">
      <c r="A929" s="1" t="n">
        <v>927</v>
      </c>
      <c r="B929" s="9" t="n">
        <f aca="false">+Outflows!B929+Fees!B929+'Ongoing Cash Flows'!B929+'Terminal Value'!B929</f>
        <v>-86443.2694166821</v>
      </c>
      <c r="C929" s="9" t="n">
        <f aca="false">+Outflows!C929+Fees!C929+'Ongoing Cash Flows'!C929+'Terminal Value'!C929</f>
        <v>13982.9040781605</v>
      </c>
      <c r="D929" s="9" t="n">
        <f aca="false">+Outflows!D929+Fees!D929+'Ongoing Cash Flows'!D929+'Terminal Value'!D929</f>
        <v>11978.8078297316</v>
      </c>
      <c r="E929" s="9" t="n">
        <f aca="false">+Outflows!E929+Fees!E929+'Ongoing Cash Flows'!E929+'Terminal Value'!E929</f>
        <v>9955.85811472155</v>
      </c>
      <c r="F929" s="9" t="n">
        <f aca="false">+Outflows!F929+Fees!F929+'Ongoing Cash Flows'!F929+'Terminal Value'!F929</f>
        <v>9394.29661365568</v>
      </c>
      <c r="G929" s="9" t="n">
        <f aca="false">+Outflows!G929+Fees!G929+'Ongoing Cash Flows'!G929+'Terminal Value'!G929</f>
        <v>9258.21517723955</v>
      </c>
      <c r="H929" s="9" t="n">
        <f aca="false">+Outflows!H929+Fees!H929+'Ongoing Cash Flows'!H929+'Terminal Value'!H929</f>
        <v>8305.33878885865</v>
      </c>
      <c r="I929" s="9" t="n">
        <f aca="false">+Outflows!I929+Fees!I929+'Ongoing Cash Flows'!I929+'Terminal Value'!I929</f>
        <v>8164.28583597016</v>
      </c>
      <c r="J929" s="9" t="n">
        <f aca="false">+Outflows!J929+Fees!J929+'Ongoing Cash Flows'!J929+'Terminal Value'!J929</f>
        <v>8151.85163343517</v>
      </c>
      <c r="K929" s="9" t="n">
        <f aca="false">+Outflows!K929+Fees!K929+'Ongoing Cash Flows'!K929+'Terminal Value'!K929</f>
        <v>8142.40531913905</v>
      </c>
      <c r="L929" s="9" t="n">
        <f aca="false">+Outflows!L929+Fees!L929+'Ongoing Cash Flows'!L929+'Terminal Value'!L929</f>
        <v>8143.92369855476</v>
      </c>
      <c r="M929" s="9" t="n">
        <f aca="false">+Outflows!M929+Fees!M929+'Ongoing Cash Flows'!M929+'Terminal Value'!M929</f>
        <v>8115.62668483623</v>
      </c>
      <c r="N929" s="9" t="n">
        <f aca="false">+Outflows!N929+Fees!N929+'Ongoing Cash Flows'!N929+'Terminal Value'!N929</f>
        <v>8098.27096602286</v>
      </c>
      <c r="O929" s="9" t="n">
        <f aca="false">+Outflows!O929+Fees!O929+'Ongoing Cash Flows'!O929+'Terminal Value'!O929</f>
        <v>7771.85636770437</v>
      </c>
      <c r="P929" s="9" t="n">
        <f aca="false">+Outflows!P929+Fees!P929+'Ongoing Cash Flows'!P929+'Terminal Value'!P929</f>
        <v>7664.28848049704</v>
      </c>
      <c r="Q929" s="9" t="n">
        <f aca="false">+Outflows!Q929+Fees!Q929+'Ongoing Cash Flows'!Q929+'Terminal Value'!Q929</f>
        <v>7635.44132287677</v>
      </c>
      <c r="R929" s="9" t="n">
        <f aca="false">+Outflows!R929+Fees!R929+'Ongoing Cash Flows'!R929+'Terminal Value'!R929</f>
        <v>991.469722901577</v>
      </c>
      <c r="S929" s="9" t="n">
        <f aca="false">+Outflows!S929+Fees!S929+'Ongoing Cash Flows'!S929+'Terminal Value'!S929</f>
        <v>0</v>
      </c>
      <c r="T929" s="9" t="n">
        <f aca="false">+Outflows!T929+Fees!T929+'Ongoing Cash Flows'!T929+'Terminal Value'!T929</f>
        <v>0</v>
      </c>
      <c r="U929" s="9" t="n">
        <f aca="false">+Outflows!U929+Fees!U929+'Ongoing Cash Flows'!U929+'Terminal Value'!U929</f>
        <v>0</v>
      </c>
      <c r="V929" s="9" t="n">
        <f aca="false">+Outflows!V929+Fees!V929+'Ongoing Cash Flows'!V929+'Terminal Value'!V929</f>
        <v>0</v>
      </c>
      <c r="W929" s="9" t="n">
        <f aca="false">+Outflows!W929+Fees!W929+'Ongoing Cash Flows'!W929+'Terminal Value'!W929</f>
        <v>0</v>
      </c>
      <c r="X929" s="9" t="n">
        <f aca="false">+Outflows!X929+Fees!X929+'Ongoing Cash Flows'!X929+'Terminal Value'!X929</f>
        <v>0</v>
      </c>
      <c r="Y929" s="9" t="n">
        <f aca="false">+Outflows!Y929+Fees!Y929+'Ongoing Cash Flows'!Y929+'Terminal Value'!Y929</f>
        <v>0</v>
      </c>
      <c r="Z929" s="9" t="n">
        <f aca="false">+Outflows!Z929+Fees!Z929+'Ongoing Cash Flows'!Z929+'Terminal Value'!Z929</f>
        <v>0</v>
      </c>
      <c r="AA929" s="9" t="n">
        <f aca="false">+Outflows!AA929+Fees!AA929+'Ongoing Cash Flows'!AA929+'Terminal Value'!AA929</f>
        <v>0</v>
      </c>
      <c r="AB929" s="9" t="n">
        <f aca="false">+Outflows!AB929+Fees!AB929+'Ongoing Cash Flows'!AB929+'Terminal Value'!AB929</f>
        <v>0</v>
      </c>
      <c r="AC929" s="9" t="n">
        <f aca="false">+Outflows!AC929+Fees!AC929+'Ongoing Cash Flows'!AC929+'Terminal Value'!AC929</f>
        <v>0</v>
      </c>
      <c r="AD929" s="9" t="n">
        <f aca="false">+Outflows!AD929+Fees!AD929+'Ongoing Cash Flows'!AD929+'Terminal Value'!AD929</f>
        <v>0</v>
      </c>
      <c r="AE929" s="9" t="n">
        <f aca="false">+Outflows!AE929+Fees!AE929+'Ongoing Cash Flows'!AE929+'Terminal Value'!AE929</f>
        <v>0</v>
      </c>
      <c r="AF929" s="9" t="n">
        <f aca="false">+Outflows!AF929+Fees!AF929+'Ongoing Cash Flows'!AF929+'Terminal Value'!AF929</f>
        <v>0</v>
      </c>
      <c r="AG929" s="9" t="n">
        <f aca="false">+Outflows!AG929+Fees!AG929+'Ongoing Cash Flows'!AG929+'Terminal Value'!AG929</f>
        <v>0</v>
      </c>
      <c r="AH929" s="9" t="n">
        <f aca="false">+Outflows!AH929+Fees!AH929+'Ongoing Cash Flows'!AH929+'Terminal Value'!AH929</f>
        <v>0</v>
      </c>
      <c r="AI929" s="9" t="n">
        <f aca="false">+Outflows!AI929+Fees!AI929+'Ongoing Cash Flows'!AI929+'Terminal Value'!AI929</f>
        <v>0</v>
      </c>
      <c r="AJ929" s="9" t="n">
        <f aca="false">+Outflows!AJ929+Fees!AJ929+'Ongoing Cash Flows'!AJ929+'Terminal Value'!AJ929</f>
        <v>0</v>
      </c>
      <c r="AK929" s="9"/>
      <c r="AL929" s="1"/>
      <c r="AM929" s="32"/>
      <c r="AN929" s="33" t="n">
        <f aca="false">IF(ISERROR(XIRR(B929:AJ929,IRRDates)),-1,XIRR(B929:AJ929,IRRDates))</f>
        <v>0.0692681995570099</v>
      </c>
      <c r="AO929" s="9" t="n">
        <f aca="false">SUMPRODUCT(B929:AJ929,PVRf)</f>
        <v>0</v>
      </c>
      <c r="AP929" s="9" t="n">
        <f aca="false">MIN(0,AO929-$AO$1004)^2</f>
        <v>0</v>
      </c>
      <c r="AQ929" s="9" t="n">
        <f aca="false">MAX(0,AO929-$AO$1004)^2</f>
        <v>0</v>
      </c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20"/>
      <c r="CM929" s="20"/>
      <c r="CN929" s="20"/>
      <c r="CO929" s="20"/>
      <c r="CP929" s="20"/>
    </row>
    <row r="930" customFormat="false" ht="11.25" hidden="false" customHeight="false" outlineLevel="0" collapsed="false">
      <c r="A930" s="1" t="n">
        <v>928</v>
      </c>
      <c r="B930" s="9" t="n">
        <f aca="false">+Outflows!B930+Fees!B930+'Ongoing Cash Flows'!B930+'Terminal Value'!B930</f>
        <v>-86044.6457600522</v>
      </c>
      <c r="C930" s="9" t="n">
        <f aca="false">+Outflows!C930+Fees!C930+'Ongoing Cash Flows'!C930+'Terminal Value'!C930</f>
        <v>13994.8120676783</v>
      </c>
      <c r="D930" s="9" t="n">
        <f aca="false">+Outflows!D930+Fees!D930+'Ongoing Cash Flows'!D930+'Terminal Value'!D930</f>
        <v>11905.0367156411</v>
      </c>
      <c r="E930" s="9" t="n">
        <f aca="false">+Outflows!E930+Fees!E930+'Ongoing Cash Flows'!E930+'Terminal Value'!E930</f>
        <v>9883.66168312083</v>
      </c>
      <c r="F930" s="9" t="n">
        <f aca="false">+Outflows!F930+Fees!F930+'Ongoing Cash Flows'!F930+'Terminal Value'!F930</f>
        <v>9504.00865214758</v>
      </c>
      <c r="G930" s="9" t="n">
        <f aca="false">+Outflows!G930+Fees!G930+'Ongoing Cash Flows'!G930+'Terminal Value'!G930</f>
        <v>9336.07302151631</v>
      </c>
      <c r="H930" s="9" t="n">
        <f aca="false">+Outflows!H930+Fees!H930+'Ongoing Cash Flows'!H930+'Terminal Value'!H930</f>
        <v>8295.68323097808</v>
      </c>
      <c r="I930" s="9" t="n">
        <f aca="false">+Outflows!I930+Fees!I930+'Ongoing Cash Flows'!I930+'Terminal Value'!I930</f>
        <v>8155.141728186</v>
      </c>
      <c r="J930" s="9" t="n">
        <f aca="false">+Outflows!J930+Fees!J930+'Ongoing Cash Flows'!J930+'Terminal Value'!J930</f>
        <v>8142.70752565101</v>
      </c>
      <c r="K930" s="9" t="n">
        <f aca="false">+Outflows!K930+Fees!K930+'Ongoing Cash Flows'!K930+'Terminal Value'!K930</f>
        <v>8133.24571286712</v>
      </c>
      <c r="L930" s="9" t="n">
        <f aca="false">+Outflows!L930+Fees!L930+'Ongoing Cash Flows'!L930+'Terminal Value'!L930</f>
        <v>8134.7795907706</v>
      </c>
      <c r="M930" s="9" t="n">
        <f aca="false">+Outflows!M930+Fees!M930+'Ongoing Cash Flows'!M930+'Terminal Value'!M930</f>
        <v>8106.4670785643</v>
      </c>
      <c r="N930" s="9" t="n">
        <f aca="false">+Outflows!N930+Fees!N930+'Ongoing Cash Flows'!N930+'Terminal Value'!N930</f>
        <v>8089.12685823869</v>
      </c>
      <c r="O930" s="9" t="n">
        <f aca="false">+Outflows!O930+Fees!O930+'Ongoing Cash Flows'!O930+'Terminal Value'!O930</f>
        <v>7762.69676143244</v>
      </c>
      <c r="P930" s="9" t="n">
        <f aca="false">+Outflows!P930+Fees!P930+'Ongoing Cash Flows'!P930+'Terminal Value'!P930</f>
        <v>7655.14437271287</v>
      </c>
      <c r="Q930" s="9" t="n">
        <f aca="false">+Outflows!Q930+Fees!Q930+'Ongoing Cash Flows'!Q930+'Terminal Value'!Q930</f>
        <v>7626.28171660484</v>
      </c>
      <c r="R930" s="9" t="n">
        <f aca="false">+Outflows!R930+Fees!R930+'Ongoing Cash Flows'!R930+'Terminal Value'!R930</f>
        <v>986.897669009495</v>
      </c>
      <c r="S930" s="9" t="n">
        <f aca="false">+Outflows!S930+Fees!S930+'Ongoing Cash Flows'!S930+'Terminal Value'!S930</f>
        <v>0</v>
      </c>
      <c r="T930" s="9" t="n">
        <f aca="false">+Outflows!T930+Fees!T930+'Ongoing Cash Flows'!T930+'Terminal Value'!T930</f>
        <v>0</v>
      </c>
      <c r="U930" s="9" t="n">
        <f aca="false">+Outflows!U930+Fees!U930+'Ongoing Cash Flows'!U930+'Terminal Value'!U930</f>
        <v>0</v>
      </c>
      <c r="V930" s="9" t="n">
        <f aca="false">+Outflows!V930+Fees!V930+'Ongoing Cash Flows'!V930+'Terminal Value'!V930</f>
        <v>0</v>
      </c>
      <c r="W930" s="9" t="n">
        <f aca="false">+Outflows!W930+Fees!W930+'Ongoing Cash Flows'!W930+'Terminal Value'!W930</f>
        <v>0</v>
      </c>
      <c r="X930" s="9" t="n">
        <f aca="false">+Outflows!X930+Fees!X930+'Ongoing Cash Flows'!X930+'Terminal Value'!X930</f>
        <v>0</v>
      </c>
      <c r="Y930" s="9" t="n">
        <f aca="false">+Outflows!Y930+Fees!Y930+'Ongoing Cash Flows'!Y930+'Terminal Value'!Y930</f>
        <v>0</v>
      </c>
      <c r="Z930" s="9" t="n">
        <f aca="false">+Outflows!Z930+Fees!Z930+'Ongoing Cash Flows'!Z930+'Terminal Value'!Z930</f>
        <v>0</v>
      </c>
      <c r="AA930" s="9" t="n">
        <f aca="false">+Outflows!AA930+Fees!AA930+'Ongoing Cash Flows'!AA930+'Terminal Value'!AA930</f>
        <v>0</v>
      </c>
      <c r="AB930" s="9" t="n">
        <f aca="false">+Outflows!AB930+Fees!AB930+'Ongoing Cash Flows'!AB930+'Terminal Value'!AB930</f>
        <v>0</v>
      </c>
      <c r="AC930" s="9" t="n">
        <f aca="false">+Outflows!AC930+Fees!AC930+'Ongoing Cash Flows'!AC930+'Terminal Value'!AC930</f>
        <v>0</v>
      </c>
      <c r="AD930" s="9" t="n">
        <f aca="false">+Outflows!AD930+Fees!AD930+'Ongoing Cash Flows'!AD930+'Terminal Value'!AD930</f>
        <v>0</v>
      </c>
      <c r="AE930" s="9" t="n">
        <f aca="false">+Outflows!AE930+Fees!AE930+'Ongoing Cash Flows'!AE930+'Terminal Value'!AE930</f>
        <v>0</v>
      </c>
      <c r="AF930" s="9" t="n">
        <f aca="false">+Outflows!AF930+Fees!AF930+'Ongoing Cash Flows'!AF930+'Terminal Value'!AF930</f>
        <v>0</v>
      </c>
      <c r="AG930" s="9" t="n">
        <f aca="false">+Outflows!AG930+Fees!AG930+'Ongoing Cash Flows'!AG930+'Terminal Value'!AG930</f>
        <v>0</v>
      </c>
      <c r="AH930" s="9" t="n">
        <f aca="false">+Outflows!AH930+Fees!AH930+'Ongoing Cash Flows'!AH930+'Terminal Value'!AH930</f>
        <v>0</v>
      </c>
      <c r="AI930" s="9" t="n">
        <f aca="false">+Outflows!AI930+Fees!AI930+'Ongoing Cash Flows'!AI930+'Terminal Value'!AI930</f>
        <v>0</v>
      </c>
      <c r="AJ930" s="9" t="n">
        <f aca="false">+Outflows!AJ930+Fees!AJ930+'Ongoing Cash Flows'!AJ930+'Terminal Value'!AJ930</f>
        <v>0</v>
      </c>
      <c r="AK930" s="9"/>
      <c r="AL930" s="1"/>
      <c r="AM930" s="32"/>
      <c r="AN930" s="33" t="n">
        <f aca="false">IF(ISERROR(XIRR(B930:AJ930,IRRDates)),-1,XIRR(B930:AJ930,IRRDates))</f>
        <v>0.070037084046247</v>
      </c>
      <c r="AO930" s="9" t="n">
        <f aca="false">SUMPRODUCT(B930:AJ930,PVRf)</f>
        <v>0</v>
      </c>
      <c r="AP930" s="9" t="n">
        <f aca="false">MIN(0,AO930-$AO$1004)^2</f>
        <v>0</v>
      </c>
      <c r="AQ930" s="9" t="n">
        <f aca="false">MAX(0,AO930-$AO$1004)^2</f>
        <v>0</v>
      </c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20"/>
      <c r="CM930" s="20"/>
      <c r="CN930" s="20"/>
      <c r="CO930" s="20"/>
      <c r="CP930" s="20"/>
    </row>
    <row r="931" customFormat="false" ht="11.25" hidden="false" customHeight="false" outlineLevel="0" collapsed="false">
      <c r="A931" s="1" t="n">
        <v>929</v>
      </c>
      <c r="B931" s="9" t="n">
        <f aca="false">+Outflows!B931+Fees!B931+'Ongoing Cash Flows'!B931+'Terminal Value'!B931</f>
        <v>-103996.682546258</v>
      </c>
      <c r="C931" s="9" t="n">
        <f aca="false">+Outflows!C931+Fees!C931+'Ongoing Cash Flows'!C931+'Terminal Value'!C931</f>
        <v>14442.3515613703</v>
      </c>
      <c r="D931" s="9" t="n">
        <f aca="false">+Outflows!D931+Fees!D931+'Ongoing Cash Flows'!D931+'Terminal Value'!D931</f>
        <v>12567.6956260941</v>
      </c>
      <c r="E931" s="9" t="n">
        <f aca="false">+Outflows!E931+Fees!E931+'Ongoing Cash Flows'!E931+'Terminal Value'!E931</f>
        <v>10570.0030560518</v>
      </c>
      <c r="F931" s="9" t="n">
        <f aca="false">+Outflows!F931+Fees!F931+'Ongoing Cash Flows'!F931+'Terminal Value'!F931</f>
        <v>9944.74455587528</v>
      </c>
      <c r="G931" s="9" t="n">
        <f aca="false">+Outflows!G931+Fees!G931+'Ongoing Cash Flows'!G931+'Terminal Value'!G931</f>
        <v>9713.0713404386</v>
      </c>
      <c r="H931" s="9" t="n">
        <f aca="false">+Outflows!H931+Fees!H931+'Ongoing Cash Flows'!H931+'Terminal Value'!H931</f>
        <v>8730.5217745024</v>
      </c>
      <c r="I931" s="9" t="n">
        <f aca="false">+Outflows!I931+Fees!I931+'Ongoing Cash Flows'!I931+'Terminal Value'!I931</f>
        <v>8566.94709043214</v>
      </c>
      <c r="J931" s="9" t="n">
        <f aca="false">+Outflows!J931+Fees!J931+'Ongoing Cash Flows'!J931+'Terminal Value'!J931</f>
        <v>8554.51288789715</v>
      </c>
      <c r="K931" s="9" t="n">
        <f aca="false">+Outflows!K931+Fees!K931+'Ongoing Cash Flows'!K931+'Terminal Value'!K931</f>
        <v>8545.74905030351</v>
      </c>
      <c r="L931" s="9" t="n">
        <f aca="false">+Outflows!L931+Fees!L931+'Ongoing Cash Flows'!L931+'Terminal Value'!L931</f>
        <v>8546.58495301674</v>
      </c>
      <c r="M931" s="9" t="n">
        <f aca="false">+Outflows!M931+Fees!M931+'Ongoing Cash Flows'!M931+'Terminal Value'!M931</f>
        <v>8518.97041600068</v>
      </c>
      <c r="N931" s="9" t="n">
        <f aca="false">+Outflows!N931+Fees!N931+'Ongoing Cash Flows'!N931+'Terminal Value'!N931</f>
        <v>8500.93222048483</v>
      </c>
      <c r="O931" s="9" t="n">
        <f aca="false">+Outflows!O931+Fees!O931+'Ongoing Cash Flows'!O931+'Terminal Value'!O931</f>
        <v>8175.20009886882</v>
      </c>
      <c r="P931" s="9" t="n">
        <f aca="false">+Outflows!P931+Fees!P931+'Ongoing Cash Flows'!P931+'Terminal Value'!P931</f>
        <v>8066.94973495901</v>
      </c>
      <c r="Q931" s="9" t="n">
        <f aca="false">+Outflows!Q931+Fees!Q931+'Ongoing Cash Flows'!Q931+'Terminal Value'!Q931</f>
        <v>8038.78505404123</v>
      </c>
      <c r="R931" s="9" t="n">
        <f aca="false">+Outflows!R931+Fees!R931+'Ongoing Cash Flows'!R931+'Terminal Value'!R931</f>
        <v>1192.80035013256</v>
      </c>
      <c r="S931" s="9" t="n">
        <f aca="false">+Outflows!S931+Fees!S931+'Ongoing Cash Flows'!S931+'Terminal Value'!S931</f>
        <v>0</v>
      </c>
      <c r="T931" s="9" t="n">
        <f aca="false">+Outflows!T931+Fees!T931+'Ongoing Cash Flows'!T931+'Terminal Value'!T931</f>
        <v>0</v>
      </c>
      <c r="U931" s="9" t="n">
        <f aca="false">+Outflows!U931+Fees!U931+'Ongoing Cash Flows'!U931+'Terminal Value'!U931</f>
        <v>0</v>
      </c>
      <c r="V931" s="9" t="n">
        <f aca="false">+Outflows!V931+Fees!V931+'Ongoing Cash Flows'!V931+'Terminal Value'!V931</f>
        <v>0</v>
      </c>
      <c r="W931" s="9" t="n">
        <f aca="false">+Outflows!W931+Fees!W931+'Ongoing Cash Flows'!W931+'Terminal Value'!W931</f>
        <v>0</v>
      </c>
      <c r="X931" s="9" t="n">
        <f aca="false">+Outflows!X931+Fees!X931+'Ongoing Cash Flows'!X931+'Terminal Value'!X931</f>
        <v>0</v>
      </c>
      <c r="Y931" s="9" t="n">
        <f aca="false">+Outflows!Y931+Fees!Y931+'Ongoing Cash Flows'!Y931+'Terminal Value'!Y931</f>
        <v>0</v>
      </c>
      <c r="Z931" s="9" t="n">
        <f aca="false">+Outflows!Z931+Fees!Z931+'Ongoing Cash Flows'!Z931+'Terminal Value'!Z931</f>
        <v>0</v>
      </c>
      <c r="AA931" s="9" t="n">
        <f aca="false">+Outflows!AA931+Fees!AA931+'Ongoing Cash Flows'!AA931+'Terminal Value'!AA931</f>
        <v>0</v>
      </c>
      <c r="AB931" s="9" t="n">
        <f aca="false">+Outflows!AB931+Fees!AB931+'Ongoing Cash Flows'!AB931+'Terminal Value'!AB931</f>
        <v>0</v>
      </c>
      <c r="AC931" s="9" t="n">
        <f aca="false">+Outflows!AC931+Fees!AC931+'Ongoing Cash Flows'!AC931+'Terminal Value'!AC931</f>
        <v>0</v>
      </c>
      <c r="AD931" s="9" t="n">
        <f aca="false">+Outflows!AD931+Fees!AD931+'Ongoing Cash Flows'!AD931+'Terminal Value'!AD931</f>
        <v>0</v>
      </c>
      <c r="AE931" s="9" t="n">
        <f aca="false">+Outflows!AE931+Fees!AE931+'Ongoing Cash Flows'!AE931+'Terminal Value'!AE931</f>
        <v>0</v>
      </c>
      <c r="AF931" s="9" t="n">
        <f aca="false">+Outflows!AF931+Fees!AF931+'Ongoing Cash Flows'!AF931+'Terminal Value'!AF931</f>
        <v>0</v>
      </c>
      <c r="AG931" s="9" t="n">
        <f aca="false">+Outflows!AG931+Fees!AG931+'Ongoing Cash Flows'!AG931+'Terminal Value'!AG931</f>
        <v>0</v>
      </c>
      <c r="AH931" s="9" t="n">
        <f aca="false">+Outflows!AH931+Fees!AH931+'Ongoing Cash Flows'!AH931+'Terminal Value'!AH931</f>
        <v>0</v>
      </c>
      <c r="AI931" s="9" t="n">
        <f aca="false">+Outflows!AI931+Fees!AI931+'Ongoing Cash Flows'!AI931+'Terminal Value'!AI931</f>
        <v>0</v>
      </c>
      <c r="AJ931" s="9" t="n">
        <f aca="false">+Outflows!AJ931+Fees!AJ931+'Ongoing Cash Flows'!AJ931+'Terminal Value'!AJ931</f>
        <v>0</v>
      </c>
      <c r="AK931" s="9"/>
      <c r="AL931" s="1"/>
      <c r="AM931" s="32"/>
      <c r="AN931" s="33" t="n">
        <f aca="false">IF(ISERROR(XIRR(B931:AJ931,IRRDates)),-1,XIRR(B931:AJ931,IRRDates))</f>
        <v>0.0464546687222961</v>
      </c>
      <c r="AO931" s="9" t="n">
        <f aca="false">SUMPRODUCT(B931:AJ931,PVRf)</f>
        <v>0</v>
      </c>
      <c r="AP931" s="9" t="n">
        <f aca="false">MIN(0,AO931-$AO$1004)^2</f>
        <v>0</v>
      </c>
      <c r="AQ931" s="9" t="n">
        <f aca="false">MAX(0,AO931-$AO$1004)^2</f>
        <v>0</v>
      </c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20"/>
      <c r="CM931" s="20"/>
      <c r="CN931" s="20"/>
      <c r="CO931" s="20"/>
      <c r="CP931" s="20"/>
    </row>
    <row r="932" customFormat="false" ht="11.25" hidden="false" customHeight="false" outlineLevel="0" collapsed="false">
      <c r="A932" s="1" t="n">
        <v>930</v>
      </c>
      <c r="B932" s="9" t="n">
        <f aca="false">+Outflows!B932+Fees!B932+'Ongoing Cash Flows'!B932+'Terminal Value'!B932</f>
        <v>-92904.9597147689</v>
      </c>
      <c r="C932" s="9" t="n">
        <f aca="false">+Outflows!C932+Fees!C932+'Ongoing Cash Flows'!C932+'Terminal Value'!C932</f>
        <v>14108.2541018375</v>
      </c>
      <c r="D932" s="9" t="n">
        <f aca="false">+Outflows!D932+Fees!D932+'Ongoing Cash Flows'!D932+'Terminal Value'!D932</f>
        <v>11998.4980046161</v>
      </c>
      <c r="E932" s="9" t="n">
        <f aca="false">+Outflows!E932+Fees!E932+'Ongoing Cash Flows'!E932+'Terminal Value'!E932</f>
        <v>10142.716565329</v>
      </c>
      <c r="F932" s="9" t="n">
        <f aca="false">+Outflows!F932+Fees!F932+'Ongoing Cash Flows'!F932+'Terminal Value'!F932</f>
        <v>9564.16557098354</v>
      </c>
      <c r="G932" s="9" t="n">
        <f aca="false">+Outflows!G932+Fees!G932+'Ongoing Cash Flows'!G932+'Terminal Value'!G932</f>
        <v>9419.0057163784</v>
      </c>
      <c r="H932" s="9" t="n">
        <f aca="false">+Outflows!H932+Fees!H932+'Ongoing Cash Flows'!H932+'Terminal Value'!H932</f>
        <v>8461.85540206458</v>
      </c>
      <c r="I932" s="9" t="n">
        <f aca="false">+Outflows!I932+Fees!I932+'Ongoing Cash Flows'!I932+'Terminal Value'!I932</f>
        <v>8312.51184205604</v>
      </c>
      <c r="J932" s="9" t="n">
        <f aca="false">+Outflows!J932+Fees!J932+'Ongoing Cash Flows'!J932+'Terminal Value'!J932</f>
        <v>8300.07763952105</v>
      </c>
      <c r="K932" s="9" t="n">
        <f aca="false">+Outflows!K932+Fees!K932+'Ongoing Cash Flows'!K932+'Terminal Value'!K932</f>
        <v>8290.88255574372</v>
      </c>
      <c r="L932" s="9" t="n">
        <f aca="false">+Outflows!L932+Fees!L932+'Ongoing Cash Flows'!L932+'Terminal Value'!L932</f>
        <v>8292.14970464064</v>
      </c>
      <c r="M932" s="9" t="n">
        <f aca="false">+Outflows!M932+Fees!M932+'Ongoing Cash Flows'!M932+'Terminal Value'!M932</f>
        <v>8264.10392144089</v>
      </c>
      <c r="N932" s="9" t="n">
        <f aca="false">+Outflows!N932+Fees!N932+'Ongoing Cash Flows'!N932+'Terminal Value'!N932</f>
        <v>8246.49697210873</v>
      </c>
      <c r="O932" s="9" t="n">
        <f aca="false">+Outflows!O932+Fees!O932+'Ongoing Cash Flows'!O932+'Terminal Value'!O932</f>
        <v>7920.33360430903</v>
      </c>
      <c r="P932" s="9" t="n">
        <f aca="false">+Outflows!P932+Fees!P932+'Ongoing Cash Flows'!P932+'Terminal Value'!P932</f>
        <v>7812.51448658291</v>
      </c>
      <c r="Q932" s="9" t="n">
        <f aca="false">+Outflows!Q932+Fees!Q932+'Ongoing Cash Flows'!Q932+'Terminal Value'!Q932</f>
        <v>7783.91855948144</v>
      </c>
      <c r="R932" s="9" t="n">
        <f aca="false">+Outflows!R932+Fees!R932+'Ongoing Cash Flows'!R932+'Terminal Value'!R932</f>
        <v>1065.58272594451</v>
      </c>
      <c r="S932" s="9" t="n">
        <f aca="false">+Outflows!S932+Fees!S932+'Ongoing Cash Flows'!S932+'Terminal Value'!S932</f>
        <v>0</v>
      </c>
      <c r="T932" s="9" t="n">
        <f aca="false">+Outflows!T932+Fees!T932+'Ongoing Cash Flows'!T932+'Terminal Value'!T932</f>
        <v>0</v>
      </c>
      <c r="U932" s="9" t="n">
        <f aca="false">+Outflows!U932+Fees!U932+'Ongoing Cash Flows'!U932+'Terminal Value'!U932</f>
        <v>0</v>
      </c>
      <c r="V932" s="9" t="n">
        <f aca="false">+Outflows!V932+Fees!V932+'Ongoing Cash Flows'!V932+'Terminal Value'!V932</f>
        <v>0</v>
      </c>
      <c r="W932" s="9" t="n">
        <f aca="false">+Outflows!W932+Fees!W932+'Ongoing Cash Flows'!W932+'Terminal Value'!W932</f>
        <v>0</v>
      </c>
      <c r="X932" s="9" t="n">
        <f aca="false">+Outflows!X932+Fees!X932+'Ongoing Cash Flows'!X932+'Terminal Value'!X932</f>
        <v>0</v>
      </c>
      <c r="Y932" s="9" t="n">
        <f aca="false">+Outflows!Y932+Fees!Y932+'Ongoing Cash Flows'!Y932+'Terminal Value'!Y932</f>
        <v>0</v>
      </c>
      <c r="Z932" s="9" t="n">
        <f aca="false">+Outflows!Z932+Fees!Z932+'Ongoing Cash Flows'!Z932+'Terminal Value'!Z932</f>
        <v>0</v>
      </c>
      <c r="AA932" s="9" t="n">
        <f aca="false">+Outflows!AA932+Fees!AA932+'Ongoing Cash Flows'!AA932+'Terminal Value'!AA932</f>
        <v>0</v>
      </c>
      <c r="AB932" s="9" t="n">
        <f aca="false">+Outflows!AB932+Fees!AB932+'Ongoing Cash Flows'!AB932+'Terminal Value'!AB932</f>
        <v>0</v>
      </c>
      <c r="AC932" s="9" t="n">
        <f aca="false">+Outflows!AC932+Fees!AC932+'Ongoing Cash Flows'!AC932+'Terminal Value'!AC932</f>
        <v>0</v>
      </c>
      <c r="AD932" s="9" t="n">
        <f aca="false">+Outflows!AD932+Fees!AD932+'Ongoing Cash Flows'!AD932+'Terminal Value'!AD932</f>
        <v>0</v>
      </c>
      <c r="AE932" s="9" t="n">
        <f aca="false">+Outflows!AE932+Fees!AE932+'Ongoing Cash Flows'!AE932+'Terminal Value'!AE932</f>
        <v>0</v>
      </c>
      <c r="AF932" s="9" t="n">
        <f aca="false">+Outflows!AF932+Fees!AF932+'Ongoing Cash Flows'!AF932+'Terminal Value'!AF932</f>
        <v>0</v>
      </c>
      <c r="AG932" s="9" t="n">
        <f aca="false">+Outflows!AG932+Fees!AG932+'Ongoing Cash Flows'!AG932+'Terminal Value'!AG932</f>
        <v>0</v>
      </c>
      <c r="AH932" s="9" t="n">
        <f aca="false">+Outflows!AH932+Fees!AH932+'Ongoing Cash Flows'!AH932+'Terminal Value'!AH932</f>
        <v>0</v>
      </c>
      <c r="AI932" s="9" t="n">
        <f aca="false">+Outflows!AI932+Fees!AI932+'Ongoing Cash Flows'!AI932+'Terminal Value'!AI932</f>
        <v>0</v>
      </c>
      <c r="AJ932" s="9" t="n">
        <f aca="false">+Outflows!AJ932+Fees!AJ932+'Ongoing Cash Flows'!AJ932+'Terminal Value'!AJ932</f>
        <v>0</v>
      </c>
      <c r="AK932" s="9"/>
      <c r="AL932" s="1"/>
      <c r="AM932" s="32"/>
      <c r="AN932" s="33" t="n">
        <f aca="false">IF(ISERROR(XIRR(B932:AJ932,IRRDates)),-1,XIRR(B932:AJ932,IRRDates))</f>
        <v>0.0594825859828357</v>
      </c>
      <c r="AO932" s="9" t="n">
        <f aca="false">SUMPRODUCT(B932:AJ932,PVRf)</f>
        <v>0</v>
      </c>
      <c r="AP932" s="9" t="n">
        <f aca="false">MIN(0,AO932-$AO$1004)^2</f>
        <v>0</v>
      </c>
      <c r="AQ932" s="9" t="n">
        <f aca="false">MAX(0,AO932-$AO$1004)^2</f>
        <v>0</v>
      </c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20"/>
      <c r="CM932" s="20"/>
      <c r="CN932" s="20"/>
      <c r="CO932" s="20"/>
      <c r="CP932" s="20"/>
    </row>
    <row r="933" customFormat="false" ht="11.25" hidden="false" customHeight="false" outlineLevel="0" collapsed="false">
      <c r="A933" s="1" t="n">
        <v>931</v>
      </c>
      <c r="B933" s="9" t="n">
        <f aca="false">+Outflows!B933+Fees!B933+'Ongoing Cash Flows'!B933+'Terminal Value'!B933</f>
        <v>-99827.7299152723</v>
      </c>
      <c r="C933" s="9" t="n">
        <f aca="false">+Outflows!C933+Fees!C933+'Ongoing Cash Flows'!C933+'Terminal Value'!C933</f>
        <v>14315.2694865841</v>
      </c>
      <c r="D933" s="9" t="n">
        <f aca="false">+Outflows!D933+Fees!D933+'Ongoing Cash Flows'!D933+'Terminal Value'!D933</f>
        <v>12313.7357580662</v>
      </c>
      <c r="E933" s="9" t="n">
        <f aca="false">+Outflows!E933+Fees!E933+'Ongoing Cash Flows'!E933+'Terminal Value'!E933</f>
        <v>10298.6898352353</v>
      </c>
      <c r="F933" s="9" t="n">
        <f aca="false">+Outflows!F933+Fees!F933+'Ongoing Cash Flows'!F933+'Terminal Value'!F933</f>
        <v>9970.2519155981</v>
      </c>
      <c r="G933" s="9" t="n">
        <f aca="false">+Outflows!G933+Fees!G933+'Ongoing Cash Flows'!G933+'Terminal Value'!G933</f>
        <v>9601.51568248018</v>
      </c>
      <c r="H933" s="9" t="n">
        <f aca="false">+Outflows!H933+Fees!H933+'Ongoing Cash Flows'!H933+'Terminal Value'!H933</f>
        <v>8629.54040332602</v>
      </c>
      <c r="I933" s="9" t="n">
        <f aca="false">+Outflows!I933+Fees!I933+'Ongoing Cash Flows'!I933+'Terminal Value'!I933</f>
        <v>8471.31465223942</v>
      </c>
      <c r="J933" s="9" t="n">
        <f aca="false">+Outflows!J933+Fees!J933+'Ongoing Cash Flows'!J933+'Terminal Value'!J933</f>
        <v>8458.88044970443</v>
      </c>
      <c r="K933" s="9" t="n">
        <f aca="false">+Outflows!K933+Fees!K933+'Ongoing Cash Flows'!K933+'Terminal Value'!K933</f>
        <v>8449.9545232325</v>
      </c>
      <c r="L933" s="9" t="n">
        <f aca="false">+Outflows!L933+Fees!L933+'Ongoing Cash Flows'!L933+'Terminal Value'!L933</f>
        <v>8450.95251482403</v>
      </c>
      <c r="M933" s="9" t="n">
        <f aca="false">+Outflows!M933+Fees!M933+'Ongoing Cash Flows'!M933+'Terminal Value'!M933</f>
        <v>8423.17588892968</v>
      </c>
      <c r="N933" s="9" t="n">
        <f aca="false">+Outflows!N933+Fees!N933+'Ongoing Cash Flows'!N933+'Terminal Value'!N933</f>
        <v>8405.29978229212</v>
      </c>
      <c r="O933" s="9" t="n">
        <f aca="false">+Outflows!O933+Fees!O933+'Ongoing Cash Flows'!O933+'Terminal Value'!O933</f>
        <v>8079.40557179781</v>
      </c>
      <c r="P933" s="9" t="n">
        <f aca="false">+Outflows!P933+Fees!P933+'Ongoing Cash Flows'!P933+'Terminal Value'!P933</f>
        <v>7971.3172967663</v>
      </c>
      <c r="Q933" s="9" t="n">
        <f aca="false">+Outflows!Q933+Fees!Q933+'Ongoing Cash Flows'!Q933+'Terminal Value'!Q933</f>
        <v>7942.99052697022</v>
      </c>
      <c r="R933" s="9" t="n">
        <f aca="false">+Outflows!R933+Fees!R933+'Ongoing Cash Flows'!R933+'Terminal Value'!R933</f>
        <v>1144.98413103621</v>
      </c>
      <c r="S933" s="9" t="n">
        <f aca="false">+Outflows!S933+Fees!S933+'Ongoing Cash Flows'!S933+'Terminal Value'!S933</f>
        <v>0</v>
      </c>
      <c r="T933" s="9" t="n">
        <f aca="false">+Outflows!T933+Fees!T933+'Ongoing Cash Flows'!T933+'Terminal Value'!T933</f>
        <v>0</v>
      </c>
      <c r="U933" s="9" t="n">
        <f aca="false">+Outflows!U933+Fees!U933+'Ongoing Cash Flows'!U933+'Terminal Value'!U933</f>
        <v>0</v>
      </c>
      <c r="V933" s="9" t="n">
        <f aca="false">+Outflows!V933+Fees!V933+'Ongoing Cash Flows'!V933+'Terminal Value'!V933</f>
        <v>0</v>
      </c>
      <c r="W933" s="9" t="n">
        <f aca="false">+Outflows!W933+Fees!W933+'Ongoing Cash Flows'!W933+'Terminal Value'!W933</f>
        <v>0</v>
      </c>
      <c r="X933" s="9" t="n">
        <f aca="false">+Outflows!X933+Fees!X933+'Ongoing Cash Flows'!X933+'Terminal Value'!X933</f>
        <v>0</v>
      </c>
      <c r="Y933" s="9" t="n">
        <f aca="false">+Outflows!Y933+Fees!Y933+'Ongoing Cash Flows'!Y933+'Terminal Value'!Y933</f>
        <v>0</v>
      </c>
      <c r="Z933" s="9" t="n">
        <f aca="false">+Outflows!Z933+Fees!Z933+'Ongoing Cash Flows'!Z933+'Terminal Value'!Z933</f>
        <v>0</v>
      </c>
      <c r="AA933" s="9" t="n">
        <f aca="false">+Outflows!AA933+Fees!AA933+'Ongoing Cash Flows'!AA933+'Terminal Value'!AA933</f>
        <v>0</v>
      </c>
      <c r="AB933" s="9" t="n">
        <f aca="false">+Outflows!AB933+Fees!AB933+'Ongoing Cash Flows'!AB933+'Terminal Value'!AB933</f>
        <v>0</v>
      </c>
      <c r="AC933" s="9" t="n">
        <f aca="false">+Outflows!AC933+Fees!AC933+'Ongoing Cash Flows'!AC933+'Terminal Value'!AC933</f>
        <v>0</v>
      </c>
      <c r="AD933" s="9" t="n">
        <f aca="false">+Outflows!AD933+Fees!AD933+'Ongoing Cash Flows'!AD933+'Terminal Value'!AD933</f>
        <v>0</v>
      </c>
      <c r="AE933" s="9" t="n">
        <f aca="false">+Outflows!AE933+Fees!AE933+'Ongoing Cash Flows'!AE933+'Terminal Value'!AE933</f>
        <v>0</v>
      </c>
      <c r="AF933" s="9" t="n">
        <f aca="false">+Outflows!AF933+Fees!AF933+'Ongoing Cash Flows'!AF933+'Terminal Value'!AF933</f>
        <v>0</v>
      </c>
      <c r="AG933" s="9" t="n">
        <f aca="false">+Outflows!AG933+Fees!AG933+'Ongoing Cash Flows'!AG933+'Terminal Value'!AG933</f>
        <v>0</v>
      </c>
      <c r="AH933" s="9" t="n">
        <f aca="false">+Outflows!AH933+Fees!AH933+'Ongoing Cash Flows'!AH933+'Terminal Value'!AH933</f>
        <v>0</v>
      </c>
      <c r="AI933" s="9" t="n">
        <f aca="false">+Outflows!AI933+Fees!AI933+'Ongoing Cash Flows'!AI933+'Terminal Value'!AI933</f>
        <v>0</v>
      </c>
      <c r="AJ933" s="9" t="n">
        <f aca="false">+Outflows!AJ933+Fees!AJ933+'Ongoing Cash Flows'!AJ933+'Terminal Value'!AJ933</f>
        <v>0</v>
      </c>
      <c r="AK933" s="9"/>
      <c r="AL933" s="1"/>
      <c r="AM933" s="32"/>
      <c r="AN933" s="33" t="n">
        <f aca="false">IF(ISERROR(XIRR(B933:AJ933,IRRDates)),-1,XIRR(B933:AJ933,IRRDates))</f>
        <v>0.0510654617000673</v>
      </c>
      <c r="AO933" s="9" t="n">
        <f aca="false">SUMPRODUCT(B933:AJ933,PVRf)</f>
        <v>0</v>
      </c>
      <c r="AP933" s="9" t="n">
        <f aca="false">MIN(0,AO933-$AO$1004)^2</f>
        <v>0</v>
      </c>
      <c r="AQ933" s="9" t="n">
        <f aca="false">MAX(0,AO933-$AO$1004)^2</f>
        <v>0</v>
      </c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20"/>
      <c r="CM933" s="20"/>
      <c r="CN933" s="20"/>
      <c r="CO933" s="20"/>
      <c r="CP933" s="20"/>
    </row>
    <row r="934" customFormat="false" ht="11.25" hidden="false" customHeight="false" outlineLevel="0" collapsed="false">
      <c r="A934" s="1" t="n">
        <v>932</v>
      </c>
      <c r="B934" s="9" t="n">
        <f aca="false">+Outflows!B934+Fees!B934+'Ongoing Cash Flows'!B934+'Terminal Value'!B934</f>
        <v>-87829.1299537426</v>
      </c>
      <c r="C934" s="9" t="n">
        <f aca="false">+Outflows!C934+Fees!C934+'Ongoing Cash Flows'!C934+'Terminal Value'!C934</f>
        <v>14050.7814636001</v>
      </c>
      <c r="D934" s="9" t="n">
        <f aca="false">+Outflows!D934+Fees!D934+'Ongoing Cash Flows'!D934+'Terminal Value'!D934</f>
        <v>11956.649102004</v>
      </c>
      <c r="E934" s="9" t="n">
        <f aca="false">+Outflows!E934+Fees!E934+'Ongoing Cash Flows'!E934+'Terminal Value'!E934</f>
        <v>9866.67519258498</v>
      </c>
      <c r="F934" s="9" t="n">
        <f aca="false">+Outflows!F934+Fees!F934+'Ongoing Cash Flows'!F934+'Terminal Value'!F934</f>
        <v>9536.74887509651</v>
      </c>
      <c r="G934" s="9" t="n">
        <f aca="false">+Outflows!G934+Fees!G934+'Ongoing Cash Flows'!G934+'Terminal Value'!G934</f>
        <v>9219.09226158399</v>
      </c>
      <c r="H934" s="9" t="n">
        <f aca="false">+Outflows!H934+Fees!H934+'Ongoing Cash Flows'!H934+'Terminal Value'!H934</f>
        <v>8338.90743539386</v>
      </c>
      <c r="I934" s="9" t="n">
        <f aca="false">+Outflows!I934+Fees!I934+'Ongoing Cash Flows'!I934+'Terminal Value'!I934</f>
        <v>8196.0763680019</v>
      </c>
      <c r="J934" s="9" t="n">
        <f aca="false">+Outflows!J934+Fees!J934+'Ongoing Cash Flows'!J934+'Terminal Value'!J934</f>
        <v>8183.64216546691</v>
      </c>
      <c r="K934" s="9" t="n">
        <f aca="false">+Outflows!K934+Fees!K934+'Ongoing Cash Flows'!K934+'Terminal Value'!K934</f>
        <v>8174.24973342847</v>
      </c>
      <c r="L934" s="9" t="n">
        <f aca="false">+Outflows!L934+Fees!L934+'Ongoing Cash Flows'!L934+'Terminal Value'!L934</f>
        <v>8175.7142305865</v>
      </c>
      <c r="M934" s="9" t="n">
        <f aca="false">+Outflows!M934+Fees!M934+'Ongoing Cash Flows'!M934+'Terminal Value'!M934</f>
        <v>8147.47109912565</v>
      </c>
      <c r="N934" s="9" t="n">
        <f aca="false">+Outflows!N934+Fees!N934+'Ongoing Cash Flows'!N934+'Terminal Value'!N934</f>
        <v>8130.06149805459</v>
      </c>
      <c r="O934" s="9" t="n">
        <f aca="false">+Outflows!O934+Fees!O934+'Ongoing Cash Flows'!O934+'Terminal Value'!O934</f>
        <v>7803.70078199379</v>
      </c>
      <c r="P934" s="9" t="n">
        <f aca="false">+Outflows!P934+Fees!P934+'Ongoing Cash Flows'!P934+'Terminal Value'!P934</f>
        <v>7696.07901252877</v>
      </c>
      <c r="Q934" s="9" t="n">
        <f aca="false">+Outflows!Q934+Fees!Q934+'Ongoing Cash Flows'!Q934+'Terminal Value'!Q934</f>
        <v>7667.28573716619</v>
      </c>
      <c r="R934" s="9" t="n">
        <f aca="false">+Outflows!R934+Fees!R934+'Ongoing Cash Flows'!R934+'Terminal Value'!R934</f>
        <v>1007.36498891745</v>
      </c>
      <c r="S934" s="9" t="n">
        <f aca="false">+Outflows!S934+Fees!S934+'Ongoing Cash Flows'!S934+'Terminal Value'!S934</f>
        <v>0</v>
      </c>
      <c r="T934" s="9" t="n">
        <f aca="false">+Outflows!T934+Fees!T934+'Ongoing Cash Flows'!T934+'Terminal Value'!T934</f>
        <v>0</v>
      </c>
      <c r="U934" s="9" t="n">
        <f aca="false">+Outflows!U934+Fees!U934+'Ongoing Cash Flows'!U934+'Terminal Value'!U934</f>
        <v>0</v>
      </c>
      <c r="V934" s="9" t="n">
        <f aca="false">+Outflows!V934+Fees!V934+'Ongoing Cash Flows'!V934+'Terminal Value'!V934</f>
        <v>0</v>
      </c>
      <c r="W934" s="9" t="n">
        <f aca="false">+Outflows!W934+Fees!W934+'Ongoing Cash Flows'!W934+'Terminal Value'!W934</f>
        <v>0</v>
      </c>
      <c r="X934" s="9" t="n">
        <f aca="false">+Outflows!X934+Fees!X934+'Ongoing Cash Flows'!X934+'Terminal Value'!X934</f>
        <v>0</v>
      </c>
      <c r="Y934" s="9" t="n">
        <f aca="false">+Outflows!Y934+Fees!Y934+'Ongoing Cash Flows'!Y934+'Terminal Value'!Y934</f>
        <v>0</v>
      </c>
      <c r="Z934" s="9" t="n">
        <f aca="false">+Outflows!Z934+Fees!Z934+'Ongoing Cash Flows'!Z934+'Terminal Value'!Z934</f>
        <v>0</v>
      </c>
      <c r="AA934" s="9" t="n">
        <f aca="false">+Outflows!AA934+Fees!AA934+'Ongoing Cash Flows'!AA934+'Terminal Value'!AA934</f>
        <v>0</v>
      </c>
      <c r="AB934" s="9" t="n">
        <f aca="false">+Outflows!AB934+Fees!AB934+'Ongoing Cash Flows'!AB934+'Terminal Value'!AB934</f>
        <v>0</v>
      </c>
      <c r="AC934" s="9" t="n">
        <f aca="false">+Outflows!AC934+Fees!AC934+'Ongoing Cash Flows'!AC934+'Terminal Value'!AC934</f>
        <v>0</v>
      </c>
      <c r="AD934" s="9" t="n">
        <f aca="false">+Outflows!AD934+Fees!AD934+'Ongoing Cash Flows'!AD934+'Terminal Value'!AD934</f>
        <v>0</v>
      </c>
      <c r="AE934" s="9" t="n">
        <f aca="false">+Outflows!AE934+Fees!AE934+'Ongoing Cash Flows'!AE934+'Terminal Value'!AE934</f>
        <v>0</v>
      </c>
      <c r="AF934" s="9" t="n">
        <f aca="false">+Outflows!AF934+Fees!AF934+'Ongoing Cash Flows'!AF934+'Terminal Value'!AF934</f>
        <v>0</v>
      </c>
      <c r="AG934" s="9" t="n">
        <f aca="false">+Outflows!AG934+Fees!AG934+'Ongoing Cash Flows'!AG934+'Terminal Value'!AG934</f>
        <v>0</v>
      </c>
      <c r="AH934" s="9" t="n">
        <f aca="false">+Outflows!AH934+Fees!AH934+'Ongoing Cash Flows'!AH934+'Terminal Value'!AH934</f>
        <v>0</v>
      </c>
      <c r="AI934" s="9" t="n">
        <f aca="false">+Outflows!AI934+Fees!AI934+'Ongoing Cash Flows'!AI934+'Terminal Value'!AI934</f>
        <v>0</v>
      </c>
      <c r="AJ934" s="9" t="n">
        <f aca="false">+Outflows!AJ934+Fees!AJ934+'Ongoing Cash Flows'!AJ934+'Terminal Value'!AJ934</f>
        <v>0</v>
      </c>
      <c r="AK934" s="9"/>
      <c r="AL934" s="1"/>
      <c r="AM934" s="32"/>
      <c r="AN934" s="33" t="n">
        <f aca="false">IF(ISERROR(XIRR(B934:AJ934,IRRDates)),-1,XIRR(B934:AJ934,IRRDates))</f>
        <v>0.0669367833412339</v>
      </c>
      <c r="AO934" s="9" t="n">
        <f aca="false">SUMPRODUCT(B934:AJ934,PVRf)</f>
        <v>0</v>
      </c>
      <c r="AP934" s="9" t="n">
        <f aca="false">MIN(0,AO934-$AO$1004)^2</f>
        <v>0</v>
      </c>
      <c r="AQ934" s="9" t="n">
        <f aca="false">MAX(0,AO934-$AO$1004)^2</f>
        <v>0</v>
      </c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20"/>
      <c r="CM934" s="20"/>
      <c r="CN934" s="20"/>
      <c r="CO934" s="20"/>
      <c r="CP934" s="20"/>
    </row>
    <row r="935" customFormat="false" ht="11.25" hidden="false" customHeight="false" outlineLevel="0" collapsed="false">
      <c r="A935" s="1" t="n">
        <v>933</v>
      </c>
      <c r="B935" s="9" t="n">
        <f aca="false">+Outflows!B935+Fees!B935+'Ongoing Cash Flows'!B935+'Terminal Value'!B935</f>
        <v>-101293.360687156</v>
      </c>
      <c r="C935" s="9" t="n">
        <f aca="false">+Outflows!C935+Fees!C935+'Ongoing Cash Flows'!C935+'Terminal Value'!C935</f>
        <v>14290.5248415698</v>
      </c>
      <c r="D935" s="9" t="n">
        <f aca="false">+Outflows!D935+Fees!D935+'Ongoing Cash Flows'!D935+'Terminal Value'!D935</f>
        <v>12460.6268690325</v>
      </c>
      <c r="E935" s="9" t="n">
        <f aca="false">+Outflows!E935+Fees!E935+'Ongoing Cash Flows'!E935+'Terminal Value'!E935</f>
        <v>10370.4325936147</v>
      </c>
      <c r="F935" s="9" t="n">
        <f aca="false">+Outflows!F935+Fees!F935+'Ongoing Cash Flows'!F935+'Terminal Value'!F935</f>
        <v>9862.71347554951</v>
      </c>
      <c r="G935" s="9" t="n">
        <f aca="false">+Outflows!G935+Fees!G935+'Ongoing Cash Flows'!G935+'Terminal Value'!G935</f>
        <v>9673.85488483759</v>
      </c>
      <c r="H935" s="9" t="n">
        <f aca="false">+Outflows!H935+Fees!H935+'Ongoing Cash Flows'!H935+'Terminal Value'!H935</f>
        <v>8665.04126363397</v>
      </c>
      <c r="I935" s="9" t="n">
        <f aca="false">+Outflows!I935+Fees!I935+'Ongoing Cash Flows'!I935+'Terminal Value'!I935</f>
        <v>8504.93504964182</v>
      </c>
      <c r="J935" s="9" t="n">
        <f aca="false">+Outflows!J935+Fees!J935+'Ongoing Cash Flows'!J935+'Terminal Value'!J935</f>
        <v>8492.50084710683</v>
      </c>
      <c r="K935" s="9" t="n">
        <f aca="false">+Outflows!K935+Fees!K935+'Ongoing Cash Flows'!K935+'Terminal Value'!K935</f>
        <v>8483.6319043593</v>
      </c>
      <c r="L935" s="9" t="n">
        <f aca="false">+Outflows!L935+Fees!L935+'Ongoing Cash Flows'!L935+'Terminal Value'!L935</f>
        <v>8484.57291222642</v>
      </c>
      <c r="M935" s="9" t="n">
        <f aca="false">+Outflows!M935+Fees!M935+'Ongoing Cash Flows'!M935+'Terminal Value'!M935</f>
        <v>8456.85327005648</v>
      </c>
      <c r="N935" s="9" t="n">
        <f aca="false">+Outflows!N935+Fees!N935+'Ongoing Cash Flows'!N935+'Terminal Value'!N935</f>
        <v>8438.92017969451</v>
      </c>
      <c r="O935" s="9" t="n">
        <f aca="false">+Outflows!O935+Fees!O935+'Ongoing Cash Flows'!O935+'Terminal Value'!O935</f>
        <v>8113.08295292462</v>
      </c>
      <c r="P935" s="9" t="n">
        <f aca="false">+Outflows!P935+Fees!P935+'Ongoing Cash Flows'!P935+'Terminal Value'!P935</f>
        <v>8004.93769416869</v>
      </c>
      <c r="Q935" s="9" t="n">
        <f aca="false">+Outflows!Q935+Fees!Q935+'Ongoing Cash Flows'!Q935+'Terminal Value'!Q935</f>
        <v>7976.66790809702</v>
      </c>
      <c r="R935" s="9" t="n">
        <f aca="false">+Outflows!R935+Fees!R935+'Ongoing Cash Flows'!R935+'Terminal Value'!R935</f>
        <v>1161.7943297374</v>
      </c>
      <c r="S935" s="9" t="n">
        <f aca="false">+Outflows!S935+Fees!S935+'Ongoing Cash Flows'!S935+'Terminal Value'!S935</f>
        <v>0</v>
      </c>
      <c r="T935" s="9" t="n">
        <f aca="false">+Outflows!T935+Fees!T935+'Ongoing Cash Flows'!T935+'Terminal Value'!T935</f>
        <v>0</v>
      </c>
      <c r="U935" s="9" t="n">
        <f aca="false">+Outflows!U935+Fees!U935+'Ongoing Cash Flows'!U935+'Terminal Value'!U935</f>
        <v>0</v>
      </c>
      <c r="V935" s="9" t="n">
        <f aca="false">+Outflows!V935+Fees!V935+'Ongoing Cash Flows'!V935+'Terminal Value'!V935</f>
        <v>0</v>
      </c>
      <c r="W935" s="9" t="n">
        <f aca="false">+Outflows!W935+Fees!W935+'Ongoing Cash Flows'!W935+'Terminal Value'!W935</f>
        <v>0</v>
      </c>
      <c r="X935" s="9" t="n">
        <f aca="false">+Outflows!X935+Fees!X935+'Ongoing Cash Flows'!X935+'Terminal Value'!X935</f>
        <v>0</v>
      </c>
      <c r="Y935" s="9" t="n">
        <f aca="false">+Outflows!Y935+Fees!Y935+'Ongoing Cash Flows'!Y935+'Terminal Value'!Y935</f>
        <v>0</v>
      </c>
      <c r="Z935" s="9" t="n">
        <f aca="false">+Outflows!Z935+Fees!Z935+'Ongoing Cash Flows'!Z935+'Terminal Value'!Z935</f>
        <v>0</v>
      </c>
      <c r="AA935" s="9" t="n">
        <f aca="false">+Outflows!AA935+Fees!AA935+'Ongoing Cash Flows'!AA935+'Terminal Value'!AA935</f>
        <v>0</v>
      </c>
      <c r="AB935" s="9" t="n">
        <f aca="false">+Outflows!AB935+Fees!AB935+'Ongoing Cash Flows'!AB935+'Terminal Value'!AB935</f>
        <v>0</v>
      </c>
      <c r="AC935" s="9" t="n">
        <f aca="false">+Outflows!AC935+Fees!AC935+'Ongoing Cash Flows'!AC935+'Terminal Value'!AC935</f>
        <v>0</v>
      </c>
      <c r="AD935" s="9" t="n">
        <f aca="false">+Outflows!AD935+Fees!AD935+'Ongoing Cash Flows'!AD935+'Terminal Value'!AD935</f>
        <v>0</v>
      </c>
      <c r="AE935" s="9" t="n">
        <f aca="false">+Outflows!AE935+Fees!AE935+'Ongoing Cash Flows'!AE935+'Terminal Value'!AE935</f>
        <v>0</v>
      </c>
      <c r="AF935" s="9" t="n">
        <f aca="false">+Outflows!AF935+Fees!AF935+'Ongoing Cash Flows'!AF935+'Terminal Value'!AF935</f>
        <v>0</v>
      </c>
      <c r="AG935" s="9" t="n">
        <f aca="false">+Outflows!AG935+Fees!AG935+'Ongoing Cash Flows'!AG935+'Terminal Value'!AG935</f>
        <v>0</v>
      </c>
      <c r="AH935" s="9" t="n">
        <f aca="false">+Outflows!AH935+Fees!AH935+'Ongoing Cash Flows'!AH935+'Terminal Value'!AH935</f>
        <v>0</v>
      </c>
      <c r="AI935" s="9" t="n">
        <f aca="false">+Outflows!AI935+Fees!AI935+'Ongoing Cash Flows'!AI935+'Terminal Value'!AI935</f>
        <v>0</v>
      </c>
      <c r="AJ935" s="9" t="n">
        <f aca="false">+Outflows!AJ935+Fees!AJ935+'Ongoing Cash Flows'!AJ935+'Terminal Value'!AJ935</f>
        <v>0</v>
      </c>
      <c r="AK935" s="9"/>
      <c r="AL935" s="1"/>
      <c r="AM935" s="32"/>
      <c r="AN935" s="33" t="n">
        <f aca="false">IF(ISERROR(XIRR(B935:AJ935,IRRDates)),-1,XIRR(B935:AJ935,IRRDates))</f>
        <v>0.0492642056585428</v>
      </c>
      <c r="AO935" s="9" t="n">
        <f aca="false">SUMPRODUCT(B935:AJ935,PVRf)</f>
        <v>0</v>
      </c>
      <c r="AP935" s="9" t="n">
        <f aca="false">MIN(0,AO935-$AO$1004)^2</f>
        <v>0</v>
      </c>
      <c r="AQ935" s="9" t="n">
        <f aca="false">MAX(0,AO935-$AO$1004)^2</f>
        <v>0</v>
      </c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20"/>
      <c r="CM935" s="20"/>
      <c r="CN935" s="20"/>
      <c r="CO935" s="20"/>
      <c r="CP935" s="20"/>
    </row>
    <row r="936" customFormat="false" ht="11.25" hidden="false" customHeight="false" outlineLevel="0" collapsed="false">
      <c r="A936" s="1" t="n">
        <v>934</v>
      </c>
      <c r="B936" s="9" t="n">
        <f aca="false">+Outflows!B936+Fees!B936+'Ongoing Cash Flows'!B936+'Terminal Value'!B936</f>
        <v>-102029.346864582</v>
      </c>
      <c r="C936" s="9" t="n">
        <f aca="false">+Outflows!C936+Fees!C936+'Ongoing Cash Flows'!C936+'Terminal Value'!C936</f>
        <v>14211.4148315126</v>
      </c>
      <c r="D936" s="9" t="n">
        <f aca="false">+Outflows!D936+Fees!D936+'Ongoing Cash Flows'!D936+'Terminal Value'!D936</f>
        <v>12408.3017367843</v>
      </c>
      <c r="E936" s="9" t="n">
        <f aca="false">+Outflows!E936+Fees!E936+'Ongoing Cash Flows'!E936+'Terminal Value'!E936</f>
        <v>10357.5430475205</v>
      </c>
      <c r="F936" s="9" t="n">
        <f aca="false">+Outflows!F936+Fees!F936+'Ongoing Cash Flows'!F936+'Terminal Value'!F936</f>
        <v>9943.43065833068</v>
      </c>
      <c r="G936" s="9" t="n">
        <f aca="false">+Outflows!G936+Fees!G936+'Ongoing Cash Flows'!G936+'Terminal Value'!G936</f>
        <v>9516.21239613896</v>
      </c>
      <c r="H936" s="9" t="n">
        <f aca="false">+Outflows!H936+Fees!H936+'Ongoing Cash Flows'!H936+'Terminal Value'!H936</f>
        <v>8682.86849746026</v>
      </c>
      <c r="I936" s="9" t="n">
        <f aca="false">+Outflows!I936+Fees!I936+'Ongoing Cash Flows'!I936+'Terminal Value'!I936</f>
        <v>8521.81798376302</v>
      </c>
      <c r="J936" s="9" t="n">
        <f aca="false">+Outflows!J936+Fees!J936+'Ongoing Cash Flows'!J936+'Terminal Value'!J936</f>
        <v>8509.38378122803</v>
      </c>
      <c r="K936" s="9" t="n">
        <f aca="false">+Outflows!K936+Fees!K936+'Ongoing Cash Flows'!K936+'Terminal Value'!K936</f>
        <v>8500.54345362309</v>
      </c>
      <c r="L936" s="9" t="n">
        <f aca="false">+Outflows!L936+Fees!L936+'Ongoing Cash Flows'!L936+'Terminal Value'!L936</f>
        <v>8501.45584634762</v>
      </c>
      <c r="M936" s="9" t="n">
        <f aca="false">+Outflows!M936+Fees!M936+'Ongoing Cash Flows'!M936+'Terminal Value'!M936</f>
        <v>8473.76481932027</v>
      </c>
      <c r="N936" s="9" t="n">
        <f aca="false">+Outflows!N936+Fees!N936+'Ongoing Cash Flows'!N936+'Terminal Value'!N936</f>
        <v>8455.80311381572</v>
      </c>
      <c r="O936" s="9" t="n">
        <f aca="false">+Outflows!O936+Fees!O936+'Ongoing Cash Flows'!O936+'Terminal Value'!O936</f>
        <v>8129.9945021884</v>
      </c>
      <c r="P936" s="9" t="n">
        <f aca="false">+Outflows!P936+Fees!P936+'Ongoing Cash Flows'!P936+'Terminal Value'!P936</f>
        <v>8021.8206282899</v>
      </c>
      <c r="Q936" s="9" t="n">
        <f aca="false">+Outflows!Q936+Fees!Q936+'Ongoing Cash Flows'!Q936+'Terminal Value'!Q936</f>
        <v>7993.57945736081</v>
      </c>
      <c r="R936" s="9" t="n">
        <f aca="false">+Outflows!R936+Fees!R936+'Ongoing Cash Flows'!R936+'Terminal Value'!R936</f>
        <v>1170.23579679801</v>
      </c>
      <c r="S936" s="9" t="n">
        <f aca="false">+Outflows!S936+Fees!S936+'Ongoing Cash Flows'!S936+'Terminal Value'!S936</f>
        <v>0</v>
      </c>
      <c r="T936" s="9" t="n">
        <f aca="false">+Outflows!T936+Fees!T936+'Ongoing Cash Flows'!T936+'Terminal Value'!T936</f>
        <v>0</v>
      </c>
      <c r="U936" s="9" t="n">
        <f aca="false">+Outflows!U936+Fees!U936+'Ongoing Cash Flows'!U936+'Terminal Value'!U936</f>
        <v>0</v>
      </c>
      <c r="V936" s="9" t="n">
        <f aca="false">+Outflows!V936+Fees!V936+'Ongoing Cash Flows'!V936+'Terminal Value'!V936</f>
        <v>0</v>
      </c>
      <c r="W936" s="9" t="n">
        <f aca="false">+Outflows!W936+Fees!W936+'Ongoing Cash Flows'!W936+'Terminal Value'!W936</f>
        <v>0</v>
      </c>
      <c r="X936" s="9" t="n">
        <f aca="false">+Outflows!X936+Fees!X936+'Ongoing Cash Flows'!X936+'Terminal Value'!X936</f>
        <v>0</v>
      </c>
      <c r="Y936" s="9" t="n">
        <f aca="false">+Outflows!Y936+Fees!Y936+'Ongoing Cash Flows'!Y936+'Terminal Value'!Y936</f>
        <v>0</v>
      </c>
      <c r="Z936" s="9" t="n">
        <f aca="false">+Outflows!Z936+Fees!Z936+'Ongoing Cash Flows'!Z936+'Terminal Value'!Z936</f>
        <v>0</v>
      </c>
      <c r="AA936" s="9" t="n">
        <f aca="false">+Outflows!AA936+Fees!AA936+'Ongoing Cash Flows'!AA936+'Terminal Value'!AA936</f>
        <v>0</v>
      </c>
      <c r="AB936" s="9" t="n">
        <f aca="false">+Outflows!AB936+Fees!AB936+'Ongoing Cash Flows'!AB936+'Terminal Value'!AB936</f>
        <v>0</v>
      </c>
      <c r="AC936" s="9" t="n">
        <f aca="false">+Outflows!AC936+Fees!AC936+'Ongoing Cash Flows'!AC936+'Terminal Value'!AC936</f>
        <v>0</v>
      </c>
      <c r="AD936" s="9" t="n">
        <f aca="false">+Outflows!AD936+Fees!AD936+'Ongoing Cash Flows'!AD936+'Terminal Value'!AD936</f>
        <v>0</v>
      </c>
      <c r="AE936" s="9" t="n">
        <f aca="false">+Outflows!AE936+Fees!AE936+'Ongoing Cash Flows'!AE936+'Terminal Value'!AE936</f>
        <v>0</v>
      </c>
      <c r="AF936" s="9" t="n">
        <f aca="false">+Outflows!AF936+Fees!AF936+'Ongoing Cash Flows'!AF936+'Terminal Value'!AF936</f>
        <v>0</v>
      </c>
      <c r="AG936" s="9" t="n">
        <f aca="false">+Outflows!AG936+Fees!AG936+'Ongoing Cash Flows'!AG936+'Terminal Value'!AG936</f>
        <v>0</v>
      </c>
      <c r="AH936" s="9" t="n">
        <f aca="false">+Outflows!AH936+Fees!AH936+'Ongoing Cash Flows'!AH936+'Terminal Value'!AH936</f>
        <v>0</v>
      </c>
      <c r="AI936" s="9" t="n">
        <f aca="false">+Outflows!AI936+Fees!AI936+'Ongoing Cash Flows'!AI936+'Terminal Value'!AI936</f>
        <v>0</v>
      </c>
      <c r="AJ936" s="9" t="n">
        <f aca="false">+Outflows!AJ936+Fees!AJ936+'Ongoing Cash Flows'!AJ936+'Terminal Value'!AJ936</f>
        <v>0</v>
      </c>
      <c r="AK936" s="9"/>
      <c r="AL936" s="1"/>
      <c r="AM936" s="32"/>
      <c r="AN936" s="33" t="n">
        <f aca="false">IF(ISERROR(XIRR(B936:AJ936,IRRDates)),-1,XIRR(B936:AJ936,IRRDates))</f>
        <v>0.0479619389139191</v>
      </c>
      <c r="AO936" s="9" t="n">
        <f aca="false">SUMPRODUCT(B936:AJ936,PVRf)</f>
        <v>0</v>
      </c>
      <c r="AP936" s="9" t="n">
        <f aca="false">MIN(0,AO936-$AO$1004)^2</f>
        <v>0</v>
      </c>
      <c r="AQ936" s="9" t="n">
        <f aca="false">MAX(0,AO936-$AO$1004)^2</f>
        <v>0</v>
      </c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20"/>
      <c r="CM936" s="20"/>
      <c r="CN936" s="20"/>
      <c r="CO936" s="20"/>
      <c r="CP936" s="20"/>
    </row>
    <row r="937" customFormat="false" ht="11.25" hidden="false" customHeight="false" outlineLevel="0" collapsed="false">
      <c r="A937" s="1" t="n">
        <v>935</v>
      </c>
      <c r="B937" s="9" t="n">
        <f aca="false">+Outflows!B937+Fees!B937+'Ongoing Cash Flows'!B937+'Terminal Value'!B937</f>
        <v>-91779.623975884</v>
      </c>
      <c r="C937" s="9" t="n">
        <f aca="false">+Outflows!C937+Fees!C937+'Ongoing Cash Flows'!C937+'Terminal Value'!C937</f>
        <v>14105.898778953</v>
      </c>
      <c r="D937" s="9" t="n">
        <f aca="false">+Outflows!D937+Fees!D937+'Ongoing Cash Flows'!D937+'Terminal Value'!D937</f>
        <v>12049.9211980191</v>
      </c>
      <c r="E937" s="9" t="n">
        <f aca="false">+Outflows!E937+Fees!E937+'Ongoing Cash Flows'!E937+'Terminal Value'!E937</f>
        <v>10041.9013265302</v>
      </c>
      <c r="F937" s="9" t="n">
        <f aca="false">+Outflows!F937+Fees!F937+'Ongoing Cash Flows'!F937+'Terminal Value'!F937</f>
        <v>9637.96973054444</v>
      </c>
      <c r="G937" s="9" t="n">
        <f aca="false">+Outflows!G937+Fees!G937+'Ongoing Cash Flows'!G937+'Terminal Value'!G937</f>
        <v>9398.89717663781</v>
      </c>
      <c r="H937" s="9" t="n">
        <f aca="false">+Outflows!H937+Fees!H937+'Ongoing Cash Flows'!H937+'Terminal Value'!H937</f>
        <v>8434.59724971673</v>
      </c>
      <c r="I937" s="9" t="n">
        <f aca="false">+Outflows!I937+Fees!I937+'Ongoing Cash Flows'!I937+'Terminal Value'!I937</f>
        <v>8286.69754047461</v>
      </c>
      <c r="J937" s="9" t="n">
        <f aca="false">+Outflows!J937+Fees!J937+'Ongoing Cash Flows'!J937+'Terminal Value'!J937</f>
        <v>8274.26333793962</v>
      </c>
      <c r="K937" s="9" t="n">
        <f aca="false">+Outflows!K937+Fees!K937+'Ongoing Cash Flows'!K937+'Terminal Value'!K937</f>
        <v>8265.02450110876</v>
      </c>
      <c r="L937" s="9" t="n">
        <f aca="false">+Outflows!L937+Fees!L937+'Ongoing Cash Flows'!L937+'Terminal Value'!L937</f>
        <v>8266.33540305921</v>
      </c>
      <c r="M937" s="9" t="n">
        <f aca="false">+Outflows!M937+Fees!M937+'Ongoing Cash Flows'!M937+'Terminal Value'!M937</f>
        <v>8238.24586680594</v>
      </c>
      <c r="N937" s="9" t="n">
        <f aca="false">+Outflows!N937+Fees!N937+'Ongoing Cash Flows'!N937+'Terminal Value'!N937</f>
        <v>8220.6826705273</v>
      </c>
      <c r="O937" s="9" t="n">
        <f aca="false">+Outflows!O937+Fees!O937+'Ongoing Cash Flows'!O937+'Terminal Value'!O937</f>
        <v>7894.47554967407</v>
      </c>
      <c r="P937" s="9" t="n">
        <f aca="false">+Outflows!P937+Fees!P937+'Ongoing Cash Flows'!P937+'Terminal Value'!P937</f>
        <v>7786.70018500148</v>
      </c>
      <c r="Q937" s="9" t="n">
        <f aca="false">+Outflows!Q937+Fees!Q937+'Ongoing Cash Flows'!Q937+'Terminal Value'!Q937</f>
        <v>7758.06050484648</v>
      </c>
      <c r="R937" s="9" t="n">
        <f aca="false">+Outflows!R937+Fees!R937+'Ongoing Cash Flows'!R937+'Terminal Value'!R937</f>
        <v>1052.6755751538</v>
      </c>
      <c r="S937" s="9" t="n">
        <f aca="false">+Outflows!S937+Fees!S937+'Ongoing Cash Flows'!S937+'Terminal Value'!S937</f>
        <v>0</v>
      </c>
      <c r="T937" s="9" t="n">
        <f aca="false">+Outflows!T937+Fees!T937+'Ongoing Cash Flows'!T937+'Terminal Value'!T937</f>
        <v>0</v>
      </c>
      <c r="U937" s="9" t="n">
        <f aca="false">+Outflows!U937+Fees!U937+'Ongoing Cash Flows'!U937+'Terminal Value'!U937</f>
        <v>0</v>
      </c>
      <c r="V937" s="9" t="n">
        <f aca="false">+Outflows!V937+Fees!V937+'Ongoing Cash Flows'!V937+'Terminal Value'!V937</f>
        <v>0</v>
      </c>
      <c r="W937" s="9" t="n">
        <f aca="false">+Outflows!W937+Fees!W937+'Ongoing Cash Flows'!W937+'Terminal Value'!W937</f>
        <v>0</v>
      </c>
      <c r="X937" s="9" t="n">
        <f aca="false">+Outflows!X937+Fees!X937+'Ongoing Cash Flows'!X937+'Terminal Value'!X937</f>
        <v>0</v>
      </c>
      <c r="Y937" s="9" t="n">
        <f aca="false">+Outflows!Y937+Fees!Y937+'Ongoing Cash Flows'!Y937+'Terminal Value'!Y937</f>
        <v>0</v>
      </c>
      <c r="Z937" s="9" t="n">
        <f aca="false">+Outflows!Z937+Fees!Z937+'Ongoing Cash Flows'!Z937+'Terminal Value'!Z937</f>
        <v>0</v>
      </c>
      <c r="AA937" s="9" t="n">
        <f aca="false">+Outflows!AA937+Fees!AA937+'Ongoing Cash Flows'!AA937+'Terminal Value'!AA937</f>
        <v>0</v>
      </c>
      <c r="AB937" s="9" t="n">
        <f aca="false">+Outflows!AB937+Fees!AB937+'Ongoing Cash Flows'!AB937+'Terminal Value'!AB937</f>
        <v>0</v>
      </c>
      <c r="AC937" s="9" t="n">
        <f aca="false">+Outflows!AC937+Fees!AC937+'Ongoing Cash Flows'!AC937+'Terminal Value'!AC937</f>
        <v>0</v>
      </c>
      <c r="AD937" s="9" t="n">
        <f aca="false">+Outflows!AD937+Fees!AD937+'Ongoing Cash Flows'!AD937+'Terminal Value'!AD937</f>
        <v>0</v>
      </c>
      <c r="AE937" s="9" t="n">
        <f aca="false">+Outflows!AE937+Fees!AE937+'Ongoing Cash Flows'!AE937+'Terminal Value'!AE937</f>
        <v>0</v>
      </c>
      <c r="AF937" s="9" t="n">
        <f aca="false">+Outflows!AF937+Fees!AF937+'Ongoing Cash Flows'!AF937+'Terminal Value'!AF937</f>
        <v>0</v>
      </c>
      <c r="AG937" s="9" t="n">
        <f aca="false">+Outflows!AG937+Fees!AG937+'Ongoing Cash Flows'!AG937+'Terminal Value'!AG937</f>
        <v>0</v>
      </c>
      <c r="AH937" s="9" t="n">
        <f aca="false">+Outflows!AH937+Fees!AH937+'Ongoing Cash Flows'!AH937+'Terminal Value'!AH937</f>
        <v>0</v>
      </c>
      <c r="AI937" s="9" t="n">
        <f aca="false">+Outflows!AI937+Fees!AI937+'Ongoing Cash Flows'!AI937+'Terminal Value'!AI937</f>
        <v>0</v>
      </c>
      <c r="AJ937" s="9" t="n">
        <f aca="false">+Outflows!AJ937+Fees!AJ937+'Ongoing Cash Flows'!AJ937+'Terminal Value'!AJ937</f>
        <v>0</v>
      </c>
      <c r="AK937" s="9"/>
      <c r="AL937" s="1"/>
      <c r="AM937" s="32"/>
      <c r="AN937" s="33" t="n">
        <f aca="false">IF(ISERROR(XIRR(B937:AJ937,IRRDates)),-1,XIRR(B937:AJ937,IRRDates))</f>
        <v>0.0612775263282542</v>
      </c>
      <c r="AO937" s="9" t="n">
        <f aca="false">SUMPRODUCT(B937:AJ937,PVRf)</f>
        <v>0</v>
      </c>
      <c r="AP937" s="9" t="n">
        <f aca="false">MIN(0,AO937-$AO$1004)^2</f>
        <v>0</v>
      </c>
      <c r="AQ937" s="9" t="n">
        <f aca="false">MAX(0,AO937-$AO$1004)^2</f>
        <v>0</v>
      </c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20"/>
      <c r="CM937" s="20"/>
      <c r="CN937" s="20"/>
      <c r="CO937" s="20"/>
      <c r="CP937" s="20"/>
    </row>
    <row r="938" customFormat="false" ht="11.25" hidden="false" customHeight="false" outlineLevel="0" collapsed="false">
      <c r="A938" s="1" t="n">
        <v>936</v>
      </c>
      <c r="B938" s="9" t="n">
        <f aca="false">+Outflows!B938+Fees!B938+'Ongoing Cash Flows'!B938+'Terminal Value'!B938</f>
        <v>-96942.230468915</v>
      </c>
      <c r="C938" s="9" t="n">
        <f aca="false">+Outflows!C938+Fees!C938+'Ongoing Cash Flows'!C938+'Terminal Value'!C938</f>
        <v>14137.8967244068</v>
      </c>
      <c r="D938" s="9" t="n">
        <f aca="false">+Outflows!D938+Fees!D938+'Ongoing Cash Flows'!D938+'Terminal Value'!D938</f>
        <v>12282.189147865</v>
      </c>
      <c r="E938" s="9" t="n">
        <f aca="false">+Outflows!E938+Fees!E938+'Ongoing Cash Flows'!E938+'Terminal Value'!E938</f>
        <v>10289.6615574165</v>
      </c>
      <c r="F938" s="9" t="n">
        <f aca="false">+Outflows!F938+Fees!F938+'Ongoing Cash Flows'!F938+'Terminal Value'!F938</f>
        <v>9931.08402431032</v>
      </c>
      <c r="G938" s="9" t="n">
        <f aca="false">+Outflows!G938+Fees!G938+'Ongoing Cash Flows'!G938+'Terminal Value'!G938</f>
        <v>9533.18100290814</v>
      </c>
      <c r="H938" s="9" t="n">
        <f aca="false">+Outflows!H938+Fees!H938+'Ongoing Cash Flows'!H938+'Terminal Value'!H938</f>
        <v>8559.64714321649</v>
      </c>
      <c r="I938" s="9" t="n">
        <f aca="false">+Outflows!I938+Fees!I938+'Ongoing Cash Flows'!I938+'Terminal Value'!I938</f>
        <v>8405.12360333954</v>
      </c>
      <c r="J938" s="9" t="n">
        <f aca="false">+Outflows!J938+Fees!J938+'Ongoing Cash Flows'!J938+'Terminal Value'!J938</f>
        <v>8392.68940080455</v>
      </c>
      <c r="K938" s="9" t="n">
        <f aca="false">+Outflows!K938+Fees!K938+'Ongoing Cash Flows'!K938+'Terminal Value'!K938</f>
        <v>8383.65128611415</v>
      </c>
      <c r="L938" s="9" t="n">
        <f aca="false">+Outflows!L938+Fees!L938+'Ongoing Cash Flows'!L938+'Terminal Value'!L938</f>
        <v>8384.76146592414</v>
      </c>
      <c r="M938" s="9" t="n">
        <f aca="false">+Outflows!M938+Fees!M938+'Ongoing Cash Flows'!M938+'Terminal Value'!M938</f>
        <v>8356.87265181132</v>
      </c>
      <c r="N938" s="9" t="n">
        <f aca="false">+Outflows!N938+Fees!N938+'Ongoing Cash Flows'!N938+'Terminal Value'!N938</f>
        <v>8339.10873339224</v>
      </c>
      <c r="O938" s="9" t="n">
        <f aca="false">+Outflows!O938+Fees!O938+'Ongoing Cash Flows'!O938+'Terminal Value'!O938</f>
        <v>8013.10233467946</v>
      </c>
      <c r="P938" s="9" t="n">
        <f aca="false">+Outflows!P938+Fees!P938+'Ongoing Cash Flows'!P938+'Terminal Value'!P938</f>
        <v>7905.12624786642</v>
      </c>
      <c r="Q938" s="9" t="n">
        <f aca="false">+Outflows!Q938+Fees!Q938+'Ongoing Cash Flows'!Q938+'Terminal Value'!Q938</f>
        <v>7876.68728985186</v>
      </c>
      <c r="R938" s="9" t="n">
        <f aca="false">+Outflows!R938+Fees!R938+'Ongoing Cash Flows'!R938+'Terminal Value'!R938</f>
        <v>1111.88860658627</v>
      </c>
      <c r="S938" s="9" t="n">
        <f aca="false">+Outflows!S938+Fees!S938+'Ongoing Cash Flows'!S938+'Terminal Value'!S938</f>
        <v>0</v>
      </c>
      <c r="T938" s="9" t="n">
        <f aca="false">+Outflows!T938+Fees!T938+'Ongoing Cash Flows'!T938+'Terminal Value'!T938</f>
        <v>0</v>
      </c>
      <c r="U938" s="9" t="n">
        <f aca="false">+Outflows!U938+Fees!U938+'Ongoing Cash Flows'!U938+'Terminal Value'!U938</f>
        <v>0</v>
      </c>
      <c r="V938" s="9" t="n">
        <f aca="false">+Outflows!V938+Fees!V938+'Ongoing Cash Flows'!V938+'Terminal Value'!V938</f>
        <v>0</v>
      </c>
      <c r="W938" s="9" t="n">
        <f aca="false">+Outflows!W938+Fees!W938+'Ongoing Cash Flows'!W938+'Terminal Value'!W938</f>
        <v>0</v>
      </c>
      <c r="X938" s="9" t="n">
        <f aca="false">+Outflows!X938+Fees!X938+'Ongoing Cash Flows'!X938+'Terminal Value'!X938</f>
        <v>0</v>
      </c>
      <c r="Y938" s="9" t="n">
        <f aca="false">+Outflows!Y938+Fees!Y938+'Ongoing Cash Flows'!Y938+'Terminal Value'!Y938</f>
        <v>0</v>
      </c>
      <c r="Z938" s="9" t="n">
        <f aca="false">+Outflows!Z938+Fees!Z938+'Ongoing Cash Flows'!Z938+'Terminal Value'!Z938</f>
        <v>0</v>
      </c>
      <c r="AA938" s="9" t="n">
        <f aca="false">+Outflows!AA938+Fees!AA938+'Ongoing Cash Flows'!AA938+'Terminal Value'!AA938</f>
        <v>0</v>
      </c>
      <c r="AB938" s="9" t="n">
        <f aca="false">+Outflows!AB938+Fees!AB938+'Ongoing Cash Flows'!AB938+'Terminal Value'!AB938</f>
        <v>0</v>
      </c>
      <c r="AC938" s="9" t="n">
        <f aca="false">+Outflows!AC938+Fees!AC938+'Ongoing Cash Flows'!AC938+'Terminal Value'!AC938</f>
        <v>0</v>
      </c>
      <c r="AD938" s="9" t="n">
        <f aca="false">+Outflows!AD938+Fees!AD938+'Ongoing Cash Flows'!AD938+'Terminal Value'!AD938</f>
        <v>0</v>
      </c>
      <c r="AE938" s="9" t="n">
        <f aca="false">+Outflows!AE938+Fees!AE938+'Ongoing Cash Flows'!AE938+'Terminal Value'!AE938</f>
        <v>0</v>
      </c>
      <c r="AF938" s="9" t="n">
        <f aca="false">+Outflows!AF938+Fees!AF938+'Ongoing Cash Flows'!AF938+'Terminal Value'!AF938</f>
        <v>0</v>
      </c>
      <c r="AG938" s="9" t="n">
        <f aca="false">+Outflows!AG938+Fees!AG938+'Ongoing Cash Flows'!AG938+'Terminal Value'!AG938</f>
        <v>0</v>
      </c>
      <c r="AH938" s="9" t="n">
        <f aca="false">+Outflows!AH938+Fees!AH938+'Ongoing Cash Flows'!AH938+'Terminal Value'!AH938</f>
        <v>0</v>
      </c>
      <c r="AI938" s="9" t="n">
        <f aca="false">+Outflows!AI938+Fees!AI938+'Ongoing Cash Flows'!AI938+'Terminal Value'!AI938</f>
        <v>0</v>
      </c>
      <c r="AJ938" s="9" t="n">
        <f aca="false">+Outflows!AJ938+Fees!AJ938+'Ongoing Cash Flows'!AJ938+'Terminal Value'!AJ938</f>
        <v>0</v>
      </c>
      <c r="AK938" s="9"/>
      <c r="AL938" s="1"/>
      <c r="AM938" s="32"/>
      <c r="AN938" s="33" t="n">
        <f aca="false">IF(ISERROR(XIRR(B938:AJ938,IRRDates)),-1,XIRR(B938:AJ938,IRRDates))</f>
        <v>0.0547240654330233</v>
      </c>
      <c r="AO938" s="9" t="n">
        <f aca="false">SUMPRODUCT(B938:AJ938,PVRf)</f>
        <v>0</v>
      </c>
      <c r="AP938" s="9" t="n">
        <f aca="false">MIN(0,AO938-$AO$1004)^2</f>
        <v>0</v>
      </c>
      <c r="AQ938" s="9" t="n">
        <f aca="false">MAX(0,AO938-$AO$1004)^2</f>
        <v>0</v>
      </c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20"/>
      <c r="CM938" s="20"/>
      <c r="CN938" s="20"/>
      <c r="CO938" s="20"/>
      <c r="CP938" s="20"/>
    </row>
    <row r="939" customFormat="false" ht="11.25" hidden="false" customHeight="false" outlineLevel="0" collapsed="false">
      <c r="A939" s="1" t="n">
        <v>937</v>
      </c>
      <c r="B939" s="9" t="n">
        <f aca="false">+Outflows!B939+Fees!B939+'Ongoing Cash Flows'!B939+'Terminal Value'!B939</f>
        <v>-99018.2671843275</v>
      </c>
      <c r="C939" s="9" t="n">
        <f aca="false">+Outflows!C939+Fees!C939+'Ongoing Cash Flows'!C939+'Terminal Value'!C939</f>
        <v>14201.5261480116</v>
      </c>
      <c r="D939" s="9" t="n">
        <f aca="false">+Outflows!D939+Fees!D939+'Ongoing Cash Flows'!D939+'Terminal Value'!D939</f>
        <v>12339.235512454</v>
      </c>
      <c r="E939" s="9" t="n">
        <f aca="false">+Outflows!E939+Fees!E939+'Ongoing Cash Flows'!E939+'Terminal Value'!E939</f>
        <v>10442.7674950737</v>
      </c>
      <c r="F939" s="9" t="n">
        <f aca="false">+Outflows!F939+Fees!F939+'Ongoing Cash Flows'!F939+'Terminal Value'!F939</f>
        <v>9951.56334999436</v>
      </c>
      <c r="G939" s="9" t="n">
        <f aca="false">+Outflows!G939+Fees!G939+'Ongoing Cash Flows'!G939+'Terminal Value'!G939</f>
        <v>9517.44535092618</v>
      </c>
      <c r="H939" s="9" t="n">
        <f aca="false">+Outflows!H939+Fees!H939+'Ongoing Cash Flows'!H939+'Terminal Value'!H939</f>
        <v>8609.93340278602</v>
      </c>
      <c r="I939" s="9" t="n">
        <f aca="false">+Outflows!I939+Fees!I939+'Ongoing Cash Flows'!I939+'Terminal Value'!I939</f>
        <v>8452.74622476173</v>
      </c>
      <c r="J939" s="9" t="n">
        <f aca="false">+Outflows!J939+Fees!J939+'Ongoing Cash Flows'!J939+'Terminal Value'!J939</f>
        <v>8440.31202222674</v>
      </c>
      <c r="K939" s="9" t="n">
        <f aca="false">+Outflows!K939+Fees!K939+'Ongoing Cash Flows'!K939+'Terminal Value'!K939</f>
        <v>8431.35462384383</v>
      </c>
      <c r="L939" s="9" t="n">
        <f aca="false">+Outflows!L939+Fees!L939+'Ongoing Cash Flows'!L939+'Terminal Value'!L939</f>
        <v>8432.38408734633</v>
      </c>
      <c r="M939" s="9" t="n">
        <f aca="false">+Outflows!M939+Fees!M939+'Ongoing Cash Flows'!M939+'Terminal Value'!M939</f>
        <v>8404.57598954101</v>
      </c>
      <c r="N939" s="9" t="n">
        <f aca="false">+Outflows!N939+Fees!N939+'Ongoing Cash Flows'!N939+'Terminal Value'!N939</f>
        <v>8386.73135481443</v>
      </c>
      <c r="O939" s="9" t="n">
        <f aca="false">+Outflows!O939+Fees!O939+'Ongoing Cash Flows'!O939+'Terminal Value'!O939</f>
        <v>8060.80567240915</v>
      </c>
      <c r="P939" s="9" t="n">
        <f aca="false">+Outflows!P939+Fees!P939+'Ongoing Cash Flows'!P939+'Terminal Value'!P939</f>
        <v>7952.74886928861</v>
      </c>
      <c r="Q939" s="9" t="n">
        <f aca="false">+Outflows!Q939+Fees!Q939+'Ongoing Cash Flows'!Q939+'Terminal Value'!Q939</f>
        <v>7924.39062758155</v>
      </c>
      <c r="R939" s="9" t="n">
        <f aca="false">+Outflows!R939+Fees!R939+'Ongoing Cash Flows'!R939+'Terminal Value'!R939</f>
        <v>1135.69991729736</v>
      </c>
      <c r="S939" s="9" t="n">
        <f aca="false">+Outflows!S939+Fees!S939+'Ongoing Cash Flows'!S939+'Terminal Value'!S939</f>
        <v>0</v>
      </c>
      <c r="T939" s="9" t="n">
        <f aca="false">+Outflows!T939+Fees!T939+'Ongoing Cash Flows'!T939+'Terminal Value'!T939</f>
        <v>0</v>
      </c>
      <c r="U939" s="9" t="n">
        <f aca="false">+Outflows!U939+Fees!U939+'Ongoing Cash Flows'!U939+'Terminal Value'!U939</f>
        <v>0</v>
      </c>
      <c r="V939" s="9" t="n">
        <f aca="false">+Outflows!V939+Fees!V939+'Ongoing Cash Flows'!V939+'Terminal Value'!V939</f>
        <v>0</v>
      </c>
      <c r="W939" s="9" t="n">
        <f aca="false">+Outflows!W939+Fees!W939+'Ongoing Cash Flows'!W939+'Terminal Value'!W939</f>
        <v>0</v>
      </c>
      <c r="X939" s="9" t="n">
        <f aca="false">+Outflows!X939+Fees!X939+'Ongoing Cash Flows'!X939+'Terminal Value'!X939</f>
        <v>0</v>
      </c>
      <c r="Y939" s="9" t="n">
        <f aca="false">+Outflows!Y939+Fees!Y939+'Ongoing Cash Flows'!Y939+'Terminal Value'!Y939</f>
        <v>0</v>
      </c>
      <c r="Z939" s="9" t="n">
        <f aca="false">+Outflows!Z939+Fees!Z939+'Ongoing Cash Flows'!Z939+'Terminal Value'!Z939</f>
        <v>0</v>
      </c>
      <c r="AA939" s="9" t="n">
        <f aca="false">+Outflows!AA939+Fees!AA939+'Ongoing Cash Flows'!AA939+'Terminal Value'!AA939</f>
        <v>0</v>
      </c>
      <c r="AB939" s="9" t="n">
        <f aca="false">+Outflows!AB939+Fees!AB939+'Ongoing Cash Flows'!AB939+'Terminal Value'!AB939</f>
        <v>0</v>
      </c>
      <c r="AC939" s="9" t="n">
        <f aca="false">+Outflows!AC939+Fees!AC939+'Ongoing Cash Flows'!AC939+'Terminal Value'!AC939</f>
        <v>0</v>
      </c>
      <c r="AD939" s="9" t="n">
        <f aca="false">+Outflows!AD939+Fees!AD939+'Ongoing Cash Flows'!AD939+'Terminal Value'!AD939</f>
        <v>0</v>
      </c>
      <c r="AE939" s="9" t="n">
        <f aca="false">+Outflows!AE939+Fees!AE939+'Ongoing Cash Flows'!AE939+'Terminal Value'!AE939</f>
        <v>0</v>
      </c>
      <c r="AF939" s="9" t="n">
        <f aca="false">+Outflows!AF939+Fees!AF939+'Ongoing Cash Flows'!AF939+'Terminal Value'!AF939</f>
        <v>0</v>
      </c>
      <c r="AG939" s="9" t="n">
        <f aca="false">+Outflows!AG939+Fees!AG939+'Ongoing Cash Flows'!AG939+'Terminal Value'!AG939</f>
        <v>0</v>
      </c>
      <c r="AH939" s="9" t="n">
        <f aca="false">+Outflows!AH939+Fees!AH939+'Ongoing Cash Flows'!AH939+'Terminal Value'!AH939</f>
        <v>0</v>
      </c>
      <c r="AI939" s="9" t="n">
        <f aca="false">+Outflows!AI939+Fees!AI939+'Ongoing Cash Flows'!AI939+'Terminal Value'!AI939</f>
        <v>0</v>
      </c>
      <c r="AJ939" s="9" t="n">
        <f aca="false">+Outflows!AJ939+Fees!AJ939+'Ongoing Cash Flows'!AJ939+'Terminal Value'!AJ939</f>
        <v>0</v>
      </c>
      <c r="AK939" s="9"/>
      <c r="AL939" s="1"/>
      <c r="AM939" s="32"/>
      <c r="AN939" s="33" t="n">
        <f aca="false">IF(ISERROR(XIRR(B939:AJ939,IRRDates)),-1,XIRR(B939:AJ939,IRRDates))</f>
        <v>0.0521383205464199</v>
      </c>
      <c r="AO939" s="9" t="n">
        <f aca="false">SUMPRODUCT(B939:AJ939,PVRf)</f>
        <v>0</v>
      </c>
      <c r="AP939" s="9" t="n">
        <f aca="false">MIN(0,AO939-$AO$1004)^2</f>
        <v>0</v>
      </c>
      <c r="AQ939" s="9" t="n">
        <f aca="false">MAX(0,AO939-$AO$1004)^2</f>
        <v>0</v>
      </c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20"/>
      <c r="CM939" s="20"/>
      <c r="CN939" s="20"/>
      <c r="CO939" s="20"/>
      <c r="CP939" s="20"/>
    </row>
    <row r="940" customFormat="false" ht="11.25" hidden="false" customHeight="false" outlineLevel="0" collapsed="false">
      <c r="A940" s="1" t="n">
        <v>938</v>
      </c>
      <c r="B940" s="9" t="n">
        <f aca="false">+Outflows!B940+Fees!B940+'Ongoing Cash Flows'!B940+'Terminal Value'!B940</f>
        <v>-85432.0577137974</v>
      </c>
      <c r="C940" s="9" t="n">
        <f aca="false">+Outflows!C940+Fees!C940+'Ongoing Cash Flows'!C940+'Terminal Value'!C940</f>
        <v>13943.0327392484</v>
      </c>
      <c r="D940" s="9" t="n">
        <f aca="false">+Outflows!D940+Fees!D940+'Ongoing Cash Flows'!D940+'Terminal Value'!D940</f>
        <v>11769.4420144347</v>
      </c>
      <c r="E940" s="9" t="n">
        <f aca="false">+Outflows!E940+Fees!E940+'Ongoing Cash Flows'!E940+'Terminal Value'!E940</f>
        <v>9894.96565841047</v>
      </c>
      <c r="F940" s="9" t="n">
        <f aca="false">+Outflows!F940+Fees!F940+'Ongoing Cash Flows'!F940+'Terminal Value'!F940</f>
        <v>9512.67738301526</v>
      </c>
      <c r="G940" s="9" t="n">
        <f aca="false">+Outflows!G940+Fees!G940+'Ongoing Cash Flows'!G940+'Terminal Value'!G940</f>
        <v>9305.07863842321</v>
      </c>
      <c r="H940" s="9" t="n">
        <f aca="false">+Outflows!H940+Fees!H940+'Ongoing Cash Flows'!H940+'Terminal Value'!H940</f>
        <v>8280.84497630057</v>
      </c>
      <c r="I940" s="9" t="n">
        <f aca="false">+Outflows!I940+Fees!I940+'Ongoing Cash Flows'!I940+'Terminal Value'!I940</f>
        <v>8141.08944847535</v>
      </c>
      <c r="J940" s="9" t="n">
        <f aca="false">+Outflows!J940+Fees!J940+'Ongoing Cash Flows'!J940+'Terminal Value'!J940</f>
        <v>8128.65524594036</v>
      </c>
      <c r="K940" s="9" t="n">
        <f aca="false">+Outflows!K940+Fees!K940+'Ongoing Cash Flows'!K940+'Terminal Value'!K940</f>
        <v>8119.16961573323</v>
      </c>
      <c r="L940" s="9" t="n">
        <f aca="false">+Outflows!L940+Fees!L940+'Ongoing Cash Flows'!L940+'Terminal Value'!L940</f>
        <v>8120.72731105995</v>
      </c>
      <c r="M940" s="9" t="n">
        <f aca="false">+Outflows!M940+Fees!M940+'Ongoing Cash Flows'!M940+'Terminal Value'!M940</f>
        <v>8092.39098143041</v>
      </c>
      <c r="N940" s="9" t="n">
        <f aca="false">+Outflows!N940+Fees!N940+'Ongoing Cash Flows'!N940+'Terminal Value'!N940</f>
        <v>8075.07457852804</v>
      </c>
      <c r="O940" s="9" t="n">
        <f aca="false">+Outflows!O940+Fees!O940+'Ongoing Cash Flows'!O940+'Terminal Value'!O940</f>
        <v>7748.62066429855</v>
      </c>
      <c r="P940" s="9" t="n">
        <f aca="false">+Outflows!P940+Fees!P940+'Ongoing Cash Flows'!P940+'Terminal Value'!P940</f>
        <v>7641.09209300222</v>
      </c>
      <c r="Q940" s="9" t="n">
        <f aca="false">+Outflows!Q940+Fees!Q940+'Ongoing Cash Flows'!Q940+'Terminal Value'!Q940</f>
        <v>7612.20561947095</v>
      </c>
      <c r="R940" s="9" t="n">
        <f aca="false">+Outflows!R940+Fees!R940+'Ongoing Cash Flows'!R940+'Terminal Value'!R940</f>
        <v>979.87152915417</v>
      </c>
      <c r="S940" s="9" t="n">
        <f aca="false">+Outflows!S940+Fees!S940+'Ongoing Cash Flows'!S940+'Terminal Value'!S940</f>
        <v>0</v>
      </c>
      <c r="T940" s="9" t="n">
        <f aca="false">+Outflows!T940+Fees!T940+'Ongoing Cash Flows'!T940+'Terminal Value'!T940</f>
        <v>0</v>
      </c>
      <c r="U940" s="9" t="n">
        <f aca="false">+Outflows!U940+Fees!U940+'Ongoing Cash Flows'!U940+'Terminal Value'!U940</f>
        <v>0</v>
      </c>
      <c r="V940" s="9" t="n">
        <f aca="false">+Outflows!V940+Fees!V940+'Ongoing Cash Flows'!V940+'Terminal Value'!V940</f>
        <v>0</v>
      </c>
      <c r="W940" s="9" t="n">
        <f aca="false">+Outflows!W940+Fees!W940+'Ongoing Cash Flows'!W940+'Terminal Value'!W940</f>
        <v>0</v>
      </c>
      <c r="X940" s="9" t="n">
        <f aca="false">+Outflows!X940+Fees!X940+'Ongoing Cash Flows'!X940+'Terminal Value'!X940</f>
        <v>0</v>
      </c>
      <c r="Y940" s="9" t="n">
        <f aca="false">+Outflows!Y940+Fees!Y940+'Ongoing Cash Flows'!Y940+'Terminal Value'!Y940</f>
        <v>0</v>
      </c>
      <c r="Z940" s="9" t="n">
        <f aca="false">+Outflows!Z940+Fees!Z940+'Ongoing Cash Flows'!Z940+'Terminal Value'!Z940</f>
        <v>0</v>
      </c>
      <c r="AA940" s="9" t="n">
        <f aca="false">+Outflows!AA940+Fees!AA940+'Ongoing Cash Flows'!AA940+'Terminal Value'!AA940</f>
        <v>0</v>
      </c>
      <c r="AB940" s="9" t="n">
        <f aca="false">+Outflows!AB940+Fees!AB940+'Ongoing Cash Flows'!AB940+'Terminal Value'!AB940</f>
        <v>0</v>
      </c>
      <c r="AC940" s="9" t="n">
        <f aca="false">+Outflows!AC940+Fees!AC940+'Ongoing Cash Flows'!AC940+'Terminal Value'!AC940</f>
        <v>0</v>
      </c>
      <c r="AD940" s="9" t="n">
        <f aca="false">+Outflows!AD940+Fees!AD940+'Ongoing Cash Flows'!AD940+'Terminal Value'!AD940</f>
        <v>0</v>
      </c>
      <c r="AE940" s="9" t="n">
        <f aca="false">+Outflows!AE940+Fees!AE940+'Ongoing Cash Flows'!AE940+'Terminal Value'!AE940</f>
        <v>0</v>
      </c>
      <c r="AF940" s="9" t="n">
        <f aca="false">+Outflows!AF940+Fees!AF940+'Ongoing Cash Flows'!AF940+'Terminal Value'!AF940</f>
        <v>0</v>
      </c>
      <c r="AG940" s="9" t="n">
        <f aca="false">+Outflows!AG940+Fees!AG940+'Ongoing Cash Flows'!AG940+'Terminal Value'!AG940</f>
        <v>0</v>
      </c>
      <c r="AH940" s="9" t="n">
        <f aca="false">+Outflows!AH940+Fees!AH940+'Ongoing Cash Flows'!AH940+'Terminal Value'!AH940</f>
        <v>0</v>
      </c>
      <c r="AI940" s="9" t="n">
        <f aca="false">+Outflows!AI940+Fees!AI940+'Ongoing Cash Flows'!AI940+'Terminal Value'!AI940</f>
        <v>0</v>
      </c>
      <c r="AJ940" s="9" t="n">
        <f aca="false">+Outflows!AJ940+Fees!AJ940+'Ongoing Cash Flows'!AJ940+'Terminal Value'!AJ940</f>
        <v>0</v>
      </c>
      <c r="AK940" s="9"/>
      <c r="AL940" s="1"/>
      <c r="AM940" s="32"/>
      <c r="AN940" s="33" t="n">
        <f aca="false">IF(ISERROR(XIRR(B940:AJ940,IRRDates)),-1,XIRR(B940:AJ940,IRRDates))</f>
        <v>0.0707894605300885</v>
      </c>
      <c r="AO940" s="9" t="n">
        <f aca="false">SUMPRODUCT(B940:AJ940,PVRf)</f>
        <v>0</v>
      </c>
      <c r="AP940" s="9" t="n">
        <f aca="false">MIN(0,AO940-$AO$1004)^2</f>
        <v>0</v>
      </c>
      <c r="AQ940" s="9" t="n">
        <f aca="false">MAX(0,AO940-$AO$1004)^2</f>
        <v>0</v>
      </c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20"/>
      <c r="CM940" s="20"/>
      <c r="CN940" s="20"/>
      <c r="CO940" s="20"/>
      <c r="CP940" s="20"/>
    </row>
    <row r="941" customFormat="false" ht="11.25" hidden="false" customHeight="false" outlineLevel="0" collapsed="false">
      <c r="A941" s="1" t="n">
        <v>939</v>
      </c>
      <c r="B941" s="9" t="n">
        <f aca="false">+Outflows!B941+Fees!B941+'Ongoing Cash Flows'!B941+'Terminal Value'!B941</f>
        <v>-102988.473362312</v>
      </c>
      <c r="C941" s="9" t="n">
        <f aca="false">+Outflows!C941+Fees!C941+'Ongoing Cash Flows'!C941+'Terminal Value'!C941</f>
        <v>14343.2312106498</v>
      </c>
      <c r="D941" s="9" t="n">
        <f aca="false">+Outflows!D941+Fees!D941+'Ongoing Cash Flows'!D941+'Terminal Value'!D941</f>
        <v>12472.23598214</v>
      </c>
      <c r="E941" s="9" t="n">
        <f aca="false">+Outflows!E941+Fees!E941+'Ongoing Cash Flows'!E941+'Terminal Value'!E941</f>
        <v>10482.4755696816</v>
      </c>
      <c r="F941" s="9" t="n">
        <f aca="false">+Outflows!F941+Fees!F941+'Ongoing Cash Flows'!F941+'Terminal Value'!F941</f>
        <v>10004.5723534094</v>
      </c>
      <c r="G941" s="9" t="n">
        <f aca="false">+Outflows!G941+Fees!G941+'Ongoing Cash Flows'!G941+'Terminal Value'!G941</f>
        <v>9703.07570327598</v>
      </c>
      <c r="H941" s="9" t="n">
        <f aca="false">+Outflows!H941+Fees!H941+'Ongoing Cash Flows'!H941+'Terminal Value'!H941</f>
        <v>8706.10068967864</v>
      </c>
      <c r="I941" s="9" t="n">
        <f aca="false">+Outflows!I941+Fees!I941+'Ongoing Cash Flows'!I941+'Terminal Value'!I941</f>
        <v>8543.81957831976</v>
      </c>
      <c r="J941" s="9" t="n">
        <f aca="false">+Outflows!J941+Fees!J941+'Ongoing Cash Flows'!J941+'Terminal Value'!J941</f>
        <v>8531.38537578477</v>
      </c>
      <c r="K941" s="9" t="n">
        <f aca="false">+Outflows!K941+Fees!K941+'Ongoing Cash Flows'!K941+'Terminal Value'!K941</f>
        <v>8522.58233901805</v>
      </c>
      <c r="L941" s="9" t="n">
        <f aca="false">+Outflows!L941+Fees!L941+'Ongoing Cash Flows'!L941+'Terminal Value'!L941</f>
        <v>8523.45744090436</v>
      </c>
      <c r="M941" s="9" t="n">
        <f aca="false">+Outflows!M941+Fees!M941+'Ongoing Cash Flows'!M941+'Terminal Value'!M941</f>
        <v>8495.80370471523</v>
      </c>
      <c r="N941" s="9" t="n">
        <f aca="false">+Outflows!N941+Fees!N941+'Ongoing Cash Flows'!N941+'Terminal Value'!N941</f>
        <v>8477.80470837245</v>
      </c>
      <c r="O941" s="9" t="n">
        <f aca="false">+Outflows!O941+Fees!O941+'Ongoing Cash Flows'!O941+'Terminal Value'!O941</f>
        <v>8152.03338758337</v>
      </c>
      <c r="P941" s="9" t="n">
        <f aca="false">+Outflows!P941+Fees!P941+'Ongoing Cash Flows'!P941+'Terminal Value'!P941</f>
        <v>8043.82222284663</v>
      </c>
      <c r="Q941" s="9" t="n">
        <f aca="false">+Outflows!Q941+Fees!Q941+'Ongoing Cash Flows'!Q941+'Terminal Value'!Q941</f>
        <v>8015.61834275577</v>
      </c>
      <c r="R941" s="9" t="n">
        <f aca="false">+Outflows!R941+Fees!R941+'Ongoing Cash Flows'!R941+'Terminal Value'!R941</f>
        <v>1181.23659407637</v>
      </c>
      <c r="S941" s="9" t="n">
        <f aca="false">+Outflows!S941+Fees!S941+'Ongoing Cash Flows'!S941+'Terminal Value'!S941</f>
        <v>0</v>
      </c>
      <c r="T941" s="9" t="n">
        <f aca="false">+Outflows!T941+Fees!T941+'Ongoing Cash Flows'!T941+'Terminal Value'!T941</f>
        <v>0</v>
      </c>
      <c r="U941" s="9" t="n">
        <f aca="false">+Outflows!U941+Fees!U941+'Ongoing Cash Flows'!U941+'Terminal Value'!U941</f>
        <v>0</v>
      </c>
      <c r="V941" s="9" t="n">
        <f aca="false">+Outflows!V941+Fees!V941+'Ongoing Cash Flows'!V941+'Terminal Value'!V941</f>
        <v>0</v>
      </c>
      <c r="W941" s="9" t="n">
        <f aca="false">+Outflows!W941+Fees!W941+'Ongoing Cash Flows'!W941+'Terminal Value'!W941</f>
        <v>0</v>
      </c>
      <c r="X941" s="9" t="n">
        <f aca="false">+Outflows!X941+Fees!X941+'Ongoing Cash Flows'!X941+'Terminal Value'!X941</f>
        <v>0</v>
      </c>
      <c r="Y941" s="9" t="n">
        <f aca="false">+Outflows!Y941+Fees!Y941+'Ongoing Cash Flows'!Y941+'Terminal Value'!Y941</f>
        <v>0</v>
      </c>
      <c r="Z941" s="9" t="n">
        <f aca="false">+Outflows!Z941+Fees!Z941+'Ongoing Cash Flows'!Z941+'Terminal Value'!Z941</f>
        <v>0</v>
      </c>
      <c r="AA941" s="9" t="n">
        <f aca="false">+Outflows!AA941+Fees!AA941+'Ongoing Cash Flows'!AA941+'Terminal Value'!AA941</f>
        <v>0</v>
      </c>
      <c r="AB941" s="9" t="n">
        <f aca="false">+Outflows!AB941+Fees!AB941+'Ongoing Cash Flows'!AB941+'Terminal Value'!AB941</f>
        <v>0</v>
      </c>
      <c r="AC941" s="9" t="n">
        <f aca="false">+Outflows!AC941+Fees!AC941+'Ongoing Cash Flows'!AC941+'Terminal Value'!AC941</f>
        <v>0</v>
      </c>
      <c r="AD941" s="9" t="n">
        <f aca="false">+Outflows!AD941+Fees!AD941+'Ongoing Cash Flows'!AD941+'Terminal Value'!AD941</f>
        <v>0</v>
      </c>
      <c r="AE941" s="9" t="n">
        <f aca="false">+Outflows!AE941+Fees!AE941+'Ongoing Cash Flows'!AE941+'Terminal Value'!AE941</f>
        <v>0</v>
      </c>
      <c r="AF941" s="9" t="n">
        <f aca="false">+Outflows!AF941+Fees!AF941+'Ongoing Cash Flows'!AF941+'Terminal Value'!AF941</f>
        <v>0</v>
      </c>
      <c r="AG941" s="9" t="n">
        <f aca="false">+Outflows!AG941+Fees!AG941+'Ongoing Cash Flows'!AG941+'Terminal Value'!AG941</f>
        <v>0</v>
      </c>
      <c r="AH941" s="9" t="n">
        <f aca="false">+Outflows!AH941+Fees!AH941+'Ongoing Cash Flows'!AH941+'Terminal Value'!AH941</f>
        <v>0</v>
      </c>
      <c r="AI941" s="9" t="n">
        <f aca="false">+Outflows!AI941+Fees!AI941+'Ongoing Cash Flows'!AI941+'Terminal Value'!AI941</f>
        <v>0</v>
      </c>
      <c r="AJ941" s="9" t="n">
        <f aca="false">+Outflows!AJ941+Fees!AJ941+'Ongoing Cash Flows'!AJ941+'Terminal Value'!AJ941</f>
        <v>0</v>
      </c>
      <c r="AK941" s="9"/>
      <c r="AL941" s="1"/>
      <c r="AM941" s="32"/>
      <c r="AN941" s="33" t="n">
        <f aca="false">IF(ISERROR(XIRR(B941:AJ941,IRRDates)),-1,XIRR(B941:AJ941,IRRDates))</f>
        <v>0.0474508098106424</v>
      </c>
      <c r="AO941" s="9" t="n">
        <f aca="false">SUMPRODUCT(B941:AJ941,PVRf)</f>
        <v>0</v>
      </c>
      <c r="AP941" s="9" t="n">
        <f aca="false">MIN(0,AO941-$AO$1004)^2</f>
        <v>0</v>
      </c>
      <c r="AQ941" s="9" t="n">
        <f aca="false">MAX(0,AO941-$AO$1004)^2</f>
        <v>0</v>
      </c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20"/>
      <c r="CM941" s="20"/>
      <c r="CN941" s="20"/>
      <c r="CO941" s="20"/>
      <c r="CP941" s="20"/>
    </row>
    <row r="942" customFormat="false" ht="11.25" hidden="false" customHeight="false" outlineLevel="0" collapsed="false">
      <c r="A942" s="1" t="n">
        <v>940</v>
      </c>
      <c r="B942" s="9" t="n">
        <f aca="false">+Outflows!B942+Fees!B942+'Ongoing Cash Flows'!B942+'Terminal Value'!B942</f>
        <v>-98387.7009572683</v>
      </c>
      <c r="C942" s="9" t="n">
        <f aca="false">+Outflows!C942+Fees!C942+'Ongoing Cash Flows'!C942+'Terminal Value'!C942</f>
        <v>14274.1466863396</v>
      </c>
      <c r="D942" s="9" t="n">
        <f aca="false">+Outflows!D942+Fees!D942+'Ongoing Cash Flows'!D942+'Terminal Value'!D942</f>
        <v>12326.0021252552</v>
      </c>
      <c r="E942" s="9" t="n">
        <f aca="false">+Outflows!E942+Fees!E942+'Ongoing Cash Flows'!E942+'Terminal Value'!E942</f>
        <v>10310.7928555082</v>
      </c>
      <c r="F942" s="9" t="n">
        <f aca="false">+Outflows!F942+Fees!F942+'Ongoing Cash Flows'!F942+'Terminal Value'!F942</f>
        <v>9891.66334277671</v>
      </c>
      <c r="G942" s="9" t="n">
        <f aca="false">+Outflows!G942+Fees!G942+'Ongoing Cash Flows'!G942+'Terminal Value'!G942</f>
        <v>9500.94001708526</v>
      </c>
      <c r="H942" s="9" t="n">
        <f aca="false">+Outflows!H942+Fees!H942+'Ongoing Cash Flows'!H942+'Terminal Value'!H942</f>
        <v>8594.6596762983</v>
      </c>
      <c r="I942" s="9" t="n">
        <f aca="false">+Outflows!I942+Fees!I942+'Ongoing Cash Flows'!I942+'Terminal Value'!I942</f>
        <v>8438.28153996598</v>
      </c>
      <c r="J942" s="9" t="n">
        <f aca="false">+Outflows!J942+Fees!J942+'Ongoing Cash Flows'!J942+'Terminal Value'!J942</f>
        <v>8425.84733743099</v>
      </c>
      <c r="K942" s="9" t="n">
        <f aca="false">+Outflows!K942+Fees!K942+'Ongoing Cash Flows'!K942+'Terminal Value'!K942</f>
        <v>8416.86542263317</v>
      </c>
      <c r="L942" s="9" t="n">
        <f aca="false">+Outflows!L942+Fees!L942+'Ongoing Cash Flows'!L942+'Terminal Value'!L942</f>
        <v>8417.91940255058</v>
      </c>
      <c r="M942" s="9" t="n">
        <f aca="false">+Outflows!M942+Fees!M942+'Ongoing Cash Flows'!M942+'Terminal Value'!M942</f>
        <v>8390.08678833035</v>
      </c>
      <c r="N942" s="9" t="n">
        <f aca="false">+Outflows!N942+Fees!N942+'Ongoing Cash Flows'!N942+'Terminal Value'!N942</f>
        <v>8372.26667001867</v>
      </c>
      <c r="O942" s="9" t="n">
        <f aca="false">+Outflows!O942+Fees!O942+'Ongoing Cash Flows'!O942+'Terminal Value'!O942</f>
        <v>8046.31647119848</v>
      </c>
      <c r="P942" s="9" t="n">
        <f aca="false">+Outflows!P942+Fees!P942+'Ongoing Cash Flows'!P942+'Terminal Value'!P942</f>
        <v>7938.28418449285</v>
      </c>
      <c r="Q942" s="9" t="n">
        <f aca="false">+Outflows!Q942+Fees!Q942+'Ongoing Cash Flows'!Q942+'Terminal Value'!Q942</f>
        <v>7909.90142637089</v>
      </c>
      <c r="R942" s="9" t="n">
        <f aca="false">+Outflows!R942+Fees!R942+'Ongoing Cash Flows'!R942+'Terminal Value'!R942</f>
        <v>1128.46757489948</v>
      </c>
      <c r="S942" s="9" t="n">
        <f aca="false">+Outflows!S942+Fees!S942+'Ongoing Cash Flows'!S942+'Terminal Value'!S942</f>
        <v>0</v>
      </c>
      <c r="T942" s="9" t="n">
        <f aca="false">+Outflows!T942+Fees!T942+'Ongoing Cash Flows'!T942+'Terminal Value'!T942</f>
        <v>0</v>
      </c>
      <c r="U942" s="9" t="n">
        <f aca="false">+Outflows!U942+Fees!U942+'Ongoing Cash Flows'!U942+'Terminal Value'!U942</f>
        <v>0</v>
      </c>
      <c r="V942" s="9" t="n">
        <f aca="false">+Outflows!V942+Fees!V942+'Ongoing Cash Flows'!V942+'Terminal Value'!V942</f>
        <v>0</v>
      </c>
      <c r="W942" s="9" t="n">
        <f aca="false">+Outflows!W942+Fees!W942+'Ongoing Cash Flows'!W942+'Terminal Value'!W942</f>
        <v>0</v>
      </c>
      <c r="X942" s="9" t="n">
        <f aca="false">+Outflows!X942+Fees!X942+'Ongoing Cash Flows'!X942+'Terminal Value'!X942</f>
        <v>0</v>
      </c>
      <c r="Y942" s="9" t="n">
        <f aca="false">+Outflows!Y942+Fees!Y942+'Ongoing Cash Flows'!Y942+'Terminal Value'!Y942</f>
        <v>0</v>
      </c>
      <c r="Z942" s="9" t="n">
        <f aca="false">+Outflows!Z942+Fees!Z942+'Ongoing Cash Flows'!Z942+'Terminal Value'!Z942</f>
        <v>0</v>
      </c>
      <c r="AA942" s="9" t="n">
        <f aca="false">+Outflows!AA942+Fees!AA942+'Ongoing Cash Flows'!AA942+'Terminal Value'!AA942</f>
        <v>0</v>
      </c>
      <c r="AB942" s="9" t="n">
        <f aca="false">+Outflows!AB942+Fees!AB942+'Ongoing Cash Flows'!AB942+'Terminal Value'!AB942</f>
        <v>0</v>
      </c>
      <c r="AC942" s="9" t="n">
        <f aca="false">+Outflows!AC942+Fees!AC942+'Ongoing Cash Flows'!AC942+'Terminal Value'!AC942</f>
        <v>0</v>
      </c>
      <c r="AD942" s="9" t="n">
        <f aca="false">+Outflows!AD942+Fees!AD942+'Ongoing Cash Flows'!AD942+'Terminal Value'!AD942</f>
        <v>0</v>
      </c>
      <c r="AE942" s="9" t="n">
        <f aca="false">+Outflows!AE942+Fees!AE942+'Ongoing Cash Flows'!AE942+'Terminal Value'!AE942</f>
        <v>0</v>
      </c>
      <c r="AF942" s="9" t="n">
        <f aca="false">+Outflows!AF942+Fees!AF942+'Ongoing Cash Flows'!AF942+'Terminal Value'!AF942</f>
        <v>0</v>
      </c>
      <c r="AG942" s="9" t="n">
        <f aca="false">+Outflows!AG942+Fees!AG942+'Ongoing Cash Flows'!AG942+'Terminal Value'!AG942</f>
        <v>0</v>
      </c>
      <c r="AH942" s="9" t="n">
        <f aca="false">+Outflows!AH942+Fees!AH942+'Ongoing Cash Flows'!AH942+'Terminal Value'!AH942</f>
        <v>0</v>
      </c>
      <c r="AI942" s="9" t="n">
        <f aca="false">+Outflows!AI942+Fees!AI942+'Ongoing Cash Flows'!AI942+'Terminal Value'!AI942</f>
        <v>0</v>
      </c>
      <c r="AJ942" s="9" t="n">
        <f aca="false">+Outflows!AJ942+Fees!AJ942+'Ongoing Cash Flows'!AJ942+'Terminal Value'!AJ942</f>
        <v>0</v>
      </c>
      <c r="AK942" s="9"/>
      <c r="AL942" s="1"/>
      <c r="AM942" s="32"/>
      <c r="AN942" s="33" t="n">
        <f aca="false">IF(ISERROR(XIRR(B942:AJ942,IRRDates)),-1,XIRR(B942:AJ942,IRRDates))</f>
        <v>0.0528429764528062</v>
      </c>
      <c r="AO942" s="9" t="n">
        <f aca="false">SUMPRODUCT(B942:AJ942,PVRf)</f>
        <v>0</v>
      </c>
      <c r="AP942" s="9" t="n">
        <f aca="false">MIN(0,AO942-$AO$1004)^2</f>
        <v>0</v>
      </c>
      <c r="AQ942" s="9" t="n">
        <f aca="false">MAX(0,AO942-$AO$1004)^2</f>
        <v>0</v>
      </c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20"/>
      <c r="CM942" s="20"/>
      <c r="CN942" s="20"/>
      <c r="CO942" s="20"/>
      <c r="CP942" s="20"/>
    </row>
    <row r="943" customFormat="false" ht="11.25" hidden="false" customHeight="false" outlineLevel="0" collapsed="false">
      <c r="A943" s="1" t="n">
        <v>941</v>
      </c>
      <c r="B943" s="9" t="n">
        <f aca="false">+Outflows!B943+Fees!B943+'Ongoing Cash Flows'!B943+'Terminal Value'!B943</f>
        <v>-100154.605196237</v>
      </c>
      <c r="C943" s="9" t="n">
        <f aca="false">+Outflows!C943+Fees!C943+'Ongoing Cash Flows'!C943+'Terminal Value'!C943</f>
        <v>14305.2628652539</v>
      </c>
      <c r="D943" s="9" t="n">
        <f aca="false">+Outflows!D943+Fees!D943+'Ongoing Cash Flows'!D943+'Terminal Value'!D943</f>
        <v>12330.619552158</v>
      </c>
      <c r="E943" s="9" t="n">
        <f aca="false">+Outflows!E943+Fees!E943+'Ongoing Cash Flows'!E943+'Terminal Value'!E943</f>
        <v>10309.6894117365</v>
      </c>
      <c r="F943" s="9" t="n">
        <f aca="false">+Outflows!F943+Fees!F943+'Ongoing Cash Flows'!F943+'Terminal Value'!F943</f>
        <v>9853.80507636362</v>
      </c>
      <c r="G943" s="9" t="n">
        <f aca="false">+Outflows!G943+Fees!G943+'Ongoing Cash Flows'!G943+'Terminal Value'!G943</f>
        <v>9568.33989973901</v>
      </c>
      <c r="H943" s="9" t="n">
        <f aca="false">+Outflows!H943+Fees!H943+'Ongoing Cash Flows'!H943+'Terminal Value'!H943</f>
        <v>8637.45805483161</v>
      </c>
      <c r="I943" s="9" t="n">
        <f aca="false">+Outflows!I943+Fees!I943+'Ongoing Cash Flows'!I943+'Terminal Value'!I943</f>
        <v>8478.81290968453</v>
      </c>
      <c r="J943" s="9" t="n">
        <f aca="false">+Outflows!J943+Fees!J943+'Ongoing Cash Flows'!J943+'Terminal Value'!J943</f>
        <v>8466.37870714954</v>
      </c>
      <c r="K943" s="9" t="n">
        <f aca="false">+Outflows!K943+Fees!K943+'Ongoing Cash Flows'!K943+'Terminal Value'!K943</f>
        <v>8457.46548958853</v>
      </c>
      <c r="L943" s="9" t="n">
        <f aca="false">+Outflows!L943+Fees!L943+'Ongoing Cash Flows'!L943+'Terminal Value'!L943</f>
        <v>8458.45077226913</v>
      </c>
      <c r="M943" s="9" t="n">
        <f aca="false">+Outflows!M943+Fees!M943+'Ongoing Cash Flows'!M943+'Terminal Value'!M943</f>
        <v>8430.68685528571</v>
      </c>
      <c r="N943" s="9" t="n">
        <f aca="false">+Outflows!N943+Fees!N943+'Ongoing Cash Flows'!N943+'Terminal Value'!N943</f>
        <v>8412.79803973722</v>
      </c>
      <c r="O943" s="9" t="n">
        <f aca="false">+Outflows!O943+Fees!O943+'Ongoing Cash Flows'!O943+'Terminal Value'!O943</f>
        <v>8086.91653815384</v>
      </c>
      <c r="P943" s="9" t="n">
        <f aca="false">+Outflows!P943+Fees!P943+'Ongoing Cash Flows'!P943+'Terminal Value'!P943</f>
        <v>7978.8155542114</v>
      </c>
      <c r="Q943" s="9" t="n">
        <f aca="false">+Outflows!Q943+Fees!Q943+'Ongoing Cash Flows'!Q943+'Terminal Value'!Q943</f>
        <v>7950.50149332625</v>
      </c>
      <c r="R943" s="9" t="n">
        <f aca="false">+Outflows!R943+Fees!R943+'Ongoing Cash Flows'!R943+'Terminal Value'!R943</f>
        <v>1148.73325975876</v>
      </c>
      <c r="S943" s="9" t="n">
        <f aca="false">+Outflows!S943+Fees!S943+'Ongoing Cash Flows'!S943+'Terminal Value'!S943</f>
        <v>0</v>
      </c>
      <c r="T943" s="9" t="n">
        <f aca="false">+Outflows!T943+Fees!T943+'Ongoing Cash Flows'!T943+'Terminal Value'!T943</f>
        <v>0</v>
      </c>
      <c r="U943" s="9" t="n">
        <f aca="false">+Outflows!U943+Fees!U943+'Ongoing Cash Flows'!U943+'Terminal Value'!U943</f>
        <v>0</v>
      </c>
      <c r="V943" s="9" t="n">
        <f aca="false">+Outflows!V943+Fees!V943+'Ongoing Cash Flows'!V943+'Terminal Value'!V943</f>
        <v>0</v>
      </c>
      <c r="W943" s="9" t="n">
        <f aca="false">+Outflows!W943+Fees!W943+'Ongoing Cash Flows'!W943+'Terminal Value'!W943</f>
        <v>0</v>
      </c>
      <c r="X943" s="9" t="n">
        <f aca="false">+Outflows!X943+Fees!X943+'Ongoing Cash Flows'!X943+'Terminal Value'!X943</f>
        <v>0</v>
      </c>
      <c r="Y943" s="9" t="n">
        <f aca="false">+Outflows!Y943+Fees!Y943+'Ongoing Cash Flows'!Y943+'Terminal Value'!Y943</f>
        <v>0</v>
      </c>
      <c r="Z943" s="9" t="n">
        <f aca="false">+Outflows!Z943+Fees!Z943+'Ongoing Cash Flows'!Z943+'Terminal Value'!Z943</f>
        <v>0</v>
      </c>
      <c r="AA943" s="9" t="n">
        <f aca="false">+Outflows!AA943+Fees!AA943+'Ongoing Cash Flows'!AA943+'Terminal Value'!AA943</f>
        <v>0</v>
      </c>
      <c r="AB943" s="9" t="n">
        <f aca="false">+Outflows!AB943+Fees!AB943+'Ongoing Cash Flows'!AB943+'Terminal Value'!AB943</f>
        <v>0</v>
      </c>
      <c r="AC943" s="9" t="n">
        <f aca="false">+Outflows!AC943+Fees!AC943+'Ongoing Cash Flows'!AC943+'Terminal Value'!AC943</f>
        <v>0</v>
      </c>
      <c r="AD943" s="9" t="n">
        <f aca="false">+Outflows!AD943+Fees!AD943+'Ongoing Cash Flows'!AD943+'Terminal Value'!AD943</f>
        <v>0</v>
      </c>
      <c r="AE943" s="9" t="n">
        <f aca="false">+Outflows!AE943+Fees!AE943+'Ongoing Cash Flows'!AE943+'Terminal Value'!AE943</f>
        <v>0</v>
      </c>
      <c r="AF943" s="9" t="n">
        <f aca="false">+Outflows!AF943+Fees!AF943+'Ongoing Cash Flows'!AF943+'Terminal Value'!AF943</f>
        <v>0</v>
      </c>
      <c r="AG943" s="9" t="n">
        <f aca="false">+Outflows!AG943+Fees!AG943+'Ongoing Cash Flows'!AG943+'Terminal Value'!AG943</f>
        <v>0</v>
      </c>
      <c r="AH943" s="9" t="n">
        <f aca="false">+Outflows!AH943+Fees!AH943+'Ongoing Cash Flows'!AH943+'Terminal Value'!AH943</f>
        <v>0</v>
      </c>
      <c r="AI943" s="9" t="n">
        <f aca="false">+Outflows!AI943+Fees!AI943+'Ongoing Cash Flows'!AI943+'Terminal Value'!AI943</f>
        <v>0</v>
      </c>
      <c r="AJ943" s="9" t="n">
        <f aca="false">+Outflows!AJ943+Fees!AJ943+'Ongoing Cash Flows'!AJ943+'Terminal Value'!AJ943</f>
        <v>0</v>
      </c>
      <c r="AK943" s="9"/>
      <c r="AL943" s="1"/>
      <c r="AM943" s="32"/>
      <c r="AN943" s="33" t="n">
        <f aca="false">IF(ISERROR(XIRR(B943:AJ943,IRRDates)),-1,XIRR(B943:AJ943,IRRDates))</f>
        <v>0.05043629336621</v>
      </c>
      <c r="AO943" s="9" t="n">
        <f aca="false">SUMPRODUCT(B943:AJ943,PVRf)</f>
        <v>0</v>
      </c>
      <c r="AP943" s="9" t="n">
        <f aca="false">MIN(0,AO943-$AO$1004)^2</f>
        <v>0</v>
      </c>
      <c r="AQ943" s="9" t="n">
        <f aca="false">MAX(0,AO943-$AO$1004)^2</f>
        <v>0</v>
      </c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20"/>
      <c r="CM943" s="20"/>
      <c r="CN943" s="20"/>
      <c r="CO943" s="20"/>
      <c r="CP943" s="20"/>
    </row>
    <row r="944" customFormat="false" ht="11.25" hidden="false" customHeight="false" outlineLevel="0" collapsed="false">
      <c r="A944" s="1" t="n">
        <v>942</v>
      </c>
      <c r="B944" s="9" t="n">
        <f aca="false">+Outflows!B944+Fees!B944+'Ongoing Cash Flows'!B944+'Terminal Value'!B944</f>
        <v>-89656.8357122116</v>
      </c>
      <c r="C944" s="9" t="n">
        <f aca="false">+Outflows!C944+Fees!C944+'Ongoing Cash Flows'!C944+'Terminal Value'!C944</f>
        <v>14124.8855379566</v>
      </c>
      <c r="D944" s="9" t="n">
        <f aca="false">+Outflows!D944+Fees!D944+'Ongoing Cash Flows'!D944+'Terminal Value'!D944</f>
        <v>11891.3991565923</v>
      </c>
      <c r="E944" s="9" t="n">
        <f aca="false">+Outflows!E944+Fees!E944+'Ongoing Cash Flows'!E944+'Terminal Value'!E944</f>
        <v>9910.9366896214</v>
      </c>
      <c r="F944" s="9" t="n">
        <f aca="false">+Outflows!F944+Fees!F944+'Ongoing Cash Flows'!F944+'Terminal Value'!F944</f>
        <v>9613.60580901901</v>
      </c>
      <c r="G944" s="9" t="n">
        <f aca="false">+Outflows!G944+Fees!G944+'Ongoing Cash Flows'!G944+'Terminal Value'!G944</f>
        <v>9203.29657012062</v>
      </c>
      <c r="H944" s="9" t="n">
        <f aca="false">+Outflows!H944+Fees!H944+'Ongoing Cash Flows'!H944+'Terminal Value'!H944</f>
        <v>8383.17856292488</v>
      </c>
      <c r="I944" s="9" t="n">
        <f aca="false">+Outflows!I944+Fees!I944+'Ongoing Cash Flows'!I944+'Terminal Value'!I944</f>
        <v>8238.00247593657</v>
      </c>
      <c r="J944" s="9" t="n">
        <f aca="false">+Outflows!J944+Fees!J944+'Ongoing Cash Flows'!J944+'Terminal Value'!J944</f>
        <v>8225.56827340158</v>
      </c>
      <c r="K944" s="9" t="n">
        <f aca="false">+Outflows!K944+Fees!K944+'Ongoing Cash Flows'!K944+'Terminal Value'!K944</f>
        <v>8216.24690256303</v>
      </c>
      <c r="L944" s="9" t="n">
        <f aca="false">+Outflows!L944+Fees!L944+'Ongoing Cash Flows'!L944+'Terminal Value'!L944</f>
        <v>8217.64033852117</v>
      </c>
      <c r="M944" s="9" t="n">
        <f aca="false">+Outflows!M944+Fees!M944+'Ongoing Cash Flows'!M944+'Terminal Value'!M944</f>
        <v>8189.46826826021</v>
      </c>
      <c r="N944" s="9" t="n">
        <f aca="false">+Outflows!N944+Fees!N944+'Ongoing Cash Flows'!N944+'Terminal Value'!N944</f>
        <v>8171.98760598927</v>
      </c>
      <c r="O944" s="9" t="n">
        <f aca="false">+Outflows!O944+Fees!O944+'Ongoing Cash Flows'!O944+'Terminal Value'!O944</f>
        <v>7845.69795112835</v>
      </c>
      <c r="P944" s="9" t="n">
        <f aca="false">+Outflows!P944+Fees!P944+'Ongoing Cash Flows'!P944+'Terminal Value'!P944</f>
        <v>7738.00512046345</v>
      </c>
      <c r="Q944" s="9" t="n">
        <f aca="false">+Outflows!Q944+Fees!Q944+'Ongoing Cash Flows'!Q944+'Terminal Value'!Q944</f>
        <v>7709.28290630075</v>
      </c>
      <c r="R944" s="9" t="n">
        <f aca="false">+Outflows!R944+Fees!R944+'Ongoing Cash Flows'!R944+'Terminal Value'!R944</f>
        <v>1028.32804288478</v>
      </c>
      <c r="S944" s="9" t="n">
        <f aca="false">+Outflows!S944+Fees!S944+'Ongoing Cash Flows'!S944+'Terminal Value'!S944</f>
        <v>0</v>
      </c>
      <c r="T944" s="9" t="n">
        <f aca="false">+Outflows!T944+Fees!T944+'Ongoing Cash Flows'!T944+'Terminal Value'!T944</f>
        <v>0</v>
      </c>
      <c r="U944" s="9" t="n">
        <f aca="false">+Outflows!U944+Fees!U944+'Ongoing Cash Flows'!U944+'Terminal Value'!U944</f>
        <v>0</v>
      </c>
      <c r="V944" s="9" t="n">
        <f aca="false">+Outflows!V944+Fees!V944+'Ongoing Cash Flows'!V944+'Terminal Value'!V944</f>
        <v>0</v>
      </c>
      <c r="W944" s="9" t="n">
        <f aca="false">+Outflows!W944+Fees!W944+'Ongoing Cash Flows'!W944+'Terminal Value'!W944</f>
        <v>0</v>
      </c>
      <c r="X944" s="9" t="n">
        <f aca="false">+Outflows!X944+Fees!X944+'Ongoing Cash Flows'!X944+'Terminal Value'!X944</f>
        <v>0</v>
      </c>
      <c r="Y944" s="9" t="n">
        <f aca="false">+Outflows!Y944+Fees!Y944+'Ongoing Cash Flows'!Y944+'Terminal Value'!Y944</f>
        <v>0</v>
      </c>
      <c r="Z944" s="9" t="n">
        <f aca="false">+Outflows!Z944+Fees!Z944+'Ongoing Cash Flows'!Z944+'Terminal Value'!Z944</f>
        <v>0</v>
      </c>
      <c r="AA944" s="9" t="n">
        <f aca="false">+Outflows!AA944+Fees!AA944+'Ongoing Cash Flows'!AA944+'Terminal Value'!AA944</f>
        <v>0</v>
      </c>
      <c r="AB944" s="9" t="n">
        <f aca="false">+Outflows!AB944+Fees!AB944+'Ongoing Cash Flows'!AB944+'Terminal Value'!AB944</f>
        <v>0</v>
      </c>
      <c r="AC944" s="9" t="n">
        <f aca="false">+Outflows!AC944+Fees!AC944+'Ongoing Cash Flows'!AC944+'Terminal Value'!AC944</f>
        <v>0</v>
      </c>
      <c r="AD944" s="9" t="n">
        <f aca="false">+Outflows!AD944+Fees!AD944+'Ongoing Cash Flows'!AD944+'Terminal Value'!AD944</f>
        <v>0</v>
      </c>
      <c r="AE944" s="9" t="n">
        <f aca="false">+Outflows!AE944+Fees!AE944+'Ongoing Cash Flows'!AE944+'Terminal Value'!AE944</f>
        <v>0</v>
      </c>
      <c r="AF944" s="9" t="n">
        <f aca="false">+Outflows!AF944+Fees!AF944+'Ongoing Cash Flows'!AF944+'Terminal Value'!AF944</f>
        <v>0</v>
      </c>
      <c r="AG944" s="9" t="n">
        <f aca="false">+Outflows!AG944+Fees!AG944+'Ongoing Cash Flows'!AG944+'Terminal Value'!AG944</f>
        <v>0</v>
      </c>
      <c r="AH944" s="9" t="n">
        <f aca="false">+Outflows!AH944+Fees!AH944+'Ongoing Cash Flows'!AH944+'Terminal Value'!AH944</f>
        <v>0</v>
      </c>
      <c r="AI944" s="9" t="n">
        <f aca="false">+Outflows!AI944+Fees!AI944+'Ongoing Cash Flows'!AI944+'Terminal Value'!AI944</f>
        <v>0</v>
      </c>
      <c r="AJ944" s="9" t="n">
        <f aca="false">+Outflows!AJ944+Fees!AJ944+'Ongoing Cash Flows'!AJ944+'Terminal Value'!AJ944</f>
        <v>0</v>
      </c>
      <c r="AK944" s="9"/>
      <c r="AL944" s="1"/>
      <c r="AM944" s="32"/>
      <c r="AN944" s="33" t="n">
        <f aca="false">IF(ISERROR(XIRR(B944:AJ944,IRRDates)),-1,XIRR(B944:AJ944,IRRDates))</f>
        <v>0.0640151290948358</v>
      </c>
      <c r="AO944" s="9" t="n">
        <f aca="false">SUMPRODUCT(B944:AJ944,PVRf)</f>
        <v>0</v>
      </c>
      <c r="AP944" s="9" t="n">
        <f aca="false">MIN(0,AO944-$AO$1004)^2</f>
        <v>0</v>
      </c>
      <c r="AQ944" s="9" t="n">
        <f aca="false">MAX(0,AO944-$AO$1004)^2</f>
        <v>0</v>
      </c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20"/>
      <c r="CM944" s="20"/>
      <c r="CN944" s="20"/>
      <c r="CO944" s="20"/>
      <c r="CP944" s="20"/>
    </row>
    <row r="945" customFormat="false" ht="11.25" hidden="false" customHeight="false" outlineLevel="0" collapsed="false">
      <c r="A945" s="1" t="n">
        <v>943</v>
      </c>
      <c r="B945" s="9" t="n">
        <f aca="false">+Outflows!B945+Fees!B945+'Ongoing Cash Flows'!B945+'Terminal Value'!B945</f>
        <v>-86418.3064208731</v>
      </c>
      <c r="C945" s="9" t="n">
        <f aca="false">+Outflows!C945+Fees!C945+'Ongoing Cash Flows'!C945+'Terminal Value'!C945</f>
        <v>14037.0932965048</v>
      </c>
      <c r="D945" s="9" t="n">
        <f aca="false">+Outflows!D945+Fees!D945+'Ongoing Cash Flows'!D945+'Terminal Value'!D945</f>
        <v>11804.8367276678</v>
      </c>
      <c r="E945" s="9" t="n">
        <f aca="false">+Outflows!E945+Fees!E945+'Ongoing Cash Flows'!E945+'Terminal Value'!E945</f>
        <v>9818.79711225464</v>
      </c>
      <c r="F945" s="9" t="n">
        <f aca="false">+Outflows!F945+Fees!F945+'Ongoing Cash Flows'!F945+'Terminal Value'!F945</f>
        <v>9460.33887069738</v>
      </c>
      <c r="G945" s="9" t="n">
        <f aca="false">+Outflows!G945+Fees!G945+'Ongoing Cash Flows'!G945+'Terminal Value'!G945</f>
        <v>9210.41081557212</v>
      </c>
      <c r="H945" s="9" t="n">
        <f aca="false">+Outflows!H945+Fees!H945+'Ongoing Cash Flows'!H945+'Terminal Value'!H945</f>
        <v>8304.73412918305</v>
      </c>
      <c r="I945" s="9" t="n">
        <f aca="false">+Outflows!I945+Fees!I945+'Ongoing Cash Flows'!I945+'Terminal Value'!I945</f>
        <v>8163.7132048167</v>
      </c>
      <c r="J945" s="9" t="n">
        <f aca="false">+Outflows!J945+Fees!J945+'Ongoing Cash Flows'!J945+'Terminal Value'!J945</f>
        <v>8151.27900228171</v>
      </c>
      <c r="K945" s="9" t="n">
        <f aca="false">+Outflows!K945+Fees!K945+'Ongoing Cash Flows'!K945+'Terminal Value'!K945</f>
        <v>8141.83171742432</v>
      </c>
      <c r="L945" s="9" t="n">
        <f aca="false">+Outflows!L945+Fees!L945+'Ongoing Cash Flows'!L945+'Terminal Value'!L945</f>
        <v>8143.3510674013</v>
      </c>
      <c r="M945" s="9" t="n">
        <f aca="false">+Outflows!M945+Fees!M945+'Ongoing Cash Flows'!M945+'Terminal Value'!M945</f>
        <v>8115.05308312149</v>
      </c>
      <c r="N945" s="9" t="n">
        <f aca="false">+Outflows!N945+Fees!N945+'Ongoing Cash Flows'!N945+'Terminal Value'!N945</f>
        <v>8097.69833486939</v>
      </c>
      <c r="O945" s="9" t="n">
        <f aca="false">+Outflows!O945+Fees!O945+'Ongoing Cash Flows'!O945+'Terminal Value'!O945</f>
        <v>7771.28276598963</v>
      </c>
      <c r="P945" s="9" t="n">
        <f aca="false">+Outflows!P945+Fees!P945+'Ongoing Cash Flows'!P945+'Terminal Value'!P945</f>
        <v>7663.71584934357</v>
      </c>
      <c r="Q945" s="9" t="n">
        <f aca="false">+Outflows!Q945+Fees!Q945+'Ongoing Cash Flows'!Q945+'Terminal Value'!Q945</f>
        <v>7634.86772116203</v>
      </c>
      <c r="R945" s="9" t="n">
        <f aca="false">+Outflows!R945+Fees!R945+'Ongoing Cash Flows'!R945+'Terminal Value'!R945</f>
        <v>991.183407324846</v>
      </c>
      <c r="S945" s="9" t="n">
        <f aca="false">+Outflows!S945+Fees!S945+'Ongoing Cash Flows'!S945+'Terminal Value'!S945</f>
        <v>0</v>
      </c>
      <c r="T945" s="9" t="n">
        <f aca="false">+Outflows!T945+Fees!T945+'Ongoing Cash Flows'!T945+'Terminal Value'!T945</f>
        <v>0</v>
      </c>
      <c r="U945" s="9" t="n">
        <f aca="false">+Outflows!U945+Fees!U945+'Ongoing Cash Flows'!U945+'Terminal Value'!U945</f>
        <v>0</v>
      </c>
      <c r="V945" s="9" t="n">
        <f aca="false">+Outflows!V945+Fees!V945+'Ongoing Cash Flows'!V945+'Terminal Value'!V945</f>
        <v>0</v>
      </c>
      <c r="W945" s="9" t="n">
        <f aca="false">+Outflows!W945+Fees!W945+'Ongoing Cash Flows'!W945+'Terminal Value'!W945</f>
        <v>0</v>
      </c>
      <c r="X945" s="9" t="n">
        <f aca="false">+Outflows!X945+Fees!X945+'Ongoing Cash Flows'!X945+'Terminal Value'!X945</f>
        <v>0</v>
      </c>
      <c r="Y945" s="9" t="n">
        <f aca="false">+Outflows!Y945+Fees!Y945+'Ongoing Cash Flows'!Y945+'Terminal Value'!Y945</f>
        <v>0</v>
      </c>
      <c r="Z945" s="9" t="n">
        <f aca="false">+Outflows!Z945+Fees!Z945+'Ongoing Cash Flows'!Z945+'Terminal Value'!Z945</f>
        <v>0</v>
      </c>
      <c r="AA945" s="9" t="n">
        <f aca="false">+Outflows!AA945+Fees!AA945+'Ongoing Cash Flows'!AA945+'Terminal Value'!AA945</f>
        <v>0</v>
      </c>
      <c r="AB945" s="9" t="n">
        <f aca="false">+Outflows!AB945+Fees!AB945+'Ongoing Cash Flows'!AB945+'Terminal Value'!AB945</f>
        <v>0</v>
      </c>
      <c r="AC945" s="9" t="n">
        <f aca="false">+Outflows!AC945+Fees!AC945+'Ongoing Cash Flows'!AC945+'Terminal Value'!AC945</f>
        <v>0</v>
      </c>
      <c r="AD945" s="9" t="n">
        <f aca="false">+Outflows!AD945+Fees!AD945+'Ongoing Cash Flows'!AD945+'Terminal Value'!AD945</f>
        <v>0</v>
      </c>
      <c r="AE945" s="9" t="n">
        <f aca="false">+Outflows!AE945+Fees!AE945+'Ongoing Cash Flows'!AE945+'Terminal Value'!AE945</f>
        <v>0</v>
      </c>
      <c r="AF945" s="9" t="n">
        <f aca="false">+Outflows!AF945+Fees!AF945+'Ongoing Cash Flows'!AF945+'Terminal Value'!AF945</f>
        <v>0</v>
      </c>
      <c r="AG945" s="9" t="n">
        <f aca="false">+Outflows!AG945+Fees!AG945+'Ongoing Cash Flows'!AG945+'Terminal Value'!AG945</f>
        <v>0</v>
      </c>
      <c r="AH945" s="9" t="n">
        <f aca="false">+Outflows!AH945+Fees!AH945+'Ongoing Cash Flows'!AH945+'Terminal Value'!AH945</f>
        <v>0</v>
      </c>
      <c r="AI945" s="9" t="n">
        <f aca="false">+Outflows!AI945+Fees!AI945+'Ongoing Cash Flows'!AI945+'Terminal Value'!AI945</f>
        <v>0</v>
      </c>
      <c r="AJ945" s="9" t="n">
        <f aca="false">+Outflows!AJ945+Fees!AJ945+'Ongoing Cash Flows'!AJ945+'Terminal Value'!AJ945</f>
        <v>0</v>
      </c>
      <c r="AK945" s="9"/>
      <c r="AL945" s="1"/>
      <c r="AM945" s="32"/>
      <c r="AN945" s="33" t="n">
        <f aca="false">IF(ISERROR(XIRR(B945:AJ945,IRRDates)),-1,XIRR(B945:AJ945,IRRDates))</f>
        <v>0.0689130855373103</v>
      </c>
      <c r="AO945" s="9" t="n">
        <f aca="false">SUMPRODUCT(B945:AJ945,PVRf)</f>
        <v>0</v>
      </c>
      <c r="AP945" s="9" t="n">
        <f aca="false">MIN(0,AO945-$AO$1004)^2</f>
        <v>0</v>
      </c>
      <c r="AQ945" s="9" t="n">
        <f aca="false">MAX(0,AO945-$AO$1004)^2</f>
        <v>0</v>
      </c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20"/>
      <c r="CM945" s="20"/>
      <c r="CN945" s="20"/>
      <c r="CO945" s="20"/>
      <c r="CP945" s="20"/>
    </row>
    <row r="946" customFormat="false" ht="11.25" hidden="false" customHeight="false" outlineLevel="0" collapsed="false">
      <c r="A946" s="1" t="n">
        <v>944</v>
      </c>
      <c r="B946" s="9" t="n">
        <f aca="false">+Outflows!B946+Fees!B946+'Ongoing Cash Flows'!B946+'Terminal Value'!B946</f>
        <v>-94801.3635604556</v>
      </c>
      <c r="C946" s="9" t="n">
        <f aca="false">+Outflows!C946+Fees!C946+'Ongoing Cash Flows'!C946+'Terminal Value'!C946</f>
        <v>14153.345313684</v>
      </c>
      <c r="D946" s="9" t="n">
        <f aca="false">+Outflows!D946+Fees!D946+'Ongoing Cash Flows'!D946+'Terminal Value'!D946</f>
        <v>12206.907183212</v>
      </c>
      <c r="E946" s="9" t="n">
        <f aca="false">+Outflows!E946+Fees!E946+'Ongoing Cash Flows'!E946+'Terminal Value'!E946</f>
        <v>10241.6759327217</v>
      </c>
      <c r="F946" s="9" t="n">
        <f aca="false">+Outflows!F946+Fees!F946+'Ongoing Cash Flows'!F946+'Terminal Value'!F946</f>
        <v>9719.83587322032</v>
      </c>
      <c r="G946" s="9" t="n">
        <f aca="false">+Outflows!G946+Fees!G946+'Ongoing Cash Flows'!G946+'Terminal Value'!G946</f>
        <v>9464.33513222057</v>
      </c>
      <c r="H946" s="9" t="n">
        <f aca="false">+Outflows!H946+Fees!H946+'Ongoing Cash Flows'!H946+'Terminal Value'!H946</f>
        <v>8507.79055115173</v>
      </c>
      <c r="I946" s="9" t="n">
        <f aca="false">+Outflows!I946+Fees!I946+'Ongoing Cash Flows'!I946+'Terminal Value'!I946</f>
        <v>8356.01382915301</v>
      </c>
      <c r="J946" s="9" t="n">
        <f aca="false">+Outflows!J946+Fees!J946+'Ongoing Cash Flows'!J946+'Terminal Value'!J946</f>
        <v>8343.57962661802</v>
      </c>
      <c r="K946" s="9" t="n">
        <f aca="false">+Outflows!K946+Fees!K946+'Ongoing Cash Flows'!K946+'Terminal Value'!K946</f>
        <v>8334.45827502221</v>
      </c>
      <c r="L946" s="9" t="n">
        <f aca="false">+Outflows!L946+Fees!L946+'Ongoing Cash Flows'!L946+'Terminal Value'!L946</f>
        <v>8335.65169173761</v>
      </c>
      <c r="M946" s="9" t="n">
        <f aca="false">+Outflows!M946+Fees!M946+'Ongoing Cash Flows'!M946+'Terminal Value'!M946</f>
        <v>8307.67964071939</v>
      </c>
      <c r="N946" s="9" t="n">
        <f aca="false">+Outflows!N946+Fees!N946+'Ongoing Cash Flows'!N946+'Terminal Value'!N946</f>
        <v>8289.99895920571</v>
      </c>
      <c r="O946" s="9" t="n">
        <f aca="false">+Outflows!O946+Fees!O946+'Ongoing Cash Flows'!O946+'Terminal Value'!O946</f>
        <v>7963.90932358753</v>
      </c>
      <c r="P946" s="9" t="n">
        <f aca="false">+Outflows!P946+Fees!P946+'Ongoing Cash Flows'!P946+'Terminal Value'!P946</f>
        <v>7856.01647367988</v>
      </c>
      <c r="Q946" s="9" t="n">
        <f aca="false">+Outflows!Q946+Fees!Q946+'Ongoing Cash Flows'!Q946+'Terminal Value'!Q946</f>
        <v>7827.49427875993</v>
      </c>
      <c r="R946" s="9" t="n">
        <f aca="false">+Outflows!R946+Fees!R946+'Ongoing Cash Flows'!R946+'Terminal Value'!R946</f>
        <v>1087.333719493</v>
      </c>
      <c r="S946" s="9" t="n">
        <f aca="false">+Outflows!S946+Fees!S946+'Ongoing Cash Flows'!S946+'Terminal Value'!S946</f>
        <v>0</v>
      </c>
      <c r="T946" s="9" t="n">
        <f aca="false">+Outflows!T946+Fees!T946+'Ongoing Cash Flows'!T946+'Terminal Value'!T946</f>
        <v>0</v>
      </c>
      <c r="U946" s="9" t="n">
        <f aca="false">+Outflows!U946+Fees!U946+'Ongoing Cash Flows'!U946+'Terminal Value'!U946</f>
        <v>0</v>
      </c>
      <c r="V946" s="9" t="n">
        <f aca="false">+Outflows!V946+Fees!V946+'Ongoing Cash Flows'!V946+'Terminal Value'!V946</f>
        <v>0</v>
      </c>
      <c r="W946" s="9" t="n">
        <f aca="false">+Outflows!W946+Fees!W946+'Ongoing Cash Flows'!W946+'Terminal Value'!W946</f>
        <v>0</v>
      </c>
      <c r="X946" s="9" t="n">
        <f aca="false">+Outflows!X946+Fees!X946+'Ongoing Cash Flows'!X946+'Terminal Value'!X946</f>
        <v>0</v>
      </c>
      <c r="Y946" s="9" t="n">
        <f aca="false">+Outflows!Y946+Fees!Y946+'Ongoing Cash Flows'!Y946+'Terminal Value'!Y946</f>
        <v>0</v>
      </c>
      <c r="Z946" s="9" t="n">
        <f aca="false">+Outflows!Z946+Fees!Z946+'Ongoing Cash Flows'!Z946+'Terminal Value'!Z946</f>
        <v>0</v>
      </c>
      <c r="AA946" s="9" t="n">
        <f aca="false">+Outflows!AA946+Fees!AA946+'Ongoing Cash Flows'!AA946+'Terminal Value'!AA946</f>
        <v>0</v>
      </c>
      <c r="AB946" s="9" t="n">
        <f aca="false">+Outflows!AB946+Fees!AB946+'Ongoing Cash Flows'!AB946+'Terminal Value'!AB946</f>
        <v>0</v>
      </c>
      <c r="AC946" s="9" t="n">
        <f aca="false">+Outflows!AC946+Fees!AC946+'Ongoing Cash Flows'!AC946+'Terminal Value'!AC946</f>
        <v>0</v>
      </c>
      <c r="AD946" s="9" t="n">
        <f aca="false">+Outflows!AD946+Fees!AD946+'Ongoing Cash Flows'!AD946+'Terminal Value'!AD946</f>
        <v>0</v>
      </c>
      <c r="AE946" s="9" t="n">
        <f aca="false">+Outflows!AE946+Fees!AE946+'Ongoing Cash Flows'!AE946+'Terminal Value'!AE946</f>
        <v>0</v>
      </c>
      <c r="AF946" s="9" t="n">
        <f aca="false">+Outflows!AF946+Fees!AF946+'Ongoing Cash Flows'!AF946+'Terminal Value'!AF946</f>
        <v>0</v>
      </c>
      <c r="AG946" s="9" t="n">
        <f aca="false">+Outflows!AG946+Fees!AG946+'Ongoing Cash Flows'!AG946+'Terminal Value'!AG946</f>
        <v>0</v>
      </c>
      <c r="AH946" s="9" t="n">
        <f aca="false">+Outflows!AH946+Fees!AH946+'Ongoing Cash Flows'!AH946+'Terminal Value'!AH946</f>
        <v>0</v>
      </c>
      <c r="AI946" s="9" t="n">
        <f aca="false">+Outflows!AI946+Fees!AI946+'Ongoing Cash Flows'!AI946+'Terminal Value'!AI946</f>
        <v>0</v>
      </c>
      <c r="AJ946" s="9" t="n">
        <f aca="false">+Outflows!AJ946+Fees!AJ946+'Ongoing Cash Flows'!AJ946+'Terminal Value'!AJ946</f>
        <v>0</v>
      </c>
      <c r="AK946" s="9"/>
      <c r="AL946" s="1"/>
      <c r="AM946" s="32"/>
      <c r="AN946" s="33" t="n">
        <f aca="false">IF(ISERROR(XIRR(B946:AJ946,IRRDates)),-1,XIRR(B946:AJ946,IRRDates))</f>
        <v>0.0573845051017747</v>
      </c>
      <c r="AO946" s="9" t="n">
        <f aca="false">SUMPRODUCT(B946:AJ946,PVRf)</f>
        <v>0</v>
      </c>
      <c r="AP946" s="9" t="n">
        <f aca="false">MIN(0,AO946-$AO$1004)^2</f>
        <v>0</v>
      </c>
      <c r="AQ946" s="9" t="n">
        <f aca="false">MAX(0,AO946-$AO$1004)^2</f>
        <v>0</v>
      </c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20"/>
      <c r="CM946" s="20"/>
      <c r="CN946" s="20"/>
      <c r="CO946" s="20"/>
      <c r="CP946" s="20"/>
    </row>
    <row r="947" customFormat="false" ht="11.25" hidden="false" customHeight="false" outlineLevel="0" collapsed="false">
      <c r="A947" s="1" t="n">
        <v>945</v>
      </c>
      <c r="B947" s="9" t="n">
        <f aca="false">+Outflows!B947+Fees!B947+'Ongoing Cash Flows'!B947+'Terminal Value'!B947</f>
        <v>-97973.1534642322</v>
      </c>
      <c r="C947" s="9" t="n">
        <f aca="false">+Outflows!C947+Fees!C947+'Ongoing Cash Flows'!C947+'Terminal Value'!C947</f>
        <v>14242.6545333316</v>
      </c>
      <c r="D947" s="9" t="n">
        <f aca="false">+Outflows!D947+Fees!D947+'Ongoing Cash Flows'!D947+'Terminal Value'!D947</f>
        <v>12278.6067725361</v>
      </c>
      <c r="E947" s="9" t="n">
        <f aca="false">+Outflows!E947+Fees!E947+'Ongoing Cash Flows'!E947+'Terminal Value'!E947</f>
        <v>10153.6570543071</v>
      </c>
      <c r="F947" s="9" t="n">
        <f aca="false">+Outflows!F947+Fees!F947+'Ongoing Cash Flows'!F947+'Terminal Value'!F947</f>
        <v>9638.51976552668</v>
      </c>
      <c r="G947" s="9" t="n">
        <f aca="false">+Outflows!G947+Fees!G947+'Ongoing Cash Flows'!G947+'Terminal Value'!G947</f>
        <v>9532.07868568435</v>
      </c>
      <c r="H947" s="9" t="n">
        <f aca="false">+Outflows!H947+Fees!H947+'Ongoing Cash Flows'!H947+'Terminal Value'!H947</f>
        <v>8584.61840743058</v>
      </c>
      <c r="I947" s="9" t="n">
        <f aca="false">+Outflows!I947+Fees!I947+'Ongoing Cash Flows'!I947+'Terminal Value'!I947</f>
        <v>8428.77215211373</v>
      </c>
      <c r="J947" s="9" t="n">
        <f aca="false">+Outflows!J947+Fees!J947+'Ongoing Cash Flows'!J947+'Terminal Value'!J947</f>
        <v>8416.33794957873</v>
      </c>
      <c r="K947" s="9" t="n">
        <f aca="false">+Outflows!K947+Fees!K947+'Ongoing Cash Flows'!K947+'Terminal Value'!K947</f>
        <v>8407.33991717438</v>
      </c>
      <c r="L947" s="9" t="n">
        <f aca="false">+Outflows!L947+Fees!L947+'Ongoing Cash Flows'!L947+'Terminal Value'!L947</f>
        <v>8408.41001469832</v>
      </c>
      <c r="M947" s="9" t="n">
        <f aca="false">+Outflows!M947+Fees!M947+'Ongoing Cash Flows'!M947+'Terminal Value'!M947</f>
        <v>8380.56128287156</v>
      </c>
      <c r="N947" s="9" t="n">
        <f aca="false">+Outflows!N947+Fees!N947+'Ongoing Cash Flows'!N947+'Terminal Value'!N947</f>
        <v>8362.75728216642</v>
      </c>
      <c r="O947" s="9" t="n">
        <f aca="false">+Outflows!O947+Fees!O947+'Ongoing Cash Flows'!O947+'Terminal Value'!O947</f>
        <v>8036.7909657397</v>
      </c>
      <c r="P947" s="9" t="n">
        <f aca="false">+Outflows!P947+Fees!P947+'Ongoing Cash Flows'!P947+'Terminal Value'!P947</f>
        <v>7928.7747966406</v>
      </c>
      <c r="Q947" s="9" t="n">
        <f aca="false">+Outflows!Q947+Fees!Q947+'Ongoing Cash Flows'!Q947+'Terminal Value'!Q947</f>
        <v>7900.3759209121</v>
      </c>
      <c r="R947" s="9" t="n">
        <f aca="false">+Outflows!R947+Fees!R947+'Ongoing Cash Flows'!R947+'Terminal Value'!R947</f>
        <v>1123.71288097336</v>
      </c>
      <c r="S947" s="9" t="n">
        <f aca="false">+Outflows!S947+Fees!S947+'Ongoing Cash Flows'!S947+'Terminal Value'!S947</f>
        <v>0</v>
      </c>
      <c r="T947" s="9" t="n">
        <f aca="false">+Outflows!T947+Fees!T947+'Ongoing Cash Flows'!T947+'Terminal Value'!T947</f>
        <v>0</v>
      </c>
      <c r="U947" s="9" t="n">
        <f aca="false">+Outflows!U947+Fees!U947+'Ongoing Cash Flows'!U947+'Terminal Value'!U947</f>
        <v>0</v>
      </c>
      <c r="V947" s="9" t="n">
        <f aca="false">+Outflows!V947+Fees!V947+'Ongoing Cash Flows'!V947+'Terminal Value'!V947</f>
        <v>0</v>
      </c>
      <c r="W947" s="9" t="n">
        <f aca="false">+Outflows!W947+Fees!W947+'Ongoing Cash Flows'!W947+'Terminal Value'!W947</f>
        <v>0</v>
      </c>
      <c r="X947" s="9" t="n">
        <f aca="false">+Outflows!X947+Fees!X947+'Ongoing Cash Flows'!X947+'Terminal Value'!X947</f>
        <v>0</v>
      </c>
      <c r="Y947" s="9" t="n">
        <f aca="false">+Outflows!Y947+Fees!Y947+'Ongoing Cash Flows'!Y947+'Terminal Value'!Y947</f>
        <v>0</v>
      </c>
      <c r="Z947" s="9" t="n">
        <f aca="false">+Outflows!Z947+Fees!Z947+'Ongoing Cash Flows'!Z947+'Terminal Value'!Z947</f>
        <v>0</v>
      </c>
      <c r="AA947" s="9" t="n">
        <f aca="false">+Outflows!AA947+Fees!AA947+'Ongoing Cash Flows'!AA947+'Terminal Value'!AA947</f>
        <v>0</v>
      </c>
      <c r="AB947" s="9" t="n">
        <f aca="false">+Outflows!AB947+Fees!AB947+'Ongoing Cash Flows'!AB947+'Terminal Value'!AB947</f>
        <v>0</v>
      </c>
      <c r="AC947" s="9" t="n">
        <f aca="false">+Outflows!AC947+Fees!AC947+'Ongoing Cash Flows'!AC947+'Terminal Value'!AC947</f>
        <v>0</v>
      </c>
      <c r="AD947" s="9" t="n">
        <f aca="false">+Outflows!AD947+Fees!AD947+'Ongoing Cash Flows'!AD947+'Terminal Value'!AD947</f>
        <v>0</v>
      </c>
      <c r="AE947" s="9" t="n">
        <f aca="false">+Outflows!AE947+Fees!AE947+'Ongoing Cash Flows'!AE947+'Terminal Value'!AE947</f>
        <v>0</v>
      </c>
      <c r="AF947" s="9" t="n">
        <f aca="false">+Outflows!AF947+Fees!AF947+'Ongoing Cash Flows'!AF947+'Terminal Value'!AF947</f>
        <v>0</v>
      </c>
      <c r="AG947" s="9" t="n">
        <f aca="false">+Outflows!AG947+Fees!AG947+'Ongoing Cash Flows'!AG947+'Terminal Value'!AG947</f>
        <v>0</v>
      </c>
      <c r="AH947" s="9" t="n">
        <f aca="false">+Outflows!AH947+Fees!AH947+'Ongoing Cash Flows'!AH947+'Terminal Value'!AH947</f>
        <v>0</v>
      </c>
      <c r="AI947" s="9" t="n">
        <f aca="false">+Outflows!AI947+Fees!AI947+'Ongoing Cash Flows'!AI947+'Terminal Value'!AI947</f>
        <v>0</v>
      </c>
      <c r="AJ947" s="9" t="n">
        <f aca="false">+Outflows!AJ947+Fees!AJ947+'Ongoing Cash Flows'!AJ947+'Terminal Value'!AJ947</f>
        <v>0</v>
      </c>
      <c r="AK947" s="9"/>
      <c r="AL947" s="1"/>
      <c r="AM947" s="32"/>
      <c r="AN947" s="33" t="n">
        <f aca="false">IF(ISERROR(XIRR(B947:AJ947,IRRDates)),-1,XIRR(B947:AJ947,IRRDates))</f>
        <v>0.0527874485292113</v>
      </c>
      <c r="AO947" s="9" t="n">
        <f aca="false">SUMPRODUCT(B947:AJ947,PVRf)</f>
        <v>0</v>
      </c>
      <c r="AP947" s="9" t="n">
        <f aca="false">MIN(0,AO947-$AO$1004)^2</f>
        <v>0</v>
      </c>
      <c r="AQ947" s="9" t="n">
        <f aca="false">MAX(0,AO947-$AO$1004)^2</f>
        <v>0</v>
      </c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20"/>
      <c r="CM947" s="20"/>
      <c r="CN947" s="20"/>
      <c r="CO947" s="20"/>
      <c r="CP947" s="20"/>
    </row>
    <row r="948" customFormat="false" ht="11.25" hidden="false" customHeight="false" outlineLevel="0" collapsed="false">
      <c r="A948" s="1" t="n">
        <v>946</v>
      </c>
      <c r="B948" s="9" t="n">
        <f aca="false">+Outflows!B948+Fees!B948+'Ongoing Cash Flows'!B948+'Terminal Value'!B948</f>
        <v>-102721.958979546</v>
      </c>
      <c r="C948" s="9" t="n">
        <f aca="false">+Outflows!C948+Fees!C948+'Ongoing Cash Flows'!C948+'Terminal Value'!C948</f>
        <v>14371.1608023603</v>
      </c>
      <c r="D948" s="9" t="n">
        <f aca="false">+Outflows!D948+Fees!D948+'Ongoing Cash Flows'!D948+'Terminal Value'!D948</f>
        <v>12493.9819284374</v>
      </c>
      <c r="E948" s="9" t="n">
        <f aca="false">+Outflows!E948+Fees!E948+'Ongoing Cash Flows'!E948+'Terminal Value'!E948</f>
        <v>10341.3419302914</v>
      </c>
      <c r="F948" s="9" t="n">
        <f aca="false">+Outflows!F948+Fees!F948+'Ongoing Cash Flows'!F948+'Terminal Value'!F948</f>
        <v>9970.73311334955</v>
      </c>
      <c r="G948" s="9" t="n">
        <f aca="false">+Outflows!G948+Fees!G948+'Ongoing Cash Flows'!G948+'Terminal Value'!G948</f>
        <v>9554.40264393987</v>
      </c>
      <c r="H948" s="9" t="n">
        <f aca="false">+Outflows!H948+Fees!H948+'Ongoing Cash Flows'!H948+'Terminal Value'!H948</f>
        <v>8699.64511433584</v>
      </c>
      <c r="I948" s="9" t="n">
        <f aca="false">+Outflows!I948+Fees!I948+'Ongoing Cash Flows'!I948+'Terminal Value'!I948</f>
        <v>8537.70595159061</v>
      </c>
      <c r="J948" s="9" t="n">
        <f aca="false">+Outflows!J948+Fees!J948+'Ongoing Cash Flows'!J948+'Terminal Value'!J948</f>
        <v>8525.27174905562</v>
      </c>
      <c r="K948" s="9" t="n">
        <f aca="false">+Outflows!K948+Fees!K948+'Ongoing Cash Flows'!K948+'Terminal Value'!K948</f>
        <v>8516.45835020971</v>
      </c>
      <c r="L948" s="9" t="n">
        <f aca="false">+Outflows!L948+Fees!L948+'Ongoing Cash Flows'!L948+'Terminal Value'!L948</f>
        <v>8517.34381417521</v>
      </c>
      <c r="M948" s="9" t="n">
        <f aca="false">+Outflows!M948+Fees!M948+'Ongoing Cash Flows'!M948+'Terminal Value'!M948</f>
        <v>8489.67971590689</v>
      </c>
      <c r="N948" s="9" t="n">
        <f aca="false">+Outflows!N948+Fees!N948+'Ongoing Cash Flows'!N948+'Terminal Value'!N948</f>
        <v>8471.69108164331</v>
      </c>
      <c r="O948" s="9" t="n">
        <f aca="false">+Outflows!O948+Fees!O948+'Ongoing Cash Flows'!O948+'Terminal Value'!O948</f>
        <v>8145.90939877502</v>
      </c>
      <c r="P948" s="9" t="n">
        <f aca="false">+Outflows!P948+Fees!P948+'Ongoing Cash Flows'!P948+'Terminal Value'!P948</f>
        <v>8037.70859611748</v>
      </c>
      <c r="Q948" s="9" t="n">
        <f aca="false">+Outflows!Q948+Fees!Q948+'Ongoing Cash Flows'!Q948+'Terminal Value'!Q948</f>
        <v>8009.49435394743</v>
      </c>
      <c r="R948" s="9" t="n">
        <f aca="false">+Outflows!R948+Fees!R948+'Ongoing Cash Flows'!R948+'Terminal Value'!R948</f>
        <v>1178.1797807118</v>
      </c>
      <c r="S948" s="9" t="n">
        <f aca="false">+Outflows!S948+Fees!S948+'Ongoing Cash Flows'!S948+'Terminal Value'!S948</f>
        <v>0</v>
      </c>
      <c r="T948" s="9" t="n">
        <f aca="false">+Outflows!T948+Fees!T948+'Ongoing Cash Flows'!T948+'Terminal Value'!T948</f>
        <v>0</v>
      </c>
      <c r="U948" s="9" t="n">
        <f aca="false">+Outflows!U948+Fees!U948+'Ongoing Cash Flows'!U948+'Terminal Value'!U948</f>
        <v>0</v>
      </c>
      <c r="V948" s="9" t="n">
        <f aca="false">+Outflows!V948+Fees!V948+'Ongoing Cash Flows'!V948+'Terminal Value'!V948</f>
        <v>0</v>
      </c>
      <c r="W948" s="9" t="n">
        <f aca="false">+Outflows!W948+Fees!W948+'Ongoing Cash Flows'!W948+'Terminal Value'!W948</f>
        <v>0</v>
      </c>
      <c r="X948" s="9" t="n">
        <f aca="false">+Outflows!X948+Fees!X948+'Ongoing Cash Flows'!X948+'Terminal Value'!X948</f>
        <v>0</v>
      </c>
      <c r="Y948" s="9" t="n">
        <f aca="false">+Outflows!Y948+Fees!Y948+'Ongoing Cash Flows'!Y948+'Terminal Value'!Y948</f>
        <v>0</v>
      </c>
      <c r="Z948" s="9" t="n">
        <f aca="false">+Outflows!Z948+Fees!Z948+'Ongoing Cash Flows'!Z948+'Terminal Value'!Z948</f>
        <v>0</v>
      </c>
      <c r="AA948" s="9" t="n">
        <f aca="false">+Outflows!AA948+Fees!AA948+'Ongoing Cash Flows'!AA948+'Terminal Value'!AA948</f>
        <v>0</v>
      </c>
      <c r="AB948" s="9" t="n">
        <f aca="false">+Outflows!AB948+Fees!AB948+'Ongoing Cash Flows'!AB948+'Terminal Value'!AB948</f>
        <v>0</v>
      </c>
      <c r="AC948" s="9" t="n">
        <f aca="false">+Outflows!AC948+Fees!AC948+'Ongoing Cash Flows'!AC948+'Terminal Value'!AC948</f>
        <v>0</v>
      </c>
      <c r="AD948" s="9" t="n">
        <f aca="false">+Outflows!AD948+Fees!AD948+'Ongoing Cash Flows'!AD948+'Terminal Value'!AD948</f>
        <v>0</v>
      </c>
      <c r="AE948" s="9" t="n">
        <f aca="false">+Outflows!AE948+Fees!AE948+'Ongoing Cash Flows'!AE948+'Terminal Value'!AE948</f>
        <v>0</v>
      </c>
      <c r="AF948" s="9" t="n">
        <f aca="false">+Outflows!AF948+Fees!AF948+'Ongoing Cash Flows'!AF948+'Terminal Value'!AF948</f>
        <v>0</v>
      </c>
      <c r="AG948" s="9" t="n">
        <f aca="false">+Outflows!AG948+Fees!AG948+'Ongoing Cash Flows'!AG948+'Terminal Value'!AG948</f>
        <v>0</v>
      </c>
      <c r="AH948" s="9" t="n">
        <f aca="false">+Outflows!AH948+Fees!AH948+'Ongoing Cash Flows'!AH948+'Terminal Value'!AH948</f>
        <v>0</v>
      </c>
      <c r="AI948" s="9" t="n">
        <f aca="false">+Outflows!AI948+Fees!AI948+'Ongoing Cash Flows'!AI948+'Terminal Value'!AI948</f>
        <v>0</v>
      </c>
      <c r="AJ948" s="9" t="n">
        <f aca="false">+Outflows!AJ948+Fees!AJ948+'Ongoing Cash Flows'!AJ948+'Terminal Value'!AJ948</f>
        <v>0</v>
      </c>
      <c r="AK948" s="9"/>
      <c r="AL948" s="1"/>
      <c r="AM948" s="32"/>
      <c r="AN948" s="33" t="n">
        <f aca="false">IF(ISERROR(XIRR(B948:AJ948,IRRDates)),-1,XIRR(B948:AJ948,IRRDates))</f>
        <v>0.0474579575126779</v>
      </c>
      <c r="AO948" s="9" t="n">
        <f aca="false">SUMPRODUCT(B948:AJ948,PVRf)</f>
        <v>0</v>
      </c>
      <c r="AP948" s="9" t="n">
        <f aca="false">MIN(0,AO948-$AO$1004)^2</f>
        <v>0</v>
      </c>
      <c r="AQ948" s="9" t="n">
        <f aca="false">MAX(0,AO948-$AO$1004)^2</f>
        <v>0</v>
      </c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20"/>
      <c r="CM948" s="20"/>
      <c r="CN948" s="20"/>
      <c r="CO948" s="20"/>
      <c r="CP948" s="20"/>
    </row>
    <row r="949" customFormat="false" ht="11.25" hidden="false" customHeight="false" outlineLevel="0" collapsed="false">
      <c r="A949" s="1" t="n">
        <v>947</v>
      </c>
      <c r="B949" s="9" t="n">
        <f aca="false">+Outflows!B949+Fees!B949+'Ongoing Cash Flows'!B949+'Terminal Value'!B949</f>
        <v>-99374.8953896178</v>
      </c>
      <c r="C949" s="9" t="n">
        <f aca="false">+Outflows!C949+Fees!C949+'Ongoing Cash Flows'!C949+'Terminal Value'!C949</f>
        <v>14199.733763645</v>
      </c>
      <c r="D949" s="9" t="n">
        <f aca="false">+Outflows!D949+Fees!D949+'Ongoing Cash Flows'!D949+'Terminal Value'!D949</f>
        <v>12331.9136140938</v>
      </c>
      <c r="E949" s="9" t="n">
        <f aca="false">+Outflows!E949+Fees!E949+'Ongoing Cash Flows'!E949+'Terminal Value'!E949</f>
        <v>10375.9400252129</v>
      </c>
      <c r="F949" s="9" t="n">
        <f aca="false">+Outflows!F949+Fees!F949+'Ongoing Cash Flows'!F949+'Terminal Value'!F949</f>
        <v>9766.4869794925</v>
      </c>
      <c r="G949" s="9" t="n">
        <f aca="false">+Outflows!G949+Fees!G949+'Ongoing Cash Flows'!G949+'Terminal Value'!G949</f>
        <v>9533.34895561108</v>
      </c>
      <c r="H949" s="9" t="n">
        <f aca="false">+Outflows!H949+Fees!H949+'Ongoing Cash Flows'!H949+'Terminal Value'!H949</f>
        <v>8618.57173676533</v>
      </c>
      <c r="I949" s="9" t="n">
        <f aca="false">+Outflows!I949+Fees!I949+'Ongoing Cash Flows'!I949+'Terminal Value'!I949</f>
        <v>8460.92699048853</v>
      </c>
      <c r="J949" s="9" t="n">
        <f aca="false">+Outflows!J949+Fees!J949+'Ongoing Cash Flows'!J949+'Terminal Value'!J949</f>
        <v>8448.49278795354</v>
      </c>
      <c r="K949" s="9" t="n">
        <f aca="false">+Outflows!K949+Fees!K949+'Ongoing Cash Flows'!K949+'Terminal Value'!K949</f>
        <v>8439.54925527525</v>
      </c>
      <c r="L949" s="9" t="n">
        <f aca="false">+Outflows!L949+Fees!L949+'Ongoing Cash Flows'!L949+'Terminal Value'!L949</f>
        <v>8440.56485307313</v>
      </c>
      <c r="M949" s="9" t="n">
        <f aca="false">+Outflows!M949+Fees!M949+'Ongoing Cash Flows'!M949+'Terminal Value'!M949</f>
        <v>8412.77062097243</v>
      </c>
      <c r="N949" s="9" t="n">
        <f aca="false">+Outflows!N949+Fees!N949+'Ongoing Cash Flows'!N949+'Terminal Value'!N949</f>
        <v>8394.91212054122</v>
      </c>
      <c r="O949" s="9" t="n">
        <f aca="false">+Outflows!O949+Fees!O949+'Ongoing Cash Flows'!O949+'Terminal Value'!O949</f>
        <v>8069.00030384056</v>
      </c>
      <c r="P949" s="9" t="n">
        <f aca="false">+Outflows!P949+Fees!P949+'Ongoing Cash Flows'!P949+'Terminal Value'!P949</f>
        <v>7960.9296350154</v>
      </c>
      <c r="Q949" s="9" t="n">
        <f aca="false">+Outflows!Q949+Fees!Q949+'Ongoing Cash Flows'!Q949+'Terminal Value'!Q949</f>
        <v>7932.58525901297</v>
      </c>
      <c r="R949" s="9" t="n">
        <f aca="false">+Outflows!R949+Fees!R949+'Ongoing Cash Flows'!R949+'Terminal Value'!R949</f>
        <v>1139.79030016076</v>
      </c>
      <c r="S949" s="9" t="n">
        <f aca="false">+Outflows!S949+Fees!S949+'Ongoing Cash Flows'!S949+'Terminal Value'!S949</f>
        <v>0</v>
      </c>
      <c r="T949" s="9" t="n">
        <f aca="false">+Outflows!T949+Fees!T949+'Ongoing Cash Flows'!T949+'Terminal Value'!T949</f>
        <v>0</v>
      </c>
      <c r="U949" s="9" t="n">
        <f aca="false">+Outflows!U949+Fees!U949+'Ongoing Cash Flows'!U949+'Terminal Value'!U949</f>
        <v>0</v>
      </c>
      <c r="V949" s="9" t="n">
        <f aca="false">+Outflows!V949+Fees!V949+'Ongoing Cash Flows'!V949+'Terminal Value'!V949</f>
        <v>0</v>
      </c>
      <c r="W949" s="9" t="n">
        <f aca="false">+Outflows!W949+Fees!W949+'Ongoing Cash Flows'!W949+'Terminal Value'!W949</f>
        <v>0</v>
      </c>
      <c r="X949" s="9" t="n">
        <f aca="false">+Outflows!X949+Fees!X949+'Ongoing Cash Flows'!X949+'Terminal Value'!X949</f>
        <v>0</v>
      </c>
      <c r="Y949" s="9" t="n">
        <f aca="false">+Outflows!Y949+Fees!Y949+'Ongoing Cash Flows'!Y949+'Terminal Value'!Y949</f>
        <v>0</v>
      </c>
      <c r="Z949" s="9" t="n">
        <f aca="false">+Outflows!Z949+Fees!Z949+'Ongoing Cash Flows'!Z949+'Terminal Value'!Z949</f>
        <v>0</v>
      </c>
      <c r="AA949" s="9" t="n">
        <f aca="false">+Outflows!AA949+Fees!AA949+'Ongoing Cash Flows'!AA949+'Terminal Value'!AA949</f>
        <v>0</v>
      </c>
      <c r="AB949" s="9" t="n">
        <f aca="false">+Outflows!AB949+Fees!AB949+'Ongoing Cash Flows'!AB949+'Terminal Value'!AB949</f>
        <v>0</v>
      </c>
      <c r="AC949" s="9" t="n">
        <f aca="false">+Outflows!AC949+Fees!AC949+'Ongoing Cash Flows'!AC949+'Terminal Value'!AC949</f>
        <v>0</v>
      </c>
      <c r="AD949" s="9" t="n">
        <f aca="false">+Outflows!AD949+Fees!AD949+'Ongoing Cash Flows'!AD949+'Terminal Value'!AD949</f>
        <v>0</v>
      </c>
      <c r="AE949" s="9" t="n">
        <f aca="false">+Outflows!AE949+Fees!AE949+'Ongoing Cash Flows'!AE949+'Terminal Value'!AE949</f>
        <v>0</v>
      </c>
      <c r="AF949" s="9" t="n">
        <f aca="false">+Outflows!AF949+Fees!AF949+'Ongoing Cash Flows'!AF949+'Terminal Value'!AF949</f>
        <v>0</v>
      </c>
      <c r="AG949" s="9" t="n">
        <f aca="false">+Outflows!AG949+Fees!AG949+'Ongoing Cash Flows'!AG949+'Terminal Value'!AG949</f>
        <v>0</v>
      </c>
      <c r="AH949" s="9" t="n">
        <f aca="false">+Outflows!AH949+Fees!AH949+'Ongoing Cash Flows'!AH949+'Terminal Value'!AH949</f>
        <v>0</v>
      </c>
      <c r="AI949" s="9" t="n">
        <f aca="false">+Outflows!AI949+Fees!AI949+'Ongoing Cash Flows'!AI949+'Terminal Value'!AI949</f>
        <v>0</v>
      </c>
      <c r="AJ949" s="9" t="n">
        <f aca="false">+Outflows!AJ949+Fees!AJ949+'Ongoing Cash Flows'!AJ949+'Terminal Value'!AJ949</f>
        <v>0</v>
      </c>
      <c r="AK949" s="9"/>
      <c r="AL949" s="1"/>
      <c r="AM949" s="32"/>
      <c r="AN949" s="33" t="n">
        <f aca="false">IF(ISERROR(XIRR(B949:AJ949,IRRDates)),-1,XIRR(B949:AJ949,IRRDates))</f>
        <v>0.051296520272541</v>
      </c>
      <c r="AO949" s="9" t="n">
        <f aca="false">SUMPRODUCT(B949:AJ949,PVRf)</f>
        <v>0</v>
      </c>
      <c r="AP949" s="9" t="n">
        <f aca="false">MIN(0,AO949-$AO$1004)^2</f>
        <v>0</v>
      </c>
      <c r="AQ949" s="9" t="n">
        <f aca="false">MAX(0,AO949-$AO$1004)^2</f>
        <v>0</v>
      </c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20"/>
      <c r="CM949" s="20"/>
      <c r="CN949" s="20"/>
      <c r="CO949" s="20"/>
      <c r="CP949" s="20"/>
    </row>
    <row r="950" customFormat="false" ht="11.25" hidden="false" customHeight="false" outlineLevel="0" collapsed="false">
      <c r="A950" s="1" t="n">
        <v>948</v>
      </c>
      <c r="B950" s="9" t="n">
        <f aca="false">+Outflows!B950+Fees!B950+'Ongoing Cash Flows'!B950+'Terminal Value'!B950</f>
        <v>-92054.8568667634</v>
      </c>
      <c r="C950" s="9" t="n">
        <f aca="false">+Outflows!C950+Fees!C950+'Ongoing Cash Flows'!C950+'Terminal Value'!C950</f>
        <v>14097.2244344044</v>
      </c>
      <c r="D950" s="9" t="n">
        <f aca="false">+Outflows!D950+Fees!D950+'Ongoing Cash Flows'!D950+'Terminal Value'!D950</f>
        <v>12090.2355186929</v>
      </c>
      <c r="E950" s="9" t="n">
        <f aca="false">+Outflows!E950+Fees!E950+'Ongoing Cash Flows'!E950+'Terminal Value'!E950</f>
        <v>10142.5245835724</v>
      </c>
      <c r="F950" s="9" t="n">
        <f aca="false">+Outflows!F950+Fees!F950+'Ongoing Cash Flows'!F950+'Terminal Value'!F950</f>
        <v>9603.37891486083</v>
      </c>
      <c r="G950" s="9" t="n">
        <f aca="false">+Outflows!G950+Fees!G950+'Ongoing Cash Flows'!G950+'Terminal Value'!G950</f>
        <v>9403.989347287</v>
      </c>
      <c r="H950" s="9" t="n">
        <f aca="false">+Outflows!H950+Fees!H950+'Ongoing Cash Flows'!H950+'Terminal Value'!H950</f>
        <v>8441.26400685551</v>
      </c>
      <c r="I950" s="9" t="n">
        <f aca="false">+Outflows!I950+Fees!I950+'Ongoing Cash Flows'!I950+'Terminal Value'!I950</f>
        <v>8293.01116280507</v>
      </c>
      <c r="J950" s="9" t="n">
        <f aca="false">+Outflows!J950+Fees!J950+'Ongoing Cash Flows'!J950+'Terminal Value'!J950</f>
        <v>8280.57696027008</v>
      </c>
      <c r="K950" s="9" t="n">
        <f aca="false">+Outflows!K950+Fees!K950+'Ongoing Cash Flows'!K950+'Terminal Value'!K950</f>
        <v>8271.34882449402</v>
      </c>
      <c r="L950" s="9" t="n">
        <f aca="false">+Outflows!L950+Fees!L950+'Ongoing Cash Flows'!L950+'Terminal Value'!L950</f>
        <v>8272.64902538967</v>
      </c>
      <c r="M950" s="9" t="n">
        <f aca="false">+Outflows!M950+Fees!M950+'Ongoing Cash Flows'!M950+'Terminal Value'!M950</f>
        <v>8244.5701901912</v>
      </c>
      <c r="N950" s="9" t="n">
        <f aca="false">+Outflows!N950+Fees!N950+'Ongoing Cash Flows'!N950+'Terminal Value'!N950</f>
        <v>8226.99629285776</v>
      </c>
      <c r="O950" s="9" t="n">
        <f aca="false">+Outflows!O950+Fees!O950+'Ongoing Cash Flows'!O950+'Terminal Value'!O950</f>
        <v>7900.79987305933</v>
      </c>
      <c r="P950" s="9" t="n">
        <f aca="false">+Outflows!P950+Fees!P950+'Ongoing Cash Flows'!P950+'Terminal Value'!P950</f>
        <v>7793.01380733194</v>
      </c>
      <c r="Q950" s="9" t="n">
        <f aca="false">+Outflows!Q950+Fees!Q950+'Ongoing Cash Flows'!Q950+'Terminal Value'!Q950</f>
        <v>7764.38482823174</v>
      </c>
      <c r="R950" s="9" t="n">
        <f aca="false">+Outflows!R950+Fees!R950+'Ongoing Cash Flows'!R950+'Terminal Value'!R950</f>
        <v>1055.83238631903</v>
      </c>
      <c r="S950" s="9" t="n">
        <f aca="false">+Outflows!S950+Fees!S950+'Ongoing Cash Flows'!S950+'Terminal Value'!S950</f>
        <v>0</v>
      </c>
      <c r="T950" s="9" t="n">
        <f aca="false">+Outflows!T950+Fees!T950+'Ongoing Cash Flows'!T950+'Terminal Value'!T950</f>
        <v>0</v>
      </c>
      <c r="U950" s="9" t="n">
        <f aca="false">+Outflows!U950+Fees!U950+'Ongoing Cash Flows'!U950+'Terminal Value'!U950</f>
        <v>0</v>
      </c>
      <c r="V950" s="9" t="n">
        <f aca="false">+Outflows!V950+Fees!V950+'Ongoing Cash Flows'!V950+'Terminal Value'!V950</f>
        <v>0</v>
      </c>
      <c r="W950" s="9" t="n">
        <f aca="false">+Outflows!W950+Fees!W950+'Ongoing Cash Flows'!W950+'Terminal Value'!W950</f>
        <v>0</v>
      </c>
      <c r="X950" s="9" t="n">
        <f aca="false">+Outflows!X950+Fees!X950+'Ongoing Cash Flows'!X950+'Terminal Value'!X950</f>
        <v>0</v>
      </c>
      <c r="Y950" s="9" t="n">
        <f aca="false">+Outflows!Y950+Fees!Y950+'Ongoing Cash Flows'!Y950+'Terminal Value'!Y950</f>
        <v>0</v>
      </c>
      <c r="Z950" s="9" t="n">
        <f aca="false">+Outflows!Z950+Fees!Z950+'Ongoing Cash Flows'!Z950+'Terminal Value'!Z950</f>
        <v>0</v>
      </c>
      <c r="AA950" s="9" t="n">
        <f aca="false">+Outflows!AA950+Fees!AA950+'Ongoing Cash Flows'!AA950+'Terminal Value'!AA950</f>
        <v>0</v>
      </c>
      <c r="AB950" s="9" t="n">
        <f aca="false">+Outflows!AB950+Fees!AB950+'Ongoing Cash Flows'!AB950+'Terminal Value'!AB950</f>
        <v>0</v>
      </c>
      <c r="AC950" s="9" t="n">
        <f aca="false">+Outflows!AC950+Fees!AC950+'Ongoing Cash Flows'!AC950+'Terminal Value'!AC950</f>
        <v>0</v>
      </c>
      <c r="AD950" s="9" t="n">
        <f aca="false">+Outflows!AD950+Fees!AD950+'Ongoing Cash Flows'!AD950+'Terminal Value'!AD950</f>
        <v>0</v>
      </c>
      <c r="AE950" s="9" t="n">
        <f aca="false">+Outflows!AE950+Fees!AE950+'Ongoing Cash Flows'!AE950+'Terminal Value'!AE950</f>
        <v>0</v>
      </c>
      <c r="AF950" s="9" t="n">
        <f aca="false">+Outflows!AF950+Fees!AF950+'Ongoing Cash Flows'!AF950+'Terminal Value'!AF950</f>
        <v>0</v>
      </c>
      <c r="AG950" s="9" t="n">
        <f aca="false">+Outflows!AG950+Fees!AG950+'Ongoing Cash Flows'!AG950+'Terminal Value'!AG950</f>
        <v>0</v>
      </c>
      <c r="AH950" s="9" t="n">
        <f aca="false">+Outflows!AH950+Fees!AH950+'Ongoing Cash Flows'!AH950+'Terminal Value'!AH950</f>
        <v>0</v>
      </c>
      <c r="AI950" s="9" t="n">
        <f aca="false">+Outflows!AI950+Fees!AI950+'Ongoing Cash Flows'!AI950+'Terminal Value'!AI950</f>
        <v>0</v>
      </c>
      <c r="AJ950" s="9" t="n">
        <f aca="false">+Outflows!AJ950+Fees!AJ950+'Ongoing Cash Flows'!AJ950+'Terminal Value'!AJ950</f>
        <v>0</v>
      </c>
      <c r="AK950" s="9"/>
      <c r="AL950" s="1"/>
      <c r="AM950" s="32"/>
      <c r="AN950" s="33" t="n">
        <f aca="false">IF(ISERROR(XIRR(B950:AJ950,IRRDates)),-1,XIRR(B950:AJ950,IRRDates))</f>
        <v>0.0609985947470114</v>
      </c>
      <c r="AO950" s="9" t="n">
        <f aca="false">SUMPRODUCT(B950:AJ950,PVRf)</f>
        <v>0</v>
      </c>
      <c r="AP950" s="9" t="n">
        <f aca="false">MIN(0,AO950-$AO$1004)^2</f>
        <v>0</v>
      </c>
      <c r="AQ950" s="9" t="n">
        <f aca="false">MAX(0,AO950-$AO$1004)^2</f>
        <v>0</v>
      </c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20"/>
      <c r="CM950" s="20"/>
      <c r="CN950" s="20"/>
      <c r="CO950" s="20"/>
      <c r="CP950" s="20"/>
    </row>
    <row r="951" customFormat="false" ht="11.25" hidden="false" customHeight="false" outlineLevel="0" collapsed="false">
      <c r="A951" s="1" t="n">
        <v>949</v>
      </c>
      <c r="B951" s="9" t="n">
        <f aca="false">+Outflows!B951+Fees!B951+'Ongoing Cash Flows'!B951+'Terminal Value'!B951</f>
        <v>-90415.0633537746</v>
      </c>
      <c r="C951" s="9" t="n">
        <f aca="false">+Outflows!C951+Fees!C951+'Ongoing Cash Flows'!C951+'Terminal Value'!C951</f>
        <v>14095.7363348976</v>
      </c>
      <c r="D951" s="9" t="n">
        <f aca="false">+Outflows!D951+Fees!D951+'Ongoing Cash Flows'!D951+'Terminal Value'!D951</f>
        <v>12019.7406078997</v>
      </c>
      <c r="E951" s="9" t="n">
        <f aca="false">+Outflows!E951+Fees!E951+'Ongoing Cash Flows'!E951+'Terminal Value'!E951</f>
        <v>9989.24747895514</v>
      </c>
      <c r="F951" s="9" t="n">
        <f aca="false">+Outflows!F951+Fees!F951+'Ongoing Cash Flows'!F951+'Terminal Value'!F951</f>
        <v>9703.0015048701</v>
      </c>
      <c r="G951" s="9" t="n">
        <f aca="false">+Outflows!G951+Fees!G951+'Ongoing Cash Flows'!G951+'Terminal Value'!G951</f>
        <v>9438.09361611194</v>
      </c>
      <c r="H951" s="9" t="n">
        <f aca="false">+Outflows!H951+Fees!H951+'Ongoing Cash Flows'!H951+'Terminal Value'!H951</f>
        <v>8401.54453483345</v>
      </c>
      <c r="I951" s="9" t="n">
        <f aca="false">+Outflows!I951+Fees!I951+'Ongoing Cash Flows'!I951+'Terminal Value'!I951</f>
        <v>8255.39561145192</v>
      </c>
      <c r="J951" s="9" t="n">
        <f aca="false">+Outflows!J951+Fees!J951+'Ongoing Cash Flows'!J951+'Terminal Value'!J951</f>
        <v>8242.96140891693</v>
      </c>
      <c r="K951" s="9" t="n">
        <f aca="false">+Outflows!K951+Fees!K951+'Ongoing Cash Flows'!K951+'Terminal Value'!K951</f>
        <v>8233.66951796908</v>
      </c>
      <c r="L951" s="9" t="n">
        <f aca="false">+Outflows!L951+Fees!L951+'Ongoing Cash Flows'!L951+'Terminal Value'!L951</f>
        <v>8235.03347403652</v>
      </c>
      <c r="M951" s="9" t="n">
        <f aca="false">+Outflows!M951+Fees!M951+'Ongoing Cash Flows'!M951+'Terminal Value'!M951</f>
        <v>8206.89088366626</v>
      </c>
      <c r="N951" s="9" t="n">
        <f aca="false">+Outflows!N951+Fees!N951+'Ongoing Cash Flows'!N951+'Terminal Value'!N951</f>
        <v>8189.38074150461</v>
      </c>
      <c r="O951" s="9" t="n">
        <f aca="false">+Outflows!O951+Fees!O951+'Ongoing Cash Flows'!O951+'Terminal Value'!O951</f>
        <v>7863.1205665344</v>
      </c>
      <c r="P951" s="9" t="n">
        <f aca="false">+Outflows!P951+Fees!P951+'Ongoing Cash Flows'!P951+'Terminal Value'!P951</f>
        <v>7755.39825597879</v>
      </c>
      <c r="Q951" s="9" t="n">
        <f aca="false">+Outflows!Q951+Fees!Q951+'Ongoing Cash Flows'!Q951+'Terminal Value'!Q951</f>
        <v>7726.7055217068</v>
      </c>
      <c r="R951" s="9" t="n">
        <f aca="false">+Outflows!R951+Fees!R951+'Ongoing Cash Flows'!R951+'Terminal Value'!R951</f>
        <v>1037.02461064245</v>
      </c>
      <c r="S951" s="9" t="n">
        <f aca="false">+Outflows!S951+Fees!S951+'Ongoing Cash Flows'!S951+'Terminal Value'!S951</f>
        <v>0</v>
      </c>
      <c r="T951" s="9" t="n">
        <f aca="false">+Outflows!T951+Fees!T951+'Ongoing Cash Flows'!T951+'Terminal Value'!T951</f>
        <v>0</v>
      </c>
      <c r="U951" s="9" t="n">
        <f aca="false">+Outflows!U951+Fees!U951+'Ongoing Cash Flows'!U951+'Terminal Value'!U951</f>
        <v>0</v>
      </c>
      <c r="V951" s="9" t="n">
        <f aca="false">+Outflows!V951+Fees!V951+'Ongoing Cash Flows'!V951+'Terminal Value'!V951</f>
        <v>0</v>
      </c>
      <c r="W951" s="9" t="n">
        <f aca="false">+Outflows!W951+Fees!W951+'Ongoing Cash Flows'!W951+'Terminal Value'!W951</f>
        <v>0</v>
      </c>
      <c r="X951" s="9" t="n">
        <f aca="false">+Outflows!X951+Fees!X951+'Ongoing Cash Flows'!X951+'Terminal Value'!X951</f>
        <v>0</v>
      </c>
      <c r="Y951" s="9" t="n">
        <f aca="false">+Outflows!Y951+Fees!Y951+'Ongoing Cash Flows'!Y951+'Terminal Value'!Y951</f>
        <v>0</v>
      </c>
      <c r="Z951" s="9" t="n">
        <f aca="false">+Outflows!Z951+Fees!Z951+'Ongoing Cash Flows'!Z951+'Terminal Value'!Z951</f>
        <v>0</v>
      </c>
      <c r="AA951" s="9" t="n">
        <f aca="false">+Outflows!AA951+Fees!AA951+'Ongoing Cash Flows'!AA951+'Terminal Value'!AA951</f>
        <v>0</v>
      </c>
      <c r="AB951" s="9" t="n">
        <f aca="false">+Outflows!AB951+Fees!AB951+'Ongoing Cash Flows'!AB951+'Terminal Value'!AB951</f>
        <v>0</v>
      </c>
      <c r="AC951" s="9" t="n">
        <f aca="false">+Outflows!AC951+Fees!AC951+'Ongoing Cash Flows'!AC951+'Terminal Value'!AC951</f>
        <v>0</v>
      </c>
      <c r="AD951" s="9" t="n">
        <f aca="false">+Outflows!AD951+Fees!AD951+'Ongoing Cash Flows'!AD951+'Terminal Value'!AD951</f>
        <v>0</v>
      </c>
      <c r="AE951" s="9" t="n">
        <f aca="false">+Outflows!AE951+Fees!AE951+'Ongoing Cash Flows'!AE951+'Terminal Value'!AE951</f>
        <v>0</v>
      </c>
      <c r="AF951" s="9" t="n">
        <f aca="false">+Outflows!AF951+Fees!AF951+'Ongoing Cash Flows'!AF951+'Terminal Value'!AF951</f>
        <v>0</v>
      </c>
      <c r="AG951" s="9" t="n">
        <f aca="false">+Outflows!AG951+Fees!AG951+'Ongoing Cash Flows'!AG951+'Terminal Value'!AG951</f>
        <v>0</v>
      </c>
      <c r="AH951" s="9" t="n">
        <f aca="false">+Outflows!AH951+Fees!AH951+'Ongoing Cash Flows'!AH951+'Terminal Value'!AH951</f>
        <v>0</v>
      </c>
      <c r="AI951" s="9" t="n">
        <f aca="false">+Outflows!AI951+Fees!AI951+'Ongoing Cash Flows'!AI951+'Terminal Value'!AI951</f>
        <v>0</v>
      </c>
      <c r="AJ951" s="9" t="n">
        <f aca="false">+Outflows!AJ951+Fees!AJ951+'Ongoing Cash Flows'!AJ951+'Terminal Value'!AJ951</f>
        <v>0</v>
      </c>
      <c r="AK951" s="9"/>
      <c r="AL951" s="1"/>
      <c r="AM951" s="32"/>
      <c r="AN951" s="33" t="n">
        <f aca="false">IF(ISERROR(XIRR(B951:AJ951,IRRDates)),-1,XIRR(B951:AJ951,IRRDates))</f>
        <v>0.0635033505574122</v>
      </c>
      <c r="AO951" s="9" t="n">
        <f aca="false">SUMPRODUCT(B951:AJ951,PVRf)</f>
        <v>0</v>
      </c>
      <c r="AP951" s="9" t="n">
        <f aca="false">MIN(0,AO951-$AO$1004)^2</f>
        <v>0</v>
      </c>
      <c r="AQ951" s="9" t="n">
        <f aca="false">MAX(0,AO951-$AO$1004)^2</f>
        <v>0</v>
      </c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20"/>
      <c r="CM951" s="20"/>
      <c r="CN951" s="20"/>
      <c r="CO951" s="20"/>
      <c r="CP951" s="20"/>
    </row>
    <row r="952" customFormat="false" ht="11.25" hidden="false" customHeight="false" outlineLevel="0" collapsed="false">
      <c r="A952" s="1" t="n">
        <v>950</v>
      </c>
      <c r="B952" s="9" t="n">
        <f aca="false">+Outflows!B952+Fees!B952+'Ongoing Cash Flows'!B952+'Terminal Value'!B952</f>
        <v>-95778.6103493155</v>
      </c>
      <c r="C952" s="9" t="n">
        <f aca="false">+Outflows!C952+Fees!C952+'Ongoing Cash Flows'!C952+'Terminal Value'!C952</f>
        <v>14205.6466861561</v>
      </c>
      <c r="D952" s="9" t="n">
        <f aca="false">+Outflows!D952+Fees!D952+'Ongoing Cash Flows'!D952+'Terminal Value'!D952</f>
        <v>12178.389984631</v>
      </c>
      <c r="E952" s="9" t="n">
        <f aca="false">+Outflows!E952+Fees!E952+'Ongoing Cash Flows'!E952+'Terminal Value'!E952</f>
        <v>10050.6599333246</v>
      </c>
      <c r="F952" s="9" t="n">
        <f aca="false">+Outflows!F952+Fees!F952+'Ongoing Cash Flows'!F952+'Terminal Value'!F952</f>
        <v>9792.85559962131</v>
      </c>
      <c r="G952" s="9" t="n">
        <f aca="false">+Outflows!G952+Fees!G952+'Ongoing Cash Flows'!G952+'Terminal Value'!G952</f>
        <v>9504.54254218257</v>
      </c>
      <c r="H952" s="9" t="n">
        <f aca="false">+Outflows!H952+Fees!H952+'Ongoing Cash Flows'!H952+'Terminal Value'!H952</f>
        <v>8531.46165741072</v>
      </c>
      <c r="I952" s="9" t="n">
        <f aca="false">+Outflows!I952+Fees!I952+'Ongoing Cash Flows'!I952+'Terminal Value'!I952</f>
        <v>8378.43108869203</v>
      </c>
      <c r="J952" s="9" t="n">
        <f aca="false">+Outflows!J952+Fees!J952+'Ongoing Cash Flows'!J952+'Terminal Value'!J952</f>
        <v>8365.99688615704</v>
      </c>
      <c r="K952" s="9" t="n">
        <f aca="false">+Outflows!K952+Fees!K952+'Ongoing Cash Flows'!K952+'Terminal Value'!K952</f>
        <v>8356.91352991638</v>
      </c>
      <c r="L952" s="9" t="n">
        <f aca="false">+Outflows!L952+Fees!L952+'Ongoing Cash Flows'!L952+'Terminal Value'!L952</f>
        <v>8358.06895127663</v>
      </c>
      <c r="M952" s="9" t="n">
        <f aca="false">+Outflows!M952+Fees!M952+'Ongoing Cash Flows'!M952+'Terminal Value'!M952</f>
        <v>8330.13489561356</v>
      </c>
      <c r="N952" s="9" t="n">
        <f aca="false">+Outflows!N952+Fees!N952+'Ongoing Cash Flows'!N952+'Terminal Value'!N952</f>
        <v>8312.41621874472</v>
      </c>
      <c r="O952" s="9" t="n">
        <f aca="false">+Outflows!O952+Fees!O952+'Ongoing Cash Flows'!O952+'Terminal Value'!O952</f>
        <v>7986.36457848169</v>
      </c>
      <c r="P952" s="9" t="n">
        <f aca="false">+Outflows!P952+Fees!P952+'Ongoing Cash Flows'!P952+'Terminal Value'!P952</f>
        <v>7878.4337332189</v>
      </c>
      <c r="Q952" s="9" t="n">
        <f aca="false">+Outflows!Q952+Fees!Q952+'Ongoing Cash Flows'!Q952+'Terminal Value'!Q952</f>
        <v>7849.9495336541</v>
      </c>
      <c r="R952" s="9" t="n">
        <f aca="false">+Outflows!R952+Fees!R952+'Ongoing Cash Flows'!R952+'Terminal Value'!R952</f>
        <v>1098.54234926251</v>
      </c>
      <c r="S952" s="9" t="n">
        <f aca="false">+Outflows!S952+Fees!S952+'Ongoing Cash Flows'!S952+'Terminal Value'!S952</f>
        <v>0</v>
      </c>
      <c r="T952" s="9" t="n">
        <f aca="false">+Outflows!T952+Fees!T952+'Ongoing Cash Flows'!T952+'Terminal Value'!T952</f>
        <v>0</v>
      </c>
      <c r="U952" s="9" t="n">
        <f aca="false">+Outflows!U952+Fees!U952+'Ongoing Cash Flows'!U952+'Terminal Value'!U952</f>
        <v>0</v>
      </c>
      <c r="V952" s="9" t="n">
        <f aca="false">+Outflows!V952+Fees!V952+'Ongoing Cash Flows'!V952+'Terminal Value'!V952</f>
        <v>0</v>
      </c>
      <c r="W952" s="9" t="n">
        <f aca="false">+Outflows!W952+Fees!W952+'Ongoing Cash Flows'!W952+'Terminal Value'!W952</f>
        <v>0</v>
      </c>
      <c r="X952" s="9" t="n">
        <f aca="false">+Outflows!X952+Fees!X952+'Ongoing Cash Flows'!X952+'Terminal Value'!X952</f>
        <v>0</v>
      </c>
      <c r="Y952" s="9" t="n">
        <f aca="false">+Outflows!Y952+Fees!Y952+'Ongoing Cash Flows'!Y952+'Terminal Value'!Y952</f>
        <v>0</v>
      </c>
      <c r="Z952" s="9" t="n">
        <f aca="false">+Outflows!Z952+Fees!Z952+'Ongoing Cash Flows'!Z952+'Terminal Value'!Z952</f>
        <v>0</v>
      </c>
      <c r="AA952" s="9" t="n">
        <f aca="false">+Outflows!AA952+Fees!AA952+'Ongoing Cash Flows'!AA952+'Terminal Value'!AA952</f>
        <v>0</v>
      </c>
      <c r="AB952" s="9" t="n">
        <f aca="false">+Outflows!AB952+Fees!AB952+'Ongoing Cash Flows'!AB952+'Terminal Value'!AB952</f>
        <v>0</v>
      </c>
      <c r="AC952" s="9" t="n">
        <f aca="false">+Outflows!AC952+Fees!AC952+'Ongoing Cash Flows'!AC952+'Terminal Value'!AC952</f>
        <v>0</v>
      </c>
      <c r="AD952" s="9" t="n">
        <f aca="false">+Outflows!AD952+Fees!AD952+'Ongoing Cash Flows'!AD952+'Terminal Value'!AD952</f>
        <v>0</v>
      </c>
      <c r="AE952" s="9" t="n">
        <f aca="false">+Outflows!AE952+Fees!AE952+'Ongoing Cash Flows'!AE952+'Terminal Value'!AE952</f>
        <v>0</v>
      </c>
      <c r="AF952" s="9" t="n">
        <f aca="false">+Outflows!AF952+Fees!AF952+'Ongoing Cash Flows'!AF952+'Terminal Value'!AF952</f>
        <v>0</v>
      </c>
      <c r="AG952" s="9" t="n">
        <f aca="false">+Outflows!AG952+Fees!AG952+'Ongoing Cash Flows'!AG952+'Terminal Value'!AG952</f>
        <v>0</v>
      </c>
      <c r="AH952" s="9" t="n">
        <f aca="false">+Outflows!AH952+Fees!AH952+'Ongoing Cash Flows'!AH952+'Terminal Value'!AH952</f>
        <v>0</v>
      </c>
      <c r="AI952" s="9" t="n">
        <f aca="false">+Outflows!AI952+Fees!AI952+'Ongoing Cash Flows'!AI952+'Terminal Value'!AI952</f>
        <v>0</v>
      </c>
      <c r="AJ952" s="9" t="n">
        <f aca="false">+Outflows!AJ952+Fees!AJ952+'Ongoing Cash Flows'!AJ952+'Terminal Value'!AJ952</f>
        <v>0</v>
      </c>
      <c r="AK952" s="9"/>
      <c r="AL952" s="1"/>
      <c r="AM952" s="32"/>
      <c r="AN952" s="33" t="n">
        <f aca="false">IF(ISERROR(XIRR(B952:AJ952,IRRDates)),-1,XIRR(B952:AJ952,IRRDates))</f>
        <v>0.0558216348954702</v>
      </c>
      <c r="AO952" s="9" t="n">
        <f aca="false">SUMPRODUCT(B952:AJ952,PVRf)</f>
        <v>0</v>
      </c>
      <c r="AP952" s="9" t="n">
        <f aca="false">MIN(0,AO952-$AO$1004)^2</f>
        <v>0</v>
      </c>
      <c r="AQ952" s="9" t="n">
        <f aca="false">MAX(0,AO952-$AO$1004)^2</f>
        <v>0</v>
      </c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20"/>
      <c r="CM952" s="20"/>
      <c r="CN952" s="20"/>
      <c r="CO952" s="20"/>
      <c r="CP952" s="20"/>
    </row>
    <row r="953" customFormat="false" ht="11.25" hidden="false" customHeight="false" outlineLevel="0" collapsed="false">
      <c r="A953" s="1" t="n">
        <v>951</v>
      </c>
      <c r="B953" s="9" t="n">
        <f aca="false">+Outflows!B953+Fees!B953+'Ongoing Cash Flows'!B953+'Terminal Value'!B953</f>
        <v>-103521.032177015</v>
      </c>
      <c r="C953" s="9" t="n">
        <f aca="false">+Outflows!C953+Fees!C953+'Ongoing Cash Flows'!C953+'Terminal Value'!C953</f>
        <v>14389.1247958358</v>
      </c>
      <c r="D953" s="9" t="n">
        <f aca="false">+Outflows!D953+Fees!D953+'Ongoing Cash Flows'!D953+'Terminal Value'!D953</f>
        <v>12550.7300683263</v>
      </c>
      <c r="E953" s="9" t="n">
        <f aca="false">+Outflows!E953+Fees!E953+'Ongoing Cash Flows'!E953+'Terminal Value'!E953</f>
        <v>10533.6544246737</v>
      </c>
      <c r="F953" s="9" t="n">
        <f aca="false">+Outflows!F953+Fees!F953+'Ongoing Cash Flows'!F953+'Terminal Value'!F953</f>
        <v>9991.15869471391</v>
      </c>
      <c r="G953" s="9" t="n">
        <f aca="false">+Outflows!G953+Fees!G953+'Ongoing Cash Flows'!G953+'Terminal Value'!G953</f>
        <v>9572.09053586578</v>
      </c>
      <c r="H953" s="9" t="n">
        <f aca="false">+Outflows!H953+Fees!H953+'Ongoing Cash Flows'!H953+'Terminal Value'!H953</f>
        <v>8719.00045710249</v>
      </c>
      <c r="I953" s="9" t="n">
        <f aca="false">+Outflows!I953+Fees!I953+'Ongoing Cash Flows'!I953+'Terminal Value'!I953</f>
        <v>8556.03605148199</v>
      </c>
      <c r="J953" s="9" t="n">
        <f aca="false">+Outflows!J953+Fees!J953+'Ongoing Cash Flows'!J953+'Terminal Value'!J953</f>
        <v>8543.601848947</v>
      </c>
      <c r="K953" s="9" t="n">
        <f aca="false">+Outflows!K953+Fees!K953+'Ongoing Cash Flows'!K953+'Terminal Value'!K953</f>
        <v>8534.819518067</v>
      </c>
      <c r="L953" s="9" t="n">
        <f aca="false">+Outflows!L953+Fees!L953+'Ongoing Cash Flows'!L953+'Terminal Value'!L953</f>
        <v>8535.67391406659</v>
      </c>
      <c r="M953" s="9" t="n">
        <f aca="false">+Outflows!M953+Fees!M953+'Ongoing Cash Flows'!M953+'Terminal Value'!M953</f>
        <v>8508.04088376418</v>
      </c>
      <c r="N953" s="9" t="n">
        <f aca="false">+Outflows!N953+Fees!N953+'Ongoing Cash Flows'!N953+'Terminal Value'!N953</f>
        <v>8490.02118153468</v>
      </c>
      <c r="O953" s="9" t="n">
        <f aca="false">+Outflows!O953+Fees!O953+'Ongoing Cash Flows'!O953+'Terminal Value'!O953</f>
        <v>8164.27056663231</v>
      </c>
      <c r="P953" s="9" t="n">
        <f aca="false">+Outflows!P953+Fees!P953+'Ongoing Cash Flows'!P953+'Terminal Value'!P953</f>
        <v>8056.03869600886</v>
      </c>
      <c r="Q953" s="9" t="n">
        <f aca="false">+Outflows!Q953+Fees!Q953+'Ongoing Cash Flows'!Q953+'Terminal Value'!Q953</f>
        <v>8027.85552180472</v>
      </c>
      <c r="R953" s="9" t="n">
        <f aca="false">+Outflows!R953+Fees!R953+'Ongoing Cash Flows'!R953+'Terminal Value'!R953</f>
        <v>1187.34483065749</v>
      </c>
      <c r="S953" s="9" t="n">
        <f aca="false">+Outflows!S953+Fees!S953+'Ongoing Cash Flows'!S953+'Terminal Value'!S953</f>
        <v>0</v>
      </c>
      <c r="T953" s="9" t="n">
        <f aca="false">+Outflows!T953+Fees!T953+'Ongoing Cash Flows'!T953+'Terminal Value'!T953</f>
        <v>0</v>
      </c>
      <c r="U953" s="9" t="n">
        <f aca="false">+Outflows!U953+Fees!U953+'Ongoing Cash Flows'!U953+'Terminal Value'!U953</f>
        <v>0</v>
      </c>
      <c r="V953" s="9" t="n">
        <f aca="false">+Outflows!V953+Fees!V953+'Ongoing Cash Flows'!V953+'Terminal Value'!V953</f>
        <v>0</v>
      </c>
      <c r="W953" s="9" t="n">
        <f aca="false">+Outflows!W953+Fees!W953+'Ongoing Cash Flows'!W953+'Terminal Value'!W953</f>
        <v>0</v>
      </c>
      <c r="X953" s="9" t="n">
        <f aca="false">+Outflows!X953+Fees!X953+'Ongoing Cash Flows'!X953+'Terminal Value'!X953</f>
        <v>0</v>
      </c>
      <c r="Y953" s="9" t="n">
        <f aca="false">+Outflows!Y953+Fees!Y953+'Ongoing Cash Flows'!Y953+'Terminal Value'!Y953</f>
        <v>0</v>
      </c>
      <c r="Z953" s="9" t="n">
        <f aca="false">+Outflows!Z953+Fees!Z953+'Ongoing Cash Flows'!Z953+'Terminal Value'!Z953</f>
        <v>0</v>
      </c>
      <c r="AA953" s="9" t="n">
        <f aca="false">+Outflows!AA953+Fees!AA953+'Ongoing Cash Flows'!AA953+'Terminal Value'!AA953</f>
        <v>0</v>
      </c>
      <c r="AB953" s="9" t="n">
        <f aca="false">+Outflows!AB953+Fees!AB953+'Ongoing Cash Flows'!AB953+'Terminal Value'!AB953</f>
        <v>0</v>
      </c>
      <c r="AC953" s="9" t="n">
        <f aca="false">+Outflows!AC953+Fees!AC953+'Ongoing Cash Flows'!AC953+'Terminal Value'!AC953</f>
        <v>0</v>
      </c>
      <c r="AD953" s="9" t="n">
        <f aca="false">+Outflows!AD953+Fees!AD953+'Ongoing Cash Flows'!AD953+'Terminal Value'!AD953</f>
        <v>0</v>
      </c>
      <c r="AE953" s="9" t="n">
        <f aca="false">+Outflows!AE953+Fees!AE953+'Ongoing Cash Flows'!AE953+'Terminal Value'!AE953</f>
        <v>0</v>
      </c>
      <c r="AF953" s="9" t="n">
        <f aca="false">+Outflows!AF953+Fees!AF953+'Ongoing Cash Flows'!AF953+'Terminal Value'!AF953</f>
        <v>0</v>
      </c>
      <c r="AG953" s="9" t="n">
        <f aca="false">+Outflows!AG953+Fees!AG953+'Ongoing Cash Flows'!AG953+'Terminal Value'!AG953</f>
        <v>0</v>
      </c>
      <c r="AH953" s="9" t="n">
        <f aca="false">+Outflows!AH953+Fees!AH953+'Ongoing Cash Flows'!AH953+'Terminal Value'!AH953</f>
        <v>0</v>
      </c>
      <c r="AI953" s="9" t="n">
        <f aca="false">+Outflows!AI953+Fees!AI953+'Ongoing Cash Flows'!AI953+'Terminal Value'!AI953</f>
        <v>0</v>
      </c>
      <c r="AJ953" s="9" t="n">
        <f aca="false">+Outflows!AJ953+Fees!AJ953+'Ongoing Cash Flows'!AJ953+'Terminal Value'!AJ953</f>
        <v>0</v>
      </c>
      <c r="AK953" s="9"/>
      <c r="AL953" s="1"/>
      <c r="AM953" s="32"/>
      <c r="AN953" s="33" t="n">
        <f aca="false">IF(ISERROR(XIRR(B953:AJ953,IRRDates)),-1,XIRR(B953:AJ953,IRRDates))</f>
        <v>0.0468148573308545</v>
      </c>
      <c r="AO953" s="9" t="n">
        <f aca="false">SUMPRODUCT(B953:AJ953,PVRf)</f>
        <v>0</v>
      </c>
      <c r="AP953" s="9" t="n">
        <f aca="false">MIN(0,AO953-$AO$1004)^2</f>
        <v>0</v>
      </c>
      <c r="AQ953" s="9" t="n">
        <f aca="false">MAX(0,AO953-$AO$1004)^2</f>
        <v>0</v>
      </c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20"/>
      <c r="CM953" s="20"/>
      <c r="CN953" s="20"/>
      <c r="CO953" s="20"/>
      <c r="CP953" s="20"/>
    </row>
    <row r="954" customFormat="false" ht="11.25" hidden="false" customHeight="false" outlineLevel="0" collapsed="false">
      <c r="A954" s="1" t="n">
        <v>952</v>
      </c>
      <c r="B954" s="9" t="n">
        <f aca="false">+Outflows!B954+Fees!B954+'Ongoing Cash Flows'!B954+'Terminal Value'!B954</f>
        <v>-87164.3169091196</v>
      </c>
      <c r="C954" s="9" t="n">
        <f aca="false">+Outflows!C954+Fees!C954+'Ongoing Cash Flows'!C954+'Terminal Value'!C954</f>
        <v>13987.4798413761</v>
      </c>
      <c r="D954" s="9" t="n">
        <f aca="false">+Outflows!D954+Fees!D954+'Ongoing Cash Flows'!D954+'Terminal Value'!D954</f>
        <v>11806.1897611029</v>
      </c>
      <c r="E954" s="9" t="n">
        <f aca="false">+Outflows!E954+Fees!E954+'Ongoing Cash Flows'!E954+'Terminal Value'!E954</f>
        <v>9805.42677952838</v>
      </c>
      <c r="F954" s="9" t="n">
        <f aca="false">+Outflows!F954+Fees!F954+'Ongoing Cash Flows'!F954+'Terminal Value'!F954</f>
        <v>9558.68265723441</v>
      </c>
      <c r="G954" s="9" t="n">
        <f aca="false">+Outflows!G954+Fees!G954+'Ongoing Cash Flows'!G954+'Terminal Value'!G954</f>
        <v>9297.2808566984</v>
      </c>
      <c r="H954" s="9" t="n">
        <f aca="false">+Outflows!H954+Fees!H954+'Ongoing Cash Flows'!H954+'Terminal Value'!H954</f>
        <v>8322.80417427187</v>
      </c>
      <c r="I954" s="9" t="n">
        <f aca="false">+Outflows!I954+Fees!I954+'Ongoing Cash Flows'!I954+'Terminal Value'!I954</f>
        <v>8180.82608860869</v>
      </c>
      <c r="J954" s="9" t="n">
        <f aca="false">+Outflows!J954+Fees!J954+'Ongoing Cash Flows'!J954+'Terminal Value'!J954</f>
        <v>8168.3918860737</v>
      </c>
      <c r="K954" s="9" t="n">
        <f aca="false">+Outflows!K954+Fees!K954+'Ongoing Cash Flows'!K954+'Terminal Value'!K954</f>
        <v>8158.97360610408</v>
      </c>
      <c r="L954" s="9" t="n">
        <f aca="false">+Outflows!L954+Fees!L954+'Ongoing Cash Flows'!L954+'Terminal Value'!L954</f>
        <v>8160.46395119329</v>
      </c>
      <c r="M954" s="9" t="n">
        <f aca="false">+Outflows!M954+Fees!M954+'Ongoing Cash Flows'!M954+'Terminal Value'!M954</f>
        <v>8132.19497180126</v>
      </c>
      <c r="N954" s="9" t="n">
        <f aca="false">+Outflows!N954+Fees!N954+'Ongoing Cash Flows'!N954+'Terminal Value'!N954</f>
        <v>8114.81121866138</v>
      </c>
      <c r="O954" s="9" t="n">
        <f aca="false">+Outflows!O954+Fees!O954+'Ongoing Cash Flows'!O954+'Terminal Value'!O954</f>
        <v>7788.4246546694</v>
      </c>
      <c r="P954" s="9" t="n">
        <f aca="false">+Outflows!P954+Fees!P954+'Ongoing Cash Flows'!P954+'Terminal Value'!P954</f>
        <v>7680.82873313556</v>
      </c>
      <c r="Q954" s="9" t="n">
        <f aca="false">+Outflows!Q954+Fees!Q954+'Ongoing Cash Flows'!Q954+'Terminal Value'!Q954</f>
        <v>7652.0096098418</v>
      </c>
      <c r="R954" s="9" t="n">
        <f aca="false">+Outflows!R954+Fees!R954+'Ongoing Cash Flows'!R954+'Terminal Value'!R954</f>
        <v>999.739849220838</v>
      </c>
      <c r="S954" s="9" t="n">
        <f aca="false">+Outflows!S954+Fees!S954+'Ongoing Cash Flows'!S954+'Terminal Value'!S954</f>
        <v>0</v>
      </c>
      <c r="T954" s="9" t="n">
        <f aca="false">+Outflows!T954+Fees!T954+'Ongoing Cash Flows'!T954+'Terminal Value'!T954</f>
        <v>0</v>
      </c>
      <c r="U954" s="9" t="n">
        <f aca="false">+Outflows!U954+Fees!U954+'Ongoing Cash Flows'!U954+'Terminal Value'!U954</f>
        <v>0</v>
      </c>
      <c r="V954" s="9" t="n">
        <f aca="false">+Outflows!V954+Fees!V954+'Ongoing Cash Flows'!V954+'Terminal Value'!V954</f>
        <v>0</v>
      </c>
      <c r="W954" s="9" t="n">
        <f aca="false">+Outflows!W954+Fees!W954+'Ongoing Cash Flows'!W954+'Terminal Value'!W954</f>
        <v>0</v>
      </c>
      <c r="X954" s="9" t="n">
        <f aca="false">+Outflows!X954+Fees!X954+'Ongoing Cash Flows'!X954+'Terminal Value'!X954</f>
        <v>0</v>
      </c>
      <c r="Y954" s="9" t="n">
        <f aca="false">+Outflows!Y954+Fees!Y954+'Ongoing Cash Flows'!Y954+'Terminal Value'!Y954</f>
        <v>0</v>
      </c>
      <c r="Z954" s="9" t="n">
        <f aca="false">+Outflows!Z954+Fees!Z954+'Ongoing Cash Flows'!Z954+'Terminal Value'!Z954</f>
        <v>0</v>
      </c>
      <c r="AA954" s="9" t="n">
        <f aca="false">+Outflows!AA954+Fees!AA954+'Ongoing Cash Flows'!AA954+'Terminal Value'!AA954</f>
        <v>0</v>
      </c>
      <c r="AB954" s="9" t="n">
        <f aca="false">+Outflows!AB954+Fees!AB954+'Ongoing Cash Flows'!AB954+'Terminal Value'!AB954</f>
        <v>0</v>
      </c>
      <c r="AC954" s="9" t="n">
        <f aca="false">+Outflows!AC954+Fees!AC954+'Ongoing Cash Flows'!AC954+'Terminal Value'!AC954</f>
        <v>0</v>
      </c>
      <c r="AD954" s="9" t="n">
        <f aca="false">+Outflows!AD954+Fees!AD954+'Ongoing Cash Flows'!AD954+'Terminal Value'!AD954</f>
        <v>0</v>
      </c>
      <c r="AE954" s="9" t="n">
        <f aca="false">+Outflows!AE954+Fees!AE954+'Ongoing Cash Flows'!AE954+'Terminal Value'!AE954</f>
        <v>0</v>
      </c>
      <c r="AF954" s="9" t="n">
        <f aca="false">+Outflows!AF954+Fees!AF954+'Ongoing Cash Flows'!AF954+'Terminal Value'!AF954</f>
        <v>0</v>
      </c>
      <c r="AG954" s="9" t="n">
        <f aca="false">+Outflows!AG954+Fees!AG954+'Ongoing Cash Flows'!AG954+'Terminal Value'!AG954</f>
        <v>0</v>
      </c>
      <c r="AH954" s="9" t="n">
        <f aca="false">+Outflows!AH954+Fees!AH954+'Ongoing Cash Flows'!AH954+'Terminal Value'!AH954</f>
        <v>0</v>
      </c>
      <c r="AI954" s="9" t="n">
        <f aca="false">+Outflows!AI954+Fees!AI954+'Ongoing Cash Flows'!AI954+'Terminal Value'!AI954</f>
        <v>0</v>
      </c>
      <c r="AJ954" s="9" t="n">
        <f aca="false">+Outflows!AJ954+Fees!AJ954+'Ongoing Cash Flows'!AJ954+'Terminal Value'!AJ954</f>
        <v>0</v>
      </c>
      <c r="AK954" s="9"/>
      <c r="AL954" s="1"/>
      <c r="AM954" s="32"/>
      <c r="AN954" s="33" t="n">
        <f aca="false">IF(ISERROR(XIRR(B954:AJ954,IRRDates)),-1,XIRR(B954:AJ954,IRRDates))</f>
        <v>0.0677606118051858</v>
      </c>
      <c r="AO954" s="9" t="n">
        <f aca="false">SUMPRODUCT(B954:AJ954,PVRf)</f>
        <v>0</v>
      </c>
      <c r="AP954" s="9" t="n">
        <f aca="false">MIN(0,AO954-$AO$1004)^2</f>
        <v>0</v>
      </c>
      <c r="AQ954" s="9" t="n">
        <f aca="false">MAX(0,AO954-$AO$1004)^2</f>
        <v>0</v>
      </c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20"/>
      <c r="CM954" s="20"/>
      <c r="CN954" s="20"/>
      <c r="CO954" s="20"/>
      <c r="CP954" s="20"/>
    </row>
    <row r="955" customFormat="false" ht="11.25" hidden="false" customHeight="false" outlineLevel="0" collapsed="false">
      <c r="A955" s="1" t="n">
        <v>953</v>
      </c>
      <c r="B955" s="9" t="n">
        <f aca="false">+Outflows!B955+Fees!B955+'Ongoing Cash Flows'!B955+'Terminal Value'!B955</f>
        <v>-102367.957700802</v>
      </c>
      <c r="C955" s="9" t="n">
        <f aca="false">+Outflows!C955+Fees!C955+'Ongoing Cash Flows'!C955+'Terminal Value'!C955</f>
        <v>14370.2246688756</v>
      </c>
      <c r="D955" s="9" t="n">
        <f aca="false">+Outflows!D955+Fees!D955+'Ongoing Cash Flows'!D955+'Terminal Value'!D955</f>
        <v>12411.8632639844</v>
      </c>
      <c r="E955" s="9" t="n">
        <f aca="false">+Outflows!E955+Fees!E955+'Ongoing Cash Flows'!E955+'Terminal Value'!E955</f>
        <v>10478.002468438</v>
      </c>
      <c r="F955" s="9" t="n">
        <f aca="false">+Outflows!F955+Fees!F955+'Ongoing Cash Flows'!F955+'Terminal Value'!F955</f>
        <v>9930.95477849128</v>
      </c>
      <c r="G955" s="9" t="n">
        <f aca="false">+Outflows!G955+Fees!G955+'Ongoing Cash Flows'!G955+'Terminal Value'!G955</f>
        <v>9649.49557409279</v>
      </c>
      <c r="H955" s="9" t="n">
        <f aca="false">+Outflows!H955+Fees!H955+'Ongoing Cash Flows'!H955+'Terminal Value'!H955</f>
        <v>8691.07041040179</v>
      </c>
      <c r="I955" s="9" t="n">
        <f aca="false">+Outflows!I955+Fees!I955+'Ongoing Cash Flows'!I955+'Terminal Value'!I955</f>
        <v>8529.58544545725</v>
      </c>
      <c r="J955" s="9" t="n">
        <f aca="false">+Outflows!J955+Fees!J955+'Ongoing Cash Flows'!J955+'Terminal Value'!J955</f>
        <v>8517.15124292226</v>
      </c>
      <c r="K955" s="9" t="n">
        <f aca="false">+Outflows!K955+Fees!K955+'Ongoing Cash Flows'!K955+'Terminal Value'!K955</f>
        <v>8508.32408050662</v>
      </c>
      <c r="L955" s="9" t="n">
        <f aca="false">+Outflows!L955+Fees!L955+'Ongoing Cash Flows'!L955+'Terminal Value'!L955</f>
        <v>8509.22330804185</v>
      </c>
      <c r="M955" s="9" t="n">
        <f aca="false">+Outflows!M955+Fees!M955+'Ongoing Cash Flows'!M955+'Terminal Value'!M955</f>
        <v>8481.5454462038</v>
      </c>
      <c r="N955" s="9" t="n">
        <f aca="false">+Outflows!N955+Fees!N955+'Ongoing Cash Flows'!N955+'Terminal Value'!N955</f>
        <v>8463.57057550994</v>
      </c>
      <c r="O955" s="9" t="n">
        <f aca="false">+Outflows!O955+Fees!O955+'Ongoing Cash Flows'!O955+'Terminal Value'!O955</f>
        <v>8137.77512907194</v>
      </c>
      <c r="P955" s="9" t="n">
        <f aca="false">+Outflows!P955+Fees!P955+'Ongoing Cash Flows'!P955+'Terminal Value'!P955</f>
        <v>8029.58808998412</v>
      </c>
      <c r="Q955" s="9" t="n">
        <f aca="false">+Outflows!Q955+Fees!Q955+'Ongoing Cash Flows'!Q955+'Terminal Value'!Q955</f>
        <v>8001.36008424434</v>
      </c>
      <c r="R955" s="9" t="n">
        <f aca="false">+Outflows!R955+Fees!R955+'Ongoing Cash Flows'!R955+'Terminal Value'!R955</f>
        <v>1174.11952764512</v>
      </c>
      <c r="S955" s="9" t="n">
        <f aca="false">+Outflows!S955+Fees!S955+'Ongoing Cash Flows'!S955+'Terminal Value'!S955</f>
        <v>0</v>
      </c>
      <c r="T955" s="9" t="n">
        <f aca="false">+Outflows!T955+Fees!T955+'Ongoing Cash Flows'!T955+'Terminal Value'!T955</f>
        <v>0</v>
      </c>
      <c r="U955" s="9" t="n">
        <f aca="false">+Outflows!U955+Fees!U955+'Ongoing Cash Flows'!U955+'Terminal Value'!U955</f>
        <v>0</v>
      </c>
      <c r="V955" s="9" t="n">
        <f aca="false">+Outflows!V955+Fees!V955+'Ongoing Cash Flows'!V955+'Terminal Value'!V955</f>
        <v>0</v>
      </c>
      <c r="W955" s="9" t="n">
        <f aca="false">+Outflows!W955+Fees!W955+'Ongoing Cash Flows'!W955+'Terminal Value'!W955</f>
        <v>0</v>
      </c>
      <c r="X955" s="9" t="n">
        <f aca="false">+Outflows!X955+Fees!X955+'Ongoing Cash Flows'!X955+'Terminal Value'!X955</f>
        <v>0</v>
      </c>
      <c r="Y955" s="9" t="n">
        <f aca="false">+Outflows!Y955+Fees!Y955+'Ongoing Cash Flows'!Y955+'Terminal Value'!Y955</f>
        <v>0</v>
      </c>
      <c r="Z955" s="9" t="n">
        <f aca="false">+Outflows!Z955+Fees!Z955+'Ongoing Cash Flows'!Z955+'Terminal Value'!Z955</f>
        <v>0</v>
      </c>
      <c r="AA955" s="9" t="n">
        <f aca="false">+Outflows!AA955+Fees!AA955+'Ongoing Cash Flows'!AA955+'Terminal Value'!AA955</f>
        <v>0</v>
      </c>
      <c r="AB955" s="9" t="n">
        <f aca="false">+Outflows!AB955+Fees!AB955+'Ongoing Cash Flows'!AB955+'Terminal Value'!AB955</f>
        <v>0</v>
      </c>
      <c r="AC955" s="9" t="n">
        <f aca="false">+Outflows!AC955+Fees!AC955+'Ongoing Cash Flows'!AC955+'Terminal Value'!AC955</f>
        <v>0</v>
      </c>
      <c r="AD955" s="9" t="n">
        <f aca="false">+Outflows!AD955+Fees!AD955+'Ongoing Cash Flows'!AD955+'Terminal Value'!AD955</f>
        <v>0</v>
      </c>
      <c r="AE955" s="9" t="n">
        <f aca="false">+Outflows!AE955+Fees!AE955+'Ongoing Cash Flows'!AE955+'Terminal Value'!AE955</f>
        <v>0</v>
      </c>
      <c r="AF955" s="9" t="n">
        <f aca="false">+Outflows!AF955+Fees!AF955+'Ongoing Cash Flows'!AF955+'Terminal Value'!AF955</f>
        <v>0</v>
      </c>
      <c r="AG955" s="9" t="n">
        <f aca="false">+Outflows!AG955+Fees!AG955+'Ongoing Cash Flows'!AG955+'Terminal Value'!AG955</f>
        <v>0</v>
      </c>
      <c r="AH955" s="9" t="n">
        <f aca="false">+Outflows!AH955+Fees!AH955+'Ongoing Cash Flows'!AH955+'Terminal Value'!AH955</f>
        <v>0</v>
      </c>
      <c r="AI955" s="9" t="n">
        <f aca="false">+Outflows!AI955+Fees!AI955+'Ongoing Cash Flows'!AI955+'Terminal Value'!AI955</f>
        <v>0</v>
      </c>
      <c r="AJ955" s="9" t="n">
        <f aca="false">+Outflows!AJ955+Fees!AJ955+'Ongoing Cash Flows'!AJ955+'Terminal Value'!AJ955</f>
        <v>0</v>
      </c>
      <c r="AK955" s="9"/>
      <c r="AL955" s="1"/>
      <c r="AM955" s="32"/>
      <c r="AN955" s="33" t="n">
        <f aca="false">IF(ISERROR(XIRR(B955:AJ955,IRRDates)),-1,XIRR(B955:AJ955,IRRDates))</f>
        <v>0.0480659506827813</v>
      </c>
      <c r="AO955" s="9" t="n">
        <f aca="false">SUMPRODUCT(B955:AJ955,PVRf)</f>
        <v>0</v>
      </c>
      <c r="AP955" s="9" t="n">
        <f aca="false">MIN(0,AO955-$AO$1004)^2</f>
        <v>0</v>
      </c>
      <c r="AQ955" s="9" t="n">
        <f aca="false">MAX(0,AO955-$AO$1004)^2</f>
        <v>0</v>
      </c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20"/>
      <c r="CM955" s="20"/>
      <c r="CN955" s="20"/>
      <c r="CO955" s="20"/>
      <c r="CP955" s="20"/>
    </row>
    <row r="956" customFormat="false" ht="11.25" hidden="false" customHeight="false" outlineLevel="0" collapsed="false">
      <c r="A956" s="1" t="n">
        <v>954</v>
      </c>
      <c r="B956" s="9" t="n">
        <f aca="false">+Outflows!B956+Fees!B956+'Ongoing Cash Flows'!B956+'Terminal Value'!B956</f>
        <v>-88655.5822692418</v>
      </c>
      <c r="C956" s="9" t="n">
        <f aca="false">+Outflows!C956+Fees!C956+'Ongoing Cash Flows'!C956+'Terminal Value'!C956</f>
        <v>14072.6652544621</v>
      </c>
      <c r="D956" s="9" t="n">
        <f aca="false">+Outflows!D956+Fees!D956+'Ongoing Cash Flows'!D956+'Terminal Value'!D956</f>
        <v>11869.0085701923</v>
      </c>
      <c r="E956" s="9" t="n">
        <f aca="false">+Outflows!E956+Fees!E956+'Ongoing Cash Flows'!E956+'Terminal Value'!E956</f>
        <v>9930.31053971333</v>
      </c>
      <c r="F956" s="9" t="n">
        <f aca="false">+Outflows!F956+Fees!F956+'Ongoing Cash Flows'!F956+'Terminal Value'!F956</f>
        <v>9586.31766760205</v>
      </c>
      <c r="G956" s="9" t="n">
        <f aca="false">+Outflows!G956+Fees!G956+'Ongoing Cash Flows'!G956+'Terminal Value'!G956</f>
        <v>9322.81632692196</v>
      </c>
      <c r="H956" s="9" t="n">
        <f aca="false">+Outflows!H956+Fees!H956+'Ongoing Cash Flows'!H956+'Terminal Value'!H956</f>
        <v>8358.92596172844</v>
      </c>
      <c r="I956" s="9" t="n">
        <f aca="false">+Outflows!I956+Fees!I956+'Ongoing Cash Flows'!I956+'Terminal Value'!I956</f>
        <v>8215.0345229576</v>
      </c>
      <c r="J956" s="9" t="n">
        <f aca="false">+Outflows!J956+Fees!J956+'Ongoing Cash Flows'!J956+'Terminal Value'!J956</f>
        <v>8202.60032042261</v>
      </c>
      <c r="K956" s="9" t="n">
        <f aca="false">+Outflows!K956+Fees!K956+'Ongoing Cash Flows'!K956+'Terminal Value'!K956</f>
        <v>8193.2400208502</v>
      </c>
      <c r="L956" s="9" t="n">
        <f aca="false">+Outflows!L956+Fees!L956+'Ongoing Cash Flows'!L956+'Terminal Value'!L956</f>
        <v>8194.6723855422</v>
      </c>
      <c r="M956" s="9" t="n">
        <f aca="false">+Outflows!M956+Fees!M956+'Ongoing Cash Flows'!M956+'Terminal Value'!M956</f>
        <v>8166.46138654738</v>
      </c>
      <c r="N956" s="9" t="n">
        <f aca="false">+Outflows!N956+Fees!N956+'Ongoing Cash Flows'!N956+'Terminal Value'!N956</f>
        <v>8149.0196530103</v>
      </c>
      <c r="O956" s="9" t="n">
        <f aca="false">+Outflows!O956+Fees!O956+'Ongoing Cash Flows'!O956+'Terminal Value'!O956</f>
        <v>7822.69106941551</v>
      </c>
      <c r="P956" s="9" t="n">
        <f aca="false">+Outflows!P956+Fees!P956+'Ongoing Cash Flows'!P956+'Terminal Value'!P956</f>
        <v>7715.03716748447</v>
      </c>
      <c r="Q956" s="9" t="n">
        <f aca="false">+Outflows!Q956+Fees!Q956+'Ongoing Cash Flows'!Q956+'Terminal Value'!Q956</f>
        <v>7686.27602458792</v>
      </c>
      <c r="R956" s="9" t="n">
        <f aca="false">+Outflows!R956+Fees!R956+'Ongoing Cash Flows'!R956+'Terminal Value'!R956</f>
        <v>1016.8440663953</v>
      </c>
      <c r="S956" s="9" t="n">
        <f aca="false">+Outflows!S956+Fees!S956+'Ongoing Cash Flows'!S956+'Terminal Value'!S956</f>
        <v>0</v>
      </c>
      <c r="T956" s="9" t="n">
        <f aca="false">+Outflows!T956+Fees!T956+'Ongoing Cash Flows'!T956+'Terminal Value'!T956</f>
        <v>0</v>
      </c>
      <c r="U956" s="9" t="n">
        <f aca="false">+Outflows!U956+Fees!U956+'Ongoing Cash Flows'!U956+'Terminal Value'!U956</f>
        <v>0</v>
      </c>
      <c r="V956" s="9" t="n">
        <f aca="false">+Outflows!V956+Fees!V956+'Ongoing Cash Flows'!V956+'Terminal Value'!V956</f>
        <v>0</v>
      </c>
      <c r="W956" s="9" t="n">
        <f aca="false">+Outflows!W956+Fees!W956+'Ongoing Cash Flows'!W956+'Terminal Value'!W956</f>
        <v>0</v>
      </c>
      <c r="X956" s="9" t="n">
        <f aca="false">+Outflows!X956+Fees!X956+'Ongoing Cash Flows'!X956+'Terminal Value'!X956</f>
        <v>0</v>
      </c>
      <c r="Y956" s="9" t="n">
        <f aca="false">+Outflows!Y956+Fees!Y956+'Ongoing Cash Flows'!Y956+'Terminal Value'!Y956</f>
        <v>0</v>
      </c>
      <c r="Z956" s="9" t="n">
        <f aca="false">+Outflows!Z956+Fees!Z956+'Ongoing Cash Flows'!Z956+'Terminal Value'!Z956</f>
        <v>0</v>
      </c>
      <c r="AA956" s="9" t="n">
        <f aca="false">+Outflows!AA956+Fees!AA956+'Ongoing Cash Flows'!AA956+'Terminal Value'!AA956</f>
        <v>0</v>
      </c>
      <c r="AB956" s="9" t="n">
        <f aca="false">+Outflows!AB956+Fees!AB956+'Ongoing Cash Flows'!AB956+'Terminal Value'!AB956</f>
        <v>0</v>
      </c>
      <c r="AC956" s="9" t="n">
        <f aca="false">+Outflows!AC956+Fees!AC956+'Ongoing Cash Flows'!AC956+'Terminal Value'!AC956</f>
        <v>0</v>
      </c>
      <c r="AD956" s="9" t="n">
        <f aca="false">+Outflows!AD956+Fees!AD956+'Ongoing Cash Flows'!AD956+'Terminal Value'!AD956</f>
        <v>0</v>
      </c>
      <c r="AE956" s="9" t="n">
        <f aca="false">+Outflows!AE956+Fees!AE956+'Ongoing Cash Flows'!AE956+'Terminal Value'!AE956</f>
        <v>0</v>
      </c>
      <c r="AF956" s="9" t="n">
        <f aca="false">+Outflows!AF956+Fees!AF956+'Ongoing Cash Flows'!AF956+'Terminal Value'!AF956</f>
        <v>0</v>
      </c>
      <c r="AG956" s="9" t="n">
        <f aca="false">+Outflows!AG956+Fees!AG956+'Ongoing Cash Flows'!AG956+'Terminal Value'!AG956</f>
        <v>0</v>
      </c>
      <c r="AH956" s="9" t="n">
        <f aca="false">+Outflows!AH956+Fees!AH956+'Ongoing Cash Flows'!AH956+'Terminal Value'!AH956</f>
        <v>0</v>
      </c>
      <c r="AI956" s="9" t="n">
        <f aca="false">+Outflows!AI956+Fees!AI956+'Ongoing Cash Flows'!AI956+'Terminal Value'!AI956</f>
        <v>0</v>
      </c>
      <c r="AJ956" s="9" t="n">
        <f aca="false">+Outflows!AJ956+Fees!AJ956+'Ongoing Cash Flows'!AJ956+'Terminal Value'!AJ956</f>
        <v>0</v>
      </c>
      <c r="AK956" s="9"/>
      <c r="AL956" s="1"/>
      <c r="AM956" s="32"/>
      <c r="AN956" s="33" t="n">
        <f aca="false">IF(ISERROR(XIRR(B956:AJ956,IRRDates)),-1,XIRR(B956:AJ956,IRRDates))</f>
        <v>0.0657309019077408</v>
      </c>
      <c r="AO956" s="9" t="n">
        <f aca="false">SUMPRODUCT(B956:AJ956,PVRf)</f>
        <v>0</v>
      </c>
      <c r="AP956" s="9" t="n">
        <f aca="false">MIN(0,AO956-$AO$1004)^2</f>
        <v>0</v>
      </c>
      <c r="AQ956" s="9" t="n">
        <f aca="false">MAX(0,AO956-$AO$1004)^2</f>
        <v>0</v>
      </c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20"/>
      <c r="CM956" s="20"/>
      <c r="CN956" s="20"/>
      <c r="CO956" s="20"/>
      <c r="CP956" s="20"/>
    </row>
    <row r="957" customFormat="false" ht="11.25" hidden="false" customHeight="false" outlineLevel="0" collapsed="false">
      <c r="A957" s="1" t="n">
        <v>955</v>
      </c>
      <c r="B957" s="9" t="n">
        <f aca="false">+Outflows!B957+Fees!B957+'Ongoing Cash Flows'!B957+'Terminal Value'!B957</f>
        <v>-87489.7561269206</v>
      </c>
      <c r="C957" s="9" t="n">
        <f aca="false">+Outflows!C957+Fees!C957+'Ongoing Cash Flows'!C957+'Terminal Value'!C957</f>
        <v>13985.0482272107</v>
      </c>
      <c r="D957" s="9" t="n">
        <f aca="false">+Outflows!D957+Fees!D957+'Ongoing Cash Flows'!D957+'Terminal Value'!D957</f>
        <v>11956.9198643879</v>
      </c>
      <c r="E957" s="9" t="n">
        <f aca="false">+Outflows!E957+Fees!E957+'Ongoing Cash Flows'!E957+'Terminal Value'!E957</f>
        <v>9966.50140586933</v>
      </c>
      <c r="F957" s="9" t="n">
        <f aca="false">+Outflows!F957+Fees!F957+'Ongoing Cash Flows'!F957+'Terminal Value'!F957</f>
        <v>9454.04755676182</v>
      </c>
      <c r="G957" s="9" t="n">
        <f aca="false">+Outflows!G957+Fees!G957+'Ongoing Cash Flows'!G957+'Terminal Value'!G957</f>
        <v>9278.16963974286</v>
      </c>
      <c r="H957" s="9" t="n">
        <f aca="false">+Outflows!H957+Fees!H957+'Ongoing Cash Flows'!H957+'Terminal Value'!H957</f>
        <v>8330.68704111086</v>
      </c>
      <c r="I957" s="9" t="n">
        <f aca="false">+Outflows!I957+Fees!I957+'Ongoing Cash Flows'!I957+'Terminal Value'!I957</f>
        <v>8188.29140391367</v>
      </c>
      <c r="J957" s="9" t="n">
        <f aca="false">+Outflows!J957+Fees!J957+'Ongoing Cash Flows'!J957+'Terminal Value'!J957</f>
        <v>8175.85720137868</v>
      </c>
      <c r="K957" s="9" t="n">
        <f aca="false">+Outflows!K957+Fees!K957+'Ongoing Cash Flows'!K957+'Terminal Value'!K957</f>
        <v>8166.45157448585</v>
      </c>
      <c r="L957" s="9" t="n">
        <f aca="false">+Outflows!L957+Fees!L957+'Ongoing Cash Flows'!L957+'Terminal Value'!L957</f>
        <v>8167.92926649827</v>
      </c>
      <c r="M957" s="9" t="n">
        <f aca="false">+Outflows!M957+Fees!M957+'Ongoing Cash Flows'!M957+'Terminal Value'!M957</f>
        <v>8139.67294018303</v>
      </c>
      <c r="N957" s="9" t="n">
        <f aca="false">+Outflows!N957+Fees!N957+'Ongoing Cash Flows'!N957+'Terminal Value'!N957</f>
        <v>8122.27653396636</v>
      </c>
      <c r="O957" s="9" t="n">
        <f aca="false">+Outflows!O957+Fees!O957+'Ongoing Cash Flows'!O957+'Terminal Value'!O957</f>
        <v>7795.90262305117</v>
      </c>
      <c r="P957" s="9" t="n">
        <f aca="false">+Outflows!P957+Fees!P957+'Ongoing Cash Flows'!P957+'Terminal Value'!P957</f>
        <v>7688.29404844054</v>
      </c>
      <c r="Q957" s="9" t="n">
        <f aca="false">+Outflows!Q957+Fees!Q957+'Ongoing Cash Flows'!Q957+'Terminal Value'!Q957</f>
        <v>7659.48757822357</v>
      </c>
      <c r="R957" s="9" t="n">
        <f aca="false">+Outflows!R957+Fees!R957+'Ongoing Cash Flows'!R957+'Terminal Value'!R957</f>
        <v>1003.47250687333</v>
      </c>
      <c r="S957" s="9" t="n">
        <f aca="false">+Outflows!S957+Fees!S957+'Ongoing Cash Flows'!S957+'Terminal Value'!S957</f>
        <v>0</v>
      </c>
      <c r="T957" s="9" t="n">
        <f aca="false">+Outflows!T957+Fees!T957+'Ongoing Cash Flows'!T957+'Terminal Value'!T957</f>
        <v>0</v>
      </c>
      <c r="U957" s="9" t="n">
        <f aca="false">+Outflows!U957+Fees!U957+'Ongoing Cash Flows'!U957+'Terminal Value'!U957</f>
        <v>0</v>
      </c>
      <c r="V957" s="9" t="n">
        <f aca="false">+Outflows!V957+Fees!V957+'Ongoing Cash Flows'!V957+'Terminal Value'!V957</f>
        <v>0</v>
      </c>
      <c r="W957" s="9" t="n">
        <f aca="false">+Outflows!W957+Fees!W957+'Ongoing Cash Flows'!W957+'Terminal Value'!W957</f>
        <v>0</v>
      </c>
      <c r="X957" s="9" t="n">
        <f aca="false">+Outflows!X957+Fees!X957+'Ongoing Cash Flows'!X957+'Terminal Value'!X957</f>
        <v>0</v>
      </c>
      <c r="Y957" s="9" t="n">
        <f aca="false">+Outflows!Y957+Fees!Y957+'Ongoing Cash Flows'!Y957+'Terminal Value'!Y957</f>
        <v>0</v>
      </c>
      <c r="Z957" s="9" t="n">
        <f aca="false">+Outflows!Z957+Fees!Z957+'Ongoing Cash Flows'!Z957+'Terminal Value'!Z957</f>
        <v>0</v>
      </c>
      <c r="AA957" s="9" t="n">
        <f aca="false">+Outflows!AA957+Fees!AA957+'Ongoing Cash Flows'!AA957+'Terminal Value'!AA957</f>
        <v>0</v>
      </c>
      <c r="AB957" s="9" t="n">
        <f aca="false">+Outflows!AB957+Fees!AB957+'Ongoing Cash Flows'!AB957+'Terminal Value'!AB957</f>
        <v>0</v>
      </c>
      <c r="AC957" s="9" t="n">
        <f aca="false">+Outflows!AC957+Fees!AC957+'Ongoing Cash Flows'!AC957+'Terminal Value'!AC957</f>
        <v>0</v>
      </c>
      <c r="AD957" s="9" t="n">
        <f aca="false">+Outflows!AD957+Fees!AD957+'Ongoing Cash Flows'!AD957+'Terminal Value'!AD957</f>
        <v>0</v>
      </c>
      <c r="AE957" s="9" t="n">
        <f aca="false">+Outflows!AE957+Fees!AE957+'Ongoing Cash Flows'!AE957+'Terminal Value'!AE957</f>
        <v>0</v>
      </c>
      <c r="AF957" s="9" t="n">
        <f aca="false">+Outflows!AF957+Fees!AF957+'Ongoing Cash Flows'!AF957+'Terminal Value'!AF957</f>
        <v>0</v>
      </c>
      <c r="AG957" s="9" t="n">
        <f aca="false">+Outflows!AG957+Fees!AG957+'Ongoing Cash Flows'!AG957+'Terminal Value'!AG957</f>
        <v>0</v>
      </c>
      <c r="AH957" s="9" t="n">
        <f aca="false">+Outflows!AH957+Fees!AH957+'Ongoing Cash Flows'!AH957+'Terminal Value'!AH957</f>
        <v>0</v>
      </c>
      <c r="AI957" s="9" t="n">
        <f aca="false">+Outflows!AI957+Fees!AI957+'Ongoing Cash Flows'!AI957+'Terminal Value'!AI957</f>
        <v>0</v>
      </c>
      <c r="AJ957" s="9" t="n">
        <f aca="false">+Outflows!AJ957+Fees!AJ957+'Ongoing Cash Flows'!AJ957+'Terminal Value'!AJ957</f>
        <v>0</v>
      </c>
      <c r="AK957" s="9"/>
      <c r="AL957" s="1"/>
      <c r="AM957" s="32"/>
      <c r="AN957" s="33" t="n">
        <f aca="false">IF(ISERROR(XIRR(B957:AJ957,IRRDates)),-1,XIRR(B957:AJ957,IRRDates))</f>
        <v>0.0675262664498821</v>
      </c>
      <c r="AO957" s="9" t="n">
        <f aca="false">SUMPRODUCT(B957:AJ957,PVRf)</f>
        <v>0</v>
      </c>
      <c r="AP957" s="9" t="n">
        <f aca="false">MIN(0,AO957-$AO$1004)^2</f>
        <v>0</v>
      </c>
      <c r="AQ957" s="9" t="n">
        <f aca="false">MAX(0,AO957-$AO$1004)^2</f>
        <v>0</v>
      </c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20"/>
      <c r="CM957" s="20"/>
      <c r="CN957" s="20"/>
      <c r="CO957" s="20"/>
      <c r="CP957" s="20"/>
    </row>
    <row r="958" customFormat="false" ht="11.25" hidden="false" customHeight="false" outlineLevel="0" collapsed="false">
      <c r="A958" s="1" t="n">
        <v>956</v>
      </c>
      <c r="B958" s="9" t="n">
        <f aca="false">+Outflows!B958+Fees!B958+'Ongoing Cash Flows'!B958+'Terminal Value'!B958</f>
        <v>-88925.899605372</v>
      </c>
      <c r="C958" s="9" t="n">
        <f aca="false">+Outflows!C958+Fees!C958+'Ongoing Cash Flows'!C958+'Terminal Value'!C958</f>
        <v>14067.2863279026</v>
      </c>
      <c r="D958" s="9" t="n">
        <f aca="false">+Outflows!D958+Fees!D958+'Ongoing Cash Flows'!D958+'Terminal Value'!D958</f>
        <v>11887.9965486087</v>
      </c>
      <c r="E958" s="9" t="n">
        <f aca="false">+Outflows!E958+Fees!E958+'Ongoing Cash Flows'!E958+'Terminal Value'!E958</f>
        <v>9990.23083104742</v>
      </c>
      <c r="F958" s="9" t="n">
        <f aca="false">+Outflows!F958+Fees!F958+'Ongoing Cash Flows'!F958+'Terminal Value'!F958</f>
        <v>9657.2127902393</v>
      </c>
      <c r="G958" s="9" t="n">
        <f aca="false">+Outflows!G958+Fees!G958+'Ongoing Cash Flows'!G958+'Terminal Value'!G958</f>
        <v>9286.80604450286</v>
      </c>
      <c r="H958" s="9" t="n">
        <f aca="false">+Outflows!H958+Fees!H958+'Ongoing Cash Flows'!H958+'Terminal Value'!H958</f>
        <v>8365.47365312034</v>
      </c>
      <c r="I958" s="9" t="n">
        <f aca="false">+Outflows!I958+Fees!I958+'Ongoing Cash Flows'!I958+'Terminal Value'!I958</f>
        <v>8221.23538639456</v>
      </c>
      <c r="J958" s="9" t="n">
        <f aca="false">+Outflows!J958+Fees!J958+'Ongoing Cash Flows'!J958+'Terminal Value'!J958</f>
        <v>8208.80118385957</v>
      </c>
      <c r="K958" s="9" t="n">
        <f aca="false">+Outflows!K958+Fees!K958+'Ongoing Cash Flows'!K958+'Terminal Value'!K958</f>
        <v>8199.45139422519</v>
      </c>
      <c r="L958" s="9" t="n">
        <f aca="false">+Outflows!L958+Fees!L958+'Ongoing Cash Flows'!L958+'Terminal Value'!L958</f>
        <v>8200.87324897916</v>
      </c>
      <c r="M958" s="9" t="n">
        <f aca="false">+Outflows!M958+Fees!M958+'Ongoing Cash Flows'!M958+'Terminal Value'!M958</f>
        <v>8172.67275992236</v>
      </c>
      <c r="N958" s="9" t="n">
        <f aca="false">+Outflows!N958+Fees!N958+'Ongoing Cash Flows'!N958+'Terminal Value'!N958</f>
        <v>8155.22051644725</v>
      </c>
      <c r="O958" s="9" t="n">
        <f aca="false">+Outflows!O958+Fees!O958+'Ongoing Cash Flows'!O958+'Terminal Value'!O958</f>
        <v>7828.9024427905</v>
      </c>
      <c r="P958" s="9" t="n">
        <f aca="false">+Outflows!P958+Fees!P958+'Ongoing Cash Flows'!P958+'Terminal Value'!P958</f>
        <v>7721.23803092143</v>
      </c>
      <c r="Q958" s="9" t="n">
        <f aca="false">+Outflows!Q958+Fees!Q958+'Ongoing Cash Flows'!Q958+'Terminal Value'!Q958</f>
        <v>7692.4873979629</v>
      </c>
      <c r="R958" s="9" t="n">
        <f aca="false">+Outflows!R958+Fees!R958+'Ongoing Cash Flows'!R958+'Terminal Value'!R958</f>
        <v>1019.94449811377</v>
      </c>
      <c r="S958" s="9" t="n">
        <f aca="false">+Outflows!S958+Fees!S958+'Ongoing Cash Flows'!S958+'Terminal Value'!S958</f>
        <v>0</v>
      </c>
      <c r="T958" s="9" t="n">
        <f aca="false">+Outflows!T958+Fees!T958+'Ongoing Cash Flows'!T958+'Terminal Value'!T958</f>
        <v>0</v>
      </c>
      <c r="U958" s="9" t="n">
        <f aca="false">+Outflows!U958+Fees!U958+'Ongoing Cash Flows'!U958+'Terminal Value'!U958</f>
        <v>0</v>
      </c>
      <c r="V958" s="9" t="n">
        <f aca="false">+Outflows!V958+Fees!V958+'Ongoing Cash Flows'!V958+'Terminal Value'!V958</f>
        <v>0</v>
      </c>
      <c r="W958" s="9" t="n">
        <f aca="false">+Outflows!W958+Fees!W958+'Ongoing Cash Flows'!W958+'Terminal Value'!W958</f>
        <v>0</v>
      </c>
      <c r="X958" s="9" t="n">
        <f aca="false">+Outflows!X958+Fees!X958+'Ongoing Cash Flows'!X958+'Terminal Value'!X958</f>
        <v>0</v>
      </c>
      <c r="Y958" s="9" t="n">
        <f aca="false">+Outflows!Y958+Fees!Y958+'Ongoing Cash Flows'!Y958+'Terminal Value'!Y958</f>
        <v>0</v>
      </c>
      <c r="Z958" s="9" t="n">
        <f aca="false">+Outflows!Z958+Fees!Z958+'Ongoing Cash Flows'!Z958+'Terminal Value'!Z958</f>
        <v>0</v>
      </c>
      <c r="AA958" s="9" t="n">
        <f aca="false">+Outflows!AA958+Fees!AA958+'Ongoing Cash Flows'!AA958+'Terminal Value'!AA958</f>
        <v>0</v>
      </c>
      <c r="AB958" s="9" t="n">
        <f aca="false">+Outflows!AB958+Fees!AB958+'Ongoing Cash Flows'!AB958+'Terminal Value'!AB958</f>
        <v>0</v>
      </c>
      <c r="AC958" s="9" t="n">
        <f aca="false">+Outflows!AC958+Fees!AC958+'Ongoing Cash Flows'!AC958+'Terminal Value'!AC958</f>
        <v>0</v>
      </c>
      <c r="AD958" s="9" t="n">
        <f aca="false">+Outflows!AD958+Fees!AD958+'Ongoing Cash Flows'!AD958+'Terminal Value'!AD958</f>
        <v>0</v>
      </c>
      <c r="AE958" s="9" t="n">
        <f aca="false">+Outflows!AE958+Fees!AE958+'Ongoing Cash Flows'!AE958+'Terminal Value'!AE958</f>
        <v>0</v>
      </c>
      <c r="AF958" s="9" t="n">
        <f aca="false">+Outflows!AF958+Fees!AF958+'Ongoing Cash Flows'!AF958+'Terminal Value'!AF958</f>
        <v>0</v>
      </c>
      <c r="AG958" s="9" t="n">
        <f aca="false">+Outflows!AG958+Fees!AG958+'Ongoing Cash Flows'!AG958+'Terminal Value'!AG958</f>
        <v>0</v>
      </c>
      <c r="AH958" s="9" t="n">
        <f aca="false">+Outflows!AH958+Fees!AH958+'Ongoing Cash Flows'!AH958+'Terminal Value'!AH958</f>
        <v>0</v>
      </c>
      <c r="AI958" s="9" t="n">
        <f aca="false">+Outflows!AI958+Fees!AI958+'Ongoing Cash Flows'!AI958+'Terminal Value'!AI958</f>
        <v>0</v>
      </c>
      <c r="AJ958" s="9" t="n">
        <f aca="false">+Outflows!AJ958+Fees!AJ958+'Ongoing Cash Flows'!AJ958+'Terminal Value'!AJ958</f>
        <v>0</v>
      </c>
      <c r="AK958" s="9"/>
      <c r="AL958" s="1"/>
      <c r="AM958" s="32"/>
      <c r="AN958" s="33" t="n">
        <f aca="false">IF(ISERROR(XIRR(B958:AJ958,IRRDates)),-1,XIRR(B958:AJ958,IRRDates))</f>
        <v>0.065445792716386</v>
      </c>
      <c r="AO958" s="9" t="n">
        <f aca="false">SUMPRODUCT(B958:AJ958,PVRf)</f>
        <v>0</v>
      </c>
      <c r="AP958" s="9" t="n">
        <f aca="false">MIN(0,AO958-$AO$1004)^2</f>
        <v>0</v>
      </c>
      <c r="AQ958" s="9" t="n">
        <f aca="false">MAX(0,AO958-$AO$1004)^2</f>
        <v>0</v>
      </c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20"/>
      <c r="CM958" s="20"/>
      <c r="CN958" s="20"/>
      <c r="CO958" s="20"/>
      <c r="CP958" s="20"/>
    </row>
    <row r="959" customFormat="false" ht="11.25" hidden="false" customHeight="false" outlineLevel="0" collapsed="false">
      <c r="A959" s="1" t="n">
        <v>957</v>
      </c>
      <c r="B959" s="9" t="n">
        <f aca="false">+Outflows!B959+Fees!B959+'Ongoing Cash Flows'!B959+'Terminal Value'!B959</f>
        <v>-100129.470910351</v>
      </c>
      <c r="C959" s="9" t="n">
        <f aca="false">+Outflows!C959+Fees!C959+'Ongoing Cash Flows'!C959+'Terminal Value'!C959</f>
        <v>14383.0539511497</v>
      </c>
      <c r="D959" s="9" t="n">
        <f aca="false">+Outflows!D959+Fees!D959+'Ongoing Cash Flows'!D959+'Terminal Value'!D959</f>
        <v>12354.6475866557</v>
      </c>
      <c r="E959" s="9" t="n">
        <f aca="false">+Outflows!E959+Fees!E959+'Ongoing Cash Flows'!E959+'Terminal Value'!E959</f>
        <v>10286.5528549813</v>
      </c>
      <c r="F959" s="9" t="n">
        <f aca="false">+Outflows!F959+Fees!F959+'Ongoing Cash Flows'!F959+'Terminal Value'!F959</f>
        <v>9897.98139527615</v>
      </c>
      <c r="G959" s="9" t="n">
        <f aca="false">+Outflows!G959+Fees!G959+'Ongoing Cash Flows'!G959+'Terminal Value'!G959</f>
        <v>9604.01578712216</v>
      </c>
      <c r="H959" s="9" t="n">
        <f aca="false">+Outflows!H959+Fees!H959+'Ongoing Cash Flows'!H959+'Terminal Value'!H959</f>
        <v>8636.84924612665</v>
      </c>
      <c r="I959" s="9" t="n">
        <f aca="false">+Outflows!I959+Fees!I959+'Ongoing Cash Flows'!I959+'Terminal Value'!I959</f>
        <v>8478.23634927372</v>
      </c>
      <c r="J959" s="9" t="n">
        <f aca="false">+Outflows!J959+Fees!J959+'Ongoing Cash Flows'!J959+'Terminal Value'!J959</f>
        <v>8465.80214673873</v>
      </c>
      <c r="K959" s="9" t="n">
        <f aca="false">+Outflows!K959+Fees!K959+'Ongoing Cash Flows'!K959+'Terminal Value'!K959</f>
        <v>8456.88795195669</v>
      </c>
      <c r="L959" s="9" t="n">
        <f aca="false">+Outflows!L959+Fees!L959+'Ongoing Cash Flows'!L959+'Terminal Value'!L959</f>
        <v>8457.87421185832</v>
      </c>
      <c r="M959" s="9" t="n">
        <f aca="false">+Outflows!M959+Fees!M959+'Ongoing Cash Flows'!M959+'Terminal Value'!M959</f>
        <v>8430.10931765387</v>
      </c>
      <c r="N959" s="9" t="n">
        <f aca="false">+Outflows!N959+Fees!N959+'Ongoing Cash Flows'!N959+'Terminal Value'!N959</f>
        <v>8412.22147932642</v>
      </c>
      <c r="O959" s="9" t="n">
        <f aca="false">+Outflows!O959+Fees!O959+'Ongoing Cash Flows'!O959+'Terminal Value'!O959</f>
        <v>8086.339000522</v>
      </c>
      <c r="P959" s="9" t="n">
        <f aca="false">+Outflows!P959+Fees!P959+'Ongoing Cash Flows'!P959+'Terminal Value'!P959</f>
        <v>7978.23899380059</v>
      </c>
      <c r="Q959" s="9" t="n">
        <f aca="false">+Outflows!Q959+Fees!Q959+'Ongoing Cash Flows'!Q959+'Terminal Value'!Q959</f>
        <v>7949.92395569441</v>
      </c>
      <c r="R959" s="9" t="n">
        <f aca="false">+Outflows!R959+Fees!R959+'Ongoing Cash Flows'!R959+'Terminal Value'!R959</f>
        <v>1148.44497955336</v>
      </c>
      <c r="S959" s="9" t="n">
        <f aca="false">+Outflows!S959+Fees!S959+'Ongoing Cash Flows'!S959+'Terminal Value'!S959</f>
        <v>0</v>
      </c>
      <c r="T959" s="9" t="n">
        <f aca="false">+Outflows!T959+Fees!T959+'Ongoing Cash Flows'!T959+'Terminal Value'!T959</f>
        <v>0</v>
      </c>
      <c r="U959" s="9" t="n">
        <f aca="false">+Outflows!U959+Fees!U959+'Ongoing Cash Flows'!U959+'Terminal Value'!U959</f>
        <v>0</v>
      </c>
      <c r="V959" s="9" t="n">
        <f aca="false">+Outflows!V959+Fees!V959+'Ongoing Cash Flows'!V959+'Terminal Value'!V959</f>
        <v>0</v>
      </c>
      <c r="W959" s="9" t="n">
        <f aca="false">+Outflows!W959+Fees!W959+'Ongoing Cash Flows'!W959+'Terminal Value'!W959</f>
        <v>0</v>
      </c>
      <c r="X959" s="9" t="n">
        <f aca="false">+Outflows!X959+Fees!X959+'Ongoing Cash Flows'!X959+'Terminal Value'!X959</f>
        <v>0</v>
      </c>
      <c r="Y959" s="9" t="n">
        <f aca="false">+Outflows!Y959+Fees!Y959+'Ongoing Cash Flows'!Y959+'Terminal Value'!Y959</f>
        <v>0</v>
      </c>
      <c r="Z959" s="9" t="n">
        <f aca="false">+Outflows!Z959+Fees!Z959+'Ongoing Cash Flows'!Z959+'Terminal Value'!Z959</f>
        <v>0</v>
      </c>
      <c r="AA959" s="9" t="n">
        <f aca="false">+Outflows!AA959+Fees!AA959+'Ongoing Cash Flows'!AA959+'Terminal Value'!AA959</f>
        <v>0</v>
      </c>
      <c r="AB959" s="9" t="n">
        <f aca="false">+Outflows!AB959+Fees!AB959+'Ongoing Cash Flows'!AB959+'Terminal Value'!AB959</f>
        <v>0</v>
      </c>
      <c r="AC959" s="9" t="n">
        <f aca="false">+Outflows!AC959+Fees!AC959+'Ongoing Cash Flows'!AC959+'Terminal Value'!AC959</f>
        <v>0</v>
      </c>
      <c r="AD959" s="9" t="n">
        <f aca="false">+Outflows!AD959+Fees!AD959+'Ongoing Cash Flows'!AD959+'Terminal Value'!AD959</f>
        <v>0</v>
      </c>
      <c r="AE959" s="9" t="n">
        <f aca="false">+Outflows!AE959+Fees!AE959+'Ongoing Cash Flows'!AE959+'Terminal Value'!AE959</f>
        <v>0</v>
      </c>
      <c r="AF959" s="9" t="n">
        <f aca="false">+Outflows!AF959+Fees!AF959+'Ongoing Cash Flows'!AF959+'Terminal Value'!AF959</f>
        <v>0</v>
      </c>
      <c r="AG959" s="9" t="n">
        <f aca="false">+Outflows!AG959+Fees!AG959+'Ongoing Cash Flows'!AG959+'Terminal Value'!AG959</f>
        <v>0</v>
      </c>
      <c r="AH959" s="9" t="n">
        <f aca="false">+Outflows!AH959+Fees!AH959+'Ongoing Cash Flows'!AH959+'Terminal Value'!AH959</f>
        <v>0</v>
      </c>
      <c r="AI959" s="9" t="n">
        <f aca="false">+Outflows!AI959+Fees!AI959+'Ongoing Cash Flows'!AI959+'Terminal Value'!AI959</f>
        <v>0</v>
      </c>
      <c r="AJ959" s="9" t="n">
        <f aca="false">+Outflows!AJ959+Fees!AJ959+'Ongoing Cash Flows'!AJ959+'Terminal Value'!AJ959</f>
        <v>0</v>
      </c>
      <c r="AK959" s="9"/>
      <c r="AL959" s="1"/>
      <c r="AM959" s="32"/>
      <c r="AN959" s="33" t="n">
        <f aca="false">IF(ISERROR(XIRR(B959:AJ959,IRRDates)),-1,XIRR(B959:AJ959,IRRDates))</f>
        <v>0.0506990153418425</v>
      </c>
      <c r="AO959" s="9" t="n">
        <f aca="false">SUMPRODUCT(B959:AJ959,PVRf)</f>
        <v>0</v>
      </c>
      <c r="AP959" s="9" t="n">
        <f aca="false">MIN(0,AO959-$AO$1004)^2</f>
        <v>0</v>
      </c>
      <c r="AQ959" s="9" t="n">
        <f aca="false">MAX(0,AO959-$AO$1004)^2</f>
        <v>0</v>
      </c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20"/>
      <c r="CM959" s="20"/>
      <c r="CN959" s="20"/>
      <c r="CO959" s="20"/>
      <c r="CP959" s="20"/>
    </row>
    <row r="960" customFormat="false" ht="11.25" hidden="false" customHeight="false" outlineLevel="0" collapsed="false">
      <c r="A960" s="1" t="n">
        <v>958</v>
      </c>
      <c r="B960" s="9" t="n">
        <f aca="false">+Outflows!B960+Fees!B960+'Ongoing Cash Flows'!B960+'Terminal Value'!B960</f>
        <v>-86734.3476529021</v>
      </c>
      <c r="C960" s="9" t="n">
        <f aca="false">+Outflows!C960+Fees!C960+'Ongoing Cash Flows'!C960+'Terminal Value'!C960</f>
        <v>13955.3919037096</v>
      </c>
      <c r="D960" s="9" t="n">
        <f aca="false">+Outflows!D960+Fees!D960+'Ongoing Cash Flows'!D960+'Terminal Value'!D960</f>
        <v>11894.630308423</v>
      </c>
      <c r="E960" s="9" t="n">
        <f aca="false">+Outflows!E960+Fees!E960+'Ongoing Cash Flows'!E960+'Terminal Value'!E960</f>
        <v>9885.55189632687</v>
      </c>
      <c r="F960" s="9" t="n">
        <f aca="false">+Outflows!F960+Fees!F960+'Ongoing Cash Flows'!F960+'Terminal Value'!F960</f>
        <v>9571.5895454857</v>
      </c>
      <c r="G960" s="9" t="n">
        <f aca="false">+Outflows!G960+Fees!G960+'Ongoing Cash Flows'!G960+'Terminal Value'!G960</f>
        <v>9196.81486958453</v>
      </c>
      <c r="H960" s="9" t="n">
        <f aca="false">+Outflows!H960+Fees!H960+'Ongoing Cash Flows'!H960+'Terminal Value'!H960</f>
        <v>8312.38935575515</v>
      </c>
      <c r="I960" s="9" t="n">
        <f aca="false">+Outflows!I960+Fees!I960+'Ongoing Cash Flows'!I960+'Terminal Value'!I960</f>
        <v>8170.96293784646</v>
      </c>
      <c r="J960" s="9" t="n">
        <f aca="false">+Outflows!J960+Fees!J960+'Ongoing Cash Flows'!J960+'Terminal Value'!J960</f>
        <v>8158.52873531147</v>
      </c>
      <c r="K960" s="9" t="n">
        <f aca="false">+Outflows!K960+Fees!K960+'Ongoing Cash Flows'!K960+'Terminal Value'!K960</f>
        <v>8149.09373813718</v>
      </c>
      <c r="L960" s="9" t="n">
        <f aca="false">+Outflows!L960+Fees!L960+'Ongoing Cash Flows'!L960+'Terminal Value'!L960</f>
        <v>8150.60080043106</v>
      </c>
      <c r="M960" s="9" t="n">
        <f aca="false">+Outflows!M960+Fees!M960+'Ongoing Cash Flows'!M960+'Terminal Value'!M960</f>
        <v>8122.31510383435</v>
      </c>
      <c r="N960" s="9" t="n">
        <f aca="false">+Outflows!N960+Fees!N960+'Ongoing Cash Flows'!N960+'Terminal Value'!N960</f>
        <v>8104.94806789915</v>
      </c>
      <c r="O960" s="9" t="n">
        <f aca="false">+Outflows!O960+Fees!O960+'Ongoing Cash Flows'!O960+'Terminal Value'!O960</f>
        <v>7778.54478670249</v>
      </c>
      <c r="P960" s="9" t="n">
        <f aca="false">+Outflows!P960+Fees!P960+'Ongoing Cash Flows'!P960+'Terminal Value'!P960</f>
        <v>7670.96558237333</v>
      </c>
      <c r="Q960" s="9" t="n">
        <f aca="false">+Outflows!Q960+Fees!Q960+'Ongoing Cash Flows'!Q960+'Terminal Value'!Q960</f>
        <v>7642.12974187489</v>
      </c>
      <c r="R960" s="9" t="n">
        <f aca="false">+Outflows!R960+Fees!R960+'Ongoing Cash Flows'!R960+'Terminal Value'!R960</f>
        <v>994.808273839725</v>
      </c>
      <c r="S960" s="9" t="n">
        <f aca="false">+Outflows!S960+Fees!S960+'Ongoing Cash Flows'!S960+'Terminal Value'!S960</f>
        <v>0</v>
      </c>
      <c r="T960" s="9" t="n">
        <f aca="false">+Outflows!T960+Fees!T960+'Ongoing Cash Flows'!T960+'Terminal Value'!T960</f>
        <v>0</v>
      </c>
      <c r="U960" s="9" t="n">
        <f aca="false">+Outflows!U960+Fees!U960+'Ongoing Cash Flows'!U960+'Terminal Value'!U960</f>
        <v>0</v>
      </c>
      <c r="V960" s="9" t="n">
        <f aca="false">+Outflows!V960+Fees!V960+'Ongoing Cash Flows'!V960+'Terminal Value'!V960</f>
        <v>0</v>
      </c>
      <c r="W960" s="9" t="n">
        <f aca="false">+Outflows!W960+Fees!W960+'Ongoing Cash Flows'!W960+'Terminal Value'!W960</f>
        <v>0</v>
      </c>
      <c r="X960" s="9" t="n">
        <f aca="false">+Outflows!X960+Fees!X960+'Ongoing Cash Flows'!X960+'Terminal Value'!X960</f>
        <v>0</v>
      </c>
      <c r="Y960" s="9" t="n">
        <f aca="false">+Outflows!Y960+Fees!Y960+'Ongoing Cash Flows'!Y960+'Terminal Value'!Y960</f>
        <v>0</v>
      </c>
      <c r="Z960" s="9" t="n">
        <f aca="false">+Outflows!Z960+Fees!Z960+'Ongoing Cash Flows'!Z960+'Terminal Value'!Z960</f>
        <v>0</v>
      </c>
      <c r="AA960" s="9" t="n">
        <f aca="false">+Outflows!AA960+Fees!AA960+'Ongoing Cash Flows'!AA960+'Terminal Value'!AA960</f>
        <v>0</v>
      </c>
      <c r="AB960" s="9" t="n">
        <f aca="false">+Outflows!AB960+Fees!AB960+'Ongoing Cash Flows'!AB960+'Terminal Value'!AB960</f>
        <v>0</v>
      </c>
      <c r="AC960" s="9" t="n">
        <f aca="false">+Outflows!AC960+Fees!AC960+'Ongoing Cash Flows'!AC960+'Terminal Value'!AC960</f>
        <v>0</v>
      </c>
      <c r="AD960" s="9" t="n">
        <f aca="false">+Outflows!AD960+Fees!AD960+'Ongoing Cash Flows'!AD960+'Terminal Value'!AD960</f>
        <v>0</v>
      </c>
      <c r="AE960" s="9" t="n">
        <f aca="false">+Outflows!AE960+Fees!AE960+'Ongoing Cash Flows'!AE960+'Terminal Value'!AE960</f>
        <v>0</v>
      </c>
      <c r="AF960" s="9" t="n">
        <f aca="false">+Outflows!AF960+Fees!AF960+'Ongoing Cash Flows'!AF960+'Terminal Value'!AF960</f>
        <v>0</v>
      </c>
      <c r="AG960" s="9" t="n">
        <f aca="false">+Outflows!AG960+Fees!AG960+'Ongoing Cash Flows'!AG960+'Terminal Value'!AG960</f>
        <v>0</v>
      </c>
      <c r="AH960" s="9" t="n">
        <f aca="false">+Outflows!AH960+Fees!AH960+'Ongoing Cash Flows'!AH960+'Terminal Value'!AH960</f>
        <v>0</v>
      </c>
      <c r="AI960" s="9" t="n">
        <f aca="false">+Outflows!AI960+Fees!AI960+'Ongoing Cash Flows'!AI960+'Terminal Value'!AI960</f>
        <v>0</v>
      </c>
      <c r="AJ960" s="9" t="n">
        <f aca="false">+Outflows!AJ960+Fees!AJ960+'Ongoing Cash Flows'!AJ960+'Terminal Value'!AJ960</f>
        <v>0</v>
      </c>
      <c r="AK960" s="9"/>
      <c r="AL960" s="1"/>
      <c r="AM960" s="32"/>
      <c r="AN960" s="33" t="n">
        <f aca="false">IF(ISERROR(XIRR(B960:AJ960,IRRDates)),-1,XIRR(B960:AJ960,IRRDates))</f>
        <v>0.0686195172809536</v>
      </c>
      <c r="AO960" s="9" t="n">
        <f aca="false">SUMPRODUCT(B960:AJ960,PVRf)</f>
        <v>0</v>
      </c>
      <c r="AP960" s="9" t="n">
        <f aca="false">MIN(0,AO960-$AO$1004)^2</f>
        <v>0</v>
      </c>
      <c r="AQ960" s="9" t="n">
        <f aca="false">MAX(0,AO960-$AO$1004)^2</f>
        <v>0</v>
      </c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20"/>
      <c r="CM960" s="20"/>
      <c r="CN960" s="20"/>
      <c r="CO960" s="20"/>
      <c r="CP960" s="20"/>
    </row>
    <row r="961" customFormat="false" ht="11.25" hidden="false" customHeight="false" outlineLevel="0" collapsed="false">
      <c r="A961" s="1" t="n">
        <v>959</v>
      </c>
      <c r="B961" s="9" t="n">
        <f aca="false">+Outflows!B961+Fees!B961+'Ongoing Cash Flows'!B961+'Terminal Value'!B961</f>
        <v>-93354.063505183</v>
      </c>
      <c r="C961" s="9" t="n">
        <f aca="false">+Outflows!C961+Fees!C961+'Ongoing Cash Flows'!C961+'Terminal Value'!C961</f>
        <v>14142.1195543675</v>
      </c>
      <c r="D961" s="9" t="n">
        <f aca="false">+Outflows!D961+Fees!D961+'Ongoing Cash Flows'!D961+'Terminal Value'!D961</f>
        <v>12150.389990019</v>
      </c>
      <c r="E961" s="9" t="n">
        <f aca="false">+Outflows!E961+Fees!E961+'Ongoing Cash Flows'!E961+'Terminal Value'!E961</f>
        <v>10154.0835109891</v>
      </c>
      <c r="F961" s="9" t="n">
        <f aca="false">+Outflows!F961+Fees!F961+'Ongoing Cash Flows'!F961+'Terminal Value'!F961</f>
        <v>9818.95540712198</v>
      </c>
      <c r="G961" s="9" t="n">
        <f aca="false">+Outflows!G961+Fees!G961+'Ongoing Cash Flows'!G961+'Terminal Value'!G961</f>
        <v>9388.52301289974</v>
      </c>
      <c r="H961" s="9" t="n">
        <f aca="false">+Outflows!H961+Fees!H961+'Ongoing Cash Flows'!H961+'Terminal Value'!H961</f>
        <v>8472.7337018609</v>
      </c>
      <c r="I961" s="9" t="n">
        <f aca="false">+Outflows!I961+Fees!I961+'Ongoing Cash Flows'!I961+'Terminal Value'!I961</f>
        <v>8322.8139237251</v>
      </c>
      <c r="J961" s="9" t="n">
        <f aca="false">+Outflows!J961+Fees!J961+'Ongoing Cash Flows'!J961+'Terminal Value'!J961</f>
        <v>8310.37972119011</v>
      </c>
      <c r="K961" s="9" t="n">
        <f aca="false">+Outflows!K961+Fees!K961+'Ongoing Cash Flows'!K961+'Terminal Value'!K961</f>
        <v>8301.20209856816</v>
      </c>
      <c r="L961" s="9" t="n">
        <f aca="false">+Outflows!L961+Fees!L961+'Ongoing Cash Flows'!L961+'Terminal Value'!L961</f>
        <v>8302.4517863097</v>
      </c>
      <c r="M961" s="9" t="n">
        <f aca="false">+Outflows!M961+Fees!M961+'Ongoing Cash Flows'!M961+'Terminal Value'!M961</f>
        <v>8274.42346426533</v>
      </c>
      <c r="N961" s="9" t="n">
        <f aca="false">+Outflows!N961+Fees!N961+'Ongoing Cash Flows'!N961+'Terminal Value'!N961</f>
        <v>8256.7990537778</v>
      </c>
      <c r="O961" s="9" t="n">
        <f aca="false">+Outflows!O961+Fees!O961+'Ongoing Cash Flows'!O961+'Terminal Value'!O961</f>
        <v>7930.65314713347</v>
      </c>
      <c r="P961" s="9" t="n">
        <f aca="false">+Outflows!P961+Fees!P961+'Ongoing Cash Flows'!P961+'Terminal Value'!P961</f>
        <v>7822.81656825198</v>
      </c>
      <c r="Q961" s="9" t="n">
        <f aca="false">+Outflows!Q961+Fees!Q961+'Ongoing Cash Flows'!Q961+'Terminal Value'!Q961</f>
        <v>7794.23810230587</v>
      </c>
      <c r="R961" s="9" t="n">
        <f aca="false">+Outflows!R961+Fees!R961+'Ongoing Cash Flows'!R961+'Terminal Value'!R961</f>
        <v>1070.73376677905</v>
      </c>
      <c r="S961" s="9" t="n">
        <f aca="false">+Outflows!S961+Fees!S961+'Ongoing Cash Flows'!S961+'Terminal Value'!S961</f>
        <v>0</v>
      </c>
      <c r="T961" s="9" t="n">
        <f aca="false">+Outflows!T961+Fees!T961+'Ongoing Cash Flows'!T961+'Terminal Value'!T961</f>
        <v>0</v>
      </c>
      <c r="U961" s="9" t="n">
        <f aca="false">+Outflows!U961+Fees!U961+'Ongoing Cash Flows'!U961+'Terminal Value'!U961</f>
        <v>0</v>
      </c>
      <c r="V961" s="9" t="n">
        <f aca="false">+Outflows!V961+Fees!V961+'Ongoing Cash Flows'!V961+'Terminal Value'!V961</f>
        <v>0</v>
      </c>
      <c r="W961" s="9" t="n">
        <f aca="false">+Outflows!W961+Fees!W961+'Ongoing Cash Flows'!W961+'Terminal Value'!W961</f>
        <v>0</v>
      </c>
      <c r="X961" s="9" t="n">
        <f aca="false">+Outflows!X961+Fees!X961+'Ongoing Cash Flows'!X961+'Terminal Value'!X961</f>
        <v>0</v>
      </c>
      <c r="Y961" s="9" t="n">
        <f aca="false">+Outflows!Y961+Fees!Y961+'Ongoing Cash Flows'!Y961+'Terminal Value'!Y961</f>
        <v>0</v>
      </c>
      <c r="Z961" s="9" t="n">
        <f aca="false">+Outflows!Z961+Fees!Z961+'Ongoing Cash Flows'!Z961+'Terminal Value'!Z961</f>
        <v>0</v>
      </c>
      <c r="AA961" s="9" t="n">
        <f aca="false">+Outflows!AA961+Fees!AA961+'Ongoing Cash Flows'!AA961+'Terminal Value'!AA961</f>
        <v>0</v>
      </c>
      <c r="AB961" s="9" t="n">
        <f aca="false">+Outflows!AB961+Fees!AB961+'Ongoing Cash Flows'!AB961+'Terminal Value'!AB961</f>
        <v>0</v>
      </c>
      <c r="AC961" s="9" t="n">
        <f aca="false">+Outflows!AC961+Fees!AC961+'Ongoing Cash Flows'!AC961+'Terminal Value'!AC961</f>
        <v>0</v>
      </c>
      <c r="AD961" s="9" t="n">
        <f aca="false">+Outflows!AD961+Fees!AD961+'Ongoing Cash Flows'!AD961+'Terminal Value'!AD961</f>
        <v>0</v>
      </c>
      <c r="AE961" s="9" t="n">
        <f aca="false">+Outflows!AE961+Fees!AE961+'Ongoing Cash Flows'!AE961+'Terminal Value'!AE961</f>
        <v>0</v>
      </c>
      <c r="AF961" s="9" t="n">
        <f aca="false">+Outflows!AF961+Fees!AF961+'Ongoing Cash Flows'!AF961+'Terminal Value'!AF961</f>
        <v>0</v>
      </c>
      <c r="AG961" s="9" t="n">
        <f aca="false">+Outflows!AG961+Fees!AG961+'Ongoing Cash Flows'!AG961+'Terminal Value'!AG961</f>
        <v>0</v>
      </c>
      <c r="AH961" s="9" t="n">
        <f aca="false">+Outflows!AH961+Fees!AH961+'Ongoing Cash Flows'!AH961+'Terminal Value'!AH961</f>
        <v>0</v>
      </c>
      <c r="AI961" s="9" t="n">
        <f aca="false">+Outflows!AI961+Fees!AI961+'Ongoing Cash Flows'!AI961+'Terminal Value'!AI961</f>
        <v>0</v>
      </c>
      <c r="AJ961" s="9" t="n">
        <f aca="false">+Outflows!AJ961+Fees!AJ961+'Ongoing Cash Flows'!AJ961+'Terminal Value'!AJ961</f>
        <v>0</v>
      </c>
      <c r="AK961" s="9"/>
      <c r="AL961" s="1"/>
      <c r="AM961" s="32"/>
      <c r="AN961" s="33" t="n">
        <f aca="false">IF(ISERROR(XIRR(B961:AJ961,IRRDates)),-1,XIRR(B961:AJ961,IRRDates))</f>
        <v>0.0594219557890142</v>
      </c>
      <c r="AO961" s="9" t="n">
        <f aca="false">SUMPRODUCT(B961:AJ961,PVRf)</f>
        <v>0</v>
      </c>
      <c r="AP961" s="9" t="n">
        <f aca="false">MIN(0,AO961-$AO$1004)^2</f>
        <v>0</v>
      </c>
      <c r="AQ961" s="9" t="n">
        <f aca="false">MAX(0,AO961-$AO$1004)^2</f>
        <v>0</v>
      </c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20"/>
      <c r="CM961" s="20"/>
      <c r="CN961" s="20"/>
      <c r="CO961" s="20"/>
      <c r="CP961" s="20"/>
    </row>
    <row r="962" customFormat="false" ht="11.25" hidden="false" customHeight="false" outlineLevel="0" collapsed="false">
      <c r="A962" s="1" t="n">
        <v>960</v>
      </c>
      <c r="B962" s="9" t="n">
        <f aca="false">+Outflows!B962+Fees!B962+'Ongoing Cash Flows'!B962+'Terminal Value'!B962</f>
        <v>-102395.674535695</v>
      </c>
      <c r="C962" s="9" t="n">
        <f aca="false">+Outflows!C962+Fees!C962+'Ongoing Cash Flows'!C962+'Terminal Value'!C962</f>
        <v>14334.7971901662</v>
      </c>
      <c r="D962" s="9" t="n">
        <f aca="false">+Outflows!D962+Fees!D962+'Ongoing Cash Flows'!D962+'Terminal Value'!D962</f>
        <v>12383.0818602904</v>
      </c>
      <c r="E962" s="9" t="n">
        <f aca="false">+Outflows!E962+Fees!E962+'Ongoing Cash Flows'!E962+'Terminal Value'!E962</f>
        <v>10341.2834067499</v>
      </c>
      <c r="F962" s="9" t="n">
        <f aca="false">+Outflows!F962+Fees!F962+'Ongoing Cash Flows'!F962+'Terminal Value'!F962</f>
        <v>10042.1319547803</v>
      </c>
      <c r="G962" s="9" t="n">
        <f aca="false">+Outflows!G962+Fees!G962+'Ongoing Cash Flows'!G962+'Terminal Value'!G962</f>
        <v>9734.79157348158</v>
      </c>
      <c r="H962" s="9" t="n">
        <f aca="false">+Outflows!H962+Fees!H962+'Ongoing Cash Flows'!H962+'Terminal Value'!H962</f>
        <v>8691.74177422862</v>
      </c>
      <c r="I962" s="9" t="n">
        <f aca="false">+Outflows!I962+Fees!I962+'Ongoing Cash Flows'!I962+'Terminal Value'!I962</f>
        <v>8530.22124747623</v>
      </c>
      <c r="J962" s="9" t="n">
        <f aca="false">+Outflows!J962+Fees!J962+'Ongoing Cash Flows'!J962+'Terminal Value'!J962</f>
        <v>8517.78704494124</v>
      </c>
      <c r="K962" s="9" t="n">
        <f aca="false">+Outflows!K962+Fees!K962+'Ongoing Cash Flows'!K962+'Terminal Value'!K962</f>
        <v>8508.96096015615</v>
      </c>
      <c r="L962" s="9" t="n">
        <f aca="false">+Outflows!L962+Fees!L962+'Ongoing Cash Flows'!L962+'Terminal Value'!L962</f>
        <v>8509.85911006083</v>
      </c>
      <c r="M962" s="9" t="n">
        <f aca="false">+Outflows!M962+Fees!M962+'Ongoing Cash Flows'!M962+'Terminal Value'!M962</f>
        <v>8482.18232585333</v>
      </c>
      <c r="N962" s="9" t="n">
        <f aca="false">+Outflows!N962+Fees!N962+'Ongoing Cash Flows'!N962+'Terminal Value'!N962</f>
        <v>8464.20637752892</v>
      </c>
      <c r="O962" s="9" t="n">
        <f aca="false">+Outflows!O962+Fees!O962+'Ongoing Cash Flows'!O962+'Terminal Value'!O962</f>
        <v>8138.41200872146</v>
      </c>
      <c r="P962" s="9" t="n">
        <f aca="false">+Outflows!P962+Fees!P962+'Ongoing Cash Flows'!P962+'Terminal Value'!P962</f>
        <v>8030.2238920031</v>
      </c>
      <c r="Q962" s="9" t="n">
        <f aca="false">+Outflows!Q962+Fees!Q962+'Ongoing Cash Flows'!Q962+'Terminal Value'!Q962</f>
        <v>8001.99696389387</v>
      </c>
      <c r="R962" s="9" t="n">
        <f aca="false">+Outflows!R962+Fees!R962+'Ongoing Cash Flows'!R962+'Terminal Value'!R962</f>
        <v>1174.43742865461</v>
      </c>
      <c r="S962" s="9" t="n">
        <f aca="false">+Outflows!S962+Fees!S962+'Ongoing Cash Flows'!S962+'Terminal Value'!S962</f>
        <v>0</v>
      </c>
      <c r="T962" s="9" t="n">
        <f aca="false">+Outflows!T962+Fees!T962+'Ongoing Cash Flows'!T962+'Terminal Value'!T962</f>
        <v>0</v>
      </c>
      <c r="U962" s="9" t="n">
        <f aca="false">+Outflows!U962+Fees!U962+'Ongoing Cash Flows'!U962+'Terminal Value'!U962</f>
        <v>0</v>
      </c>
      <c r="V962" s="9" t="n">
        <f aca="false">+Outflows!V962+Fees!V962+'Ongoing Cash Flows'!V962+'Terminal Value'!V962</f>
        <v>0</v>
      </c>
      <c r="W962" s="9" t="n">
        <f aca="false">+Outflows!W962+Fees!W962+'Ongoing Cash Flows'!W962+'Terminal Value'!W962</f>
        <v>0</v>
      </c>
      <c r="X962" s="9" t="n">
        <f aca="false">+Outflows!X962+Fees!X962+'Ongoing Cash Flows'!X962+'Terminal Value'!X962</f>
        <v>0</v>
      </c>
      <c r="Y962" s="9" t="n">
        <f aca="false">+Outflows!Y962+Fees!Y962+'Ongoing Cash Flows'!Y962+'Terminal Value'!Y962</f>
        <v>0</v>
      </c>
      <c r="Z962" s="9" t="n">
        <f aca="false">+Outflows!Z962+Fees!Z962+'Ongoing Cash Flows'!Z962+'Terminal Value'!Z962</f>
        <v>0</v>
      </c>
      <c r="AA962" s="9" t="n">
        <f aca="false">+Outflows!AA962+Fees!AA962+'Ongoing Cash Flows'!AA962+'Terminal Value'!AA962</f>
        <v>0</v>
      </c>
      <c r="AB962" s="9" t="n">
        <f aca="false">+Outflows!AB962+Fees!AB962+'Ongoing Cash Flows'!AB962+'Terminal Value'!AB962</f>
        <v>0</v>
      </c>
      <c r="AC962" s="9" t="n">
        <f aca="false">+Outflows!AC962+Fees!AC962+'Ongoing Cash Flows'!AC962+'Terminal Value'!AC962</f>
        <v>0</v>
      </c>
      <c r="AD962" s="9" t="n">
        <f aca="false">+Outflows!AD962+Fees!AD962+'Ongoing Cash Flows'!AD962+'Terminal Value'!AD962</f>
        <v>0</v>
      </c>
      <c r="AE962" s="9" t="n">
        <f aca="false">+Outflows!AE962+Fees!AE962+'Ongoing Cash Flows'!AE962+'Terminal Value'!AE962</f>
        <v>0</v>
      </c>
      <c r="AF962" s="9" t="n">
        <f aca="false">+Outflows!AF962+Fees!AF962+'Ongoing Cash Flows'!AF962+'Terminal Value'!AF962</f>
        <v>0</v>
      </c>
      <c r="AG962" s="9" t="n">
        <f aca="false">+Outflows!AG962+Fees!AG962+'Ongoing Cash Flows'!AG962+'Terminal Value'!AG962</f>
        <v>0</v>
      </c>
      <c r="AH962" s="9" t="n">
        <f aca="false">+Outflows!AH962+Fees!AH962+'Ongoing Cash Flows'!AH962+'Terminal Value'!AH962</f>
        <v>0</v>
      </c>
      <c r="AI962" s="9" t="n">
        <f aca="false">+Outflows!AI962+Fees!AI962+'Ongoing Cash Flows'!AI962+'Terminal Value'!AI962</f>
        <v>0</v>
      </c>
      <c r="AJ962" s="9" t="n">
        <f aca="false">+Outflows!AJ962+Fees!AJ962+'Ongoing Cash Flows'!AJ962+'Terminal Value'!AJ962</f>
        <v>0</v>
      </c>
      <c r="AK962" s="9"/>
      <c r="AL962" s="1"/>
      <c r="AM962" s="32"/>
      <c r="AN962" s="33" t="n">
        <f aca="false">IF(ISERROR(XIRR(B962:AJ962,IRRDates)),-1,XIRR(B962:AJ962,IRRDates))</f>
        <v>0.047998555458724</v>
      </c>
      <c r="AO962" s="9" t="n">
        <f aca="false">SUMPRODUCT(B962:AJ962,PVRf)</f>
        <v>0</v>
      </c>
      <c r="AP962" s="9" t="n">
        <f aca="false">MIN(0,AO962-$AO$1004)^2</f>
        <v>0</v>
      </c>
      <c r="AQ962" s="9" t="n">
        <f aca="false">MAX(0,AO962-$AO$1004)^2</f>
        <v>0</v>
      </c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20"/>
      <c r="CM962" s="20"/>
      <c r="CN962" s="20"/>
      <c r="CO962" s="20"/>
      <c r="CP962" s="20"/>
    </row>
    <row r="963" customFormat="false" ht="11.25" hidden="false" customHeight="false" outlineLevel="0" collapsed="false">
      <c r="A963" s="1" t="n">
        <v>961</v>
      </c>
      <c r="B963" s="9" t="n">
        <f aca="false">+Outflows!B963+Fees!B963+'Ongoing Cash Flows'!B963+'Terminal Value'!B963</f>
        <v>-90604.9830551748</v>
      </c>
      <c r="C963" s="9" t="n">
        <f aca="false">+Outflows!C963+Fees!C963+'Ongoing Cash Flows'!C963+'Terminal Value'!C963</f>
        <v>14014.7126742438</v>
      </c>
      <c r="D963" s="9" t="n">
        <f aca="false">+Outflows!D963+Fees!D963+'Ongoing Cash Flows'!D963+'Terminal Value'!D963</f>
        <v>12007.0375638489</v>
      </c>
      <c r="E963" s="9" t="n">
        <f aca="false">+Outflows!E963+Fees!E963+'Ongoing Cash Flows'!E963+'Terminal Value'!E963</f>
        <v>10116.4437414654</v>
      </c>
      <c r="F963" s="9" t="n">
        <f aca="false">+Outflows!F963+Fees!F963+'Ongoing Cash Flows'!F963+'Terminal Value'!F963</f>
        <v>9623.92753987198</v>
      </c>
      <c r="G963" s="9" t="n">
        <f aca="false">+Outflows!G963+Fees!G963+'Ongoing Cash Flows'!G963+'Terminal Value'!G963</f>
        <v>9299.5189011819</v>
      </c>
      <c r="H963" s="9" t="n">
        <f aca="false">+Outflows!H963+Fees!H963+'Ongoing Cash Flows'!H963+'Terminal Value'!H963</f>
        <v>8406.14481542149</v>
      </c>
      <c r="I963" s="9" t="n">
        <f aca="false">+Outflows!I963+Fees!I963+'Ongoing Cash Flows'!I963+'Terminal Value'!I963</f>
        <v>8259.75221746628</v>
      </c>
      <c r="J963" s="9" t="n">
        <f aca="false">+Outflows!J963+Fees!J963+'Ongoing Cash Flows'!J963+'Terminal Value'!J963</f>
        <v>8247.31801493129</v>
      </c>
      <c r="K963" s="9" t="n">
        <f aca="false">+Outflows!K963+Fees!K963+'Ongoing Cash Flows'!K963+'Terminal Value'!K963</f>
        <v>8238.03350806143</v>
      </c>
      <c r="L963" s="9" t="n">
        <f aca="false">+Outflows!L963+Fees!L963+'Ongoing Cash Flows'!L963+'Terminal Value'!L963</f>
        <v>8239.39008005088</v>
      </c>
      <c r="M963" s="9" t="n">
        <f aca="false">+Outflows!M963+Fees!M963+'Ongoing Cash Flows'!M963+'Terminal Value'!M963</f>
        <v>8211.25487375861</v>
      </c>
      <c r="N963" s="9" t="n">
        <f aca="false">+Outflows!N963+Fees!N963+'Ongoing Cash Flows'!N963+'Terminal Value'!N963</f>
        <v>8193.73734751897</v>
      </c>
      <c r="O963" s="9" t="n">
        <f aca="false">+Outflows!O963+Fees!O963+'Ongoing Cash Flows'!O963+'Terminal Value'!O963</f>
        <v>7867.48455662675</v>
      </c>
      <c r="P963" s="9" t="n">
        <f aca="false">+Outflows!P963+Fees!P963+'Ongoing Cash Flows'!P963+'Terminal Value'!P963</f>
        <v>7759.75486199315</v>
      </c>
      <c r="Q963" s="9" t="n">
        <f aca="false">+Outflows!Q963+Fees!Q963+'Ongoing Cash Flows'!Q963+'Terminal Value'!Q963</f>
        <v>7731.06951179915</v>
      </c>
      <c r="R963" s="9" t="n">
        <f aca="false">+Outflows!R963+Fees!R963+'Ongoing Cash Flows'!R963+'Terminal Value'!R963</f>
        <v>1039.20291364963</v>
      </c>
      <c r="S963" s="9" t="n">
        <f aca="false">+Outflows!S963+Fees!S963+'Ongoing Cash Flows'!S963+'Terminal Value'!S963</f>
        <v>0</v>
      </c>
      <c r="T963" s="9" t="n">
        <f aca="false">+Outflows!T963+Fees!T963+'Ongoing Cash Flows'!T963+'Terminal Value'!T963</f>
        <v>0</v>
      </c>
      <c r="U963" s="9" t="n">
        <f aca="false">+Outflows!U963+Fees!U963+'Ongoing Cash Flows'!U963+'Terminal Value'!U963</f>
        <v>0</v>
      </c>
      <c r="V963" s="9" t="n">
        <f aca="false">+Outflows!V963+Fees!V963+'Ongoing Cash Flows'!V963+'Terminal Value'!V963</f>
        <v>0</v>
      </c>
      <c r="W963" s="9" t="n">
        <f aca="false">+Outflows!W963+Fees!W963+'Ongoing Cash Flows'!W963+'Terminal Value'!W963</f>
        <v>0</v>
      </c>
      <c r="X963" s="9" t="n">
        <f aca="false">+Outflows!X963+Fees!X963+'Ongoing Cash Flows'!X963+'Terminal Value'!X963</f>
        <v>0</v>
      </c>
      <c r="Y963" s="9" t="n">
        <f aca="false">+Outflows!Y963+Fees!Y963+'Ongoing Cash Flows'!Y963+'Terminal Value'!Y963</f>
        <v>0</v>
      </c>
      <c r="Z963" s="9" t="n">
        <f aca="false">+Outflows!Z963+Fees!Z963+'Ongoing Cash Flows'!Z963+'Terminal Value'!Z963</f>
        <v>0</v>
      </c>
      <c r="AA963" s="9" t="n">
        <f aca="false">+Outflows!AA963+Fees!AA963+'Ongoing Cash Flows'!AA963+'Terminal Value'!AA963</f>
        <v>0</v>
      </c>
      <c r="AB963" s="9" t="n">
        <f aca="false">+Outflows!AB963+Fees!AB963+'Ongoing Cash Flows'!AB963+'Terminal Value'!AB963</f>
        <v>0</v>
      </c>
      <c r="AC963" s="9" t="n">
        <f aca="false">+Outflows!AC963+Fees!AC963+'Ongoing Cash Flows'!AC963+'Terminal Value'!AC963</f>
        <v>0</v>
      </c>
      <c r="AD963" s="9" t="n">
        <f aca="false">+Outflows!AD963+Fees!AD963+'Ongoing Cash Flows'!AD963+'Terminal Value'!AD963</f>
        <v>0</v>
      </c>
      <c r="AE963" s="9" t="n">
        <f aca="false">+Outflows!AE963+Fees!AE963+'Ongoing Cash Flows'!AE963+'Terminal Value'!AE963</f>
        <v>0</v>
      </c>
      <c r="AF963" s="9" t="n">
        <f aca="false">+Outflows!AF963+Fees!AF963+'Ongoing Cash Flows'!AF963+'Terminal Value'!AF963</f>
        <v>0</v>
      </c>
      <c r="AG963" s="9" t="n">
        <f aca="false">+Outflows!AG963+Fees!AG963+'Ongoing Cash Flows'!AG963+'Terminal Value'!AG963</f>
        <v>0</v>
      </c>
      <c r="AH963" s="9" t="n">
        <f aca="false">+Outflows!AH963+Fees!AH963+'Ongoing Cash Flows'!AH963+'Terminal Value'!AH963</f>
        <v>0</v>
      </c>
      <c r="AI963" s="9" t="n">
        <f aca="false">+Outflows!AI963+Fees!AI963+'Ongoing Cash Flows'!AI963+'Terminal Value'!AI963</f>
        <v>0</v>
      </c>
      <c r="AJ963" s="9" t="n">
        <f aca="false">+Outflows!AJ963+Fees!AJ963+'Ongoing Cash Flows'!AJ963+'Terminal Value'!AJ963</f>
        <v>0</v>
      </c>
      <c r="AK963" s="9"/>
      <c r="AL963" s="1"/>
      <c r="AM963" s="32"/>
      <c r="AN963" s="33" t="n">
        <f aca="false">IF(ISERROR(XIRR(B963:AJ963,IRRDates)),-1,XIRR(B963:AJ963,IRRDates))</f>
        <v>0.0629151680660939</v>
      </c>
      <c r="AO963" s="9" t="n">
        <f aca="false">SUMPRODUCT(B963:AJ963,PVRf)</f>
        <v>0</v>
      </c>
      <c r="AP963" s="9" t="n">
        <f aca="false">MIN(0,AO963-$AO$1004)^2</f>
        <v>0</v>
      </c>
      <c r="AQ963" s="9" t="n">
        <f aca="false">MAX(0,AO963-$AO$1004)^2</f>
        <v>0</v>
      </c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20"/>
      <c r="CM963" s="20"/>
      <c r="CN963" s="20"/>
      <c r="CO963" s="20"/>
      <c r="CP963" s="20"/>
    </row>
    <row r="964" customFormat="false" ht="11.25" hidden="false" customHeight="false" outlineLevel="0" collapsed="false">
      <c r="A964" s="1" t="n">
        <v>962</v>
      </c>
      <c r="B964" s="9" t="n">
        <f aca="false">+Outflows!B964+Fees!B964+'Ongoing Cash Flows'!B964+'Terminal Value'!B964</f>
        <v>-86538.6714613245</v>
      </c>
      <c r="C964" s="9" t="n">
        <f aca="false">+Outflows!C964+Fees!C964+'Ongoing Cash Flows'!C964+'Terminal Value'!C964</f>
        <v>14012.9679949445</v>
      </c>
      <c r="D964" s="9" t="n">
        <f aca="false">+Outflows!D964+Fees!D964+'Ongoing Cash Flows'!D964+'Terminal Value'!D964</f>
        <v>11957.5728553472</v>
      </c>
      <c r="E964" s="9" t="n">
        <f aca="false">+Outflows!E964+Fees!E964+'Ongoing Cash Flows'!E964+'Terminal Value'!E964</f>
        <v>9903.44092577289</v>
      </c>
      <c r="F964" s="9" t="n">
        <f aca="false">+Outflows!F964+Fees!F964+'Ongoing Cash Flows'!F964+'Terminal Value'!F964</f>
        <v>9554.58144741372</v>
      </c>
      <c r="G964" s="9" t="n">
        <f aca="false">+Outflows!G964+Fees!G964+'Ongoing Cash Flows'!G964+'Terminal Value'!G964</f>
        <v>9233.26992395865</v>
      </c>
      <c r="H964" s="9" t="n">
        <f aca="false">+Outflows!H964+Fees!H964+'Ongoing Cash Flows'!H964+'Terminal Value'!H964</f>
        <v>8307.64964008047</v>
      </c>
      <c r="I964" s="9" t="n">
        <f aca="false">+Outflows!I964+Fees!I964+'Ongoing Cash Flows'!I964+'Terminal Value'!I964</f>
        <v>8166.47428255263</v>
      </c>
      <c r="J964" s="9" t="n">
        <f aca="false">+Outflows!J964+Fees!J964+'Ongoing Cash Flows'!J964+'Terminal Value'!J964</f>
        <v>8154.04008001764</v>
      </c>
      <c r="K964" s="9" t="n">
        <f aca="false">+Outflows!K964+Fees!K964+'Ongoing Cash Flows'!K964+'Terminal Value'!K964</f>
        <v>8144.59747495301</v>
      </c>
      <c r="L964" s="9" t="n">
        <f aca="false">+Outflows!L964+Fees!L964+'Ongoing Cash Flows'!L964+'Terminal Value'!L964</f>
        <v>8146.11214513723</v>
      </c>
      <c r="M964" s="9" t="n">
        <f aca="false">+Outflows!M964+Fees!M964+'Ongoing Cash Flows'!M964+'Terminal Value'!M964</f>
        <v>8117.81884065019</v>
      </c>
      <c r="N964" s="9" t="n">
        <f aca="false">+Outflows!N964+Fees!N964+'Ongoing Cash Flows'!N964+'Terminal Value'!N964</f>
        <v>8100.45941260532</v>
      </c>
      <c r="O964" s="9" t="n">
        <f aca="false">+Outflows!O964+Fees!O964+'Ongoing Cash Flows'!O964+'Terminal Value'!O964</f>
        <v>7774.04852351833</v>
      </c>
      <c r="P964" s="9" t="n">
        <f aca="false">+Outflows!P964+Fees!P964+'Ongoing Cash Flows'!P964+'Terminal Value'!P964</f>
        <v>7666.4769270795</v>
      </c>
      <c r="Q964" s="9" t="n">
        <f aca="false">+Outflows!Q964+Fees!Q964+'Ongoing Cash Flows'!Q964+'Terminal Value'!Q964</f>
        <v>7637.63347869073</v>
      </c>
      <c r="R964" s="9" t="n">
        <f aca="false">+Outflows!R964+Fees!R964+'Ongoing Cash Flows'!R964+'Terminal Value'!R964</f>
        <v>992.563946192808</v>
      </c>
      <c r="S964" s="9" t="n">
        <f aca="false">+Outflows!S964+Fees!S964+'Ongoing Cash Flows'!S964+'Terminal Value'!S964</f>
        <v>0</v>
      </c>
      <c r="T964" s="9" t="n">
        <f aca="false">+Outflows!T964+Fees!T964+'Ongoing Cash Flows'!T964+'Terminal Value'!T964</f>
        <v>0</v>
      </c>
      <c r="U964" s="9" t="n">
        <f aca="false">+Outflows!U964+Fees!U964+'Ongoing Cash Flows'!U964+'Terminal Value'!U964</f>
        <v>0</v>
      </c>
      <c r="V964" s="9" t="n">
        <f aca="false">+Outflows!V964+Fees!V964+'Ongoing Cash Flows'!V964+'Terminal Value'!V964</f>
        <v>0</v>
      </c>
      <c r="W964" s="9" t="n">
        <f aca="false">+Outflows!W964+Fees!W964+'Ongoing Cash Flows'!W964+'Terminal Value'!W964</f>
        <v>0</v>
      </c>
      <c r="X964" s="9" t="n">
        <f aca="false">+Outflows!X964+Fees!X964+'Ongoing Cash Flows'!X964+'Terminal Value'!X964</f>
        <v>0</v>
      </c>
      <c r="Y964" s="9" t="n">
        <f aca="false">+Outflows!Y964+Fees!Y964+'Ongoing Cash Flows'!Y964+'Terminal Value'!Y964</f>
        <v>0</v>
      </c>
      <c r="Z964" s="9" t="n">
        <f aca="false">+Outflows!Z964+Fees!Z964+'Ongoing Cash Flows'!Z964+'Terminal Value'!Z964</f>
        <v>0</v>
      </c>
      <c r="AA964" s="9" t="n">
        <f aca="false">+Outflows!AA964+Fees!AA964+'Ongoing Cash Flows'!AA964+'Terminal Value'!AA964</f>
        <v>0</v>
      </c>
      <c r="AB964" s="9" t="n">
        <f aca="false">+Outflows!AB964+Fees!AB964+'Ongoing Cash Flows'!AB964+'Terminal Value'!AB964</f>
        <v>0</v>
      </c>
      <c r="AC964" s="9" t="n">
        <f aca="false">+Outflows!AC964+Fees!AC964+'Ongoing Cash Flows'!AC964+'Terminal Value'!AC964</f>
        <v>0</v>
      </c>
      <c r="AD964" s="9" t="n">
        <f aca="false">+Outflows!AD964+Fees!AD964+'Ongoing Cash Flows'!AD964+'Terminal Value'!AD964</f>
        <v>0</v>
      </c>
      <c r="AE964" s="9" t="n">
        <f aca="false">+Outflows!AE964+Fees!AE964+'Ongoing Cash Flows'!AE964+'Terminal Value'!AE964</f>
        <v>0</v>
      </c>
      <c r="AF964" s="9" t="n">
        <f aca="false">+Outflows!AF964+Fees!AF964+'Ongoing Cash Flows'!AF964+'Terminal Value'!AF964</f>
        <v>0</v>
      </c>
      <c r="AG964" s="9" t="n">
        <f aca="false">+Outflows!AG964+Fees!AG964+'Ongoing Cash Flows'!AG964+'Terminal Value'!AG964</f>
        <v>0</v>
      </c>
      <c r="AH964" s="9" t="n">
        <f aca="false">+Outflows!AH964+Fees!AH964+'Ongoing Cash Flows'!AH964+'Terminal Value'!AH964</f>
        <v>0</v>
      </c>
      <c r="AI964" s="9" t="n">
        <f aca="false">+Outflows!AI964+Fees!AI964+'Ongoing Cash Flows'!AI964+'Terminal Value'!AI964</f>
        <v>0</v>
      </c>
      <c r="AJ964" s="9" t="n">
        <f aca="false">+Outflows!AJ964+Fees!AJ964+'Ongoing Cash Flows'!AJ964+'Terminal Value'!AJ964</f>
        <v>0</v>
      </c>
      <c r="AK964" s="9"/>
      <c r="AL964" s="1"/>
      <c r="AM964" s="32"/>
      <c r="AN964" s="33" t="n">
        <f aca="false">IF(ISERROR(XIRR(B964:AJ964,IRRDates)),-1,XIRR(B964:AJ964,IRRDates))</f>
        <v>0.0692429177517294</v>
      </c>
      <c r="AO964" s="9" t="n">
        <f aca="false">SUMPRODUCT(B964:AJ964,PVRf)</f>
        <v>0</v>
      </c>
      <c r="AP964" s="9" t="n">
        <f aca="false">MIN(0,AO964-$AO$1004)^2</f>
        <v>0</v>
      </c>
      <c r="AQ964" s="9" t="n">
        <f aca="false">MAX(0,AO964-$AO$1004)^2</f>
        <v>0</v>
      </c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20"/>
      <c r="CM964" s="20"/>
      <c r="CN964" s="20"/>
      <c r="CO964" s="20"/>
      <c r="CP964" s="20"/>
    </row>
    <row r="965" customFormat="false" ht="11.25" hidden="false" customHeight="false" outlineLevel="0" collapsed="false">
      <c r="A965" s="1" t="n">
        <v>963</v>
      </c>
      <c r="B965" s="9" t="n">
        <f aca="false">+Outflows!B965+Fees!B965+'Ongoing Cash Flows'!B965+'Terminal Value'!B965</f>
        <v>-95425.8424789486</v>
      </c>
      <c r="C965" s="9" t="n">
        <f aca="false">+Outflows!C965+Fees!C965+'Ongoing Cash Flows'!C965+'Terminal Value'!C965</f>
        <v>14212.2591073217</v>
      </c>
      <c r="D965" s="9" t="n">
        <f aca="false">+Outflows!D965+Fees!D965+'Ongoing Cash Flows'!D965+'Terminal Value'!D965</f>
        <v>12252.9463403238</v>
      </c>
      <c r="E965" s="9" t="n">
        <f aca="false">+Outflows!E965+Fees!E965+'Ongoing Cash Flows'!E965+'Terminal Value'!E965</f>
        <v>10298.4464258992</v>
      </c>
      <c r="F965" s="9" t="n">
        <f aca="false">+Outflows!F965+Fees!F965+'Ongoing Cash Flows'!F965+'Terminal Value'!F965</f>
        <v>9810.71909890907</v>
      </c>
      <c r="G965" s="9" t="n">
        <f aca="false">+Outflows!G965+Fees!G965+'Ongoing Cash Flows'!G965+'Terminal Value'!G965</f>
        <v>9522.13637021314</v>
      </c>
      <c r="H965" s="9" t="n">
        <f aca="false">+Outflows!H965+Fees!H965+'Ongoing Cash Flows'!H965+'Terminal Value'!H965</f>
        <v>8522.9168293904</v>
      </c>
      <c r="I965" s="9" t="n">
        <f aca="false">+Outflows!I965+Fees!I965+'Ongoing Cash Flows'!I965+'Terminal Value'!I965</f>
        <v>8370.33887596011</v>
      </c>
      <c r="J965" s="9" t="n">
        <f aca="false">+Outflows!J965+Fees!J965+'Ongoing Cash Flows'!J965+'Terminal Value'!J965</f>
        <v>8357.90467342512</v>
      </c>
      <c r="K965" s="9" t="n">
        <f aca="false">+Outflows!K965+Fees!K965+'Ongoing Cash Flows'!K965+'Terminal Value'!K965</f>
        <v>8348.80760156966</v>
      </c>
      <c r="L965" s="9" t="n">
        <f aca="false">+Outflows!L965+Fees!L965+'Ongoing Cash Flows'!L965+'Terminal Value'!L965</f>
        <v>8349.97673854471</v>
      </c>
      <c r="M965" s="9" t="n">
        <f aca="false">+Outflows!M965+Fees!M965+'Ongoing Cash Flows'!M965+'Terminal Value'!M965</f>
        <v>8322.02896726684</v>
      </c>
      <c r="N965" s="9" t="n">
        <f aca="false">+Outflows!N965+Fees!N965+'Ongoing Cash Flows'!N965+'Terminal Value'!N965</f>
        <v>8304.3240060128</v>
      </c>
      <c r="O965" s="9" t="n">
        <f aca="false">+Outflows!O965+Fees!O965+'Ongoing Cash Flows'!O965+'Terminal Value'!O965</f>
        <v>7978.25865013497</v>
      </c>
      <c r="P965" s="9" t="n">
        <f aca="false">+Outflows!P965+Fees!P965+'Ongoing Cash Flows'!P965+'Terminal Value'!P965</f>
        <v>7870.34152048698</v>
      </c>
      <c r="Q965" s="9" t="n">
        <f aca="false">+Outflows!Q965+Fees!Q965+'Ongoing Cash Flows'!Q965+'Terminal Value'!Q965</f>
        <v>7841.84360530738</v>
      </c>
      <c r="R965" s="9" t="n">
        <f aca="false">+Outflows!R965+Fees!R965+'Ongoing Cash Flows'!R965+'Terminal Value'!R965</f>
        <v>1094.49624289655</v>
      </c>
      <c r="S965" s="9" t="n">
        <f aca="false">+Outflows!S965+Fees!S965+'Ongoing Cash Flows'!S965+'Terminal Value'!S965</f>
        <v>0</v>
      </c>
      <c r="T965" s="9" t="n">
        <f aca="false">+Outflows!T965+Fees!T965+'Ongoing Cash Flows'!T965+'Terminal Value'!T965</f>
        <v>0</v>
      </c>
      <c r="U965" s="9" t="n">
        <f aca="false">+Outflows!U965+Fees!U965+'Ongoing Cash Flows'!U965+'Terminal Value'!U965</f>
        <v>0</v>
      </c>
      <c r="V965" s="9" t="n">
        <f aca="false">+Outflows!V965+Fees!V965+'Ongoing Cash Flows'!V965+'Terminal Value'!V965</f>
        <v>0</v>
      </c>
      <c r="W965" s="9" t="n">
        <f aca="false">+Outflows!W965+Fees!W965+'Ongoing Cash Flows'!W965+'Terminal Value'!W965</f>
        <v>0</v>
      </c>
      <c r="X965" s="9" t="n">
        <f aca="false">+Outflows!X965+Fees!X965+'Ongoing Cash Flows'!X965+'Terminal Value'!X965</f>
        <v>0</v>
      </c>
      <c r="Y965" s="9" t="n">
        <f aca="false">+Outflows!Y965+Fees!Y965+'Ongoing Cash Flows'!Y965+'Terminal Value'!Y965</f>
        <v>0</v>
      </c>
      <c r="Z965" s="9" t="n">
        <f aca="false">+Outflows!Z965+Fees!Z965+'Ongoing Cash Flows'!Z965+'Terminal Value'!Z965</f>
        <v>0</v>
      </c>
      <c r="AA965" s="9" t="n">
        <f aca="false">+Outflows!AA965+Fees!AA965+'Ongoing Cash Flows'!AA965+'Terminal Value'!AA965</f>
        <v>0</v>
      </c>
      <c r="AB965" s="9" t="n">
        <f aca="false">+Outflows!AB965+Fees!AB965+'Ongoing Cash Flows'!AB965+'Terminal Value'!AB965</f>
        <v>0</v>
      </c>
      <c r="AC965" s="9" t="n">
        <f aca="false">+Outflows!AC965+Fees!AC965+'Ongoing Cash Flows'!AC965+'Terminal Value'!AC965</f>
        <v>0</v>
      </c>
      <c r="AD965" s="9" t="n">
        <f aca="false">+Outflows!AD965+Fees!AD965+'Ongoing Cash Flows'!AD965+'Terminal Value'!AD965</f>
        <v>0</v>
      </c>
      <c r="AE965" s="9" t="n">
        <f aca="false">+Outflows!AE965+Fees!AE965+'Ongoing Cash Flows'!AE965+'Terminal Value'!AE965</f>
        <v>0</v>
      </c>
      <c r="AF965" s="9" t="n">
        <f aca="false">+Outflows!AF965+Fees!AF965+'Ongoing Cash Flows'!AF965+'Terminal Value'!AF965</f>
        <v>0</v>
      </c>
      <c r="AG965" s="9" t="n">
        <f aca="false">+Outflows!AG965+Fees!AG965+'Ongoing Cash Flows'!AG965+'Terminal Value'!AG965</f>
        <v>0</v>
      </c>
      <c r="AH965" s="9" t="n">
        <f aca="false">+Outflows!AH965+Fees!AH965+'Ongoing Cash Flows'!AH965+'Terminal Value'!AH965</f>
        <v>0</v>
      </c>
      <c r="AI965" s="9" t="n">
        <f aca="false">+Outflows!AI965+Fees!AI965+'Ongoing Cash Flows'!AI965+'Terminal Value'!AI965</f>
        <v>0</v>
      </c>
      <c r="AJ965" s="9" t="n">
        <f aca="false">+Outflows!AJ965+Fees!AJ965+'Ongoing Cash Flows'!AJ965+'Terminal Value'!AJ965</f>
        <v>0</v>
      </c>
      <c r="AK965" s="9"/>
      <c r="AL965" s="1"/>
      <c r="AM965" s="32"/>
      <c r="AN965" s="33" t="n">
        <f aca="false">IF(ISERROR(XIRR(B965:AJ965,IRRDates)),-1,XIRR(B965:AJ965,IRRDates))</f>
        <v>0.0568948118450071</v>
      </c>
      <c r="AO965" s="9" t="n">
        <f aca="false">SUMPRODUCT(B965:AJ965,PVRf)</f>
        <v>0</v>
      </c>
      <c r="AP965" s="9" t="n">
        <f aca="false">MIN(0,AO965-$AO$1004)^2</f>
        <v>0</v>
      </c>
      <c r="AQ965" s="9" t="n">
        <f aca="false">MAX(0,AO965-$AO$1004)^2</f>
        <v>0</v>
      </c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20"/>
      <c r="CM965" s="20"/>
      <c r="CN965" s="20"/>
      <c r="CO965" s="20"/>
      <c r="CP965" s="20"/>
    </row>
    <row r="966" customFormat="false" ht="11.25" hidden="false" customHeight="false" outlineLevel="0" collapsed="false">
      <c r="A966" s="1" t="n">
        <v>964</v>
      </c>
      <c r="B966" s="9" t="n">
        <f aca="false">+Outflows!B966+Fees!B966+'Ongoing Cash Flows'!B966+'Terminal Value'!B966</f>
        <v>-96892.5614828954</v>
      </c>
      <c r="C966" s="9" t="n">
        <f aca="false">+Outflows!C966+Fees!C966+'Ongoing Cash Flows'!C966+'Terminal Value'!C966</f>
        <v>14174.4893583495</v>
      </c>
      <c r="D966" s="9" t="n">
        <f aca="false">+Outflows!D966+Fees!D966+'Ongoing Cash Flows'!D966+'Terminal Value'!D966</f>
        <v>12327.9700119885</v>
      </c>
      <c r="E966" s="9" t="n">
        <f aca="false">+Outflows!E966+Fees!E966+'Ongoing Cash Flows'!E966+'Terminal Value'!E966</f>
        <v>10268.0138011365</v>
      </c>
      <c r="F966" s="9" t="n">
        <f aca="false">+Outflows!F966+Fees!F966+'Ongoing Cash Flows'!F966+'Terminal Value'!F966</f>
        <v>9823.9689778369</v>
      </c>
      <c r="G966" s="9" t="n">
        <f aca="false">+Outflows!G966+Fees!G966+'Ongoing Cash Flows'!G966+'Terminal Value'!G966</f>
        <v>9458.41985338679</v>
      </c>
      <c r="H966" s="9" t="n">
        <f aca="false">+Outflows!H966+Fees!H966+'Ongoing Cash Flows'!H966+'Terminal Value'!H966</f>
        <v>8558.44404911656</v>
      </c>
      <c r="I966" s="9" t="n">
        <f aca="false">+Outflows!I966+Fees!I966+'Ongoing Cash Flows'!I966+'Terminal Value'!I966</f>
        <v>8403.98423653544</v>
      </c>
      <c r="J966" s="9" t="n">
        <f aca="false">+Outflows!J966+Fees!J966+'Ongoing Cash Flows'!J966+'Terminal Value'!J966</f>
        <v>8391.55003400046</v>
      </c>
      <c r="K966" s="9" t="n">
        <f aca="false">+Outflows!K966+Fees!K966+'Ongoing Cash Flows'!K966+'Terminal Value'!K966</f>
        <v>8382.50998817987</v>
      </c>
      <c r="L966" s="9" t="n">
        <f aca="false">+Outflows!L966+Fees!L966+'Ongoing Cash Flows'!L966+'Terminal Value'!L966</f>
        <v>8383.62209912004</v>
      </c>
      <c r="M966" s="9" t="n">
        <f aca="false">+Outflows!M966+Fees!M966+'Ongoing Cash Flows'!M966+'Terminal Value'!M966</f>
        <v>8355.73135387705</v>
      </c>
      <c r="N966" s="9" t="n">
        <f aca="false">+Outflows!N966+Fees!N966+'Ongoing Cash Flows'!N966+'Terminal Value'!N966</f>
        <v>8337.96936658814</v>
      </c>
      <c r="O966" s="9" t="n">
        <f aca="false">+Outflows!O966+Fees!O966+'Ongoing Cash Flows'!O966+'Terminal Value'!O966</f>
        <v>8011.96103674518</v>
      </c>
      <c r="P966" s="9" t="n">
        <f aca="false">+Outflows!P966+Fees!P966+'Ongoing Cash Flows'!P966+'Terminal Value'!P966</f>
        <v>7903.98688106232</v>
      </c>
      <c r="Q966" s="9" t="n">
        <f aca="false">+Outflows!Q966+Fees!Q966+'Ongoing Cash Flows'!Q966+'Terminal Value'!Q966</f>
        <v>7875.54599191759</v>
      </c>
      <c r="R966" s="9" t="n">
        <f aca="false">+Outflows!R966+Fees!R966+'Ongoing Cash Flows'!R966+'Terminal Value'!R966</f>
        <v>1111.31892318422</v>
      </c>
      <c r="S966" s="9" t="n">
        <f aca="false">+Outflows!S966+Fees!S966+'Ongoing Cash Flows'!S966+'Terminal Value'!S966</f>
        <v>0</v>
      </c>
      <c r="T966" s="9" t="n">
        <f aca="false">+Outflows!T966+Fees!T966+'Ongoing Cash Flows'!T966+'Terminal Value'!T966</f>
        <v>0</v>
      </c>
      <c r="U966" s="9" t="n">
        <f aca="false">+Outflows!U966+Fees!U966+'Ongoing Cash Flows'!U966+'Terminal Value'!U966</f>
        <v>0</v>
      </c>
      <c r="V966" s="9" t="n">
        <f aca="false">+Outflows!V966+Fees!V966+'Ongoing Cash Flows'!V966+'Terminal Value'!V966</f>
        <v>0</v>
      </c>
      <c r="W966" s="9" t="n">
        <f aca="false">+Outflows!W966+Fees!W966+'Ongoing Cash Flows'!W966+'Terminal Value'!W966</f>
        <v>0</v>
      </c>
      <c r="X966" s="9" t="n">
        <f aca="false">+Outflows!X966+Fees!X966+'Ongoing Cash Flows'!X966+'Terminal Value'!X966</f>
        <v>0</v>
      </c>
      <c r="Y966" s="9" t="n">
        <f aca="false">+Outflows!Y966+Fees!Y966+'Ongoing Cash Flows'!Y966+'Terminal Value'!Y966</f>
        <v>0</v>
      </c>
      <c r="Z966" s="9" t="n">
        <f aca="false">+Outflows!Z966+Fees!Z966+'Ongoing Cash Flows'!Z966+'Terminal Value'!Z966</f>
        <v>0</v>
      </c>
      <c r="AA966" s="9" t="n">
        <f aca="false">+Outflows!AA966+Fees!AA966+'Ongoing Cash Flows'!AA966+'Terminal Value'!AA966</f>
        <v>0</v>
      </c>
      <c r="AB966" s="9" t="n">
        <f aca="false">+Outflows!AB966+Fees!AB966+'Ongoing Cash Flows'!AB966+'Terminal Value'!AB966</f>
        <v>0</v>
      </c>
      <c r="AC966" s="9" t="n">
        <f aca="false">+Outflows!AC966+Fees!AC966+'Ongoing Cash Flows'!AC966+'Terminal Value'!AC966</f>
        <v>0</v>
      </c>
      <c r="AD966" s="9" t="n">
        <f aca="false">+Outflows!AD966+Fees!AD966+'Ongoing Cash Flows'!AD966+'Terminal Value'!AD966</f>
        <v>0</v>
      </c>
      <c r="AE966" s="9" t="n">
        <f aca="false">+Outflows!AE966+Fees!AE966+'Ongoing Cash Flows'!AE966+'Terminal Value'!AE966</f>
        <v>0</v>
      </c>
      <c r="AF966" s="9" t="n">
        <f aca="false">+Outflows!AF966+Fees!AF966+'Ongoing Cash Flows'!AF966+'Terminal Value'!AF966</f>
        <v>0</v>
      </c>
      <c r="AG966" s="9" t="n">
        <f aca="false">+Outflows!AG966+Fees!AG966+'Ongoing Cash Flows'!AG966+'Terminal Value'!AG966</f>
        <v>0</v>
      </c>
      <c r="AH966" s="9" t="n">
        <f aca="false">+Outflows!AH966+Fees!AH966+'Ongoing Cash Flows'!AH966+'Terminal Value'!AH966</f>
        <v>0</v>
      </c>
      <c r="AI966" s="9" t="n">
        <f aca="false">+Outflows!AI966+Fees!AI966+'Ongoing Cash Flows'!AI966+'Terminal Value'!AI966</f>
        <v>0</v>
      </c>
      <c r="AJ966" s="9" t="n">
        <f aca="false">+Outflows!AJ966+Fees!AJ966+'Ongoing Cash Flows'!AJ966+'Terminal Value'!AJ966</f>
        <v>0</v>
      </c>
      <c r="AK966" s="9"/>
      <c r="AL966" s="1"/>
      <c r="AM966" s="32"/>
      <c r="AN966" s="33" t="n">
        <f aca="false">IF(ISERROR(XIRR(B966:AJ966,IRRDates)),-1,XIRR(B966:AJ966,IRRDates))</f>
        <v>0.0546494988645634</v>
      </c>
      <c r="AO966" s="9" t="n">
        <f aca="false">SUMPRODUCT(B966:AJ966,PVRf)</f>
        <v>0</v>
      </c>
      <c r="AP966" s="9" t="n">
        <f aca="false">MIN(0,AO966-$AO$1004)^2</f>
        <v>0</v>
      </c>
      <c r="AQ966" s="9" t="n">
        <f aca="false">MAX(0,AO966-$AO$1004)^2</f>
        <v>0</v>
      </c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20"/>
      <c r="CM966" s="20"/>
      <c r="CN966" s="20"/>
      <c r="CO966" s="20"/>
      <c r="CP966" s="20"/>
    </row>
    <row r="967" customFormat="false" ht="11.25" hidden="false" customHeight="false" outlineLevel="0" collapsed="false">
      <c r="A967" s="1" t="n">
        <v>965</v>
      </c>
      <c r="B967" s="9" t="n">
        <f aca="false">+Outflows!B967+Fees!B967+'Ongoing Cash Flows'!B967+'Terminal Value'!B967</f>
        <v>-93713.2130101944</v>
      </c>
      <c r="C967" s="9" t="n">
        <f aca="false">+Outflows!C967+Fees!C967+'Ongoing Cash Flows'!C967+'Terminal Value'!C967</f>
        <v>14205.8150595032</v>
      </c>
      <c r="D967" s="9" t="n">
        <f aca="false">+Outflows!D967+Fees!D967+'Ongoing Cash Flows'!D967+'Terminal Value'!D967</f>
        <v>12060.7243901919</v>
      </c>
      <c r="E967" s="9" t="n">
        <f aca="false">+Outflows!E967+Fees!E967+'Ongoing Cash Flows'!E967+'Terminal Value'!E967</f>
        <v>10077.8978671641</v>
      </c>
      <c r="F967" s="9" t="n">
        <f aca="false">+Outflows!F967+Fees!F967+'Ongoing Cash Flows'!F967+'Terminal Value'!F967</f>
        <v>9646.62458080655</v>
      </c>
      <c r="G967" s="9" t="n">
        <f aca="false">+Outflows!G967+Fees!G967+'Ongoing Cash Flows'!G967+'Terminal Value'!G967</f>
        <v>9446.89632966788</v>
      </c>
      <c r="H967" s="9" t="n">
        <f aca="false">+Outflows!H967+Fees!H967+'Ongoing Cash Flows'!H967+'Terminal Value'!H967</f>
        <v>8481.43310736717</v>
      </c>
      <c r="I967" s="9" t="n">
        <f aca="false">+Outflows!I967+Fees!I967+'Ongoing Cash Flows'!I967+'Terminal Value'!I967</f>
        <v>8331.05252605046</v>
      </c>
      <c r="J967" s="9" t="n">
        <f aca="false">+Outflows!J967+Fees!J967+'Ongoing Cash Flows'!J967+'Terminal Value'!J967</f>
        <v>8318.61832351547</v>
      </c>
      <c r="K967" s="9" t="n">
        <f aca="false">+Outflows!K967+Fees!K967+'Ongoing Cash Flows'!K967+'Terminal Value'!K967</f>
        <v>8309.45466462627</v>
      </c>
      <c r="L967" s="9" t="n">
        <f aca="false">+Outflows!L967+Fees!L967+'Ongoing Cash Flows'!L967+'Terminal Value'!L967</f>
        <v>8310.69038863506</v>
      </c>
      <c r="M967" s="9" t="n">
        <f aca="false">+Outflows!M967+Fees!M967+'Ongoing Cash Flows'!M967+'Terminal Value'!M967</f>
        <v>8282.67603032344</v>
      </c>
      <c r="N967" s="9" t="n">
        <f aca="false">+Outflows!N967+Fees!N967+'Ongoing Cash Flows'!N967+'Terminal Value'!N967</f>
        <v>8265.03765610315</v>
      </c>
      <c r="O967" s="9" t="n">
        <f aca="false">+Outflows!O967+Fees!O967+'Ongoing Cash Flows'!O967+'Terminal Value'!O967</f>
        <v>7938.90571319158</v>
      </c>
      <c r="P967" s="9" t="n">
        <f aca="false">+Outflows!P967+Fees!P967+'Ongoing Cash Flows'!P967+'Terminal Value'!P967</f>
        <v>7831.05517057733</v>
      </c>
      <c r="Q967" s="9" t="n">
        <f aca="false">+Outflows!Q967+Fees!Q967+'Ongoing Cash Flows'!Q967+'Terminal Value'!Q967</f>
        <v>7802.49066836398</v>
      </c>
      <c r="R967" s="9" t="n">
        <f aca="false">+Outflows!R967+Fees!R967+'Ongoing Cash Flows'!R967+'Terminal Value'!R967</f>
        <v>1074.85306794173</v>
      </c>
      <c r="S967" s="9" t="n">
        <f aca="false">+Outflows!S967+Fees!S967+'Ongoing Cash Flows'!S967+'Terminal Value'!S967</f>
        <v>0</v>
      </c>
      <c r="T967" s="9" t="n">
        <f aca="false">+Outflows!T967+Fees!T967+'Ongoing Cash Flows'!T967+'Terminal Value'!T967</f>
        <v>0</v>
      </c>
      <c r="U967" s="9" t="n">
        <f aca="false">+Outflows!U967+Fees!U967+'Ongoing Cash Flows'!U967+'Terminal Value'!U967</f>
        <v>0</v>
      </c>
      <c r="V967" s="9" t="n">
        <f aca="false">+Outflows!V967+Fees!V967+'Ongoing Cash Flows'!V967+'Terminal Value'!V967</f>
        <v>0</v>
      </c>
      <c r="W967" s="9" t="n">
        <f aca="false">+Outflows!W967+Fees!W967+'Ongoing Cash Flows'!W967+'Terminal Value'!W967</f>
        <v>0</v>
      </c>
      <c r="X967" s="9" t="n">
        <f aca="false">+Outflows!X967+Fees!X967+'Ongoing Cash Flows'!X967+'Terminal Value'!X967</f>
        <v>0</v>
      </c>
      <c r="Y967" s="9" t="n">
        <f aca="false">+Outflows!Y967+Fees!Y967+'Ongoing Cash Flows'!Y967+'Terminal Value'!Y967</f>
        <v>0</v>
      </c>
      <c r="Z967" s="9" t="n">
        <f aca="false">+Outflows!Z967+Fees!Z967+'Ongoing Cash Flows'!Z967+'Terminal Value'!Z967</f>
        <v>0</v>
      </c>
      <c r="AA967" s="9" t="n">
        <f aca="false">+Outflows!AA967+Fees!AA967+'Ongoing Cash Flows'!AA967+'Terminal Value'!AA967</f>
        <v>0</v>
      </c>
      <c r="AB967" s="9" t="n">
        <f aca="false">+Outflows!AB967+Fees!AB967+'Ongoing Cash Flows'!AB967+'Terminal Value'!AB967</f>
        <v>0</v>
      </c>
      <c r="AC967" s="9" t="n">
        <f aca="false">+Outflows!AC967+Fees!AC967+'Ongoing Cash Flows'!AC967+'Terminal Value'!AC967</f>
        <v>0</v>
      </c>
      <c r="AD967" s="9" t="n">
        <f aca="false">+Outflows!AD967+Fees!AD967+'Ongoing Cash Flows'!AD967+'Terminal Value'!AD967</f>
        <v>0</v>
      </c>
      <c r="AE967" s="9" t="n">
        <f aca="false">+Outflows!AE967+Fees!AE967+'Ongoing Cash Flows'!AE967+'Terminal Value'!AE967</f>
        <v>0</v>
      </c>
      <c r="AF967" s="9" t="n">
        <f aca="false">+Outflows!AF967+Fees!AF967+'Ongoing Cash Flows'!AF967+'Terminal Value'!AF967</f>
        <v>0</v>
      </c>
      <c r="AG967" s="9" t="n">
        <f aca="false">+Outflows!AG967+Fees!AG967+'Ongoing Cash Flows'!AG967+'Terminal Value'!AG967</f>
        <v>0</v>
      </c>
      <c r="AH967" s="9" t="n">
        <f aca="false">+Outflows!AH967+Fees!AH967+'Ongoing Cash Flows'!AH967+'Terminal Value'!AH967</f>
        <v>0</v>
      </c>
      <c r="AI967" s="9" t="n">
        <f aca="false">+Outflows!AI967+Fees!AI967+'Ongoing Cash Flows'!AI967+'Terminal Value'!AI967</f>
        <v>0</v>
      </c>
      <c r="AJ967" s="9" t="n">
        <f aca="false">+Outflows!AJ967+Fees!AJ967+'Ongoing Cash Flows'!AJ967+'Terminal Value'!AJ967</f>
        <v>0</v>
      </c>
      <c r="AK967" s="9"/>
      <c r="AL967" s="1"/>
      <c r="AM967" s="32"/>
      <c r="AN967" s="33" t="n">
        <f aca="false">IF(ISERROR(XIRR(B967:AJ967,IRRDates)),-1,XIRR(B967:AJ967,IRRDates))</f>
        <v>0.0585427618815809</v>
      </c>
      <c r="AO967" s="9" t="n">
        <f aca="false">SUMPRODUCT(B967:AJ967,PVRf)</f>
        <v>0</v>
      </c>
      <c r="AP967" s="9" t="n">
        <f aca="false">MIN(0,AO967-$AO$1004)^2</f>
        <v>0</v>
      </c>
      <c r="AQ967" s="9" t="n">
        <f aca="false">MAX(0,AO967-$AO$1004)^2</f>
        <v>0</v>
      </c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20"/>
      <c r="CM967" s="20"/>
      <c r="CN967" s="20"/>
      <c r="CO967" s="20"/>
      <c r="CP967" s="20"/>
    </row>
    <row r="968" customFormat="false" ht="11.25" hidden="false" customHeight="false" outlineLevel="0" collapsed="false">
      <c r="A968" s="1" t="n">
        <v>966</v>
      </c>
      <c r="B968" s="9" t="n">
        <f aca="false">+Outflows!B968+Fees!B968+'Ongoing Cash Flows'!B968+'Terminal Value'!B968</f>
        <v>-98678.6593027686</v>
      </c>
      <c r="C968" s="9" t="n">
        <f aca="false">+Outflows!C968+Fees!C968+'Ongoing Cash Flows'!C968+'Terminal Value'!C968</f>
        <v>14305.4799093695</v>
      </c>
      <c r="D968" s="9" t="n">
        <f aca="false">+Outflows!D968+Fees!D968+'Ongoing Cash Flows'!D968+'Terminal Value'!D968</f>
        <v>12295.0543087531</v>
      </c>
      <c r="E968" s="9" t="n">
        <f aca="false">+Outflows!E968+Fees!E968+'Ongoing Cash Flows'!E968+'Terminal Value'!E968</f>
        <v>10275.0616516345</v>
      </c>
      <c r="F968" s="9" t="n">
        <f aca="false">+Outflows!F968+Fees!F968+'Ongoing Cash Flows'!F968+'Terminal Value'!F968</f>
        <v>9824.31932151369</v>
      </c>
      <c r="G968" s="9" t="n">
        <f aca="false">+Outflows!G968+Fees!G968+'Ongoing Cash Flows'!G968+'Terminal Value'!G968</f>
        <v>9581.62975945515</v>
      </c>
      <c r="H968" s="9" t="n">
        <f aca="false">+Outflows!H968+Fees!H968+'Ongoing Cash Flows'!H968+'Terminal Value'!H968</f>
        <v>8601.70733917301</v>
      </c>
      <c r="I968" s="9" t="n">
        <f aca="false">+Outflows!I968+Fees!I968+'Ongoing Cash Flows'!I968+'Terminal Value'!I968</f>
        <v>8444.95589164508</v>
      </c>
      <c r="J968" s="9" t="n">
        <f aca="false">+Outflows!J968+Fees!J968+'Ongoing Cash Flows'!J968+'Terminal Value'!J968</f>
        <v>8432.52168911009</v>
      </c>
      <c r="K968" s="9" t="n">
        <f aca="false">+Outflows!K968+Fees!K968+'Ongoing Cash Flows'!K968+'Terminal Value'!K968</f>
        <v>8423.55108677274</v>
      </c>
      <c r="L968" s="9" t="n">
        <f aca="false">+Outflows!L968+Fees!L968+'Ongoing Cash Flows'!L968+'Terminal Value'!L968</f>
        <v>8424.59375422968</v>
      </c>
      <c r="M968" s="9" t="n">
        <f aca="false">+Outflows!M968+Fees!M968+'Ongoing Cash Flows'!M968+'Terminal Value'!M968</f>
        <v>8396.77245246992</v>
      </c>
      <c r="N968" s="9" t="n">
        <f aca="false">+Outflows!N968+Fees!N968+'Ongoing Cash Flows'!N968+'Terminal Value'!N968</f>
        <v>8378.94102169777</v>
      </c>
      <c r="O968" s="9" t="n">
        <f aca="false">+Outflows!O968+Fees!O968+'Ongoing Cash Flows'!O968+'Terminal Value'!O968</f>
        <v>8053.00213533806</v>
      </c>
      <c r="P968" s="9" t="n">
        <f aca="false">+Outflows!P968+Fees!P968+'Ongoing Cash Flows'!P968+'Terminal Value'!P968</f>
        <v>7944.95853617195</v>
      </c>
      <c r="Q968" s="9" t="n">
        <f aca="false">+Outflows!Q968+Fees!Q968+'Ongoing Cash Flows'!Q968+'Terminal Value'!Q968</f>
        <v>7916.58709051046</v>
      </c>
      <c r="R968" s="9" t="n">
        <f aca="false">+Outflows!R968+Fees!R968+'Ongoing Cash Flows'!R968+'Terminal Value'!R968</f>
        <v>1131.80475073903</v>
      </c>
      <c r="S968" s="9" t="n">
        <f aca="false">+Outflows!S968+Fees!S968+'Ongoing Cash Flows'!S968+'Terminal Value'!S968</f>
        <v>0</v>
      </c>
      <c r="T968" s="9" t="n">
        <f aca="false">+Outflows!T968+Fees!T968+'Ongoing Cash Flows'!T968+'Terminal Value'!T968</f>
        <v>0</v>
      </c>
      <c r="U968" s="9" t="n">
        <f aca="false">+Outflows!U968+Fees!U968+'Ongoing Cash Flows'!U968+'Terminal Value'!U968</f>
        <v>0</v>
      </c>
      <c r="V968" s="9" t="n">
        <f aca="false">+Outflows!V968+Fees!V968+'Ongoing Cash Flows'!V968+'Terminal Value'!V968</f>
        <v>0</v>
      </c>
      <c r="W968" s="9" t="n">
        <f aca="false">+Outflows!W968+Fees!W968+'Ongoing Cash Flows'!W968+'Terminal Value'!W968</f>
        <v>0</v>
      </c>
      <c r="X968" s="9" t="n">
        <f aca="false">+Outflows!X968+Fees!X968+'Ongoing Cash Flows'!X968+'Terminal Value'!X968</f>
        <v>0</v>
      </c>
      <c r="Y968" s="9" t="n">
        <f aca="false">+Outflows!Y968+Fees!Y968+'Ongoing Cash Flows'!Y968+'Terminal Value'!Y968</f>
        <v>0</v>
      </c>
      <c r="Z968" s="9" t="n">
        <f aca="false">+Outflows!Z968+Fees!Z968+'Ongoing Cash Flows'!Z968+'Terminal Value'!Z968</f>
        <v>0</v>
      </c>
      <c r="AA968" s="9" t="n">
        <f aca="false">+Outflows!AA968+Fees!AA968+'Ongoing Cash Flows'!AA968+'Terminal Value'!AA968</f>
        <v>0</v>
      </c>
      <c r="AB968" s="9" t="n">
        <f aca="false">+Outflows!AB968+Fees!AB968+'Ongoing Cash Flows'!AB968+'Terminal Value'!AB968</f>
        <v>0</v>
      </c>
      <c r="AC968" s="9" t="n">
        <f aca="false">+Outflows!AC968+Fees!AC968+'Ongoing Cash Flows'!AC968+'Terminal Value'!AC968</f>
        <v>0</v>
      </c>
      <c r="AD968" s="9" t="n">
        <f aca="false">+Outflows!AD968+Fees!AD968+'Ongoing Cash Flows'!AD968+'Terminal Value'!AD968</f>
        <v>0</v>
      </c>
      <c r="AE968" s="9" t="n">
        <f aca="false">+Outflows!AE968+Fees!AE968+'Ongoing Cash Flows'!AE968+'Terminal Value'!AE968</f>
        <v>0</v>
      </c>
      <c r="AF968" s="9" t="n">
        <f aca="false">+Outflows!AF968+Fees!AF968+'Ongoing Cash Flows'!AF968+'Terminal Value'!AF968</f>
        <v>0</v>
      </c>
      <c r="AG968" s="9" t="n">
        <f aca="false">+Outflows!AG968+Fees!AG968+'Ongoing Cash Flows'!AG968+'Terminal Value'!AG968</f>
        <v>0</v>
      </c>
      <c r="AH968" s="9" t="n">
        <f aca="false">+Outflows!AH968+Fees!AH968+'Ongoing Cash Flows'!AH968+'Terminal Value'!AH968</f>
        <v>0</v>
      </c>
      <c r="AI968" s="9" t="n">
        <f aca="false">+Outflows!AI968+Fees!AI968+'Ongoing Cash Flows'!AI968+'Terminal Value'!AI968</f>
        <v>0</v>
      </c>
      <c r="AJ968" s="9" t="n">
        <f aca="false">+Outflows!AJ968+Fees!AJ968+'Ongoing Cash Flows'!AJ968+'Terminal Value'!AJ968</f>
        <v>0</v>
      </c>
      <c r="AK968" s="9"/>
      <c r="AL968" s="1"/>
      <c r="AM968" s="32"/>
      <c r="AN968" s="33" t="n">
        <f aca="false">IF(ISERROR(XIRR(B968:AJ968,IRRDates)),-1,XIRR(B968:AJ968,IRRDates))</f>
        <v>0.0523911682531808</v>
      </c>
      <c r="AO968" s="9" t="n">
        <f aca="false">SUMPRODUCT(B968:AJ968,PVRf)</f>
        <v>0</v>
      </c>
      <c r="AP968" s="9" t="n">
        <f aca="false">MIN(0,AO968-$AO$1004)^2</f>
        <v>0</v>
      </c>
      <c r="AQ968" s="9" t="n">
        <f aca="false">MAX(0,AO968-$AO$1004)^2</f>
        <v>0</v>
      </c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20"/>
      <c r="CM968" s="20"/>
      <c r="CN968" s="20"/>
      <c r="CO968" s="20"/>
      <c r="CP968" s="20"/>
    </row>
    <row r="969" customFormat="false" ht="11.25" hidden="false" customHeight="false" outlineLevel="0" collapsed="false">
      <c r="A969" s="1" t="n">
        <v>967</v>
      </c>
      <c r="B969" s="9" t="n">
        <f aca="false">+Outflows!B969+Fees!B969+'Ongoing Cash Flows'!B969+'Terminal Value'!B969</f>
        <v>-85702.9000563933</v>
      </c>
      <c r="C969" s="9" t="n">
        <f aca="false">+Outflows!C969+Fees!C969+'Ongoing Cash Flows'!C969+'Terminal Value'!C969</f>
        <v>13968.4748556149</v>
      </c>
      <c r="D969" s="9" t="n">
        <f aca="false">+Outflows!D969+Fees!D969+'Ongoing Cash Flows'!D969+'Terminal Value'!D969</f>
        <v>11711.300600683</v>
      </c>
      <c r="E969" s="9" t="n">
        <f aca="false">+Outflows!E969+Fees!E969+'Ongoing Cash Flows'!E969+'Terminal Value'!E969</f>
        <v>9843.33952820713</v>
      </c>
      <c r="F969" s="9" t="n">
        <f aca="false">+Outflows!F969+Fees!F969+'Ongoing Cash Flows'!F969+'Terminal Value'!F969</f>
        <v>9414.39680695452</v>
      </c>
      <c r="G969" s="9" t="n">
        <f aca="false">+Outflows!G969+Fees!G969+'Ongoing Cash Flows'!G969+'Terminal Value'!G969</f>
        <v>9150.44657398805</v>
      </c>
      <c r="H969" s="9" t="n">
        <f aca="false">+Outflows!H969+Fees!H969+'Ongoing Cash Flows'!H969+'Terminal Value'!H969</f>
        <v>8287.40538452509</v>
      </c>
      <c r="I969" s="9" t="n">
        <f aca="false">+Outflows!I969+Fees!I969+'Ongoing Cash Flows'!I969+'Terminal Value'!I969</f>
        <v>8147.30235514063</v>
      </c>
      <c r="J969" s="9" t="n">
        <f aca="false">+Outflows!J969+Fees!J969+'Ongoing Cash Flows'!J969+'Terminal Value'!J969</f>
        <v>8134.86815260564</v>
      </c>
      <c r="K969" s="9" t="n">
        <f aca="false">+Outflows!K969+Fees!K969+'Ongoing Cash Flows'!K969+'Terminal Value'!K969</f>
        <v>8125.39305274879</v>
      </c>
      <c r="L969" s="9" t="n">
        <f aca="false">+Outflows!L969+Fees!L969+'Ongoing Cash Flows'!L969+'Terminal Value'!L969</f>
        <v>8126.94021772523</v>
      </c>
      <c r="M969" s="9" t="n">
        <f aca="false">+Outflows!M969+Fees!M969+'Ongoing Cash Flows'!M969+'Terminal Value'!M969</f>
        <v>8098.61441844597</v>
      </c>
      <c r="N969" s="9" t="n">
        <f aca="false">+Outflows!N969+Fees!N969+'Ongoing Cash Flows'!N969+'Terminal Value'!N969</f>
        <v>8081.28748519332</v>
      </c>
      <c r="O969" s="9" t="n">
        <f aca="false">+Outflows!O969+Fees!O969+'Ongoing Cash Flows'!O969+'Terminal Value'!O969</f>
        <v>7754.8441013141</v>
      </c>
      <c r="P969" s="9" t="n">
        <f aca="false">+Outflows!P969+Fees!P969+'Ongoing Cash Flows'!P969+'Terminal Value'!P969</f>
        <v>7647.3049996675</v>
      </c>
      <c r="Q969" s="9" t="n">
        <f aca="false">+Outflows!Q969+Fees!Q969+'Ongoing Cash Flows'!Q969+'Terminal Value'!Q969</f>
        <v>7618.42905648651</v>
      </c>
      <c r="R969" s="9" t="n">
        <f aca="false">+Outflows!R969+Fees!R969+'Ongoing Cash Flows'!R969+'Terminal Value'!R969</f>
        <v>982.977982486809</v>
      </c>
      <c r="S969" s="9" t="n">
        <f aca="false">+Outflows!S969+Fees!S969+'Ongoing Cash Flows'!S969+'Terminal Value'!S969</f>
        <v>0</v>
      </c>
      <c r="T969" s="9" t="n">
        <f aca="false">+Outflows!T969+Fees!T969+'Ongoing Cash Flows'!T969+'Terminal Value'!T969</f>
        <v>0</v>
      </c>
      <c r="U969" s="9" t="n">
        <f aca="false">+Outflows!U969+Fees!U969+'Ongoing Cash Flows'!U969+'Terminal Value'!U969</f>
        <v>0</v>
      </c>
      <c r="V969" s="9" t="n">
        <f aca="false">+Outflows!V969+Fees!V969+'Ongoing Cash Flows'!V969+'Terminal Value'!V969</f>
        <v>0</v>
      </c>
      <c r="W969" s="9" t="n">
        <f aca="false">+Outflows!W969+Fees!W969+'Ongoing Cash Flows'!W969+'Terminal Value'!W969</f>
        <v>0</v>
      </c>
      <c r="X969" s="9" t="n">
        <f aca="false">+Outflows!X969+Fees!X969+'Ongoing Cash Flows'!X969+'Terminal Value'!X969</f>
        <v>0</v>
      </c>
      <c r="Y969" s="9" t="n">
        <f aca="false">+Outflows!Y969+Fees!Y969+'Ongoing Cash Flows'!Y969+'Terminal Value'!Y969</f>
        <v>0</v>
      </c>
      <c r="Z969" s="9" t="n">
        <f aca="false">+Outflows!Z969+Fees!Z969+'Ongoing Cash Flows'!Z969+'Terminal Value'!Z969</f>
        <v>0</v>
      </c>
      <c r="AA969" s="9" t="n">
        <f aca="false">+Outflows!AA969+Fees!AA969+'Ongoing Cash Flows'!AA969+'Terminal Value'!AA969</f>
        <v>0</v>
      </c>
      <c r="AB969" s="9" t="n">
        <f aca="false">+Outflows!AB969+Fees!AB969+'Ongoing Cash Flows'!AB969+'Terminal Value'!AB969</f>
        <v>0</v>
      </c>
      <c r="AC969" s="9" t="n">
        <f aca="false">+Outflows!AC969+Fees!AC969+'Ongoing Cash Flows'!AC969+'Terminal Value'!AC969</f>
        <v>0</v>
      </c>
      <c r="AD969" s="9" t="n">
        <f aca="false">+Outflows!AD969+Fees!AD969+'Ongoing Cash Flows'!AD969+'Terminal Value'!AD969</f>
        <v>0</v>
      </c>
      <c r="AE969" s="9" t="n">
        <f aca="false">+Outflows!AE969+Fees!AE969+'Ongoing Cash Flows'!AE969+'Terminal Value'!AE969</f>
        <v>0</v>
      </c>
      <c r="AF969" s="9" t="n">
        <f aca="false">+Outflows!AF969+Fees!AF969+'Ongoing Cash Flows'!AF969+'Terminal Value'!AF969</f>
        <v>0</v>
      </c>
      <c r="AG969" s="9" t="n">
        <f aca="false">+Outflows!AG969+Fees!AG969+'Ongoing Cash Flows'!AG969+'Terminal Value'!AG969</f>
        <v>0</v>
      </c>
      <c r="AH969" s="9" t="n">
        <f aca="false">+Outflows!AH969+Fees!AH969+'Ongoing Cash Flows'!AH969+'Terminal Value'!AH969</f>
        <v>0</v>
      </c>
      <c r="AI969" s="9" t="n">
        <f aca="false">+Outflows!AI969+Fees!AI969+'Ongoing Cash Flows'!AI969+'Terminal Value'!AI969</f>
        <v>0</v>
      </c>
      <c r="AJ969" s="9" t="n">
        <f aca="false">+Outflows!AJ969+Fees!AJ969+'Ongoing Cash Flows'!AJ969+'Terminal Value'!AJ969</f>
        <v>0</v>
      </c>
      <c r="AK969" s="9"/>
      <c r="AL969" s="1"/>
      <c r="AM969" s="32"/>
      <c r="AN969" s="33" t="n">
        <f aca="false">IF(ISERROR(XIRR(B969:AJ969,IRRDates)),-1,XIRR(B969:AJ969,IRRDates))</f>
        <v>0.0697782054152926</v>
      </c>
      <c r="AO969" s="9" t="n">
        <f aca="false">SUMPRODUCT(B969:AJ969,PVRf)</f>
        <v>0</v>
      </c>
      <c r="AP969" s="9" t="n">
        <f aca="false">MIN(0,AO969-$AO$1004)^2</f>
        <v>0</v>
      </c>
      <c r="AQ969" s="9" t="n">
        <f aca="false">MAX(0,AO969-$AO$1004)^2</f>
        <v>0</v>
      </c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20"/>
      <c r="CM969" s="20"/>
      <c r="CN969" s="20"/>
      <c r="CO969" s="20"/>
      <c r="CP969" s="20"/>
    </row>
    <row r="970" customFormat="false" ht="11.25" hidden="false" customHeight="false" outlineLevel="0" collapsed="false">
      <c r="A970" s="1" t="n">
        <v>968</v>
      </c>
      <c r="B970" s="9" t="n">
        <f aca="false">+Outflows!B970+Fees!B970+'Ongoing Cash Flows'!B970+'Terminal Value'!B970</f>
        <v>-87798.0186115289</v>
      </c>
      <c r="C970" s="9" t="n">
        <f aca="false">+Outflows!C970+Fees!C970+'Ongoing Cash Flows'!C970+'Terminal Value'!C970</f>
        <v>14055.9459829687</v>
      </c>
      <c r="D970" s="9" t="n">
        <f aca="false">+Outflows!D970+Fees!D970+'Ongoing Cash Flows'!D970+'Terminal Value'!D970</f>
        <v>11813.6711198205</v>
      </c>
      <c r="E970" s="9" t="n">
        <f aca="false">+Outflows!E970+Fees!E970+'Ongoing Cash Flows'!E970+'Terminal Value'!E970</f>
        <v>9967.85618464178</v>
      </c>
      <c r="F970" s="9" t="n">
        <f aca="false">+Outflows!F970+Fees!F970+'Ongoing Cash Flows'!F970+'Terminal Value'!F970</f>
        <v>9591.96721711051</v>
      </c>
      <c r="G970" s="9" t="n">
        <f aca="false">+Outflows!G970+Fees!G970+'Ongoing Cash Flows'!G970+'Terminal Value'!G970</f>
        <v>9321.89600284447</v>
      </c>
      <c r="H970" s="9" t="n">
        <f aca="false">+Outflows!H970+Fees!H970+'Ongoing Cash Flows'!H970+'Terminal Value'!H970</f>
        <v>8338.15384899604</v>
      </c>
      <c r="I970" s="9" t="n">
        <f aca="false">+Outflows!I970+Fees!I970+'Ongoing Cash Flows'!I970+'Terminal Value'!I970</f>
        <v>8195.36269870059</v>
      </c>
      <c r="J970" s="9" t="n">
        <f aca="false">+Outflows!J970+Fees!J970+'Ongoing Cash Flows'!J970+'Terminal Value'!J970</f>
        <v>8182.9284961656</v>
      </c>
      <c r="K970" s="9" t="n">
        <f aca="false">+Outflows!K970+Fees!K970+'Ongoing Cash Flows'!K970+'Terminal Value'!K970</f>
        <v>8173.53485451818</v>
      </c>
      <c r="L970" s="9" t="n">
        <f aca="false">+Outflows!L970+Fees!L970+'Ongoing Cash Flows'!L970+'Terminal Value'!L970</f>
        <v>8175.00056128519</v>
      </c>
      <c r="M970" s="9" t="n">
        <f aca="false">+Outflows!M970+Fees!M970+'Ongoing Cash Flows'!M970+'Terminal Value'!M970</f>
        <v>8146.75622021536</v>
      </c>
      <c r="N970" s="9" t="n">
        <f aca="false">+Outflows!N970+Fees!N970+'Ongoing Cash Flows'!N970+'Terminal Value'!N970</f>
        <v>8129.34782875329</v>
      </c>
      <c r="O970" s="9" t="n">
        <f aca="false">+Outflows!O970+Fees!O970+'Ongoing Cash Flows'!O970+'Terminal Value'!O970</f>
        <v>7802.98590308349</v>
      </c>
      <c r="P970" s="9" t="n">
        <f aca="false">+Outflows!P970+Fees!P970+'Ongoing Cash Flows'!P970+'Terminal Value'!P970</f>
        <v>7695.36534322747</v>
      </c>
      <c r="Q970" s="9" t="n">
        <f aca="false">+Outflows!Q970+Fees!Q970+'Ongoing Cash Flows'!Q970+'Terminal Value'!Q970</f>
        <v>7666.5708582559</v>
      </c>
      <c r="R970" s="9" t="n">
        <f aca="false">+Outflows!R970+Fees!R970+'Ongoing Cash Flows'!R970+'Terminal Value'!R970</f>
        <v>1007.00815426679</v>
      </c>
      <c r="S970" s="9" t="n">
        <f aca="false">+Outflows!S970+Fees!S970+'Ongoing Cash Flows'!S970+'Terminal Value'!S970</f>
        <v>0</v>
      </c>
      <c r="T970" s="9" t="n">
        <f aca="false">+Outflows!T970+Fees!T970+'Ongoing Cash Flows'!T970+'Terminal Value'!T970</f>
        <v>0</v>
      </c>
      <c r="U970" s="9" t="n">
        <f aca="false">+Outflows!U970+Fees!U970+'Ongoing Cash Flows'!U970+'Terminal Value'!U970</f>
        <v>0</v>
      </c>
      <c r="V970" s="9" t="n">
        <f aca="false">+Outflows!V970+Fees!V970+'Ongoing Cash Flows'!V970+'Terminal Value'!V970</f>
        <v>0</v>
      </c>
      <c r="W970" s="9" t="n">
        <f aca="false">+Outflows!W970+Fees!W970+'Ongoing Cash Flows'!W970+'Terminal Value'!W970</f>
        <v>0</v>
      </c>
      <c r="X970" s="9" t="n">
        <f aca="false">+Outflows!X970+Fees!X970+'Ongoing Cash Flows'!X970+'Terminal Value'!X970</f>
        <v>0</v>
      </c>
      <c r="Y970" s="9" t="n">
        <f aca="false">+Outflows!Y970+Fees!Y970+'Ongoing Cash Flows'!Y970+'Terminal Value'!Y970</f>
        <v>0</v>
      </c>
      <c r="Z970" s="9" t="n">
        <f aca="false">+Outflows!Z970+Fees!Z970+'Ongoing Cash Flows'!Z970+'Terminal Value'!Z970</f>
        <v>0</v>
      </c>
      <c r="AA970" s="9" t="n">
        <f aca="false">+Outflows!AA970+Fees!AA970+'Ongoing Cash Flows'!AA970+'Terminal Value'!AA970</f>
        <v>0</v>
      </c>
      <c r="AB970" s="9" t="n">
        <f aca="false">+Outflows!AB970+Fees!AB970+'Ongoing Cash Flows'!AB970+'Terminal Value'!AB970</f>
        <v>0</v>
      </c>
      <c r="AC970" s="9" t="n">
        <f aca="false">+Outflows!AC970+Fees!AC970+'Ongoing Cash Flows'!AC970+'Terminal Value'!AC970</f>
        <v>0</v>
      </c>
      <c r="AD970" s="9" t="n">
        <f aca="false">+Outflows!AD970+Fees!AD970+'Ongoing Cash Flows'!AD970+'Terminal Value'!AD970</f>
        <v>0</v>
      </c>
      <c r="AE970" s="9" t="n">
        <f aca="false">+Outflows!AE970+Fees!AE970+'Ongoing Cash Flows'!AE970+'Terminal Value'!AE970</f>
        <v>0</v>
      </c>
      <c r="AF970" s="9" t="n">
        <f aca="false">+Outflows!AF970+Fees!AF970+'Ongoing Cash Flows'!AF970+'Terminal Value'!AF970</f>
        <v>0</v>
      </c>
      <c r="AG970" s="9" t="n">
        <f aca="false">+Outflows!AG970+Fees!AG970+'Ongoing Cash Flows'!AG970+'Terminal Value'!AG970</f>
        <v>0</v>
      </c>
      <c r="AH970" s="9" t="n">
        <f aca="false">+Outflows!AH970+Fees!AH970+'Ongoing Cash Flows'!AH970+'Terminal Value'!AH970</f>
        <v>0</v>
      </c>
      <c r="AI970" s="9" t="n">
        <f aca="false">+Outflows!AI970+Fees!AI970+'Ongoing Cash Flows'!AI970+'Terminal Value'!AI970</f>
        <v>0</v>
      </c>
      <c r="AJ970" s="9" t="n">
        <f aca="false">+Outflows!AJ970+Fees!AJ970+'Ongoing Cash Flows'!AJ970+'Terminal Value'!AJ970</f>
        <v>0</v>
      </c>
      <c r="AK970" s="9"/>
      <c r="AL970" s="1"/>
      <c r="AM970" s="32"/>
      <c r="AN970" s="33" t="n">
        <f aca="false">IF(ISERROR(XIRR(B970:AJ970,IRRDates)),-1,XIRR(B970:AJ970,IRRDates))</f>
        <v>0.0671478220011065</v>
      </c>
      <c r="AO970" s="9" t="n">
        <f aca="false">SUMPRODUCT(B970:AJ970,PVRf)</f>
        <v>0</v>
      </c>
      <c r="AP970" s="9" t="n">
        <f aca="false">MIN(0,AO970-$AO$1004)^2</f>
        <v>0</v>
      </c>
      <c r="AQ970" s="9" t="n">
        <f aca="false">MAX(0,AO970-$AO$1004)^2</f>
        <v>0</v>
      </c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20"/>
      <c r="CM970" s="20"/>
      <c r="CN970" s="20"/>
      <c r="CO970" s="20"/>
      <c r="CP970" s="20"/>
    </row>
    <row r="971" customFormat="false" ht="11.25" hidden="false" customHeight="false" outlineLevel="0" collapsed="false">
      <c r="A971" s="1" t="n">
        <v>969</v>
      </c>
      <c r="B971" s="9" t="n">
        <f aca="false">+Outflows!B971+Fees!B971+'Ongoing Cash Flows'!B971+'Terminal Value'!B971</f>
        <v>-87159.2569357433</v>
      </c>
      <c r="C971" s="9" t="n">
        <f aca="false">+Outflows!C971+Fees!C971+'Ongoing Cash Flows'!C971+'Terminal Value'!C971</f>
        <v>14047.5218536424</v>
      </c>
      <c r="D971" s="9" t="n">
        <f aca="false">+Outflows!D971+Fees!D971+'Ongoing Cash Flows'!D971+'Terminal Value'!D971</f>
        <v>11956.9276885189</v>
      </c>
      <c r="E971" s="9" t="n">
        <f aca="false">+Outflows!E971+Fees!E971+'Ongoing Cash Flows'!E971+'Terminal Value'!E971</f>
        <v>9892.30879046265</v>
      </c>
      <c r="F971" s="9" t="n">
        <f aca="false">+Outflows!F971+Fees!F971+'Ongoing Cash Flows'!F971+'Terminal Value'!F971</f>
        <v>9558.26707771666</v>
      </c>
      <c r="G971" s="9" t="n">
        <f aca="false">+Outflows!G971+Fees!G971+'Ongoing Cash Flows'!G971+'Terminal Value'!G971</f>
        <v>9241.96633204252</v>
      </c>
      <c r="H971" s="9" t="n">
        <f aca="false">+Outflows!H971+Fees!H971+'Ongoing Cash Flows'!H971+'Terminal Value'!H971</f>
        <v>8322.68161038236</v>
      </c>
      <c r="I971" s="9" t="n">
        <f aca="false">+Outflows!I971+Fees!I971+'Ongoing Cash Flows'!I971+'Terminal Value'!I971</f>
        <v>8180.71001686741</v>
      </c>
      <c r="J971" s="9" t="n">
        <f aca="false">+Outflows!J971+Fees!J971+'Ongoing Cash Flows'!J971+'Terminal Value'!J971</f>
        <v>8168.27581433242</v>
      </c>
      <c r="K971" s="9" t="n">
        <f aca="false">+Outflows!K971+Fees!K971+'Ongoing Cash Flows'!K971+'Terminal Value'!K971</f>
        <v>8158.85733763104</v>
      </c>
      <c r="L971" s="9" t="n">
        <f aca="false">+Outflows!L971+Fees!L971+'Ongoing Cash Flows'!L971+'Terminal Value'!L971</f>
        <v>8160.34787945201</v>
      </c>
      <c r="M971" s="9" t="n">
        <f aca="false">+Outflows!M971+Fees!M971+'Ongoing Cash Flows'!M971+'Terminal Value'!M971</f>
        <v>8132.07870332822</v>
      </c>
      <c r="N971" s="9" t="n">
        <f aca="false">+Outflows!N971+Fees!N971+'Ongoing Cash Flows'!N971+'Terminal Value'!N971</f>
        <v>8114.69514692011</v>
      </c>
      <c r="O971" s="9" t="n">
        <f aca="false">+Outflows!O971+Fees!O971+'Ongoing Cash Flows'!O971+'Terminal Value'!O971</f>
        <v>7788.30838619636</v>
      </c>
      <c r="P971" s="9" t="n">
        <f aca="false">+Outflows!P971+Fees!P971+'Ongoing Cash Flows'!P971+'Terminal Value'!P971</f>
        <v>7680.71266139428</v>
      </c>
      <c r="Q971" s="9" t="n">
        <f aca="false">+Outflows!Q971+Fees!Q971+'Ongoing Cash Flows'!Q971+'Terminal Value'!Q971</f>
        <v>7651.89334136876</v>
      </c>
      <c r="R971" s="9" t="n">
        <f aca="false">+Outflows!R971+Fees!R971+'Ongoing Cash Flows'!R971+'Terminal Value'!R971</f>
        <v>999.681813350201</v>
      </c>
      <c r="S971" s="9" t="n">
        <f aca="false">+Outflows!S971+Fees!S971+'Ongoing Cash Flows'!S971+'Terminal Value'!S971</f>
        <v>0</v>
      </c>
      <c r="T971" s="9" t="n">
        <f aca="false">+Outflows!T971+Fees!T971+'Ongoing Cash Flows'!T971+'Terminal Value'!T971</f>
        <v>0</v>
      </c>
      <c r="U971" s="9" t="n">
        <f aca="false">+Outflows!U971+Fees!U971+'Ongoing Cash Flows'!U971+'Terminal Value'!U971</f>
        <v>0</v>
      </c>
      <c r="V971" s="9" t="n">
        <f aca="false">+Outflows!V971+Fees!V971+'Ongoing Cash Flows'!V971+'Terminal Value'!V971</f>
        <v>0</v>
      </c>
      <c r="W971" s="9" t="n">
        <f aca="false">+Outflows!W971+Fees!W971+'Ongoing Cash Flows'!W971+'Terminal Value'!W971</f>
        <v>0</v>
      </c>
      <c r="X971" s="9" t="n">
        <f aca="false">+Outflows!X971+Fees!X971+'Ongoing Cash Flows'!X971+'Terminal Value'!X971</f>
        <v>0</v>
      </c>
      <c r="Y971" s="9" t="n">
        <f aca="false">+Outflows!Y971+Fees!Y971+'Ongoing Cash Flows'!Y971+'Terminal Value'!Y971</f>
        <v>0</v>
      </c>
      <c r="Z971" s="9" t="n">
        <f aca="false">+Outflows!Z971+Fees!Z971+'Ongoing Cash Flows'!Z971+'Terminal Value'!Z971</f>
        <v>0</v>
      </c>
      <c r="AA971" s="9" t="n">
        <f aca="false">+Outflows!AA971+Fees!AA971+'Ongoing Cash Flows'!AA971+'Terminal Value'!AA971</f>
        <v>0</v>
      </c>
      <c r="AB971" s="9" t="n">
        <f aca="false">+Outflows!AB971+Fees!AB971+'Ongoing Cash Flows'!AB971+'Terminal Value'!AB971</f>
        <v>0</v>
      </c>
      <c r="AC971" s="9" t="n">
        <f aca="false">+Outflows!AC971+Fees!AC971+'Ongoing Cash Flows'!AC971+'Terminal Value'!AC971</f>
        <v>0</v>
      </c>
      <c r="AD971" s="9" t="n">
        <f aca="false">+Outflows!AD971+Fees!AD971+'Ongoing Cash Flows'!AD971+'Terminal Value'!AD971</f>
        <v>0</v>
      </c>
      <c r="AE971" s="9" t="n">
        <f aca="false">+Outflows!AE971+Fees!AE971+'Ongoing Cash Flows'!AE971+'Terminal Value'!AE971</f>
        <v>0</v>
      </c>
      <c r="AF971" s="9" t="n">
        <f aca="false">+Outflows!AF971+Fees!AF971+'Ongoing Cash Flows'!AF971+'Terminal Value'!AF971</f>
        <v>0</v>
      </c>
      <c r="AG971" s="9" t="n">
        <f aca="false">+Outflows!AG971+Fees!AG971+'Ongoing Cash Flows'!AG971+'Terminal Value'!AG971</f>
        <v>0</v>
      </c>
      <c r="AH971" s="9" t="n">
        <f aca="false">+Outflows!AH971+Fees!AH971+'Ongoing Cash Flows'!AH971+'Terminal Value'!AH971</f>
        <v>0</v>
      </c>
      <c r="AI971" s="9" t="n">
        <f aca="false">+Outflows!AI971+Fees!AI971+'Ongoing Cash Flows'!AI971+'Terminal Value'!AI971</f>
        <v>0</v>
      </c>
      <c r="AJ971" s="9" t="n">
        <f aca="false">+Outflows!AJ971+Fees!AJ971+'Ongoing Cash Flows'!AJ971+'Terminal Value'!AJ971</f>
        <v>0</v>
      </c>
      <c r="AK971" s="9"/>
      <c r="AL971" s="1"/>
      <c r="AM971" s="32"/>
      <c r="AN971" s="33" t="n">
        <f aca="false">IF(ISERROR(XIRR(B971:AJ971,IRRDates)),-1,XIRR(B971:AJ971,IRRDates))</f>
        <v>0.0682083299602724</v>
      </c>
      <c r="AO971" s="9" t="n">
        <f aca="false">SUMPRODUCT(B971:AJ971,PVRf)</f>
        <v>0</v>
      </c>
      <c r="AP971" s="9" t="n">
        <f aca="false">MIN(0,AO971-$AO$1004)^2</f>
        <v>0</v>
      </c>
      <c r="AQ971" s="9" t="n">
        <f aca="false">MAX(0,AO971-$AO$1004)^2</f>
        <v>0</v>
      </c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20"/>
      <c r="CM971" s="20"/>
      <c r="CN971" s="20"/>
      <c r="CO971" s="20"/>
      <c r="CP971" s="20"/>
    </row>
    <row r="972" customFormat="false" ht="11.25" hidden="false" customHeight="false" outlineLevel="0" collapsed="false">
      <c r="A972" s="1" t="n">
        <v>970</v>
      </c>
      <c r="B972" s="9" t="n">
        <f aca="false">+Outflows!B972+Fees!B972+'Ongoing Cash Flows'!B972+'Terminal Value'!B972</f>
        <v>-101673.410268749</v>
      </c>
      <c r="C972" s="9" t="n">
        <f aca="false">+Outflows!C972+Fees!C972+'Ongoing Cash Flows'!C972+'Terminal Value'!C972</f>
        <v>14379.7897250694</v>
      </c>
      <c r="D972" s="9" t="n">
        <f aca="false">+Outflows!D972+Fees!D972+'Ongoing Cash Flows'!D972+'Terminal Value'!D972</f>
        <v>12385.7374090302</v>
      </c>
      <c r="E972" s="9" t="n">
        <f aca="false">+Outflows!E972+Fees!E972+'Ongoing Cash Flows'!E972+'Terminal Value'!E972</f>
        <v>10397.296278707</v>
      </c>
      <c r="F972" s="9" t="n">
        <f aca="false">+Outflows!F972+Fees!F972+'Ongoing Cash Flows'!F972+'Terminal Value'!F972</f>
        <v>9920.6025902428</v>
      </c>
      <c r="G972" s="9" t="n">
        <f aca="false">+Outflows!G972+Fees!G972+'Ongoing Cash Flows'!G972+'Terminal Value'!G972</f>
        <v>9610.27396857018</v>
      </c>
      <c r="H972" s="9" t="n">
        <f aca="false">+Outflows!H972+Fees!H972+'Ongoing Cash Flows'!H972+'Terminal Value'!H972</f>
        <v>8674.24691581121</v>
      </c>
      <c r="I972" s="9" t="n">
        <f aca="false">+Outflows!I972+Fees!I972+'Ongoing Cash Flows'!I972+'Terminal Value'!I972</f>
        <v>8513.65308300389</v>
      </c>
      <c r="J972" s="9" t="n">
        <f aca="false">+Outflows!J972+Fees!J972+'Ongoing Cash Flows'!J972+'Terminal Value'!J972</f>
        <v>8501.2188804689</v>
      </c>
      <c r="K972" s="9" t="n">
        <f aca="false">+Outflows!K972+Fees!K972+'Ongoing Cash Flows'!K972+'Terminal Value'!K972</f>
        <v>8492.36471404911</v>
      </c>
      <c r="L972" s="9" t="n">
        <f aca="false">+Outflows!L972+Fees!L972+'Ongoing Cash Flows'!L972+'Terminal Value'!L972</f>
        <v>8493.29094558849</v>
      </c>
      <c r="M972" s="9" t="n">
        <f aca="false">+Outflows!M972+Fees!M972+'Ongoing Cash Flows'!M972+'Terminal Value'!M972</f>
        <v>8465.58607974629</v>
      </c>
      <c r="N972" s="9" t="n">
        <f aca="false">+Outflows!N972+Fees!N972+'Ongoing Cash Flows'!N972+'Terminal Value'!N972</f>
        <v>8447.63821305659</v>
      </c>
      <c r="O972" s="9" t="n">
        <f aca="false">+Outflows!O972+Fees!O972+'Ongoing Cash Flows'!O972+'Terminal Value'!O972</f>
        <v>8121.81576261443</v>
      </c>
      <c r="P972" s="9" t="n">
        <f aca="false">+Outflows!P972+Fees!P972+'Ongoing Cash Flows'!P972+'Terminal Value'!P972</f>
        <v>8013.65572753076</v>
      </c>
      <c r="Q972" s="9" t="n">
        <f aca="false">+Outflows!Q972+Fees!Q972+'Ongoing Cash Flows'!Q972+'Terminal Value'!Q972</f>
        <v>7985.40071778683</v>
      </c>
      <c r="R972" s="9" t="n">
        <f aca="false">+Outflows!R972+Fees!R972+'Ongoing Cash Flows'!R972+'Terminal Value'!R972</f>
        <v>1166.15334641844</v>
      </c>
      <c r="S972" s="9" t="n">
        <f aca="false">+Outflows!S972+Fees!S972+'Ongoing Cash Flows'!S972+'Terminal Value'!S972</f>
        <v>0</v>
      </c>
      <c r="T972" s="9" t="n">
        <f aca="false">+Outflows!T972+Fees!T972+'Ongoing Cash Flows'!T972+'Terminal Value'!T972</f>
        <v>0</v>
      </c>
      <c r="U972" s="9" t="n">
        <f aca="false">+Outflows!U972+Fees!U972+'Ongoing Cash Flows'!U972+'Terminal Value'!U972</f>
        <v>0</v>
      </c>
      <c r="V972" s="9" t="n">
        <f aca="false">+Outflows!V972+Fees!V972+'Ongoing Cash Flows'!V972+'Terminal Value'!V972</f>
        <v>0</v>
      </c>
      <c r="W972" s="9" t="n">
        <f aca="false">+Outflows!W972+Fees!W972+'Ongoing Cash Flows'!W972+'Terminal Value'!W972</f>
        <v>0</v>
      </c>
      <c r="X972" s="9" t="n">
        <f aca="false">+Outflows!X972+Fees!X972+'Ongoing Cash Flows'!X972+'Terminal Value'!X972</f>
        <v>0</v>
      </c>
      <c r="Y972" s="9" t="n">
        <f aca="false">+Outflows!Y972+Fees!Y972+'Ongoing Cash Flows'!Y972+'Terminal Value'!Y972</f>
        <v>0</v>
      </c>
      <c r="Z972" s="9" t="n">
        <f aca="false">+Outflows!Z972+Fees!Z972+'Ongoing Cash Flows'!Z972+'Terminal Value'!Z972</f>
        <v>0</v>
      </c>
      <c r="AA972" s="9" t="n">
        <f aca="false">+Outflows!AA972+Fees!AA972+'Ongoing Cash Flows'!AA972+'Terminal Value'!AA972</f>
        <v>0</v>
      </c>
      <c r="AB972" s="9" t="n">
        <f aca="false">+Outflows!AB972+Fees!AB972+'Ongoing Cash Flows'!AB972+'Terminal Value'!AB972</f>
        <v>0</v>
      </c>
      <c r="AC972" s="9" t="n">
        <f aca="false">+Outflows!AC972+Fees!AC972+'Ongoing Cash Flows'!AC972+'Terminal Value'!AC972</f>
        <v>0</v>
      </c>
      <c r="AD972" s="9" t="n">
        <f aca="false">+Outflows!AD972+Fees!AD972+'Ongoing Cash Flows'!AD972+'Terminal Value'!AD972</f>
        <v>0</v>
      </c>
      <c r="AE972" s="9" t="n">
        <f aca="false">+Outflows!AE972+Fees!AE972+'Ongoing Cash Flows'!AE972+'Terminal Value'!AE972</f>
        <v>0</v>
      </c>
      <c r="AF972" s="9" t="n">
        <f aca="false">+Outflows!AF972+Fees!AF972+'Ongoing Cash Flows'!AF972+'Terminal Value'!AF972</f>
        <v>0</v>
      </c>
      <c r="AG972" s="9" t="n">
        <f aca="false">+Outflows!AG972+Fees!AG972+'Ongoing Cash Flows'!AG972+'Terminal Value'!AG972</f>
        <v>0</v>
      </c>
      <c r="AH972" s="9" t="n">
        <f aca="false">+Outflows!AH972+Fees!AH972+'Ongoing Cash Flows'!AH972+'Terminal Value'!AH972</f>
        <v>0</v>
      </c>
      <c r="AI972" s="9" t="n">
        <f aca="false">+Outflows!AI972+Fees!AI972+'Ongoing Cash Flows'!AI972+'Terminal Value'!AI972</f>
        <v>0</v>
      </c>
      <c r="AJ972" s="9" t="n">
        <f aca="false">+Outflows!AJ972+Fees!AJ972+'Ongoing Cash Flows'!AJ972+'Terminal Value'!AJ972</f>
        <v>0</v>
      </c>
      <c r="AK972" s="9"/>
      <c r="AL972" s="1"/>
      <c r="AM972" s="32"/>
      <c r="AN972" s="33" t="n">
        <f aca="false">IF(ISERROR(XIRR(B972:AJ972,IRRDates)),-1,XIRR(B972:AJ972,IRRDates))</f>
        <v>0.0488072938091827</v>
      </c>
      <c r="AO972" s="9" t="n">
        <f aca="false">SUMPRODUCT(B972:AJ972,PVRf)</f>
        <v>0</v>
      </c>
      <c r="AP972" s="9" t="n">
        <f aca="false">MIN(0,AO972-$AO$1004)^2</f>
        <v>0</v>
      </c>
      <c r="AQ972" s="9" t="n">
        <f aca="false">MAX(0,AO972-$AO$1004)^2</f>
        <v>0</v>
      </c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20"/>
      <c r="CM972" s="20"/>
      <c r="CN972" s="20"/>
      <c r="CO972" s="20"/>
      <c r="CP972" s="20"/>
    </row>
    <row r="973" customFormat="false" ht="11.25" hidden="false" customHeight="false" outlineLevel="0" collapsed="false">
      <c r="A973" s="1" t="n">
        <v>971</v>
      </c>
      <c r="B973" s="9" t="n">
        <f aca="false">+Outflows!B973+Fees!B973+'Ongoing Cash Flows'!B973+'Terminal Value'!B973</f>
        <v>-94812.93817775</v>
      </c>
      <c r="C973" s="9" t="n">
        <f aca="false">+Outflows!C973+Fees!C973+'Ongoing Cash Flows'!C973+'Terminal Value'!C973</f>
        <v>14238.0608611729</v>
      </c>
      <c r="D973" s="9" t="n">
        <f aca="false">+Outflows!D973+Fees!D973+'Ongoing Cash Flows'!D973+'Terminal Value'!D973</f>
        <v>12173.1271028354</v>
      </c>
      <c r="E973" s="9" t="n">
        <f aca="false">+Outflows!E973+Fees!E973+'Ongoing Cash Flows'!E973+'Terminal Value'!E973</f>
        <v>10162.6731541132</v>
      </c>
      <c r="F973" s="9" t="n">
        <f aca="false">+Outflows!F973+Fees!F973+'Ongoing Cash Flows'!F973+'Terminal Value'!F973</f>
        <v>9804.89356978046</v>
      </c>
      <c r="G973" s="9" t="n">
        <f aca="false">+Outflows!G973+Fees!G973+'Ongoing Cash Flows'!G973+'Terminal Value'!G973</f>
        <v>9437.95756523818</v>
      </c>
      <c r="H973" s="9" t="n">
        <f aca="false">+Outflows!H973+Fees!H973+'Ongoing Cash Flows'!H973+'Terminal Value'!H973</f>
        <v>8508.07091430974</v>
      </c>
      <c r="I973" s="9" t="n">
        <f aca="false">+Outflows!I973+Fees!I973+'Ongoing Cash Flows'!I973+'Terminal Value'!I973</f>
        <v>8356.27934161405</v>
      </c>
      <c r="J973" s="9" t="n">
        <f aca="false">+Outflows!J973+Fees!J973+'Ongoing Cash Flows'!J973+'Terminal Value'!J973</f>
        <v>8343.84513907906</v>
      </c>
      <c r="K973" s="9" t="n">
        <f aca="false">+Outflows!K973+Fees!K973+'Ongoing Cash Flows'!K973+'Terminal Value'!K973</f>
        <v>8334.72423750437</v>
      </c>
      <c r="L973" s="9" t="n">
        <f aca="false">+Outflows!L973+Fees!L973+'Ongoing Cash Flows'!L973+'Terminal Value'!L973</f>
        <v>8335.91720419865</v>
      </c>
      <c r="M973" s="9" t="n">
        <f aca="false">+Outflows!M973+Fees!M973+'Ongoing Cash Flows'!M973+'Terminal Value'!M973</f>
        <v>8307.94560320155</v>
      </c>
      <c r="N973" s="9" t="n">
        <f aca="false">+Outflows!N973+Fees!N973+'Ongoing Cash Flows'!N973+'Terminal Value'!N973</f>
        <v>8290.26447166674</v>
      </c>
      <c r="O973" s="9" t="n">
        <f aca="false">+Outflows!O973+Fees!O973+'Ongoing Cash Flows'!O973+'Terminal Value'!O973</f>
        <v>7964.17528606969</v>
      </c>
      <c r="P973" s="9" t="n">
        <f aca="false">+Outflows!P973+Fees!P973+'Ongoing Cash Flows'!P973+'Terminal Value'!P973</f>
        <v>7856.28198614092</v>
      </c>
      <c r="Q973" s="9" t="n">
        <f aca="false">+Outflows!Q973+Fees!Q973+'Ongoing Cash Flows'!Q973+'Terminal Value'!Q973</f>
        <v>7827.76024124209</v>
      </c>
      <c r="R973" s="9" t="n">
        <f aca="false">+Outflows!R973+Fees!R973+'Ongoing Cash Flows'!R973+'Terminal Value'!R973</f>
        <v>1087.46647572352</v>
      </c>
      <c r="S973" s="9" t="n">
        <f aca="false">+Outflows!S973+Fees!S973+'Ongoing Cash Flows'!S973+'Terminal Value'!S973</f>
        <v>0</v>
      </c>
      <c r="T973" s="9" t="n">
        <f aca="false">+Outflows!T973+Fees!T973+'Ongoing Cash Flows'!T973+'Terminal Value'!T973</f>
        <v>0</v>
      </c>
      <c r="U973" s="9" t="n">
        <f aca="false">+Outflows!U973+Fees!U973+'Ongoing Cash Flows'!U973+'Terminal Value'!U973</f>
        <v>0</v>
      </c>
      <c r="V973" s="9" t="n">
        <f aca="false">+Outflows!V973+Fees!V973+'Ongoing Cash Flows'!V973+'Terminal Value'!V973</f>
        <v>0</v>
      </c>
      <c r="W973" s="9" t="n">
        <f aca="false">+Outflows!W973+Fees!W973+'Ongoing Cash Flows'!W973+'Terminal Value'!W973</f>
        <v>0</v>
      </c>
      <c r="X973" s="9" t="n">
        <f aca="false">+Outflows!X973+Fees!X973+'Ongoing Cash Flows'!X973+'Terminal Value'!X973</f>
        <v>0</v>
      </c>
      <c r="Y973" s="9" t="n">
        <f aca="false">+Outflows!Y973+Fees!Y973+'Ongoing Cash Flows'!Y973+'Terminal Value'!Y973</f>
        <v>0</v>
      </c>
      <c r="Z973" s="9" t="n">
        <f aca="false">+Outflows!Z973+Fees!Z973+'Ongoing Cash Flows'!Z973+'Terminal Value'!Z973</f>
        <v>0</v>
      </c>
      <c r="AA973" s="9" t="n">
        <f aca="false">+Outflows!AA973+Fees!AA973+'Ongoing Cash Flows'!AA973+'Terminal Value'!AA973</f>
        <v>0</v>
      </c>
      <c r="AB973" s="9" t="n">
        <f aca="false">+Outflows!AB973+Fees!AB973+'Ongoing Cash Flows'!AB973+'Terminal Value'!AB973</f>
        <v>0</v>
      </c>
      <c r="AC973" s="9" t="n">
        <f aca="false">+Outflows!AC973+Fees!AC973+'Ongoing Cash Flows'!AC973+'Terminal Value'!AC973</f>
        <v>0</v>
      </c>
      <c r="AD973" s="9" t="n">
        <f aca="false">+Outflows!AD973+Fees!AD973+'Ongoing Cash Flows'!AD973+'Terminal Value'!AD973</f>
        <v>0</v>
      </c>
      <c r="AE973" s="9" t="n">
        <f aca="false">+Outflows!AE973+Fees!AE973+'Ongoing Cash Flows'!AE973+'Terminal Value'!AE973</f>
        <v>0</v>
      </c>
      <c r="AF973" s="9" t="n">
        <f aca="false">+Outflows!AF973+Fees!AF973+'Ongoing Cash Flows'!AF973+'Terminal Value'!AF973</f>
        <v>0</v>
      </c>
      <c r="AG973" s="9" t="n">
        <f aca="false">+Outflows!AG973+Fees!AG973+'Ongoing Cash Flows'!AG973+'Terminal Value'!AG973</f>
        <v>0</v>
      </c>
      <c r="AH973" s="9" t="n">
        <f aca="false">+Outflows!AH973+Fees!AH973+'Ongoing Cash Flows'!AH973+'Terminal Value'!AH973</f>
        <v>0</v>
      </c>
      <c r="AI973" s="9" t="n">
        <f aca="false">+Outflows!AI973+Fees!AI973+'Ongoing Cash Flows'!AI973+'Terminal Value'!AI973</f>
        <v>0</v>
      </c>
      <c r="AJ973" s="9" t="n">
        <f aca="false">+Outflows!AJ973+Fees!AJ973+'Ongoing Cash Flows'!AJ973+'Terminal Value'!AJ973</f>
        <v>0</v>
      </c>
      <c r="AK973" s="9"/>
      <c r="AL973" s="1"/>
      <c r="AM973" s="32"/>
      <c r="AN973" s="33" t="n">
        <f aca="false">IF(ISERROR(XIRR(B973:AJ973,IRRDates)),-1,XIRR(B973:AJ973,IRRDates))</f>
        <v>0.0574218604800386</v>
      </c>
      <c r="AO973" s="9" t="n">
        <f aca="false">SUMPRODUCT(B973:AJ973,PVRf)</f>
        <v>0</v>
      </c>
      <c r="AP973" s="9" t="n">
        <f aca="false">MIN(0,AO973-$AO$1004)^2</f>
        <v>0</v>
      </c>
      <c r="AQ973" s="9" t="n">
        <f aca="false">MAX(0,AO973-$AO$1004)^2</f>
        <v>0</v>
      </c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20"/>
      <c r="CM973" s="20"/>
      <c r="CN973" s="20"/>
      <c r="CO973" s="20"/>
      <c r="CP973" s="20"/>
    </row>
    <row r="974" customFormat="false" ht="11.25" hidden="false" customHeight="false" outlineLevel="0" collapsed="false">
      <c r="A974" s="1" t="n">
        <v>972</v>
      </c>
      <c r="B974" s="9" t="n">
        <f aca="false">+Outflows!B974+Fees!B974+'Ongoing Cash Flows'!B974+'Terminal Value'!B974</f>
        <v>-94135.073308514</v>
      </c>
      <c r="C974" s="9" t="n">
        <f aca="false">+Outflows!C974+Fees!C974+'Ongoing Cash Flows'!C974+'Terminal Value'!C974</f>
        <v>14161.661070859</v>
      </c>
      <c r="D974" s="9" t="n">
        <f aca="false">+Outflows!D974+Fees!D974+'Ongoing Cash Flows'!D974+'Terminal Value'!D974</f>
        <v>12141.3153756046</v>
      </c>
      <c r="E974" s="9" t="n">
        <f aca="false">+Outflows!E974+Fees!E974+'Ongoing Cash Flows'!E974+'Terminal Value'!E974</f>
        <v>10183.985010581</v>
      </c>
      <c r="F974" s="9" t="n">
        <f aca="false">+Outflows!F974+Fees!F974+'Ongoing Cash Flows'!F974+'Terminal Value'!F974</f>
        <v>9731.94552694181</v>
      </c>
      <c r="G974" s="9" t="n">
        <f aca="false">+Outflows!G974+Fees!G974+'Ongoing Cash Flows'!G974+'Terminal Value'!G974</f>
        <v>9264.13600285717</v>
      </c>
      <c r="H974" s="9" t="n">
        <f aca="false">+Outflows!H974+Fees!H974+'Ongoing Cash Flows'!H974+'Terminal Value'!H974</f>
        <v>8491.65150875954</v>
      </c>
      <c r="I974" s="9" t="n">
        <f aca="false">+Outflows!I974+Fees!I974+'Ongoing Cash Flows'!I974+'Terminal Value'!I974</f>
        <v>8340.72966380567</v>
      </c>
      <c r="J974" s="9" t="n">
        <f aca="false">+Outflows!J974+Fees!J974+'Ongoing Cash Flows'!J974+'Terminal Value'!J974</f>
        <v>8328.29546127068</v>
      </c>
      <c r="K974" s="9" t="n">
        <f aca="false">+Outflows!K974+Fees!K974+'Ongoing Cash Flows'!K974+'Terminal Value'!K974</f>
        <v>8319.14820430988</v>
      </c>
      <c r="L974" s="9" t="n">
        <f aca="false">+Outflows!L974+Fees!L974+'Ongoing Cash Flows'!L974+'Terminal Value'!L974</f>
        <v>8320.36752639027</v>
      </c>
      <c r="M974" s="9" t="n">
        <f aca="false">+Outflows!M974+Fees!M974+'Ongoing Cash Flows'!M974+'Terminal Value'!M974</f>
        <v>8292.36957000706</v>
      </c>
      <c r="N974" s="9" t="n">
        <f aca="false">+Outflows!N974+Fees!N974+'Ongoing Cash Flows'!N974+'Terminal Value'!N974</f>
        <v>8274.71479385837</v>
      </c>
      <c r="O974" s="9" t="n">
        <f aca="false">+Outflows!O974+Fees!O974+'Ongoing Cash Flows'!O974+'Terminal Value'!O974</f>
        <v>7948.59925287519</v>
      </c>
      <c r="P974" s="9" t="n">
        <f aca="false">+Outflows!P974+Fees!P974+'Ongoing Cash Flows'!P974+'Terminal Value'!P974</f>
        <v>7840.73230833255</v>
      </c>
      <c r="Q974" s="9" t="n">
        <f aca="false">+Outflows!Q974+Fees!Q974+'Ongoing Cash Flows'!Q974+'Terminal Value'!Q974</f>
        <v>7812.1842080476</v>
      </c>
      <c r="R974" s="9" t="n">
        <f aca="false">+Outflows!R974+Fees!R974+'Ongoing Cash Flows'!R974+'Terminal Value'!R974</f>
        <v>1079.69163681933</v>
      </c>
      <c r="S974" s="9" t="n">
        <f aca="false">+Outflows!S974+Fees!S974+'Ongoing Cash Flows'!S974+'Terminal Value'!S974</f>
        <v>0</v>
      </c>
      <c r="T974" s="9" t="n">
        <f aca="false">+Outflows!T974+Fees!T974+'Ongoing Cash Flows'!T974+'Terminal Value'!T974</f>
        <v>0</v>
      </c>
      <c r="U974" s="9" t="n">
        <f aca="false">+Outflows!U974+Fees!U974+'Ongoing Cash Flows'!U974+'Terminal Value'!U974</f>
        <v>0</v>
      </c>
      <c r="V974" s="9" t="n">
        <f aca="false">+Outflows!V974+Fees!V974+'Ongoing Cash Flows'!V974+'Terminal Value'!V974</f>
        <v>0</v>
      </c>
      <c r="W974" s="9" t="n">
        <f aca="false">+Outflows!W974+Fees!W974+'Ongoing Cash Flows'!W974+'Terminal Value'!W974</f>
        <v>0</v>
      </c>
      <c r="X974" s="9" t="n">
        <f aca="false">+Outflows!X974+Fees!X974+'Ongoing Cash Flows'!X974+'Terminal Value'!X974</f>
        <v>0</v>
      </c>
      <c r="Y974" s="9" t="n">
        <f aca="false">+Outflows!Y974+Fees!Y974+'Ongoing Cash Flows'!Y974+'Terminal Value'!Y974</f>
        <v>0</v>
      </c>
      <c r="Z974" s="9" t="n">
        <f aca="false">+Outflows!Z974+Fees!Z974+'Ongoing Cash Flows'!Z974+'Terminal Value'!Z974</f>
        <v>0</v>
      </c>
      <c r="AA974" s="9" t="n">
        <f aca="false">+Outflows!AA974+Fees!AA974+'Ongoing Cash Flows'!AA974+'Terminal Value'!AA974</f>
        <v>0</v>
      </c>
      <c r="AB974" s="9" t="n">
        <f aca="false">+Outflows!AB974+Fees!AB974+'Ongoing Cash Flows'!AB974+'Terminal Value'!AB974</f>
        <v>0</v>
      </c>
      <c r="AC974" s="9" t="n">
        <f aca="false">+Outflows!AC974+Fees!AC974+'Ongoing Cash Flows'!AC974+'Terminal Value'!AC974</f>
        <v>0</v>
      </c>
      <c r="AD974" s="9" t="n">
        <f aca="false">+Outflows!AD974+Fees!AD974+'Ongoing Cash Flows'!AD974+'Terminal Value'!AD974</f>
        <v>0</v>
      </c>
      <c r="AE974" s="9" t="n">
        <f aca="false">+Outflows!AE974+Fees!AE974+'Ongoing Cash Flows'!AE974+'Terminal Value'!AE974</f>
        <v>0</v>
      </c>
      <c r="AF974" s="9" t="n">
        <f aca="false">+Outflows!AF974+Fees!AF974+'Ongoing Cash Flows'!AF974+'Terminal Value'!AF974</f>
        <v>0</v>
      </c>
      <c r="AG974" s="9" t="n">
        <f aca="false">+Outflows!AG974+Fees!AG974+'Ongoing Cash Flows'!AG974+'Terminal Value'!AG974</f>
        <v>0</v>
      </c>
      <c r="AH974" s="9" t="n">
        <f aca="false">+Outflows!AH974+Fees!AH974+'Ongoing Cash Flows'!AH974+'Terminal Value'!AH974</f>
        <v>0</v>
      </c>
      <c r="AI974" s="9" t="n">
        <f aca="false">+Outflows!AI974+Fees!AI974+'Ongoing Cash Flows'!AI974+'Terminal Value'!AI974</f>
        <v>0</v>
      </c>
      <c r="AJ974" s="9" t="n">
        <f aca="false">+Outflows!AJ974+Fees!AJ974+'Ongoing Cash Flows'!AJ974+'Terminal Value'!AJ974</f>
        <v>0</v>
      </c>
      <c r="AK974" s="9"/>
      <c r="AL974" s="1"/>
      <c r="AM974" s="32"/>
      <c r="AN974" s="33" t="n">
        <f aca="false">IF(ISERROR(XIRR(B974:AJ974,IRRDates)),-1,XIRR(B974:AJ974,IRRDates))</f>
        <v>0.0579794144711826</v>
      </c>
      <c r="AO974" s="9" t="n">
        <f aca="false">SUMPRODUCT(B974:AJ974,PVRf)</f>
        <v>0</v>
      </c>
      <c r="AP974" s="9" t="n">
        <f aca="false">MIN(0,AO974-$AO$1004)^2</f>
        <v>0</v>
      </c>
      <c r="AQ974" s="9" t="n">
        <f aca="false">MAX(0,AO974-$AO$1004)^2</f>
        <v>0</v>
      </c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20"/>
      <c r="CM974" s="20"/>
      <c r="CN974" s="20"/>
      <c r="CO974" s="20"/>
      <c r="CP974" s="20"/>
    </row>
    <row r="975" customFormat="false" ht="11.25" hidden="false" customHeight="false" outlineLevel="0" collapsed="false">
      <c r="A975" s="1" t="n">
        <v>973</v>
      </c>
      <c r="B975" s="9" t="n">
        <f aca="false">+Outflows!B975+Fees!B975+'Ongoing Cash Flows'!B975+'Terminal Value'!B975</f>
        <v>-102720.640304974</v>
      </c>
      <c r="C975" s="9" t="n">
        <f aca="false">+Outflows!C975+Fees!C975+'Ongoing Cash Flows'!C975+'Terminal Value'!C975</f>
        <v>14287.8391553005</v>
      </c>
      <c r="D975" s="9" t="n">
        <f aca="false">+Outflows!D975+Fees!D975+'Ongoing Cash Flows'!D975+'Terminal Value'!D975</f>
        <v>12443.0809178572</v>
      </c>
      <c r="E975" s="9" t="n">
        <f aca="false">+Outflows!E975+Fees!E975+'Ongoing Cash Flows'!E975+'Terminal Value'!E975</f>
        <v>10361.8701018652</v>
      </c>
      <c r="F975" s="9" t="n">
        <f aca="false">+Outflows!F975+Fees!F975+'Ongoing Cash Flows'!F975+'Terminal Value'!F975</f>
        <v>9925.2930544753</v>
      </c>
      <c r="G975" s="9" t="n">
        <f aca="false">+Outflows!G975+Fees!G975+'Ongoing Cash Flows'!G975+'Terminal Value'!G975</f>
        <v>9573.70144864692</v>
      </c>
      <c r="H975" s="9" t="n">
        <f aca="false">+Outflows!H975+Fees!H975+'Ongoing Cash Flows'!H975+'Terminal Value'!H975</f>
        <v>8699.61317308386</v>
      </c>
      <c r="I975" s="9" t="n">
        <f aca="false">+Outflows!I975+Fees!I975+'Ongoing Cash Flows'!I975+'Terminal Value'!I975</f>
        <v>8537.67570225086</v>
      </c>
      <c r="J975" s="9" t="n">
        <f aca="false">+Outflows!J975+Fees!J975+'Ongoing Cash Flows'!J975+'Terminal Value'!J975</f>
        <v>8525.24149971587</v>
      </c>
      <c r="K975" s="9" t="n">
        <f aca="false">+Outflows!K975+Fees!K975+'Ongoing Cash Flows'!K975+'Terminal Value'!K975</f>
        <v>8516.42804959989</v>
      </c>
      <c r="L975" s="9" t="n">
        <f aca="false">+Outflows!L975+Fees!L975+'Ongoing Cash Flows'!L975+'Terminal Value'!L975</f>
        <v>8517.31356483546</v>
      </c>
      <c r="M975" s="9" t="n">
        <f aca="false">+Outflows!M975+Fees!M975+'Ongoing Cash Flows'!M975+'Terminal Value'!M975</f>
        <v>8489.64941529707</v>
      </c>
      <c r="N975" s="9" t="n">
        <f aca="false">+Outflows!N975+Fees!N975+'Ongoing Cash Flows'!N975+'Terminal Value'!N975</f>
        <v>8471.66083230355</v>
      </c>
      <c r="O975" s="9" t="n">
        <f aca="false">+Outflows!O975+Fees!O975+'Ongoing Cash Flows'!O975+'Terminal Value'!O975</f>
        <v>8145.8790981652</v>
      </c>
      <c r="P975" s="9" t="n">
        <f aca="false">+Outflows!P975+Fees!P975+'Ongoing Cash Flows'!P975+'Terminal Value'!P975</f>
        <v>8037.67834677773</v>
      </c>
      <c r="Q975" s="9" t="n">
        <f aca="false">+Outflows!Q975+Fees!Q975+'Ongoing Cash Flows'!Q975+'Terminal Value'!Q975</f>
        <v>8009.46405333761</v>
      </c>
      <c r="R975" s="9" t="n">
        <f aca="false">+Outflows!R975+Fees!R975+'Ongoing Cash Flows'!R975+'Terminal Value'!R975</f>
        <v>1178.16465604193</v>
      </c>
      <c r="S975" s="9" t="n">
        <f aca="false">+Outflows!S975+Fees!S975+'Ongoing Cash Flows'!S975+'Terminal Value'!S975</f>
        <v>0</v>
      </c>
      <c r="T975" s="9" t="n">
        <f aca="false">+Outflows!T975+Fees!T975+'Ongoing Cash Flows'!T975+'Terminal Value'!T975</f>
        <v>0</v>
      </c>
      <c r="U975" s="9" t="n">
        <f aca="false">+Outflows!U975+Fees!U975+'Ongoing Cash Flows'!U975+'Terminal Value'!U975</f>
        <v>0</v>
      </c>
      <c r="V975" s="9" t="n">
        <f aca="false">+Outflows!V975+Fees!V975+'Ongoing Cash Flows'!V975+'Terminal Value'!V975</f>
        <v>0</v>
      </c>
      <c r="W975" s="9" t="n">
        <f aca="false">+Outflows!W975+Fees!W975+'Ongoing Cash Flows'!W975+'Terminal Value'!W975</f>
        <v>0</v>
      </c>
      <c r="X975" s="9" t="n">
        <f aca="false">+Outflows!X975+Fees!X975+'Ongoing Cash Flows'!X975+'Terminal Value'!X975</f>
        <v>0</v>
      </c>
      <c r="Y975" s="9" t="n">
        <f aca="false">+Outflows!Y975+Fees!Y975+'Ongoing Cash Flows'!Y975+'Terminal Value'!Y975</f>
        <v>0</v>
      </c>
      <c r="Z975" s="9" t="n">
        <f aca="false">+Outflows!Z975+Fees!Z975+'Ongoing Cash Flows'!Z975+'Terminal Value'!Z975</f>
        <v>0</v>
      </c>
      <c r="AA975" s="9" t="n">
        <f aca="false">+Outflows!AA975+Fees!AA975+'Ongoing Cash Flows'!AA975+'Terminal Value'!AA975</f>
        <v>0</v>
      </c>
      <c r="AB975" s="9" t="n">
        <f aca="false">+Outflows!AB975+Fees!AB975+'Ongoing Cash Flows'!AB975+'Terminal Value'!AB975</f>
        <v>0</v>
      </c>
      <c r="AC975" s="9" t="n">
        <f aca="false">+Outflows!AC975+Fees!AC975+'Ongoing Cash Flows'!AC975+'Terminal Value'!AC975</f>
        <v>0</v>
      </c>
      <c r="AD975" s="9" t="n">
        <f aca="false">+Outflows!AD975+Fees!AD975+'Ongoing Cash Flows'!AD975+'Terminal Value'!AD975</f>
        <v>0</v>
      </c>
      <c r="AE975" s="9" t="n">
        <f aca="false">+Outflows!AE975+Fees!AE975+'Ongoing Cash Flows'!AE975+'Terminal Value'!AE975</f>
        <v>0</v>
      </c>
      <c r="AF975" s="9" t="n">
        <f aca="false">+Outflows!AF975+Fees!AF975+'Ongoing Cash Flows'!AF975+'Terminal Value'!AF975</f>
        <v>0</v>
      </c>
      <c r="AG975" s="9" t="n">
        <f aca="false">+Outflows!AG975+Fees!AG975+'Ongoing Cash Flows'!AG975+'Terminal Value'!AG975</f>
        <v>0</v>
      </c>
      <c r="AH975" s="9" t="n">
        <f aca="false">+Outflows!AH975+Fees!AH975+'Ongoing Cash Flows'!AH975+'Terminal Value'!AH975</f>
        <v>0</v>
      </c>
      <c r="AI975" s="9" t="n">
        <f aca="false">+Outflows!AI975+Fees!AI975+'Ongoing Cash Flows'!AI975+'Terminal Value'!AI975</f>
        <v>0</v>
      </c>
      <c r="AJ975" s="9" t="n">
        <f aca="false">+Outflows!AJ975+Fees!AJ975+'Ongoing Cash Flows'!AJ975+'Terminal Value'!AJ975</f>
        <v>0</v>
      </c>
      <c r="AK975" s="9"/>
      <c r="AL975" s="1"/>
      <c r="AM975" s="32"/>
      <c r="AN975" s="33" t="n">
        <f aca="false">IF(ISERROR(XIRR(B975:AJ975,IRRDates)),-1,XIRR(B975:AJ975,IRRDates))</f>
        <v>0.0472554124875087</v>
      </c>
      <c r="AO975" s="9" t="n">
        <f aca="false">SUMPRODUCT(B975:AJ975,PVRf)</f>
        <v>0</v>
      </c>
      <c r="AP975" s="9" t="n">
        <f aca="false">MIN(0,AO975-$AO$1004)^2</f>
        <v>0</v>
      </c>
      <c r="AQ975" s="9" t="n">
        <f aca="false">MAX(0,AO975-$AO$1004)^2</f>
        <v>0</v>
      </c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20"/>
      <c r="CM975" s="20"/>
      <c r="CN975" s="20"/>
      <c r="CO975" s="20"/>
      <c r="CP975" s="20"/>
    </row>
    <row r="976" customFormat="false" ht="11.25" hidden="false" customHeight="false" outlineLevel="0" collapsed="false">
      <c r="A976" s="1" t="n">
        <v>974</v>
      </c>
      <c r="B976" s="9" t="n">
        <f aca="false">+Outflows!B976+Fees!B976+'Ongoing Cash Flows'!B976+'Terminal Value'!B976</f>
        <v>-92363.0310632396</v>
      </c>
      <c r="C976" s="9" t="n">
        <f aca="false">+Outflows!C976+Fees!C976+'Ongoing Cash Flows'!C976+'Terminal Value'!C976</f>
        <v>14155.9747365298</v>
      </c>
      <c r="D976" s="9" t="n">
        <f aca="false">+Outflows!D976+Fees!D976+'Ongoing Cash Flows'!D976+'Terminal Value'!D976</f>
        <v>12124.6340996992</v>
      </c>
      <c r="E976" s="9" t="n">
        <f aca="false">+Outflows!E976+Fees!E976+'Ongoing Cash Flows'!E976+'Terminal Value'!E976</f>
        <v>10054.3583945823</v>
      </c>
      <c r="F976" s="9" t="n">
        <f aca="false">+Outflows!F976+Fees!F976+'Ongoing Cash Flows'!F976+'Terminal Value'!F976</f>
        <v>9587.76474773582</v>
      </c>
      <c r="G976" s="9" t="n">
        <f aca="false">+Outflows!G976+Fees!G976+'Ongoing Cash Flows'!G976+'Terminal Value'!G976</f>
        <v>9462.49057206353</v>
      </c>
      <c r="H976" s="9" t="n">
        <f aca="false">+Outflows!H976+Fees!H976+'Ongoing Cash Flows'!H976+'Terminal Value'!H976</f>
        <v>8448.72867620436</v>
      </c>
      <c r="I976" s="9" t="n">
        <f aca="false">+Outflows!I976+Fees!I976+'Ongoing Cash Flows'!I976+'Terminal Value'!I976</f>
        <v>8300.08043233287</v>
      </c>
      <c r="J976" s="9" t="n">
        <f aca="false">+Outflows!J976+Fees!J976+'Ongoing Cash Flows'!J976+'Terminal Value'!J976</f>
        <v>8287.64622979788</v>
      </c>
      <c r="K976" s="9" t="n">
        <f aca="false">+Outflows!K976+Fees!K976+'Ongoing Cash Flows'!K976+'Terminal Value'!K976</f>
        <v>8278.43007583458</v>
      </c>
      <c r="L976" s="9" t="n">
        <f aca="false">+Outflows!L976+Fees!L976+'Ongoing Cash Flows'!L976+'Terminal Value'!L976</f>
        <v>8279.71829491748</v>
      </c>
      <c r="M976" s="9" t="n">
        <f aca="false">+Outflows!M976+Fees!M976+'Ongoing Cash Flows'!M976+'Terminal Value'!M976</f>
        <v>8251.65144153176</v>
      </c>
      <c r="N976" s="9" t="n">
        <f aca="false">+Outflows!N976+Fees!N976+'Ongoing Cash Flows'!N976+'Terminal Value'!N976</f>
        <v>8234.06556238557</v>
      </c>
      <c r="O976" s="9" t="n">
        <f aca="false">+Outflows!O976+Fees!O976+'Ongoing Cash Flows'!O976+'Terminal Value'!O976</f>
        <v>7907.8811243999</v>
      </c>
      <c r="P976" s="9" t="n">
        <f aca="false">+Outflows!P976+Fees!P976+'Ongoing Cash Flows'!P976+'Terminal Value'!P976</f>
        <v>7800.08307685975</v>
      </c>
      <c r="Q976" s="9" t="n">
        <f aca="false">+Outflows!Q976+Fees!Q976+'Ongoing Cash Flows'!Q976+'Terminal Value'!Q976</f>
        <v>7771.4660795723</v>
      </c>
      <c r="R976" s="9" t="n">
        <f aca="false">+Outflows!R976+Fees!R976+'Ongoing Cash Flows'!R976+'Terminal Value'!R976</f>
        <v>1059.36702108293</v>
      </c>
      <c r="S976" s="9" t="n">
        <f aca="false">+Outflows!S976+Fees!S976+'Ongoing Cash Flows'!S976+'Terminal Value'!S976</f>
        <v>0</v>
      </c>
      <c r="T976" s="9" t="n">
        <f aca="false">+Outflows!T976+Fees!T976+'Ongoing Cash Flows'!T976+'Terminal Value'!T976</f>
        <v>0</v>
      </c>
      <c r="U976" s="9" t="n">
        <f aca="false">+Outflows!U976+Fees!U976+'Ongoing Cash Flows'!U976+'Terminal Value'!U976</f>
        <v>0</v>
      </c>
      <c r="V976" s="9" t="n">
        <f aca="false">+Outflows!V976+Fees!V976+'Ongoing Cash Flows'!V976+'Terminal Value'!V976</f>
        <v>0</v>
      </c>
      <c r="W976" s="9" t="n">
        <f aca="false">+Outflows!W976+Fees!W976+'Ongoing Cash Flows'!W976+'Terminal Value'!W976</f>
        <v>0</v>
      </c>
      <c r="X976" s="9" t="n">
        <f aca="false">+Outflows!X976+Fees!X976+'Ongoing Cash Flows'!X976+'Terminal Value'!X976</f>
        <v>0</v>
      </c>
      <c r="Y976" s="9" t="n">
        <f aca="false">+Outflows!Y976+Fees!Y976+'Ongoing Cash Flows'!Y976+'Terminal Value'!Y976</f>
        <v>0</v>
      </c>
      <c r="Z976" s="9" t="n">
        <f aca="false">+Outflows!Z976+Fees!Z976+'Ongoing Cash Flows'!Z976+'Terminal Value'!Z976</f>
        <v>0</v>
      </c>
      <c r="AA976" s="9" t="n">
        <f aca="false">+Outflows!AA976+Fees!AA976+'Ongoing Cash Flows'!AA976+'Terminal Value'!AA976</f>
        <v>0</v>
      </c>
      <c r="AB976" s="9" t="n">
        <f aca="false">+Outflows!AB976+Fees!AB976+'Ongoing Cash Flows'!AB976+'Terminal Value'!AB976</f>
        <v>0</v>
      </c>
      <c r="AC976" s="9" t="n">
        <f aca="false">+Outflows!AC976+Fees!AC976+'Ongoing Cash Flows'!AC976+'Terminal Value'!AC976</f>
        <v>0</v>
      </c>
      <c r="AD976" s="9" t="n">
        <f aca="false">+Outflows!AD976+Fees!AD976+'Ongoing Cash Flows'!AD976+'Terminal Value'!AD976</f>
        <v>0</v>
      </c>
      <c r="AE976" s="9" t="n">
        <f aca="false">+Outflows!AE976+Fees!AE976+'Ongoing Cash Flows'!AE976+'Terminal Value'!AE976</f>
        <v>0</v>
      </c>
      <c r="AF976" s="9" t="n">
        <f aca="false">+Outflows!AF976+Fees!AF976+'Ongoing Cash Flows'!AF976+'Terminal Value'!AF976</f>
        <v>0</v>
      </c>
      <c r="AG976" s="9" t="n">
        <f aca="false">+Outflows!AG976+Fees!AG976+'Ongoing Cash Flows'!AG976+'Terminal Value'!AG976</f>
        <v>0</v>
      </c>
      <c r="AH976" s="9" t="n">
        <f aca="false">+Outflows!AH976+Fees!AH976+'Ongoing Cash Flows'!AH976+'Terminal Value'!AH976</f>
        <v>0</v>
      </c>
      <c r="AI976" s="9" t="n">
        <f aca="false">+Outflows!AI976+Fees!AI976+'Ongoing Cash Flows'!AI976+'Terminal Value'!AI976</f>
        <v>0</v>
      </c>
      <c r="AJ976" s="9" t="n">
        <f aca="false">+Outflows!AJ976+Fees!AJ976+'Ongoing Cash Flows'!AJ976+'Terminal Value'!AJ976</f>
        <v>0</v>
      </c>
      <c r="AK976" s="9"/>
      <c r="AL976" s="1"/>
      <c r="AM976" s="32"/>
      <c r="AN976" s="33" t="n">
        <f aca="false">IF(ISERROR(XIRR(B976:AJ976,IRRDates)),-1,XIRR(B976:AJ976,IRRDates))</f>
        <v>0.0605856611578032</v>
      </c>
      <c r="AO976" s="9" t="n">
        <f aca="false">SUMPRODUCT(B976:AJ976,PVRf)</f>
        <v>0</v>
      </c>
      <c r="AP976" s="9" t="n">
        <f aca="false">MIN(0,AO976-$AO$1004)^2</f>
        <v>0</v>
      </c>
      <c r="AQ976" s="9" t="n">
        <f aca="false">MAX(0,AO976-$AO$1004)^2</f>
        <v>0</v>
      </c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20"/>
      <c r="CM976" s="20"/>
      <c r="CN976" s="20"/>
      <c r="CO976" s="20"/>
      <c r="CP976" s="20"/>
    </row>
    <row r="977" customFormat="false" ht="11.25" hidden="false" customHeight="false" outlineLevel="0" collapsed="false">
      <c r="A977" s="1" t="n">
        <v>975</v>
      </c>
      <c r="B977" s="9" t="n">
        <f aca="false">+Outflows!B977+Fees!B977+'Ongoing Cash Flows'!B977+'Terminal Value'!B977</f>
        <v>-88080.9122533262</v>
      </c>
      <c r="C977" s="9" t="n">
        <f aca="false">+Outflows!C977+Fees!C977+'Ongoing Cash Flows'!C977+'Terminal Value'!C977</f>
        <v>14031.4330607261</v>
      </c>
      <c r="D977" s="9" t="n">
        <f aca="false">+Outflows!D977+Fees!D977+'Ongoing Cash Flows'!D977+'Terminal Value'!D977</f>
        <v>11999.1860246596</v>
      </c>
      <c r="E977" s="9" t="n">
        <f aca="false">+Outflows!E977+Fees!E977+'Ongoing Cash Flows'!E977+'Terminal Value'!E977</f>
        <v>9944.0843168778</v>
      </c>
      <c r="F977" s="9" t="n">
        <f aca="false">+Outflows!F977+Fees!F977+'Ongoing Cash Flows'!F977+'Terminal Value'!F977</f>
        <v>9462.75455604056</v>
      </c>
      <c r="G977" s="9" t="n">
        <f aca="false">+Outflows!G977+Fees!G977+'Ongoing Cash Flows'!G977+'Terminal Value'!G977</f>
        <v>9270.08210192164</v>
      </c>
      <c r="H977" s="9" t="n">
        <f aca="false">+Outflows!H977+Fees!H977+'Ongoing Cash Flows'!H977+'Terminal Value'!H977</f>
        <v>8345.00616668212</v>
      </c>
      <c r="I977" s="9" t="n">
        <f aca="false">+Outflows!I977+Fees!I977+'Ongoing Cash Flows'!I977+'Terminal Value'!I977</f>
        <v>8201.85205252851</v>
      </c>
      <c r="J977" s="9" t="n">
        <f aca="false">+Outflows!J977+Fees!J977+'Ongoing Cash Flows'!J977+'Terminal Value'!J977</f>
        <v>8189.41784999352</v>
      </c>
      <c r="K977" s="9" t="n">
        <f aca="false">+Outflows!K977+Fees!K977+'Ongoing Cash Flows'!K977+'Terminal Value'!K977</f>
        <v>8180.03520725089</v>
      </c>
      <c r="L977" s="9" t="n">
        <f aca="false">+Outflows!L977+Fees!L977+'Ongoing Cash Flows'!L977+'Terminal Value'!L977</f>
        <v>8181.48991511311</v>
      </c>
      <c r="M977" s="9" t="n">
        <f aca="false">+Outflows!M977+Fees!M977+'Ongoing Cash Flows'!M977+'Terminal Value'!M977</f>
        <v>8153.25657294807</v>
      </c>
      <c r="N977" s="9" t="n">
        <f aca="false">+Outflows!N977+Fees!N977+'Ongoing Cash Flows'!N977+'Terminal Value'!N977</f>
        <v>8135.8371825812</v>
      </c>
      <c r="O977" s="9" t="n">
        <f aca="false">+Outflows!O977+Fees!O977+'Ongoing Cash Flows'!O977+'Terminal Value'!O977</f>
        <v>7809.4862558162</v>
      </c>
      <c r="P977" s="9" t="n">
        <f aca="false">+Outflows!P977+Fees!P977+'Ongoing Cash Flows'!P977+'Terminal Value'!P977</f>
        <v>7701.85469705538</v>
      </c>
      <c r="Q977" s="9" t="n">
        <f aca="false">+Outflows!Q977+Fees!Q977+'Ongoing Cash Flows'!Q977+'Terminal Value'!Q977</f>
        <v>7673.07121098861</v>
      </c>
      <c r="R977" s="9" t="n">
        <f aca="false">+Outflows!R977+Fees!R977+'Ongoing Cash Flows'!R977+'Terminal Value'!R977</f>
        <v>1010.25283118075</v>
      </c>
      <c r="S977" s="9" t="n">
        <f aca="false">+Outflows!S977+Fees!S977+'Ongoing Cash Flows'!S977+'Terminal Value'!S977</f>
        <v>0</v>
      </c>
      <c r="T977" s="9" t="n">
        <f aca="false">+Outflows!T977+Fees!T977+'Ongoing Cash Flows'!T977+'Terminal Value'!T977</f>
        <v>0</v>
      </c>
      <c r="U977" s="9" t="n">
        <f aca="false">+Outflows!U977+Fees!U977+'Ongoing Cash Flows'!U977+'Terminal Value'!U977</f>
        <v>0</v>
      </c>
      <c r="V977" s="9" t="n">
        <f aca="false">+Outflows!V977+Fees!V977+'Ongoing Cash Flows'!V977+'Terminal Value'!V977</f>
        <v>0</v>
      </c>
      <c r="W977" s="9" t="n">
        <f aca="false">+Outflows!W977+Fees!W977+'Ongoing Cash Flows'!W977+'Terminal Value'!W977</f>
        <v>0</v>
      </c>
      <c r="X977" s="9" t="n">
        <f aca="false">+Outflows!X977+Fees!X977+'Ongoing Cash Flows'!X977+'Terminal Value'!X977</f>
        <v>0</v>
      </c>
      <c r="Y977" s="9" t="n">
        <f aca="false">+Outflows!Y977+Fees!Y977+'Ongoing Cash Flows'!Y977+'Terminal Value'!Y977</f>
        <v>0</v>
      </c>
      <c r="Z977" s="9" t="n">
        <f aca="false">+Outflows!Z977+Fees!Z977+'Ongoing Cash Flows'!Z977+'Terminal Value'!Z977</f>
        <v>0</v>
      </c>
      <c r="AA977" s="9" t="n">
        <f aca="false">+Outflows!AA977+Fees!AA977+'Ongoing Cash Flows'!AA977+'Terminal Value'!AA977</f>
        <v>0</v>
      </c>
      <c r="AB977" s="9" t="n">
        <f aca="false">+Outflows!AB977+Fees!AB977+'Ongoing Cash Flows'!AB977+'Terminal Value'!AB977</f>
        <v>0</v>
      </c>
      <c r="AC977" s="9" t="n">
        <f aca="false">+Outflows!AC977+Fees!AC977+'Ongoing Cash Flows'!AC977+'Terminal Value'!AC977</f>
        <v>0</v>
      </c>
      <c r="AD977" s="9" t="n">
        <f aca="false">+Outflows!AD977+Fees!AD977+'Ongoing Cash Flows'!AD977+'Terminal Value'!AD977</f>
        <v>0</v>
      </c>
      <c r="AE977" s="9" t="n">
        <f aca="false">+Outflows!AE977+Fees!AE977+'Ongoing Cash Flows'!AE977+'Terminal Value'!AE977</f>
        <v>0</v>
      </c>
      <c r="AF977" s="9" t="n">
        <f aca="false">+Outflows!AF977+Fees!AF977+'Ongoing Cash Flows'!AF977+'Terminal Value'!AF977</f>
        <v>0</v>
      </c>
      <c r="AG977" s="9" t="n">
        <f aca="false">+Outflows!AG977+Fees!AG977+'Ongoing Cash Flows'!AG977+'Terminal Value'!AG977</f>
        <v>0</v>
      </c>
      <c r="AH977" s="9" t="n">
        <f aca="false">+Outflows!AH977+Fees!AH977+'Ongoing Cash Flows'!AH977+'Terminal Value'!AH977</f>
        <v>0</v>
      </c>
      <c r="AI977" s="9" t="n">
        <f aca="false">+Outflows!AI977+Fees!AI977+'Ongoing Cash Flows'!AI977+'Terminal Value'!AI977</f>
        <v>0</v>
      </c>
      <c r="AJ977" s="9" t="n">
        <f aca="false">+Outflows!AJ977+Fees!AJ977+'Ongoing Cash Flows'!AJ977+'Terminal Value'!AJ977</f>
        <v>0</v>
      </c>
      <c r="AK977" s="9"/>
      <c r="AL977" s="1"/>
      <c r="AM977" s="32"/>
      <c r="AN977" s="33" t="n">
        <f aca="false">IF(ISERROR(XIRR(B977:AJ977,IRRDates)),-1,XIRR(B977:AJ977,IRRDates))</f>
        <v>0.0666252128219291</v>
      </c>
      <c r="AO977" s="9" t="n">
        <f aca="false">SUMPRODUCT(B977:AJ977,PVRf)</f>
        <v>0</v>
      </c>
      <c r="AP977" s="9" t="n">
        <f aca="false">MIN(0,AO977-$AO$1004)^2</f>
        <v>0</v>
      </c>
      <c r="AQ977" s="9" t="n">
        <f aca="false">MAX(0,AO977-$AO$1004)^2</f>
        <v>0</v>
      </c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20"/>
      <c r="CM977" s="20"/>
      <c r="CN977" s="20"/>
      <c r="CO977" s="20"/>
      <c r="CP977" s="20"/>
    </row>
    <row r="978" customFormat="false" ht="11.25" hidden="false" customHeight="false" outlineLevel="0" collapsed="false">
      <c r="A978" s="1" t="n">
        <v>976</v>
      </c>
      <c r="B978" s="9" t="n">
        <f aca="false">+Outflows!B978+Fees!B978+'Ongoing Cash Flows'!B978+'Terminal Value'!B978</f>
        <v>-95752.4861368223</v>
      </c>
      <c r="C978" s="9" t="n">
        <f aca="false">+Outflows!C978+Fees!C978+'Ongoing Cash Flows'!C978+'Terminal Value'!C978</f>
        <v>14214.1093856751</v>
      </c>
      <c r="D978" s="9" t="n">
        <f aca="false">+Outflows!D978+Fees!D978+'Ongoing Cash Flows'!D978+'Terminal Value'!D978</f>
        <v>12207.3895391938</v>
      </c>
      <c r="E978" s="9" t="n">
        <f aca="false">+Outflows!E978+Fees!E978+'Ongoing Cash Flows'!E978+'Terminal Value'!E978</f>
        <v>10098.6062784039</v>
      </c>
      <c r="F978" s="9" t="n">
        <f aca="false">+Outflows!F978+Fees!F978+'Ongoing Cash Flows'!F978+'Terminal Value'!F978</f>
        <v>9589.1092136874</v>
      </c>
      <c r="G978" s="9" t="n">
        <f aca="false">+Outflows!G978+Fees!G978+'Ongoing Cash Flows'!G978+'Terminal Value'!G978</f>
        <v>9459.60246057384</v>
      </c>
      <c r="H978" s="9" t="n">
        <f aca="false">+Outflows!H978+Fees!H978+'Ongoing Cash Flows'!H978+'Terminal Value'!H978</f>
        <v>8530.8288704659</v>
      </c>
      <c r="I978" s="9" t="n">
        <f aca="false">+Outflows!I978+Fees!I978+'Ongoing Cash Flows'!I978+'Terminal Value'!I978</f>
        <v>8377.8318201568</v>
      </c>
      <c r="J978" s="9" t="n">
        <f aca="false">+Outflows!J978+Fees!J978+'Ongoing Cash Flows'!J978+'Terminal Value'!J978</f>
        <v>8365.39761762181</v>
      </c>
      <c r="K978" s="9" t="n">
        <f aca="false">+Outflows!K978+Fees!K978+'Ongoing Cash Flows'!K978+'Terminal Value'!K978</f>
        <v>8356.31324567177</v>
      </c>
      <c r="L978" s="9" t="n">
        <f aca="false">+Outflows!L978+Fees!L978+'Ongoing Cash Flows'!L978+'Terminal Value'!L978</f>
        <v>8357.4696827414</v>
      </c>
      <c r="M978" s="9" t="n">
        <f aca="false">+Outflows!M978+Fees!M978+'Ongoing Cash Flows'!M978+'Terminal Value'!M978</f>
        <v>8329.53461136895</v>
      </c>
      <c r="N978" s="9" t="n">
        <f aca="false">+Outflows!N978+Fees!N978+'Ongoing Cash Flows'!N978+'Terminal Value'!N978</f>
        <v>8311.8169502095</v>
      </c>
      <c r="O978" s="9" t="n">
        <f aca="false">+Outflows!O978+Fees!O978+'Ongoing Cash Flows'!O978+'Terminal Value'!O978</f>
        <v>7985.76429423709</v>
      </c>
      <c r="P978" s="9" t="n">
        <f aca="false">+Outflows!P978+Fees!P978+'Ongoing Cash Flows'!P978+'Terminal Value'!P978</f>
        <v>7877.83446468367</v>
      </c>
      <c r="Q978" s="9" t="n">
        <f aca="false">+Outflows!Q978+Fees!Q978+'Ongoing Cash Flows'!Q978+'Terminal Value'!Q978</f>
        <v>7849.34924940949</v>
      </c>
      <c r="R978" s="9" t="n">
        <f aca="false">+Outflows!R978+Fees!R978+'Ongoing Cash Flows'!R978+'Terminal Value'!R978</f>
        <v>1098.2427149949</v>
      </c>
      <c r="S978" s="9" t="n">
        <f aca="false">+Outflows!S978+Fees!S978+'Ongoing Cash Flows'!S978+'Terminal Value'!S978</f>
        <v>0</v>
      </c>
      <c r="T978" s="9" t="n">
        <f aca="false">+Outflows!T978+Fees!T978+'Ongoing Cash Flows'!T978+'Terminal Value'!T978</f>
        <v>0</v>
      </c>
      <c r="U978" s="9" t="n">
        <f aca="false">+Outflows!U978+Fees!U978+'Ongoing Cash Flows'!U978+'Terminal Value'!U978</f>
        <v>0</v>
      </c>
      <c r="V978" s="9" t="n">
        <f aca="false">+Outflows!V978+Fees!V978+'Ongoing Cash Flows'!V978+'Terminal Value'!V978</f>
        <v>0</v>
      </c>
      <c r="W978" s="9" t="n">
        <f aca="false">+Outflows!W978+Fees!W978+'Ongoing Cash Flows'!W978+'Terminal Value'!W978</f>
        <v>0</v>
      </c>
      <c r="X978" s="9" t="n">
        <f aca="false">+Outflows!X978+Fees!X978+'Ongoing Cash Flows'!X978+'Terminal Value'!X978</f>
        <v>0</v>
      </c>
      <c r="Y978" s="9" t="n">
        <f aca="false">+Outflows!Y978+Fees!Y978+'Ongoing Cash Flows'!Y978+'Terminal Value'!Y978</f>
        <v>0</v>
      </c>
      <c r="Z978" s="9" t="n">
        <f aca="false">+Outflows!Z978+Fees!Z978+'Ongoing Cash Flows'!Z978+'Terminal Value'!Z978</f>
        <v>0</v>
      </c>
      <c r="AA978" s="9" t="n">
        <f aca="false">+Outflows!AA978+Fees!AA978+'Ongoing Cash Flows'!AA978+'Terminal Value'!AA978</f>
        <v>0</v>
      </c>
      <c r="AB978" s="9" t="n">
        <f aca="false">+Outflows!AB978+Fees!AB978+'Ongoing Cash Flows'!AB978+'Terminal Value'!AB978</f>
        <v>0</v>
      </c>
      <c r="AC978" s="9" t="n">
        <f aca="false">+Outflows!AC978+Fees!AC978+'Ongoing Cash Flows'!AC978+'Terminal Value'!AC978</f>
        <v>0</v>
      </c>
      <c r="AD978" s="9" t="n">
        <f aca="false">+Outflows!AD978+Fees!AD978+'Ongoing Cash Flows'!AD978+'Terminal Value'!AD978</f>
        <v>0</v>
      </c>
      <c r="AE978" s="9" t="n">
        <f aca="false">+Outflows!AE978+Fees!AE978+'Ongoing Cash Flows'!AE978+'Terminal Value'!AE978</f>
        <v>0</v>
      </c>
      <c r="AF978" s="9" t="n">
        <f aca="false">+Outflows!AF978+Fees!AF978+'Ongoing Cash Flows'!AF978+'Terminal Value'!AF978</f>
        <v>0</v>
      </c>
      <c r="AG978" s="9" t="n">
        <f aca="false">+Outflows!AG978+Fees!AG978+'Ongoing Cash Flows'!AG978+'Terminal Value'!AG978</f>
        <v>0</v>
      </c>
      <c r="AH978" s="9" t="n">
        <f aca="false">+Outflows!AH978+Fees!AH978+'Ongoing Cash Flows'!AH978+'Terminal Value'!AH978</f>
        <v>0</v>
      </c>
      <c r="AI978" s="9" t="n">
        <f aca="false">+Outflows!AI978+Fees!AI978+'Ongoing Cash Flows'!AI978+'Terminal Value'!AI978</f>
        <v>0</v>
      </c>
      <c r="AJ978" s="9" t="n">
        <f aca="false">+Outflows!AJ978+Fees!AJ978+'Ongoing Cash Flows'!AJ978+'Terminal Value'!AJ978</f>
        <v>0</v>
      </c>
      <c r="AK978" s="9"/>
      <c r="AL978" s="1"/>
      <c r="AM978" s="32"/>
      <c r="AN978" s="33" t="n">
        <f aca="false">IF(ISERROR(XIRR(B978:AJ978,IRRDates)),-1,XIRR(B978:AJ978,IRRDates))</f>
        <v>0.05564659613331</v>
      </c>
      <c r="AO978" s="9" t="n">
        <f aca="false">SUMPRODUCT(B978:AJ978,PVRf)</f>
        <v>0</v>
      </c>
      <c r="AP978" s="9" t="n">
        <f aca="false">MIN(0,AO978-$AO$1004)^2</f>
        <v>0</v>
      </c>
      <c r="AQ978" s="9" t="n">
        <f aca="false">MAX(0,AO978-$AO$1004)^2</f>
        <v>0</v>
      </c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20"/>
      <c r="CM978" s="20"/>
      <c r="CN978" s="20"/>
      <c r="CO978" s="20"/>
      <c r="CP978" s="20"/>
    </row>
    <row r="979" customFormat="false" ht="11.25" hidden="false" customHeight="false" outlineLevel="0" collapsed="false">
      <c r="A979" s="1" t="n">
        <v>977</v>
      </c>
      <c r="B979" s="9" t="n">
        <f aca="false">+Outflows!B979+Fees!B979+'Ongoing Cash Flows'!B979+'Terminal Value'!B979</f>
        <v>-103492.764354047</v>
      </c>
      <c r="C979" s="9" t="n">
        <f aca="false">+Outflows!C979+Fees!C979+'Ongoing Cash Flows'!C979+'Terminal Value'!C979</f>
        <v>14345.8005805471</v>
      </c>
      <c r="D979" s="9" t="n">
        <f aca="false">+Outflows!D979+Fees!D979+'Ongoing Cash Flows'!D979+'Terminal Value'!D979</f>
        <v>12475.9545645837</v>
      </c>
      <c r="E979" s="9" t="n">
        <f aca="false">+Outflows!E979+Fees!E979+'Ongoing Cash Flows'!E979+'Terminal Value'!E979</f>
        <v>10362.3316447511</v>
      </c>
      <c r="F979" s="9" t="n">
        <f aca="false">+Outflows!F979+Fees!F979+'Ongoing Cash Flows'!F979+'Terminal Value'!F979</f>
        <v>10060.5676257009</v>
      </c>
      <c r="G979" s="9" t="n">
        <f aca="false">+Outflows!G979+Fees!G979+'Ongoing Cash Flows'!G979+'Terminal Value'!G979</f>
        <v>9770.69538615355</v>
      </c>
      <c r="H979" s="9" t="n">
        <f aca="false">+Outflows!H979+Fees!H979+'Ongoing Cash Flows'!H979+'Terminal Value'!H979</f>
        <v>8718.31574711028</v>
      </c>
      <c r="I979" s="9" t="n">
        <f aca="false">+Outflows!I979+Fees!I979+'Ongoing Cash Flows'!I979+'Terminal Value'!I979</f>
        <v>8555.38761023736</v>
      </c>
      <c r="J979" s="9" t="n">
        <f aca="false">+Outflows!J979+Fees!J979+'Ongoing Cash Flows'!J979+'Terminal Value'!J979</f>
        <v>8542.95340770237</v>
      </c>
      <c r="K979" s="9" t="n">
        <f aca="false">+Outflows!K979+Fees!K979+'Ongoing Cash Flows'!K979+'Terminal Value'!K979</f>
        <v>8534.16997776942</v>
      </c>
      <c r="L979" s="9" t="n">
        <f aca="false">+Outflows!L979+Fees!L979+'Ongoing Cash Flows'!L979+'Terminal Value'!L979</f>
        <v>8535.02547282196</v>
      </c>
      <c r="M979" s="9" t="n">
        <f aca="false">+Outflows!M979+Fees!M979+'Ongoing Cash Flows'!M979+'Terminal Value'!M979</f>
        <v>8507.39134346659</v>
      </c>
      <c r="N979" s="9" t="n">
        <f aca="false">+Outflows!N979+Fees!N979+'Ongoing Cash Flows'!N979+'Terminal Value'!N979</f>
        <v>8489.37274029005</v>
      </c>
      <c r="O979" s="9" t="n">
        <f aca="false">+Outflows!O979+Fees!O979+'Ongoing Cash Flows'!O979+'Terminal Value'!O979</f>
        <v>8163.62102633473</v>
      </c>
      <c r="P979" s="9" t="n">
        <f aca="false">+Outflows!P979+Fees!P979+'Ongoing Cash Flows'!P979+'Terminal Value'!P979</f>
        <v>8055.39025476423</v>
      </c>
      <c r="Q979" s="9" t="n">
        <f aca="false">+Outflows!Q979+Fees!Q979+'Ongoing Cash Flows'!Q979+'Terminal Value'!Q979</f>
        <v>8027.20598150713</v>
      </c>
      <c r="R979" s="9" t="n">
        <f aca="false">+Outflows!R979+Fees!R979+'Ongoing Cash Flows'!R979+'Terminal Value'!R979</f>
        <v>1187.02061003518</v>
      </c>
      <c r="S979" s="9" t="n">
        <f aca="false">+Outflows!S979+Fees!S979+'Ongoing Cash Flows'!S979+'Terminal Value'!S979</f>
        <v>0</v>
      </c>
      <c r="T979" s="9" t="n">
        <f aca="false">+Outflows!T979+Fees!T979+'Ongoing Cash Flows'!T979+'Terminal Value'!T979</f>
        <v>0</v>
      </c>
      <c r="U979" s="9" t="n">
        <f aca="false">+Outflows!U979+Fees!U979+'Ongoing Cash Flows'!U979+'Terminal Value'!U979</f>
        <v>0</v>
      </c>
      <c r="V979" s="9" t="n">
        <f aca="false">+Outflows!V979+Fees!V979+'Ongoing Cash Flows'!V979+'Terminal Value'!V979</f>
        <v>0</v>
      </c>
      <c r="W979" s="9" t="n">
        <f aca="false">+Outflows!W979+Fees!W979+'Ongoing Cash Flows'!W979+'Terminal Value'!W979</f>
        <v>0</v>
      </c>
      <c r="X979" s="9" t="n">
        <f aca="false">+Outflows!X979+Fees!X979+'Ongoing Cash Flows'!X979+'Terminal Value'!X979</f>
        <v>0</v>
      </c>
      <c r="Y979" s="9" t="n">
        <f aca="false">+Outflows!Y979+Fees!Y979+'Ongoing Cash Flows'!Y979+'Terminal Value'!Y979</f>
        <v>0</v>
      </c>
      <c r="Z979" s="9" t="n">
        <f aca="false">+Outflows!Z979+Fees!Z979+'Ongoing Cash Flows'!Z979+'Terminal Value'!Z979</f>
        <v>0</v>
      </c>
      <c r="AA979" s="9" t="n">
        <f aca="false">+Outflows!AA979+Fees!AA979+'Ongoing Cash Flows'!AA979+'Terminal Value'!AA979</f>
        <v>0</v>
      </c>
      <c r="AB979" s="9" t="n">
        <f aca="false">+Outflows!AB979+Fees!AB979+'Ongoing Cash Flows'!AB979+'Terminal Value'!AB979</f>
        <v>0</v>
      </c>
      <c r="AC979" s="9" t="n">
        <f aca="false">+Outflows!AC979+Fees!AC979+'Ongoing Cash Flows'!AC979+'Terminal Value'!AC979</f>
        <v>0</v>
      </c>
      <c r="AD979" s="9" t="n">
        <f aca="false">+Outflows!AD979+Fees!AD979+'Ongoing Cash Flows'!AD979+'Terminal Value'!AD979</f>
        <v>0</v>
      </c>
      <c r="AE979" s="9" t="n">
        <f aca="false">+Outflows!AE979+Fees!AE979+'Ongoing Cash Flows'!AE979+'Terminal Value'!AE979</f>
        <v>0</v>
      </c>
      <c r="AF979" s="9" t="n">
        <f aca="false">+Outflows!AF979+Fees!AF979+'Ongoing Cash Flows'!AF979+'Terminal Value'!AF979</f>
        <v>0</v>
      </c>
      <c r="AG979" s="9" t="n">
        <f aca="false">+Outflows!AG979+Fees!AG979+'Ongoing Cash Flows'!AG979+'Terminal Value'!AG979</f>
        <v>0</v>
      </c>
      <c r="AH979" s="9" t="n">
        <f aca="false">+Outflows!AH979+Fees!AH979+'Ongoing Cash Flows'!AH979+'Terminal Value'!AH979</f>
        <v>0</v>
      </c>
      <c r="AI979" s="9" t="n">
        <f aca="false">+Outflows!AI979+Fees!AI979+'Ongoing Cash Flows'!AI979+'Terminal Value'!AI979</f>
        <v>0</v>
      </c>
      <c r="AJ979" s="9" t="n">
        <f aca="false">+Outflows!AJ979+Fees!AJ979+'Ongoing Cash Flows'!AJ979+'Terminal Value'!AJ979</f>
        <v>0</v>
      </c>
      <c r="AK979" s="9"/>
      <c r="AL979" s="1"/>
      <c r="AM979" s="32"/>
      <c r="AN979" s="33" t="n">
        <f aca="false">IF(ISERROR(XIRR(B979:AJ979,IRRDates)),-1,XIRR(B979:AJ979,IRRDates))</f>
        <v>0.0467851729417517</v>
      </c>
      <c r="AO979" s="9" t="n">
        <f aca="false">SUMPRODUCT(B979:AJ979,PVRf)</f>
        <v>0</v>
      </c>
      <c r="AP979" s="9" t="n">
        <f aca="false">MIN(0,AO979-$AO$1004)^2</f>
        <v>0</v>
      </c>
      <c r="AQ979" s="9" t="n">
        <f aca="false">MAX(0,AO979-$AO$1004)^2</f>
        <v>0</v>
      </c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20"/>
      <c r="CM979" s="20"/>
      <c r="CN979" s="20"/>
      <c r="CO979" s="20"/>
      <c r="CP979" s="20"/>
    </row>
    <row r="980" customFormat="false" ht="11.25" hidden="false" customHeight="false" outlineLevel="0" collapsed="false">
      <c r="A980" s="1" t="n">
        <v>978</v>
      </c>
      <c r="B980" s="9" t="n">
        <f aca="false">+Outflows!B980+Fees!B980+'Ongoing Cash Flows'!B980+'Terminal Value'!B980</f>
        <v>-85197.1736534579</v>
      </c>
      <c r="C980" s="9" t="n">
        <f aca="false">+Outflows!C980+Fees!C980+'Ongoing Cash Flows'!C980+'Terminal Value'!C980</f>
        <v>13997.5129476873</v>
      </c>
      <c r="D980" s="9" t="n">
        <f aca="false">+Outflows!D980+Fees!D980+'Ongoing Cash Flows'!D980+'Terminal Value'!D980</f>
        <v>11812.4152531506</v>
      </c>
      <c r="E980" s="9" t="n">
        <f aca="false">+Outflows!E980+Fees!E980+'Ongoing Cash Flows'!E980+'Terminal Value'!E980</f>
        <v>9895.61725263663</v>
      </c>
      <c r="F980" s="9" t="n">
        <f aca="false">+Outflows!F980+Fees!F980+'Ongoing Cash Flows'!F980+'Terminal Value'!F980</f>
        <v>9340.5337825693</v>
      </c>
      <c r="G980" s="9" t="n">
        <f aca="false">+Outflows!G980+Fees!G980+'Ongoing Cash Flows'!G980+'Terminal Value'!G980</f>
        <v>9203.13649766726</v>
      </c>
      <c r="H980" s="9" t="n">
        <f aca="false">+Outflows!H980+Fees!H980+'Ongoing Cash Flows'!H980+'Terminal Value'!H980</f>
        <v>8275.15555821885</v>
      </c>
      <c r="I980" s="9" t="n">
        <f aca="false">+Outflows!I980+Fees!I980+'Ongoing Cash Flows'!I980+'Terminal Value'!I980</f>
        <v>8135.70139603841</v>
      </c>
      <c r="J980" s="9" t="n">
        <f aca="false">+Outflows!J980+Fees!J980+'Ongoing Cash Flows'!J980+'Terminal Value'!J980</f>
        <v>8123.26719350342</v>
      </c>
      <c r="K980" s="9" t="n">
        <f aca="false">+Outflows!K980+Fees!K980+'Ongoing Cash Flows'!K980+'Terminal Value'!K980</f>
        <v>8113.77243100403</v>
      </c>
      <c r="L980" s="9" t="n">
        <f aca="false">+Outflows!L980+Fees!L980+'Ongoing Cash Flows'!L980+'Terminal Value'!L980</f>
        <v>8115.33925862301</v>
      </c>
      <c r="M980" s="9" t="n">
        <f aca="false">+Outflows!M980+Fees!M980+'Ongoing Cash Flows'!M980+'Terminal Value'!M980</f>
        <v>8086.99379670121</v>
      </c>
      <c r="N980" s="9" t="n">
        <f aca="false">+Outflows!N980+Fees!N980+'Ongoing Cash Flows'!N980+'Terminal Value'!N980</f>
        <v>8069.6865260911</v>
      </c>
      <c r="O980" s="9" t="n">
        <f aca="false">+Outflows!O980+Fees!O980+'Ongoing Cash Flows'!O980+'Terminal Value'!O980</f>
        <v>7743.22347956934</v>
      </c>
      <c r="P980" s="9" t="n">
        <f aca="false">+Outflows!P980+Fees!P980+'Ongoing Cash Flows'!P980+'Terminal Value'!P980</f>
        <v>7635.70404056528</v>
      </c>
      <c r="Q980" s="9" t="n">
        <f aca="false">+Outflows!Q980+Fees!Q980+'Ongoing Cash Flows'!Q980+'Terminal Value'!Q980</f>
        <v>7606.80843474174</v>
      </c>
      <c r="R980" s="9" t="n">
        <f aca="false">+Outflows!R980+Fees!R980+'Ongoing Cash Flows'!R980+'Terminal Value'!R980</f>
        <v>977.1775029357</v>
      </c>
      <c r="S980" s="9" t="n">
        <f aca="false">+Outflows!S980+Fees!S980+'Ongoing Cash Flows'!S980+'Terminal Value'!S980</f>
        <v>0</v>
      </c>
      <c r="T980" s="9" t="n">
        <f aca="false">+Outflows!T980+Fees!T980+'Ongoing Cash Flows'!T980+'Terminal Value'!T980</f>
        <v>0</v>
      </c>
      <c r="U980" s="9" t="n">
        <f aca="false">+Outflows!U980+Fees!U980+'Ongoing Cash Flows'!U980+'Terminal Value'!U980</f>
        <v>0</v>
      </c>
      <c r="V980" s="9" t="n">
        <f aca="false">+Outflows!V980+Fees!V980+'Ongoing Cash Flows'!V980+'Terminal Value'!V980</f>
        <v>0</v>
      </c>
      <c r="W980" s="9" t="n">
        <f aca="false">+Outflows!W980+Fees!W980+'Ongoing Cash Flows'!W980+'Terminal Value'!W980</f>
        <v>0</v>
      </c>
      <c r="X980" s="9" t="n">
        <f aca="false">+Outflows!X980+Fees!X980+'Ongoing Cash Flows'!X980+'Terminal Value'!X980</f>
        <v>0</v>
      </c>
      <c r="Y980" s="9" t="n">
        <f aca="false">+Outflows!Y980+Fees!Y980+'Ongoing Cash Flows'!Y980+'Terminal Value'!Y980</f>
        <v>0</v>
      </c>
      <c r="Z980" s="9" t="n">
        <f aca="false">+Outflows!Z980+Fees!Z980+'Ongoing Cash Flows'!Z980+'Terminal Value'!Z980</f>
        <v>0</v>
      </c>
      <c r="AA980" s="9" t="n">
        <f aca="false">+Outflows!AA980+Fees!AA980+'Ongoing Cash Flows'!AA980+'Terminal Value'!AA980</f>
        <v>0</v>
      </c>
      <c r="AB980" s="9" t="n">
        <f aca="false">+Outflows!AB980+Fees!AB980+'Ongoing Cash Flows'!AB980+'Terminal Value'!AB980</f>
        <v>0</v>
      </c>
      <c r="AC980" s="9" t="n">
        <f aca="false">+Outflows!AC980+Fees!AC980+'Ongoing Cash Flows'!AC980+'Terminal Value'!AC980</f>
        <v>0</v>
      </c>
      <c r="AD980" s="9" t="n">
        <f aca="false">+Outflows!AD980+Fees!AD980+'Ongoing Cash Flows'!AD980+'Terminal Value'!AD980</f>
        <v>0</v>
      </c>
      <c r="AE980" s="9" t="n">
        <f aca="false">+Outflows!AE980+Fees!AE980+'Ongoing Cash Flows'!AE980+'Terminal Value'!AE980</f>
        <v>0</v>
      </c>
      <c r="AF980" s="9" t="n">
        <f aca="false">+Outflows!AF980+Fees!AF980+'Ongoing Cash Flows'!AF980+'Terminal Value'!AF980</f>
        <v>0</v>
      </c>
      <c r="AG980" s="9" t="n">
        <f aca="false">+Outflows!AG980+Fees!AG980+'Ongoing Cash Flows'!AG980+'Terminal Value'!AG980</f>
        <v>0</v>
      </c>
      <c r="AH980" s="9" t="n">
        <f aca="false">+Outflows!AH980+Fees!AH980+'Ongoing Cash Flows'!AH980+'Terminal Value'!AH980</f>
        <v>0</v>
      </c>
      <c r="AI980" s="9" t="n">
        <f aca="false">+Outflows!AI980+Fees!AI980+'Ongoing Cash Flows'!AI980+'Terminal Value'!AI980</f>
        <v>0</v>
      </c>
      <c r="AJ980" s="9" t="n">
        <f aca="false">+Outflows!AJ980+Fees!AJ980+'Ongoing Cash Flows'!AJ980+'Terminal Value'!AJ980</f>
        <v>0</v>
      </c>
      <c r="AK980" s="9"/>
      <c r="AL980" s="1"/>
      <c r="AM980" s="32"/>
      <c r="AN980" s="33" t="n">
        <f aca="false">IF(ISERROR(XIRR(B980:AJ980,IRRDates)),-1,XIRR(B980:AJ980,IRRDates))</f>
        <v>0.0709808110592006</v>
      </c>
      <c r="AO980" s="9" t="n">
        <f aca="false">SUMPRODUCT(B980:AJ980,PVRf)</f>
        <v>0</v>
      </c>
      <c r="AP980" s="9" t="n">
        <f aca="false">MIN(0,AO980-$AO$1004)^2</f>
        <v>0</v>
      </c>
      <c r="AQ980" s="9" t="n">
        <f aca="false">MAX(0,AO980-$AO$1004)^2</f>
        <v>0</v>
      </c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20"/>
      <c r="CM980" s="20"/>
      <c r="CN980" s="20"/>
      <c r="CO980" s="20"/>
      <c r="CP980" s="20"/>
    </row>
    <row r="981" customFormat="false" ht="11.25" hidden="false" customHeight="false" outlineLevel="0" collapsed="false">
      <c r="A981" s="1" t="n">
        <v>979</v>
      </c>
      <c r="B981" s="9" t="n">
        <f aca="false">+Outflows!B981+Fees!B981+'Ongoing Cash Flows'!B981+'Terminal Value'!B981</f>
        <v>-89920.337646818</v>
      </c>
      <c r="C981" s="9" t="n">
        <f aca="false">+Outflows!C981+Fees!C981+'Ongoing Cash Flows'!C981+'Terminal Value'!C981</f>
        <v>14154.5980751372</v>
      </c>
      <c r="D981" s="9" t="n">
        <f aca="false">+Outflows!D981+Fees!D981+'Ongoing Cash Flows'!D981+'Terminal Value'!D981</f>
        <v>11991.8486195509</v>
      </c>
      <c r="E981" s="9" t="n">
        <f aca="false">+Outflows!E981+Fees!E981+'Ongoing Cash Flows'!E981+'Terminal Value'!E981</f>
        <v>9960.88710787758</v>
      </c>
      <c r="F981" s="9" t="n">
        <f aca="false">+Outflows!F981+Fees!F981+'Ongoing Cash Flows'!F981+'Terminal Value'!F981</f>
        <v>9670.90591650775</v>
      </c>
      <c r="G981" s="9" t="n">
        <f aca="false">+Outflows!G981+Fees!G981+'Ongoing Cash Flows'!G981+'Terminal Value'!G981</f>
        <v>9284.29881961124</v>
      </c>
      <c r="H981" s="9" t="n">
        <f aca="false">+Outflows!H981+Fees!H981+'Ongoing Cash Flows'!H981+'Terminal Value'!H981</f>
        <v>8389.56117002538</v>
      </c>
      <c r="I981" s="9" t="n">
        <f aca="false">+Outflows!I981+Fees!I981+'Ongoing Cash Flows'!I981+'Terminal Value'!I981</f>
        <v>8244.0469995149</v>
      </c>
      <c r="J981" s="9" t="n">
        <f aca="false">+Outflows!J981+Fees!J981+'Ongoing Cash Flows'!J981+'Terminal Value'!J981</f>
        <v>8231.61279697991</v>
      </c>
      <c r="K981" s="9" t="n">
        <f aca="false">+Outflows!K981+Fees!K981+'Ongoing Cash Flows'!K981+'Terminal Value'!K981</f>
        <v>8222.30167109658</v>
      </c>
      <c r="L981" s="9" t="n">
        <f aca="false">+Outflows!L981+Fees!L981+'Ongoing Cash Flows'!L981+'Terminal Value'!L981</f>
        <v>8223.6848620995</v>
      </c>
      <c r="M981" s="9" t="n">
        <f aca="false">+Outflows!M981+Fees!M981+'Ongoing Cash Flows'!M981+'Terminal Value'!M981</f>
        <v>8195.52303679375</v>
      </c>
      <c r="N981" s="9" t="n">
        <f aca="false">+Outflows!N981+Fees!N981+'Ongoing Cash Flows'!N981+'Terminal Value'!N981</f>
        <v>8178.03212956759</v>
      </c>
      <c r="O981" s="9" t="n">
        <f aca="false">+Outflows!O981+Fees!O981+'Ongoing Cash Flows'!O981+'Terminal Value'!O981</f>
        <v>7851.75271966189</v>
      </c>
      <c r="P981" s="9" t="n">
        <f aca="false">+Outflows!P981+Fees!P981+'Ongoing Cash Flows'!P981+'Terminal Value'!P981</f>
        <v>7744.04964404177</v>
      </c>
      <c r="Q981" s="9" t="n">
        <f aca="false">+Outflows!Q981+Fees!Q981+'Ongoing Cash Flows'!Q981+'Terminal Value'!Q981</f>
        <v>7715.33767483429</v>
      </c>
      <c r="R981" s="9" t="n">
        <f aca="false">+Outflows!R981+Fees!R981+'Ongoing Cash Flows'!R981+'Terminal Value'!R981</f>
        <v>1031.35030467394</v>
      </c>
      <c r="S981" s="9" t="n">
        <f aca="false">+Outflows!S981+Fees!S981+'Ongoing Cash Flows'!S981+'Terminal Value'!S981</f>
        <v>0</v>
      </c>
      <c r="T981" s="9" t="n">
        <f aca="false">+Outflows!T981+Fees!T981+'Ongoing Cash Flows'!T981+'Terminal Value'!T981</f>
        <v>0</v>
      </c>
      <c r="U981" s="9" t="n">
        <f aca="false">+Outflows!U981+Fees!U981+'Ongoing Cash Flows'!U981+'Terminal Value'!U981</f>
        <v>0</v>
      </c>
      <c r="V981" s="9" t="n">
        <f aca="false">+Outflows!V981+Fees!V981+'Ongoing Cash Flows'!V981+'Terminal Value'!V981</f>
        <v>0</v>
      </c>
      <c r="W981" s="9" t="n">
        <f aca="false">+Outflows!W981+Fees!W981+'Ongoing Cash Flows'!W981+'Terminal Value'!W981</f>
        <v>0</v>
      </c>
      <c r="X981" s="9" t="n">
        <f aca="false">+Outflows!X981+Fees!X981+'Ongoing Cash Flows'!X981+'Terminal Value'!X981</f>
        <v>0</v>
      </c>
      <c r="Y981" s="9" t="n">
        <f aca="false">+Outflows!Y981+Fees!Y981+'Ongoing Cash Flows'!Y981+'Terminal Value'!Y981</f>
        <v>0</v>
      </c>
      <c r="Z981" s="9" t="n">
        <f aca="false">+Outflows!Z981+Fees!Z981+'Ongoing Cash Flows'!Z981+'Terminal Value'!Z981</f>
        <v>0</v>
      </c>
      <c r="AA981" s="9" t="n">
        <f aca="false">+Outflows!AA981+Fees!AA981+'Ongoing Cash Flows'!AA981+'Terminal Value'!AA981</f>
        <v>0</v>
      </c>
      <c r="AB981" s="9" t="n">
        <f aca="false">+Outflows!AB981+Fees!AB981+'Ongoing Cash Flows'!AB981+'Terminal Value'!AB981</f>
        <v>0</v>
      </c>
      <c r="AC981" s="9" t="n">
        <f aca="false">+Outflows!AC981+Fees!AC981+'Ongoing Cash Flows'!AC981+'Terminal Value'!AC981</f>
        <v>0</v>
      </c>
      <c r="AD981" s="9" t="n">
        <f aca="false">+Outflows!AD981+Fees!AD981+'Ongoing Cash Flows'!AD981+'Terminal Value'!AD981</f>
        <v>0</v>
      </c>
      <c r="AE981" s="9" t="n">
        <f aca="false">+Outflows!AE981+Fees!AE981+'Ongoing Cash Flows'!AE981+'Terminal Value'!AE981</f>
        <v>0</v>
      </c>
      <c r="AF981" s="9" t="n">
        <f aca="false">+Outflows!AF981+Fees!AF981+'Ongoing Cash Flows'!AF981+'Terminal Value'!AF981</f>
        <v>0</v>
      </c>
      <c r="AG981" s="9" t="n">
        <f aca="false">+Outflows!AG981+Fees!AG981+'Ongoing Cash Flows'!AG981+'Terminal Value'!AG981</f>
        <v>0</v>
      </c>
      <c r="AH981" s="9" t="n">
        <f aca="false">+Outflows!AH981+Fees!AH981+'Ongoing Cash Flows'!AH981+'Terminal Value'!AH981</f>
        <v>0</v>
      </c>
      <c r="AI981" s="9" t="n">
        <f aca="false">+Outflows!AI981+Fees!AI981+'Ongoing Cash Flows'!AI981+'Terminal Value'!AI981</f>
        <v>0</v>
      </c>
      <c r="AJ981" s="9" t="n">
        <f aca="false">+Outflows!AJ981+Fees!AJ981+'Ongoing Cash Flows'!AJ981+'Terminal Value'!AJ981</f>
        <v>0</v>
      </c>
      <c r="AK981" s="9"/>
      <c r="AL981" s="1"/>
      <c r="AM981" s="32"/>
      <c r="AN981" s="33" t="n">
        <f aca="false">IF(ISERROR(XIRR(B981:AJ981,IRRDates)),-1,XIRR(B981:AJ981,IRRDates))</f>
        <v>0.0640763227511441</v>
      </c>
      <c r="AO981" s="9" t="n">
        <f aca="false">SUMPRODUCT(B981:AJ981,PVRf)</f>
        <v>0</v>
      </c>
      <c r="AP981" s="9" t="n">
        <f aca="false">MIN(0,AO981-$AO$1004)^2</f>
        <v>0</v>
      </c>
      <c r="AQ981" s="9" t="n">
        <f aca="false">MAX(0,AO981-$AO$1004)^2</f>
        <v>0</v>
      </c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20"/>
      <c r="CM981" s="20"/>
      <c r="CN981" s="20"/>
      <c r="CO981" s="20"/>
      <c r="CP981" s="20"/>
    </row>
    <row r="982" customFormat="false" ht="11.25" hidden="false" customHeight="false" outlineLevel="0" collapsed="false">
      <c r="A982" s="1" t="n">
        <v>980</v>
      </c>
      <c r="B982" s="9" t="n">
        <f aca="false">+Outflows!B982+Fees!B982+'Ongoing Cash Flows'!B982+'Terminal Value'!B982</f>
        <v>-95475.1664355468</v>
      </c>
      <c r="C982" s="9" t="n">
        <f aca="false">+Outflows!C982+Fees!C982+'Ongoing Cash Flows'!C982+'Terminal Value'!C982</f>
        <v>14266.3133099547</v>
      </c>
      <c r="D982" s="9" t="n">
        <f aca="false">+Outflows!D982+Fees!D982+'Ongoing Cash Flows'!D982+'Terminal Value'!D982</f>
        <v>12228.7671434098</v>
      </c>
      <c r="E982" s="9" t="n">
        <f aca="false">+Outflows!E982+Fees!E982+'Ongoing Cash Flows'!E982+'Terminal Value'!E982</f>
        <v>10094.8031303088</v>
      </c>
      <c r="F982" s="9" t="n">
        <f aca="false">+Outflows!F982+Fees!F982+'Ongoing Cash Flows'!F982+'Terminal Value'!F982</f>
        <v>9705.79582798222</v>
      </c>
      <c r="G982" s="9" t="n">
        <f aca="false">+Outflows!G982+Fees!G982+'Ongoing Cash Flows'!G982+'Terminal Value'!G982</f>
        <v>9543.91052975906</v>
      </c>
      <c r="H982" s="9" t="n">
        <f aca="false">+Outflows!H982+Fees!H982+'Ongoing Cash Flows'!H982+'Terminal Value'!H982</f>
        <v>8524.11156610488</v>
      </c>
      <c r="I982" s="9" t="n">
        <f aca="false">+Outflows!I982+Fees!I982+'Ongoing Cash Flows'!I982+'Terminal Value'!I982</f>
        <v>8371.47032806531</v>
      </c>
      <c r="J982" s="9" t="n">
        <f aca="false">+Outflows!J982+Fees!J982+'Ongoing Cash Flows'!J982+'Terminal Value'!J982</f>
        <v>8359.03612553031</v>
      </c>
      <c r="K982" s="9" t="n">
        <f aca="false">+Outflows!K982+Fees!K982+'Ongoing Cash Flows'!K982+'Terminal Value'!K982</f>
        <v>8349.94097139029</v>
      </c>
      <c r="L982" s="9" t="n">
        <f aca="false">+Outflows!L982+Fees!L982+'Ongoing Cash Flows'!L982+'Terminal Value'!L982</f>
        <v>8351.1081906499</v>
      </c>
      <c r="M982" s="9" t="n">
        <f aca="false">+Outflows!M982+Fees!M982+'Ongoing Cash Flows'!M982+'Terminal Value'!M982</f>
        <v>8323.16233708747</v>
      </c>
      <c r="N982" s="9" t="n">
        <f aca="false">+Outflows!N982+Fees!N982+'Ongoing Cash Flows'!N982+'Terminal Value'!N982</f>
        <v>8305.455458118</v>
      </c>
      <c r="O982" s="9" t="n">
        <f aca="false">+Outflows!O982+Fees!O982+'Ongoing Cash Flows'!O982+'Terminal Value'!O982</f>
        <v>7979.3920199556</v>
      </c>
      <c r="P982" s="9" t="n">
        <f aca="false">+Outflows!P982+Fees!P982+'Ongoing Cash Flows'!P982+'Terminal Value'!P982</f>
        <v>7871.47297259218</v>
      </c>
      <c r="Q982" s="9" t="n">
        <f aca="false">+Outflows!Q982+Fees!Q982+'Ongoing Cash Flows'!Q982+'Terminal Value'!Q982</f>
        <v>7842.97697512801</v>
      </c>
      <c r="R982" s="9" t="n">
        <f aca="false">+Outflows!R982+Fees!R982+'Ongoing Cash Flows'!R982+'Terminal Value'!R982</f>
        <v>1095.06196894915</v>
      </c>
      <c r="S982" s="9" t="n">
        <f aca="false">+Outflows!S982+Fees!S982+'Ongoing Cash Flows'!S982+'Terminal Value'!S982</f>
        <v>0</v>
      </c>
      <c r="T982" s="9" t="n">
        <f aca="false">+Outflows!T982+Fees!T982+'Ongoing Cash Flows'!T982+'Terminal Value'!T982</f>
        <v>0</v>
      </c>
      <c r="U982" s="9" t="n">
        <f aca="false">+Outflows!U982+Fees!U982+'Ongoing Cash Flows'!U982+'Terminal Value'!U982</f>
        <v>0</v>
      </c>
      <c r="V982" s="9" t="n">
        <f aca="false">+Outflows!V982+Fees!V982+'Ongoing Cash Flows'!V982+'Terminal Value'!V982</f>
        <v>0</v>
      </c>
      <c r="W982" s="9" t="n">
        <f aca="false">+Outflows!W982+Fees!W982+'Ongoing Cash Flows'!W982+'Terminal Value'!W982</f>
        <v>0</v>
      </c>
      <c r="X982" s="9" t="n">
        <f aca="false">+Outflows!X982+Fees!X982+'Ongoing Cash Flows'!X982+'Terminal Value'!X982</f>
        <v>0</v>
      </c>
      <c r="Y982" s="9" t="n">
        <f aca="false">+Outflows!Y982+Fees!Y982+'Ongoing Cash Flows'!Y982+'Terminal Value'!Y982</f>
        <v>0</v>
      </c>
      <c r="Z982" s="9" t="n">
        <f aca="false">+Outflows!Z982+Fees!Z982+'Ongoing Cash Flows'!Z982+'Terminal Value'!Z982</f>
        <v>0</v>
      </c>
      <c r="AA982" s="9" t="n">
        <f aca="false">+Outflows!AA982+Fees!AA982+'Ongoing Cash Flows'!AA982+'Terminal Value'!AA982</f>
        <v>0</v>
      </c>
      <c r="AB982" s="9" t="n">
        <f aca="false">+Outflows!AB982+Fees!AB982+'Ongoing Cash Flows'!AB982+'Terminal Value'!AB982</f>
        <v>0</v>
      </c>
      <c r="AC982" s="9" t="n">
        <f aca="false">+Outflows!AC982+Fees!AC982+'Ongoing Cash Flows'!AC982+'Terminal Value'!AC982</f>
        <v>0</v>
      </c>
      <c r="AD982" s="9" t="n">
        <f aca="false">+Outflows!AD982+Fees!AD982+'Ongoing Cash Flows'!AD982+'Terminal Value'!AD982</f>
        <v>0</v>
      </c>
      <c r="AE982" s="9" t="n">
        <f aca="false">+Outflows!AE982+Fees!AE982+'Ongoing Cash Flows'!AE982+'Terminal Value'!AE982</f>
        <v>0</v>
      </c>
      <c r="AF982" s="9" t="n">
        <f aca="false">+Outflows!AF982+Fees!AF982+'Ongoing Cash Flows'!AF982+'Terminal Value'!AF982</f>
        <v>0</v>
      </c>
      <c r="AG982" s="9" t="n">
        <f aca="false">+Outflows!AG982+Fees!AG982+'Ongoing Cash Flows'!AG982+'Terminal Value'!AG982</f>
        <v>0</v>
      </c>
      <c r="AH982" s="9" t="n">
        <f aca="false">+Outflows!AH982+Fees!AH982+'Ongoing Cash Flows'!AH982+'Terminal Value'!AH982</f>
        <v>0</v>
      </c>
      <c r="AI982" s="9" t="n">
        <f aca="false">+Outflows!AI982+Fees!AI982+'Ongoing Cash Flows'!AI982+'Terminal Value'!AI982</f>
        <v>0</v>
      </c>
      <c r="AJ982" s="9" t="n">
        <f aca="false">+Outflows!AJ982+Fees!AJ982+'Ongoing Cash Flows'!AJ982+'Terminal Value'!AJ982</f>
        <v>0</v>
      </c>
      <c r="AK982" s="9"/>
      <c r="AL982" s="1"/>
      <c r="AM982" s="32"/>
      <c r="AN982" s="33" t="n">
        <f aca="false">IF(ISERROR(XIRR(B982:AJ982,IRRDates)),-1,XIRR(B982:AJ982,IRRDates))</f>
        <v>0.056451763067031</v>
      </c>
      <c r="AO982" s="9" t="n">
        <f aca="false">SUMPRODUCT(B982:AJ982,PVRf)</f>
        <v>0</v>
      </c>
      <c r="AP982" s="9" t="n">
        <f aca="false">MIN(0,AO982-$AO$1004)^2</f>
        <v>0</v>
      </c>
      <c r="AQ982" s="9" t="n">
        <f aca="false">MAX(0,AO982-$AO$1004)^2</f>
        <v>0</v>
      </c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20"/>
      <c r="CM982" s="20"/>
      <c r="CN982" s="20"/>
      <c r="CO982" s="20"/>
      <c r="CP982" s="20"/>
    </row>
    <row r="983" customFormat="false" ht="11.25" hidden="false" customHeight="false" outlineLevel="0" collapsed="false">
      <c r="A983" s="1" t="n">
        <v>981</v>
      </c>
      <c r="B983" s="9" t="n">
        <f aca="false">+Outflows!B983+Fees!B983+'Ongoing Cash Flows'!B983+'Terminal Value'!B983</f>
        <v>-93103.3128402211</v>
      </c>
      <c r="C983" s="9" t="n">
        <f aca="false">+Outflows!C983+Fees!C983+'Ongoing Cash Flows'!C983+'Terminal Value'!C983</f>
        <v>14193.9434750521</v>
      </c>
      <c r="D983" s="9" t="n">
        <f aca="false">+Outflows!D983+Fees!D983+'Ongoing Cash Flows'!D983+'Terminal Value'!D983</f>
        <v>12100.557635568</v>
      </c>
      <c r="E983" s="9" t="n">
        <f aca="false">+Outflows!E983+Fees!E983+'Ongoing Cash Flows'!E983+'Terminal Value'!E983</f>
        <v>10089.6794445988</v>
      </c>
      <c r="F983" s="9" t="n">
        <f aca="false">+Outflows!F983+Fees!F983+'Ongoing Cash Flows'!F983+'Terminal Value'!F983</f>
        <v>9659.78765317169</v>
      </c>
      <c r="G983" s="9" t="n">
        <f aca="false">+Outflows!G983+Fees!G983+'Ongoing Cash Flows'!G983+'Terminal Value'!G983</f>
        <v>9346.7360624627</v>
      </c>
      <c r="H983" s="9" t="n">
        <f aca="false">+Outflows!H983+Fees!H983+'Ongoing Cash Flows'!H983+'Terminal Value'!H983</f>
        <v>8466.65995907403</v>
      </c>
      <c r="I983" s="9" t="n">
        <f aca="false">+Outflows!I983+Fees!I983+'Ongoing Cash Flows'!I983+'Terminal Value'!I983</f>
        <v>8317.06190407141</v>
      </c>
      <c r="J983" s="9" t="n">
        <f aca="false">+Outflows!J983+Fees!J983+'Ongoing Cash Flows'!J983+'Terminal Value'!J983</f>
        <v>8304.62770153642</v>
      </c>
      <c r="K983" s="9" t="n">
        <f aca="false">+Outflows!K983+Fees!K983+'Ongoing Cash Flows'!K983+'Terminal Value'!K983</f>
        <v>8295.44032972861</v>
      </c>
      <c r="L983" s="9" t="n">
        <f aca="false">+Outflows!L983+Fees!L983+'Ongoing Cash Flows'!L983+'Terminal Value'!L983</f>
        <v>8296.69976665601</v>
      </c>
      <c r="M983" s="9" t="n">
        <f aca="false">+Outflows!M983+Fees!M983+'Ongoing Cash Flows'!M983+'Terminal Value'!M983</f>
        <v>8268.66169542579</v>
      </c>
      <c r="N983" s="9" t="n">
        <f aca="false">+Outflows!N983+Fees!N983+'Ongoing Cash Flows'!N983+'Terminal Value'!N983</f>
        <v>8251.0470341241</v>
      </c>
      <c r="O983" s="9" t="n">
        <f aca="false">+Outflows!O983+Fees!O983+'Ongoing Cash Flows'!O983+'Terminal Value'!O983</f>
        <v>7924.89137829392</v>
      </c>
      <c r="P983" s="9" t="n">
        <f aca="false">+Outflows!P983+Fees!P983+'Ongoing Cash Flows'!P983+'Terminal Value'!P983</f>
        <v>7817.06454859828</v>
      </c>
      <c r="Q983" s="9" t="n">
        <f aca="false">+Outflows!Q983+Fees!Q983+'Ongoing Cash Flows'!Q983+'Terminal Value'!Q983</f>
        <v>7788.47633346633</v>
      </c>
      <c r="R983" s="9" t="n">
        <f aca="false">+Outflows!R983+Fees!R983+'Ongoing Cash Flows'!R983+'Terminal Value'!R983</f>
        <v>1067.8577569522</v>
      </c>
      <c r="S983" s="9" t="n">
        <f aca="false">+Outflows!S983+Fees!S983+'Ongoing Cash Flows'!S983+'Terminal Value'!S983</f>
        <v>0</v>
      </c>
      <c r="T983" s="9" t="n">
        <f aca="false">+Outflows!T983+Fees!T983+'Ongoing Cash Flows'!T983+'Terminal Value'!T983</f>
        <v>0</v>
      </c>
      <c r="U983" s="9" t="n">
        <f aca="false">+Outflows!U983+Fees!U983+'Ongoing Cash Flows'!U983+'Terminal Value'!U983</f>
        <v>0</v>
      </c>
      <c r="V983" s="9" t="n">
        <f aca="false">+Outflows!V983+Fees!V983+'Ongoing Cash Flows'!V983+'Terminal Value'!V983</f>
        <v>0</v>
      </c>
      <c r="W983" s="9" t="n">
        <f aca="false">+Outflows!W983+Fees!W983+'Ongoing Cash Flows'!W983+'Terminal Value'!W983</f>
        <v>0</v>
      </c>
      <c r="X983" s="9" t="n">
        <f aca="false">+Outflows!X983+Fees!X983+'Ongoing Cash Flows'!X983+'Terminal Value'!X983</f>
        <v>0</v>
      </c>
      <c r="Y983" s="9" t="n">
        <f aca="false">+Outflows!Y983+Fees!Y983+'Ongoing Cash Flows'!Y983+'Terminal Value'!Y983</f>
        <v>0</v>
      </c>
      <c r="Z983" s="9" t="n">
        <f aca="false">+Outflows!Z983+Fees!Z983+'Ongoing Cash Flows'!Z983+'Terminal Value'!Z983</f>
        <v>0</v>
      </c>
      <c r="AA983" s="9" t="n">
        <f aca="false">+Outflows!AA983+Fees!AA983+'Ongoing Cash Flows'!AA983+'Terminal Value'!AA983</f>
        <v>0</v>
      </c>
      <c r="AB983" s="9" t="n">
        <f aca="false">+Outflows!AB983+Fees!AB983+'Ongoing Cash Flows'!AB983+'Terminal Value'!AB983</f>
        <v>0</v>
      </c>
      <c r="AC983" s="9" t="n">
        <f aca="false">+Outflows!AC983+Fees!AC983+'Ongoing Cash Flows'!AC983+'Terminal Value'!AC983</f>
        <v>0</v>
      </c>
      <c r="AD983" s="9" t="n">
        <f aca="false">+Outflows!AD983+Fees!AD983+'Ongoing Cash Flows'!AD983+'Terminal Value'!AD983</f>
        <v>0</v>
      </c>
      <c r="AE983" s="9" t="n">
        <f aca="false">+Outflows!AE983+Fees!AE983+'Ongoing Cash Flows'!AE983+'Terminal Value'!AE983</f>
        <v>0</v>
      </c>
      <c r="AF983" s="9" t="n">
        <f aca="false">+Outflows!AF983+Fees!AF983+'Ongoing Cash Flows'!AF983+'Terminal Value'!AF983</f>
        <v>0</v>
      </c>
      <c r="AG983" s="9" t="n">
        <f aca="false">+Outflows!AG983+Fees!AG983+'Ongoing Cash Flows'!AG983+'Terminal Value'!AG983</f>
        <v>0</v>
      </c>
      <c r="AH983" s="9" t="n">
        <f aca="false">+Outflows!AH983+Fees!AH983+'Ongoing Cash Flows'!AH983+'Terminal Value'!AH983</f>
        <v>0</v>
      </c>
      <c r="AI983" s="9" t="n">
        <f aca="false">+Outflows!AI983+Fees!AI983+'Ongoing Cash Flows'!AI983+'Terminal Value'!AI983</f>
        <v>0</v>
      </c>
      <c r="AJ983" s="9" t="n">
        <f aca="false">+Outflows!AJ983+Fees!AJ983+'Ongoing Cash Flows'!AJ983+'Terminal Value'!AJ983</f>
        <v>0</v>
      </c>
      <c r="AK983" s="9"/>
      <c r="AL983" s="1"/>
      <c r="AM983" s="32"/>
      <c r="AN983" s="33" t="n">
        <f aca="false">IF(ISERROR(XIRR(B983:AJ983,IRRDates)),-1,XIRR(B983:AJ983,IRRDates))</f>
        <v>0.0594406088943669</v>
      </c>
      <c r="AO983" s="9" t="n">
        <f aca="false">SUMPRODUCT(B983:AJ983,PVRf)</f>
        <v>0</v>
      </c>
      <c r="AP983" s="9" t="n">
        <f aca="false">MIN(0,AO983-$AO$1004)^2</f>
        <v>0</v>
      </c>
      <c r="AQ983" s="9" t="n">
        <f aca="false">MAX(0,AO983-$AO$1004)^2</f>
        <v>0</v>
      </c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20"/>
      <c r="CM983" s="20"/>
      <c r="CN983" s="20"/>
      <c r="CO983" s="20"/>
      <c r="CP983" s="20"/>
    </row>
    <row r="984" customFormat="false" ht="11.25" hidden="false" customHeight="false" outlineLevel="0" collapsed="false">
      <c r="A984" s="1" t="n">
        <v>982</v>
      </c>
      <c r="B984" s="9" t="n">
        <f aca="false">+Outflows!B984+Fees!B984+'Ongoing Cash Flows'!B984+'Terminal Value'!B984</f>
        <v>-92688.5355302079</v>
      </c>
      <c r="C984" s="9" t="n">
        <f aca="false">+Outflows!C984+Fees!C984+'Ongoing Cash Flows'!C984+'Terminal Value'!C984</f>
        <v>14091.8657329342</v>
      </c>
      <c r="D984" s="9" t="n">
        <f aca="false">+Outflows!D984+Fees!D984+'Ongoing Cash Flows'!D984+'Terminal Value'!D984</f>
        <v>12031.6463868844</v>
      </c>
      <c r="E984" s="9" t="n">
        <f aca="false">+Outflows!E984+Fees!E984+'Ongoing Cash Flows'!E984+'Terminal Value'!E984</f>
        <v>10082.810503236</v>
      </c>
      <c r="F984" s="9" t="n">
        <f aca="false">+Outflows!F984+Fees!F984+'Ongoing Cash Flows'!F984+'Terminal Value'!F984</f>
        <v>9584.74573352466</v>
      </c>
      <c r="G984" s="9" t="n">
        <f aca="false">+Outflows!G984+Fees!G984+'Ongoing Cash Flows'!G984+'Terminal Value'!G984</f>
        <v>9306.37645546364</v>
      </c>
      <c r="H984" s="9" t="n">
        <f aca="false">+Outflows!H984+Fees!H984+'Ongoing Cash Flows'!H984+'Terminal Value'!H984</f>
        <v>8456.61312352434</v>
      </c>
      <c r="I984" s="9" t="n">
        <f aca="false">+Outflows!I984+Fees!I984+'Ongoing Cash Flows'!I984+'Terminal Value'!I984</f>
        <v>8307.54724440155</v>
      </c>
      <c r="J984" s="9" t="n">
        <f aca="false">+Outflows!J984+Fees!J984+'Ongoing Cash Flows'!J984+'Terminal Value'!J984</f>
        <v>8295.11304186657</v>
      </c>
      <c r="K984" s="9" t="n">
        <f aca="false">+Outflows!K984+Fees!K984+'Ongoing Cash Flows'!K984+'Terminal Value'!K984</f>
        <v>8285.90954351694</v>
      </c>
      <c r="L984" s="9" t="n">
        <f aca="false">+Outflows!L984+Fees!L984+'Ongoing Cash Flows'!L984+'Terminal Value'!L984</f>
        <v>8287.18510698616</v>
      </c>
      <c r="M984" s="9" t="n">
        <f aca="false">+Outflows!M984+Fees!M984+'Ongoing Cash Flows'!M984+'Terminal Value'!M984</f>
        <v>8259.13090921412</v>
      </c>
      <c r="N984" s="9" t="n">
        <f aca="false">+Outflows!N984+Fees!N984+'Ongoing Cash Flows'!N984+'Terminal Value'!N984</f>
        <v>8241.53237445425</v>
      </c>
      <c r="O984" s="9" t="n">
        <f aca="false">+Outflows!O984+Fees!O984+'Ongoing Cash Flows'!O984+'Terminal Value'!O984</f>
        <v>7915.36059208225</v>
      </c>
      <c r="P984" s="9" t="n">
        <f aca="false">+Outflows!P984+Fees!P984+'Ongoing Cash Flows'!P984+'Terminal Value'!P984</f>
        <v>7807.54988892843</v>
      </c>
      <c r="Q984" s="9" t="n">
        <f aca="false">+Outflows!Q984+Fees!Q984+'Ongoing Cash Flows'!Q984+'Terminal Value'!Q984</f>
        <v>7778.94554725466</v>
      </c>
      <c r="R984" s="9" t="n">
        <f aca="false">+Outflows!R984+Fees!R984+'Ongoing Cash Flows'!R984+'Terminal Value'!R984</f>
        <v>1063.10042711727</v>
      </c>
      <c r="S984" s="9" t="n">
        <f aca="false">+Outflows!S984+Fees!S984+'Ongoing Cash Flows'!S984+'Terminal Value'!S984</f>
        <v>0</v>
      </c>
      <c r="T984" s="9" t="n">
        <f aca="false">+Outflows!T984+Fees!T984+'Ongoing Cash Flows'!T984+'Terminal Value'!T984</f>
        <v>0</v>
      </c>
      <c r="U984" s="9" t="n">
        <f aca="false">+Outflows!U984+Fees!U984+'Ongoing Cash Flows'!U984+'Terminal Value'!U984</f>
        <v>0</v>
      </c>
      <c r="V984" s="9" t="n">
        <f aca="false">+Outflows!V984+Fees!V984+'Ongoing Cash Flows'!V984+'Terminal Value'!V984</f>
        <v>0</v>
      </c>
      <c r="W984" s="9" t="n">
        <f aca="false">+Outflows!W984+Fees!W984+'Ongoing Cash Flows'!W984+'Terminal Value'!W984</f>
        <v>0</v>
      </c>
      <c r="X984" s="9" t="n">
        <f aca="false">+Outflows!X984+Fees!X984+'Ongoing Cash Flows'!X984+'Terminal Value'!X984</f>
        <v>0</v>
      </c>
      <c r="Y984" s="9" t="n">
        <f aca="false">+Outflows!Y984+Fees!Y984+'Ongoing Cash Flows'!Y984+'Terminal Value'!Y984</f>
        <v>0</v>
      </c>
      <c r="Z984" s="9" t="n">
        <f aca="false">+Outflows!Z984+Fees!Z984+'Ongoing Cash Flows'!Z984+'Terminal Value'!Z984</f>
        <v>0</v>
      </c>
      <c r="AA984" s="9" t="n">
        <f aca="false">+Outflows!AA984+Fees!AA984+'Ongoing Cash Flows'!AA984+'Terminal Value'!AA984</f>
        <v>0</v>
      </c>
      <c r="AB984" s="9" t="n">
        <f aca="false">+Outflows!AB984+Fees!AB984+'Ongoing Cash Flows'!AB984+'Terminal Value'!AB984</f>
        <v>0</v>
      </c>
      <c r="AC984" s="9" t="n">
        <f aca="false">+Outflows!AC984+Fees!AC984+'Ongoing Cash Flows'!AC984+'Terminal Value'!AC984</f>
        <v>0</v>
      </c>
      <c r="AD984" s="9" t="n">
        <f aca="false">+Outflows!AD984+Fees!AD984+'Ongoing Cash Flows'!AD984+'Terminal Value'!AD984</f>
        <v>0</v>
      </c>
      <c r="AE984" s="9" t="n">
        <f aca="false">+Outflows!AE984+Fees!AE984+'Ongoing Cash Flows'!AE984+'Terminal Value'!AE984</f>
        <v>0</v>
      </c>
      <c r="AF984" s="9" t="n">
        <f aca="false">+Outflows!AF984+Fees!AF984+'Ongoing Cash Flows'!AF984+'Terminal Value'!AF984</f>
        <v>0</v>
      </c>
      <c r="AG984" s="9" t="n">
        <f aca="false">+Outflows!AG984+Fees!AG984+'Ongoing Cash Flows'!AG984+'Terminal Value'!AG984</f>
        <v>0</v>
      </c>
      <c r="AH984" s="9" t="n">
        <f aca="false">+Outflows!AH984+Fees!AH984+'Ongoing Cash Flows'!AH984+'Terminal Value'!AH984</f>
        <v>0</v>
      </c>
      <c r="AI984" s="9" t="n">
        <f aca="false">+Outflows!AI984+Fees!AI984+'Ongoing Cash Flows'!AI984+'Terminal Value'!AI984</f>
        <v>0</v>
      </c>
      <c r="AJ984" s="9" t="n">
        <f aca="false">+Outflows!AJ984+Fees!AJ984+'Ongoing Cash Flows'!AJ984+'Terminal Value'!AJ984</f>
        <v>0</v>
      </c>
      <c r="AK984" s="9"/>
      <c r="AL984" s="1"/>
      <c r="AM984" s="32"/>
      <c r="AN984" s="33" t="n">
        <f aca="false">IF(ISERROR(XIRR(B984:AJ984,IRRDates)),-1,XIRR(B984:AJ984,IRRDates))</f>
        <v>0.0596342409863938</v>
      </c>
      <c r="AO984" s="9" t="n">
        <f aca="false">SUMPRODUCT(B984:AJ984,PVRf)</f>
        <v>0</v>
      </c>
      <c r="AP984" s="9" t="n">
        <f aca="false">MIN(0,AO984-$AO$1004)^2</f>
        <v>0</v>
      </c>
      <c r="AQ984" s="9" t="n">
        <f aca="false">MAX(0,AO984-$AO$1004)^2</f>
        <v>0</v>
      </c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20"/>
      <c r="CM984" s="20"/>
      <c r="CN984" s="20"/>
      <c r="CO984" s="20"/>
      <c r="CP984" s="20"/>
    </row>
    <row r="985" customFormat="false" ht="11.25" hidden="false" customHeight="false" outlineLevel="0" collapsed="false">
      <c r="A985" s="1" t="n">
        <v>983</v>
      </c>
      <c r="B985" s="9" t="n">
        <f aca="false">+Outflows!B985+Fees!B985+'Ongoing Cash Flows'!B985+'Terminal Value'!B985</f>
        <v>-91172.9719210942</v>
      </c>
      <c r="C985" s="9" t="n">
        <f aca="false">+Outflows!C985+Fees!C985+'Ongoing Cash Flows'!C985+'Terminal Value'!C985</f>
        <v>14106.9458705217</v>
      </c>
      <c r="D985" s="9" t="n">
        <f aca="false">+Outflows!D985+Fees!D985+'Ongoing Cash Flows'!D985+'Terminal Value'!D985</f>
        <v>12039.9492732389</v>
      </c>
      <c r="E985" s="9" t="n">
        <f aca="false">+Outflows!E985+Fees!E985+'Ongoing Cash Flows'!E985+'Terminal Value'!E985</f>
        <v>10024.6694904501</v>
      </c>
      <c r="F985" s="9" t="n">
        <f aca="false">+Outflows!F985+Fees!F985+'Ongoing Cash Flows'!F985+'Terminal Value'!F985</f>
        <v>9614.51008135829</v>
      </c>
      <c r="G985" s="9" t="n">
        <f aca="false">+Outflows!G985+Fees!G985+'Ongoing Cash Flows'!G985+'Terminal Value'!G985</f>
        <v>9306.95856669488</v>
      </c>
      <c r="H985" s="9" t="n">
        <f aca="false">+Outflows!H985+Fees!H985+'Ongoing Cash Flows'!H985+'Terminal Value'!H985</f>
        <v>8419.90277804912</v>
      </c>
      <c r="I985" s="9" t="n">
        <f aca="false">+Outflows!I985+Fees!I985+'Ongoing Cash Flows'!I985+'Terminal Value'!I985</f>
        <v>8272.78142765937</v>
      </c>
      <c r="J985" s="9" t="n">
        <f aca="false">+Outflows!J985+Fees!J985+'Ongoing Cash Flows'!J985+'Terminal Value'!J985</f>
        <v>8260.34722512438</v>
      </c>
      <c r="K985" s="9" t="n">
        <f aca="false">+Outflows!K985+Fees!K985+'Ongoing Cash Flows'!K985+'Terminal Value'!K985</f>
        <v>8251.08480166164</v>
      </c>
      <c r="L985" s="9" t="n">
        <f aca="false">+Outflows!L985+Fees!L985+'Ongoing Cash Flows'!L985+'Terminal Value'!L985</f>
        <v>8252.41929024397</v>
      </c>
      <c r="M985" s="9" t="n">
        <f aca="false">+Outflows!M985+Fees!M985+'Ongoing Cash Flows'!M985+'Terminal Value'!M985</f>
        <v>8224.30616735881</v>
      </c>
      <c r="N985" s="9" t="n">
        <f aca="false">+Outflows!N985+Fees!N985+'Ongoing Cash Flows'!N985+'Terminal Value'!N985</f>
        <v>8206.76655771207</v>
      </c>
      <c r="O985" s="9" t="n">
        <f aca="false">+Outflows!O985+Fees!O985+'Ongoing Cash Flows'!O985+'Terminal Value'!O985</f>
        <v>7880.53585022695</v>
      </c>
      <c r="P985" s="9" t="n">
        <f aca="false">+Outflows!P985+Fees!P985+'Ongoing Cash Flows'!P985+'Terminal Value'!P985</f>
        <v>7772.78407218625</v>
      </c>
      <c r="Q985" s="9" t="n">
        <f aca="false">+Outflows!Q985+Fees!Q985+'Ongoing Cash Flows'!Q985+'Terminal Value'!Q985</f>
        <v>7744.12080539935</v>
      </c>
      <c r="R985" s="9" t="n">
        <f aca="false">+Outflows!R985+Fees!R985+'Ongoing Cash Flows'!R985+'Terminal Value'!R985</f>
        <v>1045.71751874618</v>
      </c>
      <c r="S985" s="9" t="n">
        <f aca="false">+Outflows!S985+Fees!S985+'Ongoing Cash Flows'!S985+'Terminal Value'!S985</f>
        <v>0</v>
      </c>
      <c r="T985" s="9" t="n">
        <f aca="false">+Outflows!T985+Fees!T985+'Ongoing Cash Flows'!T985+'Terminal Value'!T985</f>
        <v>0</v>
      </c>
      <c r="U985" s="9" t="n">
        <f aca="false">+Outflows!U985+Fees!U985+'Ongoing Cash Flows'!U985+'Terminal Value'!U985</f>
        <v>0</v>
      </c>
      <c r="V985" s="9" t="n">
        <f aca="false">+Outflows!V985+Fees!V985+'Ongoing Cash Flows'!V985+'Terminal Value'!V985</f>
        <v>0</v>
      </c>
      <c r="W985" s="9" t="n">
        <f aca="false">+Outflows!W985+Fees!W985+'Ongoing Cash Flows'!W985+'Terminal Value'!W985</f>
        <v>0</v>
      </c>
      <c r="X985" s="9" t="n">
        <f aca="false">+Outflows!X985+Fees!X985+'Ongoing Cash Flows'!X985+'Terminal Value'!X985</f>
        <v>0</v>
      </c>
      <c r="Y985" s="9" t="n">
        <f aca="false">+Outflows!Y985+Fees!Y985+'Ongoing Cash Flows'!Y985+'Terminal Value'!Y985</f>
        <v>0</v>
      </c>
      <c r="Z985" s="9" t="n">
        <f aca="false">+Outflows!Z985+Fees!Z985+'Ongoing Cash Flows'!Z985+'Terminal Value'!Z985</f>
        <v>0</v>
      </c>
      <c r="AA985" s="9" t="n">
        <f aca="false">+Outflows!AA985+Fees!AA985+'Ongoing Cash Flows'!AA985+'Terminal Value'!AA985</f>
        <v>0</v>
      </c>
      <c r="AB985" s="9" t="n">
        <f aca="false">+Outflows!AB985+Fees!AB985+'Ongoing Cash Flows'!AB985+'Terminal Value'!AB985</f>
        <v>0</v>
      </c>
      <c r="AC985" s="9" t="n">
        <f aca="false">+Outflows!AC985+Fees!AC985+'Ongoing Cash Flows'!AC985+'Terminal Value'!AC985</f>
        <v>0</v>
      </c>
      <c r="AD985" s="9" t="n">
        <f aca="false">+Outflows!AD985+Fees!AD985+'Ongoing Cash Flows'!AD985+'Terminal Value'!AD985</f>
        <v>0</v>
      </c>
      <c r="AE985" s="9" t="n">
        <f aca="false">+Outflows!AE985+Fees!AE985+'Ongoing Cash Flows'!AE985+'Terminal Value'!AE985</f>
        <v>0</v>
      </c>
      <c r="AF985" s="9" t="n">
        <f aca="false">+Outflows!AF985+Fees!AF985+'Ongoing Cash Flows'!AF985+'Terminal Value'!AF985</f>
        <v>0</v>
      </c>
      <c r="AG985" s="9" t="n">
        <f aca="false">+Outflows!AG985+Fees!AG985+'Ongoing Cash Flows'!AG985+'Terminal Value'!AG985</f>
        <v>0</v>
      </c>
      <c r="AH985" s="9" t="n">
        <f aca="false">+Outflows!AH985+Fees!AH985+'Ongoing Cash Flows'!AH985+'Terminal Value'!AH985</f>
        <v>0</v>
      </c>
      <c r="AI985" s="9" t="n">
        <f aca="false">+Outflows!AI985+Fees!AI985+'Ongoing Cash Flows'!AI985+'Terminal Value'!AI985</f>
        <v>0</v>
      </c>
      <c r="AJ985" s="9" t="n">
        <f aca="false">+Outflows!AJ985+Fees!AJ985+'Ongoing Cash Flows'!AJ985+'Terminal Value'!AJ985</f>
        <v>0</v>
      </c>
      <c r="AK985" s="9"/>
      <c r="AL985" s="1"/>
      <c r="AM985" s="32"/>
      <c r="AN985" s="33" t="n">
        <f aca="false">IF(ISERROR(XIRR(B985:AJ985,IRRDates)),-1,XIRR(B985:AJ985,IRRDates))</f>
        <v>0.0620567296334022</v>
      </c>
      <c r="AO985" s="9" t="n">
        <f aca="false">SUMPRODUCT(B985:AJ985,PVRf)</f>
        <v>0</v>
      </c>
      <c r="AP985" s="9" t="n">
        <f aca="false">MIN(0,AO985-$AO$1004)^2</f>
        <v>0</v>
      </c>
      <c r="AQ985" s="9" t="n">
        <f aca="false">MAX(0,AO985-$AO$1004)^2</f>
        <v>0</v>
      </c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20"/>
      <c r="CM985" s="20"/>
      <c r="CN985" s="20"/>
      <c r="CO985" s="20"/>
      <c r="CP985" s="20"/>
    </row>
    <row r="986" customFormat="false" ht="11.25" hidden="false" customHeight="false" outlineLevel="0" collapsed="false">
      <c r="A986" s="1" t="n">
        <v>984</v>
      </c>
      <c r="B986" s="9" t="n">
        <f aca="false">+Outflows!B986+Fees!B986+'Ongoing Cash Flows'!B986+'Terminal Value'!B986</f>
        <v>-88287.7869411874</v>
      </c>
      <c r="C986" s="9" t="n">
        <f aca="false">+Outflows!C986+Fees!C986+'Ongoing Cash Flows'!C986+'Terminal Value'!C986</f>
        <v>14096.6354699558</v>
      </c>
      <c r="D986" s="9" t="n">
        <f aca="false">+Outflows!D986+Fees!D986+'Ongoing Cash Flows'!D986+'Terminal Value'!D986</f>
        <v>11924.5240196031</v>
      </c>
      <c r="E986" s="9" t="n">
        <f aca="false">+Outflows!E986+Fees!E986+'Ongoing Cash Flows'!E986+'Terminal Value'!E986</f>
        <v>9917.02274007416</v>
      </c>
      <c r="F986" s="9" t="n">
        <f aca="false">+Outflows!F986+Fees!F986+'Ongoing Cash Flows'!F986+'Terminal Value'!F986</f>
        <v>9591.81231308258</v>
      </c>
      <c r="G986" s="9" t="n">
        <f aca="false">+Outflows!G986+Fees!G986+'Ongoing Cash Flows'!G986+'Terminal Value'!G986</f>
        <v>9293.25185767625</v>
      </c>
      <c r="H986" s="9" t="n">
        <f aca="false">+Outflows!H986+Fees!H986+'Ongoing Cash Flows'!H986+'Terminal Value'!H986</f>
        <v>8350.01713502142</v>
      </c>
      <c r="I986" s="9" t="n">
        <f aca="false">+Outflows!I986+Fees!I986+'Ongoing Cash Flows'!I986+'Terminal Value'!I986</f>
        <v>8206.59759236829</v>
      </c>
      <c r="J986" s="9" t="n">
        <f aca="false">+Outflows!J986+Fees!J986+'Ongoing Cash Flows'!J986+'Terminal Value'!J986</f>
        <v>8194.1633898333</v>
      </c>
      <c r="K986" s="9" t="n">
        <f aca="false">+Outflows!K986+Fees!K986+'Ongoing Cash Flows'!K986+'Terminal Value'!K986</f>
        <v>8184.78879037854</v>
      </c>
      <c r="L986" s="9" t="n">
        <f aca="false">+Outflows!L986+Fees!L986+'Ongoing Cash Flows'!L986+'Terminal Value'!L986</f>
        <v>8186.23545495289</v>
      </c>
      <c r="M986" s="9" t="n">
        <f aca="false">+Outflows!M986+Fees!M986+'Ongoing Cash Flows'!M986+'Terminal Value'!M986</f>
        <v>8158.01015607572</v>
      </c>
      <c r="N986" s="9" t="n">
        <f aca="false">+Outflows!N986+Fees!N986+'Ongoing Cash Flows'!N986+'Terminal Value'!N986</f>
        <v>8140.58272242099</v>
      </c>
      <c r="O986" s="9" t="n">
        <f aca="false">+Outflows!O986+Fees!O986+'Ongoing Cash Flows'!O986+'Terminal Value'!O986</f>
        <v>7814.23983894385</v>
      </c>
      <c r="P986" s="9" t="n">
        <f aca="false">+Outflows!P986+Fees!P986+'Ongoing Cash Flows'!P986+'Terminal Value'!P986</f>
        <v>7706.60023689517</v>
      </c>
      <c r="Q986" s="9" t="n">
        <f aca="false">+Outflows!Q986+Fees!Q986+'Ongoing Cash Flows'!Q986+'Terminal Value'!Q986</f>
        <v>7677.82479411626</v>
      </c>
      <c r="R986" s="9" t="n">
        <f aca="false">+Outflows!R986+Fees!R986+'Ongoing Cash Flows'!R986+'Terminal Value'!R986</f>
        <v>1012.62560110064</v>
      </c>
      <c r="S986" s="9" t="n">
        <f aca="false">+Outflows!S986+Fees!S986+'Ongoing Cash Flows'!S986+'Terminal Value'!S986</f>
        <v>0</v>
      </c>
      <c r="T986" s="9" t="n">
        <f aca="false">+Outflows!T986+Fees!T986+'Ongoing Cash Flows'!T986+'Terminal Value'!T986</f>
        <v>0</v>
      </c>
      <c r="U986" s="9" t="n">
        <f aca="false">+Outflows!U986+Fees!U986+'Ongoing Cash Flows'!U986+'Terminal Value'!U986</f>
        <v>0</v>
      </c>
      <c r="V986" s="9" t="n">
        <f aca="false">+Outflows!V986+Fees!V986+'Ongoing Cash Flows'!V986+'Terminal Value'!V986</f>
        <v>0</v>
      </c>
      <c r="W986" s="9" t="n">
        <f aca="false">+Outflows!W986+Fees!W986+'Ongoing Cash Flows'!W986+'Terminal Value'!W986</f>
        <v>0</v>
      </c>
      <c r="X986" s="9" t="n">
        <f aca="false">+Outflows!X986+Fees!X986+'Ongoing Cash Flows'!X986+'Terminal Value'!X986</f>
        <v>0</v>
      </c>
      <c r="Y986" s="9" t="n">
        <f aca="false">+Outflows!Y986+Fees!Y986+'Ongoing Cash Flows'!Y986+'Terminal Value'!Y986</f>
        <v>0</v>
      </c>
      <c r="Z986" s="9" t="n">
        <f aca="false">+Outflows!Z986+Fees!Z986+'Ongoing Cash Flows'!Z986+'Terminal Value'!Z986</f>
        <v>0</v>
      </c>
      <c r="AA986" s="9" t="n">
        <f aca="false">+Outflows!AA986+Fees!AA986+'Ongoing Cash Flows'!AA986+'Terminal Value'!AA986</f>
        <v>0</v>
      </c>
      <c r="AB986" s="9" t="n">
        <f aca="false">+Outflows!AB986+Fees!AB986+'Ongoing Cash Flows'!AB986+'Terminal Value'!AB986</f>
        <v>0</v>
      </c>
      <c r="AC986" s="9" t="n">
        <f aca="false">+Outflows!AC986+Fees!AC986+'Ongoing Cash Flows'!AC986+'Terminal Value'!AC986</f>
        <v>0</v>
      </c>
      <c r="AD986" s="9" t="n">
        <f aca="false">+Outflows!AD986+Fees!AD986+'Ongoing Cash Flows'!AD986+'Terminal Value'!AD986</f>
        <v>0</v>
      </c>
      <c r="AE986" s="9" t="n">
        <f aca="false">+Outflows!AE986+Fees!AE986+'Ongoing Cash Flows'!AE986+'Terminal Value'!AE986</f>
        <v>0</v>
      </c>
      <c r="AF986" s="9" t="n">
        <f aca="false">+Outflows!AF986+Fees!AF986+'Ongoing Cash Flows'!AF986+'Terminal Value'!AF986</f>
        <v>0</v>
      </c>
      <c r="AG986" s="9" t="n">
        <f aca="false">+Outflows!AG986+Fees!AG986+'Ongoing Cash Flows'!AG986+'Terminal Value'!AG986</f>
        <v>0</v>
      </c>
      <c r="AH986" s="9" t="n">
        <f aca="false">+Outflows!AH986+Fees!AH986+'Ongoing Cash Flows'!AH986+'Terminal Value'!AH986</f>
        <v>0</v>
      </c>
      <c r="AI986" s="9" t="n">
        <f aca="false">+Outflows!AI986+Fees!AI986+'Ongoing Cash Flows'!AI986+'Terminal Value'!AI986</f>
        <v>0</v>
      </c>
      <c r="AJ986" s="9" t="n">
        <f aca="false">+Outflows!AJ986+Fees!AJ986+'Ongoing Cash Flows'!AJ986+'Terminal Value'!AJ986</f>
        <v>0</v>
      </c>
      <c r="AK986" s="9"/>
      <c r="AL986" s="1"/>
      <c r="AM986" s="32"/>
      <c r="AN986" s="33" t="n">
        <f aca="false">IF(ISERROR(XIRR(B986:AJ986,IRRDates)),-1,XIRR(B986:AJ986,IRRDates))</f>
        <v>0.0664451891114496</v>
      </c>
      <c r="AO986" s="9" t="n">
        <f aca="false">SUMPRODUCT(B986:AJ986,PVRf)</f>
        <v>0</v>
      </c>
      <c r="AP986" s="9" t="n">
        <f aca="false">MIN(0,AO986-$AO$1004)^2</f>
        <v>0</v>
      </c>
      <c r="AQ986" s="9" t="n">
        <f aca="false">MAX(0,AO986-$AO$1004)^2</f>
        <v>0</v>
      </c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20"/>
      <c r="CM986" s="20"/>
      <c r="CN986" s="20"/>
      <c r="CO986" s="20"/>
      <c r="CP986" s="20"/>
    </row>
    <row r="987" customFormat="false" ht="11.25" hidden="false" customHeight="false" outlineLevel="0" collapsed="false">
      <c r="A987" s="1" t="n">
        <v>985</v>
      </c>
      <c r="B987" s="9" t="n">
        <f aca="false">+Outflows!B987+Fees!B987+'Ongoing Cash Flows'!B987+'Terminal Value'!B987</f>
        <v>-88833.9428506857</v>
      </c>
      <c r="C987" s="9" t="n">
        <f aca="false">+Outflows!C987+Fees!C987+'Ongoing Cash Flows'!C987+'Terminal Value'!C987</f>
        <v>14020.8625373829</v>
      </c>
      <c r="D987" s="9" t="n">
        <f aca="false">+Outflows!D987+Fees!D987+'Ongoing Cash Flows'!D987+'Terminal Value'!D987</f>
        <v>11969.5226932315</v>
      </c>
      <c r="E987" s="9" t="n">
        <f aca="false">+Outflows!E987+Fees!E987+'Ongoing Cash Flows'!E987+'Terminal Value'!E987</f>
        <v>9999.87404397825</v>
      </c>
      <c r="F987" s="9" t="n">
        <f aca="false">+Outflows!F987+Fees!F987+'Ongoing Cash Flows'!F987+'Terminal Value'!F987</f>
        <v>9553.71269120333</v>
      </c>
      <c r="G987" s="9" t="n">
        <f aca="false">+Outflows!G987+Fees!G987+'Ongoing Cash Flows'!G987+'Terminal Value'!G987</f>
        <v>9281.7873889356</v>
      </c>
      <c r="H987" s="9" t="n">
        <f aca="false">+Outflows!H987+Fees!H987+'Ongoing Cash Flows'!H987+'Terminal Value'!H987</f>
        <v>8363.24625453871</v>
      </c>
      <c r="I987" s="9" t="n">
        <f aca="false">+Outflows!I987+Fees!I987+'Ongoing Cash Flows'!I987+'Terminal Value'!I987</f>
        <v>8219.12597200746</v>
      </c>
      <c r="J987" s="9" t="n">
        <f aca="false">+Outflows!J987+Fees!J987+'Ongoing Cash Flows'!J987+'Terminal Value'!J987</f>
        <v>8206.69176947247</v>
      </c>
      <c r="K987" s="9" t="n">
        <f aca="false">+Outflows!K987+Fees!K987+'Ongoing Cash Flows'!K987+'Terminal Value'!K987</f>
        <v>8197.33840455946</v>
      </c>
      <c r="L987" s="9" t="n">
        <f aca="false">+Outflows!L987+Fees!L987+'Ongoing Cash Flows'!L987+'Terminal Value'!L987</f>
        <v>8198.76383459206</v>
      </c>
      <c r="M987" s="9" t="n">
        <f aca="false">+Outflows!M987+Fees!M987+'Ongoing Cash Flows'!M987+'Terminal Value'!M987</f>
        <v>8170.55977025664</v>
      </c>
      <c r="N987" s="9" t="n">
        <f aca="false">+Outflows!N987+Fees!N987+'Ongoing Cash Flows'!N987+'Terminal Value'!N987</f>
        <v>8153.11110206015</v>
      </c>
      <c r="O987" s="9" t="n">
        <f aca="false">+Outflows!O987+Fees!O987+'Ongoing Cash Flows'!O987+'Terminal Value'!O987</f>
        <v>7826.78945312478</v>
      </c>
      <c r="P987" s="9" t="n">
        <f aca="false">+Outflows!P987+Fees!P987+'Ongoing Cash Flows'!P987+'Terminal Value'!P987</f>
        <v>7719.12861653433</v>
      </c>
      <c r="Q987" s="9" t="n">
        <f aca="false">+Outflows!Q987+Fees!Q987+'Ongoing Cash Flows'!Q987+'Terminal Value'!Q987</f>
        <v>7690.37440829718</v>
      </c>
      <c r="R987" s="9" t="n">
        <f aca="false">+Outflows!R987+Fees!R987+'Ongoing Cash Flows'!R987+'Terminal Value'!R987</f>
        <v>1018.88979092022</v>
      </c>
      <c r="S987" s="9" t="n">
        <f aca="false">+Outflows!S987+Fees!S987+'Ongoing Cash Flows'!S987+'Terminal Value'!S987</f>
        <v>0</v>
      </c>
      <c r="T987" s="9" t="n">
        <f aca="false">+Outflows!T987+Fees!T987+'Ongoing Cash Flows'!T987+'Terminal Value'!T987</f>
        <v>0</v>
      </c>
      <c r="U987" s="9" t="n">
        <f aca="false">+Outflows!U987+Fees!U987+'Ongoing Cash Flows'!U987+'Terminal Value'!U987</f>
        <v>0</v>
      </c>
      <c r="V987" s="9" t="n">
        <f aca="false">+Outflows!V987+Fees!V987+'Ongoing Cash Flows'!V987+'Terminal Value'!V987</f>
        <v>0</v>
      </c>
      <c r="W987" s="9" t="n">
        <f aca="false">+Outflows!W987+Fees!W987+'Ongoing Cash Flows'!W987+'Terminal Value'!W987</f>
        <v>0</v>
      </c>
      <c r="X987" s="9" t="n">
        <f aca="false">+Outflows!X987+Fees!X987+'Ongoing Cash Flows'!X987+'Terminal Value'!X987</f>
        <v>0</v>
      </c>
      <c r="Y987" s="9" t="n">
        <f aca="false">+Outflows!Y987+Fees!Y987+'Ongoing Cash Flows'!Y987+'Terminal Value'!Y987</f>
        <v>0</v>
      </c>
      <c r="Z987" s="9" t="n">
        <f aca="false">+Outflows!Z987+Fees!Z987+'Ongoing Cash Flows'!Z987+'Terminal Value'!Z987</f>
        <v>0</v>
      </c>
      <c r="AA987" s="9" t="n">
        <f aca="false">+Outflows!AA987+Fees!AA987+'Ongoing Cash Flows'!AA987+'Terminal Value'!AA987</f>
        <v>0</v>
      </c>
      <c r="AB987" s="9" t="n">
        <f aca="false">+Outflows!AB987+Fees!AB987+'Ongoing Cash Flows'!AB987+'Terminal Value'!AB987</f>
        <v>0</v>
      </c>
      <c r="AC987" s="9" t="n">
        <f aca="false">+Outflows!AC987+Fees!AC987+'Ongoing Cash Flows'!AC987+'Terminal Value'!AC987</f>
        <v>0</v>
      </c>
      <c r="AD987" s="9" t="n">
        <f aca="false">+Outflows!AD987+Fees!AD987+'Ongoing Cash Flows'!AD987+'Terminal Value'!AD987</f>
        <v>0</v>
      </c>
      <c r="AE987" s="9" t="n">
        <f aca="false">+Outflows!AE987+Fees!AE987+'Ongoing Cash Flows'!AE987+'Terminal Value'!AE987</f>
        <v>0</v>
      </c>
      <c r="AF987" s="9" t="n">
        <f aca="false">+Outflows!AF987+Fees!AF987+'Ongoing Cash Flows'!AF987+'Terminal Value'!AF987</f>
        <v>0</v>
      </c>
      <c r="AG987" s="9" t="n">
        <f aca="false">+Outflows!AG987+Fees!AG987+'Ongoing Cash Flows'!AG987+'Terminal Value'!AG987</f>
        <v>0</v>
      </c>
      <c r="AH987" s="9" t="n">
        <f aca="false">+Outflows!AH987+Fees!AH987+'Ongoing Cash Flows'!AH987+'Terminal Value'!AH987</f>
        <v>0</v>
      </c>
      <c r="AI987" s="9" t="n">
        <f aca="false">+Outflows!AI987+Fees!AI987+'Ongoing Cash Flows'!AI987+'Terminal Value'!AI987</f>
        <v>0</v>
      </c>
      <c r="AJ987" s="9" t="n">
        <f aca="false">+Outflows!AJ987+Fees!AJ987+'Ongoing Cash Flows'!AJ987+'Terminal Value'!AJ987</f>
        <v>0</v>
      </c>
      <c r="AK987" s="9"/>
      <c r="AL987" s="1"/>
      <c r="AM987" s="33"/>
      <c r="AN987" s="33" t="n">
        <f aca="false">IF(ISERROR(XIRR(B987:AJ987,IRRDates)),-1,XIRR(B987:AJ987,IRRDates))</f>
        <v>0.0655093383180479</v>
      </c>
      <c r="AO987" s="9" t="n">
        <f aca="false">SUMPRODUCT(B987:AJ987,PVRf)</f>
        <v>0</v>
      </c>
      <c r="AP987" s="9" t="n">
        <f aca="false">MIN(0,AO987-$AO$1004)^2</f>
        <v>0</v>
      </c>
      <c r="AQ987" s="9" t="n">
        <f aca="false">MAX(0,AO987-$AO$1004)^2</f>
        <v>0</v>
      </c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20"/>
      <c r="CM987" s="20"/>
      <c r="CN987" s="20"/>
      <c r="CO987" s="20"/>
      <c r="CP987" s="20"/>
    </row>
    <row r="988" customFormat="false" ht="11.25" hidden="false" customHeight="false" outlineLevel="0" collapsed="false">
      <c r="A988" s="1" t="n">
        <v>986</v>
      </c>
      <c r="B988" s="9" t="n">
        <f aca="false">+Outflows!B988+Fees!B988+'Ongoing Cash Flows'!B988+'Terminal Value'!B988</f>
        <v>-95963.9253325686</v>
      </c>
      <c r="C988" s="9" t="n">
        <f aca="false">+Outflows!C988+Fees!C988+'Ongoing Cash Flows'!C988+'Terminal Value'!C988</f>
        <v>14264.7585043027</v>
      </c>
      <c r="D988" s="9" t="n">
        <f aca="false">+Outflows!D988+Fees!D988+'Ongoing Cash Flows'!D988+'Terminal Value'!D988</f>
        <v>12282.4693500575</v>
      </c>
      <c r="E988" s="9" t="n">
        <f aca="false">+Outflows!E988+Fees!E988+'Ongoing Cash Flows'!E988+'Terminal Value'!E988</f>
        <v>10248.3562755487</v>
      </c>
      <c r="F988" s="9" t="n">
        <f aca="false">+Outflows!F988+Fees!F988+'Ongoing Cash Flows'!F988+'Terminal Value'!F988</f>
        <v>9847.9525699046</v>
      </c>
      <c r="G988" s="9" t="n">
        <f aca="false">+Outflows!G988+Fees!G988+'Ongoing Cash Flows'!G988+'Terminal Value'!G988</f>
        <v>9637.19485634704</v>
      </c>
      <c r="H988" s="9" t="n">
        <f aca="false">+Outflows!H988+Fees!H988+'Ongoing Cash Flows'!H988+'Terminal Value'!H988</f>
        <v>8535.95040141067</v>
      </c>
      <c r="I988" s="9" t="n">
        <f aca="false">+Outflows!I988+Fees!I988+'Ongoing Cash Flows'!I988+'Terminal Value'!I988</f>
        <v>8382.68206615587</v>
      </c>
      <c r="J988" s="9" t="n">
        <f aca="false">+Outflows!J988+Fees!J988+'Ongoing Cash Flows'!J988+'Terminal Value'!J988</f>
        <v>8370.24786362088</v>
      </c>
      <c r="K988" s="9" t="n">
        <f aca="false">+Outflows!K988+Fees!K988+'Ongoing Cash Flows'!K988+'Terminal Value'!K988</f>
        <v>8361.17171242677</v>
      </c>
      <c r="L988" s="9" t="n">
        <f aca="false">+Outflows!L988+Fees!L988+'Ongoing Cash Flows'!L988+'Terminal Value'!L988</f>
        <v>8362.31992874047</v>
      </c>
      <c r="M988" s="9" t="n">
        <f aca="false">+Outflows!M988+Fees!M988+'Ongoing Cash Flows'!M988+'Terminal Value'!M988</f>
        <v>8334.39307812394</v>
      </c>
      <c r="N988" s="9" t="n">
        <f aca="false">+Outflows!N988+Fees!N988+'Ongoing Cash Flows'!N988+'Terminal Value'!N988</f>
        <v>8316.66719620856</v>
      </c>
      <c r="O988" s="9" t="n">
        <f aca="false">+Outflows!O988+Fees!O988+'Ongoing Cash Flows'!O988+'Terminal Value'!O988</f>
        <v>7990.62276099208</v>
      </c>
      <c r="P988" s="9" t="n">
        <f aca="false">+Outflows!P988+Fees!P988+'Ongoing Cash Flows'!P988+'Terminal Value'!P988</f>
        <v>7882.68471068274</v>
      </c>
      <c r="Q988" s="9" t="n">
        <f aca="false">+Outflows!Q988+Fees!Q988+'Ongoing Cash Flows'!Q988+'Terminal Value'!Q988</f>
        <v>7854.20771616449</v>
      </c>
      <c r="R988" s="9" t="n">
        <f aca="false">+Outflows!R988+Fees!R988+'Ongoing Cash Flows'!R988+'Terminal Value'!R988</f>
        <v>1100.66783799443</v>
      </c>
      <c r="S988" s="9" t="n">
        <f aca="false">+Outflows!S988+Fees!S988+'Ongoing Cash Flows'!S988+'Terminal Value'!S988</f>
        <v>0</v>
      </c>
      <c r="T988" s="9" t="n">
        <f aca="false">+Outflows!T988+Fees!T988+'Ongoing Cash Flows'!T988+'Terminal Value'!T988</f>
        <v>0</v>
      </c>
      <c r="U988" s="9" t="n">
        <f aca="false">+Outflows!U988+Fees!U988+'Ongoing Cash Flows'!U988+'Terminal Value'!U988</f>
        <v>0</v>
      </c>
      <c r="V988" s="9" t="n">
        <f aca="false">+Outflows!V988+Fees!V988+'Ongoing Cash Flows'!V988+'Terminal Value'!V988</f>
        <v>0</v>
      </c>
      <c r="W988" s="9" t="n">
        <f aca="false">+Outflows!W988+Fees!W988+'Ongoing Cash Flows'!W988+'Terminal Value'!W988</f>
        <v>0</v>
      </c>
      <c r="X988" s="9" t="n">
        <f aca="false">+Outflows!X988+Fees!X988+'Ongoing Cash Flows'!X988+'Terminal Value'!X988</f>
        <v>0</v>
      </c>
      <c r="Y988" s="9" t="n">
        <f aca="false">+Outflows!Y988+Fees!Y988+'Ongoing Cash Flows'!Y988+'Terminal Value'!Y988</f>
        <v>0</v>
      </c>
      <c r="Z988" s="9" t="n">
        <f aca="false">+Outflows!Z988+Fees!Z988+'Ongoing Cash Flows'!Z988+'Terminal Value'!Z988</f>
        <v>0</v>
      </c>
      <c r="AA988" s="9" t="n">
        <f aca="false">+Outflows!AA988+Fees!AA988+'Ongoing Cash Flows'!AA988+'Terminal Value'!AA988</f>
        <v>0</v>
      </c>
      <c r="AB988" s="9" t="n">
        <f aca="false">+Outflows!AB988+Fees!AB988+'Ongoing Cash Flows'!AB988+'Terminal Value'!AB988</f>
        <v>0</v>
      </c>
      <c r="AC988" s="9" t="n">
        <f aca="false">+Outflows!AC988+Fees!AC988+'Ongoing Cash Flows'!AC988+'Terminal Value'!AC988</f>
        <v>0</v>
      </c>
      <c r="AD988" s="9" t="n">
        <f aca="false">+Outflows!AD988+Fees!AD988+'Ongoing Cash Flows'!AD988+'Terminal Value'!AD988</f>
        <v>0</v>
      </c>
      <c r="AE988" s="9" t="n">
        <f aca="false">+Outflows!AE988+Fees!AE988+'Ongoing Cash Flows'!AE988+'Terminal Value'!AE988</f>
        <v>0</v>
      </c>
      <c r="AF988" s="9" t="n">
        <f aca="false">+Outflows!AF988+Fees!AF988+'Ongoing Cash Flows'!AF988+'Terminal Value'!AF988</f>
        <v>0</v>
      </c>
      <c r="AG988" s="9" t="n">
        <f aca="false">+Outflows!AG988+Fees!AG988+'Ongoing Cash Flows'!AG988+'Terminal Value'!AG988</f>
        <v>0</v>
      </c>
      <c r="AH988" s="9" t="n">
        <f aca="false">+Outflows!AH988+Fees!AH988+'Ongoing Cash Flows'!AH988+'Terminal Value'!AH988</f>
        <v>0</v>
      </c>
      <c r="AI988" s="9" t="n">
        <f aca="false">+Outflows!AI988+Fees!AI988+'Ongoing Cash Flows'!AI988+'Terminal Value'!AI988</f>
        <v>0</v>
      </c>
      <c r="AJ988" s="9" t="n">
        <f aca="false">+Outflows!AJ988+Fees!AJ988+'Ongoing Cash Flows'!AJ988+'Terminal Value'!AJ988</f>
        <v>0</v>
      </c>
      <c r="AK988" s="9"/>
      <c r="AL988" s="1"/>
      <c r="AM988" s="32"/>
      <c r="AN988" s="33" t="n">
        <f aca="false">IF(ISERROR(XIRR(B988:AJ988,IRRDates)),-1,XIRR(B988:AJ988,IRRDates))</f>
        <v>0.0563467466746985</v>
      </c>
      <c r="AO988" s="9" t="n">
        <f aca="false">SUMPRODUCT(B988:AJ988,PVRf)</f>
        <v>0</v>
      </c>
      <c r="AP988" s="9" t="n">
        <f aca="false">MIN(0,AO988-$AO$1004)^2</f>
        <v>0</v>
      </c>
      <c r="AQ988" s="9" t="n">
        <f aca="false">MAX(0,AO988-$AO$1004)^2</f>
        <v>0</v>
      </c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20"/>
      <c r="CM988" s="20"/>
      <c r="CN988" s="20"/>
      <c r="CO988" s="20"/>
      <c r="CP988" s="20"/>
    </row>
    <row r="989" customFormat="false" ht="11.25" hidden="false" customHeight="false" outlineLevel="0" collapsed="false">
      <c r="A989" s="1" t="n">
        <v>987</v>
      </c>
      <c r="B989" s="9" t="n">
        <f aca="false">+Outflows!B989+Fees!B989+'Ongoing Cash Flows'!B989+'Terminal Value'!B989</f>
        <v>-101326.891931215</v>
      </c>
      <c r="C989" s="9" t="n">
        <f aca="false">+Outflows!C989+Fees!C989+'Ongoing Cash Flows'!C989+'Terminal Value'!C989</f>
        <v>14341.5904760483</v>
      </c>
      <c r="D989" s="9" t="n">
        <f aca="false">+Outflows!D989+Fees!D989+'Ongoing Cash Flows'!D989+'Terminal Value'!D989</f>
        <v>12351.4065193272</v>
      </c>
      <c r="E989" s="9" t="n">
        <f aca="false">+Outflows!E989+Fees!E989+'Ongoing Cash Flows'!E989+'Terminal Value'!E989</f>
        <v>10406.1972691159</v>
      </c>
      <c r="F989" s="9" t="n">
        <f aca="false">+Outflows!F989+Fees!F989+'Ongoing Cash Flows'!F989+'Terminal Value'!F989</f>
        <v>9872.42616390589</v>
      </c>
      <c r="G989" s="9" t="n">
        <f aca="false">+Outflows!G989+Fees!G989+'Ongoing Cash Flows'!G989+'Terminal Value'!G989</f>
        <v>9578.13102784401</v>
      </c>
      <c r="H989" s="9" t="n">
        <f aca="false">+Outflows!H989+Fees!H989+'Ongoing Cash Flows'!H989+'Terminal Value'!H989</f>
        <v>8665.85346547506</v>
      </c>
      <c r="I989" s="9" t="n">
        <f aca="false">+Outflows!I989+Fees!I989+'Ongoing Cash Flows'!I989+'Terminal Value'!I989</f>
        <v>8505.70422955553</v>
      </c>
      <c r="J989" s="9" t="n">
        <f aca="false">+Outflows!J989+Fees!J989+'Ongoing Cash Flows'!J989+'Terminal Value'!J989</f>
        <v>8493.27002702054</v>
      </c>
      <c r="K989" s="9" t="n">
        <f aca="false">+Outflows!K989+Fees!K989+'Ongoing Cash Flows'!K989+'Terminal Value'!K989</f>
        <v>8484.40238796779</v>
      </c>
      <c r="L989" s="9" t="n">
        <f aca="false">+Outflows!L989+Fees!L989+'Ongoing Cash Flows'!L989+'Terminal Value'!L989</f>
        <v>8485.34209214013</v>
      </c>
      <c r="M989" s="9" t="n">
        <f aca="false">+Outflows!M989+Fees!M989+'Ongoing Cash Flows'!M989+'Terminal Value'!M989</f>
        <v>8457.62375366496</v>
      </c>
      <c r="N989" s="9" t="n">
        <f aca="false">+Outflows!N989+Fees!N989+'Ongoing Cash Flows'!N989+'Terminal Value'!N989</f>
        <v>8439.68935960823</v>
      </c>
      <c r="O989" s="9" t="n">
        <f aca="false">+Outflows!O989+Fees!O989+'Ongoing Cash Flows'!O989+'Terminal Value'!O989</f>
        <v>8113.8534365331</v>
      </c>
      <c r="P989" s="9" t="n">
        <f aca="false">+Outflows!P989+Fees!P989+'Ongoing Cash Flows'!P989+'Terminal Value'!P989</f>
        <v>8005.7068740824</v>
      </c>
      <c r="Q989" s="9" t="n">
        <f aca="false">+Outflows!Q989+Fees!Q989+'Ongoing Cash Flows'!Q989+'Terminal Value'!Q989</f>
        <v>7977.43839170551</v>
      </c>
      <c r="R989" s="9" t="n">
        <f aca="false">+Outflows!R989+Fees!R989+'Ongoing Cash Flows'!R989+'Terminal Value'!R989</f>
        <v>1162.17891969426</v>
      </c>
      <c r="S989" s="9" t="n">
        <f aca="false">+Outflows!S989+Fees!S989+'Ongoing Cash Flows'!S989+'Terminal Value'!S989</f>
        <v>0</v>
      </c>
      <c r="T989" s="9" t="n">
        <f aca="false">+Outflows!T989+Fees!T989+'Ongoing Cash Flows'!T989+'Terminal Value'!T989</f>
        <v>0</v>
      </c>
      <c r="U989" s="9" t="n">
        <f aca="false">+Outflows!U989+Fees!U989+'Ongoing Cash Flows'!U989+'Terminal Value'!U989</f>
        <v>0</v>
      </c>
      <c r="V989" s="9" t="n">
        <f aca="false">+Outflows!V989+Fees!V989+'Ongoing Cash Flows'!V989+'Terminal Value'!V989</f>
        <v>0</v>
      </c>
      <c r="W989" s="9" t="n">
        <f aca="false">+Outflows!W989+Fees!W989+'Ongoing Cash Flows'!W989+'Terminal Value'!W989</f>
        <v>0</v>
      </c>
      <c r="X989" s="9" t="n">
        <f aca="false">+Outflows!X989+Fees!X989+'Ongoing Cash Flows'!X989+'Terminal Value'!X989</f>
        <v>0</v>
      </c>
      <c r="Y989" s="9" t="n">
        <f aca="false">+Outflows!Y989+Fees!Y989+'Ongoing Cash Flows'!Y989+'Terminal Value'!Y989</f>
        <v>0</v>
      </c>
      <c r="Z989" s="9" t="n">
        <f aca="false">+Outflows!Z989+Fees!Z989+'Ongoing Cash Flows'!Z989+'Terminal Value'!Z989</f>
        <v>0</v>
      </c>
      <c r="AA989" s="9" t="n">
        <f aca="false">+Outflows!AA989+Fees!AA989+'Ongoing Cash Flows'!AA989+'Terminal Value'!AA989</f>
        <v>0</v>
      </c>
      <c r="AB989" s="9" t="n">
        <f aca="false">+Outflows!AB989+Fees!AB989+'Ongoing Cash Flows'!AB989+'Terminal Value'!AB989</f>
        <v>0</v>
      </c>
      <c r="AC989" s="9" t="n">
        <f aca="false">+Outflows!AC989+Fees!AC989+'Ongoing Cash Flows'!AC989+'Terminal Value'!AC989</f>
        <v>0</v>
      </c>
      <c r="AD989" s="9" t="n">
        <f aca="false">+Outflows!AD989+Fees!AD989+'Ongoing Cash Flows'!AD989+'Terminal Value'!AD989</f>
        <v>0</v>
      </c>
      <c r="AE989" s="9" t="n">
        <f aca="false">+Outflows!AE989+Fees!AE989+'Ongoing Cash Flows'!AE989+'Terminal Value'!AE989</f>
        <v>0</v>
      </c>
      <c r="AF989" s="9" t="n">
        <f aca="false">+Outflows!AF989+Fees!AF989+'Ongoing Cash Flows'!AF989+'Terminal Value'!AF989</f>
        <v>0</v>
      </c>
      <c r="AG989" s="9" t="n">
        <f aca="false">+Outflows!AG989+Fees!AG989+'Ongoing Cash Flows'!AG989+'Terminal Value'!AG989</f>
        <v>0</v>
      </c>
      <c r="AH989" s="9" t="n">
        <f aca="false">+Outflows!AH989+Fees!AH989+'Ongoing Cash Flows'!AH989+'Terminal Value'!AH989</f>
        <v>0</v>
      </c>
      <c r="AI989" s="9" t="n">
        <f aca="false">+Outflows!AI989+Fees!AI989+'Ongoing Cash Flows'!AI989+'Terminal Value'!AI989</f>
        <v>0</v>
      </c>
      <c r="AJ989" s="9" t="n">
        <f aca="false">+Outflows!AJ989+Fees!AJ989+'Ongoing Cash Flows'!AJ989+'Terminal Value'!AJ989</f>
        <v>0</v>
      </c>
      <c r="AK989" s="9"/>
      <c r="AL989" s="1"/>
      <c r="AM989" s="32"/>
      <c r="AN989" s="33" t="n">
        <f aca="false">IF(ISERROR(XIRR(B989:AJ989,IRRDates)),-1,XIRR(B989:AJ989,IRRDates))</f>
        <v>0.0490795654638235</v>
      </c>
      <c r="AO989" s="9" t="n">
        <f aca="false">SUMPRODUCT(B989:AJ989,PVRf)</f>
        <v>0</v>
      </c>
      <c r="AP989" s="9" t="n">
        <f aca="false">MIN(0,AO989-$AO$1004)^2</f>
        <v>0</v>
      </c>
      <c r="AQ989" s="9" t="n">
        <f aca="false">MAX(0,AO989-$AO$1004)^2</f>
        <v>0</v>
      </c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20"/>
      <c r="CM989" s="20"/>
      <c r="CN989" s="20"/>
      <c r="CO989" s="20"/>
      <c r="CP989" s="20"/>
    </row>
    <row r="990" customFormat="false" ht="11.25" hidden="false" customHeight="false" outlineLevel="0" collapsed="false">
      <c r="A990" s="1" t="n">
        <v>988</v>
      </c>
      <c r="B990" s="9" t="n">
        <f aca="false">+Outflows!B990+Fees!B990+'Ongoing Cash Flows'!B990+'Terminal Value'!B990</f>
        <v>-87709.9466403806</v>
      </c>
      <c r="C990" s="9" t="n">
        <f aca="false">+Outflows!C990+Fees!C990+'Ongoing Cash Flows'!C990+'Terminal Value'!C990</f>
        <v>14031.0432871656</v>
      </c>
      <c r="D990" s="9" t="n">
        <f aca="false">+Outflows!D990+Fees!D990+'Ongoing Cash Flows'!D990+'Terminal Value'!D990</f>
        <v>11929.5720857097</v>
      </c>
      <c r="E990" s="9" t="n">
        <f aca="false">+Outflows!E990+Fees!E990+'Ongoing Cash Flows'!E990+'Terminal Value'!E990</f>
        <v>9904.00636039861</v>
      </c>
      <c r="F990" s="9" t="n">
        <f aca="false">+Outflows!F990+Fees!F990+'Ongoing Cash Flows'!F990+'Terminal Value'!F990</f>
        <v>9437.96625626396</v>
      </c>
      <c r="G990" s="9" t="n">
        <f aca="false">+Outflows!G990+Fees!G990+'Ongoing Cash Flows'!G990+'Terminal Value'!G990</f>
        <v>9279.72647613495</v>
      </c>
      <c r="H990" s="9" t="n">
        <f aca="false">+Outflows!H990+Fees!H990+'Ongoing Cash Flows'!H990+'Terminal Value'!H990</f>
        <v>8336.02054857361</v>
      </c>
      <c r="I990" s="9" t="n">
        <f aca="false">+Outflows!I990+Fees!I990+'Ongoing Cash Flows'!I990+'Terminal Value'!I990</f>
        <v>8193.34239814003</v>
      </c>
      <c r="J990" s="9" t="n">
        <f aca="false">+Outflows!J990+Fees!J990+'Ongoing Cash Flows'!J990+'Terminal Value'!J990</f>
        <v>8180.90819560504</v>
      </c>
      <c r="K990" s="9" t="n">
        <f aca="false">+Outflows!K990+Fees!K990+'Ongoing Cash Flows'!K990+'Terminal Value'!K990</f>
        <v>8171.51112971938</v>
      </c>
      <c r="L990" s="9" t="n">
        <f aca="false">+Outflows!L990+Fees!L990+'Ongoing Cash Flows'!L990+'Terminal Value'!L990</f>
        <v>8172.98026072463</v>
      </c>
      <c r="M990" s="9" t="n">
        <f aca="false">+Outflows!M990+Fees!M990+'Ongoing Cash Flows'!M990+'Terminal Value'!M990</f>
        <v>8144.73249541655</v>
      </c>
      <c r="N990" s="9" t="n">
        <f aca="false">+Outflows!N990+Fees!N990+'Ongoing Cash Flows'!N990+'Terminal Value'!N990</f>
        <v>8127.32752819272</v>
      </c>
      <c r="O990" s="9" t="n">
        <f aca="false">+Outflows!O990+Fees!O990+'Ongoing Cash Flows'!O990+'Terminal Value'!O990</f>
        <v>7800.96217828469</v>
      </c>
      <c r="P990" s="9" t="n">
        <f aca="false">+Outflows!P990+Fees!P990+'Ongoing Cash Flows'!P990+'Terminal Value'!P990</f>
        <v>7693.3450426669</v>
      </c>
      <c r="Q990" s="9" t="n">
        <f aca="false">+Outflows!Q990+Fees!Q990+'Ongoing Cash Flows'!Q990+'Terminal Value'!Q990</f>
        <v>7664.5471334571</v>
      </c>
      <c r="R990" s="9" t="n">
        <f aca="false">+Outflows!R990+Fees!R990+'Ongoing Cash Flows'!R990+'Terminal Value'!R990</f>
        <v>1005.99800398651</v>
      </c>
      <c r="S990" s="9" t="n">
        <f aca="false">+Outflows!S990+Fees!S990+'Ongoing Cash Flows'!S990+'Terminal Value'!S990</f>
        <v>0</v>
      </c>
      <c r="T990" s="9" t="n">
        <f aca="false">+Outflows!T990+Fees!T990+'Ongoing Cash Flows'!T990+'Terminal Value'!T990</f>
        <v>0</v>
      </c>
      <c r="U990" s="9" t="n">
        <f aca="false">+Outflows!U990+Fees!U990+'Ongoing Cash Flows'!U990+'Terminal Value'!U990</f>
        <v>0</v>
      </c>
      <c r="V990" s="9" t="n">
        <f aca="false">+Outflows!V990+Fees!V990+'Ongoing Cash Flows'!V990+'Terminal Value'!V990</f>
        <v>0</v>
      </c>
      <c r="W990" s="9" t="n">
        <f aca="false">+Outflows!W990+Fees!W990+'Ongoing Cash Flows'!W990+'Terminal Value'!W990</f>
        <v>0</v>
      </c>
      <c r="X990" s="9" t="n">
        <f aca="false">+Outflows!X990+Fees!X990+'Ongoing Cash Flows'!X990+'Terminal Value'!X990</f>
        <v>0</v>
      </c>
      <c r="Y990" s="9" t="n">
        <f aca="false">+Outflows!Y990+Fees!Y990+'Ongoing Cash Flows'!Y990+'Terminal Value'!Y990</f>
        <v>0</v>
      </c>
      <c r="Z990" s="9" t="n">
        <f aca="false">+Outflows!Z990+Fees!Z990+'Ongoing Cash Flows'!Z990+'Terminal Value'!Z990</f>
        <v>0</v>
      </c>
      <c r="AA990" s="9" t="n">
        <f aca="false">+Outflows!AA990+Fees!AA990+'Ongoing Cash Flows'!AA990+'Terminal Value'!AA990</f>
        <v>0</v>
      </c>
      <c r="AB990" s="9" t="n">
        <f aca="false">+Outflows!AB990+Fees!AB990+'Ongoing Cash Flows'!AB990+'Terminal Value'!AB990</f>
        <v>0</v>
      </c>
      <c r="AC990" s="9" t="n">
        <f aca="false">+Outflows!AC990+Fees!AC990+'Ongoing Cash Flows'!AC990+'Terminal Value'!AC990</f>
        <v>0</v>
      </c>
      <c r="AD990" s="9" t="n">
        <f aca="false">+Outflows!AD990+Fees!AD990+'Ongoing Cash Flows'!AD990+'Terminal Value'!AD990</f>
        <v>0</v>
      </c>
      <c r="AE990" s="9" t="n">
        <f aca="false">+Outflows!AE990+Fees!AE990+'Ongoing Cash Flows'!AE990+'Terminal Value'!AE990</f>
        <v>0</v>
      </c>
      <c r="AF990" s="9" t="n">
        <f aca="false">+Outflows!AF990+Fees!AF990+'Ongoing Cash Flows'!AF990+'Terminal Value'!AF990</f>
        <v>0</v>
      </c>
      <c r="AG990" s="9" t="n">
        <f aca="false">+Outflows!AG990+Fees!AG990+'Ongoing Cash Flows'!AG990+'Terminal Value'!AG990</f>
        <v>0</v>
      </c>
      <c r="AH990" s="9" t="n">
        <f aca="false">+Outflows!AH990+Fees!AH990+'Ongoing Cash Flows'!AH990+'Terminal Value'!AH990</f>
        <v>0</v>
      </c>
      <c r="AI990" s="9" t="n">
        <f aca="false">+Outflows!AI990+Fees!AI990+'Ongoing Cash Flows'!AI990+'Terminal Value'!AI990</f>
        <v>0</v>
      </c>
      <c r="AJ990" s="9" t="n">
        <f aca="false">+Outflows!AJ990+Fees!AJ990+'Ongoing Cash Flows'!AJ990+'Terminal Value'!AJ990</f>
        <v>0</v>
      </c>
      <c r="AK990" s="9"/>
      <c r="AL990" s="1"/>
      <c r="AM990" s="32"/>
      <c r="AN990" s="33" t="n">
        <f aca="false">IF(ISERROR(XIRR(B990:AJ990,IRRDates)),-1,XIRR(B990:AJ990,IRRDates))</f>
        <v>0.0670566312146341</v>
      </c>
      <c r="AO990" s="9" t="n">
        <f aca="false">SUMPRODUCT(B990:AJ990,PVRf)</f>
        <v>0</v>
      </c>
      <c r="AP990" s="9" t="n">
        <f aca="false">MIN(0,AO990-$AO$1004)^2</f>
        <v>0</v>
      </c>
      <c r="AQ990" s="9" t="n">
        <f aca="false">MAX(0,AO990-$AO$1004)^2</f>
        <v>0</v>
      </c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20"/>
      <c r="CM990" s="20"/>
      <c r="CN990" s="20"/>
      <c r="CO990" s="20"/>
      <c r="CP990" s="20"/>
    </row>
    <row r="991" customFormat="false" ht="11.25" hidden="false" customHeight="false" outlineLevel="0" collapsed="false">
      <c r="A991" s="1" t="n">
        <v>989</v>
      </c>
      <c r="B991" s="9" t="n">
        <f aca="false">+Outflows!B991+Fees!B991+'Ongoing Cash Flows'!B991+'Terminal Value'!B991</f>
        <v>-86071.1707712389</v>
      </c>
      <c r="C991" s="9" t="n">
        <f aca="false">+Outflows!C991+Fees!C991+'Ongoing Cash Flows'!C991+'Terminal Value'!C991</f>
        <v>14082.6272840676</v>
      </c>
      <c r="D991" s="9" t="n">
        <f aca="false">+Outflows!D991+Fees!D991+'Ongoing Cash Flows'!D991+'Terminal Value'!D991</f>
        <v>11834.7772458002</v>
      </c>
      <c r="E991" s="9" t="n">
        <f aca="false">+Outflows!E991+Fees!E991+'Ongoing Cash Flows'!E991+'Terminal Value'!E991</f>
        <v>9953.02765147514</v>
      </c>
      <c r="F991" s="9" t="n">
        <f aca="false">+Outflows!F991+Fees!F991+'Ongoing Cash Flows'!F991+'Terminal Value'!F991</f>
        <v>9424.5204887049</v>
      </c>
      <c r="G991" s="9" t="n">
        <f aca="false">+Outflows!G991+Fees!G991+'Ongoing Cash Flows'!G991+'Terminal Value'!G991</f>
        <v>9173.17577266828</v>
      </c>
      <c r="H991" s="9" t="n">
        <f aca="false">+Outflows!H991+Fees!H991+'Ongoing Cash Flows'!H991+'Terminal Value'!H991</f>
        <v>8296.32572616505</v>
      </c>
      <c r="I991" s="9" t="n">
        <f aca="false">+Outflows!I991+Fees!I991+'Ongoing Cash Flows'!I991+'Terminal Value'!I991</f>
        <v>8155.75019072261</v>
      </c>
      <c r="J991" s="9" t="n">
        <f aca="false">+Outflows!J991+Fees!J991+'Ongoing Cash Flows'!J991+'Terminal Value'!J991</f>
        <v>8143.31598818762</v>
      </c>
      <c r="K991" s="9" t="n">
        <f aca="false">+Outflows!K991+Fees!K991+'Ongoing Cash Flows'!K991+'Terminal Value'!K991</f>
        <v>8133.85520669617</v>
      </c>
      <c r="L991" s="9" t="n">
        <f aca="false">+Outflows!L991+Fees!L991+'Ongoing Cash Flows'!L991+'Terminal Value'!L991</f>
        <v>8135.38805330721</v>
      </c>
      <c r="M991" s="9" t="n">
        <f aca="false">+Outflows!M991+Fees!M991+'Ongoing Cash Flows'!M991+'Terminal Value'!M991</f>
        <v>8107.07657239335</v>
      </c>
      <c r="N991" s="9" t="n">
        <f aca="false">+Outflows!N991+Fees!N991+'Ongoing Cash Flows'!N991+'Terminal Value'!N991</f>
        <v>8089.73532077531</v>
      </c>
      <c r="O991" s="9" t="n">
        <f aca="false">+Outflows!O991+Fees!O991+'Ongoing Cash Flows'!O991+'Terminal Value'!O991</f>
        <v>7763.30625526149</v>
      </c>
      <c r="P991" s="9" t="n">
        <f aca="false">+Outflows!P991+Fees!P991+'Ongoing Cash Flows'!P991+'Terminal Value'!P991</f>
        <v>7655.75283524949</v>
      </c>
      <c r="Q991" s="9" t="n">
        <f aca="false">+Outflows!Q991+Fees!Q991+'Ongoing Cash Flows'!Q991+'Terminal Value'!Q991</f>
        <v>7626.89121043389</v>
      </c>
      <c r="R991" s="9" t="n">
        <f aca="false">+Outflows!R991+Fees!R991+'Ongoing Cash Flows'!R991+'Terminal Value'!R991</f>
        <v>987.201900277802</v>
      </c>
      <c r="S991" s="9" t="n">
        <f aca="false">+Outflows!S991+Fees!S991+'Ongoing Cash Flows'!S991+'Terminal Value'!S991</f>
        <v>0</v>
      </c>
      <c r="T991" s="9" t="n">
        <f aca="false">+Outflows!T991+Fees!T991+'Ongoing Cash Flows'!T991+'Terminal Value'!T991</f>
        <v>0</v>
      </c>
      <c r="U991" s="9" t="n">
        <f aca="false">+Outflows!U991+Fees!U991+'Ongoing Cash Flows'!U991+'Terminal Value'!U991</f>
        <v>0</v>
      </c>
      <c r="V991" s="9" t="n">
        <f aca="false">+Outflows!V991+Fees!V991+'Ongoing Cash Flows'!V991+'Terminal Value'!V991</f>
        <v>0</v>
      </c>
      <c r="W991" s="9" t="n">
        <f aca="false">+Outflows!W991+Fees!W991+'Ongoing Cash Flows'!W991+'Terminal Value'!W991</f>
        <v>0</v>
      </c>
      <c r="X991" s="9" t="n">
        <f aca="false">+Outflows!X991+Fees!X991+'Ongoing Cash Flows'!X991+'Terminal Value'!X991</f>
        <v>0</v>
      </c>
      <c r="Y991" s="9" t="n">
        <f aca="false">+Outflows!Y991+Fees!Y991+'Ongoing Cash Flows'!Y991+'Terminal Value'!Y991</f>
        <v>0</v>
      </c>
      <c r="Z991" s="9" t="n">
        <f aca="false">+Outflows!Z991+Fees!Z991+'Ongoing Cash Flows'!Z991+'Terminal Value'!Z991</f>
        <v>0</v>
      </c>
      <c r="AA991" s="9" t="n">
        <f aca="false">+Outflows!AA991+Fees!AA991+'Ongoing Cash Flows'!AA991+'Terminal Value'!AA991</f>
        <v>0</v>
      </c>
      <c r="AB991" s="9" t="n">
        <f aca="false">+Outflows!AB991+Fees!AB991+'Ongoing Cash Flows'!AB991+'Terminal Value'!AB991</f>
        <v>0</v>
      </c>
      <c r="AC991" s="9" t="n">
        <f aca="false">+Outflows!AC991+Fees!AC991+'Ongoing Cash Flows'!AC991+'Terminal Value'!AC991</f>
        <v>0</v>
      </c>
      <c r="AD991" s="9" t="n">
        <f aca="false">+Outflows!AD991+Fees!AD991+'Ongoing Cash Flows'!AD991+'Terminal Value'!AD991</f>
        <v>0</v>
      </c>
      <c r="AE991" s="9" t="n">
        <f aca="false">+Outflows!AE991+Fees!AE991+'Ongoing Cash Flows'!AE991+'Terminal Value'!AE991</f>
        <v>0</v>
      </c>
      <c r="AF991" s="9" t="n">
        <f aca="false">+Outflows!AF991+Fees!AF991+'Ongoing Cash Flows'!AF991+'Terminal Value'!AF991</f>
        <v>0</v>
      </c>
      <c r="AG991" s="9" t="n">
        <f aca="false">+Outflows!AG991+Fees!AG991+'Ongoing Cash Flows'!AG991+'Terminal Value'!AG991</f>
        <v>0</v>
      </c>
      <c r="AH991" s="9" t="n">
        <f aca="false">+Outflows!AH991+Fees!AH991+'Ongoing Cash Flows'!AH991+'Terminal Value'!AH991</f>
        <v>0</v>
      </c>
      <c r="AI991" s="9" t="n">
        <f aca="false">+Outflows!AI991+Fees!AI991+'Ongoing Cash Flows'!AI991+'Terminal Value'!AI991</f>
        <v>0</v>
      </c>
      <c r="AJ991" s="9" t="n">
        <f aca="false">+Outflows!AJ991+Fees!AJ991+'Ongoing Cash Flows'!AJ991+'Terminal Value'!AJ991</f>
        <v>0</v>
      </c>
      <c r="AK991" s="9"/>
      <c r="AL991" s="1"/>
      <c r="AM991" s="32"/>
      <c r="AN991" s="33" t="n">
        <f aca="false">IF(ISERROR(XIRR(B991:AJ991,IRRDates)),-1,XIRR(B991:AJ991,IRRDates))</f>
        <v>0.0697863281021758</v>
      </c>
      <c r="AO991" s="9" t="n">
        <f aca="false">SUMPRODUCT(B991:AJ991,PVRf)</f>
        <v>0</v>
      </c>
      <c r="AP991" s="9" t="n">
        <f aca="false">MIN(0,AO991-$AO$1004)^2</f>
        <v>0</v>
      </c>
      <c r="AQ991" s="9" t="n">
        <f aca="false">MAX(0,AO991-$AO$1004)^2</f>
        <v>0</v>
      </c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20"/>
      <c r="CM991" s="20"/>
      <c r="CN991" s="20"/>
      <c r="CO991" s="20"/>
      <c r="CP991" s="20"/>
    </row>
    <row r="992" customFormat="false" ht="11.25" hidden="false" customHeight="false" outlineLevel="0" collapsed="false">
      <c r="A992" s="1" t="n">
        <v>990</v>
      </c>
      <c r="B992" s="9" t="n">
        <f aca="false">+Outflows!B992+Fees!B992+'Ongoing Cash Flows'!B992+'Terminal Value'!B992</f>
        <v>-92732.3734555731</v>
      </c>
      <c r="C992" s="9" t="n">
        <f aca="false">+Outflows!C992+Fees!C992+'Ongoing Cash Flows'!C992+'Terminal Value'!C992</f>
        <v>14063.5058847084</v>
      </c>
      <c r="D992" s="9" t="n">
        <f aca="false">+Outflows!D992+Fees!D992+'Ongoing Cash Flows'!D992+'Terminal Value'!D992</f>
        <v>11968.6581603032</v>
      </c>
      <c r="E992" s="9" t="n">
        <f aca="false">+Outflows!E992+Fees!E992+'Ongoing Cash Flows'!E992+'Terminal Value'!E992</f>
        <v>10139.4189183728</v>
      </c>
      <c r="F992" s="9" t="n">
        <f aca="false">+Outflows!F992+Fees!F992+'Ongoing Cash Flows'!F992+'Terminal Value'!F992</f>
        <v>9737.61289212866</v>
      </c>
      <c r="G992" s="9" t="n">
        <f aca="false">+Outflows!G992+Fees!G992+'Ongoing Cash Flows'!G992+'Terminal Value'!G992</f>
        <v>9371.45801097114</v>
      </c>
      <c r="H992" s="9" t="n">
        <f aca="false">+Outflows!H992+Fees!H992+'Ongoing Cash Flows'!H992+'Terminal Value'!H992</f>
        <v>8457.67497627364</v>
      </c>
      <c r="I992" s="9" t="n">
        <f aca="false">+Outflows!I992+Fees!I992+'Ongoing Cash Flows'!I992+'Terminal Value'!I992</f>
        <v>8308.55285133909</v>
      </c>
      <c r="J992" s="9" t="n">
        <f aca="false">+Outflows!J992+Fees!J992+'Ongoing Cash Flows'!J992+'Terminal Value'!J992</f>
        <v>8296.1186488041</v>
      </c>
      <c r="K992" s="9" t="n">
        <f aca="false">+Outflows!K992+Fees!K992+'Ongoing Cash Flows'!K992+'Terminal Value'!K992</f>
        <v>8286.91685487301</v>
      </c>
      <c r="L992" s="9" t="n">
        <f aca="false">+Outflows!L992+Fees!L992+'Ongoing Cash Flows'!L992+'Terminal Value'!L992</f>
        <v>8288.19071392369</v>
      </c>
      <c r="M992" s="9" t="n">
        <f aca="false">+Outflows!M992+Fees!M992+'Ongoing Cash Flows'!M992+'Terminal Value'!M992</f>
        <v>8260.13822057019</v>
      </c>
      <c r="N992" s="9" t="n">
        <f aca="false">+Outflows!N992+Fees!N992+'Ongoing Cash Flows'!N992+'Terminal Value'!N992</f>
        <v>8242.53798139178</v>
      </c>
      <c r="O992" s="9" t="n">
        <f aca="false">+Outflows!O992+Fees!O992+'Ongoing Cash Flows'!O992+'Terminal Value'!O992</f>
        <v>7916.36790343833</v>
      </c>
      <c r="P992" s="9" t="n">
        <f aca="false">+Outflows!P992+Fees!P992+'Ongoing Cash Flows'!P992+'Terminal Value'!P992</f>
        <v>7808.55549586596</v>
      </c>
      <c r="Q992" s="9" t="n">
        <f aca="false">+Outflows!Q992+Fees!Q992+'Ongoing Cash Flows'!Q992+'Terminal Value'!Q992</f>
        <v>7779.95285861073</v>
      </c>
      <c r="R992" s="9" t="n">
        <f aca="false">+Outflows!R992+Fees!R992+'Ongoing Cash Flows'!R992+'Terminal Value'!R992</f>
        <v>1063.60323058604</v>
      </c>
      <c r="S992" s="9" t="n">
        <f aca="false">+Outflows!S992+Fees!S992+'Ongoing Cash Flows'!S992+'Terminal Value'!S992</f>
        <v>0</v>
      </c>
      <c r="T992" s="9" t="n">
        <f aca="false">+Outflows!T992+Fees!T992+'Ongoing Cash Flows'!T992+'Terminal Value'!T992</f>
        <v>0</v>
      </c>
      <c r="U992" s="9" t="n">
        <f aca="false">+Outflows!U992+Fees!U992+'Ongoing Cash Flows'!U992+'Terminal Value'!U992</f>
        <v>0</v>
      </c>
      <c r="V992" s="9" t="n">
        <f aca="false">+Outflows!V992+Fees!V992+'Ongoing Cash Flows'!V992+'Terminal Value'!V992</f>
        <v>0</v>
      </c>
      <c r="W992" s="9" t="n">
        <f aca="false">+Outflows!W992+Fees!W992+'Ongoing Cash Flows'!W992+'Terminal Value'!W992</f>
        <v>0</v>
      </c>
      <c r="X992" s="9" t="n">
        <f aca="false">+Outflows!X992+Fees!X992+'Ongoing Cash Flows'!X992+'Terminal Value'!X992</f>
        <v>0</v>
      </c>
      <c r="Y992" s="9" t="n">
        <f aca="false">+Outflows!Y992+Fees!Y992+'Ongoing Cash Flows'!Y992+'Terminal Value'!Y992</f>
        <v>0</v>
      </c>
      <c r="Z992" s="9" t="n">
        <f aca="false">+Outflows!Z992+Fees!Z992+'Ongoing Cash Flows'!Z992+'Terminal Value'!Z992</f>
        <v>0</v>
      </c>
      <c r="AA992" s="9" t="n">
        <f aca="false">+Outflows!AA992+Fees!AA992+'Ongoing Cash Flows'!AA992+'Terminal Value'!AA992</f>
        <v>0</v>
      </c>
      <c r="AB992" s="9" t="n">
        <f aca="false">+Outflows!AB992+Fees!AB992+'Ongoing Cash Flows'!AB992+'Terminal Value'!AB992</f>
        <v>0</v>
      </c>
      <c r="AC992" s="9" t="n">
        <f aca="false">+Outflows!AC992+Fees!AC992+'Ongoing Cash Flows'!AC992+'Terminal Value'!AC992</f>
        <v>0</v>
      </c>
      <c r="AD992" s="9" t="n">
        <f aca="false">+Outflows!AD992+Fees!AD992+'Ongoing Cash Flows'!AD992+'Terminal Value'!AD992</f>
        <v>0</v>
      </c>
      <c r="AE992" s="9" t="n">
        <f aca="false">+Outflows!AE992+Fees!AE992+'Ongoing Cash Flows'!AE992+'Terminal Value'!AE992</f>
        <v>0</v>
      </c>
      <c r="AF992" s="9" t="n">
        <f aca="false">+Outflows!AF992+Fees!AF992+'Ongoing Cash Flows'!AF992+'Terminal Value'!AF992</f>
        <v>0</v>
      </c>
      <c r="AG992" s="9" t="n">
        <f aca="false">+Outflows!AG992+Fees!AG992+'Ongoing Cash Flows'!AG992+'Terminal Value'!AG992</f>
        <v>0</v>
      </c>
      <c r="AH992" s="9" t="n">
        <f aca="false">+Outflows!AH992+Fees!AH992+'Ongoing Cash Flows'!AH992+'Terminal Value'!AH992</f>
        <v>0</v>
      </c>
      <c r="AI992" s="9" t="n">
        <f aca="false">+Outflows!AI992+Fees!AI992+'Ongoing Cash Flows'!AI992+'Terminal Value'!AI992</f>
        <v>0</v>
      </c>
      <c r="AJ992" s="9" t="n">
        <f aca="false">+Outflows!AJ992+Fees!AJ992+'Ongoing Cash Flows'!AJ992+'Terminal Value'!AJ992</f>
        <v>0</v>
      </c>
      <c r="AK992" s="9"/>
      <c r="AL992" s="1"/>
      <c r="AM992" s="32"/>
      <c r="AN992" s="33" t="n">
        <f aca="false">IF(ISERROR(XIRR(B992:AJ992,IRRDates)),-1,XIRR(B992:AJ992,IRRDates))</f>
        <v>0.0598098155172531</v>
      </c>
      <c r="AO992" s="9" t="n">
        <f aca="false">SUMPRODUCT(B992:AJ992,PVRf)</f>
        <v>0</v>
      </c>
      <c r="AP992" s="9" t="n">
        <f aca="false">MIN(0,AO992-$AO$1004)^2</f>
        <v>0</v>
      </c>
      <c r="AQ992" s="9" t="n">
        <f aca="false">MAX(0,AO992-$AO$1004)^2</f>
        <v>0</v>
      </c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20"/>
      <c r="CM992" s="20"/>
      <c r="CN992" s="20"/>
      <c r="CO992" s="20"/>
      <c r="CP992" s="20"/>
    </row>
    <row r="993" customFormat="false" ht="11.25" hidden="false" customHeight="false" outlineLevel="0" collapsed="false">
      <c r="A993" s="1" t="n">
        <v>991</v>
      </c>
      <c r="B993" s="9" t="n">
        <f aca="false">+Outflows!B993+Fees!B993+'Ongoing Cash Flows'!B993+'Terminal Value'!B993</f>
        <v>-97072.0492115487</v>
      </c>
      <c r="C993" s="9" t="n">
        <f aca="false">+Outflows!C993+Fees!C993+'Ongoing Cash Flows'!C993+'Terminal Value'!C993</f>
        <v>14199.235034663</v>
      </c>
      <c r="D993" s="9" t="n">
        <f aca="false">+Outflows!D993+Fees!D993+'Ongoing Cash Flows'!D993+'Terminal Value'!D993</f>
        <v>12172.7416085452</v>
      </c>
      <c r="E993" s="9" t="n">
        <f aca="false">+Outflows!E993+Fees!E993+'Ongoing Cash Flows'!E993+'Terminal Value'!E993</f>
        <v>10275.6788394366</v>
      </c>
      <c r="F993" s="9" t="n">
        <f aca="false">+Outflows!F993+Fees!F993+'Ongoing Cash Flows'!F993+'Terminal Value'!F993</f>
        <v>9846.50024515049</v>
      </c>
      <c r="G993" s="9" t="n">
        <f aca="false">+Outflows!G993+Fees!G993+'Ongoing Cash Flows'!G993+'Terminal Value'!G993</f>
        <v>9447.56793265186</v>
      </c>
      <c r="H993" s="9" t="n">
        <f aca="false">+Outflows!H993+Fees!H993+'Ongoing Cash Flows'!H993+'Terminal Value'!H993</f>
        <v>8562.79164395706</v>
      </c>
      <c r="I993" s="9" t="n">
        <f aca="false">+Outflows!I993+Fees!I993+'Ongoing Cash Flows'!I993+'Terminal Value'!I993</f>
        <v>8408.10154144057</v>
      </c>
      <c r="J993" s="9" t="n">
        <f aca="false">+Outflows!J993+Fees!J993+'Ongoing Cash Flows'!J993+'Terminal Value'!J993</f>
        <v>8395.66733890558</v>
      </c>
      <c r="K993" s="9" t="n">
        <f aca="false">+Outflows!K993+Fees!K993+'Ongoing Cash Flows'!K993+'Terminal Value'!K993</f>
        <v>8386.63427156788</v>
      </c>
      <c r="L993" s="9" t="n">
        <f aca="false">+Outflows!L993+Fees!L993+'Ongoing Cash Flows'!L993+'Terminal Value'!L993</f>
        <v>8387.73940402517</v>
      </c>
      <c r="M993" s="9" t="n">
        <f aca="false">+Outflows!M993+Fees!M993+'Ongoing Cash Flows'!M993+'Terminal Value'!M993</f>
        <v>8359.85563726506</v>
      </c>
      <c r="N993" s="9" t="n">
        <f aca="false">+Outflows!N993+Fees!N993+'Ongoing Cash Flows'!N993+'Terminal Value'!N993</f>
        <v>8342.08667149326</v>
      </c>
      <c r="O993" s="9" t="n">
        <f aca="false">+Outflows!O993+Fees!O993+'Ongoing Cash Flows'!O993+'Terminal Value'!O993</f>
        <v>8016.0853201332</v>
      </c>
      <c r="P993" s="9" t="n">
        <f aca="false">+Outflows!P993+Fees!P993+'Ongoing Cash Flows'!P993+'Terminal Value'!P993</f>
        <v>7908.10418596744</v>
      </c>
      <c r="Q993" s="9" t="n">
        <f aca="false">+Outflows!Q993+Fees!Q993+'Ongoing Cash Flows'!Q993+'Terminal Value'!Q993</f>
        <v>7879.6702753056</v>
      </c>
      <c r="R993" s="9" t="n">
        <f aca="false">+Outflows!R993+Fees!R993+'Ongoing Cash Flows'!R993+'Terminal Value'!R993</f>
        <v>1113.37757563678</v>
      </c>
      <c r="S993" s="9" t="n">
        <f aca="false">+Outflows!S993+Fees!S993+'Ongoing Cash Flows'!S993+'Terminal Value'!S993</f>
        <v>0</v>
      </c>
      <c r="T993" s="9" t="n">
        <f aca="false">+Outflows!T993+Fees!T993+'Ongoing Cash Flows'!T993+'Terminal Value'!T993</f>
        <v>0</v>
      </c>
      <c r="U993" s="9" t="n">
        <f aca="false">+Outflows!U993+Fees!U993+'Ongoing Cash Flows'!U993+'Terminal Value'!U993</f>
        <v>0</v>
      </c>
      <c r="V993" s="9" t="n">
        <f aca="false">+Outflows!V993+Fees!V993+'Ongoing Cash Flows'!V993+'Terminal Value'!V993</f>
        <v>0</v>
      </c>
      <c r="W993" s="9" t="n">
        <f aca="false">+Outflows!W993+Fees!W993+'Ongoing Cash Flows'!W993+'Terminal Value'!W993</f>
        <v>0</v>
      </c>
      <c r="X993" s="9" t="n">
        <f aca="false">+Outflows!X993+Fees!X993+'Ongoing Cash Flows'!X993+'Terminal Value'!X993</f>
        <v>0</v>
      </c>
      <c r="Y993" s="9" t="n">
        <f aca="false">+Outflows!Y993+Fees!Y993+'Ongoing Cash Flows'!Y993+'Terminal Value'!Y993</f>
        <v>0</v>
      </c>
      <c r="Z993" s="9" t="n">
        <f aca="false">+Outflows!Z993+Fees!Z993+'Ongoing Cash Flows'!Z993+'Terminal Value'!Z993</f>
        <v>0</v>
      </c>
      <c r="AA993" s="9" t="n">
        <f aca="false">+Outflows!AA993+Fees!AA993+'Ongoing Cash Flows'!AA993+'Terminal Value'!AA993</f>
        <v>0</v>
      </c>
      <c r="AB993" s="9" t="n">
        <f aca="false">+Outflows!AB993+Fees!AB993+'Ongoing Cash Flows'!AB993+'Terminal Value'!AB993</f>
        <v>0</v>
      </c>
      <c r="AC993" s="9" t="n">
        <f aca="false">+Outflows!AC993+Fees!AC993+'Ongoing Cash Flows'!AC993+'Terminal Value'!AC993</f>
        <v>0</v>
      </c>
      <c r="AD993" s="9" t="n">
        <f aca="false">+Outflows!AD993+Fees!AD993+'Ongoing Cash Flows'!AD993+'Terminal Value'!AD993</f>
        <v>0</v>
      </c>
      <c r="AE993" s="9" t="n">
        <f aca="false">+Outflows!AE993+Fees!AE993+'Ongoing Cash Flows'!AE993+'Terminal Value'!AE993</f>
        <v>0</v>
      </c>
      <c r="AF993" s="9" t="n">
        <f aca="false">+Outflows!AF993+Fees!AF993+'Ongoing Cash Flows'!AF993+'Terminal Value'!AF993</f>
        <v>0</v>
      </c>
      <c r="AG993" s="9" t="n">
        <f aca="false">+Outflows!AG993+Fees!AG993+'Ongoing Cash Flows'!AG993+'Terminal Value'!AG993</f>
        <v>0</v>
      </c>
      <c r="AH993" s="9" t="n">
        <f aca="false">+Outflows!AH993+Fees!AH993+'Ongoing Cash Flows'!AH993+'Terminal Value'!AH993</f>
        <v>0</v>
      </c>
      <c r="AI993" s="9" t="n">
        <f aca="false">+Outflows!AI993+Fees!AI993+'Ongoing Cash Flows'!AI993+'Terminal Value'!AI993</f>
        <v>0</v>
      </c>
      <c r="AJ993" s="9" t="n">
        <f aca="false">+Outflows!AJ993+Fees!AJ993+'Ongoing Cash Flows'!AJ993+'Terminal Value'!AJ993</f>
        <v>0</v>
      </c>
      <c r="AK993" s="9"/>
      <c r="AL993" s="1"/>
      <c r="AM993" s="32"/>
      <c r="AN993" s="33" t="n">
        <f aca="false">IF(ISERROR(XIRR(B993:AJ993,IRRDates)),-1,XIRR(B993:AJ993,IRRDates))</f>
        <v>0.0542160430775565</v>
      </c>
      <c r="AO993" s="9" t="n">
        <f aca="false">SUMPRODUCT(B993:AJ993,PVRf)</f>
        <v>0</v>
      </c>
      <c r="AP993" s="9" t="n">
        <f aca="false">MIN(0,AO993-$AO$1004)^2</f>
        <v>0</v>
      </c>
      <c r="AQ993" s="9" t="n">
        <f aca="false">MAX(0,AO993-$AO$1004)^2</f>
        <v>0</v>
      </c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20"/>
      <c r="CM993" s="20"/>
      <c r="CN993" s="20"/>
      <c r="CO993" s="20"/>
      <c r="CP993" s="20"/>
    </row>
    <row r="994" customFormat="false" ht="11.25" hidden="false" customHeight="false" outlineLevel="0" collapsed="false">
      <c r="A994" s="1" t="n">
        <v>992</v>
      </c>
      <c r="B994" s="9" t="n">
        <f aca="false">+Outflows!B994+Fees!B994+'Ongoing Cash Flows'!B994+'Terminal Value'!B994</f>
        <v>-102103.17745166</v>
      </c>
      <c r="C994" s="9" t="n">
        <f aca="false">+Outflows!C994+Fees!C994+'Ongoing Cash Flows'!C994+'Terminal Value'!C994</f>
        <v>14323.4501049686</v>
      </c>
      <c r="D994" s="9" t="n">
        <f aca="false">+Outflows!D994+Fees!D994+'Ongoing Cash Flows'!D994+'Terminal Value'!D994</f>
        <v>12441.328920027</v>
      </c>
      <c r="E994" s="9" t="n">
        <f aca="false">+Outflows!E994+Fees!E994+'Ongoing Cash Flows'!E994+'Terminal Value'!E994</f>
        <v>10385.7059466899</v>
      </c>
      <c r="F994" s="9" t="n">
        <f aca="false">+Outflows!F994+Fees!F994+'Ongoing Cash Flows'!F994+'Terminal Value'!F994</f>
        <v>10024.2444510949</v>
      </c>
      <c r="G994" s="9" t="n">
        <f aca="false">+Outflows!G994+Fees!G994+'Ongoing Cash Flows'!G994+'Terminal Value'!G994</f>
        <v>9565.6902639919</v>
      </c>
      <c r="H994" s="9" t="n">
        <f aca="false">+Outflows!H994+Fees!H994+'Ongoing Cash Flows'!H994+'Terminal Value'!H994</f>
        <v>8684.65683965983</v>
      </c>
      <c r="I994" s="9" t="n">
        <f aca="false">+Outflows!I994+Fees!I994+'Ongoing Cash Flows'!I994+'Terminal Value'!I994</f>
        <v>8523.51159836614</v>
      </c>
      <c r="J994" s="9" t="n">
        <f aca="false">+Outflows!J994+Fees!J994+'Ongoing Cash Flows'!J994+'Terminal Value'!J994</f>
        <v>8511.07739583115</v>
      </c>
      <c r="K994" s="9" t="n">
        <f aca="false">+Outflows!K994+Fees!K994+'Ongoing Cash Flows'!K994+'Terminal Value'!K994</f>
        <v>8502.23993875943</v>
      </c>
      <c r="L994" s="9" t="n">
        <f aca="false">+Outflows!L994+Fees!L994+'Ongoing Cash Flows'!L994+'Terminal Value'!L994</f>
        <v>8503.14946095074</v>
      </c>
      <c r="M994" s="9" t="n">
        <f aca="false">+Outflows!M994+Fees!M994+'Ongoing Cash Flows'!M994+'Terminal Value'!M994</f>
        <v>8475.46130445661</v>
      </c>
      <c r="N994" s="9" t="n">
        <f aca="false">+Outflows!N994+Fees!N994+'Ongoing Cash Flows'!N994+'Terminal Value'!N994</f>
        <v>8457.49672841883</v>
      </c>
      <c r="O994" s="9" t="n">
        <f aca="false">+Outflows!O994+Fees!O994+'Ongoing Cash Flows'!O994+'Terminal Value'!O994</f>
        <v>8131.69098732475</v>
      </c>
      <c r="P994" s="9" t="n">
        <f aca="false">+Outflows!P994+Fees!P994+'Ongoing Cash Flows'!P994+'Terminal Value'!P994</f>
        <v>8023.51424289301</v>
      </c>
      <c r="Q994" s="9" t="n">
        <f aca="false">+Outflows!Q994+Fees!Q994+'Ongoing Cash Flows'!Q994+'Terminal Value'!Q994</f>
        <v>7995.27594249715</v>
      </c>
      <c r="R994" s="9" t="n">
        <f aca="false">+Outflows!R994+Fees!R994+'Ongoing Cash Flows'!R994+'Terminal Value'!R994</f>
        <v>1171.08260409956</v>
      </c>
      <c r="S994" s="9" t="n">
        <f aca="false">+Outflows!S994+Fees!S994+'Ongoing Cash Flows'!S994+'Terminal Value'!S994</f>
        <v>0</v>
      </c>
      <c r="T994" s="9" t="n">
        <f aca="false">+Outflows!T994+Fees!T994+'Ongoing Cash Flows'!T994+'Terminal Value'!T994</f>
        <v>0</v>
      </c>
      <c r="U994" s="9" t="n">
        <f aca="false">+Outflows!U994+Fees!U994+'Ongoing Cash Flows'!U994+'Terminal Value'!U994</f>
        <v>0</v>
      </c>
      <c r="V994" s="9" t="n">
        <f aca="false">+Outflows!V994+Fees!V994+'Ongoing Cash Flows'!V994+'Terminal Value'!V994</f>
        <v>0</v>
      </c>
      <c r="W994" s="9" t="n">
        <f aca="false">+Outflows!W994+Fees!W994+'Ongoing Cash Flows'!W994+'Terminal Value'!W994</f>
        <v>0</v>
      </c>
      <c r="X994" s="9" t="n">
        <f aca="false">+Outflows!X994+Fees!X994+'Ongoing Cash Flows'!X994+'Terminal Value'!X994</f>
        <v>0</v>
      </c>
      <c r="Y994" s="9" t="n">
        <f aca="false">+Outflows!Y994+Fees!Y994+'Ongoing Cash Flows'!Y994+'Terminal Value'!Y994</f>
        <v>0</v>
      </c>
      <c r="Z994" s="9" t="n">
        <f aca="false">+Outflows!Z994+Fees!Z994+'Ongoing Cash Flows'!Z994+'Terminal Value'!Z994</f>
        <v>0</v>
      </c>
      <c r="AA994" s="9" t="n">
        <f aca="false">+Outflows!AA994+Fees!AA994+'Ongoing Cash Flows'!AA994+'Terminal Value'!AA994</f>
        <v>0</v>
      </c>
      <c r="AB994" s="9" t="n">
        <f aca="false">+Outflows!AB994+Fees!AB994+'Ongoing Cash Flows'!AB994+'Terminal Value'!AB994</f>
        <v>0</v>
      </c>
      <c r="AC994" s="9" t="n">
        <f aca="false">+Outflows!AC994+Fees!AC994+'Ongoing Cash Flows'!AC994+'Terminal Value'!AC994</f>
        <v>0</v>
      </c>
      <c r="AD994" s="9" t="n">
        <f aca="false">+Outflows!AD994+Fees!AD994+'Ongoing Cash Flows'!AD994+'Terminal Value'!AD994</f>
        <v>0</v>
      </c>
      <c r="AE994" s="9" t="n">
        <f aca="false">+Outflows!AE994+Fees!AE994+'Ongoing Cash Flows'!AE994+'Terminal Value'!AE994</f>
        <v>0</v>
      </c>
      <c r="AF994" s="9" t="n">
        <f aca="false">+Outflows!AF994+Fees!AF994+'Ongoing Cash Flows'!AF994+'Terminal Value'!AF994</f>
        <v>0</v>
      </c>
      <c r="AG994" s="9" t="n">
        <f aca="false">+Outflows!AG994+Fees!AG994+'Ongoing Cash Flows'!AG994+'Terminal Value'!AG994</f>
        <v>0</v>
      </c>
      <c r="AH994" s="9" t="n">
        <f aca="false">+Outflows!AH994+Fees!AH994+'Ongoing Cash Flows'!AH994+'Terminal Value'!AH994</f>
        <v>0</v>
      </c>
      <c r="AI994" s="9" t="n">
        <f aca="false">+Outflows!AI994+Fees!AI994+'Ongoing Cash Flows'!AI994+'Terminal Value'!AI994</f>
        <v>0</v>
      </c>
      <c r="AJ994" s="9" t="n">
        <f aca="false">+Outflows!AJ994+Fees!AJ994+'Ongoing Cash Flows'!AJ994+'Terminal Value'!AJ994</f>
        <v>0</v>
      </c>
      <c r="AK994" s="9"/>
      <c r="AL994" s="1"/>
      <c r="AM994" s="32"/>
      <c r="AN994" s="33" t="n">
        <f aca="false">IF(ISERROR(XIRR(B994:AJ994,IRRDates)),-1,XIRR(B994:AJ994,IRRDates))</f>
        <v>0.0482850562257526</v>
      </c>
      <c r="AO994" s="9" t="n">
        <f aca="false">SUMPRODUCT(B994:AJ994,PVRf)</f>
        <v>0</v>
      </c>
      <c r="AP994" s="9" t="n">
        <f aca="false">MIN(0,AO994-$AO$1004)^2</f>
        <v>0</v>
      </c>
      <c r="AQ994" s="9" t="n">
        <f aca="false">MAX(0,AO994-$AO$1004)^2</f>
        <v>0</v>
      </c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20"/>
      <c r="CM994" s="20"/>
      <c r="CN994" s="20"/>
      <c r="CO994" s="20"/>
      <c r="CP994" s="20"/>
    </row>
    <row r="995" customFormat="false" ht="11.25" hidden="false" customHeight="false" outlineLevel="0" collapsed="false">
      <c r="A995" s="1" t="n">
        <v>993</v>
      </c>
      <c r="B995" s="9" t="n">
        <f aca="false">+Outflows!B995+Fees!B995+'Ongoing Cash Flows'!B995+'Terminal Value'!B995</f>
        <v>-102326.804629782</v>
      </c>
      <c r="C995" s="9" t="n">
        <f aca="false">+Outflows!C995+Fees!C995+'Ongoing Cash Flows'!C995+'Terminal Value'!C995</f>
        <v>14275.2231583472</v>
      </c>
      <c r="D995" s="9" t="n">
        <f aca="false">+Outflows!D995+Fees!D995+'Ongoing Cash Flows'!D995+'Terminal Value'!D995</f>
        <v>12394.7423353855</v>
      </c>
      <c r="E995" s="9" t="n">
        <f aca="false">+Outflows!E995+Fees!E995+'Ongoing Cash Flows'!E995+'Terminal Value'!E995</f>
        <v>10282.1700173585</v>
      </c>
      <c r="F995" s="9" t="n">
        <f aca="false">+Outflows!F995+Fees!F995+'Ongoing Cash Flows'!F995+'Terminal Value'!F995</f>
        <v>9930.81764256978</v>
      </c>
      <c r="G995" s="9" t="n">
        <f aca="false">+Outflows!G995+Fees!G995+'Ongoing Cash Flows'!G995+'Terminal Value'!G995</f>
        <v>9661.01719162952</v>
      </c>
      <c r="H995" s="9" t="n">
        <f aca="false">+Outflows!H995+Fees!H995+'Ongoing Cash Flows'!H995+'Terminal Value'!H995</f>
        <v>8690.0735908388</v>
      </c>
      <c r="I995" s="9" t="n">
        <f aca="false">+Outflows!I995+Fees!I995+'Ongoing Cash Flows'!I995+'Terminal Value'!I995</f>
        <v>8528.6414269305</v>
      </c>
      <c r="J995" s="9" t="n">
        <f aca="false">+Outflows!J995+Fees!J995+'Ongoing Cash Flows'!J995+'Terminal Value'!J995</f>
        <v>8516.20722439551</v>
      </c>
      <c r="K995" s="9" t="n">
        <f aca="false">+Outflows!K995+Fees!K995+'Ongoing Cash Flows'!K995+'Terminal Value'!K995</f>
        <v>8507.37846194847</v>
      </c>
      <c r="L995" s="9" t="n">
        <f aca="false">+Outflows!L995+Fees!L995+'Ongoing Cash Flows'!L995+'Terminal Value'!L995</f>
        <v>8508.2792895151</v>
      </c>
      <c r="M995" s="9" t="n">
        <f aca="false">+Outflows!M995+Fees!M995+'Ongoing Cash Flows'!M995+'Terminal Value'!M995</f>
        <v>8480.59982764565</v>
      </c>
      <c r="N995" s="9" t="n">
        <f aca="false">+Outflows!N995+Fees!N995+'Ongoing Cash Flows'!N995+'Terminal Value'!N995</f>
        <v>8462.62655698319</v>
      </c>
      <c r="O995" s="9" t="n">
        <f aca="false">+Outflows!O995+Fees!O995+'Ongoing Cash Flows'!O995+'Terminal Value'!O995</f>
        <v>8136.82951051379</v>
      </c>
      <c r="P995" s="9" t="n">
        <f aca="false">+Outflows!P995+Fees!P995+'Ongoing Cash Flows'!P995+'Terminal Value'!P995</f>
        <v>8028.64407145737</v>
      </c>
      <c r="Q995" s="9" t="n">
        <f aca="false">+Outflows!Q995+Fees!Q995+'Ongoing Cash Flows'!Q995+'Terminal Value'!Q995</f>
        <v>8000.41446568619</v>
      </c>
      <c r="R995" s="9" t="n">
        <f aca="false">+Outflows!R995+Fees!R995+'Ongoing Cash Flows'!R995+'Terminal Value'!R995</f>
        <v>1173.64751838174</v>
      </c>
      <c r="S995" s="9" t="n">
        <f aca="false">+Outflows!S995+Fees!S995+'Ongoing Cash Flows'!S995+'Terminal Value'!S995</f>
        <v>0</v>
      </c>
      <c r="T995" s="9" t="n">
        <f aca="false">+Outflows!T995+Fees!T995+'Ongoing Cash Flows'!T995+'Terminal Value'!T995</f>
        <v>0</v>
      </c>
      <c r="U995" s="9" t="n">
        <f aca="false">+Outflows!U995+Fees!U995+'Ongoing Cash Flows'!U995+'Terminal Value'!U995</f>
        <v>0</v>
      </c>
      <c r="V995" s="9" t="n">
        <f aca="false">+Outflows!V995+Fees!V995+'Ongoing Cash Flows'!V995+'Terminal Value'!V995</f>
        <v>0</v>
      </c>
      <c r="W995" s="9" t="n">
        <f aca="false">+Outflows!W995+Fees!W995+'Ongoing Cash Flows'!W995+'Terminal Value'!W995</f>
        <v>0</v>
      </c>
      <c r="X995" s="9" t="n">
        <f aca="false">+Outflows!X995+Fees!X995+'Ongoing Cash Flows'!X995+'Terminal Value'!X995</f>
        <v>0</v>
      </c>
      <c r="Y995" s="9" t="n">
        <f aca="false">+Outflows!Y995+Fees!Y995+'Ongoing Cash Flows'!Y995+'Terminal Value'!Y995</f>
        <v>0</v>
      </c>
      <c r="Z995" s="9" t="n">
        <f aca="false">+Outflows!Z995+Fees!Z995+'Ongoing Cash Flows'!Z995+'Terminal Value'!Z995</f>
        <v>0</v>
      </c>
      <c r="AA995" s="9" t="n">
        <f aca="false">+Outflows!AA995+Fees!AA995+'Ongoing Cash Flows'!AA995+'Terminal Value'!AA995</f>
        <v>0</v>
      </c>
      <c r="AB995" s="9" t="n">
        <f aca="false">+Outflows!AB995+Fees!AB995+'Ongoing Cash Flows'!AB995+'Terminal Value'!AB995</f>
        <v>0</v>
      </c>
      <c r="AC995" s="9" t="n">
        <f aca="false">+Outflows!AC995+Fees!AC995+'Ongoing Cash Flows'!AC995+'Terminal Value'!AC995</f>
        <v>0</v>
      </c>
      <c r="AD995" s="9" t="n">
        <f aca="false">+Outflows!AD995+Fees!AD995+'Ongoing Cash Flows'!AD995+'Terminal Value'!AD995</f>
        <v>0</v>
      </c>
      <c r="AE995" s="9" t="n">
        <f aca="false">+Outflows!AE995+Fees!AE995+'Ongoing Cash Flows'!AE995+'Terminal Value'!AE995</f>
        <v>0</v>
      </c>
      <c r="AF995" s="9" t="n">
        <f aca="false">+Outflows!AF995+Fees!AF995+'Ongoing Cash Flows'!AF995+'Terminal Value'!AF995</f>
        <v>0</v>
      </c>
      <c r="AG995" s="9" t="n">
        <f aca="false">+Outflows!AG995+Fees!AG995+'Ongoing Cash Flows'!AG995+'Terminal Value'!AG995</f>
        <v>0</v>
      </c>
      <c r="AH995" s="9" t="n">
        <f aca="false">+Outflows!AH995+Fees!AH995+'Ongoing Cash Flows'!AH995+'Terminal Value'!AH995</f>
        <v>0</v>
      </c>
      <c r="AI995" s="9" t="n">
        <f aca="false">+Outflows!AI995+Fees!AI995+'Ongoing Cash Flows'!AI995+'Terminal Value'!AI995</f>
        <v>0</v>
      </c>
      <c r="AJ995" s="9" t="n">
        <f aca="false">+Outflows!AJ995+Fees!AJ995+'Ongoing Cash Flows'!AJ995+'Terminal Value'!AJ995</f>
        <v>0</v>
      </c>
      <c r="AK995" s="9"/>
      <c r="AL995" s="1"/>
      <c r="AM995" s="32"/>
      <c r="AN995" s="33" t="n">
        <f aca="false">IF(ISERROR(XIRR(B995:AJ995,IRRDates)),-1,XIRR(B995:AJ995,IRRDates))</f>
        <v>0.047700185952438</v>
      </c>
      <c r="AO995" s="9" t="n">
        <f aca="false">SUMPRODUCT(B995:AJ995,PVRf)</f>
        <v>0</v>
      </c>
      <c r="AP995" s="9" t="n">
        <f aca="false">MIN(0,AO995-$AO$1004)^2</f>
        <v>0</v>
      </c>
      <c r="AQ995" s="9" t="n">
        <f aca="false">MAX(0,AO995-$AO$1004)^2</f>
        <v>0</v>
      </c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20"/>
      <c r="CM995" s="20"/>
      <c r="CN995" s="20"/>
      <c r="CO995" s="20"/>
      <c r="CP995" s="20"/>
    </row>
    <row r="996" customFormat="false" ht="11.25" hidden="false" customHeight="false" outlineLevel="0" collapsed="false">
      <c r="A996" s="1" t="n">
        <v>994</v>
      </c>
      <c r="B996" s="9" t="n">
        <f aca="false">+Outflows!B996+Fees!B996+'Ongoing Cash Flows'!B996+'Terminal Value'!B996</f>
        <v>-91771.8941785544</v>
      </c>
      <c r="C996" s="9" t="n">
        <f aca="false">+Outflows!C996+Fees!C996+'Ongoing Cash Flows'!C996+'Terminal Value'!C996</f>
        <v>14201.3662245014</v>
      </c>
      <c r="D996" s="9" t="n">
        <f aca="false">+Outflows!D996+Fees!D996+'Ongoing Cash Flows'!D996+'Terminal Value'!D996</f>
        <v>11959.5829900307</v>
      </c>
      <c r="E996" s="9" t="n">
        <f aca="false">+Outflows!E996+Fees!E996+'Ongoing Cash Flows'!E996+'Terminal Value'!E996</f>
        <v>10140.326710097</v>
      </c>
      <c r="F996" s="9" t="n">
        <f aca="false">+Outflows!F996+Fees!F996+'Ongoing Cash Flows'!F996+'Terminal Value'!F996</f>
        <v>9618.49496945937</v>
      </c>
      <c r="G996" s="9" t="n">
        <f aca="false">+Outflows!G996+Fees!G996+'Ongoing Cash Flows'!G996+'Terminal Value'!G996</f>
        <v>9413.69508958428</v>
      </c>
      <c r="H996" s="9" t="n">
        <f aca="false">+Outflows!H996+Fees!H996+'Ongoing Cash Flows'!H996+'Terminal Value'!H996</f>
        <v>8434.41001671066</v>
      </c>
      <c r="I996" s="9" t="n">
        <f aca="false">+Outflows!I996+Fees!I996+'Ongoing Cash Flows'!I996+'Terminal Value'!I996</f>
        <v>8286.5202251077</v>
      </c>
      <c r="J996" s="9" t="n">
        <f aca="false">+Outflows!J996+Fees!J996+'Ongoing Cash Flows'!J996+'Terminal Value'!J996</f>
        <v>8274.08602257271</v>
      </c>
      <c r="K996" s="9" t="n">
        <f aca="false">+Outflows!K996+Fees!K996+'Ongoing Cash Flows'!K996+'Terminal Value'!K996</f>
        <v>8264.84688520734</v>
      </c>
      <c r="L996" s="9" t="n">
        <f aca="false">+Outflows!L996+Fees!L996+'Ongoing Cash Flows'!L996+'Terminal Value'!L996</f>
        <v>8266.1580876923</v>
      </c>
      <c r="M996" s="9" t="n">
        <f aca="false">+Outflows!M996+Fees!M996+'Ongoing Cash Flows'!M996+'Terminal Value'!M996</f>
        <v>8238.06825090452</v>
      </c>
      <c r="N996" s="9" t="n">
        <f aca="false">+Outflows!N996+Fees!N996+'Ongoing Cash Flows'!N996+'Terminal Value'!N996</f>
        <v>8220.5053551604</v>
      </c>
      <c r="O996" s="9" t="n">
        <f aca="false">+Outflows!O996+Fees!O996+'Ongoing Cash Flows'!O996+'Terminal Value'!O996</f>
        <v>7894.29793377265</v>
      </c>
      <c r="P996" s="9" t="n">
        <f aca="false">+Outflows!P996+Fees!P996+'Ongoing Cash Flows'!P996+'Terminal Value'!P996</f>
        <v>7786.52286963458</v>
      </c>
      <c r="Q996" s="9" t="n">
        <f aca="false">+Outflows!Q996+Fees!Q996+'Ongoing Cash Flows'!Q996+'Terminal Value'!Q996</f>
        <v>7757.88288894505</v>
      </c>
      <c r="R996" s="9" t="n">
        <f aca="false">+Outflows!R996+Fees!R996+'Ongoing Cash Flows'!R996+'Terminal Value'!R996</f>
        <v>1052.58691747035</v>
      </c>
      <c r="S996" s="9" t="n">
        <f aca="false">+Outflows!S996+Fees!S996+'Ongoing Cash Flows'!S996+'Terminal Value'!S996</f>
        <v>0</v>
      </c>
      <c r="T996" s="9" t="n">
        <f aca="false">+Outflows!T996+Fees!T996+'Ongoing Cash Flows'!T996+'Terminal Value'!T996</f>
        <v>0</v>
      </c>
      <c r="U996" s="9" t="n">
        <f aca="false">+Outflows!U996+Fees!U996+'Ongoing Cash Flows'!U996+'Terminal Value'!U996</f>
        <v>0</v>
      </c>
      <c r="V996" s="9" t="n">
        <f aca="false">+Outflows!V996+Fees!V996+'Ongoing Cash Flows'!V996+'Terminal Value'!V996</f>
        <v>0</v>
      </c>
      <c r="W996" s="9" t="n">
        <f aca="false">+Outflows!W996+Fees!W996+'Ongoing Cash Flows'!W996+'Terminal Value'!W996</f>
        <v>0</v>
      </c>
      <c r="X996" s="9" t="n">
        <f aca="false">+Outflows!X996+Fees!X996+'Ongoing Cash Flows'!X996+'Terminal Value'!X996</f>
        <v>0</v>
      </c>
      <c r="Y996" s="9" t="n">
        <f aca="false">+Outflows!Y996+Fees!Y996+'Ongoing Cash Flows'!Y996+'Terminal Value'!Y996</f>
        <v>0</v>
      </c>
      <c r="Z996" s="9" t="n">
        <f aca="false">+Outflows!Z996+Fees!Z996+'Ongoing Cash Flows'!Z996+'Terminal Value'!Z996</f>
        <v>0</v>
      </c>
      <c r="AA996" s="9" t="n">
        <f aca="false">+Outflows!AA996+Fees!AA996+'Ongoing Cash Flows'!AA996+'Terminal Value'!AA996</f>
        <v>0</v>
      </c>
      <c r="AB996" s="9" t="n">
        <f aca="false">+Outflows!AB996+Fees!AB996+'Ongoing Cash Flows'!AB996+'Terminal Value'!AB996</f>
        <v>0</v>
      </c>
      <c r="AC996" s="9" t="n">
        <f aca="false">+Outflows!AC996+Fees!AC996+'Ongoing Cash Flows'!AC996+'Terminal Value'!AC996</f>
        <v>0</v>
      </c>
      <c r="AD996" s="9" t="n">
        <f aca="false">+Outflows!AD996+Fees!AD996+'Ongoing Cash Flows'!AD996+'Terminal Value'!AD996</f>
        <v>0</v>
      </c>
      <c r="AE996" s="9" t="n">
        <f aca="false">+Outflows!AE996+Fees!AE996+'Ongoing Cash Flows'!AE996+'Terminal Value'!AE996</f>
        <v>0</v>
      </c>
      <c r="AF996" s="9" t="n">
        <f aca="false">+Outflows!AF996+Fees!AF996+'Ongoing Cash Flows'!AF996+'Terminal Value'!AF996</f>
        <v>0</v>
      </c>
      <c r="AG996" s="9" t="n">
        <f aca="false">+Outflows!AG996+Fees!AG996+'Ongoing Cash Flows'!AG996+'Terminal Value'!AG996</f>
        <v>0</v>
      </c>
      <c r="AH996" s="9" t="n">
        <f aca="false">+Outflows!AH996+Fees!AH996+'Ongoing Cash Flows'!AH996+'Terminal Value'!AH996</f>
        <v>0</v>
      </c>
      <c r="AI996" s="9" t="n">
        <f aca="false">+Outflows!AI996+Fees!AI996+'Ongoing Cash Flows'!AI996+'Terminal Value'!AI996</f>
        <v>0</v>
      </c>
      <c r="AJ996" s="9" t="n">
        <f aca="false">+Outflows!AJ996+Fees!AJ996+'Ongoing Cash Flows'!AJ996+'Terminal Value'!AJ996</f>
        <v>0</v>
      </c>
      <c r="AK996" s="9"/>
      <c r="AL996" s="1"/>
      <c r="AM996" s="32"/>
      <c r="AN996" s="33" t="n">
        <f aca="false">IF(ISERROR(XIRR(B996:AJ996,IRRDates)),-1,XIRR(B996:AJ996,IRRDates))</f>
        <v>0.0614523401057669</v>
      </c>
      <c r="AO996" s="9" t="n">
        <f aca="false">SUMPRODUCT(B996:AJ996,PVRf)</f>
        <v>0</v>
      </c>
      <c r="AP996" s="9" t="n">
        <f aca="false">MIN(0,AO996-$AO$1004)^2</f>
        <v>0</v>
      </c>
      <c r="AQ996" s="9" t="n">
        <f aca="false">MAX(0,AO996-$AO$1004)^2</f>
        <v>0</v>
      </c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20"/>
      <c r="CM996" s="20"/>
      <c r="CN996" s="20"/>
      <c r="CO996" s="20"/>
      <c r="CP996" s="20"/>
    </row>
    <row r="997" customFormat="false" ht="11.25" hidden="false" customHeight="false" outlineLevel="0" collapsed="false">
      <c r="A997" s="1" t="n">
        <v>995</v>
      </c>
      <c r="B997" s="9" t="n">
        <f aca="false">+Outflows!B997+Fees!B997+'Ongoing Cash Flows'!B997+'Terminal Value'!B997</f>
        <v>-101615.919787677</v>
      </c>
      <c r="C997" s="9" t="n">
        <f aca="false">+Outflows!C997+Fees!C997+'Ongoing Cash Flows'!C997+'Terminal Value'!C997</f>
        <v>14306.3342522435</v>
      </c>
      <c r="D997" s="9" t="n">
        <f aca="false">+Outflows!D997+Fees!D997+'Ongoing Cash Flows'!D997+'Terminal Value'!D997</f>
        <v>12432.0723045145</v>
      </c>
      <c r="E997" s="9" t="n">
        <f aca="false">+Outflows!E997+Fees!E997+'Ongoing Cash Flows'!E997+'Terminal Value'!E997</f>
        <v>10423.0514258714</v>
      </c>
      <c r="F997" s="9" t="n">
        <f aca="false">+Outflows!F997+Fees!F997+'Ongoing Cash Flows'!F997+'Terminal Value'!F997</f>
        <v>10033.0053511273</v>
      </c>
      <c r="G997" s="9" t="n">
        <f aca="false">+Outflows!G997+Fees!G997+'Ongoing Cash Flows'!G997+'Terminal Value'!G997</f>
        <v>9686.84897031249</v>
      </c>
      <c r="H997" s="9" t="n">
        <f aca="false">+Outflows!H997+Fees!H997+'Ongoing Cash Flows'!H997+'Terminal Value'!H997</f>
        <v>8672.85436758098</v>
      </c>
      <c r="I997" s="9" t="n">
        <f aca="false">+Outflows!I997+Fees!I997+'Ongoing Cash Flows'!I997+'Terminal Value'!I997</f>
        <v>8512.33429736049</v>
      </c>
      <c r="J997" s="9" t="n">
        <f aca="false">+Outflows!J997+Fees!J997+'Ongoing Cash Flows'!J997+'Terminal Value'!J997</f>
        <v>8499.9000948255</v>
      </c>
      <c r="K997" s="9" t="n">
        <f aca="false">+Outflows!K997+Fees!K997+'Ongoing Cash Flows'!K997+'Terminal Value'!K997</f>
        <v>8491.04369317581</v>
      </c>
      <c r="L997" s="9" t="n">
        <f aca="false">+Outflows!L997+Fees!L997+'Ongoing Cash Flows'!L997+'Terminal Value'!L997</f>
        <v>8491.97215994509</v>
      </c>
      <c r="M997" s="9" t="n">
        <f aca="false">+Outflows!M997+Fees!M997+'Ongoing Cash Flows'!M997+'Terminal Value'!M997</f>
        <v>8464.26505887298</v>
      </c>
      <c r="N997" s="9" t="n">
        <f aca="false">+Outflows!N997+Fees!N997+'Ongoing Cash Flows'!N997+'Terminal Value'!N997</f>
        <v>8446.31942741318</v>
      </c>
      <c r="O997" s="9" t="n">
        <f aca="false">+Outflows!O997+Fees!O997+'Ongoing Cash Flows'!O997+'Terminal Value'!O997</f>
        <v>8120.49474174112</v>
      </c>
      <c r="P997" s="9" t="n">
        <f aca="false">+Outflows!P997+Fees!P997+'Ongoing Cash Flows'!P997+'Terminal Value'!P997</f>
        <v>8012.33694188736</v>
      </c>
      <c r="Q997" s="9" t="n">
        <f aca="false">+Outflows!Q997+Fees!Q997+'Ongoing Cash Flows'!Q997+'Terminal Value'!Q997</f>
        <v>7984.07969691352</v>
      </c>
      <c r="R997" s="9" t="n">
        <f aca="false">+Outflows!R997+Fees!R997+'Ongoing Cash Flows'!R997+'Terminal Value'!R997</f>
        <v>1165.49395359674</v>
      </c>
      <c r="S997" s="9" t="n">
        <f aca="false">+Outflows!S997+Fees!S997+'Ongoing Cash Flows'!S997+'Terminal Value'!S997</f>
        <v>0</v>
      </c>
      <c r="T997" s="9" t="n">
        <f aca="false">+Outflows!T997+Fees!T997+'Ongoing Cash Flows'!T997+'Terminal Value'!T997</f>
        <v>0</v>
      </c>
      <c r="U997" s="9" t="n">
        <f aca="false">+Outflows!U997+Fees!U997+'Ongoing Cash Flows'!U997+'Terminal Value'!U997</f>
        <v>0</v>
      </c>
      <c r="V997" s="9" t="n">
        <f aca="false">+Outflows!V997+Fees!V997+'Ongoing Cash Flows'!V997+'Terminal Value'!V997</f>
        <v>0</v>
      </c>
      <c r="W997" s="9" t="n">
        <f aca="false">+Outflows!W997+Fees!W997+'Ongoing Cash Flows'!W997+'Terminal Value'!W997</f>
        <v>0</v>
      </c>
      <c r="X997" s="9" t="n">
        <f aca="false">+Outflows!X997+Fees!X997+'Ongoing Cash Flows'!X997+'Terminal Value'!X997</f>
        <v>0</v>
      </c>
      <c r="Y997" s="9" t="n">
        <f aca="false">+Outflows!Y997+Fees!Y997+'Ongoing Cash Flows'!Y997+'Terminal Value'!Y997</f>
        <v>0</v>
      </c>
      <c r="Z997" s="9" t="n">
        <f aca="false">+Outflows!Z997+Fees!Z997+'Ongoing Cash Flows'!Z997+'Terminal Value'!Z997</f>
        <v>0</v>
      </c>
      <c r="AA997" s="9" t="n">
        <f aca="false">+Outflows!AA997+Fees!AA997+'Ongoing Cash Flows'!AA997+'Terminal Value'!AA997</f>
        <v>0</v>
      </c>
      <c r="AB997" s="9" t="n">
        <f aca="false">+Outflows!AB997+Fees!AB997+'Ongoing Cash Flows'!AB997+'Terminal Value'!AB997</f>
        <v>0</v>
      </c>
      <c r="AC997" s="9" t="n">
        <f aca="false">+Outflows!AC997+Fees!AC997+'Ongoing Cash Flows'!AC997+'Terminal Value'!AC997</f>
        <v>0</v>
      </c>
      <c r="AD997" s="9" t="n">
        <f aca="false">+Outflows!AD997+Fees!AD997+'Ongoing Cash Flows'!AD997+'Terminal Value'!AD997</f>
        <v>0</v>
      </c>
      <c r="AE997" s="9" t="n">
        <f aca="false">+Outflows!AE997+Fees!AE997+'Ongoing Cash Flows'!AE997+'Terminal Value'!AE997</f>
        <v>0</v>
      </c>
      <c r="AF997" s="9" t="n">
        <f aca="false">+Outflows!AF997+Fees!AF997+'Ongoing Cash Flows'!AF997+'Terminal Value'!AF997</f>
        <v>0</v>
      </c>
      <c r="AG997" s="9" t="n">
        <f aca="false">+Outflows!AG997+Fees!AG997+'Ongoing Cash Flows'!AG997+'Terminal Value'!AG997</f>
        <v>0</v>
      </c>
      <c r="AH997" s="9" t="n">
        <f aca="false">+Outflows!AH997+Fees!AH997+'Ongoing Cash Flows'!AH997+'Terminal Value'!AH997</f>
        <v>0</v>
      </c>
      <c r="AI997" s="9" t="n">
        <f aca="false">+Outflows!AI997+Fees!AI997+'Ongoing Cash Flows'!AI997+'Terminal Value'!AI997</f>
        <v>0</v>
      </c>
      <c r="AJ997" s="9" t="n">
        <f aca="false">+Outflows!AJ997+Fees!AJ997+'Ongoing Cash Flows'!AJ997+'Terminal Value'!AJ997</f>
        <v>0</v>
      </c>
      <c r="AK997" s="9"/>
      <c r="AL997" s="1"/>
      <c r="AM997" s="32"/>
      <c r="AN997" s="33" t="n">
        <f aca="false">IF(ISERROR(XIRR(B997:AJ997,IRRDates)),-1,XIRR(B997:AJ997,IRRDates))</f>
        <v>0.0491204587740763</v>
      </c>
      <c r="AO997" s="9" t="n">
        <f aca="false">SUMPRODUCT(B997:AJ997,PVRf)</f>
        <v>0</v>
      </c>
      <c r="AP997" s="9" t="n">
        <f aca="false">MIN(0,AO997-$AO$1004)^2</f>
        <v>0</v>
      </c>
      <c r="AQ997" s="9" t="n">
        <f aca="false">MAX(0,AO997-$AO$1004)^2</f>
        <v>0</v>
      </c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20"/>
      <c r="CM997" s="20"/>
      <c r="CN997" s="20"/>
      <c r="CO997" s="20"/>
      <c r="CP997" s="20"/>
    </row>
    <row r="998" customFormat="false" ht="11.25" hidden="false" customHeight="false" outlineLevel="0" collapsed="false">
      <c r="A998" s="1" t="n">
        <v>996</v>
      </c>
      <c r="B998" s="9" t="n">
        <f aca="false">+Outflows!B998+Fees!B998+'Ongoing Cash Flows'!B998+'Terminal Value'!B998</f>
        <v>-88899.1528915051</v>
      </c>
      <c r="C998" s="9" t="n">
        <f aca="false">+Outflows!C998+Fees!C998+'Ongoing Cash Flows'!C998+'Terminal Value'!C998</f>
        <v>14099.7287060033</v>
      </c>
      <c r="D998" s="9" t="n">
        <f aca="false">+Outflows!D998+Fees!D998+'Ongoing Cash Flows'!D998+'Terminal Value'!D998</f>
        <v>11977.017188563</v>
      </c>
      <c r="E998" s="9" t="n">
        <f aca="false">+Outflows!E998+Fees!E998+'Ongoing Cash Flows'!E998+'Terminal Value'!E998</f>
        <v>10067.4610345222</v>
      </c>
      <c r="F998" s="9" t="n">
        <f aca="false">+Outflows!F998+Fees!F998+'Ongoing Cash Flows'!F998+'Terminal Value'!F998</f>
        <v>9642.84350017785</v>
      </c>
      <c r="G998" s="9" t="n">
        <f aca="false">+Outflows!G998+Fees!G998+'Ongoing Cash Flows'!G998+'Terminal Value'!G998</f>
        <v>9232.29945808696</v>
      </c>
      <c r="H998" s="9" t="n">
        <f aca="false">+Outflows!H998+Fees!H998+'Ongoing Cash Flows'!H998+'Terminal Value'!H998</f>
        <v>8364.82578779785</v>
      </c>
      <c r="I998" s="9" t="n">
        <f aca="false">+Outflows!I998+Fees!I998+'Ongoing Cash Flows'!I998+'Terminal Value'!I998</f>
        <v>8220.62183817582</v>
      </c>
      <c r="J998" s="9" t="n">
        <f aca="false">+Outflows!J998+Fees!J998+'Ongoing Cash Flows'!J998+'Terminal Value'!J998</f>
        <v>8208.18763564083</v>
      </c>
      <c r="K998" s="9" t="n">
        <f aca="false">+Outflows!K998+Fees!K998+'Ongoing Cash Flows'!K998+'Terminal Value'!K998</f>
        <v>8198.83680609422</v>
      </c>
      <c r="L998" s="9" t="n">
        <f aca="false">+Outflows!L998+Fees!L998+'Ongoing Cash Flows'!L998+'Terminal Value'!L998</f>
        <v>8200.25970076042</v>
      </c>
      <c r="M998" s="9" t="n">
        <f aca="false">+Outflows!M998+Fees!M998+'Ongoing Cash Flows'!M998+'Terminal Value'!M998</f>
        <v>8172.05817179139</v>
      </c>
      <c r="N998" s="9" t="n">
        <f aca="false">+Outflows!N998+Fees!N998+'Ongoing Cash Flows'!N998+'Terminal Value'!N998</f>
        <v>8154.60696822852</v>
      </c>
      <c r="O998" s="9" t="n">
        <f aca="false">+Outflows!O998+Fees!O998+'Ongoing Cash Flows'!O998+'Terminal Value'!O998</f>
        <v>7828.28785465953</v>
      </c>
      <c r="P998" s="9" t="n">
        <f aca="false">+Outflows!P998+Fees!P998+'Ongoing Cash Flows'!P998+'Terminal Value'!P998</f>
        <v>7720.6244827027</v>
      </c>
      <c r="Q998" s="9" t="n">
        <f aca="false">+Outflows!Q998+Fees!Q998+'Ongoing Cash Flows'!Q998+'Terminal Value'!Q998</f>
        <v>7691.87280983193</v>
      </c>
      <c r="R998" s="9" t="n">
        <f aca="false">+Outflows!R998+Fees!R998+'Ongoing Cash Flows'!R998+'Terminal Value'!R998</f>
        <v>1019.63772400441</v>
      </c>
      <c r="S998" s="9" t="n">
        <f aca="false">+Outflows!S998+Fees!S998+'Ongoing Cash Flows'!S998+'Terminal Value'!S998</f>
        <v>0</v>
      </c>
      <c r="T998" s="9" t="n">
        <f aca="false">+Outflows!T998+Fees!T998+'Ongoing Cash Flows'!T998+'Terminal Value'!T998</f>
        <v>0</v>
      </c>
      <c r="U998" s="9" t="n">
        <f aca="false">+Outflows!U998+Fees!U998+'Ongoing Cash Flows'!U998+'Terminal Value'!U998</f>
        <v>0</v>
      </c>
      <c r="V998" s="9" t="n">
        <f aca="false">+Outflows!V998+Fees!V998+'Ongoing Cash Flows'!V998+'Terminal Value'!V998</f>
        <v>0</v>
      </c>
      <c r="W998" s="9" t="n">
        <f aca="false">+Outflows!W998+Fees!W998+'Ongoing Cash Flows'!W998+'Terminal Value'!W998</f>
        <v>0</v>
      </c>
      <c r="X998" s="9" t="n">
        <f aca="false">+Outflows!X998+Fees!X998+'Ongoing Cash Flows'!X998+'Terminal Value'!X998</f>
        <v>0</v>
      </c>
      <c r="Y998" s="9" t="n">
        <f aca="false">+Outflows!Y998+Fees!Y998+'Ongoing Cash Flows'!Y998+'Terminal Value'!Y998</f>
        <v>0</v>
      </c>
      <c r="Z998" s="9" t="n">
        <f aca="false">+Outflows!Z998+Fees!Z998+'Ongoing Cash Flows'!Z998+'Terminal Value'!Z998</f>
        <v>0</v>
      </c>
      <c r="AA998" s="9" t="n">
        <f aca="false">+Outflows!AA998+Fees!AA998+'Ongoing Cash Flows'!AA998+'Terminal Value'!AA998</f>
        <v>0</v>
      </c>
      <c r="AB998" s="9" t="n">
        <f aca="false">+Outflows!AB998+Fees!AB998+'Ongoing Cash Flows'!AB998+'Terminal Value'!AB998</f>
        <v>0</v>
      </c>
      <c r="AC998" s="9" t="n">
        <f aca="false">+Outflows!AC998+Fees!AC998+'Ongoing Cash Flows'!AC998+'Terminal Value'!AC998</f>
        <v>0</v>
      </c>
      <c r="AD998" s="9" t="n">
        <f aca="false">+Outflows!AD998+Fees!AD998+'Ongoing Cash Flows'!AD998+'Terminal Value'!AD998</f>
        <v>0</v>
      </c>
      <c r="AE998" s="9" t="n">
        <f aca="false">+Outflows!AE998+Fees!AE998+'Ongoing Cash Flows'!AE998+'Terminal Value'!AE998</f>
        <v>0</v>
      </c>
      <c r="AF998" s="9" t="n">
        <f aca="false">+Outflows!AF998+Fees!AF998+'Ongoing Cash Flows'!AF998+'Terminal Value'!AF998</f>
        <v>0</v>
      </c>
      <c r="AG998" s="9" t="n">
        <f aca="false">+Outflows!AG998+Fees!AG998+'Ongoing Cash Flows'!AG998+'Terminal Value'!AG998</f>
        <v>0</v>
      </c>
      <c r="AH998" s="9" t="n">
        <f aca="false">+Outflows!AH998+Fees!AH998+'Ongoing Cash Flows'!AH998+'Terminal Value'!AH998</f>
        <v>0</v>
      </c>
      <c r="AI998" s="9" t="n">
        <f aca="false">+Outflows!AI998+Fees!AI998+'Ongoing Cash Flows'!AI998+'Terminal Value'!AI998</f>
        <v>0</v>
      </c>
      <c r="AJ998" s="9" t="n">
        <f aca="false">+Outflows!AJ998+Fees!AJ998+'Ongoing Cash Flows'!AJ998+'Terminal Value'!AJ998</f>
        <v>0</v>
      </c>
      <c r="AK998" s="9"/>
      <c r="AL998" s="1"/>
      <c r="AM998" s="32"/>
      <c r="AN998" s="33" t="n">
        <f aca="false">IF(ISERROR(XIRR(B998:AJ998,IRRDates)),-1,XIRR(B998:AJ998,IRRDates))</f>
        <v>0.0657280110850172</v>
      </c>
      <c r="AO998" s="9" t="n">
        <f aca="false">SUMPRODUCT(B998:AJ998,PVRf)</f>
        <v>0</v>
      </c>
      <c r="AP998" s="9" t="n">
        <f aca="false">MIN(0,AO998-$AO$1004)^2</f>
        <v>0</v>
      </c>
      <c r="AQ998" s="9" t="n">
        <f aca="false">MAX(0,AO998-$AO$1004)^2</f>
        <v>0</v>
      </c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20"/>
      <c r="CM998" s="20"/>
      <c r="CN998" s="20"/>
      <c r="CO998" s="20"/>
      <c r="CP998" s="20"/>
    </row>
    <row r="999" customFormat="false" ht="11.25" hidden="false" customHeight="false" outlineLevel="0" collapsed="false">
      <c r="A999" s="1" t="n">
        <v>997</v>
      </c>
      <c r="B999" s="9" t="n">
        <f aca="false">+Outflows!B999+Fees!B999+'Ongoing Cash Flows'!B999+'Terminal Value'!B999</f>
        <v>-98460.6678430739</v>
      </c>
      <c r="C999" s="9" t="n">
        <f aca="false">+Outflows!C999+Fees!C999+'Ongoing Cash Flows'!C999+'Terminal Value'!C999</f>
        <v>14242.0383294308</v>
      </c>
      <c r="D999" s="9" t="n">
        <f aca="false">+Outflows!D999+Fees!D999+'Ongoing Cash Flows'!D999+'Terminal Value'!D999</f>
        <v>12274.7792708384</v>
      </c>
      <c r="E999" s="9" t="n">
        <f aca="false">+Outflows!E999+Fees!E999+'Ongoing Cash Flows'!E999+'Terminal Value'!E999</f>
        <v>10322.4975814119</v>
      </c>
      <c r="F999" s="9" t="n">
        <f aca="false">+Outflows!F999+Fees!F999+'Ongoing Cash Flows'!F999+'Terminal Value'!F999</f>
        <v>9899.17803648024</v>
      </c>
      <c r="G999" s="9" t="n">
        <f aca="false">+Outflows!G999+Fees!G999+'Ongoing Cash Flows'!G999+'Terminal Value'!G999</f>
        <v>9620.02413827686</v>
      </c>
      <c r="H999" s="9" t="n">
        <f aca="false">+Outflows!H999+Fees!H999+'Ongoing Cash Flows'!H999+'Terminal Value'!H999</f>
        <v>8596.42709771834</v>
      </c>
      <c r="I999" s="9" t="n">
        <f aca="false">+Outflows!I999+Fees!I999+'Ongoing Cash Flows'!I999+'Terminal Value'!I999</f>
        <v>8439.95534195285</v>
      </c>
      <c r="J999" s="9" t="n">
        <f aca="false">+Outflows!J999+Fees!J999+'Ongoing Cash Flows'!J999+'Terminal Value'!J999</f>
        <v>8427.52113941786</v>
      </c>
      <c r="K999" s="9" t="n">
        <f aca="false">+Outflows!K999+Fees!K999+'Ongoing Cash Flows'!K999+'Terminal Value'!K999</f>
        <v>8418.54206157256</v>
      </c>
      <c r="L999" s="9" t="n">
        <f aca="false">+Outflows!L999+Fees!L999+'Ongoing Cash Flows'!L999+'Terminal Value'!L999</f>
        <v>8419.59320453745</v>
      </c>
      <c r="M999" s="9" t="n">
        <f aca="false">+Outflows!M999+Fees!M999+'Ongoing Cash Flows'!M999+'Terminal Value'!M999</f>
        <v>8391.76342726974</v>
      </c>
      <c r="N999" s="9" t="n">
        <f aca="false">+Outflows!N999+Fees!N999+'Ongoing Cash Flows'!N999+'Terminal Value'!N999</f>
        <v>8373.94047200554</v>
      </c>
      <c r="O999" s="9" t="n">
        <f aca="false">+Outflows!O999+Fees!O999+'Ongoing Cash Flows'!O999+'Terminal Value'!O999</f>
        <v>8047.99311013787</v>
      </c>
      <c r="P999" s="9" t="n">
        <f aca="false">+Outflows!P999+Fees!P999+'Ongoing Cash Flows'!P999+'Terminal Value'!P999</f>
        <v>7939.95798647972</v>
      </c>
      <c r="Q999" s="9" t="n">
        <f aca="false">+Outflows!Q999+Fees!Q999+'Ongoing Cash Flows'!Q999+'Terminal Value'!Q999</f>
        <v>7911.57806531028</v>
      </c>
      <c r="R999" s="9" t="n">
        <f aca="false">+Outflows!R999+Fees!R999+'Ongoing Cash Flows'!R999+'Terminal Value'!R999</f>
        <v>1129.30447589292</v>
      </c>
      <c r="S999" s="9" t="n">
        <f aca="false">+Outflows!S999+Fees!S999+'Ongoing Cash Flows'!S999+'Terminal Value'!S999</f>
        <v>0</v>
      </c>
      <c r="T999" s="9" t="n">
        <f aca="false">+Outflows!T999+Fees!T999+'Ongoing Cash Flows'!T999+'Terminal Value'!T999</f>
        <v>0</v>
      </c>
      <c r="U999" s="9" t="n">
        <f aca="false">+Outflows!U999+Fees!U999+'Ongoing Cash Flows'!U999+'Terminal Value'!U999</f>
        <v>0</v>
      </c>
      <c r="V999" s="9" t="n">
        <f aca="false">+Outflows!V999+Fees!V999+'Ongoing Cash Flows'!V999+'Terminal Value'!V999</f>
        <v>0</v>
      </c>
      <c r="W999" s="9" t="n">
        <f aca="false">+Outflows!W999+Fees!W999+'Ongoing Cash Flows'!W999+'Terminal Value'!W999</f>
        <v>0</v>
      </c>
      <c r="X999" s="9" t="n">
        <f aca="false">+Outflows!X999+Fees!X999+'Ongoing Cash Flows'!X999+'Terminal Value'!X999</f>
        <v>0</v>
      </c>
      <c r="Y999" s="9" t="n">
        <f aca="false">+Outflows!Y999+Fees!Y999+'Ongoing Cash Flows'!Y999+'Terminal Value'!Y999</f>
        <v>0</v>
      </c>
      <c r="Z999" s="9" t="n">
        <f aca="false">+Outflows!Z999+Fees!Z999+'Ongoing Cash Flows'!Z999+'Terminal Value'!Z999</f>
        <v>0</v>
      </c>
      <c r="AA999" s="9" t="n">
        <f aca="false">+Outflows!AA999+Fees!AA999+'Ongoing Cash Flows'!AA999+'Terminal Value'!AA999</f>
        <v>0</v>
      </c>
      <c r="AB999" s="9" t="n">
        <f aca="false">+Outflows!AB999+Fees!AB999+'Ongoing Cash Flows'!AB999+'Terminal Value'!AB999</f>
        <v>0</v>
      </c>
      <c r="AC999" s="9" t="n">
        <f aca="false">+Outflows!AC999+Fees!AC999+'Ongoing Cash Flows'!AC999+'Terminal Value'!AC999</f>
        <v>0</v>
      </c>
      <c r="AD999" s="9" t="n">
        <f aca="false">+Outflows!AD999+Fees!AD999+'Ongoing Cash Flows'!AD999+'Terminal Value'!AD999</f>
        <v>0</v>
      </c>
      <c r="AE999" s="9" t="n">
        <f aca="false">+Outflows!AE999+Fees!AE999+'Ongoing Cash Flows'!AE999+'Terminal Value'!AE999</f>
        <v>0</v>
      </c>
      <c r="AF999" s="9" t="n">
        <f aca="false">+Outflows!AF999+Fees!AF999+'Ongoing Cash Flows'!AF999+'Terminal Value'!AF999</f>
        <v>0</v>
      </c>
      <c r="AG999" s="9" t="n">
        <f aca="false">+Outflows!AG999+Fees!AG999+'Ongoing Cash Flows'!AG999+'Terminal Value'!AG999</f>
        <v>0</v>
      </c>
      <c r="AH999" s="9" t="n">
        <f aca="false">+Outflows!AH999+Fees!AH999+'Ongoing Cash Flows'!AH999+'Terminal Value'!AH999</f>
        <v>0</v>
      </c>
      <c r="AI999" s="9" t="n">
        <f aca="false">+Outflows!AI999+Fees!AI999+'Ongoing Cash Flows'!AI999+'Terminal Value'!AI999</f>
        <v>0</v>
      </c>
      <c r="AJ999" s="9" t="n">
        <f aca="false">+Outflows!AJ999+Fees!AJ999+'Ongoing Cash Flows'!AJ999+'Terminal Value'!AJ999</f>
        <v>0</v>
      </c>
      <c r="AK999" s="9"/>
      <c r="AL999" s="1"/>
      <c r="AM999" s="32"/>
      <c r="AN999" s="33" t="n">
        <f aca="false">IF(ISERROR(XIRR(B999:AJ999,IRRDates)),-1,XIRR(B999:AJ999,IRRDates))</f>
        <v>0.0527909018133275</v>
      </c>
      <c r="AO999" s="9" t="n">
        <f aca="false">SUMPRODUCT(B999:AJ999,PVRf)</f>
        <v>0</v>
      </c>
      <c r="AP999" s="9" t="n">
        <f aca="false">MIN(0,AO999-$AO$1004)^2</f>
        <v>0</v>
      </c>
      <c r="AQ999" s="9" t="n">
        <f aca="false">MAX(0,AO999-$AO$1004)^2</f>
        <v>0</v>
      </c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20"/>
      <c r="CM999" s="20"/>
      <c r="CN999" s="20"/>
      <c r="CO999" s="20"/>
      <c r="CP999" s="20"/>
    </row>
    <row r="1000" customFormat="false" ht="11.25" hidden="false" customHeight="false" outlineLevel="0" collapsed="false">
      <c r="A1000" s="1" t="n">
        <v>998</v>
      </c>
      <c r="B1000" s="9" t="n">
        <f aca="false">+Outflows!B1000+Fees!B1000+'Ongoing Cash Flows'!B1000+'Terminal Value'!B1000</f>
        <v>-87194.467099204</v>
      </c>
      <c r="C1000" s="9" t="n">
        <f aca="false">+Outflows!C1000+Fees!C1000+'Ongoing Cash Flows'!C1000+'Terminal Value'!C1000</f>
        <v>14093.0776163903</v>
      </c>
      <c r="D1000" s="9" t="n">
        <f aca="false">+Outflows!D1000+Fees!D1000+'Ongoing Cash Flows'!D1000+'Terminal Value'!D1000</f>
        <v>11978.7010183624</v>
      </c>
      <c r="E1000" s="9" t="n">
        <f aca="false">+Outflows!E1000+Fees!E1000+'Ongoing Cash Flows'!E1000+'Terminal Value'!E1000</f>
        <v>9813.86329704526</v>
      </c>
      <c r="F1000" s="9" t="n">
        <f aca="false">+Outflows!F1000+Fees!F1000+'Ongoing Cash Flows'!F1000+'Terminal Value'!F1000</f>
        <v>9490.07031042212</v>
      </c>
      <c r="G1000" s="9" t="n">
        <f aca="false">+Outflows!G1000+Fees!G1000+'Ongoing Cash Flows'!G1000+'Terminal Value'!G1000</f>
        <v>9298.80889042077</v>
      </c>
      <c r="H1000" s="9" t="n">
        <f aca="false">+Outflows!H1000+Fees!H1000+'Ongoing Cash Flows'!H1000+'Terminal Value'!H1000</f>
        <v>8323.53447941214</v>
      </c>
      <c r="I1000" s="9" t="n">
        <f aca="false">+Outflows!I1000+Fees!I1000+'Ongoing Cash Flows'!I1000+'Terminal Value'!I1000</f>
        <v>8181.51770984907</v>
      </c>
      <c r="J1000" s="9" t="n">
        <f aca="false">+Outflows!J1000+Fees!J1000+'Ongoing Cash Flows'!J1000+'Terminal Value'!J1000</f>
        <v>8169.08350731408</v>
      </c>
      <c r="K1000" s="9" t="n">
        <f aca="false">+Outflows!K1000+Fees!K1000+'Ongoing Cash Flows'!K1000+'Terminal Value'!K1000</f>
        <v>8159.66639958386</v>
      </c>
      <c r="L1000" s="9" t="n">
        <f aca="false">+Outflows!L1000+Fees!L1000+'Ongoing Cash Flows'!L1000+'Terminal Value'!L1000</f>
        <v>8161.15557243367</v>
      </c>
      <c r="M1000" s="9" t="n">
        <f aca="false">+Outflows!M1000+Fees!M1000+'Ongoing Cash Flows'!M1000+'Terminal Value'!M1000</f>
        <v>8132.88776528103</v>
      </c>
      <c r="N1000" s="9" t="n">
        <f aca="false">+Outflows!N1000+Fees!N1000+'Ongoing Cash Flows'!N1000+'Terminal Value'!N1000</f>
        <v>8115.50283990176</v>
      </c>
      <c r="O1000" s="9" t="n">
        <f aca="false">+Outflows!O1000+Fees!O1000+'Ongoing Cash Flows'!O1000+'Terminal Value'!O1000</f>
        <v>7789.11744814917</v>
      </c>
      <c r="P1000" s="9" t="n">
        <f aca="false">+Outflows!P1000+Fees!P1000+'Ongoing Cash Flows'!P1000+'Terminal Value'!P1000</f>
        <v>7681.52035437594</v>
      </c>
      <c r="Q1000" s="9" t="n">
        <f aca="false">+Outflows!Q1000+Fees!Q1000+'Ongoing Cash Flows'!Q1000+'Terminal Value'!Q1000</f>
        <v>7652.70240332158</v>
      </c>
      <c r="R1000" s="9" t="n">
        <f aca="false">+Outflows!R1000+Fees!R1000+'Ongoing Cash Flows'!R1000+'Terminal Value'!R1000</f>
        <v>1000.08565984103</v>
      </c>
      <c r="S1000" s="9" t="n">
        <f aca="false">+Outflows!S1000+Fees!S1000+'Ongoing Cash Flows'!S1000+'Terminal Value'!S1000</f>
        <v>0</v>
      </c>
      <c r="T1000" s="9" t="n">
        <f aca="false">+Outflows!T1000+Fees!T1000+'Ongoing Cash Flows'!T1000+'Terminal Value'!T1000</f>
        <v>0</v>
      </c>
      <c r="U1000" s="9" t="n">
        <f aca="false">+Outflows!U1000+Fees!U1000+'Ongoing Cash Flows'!U1000+'Terminal Value'!U1000</f>
        <v>0</v>
      </c>
      <c r="V1000" s="9" t="n">
        <f aca="false">+Outflows!V1000+Fees!V1000+'Ongoing Cash Flows'!V1000+'Terminal Value'!V1000</f>
        <v>0</v>
      </c>
      <c r="W1000" s="9" t="n">
        <f aca="false">+Outflows!W1000+Fees!W1000+'Ongoing Cash Flows'!W1000+'Terminal Value'!W1000</f>
        <v>0</v>
      </c>
      <c r="X1000" s="9" t="n">
        <f aca="false">+Outflows!X1000+Fees!X1000+'Ongoing Cash Flows'!X1000+'Terminal Value'!X1000</f>
        <v>0</v>
      </c>
      <c r="Y1000" s="9" t="n">
        <f aca="false">+Outflows!Y1000+Fees!Y1000+'Ongoing Cash Flows'!Y1000+'Terminal Value'!Y1000</f>
        <v>0</v>
      </c>
      <c r="Z1000" s="9" t="n">
        <f aca="false">+Outflows!Z1000+Fees!Z1000+'Ongoing Cash Flows'!Z1000+'Terminal Value'!Z1000</f>
        <v>0</v>
      </c>
      <c r="AA1000" s="9" t="n">
        <f aca="false">+Outflows!AA1000+Fees!AA1000+'Ongoing Cash Flows'!AA1000+'Terminal Value'!AA1000</f>
        <v>0</v>
      </c>
      <c r="AB1000" s="9" t="n">
        <f aca="false">+Outflows!AB1000+Fees!AB1000+'Ongoing Cash Flows'!AB1000+'Terminal Value'!AB1000</f>
        <v>0</v>
      </c>
      <c r="AC1000" s="9" t="n">
        <f aca="false">+Outflows!AC1000+Fees!AC1000+'Ongoing Cash Flows'!AC1000+'Terminal Value'!AC1000</f>
        <v>0</v>
      </c>
      <c r="AD1000" s="9" t="n">
        <f aca="false">+Outflows!AD1000+Fees!AD1000+'Ongoing Cash Flows'!AD1000+'Terminal Value'!AD1000</f>
        <v>0</v>
      </c>
      <c r="AE1000" s="9" t="n">
        <f aca="false">+Outflows!AE1000+Fees!AE1000+'Ongoing Cash Flows'!AE1000+'Terminal Value'!AE1000</f>
        <v>0</v>
      </c>
      <c r="AF1000" s="9" t="n">
        <f aca="false">+Outflows!AF1000+Fees!AF1000+'Ongoing Cash Flows'!AF1000+'Terminal Value'!AF1000</f>
        <v>0</v>
      </c>
      <c r="AG1000" s="9" t="n">
        <f aca="false">+Outflows!AG1000+Fees!AG1000+'Ongoing Cash Flows'!AG1000+'Terminal Value'!AG1000</f>
        <v>0</v>
      </c>
      <c r="AH1000" s="9" t="n">
        <f aca="false">+Outflows!AH1000+Fees!AH1000+'Ongoing Cash Flows'!AH1000+'Terminal Value'!AH1000</f>
        <v>0</v>
      </c>
      <c r="AI1000" s="9" t="n">
        <f aca="false">+Outflows!AI1000+Fees!AI1000+'Ongoing Cash Flows'!AI1000+'Terminal Value'!AI1000</f>
        <v>0</v>
      </c>
      <c r="AJ1000" s="9" t="n">
        <f aca="false">+Outflows!AJ1000+Fees!AJ1000+'Ongoing Cash Flows'!AJ1000+'Terminal Value'!AJ1000</f>
        <v>0</v>
      </c>
      <c r="AK1000" s="9"/>
      <c r="AL1000" s="1"/>
      <c r="AM1000" s="32"/>
      <c r="AN1000" s="33" t="n">
        <f aca="false">IF(ISERROR(XIRR(B1000:AJ1000,IRRDates)),-1,XIRR(B1000:AJ1000,IRRDates))</f>
        <v>0.0681181367198101</v>
      </c>
      <c r="AO1000" s="9" t="n">
        <f aca="false">SUMPRODUCT(B1000:AJ1000,PVRf)</f>
        <v>0</v>
      </c>
      <c r="AP1000" s="9" t="n">
        <f aca="false">MIN(0,AO1000-$AO$1004)^2</f>
        <v>0</v>
      </c>
      <c r="AQ1000" s="9" t="n">
        <f aca="false">MAX(0,AO1000-$AO$1004)^2</f>
        <v>0</v>
      </c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20"/>
      <c r="CM1000" s="20"/>
      <c r="CN1000" s="20"/>
      <c r="CO1000" s="20"/>
      <c r="CP1000" s="20"/>
    </row>
    <row r="1001" customFormat="false" ht="11.25" hidden="false" customHeight="false" outlineLevel="0" collapsed="false">
      <c r="A1001" s="1" t="n">
        <v>999</v>
      </c>
      <c r="B1001" s="9" t="n">
        <f aca="false">+Outflows!B1001+Fees!B1001+'Ongoing Cash Flows'!B1001+'Terminal Value'!B1001</f>
        <v>-94152.4673920928</v>
      </c>
      <c r="C1001" s="9" t="n">
        <f aca="false">+Outflows!C1001+Fees!C1001+'Ongoing Cash Flows'!C1001+'Terminal Value'!C1001</f>
        <v>14140.7635987536</v>
      </c>
      <c r="D1001" s="9" t="n">
        <f aca="false">+Outflows!D1001+Fees!D1001+'Ongoing Cash Flows'!D1001+'Terminal Value'!D1001</f>
        <v>12083.4705673431</v>
      </c>
      <c r="E1001" s="9" t="n">
        <f aca="false">+Outflows!E1001+Fees!E1001+'Ongoing Cash Flows'!E1001+'Terminal Value'!E1001</f>
        <v>10101.9186548567</v>
      </c>
      <c r="F1001" s="9" t="n">
        <f aca="false">+Outflows!F1001+Fees!F1001+'Ongoing Cash Flows'!F1001+'Terminal Value'!F1001</f>
        <v>9690.87773325945</v>
      </c>
      <c r="G1001" s="9" t="n">
        <f aca="false">+Outflows!G1001+Fees!G1001+'Ongoing Cash Flows'!G1001+'Terminal Value'!G1001</f>
        <v>9334.9499179639</v>
      </c>
      <c r="H1001" s="9" t="n">
        <f aca="false">+Outflows!H1001+Fees!H1001+'Ongoing Cash Flows'!H1001+'Terminal Value'!H1001</f>
        <v>8492.07283242656</v>
      </c>
      <c r="I1001" s="9" t="n">
        <f aca="false">+Outflows!I1001+Fees!I1001+'Ongoing Cash Flows'!I1001+'Terminal Value'!I1001</f>
        <v>8341.1286701677</v>
      </c>
      <c r="J1001" s="9" t="n">
        <f aca="false">+Outflows!J1001+Fees!J1001+'Ongoing Cash Flows'!J1001+'Terminal Value'!J1001</f>
        <v>8328.69446763272</v>
      </c>
      <c r="K1001" s="9" t="n">
        <f aca="false">+Outflows!K1001+Fees!K1001+'Ongoing Cash Flows'!K1001+'Terminal Value'!K1001</f>
        <v>8319.54788695388</v>
      </c>
      <c r="L1001" s="9" t="n">
        <f aca="false">+Outflows!L1001+Fees!L1001+'Ongoing Cash Flows'!L1001+'Terminal Value'!L1001</f>
        <v>8320.76653275231</v>
      </c>
      <c r="M1001" s="9" t="n">
        <f aca="false">+Outflows!M1001+Fees!M1001+'Ongoing Cash Flows'!M1001+'Terminal Value'!M1001</f>
        <v>8292.76925265106</v>
      </c>
      <c r="N1001" s="9" t="n">
        <f aca="false">+Outflows!N1001+Fees!N1001+'Ongoing Cash Flows'!N1001+'Terminal Value'!N1001</f>
        <v>8275.1138002204</v>
      </c>
      <c r="O1001" s="9" t="n">
        <f aca="false">+Outflows!O1001+Fees!O1001+'Ongoing Cash Flows'!O1001+'Terminal Value'!O1001</f>
        <v>7948.99893551919</v>
      </c>
      <c r="P1001" s="9" t="n">
        <f aca="false">+Outflows!P1001+Fees!P1001+'Ongoing Cash Flows'!P1001+'Terminal Value'!P1001</f>
        <v>7841.13131469458</v>
      </c>
      <c r="Q1001" s="9" t="n">
        <f aca="false">+Outflows!Q1001+Fees!Q1001+'Ongoing Cash Flows'!Q1001+'Terminal Value'!Q1001</f>
        <v>7812.5838906916</v>
      </c>
      <c r="R1001" s="9" t="n">
        <f aca="false">+Outflows!R1001+Fees!R1001+'Ongoing Cash Flows'!R1001+'Terminal Value'!R1001</f>
        <v>1079.89114000035</v>
      </c>
      <c r="S1001" s="9" t="n">
        <f aca="false">+Outflows!S1001+Fees!S1001+'Ongoing Cash Flows'!S1001+'Terminal Value'!S1001</f>
        <v>0</v>
      </c>
      <c r="T1001" s="9" t="n">
        <f aca="false">+Outflows!T1001+Fees!T1001+'Ongoing Cash Flows'!T1001+'Terminal Value'!T1001</f>
        <v>0</v>
      </c>
      <c r="U1001" s="9" t="n">
        <f aca="false">+Outflows!U1001+Fees!U1001+'Ongoing Cash Flows'!U1001+'Terminal Value'!U1001</f>
        <v>0</v>
      </c>
      <c r="V1001" s="9" t="n">
        <f aca="false">+Outflows!V1001+Fees!V1001+'Ongoing Cash Flows'!V1001+'Terminal Value'!V1001</f>
        <v>0</v>
      </c>
      <c r="W1001" s="9" t="n">
        <f aca="false">+Outflows!W1001+Fees!W1001+'Ongoing Cash Flows'!W1001+'Terminal Value'!W1001</f>
        <v>0</v>
      </c>
      <c r="X1001" s="9" t="n">
        <f aca="false">+Outflows!X1001+Fees!X1001+'Ongoing Cash Flows'!X1001+'Terminal Value'!X1001</f>
        <v>0</v>
      </c>
      <c r="Y1001" s="9" t="n">
        <f aca="false">+Outflows!Y1001+Fees!Y1001+'Ongoing Cash Flows'!Y1001+'Terminal Value'!Y1001</f>
        <v>0</v>
      </c>
      <c r="Z1001" s="9" t="n">
        <f aca="false">+Outflows!Z1001+Fees!Z1001+'Ongoing Cash Flows'!Z1001+'Terminal Value'!Z1001</f>
        <v>0</v>
      </c>
      <c r="AA1001" s="9" t="n">
        <f aca="false">+Outflows!AA1001+Fees!AA1001+'Ongoing Cash Flows'!AA1001+'Terminal Value'!AA1001</f>
        <v>0</v>
      </c>
      <c r="AB1001" s="9" t="n">
        <f aca="false">+Outflows!AB1001+Fees!AB1001+'Ongoing Cash Flows'!AB1001+'Terminal Value'!AB1001</f>
        <v>0</v>
      </c>
      <c r="AC1001" s="9" t="n">
        <f aca="false">+Outflows!AC1001+Fees!AC1001+'Ongoing Cash Flows'!AC1001+'Terminal Value'!AC1001</f>
        <v>0</v>
      </c>
      <c r="AD1001" s="9" t="n">
        <f aca="false">+Outflows!AD1001+Fees!AD1001+'Ongoing Cash Flows'!AD1001+'Terminal Value'!AD1001</f>
        <v>0</v>
      </c>
      <c r="AE1001" s="9" t="n">
        <f aca="false">+Outflows!AE1001+Fees!AE1001+'Ongoing Cash Flows'!AE1001+'Terminal Value'!AE1001</f>
        <v>0</v>
      </c>
      <c r="AF1001" s="9" t="n">
        <f aca="false">+Outflows!AF1001+Fees!AF1001+'Ongoing Cash Flows'!AF1001+'Terminal Value'!AF1001</f>
        <v>0</v>
      </c>
      <c r="AG1001" s="9" t="n">
        <f aca="false">+Outflows!AG1001+Fees!AG1001+'Ongoing Cash Flows'!AG1001+'Terminal Value'!AG1001</f>
        <v>0</v>
      </c>
      <c r="AH1001" s="9" t="n">
        <f aca="false">+Outflows!AH1001+Fees!AH1001+'Ongoing Cash Flows'!AH1001+'Terminal Value'!AH1001</f>
        <v>0</v>
      </c>
      <c r="AI1001" s="9" t="n">
        <f aca="false">+Outflows!AI1001+Fees!AI1001+'Ongoing Cash Flows'!AI1001+'Terminal Value'!AI1001</f>
        <v>0</v>
      </c>
      <c r="AJ1001" s="9" t="n">
        <f aca="false">+Outflows!AJ1001+Fees!AJ1001+'Ongoing Cash Flows'!AJ1001+'Terminal Value'!AJ1001</f>
        <v>0</v>
      </c>
      <c r="AK1001" s="9"/>
      <c r="AL1001" s="1"/>
      <c r="AM1001" s="32"/>
      <c r="AN1001" s="33" t="n">
        <f aca="false">IF(ISERROR(XIRR(B1001:AJ1001,IRRDates)),-1,XIRR(B1001:AJ1001,IRRDates))</f>
        <v>0.0577389803412497</v>
      </c>
      <c r="AO1001" s="9" t="n">
        <f aca="false">SUMPRODUCT(B1001:AJ1001,PVRf)</f>
        <v>0</v>
      </c>
      <c r="AP1001" s="9" t="n">
        <f aca="false">MIN(0,AO1001-$AO$1004)^2</f>
        <v>0</v>
      </c>
      <c r="AQ1001" s="9" t="n">
        <f aca="false">MAX(0,AO1001-$AO$1004)^2</f>
        <v>0</v>
      </c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20"/>
      <c r="CM1001" s="20"/>
      <c r="CN1001" s="20"/>
      <c r="CO1001" s="20"/>
      <c r="CP1001" s="20"/>
    </row>
    <row r="1002" customFormat="false" ht="11.25" hidden="false" customHeight="false" outlineLevel="0" collapsed="false">
      <c r="A1002" s="1" t="n">
        <v>1000</v>
      </c>
      <c r="B1002" s="9" t="n">
        <f aca="false">+Outflows!B1002+Fees!B1002+'Ongoing Cash Flows'!B1002+'Terminal Value'!B1002</f>
        <v>-96073.8309473423</v>
      </c>
      <c r="C1002" s="9" t="n">
        <f aca="false">+Outflows!C1002+Fees!C1002+'Ongoing Cash Flows'!C1002+'Terminal Value'!C1002</f>
        <v>14172.9319015992</v>
      </c>
      <c r="D1002" s="9" t="n">
        <f aca="false">+Outflows!D1002+Fees!D1002+'Ongoing Cash Flows'!D1002+'Terminal Value'!D1002</f>
        <v>12139.0057821642</v>
      </c>
      <c r="E1002" s="9" t="n">
        <f aca="false">+Outflows!E1002+Fees!E1002+'Ongoing Cash Flows'!E1002+'Terminal Value'!E1002</f>
        <v>10203.2686608167</v>
      </c>
      <c r="F1002" s="9" t="n">
        <f aca="false">+Outflows!F1002+Fees!F1002+'Ongoing Cash Flows'!F1002+'Terminal Value'!F1002</f>
        <v>9797.62929877712</v>
      </c>
      <c r="G1002" s="9" t="n">
        <f aca="false">+Outflows!G1002+Fees!G1002+'Ongoing Cash Flows'!G1002+'Terminal Value'!G1002</f>
        <v>9503.18962584363</v>
      </c>
      <c r="H1002" s="9" t="n">
        <f aca="false">+Outflows!H1002+Fees!H1002+'Ongoing Cash Flows'!H1002+'Terminal Value'!H1002</f>
        <v>8538.61256158907</v>
      </c>
      <c r="I1002" s="9" t="n">
        <f aca="false">+Outflows!I1002+Fees!I1002+'Ongoing Cash Flows'!I1002+'Terminal Value'!I1002</f>
        <v>8385.20321303428</v>
      </c>
      <c r="J1002" s="9" t="n">
        <f aca="false">+Outflows!J1002+Fees!J1002+'Ongoing Cash Flows'!J1002+'Terminal Value'!J1002</f>
        <v>8372.76901049929</v>
      </c>
      <c r="K1002" s="9" t="n">
        <f aca="false">+Outflows!K1002+Fees!K1002+'Ongoing Cash Flows'!K1002+'Terminal Value'!K1002</f>
        <v>8363.69713243549</v>
      </c>
      <c r="L1002" s="9" t="n">
        <f aca="false">+Outflows!L1002+Fees!L1002+'Ongoing Cash Flows'!L1002+'Terminal Value'!L1002</f>
        <v>8364.84107561888</v>
      </c>
      <c r="M1002" s="9" t="n">
        <f aca="false">+Outflows!M1002+Fees!M1002+'Ongoing Cash Flows'!M1002+'Terminal Value'!M1002</f>
        <v>8336.91849813266</v>
      </c>
      <c r="N1002" s="9" t="n">
        <f aca="false">+Outflows!N1002+Fees!N1002+'Ongoing Cash Flows'!N1002+'Terminal Value'!N1002</f>
        <v>8319.18834308698</v>
      </c>
      <c r="O1002" s="9" t="n">
        <f aca="false">+Outflows!O1002+Fees!O1002+'Ongoing Cash Flows'!O1002+'Terminal Value'!O1002</f>
        <v>7993.1481810008</v>
      </c>
      <c r="P1002" s="9" t="n">
        <f aca="false">+Outflows!P1002+Fees!P1002+'Ongoing Cash Flows'!P1002+'Terminal Value'!P1002</f>
        <v>7885.20585756115</v>
      </c>
      <c r="Q1002" s="9" t="n">
        <f aca="false">+Outflows!Q1002+Fees!Q1002+'Ongoing Cash Flows'!Q1002+'Terminal Value'!Q1002</f>
        <v>7856.7331361732</v>
      </c>
      <c r="R1002" s="9" t="n">
        <f aca="false">+Outflows!R1002+Fees!R1002+'Ongoing Cash Flows'!R1002+'Terminal Value'!R1002</f>
        <v>1101.92841143364</v>
      </c>
      <c r="S1002" s="9" t="n">
        <f aca="false">+Outflows!S1002+Fees!S1002+'Ongoing Cash Flows'!S1002+'Terminal Value'!S1002</f>
        <v>0</v>
      </c>
      <c r="T1002" s="9" t="n">
        <f aca="false">+Outflows!T1002+Fees!T1002+'Ongoing Cash Flows'!T1002+'Terminal Value'!T1002</f>
        <v>0</v>
      </c>
      <c r="U1002" s="9" t="n">
        <f aca="false">+Outflows!U1002+Fees!U1002+'Ongoing Cash Flows'!U1002+'Terminal Value'!U1002</f>
        <v>0</v>
      </c>
      <c r="V1002" s="9" t="n">
        <f aca="false">+Outflows!V1002+Fees!V1002+'Ongoing Cash Flows'!V1002+'Terminal Value'!V1002</f>
        <v>0</v>
      </c>
      <c r="W1002" s="9" t="n">
        <f aca="false">+Outflows!W1002+Fees!W1002+'Ongoing Cash Flows'!W1002+'Terminal Value'!W1002</f>
        <v>0</v>
      </c>
      <c r="X1002" s="9" t="n">
        <f aca="false">+Outflows!X1002+Fees!X1002+'Ongoing Cash Flows'!X1002+'Terminal Value'!X1002</f>
        <v>0</v>
      </c>
      <c r="Y1002" s="9" t="n">
        <f aca="false">+Outflows!Y1002+Fees!Y1002+'Ongoing Cash Flows'!Y1002+'Terminal Value'!Y1002</f>
        <v>0</v>
      </c>
      <c r="Z1002" s="9" t="n">
        <f aca="false">+Outflows!Z1002+Fees!Z1002+'Ongoing Cash Flows'!Z1002+'Terminal Value'!Z1002</f>
        <v>0</v>
      </c>
      <c r="AA1002" s="9" t="n">
        <f aca="false">+Outflows!AA1002+Fees!AA1002+'Ongoing Cash Flows'!AA1002+'Terminal Value'!AA1002</f>
        <v>0</v>
      </c>
      <c r="AB1002" s="9" t="n">
        <f aca="false">+Outflows!AB1002+Fees!AB1002+'Ongoing Cash Flows'!AB1002+'Terminal Value'!AB1002</f>
        <v>0</v>
      </c>
      <c r="AC1002" s="9" t="n">
        <f aca="false">+Outflows!AC1002+Fees!AC1002+'Ongoing Cash Flows'!AC1002+'Terminal Value'!AC1002</f>
        <v>0</v>
      </c>
      <c r="AD1002" s="9" t="n">
        <f aca="false">+Outflows!AD1002+Fees!AD1002+'Ongoing Cash Flows'!AD1002+'Terminal Value'!AD1002</f>
        <v>0</v>
      </c>
      <c r="AE1002" s="9" t="n">
        <f aca="false">+Outflows!AE1002+Fees!AE1002+'Ongoing Cash Flows'!AE1002+'Terminal Value'!AE1002</f>
        <v>0</v>
      </c>
      <c r="AF1002" s="9" t="n">
        <f aca="false">+Outflows!AF1002+Fees!AF1002+'Ongoing Cash Flows'!AF1002+'Terminal Value'!AF1002</f>
        <v>0</v>
      </c>
      <c r="AG1002" s="9" t="n">
        <f aca="false">+Outflows!AG1002+Fees!AG1002+'Ongoing Cash Flows'!AG1002+'Terminal Value'!AG1002</f>
        <v>0</v>
      </c>
      <c r="AH1002" s="9" t="n">
        <f aca="false">+Outflows!AH1002+Fees!AH1002+'Ongoing Cash Flows'!AH1002+'Terminal Value'!AH1002</f>
        <v>0</v>
      </c>
      <c r="AI1002" s="9" t="n">
        <f aca="false">+Outflows!AI1002+Fees!AI1002+'Ongoing Cash Flows'!AI1002+'Terminal Value'!AI1002</f>
        <v>0</v>
      </c>
      <c r="AJ1002" s="9" t="n">
        <f aca="false">+Outflows!AJ1002+Fees!AJ1002+'Ongoing Cash Flows'!AJ1002+'Terminal Value'!AJ1002</f>
        <v>0</v>
      </c>
      <c r="AK1002" s="9"/>
      <c r="AL1002" s="1"/>
      <c r="AM1002" s="32"/>
      <c r="AN1002" s="33" t="n">
        <f aca="false">IF(ISERROR(XIRR(B1002:AJ1002,IRRDates)),-1,XIRR(B1002:AJ1002,IRRDates))</f>
        <v>0.0554953286526534</v>
      </c>
      <c r="AO1002" s="9" t="n">
        <f aca="false">SUMPRODUCT(B1002:AJ1002,PVRf)</f>
        <v>0</v>
      </c>
      <c r="AP1002" s="9" t="n">
        <f aca="false">MIN(0,AO1002-$AO$1004)^2</f>
        <v>0</v>
      </c>
      <c r="AQ1002" s="9" t="n">
        <f aca="false">MAX(0,AO1002-$AO$1004)^2</f>
        <v>0</v>
      </c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20"/>
      <c r="CM1002" s="20"/>
      <c r="CN1002" s="20"/>
      <c r="CO1002" s="20"/>
      <c r="CP1002" s="20"/>
    </row>
    <row r="1003" customFormat="false" ht="11.25" hidden="false" customHeight="false" outlineLevel="0" collapsed="false">
      <c r="A1003" s="1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6"/>
      <c r="S1003" s="36"/>
      <c r="T1003" s="36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1"/>
      <c r="AM1003" s="32"/>
      <c r="AN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20"/>
    </row>
    <row r="1004" customFormat="false" ht="11.25" hidden="false" customHeight="false" outlineLevel="0" collapsed="false">
      <c r="A1004" s="10" t="s">
        <v>3</v>
      </c>
      <c r="B1004" s="9" t="n">
        <f aca="false">IF(ISERR(AVERAGE(B$3:B1002)),0,AVERAGE(B3:B1002))</f>
        <v>-94315.5549250047</v>
      </c>
      <c r="C1004" s="9" t="n">
        <f aca="false">IF(ISERR(AVERAGE(C$3:C1002)),0,AVERAGE(C3:C1002))</f>
        <v>14170.9778154181</v>
      </c>
      <c r="D1004" s="9" t="n">
        <f aca="false">IF(ISERR(AVERAGE(D$3:D1002)),0,AVERAGE(D3:D1002))</f>
        <v>12152.6211983879</v>
      </c>
      <c r="E1004" s="9" t="n">
        <f aca="false">IF(ISERR(AVERAGE(E$3:E1002)),0,AVERAGE(E3:E1002))</f>
        <v>10144.2086336537</v>
      </c>
      <c r="F1004" s="9" t="n">
        <f aca="false">IF(ISERR(AVERAGE(F$3:F1002)),0,AVERAGE(F3:F1002))</f>
        <v>9722.66346764285</v>
      </c>
      <c r="G1004" s="9" t="n">
        <f aca="false">IF(ISERR(AVERAGE(G$3:G1002)),0,AVERAGE(G3:G1002))</f>
        <v>9427.61898121349</v>
      </c>
      <c r="H1004" s="9" t="n">
        <f aca="false">IF(ISERR(AVERAGE(H$3:H1002)),0,AVERAGE(H3:H1002))</f>
        <v>8496.02317778976</v>
      </c>
      <c r="I1004" s="9" t="n">
        <f aca="false">IF(ISERR(AVERAGE(I$3:I1002)),0,AVERAGE(I3:I1002))</f>
        <v>8344.86976770268</v>
      </c>
      <c r="J1004" s="9" t="n">
        <f aca="false">IF(ISERR(AVERAGE(J$3:J1002)),0,AVERAGE(J3:J1002))</f>
        <v>8332.43556516769</v>
      </c>
      <c r="K1004" s="9" t="n">
        <f aca="false">IF(ISERR(AVERAGE(K$3:K1002)),0,AVERAGE(K3:K1002))</f>
        <v>8323.29532533213</v>
      </c>
      <c r="L1004" s="9" t="n">
        <f aca="false">IF(ISERR(AVERAGE(L$3:L1002)),0,AVERAGE(L3:L1002))</f>
        <v>8324.50763028728</v>
      </c>
      <c r="M1004" s="9" t="n">
        <f aca="false">IF(ISERR(AVERAGE(M$3:M1002)),0,AVERAGE(M3:M1002))</f>
        <v>8296.51669102931</v>
      </c>
      <c r="N1004" s="9" t="n">
        <f aca="false">IF(ISERR(AVERAGE(N$3:N1002)),0,AVERAGE(N3:N1002))</f>
        <v>8278.85489775537</v>
      </c>
      <c r="O1004" s="9" t="n">
        <f aca="false">IF(ISERR(AVERAGE(O$3:O1002)),0,AVERAGE(O3:O1002))</f>
        <v>7952.74637389745</v>
      </c>
      <c r="P1004" s="9" t="n">
        <f aca="false">IF(ISERR(AVERAGE(P$3:P1002)),0,AVERAGE(P3:P1002))</f>
        <v>7844.87241222955</v>
      </c>
      <c r="Q1004" s="9" t="n">
        <f aca="false">IF(ISERR(AVERAGE(Q$3:Q1002)),0,AVERAGE(Q3:Q1002))</f>
        <v>7816.33132906985</v>
      </c>
      <c r="R1004" s="9" t="n">
        <f aca="false">IF(ISERR(AVERAGE(R$3:R1002)),0,AVERAGE(R3:R1002))</f>
        <v>1081.76168876783</v>
      </c>
      <c r="S1004" s="9" t="n">
        <f aca="false">IF(ISERR(AVERAGE(S$3:S1002)),0,AVERAGE(S3:S1002))</f>
        <v>0</v>
      </c>
      <c r="T1004" s="9" t="n">
        <f aca="false">IF(ISERR(AVERAGE(T$3:T1002)),0,AVERAGE(T3:T1002))</f>
        <v>0</v>
      </c>
      <c r="U1004" s="9" t="n">
        <f aca="false">IF(ISERR(AVERAGE(U$3:U1002)),0,AVERAGE(U3:U1002))</f>
        <v>0</v>
      </c>
      <c r="V1004" s="9" t="n">
        <f aca="false">IF(ISERR(AVERAGE(V$3:V1002)),0,AVERAGE(V3:V1002))</f>
        <v>0</v>
      </c>
      <c r="W1004" s="9" t="n">
        <f aca="false">IF(ISERR(AVERAGE(W$3:W1002)),0,AVERAGE(W3:W1002))</f>
        <v>0</v>
      </c>
      <c r="X1004" s="9" t="n">
        <f aca="false">IF(ISERR(AVERAGE(X$3:X1002)),0,AVERAGE(X3:X1002))</f>
        <v>0</v>
      </c>
      <c r="Y1004" s="9" t="n">
        <f aca="false">IF(ISERR(AVERAGE(Y$3:Y1002)),0,AVERAGE(Y3:Y1002))</f>
        <v>0</v>
      </c>
      <c r="Z1004" s="9" t="n">
        <f aca="false">IF(ISERR(AVERAGE(Z$3:Z1002)),0,AVERAGE(Z3:Z1002))</f>
        <v>0</v>
      </c>
      <c r="AA1004" s="9" t="n">
        <f aca="false">IF(ISERR(AVERAGE(AA$3:AA1002)),0,AVERAGE(AA3:AA1002))</f>
        <v>0</v>
      </c>
      <c r="AB1004" s="9" t="n">
        <f aca="false">IF(ISERR(AVERAGE(AB$3:AB1002)),0,AVERAGE(AB3:AB1002))</f>
        <v>0</v>
      </c>
      <c r="AC1004" s="9" t="n">
        <f aca="false">IF(ISERR(AVERAGE(AC$3:AC1002)),0,AVERAGE(AC3:AC1002))</f>
        <v>0</v>
      </c>
      <c r="AD1004" s="9" t="n">
        <f aca="false">IF(ISERR(AVERAGE(AD$3:AD1002)),0,AVERAGE(AD3:AD1002))</f>
        <v>0</v>
      </c>
      <c r="AE1004" s="9" t="n">
        <f aca="false">IF(ISERR(AVERAGE(AE$3:AE1002)),0,AVERAGE(AE3:AE1002))</f>
        <v>0</v>
      </c>
      <c r="AF1004" s="9" t="n">
        <f aca="false">IF(ISERR(AVERAGE(AF$3:AF1002)),0,AVERAGE(AF3:AF1002))</f>
        <v>0</v>
      </c>
      <c r="AG1004" s="9" t="n">
        <f aca="false">IF(ISERR(AVERAGE(AG$3:AG1002)),0,AVERAGE(AG3:AG1002))</f>
        <v>0</v>
      </c>
      <c r="AH1004" s="9" t="n">
        <f aca="false">IF(ISERR(AVERAGE(AH$3:AH1002)),0,AVERAGE(AH3:AH1002))</f>
        <v>0</v>
      </c>
      <c r="AI1004" s="9" t="n">
        <f aca="false">IF(ISERR(AVERAGE(AI$3:AI1002)),0,AVERAGE(AI3:AI1002))</f>
        <v>0</v>
      </c>
      <c r="AJ1004" s="9" t="n">
        <f aca="false">IF(ISERR(AVERAGE(AJ$3:AJ1002)),0,AVERAGE(AJ3:AJ1002))</f>
        <v>0</v>
      </c>
      <c r="AK1004" s="9"/>
      <c r="AL1004" s="1"/>
      <c r="AM1004" s="32"/>
      <c r="AN1004" s="37" t="n">
        <f aca="false">AVERAGE(AN3:AN1002)</f>
        <v>0.0582454379504634</v>
      </c>
      <c r="AO1004" s="9" t="n">
        <f aca="false">AVERAGE(AO$3:AO1002)</f>
        <v>0</v>
      </c>
      <c r="AP1004" s="9" t="n">
        <f aca="false">AVERAGE(AP$3:AP1002)</f>
        <v>0</v>
      </c>
      <c r="AQ1004" s="9" t="n">
        <f aca="false">AVERAGE(AQ$3:AQ1002)</f>
        <v>0</v>
      </c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20"/>
    </row>
    <row r="1005" customFormat="false" ht="11.25" hidden="false" customHeight="false" outlineLevel="0" collapsed="false">
      <c r="A1005" s="11" t="s">
        <v>4</v>
      </c>
      <c r="B1005" s="33" t="n">
        <f aca="false">IF(ISERR(STDEV(B3:B1002)/B1004),0,STDEV(B3:B1002)/B1004)</f>
        <v>-0.0576664045851505</v>
      </c>
      <c r="C1005" s="33" t="n">
        <f aca="false">IF(ISERR(STDEV(C3:C1002)/C1004),0,STDEV(C3:C1002)/C1004)</f>
        <v>0.0083006680170133</v>
      </c>
      <c r="D1005" s="33" t="n">
        <f aca="false">IF(ISERR(STDEV(D3:D1002)/D1004),0,STDEV(D3:D1002)/D1004)</f>
        <v>0.0170838679363331</v>
      </c>
      <c r="E1005" s="33" t="n">
        <f aca="false">IF(ISERR(STDEV(E3:E1002)/E1004),0,STDEV(E3:E1002)/E1004)</f>
        <v>0.0188487213845744</v>
      </c>
      <c r="F1005" s="33" t="n">
        <f aca="false">IF(ISERR(STDEV(F3:F1002)/F1004),0,STDEV(F3:F1002)/F1004)</f>
        <v>0.0179931929139164</v>
      </c>
      <c r="G1005" s="33" t="n">
        <f aca="false">IF(ISERR(STDEV(G3:G1002)/G1004),0,STDEV(G3:G1002)/G1004)</f>
        <v>0.0168808188495207</v>
      </c>
      <c r="H1005" s="33" t="n">
        <f aca="false">IF(ISERR(STDEV(H3:H1002)/H1004),0,STDEV(H3:H1002)/H1004)</f>
        <v>0.0155061797251091</v>
      </c>
      <c r="I1005" s="33" t="n">
        <f aca="false">IF(ISERR(STDEV(I3:I1002)/I1004),0,STDEV(I3:I1002)/I1004)</f>
        <v>0.0149508162369741</v>
      </c>
      <c r="J1005" s="33" t="n">
        <f aca="false">IF(ISERR(STDEV(J3:J1002)/J1004),0,STDEV(J3:J1002)/J1004)</f>
        <v>0.0149731268178</v>
      </c>
      <c r="K1005" s="33" t="n">
        <f aca="false">IF(ISERR(STDEV(K3:K1002)/K1004),0,STDEV(K3:K1002)/K1004)</f>
        <v>0.0150149756306709</v>
      </c>
      <c r="L1005" s="33" t="n">
        <f aca="false">IF(ISERR(STDEV(L3:L1002)/L1004),0,STDEV(L3:L1002)/L1004)</f>
        <v>0.0149873866370758</v>
      </c>
      <c r="M1005" s="33" t="n">
        <f aca="false">IF(ISERR(STDEV(M3:M1002)/M1004),0,STDEV(M3:M1002)/M1004)</f>
        <v>0.0150634394084772</v>
      </c>
      <c r="N1005" s="33" t="n">
        <f aca="false">IF(ISERR(STDEV(N3:N1002)/N1004),0,STDEV(N3:N1002)/N1004)</f>
        <v>0.0150700327471894</v>
      </c>
      <c r="O1005" s="33" t="n">
        <f aca="false">IF(ISERR(STDEV(O3:O1002)/O1004),0,STDEV(O3:O1002)/O1004)</f>
        <v>0.015714580926022</v>
      </c>
      <c r="P1005" s="33" t="n">
        <f aca="false">IF(ISERR(STDEV(P3:P1002)/P1004),0,STDEV(P3:P1002)/P1004)</f>
        <v>0.0159037149187931</v>
      </c>
      <c r="Q1005" s="33" t="n">
        <f aca="false">IF(ISERR(STDEV(Q3:Q1002)/Q1004),0,STDEV(Q3:Q1002)/Q1004)</f>
        <v>0.0159888406997214</v>
      </c>
      <c r="R1005" s="33" t="n">
        <f aca="false">IF(ISERR(STDEV(R3:R1002)/R1004),0,STDEV(R3:R1002)/R1004)</f>
        <v>0.0576664045851505</v>
      </c>
      <c r="S1005" s="33" t="n">
        <f aca="false">IF(ISERR(STDEV(S3:S1002)/S1004),0,STDEV(S3:S1002)/S1004)</f>
        <v>0</v>
      </c>
      <c r="T1005" s="33" t="n">
        <f aca="false">IF(ISERR(STDEV(T3:T1002)/T1004),0,STDEV(T3:T1002)/T1004)</f>
        <v>0</v>
      </c>
      <c r="U1005" s="33" t="n">
        <f aca="false">IF(ISERR(STDEV(U3:U1002)/U1004),0,STDEV(U3:U1002)/U1004)</f>
        <v>0</v>
      </c>
      <c r="V1005" s="33" t="n">
        <f aca="false">IF(ISERR(STDEV(V3:V1002)/V1004),0,STDEV(V3:V1002)/V1004)</f>
        <v>0</v>
      </c>
      <c r="W1005" s="33" t="n">
        <f aca="false">IF(ISERR(STDEV(W3:W1002)/W1004),0,STDEV(W3:W1002)/W1004)</f>
        <v>0</v>
      </c>
      <c r="X1005" s="33" t="n">
        <f aca="false">IF(ISERR(STDEV(X3:X1002)/X1004),0,STDEV(X3:X1002)/X1004)</f>
        <v>0</v>
      </c>
      <c r="Y1005" s="33" t="n">
        <f aca="false">IF(ISERR(STDEV(Y3:Y1002)/Y1004),0,STDEV(Y3:Y1002)/Y1004)</f>
        <v>0</v>
      </c>
      <c r="Z1005" s="33" t="n">
        <f aca="false">IF(ISERR(STDEV(Z3:Z1002)/Z1004),0,STDEV(Z3:Z1002)/Z1004)</f>
        <v>0</v>
      </c>
      <c r="AA1005" s="33" t="n">
        <f aca="false">IF(ISERR(STDEV(AA3:AA1002)/AA1004),0,STDEV(AA3:AA1002)/AA1004)</f>
        <v>0</v>
      </c>
      <c r="AB1005" s="33" t="n">
        <f aca="false">IF(ISERR(STDEV(AB3:AB1002)/AB1004),0,STDEV(AB3:AB1002)/AB1004)</f>
        <v>0</v>
      </c>
      <c r="AC1005" s="33" t="n">
        <f aca="false">IF(ISERR(STDEV(AC3:AC1002)/AC1004),0,STDEV(AC3:AC1002)/AC1004)</f>
        <v>0</v>
      </c>
      <c r="AD1005" s="33" t="n">
        <f aca="false">IF(ISERR(STDEV(AD3:AD1002)/AD1004),0,STDEV(AD3:AD1002)/AD1004)</f>
        <v>0</v>
      </c>
      <c r="AE1005" s="33" t="n">
        <f aca="false">IF(ISERR(STDEV(AE3:AE1002)/AE1004),0,STDEV(AE3:AE1002)/AE1004)</f>
        <v>0</v>
      </c>
      <c r="AF1005" s="33" t="n">
        <f aca="false">IF(ISERR(STDEV(AF3:AF1002)/AF1004),0,STDEV(AF3:AF1002)/AF1004)</f>
        <v>0</v>
      </c>
      <c r="AG1005" s="33" t="n">
        <f aca="false">IF(ISERR(STDEV(AG3:AG1002)/AG1004),0,STDEV(AG3:AG1002)/AG1004)</f>
        <v>0</v>
      </c>
      <c r="AH1005" s="33" t="n">
        <f aca="false">IF(ISERR(STDEV(AH3:AH1002)/AH1004),0,STDEV(AH3:AH1002)/AH1004)</f>
        <v>0</v>
      </c>
      <c r="AI1005" s="33" t="n">
        <f aca="false">IF(ISERR(STDEV(AI3:AI1002)/AI1004),0,STDEV(AI3:AI1002)/AI1004)</f>
        <v>0</v>
      </c>
      <c r="AJ1005" s="33" t="n">
        <f aca="false">IF(ISERR(STDEV(AJ3:AJ1002)/AJ1004),0,STDEV(AJ3:AJ1002)/AJ1004)</f>
        <v>0</v>
      </c>
      <c r="AK1005" s="33"/>
      <c r="AL1005" s="1"/>
      <c r="AM1005" s="32"/>
      <c r="AN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</row>
    <row r="1006" customFormat="false" ht="12" hidden="false" customHeight="false" outlineLevel="0" collapsed="false">
      <c r="A1006" s="1"/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1"/>
      <c r="AM1006" s="1"/>
      <c r="AN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</row>
    <row r="1007" customFormat="false" ht="11.25" hidden="false" customHeight="false" outlineLevel="0" collapsed="false">
      <c r="A1007" s="38" t="s">
        <v>12</v>
      </c>
      <c r="B1007" s="39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40" t="s">
        <v>13</v>
      </c>
      <c r="AL1007" s="41" t="s">
        <v>14</v>
      </c>
      <c r="AM1007" s="1"/>
      <c r="AN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</row>
    <row r="1008" customFormat="false" ht="11.25" hidden="false" customHeight="false" outlineLevel="0" collapsed="false">
      <c r="A1008" s="42" t="s">
        <v>15</v>
      </c>
      <c r="B1008" s="43" t="n">
        <f aca="false">+Outflows!B1004</f>
        <v>-94315.5549250047</v>
      </c>
      <c r="C1008" s="43" t="n">
        <f aca="false">+Outflows!C1004</f>
        <v>-7516.06218458194</v>
      </c>
      <c r="D1008" s="43" t="n">
        <f aca="false">+Outflows!D1004</f>
        <v>-3422.60480161209</v>
      </c>
      <c r="E1008" s="43" t="n">
        <f aca="false">+Outflows!E1004</f>
        <v>-3078.18136634626</v>
      </c>
      <c r="F1008" s="43" t="n">
        <f aca="false">+Outflows!F1004</f>
        <v>-3339.22653235715</v>
      </c>
      <c r="G1008" s="43" t="n">
        <f aca="false">+Outflows!G1004</f>
        <v>-3634.27101878651</v>
      </c>
      <c r="H1008" s="43" t="n">
        <f aca="false">+Outflows!H1004</f>
        <v>-2325.13282221024</v>
      </c>
      <c r="I1008" s="43" t="n">
        <f aca="false">+Outflows!I1004</f>
        <v>-2446.72023229732</v>
      </c>
      <c r="J1008" s="43" t="n">
        <f aca="false">+Outflows!J1004</f>
        <v>-2459.15443483231</v>
      </c>
      <c r="K1008" s="43" t="n">
        <f aca="false">+Outflows!K1004</f>
        <v>-2468.29467466787</v>
      </c>
      <c r="L1008" s="43" t="n">
        <f aca="false">+Outflows!L1004</f>
        <v>-2496.64836971272</v>
      </c>
      <c r="M1008" s="43" t="n">
        <f aca="false">+Outflows!M1004</f>
        <v>-2495.07330897069</v>
      </c>
      <c r="N1008" s="43" t="n">
        <f aca="false">+Outflows!N1004</f>
        <v>-2512.73510224463</v>
      </c>
      <c r="O1008" s="43" t="n">
        <f aca="false">+Outflows!O1004</f>
        <v>-2322.87362610255</v>
      </c>
      <c r="P1008" s="43" t="n">
        <f aca="false">+Outflows!P1004</f>
        <v>-2284.54358777045</v>
      </c>
      <c r="Q1008" s="43" t="n">
        <f aca="false">+Outflows!Q1004</f>
        <v>-2285.40867093015</v>
      </c>
      <c r="R1008" s="43" t="n">
        <f aca="false">+Outflows!R1004</f>
        <v>1081.76168876783</v>
      </c>
      <c r="S1008" s="43" t="n">
        <f aca="false">+Outflows!S1004</f>
        <v>0</v>
      </c>
      <c r="T1008" s="43" t="n">
        <f aca="false">+Outflows!T1004</f>
        <v>0</v>
      </c>
      <c r="U1008" s="43" t="n">
        <f aca="false">+Outflows!U1004</f>
        <v>0</v>
      </c>
      <c r="V1008" s="43" t="n">
        <f aca="false">+Outflows!V1004</f>
        <v>0</v>
      </c>
      <c r="W1008" s="43" t="n">
        <f aca="false">+Outflows!W1004</f>
        <v>0</v>
      </c>
      <c r="X1008" s="43" t="n">
        <f aca="false">+Outflows!X1004</f>
        <v>0</v>
      </c>
      <c r="Y1008" s="43" t="n">
        <f aca="false">+Outflows!Y1004</f>
        <v>0</v>
      </c>
      <c r="Z1008" s="43" t="n">
        <f aca="false">+Outflows!Z1004</f>
        <v>0</v>
      </c>
      <c r="AA1008" s="43" t="n">
        <f aca="false">+Outflows!AA1004</f>
        <v>0</v>
      </c>
      <c r="AB1008" s="43" t="n">
        <f aca="false">+Outflows!AB1004</f>
        <v>0</v>
      </c>
      <c r="AC1008" s="43" t="n">
        <f aca="false">+Outflows!AC1004</f>
        <v>0</v>
      </c>
      <c r="AD1008" s="43" t="n">
        <f aca="false">+Outflows!AD1004</f>
        <v>0</v>
      </c>
      <c r="AE1008" s="43" t="n">
        <f aca="false">+Outflows!AE1004</f>
        <v>0</v>
      </c>
      <c r="AF1008" s="43" t="n">
        <f aca="false">+Outflows!AF1004</f>
        <v>0</v>
      </c>
      <c r="AG1008" s="43" t="n">
        <f aca="false">+Outflows!AG1004</f>
        <v>0</v>
      </c>
      <c r="AH1008" s="43" t="n">
        <f aca="false">+Outflows!AH1004</f>
        <v>0</v>
      </c>
      <c r="AI1008" s="43" t="n">
        <f aca="false">+Outflows!AI1004</f>
        <v>0</v>
      </c>
      <c r="AJ1008" s="43" t="n">
        <f aca="false">+Outflows!AJ1004</f>
        <v>0</v>
      </c>
      <c r="AK1008" s="44" t="s">
        <v>16</v>
      </c>
      <c r="AL1008" s="45" t="n">
        <f aca="false">+Outflows!AL1004</f>
        <v>0</v>
      </c>
      <c r="AM1008" s="1"/>
      <c r="AN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46"/>
      <c r="BB1008" s="46"/>
      <c r="BC1008" s="47"/>
      <c r="BD1008" s="46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</row>
    <row r="1009" customFormat="false" ht="11.25" hidden="false" customHeight="false" outlineLevel="0" collapsed="false">
      <c r="A1009" s="48" t="s">
        <v>17</v>
      </c>
      <c r="B1009" s="43" t="n">
        <f aca="false">+B1008+Fees!B1004</f>
        <v>-94315.5549250047</v>
      </c>
      <c r="C1009" s="43" t="n">
        <f aca="false">+C1008+Fees!C1004</f>
        <v>14170.9778154181</v>
      </c>
      <c r="D1009" s="43" t="n">
        <f aca="false">+D1008+Fees!D1004</f>
        <v>12152.6211983879</v>
      </c>
      <c r="E1009" s="43" t="n">
        <f aca="false">+E1008+Fees!E1004</f>
        <v>10144.2086336537</v>
      </c>
      <c r="F1009" s="43" t="n">
        <f aca="false">+F1008+Fees!F1004</f>
        <v>9722.66346764285</v>
      </c>
      <c r="G1009" s="43" t="n">
        <f aca="false">+G1008+Fees!G1004</f>
        <v>9427.61898121349</v>
      </c>
      <c r="H1009" s="43" t="n">
        <f aca="false">+H1008+Fees!H1004</f>
        <v>8496.02317778976</v>
      </c>
      <c r="I1009" s="43" t="n">
        <f aca="false">+I1008+Fees!I1004</f>
        <v>8344.86976770268</v>
      </c>
      <c r="J1009" s="43" t="n">
        <f aca="false">+J1008+Fees!J1004</f>
        <v>8332.43556516769</v>
      </c>
      <c r="K1009" s="43" t="n">
        <f aca="false">+K1008+Fees!K1004</f>
        <v>8323.29532533213</v>
      </c>
      <c r="L1009" s="43" t="n">
        <f aca="false">+L1008+Fees!L1004</f>
        <v>8324.50763028728</v>
      </c>
      <c r="M1009" s="43" t="n">
        <f aca="false">+M1008+Fees!M1004</f>
        <v>8296.51669102931</v>
      </c>
      <c r="N1009" s="43" t="n">
        <f aca="false">+N1008+Fees!N1004</f>
        <v>8278.85489775537</v>
      </c>
      <c r="O1009" s="43" t="n">
        <f aca="false">+O1008+Fees!O1004</f>
        <v>7952.74637389745</v>
      </c>
      <c r="P1009" s="43" t="n">
        <f aca="false">+P1008+Fees!P1004</f>
        <v>7844.87241222955</v>
      </c>
      <c r="Q1009" s="43" t="n">
        <f aca="false">+Q1008+Fees!Q1004</f>
        <v>7816.33132906985</v>
      </c>
      <c r="R1009" s="43" t="n">
        <f aca="false">+R1008+Fees!R1004</f>
        <v>1081.76168876783</v>
      </c>
      <c r="S1009" s="43" t="n">
        <f aca="false">+S1008+Fees!S1004</f>
        <v>0</v>
      </c>
      <c r="T1009" s="43" t="n">
        <f aca="false">+T1008+Fees!T1004</f>
        <v>0</v>
      </c>
      <c r="U1009" s="43" t="n">
        <f aca="false">+U1008+Fees!U1004</f>
        <v>0</v>
      </c>
      <c r="V1009" s="43" t="n">
        <f aca="false">+V1008+Fees!V1004</f>
        <v>0</v>
      </c>
      <c r="W1009" s="43" t="n">
        <f aca="false">+W1008+Fees!W1004</f>
        <v>0</v>
      </c>
      <c r="X1009" s="43" t="n">
        <f aca="false">+X1008+Fees!X1004</f>
        <v>0</v>
      </c>
      <c r="Y1009" s="43" t="n">
        <f aca="false">+Y1008+Fees!Y1004</f>
        <v>0</v>
      </c>
      <c r="Z1009" s="43" t="n">
        <f aca="false">+Z1008+Fees!Z1004</f>
        <v>0</v>
      </c>
      <c r="AA1009" s="43" t="n">
        <f aca="false">+AA1008+Fees!AA1004</f>
        <v>0</v>
      </c>
      <c r="AB1009" s="43" t="n">
        <f aca="false">+AB1008+Fees!AB1004</f>
        <v>0</v>
      </c>
      <c r="AC1009" s="43" t="n">
        <f aca="false">+AC1008+Fees!AC1004</f>
        <v>0</v>
      </c>
      <c r="AD1009" s="43" t="n">
        <f aca="false">+AD1008+Fees!AD1004</f>
        <v>0</v>
      </c>
      <c r="AE1009" s="43" t="n">
        <f aca="false">+AE1008+Fees!AE1004</f>
        <v>0</v>
      </c>
      <c r="AF1009" s="43" t="n">
        <f aca="false">+AF1008+Fees!AF1004</f>
        <v>0</v>
      </c>
      <c r="AG1009" s="43" t="n">
        <f aca="false">+AG1008+Fees!AG1004</f>
        <v>0</v>
      </c>
      <c r="AH1009" s="43" t="n">
        <f aca="false">+AH1008+Fees!AH1004</f>
        <v>0</v>
      </c>
      <c r="AI1009" s="43" t="n">
        <f aca="false">+AI1008+Fees!AI1004</f>
        <v>0</v>
      </c>
      <c r="AJ1009" s="43" t="n">
        <f aca="false">+AJ1008+Fees!AJ1004</f>
        <v>0</v>
      </c>
      <c r="AK1009" s="33" t="n">
        <f aca="false">IF(ISERROR(XIRR(B1009:AJ1009,IRRDates)),-1,XIRR(B1009:AJ1009,IRRDates))</f>
        <v>0.0578815836412279</v>
      </c>
      <c r="AL1009" s="45" t="n">
        <f aca="false">+Fees!AL1004</f>
        <v>0</v>
      </c>
      <c r="AM1009" s="1"/>
      <c r="AN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46"/>
      <c r="BB1009" s="46"/>
      <c r="BC1009" s="47"/>
      <c r="BD1009" s="46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</row>
    <row r="1010" customFormat="false" ht="11.25" hidden="false" customHeight="false" outlineLevel="0" collapsed="false">
      <c r="A1010" s="48" t="s">
        <v>18</v>
      </c>
      <c r="B1010" s="43" t="n">
        <f aca="false">+B1009+'Ongoing Cash Flows'!B1004</f>
        <v>-94315.5549250047</v>
      </c>
      <c r="C1010" s="43" t="n">
        <f aca="false">+C1009+'Ongoing Cash Flows'!C1004</f>
        <v>14170.9778154181</v>
      </c>
      <c r="D1010" s="43" t="n">
        <f aca="false">+D1009+'Ongoing Cash Flows'!D1004</f>
        <v>12152.6211983879</v>
      </c>
      <c r="E1010" s="43" t="n">
        <f aca="false">+E1009+'Ongoing Cash Flows'!E1004</f>
        <v>10144.2086336537</v>
      </c>
      <c r="F1010" s="43" t="n">
        <f aca="false">+F1009+'Ongoing Cash Flows'!F1004</f>
        <v>9722.66346764285</v>
      </c>
      <c r="G1010" s="43" t="n">
        <f aca="false">+G1009+'Ongoing Cash Flows'!G1004</f>
        <v>9427.61898121349</v>
      </c>
      <c r="H1010" s="43" t="n">
        <f aca="false">+H1009+'Ongoing Cash Flows'!H1004</f>
        <v>8496.02317778976</v>
      </c>
      <c r="I1010" s="43" t="n">
        <f aca="false">+I1009+'Ongoing Cash Flows'!I1004</f>
        <v>8344.86976770268</v>
      </c>
      <c r="J1010" s="43" t="n">
        <f aca="false">+J1009+'Ongoing Cash Flows'!J1004</f>
        <v>8332.43556516769</v>
      </c>
      <c r="K1010" s="43" t="n">
        <f aca="false">+K1009+'Ongoing Cash Flows'!K1004</f>
        <v>8323.29532533213</v>
      </c>
      <c r="L1010" s="43" t="n">
        <f aca="false">+L1009+'Ongoing Cash Flows'!L1004</f>
        <v>8324.50763028728</v>
      </c>
      <c r="M1010" s="43" t="n">
        <f aca="false">+M1009+'Ongoing Cash Flows'!M1004</f>
        <v>8296.51669102931</v>
      </c>
      <c r="N1010" s="43" t="n">
        <f aca="false">+N1009+'Ongoing Cash Flows'!N1004</f>
        <v>8278.85489775537</v>
      </c>
      <c r="O1010" s="43" t="n">
        <f aca="false">+O1009+'Ongoing Cash Flows'!O1004</f>
        <v>7952.74637389745</v>
      </c>
      <c r="P1010" s="43" t="n">
        <f aca="false">+P1009+'Ongoing Cash Flows'!P1004</f>
        <v>7844.87241222955</v>
      </c>
      <c r="Q1010" s="43" t="n">
        <f aca="false">+Q1009+'Ongoing Cash Flows'!Q1004</f>
        <v>7816.33132906985</v>
      </c>
      <c r="R1010" s="43" t="n">
        <f aca="false">+R1009+'Ongoing Cash Flows'!R1004</f>
        <v>1081.76168876783</v>
      </c>
      <c r="S1010" s="43" t="n">
        <f aca="false">+S1009+'Ongoing Cash Flows'!S1004</f>
        <v>0</v>
      </c>
      <c r="T1010" s="43" t="n">
        <f aca="false">+T1009+'Ongoing Cash Flows'!T1004</f>
        <v>0</v>
      </c>
      <c r="U1010" s="43" t="n">
        <f aca="false">+U1009+'Ongoing Cash Flows'!U1004</f>
        <v>0</v>
      </c>
      <c r="V1010" s="43" t="n">
        <f aca="false">+V1009+'Ongoing Cash Flows'!V1004</f>
        <v>0</v>
      </c>
      <c r="W1010" s="43" t="n">
        <f aca="false">+W1009+'Ongoing Cash Flows'!W1004</f>
        <v>0</v>
      </c>
      <c r="X1010" s="43" t="n">
        <f aca="false">+X1009+'Ongoing Cash Flows'!X1004</f>
        <v>0</v>
      </c>
      <c r="Y1010" s="43" t="n">
        <f aca="false">+Y1009+'Ongoing Cash Flows'!Y1004</f>
        <v>0</v>
      </c>
      <c r="Z1010" s="43" t="n">
        <f aca="false">+Z1009+'Ongoing Cash Flows'!Z1004</f>
        <v>0</v>
      </c>
      <c r="AA1010" s="43" t="n">
        <f aca="false">+AA1009+'Ongoing Cash Flows'!AA1004</f>
        <v>0</v>
      </c>
      <c r="AB1010" s="43" t="n">
        <f aca="false">+AB1009+'Ongoing Cash Flows'!AB1004</f>
        <v>0</v>
      </c>
      <c r="AC1010" s="43" t="n">
        <f aca="false">+AC1009+'Ongoing Cash Flows'!AC1004</f>
        <v>0</v>
      </c>
      <c r="AD1010" s="43" t="n">
        <f aca="false">+AD1009+'Ongoing Cash Flows'!AD1004</f>
        <v>0</v>
      </c>
      <c r="AE1010" s="43" t="n">
        <f aca="false">+AE1009+'Ongoing Cash Flows'!AE1004</f>
        <v>0</v>
      </c>
      <c r="AF1010" s="43" t="n">
        <f aca="false">+AF1009+'Ongoing Cash Flows'!AF1004</f>
        <v>0</v>
      </c>
      <c r="AG1010" s="43" t="n">
        <f aca="false">+AG1009+'Ongoing Cash Flows'!AG1004</f>
        <v>0</v>
      </c>
      <c r="AH1010" s="43" t="n">
        <f aca="false">+AH1009+'Ongoing Cash Flows'!AH1004</f>
        <v>0</v>
      </c>
      <c r="AI1010" s="43" t="n">
        <f aca="false">+AI1009+'Ongoing Cash Flows'!AI1004</f>
        <v>0</v>
      </c>
      <c r="AJ1010" s="43" t="n">
        <f aca="false">+AJ1009+'Ongoing Cash Flows'!AJ1004</f>
        <v>0</v>
      </c>
      <c r="AK1010" s="33" t="n">
        <f aca="false">IF(ISERROR(XIRR(B1010:AJ1010,IRRDates)),-1,XIRR(B1010:AJ1010,IRRDates))</f>
        <v>0.0578815836412279</v>
      </c>
      <c r="AL1010" s="45" t="n">
        <f aca="false">+'Ongoing Cash Flows'!AL1004</f>
        <v>0</v>
      </c>
      <c r="AM1010" s="1"/>
      <c r="AN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46"/>
      <c r="BB1010" s="46"/>
      <c r="BC1010" s="47"/>
      <c r="BD1010" s="46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</row>
    <row r="1011" customFormat="false" ht="11.25" hidden="false" customHeight="false" outlineLevel="0" collapsed="false">
      <c r="A1011" s="48" t="s">
        <v>19</v>
      </c>
      <c r="B1011" s="43" t="n">
        <f aca="false">+B1004</f>
        <v>-94315.5549250047</v>
      </c>
      <c r="C1011" s="43" t="n">
        <f aca="false">+C1004</f>
        <v>14170.9778154181</v>
      </c>
      <c r="D1011" s="43" t="n">
        <f aca="false">+D1004</f>
        <v>12152.6211983879</v>
      </c>
      <c r="E1011" s="43" t="n">
        <f aca="false">+E1004</f>
        <v>10144.2086336537</v>
      </c>
      <c r="F1011" s="43" t="n">
        <f aca="false">+F1004</f>
        <v>9722.66346764285</v>
      </c>
      <c r="G1011" s="43" t="n">
        <f aca="false">+G1004</f>
        <v>9427.61898121349</v>
      </c>
      <c r="H1011" s="43" t="n">
        <f aca="false">+H1004</f>
        <v>8496.02317778976</v>
      </c>
      <c r="I1011" s="43" t="n">
        <f aca="false">+I1004</f>
        <v>8344.86976770268</v>
      </c>
      <c r="J1011" s="43" t="n">
        <f aca="false">+J1004</f>
        <v>8332.43556516769</v>
      </c>
      <c r="K1011" s="43" t="n">
        <f aca="false">+K1004</f>
        <v>8323.29532533213</v>
      </c>
      <c r="L1011" s="43" t="n">
        <f aca="false">+L1004</f>
        <v>8324.50763028728</v>
      </c>
      <c r="M1011" s="43" t="n">
        <f aca="false">+M1004</f>
        <v>8296.51669102931</v>
      </c>
      <c r="N1011" s="43" t="n">
        <f aca="false">+N1004</f>
        <v>8278.85489775537</v>
      </c>
      <c r="O1011" s="43" t="n">
        <f aca="false">+O1004</f>
        <v>7952.74637389745</v>
      </c>
      <c r="P1011" s="43" t="n">
        <f aca="false">+P1004</f>
        <v>7844.87241222955</v>
      </c>
      <c r="Q1011" s="43" t="n">
        <f aca="false">+Q1004</f>
        <v>7816.33132906985</v>
      </c>
      <c r="R1011" s="43" t="n">
        <f aca="false">+R1004</f>
        <v>1081.76168876783</v>
      </c>
      <c r="S1011" s="43" t="n">
        <f aca="false">+S1004</f>
        <v>0</v>
      </c>
      <c r="T1011" s="43" t="n">
        <f aca="false">+T1004</f>
        <v>0</v>
      </c>
      <c r="U1011" s="43" t="n">
        <f aca="false">+U1004</f>
        <v>0</v>
      </c>
      <c r="V1011" s="43" t="n">
        <f aca="false">+V1004</f>
        <v>0</v>
      </c>
      <c r="W1011" s="43" t="n">
        <f aca="false">+W1004</f>
        <v>0</v>
      </c>
      <c r="X1011" s="43" t="n">
        <f aca="false">+X1004</f>
        <v>0</v>
      </c>
      <c r="Y1011" s="43" t="n">
        <f aca="false">+Y1004</f>
        <v>0</v>
      </c>
      <c r="Z1011" s="43" t="n">
        <f aca="false">+Z1004</f>
        <v>0</v>
      </c>
      <c r="AA1011" s="43" t="n">
        <f aca="false">+AA1004</f>
        <v>0</v>
      </c>
      <c r="AB1011" s="43" t="n">
        <f aca="false">+AB1004</f>
        <v>0</v>
      </c>
      <c r="AC1011" s="43" t="n">
        <f aca="false">+AC1004</f>
        <v>0</v>
      </c>
      <c r="AD1011" s="43" t="n">
        <f aca="false">+AD1004</f>
        <v>0</v>
      </c>
      <c r="AE1011" s="43" t="n">
        <f aca="false">+AE1004</f>
        <v>0</v>
      </c>
      <c r="AF1011" s="43" t="n">
        <f aca="false">+AF1004</f>
        <v>0</v>
      </c>
      <c r="AG1011" s="43" t="n">
        <f aca="false">+AG1004</f>
        <v>0</v>
      </c>
      <c r="AH1011" s="43" t="n">
        <f aca="false">+AH1004</f>
        <v>0</v>
      </c>
      <c r="AI1011" s="43" t="n">
        <f aca="false">+AI1004</f>
        <v>0</v>
      </c>
      <c r="AJ1011" s="43" t="n">
        <f aca="false">+AJ1004</f>
        <v>0</v>
      </c>
      <c r="AK1011" s="33" t="n">
        <f aca="false">IF(ISERROR(XIRR(B1011:AJ1011,IRRDates)),-1,XIRR(B1011:AJ1011,IRRDates))</f>
        <v>0.0578815836412279</v>
      </c>
      <c r="AL1011" s="45" t="n">
        <f aca="false">+'Terminal Value'!AL1004</f>
        <v>0</v>
      </c>
      <c r="AM1011" s="1"/>
      <c r="AN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46"/>
      <c r="BB1011" s="46"/>
      <c r="BC1011" s="47"/>
      <c r="BD1011" s="46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</row>
    <row r="1012" customFormat="false" ht="11.25" hidden="false" customHeight="false" outlineLevel="0" collapsed="false">
      <c r="A1012" s="42" t="s">
        <v>20</v>
      </c>
      <c r="B1012" s="43" t="n">
        <f aca="false">+Fees!B1004+'Ongoing Cash Flows'!B1004+'Terminal Value'!B1004</f>
        <v>0</v>
      </c>
      <c r="C1012" s="43" t="n">
        <f aca="false">+Fees!C1004+'Ongoing Cash Flows'!C1004+'Terminal Value'!C1004</f>
        <v>21687.04</v>
      </c>
      <c r="D1012" s="43" t="n">
        <f aca="false">+Fees!D1004+'Ongoing Cash Flows'!D1004+'Terminal Value'!D1004</f>
        <v>15575.226</v>
      </c>
      <c r="E1012" s="43" t="n">
        <f aca="false">+Fees!E1004+'Ongoing Cash Flows'!E1004+'Terminal Value'!E1004</f>
        <v>13222.39</v>
      </c>
      <c r="F1012" s="43" t="n">
        <f aca="false">+Fees!F1004+'Ongoing Cash Flows'!F1004+'Terminal Value'!F1004</f>
        <v>13061.89</v>
      </c>
      <c r="G1012" s="43" t="n">
        <f aca="false">+Fees!G1004+'Ongoing Cash Flows'!G1004+'Terminal Value'!G1004</f>
        <v>13061.89</v>
      </c>
      <c r="H1012" s="43" t="n">
        <f aca="false">+Fees!H1004+'Ongoing Cash Flows'!H1004+'Terminal Value'!H1004</f>
        <v>10821.156</v>
      </c>
      <c r="I1012" s="43" t="n">
        <f aca="false">+Fees!I1004+'Ongoing Cash Flows'!I1004+'Terminal Value'!I1004</f>
        <v>10791.59</v>
      </c>
      <c r="J1012" s="43" t="n">
        <f aca="false">+Fees!J1004+'Ongoing Cash Flows'!J1004+'Terminal Value'!J1004</f>
        <v>10791.59</v>
      </c>
      <c r="K1012" s="43" t="n">
        <f aca="false">+Fees!K1004+'Ongoing Cash Flows'!K1004+'Terminal Value'!K1004</f>
        <v>10791.59</v>
      </c>
      <c r="L1012" s="43" t="n">
        <f aca="false">+Fees!L1004+'Ongoing Cash Flows'!L1004+'Terminal Value'!L1004</f>
        <v>10821.156</v>
      </c>
      <c r="M1012" s="43" t="n">
        <f aca="false">+Fees!M1004+'Ongoing Cash Flows'!M1004+'Terminal Value'!M1004</f>
        <v>10791.59</v>
      </c>
      <c r="N1012" s="43" t="n">
        <f aca="false">+Fees!N1004+'Ongoing Cash Flows'!N1004+'Terminal Value'!N1004</f>
        <v>10791.59</v>
      </c>
      <c r="O1012" s="43" t="n">
        <f aca="false">+Fees!O1004+'Ongoing Cash Flows'!O1004+'Terminal Value'!O1004</f>
        <v>10275.62</v>
      </c>
      <c r="P1012" s="43" t="n">
        <f aca="false">+Fees!P1004+'Ongoing Cash Flows'!P1004+'Terminal Value'!P1004</f>
        <v>10129.416</v>
      </c>
      <c r="Q1012" s="43" t="n">
        <f aca="false">+Fees!Q1004+'Ongoing Cash Flows'!Q1004+'Terminal Value'!Q1004</f>
        <v>10101.74</v>
      </c>
      <c r="R1012" s="43" t="n">
        <f aca="false">+Fees!R1004+'Ongoing Cash Flows'!R1004+'Terminal Value'!R1004</f>
        <v>0</v>
      </c>
      <c r="S1012" s="43" t="n">
        <f aca="false">+Fees!S1004+'Ongoing Cash Flows'!S1004+'Terminal Value'!S1004</f>
        <v>0</v>
      </c>
      <c r="T1012" s="43" t="n">
        <f aca="false">+Fees!T1004+'Ongoing Cash Flows'!T1004+'Terminal Value'!T1004</f>
        <v>0</v>
      </c>
      <c r="U1012" s="43" t="n">
        <f aca="false">+Fees!U1004+'Ongoing Cash Flows'!U1004+'Terminal Value'!U1004</f>
        <v>0</v>
      </c>
      <c r="V1012" s="43" t="n">
        <f aca="false">+Fees!V1004+'Ongoing Cash Flows'!V1004+'Terminal Value'!V1004</f>
        <v>0</v>
      </c>
      <c r="W1012" s="43" t="n">
        <f aca="false">+Fees!W1004+'Ongoing Cash Flows'!W1004+'Terminal Value'!W1004</f>
        <v>0</v>
      </c>
      <c r="X1012" s="43" t="n">
        <f aca="false">+Fees!X1004+'Ongoing Cash Flows'!X1004+'Terminal Value'!X1004</f>
        <v>0</v>
      </c>
      <c r="Y1012" s="43" t="n">
        <f aca="false">+Fees!Y1004+'Ongoing Cash Flows'!Y1004+'Terminal Value'!Y1004</f>
        <v>0</v>
      </c>
      <c r="Z1012" s="43" t="n">
        <f aca="false">+Fees!Z1004+'Ongoing Cash Flows'!Z1004+'Terminal Value'!Z1004</f>
        <v>0</v>
      </c>
      <c r="AA1012" s="43" t="n">
        <f aca="false">+Fees!AA1004+'Ongoing Cash Flows'!AA1004+'Terminal Value'!AA1004</f>
        <v>0</v>
      </c>
      <c r="AB1012" s="43" t="n">
        <f aca="false">+Fees!AB1004+'Ongoing Cash Flows'!AB1004+'Terminal Value'!AB1004</f>
        <v>0</v>
      </c>
      <c r="AC1012" s="43" t="n">
        <f aca="false">+Fees!AC1004+'Ongoing Cash Flows'!AC1004+'Terminal Value'!AC1004</f>
        <v>0</v>
      </c>
      <c r="AD1012" s="43" t="n">
        <f aca="false">+Fees!AD1004+'Ongoing Cash Flows'!AD1004+'Terminal Value'!AD1004</f>
        <v>0</v>
      </c>
      <c r="AE1012" s="43" t="n">
        <f aca="false">+Fees!AE1004+'Ongoing Cash Flows'!AE1004+'Terminal Value'!AE1004</f>
        <v>0</v>
      </c>
      <c r="AF1012" s="43" t="n">
        <f aca="false">+Fees!AF1004+'Ongoing Cash Flows'!AF1004+'Terminal Value'!AF1004</f>
        <v>0</v>
      </c>
      <c r="AG1012" s="43" t="n">
        <f aca="false">+Fees!AG1004+'Ongoing Cash Flows'!AG1004+'Terminal Value'!AG1004</f>
        <v>0</v>
      </c>
      <c r="AH1012" s="43" t="n">
        <f aca="false">+Fees!AH1004+'Ongoing Cash Flows'!AH1004+'Terminal Value'!AH1004</f>
        <v>0</v>
      </c>
      <c r="AI1012" s="43" t="n">
        <f aca="false">+Fees!AI1004+'Ongoing Cash Flows'!AI1004+'Terminal Value'!AI1004</f>
        <v>0</v>
      </c>
      <c r="AJ1012" s="43" t="n">
        <f aca="false">+Fees!AJ1004+'Ongoing Cash Flows'!AJ1004+'Terminal Value'!AJ1004</f>
        <v>0</v>
      </c>
      <c r="AK1012" s="21"/>
      <c r="AL1012" s="49" t="n">
        <f aca="false">SUM(AL1008:AL1011)</f>
        <v>0</v>
      </c>
      <c r="AM1012" s="1"/>
      <c r="AN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46"/>
      <c r="BB1012" s="46"/>
      <c r="BC1012" s="47"/>
      <c r="BD1012" s="46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</row>
    <row r="1013" customFormat="false" ht="11.25" hidden="false" customHeight="false" outlineLevel="0" collapsed="false">
      <c r="A1013" s="42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50"/>
      <c r="AM1013" s="1"/>
      <c r="AN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46"/>
      <c r="BB1013" s="46"/>
      <c r="BC1013" s="47"/>
      <c r="BD1013" s="46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</row>
    <row r="1014" customFormat="false" ht="11.25" hidden="false" customHeight="false" outlineLevel="0" collapsed="false">
      <c r="A1014" s="42" t="s">
        <v>21</v>
      </c>
      <c r="B1014" s="51" t="n">
        <f aca="false">MAX(0,(B2-ValDateLocal))/365</f>
        <v>0</v>
      </c>
      <c r="C1014" s="51" t="n">
        <f aca="false">MAX(0,(C2-ValDateLocal))/365</f>
        <v>0</v>
      </c>
      <c r="D1014" s="51" t="n">
        <f aca="false">MAX(0,(D2-ValDateLocal))/365</f>
        <v>0</v>
      </c>
      <c r="E1014" s="51" t="n">
        <f aca="false">MAX(0,(E2-ValDateLocal))/365</f>
        <v>0</v>
      </c>
      <c r="F1014" s="51" t="n">
        <f aca="false">MAX(0,(F2-ValDateLocal))/365</f>
        <v>0</v>
      </c>
      <c r="G1014" s="51" t="n">
        <f aca="false">MAX(0,(G2-ValDateLocal))/365</f>
        <v>0</v>
      </c>
      <c r="H1014" s="51" t="n">
        <f aca="false">MAX(0,(H2-ValDateLocal))/365</f>
        <v>0</v>
      </c>
      <c r="I1014" s="51" t="n">
        <f aca="false">MAX(0,(I2-ValDateLocal))/365</f>
        <v>0</v>
      </c>
      <c r="J1014" s="51" t="n">
        <f aca="false">MAX(0,(J2-ValDateLocal))/365</f>
        <v>0</v>
      </c>
      <c r="K1014" s="51" t="n">
        <f aca="false">MAX(0,(K2-ValDateLocal))/365</f>
        <v>0</v>
      </c>
      <c r="L1014" s="51" t="n">
        <f aca="false">MAX(0,(L2-ValDateLocal))/365</f>
        <v>0</v>
      </c>
      <c r="M1014" s="51" t="n">
        <f aca="false">MAX(0,(M2-ValDateLocal))/365</f>
        <v>0</v>
      </c>
      <c r="N1014" s="51" t="n">
        <f aca="false">MAX(0,(N2-ValDateLocal))/365</f>
        <v>0</v>
      </c>
      <c r="O1014" s="51" t="n">
        <f aca="false">MAX(0,(O2-ValDateLocal))/365</f>
        <v>0</v>
      </c>
      <c r="P1014" s="51" t="n">
        <f aca="false">MAX(0,(P2-ValDateLocal))/365</f>
        <v>0</v>
      </c>
      <c r="Q1014" s="51" t="n">
        <f aca="false">MAX(0,(Q2-ValDateLocal))/365</f>
        <v>0</v>
      </c>
      <c r="R1014" s="51" t="n">
        <f aca="false">MAX(0,(R2-ValDateLocal))/365</f>
        <v>0</v>
      </c>
      <c r="S1014" s="51" t="n">
        <f aca="false">MAX(0,(S2-ValDateLocal))/365</f>
        <v>0</v>
      </c>
      <c r="T1014" s="51" t="n">
        <f aca="false">MAX(0,(T2-ValDateLocal))/365</f>
        <v>0</v>
      </c>
      <c r="U1014" s="51" t="n">
        <f aca="false">MAX(0,(U2-ValDateLocal))/365</f>
        <v>0</v>
      </c>
      <c r="V1014" s="51" t="n">
        <f aca="false">MAX(0,(V2-ValDateLocal))/365</f>
        <v>0</v>
      </c>
      <c r="W1014" s="51" t="n">
        <f aca="false">MAX(0,(W2-ValDateLocal))/365</f>
        <v>0</v>
      </c>
      <c r="X1014" s="51" t="n">
        <f aca="false">MAX(0,(X2-ValDateLocal))/365</f>
        <v>0</v>
      </c>
      <c r="Y1014" s="51" t="n">
        <f aca="false">MAX(0,(Y2-ValDateLocal))/365</f>
        <v>0</v>
      </c>
      <c r="Z1014" s="51" t="n">
        <f aca="false">MAX(0,(Z2-ValDateLocal))/365</f>
        <v>0.758904109589041</v>
      </c>
      <c r="AA1014" s="51" t="n">
        <f aca="false">MAX(0,(AA2-ValDateLocal))/365</f>
        <v>1.75890410958904</v>
      </c>
      <c r="AB1014" s="51" t="n">
        <f aca="false">MAX(0,(AB2-ValDateLocal))/365</f>
        <v>2.76164383561644</v>
      </c>
      <c r="AC1014" s="51" t="n">
        <f aca="false">MAX(0,(AC2-ValDateLocal))/365</f>
        <v>3.76164383561644</v>
      </c>
      <c r="AD1014" s="51" t="n">
        <f aca="false">MAX(0,(AD2-ValDateLocal))/365</f>
        <v>0</v>
      </c>
      <c r="AE1014" s="51" t="n">
        <f aca="false">MAX(0,(AE2-ValDateLocal))/365</f>
        <v>0</v>
      </c>
      <c r="AF1014" s="51" t="n">
        <f aca="false">MAX(0,(AF2-ValDateLocal))/365</f>
        <v>0</v>
      </c>
      <c r="AG1014" s="51" t="n">
        <f aca="false">MAX(0,(AG2-ValDateLocal))/365</f>
        <v>0</v>
      </c>
      <c r="AH1014" s="51" t="n">
        <f aca="false">MAX(0,(AH2-ValDateLocal))/365</f>
        <v>0</v>
      </c>
      <c r="AI1014" s="51" t="n">
        <f aca="false">MAX(0,(AI2-ValDateLocal))/365</f>
        <v>0</v>
      </c>
      <c r="AJ1014" s="51" t="n">
        <f aca="false">MAX(0,(AJ2-ValDateLocal))/365</f>
        <v>0</v>
      </c>
      <c r="AK1014" s="51"/>
      <c r="AL1014" s="50"/>
      <c r="AM1014" s="1"/>
      <c r="AN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</row>
    <row r="1015" customFormat="false" ht="11.25" hidden="false" customHeight="false" outlineLevel="0" collapsed="false">
      <c r="A1015" s="48" t="s">
        <v>22</v>
      </c>
      <c r="B1015" s="32" t="n">
        <f aca="false">+B1026*B1012</f>
        <v>0</v>
      </c>
      <c r="C1015" s="32" t="n">
        <f aca="false">+C1026*C1012</f>
        <v>0</v>
      </c>
      <c r="D1015" s="32" t="n">
        <f aca="false">+D1026*D1012</f>
        <v>0</v>
      </c>
      <c r="E1015" s="32" t="n">
        <f aca="false">+E1026*E1012</f>
        <v>0</v>
      </c>
      <c r="F1015" s="32" t="n">
        <f aca="false">+F1026*F1012</f>
        <v>0</v>
      </c>
      <c r="G1015" s="32" t="n">
        <f aca="false">+G1026*G1012</f>
        <v>0</v>
      </c>
      <c r="H1015" s="32" t="n">
        <f aca="false">+H1026*H1012</f>
        <v>0</v>
      </c>
      <c r="I1015" s="32" t="n">
        <f aca="false">+I1026*I1012</f>
        <v>0</v>
      </c>
      <c r="J1015" s="32" t="n">
        <f aca="false">+J1026*J1012</f>
        <v>0</v>
      </c>
      <c r="K1015" s="32" t="n">
        <f aca="false">+K1026*K1012</f>
        <v>0</v>
      </c>
      <c r="L1015" s="32" t="n">
        <f aca="false">+L1026*L1012</f>
        <v>0</v>
      </c>
      <c r="M1015" s="32" t="n">
        <f aca="false">+M1026*M1012</f>
        <v>0</v>
      </c>
      <c r="N1015" s="32" t="n">
        <f aca="false">+N1026*N1012</f>
        <v>0</v>
      </c>
      <c r="O1015" s="32" t="n">
        <f aca="false">+O1026*O1012</f>
        <v>0</v>
      </c>
      <c r="P1015" s="32" t="n">
        <f aca="false">+P1026*P1012</f>
        <v>0</v>
      </c>
      <c r="Q1015" s="32" t="n">
        <f aca="false">+Q1026*Q1012</f>
        <v>0</v>
      </c>
      <c r="R1015" s="32" t="n">
        <f aca="false">+R1026*R1012</f>
        <v>0</v>
      </c>
      <c r="S1015" s="32" t="n">
        <f aca="false">+S1026*S1012</f>
        <v>0</v>
      </c>
      <c r="T1015" s="32" t="n">
        <f aca="false">+T1026*T1012</f>
        <v>0</v>
      </c>
      <c r="U1015" s="32" t="n">
        <f aca="false">+U1026*U1012</f>
        <v>0</v>
      </c>
      <c r="V1015" s="32" t="n">
        <f aca="false">+V1026*V1012</f>
        <v>0</v>
      </c>
      <c r="W1015" s="32" t="n">
        <f aca="false">+W1026*W1012</f>
        <v>0</v>
      </c>
      <c r="X1015" s="32" t="n">
        <f aca="false">+X1026*X1012</f>
        <v>0</v>
      </c>
      <c r="Y1015" s="32" t="n">
        <f aca="false">+Y1026*Y1012</f>
        <v>0</v>
      </c>
      <c r="Z1015" s="32" t="n">
        <f aca="false">+Z1026*Z1012</f>
        <v>0</v>
      </c>
      <c r="AA1015" s="32" t="n">
        <f aca="false">+AA1026*AA1012</f>
        <v>0</v>
      </c>
      <c r="AB1015" s="32" t="n">
        <f aca="false">+AB1026*AB1012</f>
        <v>0</v>
      </c>
      <c r="AC1015" s="32" t="n">
        <f aca="false">+AC1026*AC1012</f>
        <v>0</v>
      </c>
      <c r="AD1015" s="32" t="n">
        <f aca="false">+AD1026*AD1012</f>
        <v>0</v>
      </c>
      <c r="AE1015" s="32" t="n">
        <f aca="false">+AE1026*AE1012</f>
        <v>0</v>
      </c>
      <c r="AF1015" s="32" t="n">
        <f aca="false">+AF1026*AF1012</f>
        <v>0</v>
      </c>
      <c r="AG1015" s="32" t="n">
        <f aca="false">+AG1026*AG1012</f>
        <v>0</v>
      </c>
      <c r="AH1015" s="32" t="n">
        <f aca="false">+AH1026*AH1012</f>
        <v>0</v>
      </c>
      <c r="AI1015" s="32" t="n">
        <f aca="false">+AI1026*AI1012</f>
        <v>0</v>
      </c>
      <c r="AJ1015" s="32" t="n">
        <f aca="false">+AJ1026*AJ1012</f>
        <v>0</v>
      </c>
      <c r="AK1015" s="32"/>
      <c r="AL1015" s="50"/>
      <c r="AM1015" s="1"/>
      <c r="AN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</row>
    <row r="1016" customFormat="false" ht="12" hidden="false" customHeight="false" outlineLevel="0" collapsed="false">
      <c r="A1016" s="52" t="s">
        <v>23</v>
      </c>
      <c r="B1016" s="53" t="n">
        <f aca="false">SUM(B1004:$AJ$1004)</f>
        <v>44394.7500303402</v>
      </c>
      <c r="C1016" s="53" t="n">
        <f aca="false">SUM(C1004:$AJ$1004)</f>
        <v>138710.304955345</v>
      </c>
      <c r="D1016" s="53" t="n">
        <f aca="false">SUM(D1004:$AJ$1004)</f>
        <v>124539.327139927</v>
      </c>
      <c r="E1016" s="53" t="n">
        <f aca="false">SUM(E1004:$AJ$1004)</f>
        <v>112386.705941539</v>
      </c>
      <c r="F1016" s="53" t="n">
        <f aca="false">SUM(F1004:$AJ$1004)</f>
        <v>102242.497307885</v>
      </c>
      <c r="G1016" s="53" t="n">
        <f aca="false">SUM(G1004:$AJ$1004)</f>
        <v>92519.8338402424</v>
      </c>
      <c r="H1016" s="53" t="n">
        <f aca="false">SUM(H1004:$AJ$1004)</f>
        <v>83092.2148590289</v>
      </c>
      <c r="I1016" s="53" t="n">
        <f aca="false">SUM(I1004:$AJ$1004)</f>
        <v>74596.1916812391</v>
      </c>
      <c r="J1016" s="53" t="n">
        <f aca="false">SUM(J1004:$AJ$1004)</f>
        <v>66251.3219135365</v>
      </c>
      <c r="K1016" s="53" t="n">
        <f aca="false">SUM(K1004:$AJ$1004)</f>
        <v>57918.8863483688</v>
      </c>
      <c r="L1016" s="53" t="n">
        <f aca="false">SUM(L1004:$AJ$1004)</f>
        <v>49595.5910230366</v>
      </c>
      <c r="M1016" s="53" t="n">
        <f aca="false">SUM(M1004:$AJ$1004)</f>
        <v>41271.0833927494</v>
      </c>
      <c r="N1016" s="53" t="n">
        <f aca="false">SUM(N1004:$AJ$1004)</f>
        <v>32974.5667017201</v>
      </c>
      <c r="O1016" s="53" t="n">
        <f aca="false">SUM(O1004:$AJ$1004)</f>
        <v>24695.7118039647</v>
      </c>
      <c r="P1016" s="53" t="n">
        <f aca="false">SUM(P1004:$AJ$1004)</f>
        <v>16742.9654300672</v>
      </c>
      <c r="Q1016" s="53" t="n">
        <f aca="false">SUM(Q1004:$AJ$1004)</f>
        <v>8898.09301783768</v>
      </c>
      <c r="R1016" s="53" t="n">
        <f aca="false">SUM(R1004:$AJ$1004)</f>
        <v>1081.76168876783</v>
      </c>
      <c r="S1016" s="53" t="n">
        <f aca="false">SUM(S1004:$AJ$1004)</f>
        <v>0</v>
      </c>
      <c r="T1016" s="53" t="n">
        <f aca="false">SUM(T1004:$AJ$1004)</f>
        <v>0</v>
      </c>
      <c r="U1016" s="53" t="n">
        <f aca="false">SUM(U1004:$AJ$1004)</f>
        <v>0</v>
      </c>
      <c r="V1016" s="53" t="n">
        <f aca="false">SUM(V1004:$AJ$1004)</f>
        <v>0</v>
      </c>
      <c r="W1016" s="53" t="n">
        <f aca="false">SUM(W1004:$AJ$1004)</f>
        <v>0</v>
      </c>
      <c r="X1016" s="53" t="n">
        <f aca="false">SUM(X1004:$AJ$1004)</f>
        <v>0</v>
      </c>
      <c r="Y1016" s="53" t="n">
        <f aca="false">SUM(Y1004:$AJ$1004)</f>
        <v>0</v>
      </c>
      <c r="Z1016" s="53" t="n">
        <f aca="false">SUM(Z1004:$AJ$1004)</f>
        <v>0</v>
      </c>
      <c r="AA1016" s="53" t="n">
        <f aca="false">SUM(AA1004:$AJ$1004)</f>
        <v>0</v>
      </c>
      <c r="AB1016" s="53" t="n">
        <f aca="false">SUM(AB1004:$AJ$1004)</f>
        <v>0</v>
      </c>
      <c r="AC1016" s="53" t="n">
        <f aca="false">SUM(AC1004:$AJ$1004)</f>
        <v>0</v>
      </c>
      <c r="AD1016" s="53" t="n">
        <f aca="false">SUM(AD1004:$AJ$1004)</f>
        <v>0</v>
      </c>
      <c r="AE1016" s="53" t="n">
        <f aca="false">SUM(AE1004:$AJ$1004)</f>
        <v>0</v>
      </c>
      <c r="AF1016" s="53" t="n">
        <f aca="false">SUM(AF1004:$AJ$1004)</f>
        <v>0</v>
      </c>
      <c r="AG1016" s="53" t="n">
        <f aca="false">SUM(AG1004:$AJ$1004)</f>
        <v>0</v>
      </c>
      <c r="AH1016" s="53" t="n">
        <f aca="false">SUM(AH1004:$AJ$1004)</f>
        <v>0</v>
      </c>
      <c r="AI1016" s="53" t="n">
        <f aca="false">SUM(AI1004:$AJ$1004)</f>
        <v>0</v>
      </c>
      <c r="AJ1016" s="53" t="n">
        <f aca="false">SUM(AJ1004:$AJ$1004)</f>
        <v>0</v>
      </c>
      <c r="AK1016" s="54"/>
      <c r="AL1016" s="55"/>
      <c r="AM1016" s="1"/>
      <c r="AN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</row>
    <row r="1017" customFormat="false" ht="11.25" hidden="false" customHeight="false" outlineLevel="0" collapsed="false">
      <c r="A1017" s="21" t="s">
        <v>23</v>
      </c>
      <c r="B1017" s="56" t="n">
        <v>0</v>
      </c>
      <c r="C1017" s="56" t="n">
        <f aca="false">IF(C1016=0,B2,0)</f>
        <v>0</v>
      </c>
      <c r="D1017" s="56" t="n">
        <f aca="false">IF(D1016=0,C2,0)</f>
        <v>0</v>
      </c>
      <c r="E1017" s="56" t="n">
        <f aca="false">IF(E1016=0,D2,0)</f>
        <v>0</v>
      </c>
      <c r="F1017" s="56" t="n">
        <f aca="false">IF(F1016=0,E2,0)</f>
        <v>0</v>
      </c>
      <c r="G1017" s="56" t="n">
        <f aca="false">IF(G1016=0,F2,0)</f>
        <v>0</v>
      </c>
      <c r="H1017" s="56" t="n">
        <f aca="false">IF(H1016=0,G2,0)</f>
        <v>0</v>
      </c>
      <c r="I1017" s="56" t="n">
        <f aca="false">IF(I1016=0,H2,0)</f>
        <v>0</v>
      </c>
      <c r="J1017" s="56" t="n">
        <f aca="false">IF(J1016=0,I2,0)</f>
        <v>0</v>
      </c>
      <c r="K1017" s="56" t="n">
        <f aca="false">IF(K1016=0,J2,0)</f>
        <v>0</v>
      </c>
      <c r="L1017" s="56" t="n">
        <f aca="false">IF(L1016=0,K2,0)</f>
        <v>0</v>
      </c>
      <c r="M1017" s="56" t="n">
        <f aca="false">IF(M1016=0,L2,0)</f>
        <v>0</v>
      </c>
      <c r="N1017" s="56" t="n">
        <f aca="false">IF(N1016=0,M2,0)</f>
        <v>0</v>
      </c>
      <c r="O1017" s="56" t="n">
        <f aca="false">IF(O1016=0,N2,0)</f>
        <v>0</v>
      </c>
      <c r="P1017" s="56" t="n">
        <f aca="false">IF(P1016=0,O2,0)</f>
        <v>0</v>
      </c>
      <c r="Q1017" s="56" t="n">
        <f aca="false">IF(Q1016=0,P2,0)</f>
        <v>0</v>
      </c>
      <c r="R1017" s="56" t="n">
        <f aca="false">IF(R1016=0,Q2,0)</f>
        <v>0</v>
      </c>
      <c r="S1017" s="56" t="n">
        <f aca="false">IF(S1016=0,R2,0)</f>
        <v>43281</v>
      </c>
      <c r="T1017" s="56" t="n">
        <f aca="false">IF(T1016=0,S2,0)</f>
        <v>43646</v>
      </c>
      <c r="U1017" s="56" t="n">
        <f aca="false">IF(U1016=0,T2,0)</f>
        <v>44012</v>
      </c>
      <c r="V1017" s="56" t="n">
        <f aca="false">IF(V1016=0,U2,0)</f>
        <v>44377</v>
      </c>
      <c r="W1017" s="56" t="n">
        <f aca="false">IF(W1016=0,V2,0)</f>
        <v>44742</v>
      </c>
      <c r="X1017" s="56" t="n">
        <f aca="false">IF(X1016=0,W2,0)</f>
        <v>45107</v>
      </c>
      <c r="Y1017" s="56" t="n">
        <f aca="false">IF(Y1016=0,X2,0)</f>
        <v>45473</v>
      </c>
      <c r="Z1017" s="56" t="n">
        <f aca="false">IF(Z1016=0,Y2,0)</f>
        <v>45838</v>
      </c>
      <c r="AA1017" s="56" t="n">
        <f aca="false">IF(AA1016=0,Z2,0)</f>
        <v>46203</v>
      </c>
      <c r="AB1017" s="56" t="n">
        <f aca="false">IF(AB1016=0,AA2,0)</f>
        <v>46568</v>
      </c>
      <c r="AC1017" s="56" t="n">
        <f aca="false">IF(AC1016=0,AB2,0)</f>
        <v>46934</v>
      </c>
      <c r="AD1017" s="56" t="n">
        <f aca="false">IF(AD1016=0,AC2,0)</f>
        <v>47299</v>
      </c>
      <c r="AE1017" s="56" t="n">
        <f aca="false">IF(AE1016=0,AD2,0)</f>
        <v>11139</v>
      </c>
      <c r="AF1017" s="56" t="n">
        <f aca="false">IF(AF1016=0,AE2,0)</f>
        <v>11504</v>
      </c>
      <c r="AG1017" s="56" t="n">
        <f aca="false">IF(AG1016=0,AF2,0)</f>
        <v>11870</v>
      </c>
      <c r="AH1017" s="56" t="n">
        <f aca="false">IF(AH1016=0,AG2,0)</f>
        <v>12235</v>
      </c>
      <c r="AI1017" s="56" t="n">
        <f aca="false">IF(AI1016=0,AH2,0)</f>
        <v>12600</v>
      </c>
      <c r="AJ1017" s="56" t="n">
        <f aca="false">IF(AJ1016=0,AI2,0)</f>
        <v>12965</v>
      </c>
      <c r="AK1017" s="56"/>
      <c r="AL1017" s="21"/>
      <c r="AM1017" s="1"/>
      <c r="AN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</row>
    <row r="1018" customFormat="false" ht="11.25" hidden="false" customHeight="false" outlineLevel="0" collapsed="false">
      <c r="A1018" s="21" t="s">
        <v>23</v>
      </c>
      <c r="B1018" s="56" t="n">
        <v>0</v>
      </c>
      <c r="C1018" s="56" t="n">
        <f aca="false">IF(B1017&gt;0,0,C1017)</f>
        <v>0</v>
      </c>
      <c r="D1018" s="56" t="n">
        <f aca="false">IF(C1017&gt;0,0,D1017)</f>
        <v>0</v>
      </c>
      <c r="E1018" s="56" t="n">
        <f aca="false">IF(D1017&gt;0,0,E1017)</f>
        <v>0</v>
      </c>
      <c r="F1018" s="56" t="n">
        <f aca="false">IF(E1017&gt;0,0,F1017)</f>
        <v>0</v>
      </c>
      <c r="G1018" s="56" t="n">
        <f aca="false">IF(F1017&gt;0,0,G1017)</f>
        <v>0</v>
      </c>
      <c r="H1018" s="56" t="n">
        <f aca="false">IF(G1017&gt;0,0,H1017)</f>
        <v>0</v>
      </c>
      <c r="I1018" s="56" t="n">
        <f aca="false">IF(H1017&gt;0,0,I1017)</f>
        <v>0</v>
      </c>
      <c r="J1018" s="56" t="n">
        <f aca="false">IF(I1017&gt;0,0,J1017)</f>
        <v>0</v>
      </c>
      <c r="K1018" s="56" t="n">
        <f aca="false">IF(J1017&gt;0,0,K1017)</f>
        <v>0</v>
      </c>
      <c r="L1018" s="56" t="n">
        <f aca="false">IF(K1017&gt;0,0,L1017)</f>
        <v>0</v>
      </c>
      <c r="M1018" s="56" t="n">
        <f aca="false">IF(L1017&gt;0,0,M1017)</f>
        <v>0</v>
      </c>
      <c r="N1018" s="56" t="n">
        <f aca="false">IF(M1017&gt;0,0,N1017)</f>
        <v>0</v>
      </c>
      <c r="O1018" s="56" t="n">
        <f aca="false">IF(N1017&gt;0,0,O1017)</f>
        <v>0</v>
      </c>
      <c r="P1018" s="56" t="n">
        <f aca="false">IF(O1017&gt;0,0,P1017)</f>
        <v>0</v>
      </c>
      <c r="Q1018" s="56" t="n">
        <f aca="false">IF(P1017&gt;0,0,Q1017)</f>
        <v>0</v>
      </c>
      <c r="R1018" s="56" t="n">
        <f aca="false">IF(Q1017&gt;0,0,R1017)</f>
        <v>0</v>
      </c>
      <c r="S1018" s="56" t="n">
        <f aca="false">IF(R1017&gt;0,0,S1017)</f>
        <v>43281</v>
      </c>
      <c r="T1018" s="56" t="n">
        <f aca="false">IF(S1017&gt;0,0,T1017)</f>
        <v>0</v>
      </c>
      <c r="U1018" s="56" t="n">
        <f aca="false">IF(T1017&gt;0,0,U1017)</f>
        <v>0</v>
      </c>
      <c r="V1018" s="56" t="n">
        <f aca="false">IF(U1017&gt;0,0,V1017)</f>
        <v>0</v>
      </c>
      <c r="W1018" s="56" t="n">
        <f aca="false">IF(V1017&gt;0,0,W1017)</f>
        <v>0</v>
      </c>
      <c r="X1018" s="56" t="n">
        <f aca="false">IF(W1017&gt;0,0,X1017)</f>
        <v>0</v>
      </c>
      <c r="Y1018" s="56" t="n">
        <f aca="false">IF(X1017&gt;0,0,Y1017)</f>
        <v>0</v>
      </c>
      <c r="Z1018" s="56" t="n">
        <f aca="false">IF(Y1017&gt;0,0,Z1017)</f>
        <v>0</v>
      </c>
      <c r="AA1018" s="56" t="n">
        <f aca="false">IF(Z1017&gt;0,0,AA1017)</f>
        <v>0</v>
      </c>
      <c r="AB1018" s="56" t="n">
        <f aca="false">IF(AA1017&gt;0,0,AB1017)</f>
        <v>0</v>
      </c>
      <c r="AC1018" s="56" t="n">
        <f aca="false">IF(AB1017&gt;0,0,AC1017)</f>
        <v>0</v>
      </c>
      <c r="AD1018" s="56" t="n">
        <f aca="false">IF(AC1017&gt;0,0,AD1017)</f>
        <v>0</v>
      </c>
      <c r="AE1018" s="56" t="n">
        <f aca="false">IF(AD1017&gt;0,0,AE1017)</f>
        <v>0</v>
      </c>
      <c r="AF1018" s="56" t="n">
        <f aca="false">IF(AE1017&gt;0,0,AF1017)</f>
        <v>0</v>
      </c>
      <c r="AG1018" s="56" t="n">
        <f aca="false">IF(AF1017&gt;0,0,AG1017)</f>
        <v>0</v>
      </c>
      <c r="AH1018" s="56" t="n">
        <f aca="false">IF(AG1017&gt;0,0,AH1017)</f>
        <v>0</v>
      </c>
      <c r="AI1018" s="56" t="n">
        <f aca="false">IF(AH1017&gt;0,0,AI1017)</f>
        <v>0</v>
      </c>
      <c r="AJ1018" s="56" t="n">
        <f aca="false">IF(AI1017&gt;0,0,AJ1017)</f>
        <v>0</v>
      </c>
      <c r="AK1018" s="56" t="n">
        <f aca="false">SUM(B1018:AJ1018)</f>
        <v>43281</v>
      </c>
      <c r="AL1018" s="21"/>
      <c r="AM1018" s="1"/>
      <c r="AN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</row>
    <row r="1019" customFormat="false" ht="12" hidden="false" customHeight="false" outlineLevel="0" collapsed="false">
      <c r="A1019" s="42"/>
      <c r="B1019" s="4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21"/>
      <c r="AL1019" s="21"/>
      <c r="AM1019" s="1"/>
      <c r="AN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</row>
    <row r="1020" customFormat="false" ht="11.25" hidden="false" customHeight="false" outlineLevel="0" collapsed="false">
      <c r="A1020" s="38" t="s">
        <v>24</v>
      </c>
      <c r="B1020" s="39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50"/>
      <c r="AL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</row>
    <row r="1021" customFormat="false" ht="11.25" hidden="false" customHeight="false" outlineLevel="0" collapsed="false">
      <c r="A1021" s="48" t="s">
        <v>25</v>
      </c>
      <c r="B1021" s="57" t="n">
        <f aca="false">IF(ISERROR(VLOOKUP(B2,TBill!$B$3:$C$357,2)),0,VLOOKUP(B2,TBill!$B$3:$C$357,2))</f>
        <v>0.0605239313147514</v>
      </c>
      <c r="C1021" s="57" t="n">
        <f aca="false">IF(ISERROR(VLOOKUP(C2,TBill!$B$3:$C$357,2)),0,VLOOKUP(C2,TBill!$B$3:$C$357,2))</f>
        <v>0.0596022305150754</v>
      </c>
      <c r="D1021" s="57" t="n">
        <f aca="false">IF(ISERROR(VLOOKUP(D2,TBill!$B$3:$C$357,2)),0,VLOOKUP(D2,TBill!$B$3:$C$357,2))</f>
        <v>0.059121507191251</v>
      </c>
      <c r="E1021" s="57" t="n">
        <f aca="false">IF(ISERROR(VLOOKUP(E2,TBill!$B$3:$C$357,2)),0,VLOOKUP(E2,TBill!$B$3:$C$357,2))</f>
        <v>0.0588040387722333</v>
      </c>
      <c r="F1021" s="57" t="n">
        <f aca="false">IF(ISERROR(VLOOKUP(F2,TBill!$B$3:$C$357,2)),0,VLOOKUP(F2,TBill!$B$3:$C$357,2))</f>
        <v>0.0592003732191913</v>
      </c>
      <c r="G1021" s="57" t="n">
        <f aca="false">IF(ISERROR(VLOOKUP(G2,TBill!$B$3:$C$357,2)),0,VLOOKUP(G2,TBill!$B$3:$C$357,2))</f>
        <v>0.0595967087626157</v>
      </c>
      <c r="H1021" s="57" t="n">
        <f aca="false">IF(ISERROR(VLOOKUP(H2,TBill!$B$3:$C$357,2)),0,VLOOKUP(H2,TBill!$B$3:$C$357,2))</f>
        <v>0.0593278021355803</v>
      </c>
      <c r="I1021" s="57" t="n">
        <f aca="false">IF(ISERROR(VLOOKUP(I2,TBill!$B$3:$C$357,2)),0,VLOOKUP(I2,TBill!$B$3:$C$357,2))</f>
        <v>0.0588883664595676</v>
      </c>
      <c r="J1021" s="57" t="n">
        <f aca="false">IF(ISERROR(VLOOKUP(J2,TBill!$B$3:$C$357,2)),0,VLOOKUP(J2,TBill!$B$3:$C$357,2))</f>
        <v>0.0584489321316659</v>
      </c>
      <c r="K1021" s="57" t="n">
        <f aca="false">IF(ISERROR(VLOOKUP(K2,TBill!$B$3:$C$357,2)),0,VLOOKUP(K2,TBill!$B$3:$C$357,2))</f>
        <v>0.0587578025710829</v>
      </c>
      <c r="L1021" s="57" t="n">
        <f aca="false">IF(ISERROR(VLOOKUP(L2,TBill!$B$3:$C$357,2)),0,VLOOKUP(L2,TBill!$B$3:$C$357,2))</f>
        <v>0.0592615779142403</v>
      </c>
      <c r="M1021" s="57" t="n">
        <f aca="false">IF(ISERROR(VLOOKUP(M2,TBill!$B$3:$C$357,2)),0,VLOOKUP(M2,TBill!$B$3:$C$357,2))</f>
        <v>0.0597639785862465</v>
      </c>
      <c r="N1021" s="57" t="n">
        <f aca="false">IF(ISERROR(VLOOKUP(N2,TBill!$B$3:$C$357,2)),0,VLOOKUP(N2,TBill!$B$3:$C$357,2))</f>
        <v>0.0602663810196353</v>
      </c>
      <c r="O1021" s="57" t="n">
        <f aca="false">IF(ISERROR(VLOOKUP(O2,TBill!$B$3:$C$357,2)),0,VLOOKUP(O2,TBill!$B$3:$C$357,2))</f>
        <v>0.0607687852139884</v>
      </c>
      <c r="P1021" s="57" t="n">
        <f aca="false">IF(ISERROR(VLOOKUP(P2,TBill!$B$3:$C$357,2)),0,VLOOKUP(P2,TBill!$B$3:$C$357,2))</f>
        <v>0.0612725676259789</v>
      </c>
      <c r="Q1021" s="57" t="n">
        <f aca="false">IF(ISERROR(VLOOKUP(Q2,TBill!$B$3:$C$357,2)),0,VLOOKUP(Q2,TBill!$B$3:$C$357,2))</f>
        <v>0.0617749753458332</v>
      </c>
      <c r="R1021" s="57" t="n">
        <f aca="false">IF(ISERROR(VLOOKUP(R2,TBill!$B$3:$C$357,2)),0,VLOOKUP(R2,TBill!$B$3:$C$357,2))</f>
        <v>0.0622773848254008</v>
      </c>
      <c r="S1021" s="57" t="n">
        <f aca="false">IF(ISERROR(VLOOKUP(S2,TBill!$B$3:$C$357,2)),0,VLOOKUP(S2,TBill!$B$3:$C$357,2))</f>
        <v>0.0624931555839345</v>
      </c>
      <c r="T1021" s="57" t="n">
        <f aca="false">IF(ISERROR(VLOOKUP(T2,TBill!$B$3:$C$357,2)),0,VLOOKUP(T2,TBill!$B$3:$C$357,2))</f>
        <v>0.0620072240751406</v>
      </c>
      <c r="U1021" s="57" t="n">
        <f aca="false">IF(ISERROR(VLOOKUP(U2,TBill!$B$3:$C$357,2)),0,VLOOKUP(U2,TBill!$B$3:$C$357,2))</f>
        <v>0.0615226218873164</v>
      </c>
      <c r="V1021" s="57" t="n">
        <f aca="false">IF(ISERROR(VLOOKUP(V2,TBill!$B$3:$C$357,2)),0,VLOOKUP(V2,TBill!$B$3:$C$357,2))</f>
        <v>0.0610380213368749</v>
      </c>
      <c r="W1021" s="57" t="n">
        <f aca="false">IF(ISERROR(VLOOKUP(W2,TBill!$B$3:$C$357,2)),0,VLOOKUP(W2,TBill!$B$3:$C$357,2))</f>
        <v>0.0605534224241904</v>
      </c>
      <c r="X1021" s="57" t="n">
        <f aca="false">IF(ISERROR(VLOOKUP(X2,TBill!$B$3:$C$357,2)),0,VLOOKUP(X2,TBill!$B$3:$C$357,2))</f>
        <v>0.0600674974881215</v>
      </c>
      <c r="Y1021" s="57" t="n">
        <f aca="false">IF(ISERROR(VLOOKUP(Y2,TBill!$B$3:$C$357,2)),0,VLOOKUP(Y2,TBill!$B$3:$C$357,2))</f>
        <v>0.0595829018565626</v>
      </c>
      <c r="Z1021" s="57" t="n">
        <f aca="false">IF(ISERROR(VLOOKUP(Z2,TBill!$B$3:$C$357,2)),0,VLOOKUP(Z2,TBill!$B$3:$C$357,2))</f>
        <v>0.0590983078638843</v>
      </c>
      <c r="AA1021" s="57" t="n">
        <f aca="false">IF(ISERROR(VLOOKUP(AA2,TBill!$B$3:$C$357,2)),0,VLOOKUP(AA2,TBill!$B$3:$C$357,2))</f>
        <v>0.0586137155104614</v>
      </c>
      <c r="AB1021" s="57" t="n">
        <f aca="false">IF(ISERROR(VLOOKUP(AB2,TBill!$B$3:$C$357,2)),0,VLOOKUP(AB2,TBill!$B$3:$C$357,2))</f>
        <v>0.0581277971531296</v>
      </c>
      <c r="AC1021" s="57" t="n">
        <f aca="false">IF(ISERROR(VLOOKUP(AC2,TBill!$B$3:$C$357,2)),0,VLOOKUP(AC2,TBill!$B$3:$C$357,2))</f>
        <v>0.0576432080838352</v>
      </c>
      <c r="AD1021" s="57" t="n">
        <f aca="false">IF(ISERROR(VLOOKUP(AD2,TBill!$B$3:$C$357,2)),0,VLOOKUP(AD2,TBill!$B$3:$C$357,2))</f>
        <v>0</v>
      </c>
      <c r="AE1021" s="57" t="n">
        <f aca="false">IF(ISERROR(VLOOKUP(AE2,TBill!$B$3:$C$357,2)),0,VLOOKUP(AE2,TBill!$B$3:$C$357,2))</f>
        <v>0</v>
      </c>
      <c r="AF1021" s="57" t="n">
        <f aca="false">IF(ISERROR(VLOOKUP(AF2,TBill!$B$3:$C$357,2)),0,VLOOKUP(AF2,TBill!$B$3:$C$357,2))</f>
        <v>0</v>
      </c>
      <c r="AG1021" s="57" t="n">
        <f aca="false">IF(ISERROR(VLOOKUP(AG2,TBill!$B$3:$C$357,2)),0,VLOOKUP(AG2,TBill!$B$3:$C$357,2))</f>
        <v>0</v>
      </c>
      <c r="AH1021" s="57" t="n">
        <f aca="false">IF(ISERROR(VLOOKUP(AH2,TBill!$B$3:$C$357,2)),0,VLOOKUP(AH2,TBill!$B$3:$C$357,2))</f>
        <v>0</v>
      </c>
      <c r="AI1021" s="57" t="n">
        <f aca="false">IF(ISERROR(VLOOKUP(AI2,TBill!$B$3:$C$357,2)),0,VLOOKUP(AI2,TBill!$B$3:$C$357,2))</f>
        <v>0</v>
      </c>
      <c r="AJ1021" s="57" t="n">
        <f aca="false">IF(ISERROR(VLOOKUP(AJ2,TBill!$B$3:$C$357,2)),0,VLOOKUP(AJ2,TBill!$B$3:$C$357,2))</f>
        <v>0</v>
      </c>
      <c r="AK1021" s="50"/>
      <c r="AL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</row>
    <row r="1022" customFormat="false" ht="11.25" hidden="false" customHeight="false" outlineLevel="0" collapsed="false">
      <c r="A1022" s="48" t="s">
        <v>26</v>
      </c>
      <c r="B1022" s="33" t="n">
        <f aca="false">B1021+EqPrem</f>
        <v>0.0955239313147514</v>
      </c>
      <c r="C1022" s="33" t="n">
        <f aca="false">C1021+EqPrem</f>
        <v>0.0946022305150754</v>
      </c>
      <c r="D1022" s="33" t="n">
        <f aca="false">D1021+EqPrem</f>
        <v>0.094121507191251</v>
      </c>
      <c r="E1022" s="33" t="n">
        <f aca="false">E1021+EqPrem</f>
        <v>0.0938040387722333</v>
      </c>
      <c r="F1022" s="33" t="n">
        <f aca="false">F1021+EqPrem</f>
        <v>0.0942003732191913</v>
      </c>
      <c r="G1022" s="33" t="n">
        <f aca="false">G1021+EqPrem</f>
        <v>0.0945967087626157</v>
      </c>
      <c r="H1022" s="33" t="n">
        <f aca="false">H1021+EqPrem</f>
        <v>0.0943278021355803</v>
      </c>
      <c r="I1022" s="33" t="n">
        <f aca="false">I1021+EqPrem</f>
        <v>0.0938883664595676</v>
      </c>
      <c r="J1022" s="33" t="n">
        <f aca="false">J1021+EqPrem</f>
        <v>0.0934489321316659</v>
      </c>
      <c r="K1022" s="33" t="n">
        <f aca="false">K1021+EqPrem</f>
        <v>0.0937578025710829</v>
      </c>
      <c r="L1022" s="33" t="n">
        <f aca="false">L1021+EqPrem</f>
        <v>0.0942615779142403</v>
      </c>
      <c r="M1022" s="33" t="n">
        <f aca="false">M1021+EqPrem</f>
        <v>0.0947639785862465</v>
      </c>
      <c r="N1022" s="33" t="n">
        <f aca="false">N1021+EqPrem</f>
        <v>0.0952663810196353</v>
      </c>
      <c r="O1022" s="33" t="n">
        <f aca="false">O1021+EqPrem</f>
        <v>0.0957687852139884</v>
      </c>
      <c r="P1022" s="33" t="n">
        <f aca="false">P1021+EqPrem</f>
        <v>0.0962725676259789</v>
      </c>
      <c r="Q1022" s="33" t="n">
        <f aca="false">Q1021+EqPrem</f>
        <v>0.0967749753458332</v>
      </c>
      <c r="R1022" s="33" t="n">
        <f aca="false">R1021+EqPrem</f>
        <v>0.0972773848254008</v>
      </c>
      <c r="S1022" s="33" t="n">
        <f aca="false">S1021+EqPrem</f>
        <v>0.0974931555839345</v>
      </c>
      <c r="T1022" s="33" t="n">
        <f aca="false">T1021+EqPrem</f>
        <v>0.0970072240751406</v>
      </c>
      <c r="U1022" s="33" t="n">
        <f aca="false">U1021+EqPrem</f>
        <v>0.0965226218873164</v>
      </c>
      <c r="V1022" s="33" t="n">
        <f aca="false">V1021+EqPrem</f>
        <v>0.0960380213368749</v>
      </c>
      <c r="W1022" s="33" t="n">
        <f aca="false">W1021+EqPrem</f>
        <v>0.0955534224241904</v>
      </c>
      <c r="X1022" s="33" t="n">
        <f aca="false">X1021+EqPrem</f>
        <v>0.0950674974881215</v>
      </c>
      <c r="Y1022" s="33" t="n">
        <f aca="false">Y1021+EqPrem</f>
        <v>0.0945829018565626</v>
      </c>
      <c r="Z1022" s="33" t="n">
        <f aca="false">Z1021+EqPrem</f>
        <v>0.0940983078638843</v>
      </c>
      <c r="AA1022" s="33" t="n">
        <f aca="false">AA1021+EqPrem</f>
        <v>0.0936137155104614</v>
      </c>
      <c r="AB1022" s="33" t="n">
        <f aca="false">AB1021+EqPrem</f>
        <v>0.0931277971531296</v>
      </c>
      <c r="AC1022" s="33" t="n">
        <f aca="false">AC1021+EqPrem</f>
        <v>0.0926432080838352</v>
      </c>
      <c r="AD1022" s="33" t="n">
        <f aca="false">AD1021+EqPrem</f>
        <v>0.035</v>
      </c>
      <c r="AE1022" s="33" t="n">
        <f aca="false">AE1021+EqPrem</f>
        <v>0.035</v>
      </c>
      <c r="AF1022" s="33" t="n">
        <f aca="false">AF1021+EqPrem</f>
        <v>0.035</v>
      </c>
      <c r="AG1022" s="33" t="n">
        <f aca="false">AG1021+EqPrem</f>
        <v>0.035</v>
      </c>
      <c r="AH1022" s="33" t="n">
        <f aca="false">AH1021+EqPrem</f>
        <v>0.035</v>
      </c>
      <c r="AI1022" s="33" t="n">
        <f aca="false">AI1021+EqPrem</f>
        <v>0.035</v>
      </c>
      <c r="AJ1022" s="33" t="n">
        <f aca="false">AJ1021+EqPrem</f>
        <v>0.035</v>
      </c>
      <c r="AK1022" s="50"/>
      <c r="AL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</row>
    <row r="1023" customFormat="false" ht="11.25" hidden="false" customHeight="false" outlineLevel="0" collapsed="false">
      <c r="A1023" s="42" t="s">
        <v>27</v>
      </c>
      <c r="B1023" s="58" t="e">
        <f aca="false">B1022+Other</f>
        <v>#DIV/0!</v>
      </c>
      <c r="C1023" s="58" t="e">
        <f aca="false">C1022+Other</f>
        <v>#DIV/0!</v>
      </c>
      <c r="D1023" s="58" t="e">
        <f aca="false">D1022+Other</f>
        <v>#DIV/0!</v>
      </c>
      <c r="E1023" s="58" t="e">
        <f aca="false">E1022+Other</f>
        <v>#DIV/0!</v>
      </c>
      <c r="F1023" s="58" t="e">
        <f aca="false">F1022+Other</f>
        <v>#DIV/0!</v>
      </c>
      <c r="G1023" s="58" t="e">
        <f aca="false">G1022+Other</f>
        <v>#DIV/0!</v>
      </c>
      <c r="H1023" s="58" t="e">
        <f aca="false">H1022+Other</f>
        <v>#DIV/0!</v>
      </c>
      <c r="I1023" s="58" t="e">
        <f aca="false">I1022+Other</f>
        <v>#DIV/0!</v>
      </c>
      <c r="J1023" s="58" t="e">
        <f aca="false">J1022+Other</f>
        <v>#DIV/0!</v>
      </c>
      <c r="K1023" s="58" t="e">
        <f aca="false">K1022+Other</f>
        <v>#DIV/0!</v>
      </c>
      <c r="L1023" s="58" t="e">
        <f aca="false">L1022+Other</f>
        <v>#DIV/0!</v>
      </c>
      <c r="M1023" s="58" t="e">
        <f aca="false">M1022+Other</f>
        <v>#DIV/0!</v>
      </c>
      <c r="N1023" s="58" t="e">
        <f aca="false">N1022+Other</f>
        <v>#DIV/0!</v>
      </c>
      <c r="O1023" s="58" t="e">
        <f aca="false">O1022+Other</f>
        <v>#DIV/0!</v>
      </c>
      <c r="P1023" s="58" t="e">
        <f aca="false">P1022+Other</f>
        <v>#DIV/0!</v>
      </c>
      <c r="Q1023" s="58" t="e">
        <f aca="false">Q1022+Other</f>
        <v>#DIV/0!</v>
      </c>
      <c r="R1023" s="58" t="e">
        <f aca="false">R1022+Other</f>
        <v>#DIV/0!</v>
      </c>
      <c r="S1023" s="58" t="e">
        <f aca="false">S1022+Other</f>
        <v>#DIV/0!</v>
      </c>
      <c r="T1023" s="58" t="e">
        <f aca="false">T1022+Other</f>
        <v>#DIV/0!</v>
      </c>
      <c r="U1023" s="58" t="e">
        <f aca="false">U1022+Other</f>
        <v>#DIV/0!</v>
      </c>
      <c r="V1023" s="58" t="e">
        <f aca="false">V1022+Other</f>
        <v>#DIV/0!</v>
      </c>
      <c r="W1023" s="58" t="e">
        <f aca="false">W1022+Other</f>
        <v>#DIV/0!</v>
      </c>
      <c r="X1023" s="58" t="e">
        <f aca="false">X1022+Other</f>
        <v>#DIV/0!</v>
      </c>
      <c r="Y1023" s="58" t="e">
        <f aca="false">Y1022+Other</f>
        <v>#DIV/0!</v>
      </c>
      <c r="Z1023" s="58" t="e">
        <f aca="false">Z1022+Other</f>
        <v>#DIV/0!</v>
      </c>
      <c r="AA1023" s="58" t="e">
        <f aca="false">AA1022+Other</f>
        <v>#DIV/0!</v>
      </c>
      <c r="AB1023" s="58" t="e">
        <f aca="false">AB1022+Other</f>
        <v>#DIV/0!</v>
      </c>
      <c r="AC1023" s="58" t="e">
        <f aca="false">AC1022+Other</f>
        <v>#DIV/0!</v>
      </c>
      <c r="AD1023" s="58" t="e">
        <f aca="false">AD1022+Other</f>
        <v>#DIV/0!</v>
      </c>
      <c r="AE1023" s="58" t="e">
        <f aca="false">AE1022+Other</f>
        <v>#DIV/0!</v>
      </c>
      <c r="AF1023" s="58" t="e">
        <f aca="false">AF1022+Other</f>
        <v>#DIV/0!</v>
      </c>
      <c r="AG1023" s="58" t="e">
        <f aca="false">AG1022+Other</f>
        <v>#DIV/0!</v>
      </c>
      <c r="AH1023" s="58" t="e">
        <f aca="false">AH1022+Other</f>
        <v>#DIV/0!</v>
      </c>
      <c r="AI1023" s="58" t="e">
        <f aca="false">AI1022+Other</f>
        <v>#DIV/0!</v>
      </c>
      <c r="AJ1023" s="58" t="e">
        <f aca="false">AJ1022+Other</f>
        <v>#DIV/0!</v>
      </c>
      <c r="AK1023" s="50"/>
      <c r="AL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</row>
    <row r="1024" customFormat="false" ht="11.25" hidden="false" customHeight="false" outlineLevel="0" collapsed="false">
      <c r="A1024" s="42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58"/>
      <c r="AK1024" s="59"/>
      <c r="AL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</row>
    <row r="1025" customFormat="false" ht="11.25" hidden="false" customHeight="false" outlineLevel="0" collapsed="false">
      <c r="A1025" s="60" t="s">
        <v>28</v>
      </c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50"/>
      <c r="AL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</row>
    <row r="1026" customFormat="false" ht="11.25" hidden="false" customHeight="false" outlineLevel="0" collapsed="false">
      <c r="A1026" s="48" t="s">
        <v>29</v>
      </c>
      <c r="B1026" s="51" t="n">
        <f aca="false">IF(B$1014=0,0,1)</f>
        <v>0</v>
      </c>
      <c r="C1026" s="51" t="n">
        <f aca="false">IF(C$1014=0,0,1)</f>
        <v>0</v>
      </c>
      <c r="D1026" s="51" t="n">
        <f aca="false">IF(D$1014=0,0,1)</f>
        <v>0</v>
      </c>
      <c r="E1026" s="51" t="n">
        <f aca="false">IF(E$1014=0,0,1)</f>
        <v>0</v>
      </c>
      <c r="F1026" s="51" t="n">
        <f aca="false">IF(F$1014=0,0,1)</f>
        <v>0</v>
      </c>
      <c r="G1026" s="51" t="n">
        <f aca="false">IF(G$1014=0,0,1)</f>
        <v>0</v>
      </c>
      <c r="H1026" s="51" t="n">
        <f aca="false">IF(H$1014=0,0,1)</f>
        <v>0</v>
      </c>
      <c r="I1026" s="51" t="n">
        <f aca="false">IF(I$1014=0,0,1)</f>
        <v>0</v>
      </c>
      <c r="J1026" s="51" t="n">
        <f aca="false">IF(J$1014=0,0,1)</f>
        <v>0</v>
      </c>
      <c r="K1026" s="51" t="n">
        <f aca="false">IF(K$1014=0,0,1)</f>
        <v>0</v>
      </c>
      <c r="L1026" s="51" t="n">
        <f aca="false">IF(L$1014=0,0,1)</f>
        <v>0</v>
      </c>
      <c r="M1026" s="51" t="n">
        <f aca="false">IF(M$1014=0,0,1)</f>
        <v>0</v>
      </c>
      <c r="N1026" s="51" t="n">
        <f aca="false">IF(N$1014=0,0,1)</f>
        <v>0</v>
      </c>
      <c r="O1026" s="51" t="n">
        <f aca="false">IF(O$1014=0,0,1)</f>
        <v>0</v>
      </c>
      <c r="P1026" s="51" t="n">
        <f aca="false">IF(P$1014=0,0,1)</f>
        <v>0</v>
      </c>
      <c r="Q1026" s="51" t="n">
        <f aca="false">IF(Q$1014=0,0,1)</f>
        <v>0</v>
      </c>
      <c r="R1026" s="51" t="n">
        <f aca="false">IF(R$1014=0,0,1)</f>
        <v>0</v>
      </c>
      <c r="S1026" s="51" t="n">
        <f aca="false">IF(S$1014=0,0,1)</f>
        <v>0</v>
      </c>
      <c r="T1026" s="51" t="n">
        <f aca="false">IF(T$1014=0,0,1)</f>
        <v>0</v>
      </c>
      <c r="U1026" s="51" t="n">
        <f aca="false">IF(U$1014=0,0,1)</f>
        <v>0</v>
      </c>
      <c r="V1026" s="51" t="n">
        <f aca="false">IF(V$1014=0,0,1)</f>
        <v>0</v>
      </c>
      <c r="W1026" s="51" t="n">
        <f aca="false">IF(W$1014=0,0,1)</f>
        <v>0</v>
      </c>
      <c r="X1026" s="51" t="n">
        <f aca="false">IF(X$1014=0,0,1)</f>
        <v>0</v>
      </c>
      <c r="Y1026" s="51" t="n">
        <f aca="false">IF(Y$1014=0,0,1)</f>
        <v>0</v>
      </c>
      <c r="Z1026" s="51" t="n">
        <f aca="false">IF(Z$1014=0,0,1)</f>
        <v>1</v>
      </c>
      <c r="AA1026" s="51" t="n">
        <f aca="false">IF(AA$1014=0,0,1)</f>
        <v>1</v>
      </c>
      <c r="AB1026" s="51" t="n">
        <f aca="false">IF(AB$1014=0,0,1)</f>
        <v>1</v>
      </c>
      <c r="AC1026" s="51" t="n">
        <f aca="false">IF(AC$1014=0,0,1)</f>
        <v>1</v>
      </c>
      <c r="AD1026" s="51" t="n">
        <f aca="false">IF(AD$1014=0,0,1)</f>
        <v>0</v>
      </c>
      <c r="AE1026" s="51" t="n">
        <f aca="false">IF(AE$1014=0,0,1)</f>
        <v>0</v>
      </c>
      <c r="AF1026" s="51" t="n">
        <f aca="false">IF(AF$1014=0,0,1)</f>
        <v>0</v>
      </c>
      <c r="AG1026" s="51" t="n">
        <f aca="false">IF(AG$1014=0,0,1)</f>
        <v>0</v>
      </c>
      <c r="AH1026" s="51" t="n">
        <f aca="false">IF(AH$1014=0,0,1)</f>
        <v>0</v>
      </c>
      <c r="AI1026" s="51" t="n">
        <f aca="false">IF(AI$1014=0,0,1)</f>
        <v>0</v>
      </c>
      <c r="AJ1026" s="51" t="n">
        <f aca="false">IF(AJ$1014=0,0,1)</f>
        <v>0</v>
      </c>
      <c r="AK1026" s="61"/>
      <c r="AL1026" s="1"/>
      <c r="AM1026" s="1"/>
      <c r="AN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</row>
    <row r="1027" customFormat="false" ht="11.25" hidden="false" customHeight="false" outlineLevel="0" collapsed="false">
      <c r="A1027" s="48" t="s">
        <v>25</v>
      </c>
      <c r="B1027" s="51" t="n">
        <f aca="false">IF(B$1014=0,0,1/(1+B1021)^B$1014)</f>
        <v>0</v>
      </c>
      <c r="C1027" s="51" t="n">
        <f aca="false">IF(C$1014=0,0,1/(1+C1021)^C$1014)</f>
        <v>0</v>
      </c>
      <c r="D1027" s="51" t="n">
        <f aca="false">IF(D$1014=0,0,1/(1+D1021)^D$1014)</f>
        <v>0</v>
      </c>
      <c r="E1027" s="51" t="n">
        <f aca="false">IF(E$1014=0,0,1/(1+E1021)^E$1014)</f>
        <v>0</v>
      </c>
      <c r="F1027" s="51" t="n">
        <f aca="false">IF(F$1014=0,0,1/(1+F1021)^F$1014)</f>
        <v>0</v>
      </c>
      <c r="G1027" s="51" t="n">
        <f aca="false">IF(G$1014=0,0,1/(1+G1021)^G$1014)</f>
        <v>0</v>
      </c>
      <c r="H1027" s="51" t="n">
        <f aca="false">IF(H$1014=0,0,1/(1+H1021)^H$1014)</f>
        <v>0</v>
      </c>
      <c r="I1027" s="51" t="n">
        <f aca="false">IF(I$1014=0,0,1/(1+I1021)^I$1014)</f>
        <v>0</v>
      </c>
      <c r="J1027" s="51" t="n">
        <f aca="false">IF(J$1014=0,0,1/(1+J1021)^J$1014)</f>
        <v>0</v>
      </c>
      <c r="K1027" s="51" t="n">
        <f aca="false">IF(K$1014=0,0,1/(1+K1021)^K$1014)</f>
        <v>0</v>
      </c>
      <c r="L1027" s="51" t="n">
        <f aca="false">IF(L$1014=0,0,1/(1+L1021)^L$1014)</f>
        <v>0</v>
      </c>
      <c r="M1027" s="51" t="n">
        <f aca="false">IF(M$1014=0,0,1/(1+M1021)^M$1014)</f>
        <v>0</v>
      </c>
      <c r="N1027" s="51" t="n">
        <f aca="false">IF(N$1014=0,0,1/(1+N1021)^N$1014)</f>
        <v>0</v>
      </c>
      <c r="O1027" s="51" t="n">
        <f aca="false">IF(O$1014=0,0,1/(1+O1021)^O$1014)</f>
        <v>0</v>
      </c>
      <c r="P1027" s="51" t="n">
        <f aca="false">IF(P$1014=0,0,1/(1+P1021)^P$1014)</f>
        <v>0</v>
      </c>
      <c r="Q1027" s="51" t="n">
        <f aca="false">IF(Q$1014=0,0,1/(1+Q1021)^Q$1014)</f>
        <v>0</v>
      </c>
      <c r="R1027" s="51" t="n">
        <f aca="false">IF(R$1014=0,0,1/(1+R1021)^R$1014)</f>
        <v>0</v>
      </c>
      <c r="S1027" s="51" t="n">
        <f aca="false">IF(S$1014=0,0,1/(1+S1021)^S$1014)</f>
        <v>0</v>
      </c>
      <c r="T1027" s="51" t="n">
        <f aca="false">IF(T$1014=0,0,1/(1+T1021)^T$1014)</f>
        <v>0</v>
      </c>
      <c r="U1027" s="51" t="n">
        <f aca="false">IF(U$1014=0,0,1/(1+U1021)^U$1014)</f>
        <v>0</v>
      </c>
      <c r="V1027" s="51" t="n">
        <f aca="false">IF(V$1014=0,0,1/(1+V1021)^V$1014)</f>
        <v>0</v>
      </c>
      <c r="W1027" s="51" t="n">
        <f aca="false">IF(W$1014=0,0,1/(1+W1021)^W$1014)</f>
        <v>0</v>
      </c>
      <c r="X1027" s="51" t="n">
        <f aca="false">IF(X$1014=0,0,1/(1+X1021)^X$1014)</f>
        <v>0</v>
      </c>
      <c r="Y1027" s="51" t="n">
        <f aca="false">IF(Y$1014=0,0,1/(1+Y1021)^Y$1014)</f>
        <v>0</v>
      </c>
      <c r="Z1027" s="51" t="n">
        <f aca="false">IF(Z$1014=0,0,1/(1+Z1021)^Z$1014)</f>
        <v>0.957361060408641</v>
      </c>
      <c r="AA1027" s="51" t="n">
        <f aca="false">IF(AA$1014=0,0,1/(1+AA1021)^AA$1014)</f>
        <v>0.904667691620699</v>
      </c>
      <c r="AB1027" s="51" t="n">
        <f aca="false">IF(AB$1014=0,0,1/(1+AB1021)^AB$1014)</f>
        <v>0.855528422810802</v>
      </c>
      <c r="AC1027" s="51" t="n">
        <f aca="false">IF(AC$1014=0,0,1/(1+AC1021)^AC$1014)</f>
        <v>0.809924721978101</v>
      </c>
      <c r="AD1027" s="51" t="n">
        <f aca="false">IF(AD$1014=0,0,1/(1+AD1021)^AD$1014)</f>
        <v>0</v>
      </c>
      <c r="AE1027" s="51" t="n">
        <f aca="false">IF(AE$1014=0,0,1/(1+AE1021)^AE$1014)</f>
        <v>0</v>
      </c>
      <c r="AF1027" s="51" t="n">
        <f aca="false">IF(AF$1014=0,0,1/(1+AF1021)^AF$1014)</f>
        <v>0</v>
      </c>
      <c r="AG1027" s="51" t="n">
        <f aca="false">IF(AG$1014=0,0,1/(1+AG1021)^AG$1014)</f>
        <v>0</v>
      </c>
      <c r="AH1027" s="51" t="n">
        <f aca="false">IF(AH$1014=0,0,1/(1+AH1021)^AH$1014)</f>
        <v>0</v>
      </c>
      <c r="AI1027" s="51" t="n">
        <f aca="false">IF(AI$1014=0,0,1/(1+AI1021)^AI$1014)</f>
        <v>0</v>
      </c>
      <c r="AJ1027" s="51" t="n">
        <f aca="false">IF(AJ$1014=0,0,1/(1+AJ1021)^AJ$1014)</f>
        <v>0</v>
      </c>
      <c r="AK1027" s="61"/>
      <c r="AL1027" s="1"/>
      <c r="AM1027" s="1"/>
      <c r="AN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</row>
    <row r="1028" customFormat="false" ht="11.25" hidden="false" customHeight="false" outlineLevel="0" collapsed="false">
      <c r="A1028" s="48" t="s">
        <v>26</v>
      </c>
      <c r="B1028" s="51" t="n">
        <f aca="false">IF(B$1014=0,0,1/(1+B1022)^B$1014)</f>
        <v>0</v>
      </c>
      <c r="C1028" s="51" t="n">
        <f aca="false">IF(C$1014=0,0,1/(1+C1022)^C$1014)</f>
        <v>0</v>
      </c>
      <c r="D1028" s="51" t="n">
        <f aca="false">IF(D$1014=0,0,1/(1+D1022)^D$1014)</f>
        <v>0</v>
      </c>
      <c r="E1028" s="51" t="n">
        <f aca="false">IF(E$1014=0,0,1/(1+E1022)^E$1014)</f>
        <v>0</v>
      </c>
      <c r="F1028" s="51" t="n">
        <f aca="false">IF(F$1014=0,0,1/(1+F1022)^F$1014)</f>
        <v>0</v>
      </c>
      <c r="G1028" s="51" t="n">
        <f aca="false">IF(G$1014=0,0,1/(1+G1022)^G$1014)</f>
        <v>0</v>
      </c>
      <c r="H1028" s="51" t="n">
        <f aca="false">IF(H$1014=0,0,1/(1+H1022)^H$1014)</f>
        <v>0</v>
      </c>
      <c r="I1028" s="51" t="n">
        <f aca="false">IF(I$1014=0,0,1/(1+I1022)^I$1014)</f>
        <v>0</v>
      </c>
      <c r="J1028" s="51" t="n">
        <f aca="false">IF(J$1014=0,0,1/(1+J1022)^J$1014)</f>
        <v>0</v>
      </c>
      <c r="K1028" s="51" t="n">
        <f aca="false">IF(K$1014=0,0,1/(1+K1022)^K$1014)</f>
        <v>0</v>
      </c>
      <c r="L1028" s="51" t="n">
        <f aca="false">IF(L$1014=0,0,1/(1+L1022)^L$1014)</f>
        <v>0</v>
      </c>
      <c r="M1028" s="51" t="n">
        <f aca="false">IF(M$1014=0,0,1/(1+M1022)^M$1014)</f>
        <v>0</v>
      </c>
      <c r="N1028" s="51" t="n">
        <f aca="false">IF(N$1014=0,0,1/(1+N1022)^N$1014)</f>
        <v>0</v>
      </c>
      <c r="O1028" s="51" t="n">
        <f aca="false">IF(O$1014=0,0,1/(1+O1022)^O$1014)</f>
        <v>0</v>
      </c>
      <c r="P1028" s="51" t="n">
        <f aca="false">IF(P$1014=0,0,1/(1+P1022)^P$1014)</f>
        <v>0</v>
      </c>
      <c r="Q1028" s="51" t="n">
        <f aca="false">IF(Q$1014=0,0,1/(1+Q1022)^Q$1014)</f>
        <v>0</v>
      </c>
      <c r="R1028" s="51" t="n">
        <f aca="false">IF(R$1014=0,0,1/(1+R1022)^R$1014)</f>
        <v>0</v>
      </c>
      <c r="S1028" s="51" t="n">
        <f aca="false">IF(S$1014=0,0,1/(1+S1022)^S$1014)</f>
        <v>0</v>
      </c>
      <c r="T1028" s="51" t="n">
        <f aca="false">IF(T$1014=0,0,1/(1+T1022)^T$1014)</f>
        <v>0</v>
      </c>
      <c r="U1028" s="51" t="n">
        <f aca="false">IF(U$1014=0,0,1/(1+U1022)^U$1014)</f>
        <v>0</v>
      </c>
      <c r="V1028" s="51" t="n">
        <f aca="false">IF(V$1014=0,0,1/(1+V1022)^V$1014)</f>
        <v>0</v>
      </c>
      <c r="W1028" s="51" t="n">
        <f aca="false">IF(W$1014=0,0,1/(1+W1022)^W$1014)</f>
        <v>0</v>
      </c>
      <c r="X1028" s="51" t="n">
        <f aca="false">IF(X$1014=0,0,1/(1+X1022)^X$1014)</f>
        <v>0</v>
      </c>
      <c r="Y1028" s="51" t="n">
        <f aca="false">IF(Y$1014=0,0,1/(1+Y1022)^Y$1014)</f>
        <v>0</v>
      </c>
      <c r="Z1028" s="51" t="n">
        <f aca="false">IF(Z$1014=0,0,1/(1+Z1022)^Z$1014)</f>
        <v>0.934028177813207</v>
      </c>
      <c r="AA1028" s="51" t="n">
        <f aca="false">IF(AA$1014=0,0,1/(1+AA1022)^AA$1014)</f>
        <v>0.854362232001502</v>
      </c>
      <c r="AB1028" s="51" t="n">
        <f aca="false">IF(AB$1014=0,0,1/(1+AB1022)^AB$1014)</f>
        <v>0.781996199012451</v>
      </c>
      <c r="AC1028" s="51" t="n">
        <f aca="false">IF(AC$1014=0,0,1/(1+AC1022)^AC$1014)</f>
        <v>0.716569097177988</v>
      </c>
      <c r="AD1028" s="51" t="n">
        <f aca="false">IF(AD$1014=0,0,1/(1+AD1022)^AD$1014)</f>
        <v>0</v>
      </c>
      <c r="AE1028" s="51" t="n">
        <f aca="false">IF(AE$1014=0,0,1/(1+AE1022)^AE$1014)</f>
        <v>0</v>
      </c>
      <c r="AF1028" s="51" t="n">
        <f aca="false">IF(AF$1014=0,0,1/(1+AF1022)^AF$1014)</f>
        <v>0</v>
      </c>
      <c r="AG1028" s="51" t="n">
        <f aca="false">IF(AG$1014=0,0,1/(1+AG1022)^AG$1014)</f>
        <v>0</v>
      </c>
      <c r="AH1028" s="51" t="n">
        <f aca="false">IF(AH$1014=0,0,1/(1+AH1022)^AH$1014)</f>
        <v>0</v>
      </c>
      <c r="AI1028" s="51" t="n">
        <f aca="false">IF(AI$1014=0,0,1/(1+AI1022)^AI$1014)</f>
        <v>0</v>
      </c>
      <c r="AJ1028" s="51" t="n">
        <f aca="false">IF(AJ$1014=0,0,1/(1+AJ1022)^AJ$1014)</f>
        <v>0</v>
      </c>
      <c r="AK1028" s="61"/>
      <c r="AL1028" s="1"/>
      <c r="AM1028" s="1"/>
      <c r="AN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</row>
    <row r="1029" customFormat="false" ht="11.25" hidden="false" customHeight="false" outlineLevel="0" collapsed="false">
      <c r="A1029" s="48" t="s">
        <v>27</v>
      </c>
      <c r="B1029" s="51" t="n">
        <f aca="false">IF(B$1014=0,0,1/(1+B1023)^B$1014)</f>
        <v>0</v>
      </c>
      <c r="C1029" s="51" t="n">
        <f aca="false">IF(C$1014=0,0,1/(1+C1023)^C$1014)</f>
        <v>0</v>
      </c>
      <c r="D1029" s="51" t="n">
        <f aca="false">IF(D$1014=0,0,1/(1+D1023)^D$1014)</f>
        <v>0</v>
      </c>
      <c r="E1029" s="51" t="n">
        <f aca="false">IF(E$1014=0,0,1/(1+E1023)^E$1014)</f>
        <v>0</v>
      </c>
      <c r="F1029" s="51" t="n">
        <f aca="false">IF(F$1014=0,0,1/(1+F1023)^F$1014)</f>
        <v>0</v>
      </c>
      <c r="G1029" s="51" t="n">
        <f aca="false">IF(G$1014=0,0,1/(1+G1023)^G$1014)</f>
        <v>0</v>
      </c>
      <c r="H1029" s="51" t="n">
        <f aca="false">IF(H$1014=0,0,1/(1+H1023)^H$1014)</f>
        <v>0</v>
      </c>
      <c r="I1029" s="51" t="n">
        <f aca="false">IF(I$1014=0,0,1/(1+I1023)^I$1014)</f>
        <v>0</v>
      </c>
      <c r="J1029" s="51" t="n">
        <f aca="false">IF(J$1014=0,0,1/(1+J1023)^J$1014)</f>
        <v>0</v>
      </c>
      <c r="K1029" s="51" t="n">
        <f aca="false">IF(K$1014=0,0,1/(1+K1023)^K$1014)</f>
        <v>0</v>
      </c>
      <c r="L1029" s="51" t="n">
        <f aca="false">IF(L$1014=0,0,1/(1+L1023)^L$1014)</f>
        <v>0</v>
      </c>
      <c r="M1029" s="51" t="n">
        <f aca="false">IF(M$1014=0,0,1/(1+M1023)^M$1014)</f>
        <v>0</v>
      </c>
      <c r="N1029" s="51" t="n">
        <f aca="false">IF(N$1014=0,0,1/(1+N1023)^N$1014)</f>
        <v>0</v>
      </c>
      <c r="O1029" s="51" t="n">
        <f aca="false">IF(O$1014=0,0,1/(1+O1023)^O$1014)</f>
        <v>0</v>
      </c>
      <c r="P1029" s="51" t="n">
        <f aca="false">IF(P$1014=0,0,1/(1+P1023)^P$1014)</f>
        <v>0</v>
      </c>
      <c r="Q1029" s="51" t="n">
        <f aca="false">IF(Q$1014=0,0,1/(1+Q1023)^Q$1014)</f>
        <v>0</v>
      </c>
      <c r="R1029" s="51" t="n">
        <f aca="false">IF(R$1014=0,0,1/(1+R1023)^R$1014)</f>
        <v>0</v>
      </c>
      <c r="S1029" s="51" t="n">
        <f aca="false">IF(S$1014=0,0,1/(1+S1023)^S$1014)</f>
        <v>0</v>
      </c>
      <c r="T1029" s="51" t="n">
        <f aca="false">IF(T$1014=0,0,1/(1+T1023)^T$1014)</f>
        <v>0</v>
      </c>
      <c r="U1029" s="51" t="n">
        <f aca="false">IF(U$1014=0,0,1/(1+U1023)^U$1014)</f>
        <v>0</v>
      </c>
      <c r="V1029" s="51" t="n">
        <f aca="false">IF(V$1014=0,0,1/(1+V1023)^V$1014)</f>
        <v>0</v>
      </c>
      <c r="W1029" s="51" t="n">
        <f aca="false">IF(W$1014=0,0,1/(1+W1023)^W$1014)</f>
        <v>0</v>
      </c>
      <c r="X1029" s="51" t="n">
        <f aca="false">IF(X$1014=0,0,1/(1+X1023)^X$1014)</f>
        <v>0</v>
      </c>
      <c r="Y1029" s="51" t="n">
        <f aca="false">IF(Y$1014=0,0,1/(1+Y1023)^Y$1014)</f>
        <v>0</v>
      </c>
      <c r="Z1029" s="51" t="e">
        <f aca="false">IF(Z$1014=0,0,1/(1+Z1023)^Z$1014)</f>
        <v>#DIV/0!</v>
      </c>
      <c r="AA1029" s="51" t="e">
        <f aca="false">IF(AA$1014=0,0,1/(1+AA1023)^AA$1014)</f>
        <v>#DIV/0!</v>
      </c>
      <c r="AB1029" s="51" t="e">
        <f aca="false">IF(AB$1014=0,0,1/(1+AB1023)^AB$1014)</f>
        <v>#DIV/0!</v>
      </c>
      <c r="AC1029" s="51" t="e">
        <f aca="false">IF(AC$1014=0,0,1/(1+AC1023)^AC$1014)</f>
        <v>#DIV/0!</v>
      </c>
      <c r="AD1029" s="51" t="n">
        <f aca="false">IF(AD$1014=0,0,1/(1+AD1023)^AD$1014)</f>
        <v>0</v>
      </c>
      <c r="AE1029" s="51" t="n">
        <f aca="false">IF(AE$1014=0,0,1/(1+AE1023)^AE$1014)</f>
        <v>0</v>
      </c>
      <c r="AF1029" s="51" t="n">
        <f aca="false">IF(AF$1014=0,0,1/(1+AF1023)^AF$1014)</f>
        <v>0</v>
      </c>
      <c r="AG1029" s="51" t="n">
        <f aca="false">IF(AG$1014=0,0,1/(1+AG1023)^AG$1014)</f>
        <v>0</v>
      </c>
      <c r="AH1029" s="51" t="n">
        <f aca="false">IF(AH$1014=0,0,1/(1+AH1023)^AH$1014)</f>
        <v>0</v>
      </c>
      <c r="AI1029" s="51" t="n">
        <f aca="false">IF(AI$1014=0,0,1/(1+AI1023)^AI$1014)</f>
        <v>0</v>
      </c>
      <c r="AJ1029" s="51" t="n">
        <f aca="false">IF(AJ$1014=0,0,1/(1+AJ1023)^AJ$1014)</f>
        <v>0</v>
      </c>
      <c r="AK1029" s="61"/>
      <c r="AL1029" s="1"/>
      <c r="AM1029" s="1"/>
      <c r="AN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</row>
    <row r="1030" customFormat="false" ht="11.25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50"/>
      <c r="AL1030" s="1"/>
      <c r="AM1030" s="62"/>
      <c r="AN1030" s="63"/>
      <c r="AO1030" s="25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</row>
    <row r="1031" customFormat="false" ht="11.25" hidden="false" customHeight="false" outlineLevel="0" collapsed="false">
      <c r="A1031" s="64" t="s">
        <v>30</v>
      </c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50"/>
      <c r="AL1031" s="1"/>
      <c r="AM1031" s="62"/>
      <c r="AN1031" s="62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</row>
    <row r="1032" customFormat="false" ht="11.25" hidden="false" customHeight="false" outlineLevel="0" collapsed="false">
      <c r="A1032" s="48" t="s">
        <v>29</v>
      </c>
      <c r="B1032" s="65" t="n">
        <f aca="false">+B1026*B$1004</f>
        <v>-0</v>
      </c>
      <c r="C1032" s="65" t="n">
        <f aca="false">+C1026*C$1004</f>
        <v>0</v>
      </c>
      <c r="D1032" s="65" t="n">
        <f aca="false">+D1026*D$1004</f>
        <v>0</v>
      </c>
      <c r="E1032" s="65" t="n">
        <f aca="false">+E1026*E$1004</f>
        <v>0</v>
      </c>
      <c r="F1032" s="65" t="n">
        <f aca="false">+F1026*F$1004</f>
        <v>0</v>
      </c>
      <c r="G1032" s="65" t="n">
        <f aca="false">+G1026*G$1004</f>
        <v>0</v>
      </c>
      <c r="H1032" s="65" t="n">
        <f aca="false">+H1026*H$1004</f>
        <v>0</v>
      </c>
      <c r="I1032" s="65" t="n">
        <f aca="false">+I1026*I$1004</f>
        <v>0</v>
      </c>
      <c r="J1032" s="65" t="n">
        <f aca="false">+J1026*J$1004</f>
        <v>0</v>
      </c>
      <c r="K1032" s="65" t="n">
        <f aca="false">+K1026*K$1004</f>
        <v>0</v>
      </c>
      <c r="L1032" s="65" t="n">
        <f aca="false">+L1026*L$1004</f>
        <v>0</v>
      </c>
      <c r="M1032" s="65" t="n">
        <f aca="false">+M1026*M$1004</f>
        <v>0</v>
      </c>
      <c r="N1032" s="65" t="n">
        <f aca="false">+N1026*N$1004</f>
        <v>0</v>
      </c>
      <c r="O1032" s="65" t="n">
        <f aca="false">+O1026*O$1004</f>
        <v>0</v>
      </c>
      <c r="P1032" s="65" t="n">
        <f aca="false">+P1026*P$1004</f>
        <v>0</v>
      </c>
      <c r="Q1032" s="65" t="n">
        <f aca="false">+Q1026*Q$1004</f>
        <v>0</v>
      </c>
      <c r="R1032" s="65" t="n">
        <f aca="false">+R1026*R$1004</f>
        <v>0</v>
      </c>
      <c r="S1032" s="65" t="n">
        <f aca="false">+S1026*S$1004</f>
        <v>0</v>
      </c>
      <c r="T1032" s="65" t="n">
        <f aca="false">+T1026*T$1004</f>
        <v>0</v>
      </c>
      <c r="U1032" s="65" t="n">
        <f aca="false">+U1026*U$1004</f>
        <v>0</v>
      </c>
      <c r="V1032" s="65" t="n">
        <f aca="false">+V1026*V$1004</f>
        <v>0</v>
      </c>
      <c r="W1032" s="65" t="n">
        <f aca="false">+W1026*W$1004</f>
        <v>0</v>
      </c>
      <c r="X1032" s="65" t="n">
        <f aca="false">+X1026*X$1004</f>
        <v>0</v>
      </c>
      <c r="Y1032" s="65" t="n">
        <f aca="false">+Y1026*Y$1004</f>
        <v>0</v>
      </c>
      <c r="Z1032" s="65" t="n">
        <f aca="false">+Z1026*Z$1004</f>
        <v>0</v>
      </c>
      <c r="AA1032" s="65" t="n">
        <f aca="false">+AA1026*AA$1004</f>
        <v>0</v>
      </c>
      <c r="AB1032" s="65" t="n">
        <f aca="false">+AB1026*AB$1004</f>
        <v>0</v>
      </c>
      <c r="AC1032" s="65" t="n">
        <f aca="false">+AC1026*AC$1004</f>
        <v>0</v>
      </c>
      <c r="AD1032" s="65" t="n">
        <f aca="false">+AD1026*AD$1004</f>
        <v>0</v>
      </c>
      <c r="AE1032" s="65" t="n">
        <f aca="false">+AE1026*AE$1004</f>
        <v>0</v>
      </c>
      <c r="AF1032" s="65" t="n">
        <f aca="false">+AF1026*AF$1004</f>
        <v>0</v>
      </c>
      <c r="AG1032" s="65" t="n">
        <f aca="false">+AG1026*AG$1004</f>
        <v>0</v>
      </c>
      <c r="AH1032" s="65" t="n">
        <f aca="false">+AH1026*AH$1004</f>
        <v>0</v>
      </c>
      <c r="AI1032" s="65" t="n">
        <f aca="false">+AI1026*AI$1004</f>
        <v>0</v>
      </c>
      <c r="AJ1032" s="65" t="n">
        <f aca="false">+AJ1026*AJ$1004</f>
        <v>0</v>
      </c>
      <c r="AK1032" s="45" t="n">
        <f aca="false">SUM(B1032:AJ1032)</f>
        <v>0</v>
      </c>
      <c r="AL1032" s="1"/>
      <c r="AM1032" s="62"/>
      <c r="AN1032" s="62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</row>
    <row r="1033" customFormat="false" ht="11.25" hidden="false" customHeight="false" outlineLevel="0" collapsed="false">
      <c r="A1033" s="48" t="s">
        <v>25</v>
      </c>
      <c r="B1033" s="65" t="n">
        <f aca="false">+B1027*B$1004</f>
        <v>-0</v>
      </c>
      <c r="C1033" s="65" t="n">
        <f aca="false">+C1027*C$1004</f>
        <v>0</v>
      </c>
      <c r="D1033" s="65" t="n">
        <f aca="false">+D1027*D$1004</f>
        <v>0</v>
      </c>
      <c r="E1033" s="65" t="n">
        <f aca="false">+E1027*E$1004</f>
        <v>0</v>
      </c>
      <c r="F1033" s="65" t="n">
        <f aca="false">+F1027*F$1004</f>
        <v>0</v>
      </c>
      <c r="G1033" s="65" t="n">
        <f aca="false">+G1027*G$1004</f>
        <v>0</v>
      </c>
      <c r="H1033" s="65" t="n">
        <f aca="false">+H1027*H$1004</f>
        <v>0</v>
      </c>
      <c r="I1033" s="65" t="n">
        <f aca="false">+I1027*I$1004</f>
        <v>0</v>
      </c>
      <c r="J1033" s="65" t="n">
        <f aca="false">+J1027*J$1004</f>
        <v>0</v>
      </c>
      <c r="K1033" s="65" t="n">
        <f aca="false">+K1027*K$1004</f>
        <v>0</v>
      </c>
      <c r="L1033" s="65" t="n">
        <f aca="false">+L1027*L$1004</f>
        <v>0</v>
      </c>
      <c r="M1033" s="65" t="n">
        <f aca="false">+M1027*M$1004</f>
        <v>0</v>
      </c>
      <c r="N1033" s="65" t="n">
        <f aca="false">+N1027*N$1004</f>
        <v>0</v>
      </c>
      <c r="O1033" s="65" t="n">
        <f aca="false">+O1027*O$1004</f>
        <v>0</v>
      </c>
      <c r="P1033" s="65" t="n">
        <f aca="false">+P1027*P$1004</f>
        <v>0</v>
      </c>
      <c r="Q1033" s="65" t="n">
        <f aca="false">+Q1027*Q$1004</f>
        <v>0</v>
      </c>
      <c r="R1033" s="65" t="n">
        <f aca="false">+R1027*R$1004</f>
        <v>0</v>
      </c>
      <c r="S1033" s="65" t="n">
        <f aca="false">+S1027*S$1004</f>
        <v>0</v>
      </c>
      <c r="T1033" s="65" t="n">
        <f aca="false">+T1027*T$1004</f>
        <v>0</v>
      </c>
      <c r="U1033" s="65" t="n">
        <f aca="false">+U1027*U$1004</f>
        <v>0</v>
      </c>
      <c r="V1033" s="65" t="n">
        <f aca="false">+V1027*V$1004</f>
        <v>0</v>
      </c>
      <c r="W1033" s="65" t="n">
        <f aca="false">+W1027*W$1004</f>
        <v>0</v>
      </c>
      <c r="X1033" s="65" t="n">
        <f aca="false">+X1027*X$1004</f>
        <v>0</v>
      </c>
      <c r="Y1033" s="65" t="n">
        <f aca="false">+Y1027*Y$1004</f>
        <v>0</v>
      </c>
      <c r="Z1033" s="65" t="n">
        <f aca="false">+Z1027*Z$1004</f>
        <v>0</v>
      </c>
      <c r="AA1033" s="65" t="n">
        <f aca="false">+AA1027*AA$1004</f>
        <v>0</v>
      </c>
      <c r="AB1033" s="65" t="n">
        <f aca="false">+AB1027*AB$1004</f>
        <v>0</v>
      </c>
      <c r="AC1033" s="65" t="n">
        <f aca="false">+AC1027*AC$1004</f>
        <v>0</v>
      </c>
      <c r="AD1033" s="65" t="n">
        <f aca="false">+AD1027*AD$1004</f>
        <v>0</v>
      </c>
      <c r="AE1033" s="65" t="n">
        <f aca="false">+AE1027*AE$1004</f>
        <v>0</v>
      </c>
      <c r="AF1033" s="65" t="n">
        <f aca="false">+AF1027*AF$1004</f>
        <v>0</v>
      </c>
      <c r="AG1033" s="65" t="n">
        <f aca="false">+AG1027*AG$1004</f>
        <v>0</v>
      </c>
      <c r="AH1033" s="65" t="n">
        <f aca="false">+AH1027*AH$1004</f>
        <v>0</v>
      </c>
      <c r="AI1033" s="65" t="n">
        <f aca="false">+AI1027*AI$1004</f>
        <v>0</v>
      </c>
      <c r="AJ1033" s="65" t="n">
        <f aca="false">+AJ1027*AJ$1004</f>
        <v>0</v>
      </c>
      <c r="AK1033" s="45" t="n">
        <f aca="false">SUM(B1033:AJ1033)</f>
        <v>0</v>
      </c>
      <c r="AL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</row>
    <row r="1034" customFormat="false" ht="12.75" hidden="false" customHeight="false" outlineLevel="0" collapsed="false">
      <c r="A1034" s="48" t="s">
        <v>26</v>
      </c>
      <c r="B1034" s="65" t="n">
        <f aca="false">+B1028*B$1004</f>
        <v>-0</v>
      </c>
      <c r="C1034" s="65" t="n">
        <f aca="false">+C1028*C$1004</f>
        <v>0</v>
      </c>
      <c r="D1034" s="65" t="n">
        <f aca="false">+D1028*D$1004</f>
        <v>0</v>
      </c>
      <c r="E1034" s="65" t="n">
        <f aca="false">+E1028*E$1004</f>
        <v>0</v>
      </c>
      <c r="F1034" s="65" t="n">
        <f aca="false">+F1028*F$1004</f>
        <v>0</v>
      </c>
      <c r="G1034" s="65" t="n">
        <f aca="false">+G1028*G$1004</f>
        <v>0</v>
      </c>
      <c r="H1034" s="65" t="n">
        <f aca="false">+H1028*H$1004</f>
        <v>0</v>
      </c>
      <c r="I1034" s="65" t="n">
        <f aca="false">+I1028*I$1004</f>
        <v>0</v>
      </c>
      <c r="J1034" s="65" t="n">
        <f aca="false">+J1028*J$1004</f>
        <v>0</v>
      </c>
      <c r="K1034" s="65" t="n">
        <f aca="false">+K1028*K$1004</f>
        <v>0</v>
      </c>
      <c r="L1034" s="65" t="n">
        <f aca="false">+L1028*L$1004</f>
        <v>0</v>
      </c>
      <c r="M1034" s="65" t="n">
        <f aca="false">+M1028*M$1004</f>
        <v>0</v>
      </c>
      <c r="N1034" s="65" t="n">
        <f aca="false">+N1028*N$1004</f>
        <v>0</v>
      </c>
      <c r="O1034" s="65" t="n">
        <f aca="false">+O1028*O$1004</f>
        <v>0</v>
      </c>
      <c r="P1034" s="65" t="n">
        <f aca="false">+P1028*P$1004</f>
        <v>0</v>
      </c>
      <c r="Q1034" s="65" t="n">
        <f aca="false">+Q1028*Q$1004</f>
        <v>0</v>
      </c>
      <c r="R1034" s="65" t="n">
        <f aca="false">+R1028*R$1004</f>
        <v>0</v>
      </c>
      <c r="S1034" s="65" t="n">
        <f aca="false">+S1028*S$1004</f>
        <v>0</v>
      </c>
      <c r="T1034" s="65" t="n">
        <f aca="false">+T1028*T$1004</f>
        <v>0</v>
      </c>
      <c r="U1034" s="65" t="n">
        <f aca="false">+U1028*U$1004</f>
        <v>0</v>
      </c>
      <c r="V1034" s="65" t="n">
        <f aca="false">+V1028*V$1004</f>
        <v>0</v>
      </c>
      <c r="W1034" s="65" t="n">
        <f aca="false">+W1028*W$1004</f>
        <v>0</v>
      </c>
      <c r="X1034" s="65" t="n">
        <f aca="false">+X1028*X$1004</f>
        <v>0</v>
      </c>
      <c r="Y1034" s="65" t="n">
        <f aca="false">+Y1028*Y$1004</f>
        <v>0</v>
      </c>
      <c r="Z1034" s="65" t="n">
        <f aca="false">+Z1028*Z$1004</f>
        <v>0</v>
      </c>
      <c r="AA1034" s="65" t="n">
        <f aca="false">+AA1028*AA$1004</f>
        <v>0</v>
      </c>
      <c r="AB1034" s="65" t="n">
        <f aca="false">+AB1028*AB$1004</f>
        <v>0</v>
      </c>
      <c r="AC1034" s="65" t="n">
        <f aca="false">+AC1028*AC$1004</f>
        <v>0</v>
      </c>
      <c r="AD1034" s="65" t="n">
        <f aca="false">+AD1028*AD$1004</f>
        <v>0</v>
      </c>
      <c r="AE1034" s="65" t="n">
        <f aca="false">+AE1028*AE$1004</f>
        <v>0</v>
      </c>
      <c r="AF1034" s="65" t="n">
        <f aca="false">+AF1028*AF$1004</f>
        <v>0</v>
      </c>
      <c r="AG1034" s="65" t="n">
        <f aca="false">+AG1028*AG$1004</f>
        <v>0</v>
      </c>
      <c r="AH1034" s="65" t="n">
        <f aca="false">+AH1028*AH$1004</f>
        <v>0</v>
      </c>
      <c r="AI1034" s="65" t="n">
        <f aca="false">+AI1028*AI$1004</f>
        <v>0</v>
      </c>
      <c r="AJ1034" s="65" t="n">
        <f aca="false">+AJ1028*AJ$1004</f>
        <v>0</v>
      </c>
      <c r="AK1034" s="45" t="n">
        <f aca="false">SUM(B1034:AJ1034)</f>
        <v>0</v>
      </c>
      <c r="AL1034" s="1"/>
      <c r="AN1034" s="66" t="s">
        <v>31</v>
      </c>
      <c r="AO1034" s="66"/>
      <c r="AP1034" s="66"/>
      <c r="AQ1034" s="66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</row>
    <row r="1035" customFormat="false" ht="11.25" hidden="false" customHeight="false" outlineLevel="0" collapsed="false">
      <c r="A1035" s="48" t="s">
        <v>27</v>
      </c>
      <c r="B1035" s="65" t="n">
        <f aca="false">+B1029*B$1004</f>
        <v>-0</v>
      </c>
      <c r="C1035" s="65" t="n">
        <f aca="false">+C1029*C$1004</f>
        <v>0</v>
      </c>
      <c r="D1035" s="65" t="n">
        <f aca="false">+D1029*D$1004</f>
        <v>0</v>
      </c>
      <c r="E1035" s="65" t="n">
        <f aca="false">+E1029*E$1004</f>
        <v>0</v>
      </c>
      <c r="F1035" s="65" t="n">
        <f aca="false">+F1029*F$1004</f>
        <v>0</v>
      </c>
      <c r="G1035" s="65" t="n">
        <f aca="false">+G1029*G$1004</f>
        <v>0</v>
      </c>
      <c r="H1035" s="65" t="n">
        <f aca="false">+H1029*H$1004</f>
        <v>0</v>
      </c>
      <c r="I1035" s="65" t="n">
        <f aca="false">+I1029*I$1004</f>
        <v>0</v>
      </c>
      <c r="J1035" s="65" t="n">
        <f aca="false">+J1029*J$1004</f>
        <v>0</v>
      </c>
      <c r="K1035" s="65" t="n">
        <f aca="false">+K1029*K$1004</f>
        <v>0</v>
      </c>
      <c r="L1035" s="65" t="n">
        <f aca="false">+L1029*L$1004</f>
        <v>0</v>
      </c>
      <c r="M1035" s="65" t="n">
        <f aca="false">+M1029*M$1004</f>
        <v>0</v>
      </c>
      <c r="N1035" s="65" t="n">
        <f aca="false">+N1029*N$1004</f>
        <v>0</v>
      </c>
      <c r="O1035" s="65" t="n">
        <f aca="false">+O1029*O$1004</f>
        <v>0</v>
      </c>
      <c r="P1035" s="65" t="n">
        <f aca="false">+P1029*P$1004</f>
        <v>0</v>
      </c>
      <c r="Q1035" s="65" t="n">
        <f aca="false">+Q1029*Q$1004</f>
        <v>0</v>
      </c>
      <c r="R1035" s="65" t="n">
        <f aca="false">+R1029*R$1004</f>
        <v>0</v>
      </c>
      <c r="S1035" s="65" t="n">
        <f aca="false">+S1029*S$1004</f>
        <v>0</v>
      </c>
      <c r="T1035" s="65" t="n">
        <f aca="false">+T1029*T$1004</f>
        <v>0</v>
      </c>
      <c r="U1035" s="65" t="n">
        <f aca="false">+U1029*U$1004</f>
        <v>0</v>
      </c>
      <c r="V1035" s="65" t="n">
        <f aca="false">+V1029*V$1004</f>
        <v>0</v>
      </c>
      <c r="W1035" s="65" t="n">
        <f aca="false">+W1029*W$1004</f>
        <v>0</v>
      </c>
      <c r="X1035" s="65" t="n">
        <f aca="false">+X1029*X$1004</f>
        <v>0</v>
      </c>
      <c r="Y1035" s="65" t="n">
        <f aca="false">+Y1029*Y$1004</f>
        <v>0</v>
      </c>
      <c r="Z1035" s="65" t="e">
        <f aca="false">+Z1029*Z$1004</f>
        <v>#DIV/0!</v>
      </c>
      <c r="AA1035" s="65" t="e">
        <f aca="false">+AA1029*AA$1004</f>
        <v>#DIV/0!</v>
      </c>
      <c r="AB1035" s="65" t="e">
        <f aca="false">+AB1029*AB$1004</f>
        <v>#DIV/0!</v>
      </c>
      <c r="AC1035" s="65" t="e">
        <f aca="false">+AC1029*AC$1004</f>
        <v>#DIV/0!</v>
      </c>
      <c r="AD1035" s="65" t="n">
        <f aca="false">+AD1029*AD$1004</f>
        <v>0</v>
      </c>
      <c r="AE1035" s="65" t="n">
        <f aca="false">+AE1029*AE$1004</f>
        <v>0</v>
      </c>
      <c r="AF1035" s="65" t="n">
        <f aca="false">+AF1029*AF$1004</f>
        <v>0</v>
      </c>
      <c r="AG1035" s="65" t="n">
        <f aca="false">+AG1029*AG$1004</f>
        <v>0</v>
      </c>
      <c r="AH1035" s="65" t="n">
        <f aca="false">+AH1029*AH$1004</f>
        <v>0</v>
      </c>
      <c r="AI1035" s="65" t="n">
        <f aca="false">+AI1029*AI$1004</f>
        <v>0</v>
      </c>
      <c r="AJ1035" s="65" t="n">
        <f aca="false">+AJ1029*AJ$1004</f>
        <v>0</v>
      </c>
      <c r="AK1035" s="45" t="e">
        <f aca="false">SUM(B1035:AJ1035)</f>
        <v>#DIV/0!</v>
      </c>
      <c r="AL1035" s="1"/>
      <c r="AN1035" s="67" t="s">
        <v>32</v>
      </c>
      <c r="AO1035" s="67"/>
      <c r="AP1035" s="67"/>
      <c r="AQ1035" s="67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</row>
    <row r="1036" customFormat="false" ht="12" hidden="false" customHeight="false" outlineLevel="0" collapsed="false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5"/>
      <c r="AL1036" s="1"/>
      <c r="AN1036" s="63" t="s">
        <v>33</v>
      </c>
      <c r="AO1036" s="63"/>
      <c r="AP1036" s="63"/>
      <c r="AQ1036" s="63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</row>
    <row r="1037" customFormat="false" ht="11.25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</row>
    <row r="1038" customFormat="false" ht="11.25" hidden="false" customHeight="false" outlineLevel="0" collapsed="false">
      <c r="A1038" s="0" t="s">
        <v>21</v>
      </c>
      <c r="B1038" s="68" t="n">
        <f aca="false">+B1014</f>
        <v>0</v>
      </c>
      <c r="C1038" s="68" t="n">
        <f aca="false">+C1014</f>
        <v>0</v>
      </c>
      <c r="D1038" s="68" t="n">
        <f aca="false">+D1014</f>
        <v>0</v>
      </c>
      <c r="E1038" s="68" t="n">
        <f aca="false">+E1014</f>
        <v>0</v>
      </c>
      <c r="F1038" s="68" t="n">
        <f aca="false">+F1014</f>
        <v>0</v>
      </c>
      <c r="G1038" s="68" t="n">
        <f aca="false">+G1014</f>
        <v>0</v>
      </c>
      <c r="H1038" s="68" t="n">
        <f aca="false">+H1014</f>
        <v>0</v>
      </c>
      <c r="I1038" s="68" t="n">
        <f aca="false">+I1014</f>
        <v>0</v>
      </c>
      <c r="J1038" s="68" t="n">
        <f aca="false">+J1014</f>
        <v>0</v>
      </c>
      <c r="K1038" s="68" t="n">
        <f aca="false">+K1014</f>
        <v>0</v>
      </c>
      <c r="L1038" s="68" t="n">
        <f aca="false">+L1014</f>
        <v>0</v>
      </c>
      <c r="M1038" s="68" t="n">
        <f aca="false">+M1014</f>
        <v>0</v>
      </c>
      <c r="N1038" s="68" t="n">
        <f aca="false">+N1014</f>
        <v>0</v>
      </c>
      <c r="O1038" s="68" t="n">
        <f aca="false">+O1014</f>
        <v>0</v>
      </c>
      <c r="P1038" s="68" t="n">
        <f aca="false">+P1014</f>
        <v>0</v>
      </c>
      <c r="Q1038" s="68" t="n">
        <f aca="false">+Q1014</f>
        <v>0</v>
      </c>
      <c r="R1038" s="68" t="n">
        <f aca="false">+R1014</f>
        <v>0</v>
      </c>
      <c r="S1038" s="68" t="n">
        <f aca="false">+S1014</f>
        <v>0</v>
      </c>
      <c r="T1038" s="68" t="n">
        <f aca="false">+T1014</f>
        <v>0</v>
      </c>
      <c r="U1038" s="68" t="n">
        <f aca="false">+U1014</f>
        <v>0</v>
      </c>
      <c r="V1038" s="68" t="n">
        <f aca="false">+V1014</f>
        <v>0</v>
      </c>
      <c r="W1038" s="68" t="n">
        <f aca="false">+W1014</f>
        <v>0</v>
      </c>
      <c r="X1038" s="68" t="n">
        <f aca="false">+X1014</f>
        <v>0</v>
      </c>
      <c r="Y1038" s="68" t="n">
        <f aca="false">+Y1014</f>
        <v>0</v>
      </c>
      <c r="Z1038" s="68" t="n">
        <f aca="false">+Z1014</f>
        <v>0.758904109589041</v>
      </c>
      <c r="AA1038" s="68" t="n">
        <f aca="false">+AA1014</f>
        <v>1.75890410958904</v>
      </c>
      <c r="AB1038" s="68" t="n">
        <f aca="false">+AB1014</f>
        <v>2.76164383561644</v>
      </c>
      <c r="AC1038" s="68" t="n">
        <f aca="false">+AC1014</f>
        <v>3.76164383561644</v>
      </c>
      <c r="AD1038" s="68" t="n">
        <f aca="false">+AD1014</f>
        <v>0</v>
      </c>
      <c r="AE1038" s="68" t="n">
        <f aca="false">+AE1014</f>
        <v>0</v>
      </c>
      <c r="AF1038" s="68" t="n">
        <f aca="false">+AF1014</f>
        <v>0</v>
      </c>
      <c r="AG1038" s="68" t="n">
        <f aca="false">+AG1014</f>
        <v>0</v>
      </c>
      <c r="AH1038" s="68" t="n">
        <f aca="false">+AH1014</f>
        <v>0</v>
      </c>
      <c r="AI1038" s="68" t="n">
        <f aca="false">+AI1014</f>
        <v>0</v>
      </c>
      <c r="AJ1038" s="68" t="n">
        <f aca="false">+AJ1014</f>
        <v>0</v>
      </c>
      <c r="AK1038" s="1"/>
      <c r="AL1038" s="1"/>
      <c r="AM1038" s="69" t="s">
        <v>34</v>
      </c>
      <c r="AN1038" s="69"/>
      <c r="AO1038" s="69"/>
      <c r="AQ1038" s="70" t="s">
        <v>35</v>
      </c>
      <c r="AR1038" s="70"/>
      <c r="AS1038" s="71" t="s">
        <v>36</v>
      </c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20"/>
      <c r="CN1038" s="20"/>
      <c r="CO1038" s="20"/>
      <c r="CP1038" s="20"/>
    </row>
    <row r="1039" customFormat="false" ht="11.25" hidden="false" customHeight="false" outlineLevel="0" collapsed="false">
      <c r="A1039" s="11" t="s">
        <v>37</v>
      </c>
      <c r="B1039" s="65" t="n">
        <f aca="false">+B1032</f>
        <v>-0</v>
      </c>
      <c r="C1039" s="65" t="n">
        <f aca="false">+B1039+C1032</f>
        <v>0</v>
      </c>
      <c r="D1039" s="65" t="n">
        <f aca="false">+C1039+D1032</f>
        <v>0</v>
      </c>
      <c r="E1039" s="65" t="n">
        <f aca="false">+D1039+E1032</f>
        <v>0</v>
      </c>
      <c r="F1039" s="65" t="n">
        <f aca="false">+E1039+F1032</f>
        <v>0</v>
      </c>
      <c r="G1039" s="65" t="n">
        <f aca="false">+F1039+G1032</f>
        <v>0</v>
      </c>
      <c r="H1039" s="65" t="n">
        <f aca="false">+G1039+H1032</f>
        <v>0</v>
      </c>
      <c r="I1039" s="65" t="n">
        <f aca="false">+H1039+I1032</f>
        <v>0</v>
      </c>
      <c r="J1039" s="65" t="n">
        <f aca="false">+I1039+J1032</f>
        <v>0</v>
      </c>
      <c r="K1039" s="65" t="n">
        <f aca="false">+J1039+K1032</f>
        <v>0</v>
      </c>
      <c r="L1039" s="65" t="n">
        <f aca="false">+K1039+L1032</f>
        <v>0</v>
      </c>
      <c r="M1039" s="65" t="n">
        <f aca="false">+L1039+M1032</f>
        <v>0</v>
      </c>
      <c r="N1039" s="65" t="n">
        <f aca="false">+M1039+N1032</f>
        <v>0</v>
      </c>
      <c r="O1039" s="65" t="n">
        <f aca="false">+N1039+O1032</f>
        <v>0</v>
      </c>
      <c r="P1039" s="65" t="n">
        <f aca="false">+O1039+P1032</f>
        <v>0</v>
      </c>
      <c r="Q1039" s="65" t="n">
        <f aca="false">+P1039+Q1032</f>
        <v>0</v>
      </c>
      <c r="R1039" s="65" t="n">
        <f aca="false">+Q1039+R1032</f>
        <v>0</v>
      </c>
      <c r="S1039" s="65" t="n">
        <f aca="false">+R1039+S1032</f>
        <v>0</v>
      </c>
      <c r="T1039" s="65" t="n">
        <f aca="false">+S1039+T1032</f>
        <v>0</v>
      </c>
      <c r="U1039" s="65" t="n">
        <f aca="false">+T1039+U1032</f>
        <v>0</v>
      </c>
      <c r="V1039" s="65" t="n">
        <f aca="false">+U1039+V1032</f>
        <v>0</v>
      </c>
      <c r="W1039" s="65" t="n">
        <f aca="false">+V1039+W1032</f>
        <v>0</v>
      </c>
      <c r="X1039" s="65" t="n">
        <f aca="false">+W1039+X1032</f>
        <v>0</v>
      </c>
      <c r="Y1039" s="65" t="n">
        <f aca="false">+X1039+Y1032</f>
        <v>0</v>
      </c>
      <c r="Z1039" s="65" t="n">
        <f aca="false">+Y1039+Z1032</f>
        <v>0</v>
      </c>
      <c r="AA1039" s="65" t="n">
        <f aca="false">+Z1039+AA1032</f>
        <v>0</v>
      </c>
      <c r="AB1039" s="65" t="n">
        <f aca="false">+AA1039+AB1032</f>
        <v>0</v>
      </c>
      <c r="AC1039" s="65" t="n">
        <f aca="false">+AB1039+AC1032</f>
        <v>0</v>
      </c>
      <c r="AD1039" s="65" t="n">
        <f aca="false">+AC1039+AD1032</f>
        <v>0</v>
      </c>
      <c r="AE1039" s="65" t="n">
        <f aca="false">+AD1039+AE1032</f>
        <v>0</v>
      </c>
      <c r="AF1039" s="65" t="n">
        <f aca="false">+AE1039+AF1032</f>
        <v>0</v>
      </c>
      <c r="AG1039" s="65" t="n">
        <f aca="false">+AF1039+AG1032</f>
        <v>0</v>
      </c>
      <c r="AH1039" s="65" t="n">
        <f aca="false">+AG1039+AH1032</f>
        <v>0</v>
      </c>
      <c r="AI1039" s="65" t="n">
        <f aca="false">+AH1039+AI1032</f>
        <v>0</v>
      </c>
      <c r="AJ1039" s="65" t="n">
        <f aca="false">+AI1039+AJ1032</f>
        <v>0</v>
      </c>
      <c r="AK1039" s="1"/>
      <c r="AL1039" s="1"/>
      <c r="AM1039" s="72" t="s">
        <v>38</v>
      </c>
      <c r="AN1039" s="73"/>
      <c r="AO1039" s="74" t="n">
        <f aca="false">PERCENTILE(AN3:AN1002,5%)</f>
        <v>0.0474505110980369</v>
      </c>
      <c r="AQ1039" s="75"/>
      <c r="AR1039" s="76"/>
      <c r="AS1039" s="77" t="s">
        <v>39</v>
      </c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20"/>
      <c r="CN1039" s="20"/>
      <c r="CO1039" s="20"/>
      <c r="CP1039" s="20"/>
    </row>
    <row r="1040" customFormat="false" ht="11.25" hidden="false" customHeight="false" outlineLevel="0" collapsed="false">
      <c r="A1040" s="11" t="s">
        <v>40</v>
      </c>
      <c r="B1040" s="65" t="n">
        <f aca="false">PERCENTILE(B$3:B$1002,0.05)</f>
        <v>-102817.592466228</v>
      </c>
      <c r="C1040" s="65" t="n">
        <f aca="false">PERCENTILE(C$3:C$1002,0.05)+B1040</f>
        <v>-88830.1778301204</v>
      </c>
      <c r="D1040" s="65" t="n">
        <f aca="false">PERCENTILE(D$3:D$1002,0.05)+C1040</f>
        <v>-76995.1844648568</v>
      </c>
      <c r="E1040" s="65" t="n">
        <f aca="false">PERCENTILE(E$3:E$1002,0.05)+D1040</f>
        <v>-67149.7495570249</v>
      </c>
      <c r="F1040" s="65" t="n">
        <f aca="false">PERCENTILE(F$3:F$1002,0.05)+E1040</f>
        <v>-57695.7806603139</v>
      </c>
      <c r="G1040" s="65" t="n">
        <f aca="false">PERCENTILE(G$3:G$1002,0.05)+F1040</f>
        <v>-48519.9425687435</v>
      </c>
      <c r="H1040" s="65" t="n">
        <f aca="false">PERCENTILE(H$3:H$1002,0.05)+G1040</f>
        <v>-40225.8955584773</v>
      </c>
      <c r="I1040" s="65" t="n">
        <f aca="false">PERCENTILE(I$3:I$1002,0.05)+H1040</f>
        <v>-32072.3033812063</v>
      </c>
      <c r="J1040" s="65" t="n">
        <f aca="false">PERCENTILE(J$3:J$1002,0.05)+I1040</f>
        <v>-23931.1454064703</v>
      </c>
      <c r="K1040" s="65" t="n">
        <f aca="false">PERCENTILE(K$3:K$1002,0.05)+J1040</f>
        <v>-15799.4518708757</v>
      </c>
      <c r="L1040" s="65" t="n">
        <f aca="false">PERCENTILE(L$3:L$1002,0.05)+K1040</f>
        <v>-7666.22183102006</v>
      </c>
      <c r="M1040" s="65" t="n">
        <f aca="false">PERCENTILE(M$3:M$1002,0.05)+L1040</f>
        <v>438.693070271767</v>
      </c>
      <c r="N1040" s="65" t="n">
        <f aca="false">PERCENTILE(N$3:N$1002,0.05)+M1040</f>
        <v>8526.27037759547</v>
      </c>
      <c r="O1040" s="65" t="n">
        <f aca="false">PERCENTILE(O$3:O$1002,0.05)+N1040</f>
        <v>16287.4149617554</v>
      </c>
      <c r="P1040" s="65" t="n">
        <f aca="false">PERCENTILE(P$3:P$1002,0.05)+O1040</f>
        <v>23941.0097835533</v>
      </c>
      <c r="Q1040" s="65" t="n">
        <f aca="false">PERCENTILE(Q$3:Q$1002,0.05)+P1040</f>
        <v>31565.7393228857</v>
      </c>
      <c r="R1040" s="65" t="n">
        <f aca="false">PERCENTILE(R$3:R$1002,0.05)+Q1040</f>
        <v>32551.8622164377</v>
      </c>
      <c r="S1040" s="65" t="n">
        <f aca="false">PERCENTILE(S$3:S$1002,0.05)+R1040</f>
        <v>32551.8622164377</v>
      </c>
      <c r="T1040" s="65" t="n">
        <f aca="false">PERCENTILE(T$3:T$1002,0.05)+S1040</f>
        <v>32551.8622164377</v>
      </c>
      <c r="U1040" s="65" t="n">
        <f aca="false">PERCENTILE(U$3:U$1002,0.05)+T1040</f>
        <v>32551.8622164377</v>
      </c>
      <c r="V1040" s="65" t="n">
        <f aca="false">PERCENTILE(V$3:V$1002,0.05)+U1040</f>
        <v>32551.8622164377</v>
      </c>
      <c r="W1040" s="65" t="n">
        <f aca="false">PERCENTILE(W$3:W$1002,0.05)+V1040</f>
        <v>32551.8622164377</v>
      </c>
      <c r="X1040" s="65" t="n">
        <f aca="false">PERCENTILE(X$3:X$1002,0.05)+W1040</f>
        <v>32551.8622164377</v>
      </c>
      <c r="Y1040" s="65" t="n">
        <f aca="false">PERCENTILE(Y$3:Y$1002,0.05)+X1040</f>
        <v>32551.8622164377</v>
      </c>
      <c r="Z1040" s="65" t="n">
        <f aca="false">PERCENTILE(Z$3:Z$1002,0.05)+Y1040</f>
        <v>32551.8622164377</v>
      </c>
      <c r="AA1040" s="65" t="n">
        <f aca="false">PERCENTILE(AA$3:AA$1002,0.05)+Z1040</f>
        <v>32551.8622164377</v>
      </c>
      <c r="AB1040" s="65" t="n">
        <f aca="false">PERCENTILE(AB$3:AB$1002,0.05)+AA1040</f>
        <v>32551.8622164377</v>
      </c>
      <c r="AC1040" s="65" t="n">
        <f aca="false">PERCENTILE(AC$3:AC$1002,0.05)+AB1040</f>
        <v>32551.8622164377</v>
      </c>
      <c r="AD1040" s="65" t="n">
        <f aca="false">PERCENTILE(AD$3:AD$1002,0.05)+AC1040</f>
        <v>32551.8622164377</v>
      </c>
      <c r="AE1040" s="65" t="n">
        <f aca="false">PERCENTILE(AE$3:AE$1002,0.05)+AD1040</f>
        <v>32551.8622164377</v>
      </c>
      <c r="AF1040" s="65" t="n">
        <f aca="false">PERCENTILE(AF$3:AF$1002,0.05)+AE1040</f>
        <v>32551.8622164377</v>
      </c>
      <c r="AG1040" s="65" t="n">
        <f aca="false">PERCENTILE(AG$3:AG$1002,0.05)+AF1040</f>
        <v>32551.8622164377</v>
      </c>
      <c r="AH1040" s="65" t="n">
        <f aca="false">PERCENTILE(AH$3:AH$1002,0.05)+AG1040</f>
        <v>32551.8622164377</v>
      </c>
      <c r="AI1040" s="65" t="n">
        <f aca="false">PERCENTILE(AI$3:AI$1002,0.05)+AH1040</f>
        <v>32551.8622164377</v>
      </c>
      <c r="AJ1040" s="65" t="n">
        <f aca="false">PERCENTILE(AJ$3:AJ$1002,0.05)+AI1040</f>
        <v>32551.8622164377</v>
      </c>
      <c r="AK1040" s="1"/>
      <c r="AL1040" s="1"/>
      <c r="AM1040" s="78" t="s">
        <v>3</v>
      </c>
      <c r="AN1040" s="21"/>
      <c r="AO1040" s="79" t="n">
        <f aca="false">AVERAGE(AN3:AN1002)</f>
        <v>0.0582454379504634</v>
      </c>
      <c r="AQ1040" s="80" t="s">
        <v>41</v>
      </c>
      <c r="AR1040" s="73"/>
      <c r="AS1040" s="81" t="e">
        <f aca="false">SUMPRODUCT($B1021:$AJ1021,$B1015:$AJ1015)/SUM($B1015:$AJ1015)</f>
        <v>#DIV/0!</v>
      </c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20"/>
      <c r="CN1040" s="20"/>
      <c r="CO1040" s="20"/>
      <c r="CP1040" s="20"/>
    </row>
    <row r="1041" customFormat="false" ht="11.25" hidden="false" customHeight="false" outlineLevel="0" collapsed="false">
      <c r="A1041" s="11" t="s">
        <v>42</v>
      </c>
      <c r="B1041" s="65" t="n">
        <f aca="false">PERCENTILE(B$3:B$1002,0.95)</f>
        <v>-85977.0954132663</v>
      </c>
      <c r="C1041" s="65" t="n">
        <f aca="false">PERCENTILE(C$3:C$1002,0.95)+B1041</f>
        <v>-71614.6682355964</v>
      </c>
      <c r="D1041" s="65" t="n">
        <f aca="false">PERCENTILE(D$3:D$1002,0.95)+C1041</f>
        <v>-59123.0333463592</v>
      </c>
      <c r="E1041" s="65" t="n">
        <f aca="false">PERCENTILE(E$3:E$1002,0.95)+D1041</f>
        <v>-48672.6673865824</v>
      </c>
      <c r="F1041" s="65" t="n">
        <f aca="false">PERCENTILE(F$3:F$1002,0.95)+E1041</f>
        <v>-38675.2676210766</v>
      </c>
      <c r="G1041" s="65" t="n">
        <f aca="false">PERCENTILE(G$3:G$1002,0.95)+F1041</f>
        <v>-28998.6983350878</v>
      </c>
      <c r="H1041" s="65" t="n">
        <f aca="false">PERCENTILE(H$3:H$1002,0.95)+G1041</f>
        <v>-20296.7367634855</v>
      </c>
      <c r="I1041" s="65" t="n">
        <f aca="false">PERCENTILE(I$3:I$1002,0.95)+H1041</f>
        <v>-11756.8370562172</v>
      </c>
      <c r="J1041" s="65" t="n">
        <f aca="false">PERCENTILE(J$3:J$1002,0.95)+I1041</f>
        <v>-3229.37155148388</v>
      </c>
      <c r="K1041" s="65" t="n">
        <f aca="false">PERCENTILE(K$3:K$1002,0.95)+J1041</f>
        <v>5289.28427263347</v>
      </c>
      <c r="L1041" s="65" t="n">
        <f aca="false">PERCENTILE(L$3:L$1002,0.95)+K1041</f>
        <v>13808.8218424864</v>
      </c>
      <c r="M1041" s="65" t="n">
        <f aca="false">PERCENTILE(M$3:M$1002,0.95)+L1041</f>
        <v>22300.6990323009</v>
      </c>
      <c r="N1041" s="65" t="n">
        <f aca="false">PERCENTILE(N$3:N$1002,0.95)+M1041</f>
        <v>30774.5838696219</v>
      </c>
      <c r="O1041" s="65" t="n">
        <f aca="false">PERCENTILE(O$3:O$1002,0.95)+N1041</f>
        <v>38922.6907423046</v>
      </c>
      <c r="P1041" s="65" t="n">
        <f aca="false">PERCENTILE(P$3:P$1002,0.95)+O1041</f>
        <v>46962.5930940997</v>
      </c>
      <c r="Q1041" s="65" t="n">
        <f aca="false">PERCENTILE(Q$3:Q$1002,0.95)+P1041</f>
        <v>54974.2849219548</v>
      </c>
      <c r="R1041" s="65" t="n">
        <f aca="false">PERCENTILE(R$3:R$1002,0.95)+Q1041</f>
        <v>56153.5615805054</v>
      </c>
      <c r="S1041" s="65" t="n">
        <f aca="false">PERCENTILE(S$3:S$1002,0.95)+R1041</f>
        <v>56153.5615805054</v>
      </c>
      <c r="T1041" s="65" t="n">
        <f aca="false">PERCENTILE(T$3:T$1002,0.95)+S1041</f>
        <v>56153.5615805054</v>
      </c>
      <c r="U1041" s="65" t="n">
        <f aca="false">PERCENTILE(U$3:U$1002,0.95)+T1041</f>
        <v>56153.5615805054</v>
      </c>
      <c r="V1041" s="65" t="n">
        <f aca="false">PERCENTILE(V$3:V$1002,0.95)+U1041</f>
        <v>56153.5615805054</v>
      </c>
      <c r="W1041" s="65" t="n">
        <f aca="false">PERCENTILE(W$3:W$1002,0.95)+V1041</f>
        <v>56153.5615805054</v>
      </c>
      <c r="X1041" s="65" t="n">
        <f aca="false">PERCENTILE(X$3:X$1002,0.95)+W1041</f>
        <v>56153.5615805054</v>
      </c>
      <c r="Y1041" s="65" t="n">
        <f aca="false">PERCENTILE(Y$3:Y$1002,0.95)+X1041</f>
        <v>56153.5615805054</v>
      </c>
      <c r="Z1041" s="65" t="n">
        <f aca="false">PERCENTILE(Z$3:Z$1002,0.95)+Y1041</f>
        <v>56153.5615805054</v>
      </c>
      <c r="AA1041" s="65" t="n">
        <f aca="false">PERCENTILE(AA$3:AA$1002,0.95)+Z1041</f>
        <v>56153.5615805054</v>
      </c>
      <c r="AB1041" s="65" t="n">
        <f aca="false">PERCENTILE(AB$3:AB$1002,0.95)+AA1041</f>
        <v>56153.5615805054</v>
      </c>
      <c r="AC1041" s="65" t="n">
        <f aca="false">PERCENTILE(AC$3:AC$1002,0.95)+AB1041</f>
        <v>56153.5615805054</v>
      </c>
      <c r="AD1041" s="65" t="n">
        <f aca="false">PERCENTILE(AD$3:AD$1002,0.95)+AC1041</f>
        <v>56153.5615805054</v>
      </c>
      <c r="AE1041" s="65" t="n">
        <f aca="false">PERCENTILE(AE$3:AE$1002,0.95)+AD1041</f>
        <v>56153.5615805054</v>
      </c>
      <c r="AF1041" s="65" t="n">
        <f aca="false">PERCENTILE(AF$3:AF$1002,0.95)+AE1041</f>
        <v>56153.5615805054</v>
      </c>
      <c r="AG1041" s="65" t="n">
        <f aca="false">PERCENTILE(AG$3:AG$1002,0.95)+AF1041</f>
        <v>56153.5615805054</v>
      </c>
      <c r="AH1041" s="65" t="n">
        <f aca="false">PERCENTILE(AH$3:AH$1002,0.95)+AG1041</f>
        <v>56153.5615805054</v>
      </c>
      <c r="AI1041" s="65" t="n">
        <f aca="false">PERCENTILE(AI$3:AI$1002,0.95)+AH1041</f>
        <v>56153.5615805054</v>
      </c>
      <c r="AJ1041" s="65" t="n">
        <f aca="false">PERCENTILE(AJ$3:AJ$1002,0.95)+AI1041</f>
        <v>56153.5615805054</v>
      </c>
      <c r="AK1041" s="1"/>
      <c r="AL1041" s="1"/>
      <c r="AM1041" s="78" t="s">
        <v>43</v>
      </c>
      <c r="AN1041" s="21"/>
      <c r="AO1041" s="79" t="n">
        <f aca="false">PERCENTILE(AN3:AN1002,95%)</f>
        <v>0.0698271967468301</v>
      </c>
      <c r="AQ1041" s="82" t="s">
        <v>44</v>
      </c>
      <c r="AR1041" s="21"/>
      <c r="AS1041" s="83" t="n">
        <v>0.035</v>
      </c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20"/>
      <c r="CN1041" s="20"/>
      <c r="CO1041" s="20"/>
      <c r="CP1041" s="20"/>
    </row>
    <row r="1042" customFormat="false" ht="11.25" hidden="false" customHeight="false" outlineLevel="0" collapsed="false">
      <c r="A1042" s="0" t="s">
        <v>15</v>
      </c>
      <c r="B1042" s="65" t="n">
        <f aca="false">+Outflows!B1004</f>
        <v>-94315.5549250047</v>
      </c>
      <c r="C1042" s="65" t="n">
        <f aca="false">+Outflows!C1004</f>
        <v>-7516.06218458194</v>
      </c>
      <c r="D1042" s="65" t="n">
        <f aca="false">+Outflows!D1004</f>
        <v>-3422.60480161209</v>
      </c>
      <c r="E1042" s="65" t="n">
        <f aca="false">+Outflows!E1004</f>
        <v>-3078.18136634626</v>
      </c>
      <c r="F1042" s="65" t="n">
        <f aca="false">+Outflows!F1004</f>
        <v>-3339.22653235715</v>
      </c>
      <c r="G1042" s="65" t="n">
        <f aca="false">+Outflows!G1004</f>
        <v>-3634.27101878651</v>
      </c>
      <c r="H1042" s="65" t="n">
        <f aca="false">+Outflows!H1004</f>
        <v>-2325.13282221024</v>
      </c>
      <c r="I1042" s="65" t="n">
        <f aca="false">+Outflows!I1004</f>
        <v>-2446.72023229732</v>
      </c>
      <c r="J1042" s="65" t="n">
        <f aca="false">+Outflows!J1004</f>
        <v>-2459.15443483231</v>
      </c>
      <c r="K1042" s="65" t="n">
        <f aca="false">+Outflows!K1004</f>
        <v>-2468.29467466787</v>
      </c>
      <c r="L1042" s="65" t="n">
        <f aca="false">+Outflows!L1004</f>
        <v>-2496.64836971272</v>
      </c>
      <c r="M1042" s="65" t="n">
        <f aca="false">+Outflows!M1004</f>
        <v>-2495.07330897069</v>
      </c>
      <c r="N1042" s="65" t="n">
        <f aca="false">+Outflows!N1004</f>
        <v>-2512.73510224463</v>
      </c>
      <c r="O1042" s="65" t="n">
        <f aca="false">+Outflows!O1004</f>
        <v>-2322.87362610255</v>
      </c>
      <c r="P1042" s="65" t="n">
        <f aca="false">+Outflows!P1004</f>
        <v>-2284.54358777045</v>
      </c>
      <c r="Q1042" s="65" t="n">
        <f aca="false">+Outflows!Q1004</f>
        <v>-2285.40867093015</v>
      </c>
      <c r="R1042" s="65" t="n">
        <f aca="false">+Outflows!R1004</f>
        <v>1081.76168876783</v>
      </c>
      <c r="S1042" s="65" t="n">
        <f aca="false">+Outflows!S1004</f>
        <v>0</v>
      </c>
      <c r="T1042" s="65" t="n">
        <f aca="false">+Outflows!T1004</f>
        <v>0</v>
      </c>
      <c r="U1042" s="65" t="n">
        <f aca="false">+Outflows!U1004</f>
        <v>0</v>
      </c>
      <c r="V1042" s="65" t="n">
        <f aca="false">+Outflows!V1004</f>
        <v>0</v>
      </c>
      <c r="W1042" s="65" t="n">
        <f aca="false">+Outflows!W1004</f>
        <v>0</v>
      </c>
      <c r="X1042" s="65" t="n">
        <f aca="false">+Outflows!X1004</f>
        <v>0</v>
      </c>
      <c r="Y1042" s="65" t="n">
        <f aca="false">+Outflows!Y1004</f>
        <v>0</v>
      </c>
      <c r="Z1042" s="65" t="n">
        <f aca="false">+Outflows!Z1004</f>
        <v>0</v>
      </c>
      <c r="AA1042" s="65" t="n">
        <f aca="false">+Outflows!AA1004</f>
        <v>0</v>
      </c>
      <c r="AB1042" s="65" t="n">
        <f aca="false">+Outflows!AB1004</f>
        <v>0</v>
      </c>
      <c r="AC1042" s="65" t="n">
        <f aca="false">+Outflows!AC1004</f>
        <v>0</v>
      </c>
      <c r="AD1042" s="65" t="n">
        <f aca="false">+Outflows!AD1004</f>
        <v>0</v>
      </c>
      <c r="AE1042" s="65" t="n">
        <f aca="false">+Outflows!AE1004</f>
        <v>0</v>
      </c>
      <c r="AF1042" s="65" t="n">
        <f aca="false">+Outflows!AF1004</f>
        <v>0</v>
      </c>
      <c r="AG1042" s="65" t="n">
        <f aca="false">+Outflows!AG1004</f>
        <v>0</v>
      </c>
      <c r="AH1042" s="65" t="n">
        <f aca="false">+Outflows!AH1004</f>
        <v>0</v>
      </c>
      <c r="AI1042" s="65" t="n">
        <f aca="false">+Outflows!AI1004</f>
        <v>0</v>
      </c>
      <c r="AJ1042" s="65" t="n">
        <f aca="false">+Outflows!AJ1004</f>
        <v>0</v>
      </c>
      <c r="AK1042" s="84"/>
      <c r="AL1042" s="1"/>
      <c r="AM1042" s="85" t="s">
        <v>45</v>
      </c>
      <c r="AN1042" s="21"/>
      <c r="AO1042" s="79" t="n">
        <f aca="false">STDEV(AN3:AN1002)</f>
        <v>0.0071928199963435</v>
      </c>
      <c r="AQ1042" s="86" t="s">
        <v>46</v>
      </c>
      <c r="AR1042" s="21"/>
      <c r="AS1042" s="87" t="e">
        <f aca="false">+AS1043-SUM(AS1040:AS1041)</f>
        <v>#DIV/0!</v>
      </c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20"/>
      <c r="CN1042" s="20"/>
      <c r="CO1042" s="20"/>
      <c r="CP1042" s="20"/>
    </row>
    <row r="1043" customFormat="false" ht="11.25" hidden="false" customHeight="false" outlineLevel="0" collapsed="false">
      <c r="A1043" s="0" t="s">
        <v>47</v>
      </c>
      <c r="B1043" s="65" t="n">
        <f aca="false">+Fees!B1004</f>
        <v>0</v>
      </c>
      <c r="C1043" s="65" t="n">
        <f aca="false">+Fees!C1004</f>
        <v>21687.04</v>
      </c>
      <c r="D1043" s="65" t="n">
        <f aca="false">+Fees!D1004</f>
        <v>15575.226</v>
      </c>
      <c r="E1043" s="65" t="n">
        <f aca="false">+Fees!E1004</f>
        <v>13222.39</v>
      </c>
      <c r="F1043" s="65" t="n">
        <f aca="false">+Fees!F1004</f>
        <v>13061.89</v>
      </c>
      <c r="G1043" s="65" t="n">
        <f aca="false">+Fees!G1004</f>
        <v>13061.89</v>
      </c>
      <c r="H1043" s="65" t="n">
        <f aca="false">+Fees!H1004</f>
        <v>10821.156</v>
      </c>
      <c r="I1043" s="65" t="n">
        <f aca="false">+Fees!I1004</f>
        <v>10791.59</v>
      </c>
      <c r="J1043" s="65" t="n">
        <f aca="false">+Fees!J1004</f>
        <v>10791.59</v>
      </c>
      <c r="K1043" s="65" t="n">
        <f aca="false">+Fees!K1004</f>
        <v>10791.59</v>
      </c>
      <c r="L1043" s="65" t="n">
        <f aca="false">+Fees!L1004</f>
        <v>10821.156</v>
      </c>
      <c r="M1043" s="65" t="n">
        <f aca="false">+Fees!M1004</f>
        <v>10791.59</v>
      </c>
      <c r="N1043" s="65" t="n">
        <f aca="false">+Fees!N1004</f>
        <v>10791.59</v>
      </c>
      <c r="O1043" s="65" t="n">
        <f aca="false">+Fees!O1004</f>
        <v>10275.62</v>
      </c>
      <c r="P1043" s="65" t="n">
        <f aca="false">+Fees!P1004</f>
        <v>10129.416</v>
      </c>
      <c r="Q1043" s="65" t="n">
        <f aca="false">+Fees!Q1004</f>
        <v>10101.74</v>
      </c>
      <c r="R1043" s="65" t="n">
        <f aca="false">+Fees!R1004</f>
        <v>0</v>
      </c>
      <c r="S1043" s="65" t="n">
        <f aca="false">+Fees!S1004</f>
        <v>0</v>
      </c>
      <c r="T1043" s="65" t="n">
        <f aca="false">+Fees!T1004</f>
        <v>0</v>
      </c>
      <c r="U1043" s="65" t="n">
        <f aca="false">+Fees!U1004</f>
        <v>0</v>
      </c>
      <c r="V1043" s="65" t="n">
        <f aca="false">+Fees!V1004</f>
        <v>0</v>
      </c>
      <c r="W1043" s="65" t="n">
        <f aca="false">+Fees!W1004</f>
        <v>0</v>
      </c>
      <c r="X1043" s="65" t="n">
        <f aca="false">+Fees!X1004</f>
        <v>0</v>
      </c>
      <c r="Y1043" s="65" t="n">
        <f aca="false">+Fees!Y1004</f>
        <v>0</v>
      </c>
      <c r="Z1043" s="65" t="n">
        <f aca="false">+Fees!Z1004</f>
        <v>0</v>
      </c>
      <c r="AA1043" s="65" t="n">
        <f aca="false">+Fees!AA1004</f>
        <v>0</v>
      </c>
      <c r="AB1043" s="65" t="n">
        <f aca="false">+Fees!AB1004</f>
        <v>0</v>
      </c>
      <c r="AC1043" s="65" t="n">
        <f aca="false">+Fees!AC1004</f>
        <v>0</v>
      </c>
      <c r="AD1043" s="65" t="n">
        <f aca="false">+Fees!AD1004</f>
        <v>0</v>
      </c>
      <c r="AE1043" s="65" t="n">
        <f aca="false">+Fees!AE1004</f>
        <v>0</v>
      </c>
      <c r="AF1043" s="65" t="n">
        <f aca="false">+Fees!AF1004</f>
        <v>0</v>
      </c>
      <c r="AG1043" s="65" t="n">
        <f aca="false">+Fees!AG1004</f>
        <v>0</v>
      </c>
      <c r="AH1043" s="65" t="n">
        <f aca="false">+Fees!AH1004</f>
        <v>0</v>
      </c>
      <c r="AI1043" s="65" t="n">
        <f aca="false">+Fees!AI1004</f>
        <v>0</v>
      </c>
      <c r="AJ1043" s="65" t="n">
        <f aca="false">+Fees!AJ1004</f>
        <v>0</v>
      </c>
      <c r="AK1043" s="21"/>
      <c r="AL1043" s="1"/>
      <c r="AM1043" s="85" t="s">
        <v>48</v>
      </c>
      <c r="AN1043" s="21"/>
      <c r="AO1043" s="79" t="n">
        <f aca="false">IRRSTD/(N)^(1/2)</f>
        <v>0.000227456939880494</v>
      </c>
      <c r="AQ1043" s="88" t="s">
        <v>39</v>
      </c>
      <c r="AR1043" s="89"/>
      <c r="AS1043" s="90" t="n">
        <v>0.15</v>
      </c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20"/>
      <c r="CN1043" s="20"/>
      <c r="CO1043" s="20"/>
      <c r="CP1043" s="20"/>
    </row>
    <row r="1044" customFormat="false" ht="11.25" hidden="false" customHeight="false" outlineLevel="0" collapsed="false">
      <c r="A1044" s="0" t="s">
        <v>49</v>
      </c>
      <c r="B1044" s="65" t="n">
        <f aca="false">+'Ongoing Cash Flows'!B1004</f>
        <v>0</v>
      </c>
      <c r="C1044" s="65" t="n">
        <f aca="false">+'Ongoing Cash Flows'!C1004</f>
        <v>0</v>
      </c>
      <c r="D1044" s="65" t="n">
        <f aca="false">+'Ongoing Cash Flows'!D1004</f>
        <v>0</v>
      </c>
      <c r="E1044" s="65" t="n">
        <f aca="false">+'Ongoing Cash Flows'!E1004</f>
        <v>0</v>
      </c>
      <c r="F1044" s="65" t="n">
        <f aca="false">+'Ongoing Cash Flows'!F1004</f>
        <v>0</v>
      </c>
      <c r="G1044" s="65" t="n">
        <f aca="false">+'Ongoing Cash Flows'!G1004</f>
        <v>0</v>
      </c>
      <c r="H1044" s="65" t="n">
        <f aca="false">+'Ongoing Cash Flows'!H1004</f>
        <v>0</v>
      </c>
      <c r="I1044" s="65" t="n">
        <f aca="false">+'Ongoing Cash Flows'!I1004</f>
        <v>0</v>
      </c>
      <c r="J1044" s="65" t="n">
        <f aca="false">+'Ongoing Cash Flows'!J1004</f>
        <v>0</v>
      </c>
      <c r="K1044" s="65" t="n">
        <f aca="false">+'Ongoing Cash Flows'!K1004</f>
        <v>0</v>
      </c>
      <c r="L1044" s="65" t="n">
        <f aca="false">+'Ongoing Cash Flows'!L1004</f>
        <v>0</v>
      </c>
      <c r="M1044" s="65" t="n">
        <f aca="false">+'Ongoing Cash Flows'!M1004</f>
        <v>0</v>
      </c>
      <c r="N1044" s="65" t="n">
        <f aca="false">+'Ongoing Cash Flows'!N1004</f>
        <v>0</v>
      </c>
      <c r="O1044" s="65" t="n">
        <f aca="false">+'Ongoing Cash Flows'!O1004</f>
        <v>0</v>
      </c>
      <c r="P1044" s="65" t="n">
        <f aca="false">+'Ongoing Cash Flows'!P1004</f>
        <v>0</v>
      </c>
      <c r="Q1044" s="65" t="n">
        <f aca="false">+'Ongoing Cash Flows'!Q1004</f>
        <v>0</v>
      </c>
      <c r="R1044" s="65" t="n">
        <f aca="false">+'Ongoing Cash Flows'!R1004</f>
        <v>0</v>
      </c>
      <c r="S1044" s="65" t="n">
        <f aca="false">+'Ongoing Cash Flows'!S1004</f>
        <v>0</v>
      </c>
      <c r="T1044" s="65" t="n">
        <f aca="false">+'Ongoing Cash Flows'!T1004</f>
        <v>0</v>
      </c>
      <c r="U1044" s="65" t="n">
        <f aca="false">+'Ongoing Cash Flows'!U1004</f>
        <v>0</v>
      </c>
      <c r="V1044" s="65" t="n">
        <f aca="false">+'Ongoing Cash Flows'!V1004</f>
        <v>0</v>
      </c>
      <c r="W1044" s="65" t="n">
        <f aca="false">+'Ongoing Cash Flows'!W1004</f>
        <v>0</v>
      </c>
      <c r="X1044" s="65" t="n">
        <f aca="false">+'Ongoing Cash Flows'!X1004</f>
        <v>0</v>
      </c>
      <c r="Y1044" s="65" t="n">
        <f aca="false">+'Ongoing Cash Flows'!Y1004</f>
        <v>0</v>
      </c>
      <c r="Z1044" s="65" t="n">
        <f aca="false">+'Ongoing Cash Flows'!Z1004</f>
        <v>0</v>
      </c>
      <c r="AA1044" s="65" t="n">
        <f aca="false">+'Ongoing Cash Flows'!AA1004</f>
        <v>0</v>
      </c>
      <c r="AB1044" s="65" t="n">
        <f aca="false">+'Ongoing Cash Flows'!AB1004</f>
        <v>0</v>
      </c>
      <c r="AC1044" s="65" t="n">
        <f aca="false">+'Ongoing Cash Flows'!AC1004</f>
        <v>0</v>
      </c>
      <c r="AD1044" s="65" t="n">
        <f aca="false">+'Ongoing Cash Flows'!AD1004</f>
        <v>0</v>
      </c>
      <c r="AE1044" s="65" t="n">
        <f aca="false">+'Ongoing Cash Flows'!AE1004</f>
        <v>0</v>
      </c>
      <c r="AF1044" s="65" t="n">
        <f aca="false">+'Ongoing Cash Flows'!AF1004</f>
        <v>0</v>
      </c>
      <c r="AG1044" s="65" t="n">
        <f aca="false">+'Ongoing Cash Flows'!AG1004</f>
        <v>0</v>
      </c>
      <c r="AH1044" s="65" t="n">
        <f aca="false">+'Ongoing Cash Flows'!AH1004</f>
        <v>0</v>
      </c>
      <c r="AI1044" s="65" t="n">
        <f aca="false">+'Ongoing Cash Flows'!AI1004</f>
        <v>0</v>
      </c>
      <c r="AJ1044" s="65" t="n">
        <f aca="false">+'Ongoing Cash Flows'!AJ1004</f>
        <v>0</v>
      </c>
      <c r="AK1044" s="63"/>
      <c r="AL1044" s="1"/>
      <c r="AM1044" s="85" t="s">
        <v>50</v>
      </c>
      <c r="AN1044" s="21"/>
      <c r="AO1044" s="79" t="n">
        <f aca="false">AO1043/+AO1040</f>
        <v>0.00390514601459331</v>
      </c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</row>
    <row r="1045" customFormat="false" ht="11.25" hidden="false" customHeight="false" outlineLevel="0" collapsed="false">
      <c r="A1045" s="11" t="s">
        <v>51</v>
      </c>
      <c r="B1045" s="65" t="n">
        <f aca="false">+'Terminal Value'!B1004</f>
        <v>0</v>
      </c>
      <c r="C1045" s="65" t="n">
        <f aca="false">+'Terminal Value'!C1004</f>
        <v>0</v>
      </c>
      <c r="D1045" s="65" t="n">
        <f aca="false">+'Terminal Value'!D1004</f>
        <v>0</v>
      </c>
      <c r="E1045" s="65" t="n">
        <f aca="false">+'Terminal Value'!E1004</f>
        <v>0</v>
      </c>
      <c r="F1045" s="65" t="n">
        <f aca="false">+'Terminal Value'!F1004</f>
        <v>0</v>
      </c>
      <c r="G1045" s="65" t="n">
        <f aca="false">+'Terminal Value'!G1004</f>
        <v>0</v>
      </c>
      <c r="H1045" s="65" t="n">
        <f aca="false">+'Terminal Value'!H1004</f>
        <v>0</v>
      </c>
      <c r="I1045" s="65" t="n">
        <f aca="false">+'Terminal Value'!I1004</f>
        <v>0</v>
      </c>
      <c r="J1045" s="65" t="n">
        <f aca="false">+'Terminal Value'!J1004</f>
        <v>0</v>
      </c>
      <c r="K1045" s="65" t="n">
        <f aca="false">+'Terminal Value'!K1004</f>
        <v>0</v>
      </c>
      <c r="L1045" s="65" t="n">
        <f aca="false">+'Terminal Value'!L1004</f>
        <v>0</v>
      </c>
      <c r="M1045" s="65" t="n">
        <f aca="false">+'Terminal Value'!M1004</f>
        <v>0</v>
      </c>
      <c r="N1045" s="65" t="n">
        <f aca="false">+'Terminal Value'!N1004</f>
        <v>0</v>
      </c>
      <c r="O1045" s="65" t="n">
        <f aca="false">+'Terminal Value'!O1004</f>
        <v>0</v>
      </c>
      <c r="P1045" s="65" t="n">
        <f aca="false">+'Terminal Value'!P1004</f>
        <v>0</v>
      </c>
      <c r="Q1045" s="65" t="n">
        <f aca="false">+'Terminal Value'!Q1004</f>
        <v>0</v>
      </c>
      <c r="R1045" s="65" t="n">
        <f aca="false">+'Terminal Value'!R1004</f>
        <v>0</v>
      </c>
      <c r="S1045" s="65" t="n">
        <f aca="false">+'Terminal Value'!S1004</f>
        <v>0</v>
      </c>
      <c r="T1045" s="65" t="n">
        <f aca="false">+'Terminal Value'!T1004</f>
        <v>0</v>
      </c>
      <c r="U1045" s="65" t="n">
        <f aca="false">+'Terminal Value'!U1004</f>
        <v>0</v>
      </c>
      <c r="V1045" s="65" t="n">
        <f aca="false">+'Terminal Value'!V1004</f>
        <v>0</v>
      </c>
      <c r="W1045" s="65" t="n">
        <f aca="false">+'Terminal Value'!W1004</f>
        <v>0</v>
      </c>
      <c r="X1045" s="65" t="n">
        <f aca="false">+'Terminal Value'!X1004</f>
        <v>0</v>
      </c>
      <c r="Y1045" s="65" t="n">
        <f aca="false">+'Terminal Value'!Y1004</f>
        <v>0</v>
      </c>
      <c r="Z1045" s="65" t="n">
        <f aca="false">+'Terminal Value'!Z1004</f>
        <v>0</v>
      </c>
      <c r="AA1045" s="65" t="n">
        <f aca="false">+'Terminal Value'!AA1004</f>
        <v>0</v>
      </c>
      <c r="AB1045" s="65" t="n">
        <f aca="false">+'Terminal Value'!AB1004</f>
        <v>0</v>
      </c>
      <c r="AC1045" s="65" t="n">
        <f aca="false">+'Terminal Value'!AC1004</f>
        <v>0</v>
      </c>
      <c r="AD1045" s="65" t="n">
        <f aca="false">+'Terminal Value'!AD1004</f>
        <v>0</v>
      </c>
      <c r="AE1045" s="65" t="n">
        <f aca="false">+'Terminal Value'!AE1004</f>
        <v>0</v>
      </c>
      <c r="AF1045" s="65" t="n">
        <f aca="false">+'Terminal Value'!AF1004</f>
        <v>0</v>
      </c>
      <c r="AG1045" s="65" t="n">
        <f aca="false">+'Terminal Value'!AG1004</f>
        <v>0</v>
      </c>
      <c r="AH1045" s="65" t="n">
        <f aca="false">+'Terminal Value'!AH1004</f>
        <v>0</v>
      </c>
      <c r="AI1045" s="65" t="n">
        <f aca="false">+'Terminal Value'!AI1004</f>
        <v>0</v>
      </c>
      <c r="AJ1045" s="65" t="n">
        <f aca="false">+'Terminal Value'!AJ1004</f>
        <v>0</v>
      </c>
      <c r="AK1045" s="33"/>
      <c r="AL1045" s="1"/>
      <c r="AM1045" s="91" t="s">
        <v>52</v>
      </c>
      <c r="AN1045" s="21"/>
      <c r="AO1045" s="79" t="n">
        <f aca="false">SKEW(AN3:AN1002)</f>
        <v>0.0552152377637283</v>
      </c>
      <c r="AQ1045" s="92" t="s">
        <v>53</v>
      </c>
      <c r="AR1045" s="93"/>
      <c r="AS1045" s="94" t="n">
        <f aca="true">TODAY()</f>
        <v>45926</v>
      </c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</row>
    <row r="1046" customFormat="false" ht="11.25" hidden="false" customHeight="false" outlineLevel="0" collapsed="false">
      <c r="B1046" s="0"/>
      <c r="C1046" s="0"/>
      <c r="D1046" s="0"/>
      <c r="E1046" s="0"/>
      <c r="F1046" s="0"/>
      <c r="G1046" s="0"/>
      <c r="H1046" s="0"/>
      <c r="I1046" s="0"/>
      <c r="J1046" s="0"/>
      <c r="K1046" s="0"/>
      <c r="L1046" s="0"/>
      <c r="M1046" s="0"/>
      <c r="N1046" s="0"/>
      <c r="O1046" s="0"/>
      <c r="P1046" s="0"/>
      <c r="Q1046" s="0"/>
      <c r="R1046" s="0"/>
      <c r="S1046" s="0"/>
      <c r="T1046" s="0"/>
      <c r="AK1046" s="33"/>
      <c r="AL1046" s="1"/>
      <c r="AM1046" s="95" t="s">
        <v>54</v>
      </c>
      <c r="AN1046" s="96"/>
      <c r="AO1046" s="97" t="n">
        <f aca="false">COUNTIF(AN3:AN1002,-1)</f>
        <v>0</v>
      </c>
      <c r="AQ1046" s="70"/>
      <c r="AR1046" s="98" t="s">
        <v>55</v>
      </c>
      <c r="AS1046" s="99" t="s">
        <v>56</v>
      </c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</row>
    <row r="1047" customFormat="false" ht="11.25" hidden="false" customHeight="false" outlineLevel="0" collapsed="false">
      <c r="A1047" s="100" t="s">
        <v>57</v>
      </c>
      <c r="B1047" s="101" t="n">
        <f aca="false">Margin</f>
        <v>0</v>
      </c>
      <c r="C1047" s="101" t="n">
        <f aca="false">Margin</f>
        <v>0</v>
      </c>
      <c r="D1047" s="101" t="n">
        <f aca="false">Margin</f>
        <v>0</v>
      </c>
      <c r="E1047" s="101" t="n">
        <f aca="false">Margin</f>
        <v>0</v>
      </c>
      <c r="F1047" s="101" t="n">
        <f aca="false">Margin</f>
        <v>0</v>
      </c>
      <c r="G1047" s="101" t="n">
        <f aca="false">Margin</f>
        <v>0</v>
      </c>
      <c r="H1047" s="101" t="n">
        <f aca="false">Margin</f>
        <v>0</v>
      </c>
      <c r="I1047" s="101" t="n">
        <f aca="false">Margin</f>
        <v>0</v>
      </c>
      <c r="J1047" s="101" t="n">
        <f aca="false">Margin</f>
        <v>0</v>
      </c>
      <c r="K1047" s="101" t="n">
        <f aca="false">Margin</f>
        <v>0</v>
      </c>
      <c r="L1047" s="101" t="n">
        <f aca="false">Margin</f>
        <v>0</v>
      </c>
      <c r="M1047" s="101" t="n">
        <f aca="false">Margin</f>
        <v>0</v>
      </c>
      <c r="N1047" s="101" t="n">
        <f aca="false">Margin</f>
        <v>0</v>
      </c>
      <c r="O1047" s="101" t="n">
        <f aca="false">Margin</f>
        <v>0</v>
      </c>
      <c r="P1047" s="101" t="n">
        <f aca="false">Margin</f>
        <v>0</v>
      </c>
      <c r="Q1047" s="101" t="n">
        <f aca="false">Margin</f>
        <v>0</v>
      </c>
      <c r="R1047" s="101" t="n">
        <f aca="false">Margin</f>
        <v>0</v>
      </c>
      <c r="S1047" s="101" t="n">
        <f aca="false">Margin</f>
        <v>0</v>
      </c>
      <c r="T1047" s="101" t="n">
        <f aca="false">Margin</f>
        <v>0</v>
      </c>
      <c r="U1047" s="101" t="n">
        <f aca="false">Margin</f>
        <v>0</v>
      </c>
      <c r="V1047" s="101" t="n">
        <f aca="false">Margin</f>
        <v>0</v>
      </c>
      <c r="W1047" s="101" t="n">
        <f aca="false">Margin</f>
        <v>0</v>
      </c>
      <c r="X1047" s="101" t="n">
        <f aca="false">Margin</f>
        <v>0</v>
      </c>
      <c r="Y1047" s="101" t="n">
        <f aca="false">Margin</f>
        <v>0</v>
      </c>
      <c r="Z1047" s="101" t="n">
        <f aca="false">Margin</f>
        <v>0</v>
      </c>
      <c r="AA1047" s="101" t="n">
        <f aca="false">Margin</f>
        <v>0</v>
      </c>
      <c r="AB1047" s="101" t="n">
        <f aca="false">Margin</f>
        <v>0</v>
      </c>
      <c r="AC1047" s="101" t="n">
        <f aca="false">Margin</f>
        <v>0</v>
      </c>
      <c r="AD1047" s="101" t="n">
        <f aca="false">Margin</f>
        <v>0</v>
      </c>
      <c r="AE1047" s="101" t="n">
        <f aca="false">Margin</f>
        <v>0</v>
      </c>
      <c r="AF1047" s="101" t="n">
        <f aca="false">Margin</f>
        <v>0</v>
      </c>
      <c r="AG1047" s="101" t="n">
        <f aca="false">Margin</f>
        <v>0</v>
      </c>
      <c r="AH1047" s="101" t="n">
        <f aca="false">Margin</f>
        <v>0</v>
      </c>
      <c r="AI1047" s="101" t="n">
        <f aca="false">Margin</f>
        <v>0</v>
      </c>
      <c r="AJ1047" s="101" t="n">
        <f aca="false">Margin</f>
        <v>0</v>
      </c>
      <c r="AK1047" s="33"/>
      <c r="AL1047" s="1"/>
      <c r="AM1047" s="1"/>
      <c r="AN1047" s="1"/>
      <c r="AQ1047" s="102"/>
      <c r="AR1047" s="103" t="s">
        <v>8</v>
      </c>
      <c r="AS1047" s="104" t="n">
        <f aca="false">CapPrice</f>
        <v>0.15</v>
      </c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</row>
    <row r="1048" customFormat="false" ht="11.25" hidden="false" customHeight="false" outlineLevel="0" collapsed="false">
      <c r="A1048" s="100" t="s">
        <v>58</v>
      </c>
      <c r="B1048" s="105" t="n">
        <f aca="false">B1047+B1021</f>
        <v>0.0605239313147514</v>
      </c>
      <c r="C1048" s="105" t="n">
        <f aca="false">C1047+C1021</f>
        <v>0.0596022305150754</v>
      </c>
      <c r="D1048" s="105" t="n">
        <f aca="false">D1047+D1021</f>
        <v>0.059121507191251</v>
      </c>
      <c r="E1048" s="105" t="n">
        <f aca="false">E1047+E1021</f>
        <v>0.0588040387722333</v>
      </c>
      <c r="F1048" s="105" t="n">
        <f aca="false">F1047+F1021</f>
        <v>0.0592003732191913</v>
      </c>
      <c r="G1048" s="105" t="n">
        <f aca="false">G1047+G1021</f>
        <v>0.0595967087626157</v>
      </c>
      <c r="H1048" s="105" t="n">
        <f aca="false">H1047+H1021</f>
        <v>0.0593278021355803</v>
      </c>
      <c r="I1048" s="105" t="n">
        <f aca="false">I1047+I1021</f>
        <v>0.0588883664595676</v>
      </c>
      <c r="J1048" s="105" t="n">
        <f aca="false">J1047+J1021</f>
        <v>0.0584489321316659</v>
      </c>
      <c r="K1048" s="105" t="n">
        <f aca="false">K1047+K1021</f>
        <v>0.0587578025710829</v>
      </c>
      <c r="L1048" s="105" t="n">
        <f aca="false">L1047+L1021</f>
        <v>0.0592615779142403</v>
      </c>
      <c r="M1048" s="105" t="n">
        <f aca="false">M1047+M1021</f>
        <v>0.0597639785862465</v>
      </c>
      <c r="N1048" s="105" t="n">
        <f aca="false">N1047+N1021</f>
        <v>0.0602663810196353</v>
      </c>
      <c r="O1048" s="105" t="n">
        <f aca="false">O1047+O1021</f>
        <v>0.0607687852139884</v>
      </c>
      <c r="P1048" s="105" t="n">
        <f aca="false">P1047+P1021</f>
        <v>0.0612725676259789</v>
      </c>
      <c r="Q1048" s="105" t="n">
        <f aca="false">Q1047+Q1021</f>
        <v>0.0617749753458332</v>
      </c>
      <c r="R1048" s="105" t="n">
        <f aca="false">R1047+R1021</f>
        <v>0.0622773848254008</v>
      </c>
      <c r="S1048" s="105" t="n">
        <f aca="false">S1047+S1021</f>
        <v>0.0624931555839345</v>
      </c>
      <c r="T1048" s="105" t="n">
        <f aca="false">T1047+T1021</f>
        <v>0.0620072240751406</v>
      </c>
      <c r="U1048" s="105" t="n">
        <f aca="false">U1047+U1021</f>
        <v>0.0615226218873164</v>
      </c>
      <c r="V1048" s="105" t="n">
        <f aca="false">V1047+V1021</f>
        <v>0.0610380213368749</v>
      </c>
      <c r="W1048" s="105" t="n">
        <f aca="false">W1047+W1021</f>
        <v>0.0605534224241904</v>
      </c>
      <c r="X1048" s="105" t="n">
        <f aca="false">X1047+X1021</f>
        <v>0.0600674974881215</v>
      </c>
      <c r="Y1048" s="105" t="n">
        <f aca="false">Y1047+Y1021</f>
        <v>0.0595829018565626</v>
      </c>
      <c r="Z1048" s="105" t="n">
        <f aca="false">Z1047+Z1021</f>
        <v>0.0590983078638843</v>
      </c>
      <c r="AA1048" s="105" t="n">
        <f aca="false">AA1047+AA1021</f>
        <v>0.0586137155104614</v>
      </c>
      <c r="AB1048" s="105" t="n">
        <f aca="false">AB1047+AB1021</f>
        <v>0.0581277971531296</v>
      </c>
      <c r="AC1048" s="105" t="n">
        <f aca="false">AC1047+AC1021</f>
        <v>0.0576432080838352</v>
      </c>
      <c r="AD1048" s="105" t="n">
        <f aca="false">AD1047+AD1021</f>
        <v>0</v>
      </c>
      <c r="AE1048" s="105" t="n">
        <f aca="false">AE1047+AE1021</f>
        <v>0</v>
      </c>
      <c r="AF1048" s="105" t="n">
        <f aca="false">AF1047+AF1021</f>
        <v>0</v>
      </c>
      <c r="AG1048" s="105" t="n">
        <f aca="false">AG1047+AG1021</f>
        <v>0</v>
      </c>
      <c r="AH1048" s="105" t="n">
        <f aca="false">AH1047+AH1021</f>
        <v>0</v>
      </c>
      <c r="AI1048" s="105" t="n">
        <f aca="false">AI1047+AI1021</f>
        <v>0</v>
      </c>
      <c r="AJ1048" s="105" t="n">
        <f aca="false">AJ1047+AJ1021</f>
        <v>0</v>
      </c>
      <c r="AK1048" s="33"/>
      <c r="AL1048" s="1"/>
      <c r="AM1048" s="69" t="s">
        <v>59</v>
      </c>
      <c r="AN1048" s="69"/>
      <c r="AO1048" s="69"/>
      <c r="AQ1048" s="106" t="s">
        <v>60</v>
      </c>
      <c r="AR1048" s="107" t="s">
        <v>16</v>
      </c>
      <c r="AS1048" s="108" t="n">
        <f aca="false">+AL1008</f>
        <v>0</v>
      </c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</row>
    <row r="1049" customFormat="false" ht="11.25" hidden="false" customHeight="false" outlineLevel="0" collapsed="false">
      <c r="A1049" s="100" t="s">
        <v>61</v>
      </c>
      <c r="B1049" s="109" t="n">
        <f aca="false">MIN(1,1/(1+B1048)^B1014)</f>
        <v>1</v>
      </c>
      <c r="C1049" s="109" t="n">
        <f aca="false">MIN(1,1/(1+C1048)^C1014)</f>
        <v>1</v>
      </c>
      <c r="D1049" s="109" t="n">
        <f aca="false">MIN(1,1/(1+D1048)^D1014)</f>
        <v>1</v>
      </c>
      <c r="E1049" s="109" t="n">
        <f aca="false">MIN(1,1/(1+E1048)^E1014)</f>
        <v>1</v>
      </c>
      <c r="F1049" s="109" t="n">
        <f aca="false">MIN(1,1/(1+F1048)^F1014)</f>
        <v>1</v>
      </c>
      <c r="G1049" s="109" t="n">
        <f aca="false">MIN(1,1/(1+G1048)^G1014)</f>
        <v>1</v>
      </c>
      <c r="H1049" s="109" t="n">
        <f aca="false">MIN(1,1/(1+H1048)^H1014)</f>
        <v>1</v>
      </c>
      <c r="I1049" s="109" t="n">
        <f aca="false">MIN(1,1/(1+I1048)^I1014)</f>
        <v>1</v>
      </c>
      <c r="J1049" s="109" t="n">
        <f aca="false">MIN(1,1/(1+J1048)^J1014)</f>
        <v>1</v>
      </c>
      <c r="K1049" s="109" t="n">
        <f aca="false">MIN(1,1/(1+K1048)^K1014)</f>
        <v>1</v>
      </c>
      <c r="L1049" s="109" t="n">
        <f aca="false">MIN(1,1/(1+L1048)^L1014)</f>
        <v>1</v>
      </c>
      <c r="M1049" s="109" t="n">
        <f aca="false">MIN(1,1/(1+M1048)^M1014)</f>
        <v>1</v>
      </c>
      <c r="N1049" s="109" t="n">
        <f aca="false">MIN(1,1/(1+N1048)^N1014)</f>
        <v>1</v>
      </c>
      <c r="O1049" s="109" t="n">
        <f aca="false">MIN(1,1/(1+O1048)^O1014)</f>
        <v>1</v>
      </c>
      <c r="P1049" s="109" t="n">
        <f aca="false">MIN(1,1/(1+P1048)^P1014)</f>
        <v>1</v>
      </c>
      <c r="Q1049" s="109" t="n">
        <f aca="false">MIN(1,1/(1+Q1048)^Q1014)</f>
        <v>1</v>
      </c>
      <c r="R1049" s="109" t="n">
        <f aca="false">MIN(1,1/(1+R1048)^R1014)</f>
        <v>1</v>
      </c>
      <c r="S1049" s="109" t="n">
        <f aca="false">MIN(1,1/(1+S1048)^S1014)</f>
        <v>1</v>
      </c>
      <c r="T1049" s="109" t="n">
        <f aca="false">MIN(1,1/(1+T1048)^T1014)</f>
        <v>1</v>
      </c>
      <c r="U1049" s="109" t="n">
        <f aca="false">MIN(1,1/(1+U1048)^U1014)</f>
        <v>1</v>
      </c>
      <c r="V1049" s="109" t="n">
        <f aca="false">MIN(1,1/(1+V1048)^V1014)</f>
        <v>1</v>
      </c>
      <c r="W1049" s="109" t="n">
        <f aca="false">MIN(1,1/(1+W1048)^W1014)</f>
        <v>1</v>
      </c>
      <c r="X1049" s="109" t="n">
        <f aca="false">MIN(1,1/(1+X1048)^X1014)</f>
        <v>1</v>
      </c>
      <c r="Y1049" s="109" t="n">
        <f aca="false">MIN(1,1/(1+Y1048)^Y1014)</f>
        <v>1</v>
      </c>
      <c r="Z1049" s="109" t="n">
        <f aca="false">MIN(1,1/(1+Z1048)^Z1014)</f>
        <v>0.957361060408641</v>
      </c>
      <c r="AA1049" s="109" t="n">
        <f aca="false">MIN(1,1/(1+AA1048)^AA1014)</f>
        <v>0.904667691620699</v>
      </c>
      <c r="AB1049" s="109" t="n">
        <f aca="false">MIN(1,1/(1+AB1048)^AB1014)</f>
        <v>0.855528422810802</v>
      </c>
      <c r="AC1049" s="109" t="n">
        <f aca="false">MIN(1,1/(1+AC1048)^AC1014)</f>
        <v>0.809924721978101</v>
      </c>
      <c r="AD1049" s="109" t="n">
        <f aca="false">MIN(1,1/(1+AD1048)^AD1014)</f>
        <v>1</v>
      </c>
      <c r="AE1049" s="109" t="n">
        <f aca="false">MIN(1,1/(1+AE1048)^AE1014)</f>
        <v>1</v>
      </c>
      <c r="AF1049" s="109" t="n">
        <f aca="false">MIN(1,1/(1+AF1048)^AF1014)</f>
        <v>1</v>
      </c>
      <c r="AG1049" s="109" t="n">
        <f aca="false">MIN(1,1/(1+AG1048)^AG1014)</f>
        <v>1</v>
      </c>
      <c r="AH1049" s="109" t="n">
        <f aca="false">MIN(1,1/(1+AH1048)^AH1014)</f>
        <v>1</v>
      </c>
      <c r="AI1049" s="109" t="n">
        <f aca="false">MIN(1,1/(1+AI1048)^AI1014)</f>
        <v>1</v>
      </c>
      <c r="AJ1049" s="109" t="n">
        <f aca="false">MIN(1,1/(1+AJ1048)^AJ1014)</f>
        <v>1</v>
      </c>
      <c r="AK1049" s="33"/>
      <c r="AL1049" s="1"/>
      <c r="AM1049" s="72" t="s">
        <v>38</v>
      </c>
      <c r="AN1049" s="73"/>
      <c r="AO1049" s="110" t="n">
        <f aca="false">PERCENTILE($AO$3:$AO$1002,0.05)</f>
        <v>0</v>
      </c>
      <c r="AQ1049" s="82" t="s">
        <v>47</v>
      </c>
      <c r="AR1049" s="58" t="n">
        <f aca="false">+AK1009</f>
        <v>0.0578815836412279</v>
      </c>
      <c r="AS1049" s="111" t="n">
        <f aca="false">+AL1009</f>
        <v>0</v>
      </c>
      <c r="AW1049" s="112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</row>
    <row r="1050" customFormat="false" ht="12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33"/>
      <c r="AL1050" s="1"/>
      <c r="AM1050" s="78" t="s">
        <v>3</v>
      </c>
      <c r="AN1050" s="21"/>
      <c r="AO1050" s="110" t="n">
        <f aca="false">AVERAGE($AO$3:$AO$1002)</f>
        <v>0</v>
      </c>
      <c r="AQ1050" s="82" t="s">
        <v>62</v>
      </c>
      <c r="AR1050" s="58" t="n">
        <f aca="false">+AK1010</f>
        <v>0.0578815836412279</v>
      </c>
      <c r="AS1050" s="111" t="n">
        <f aca="false">+AL1010</f>
        <v>0</v>
      </c>
      <c r="AW1050" s="112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</row>
    <row r="1051" customFormat="false" ht="11.25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13" t="s">
        <v>63</v>
      </c>
      <c r="Y1051" s="113"/>
      <c r="Z1051" s="113"/>
      <c r="AA1051" s="113"/>
      <c r="AB1051" s="113"/>
      <c r="AC1051" s="113"/>
      <c r="AD1051" s="1"/>
      <c r="AE1051" s="113" t="s">
        <v>64</v>
      </c>
      <c r="AF1051" s="113"/>
      <c r="AG1051" s="113"/>
      <c r="AH1051" s="113"/>
      <c r="AI1051" s="113"/>
      <c r="AJ1051" s="113"/>
      <c r="AK1051" s="33"/>
      <c r="AL1051" s="1"/>
      <c r="AM1051" s="78" t="s">
        <v>43</v>
      </c>
      <c r="AN1051" s="21"/>
      <c r="AO1051" s="110" t="n">
        <f aca="false">PERCENTILE($AO$3:$AO$1002,0.95)</f>
        <v>0</v>
      </c>
      <c r="AQ1051" s="75" t="s">
        <v>51</v>
      </c>
      <c r="AR1051" s="114" t="n">
        <f aca="false">+AK1011</f>
        <v>0.0578815836412279</v>
      </c>
      <c r="AS1051" s="115" t="n">
        <f aca="false">+AL1011</f>
        <v>0</v>
      </c>
      <c r="AW1051" s="112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</row>
    <row r="1052" customFormat="false" ht="11.25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42"/>
      <c r="Y1052" s="21"/>
      <c r="Z1052" s="21"/>
      <c r="AA1052" s="21"/>
      <c r="AB1052" s="21"/>
      <c r="AC1052" s="50"/>
      <c r="AD1052" s="1"/>
      <c r="AE1052" s="42"/>
      <c r="AF1052" s="21"/>
      <c r="AG1052" s="21"/>
      <c r="AH1052" s="21"/>
      <c r="AI1052" s="21"/>
      <c r="AJ1052" s="50"/>
      <c r="AK1052" s="33"/>
      <c r="AL1052" s="1"/>
      <c r="AM1052" s="85" t="s">
        <v>65</v>
      </c>
      <c r="AN1052" s="21"/>
      <c r="AO1052" s="110" t="n">
        <f aca="false">STDEV(AO3:AO1002)</f>
        <v>0</v>
      </c>
      <c r="AQ1052" s="88" t="s">
        <v>66</v>
      </c>
      <c r="AR1052" s="116" t="n">
        <f aca="false">+AR1051</f>
        <v>0.0578815836412279</v>
      </c>
      <c r="AS1052" s="115" t="n">
        <f aca="false">SUM(AS1048:AS1051)</f>
        <v>0</v>
      </c>
      <c r="AW1052" s="112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</row>
    <row r="1053" customFormat="false" ht="11.25" hidden="false" customHeight="false" outlineLevel="0" collapsed="false">
      <c r="A1053" s="1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8"/>
      <c r="S1053" s="118"/>
      <c r="T1053" s="118"/>
      <c r="U1053" s="1"/>
      <c r="V1053" s="1"/>
      <c r="W1053" s="1"/>
      <c r="X1053" s="42"/>
      <c r="Y1053" s="21"/>
      <c r="Z1053" s="63" t="s">
        <v>67</v>
      </c>
      <c r="AA1053" s="63" t="s">
        <v>68</v>
      </c>
      <c r="AB1053" s="63" t="s">
        <v>69</v>
      </c>
      <c r="AC1053" s="119" t="s">
        <v>70</v>
      </c>
      <c r="AD1053" s="1"/>
      <c r="AE1053" s="42"/>
      <c r="AF1053" s="21"/>
      <c r="AG1053" s="63" t="s">
        <v>67</v>
      </c>
      <c r="AH1053" s="63" t="s">
        <v>68</v>
      </c>
      <c r="AI1053" s="63" t="s">
        <v>69</v>
      </c>
      <c r="AJ1053" s="119" t="s">
        <v>70</v>
      </c>
      <c r="AK1053" s="33"/>
      <c r="AL1053" s="1"/>
      <c r="AM1053" s="85" t="s">
        <v>71</v>
      </c>
      <c r="AN1053" s="21"/>
      <c r="AO1053" s="110" t="e">
        <f aca="false">(AF1060-PLO)/AO1052</f>
        <v>#DIV/0!</v>
      </c>
      <c r="AU1053" s="112"/>
      <c r="AV1053" s="112"/>
      <c r="AW1053" s="112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</row>
    <row r="1054" customFormat="false" ht="11.25" hidden="false" customHeight="false" outlineLevel="0" collapsed="false">
      <c r="A1054" s="1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8"/>
      <c r="S1054" s="118"/>
      <c r="T1054" s="118"/>
      <c r="U1054" s="1"/>
      <c r="V1054" s="1"/>
      <c r="W1054" s="1"/>
      <c r="X1054" s="42" t="s">
        <v>72</v>
      </c>
      <c r="Y1054" s="33" t="n">
        <f aca="false">MIN(IRRs)</f>
        <v>0.0460346102690568</v>
      </c>
      <c r="Z1054" s="21" t="n">
        <f aca="false">(AA1054-PIEXP)/STDEV(IRRs)</f>
        <v>-1.69764121549184</v>
      </c>
      <c r="AA1054" s="33" t="n">
        <f aca="false">+Y1054</f>
        <v>0.0460346102690568</v>
      </c>
      <c r="AB1054" s="33" t="n">
        <f aca="false" t="array" ref="AB1054:AB1085">FREQUENCY(IRRs,AA1054:AA1085)/COUNTA(IRRs)</f>
        <v>0.001</v>
      </c>
      <c r="AC1054" s="120" t="n">
        <f aca="false">IF(IF(ABS(AA1054-PILO)&lt;ABS(AA1055-PILO),ABS(AA1054-PILO),IF(ABS(1025-PIEXP)&lt;ABS(AA1055-PIEXP),ABS(W2035-PIEXP),IF(ABS(AA1054-PIHI)&lt;ABS(AA1055-PIHI),ABS(AA1054-PIHI),0)))&gt;0,+AB1054,0)</f>
        <v>0</v>
      </c>
      <c r="AD1054" s="1"/>
      <c r="AE1054" s="42" t="s">
        <v>72</v>
      </c>
      <c r="AF1054" s="21" t="n">
        <f aca="false">MIN($AO$3:$AO$1002)</f>
        <v>0</v>
      </c>
      <c r="AG1054" s="21" t="e">
        <f aca="false">(AH1054-$AF$1060)/STDEV(AO3:AO1002)</f>
        <v>#DIV/0!</v>
      </c>
      <c r="AH1054" s="21" t="n">
        <f aca="false">+AF1054</f>
        <v>0</v>
      </c>
      <c r="AI1054" s="33" t="n">
        <f aca="false" t="array" ref="AI1054:AI1085">FREQUENCY($AO$3:$AO$1002,AH1054:AH1085)/COUNT($AO$3:$AO$1002)</f>
        <v>0</v>
      </c>
      <c r="AJ1054" s="120" t="n">
        <f aca="false">IF(IF(ABS(AH1054-$AF$1059)&lt;ABS(AH1055-$AF$1059),ABS(AH1054-$AF$1059),IF(ABS(1025-$AF$1060)&lt;ABS(AH1055-$AF$1060),ABS(AG2035-$AF$1060),IF(ABS(AH1054-$AF$1061)&lt;ABS(AH1055-$AF$1061),ABS(AH1054-$AF$1061),0)))&gt;0,+AI1054,0)</f>
        <v>0</v>
      </c>
      <c r="AL1054" s="1"/>
      <c r="AM1054" s="85" t="s">
        <v>73</v>
      </c>
      <c r="AN1054" s="21"/>
      <c r="AO1054" s="110" t="n">
        <f aca="false">IF(AO1052=0,0,(+PHI-AF1060)/AO1052)</f>
        <v>0</v>
      </c>
      <c r="AW1054" s="112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</row>
    <row r="1055" customFormat="false" ht="11.25" hidden="false" customHeight="false" outlineLevel="0" collapsed="false">
      <c r="A1055" s="1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8"/>
      <c r="S1055" s="118"/>
      <c r="T1055" s="118"/>
      <c r="U1055" s="1"/>
      <c r="V1055" s="1"/>
      <c r="W1055" s="1"/>
      <c r="X1055" s="42" t="s">
        <v>74</v>
      </c>
      <c r="Y1055" s="33" t="n">
        <f aca="false">MAX(IRRs)</f>
        <v>0.0713007965756162</v>
      </c>
      <c r="Z1055" s="21" t="n">
        <f aca="false">(AA1055-PIEXP)/STDEV(IRRs)</f>
        <v>-1.58055136607996</v>
      </c>
      <c r="AA1055" s="33" t="n">
        <f aca="false">+AA1054+IRRbin</f>
        <v>0.0468768164792755</v>
      </c>
      <c r="AB1055" s="33" t="n">
        <v>0.022</v>
      </c>
      <c r="AC1055" s="120" t="n">
        <f aca="false">IF(IF(AND(ABS(AA1055-PILO)&lt;ABS(AA1054-PILO),ABS(AA1055-PILO)&lt;ABS(AA1056-PILO)),ABS(AA1055-PILO),IF(AND(ABS(AA1055-PIEXP)&lt;ABS(AA1054-PIEXP),ABS(AA1055-PIEXP)&lt;ABS(AA1056-PIEXP)),ABS(AA1055-PIEXP),IF(AND(ABS(AA1055-PIHI)&lt;ABS(AA1054-PIHI),ABS(AA1055-PIHI)&lt;ABS(AA1056-PIHI)),ABS(AA1055-PIHI),0)))&gt;0,+AB1055,0)</f>
        <v>0</v>
      </c>
      <c r="AD1055" s="1"/>
      <c r="AE1055" s="42" t="s">
        <v>74</v>
      </c>
      <c r="AF1055" s="21" t="n">
        <f aca="false">MAX($AO$3:$AO$1002)</f>
        <v>0</v>
      </c>
      <c r="AG1055" s="21" t="e">
        <f aca="false">(AH1055-$AF$1060)/STDEV(AO4:AO1003)</f>
        <v>#DIV/0!</v>
      </c>
      <c r="AH1055" s="21" t="n">
        <f aca="false">+AH1054+bin</f>
        <v>0</v>
      </c>
      <c r="AI1055" s="33" t="n">
        <v>0</v>
      </c>
      <c r="AJ1055" s="120" t="n">
        <f aca="false">IF(IF(AND(ABS(AH1055-$AF$1059)&lt;ABS(AH1054-$AF$1059),ABS(AH1055-$AF$1059)&lt;ABS(AH1056-$AF$1059)),ABS(AH1055-$AF$1059),IF(AND(ABS(AH1055-$AF$1060)&lt;ABS(AH1054-$AF$1060),ABS(AH1055-$AF$1060)&lt;ABS(AH1056-$AF$1060)),ABS(AH1055-$AF$1060),IF(AND(ABS(AH1055-$AF$1061)&lt;ABS(AH1054-$AF$1061),ABS(AH1055-$AF$1061)&lt;ABS(AH1056-$AF$1061)),ABS(AH1055-$AF$1061),0)))&gt;0,+AI1055,0)</f>
        <v>0</v>
      </c>
      <c r="AK1055" s="33"/>
      <c r="AL1055" s="1"/>
      <c r="AM1055" s="91" t="s">
        <v>75</v>
      </c>
      <c r="AN1055" s="21"/>
      <c r="AO1055" s="110" t="e">
        <f aca="false">AO1052/AO1050</f>
        <v>#DIV/0!</v>
      </c>
      <c r="AQ1055" s="121" t="s">
        <v>76</v>
      </c>
      <c r="AR1055" s="112"/>
      <c r="AS1055" s="122" t="s">
        <v>77</v>
      </c>
      <c r="AW1055" s="112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</row>
    <row r="1056" customFormat="false" ht="11.25" hidden="false" customHeight="false" outlineLevel="0" collapsed="false">
      <c r="A1056" s="1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8"/>
      <c r="S1056" s="118"/>
      <c r="T1056" s="118"/>
      <c r="U1056" s="1"/>
      <c r="V1056" s="1"/>
      <c r="W1056" s="1"/>
      <c r="X1056" s="48" t="s">
        <v>78</v>
      </c>
      <c r="Y1056" s="46" t="n">
        <v>30</v>
      </c>
      <c r="Z1056" s="21" t="n">
        <f aca="false">(AA1056-PIEXP)/STDEV(IRRs)</f>
        <v>-1.46346151666807</v>
      </c>
      <c r="AA1056" s="33" t="n">
        <f aca="false">+AA1055+IRRbin</f>
        <v>0.0477190226894941</v>
      </c>
      <c r="AB1056" s="33" t="n">
        <v>0.039</v>
      </c>
      <c r="AC1056" s="120" t="n">
        <f aca="false">IF(IF(AND(ABS(AA1056-PILO)&lt;ABS(AA1055-PILO),ABS(AA1056-PILO)&lt;ABS(AA1057-PILO)),ABS(AA1056-PILO),IF(AND(ABS(AA1056-PIEXP)&lt;ABS(AA1055-PIEXP),ABS(AA1056-PIEXP)&lt;ABS(AA1057-PIEXP)),ABS(AA1056-PIEXP),IF(AND(ABS(AA1056-PIHI)&lt;ABS(AA1055-PIHI),ABS(AA1056-PIHI)&lt;ABS(AA1057-PIHI)),ABS(AA1056-PIHI),0)))&gt;0,+AB1056,0)</f>
        <v>0.039</v>
      </c>
      <c r="AD1056" s="1"/>
      <c r="AE1056" s="48" t="s">
        <v>78</v>
      </c>
      <c r="AF1056" s="46" t="n">
        <v>30</v>
      </c>
      <c r="AG1056" s="21" t="e">
        <f aca="false">(AH1056-$AF$1060)/STDEV(AO5:AO1004)</f>
        <v>#DIV/0!</v>
      </c>
      <c r="AH1056" s="21" t="n">
        <f aca="false">+AH1055+bin</f>
        <v>0</v>
      </c>
      <c r="AI1056" s="33" t="n">
        <v>0</v>
      </c>
      <c r="AJ1056" s="120" t="n">
        <f aca="false">IF(IF(AND(ABS(AH1056-$AF$1059)&lt;ABS(AH1055-$AF$1059),ABS(AH1056-$AF$1059)&lt;ABS(AH1057-$AF$1059)),ABS(AH1056-$AF$1059),IF(AND(ABS(AH1056-$AF$1060)&lt;ABS(AH1055-$AF$1060),ABS(AH1056-$AF$1060)&lt;ABS(AH1057-$AF$1060)),ABS(AH1056-$AF$1060),IF(AND(ABS(AH1056-$AF$1061)&lt;ABS(AH1055-$AF$1061),ABS(AH1056-$AF$1061)&lt;ABS(AH1057-$AF$1061)),ABS(AH1056-$AF$1061),0)))&gt;0,+AI1056,0)</f>
        <v>0</v>
      </c>
      <c r="AK1056" s="33"/>
      <c r="AL1056" s="1"/>
      <c r="AM1056" s="85" t="s">
        <v>48</v>
      </c>
      <c r="AN1056" s="21"/>
      <c r="AO1056" s="110" t="n">
        <f aca="false">NPVRFSTD/(N)^(1/2)</f>
        <v>0</v>
      </c>
      <c r="AQ1056" s="123" t="s">
        <v>79</v>
      </c>
      <c r="AR1056" s="124" t="e">
        <f aca="false">+AQ1004/AP1004</f>
        <v>#DIV/0!</v>
      </c>
      <c r="AS1056" s="125" t="s">
        <v>80</v>
      </c>
      <c r="AW1056" s="112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</row>
    <row r="1057" customFormat="false" ht="11.25" hidden="false" customHeight="false" outlineLevel="0" collapsed="false">
      <c r="A1057" s="1"/>
      <c r="B1057" s="126"/>
      <c r="C1057" s="126"/>
      <c r="D1057" s="126"/>
      <c r="E1057" s="126"/>
      <c r="F1057" s="126"/>
      <c r="G1057" s="126"/>
      <c r="H1057" s="126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7"/>
      <c r="S1057" s="127"/>
      <c r="T1057" s="127"/>
      <c r="U1057" s="1"/>
      <c r="V1057" s="1"/>
      <c r="W1057" s="1"/>
      <c r="X1057" s="42" t="s">
        <v>81</v>
      </c>
      <c r="Y1057" s="33" t="n">
        <f aca="false">(+Y1055-Y1054)/Y1056</f>
        <v>0.000842206210218646</v>
      </c>
      <c r="Z1057" s="21" t="n">
        <f aca="false">(AA1057-PIEXP)/STDEV(IRRs)</f>
        <v>-1.34637166725619</v>
      </c>
      <c r="AA1057" s="33" t="n">
        <f aca="false">+AA1056+IRRbin</f>
        <v>0.0485612288997128</v>
      </c>
      <c r="AB1057" s="33" t="n">
        <v>0.048</v>
      </c>
      <c r="AC1057" s="120" t="n">
        <f aca="false">IF(IF(AND(ABS(AA1057-PILO)&lt;ABS(AA1056-PILO),ABS(AA1057-PILO)&lt;ABS(AA1058-PILO)),ABS(AA1057-PILO),IF(AND(ABS(AA1057-PIEXP)&lt;ABS(AA1056-PIEXP),ABS(AA1057-PIEXP)&lt;ABS(AA1058-PIEXP)),ABS(AA1057-PIEXP),IF(AND(ABS(AA1057-PIHI)&lt;ABS(AA1056-PIHI),ABS(AA1057-PIHI)&lt;ABS(AA1058-PIHI)),ABS(AA1057-PIHI),0)))&gt;0,+AB1057,0)</f>
        <v>0</v>
      </c>
      <c r="AD1057" s="1"/>
      <c r="AE1057" s="42" t="s">
        <v>81</v>
      </c>
      <c r="AF1057" s="21" t="n">
        <f aca="false">(+AF1055-AF1054)/AF1056</f>
        <v>0</v>
      </c>
      <c r="AG1057" s="21" t="e">
        <f aca="false">(AH1057-$AF$1060)/STDEV(AO6:AO1005)</f>
        <v>#DIV/0!</v>
      </c>
      <c r="AH1057" s="21" t="n">
        <f aca="false">+AH1056+bin</f>
        <v>0</v>
      </c>
      <c r="AI1057" s="33" t="n">
        <v>0</v>
      </c>
      <c r="AJ1057" s="120" t="n">
        <f aca="false">IF(IF(AND(ABS(AH1057-$AF$1059)&lt;ABS(AH1056-$AF$1059),ABS(AH1057-$AF$1059)&lt;ABS(AH1058-$AF$1059)),ABS(AH1057-$AF$1059),IF(AND(ABS(AH1057-$AF$1060)&lt;ABS(AH1056-$AF$1060),ABS(AH1057-$AF$1060)&lt;ABS(AH1058-$AF$1060)),ABS(AH1057-$AF$1060),IF(AND(ABS(AH1057-$AF$1061)&lt;ABS(AH1056-$AF$1061),ABS(AH1057-$AF$1061)&lt;ABS(AH1058-$AF$1061)),ABS(AH1057-$AF$1061),0)))&gt;0,+AI1057,0)</f>
        <v>0</v>
      </c>
      <c r="AK1057" s="33"/>
      <c r="AL1057" s="1"/>
      <c r="AM1057" s="85" t="s">
        <v>50</v>
      </c>
      <c r="AN1057" s="21"/>
      <c r="AO1057" s="110" t="e">
        <f aca="false">AO1056/NPVRFEXP</f>
        <v>#DIV/0!</v>
      </c>
      <c r="AU1057" s="112"/>
      <c r="AW1057" s="112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</row>
    <row r="1058" customFormat="false" ht="11.25" hidden="false" customHeight="false" outlineLevel="0" collapsed="false">
      <c r="A1058" s="1"/>
      <c r="B1058" s="126"/>
      <c r="C1058" s="126"/>
      <c r="D1058" s="126"/>
      <c r="E1058" s="126"/>
      <c r="F1058" s="126"/>
      <c r="G1058" s="126"/>
      <c r="H1058" s="126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7"/>
      <c r="S1058" s="127"/>
      <c r="T1058" s="127"/>
      <c r="U1058" s="1"/>
      <c r="V1058" s="1"/>
      <c r="W1058" s="1"/>
      <c r="X1058" s="42"/>
      <c r="Y1058" s="21"/>
      <c r="Z1058" s="21" t="n">
        <f aca="false">(AA1058-PIEXP)/STDEV(IRRs)</f>
        <v>-1.2292818178443</v>
      </c>
      <c r="AA1058" s="33" t="n">
        <f aca="false">+AA1057+IRRbin</f>
        <v>0.0494034351099314</v>
      </c>
      <c r="AB1058" s="33" t="n">
        <v>0.03</v>
      </c>
      <c r="AC1058" s="120" t="n">
        <f aca="false">IF(IF(AND(ABS(AA1058-PILO)&lt;ABS(AA1057-PILO),ABS(AA1058-PILO)&lt;ABS(AA1059-PILO)),ABS(AA1058-PILO),IF(AND(ABS(AA1058-PIEXP)&lt;ABS(AA1057-PIEXP),ABS(AA1058-PIEXP)&lt;ABS(AA1059-PIEXP)),ABS(AA1058-PIEXP),IF(AND(ABS(AA1058-PIHI)&lt;ABS(AA1057-PIHI),ABS(AA1058-PIHI)&lt;ABS(AA1059-PIHI)),ABS(AA1058-PIHI),0)))&gt;0,+AB1058,0)</f>
        <v>0</v>
      </c>
      <c r="AD1058" s="1"/>
      <c r="AE1058" s="42"/>
      <c r="AF1058" s="21"/>
      <c r="AG1058" s="21" t="e">
        <f aca="false">(AH1058-$AF$1060)/STDEV(AO7:AO1006)</f>
        <v>#DIV/0!</v>
      </c>
      <c r="AH1058" s="21" t="n">
        <f aca="false">+AH1057+bin</f>
        <v>0</v>
      </c>
      <c r="AI1058" s="33" t="n">
        <v>0</v>
      </c>
      <c r="AJ1058" s="120" t="n">
        <f aca="false">IF(IF(AND(ABS(AH1058-$AF$1059)&lt;ABS(AH1057-$AF$1059),ABS(AH1058-$AF$1059)&lt;ABS(AH1059-$AF$1059)),ABS(AH1058-$AF$1059),IF(AND(ABS(AH1058-$AF$1060)&lt;ABS(AH1057-$AF$1060),ABS(AH1058-$AF$1060)&lt;ABS(AH1059-$AF$1060)),ABS(AH1058-$AF$1060),IF(AND(ABS(AH1058-$AF$1061)&lt;ABS(AH1057-$AF$1061),ABS(AH1058-$AF$1061)&lt;ABS(AH1059-$AF$1061)),ABS(AH1058-$AF$1061),0)))&gt;0,+AI1058,0)</f>
        <v>0</v>
      </c>
      <c r="AK1058" s="33"/>
      <c r="AL1058" s="1"/>
      <c r="AM1058" s="91" t="s">
        <v>82</v>
      </c>
      <c r="AN1058" s="21"/>
      <c r="AO1058" s="110" t="e">
        <f aca="false">SKEW($AO$3:$AO$1002)</f>
        <v>#VALUE!</v>
      </c>
      <c r="AT1058" s="112"/>
      <c r="AU1058" s="112"/>
      <c r="AW1058" s="112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</row>
    <row r="1059" customFormat="false" ht="11.25" hidden="false" customHeight="false" outlineLevel="0" collapsed="false">
      <c r="A1059" s="1"/>
      <c r="B1059" s="126"/>
      <c r="C1059" s="126"/>
      <c r="D1059" s="126"/>
      <c r="E1059" s="126"/>
      <c r="F1059" s="126"/>
      <c r="G1059" s="126"/>
      <c r="H1059" s="126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7"/>
      <c r="S1059" s="127"/>
      <c r="T1059" s="127"/>
      <c r="U1059" s="1"/>
      <c r="V1059" s="1"/>
      <c r="W1059" s="1"/>
      <c r="X1059" s="128" t="s">
        <v>38</v>
      </c>
      <c r="Y1059" s="33" t="n">
        <f aca="false">PERCENTILE(IRRs,5%)</f>
        <v>0.0474505110980369</v>
      </c>
      <c r="Z1059" s="21" t="n">
        <f aca="false">(AA1059-PIEXP)/STDEV(IRRs)</f>
        <v>-1.11219196843242</v>
      </c>
      <c r="AA1059" s="33" t="n">
        <f aca="false">+AA1058+IRRbin</f>
        <v>0.0502456413201501</v>
      </c>
      <c r="AB1059" s="33" t="n">
        <v>0.037</v>
      </c>
      <c r="AC1059" s="120" t="n">
        <f aca="false">IF(IF(AND(ABS(AA1059-PILO)&lt;ABS(AA1058-PILO),ABS(AA1059-PILO)&lt;ABS(AA1060-PILO)),ABS(AA1059-PILO),IF(AND(ABS(AA1059-PIEXP)&lt;ABS(AA1058-PIEXP),ABS(AA1059-PIEXP)&lt;ABS(AA1060-PIEXP)),ABS(AA1059-PIEXP),IF(AND(ABS(AA1059-PIHI)&lt;ABS(AA1058-PIHI),ABS(AA1059-PIHI)&lt;ABS(AA1060-PIHI)),ABS(AA1059-PIHI),0)))&gt;0,+AB1059,0)</f>
        <v>0</v>
      </c>
      <c r="AD1059" s="1"/>
      <c r="AE1059" s="128" t="s">
        <v>38</v>
      </c>
      <c r="AF1059" s="129" t="n">
        <f aca="false">PERCENTILE($AO$3:$AO$1002,5%)</f>
        <v>0</v>
      </c>
      <c r="AG1059" s="21" t="e">
        <f aca="false">(AH1059-$AF$1060)/STDEV(AO8:AO1007)</f>
        <v>#DIV/0!</v>
      </c>
      <c r="AH1059" s="21" t="n">
        <f aca="false">+AH1058+bin</f>
        <v>0</v>
      </c>
      <c r="AI1059" s="33" t="n">
        <v>0</v>
      </c>
      <c r="AJ1059" s="120" t="n">
        <f aca="false">IF(IF(AND(ABS(AH1059-$AF$1059)&lt;ABS(AH1058-$AF$1059),ABS(AH1059-$AF$1059)&lt;ABS(AH1060-$AF$1059)),ABS(AH1059-$AF$1059),IF(AND(ABS(AH1059-$AF$1060)&lt;ABS(AH1058-$AF$1060),ABS(AH1059-$AF$1060)&lt;ABS(AH1060-$AF$1060)),ABS(AH1059-$AF$1060),IF(AND(ABS(AH1059-$AF$1061)&lt;ABS(AH1058-$AF$1061),ABS(AH1059-$AF$1061)&lt;ABS(AH1060-$AF$1061)),ABS(AH1059-$AF$1061),0)))&gt;0,+AI1059,0)</f>
        <v>0</v>
      </c>
      <c r="AK1059" s="33"/>
      <c r="AL1059" s="1"/>
      <c r="AM1059" s="130" t="s">
        <v>83</v>
      </c>
      <c r="AN1059" s="96"/>
      <c r="AO1059" s="131" t="e">
        <f aca="false">KURT($AO$3:$AO$1002)</f>
        <v>#DIV/0!</v>
      </c>
      <c r="AT1059" s="112"/>
      <c r="AU1059" s="112"/>
      <c r="AW1059" s="112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</row>
    <row r="1060" customFormat="false" ht="11.25" hidden="false" customHeight="false" outlineLevel="0" collapsed="false">
      <c r="A1060" s="1"/>
      <c r="B1060" s="126"/>
      <c r="C1060" s="126"/>
      <c r="D1060" s="126"/>
      <c r="E1060" s="126"/>
      <c r="F1060" s="126"/>
      <c r="G1060" s="126"/>
      <c r="H1060" s="126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7"/>
      <c r="S1060" s="127"/>
      <c r="T1060" s="127"/>
      <c r="U1060" s="1"/>
      <c r="V1060" s="1"/>
      <c r="W1060" s="1"/>
      <c r="X1060" s="128" t="s">
        <v>3</v>
      </c>
      <c r="Y1060" s="33" t="n">
        <f aca="false">AVERAGE(IRRs)</f>
        <v>0.0582454379504634</v>
      </c>
      <c r="Z1060" s="21" t="n">
        <f aca="false">(AA1060-PIEXP)/STDEV(IRRs)</f>
        <v>-0.995102119020537</v>
      </c>
      <c r="AA1060" s="33" t="n">
        <f aca="false">+AA1059+IRRbin</f>
        <v>0.0510878475303687</v>
      </c>
      <c r="AB1060" s="33" t="n">
        <v>0.052</v>
      </c>
      <c r="AC1060" s="120" t="n">
        <f aca="false">IF(IF(AND(ABS(AA1060-PILO)&lt;ABS(AA1059-PILO),ABS(AA1060-PILO)&lt;ABS(AA1061-PILO)),ABS(AA1060-PILO),IF(AND(ABS(AA1060-PIEXP)&lt;ABS(AA1059-PIEXP),ABS(AA1060-PIEXP)&lt;ABS(AA1061-PIEXP)),ABS(AA1060-PIEXP),IF(AND(ABS(AA1060-PIHI)&lt;ABS(AA1059-PIHI),ABS(AA1060-PIHI)&lt;ABS(AA1061-PIHI)),ABS(AA1060-PIHI),0)))&gt;0,+AB1060,0)</f>
        <v>0</v>
      </c>
      <c r="AD1060" s="1"/>
      <c r="AE1060" s="128" t="s">
        <v>3</v>
      </c>
      <c r="AF1060" s="63" t="n">
        <f aca="false">AVERAGE($AO$3:$AO$1002,5%)</f>
        <v>4.995004995005E-005</v>
      </c>
      <c r="AG1060" s="21" t="e">
        <f aca="false">(AH1060-$AF$1060)/STDEV(AO9:AO1008)</f>
        <v>#DIV/0!</v>
      </c>
      <c r="AH1060" s="21" t="n">
        <f aca="false">+AH1059+bin</f>
        <v>0</v>
      </c>
      <c r="AI1060" s="33" t="n">
        <v>0</v>
      </c>
      <c r="AJ1060" s="120" t="n">
        <f aca="false">IF(IF(AND(ABS(AH1060-$AF$1059)&lt;ABS(AH1059-$AF$1059),ABS(AH1060-$AF$1059)&lt;ABS(AH1061-$AF$1059)),ABS(AH1060-$AF$1059),IF(AND(ABS(AH1060-$AF$1060)&lt;ABS(AH1059-$AF$1060),ABS(AH1060-$AF$1060)&lt;ABS(AH1061-$AF$1060)),ABS(AH1060-$AF$1060),IF(AND(ABS(AH1060-$AF$1061)&lt;ABS(AH1059-$AF$1061),ABS(AH1060-$AF$1061)&lt;ABS(AH1061-$AF$1061)),ABS(AH1060-$AF$1061),0)))&gt;0,+AI1060,0)</f>
        <v>0</v>
      </c>
      <c r="AK1060" s="33"/>
      <c r="AL1060" s="1"/>
      <c r="AM1060" s="1"/>
      <c r="AN1060" s="1"/>
      <c r="AW1060" s="112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</row>
    <row r="1061" customFormat="false" ht="11.25" hidden="false" customHeight="false" outlineLevel="0" collapsed="false">
      <c r="A1061" s="1"/>
      <c r="B1061" s="126"/>
      <c r="C1061" s="126"/>
      <c r="D1061" s="126"/>
      <c r="E1061" s="126"/>
      <c r="F1061" s="126"/>
      <c r="G1061" s="126"/>
      <c r="H1061" s="126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7"/>
      <c r="S1061" s="127"/>
      <c r="T1061" s="127"/>
      <c r="U1061" s="1"/>
      <c r="V1061" s="1"/>
      <c r="W1061" s="1"/>
      <c r="X1061" s="128" t="s">
        <v>43</v>
      </c>
      <c r="Y1061" s="33" t="n">
        <f aca="false">PERCENTILE(IRRs,95%)</f>
        <v>0.0698271967468301</v>
      </c>
      <c r="Z1061" s="21" t="n">
        <f aca="false">(AA1061-PIEXP)/STDEV(IRRs)</f>
        <v>-0.878012269608653</v>
      </c>
      <c r="AA1061" s="33" t="n">
        <f aca="false">+AA1060+IRRbin</f>
        <v>0.0519300537405874</v>
      </c>
      <c r="AB1061" s="33" t="n">
        <v>0.03</v>
      </c>
      <c r="AC1061" s="120" t="n">
        <f aca="false">IF(IF(AND(ABS(AA1061-PILO)&lt;ABS(AA1060-PILO),ABS(AA1061-PILO)&lt;ABS(AA1062-PILO)),ABS(AA1061-PILO),IF(AND(ABS(AA1061-PIEXP)&lt;ABS(AA1060-PIEXP),ABS(AA1061-PIEXP)&lt;ABS(AA1062-PIEXP)),ABS(AA1061-PIEXP),IF(AND(ABS(AA1061-PIHI)&lt;ABS(AA1060-PIHI),ABS(AA1061-PIHI)&lt;ABS(AA1062-PIHI)),ABS(AA1061-PIHI),0)))&gt;0,+AB1061,0)</f>
        <v>0</v>
      </c>
      <c r="AD1061" s="1"/>
      <c r="AE1061" s="128" t="s">
        <v>43</v>
      </c>
      <c r="AF1061" s="63" t="n">
        <f aca="false">PERCENTILE($AO$3:$AO$1002,95%)</f>
        <v>0</v>
      </c>
      <c r="AG1061" s="21" t="e">
        <f aca="false">(AH1061-$AF$1060)/STDEV(AO10:AO1009)</f>
        <v>#DIV/0!</v>
      </c>
      <c r="AH1061" s="21" t="n">
        <f aca="false">+AH1060+bin</f>
        <v>0</v>
      </c>
      <c r="AI1061" s="33" t="n">
        <v>0</v>
      </c>
      <c r="AJ1061" s="120" t="n">
        <f aca="false">IF(IF(AND(ABS(AH1061-$AF$1059)&lt;ABS(AH1060-$AF$1059),ABS(AH1061-$AF$1059)&lt;ABS(AH1062-$AF$1059)),ABS(AH1061-$AF$1059),IF(AND(ABS(AH1061-$AF$1060)&lt;ABS(AH1060-$AF$1060),ABS(AH1061-$AF$1060)&lt;ABS(AH1062-$AF$1060)),ABS(AH1061-$AF$1060),IF(AND(ABS(AH1061-$AF$1061)&lt;ABS(AH1060-$AF$1061),ABS(AH1061-$AF$1061)&lt;ABS(AH1062-$AF$1061)),ABS(AH1061-$AF$1061),0)))&gt;0,+AI1061,0)</f>
        <v>0</v>
      </c>
      <c r="AK1061" s="33"/>
      <c r="AL1061" s="1"/>
      <c r="AM1061" s="1"/>
      <c r="AN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</row>
    <row r="1062" customFormat="false" ht="11.25" hidden="false" customHeight="false" outlineLevel="0" collapsed="false">
      <c r="A1062" s="1"/>
      <c r="B1062" s="126"/>
      <c r="C1062" s="126"/>
      <c r="D1062" s="126"/>
      <c r="E1062" s="126"/>
      <c r="F1062" s="126"/>
      <c r="G1062" s="126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7"/>
      <c r="S1062" s="127"/>
      <c r="T1062" s="127"/>
      <c r="U1062" s="1"/>
      <c r="V1062" s="1"/>
      <c r="W1062" s="1"/>
      <c r="X1062" s="42"/>
      <c r="Y1062" s="21"/>
      <c r="Z1062" s="21" t="n">
        <f aca="false">(AA1062-PIEXP)/STDEV(IRRs)</f>
        <v>-0.760922420196769</v>
      </c>
      <c r="AA1062" s="33" t="n">
        <f aca="false">+AA1061+IRRbin</f>
        <v>0.052772259950806</v>
      </c>
      <c r="AB1062" s="33" t="n">
        <v>0.027</v>
      </c>
      <c r="AC1062" s="120" t="n">
        <f aca="false">IF(IF(AND(ABS(AA1062-PILO)&lt;ABS(AA1061-PILO),ABS(AA1062-PILO)&lt;ABS(AA1063-PILO)),ABS(AA1062-PILO),IF(AND(ABS(AA1062-PIEXP)&lt;ABS(AA1061-PIEXP),ABS(AA1062-PIEXP)&lt;ABS(AA1063-PIEXP)),ABS(AA1062-PIEXP),IF(AND(ABS(AA1062-PIHI)&lt;ABS(AA1061-PIHI),ABS(AA1062-PIHI)&lt;ABS(AA1063-PIHI)),ABS(AA1062-PIHI),0)))&gt;0,+AB1062,0)</f>
        <v>0</v>
      </c>
      <c r="AD1062" s="1"/>
      <c r="AE1062" s="42"/>
      <c r="AF1062" s="21"/>
      <c r="AG1062" s="21" t="e">
        <f aca="false">(AH1062-$AF$1060)/STDEV(AO11:AO1010)</f>
        <v>#DIV/0!</v>
      </c>
      <c r="AH1062" s="21" t="n">
        <f aca="false">+AH1061+bin</f>
        <v>0</v>
      </c>
      <c r="AI1062" s="33" t="n">
        <v>0</v>
      </c>
      <c r="AJ1062" s="120" t="n">
        <f aca="false">IF(IF(AND(ABS(AH1062-$AF$1059)&lt;ABS(AH1061-$AF$1059),ABS(AH1062-$AF$1059)&lt;ABS(AH1063-$AF$1059)),ABS(AH1062-$AF$1059),IF(AND(ABS(AH1062-$AF$1060)&lt;ABS(AH1061-$AF$1060),ABS(AH1062-$AF$1060)&lt;ABS(AH1063-$AF$1060)),ABS(AH1062-$AF$1060),IF(AND(ABS(AH1062-$AF$1061)&lt;ABS(AH1061-$AF$1061),ABS(AH1062-$AF$1061)&lt;ABS(AH1063-$AF$1061)),ABS(AH1062-$AF$1061),0)))&gt;0,+AI1062,0)</f>
        <v>0</v>
      </c>
      <c r="AK1062" s="33"/>
      <c r="AL1062" s="1"/>
      <c r="AM1062" s="1"/>
      <c r="AN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</row>
    <row r="1063" customFormat="false" ht="11.25" hidden="false" customHeight="false" outlineLevel="0" collapsed="false">
      <c r="A1063" s="1"/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7"/>
      <c r="S1063" s="127"/>
      <c r="T1063" s="127"/>
      <c r="U1063" s="1"/>
      <c r="V1063" s="1"/>
      <c r="W1063" s="1"/>
      <c r="X1063" s="42"/>
      <c r="Y1063" s="21"/>
      <c r="Z1063" s="21" t="n">
        <f aca="false">(AA1063-PIEXP)/STDEV(IRRs)</f>
        <v>-0.643832570784885</v>
      </c>
      <c r="AA1063" s="33" t="n">
        <f aca="false">+AA1062+IRRbin</f>
        <v>0.0536144661610247</v>
      </c>
      <c r="AB1063" s="33" t="n">
        <v>0.039</v>
      </c>
      <c r="AC1063" s="120" t="n">
        <f aca="false">IF(IF(AND(ABS(AA1063-PILO)&lt;ABS(AA1062-PILO),ABS(AA1063-PILO)&lt;ABS(AA1064-PILO)),ABS(AA1063-PILO),IF(AND(ABS(AA1063-PIEXP)&lt;ABS(AA1062-PIEXP),ABS(AA1063-PIEXP)&lt;ABS(AA1064-PIEXP)),ABS(AA1063-PIEXP),IF(AND(ABS(AA1063-PIHI)&lt;ABS(AA1062-PIHI),ABS(AA1063-PIHI)&lt;ABS(AA1064-PIHI)),ABS(AA1063-PIHI),0)))&gt;0,+AB1063,0)</f>
        <v>0</v>
      </c>
      <c r="AD1063" s="1"/>
      <c r="AE1063" s="42"/>
      <c r="AF1063" s="21"/>
      <c r="AG1063" s="21" t="e">
        <f aca="false">(AH1063-$AF$1060)/STDEV(AO12:AO1011)</f>
        <v>#DIV/0!</v>
      </c>
      <c r="AH1063" s="21" t="n">
        <f aca="false">+AH1062+bin</f>
        <v>0</v>
      </c>
      <c r="AI1063" s="33" t="n">
        <v>0</v>
      </c>
      <c r="AJ1063" s="120" t="n">
        <f aca="false">IF(IF(AND(ABS(AH1063-$AF$1059)&lt;ABS(AH1062-$AF$1059),ABS(AH1063-$AF$1059)&lt;ABS(AH1064-$AF$1059)),ABS(AH1063-$AF$1059),IF(AND(ABS(AH1063-$AF$1060)&lt;ABS(AH1062-$AF$1060),ABS(AH1063-$AF$1060)&lt;ABS(AH1064-$AF$1060)),ABS(AH1063-$AF$1060),IF(AND(ABS(AH1063-$AF$1061)&lt;ABS(AH1062-$AF$1061),ABS(AH1063-$AF$1061)&lt;ABS(AH1064-$AF$1061)),ABS(AH1063-$AF$1061),0)))&gt;0,+AI1063,0)</f>
        <v>0</v>
      </c>
      <c r="AK1063" s="33"/>
      <c r="AL1063" s="1"/>
      <c r="AM1063" s="1"/>
      <c r="AN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</row>
    <row r="1064" customFormat="false" ht="11.25" hidden="false" customHeight="false" outlineLevel="0" collapsed="false">
      <c r="A1064" s="1"/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7"/>
      <c r="S1064" s="127"/>
      <c r="T1064" s="127"/>
      <c r="U1064" s="1"/>
      <c r="V1064" s="1"/>
      <c r="W1064" s="1"/>
      <c r="X1064" s="42"/>
      <c r="Y1064" s="21"/>
      <c r="Z1064" s="21" t="n">
        <f aca="false">(AA1064-PIEXP)/STDEV(IRRs)</f>
        <v>-0.526742721373002</v>
      </c>
      <c r="AA1064" s="33" t="n">
        <f aca="false">+AA1063+IRRbin</f>
        <v>0.0544566723712433</v>
      </c>
      <c r="AB1064" s="33" t="n">
        <v>0.024</v>
      </c>
      <c r="AC1064" s="120" t="n">
        <f aca="false">IF(IF(AND(ABS(AA1064-PILO)&lt;ABS(AA1063-PILO),ABS(AA1064-PILO)&lt;ABS(AA1065-PILO)),ABS(AA1064-PILO),IF(AND(ABS(AA1064-PIEXP)&lt;ABS(AA1063-PIEXP),ABS(AA1064-PIEXP)&lt;ABS(AA1065-PIEXP)),ABS(AA1064-PIEXP),IF(AND(ABS(AA1064-PIHI)&lt;ABS(AA1063-PIHI),ABS(AA1064-PIHI)&lt;ABS(AA1065-PIHI)),ABS(AA1064-PIHI),0)))&gt;0,+AB1064,0)</f>
        <v>0</v>
      </c>
      <c r="AD1064" s="1"/>
      <c r="AE1064" s="42"/>
      <c r="AF1064" s="21"/>
      <c r="AG1064" s="21" t="e">
        <f aca="false">(AH1064-$AF$1060)/STDEV(AO13:AO1012)</f>
        <v>#DIV/0!</v>
      </c>
      <c r="AH1064" s="21" t="n">
        <f aca="false">+AH1063+bin</f>
        <v>0</v>
      </c>
      <c r="AI1064" s="33" t="n">
        <v>1</v>
      </c>
      <c r="AJ1064" s="120" t="n">
        <f aca="false">IF(IF(AND(ABS(AH1064-$AF$1059)&lt;ABS(AH1063-$AF$1059),ABS(AH1064-$AF$1059)&lt;ABS(AH1065-$AF$1059)),ABS(AH1064-$AF$1059),IF(AND(ABS(AH1064-$AF$1060)&lt;ABS(AH1063-$AF$1060),ABS(AH1064-$AF$1060)&lt;ABS(AH1065-$AF$1060)),ABS(AH1064-$AF$1060),IF(AND(ABS(AH1064-$AF$1061)&lt;ABS(AH1063-$AF$1061),ABS(AH1064-$AF$1061)&lt;ABS(AH1065-$AF$1061)),ABS(AH1064-$AF$1061),0)))&gt;0,+AI1064,0)</f>
        <v>0</v>
      </c>
      <c r="AK1064" s="33"/>
      <c r="AL1064" s="1"/>
      <c r="AM1064" s="1"/>
      <c r="AN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</row>
    <row r="1065" customFormat="false" ht="11.25" hidden="false" customHeight="false" outlineLevel="0" collapsed="false">
      <c r="A1065" s="1"/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7"/>
      <c r="S1065" s="127"/>
      <c r="T1065" s="127"/>
      <c r="U1065" s="1"/>
      <c r="V1065" s="1"/>
      <c r="W1065" s="1"/>
      <c r="X1065" s="42"/>
      <c r="Y1065" s="21"/>
      <c r="Z1065" s="21" t="n">
        <f aca="false">(AA1065-PIEXP)/STDEV(IRRs)</f>
        <v>-0.409652871961118</v>
      </c>
      <c r="AA1065" s="33" t="n">
        <f aca="false">+AA1064+IRRbin</f>
        <v>0.055298878581462</v>
      </c>
      <c r="AB1065" s="33" t="n">
        <v>0.032</v>
      </c>
      <c r="AC1065" s="120" t="n">
        <f aca="false">IF(IF(AND(ABS(AA1065-PILO)&lt;ABS(AA1064-PILO),ABS(AA1065-PILO)&lt;ABS(AA1066-PILO)),ABS(AA1065-PILO),IF(AND(ABS(AA1065-PIEXP)&lt;ABS(AA1064-PIEXP),ABS(AA1065-PIEXP)&lt;ABS(AA1066-PIEXP)),ABS(AA1065-PIEXP),IF(AND(ABS(AA1065-PIHI)&lt;ABS(AA1064-PIHI),ABS(AA1065-PIHI)&lt;ABS(AA1066-PIHI)),ABS(AA1065-PIHI),0)))&gt;0,+AB1065,0)</f>
        <v>0</v>
      </c>
      <c r="AD1065" s="1"/>
      <c r="AE1065" s="42"/>
      <c r="AF1065" s="21"/>
      <c r="AG1065" s="21" t="e">
        <f aca="false">(AH1065-$AF$1060)/STDEV(AO14:AO1013)</f>
        <v>#DIV/0!</v>
      </c>
      <c r="AH1065" s="21" t="n">
        <f aca="false">+AH1064+bin</f>
        <v>0</v>
      </c>
      <c r="AI1065" s="33" t="n">
        <v>0</v>
      </c>
      <c r="AJ1065" s="120" t="n">
        <f aca="false">IF(IF(AND(ABS(AH1065-$AF$1059)&lt;ABS(AH1064-$AF$1059),ABS(AH1065-$AF$1059)&lt;ABS(AH1066-$AF$1059)),ABS(AH1065-$AF$1059),IF(AND(ABS(AH1065-$AF$1060)&lt;ABS(AH1064-$AF$1060),ABS(AH1065-$AF$1060)&lt;ABS(AH1066-$AF$1060)),ABS(AH1065-$AF$1060),IF(AND(ABS(AH1065-$AF$1061)&lt;ABS(AH1064-$AF$1061),ABS(AH1065-$AF$1061)&lt;ABS(AH1066-$AF$1061)),ABS(AH1065-$AF$1061),0)))&gt;0,+AI1065,0)</f>
        <v>0</v>
      </c>
      <c r="AK1065" s="33"/>
      <c r="AL1065" s="1"/>
      <c r="AM1065" s="1"/>
      <c r="AN1065" s="1"/>
      <c r="AX1065" s="1"/>
      <c r="AY1065" s="112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</row>
    <row r="1066" customFormat="false" ht="11.25" hidden="false" customHeight="false" outlineLevel="0" collapsed="false">
      <c r="A1066" s="1"/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7"/>
      <c r="S1066" s="127"/>
      <c r="T1066" s="127"/>
      <c r="U1066" s="1"/>
      <c r="V1066" s="1"/>
      <c r="W1066" s="1"/>
      <c r="X1066" s="42"/>
      <c r="Y1066" s="21"/>
      <c r="Z1066" s="21" t="n">
        <f aca="false">(AA1066-PIEXP)/STDEV(IRRs)</f>
        <v>-0.292563022549234</v>
      </c>
      <c r="AA1066" s="33" t="n">
        <f aca="false">+AA1065+IRRbin</f>
        <v>0.0561410847916806</v>
      </c>
      <c r="AB1066" s="33" t="n">
        <v>0.039</v>
      </c>
      <c r="AC1066" s="120" t="n">
        <f aca="false">IF(IF(AND(ABS(AA1066-PILO)&lt;ABS(AA1065-PILO),ABS(AA1066-PILO)&lt;ABS(AA1067-PILO)),ABS(AA1066-PILO),IF(AND(ABS(AA1066-PIEXP)&lt;ABS(AA1065-PIEXP),ABS(AA1066-PIEXP)&lt;ABS(AA1067-PIEXP)),ABS(AA1066-PIEXP),IF(AND(ABS(AA1066-PIHI)&lt;ABS(AA1065-PIHI),ABS(AA1066-PIHI)&lt;ABS(AA1067-PIHI)),ABS(AA1066-PIHI),0)))&gt;0,+AB1066,0)</f>
        <v>0</v>
      </c>
      <c r="AD1066" s="1"/>
      <c r="AE1066" s="42"/>
      <c r="AF1066" s="21"/>
      <c r="AG1066" s="21" t="e">
        <f aca="false">(AH1066-$AF$1060)/STDEV(AO15:AO1014)</f>
        <v>#DIV/0!</v>
      </c>
      <c r="AH1066" s="21" t="n">
        <f aca="false">+AH1065+bin</f>
        <v>0</v>
      </c>
      <c r="AI1066" s="33" t="n">
        <v>0</v>
      </c>
      <c r="AJ1066" s="120" t="n">
        <f aca="false">IF(IF(AND(ABS(AH1066-$AF$1059)&lt;ABS(AH1065-$AF$1059),ABS(AH1066-$AF$1059)&lt;ABS(AH1067-$AF$1059)),ABS(AH1066-$AF$1059),IF(AND(ABS(AH1066-$AF$1060)&lt;ABS(AH1065-$AF$1060),ABS(AH1066-$AF$1060)&lt;ABS(AH1067-$AF$1060)),ABS(AH1066-$AF$1060),IF(AND(ABS(AH1066-$AF$1061)&lt;ABS(AH1065-$AF$1061),ABS(AH1066-$AF$1061)&lt;ABS(AH1067-$AF$1061)),ABS(AH1066-$AF$1061),0)))&gt;0,+AI1066,0)</f>
        <v>0</v>
      </c>
      <c r="AK1066" s="33"/>
      <c r="AL1066" s="1"/>
      <c r="AM1066" s="1"/>
      <c r="AN1066" s="1"/>
      <c r="AX1066" s="1"/>
      <c r="AY1066" s="112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</row>
    <row r="1067" customFormat="false" ht="11.25" hidden="false" customHeight="false" outlineLevel="0" collapsed="false">
      <c r="A1067" s="1"/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7"/>
      <c r="S1067" s="127"/>
      <c r="T1067" s="127"/>
      <c r="U1067" s="1"/>
      <c r="V1067" s="1"/>
      <c r="W1067" s="1"/>
      <c r="X1067" s="42"/>
      <c r="Y1067" s="21"/>
      <c r="Z1067" s="21" t="n">
        <f aca="false">(AA1067-PIEXP)/STDEV(IRRs)</f>
        <v>-0.17547317313735</v>
      </c>
      <c r="AA1067" s="33" t="n">
        <f aca="false">+AA1066+IRRbin</f>
        <v>0.0569832910018992</v>
      </c>
      <c r="AB1067" s="33" t="n">
        <v>0.026</v>
      </c>
      <c r="AC1067" s="120" t="n">
        <f aca="false">IF(IF(AND(ABS(AA1067-PILO)&lt;ABS(AA1066-PILO),ABS(AA1067-PILO)&lt;ABS(AA1068-PILO)),ABS(AA1067-PILO),IF(AND(ABS(AA1067-PIEXP)&lt;ABS(AA1066-PIEXP),ABS(AA1067-PIEXP)&lt;ABS(AA1068-PIEXP)),ABS(AA1067-PIEXP),IF(AND(ABS(AA1067-PIHI)&lt;ABS(AA1066-PIHI),ABS(AA1067-PIHI)&lt;ABS(AA1068-PIHI)),ABS(AA1067-PIHI),0)))&gt;0,+AB1067,0)</f>
        <v>0</v>
      </c>
      <c r="AD1067" s="1"/>
      <c r="AE1067" s="42"/>
      <c r="AF1067" s="21"/>
      <c r="AG1067" s="21" t="e">
        <f aca="false">(AH1067-$AF$1060)/STDEV(AO16:AO1015)</f>
        <v>#DIV/0!</v>
      </c>
      <c r="AH1067" s="21" t="n">
        <f aca="false">+AH1066+bin</f>
        <v>0</v>
      </c>
      <c r="AI1067" s="33" t="n">
        <v>0</v>
      </c>
      <c r="AJ1067" s="120" t="n">
        <f aca="false">IF(IF(AND(ABS(AH1067-$AF$1059)&lt;ABS(AH1066-$AF$1059),ABS(AH1067-$AF$1059)&lt;ABS(AH1068-$AF$1059)),ABS(AH1067-$AF$1059),IF(AND(ABS(AH1067-$AF$1060)&lt;ABS(AH1066-$AF$1060),ABS(AH1067-$AF$1060)&lt;ABS(AH1068-$AF$1060)),ABS(AH1067-$AF$1060),IF(AND(ABS(AH1067-$AF$1061)&lt;ABS(AH1066-$AF$1061),ABS(AH1067-$AF$1061)&lt;ABS(AH1068-$AF$1061)),ABS(AH1067-$AF$1061),0)))&gt;0,+AI1067,0)</f>
        <v>0</v>
      </c>
      <c r="AK1067" s="33"/>
      <c r="AL1067" s="1"/>
      <c r="AM1067" s="1"/>
      <c r="AN1067" s="1"/>
      <c r="AX1067" s="1"/>
      <c r="AY1067" s="112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</row>
    <row r="1068" customFormat="false" ht="11.25" hidden="false" customHeight="false" outlineLevel="0" collapsed="false">
      <c r="A1068" s="1"/>
      <c r="B1068" s="126"/>
      <c r="C1068" s="126"/>
      <c r="D1068" s="126"/>
      <c r="E1068" s="126"/>
      <c r="F1068" s="126"/>
      <c r="G1068" s="126"/>
      <c r="H1068" s="126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7"/>
      <c r="S1068" s="127"/>
      <c r="T1068" s="127"/>
      <c r="U1068" s="1"/>
      <c r="V1068" s="1"/>
      <c r="W1068" s="1"/>
      <c r="X1068" s="42"/>
      <c r="Y1068" s="21"/>
      <c r="Z1068" s="21" t="n">
        <f aca="false">(AA1068-PIEXP)/STDEV(IRRs)</f>
        <v>-0.0583833237254665</v>
      </c>
      <c r="AA1068" s="33" t="n">
        <f aca="false">+AA1067+IRRbin</f>
        <v>0.0578254972121179</v>
      </c>
      <c r="AB1068" s="33" t="n">
        <v>0.042</v>
      </c>
      <c r="AC1068" s="120" t="n">
        <f aca="false">IF(IF(AND(ABS(AA1068-PILO)&lt;ABS(AA1067-PILO),ABS(AA1068-PILO)&lt;ABS(AA1069-PILO)),ABS(AA1068-PILO),IF(AND(ABS(AA1068-PIEXP)&lt;ABS(AA1067-PIEXP),ABS(AA1068-PIEXP)&lt;ABS(AA1069-PIEXP)),ABS(AA1068-PIEXP),IF(AND(ABS(AA1068-PIHI)&lt;ABS(AA1067-PIHI),ABS(AA1068-PIHI)&lt;ABS(AA1069-PIHI)),ABS(AA1068-PIHI),0)))&gt;0,+AB1068,0)</f>
        <v>0.042</v>
      </c>
      <c r="AD1068" s="1"/>
      <c r="AE1068" s="42"/>
      <c r="AF1068" s="21"/>
      <c r="AG1068" s="21" t="e">
        <f aca="false">(AH1068-$AF$1060)/STDEV(AO17:AO1016)</f>
        <v>#DIV/0!</v>
      </c>
      <c r="AH1068" s="21" t="n">
        <f aca="false">+AH1067+bin</f>
        <v>0</v>
      </c>
      <c r="AI1068" s="33" t="n">
        <v>0</v>
      </c>
      <c r="AJ1068" s="120" t="n">
        <f aca="false">IF(IF(AND(ABS(AH1068-$AF$1059)&lt;ABS(AH1067-$AF$1059),ABS(AH1068-$AF$1059)&lt;ABS(AH1069-$AF$1059)),ABS(AH1068-$AF$1059),IF(AND(ABS(AH1068-$AF$1060)&lt;ABS(AH1067-$AF$1060),ABS(AH1068-$AF$1060)&lt;ABS(AH1069-$AF$1060)),ABS(AH1068-$AF$1060),IF(AND(ABS(AH1068-$AF$1061)&lt;ABS(AH1067-$AF$1061),ABS(AH1068-$AF$1061)&lt;ABS(AH1069-$AF$1061)),ABS(AH1068-$AF$1061),0)))&gt;0,+AI1068,0)</f>
        <v>0</v>
      </c>
      <c r="AK1068" s="33"/>
      <c r="AL1068" s="1"/>
      <c r="AM1068" s="1"/>
      <c r="AN1068" s="1"/>
      <c r="AX1068" s="1"/>
      <c r="AY1068" s="112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</row>
    <row r="1069" customFormat="false" ht="11.25" hidden="false" customHeight="false" outlineLevel="0" collapsed="false">
      <c r="A1069" s="1"/>
      <c r="B1069" s="126"/>
      <c r="C1069" s="126"/>
      <c r="D1069" s="126"/>
      <c r="E1069" s="126"/>
      <c r="F1069" s="126"/>
      <c r="G1069" s="126"/>
      <c r="H1069" s="126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7"/>
      <c r="S1069" s="127"/>
      <c r="T1069" s="127"/>
      <c r="U1069" s="1"/>
      <c r="V1069" s="1"/>
      <c r="W1069" s="1"/>
      <c r="X1069" s="42"/>
      <c r="Y1069" s="21"/>
      <c r="Z1069" s="21" t="n">
        <f aca="false">(AA1069-PIEXP)/STDEV(IRRs)</f>
        <v>0.0587065256864173</v>
      </c>
      <c r="AA1069" s="33" t="n">
        <f aca="false">+AA1068+IRRbin</f>
        <v>0.0586677034223365</v>
      </c>
      <c r="AB1069" s="33" t="n">
        <v>0.027</v>
      </c>
      <c r="AC1069" s="120" t="n">
        <f aca="false">IF(IF(AND(ABS(AA1069-PILO)&lt;ABS(AA1068-PILO),ABS(AA1069-PILO)&lt;ABS(AA1070-PILO)),ABS(AA1069-PILO),IF(AND(ABS(AA1069-PIEXP)&lt;ABS(AA1068-PIEXP),ABS(AA1069-PIEXP)&lt;ABS(AA1070-PIEXP)),ABS(AA1069-PIEXP),IF(AND(ABS(AA1069-PIHI)&lt;ABS(AA1068-PIHI),ABS(AA1069-PIHI)&lt;ABS(AA1070-PIHI)),ABS(AA1069-PIHI),0)))&gt;0,+AB1069,0)</f>
        <v>0</v>
      </c>
      <c r="AD1069" s="1"/>
      <c r="AE1069" s="42"/>
      <c r="AF1069" s="21"/>
      <c r="AG1069" s="21" t="e">
        <f aca="false">(AH1069-$AF$1060)/STDEV(AO18:AO1017)</f>
        <v>#DIV/0!</v>
      </c>
      <c r="AH1069" s="21" t="n">
        <f aca="false">+AH1068+bin</f>
        <v>0</v>
      </c>
      <c r="AI1069" s="33" t="n">
        <v>0</v>
      </c>
      <c r="AJ1069" s="120" t="n">
        <f aca="false">IF(IF(AND(ABS(AH1069-$AF$1059)&lt;ABS(AH1068-$AF$1059),ABS(AH1069-$AF$1059)&lt;ABS(AH1070-$AF$1059)),ABS(AH1069-$AF$1059),IF(AND(ABS(AH1069-$AF$1060)&lt;ABS(AH1068-$AF$1060),ABS(AH1069-$AF$1060)&lt;ABS(AH1070-$AF$1060)),ABS(AH1069-$AF$1060),IF(AND(ABS(AH1069-$AF$1061)&lt;ABS(AH1068-$AF$1061),ABS(AH1069-$AF$1061)&lt;ABS(AH1070-$AF$1061)),ABS(AH1069-$AF$1061),0)))&gt;0,+AI1069,0)</f>
        <v>0</v>
      </c>
      <c r="AK1069" s="33"/>
      <c r="AL1069" s="1"/>
      <c r="AM1069" s="1"/>
      <c r="AN1069" s="1"/>
      <c r="AX1069" s="1"/>
      <c r="AY1069" s="112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</row>
    <row r="1070" customFormat="false" ht="11.25" hidden="false" customHeight="false" outlineLevel="0" collapsed="false">
      <c r="A1070" s="1"/>
      <c r="B1070" s="126"/>
      <c r="C1070" s="126"/>
      <c r="D1070" s="126"/>
      <c r="E1070" s="126"/>
      <c r="F1070" s="126"/>
      <c r="G1070" s="126"/>
      <c r="H1070" s="126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7"/>
      <c r="S1070" s="127"/>
      <c r="T1070" s="127"/>
      <c r="U1070" s="1"/>
      <c r="V1070" s="1"/>
      <c r="W1070" s="1"/>
      <c r="X1070" s="42"/>
      <c r="Y1070" s="21"/>
      <c r="Z1070" s="21" t="n">
        <f aca="false">(AA1070-PIEXP)/STDEV(IRRs)</f>
        <v>0.175796375098301</v>
      </c>
      <c r="AA1070" s="33" t="n">
        <f aca="false">+AA1069+IRRbin</f>
        <v>0.0595099096325552</v>
      </c>
      <c r="AB1070" s="33" t="n">
        <v>0.037</v>
      </c>
      <c r="AC1070" s="120" t="n">
        <f aca="false">IF(IF(AND(ABS(AA1070-PILO)&lt;ABS(AA1069-PILO),ABS(AA1070-PILO)&lt;ABS(AA1071-PILO)),ABS(AA1070-PILO),IF(AND(ABS(AA1070-PIEXP)&lt;ABS(AA1069-PIEXP),ABS(AA1070-PIEXP)&lt;ABS(AA1071-PIEXP)),ABS(AA1070-PIEXP),IF(AND(ABS(AA1070-PIHI)&lt;ABS(AA1069-PIHI),ABS(AA1070-PIHI)&lt;ABS(AA1071-PIHI)),ABS(AA1070-PIHI),0)))&gt;0,+AB1070,0)</f>
        <v>0</v>
      </c>
      <c r="AD1070" s="1"/>
      <c r="AE1070" s="42"/>
      <c r="AF1070" s="21"/>
      <c r="AG1070" s="21" t="e">
        <f aca="false">(AH1070-$AF$1060)/STDEV(AO19:AO1018)</f>
        <v>#DIV/0!</v>
      </c>
      <c r="AH1070" s="21" t="n">
        <f aca="false">+AH1069+bin</f>
        <v>0</v>
      </c>
      <c r="AI1070" s="33" t="n">
        <v>0</v>
      </c>
      <c r="AJ1070" s="120" t="n">
        <f aca="false">IF(IF(AND(ABS(AH1070-$AF$1059)&lt;ABS(AH1069-$AF$1059),ABS(AH1070-$AF$1059)&lt;ABS(AH1071-$AF$1059)),ABS(AH1070-$AF$1059),IF(AND(ABS(AH1070-$AF$1060)&lt;ABS(AH1069-$AF$1060),ABS(AH1070-$AF$1060)&lt;ABS(AH1071-$AF$1060)),ABS(AH1070-$AF$1060),IF(AND(ABS(AH1070-$AF$1061)&lt;ABS(AH1069-$AF$1061),ABS(AH1070-$AF$1061)&lt;ABS(AH1071-$AF$1061)),ABS(AH1070-$AF$1061),0)))&gt;0,+AI1070,0)</f>
        <v>0</v>
      </c>
      <c r="AK1070" s="33"/>
      <c r="AL1070" s="1"/>
      <c r="AM1070" s="1"/>
      <c r="AN1070" s="1"/>
      <c r="AX1070" s="1"/>
      <c r="AY1070" s="112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</row>
    <row r="1071" customFormat="false" ht="11.25" hidden="false" customHeight="false" outlineLevel="0" collapsed="false">
      <c r="A1071" s="1"/>
      <c r="B1071" s="126"/>
      <c r="C1071" s="126"/>
      <c r="D1071" s="126"/>
      <c r="E1071" s="126"/>
      <c r="F1071" s="126"/>
      <c r="G1071" s="126"/>
      <c r="H1071" s="126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7"/>
      <c r="S1071" s="127"/>
      <c r="T1071" s="127"/>
      <c r="U1071" s="1"/>
      <c r="V1071" s="1"/>
      <c r="W1071" s="1"/>
      <c r="X1071" s="42"/>
      <c r="Y1071" s="21"/>
      <c r="Z1071" s="21" t="n">
        <f aca="false">(AA1071-PIEXP)/STDEV(IRRs)</f>
        <v>0.292886224510185</v>
      </c>
      <c r="AA1071" s="33" t="n">
        <f aca="false">+AA1070+IRRbin</f>
        <v>0.0603521158427738</v>
      </c>
      <c r="AB1071" s="33" t="n">
        <v>0.037</v>
      </c>
      <c r="AC1071" s="120" t="n">
        <f aca="false">IF(IF(AND(ABS(AA1071-PILO)&lt;ABS(AA1070-PILO),ABS(AA1071-PILO)&lt;ABS(AA1072-PILO)),ABS(AA1071-PILO),IF(AND(ABS(AA1071-PIEXP)&lt;ABS(AA1070-PIEXP),ABS(AA1071-PIEXP)&lt;ABS(AA1072-PIEXP)),ABS(AA1071-PIEXP),IF(AND(ABS(AA1071-PIHI)&lt;ABS(AA1070-PIHI),ABS(AA1071-PIHI)&lt;ABS(AA1072-PIHI)),ABS(AA1071-PIHI),0)))&gt;0,+AB1071,0)</f>
        <v>0</v>
      </c>
      <c r="AD1071" s="1"/>
      <c r="AE1071" s="42"/>
      <c r="AF1071" s="21"/>
      <c r="AG1071" s="21" t="e">
        <f aca="false">(AH1071-$AF$1060)/STDEV(AO20:AO1019)</f>
        <v>#DIV/0!</v>
      </c>
      <c r="AH1071" s="21" t="n">
        <f aca="false">+AH1070+bin</f>
        <v>0</v>
      </c>
      <c r="AI1071" s="33" t="n">
        <v>0</v>
      </c>
      <c r="AJ1071" s="120" t="n">
        <f aca="false">IF(IF(AND(ABS(AH1071-$AF$1059)&lt;ABS(AH1070-$AF$1059),ABS(AH1071-$AF$1059)&lt;ABS(AH1072-$AF$1059)),ABS(AH1071-$AF$1059),IF(AND(ABS(AH1071-$AF$1060)&lt;ABS(AH1070-$AF$1060),ABS(AH1071-$AF$1060)&lt;ABS(AH1072-$AF$1060)),ABS(AH1071-$AF$1060),IF(AND(ABS(AH1071-$AF$1061)&lt;ABS(AH1070-$AF$1061),ABS(AH1071-$AF$1061)&lt;ABS(AH1072-$AF$1061)),ABS(AH1071-$AF$1061),0)))&gt;0,+AI1071,0)</f>
        <v>0</v>
      </c>
      <c r="AK1071" s="33"/>
      <c r="AL1071" s="1"/>
      <c r="AM1071" s="1"/>
      <c r="AN1071" s="1"/>
      <c r="AX1071" s="1"/>
      <c r="AY1071" s="112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</row>
    <row r="1072" customFormat="false" ht="11.25" hidden="false" customHeight="false" outlineLevel="0" collapsed="false">
      <c r="A1072" s="1"/>
      <c r="B1072" s="126"/>
      <c r="C1072" s="126"/>
      <c r="D1072" s="126"/>
      <c r="E1072" s="126"/>
      <c r="F1072" s="126"/>
      <c r="G1072" s="126"/>
      <c r="H1072" s="126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7"/>
      <c r="S1072" s="127"/>
      <c r="T1072" s="127"/>
      <c r="U1072" s="1"/>
      <c r="V1072" s="1"/>
      <c r="W1072" s="1"/>
      <c r="X1072" s="42"/>
      <c r="Y1072" s="21"/>
      <c r="Z1072" s="21" t="n">
        <f aca="false">(AA1072-PIEXP)/STDEV(IRRs)</f>
        <v>0.409976073922069</v>
      </c>
      <c r="AA1072" s="33" t="n">
        <f aca="false">+AA1071+IRRbin</f>
        <v>0.0611943220529925</v>
      </c>
      <c r="AB1072" s="33" t="n">
        <v>0.034</v>
      </c>
      <c r="AC1072" s="120" t="n">
        <f aca="false">IF(IF(AND(ABS(AA1072-PILO)&lt;ABS(AA1071-PILO),ABS(AA1072-PILO)&lt;ABS(AA1073-PILO)),ABS(AA1072-PILO),IF(AND(ABS(AA1072-PIEXP)&lt;ABS(AA1071-PIEXP),ABS(AA1072-PIEXP)&lt;ABS(AA1073-PIEXP)),ABS(AA1072-PIEXP),IF(AND(ABS(AA1072-PIHI)&lt;ABS(AA1071-PIHI),ABS(AA1072-PIHI)&lt;ABS(AA1073-PIHI)),ABS(AA1072-PIHI),0)))&gt;0,+AB1072,0)</f>
        <v>0</v>
      </c>
      <c r="AD1072" s="1"/>
      <c r="AE1072" s="42"/>
      <c r="AF1072" s="21"/>
      <c r="AG1072" s="21" t="e">
        <f aca="false">(AH1072-$AF$1060)/STDEV(AO21:AO1020)</f>
        <v>#DIV/0!</v>
      </c>
      <c r="AH1072" s="21" t="n">
        <f aca="false">+AH1071+bin</f>
        <v>0</v>
      </c>
      <c r="AI1072" s="33" t="n">
        <v>0</v>
      </c>
      <c r="AJ1072" s="120" t="n">
        <f aca="false">IF(IF(AND(ABS(AH1072-$AF$1059)&lt;ABS(AH1071-$AF$1059),ABS(AH1072-$AF$1059)&lt;ABS(AH1073-$AF$1059)),ABS(AH1072-$AF$1059),IF(AND(ABS(AH1072-$AF$1060)&lt;ABS(AH1071-$AF$1060),ABS(AH1072-$AF$1060)&lt;ABS(AH1073-$AF$1060)),ABS(AH1072-$AF$1060),IF(AND(ABS(AH1072-$AF$1061)&lt;ABS(AH1071-$AF$1061),ABS(AH1072-$AF$1061)&lt;ABS(AH1073-$AF$1061)),ABS(AH1072-$AF$1061),0)))&gt;0,+AI1072,0)</f>
        <v>0</v>
      </c>
      <c r="AK1072" s="33"/>
      <c r="AL1072" s="1"/>
      <c r="AM1072" s="1"/>
      <c r="AN1072" s="1"/>
      <c r="AW1072" s="112"/>
      <c r="AX1072" s="1"/>
      <c r="AY1072" s="112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</row>
    <row r="1073" customFormat="false" ht="11.25" hidden="false" customHeight="false" outlineLevel="0" collapsed="false">
      <c r="A1073" s="1"/>
      <c r="B1073" s="126"/>
      <c r="C1073" s="126"/>
      <c r="D1073" s="126"/>
      <c r="E1073" s="126"/>
      <c r="F1073" s="126"/>
      <c r="G1073" s="126"/>
      <c r="H1073" s="126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7"/>
      <c r="S1073" s="127"/>
      <c r="T1073" s="127"/>
      <c r="U1073" s="1"/>
      <c r="V1073" s="1"/>
      <c r="W1073" s="1"/>
      <c r="X1073" s="42"/>
      <c r="Y1073" s="21"/>
      <c r="Z1073" s="21" t="n">
        <f aca="false">(AA1073-PIEXP)/STDEV(IRRs)</f>
        <v>0.527065923333952</v>
      </c>
      <c r="AA1073" s="33" t="n">
        <f aca="false">+AA1072+IRRbin</f>
        <v>0.0620365282632111</v>
      </c>
      <c r="AB1073" s="33" t="n">
        <v>0.031</v>
      </c>
      <c r="AC1073" s="120" t="n">
        <f aca="false">IF(IF(AND(ABS(AA1073-PILO)&lt;ABS(AA1072-PILO),ABS(AA1073-PILO)&lt;ABS(AA1074-PILO)),ABS(AA1073-PILO),IF(AND(ABS(AA1073-PIEXP)&lt;ABS(AA1072-PIEXP),ABS(AA1073-PIEXP)&lt;ABS(AA1074-PIEXP)),ABS(AA1073-PIEXP),IF(AND(ABS(AA1073-PIHI)&lt;ABS(AA1072-PIHI),ABS(AA1073-PIHI)&lt;ABS(AA1074-PIHI)),ABS(AA1073-PIHI),0)))&gt;0,+AB1073,0)</f>
        <v>0</v>
      </c>
      <c r="AD1073" s="1"/>
      <c r="AE1073" s="42"/>
      <c r="AF1073" s="21"/>
      <c r="AG1073" s="21" t="e">
        <f aca="false">(AH1073-$AF$1060)/STDEV(AO22:AO1021)</f>
        <v>#DIV/0!</v>
      </c>
      <c r="AH1073" s="21" t="n">
        <f aca="false">+AH1072+bin</f>
        <v>0</v>
      </c>
      <c r="AI1073" s="33" t="n">
        <v>0</v>
      </c>
      <c r="AJ1073" s="120" t="n">
        <f aca="false">IF(IF(AND(ABS(AH1073-$AF$1059)&lt;ABS(AH1072-$AF$1059),ABS(AH1073-$AF$1059)&lt;ABS(AH1074-$AF$1059)),ABS(AH1073-$AF$1059),IF(AND(ABS(AH1073-$AF$1060)&lt;ABS(AH1072-$AF$1060),ABS(AH1073-$AF$1060)&lt;ABS(AH1074-$AF$1060)),ABS(AH1073-$AF$1060),IF(AND(ABS(AH1073-$AF$1061)&lt;ABS(AH1072-$AF$1061),ABS(AH1073-$AF$1061)&lt;ABS(AH1074-$AF$1061)),ABS(AH1073-$AF$1061),0)))&gt;0,+AI1073,0)</f>
        <v>0</v>
      </c>
      <c r="AK1073" s="33"/>
      <c r="AL1073" s="1"/>
      <c r="AM1073" s="1"/>
      <c r="AN1073" s="1"/>
      <c r="AW1073" s="112"/>
      <c r="AX1073" s="1"/>
      <c r="AY1073" s="112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</row>
    <row r="1074" customFormat="false" ht="11.25" hidden="false" customHeight="false" outlineLevel="0" collapsed="false">
      <c r="A1074" s="1"/>
      <c r="B1074" s="126"/>
      <c r="C1074" s="126"/>
      <c r="D1074" s="126"/>
      <c r="E1074" s="126"/>
      <c r="F1074" s="126"/>
      <c r="G1074" s="126"/>
      <c r="H1074" s="126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7"/>
      <c r="S1074" s="127"/>
      <c r="T1074" s="127"/>
      <c r="U1074" s="1"/>
      <c r="V1074" s="1"/>
      <c r="W1074" s="1"/>
      <c r="X1074" s="42"/>
      <c r="Y1074" s="21"/>
      <c r="Z1074" s="21" t="n">
        <f aca="false">(AA1074-PIEXP)/STDEV(IRRs)</f>
        <v>0.644155772745835</v>
      </c>
      <c r="AA1074" s="33" t="n">
        <f aca="false">+AA1073+IRRbin</f>
        <v>0.0628787344734298</v>
      </c>
      <c r="AB1074" s="33" t="n">
        <v>0.037</v>
      </c>
      <c r="AC1074" s="120" t="n">
        <f aca="false">IF(IF(AND(ABS(AA1074-PILO)&lt;ABS(AA1073-PILO),ABS(AA1074-PILO)&lt;ABS(AA1075-PILO)),ABS(AA1074-PILO),IF(AND(ABS(AA1074-PIEXP)&lt;ABS(AA1073-PIEXP),ABS(AA1074-PIEXP)&lt;ABS(AA1075-PIEXP)),ABS(AA1074-PIEXP),IF(AND(ABS(AA1074-PIHI)&lt;ABS(AA1073-PIHI),ABS(AA1074-PIHI)&lt;ABS(AA1075-PIHI)),ABS(AA1074-PIHI),0)))&gt;0,+AB1074,0)</f>
        <v>0</v>
      </c>
      <c r="AD1074" s="1"/>
      <c r="AE1074" s="42"/>
      <c r="AF1074" s="21"/>
      <c r="AG1074" s="21" t="e">
        <f aca="false">(AH1074-$AF$1060)/STDEV(AO23:AO1022)</f>
        <v>#DIV/0!</v>
      </c>
      <c r="AH1074" s="21" t="n">
        <f aca="false">+AH1073+bin</f>
        <v>0</v>
      </c>
      <c r="AI1074" s="33" t="n">
        <v>0</v>
      </c>
      <c r="AJ1074" s="120" t="n">
        <f aca="false">IF(IF(AND(ABS(AH1074-$AF$1059)&lt;ABS(AH1073-$AF$1059),ABS(AH1074-$AF$1059)&lt;ABS(AH1075-$AF$1059)),ABS(AH1074-$AF$1059),IF(AND(ABS(AH1074-$AF$1060)&lt;ABS(AH1073-$AF$1060),ABS(AH1074-$AF$1060)&lt;ABS(AH1075-$AF$1060)),ABS(AH1074-$AF$1060),IF(AND(ABS(AH1074-$AF$1061)&lt;ABS(AH1073-$AF$1061),ABS(AH1074-$AF$1061)&lt;ABS(AH1075-$AF$1061)),ABS(AH1074-$AF$1061),0)))&gt;0,+AI1074,0)</f>
        <v>0</v>
      </c>
      <c r="AK1074" s="33"/>
      <c r="AL1074" s="1"/>
      <c r="AM1074" s="1"/>
      <c r="AN1074" s="1"/>
      <c r="AW1074" s="1"/>
      <c r="AX1074" s="1"/>
      <c r="AY1074" s="112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</row>
    <row r="1075" customFormat="false" ht="11.25" hidden="false" customHeight="false" outlineLevel="0" collapsed="false">
      <c r="A1075" s="1"/>
      <c r="B1075" s="126"/>
      <c r="C1075" s="126"/>
      <c r="D1075" s="126"/>
      <c r="E1075" s="126"/>
      <c r="F1075" s="126"/>
      <c r="G1075" s="126"/>
      <c r="H1075" s="126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7"/>
      <c r="S1075" s="127"/>
      <c r="T1075" s="127"/>
      <c r="U1075" s="1"/>
      <c r="V1075" s="1"/>
      <c r="W1075" s="1"/>
      <c r="X1075" s="42"/>
      <c r="Y1075" s="21"/>
      <c r="Z1075" s="21" t="n">
        <f aca="false">(AA1075-PIEXP)/STDEV(IRRs)</f>
        <v>0.761245622157719</v>
      </c>
      <c r="AA1075" s="33" t="n">
        <f aca="false">+AA1074+IRRbin</f>
        <v>0.0637209406836484</v>
      </c>
      <c r="AB1075" s="33" t="n">
        <v>0.035</v>
      </c>
      <c r="AC1075" s="120" t="n">
        <f aca="false">IF(IF(AND(ABS(AA1075-PILO)&lt;ABS(AA1074-PILO),ABS(AA1075-PILO)&lt;ABS(AA1076-PILO)),ABS(AA1075-PILO),IF(AND(ABS(AA1075-PIEXP)&lt;ABS(AA1074-PIEXP),ABS(AA1075-PIEXP)&lt;ABS(AA1076-PIEXP)),ABS(AA1075-PIEXP),IF(AND(ABS(AA1075-PIHI)&lt;ABS(AA1074-PIHI),ABS(AA1075-PIHI)&lt;ABS(AA1076-PIHI)),ABS(AA1075-PIHI),0)))&gt;0,+AB1075,0)</f>
        <v>0</v>
      </c>
      <c r="AD1075" s="1"/>
      <c r="AE1075" s="42"/>
      <c r="AF1075" s="21"/>
      <c r="AG1075" s="21" t="e">
        <f aca="false">(AH1075-$AF$1060)/STDEV(AO24:AO1023)</f>
        <v>#DIV/0!</v>
      </c>
      <c r="AH1075" s="21" t="n">
        <f aca="false">+AH1074+bin</f>
        <v>0</v>
      </c>
      <c r="AI1075" s="33" t="n">
        <v>0</v>
      </c>
      <c r="AJ1075" s="120" t="n">
        <f aca="false">IF(IF(AND(ABS(AH1075-$AF$1059)&lt;ABS(AH1074-$AF$1059),ABS(AH1075-$AF$1059)&lt;ABS(AH1076-$AF$1059)),ABS(AH1075-$AF$1059),IF(AND(ABS(AH1075-$AF$1060)&lt;ABS(AH1074-$AF$1060),ABS(AH1075-$AF$1060)&lt;ABS(AH1076-$AF$1060)),ABS(AH1075-$AF$1060),IF(AND(ABS(AH1075-$AF$1061)&lt;ABS(AH1074-$AF$1061),ABS(AH1075-$AF$1061)&lt;ABS(AH1076-$AF$1061)),ABS(AH1075-$AF$1061),0)))&gt;0,+AI1075,0)</f>
        <v>0</v>
      </c>
      <c r="AK1075" s="33"/>
      <c r="AL1075" s="1"/>
      <c r="AM1075" s="1"/>
      <c r="AN1075" s="1"/>
      <c r="AW1075" s="1"/>
      <c r="AX1075" s="1"/>
      <c r="AY1075" s="112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</row>
    <row r="1076" customFormat="false" ht="11.25" hidden="false" customHeight="false" outlineLevel="0" collapsed="false">
      <c r="A1076" s="1"/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7"/>
      <c r="S1076" s="127"/>
      <c r="T1076" s="127"/>
      <c r="U1076" s="1"/>
      <c r="V1076" s="1"/>
      <c r="W1076" s="1"/>
      <c r="X1076" s="42"/>
      <c r="Y1076" s="21"/>
      <c r="Z1076" s="21" t="n">
        <f aca="false">(AA1076-PIEXP)/STDEV(IRRs)</f>
        <v>0.878335471569603</v>
      </c>
      <c r="AA1076" s="33" t="n">
        <f aca="false">+AA1075+IRRbin</f>
        <v>0.0645631468938671</v>
      </c>
      <c r="AB1076" s="33" t="n">
        <v>0.038</v>
      </c>
      <c r="AC1076" s="120" t="n">
        <f aca="false">IF(IF(AND(ABS(AA1076-PILO)&lt;ABS(AA1075-PILO),ABS(AA1076-PILO)&lt;ABS(AA1077-PILO)),ABS(AA1076-PILO),IF(AND(ABS(AA1076-PIEXP)&lt;ABS(AA1075-PIEXP),ABS(AA1076-PIEXP)&lt;ABS(AA1077-PIEXP)),ABS(AA1076-PIEXP),IF(AND(ABS(AA1076-PIHI)&lt;ABS(AA1075-PIHI),ABS(AA1076-PIHI)&lt;ABS(AA1077-PIHI)),ABS(AA1076-PIHI),0)))&gt;0,+AB1076,0)</f>
        <v>0</v>
      </c>
      <c r="AD1076" s="1"/>
      <c r="AE1076" s="42"/>
      <c r="AF1076" s="21"/>
      <c r="AG1076" s="21" t="e">
        <f aca="false">(AH1076-$AF$1060)/STDEV(AO25:AO1024)</f>
        <v>#DIV/0!</v>
      </c>
      <c r="AH1076" s="21" t="n">
        <f aca="false">+AH1075+bin</f>
        <v>0</v>
      </c>
      <c r="AI1076" s="33" t="n">
        <v>0</v>
      </c>
      <c r="AJ1076" s="120" t="n">
        <f aca="false">IF(IF(AND(ABS(AH1076-$AF$1059)&lt;ABS(AH1075-$AF$1059),ABS(AH1076-$AF$1059)&lt;ABS(AH1077-$AF$1059)),ABS(AH1076-$AF$1059),IF(AND(ABS(AH1076-$AF$1060)&lt;ABS(AH1075-$AF$1060),ABS(AH1076-$AF$1060)&lt;ABS(AH1077-$AF$1060)),ABS(AH1076-$AF$1060),IF(AND(ABS(AH1076-$AF$1061)&lt;ABS(AH1075-$AF$1061),ABS(AH1076-$AF$1061)&lt;ABS(AH1077-$AF$1061)),ABS(AH1076-$AF$1061),0)))&gt;0,+AI1076,0)</f>
        <v>0</v>
      </c>
      <c r="AK1076" s="33"/>
      <c r="AL1076" s="1"/>
      <c r="AM1076" s="1"/>
      <c r="AN1076" s="1"/>
      <c r="AW1076" s="1"/>
      <c r="AX1076" s="1"/>
      <c r="AY1076" s="112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</row>
    <row r="1077" customFormat="false" ht="11.25" hidden="false" customHeight="false" outlineLevel="0" collapsed="false">
      <c r="A1077" s="1"/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7"/>
      <c r="S1077" s="127"/>
      <c r="T1077" s="127"/>
      <c r="U1077" s="1"/>
      <c r="V1077" s="1"/>
      <c r="W1077" s="1"/>
      <c r="X1077" s="42"/>
      <c r="Y1077" s="21"/>
      <c r="Z1077" s="21" t="n">
        <f aca="false">(AA1077-PIEXP)/STDEV(IRRs)</f>
        <v>0.995425320981486</v>
      </c>
      <c r="AA1077" s="33" t="n">
        <f aca="false">+AA1076+IRRbin</f>
        <v>0.0654053531040857</v>
      </c>
      <c r="AB1077" s="33" t="n">
        <v>0.033</v>
      </c>
      <c r="AC1077" s="120" t="n">
        <f aca="false">IF(IF(AND(ABS(AA1077-PILO)&lt;ABS(AA1076-PILO),ABS(AA1077-PILO)&lt;ABS(AA1078-PILO)),ABS(AA1077-PILO),IF(AND(ABS(AA1077-PIEXP)&lt;ABS(AA1076-PIEXP),ABS(AA1077-PIEXP)&lt;ABS(AA1078-PIEXP)),ABS(AA1077-PIEXP),IF(AND(ABS(AA1077-PIHI)&lt;ABS(AA1076-PIHI),ABS(AA1077-PIHI)&lt;ABS(AA1078-PIHI)),ABS(AA1077-PIHI),0)))&gt;0,+AB1077,0)</f>
        <v>0</v>
      </c>
      <c r="AD1077" s="1"/>
      <c r="AE1077" s="42"/>
      <c r="AF1077" s="21"/>
      <c r="AG1077" s="21" t="e">
        <f aca="false">(AH1077-$AF$1060)/STDEV(AO26:AO1025)</f>
        <v>#DIV/0!</v>
      </c>
      <c r="AH1077" s="21" t="n">
        <f aca="false">+AH1076+bin</f>
        <v>0</v>
      </c>
      <c r="AI1077" s="33" t="n">
        <v>0</v>
      </c>
      <c r="AJ1077" s="120" t="n">
        <f aca="false">IF(IF(AND(ABS(AH1077-$AF$1059)&lt;ABS(AH1076-$AF$1059),ABS(AH1077-$AF$1059)&lt;ABS(AH1078-$AF$1059)),ABS(AH1077-$AF$1059),IF(AND(ABS(AH1077-$AF$1060)&lt;ABS(AH1076-$AF$1060),ABS(AH1077-$AF$1060)&lt;ABS(AH1078-$AF$1060)),ABS(AH1077-$AF$1060),IF(AND(ABS(AH1077-$AF$1061)&lt;ABS(AH1076-$AF$1061),ABS(AH1077-$AF$1061)&lt;ABS(AH1078-$AF$1061)),ABS(AH1077-$AF$1061),0)))&gt;0,+AI1077,0)</f>
        <v>0</v>
      </c>
      <c r="AK1077" s="21"/>
      <c r="AL1077" s="1"/>
      <c r="AW1077" s="1"/>
      <c r="AX1077" s="1"/>
      <c r="AY1077" s="112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</row>
    <row r="1078" customFormat="false" ht="11.25" hidden="false" customHeight="false" outlineLevel="0" collapsed="false">
      <c r="A1078" s="1"/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7"/>
      <c r="S1078" s="127"/>
      <c r="T1078" s="127"/>
      <c r="U1078" s="1"/>
      <c r="V1078" s="1"/>
      <c r="W1078" s="1"/>
      <c r="X1078" s="42"/>
      <c r="Y1078" s="21"/>
      <c r="Z1078" s="21" t="n">
        <f aca="false">(AA1078-PIEXP)/STDEV(IRRs)</f>
        <v>1.11251517039337</v>
      </c>
      <c r="AA1078" s="33" t="n">
        <f aca="false">+AA1077+IRRbin</f>
        <v>0.0662475593143043</v>
      </c>
      <c r="AB1078" s="33" t="n">
        <v>0.025</v>
      </c>
      <c r="AC1078" s="120" t="n">
        <f aca="false">IF(IF(AND(ABS(AA1078-PILO)&lt;ABS(AA1077-PILO),ABS(AA1078-PILO)&lt;ABS(AA1079-PILO)),ABS(AA1078-PILO),IF(AND(ABS(AA1078-PIEXP)&lt;ABS(AA1077-PIEXP),ABS(AA1078-PIEXP)&lt;ABS(AA1079-PIEXP)),ABS(AA1078-PIEXP),IF(AND(ABS(AA1078-PIHI)&lt;ABS(AA1077-PIHI),ABS(AA1078-PIHI)&lt;ABS(AA1079-PIHI)),ABS(AA1078-PIHI),0)))&gt;0,+AB1078,0)</f>
        <v>0</v>
      </c>
      <c r="AD1078" s="1"/>
      <c r="AE1078" s="42"/>
      <c r="AF1078" s="21"/>
      <c r="AG1078" s="21" t="e">
        <f aca="false">(AH1078-$AF$1060)/STDEV(AO27:AO1026)</f>
        <v>#DIV/0!</v>
      </c>
      <c r="AH1078" s="21" t="n">
        <f aca="false">+AH1077+bin</f>
        <v>0</v>
      </c>
      <c r="AI1078" s="33" t="n">
        <v>0</v>
      </c>
      <c r="AJ1078" s="120" t="n">
        <f aca="false">IF(IF(AND(ABS(AH1078-$AF$1059)&lt;ABS(AH1077-$AF$1059),ABS(AH1078-$AF$1059)&lt;ABS(AH1079-$AF$1059)),ABS(AH1078-$AF$1059),IF(AND(ABS(AH1078-$AF$1060)&lt;ABS(AH1077-$AF$1060),ABS(AH1078-$AF$1060)&lt;ABS(AH1079-$AF$1060)),ABS(AH1078-$AF$1060),IF(AND(ABS(AH1078-$AF$1061)&lt;ABS(AH1077-$AF$1061),ABS(AH1078-$AF$1061)&lt;ABS(AH1079-$AF$1061)),ABS(AH1078-$AF$1061),0)))&gt;0,+AI1078,0)</f>
        <v>0</v>
      </c>
      <c r="AK1078" s="21"/>
      <c r="AL1078" s="1"/>
      <c r="AW1078" s="1"/>
      <c r="AX1078" s="1"/>
      <c r="AY1078" s="112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</row>
    <row r="1079" customFormat="false" ht="11.25" hidden="false" customHeight="false" outlineLevel="0" collapsed="false">
      <c r="A1079" s="1"/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7"/>
      <c r="S1079" s="127"/>
      <c r="T1079" s="127"/>
      <c r="U1079" s="1"/>
      <c r="V1079" s="1"/>
      <c r="W1079" s="1"/>
      <c r="X1079" s="42"/>
      <c r="Y1079" s="21"/>
      <c r="Z1079" s="21" t="n">
        <f aca="false">(AA1079-PIEXP)/STDEV(IRRs)</f>
        <v>1.22960501980525</v>
      </c>
      <c r="AA1079" s="33" t="n">
        <f aca="false">+AA1078+IRRbin</f>
        <v>0.067089765524523</v>
      </c>
      <c r="AB1079" s="33" t="n">
        <v>0.035</v>
      </c>
      <c r="AC1079" s="120" t="n">
        <f aca="false">IF(IF(AND(ABS(AA1079-PILO)&lt;ABS(AA1078-PILO),ABS(AA1079-PILO)&lt;ABS(AA1080-PILO)),ABS(AA1079-PILO),IF(AND(ABS(AA1079-PIEXP)&lt;ABS(AA1078-PIEXP),ABS(AA1079-PIEXP)&lt;ABS(AA1080-PIEXP)),ABS(AA1079-PIEXP),IF(AND(ABS(AA1079-PIHI)&lt;ABS(AA1078-PIHI),ABS(AA1079-PIHI)&lt;ABS(AA1080-PIHI)),ABS(AA1079-PIHI),0)))&gt;0,+AB1079,0)</f>
        <v>0</v>
      </c>
      <c r="AD1079" s="1"/>
      <c r="AE1079" s="42"/>
      <c r="AF1079" s="21"/>
      <c r="AG1079" s="21" t="e">
        <f aca="false">(AH1079-$AF$1060)/STDEV(AO28:AO1027)</f>
        <v>#DIV/0!</v>
      </c>
      <c r="AH1079" s="21" t="n">
        <f aca="false">+AH1078+bin</f>
        <v>0</v>
      </c>
      <c r="AI1079" s="33" t="n">
        <v>0</v>
      </c>
      <c r="AJ1079" s="120" t="n">
        <f aca="false">IF(IF(AND(ABS(AH1079-$AF$1059)&lt;ABS(AH1078-$AF$1059),ABS(AH1079-$AF$1059)&lt;ABS(AH1080-$AF$1059)),ABS(AH1079-$AF$1059),IF(AND(ABS(AH1079-$AF$1060)&lt;ABS(AH1078-$AF$1060),ABS(AH1079-$AF$1060)&lt;ABS(AH1080-$AF$1060)),ABS(AH1079-$AF$1060),IF(AND(ABS(AH1079-$AF$1061)&lt;ABS(AH1078-$AF$1061),ABS(AH1079-$AF$1061)&lt;ABS(AH1080-$AF$1061)),ABS(AH1079-$AF$1061),0)))&gt;0,+AI1079,0)</f>
        <v>0</v>
      </c>
      <c r="AK1079" s="1"/>
      <c r="AL1079" s="1"/>
      <c r="AW1079" s="1"/>
      <c r="AX1079" s="1"/>
      <c r="AY1079" s="112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</row>
    <row r="1080" customFormat="false" ht="11.25" hidden="false" customHeight="false" outlineLevel="0" collapsed="false">
      <c r="A1080" s="1"/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7"/>
      <c r="S1080" s="127"/>
      <c r="T1080" s="127"/>
      <c r="U1080" s="1"/>
      <c r="V1080" s="1"/>
      <c r="W1080" s="1"/>
      <c r="X1080" s="42"/>
      <c r="Y1080" s="21"/>
      <c r="Z1080" s="21" t="n">
        <f aca="false">(AA1080-PIEXP)/STDEV(IRRs)</f>
        <v>1.34669486921714</v>
      </c>
      <c r="AA1080" s="33" t="n">
        <f aca="false">+AA1079+IRRbin</f>
        <v>0.0679319717347416</v>
      </c>
      <c r="AB1080" s="33" t="n">
        <v>0.028</v>
      </c>
      <c r="AC1080" s="120" t="n">
        <f aca="false">IF(IF(AND(ABS(AA1080-PILO)&lt;ABS(AA1079-PILO),ABS(AA1080-PILO)&lt;ABS(AA1081-PILO)),ABS(AA1080-PILO),IF(AND(ABS(AA1080-PIEXP)&lt;ABS(AA1079-PIEXP),ABS(AA1080-PIEXP)&lt;ABS(AA1081-PIEXP)),ABS(AA1080-PIEXP),IF(AND(ABS(AA1080-PIHI)&lt;ABS(AA1079-PIHI),ABS(AA1080-PIHI)&lt;ABS(AA1081-PIHI)),ABS(AA1080-PIHI),0)))&gt;0,+AB1080,0)</f>
        <v>0</v>
      </c>
      <c r="AD1080" s="1"/>
      <c r="AE1080" s="42"/>
      <c r="AF1080" s="21"/>
      <c r="AG1080" s="21" t="e">
        <f aca="false">(AH1080-$AF$1060)/STDEV(AO29:AO1028)</f>
        <v>#DIV/0!</v>
      </c>
      <c r="AH1080" s="21" t="n">
        <f aca="false">+AH1079+bin</f>
        <v>0</v>
      </c>
      <c r="AI1080" s="33" t="n">
        <v>0</v>
      </c>
      <c r="AJ1080" s="120" t="n">
        <f aca="false">IF(IF(AND(ABS(AH1080-$AF$1059)&lt;ABS(AH1079-$AF$1059),ABS(AH1080-$AF$1059)&lt;ABS(AH1081-$AF$1059)),ABS(AH1080-$AF$1059),IF(AND(ABS(AH1080-$AF$1060)&lt;ABS(AH1079-$AF$1060),ABS(AH1080-$AF$1060)&lt;ABS(AH1081-$AF$1060)),ABS(AH1080-$AF$1060),IF(AND(ABS(AH1080-$AF$1061)&lt;ABS(AH1079-$AF$1061),ABS(AH1080-$AF$1061)&lt;ABS(AH1081-$AF$1061)),ABS(AH1080-$AF$1061),0)))&gt;0,+AI1080,0)</f>
        <v>0</v>
      </c>
      <c r="AK1080" s="1"/>
      <c r="AL1080" s="1"/>
      <c r="AQ1080" s="123"/>
      <c r="AR1080" s="124"/>
      <c r="AS1080" s="125"/>
      <c r="AT1080" s="112"/>
      <c r="AU1080" s="112"/>
      <c r="AW1080" s="1"/>
      <c r="AX1080" s="1"/>
      <c r="AY1080" s="112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</row>
    <row r="1081" customFormat="false" ht="11.25" hidden="false" customHeight="false" outlineLevel="0" collapsed="false">
      <c r="A1081" s="1"/>
      <c r="B1081" s="126"/>
      <c r="C1081" s="126"/>
      <c r="D1081" s="126"/>
      <c r="E1081" s="126"/>
      <c r="F1081" s="126"/>
      <c r="G1081" s="126"/>
      <c r="H1081" s="126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7"/>
      <c r="S1081" s="127"/>
      <c r="T1081" s="127"/>
      <c r="U1081" s="1"/>
      <c r="V1081" s="1"/>
      <c r="W1081" s="1"/>
      <c r="X1081" s="42"/>
      <c r="Y1081" s="21"/>
      <c r="Z1081" s="21" t="n">
        <f aca="false">(AA1081-PIEXP)/STDEV(IRRs)</f>
        <v>1.46378471862902</v>
      </c>
      <c r="AA1081" s="33" t="n">
        <f aca="false">+AA1080+IRRbin</f>
        <v>0.0687741779449603</v>
      </c>
      <c r="AB1081" s="33" t="n">
        <v>0.036</v>
      </c>
      <c r="AC1081" s="120" t="n">
        <f aca="false">IF(IF(AND(ABS(AA1081-PILO)&lt;ABS(AA1080-PILO),ABS(AA1081-PILO)&lt;ABS(AA1082-PILO)),ABS(AA1081-PILO),IF(AND(ABS(AA1081-PIEXP)&lt;ABS(AA1080-PIEXP),ABS(AA1081-PIEXP)&lt;ABS(AA1082-PIEXP)),ABS(AA1081-PIEXP),IF(AND(ABS(AA1081-PIHI)&lt;ABS(AA1080-PIHI),ABS(AA1081-PIHI)&lt;ABS(AA1082-PIHI)),ABS(AA1081-PIHI),0)))&gt;0,+AB1081,0)</f>
        <v>0</v>
      </c>
      <c r="AD1081" s="1"/>
      <c r="AE1081" s="42"/>
      <c r="AF1081" s="21"/>
      <c r="AG1081" s="21" t="e">
        <f aca="false">(AH1081-$AF$1060)/STDEV(AO30:AO1029)</f>
        <v>#DIV/0!</v>
      </c>
      <c r="AH1081" s="21" t="n">
        <f aca="false">+AH1080+bin</f>
        <v>0</v>
      </c>
      <c r="AI1081" s="33" t="n">
        <v>0</v>
      </c>
      <c r="AJ1081" s="120" t="n">
        <f aca="false">IF(IF(AND(ABS(AH1081-$AF$1059)&lt;ABS(AH1080-$AF$1059),ABS(AH1081-$AF$1059)&lt;ABS(AH1082-$AF$1059)),ABS(AH1081-$AF$1059),IF(AND(ABS(AH1081-$AF$1060)&lt;ABS(AH1080-$AF$1060),ABS(AH1081-$AF$1060)&lt;ABS(AH1082-$AF$1060)),ABS(AH1081-$AF$1060),IF(AND(ABS(AH1081-$AF$1061)&lt;ABS(AH1080-$AF$1061),ABS(AH1081-$AF$1061)&lt;ABS(AH1082-$AF$1061)),ABS(AH1081-$AF$1061),0)))&gt;0,+AI1081,0)</f>
        <v>0</v>
      </c>
      <c r="AK1081" s="1"/>
      <c r="AL1081" s="1"/>
      <c r="AQ1081" s="123"/>
      <c r="AR1081" s="124"/>
      <c r="AS1081" s="125"/>
      <c r="AT1081" s="112"/>
      <c r="AU1081" s="112"/>
      <c r="AW1081" s="1"/>
      <c r="AX1081" s="1"/>
      <c r="AY1081" s="112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</row>
    <row r="1082" customFormat="false" ht="11.25" hidden="false" customHeight="false" outlineLevel="0" collapsed="false">
      <c r="A1082" s="1"/>
      <c r="B1082" s="126"/>
      <c r="C1082" s="126"/>
      <c r="D1082" s="126"/>
      <c r="E1082" s="126"/>
      <c r="F1082" s="126"/>
      <c r="G1082" s="126"/>
      <c r="H1082" s="126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7"/>
      <c r="S1082" s="127"/>
      <c r="T1082" s="127"/>
      <c r="U1082" s="1"/>
      <c r="V1082" s="1"/>
      <c r="W1082" s="1"/>
      <c r="X1082" s="42"/>
      <c r="Y1082" s="21"/>
      <c r="Z1082" s="21" t="n">
        <f aca="false">(AA1082-PIEXP)/STDEV(IRRs)</f>
        <v>1.58087456804091</v>
      </c>
      <c r="AA1082" s="33" t="n">
        <f aca="false">+AA1081+IRRbin</f>
        <v>0.0696163841551789</v>
      </c>
      <c r="AB1082" s="33" t="n">
        <v>0.024</v>
      </c>
      <c r="AC1082" s="120" t="n">
        <f aca="false">IF(IF(AND(ABS(AA1082-PILO)&lt;ABS(AA1081-PILO),ABS(AA1082-PILO)&lt;ABS(AA1083-PILO)),ABS(AA1082-PILO),IF(AND(ABS(AA1082-PIEXP)&lt;ABS(AA1081-PIEXP),ABS(AA1082-PIEXP)&lt;ABS(AA1083-PIEXP)),ABS(AA1082-PIEXP),IF(AND(ABS(AA1082-PIHI)&lt;ABS(AA1081-PIHI),ABS(AA1082-PIHI)&lt;ABS(AA1083-PIHI)),ABS(AA1082-PIHI),0)))&gt;0,+AB1082,0)</f>
        <v>0.024</v>
      </c>
      <c r="AD1082" s="1"/>
      <c r="AE1082" s="42"/>
      <c r="AF1082" s="21"/>
      <c r="AG1082" s="21" t="e">
        <f aca="false">(AH1082-$AF$1060)/STDEV(AO31:AO1030)</f>
        <v>#DIV/0!</v>
      </c>
      <c r="AH1082" s="21" t="n">
        <f aca="false">+AH1081+bin</f>
        <v>0</v>
      </c>
      <c r="AI1082" s="33" t="n">
        <v>0</v>
      </c>
      <c r="AJ1082" s="120" t="n">
        <f aca="false">IF(IF(AND(ABS(AH1082-$AF$1059)&lt;ABS(AH1081-$AF$1059),ABS(AH1082-$AF$1059)&lt;ABS(AH1083-$AF$1059)),ABS(AH1082-$AF$1059),IF(AND(ABS(AH1082-$AF$1060)&lt;ABS(AH1081-$AF$1060),ABS(AH1082-$AF$1060)&lt;ABS(AH1083-$AF$1060)),ABS(AH1082-$AF$1060),IF(AND(ABS(AH1082-$AF$1061)&lt;ABS(AH1081-$AF$1061),ABS(AH1082-$AF$1061)&lt;ABS(AH1083-$AF$1061)),ABS(AH1082-$AF$1061),0)))&gt;0,+AI1082,0)</f>
        <v>0</v>
      </c>
      <c r="AK1082" s="1"/>
      <c r="AL1082" s="1"/>
      <c r="AR1082" s="33"/>
      <c r="AS1082" s="132"/>
      <c r="AT1082" s="112"/>
      <c r="AU1082" s="112"/>
      <c r="AW1082" s="1"/>
      <c r="AX1082" s="1"/>
      <c r="AY1082" s="112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</row>
    <row r="1083" customFormat="false" ht="11.25" hidden="false" customHeight="false" outlineLevel="0" collapsed="false">
      <c r="A1083" s="1"/>
      <c r="B1083" s="126"/>
      <c r="C1083" s="126"/>
      <c r="D1083" s="126"/>
      <c r="E1083" s="126"/>
      <c r="F1083" s="126"/>
      <c r="G1083" s="126"/>
      <c r="H1083" s="126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7"/>
      <c r="S1083" s="127"/>
      <c r="T1083" s="127"/>
      <c r="U1083" s="1"/>
      <c r="V1083" s="1"/>
      <c r="W1083" s="1"/>
      <c r="X1083" s="42"/>
      <c r="Y1083" s="21"/>
      <c r="Z1083" s="21" t="n">
        <f aca="false">(AA1083-PIEXP)/STDEV(IRRs)</f>
        <v>1.69796441745279</v>
      </c>
      <c r="AA1083" s="33" t="n">
        <f aca="false">+AA1082+IRRbin</f>
        <v>0.0704585903653976</v>
      </c>
      <c r="AB1083" s="33" t="n">
        <v>0.025</v>
      </c>
      <c r="AC1083" s="120" t="n">
        <f aca="false">IF(IF(AND(ABS(AA1083-PILO)&lt;ABS(AA1082-PILO),ABS(AA1083-PILO)&lt;ABS(AA1084-PILO)),ABS(AA1083-PILO),IF(AND(ABS(AA1083-PIEXP)&lt;ABS(AA1082-PIEXP),ABS(AA1083-PIEXP)&lt;ABS(AA1084-PIEXP)),ABS(AA1083-PIEXP),IF(AND(ABS(AA1083-PIHI)&lt;ABS(AA1082-PIHI),ABS(AA1083-PIHI)&lt;ABS(AA1084-PIHI)),ABS(AA1083-PIHI),0)))&gt;0,+AB1083,0)</f>
        <v>0</v>
      </c>
      <c r="AD1083" s="1"/>
      <c r="AE1083" s="42"/>
      <c r="AF1083" s="21"/>
      <c r="AG1083" s="21" t="e">
        <f aca="false">(AH1083-$AF$1060)/STDEV(AO32:AO1031)</f>
        <v>#DIV/0!</v>
      </c>
      <c r="AH1083" s="21" t="n">
        <f aca="false">+AH1082+bin</f>
        <v>0</v>
      </c>
      <c r="AI1083" s="33" t="n">
        <v>0</v>
      </c>
      <c r="AJ1083" s="120" t="n">
        <f aca="false">IF(IF(AND(ABS(AH1083-$AF$1059)&lt;ABS(AH1082-$AF$1059),ABS(AH1083-$AF$1059)&lt;ABS(AH1084-$AF$1059)),ABS(AH1083-$AF$1059),IF(AND(ABS(AH1083-$AF$1060)&lt;ABS(AH1082-$AF$1060),ABS(AH1083-$AF$1060)&lt;ABS(AH1084-$AF$1060)),ABS(AH1083-$AF$1060),IF(AND(ABS(AH1083-$AF$1061)&lt;ABS(AH1082-$AF$1061),ABS(AH1083-$AF$1061)&lt;ABS(AH1084-$AF$1061)),ABS(AH1083-$AF$1061),0)))&gt;0,+AI1083,0)</f>
        <v>0</v>
      </c>
      <c r="AK1083" s="1"/>
      <c r="AL1083" s="1"/>
      <c r="AR1083" s="33"/>
      <c r="AS1083" s="125"/>
      <c r="AT1083" s="112"/>
      <c r="AU1083" s="112"/>
      <c r="AW1083" s="1"/>
      <c r="AX1083" s="1"/>
      <c r="AY1083" s="112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</row>
    <row r="1084" customFormat="false" ht="11.25" hidden="false" customHeight="false" outlineLevel="0" collapsed="false">
      <c r="A1084" s="1"/>
      <c r="B1084" s="126"/>
      <c r="C1084" s="126"/>
      <c r="D1084" s="126"/>
      <c r="E1084" s="126"/>
      <c r="F1084" s="126"/>
      <c r="G1084" s="126"/>
      <c r="H1084" s="126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7"/>
      <c r="S1084" s="127"/>
      <c r="T1084" s="127"/>
      <c r="U1084" s="1"/>
      <c r="V1084" s="1"/>
      <c r="W1084" s="1"/>
      <c r="X1084" s="42"/>
      <c r="Y1084" s="21"/>
      <c r="Z1084" s="21" t="n">
        <f aca="false">(AA1084-PIEXP)/STDEV(IRRs)</f>
        <v>1.81505426686467</v>
      </c>
      <c r="AA1084" s="33" t="n">
        <f aca="false">+AA1083+IRRbin</f>
        <v>0.0713007965756162</v>
      </c>
      <c r="AB1084" s="33" t="n">
        <v>0.03</v>
      </c>
      <c r="AC1084" s="120" t="n">
        <f aca="false">IF(IF(AND(ABS(AA1084-PILO)&lt;ABS(AA1083-PILO),ABS(AA1084-PILO)&lt;ABS(AA1085-PILO)),ABS(AA1084-PILO),IF(AND(ABS(AA1084-PIEXP)&lt;ABS(AA1083-PIEXP),ABS(AA1084-PIEXP)&lt;ABS(AA1085-PIEXP)),ABS(AA1084-PIEXP),IF(AND(ABS(AA1084-PIHI)&lt;ABS(AA1083-PIHI),ABS(AA1084-PIHI)&lt;ABS(AA1085-PIHI)),ABS(AA1084-PIHI),0)))&gt;0,+AB1084,0)</f>
        <v>0</v>
      </c>
      <c r="AD1084" s="1"/>
      <c r="AE1084" s="42"/>
      <c r="AF1084" s="21"/>
      <c r="AG1084" s="21" t="e">
        <f aca="false">(AH1084-$AF$1060)/STDEV(AO33:AO1032)</f>
        <v>#DIV/0!</v>
      </c>
      <c r="AH1084" s="21" t="n">
        <f aca="false">+AH1083+bin</f>
        <v>0</v>
      </c>
      <c r="AI1084" s="33" t="n">
        <v>0</v>
      </c>
      <c r="AJ1084" s="120" t="n">
        <f aca="false">IF(IF(AND(ABS(AH1084-$AF$1059)&lt;ABS(AH1083-$AF$1059),ABS(AH1084-$AF$1059)&lt;ABS(AH1085-$AF$1059)),ABS(AH1084-$AF$1059),IF(AND(ABS(AH1084-$AF$1060)&lt;ABS(AH1083-$AF$1060),ABS(AH1084-$AF$1060)&lt;ABS(AH1085-$AF$1060)),ABS(AH1084-$AF$1060),IF(AND(ABS(AH1084-$AF$1061)&lt;ABS(AH1083-$AF$1061),ABS(AH1084-$AF$1061)&lt;ABS(AH1085-$AF$1061)),ABS(AH1084-$AF$1061),0)))&gt;0,+AI1084,0)</f>
        <v>0</v>
      </c>
      <c r="AK1084" s="1"/>
      <c r="AL1084" s="1"/>
      <c r="AQ1084" s="123"/>
      <c r="AR1084" s="33"/>
      <c r="AS1084" s="125"/>
      <c r="AT1084" s="112"/>
      <c r="AU1084" s="112"/>
      <c r="AW1084" s="1"/>
      <c r="AX1084" s="1"/>
      <c r="AY1084" s="112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</row>
    <row r="1085" customFormat="false" ht="11.25" hidden="false" customHeight="false" outlineLevel="0" collapsed="false">
      <c r="A1085" s="1"/>
      <c r="B1085" s="126"/>
      <c r="C1085" s="126"/>
      <c r="D1085" s="126"/>
      <c r="E1085" s="126"/>
      <c r="F1085" s="126"/>
      <c r="G1085" s="126"/>
      <c r="H1085" s="126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7"/>
      <c r="S1085" s="127"/>
      <c r="T1085" s="127"/>
      <c r="U1085" s="1"/>
      <c r="V1085" s="1"/>
      <c r="W1085" s="1"/>
      <c r="X1085" s="42"/>
      <c r="Y1085" s="21"/>
      <c r="Z1085" s="21" t="n">
        <f aca="false">(AA1085-PIEXP)/STDEV(IRRs)</f>
        <v>1.93214411627656</v>
      </c>
      <c r="AA1085" s="33" t="n">
        <f aca="false">+AA1084+IRRbin</f>
        <v>0.0721430027858349</v>
      </c>
      <c r="AB1085" s="33" t="n">
        <v>0</v>
      </c>
      <c r="AC1085" s="120" t="n">
        <f aca="false">IF(IF(ABS(AA1085-PILO)&lt;ABS(AA1084-PILO),ABS(AA1085-PILO),IF(ABS(AA1085-PIEXP)&lt;ABS(AA1084-PIEXP),ABS(AA1085-PIEXP),IF(ABS(AA1085-PIHI)&lt;ABS(AA1084-PIHI),ABS(AA1085-PIHI),0)))&gt;0,+AB1085,0)</f>
        <v>0</v>
      </c>
      <c r="AD1085" s="1"/>
      <c r="AE1085" s="42"/>
      <c r="AF1085" s="21"/>
      <c r="AG1085" s="21" t="e">
        <f aca="false">(AH1085-$AF$1060)/STDEV(AO34:AO1033)</f>
        <v>#DIV/0!</v>
      </c>
      <c r="AH1085" s="21" t="n">
        <f aca="false">+AH1084+bin</f>
        <v>0</v>
      </c>
      <c r="AI1085" s="33" t="n">
        <v>0</v>
      </c>
      <c r="AJ1085" s="120" t="n">
        <f aca="false">IF(IF(ABS(AH1085-$AF$1059)&lt;ABS(AH1084-$AF$1059),ABS(AH1085-$AF$1059),IF(ABS(AH1085-$AF$1060)&lt;ABS(AH1084-$AF$1060),ABS(AH1085-$AF$1060),IF(ABS(AH1085-$AF$1061)&lt;ABS(AH1084-$AF$1061),ABS(AH1085-$AF$1061),0)))&gt;0,+AI1085,0)</f>
        <v>0</v>
      </c>
      <c r="AK1085" s="1"/>
      <c r="AL1085" s="1"/>
      <c r="AQ1085" s="123"/>
      <c r="AR1085" s="124"/>
      <c r="AS1085" s="112"/>
      <c r="AT1085" s="112"/>
      <c r="AU1085" s="11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</row>
    <row r="1086" customFormat="false" ht="11.25" hidden="false" customHeight="false" outlineLevel="0" collapsed="false">
      <c r="A1086" s="1"/>
      <c r="B1086" s="126"/>
      <c r="C1086" s="126"/>
      <c r="D1086" s="126"/>
      <c r="E1086" s="126"/>
      <c r="F1086" s="126"/>
      <c r="G1086" s="126"/>
      <c r="H1086" s="126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7"/>
      <c r="S1086" s="127"/>
      <c r="T1086" s="127"/>
      <c r="U1086" s="1"/>
      <c r="V1086" s="1"/>
      <c r="W1086" s="1"/>
      <c r="X1086" s="42"/>
      <c r="Y1086" s="21"/>
      <c r="Z1086" s="21"/>
      <c r="AA1086" s="21"/>
      <c r="AB1086" s="21"/>
      <c r="AC1086" s="50"/>
      <c r="AD1086" s="1"/>
      <c r="AE1086" s="42"/>
      <c r="AF1086" s="21"/>
      <c r="AG1086" s="21"/>
      <c r="AH1086" s="21"/>
      <c r="AI1086" s="21"/>
      <c r="AJ1086" s="50"/>
      <c r="AK1086" s="1"/>
      <c r="AL1086" s="1"/>
      <c r="AR1086" s="133"/>
      <c r="AS1086" s="112"/>
      <c r="AT1086" s="112"/>
      <c r="AU1086" s="11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</row>
    <row r="1087" customFormat="false" ht="12" hidden="false" customHeight="false" outlineLevel="0" collapsed="false">
      <c r="A1087" s="1"/>
      <c r="B1087" s="126"/>
      <c r="C1087" s="126"/>
      <c r="D1087" s="126"/>
      <c r="E1087" s="126"/>
      <c r="F1087" s="126"/>
      <c r="G1087" s="126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7"/>
      <c r="S1087" s="127"/>
      <c r="T1087" s="127"/>
      <c r="U1087" s="1"/>
      <c r="V1087" s="1"/>
      <c r="W1087" s="1"/>
      <c r="X1087" s="52"/>
      <c r="Y1087" s="54"/>
      <c r="Z1087" s="54"/>
      <c r="AA1087" s="134" t="s">
        <v>84</v>
      </c>
      <c r="AB1087" s="135" t="n">
        <f aca="false">SUM(AB1054:AB1085)</f>
        <v>1</v>
      </c>
      <c r="AC1087" s="55"/>
      <c r="AD1087" s="1"/>
      <c r="AE1087" s="52"/>
      <c r="AF1087" s="54"/>
      <c r="AG1087" s="54"/>
      <c r="AH1087" s="134" t="s">
        <v>84</v>
      </c>
      <c r="AI1087" s="135" t="n">
        <f aca="false">SUM(AI1054:AI1085)</f>
        <v>1</v>
      </c>
      <c r="AJ1087" s="55"/>
      <c r="AK1087" s="1"/>
      <c r="AL1087" s="1"/>
      <c r="AR1087" s="1"/>
      <c r="AS1087" s="1"/>
      <c r="AT1087" s="1"/>
      <c r="AU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</row>
    <row r="1088" customFormat="false" ht="11.25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</row>
    <row r="1089" customFormat="false" ht="11.25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</row>
    <row r="1090" customFormat="false" ht="11.25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</row>
    <row r="1091" customFormat="false" ht="11.25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</row>
    <row r="1092" customFormat="false" ht="11.25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</row>
    <row r="1093" customFormat="false" ht="11.25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</row>
    <row r="1094" customFormat="false" ht="11.25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</row>
    <row r="1095" customFormat="false" ht="11.25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</row>
    <row r="1096" customFormat="false" ht="11.25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</row>
    <row r="1097" customFormat="false" ht="11.25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</row>
    <row r="1098" customFormat="false" ht="11.25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</row>
    <row r="1099" customFormat="false" ht="11.25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</row>
    <row r="1100" customFormat="false" ht="11.25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</row>
    <row r="1101" customFormat="false" ht="11.25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</row>
    <row r="1102" customFormat="false" ht="11.25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</row>
    <row r="1103" customFormat="false" ht="11.25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</row>
    <row r="1104" customFormat="false" ht="11.25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</row>
    <row r="1105" customFormat="false" ht="11.25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</row>
    <row r="1106" customFormat="false" ht="11.25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</row>
    <row r="1107" customFormat="false" ht="11.25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</row>
    <row r="1108" customFormat="false" ht="11.25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</row>
    <row r="1109" customFormat="false" ht="11.25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</row>
    <row r="1110" customFormat="false" ht="11.25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</row>
    <row r="1111" customFormat="false" ht="11.25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</row>
    <row r="1112" customFormat="false" ht="11.25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</row>
    <row r="1113" customFormat="false" ht="11.25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</row>
    <row r="1114" customFormat="false" ht="11.25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</row>
    <row r="1115" customFormat="false" ht="11.25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</row>
    <row r="1116" customFormat="false" ht="11.25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</row>
    <row r="1117" customFormat="false" ht="11.25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</row>
    <row r="1118" customFormat="false" ht="11.25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</row>
    <row r="1119" customFormat="false" ht="11.25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</row>
    <row r="1120" customFormat="false" ht="11.25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</row>
    <row r="1121" customFormat="false" ht="11.25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</row>
    <row r="1122" customFormat="false" ht="11.25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</row>
    <row r="1123" customFormat="false" ht="11.25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</row>
    <row r="1124" customFormat="false" ht="11.25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</row>
    <row r="1125" customFormat="false" ht="11.25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</row>
    <row r="1126" customFormat="false" ht="11.25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</row>
    <row r="1127" customFormat="false" ht="11.25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</row>
    <row r="1128" customFormat="false" ht="11.25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</row>
    <row r="1129" customFormat="false" ht="11.25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</row>
    <row r="1130" customFormat="false" ht="11.25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</row>
    <row r="1131" customFormat="false" ht="11.25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</row>
    <row r="1132" customFormat="false" ht="11.25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</row>
    <row r="1133" customFormat="false" ht="11.25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</row>
    <row r="1134" customFormat="false" ht="11.25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</row>
    <row r="1135" customFormat="false" ht="11.25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</row>
    <row r="1136" customFormat="false" ht="11.25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</row>
    <row r="1137" customFormat="false" ht="11.25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</row>
    <row r="1138" customFormat="false" ht="11.25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</row>
    <row r="1139" customFormat="false" ht="11.25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</row>
    <row r="1140" customFormat="false" ht="11.25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</row>
    <row r="1141" customFormat="false" ht="11.25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</row>
    <row r="1142" customFormat="false" ht="11.25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</row>
    <row r="1143" customFormat="false" ht="11.25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</row>
    <row r="1144" customFormat="false" ht="11.25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</row>
    <row r="1145" customFormat="false" ht="11.25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</row>
    <row r="1146" customFormat="false" ht="11.25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</row>
    <row r="1147" customFormat="false" ht="11.25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</row>
    <row r="1148" customFormat="false" ht="11.25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</row>
    <row r="1149" customFormat="false" ht="11.25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</row>
    <row r="1150" customFormat="false" ht="11.25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</row>
    <row r="1151" customFormat="false" ht="11.25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</row>
    <row r="1152" customFormat="false" ht="11.25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</row>
    <row r="1153" customFormat="false" ht="11.25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</row>
    <row r="1154" customFormat="false" ht="11.25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</row>
    <row r="1155" customFormat="false" ht="11.25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</row>
    <row r="1156" customFormat="false" ht="11.25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</row>
    <row r="1157" customFormat="false" ht="11.25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</row>
    <row r="1158" customFormat="false" ht="11.25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</row>
    <row r="1159" customFormat="false" ht="11.25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</row>
    <row r="1160" customFormat="false" ht="11.25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</row>
    <row r="1161" customFormat="false" ht="11.25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</row>
    <row r="1162" customFormat="false" ht="11.25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</row>
    <row r="1163" customFormat="false" ht="11.25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</row>
    <row r="1164" customFormat="false" ht="11.25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</row>
    <row r="1165" customFormat="false" ht="11.25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</row>
    <row r="1166" customFormat="false" ht="11.25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</row>
    <row r="1167" customFormat="false" ht="11.25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</row>
    <row r="1168" customFormat="false" ht="11.25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</row>
    <row r="1169" customFormat="false" ht="11.25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</row>
    <row r="1170" customFormat="false" ht="11.25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</row>
    <row r="1171" customFormat="false" ht="11.25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</row>
    <row r="1172" customFormat="false" ht="11.25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</row>
    <row r="1173" customFormat="false" ht="11.25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</row>
    <row r="1174" customFormat="false" ht="11.25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</row>
    <row r="1175" customFormat="false" ht="11.25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</row>
    <row r="1176" customFormat="false" ht="11.25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</row>
    <row r="1177" customFormat="false" ht="11.25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</row>
    <row r="1178" customFormat="false" ht="11.25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</row>
    <row r="1179" customFormat="false" ht="11.25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</row>
    <row r="1180" customFormat="false" ht="11.25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</row>
    <row r="1181" customFormat="false" ht="11.25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</row>
    <row r="1182" customFormat="false" ht="11.25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</row>
    <row r="1183" customFormat="false" ht="11.25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</row>
    <row r="1184" customFormat="false" ht="11.25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</row>
    <row r="1185" customFormat="false" ht="11.25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</row>
    <row r="1186" customFormat="false" ht="11.25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</row>
    <row r="1187" customFormat="false" ht="11.25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</row>
    <row r="1188" customFormat="false" ht="11.25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</row>
    <row r="1189" customFormat="false" ht="11.25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</row>
    <row r="1190" customFormat="false" ht="11.25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</row>
    <row r="1191" customFormat="false" ht="11.25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</row>
    <row r="1192" customFormat="false" ht="11.25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</row>
    <row r="1193" customFormat="false" ht="11.25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</row>
    <row r="1194" customFormat="false" ht="11.25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</row>
    <row r="1195" customFormat="false" ht="11.25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</row>
    <row r="1196" customFormat="false" ht="11.25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</row>
    <row r="1197" customFormat="false" ht="11.25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</row>
    <row r="1198" customFormat="false" ht="11.25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</row>
    <row r="1199" customFormat="false" ht="11.25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</row>
    <row r="1200" customFormat="false" ht="11.25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</row>
    <row r="1201" customFormat="false" ht="11.25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</row>
    <row r="1202" customFormat="false" ht="11.25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</row>
    <row r="1203" customFormat="false" ht="11.25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</row>
    <row r="1204" customFormat="false" ht="11.25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</row>
    <row r="1205" customFormat="false" ht="11.25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</row>
    <row r="1206" customFormat="false" ht="11.25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</row>
    <row r="1207" customFormat="false" ht="11.25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</row>
    <row r="1208" customFormat="false" ht="11.25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</row>
    <row r="1209" customFormat="false" ht="11.25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</row>
    <row r="1210" customFormat="false" ht="11.25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</row>
    <row r="1211" customFormat="false" ht="11.25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</row>
    <row r="1212" customFormat="false" ht="11.25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</row>
    <row r="1213" customFormat="false" ht="11.25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</row>
    <row r="1214" customFormat="false" ht="11.25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</row>
    <row r="1215" customFormat="false" ht="11.25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</row>
    <row r="1216" customFormat="false" ht="11.25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</row>
    <row r="1217" customFormat="false" ht="11.25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</row>
    <row r="1218" customFormat="false" ht="11.25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</row>
    <row r="1219" customFormat="false" ht="11.25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</row>
    <row r="1220" customFormat="false" ht="11.25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</row>
    <row r="1221" customFormat="false" ht="11.25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</row>
    <row r="1222" customFormat="false" ht="11.25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</row>
    <row r="1223" customFormat="false" ht="11.25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</row>
    <row r="1224" customFormat="false" ht="11.25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</row>
    <row r="1225" customFormat="false" ht="11.25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</row>
    <row r="1226" customFormat="false" ht="11.25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</row>
    <row r="1227" customFormat="false" ht="11.25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</row>
    <row r="1228" customFormat="false" ht="11.25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</row>
    <row r="1229" customFormat="false" ht="11.25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</row>
    <row r="1230" customFormat="false" ht="11.25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</row>
    <row r="1231" customFormat="false" ht="11.25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</row>
    <row r="1232" customFormat="false" ht="11.25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</row>
    <row r="1233" customFormat="false" ht="11.25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</row>
    <row r="1234" customFormat="false" ht="11.25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</row>
    <row r="1235" customFormat="false" ht="11.25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</row>
    <row r="1236" customFormat="false" ht="11.25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</row>
    <row r="1237" customFormat="false" ht="11.25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</row>
    <row r="1238" customFormat="false" ht="11.25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</row>
    <row r="1239" customFormat="false" ht="11.25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</row>
    <row r="1240" customFormat="false" ht="11.25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</row>
    <row r="1241" customFormat="false" ht="11.25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</row>
    <row r="1242" customFormat="false" ht="11.25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</row>
    <row r="1243" customFormat="false" ht="11.25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</row>
    <row r="1244" customFormat="false" ht="11.25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</row>
    <row r="1245" customFormat="false" ht="11.25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</row>
    <row r="1246" customFormat="false" ht="11.25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</row>
    <row r="1247" customFormat="false" ht="11.25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</row>
    <row r="1248" customFormat="false" ht="11.25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</row>
    <row r="1249" customFormat="false" ht="11.25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</row>
    <row r="1250" customFormat="false" ht="11.25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</row>
    <row r="1251" customFormat="false" ht="11.25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</row>
    <row r="1252" customFormat="false" ht="11.25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</row>
    <row r="1253" customFormat="false" ht="11.25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</row>
    <row r="1254" customFormat="false" ht="11.25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</row>
    <row r="1255" customFormat="false" ht="11.25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</row>
    <row r="1256" customFormat="false" ht="11.25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</row>
    <row r="1257" customFormat="false" ht="11.25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</row>
    <row r="1258" customFormat="false" ht="11.25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</row>
    <row r="1259" customFormat="false" ht="11.25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</row>
    <row r="1260" customFormat="false" ht="11.25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</row>
    <row r="1261" customFormat="false" ht="11.25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</row>
    <row r="1262" customFormat="false" ht="11.25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</row>
    <row r="1263" customFormat="false" ht="11.25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</row>
    <row r="1264" customFormat="false" ht="11.25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</row>
    <row r="1265" customFormat="false" ht="11.25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</row>
    <row r="1266" customFormat="false" ht="11.25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</row>
    <row r="1267" customFormat="false" ht="11.25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</row>
    <row r="1268" customFormat="false" ht="11.25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</row>
    <row r="1269" customFormat="false" ht="11.25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</row>
    <row r="1270" customFormat="false" ht="11.25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</row>
    <row r="1271" customFormat="false" ht="11.25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</row>
    <row r="1272" customFormat="false" ht="11.25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</row>
    <row r="1273" customFormat="false" ht="11.25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</row>
    <row r="1274" customFormat="false" ht="11.25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</row>
    <row r="1275" customFormat="false" ht="11.25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</row>
    <row r="1276" customFormat="false" ht="11.25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</row>
    <row r="1277" customFormat="false" ht="11.25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</row>
    <row r="1278" customFormat="false" ht="11.25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</row>
    <row r="1279" customFormat="false" ht="11.25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</row>
    <row r="1280" customFormat="false" ht="11.25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</row>
    <row r="1281" customFormat="false" ht="11.25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</row>
    <row r="1282" customFormat="false" ht="11.25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</row>
    <row r="1283" customFormat="false" ht="11.25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</row>
    <row r="1284" customFormat="false" ht="11.25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</row>
    <row r="1285" customFormat="false" ht="11.25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</row>
    <row r="1286" customFormat="false" ht="11.25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</row>
    <row r="1287" customFormat="false" ht="11.25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</row>
    <row r="1288" customFormat="false" ht="11.25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</row>
    <row r="1289" customFormat="false" ht="11.25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</row>
    <row r="1290" customFormat="false" ht="11.25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</row>
    <row r="1291" customFormat="false" ht="11.25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</row>
    <row r="1292" customFormat="false" ht="11.25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</row>
    <row r="1293" customFormat="false" ht="11.25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</row>
    <row r="1294" customFormat="false" ht="11.25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</row>
    <row r="1295" customFormat="false" ht="11.25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</row>
    <row r="1296" customFormat="false" ht="11.25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</row>
    <row r="1297" customFormat="false" ht="11.25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</row>
    <row r="1298" customFormat="false" ht="11.25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</row>
    <row r="1299" customFormat="false" ht="11.25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</row>
    <row r="1300" customFormat="false" ht="11.25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</row>
    <row r="1301" customFormat="false" ht="11.25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</row>
    <row r="1302" customFormat="false" ht="11.25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</row>
    <row r="1303" customFormat="false" ht="11.25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</row>
    <row r="1304" customFormat="false" ht="11.25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</row>
    <row r="1305" customFormat="false" ht="11.25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</row>
    <row r="1306" customFormat="false" ht="11.25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</row>
    <row r="1307" customFormat="false" ht="11.25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</row>
    <row r="1308" customFormat="false" ht="11.25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</row>
    <row r="1309" customFormat="false" ht="11.25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</row>
    <row r="1310" customFormat="false" ht="11.25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</row>
    <row r="1311" customFormat="false" ht="11.25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</row>
    <row r="1312" customFormat="false" ht="11.25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</row>
    <row r="1313" customFormat="false" ht="11.25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</row>
    <row r="1314" customFormat="false" ht="11.25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</row>
    <row r="1315" customFormat="false" ht="11.25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</row>
    <row r="1316" customFormat="false" ht="11.25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</row>
    <row r="1317" customFormat="false" ht="11.25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</row>
    <row r="1318" customFormat="false" ht="11.25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</row>
    <row r="1319" customFormat="false" ht="11.25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</row>
    <row r="1320" customFormat="false" ht="11.25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</row>
    <row r="1321" customFormat="false" ht="11.25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</row>
    <row r="1322" customFormat="false" ht="11.25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</row>
    <row r="1323" customFormat="false" ht="11.25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</row>
    <row r="1324" customFormat="false" ht="11.25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</row>
    <row r="1325" customFormat="false" ht="11.25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</row>
    <row r="1326" customFormat="false" ht="11.25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</row>
    <row r="1327" customFormat="false" ht="11.25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</row>
    <row r="1328" customFormat="false" ht="11.25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</row>
    <row r="1329" customFormat="false" ht="11.25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</row>
    <row r="1330" customFormat="false" ht="11.25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</row>
    <row r="1331" customFormat="false" ht="11.25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</row>
    <row r="1332" customFormat="false" ht="11.25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</row>
    <row r="1333" customFormat="false" ht="11.25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</row>
    <row r="1334" customFormat="false" ht="11.25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</row>
    <row r="1335" customFormat="false" ht="11.25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</row>
    <row r="1336" customFormat="false" ht="11.25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</row>
    <row r="1337" customFormat="false" ht="11.25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</row>
    <row r="1338" customFormat="false" ht="11.25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</row>
    <row r="1339" customFormat="false" ht="11.25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</row>
    <row r="1340" customFormat="false" ht="11.25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</row>
    <row r="1341" customFormat="false" ht="11.25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</row>
    <row r="1342" customFormat="false" ht="11.25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</row>
    <row r="1343" customFormat="false" ht="11.25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</row>
    <row r="1344" customFormat="false" ht="11.25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</row>
    <row r="1345" customFormat="false" ht="11.25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</row>
    <row r="1346" customFormat="false" ht="11.25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</row>
    <row r="1347" customFormat="false" ht="11.25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</row>
    <row r="1348" customFormat="false" ht="11.25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</row>
    <row r="1349" customFormat="false" ht="11.25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</row>
    <row r="1350" customFormat="false" ht="11.25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</row>
    <row r="1351" customFormat="false" ht="11.25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</row>
    <row r="1352" customFormat="false" ht="11.25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</row>
    <row r="1353" customFormat="false" ht="11.25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</row>
    <row r="1354" customFormat="false" ht="11.25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</row>
    <row r="1355" customFormat="false" ht="11.25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</row>
    <row r="1356" customFormat="false" ht="11.25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</row>
    <row r="1357" customFormat="false" ht="11.25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</row>
    <row r="1358" customFormat="false" ht="11.25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</row>
    <row r="1359" customFormat="false" ht="11.25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</row>
    <row r="1360" customFormat="false" ht="11.25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</row>
    <row r="1361" customFormat="false" ht="11.25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</row>
    <row r="1362" customFormat="false" ht="11.25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</row>
    <row r="1363" customFormat="false" ht="11.25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</row>
    <row r="1364" customFormat="false" ht="11.25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</row>
    <row r="1365" customFormat="false" ht="11.25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</row>
    <row r="1366" customFormat="false" ht="11.25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</row>
    <row r="1367" customFormat="false" ht="11.25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</row>
    <row r="1368" customFormat="false" ht="11.25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</row>
    <row r="1369" customFormat="false" ht="11.25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</row>
    <row r="1370" customFormat="false" ht="11.25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</row>
    <row r="1371" customFormat="false" ht="11.25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</row>
    <row r="1372" customFormat="false" ht="11.25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</row>
    <row r="1373" customFormat="false" ht="11.25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</row>
    <row r="1374" customFormat="false" ht="11.25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</row>
    <row r="1375" customFormat="false" ht="11.25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</row>
    <row r="1376" customFormat="false" ht="11.25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</row>
    <row r="1377" customFormat="false" ht="11.25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</row>
    <row r="1378" customFormat="false" ht="11.25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</row>
    <row r="1379" customFormat="false" ht="11.25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</row>
    <row r="1380" customFormat="false" ht="11.25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</row>
    <row r="1381" customFormat="false" ht="11.25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</row>
    <row r="1382" customFormat="false" ht="11.25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</row>
    <row r="1383" customFormat="false" ht="11.25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</row>
    <row r="1384" customFormat="false" ht="11.25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</row>
    <row r="1385" customFormat="false" ht="11.25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</row>
    <row r="1386" customFormat="false" ht="11.25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</row>
    <row r="1387" customFormat="false" ht="11.25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</row>
    <row r="1388" customFormat="false" ht="11.25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</row>
    <row r="1389" customFormat="false" ht="11.25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</row>
    <row r="1390" customFormat="false" ht="11.25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</row>
    <row r="1391" customFormat="false" ht="11.25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</row>
    <row r="1392" customFormat="false" ht="11.25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</row>
    <row r="1393" customFormat="false" ht="11.25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</row>
    <row r="1394" customFormat="false" ht="11.25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</row>
    <row r="1395" customFormat="false" ht="11.25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</row>
    <row r="1396" customFormat="false" ht="11.25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</row>
    <row r="1397" customFormat="false" ht="11.25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</row>
    <row r="1398" customFormat="false" ht="11.25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</row>
    <row r="1399" customFormat="false" ht="11.25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</row>
    <row r="1400" customFormat="false" ht="11.25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</row>
    <row r="1401" customFormat="false" ht="11.25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</row>
    <row r="1402" customFormat="false" ht="11.25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</row>
    <row r="1403" customFormat="false" ht="11.25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</row>
    <row r="1404" customFormat="false" ht="11.25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</row>
    <row r="1405" customFormat="false" ht="11.25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</row>
    <row r="1406" customFormat="false" ht="11.25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</row>
    <row r="1407" customFormat="false" ht="11.25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</row>
    <row r="1408" customFormat="false" ht="11.25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</row>
    <row r="1409" customFormat="false" ht="11.25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</row>
    <row r="1410" customFormat="false" ht="11.25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</row>
    <row r="1411" customFormat="false" ht="11.25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</row>
    <row r="1412" customFormat="false" ht="11.25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</row>
    <row r="1413" customFormat="false" ht="11.25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</row>
    <row r="1414" customFormat="false" ht="11.25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</row>
    <row r="1415" customFormat="false" ht="11.25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</row>
    <row r="1416" customFormat="false" ht="11.25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</row>
    <row r="1417" customFormat="false" ht="11.25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</row>
    <row r="1418" customFormat="false" ht="11.25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</row>
    <row r="1419" customFormat="false" ht="11.25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</row>
    <row r="1420" customFormat="false" ht="11.25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</row>
    <row r="1421" customFormat="false" ht="11.25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</row>
    <row r="1422" customFormat="false" ht="11.25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</row>
    <row r="1423" customFormat="false" ht="11.25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</row>
    <row r="1424" customFormat="false" ht="11.25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</row>
    <row r="1425" customFormat="false" ht="11.25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</row>
    <row r="1426" customFormat="false" ht="11.25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</row>
    <row r="1427" customFormat="false" ht="11.25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</row>
    <row r="1428" customFormat="false" ht="11.25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</row>
    <row r="1429" customFormat="false" ht="11.25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</row>
    <row r="1430" customFormat="false" ht="11.25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</row>
    <row r="1431" customFormat="false" ht="11.25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</row>
    <row r="1432" customFormat="false" ht="11.25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</row>
    <row r="1433" customFormat="false" ht="11.25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</row>
    <row r="1434" customFormat="false" ht="11.25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</row>
    <row r="1435" customFormat="false" ht="11.25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</row>
    <row r="1436" customFormat="false" ht="11.25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</row>
    <row r="1437" customFormat="false" ht="11.25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</row>
    <row r="1438" customFormat="false" ht="11.25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</row>
    <row r="1439" customFormat="false" ht="11.25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</row>
    <row r="1440" customFormat="false" ht="11.25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</row>
    <row r="1441" customFormat="false" ht="11.25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</row>
    <row r="1442" customFormat="false" ht="11.25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</row>
    <row r="1443" customFormat="false" ht="11.25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</row>
    <row r="1444" customFormat="false" ht="11.25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</row>
    <row r="1445" customFormat="false" ht="11.25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</row>
    <row r="1446" customFormat="false" ht="11.25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</row>
    <row r="1447" customFormat="false" ht="11.25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</row>
    <row r="1448" customFormat="false" ht="11.25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</row>
    <row r="1449" customFormat="false" ht="11.25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</row>
    <row r="1450" customFormat="false" ht="11.25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</row>
    <row r="1451" customFormat="false" ht="11.25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</row>
    <row r="1452" customFormat="false" ht="11.25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</row>
    <row r="1453" customFormat="false" ht="11.25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</row>
    <row r="1454" customFormat="false" ht="11.25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</row>
    <row r="1455" customFormat="false" ht="11.25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</row>
    <row r="1456" customFormat="false" ht="11.25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</row>
    <row r="1457" customFormat="false" ht="11.25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</row>
    <row r="1458" customFormat="false" ht="11.25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</row>
    <row r="1459" customFormat="false" ht="11.25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</row>
    <row r="1460" customFormat="false" ht="11.25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</row>
    <row r="1461" customFormat="false" ht="11.25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</row>
    <row r="1462" customFormat="false" ht="11.25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</row>
    <row r="1463" customFormat="false" ht="11.25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</row>
    <row r="1464" customFormat="false" ht="11.25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</row>
    <row r="1465" customFormat="false" ht="11.25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</row>
    <row r="1466" customFormat="false" ht="11.25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</row>
    <row r="1467" customFormat="false" ht="11.25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</row>
    <row r="1468" customFormat="false" ht="11.25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</row>
    <row r="1469" customFormat="false" ht="11.25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</row>
    <row r="1470" customFormat="false" ht="11.25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</row>
    <row r="1471" customFormat="false" ht="11.25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</row>
    <row r="1472" customFormat="false" ht="11.25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</row>
    <row r="1473" customFormat="false" ht="11.25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</row>
    <row r="1474" customFormat="false" ht="11.25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</row>
    <row r="1475" customFormat="false" ht="11.25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</row>
    <row r="1476" customFormat="false" ht="11.25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</row>
    <row r="1477" customFormat="false" ht="11.25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</row>
    <row r="1478" customFormat="false" ht="11.25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</row>
    <row r="1479" customFormat="false" ht="11.25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</row>
    <row r="1480" customFormat="false" ht="11.25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</row>
    <row r="1481" customFormat="false" ht="11.25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</row>
    <row r="1482" customFormat="false" ht="11.25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</row>
    <row r="1483" customFormat="false" ht="11.25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</row>
    <row r="1484" customFormat="false" ht="11.25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</row>
    <row r="1485" customFormat="false" ht="11.25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</row>
    <row r="1486" customFormat="false" ht="11.25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</row>
    <row r="1487" customFormat="false" ht="11.25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</row>
    <row r="1488" customFormat="false" ht="11.25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</row>
    <row r="1489" customFormat="false" ht="11.25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</row>
    <row r="1490" customFormat="false" ht="11.25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</row>
    <row r="1491" customFormat="false" ht="11.25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</row>
    <row r="1492" customFormat="false" ht="11.25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</row>
    <row r="1493" customFormat="false" ht="11.25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</row>
    <row r="1494" customFormat="false" ht="11.25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</row>
    <row r="1495" customFormat="false" ht="11.25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</row>
    <row r="1496" customFormat="false" ht="11.25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</row>
    <row r="1497" customFormat="false" ht="11.25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</row>
    <row r="1498" customFormat="false" ht="11.25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</row>
    <row r="1499" customFormat="false" ht="11.25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</row>
    <row r="1500" customFormat="false" ht="11.25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</row>
    <row r="1501" customFormat="false" ht="11.25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</row>
    <row r="1502" customFormat="false" ht="11.25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</row>
    <row r="1503" customFormat="false" ht="11.25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</row>
    <row r="1504" customFormat="false" ht="11.25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</row>
    <row r="1505" customFormat="false" ht="11.25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</row>
    <row r="1506" customFormat="false" ht="11.25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</row>
    <row r="1507" customFormat="false" ht="11.25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</row>
    <row r="1508" customFormat="false" ht="11.25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</row>
    <row r="1509" customFormat="false" ht="11.25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</row>
    <row r="1510" customFormat="false" ht="11.25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</row>
    <row r="1511" customFormat="false" ht="11.25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</row>
    <row r="1512" customFormat="false" ht="11.25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</row>
    <row r="1513" customFormat="false" ht="11.25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</row>
    <row r="1514" customFormat="false" ht="11.25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</row>
    <row r="1515" customFormat="false" ht="11.25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</row>
    <row r="1516" customFormat="false" ht="11.25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</row>
    <row r="1517" customFormat="false" ht="11.25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</row>
    <row r="1518" customFormat="false" ht="11.25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</row>
    <row r="1519" customFormat="false" ht="11.25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</row>
    <row r="1520" customFormat="false" ht="11.25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</row>
    <row r="1521" customFormat="false" ht="11.25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</row>
    <row r="1522" customFormat="false" ht="11.25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</row>
    <row r="1523" customFormat="false" ht="11.25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</row>
    <row r="1524" customFormat="false" ht="11.25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</row>
    <row r="1525" customFormat="false" ht="11.25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</row>
    <row r="1526" customFormat="false" ht="11.25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</row>
    <row r="1527" customFormat="false" ht="11.25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</row>
    <row r="1528" customFormat="false" ht="11.25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</row>
    <row r="1529" customFormat="false" ht="11.25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</row>
    <row r="1530" customFormat="false" ht="11.25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</row>
    <row r="1531" customFormat="false" ht="11.25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</row>
    <row r="1532" customFormat="false" ht="11.25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</row>
    <row r="1533" customFormat="false" ht="11.25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</row>
    <row r="1534" customFormat="false" ht="11.25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</row>
    <row r="1535" customFormat="false" ht="11.25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</row>
    <row r="1536" customFormat="false" ht="11.25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</row>
    <row r="1537" customFormat="false" ht="11.25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</row>
    <row r="1538" customFormat="false" ht="11.25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</row>
    <row r="1539" customFormat="false" ht="11.25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</row>
    <row r="1540" customFormat="false" ht="11.25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</row>
    <row r="1541" customFormat="false" ht="11.25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</row>
    <row r="1542" customFormat="false" ht="11.25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</row>
    <row r="1543" customFormat="false" ht="11.25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</row>
    <row r="1544" customFormat="false" ht="11.25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</row>
    <row r="1545" customFormat="false" ht="11.25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</row>
    <row r="1546" customFormat="false" ht="11.25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</row>
    <row r="1547" customFormat="false" ht="11.25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</row>
    <row r="1548" customFormat="false" ht="11.25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</row>
    <row r="1549" customFormat="false" ht="11.25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</row>
    <row r="1550" customFormat="false" ht="11.25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</row>
    <row r="1551" customFormat="false" ht="11.25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</row>
    <row r="1552" customFormat="false" ht="11.25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</row>
    <row r="1553" customFormat="false" ht="11.25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</row>
    <row r="1554" customFormat="false" ht="11.25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</row>
    <row r="1555" customFormat="false" ht="11.25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</row>
    <row r="1556" customFormat="false" ht="11.25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</row>
    <row r="1557" customFormat="false" ht="11.25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</row>
    <row r="1558" customFormat="false" ht="11.25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</row>
    <row r="1559" customFormat="false" ht="11.25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</row>
    <row r="1560" customFormat="false" ht="11.25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</row>
    <row r="1561" customFormat="false" ht="11.25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</row>
    <row r="1562" customFormat="false" ht="11.25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</row>
    <row r="1563" customFormat="false" ht="11.25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</row>
    <row r="1564" customFormat="false" ht="11.25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</row>
    <row r="1565" customFormat="false" ht="11.25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</row>
    <row r="1566" customFormat="false" ht="11.25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</row>
    <row r="1567" customFormat="false" ht="11.25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</row>
    <row r="1568" customFormat="false" ht="11.25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</row>
    <row r="1569" customFormat="false" ht="11.25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</row>
    <row r="1570" customFormat="false" ht="11.25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</row>
    <row r="1571" customFormat="false" ht="11.25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</row>
    <row r="1572" customFormat="false" ht="11.25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</row>
    <row r="1573" customFormat="false" ht="11.25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</row>
    <row r="1574" customFormat="false" ht="11.25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</row>
    <row r="1575" customFormat="false" ht="11.25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</row>
    <row r="1576" customFormat="false" ht="11.25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</row>
    <row r="1577" customFormat="false" ht="11.25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</row>
    <row r="1578" customFormat="false" ht="11.25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</row>
    <row r="1579" customFormat="false" ht="11.25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</row>
    <row r="1580" customFormat="false" ht="11.25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</row>
    <row r="1581" customFormat="false" ht="11.25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</row>
    <row r="1582" customFormat="false" ht="11.25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</row>
    <row r="1583" customFormat="false" ht="11.25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</row>
    <row r="1584" customFormat="false" ht="11.25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</row>
    <row r="1585" customFormat="false" ht="11.25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</row>
    <row r="1586" customFormat="false" ht="11.25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</row>
    <row r="1587" customFormat="false" ht="11.25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</row>
    <row r="1588" customFormat="false" ht="11.25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</row>
    <row r="1589" customFormat="false" ht="11.25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</row>
    <row r="1590" customFormat="false" ht="11.25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</row>
    <row r="1591" customFormat="false" ht="11.25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</row>
    <row r="1592" customFormat="false" ht="11.25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</row>
    <row r="1593" customFormat="false" ht="11.25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</row>
    <row r="1594" customFormat="false" ht="11.25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</row>
    <row r="1595" customFormat="false" ht="11.25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</row>
    <row r="1596" customFormat="false" ht="11.25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</row>
    <row r="1597" customFormat="false" ht="11.25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</row>
    <row r="1598" customFormat="false" ht="11.25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</row>
    <row r="1599" customFormat="false" ht="11.25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</row>
    <row r="1600" customFormat="false" ht="11.25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</row>
    <row r="1601" customFormat="false" ht="11.25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</row>
    <row r="1602" customFormat="false" ht="11.25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</row>
    <row r="1603" customFormat="false" ht="11.25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</row>
    <row r="1604" customFormat="false" ht="11.25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</row>
    <row r="1605" customFormat="false" ht="11.25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</row>
    <row r="1606" customFormat="false" ht="11.25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</row>
    <row r="1607" customFormat="false" ht="11.25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</row>
    <row r="1608" customFormat="false" ht="11.25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</row>
    <row r="1609" customFormat="false" ht="11.25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</row>
    <row r="1610" customFormat="false" ht="11.25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</row>
    <row r="1611" customFormat="false" ht="11.25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</row>
    <row r="1612" customFormat="false" ht="11.25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</row>
    <row r="1613" customFormat="false" ht="11.25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</row>
    <row r="1614" customFormat="false" ht="11.25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</row>
    <row r="1615" customFormat="false" ht="11.25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</row>
    <row r="1616" customFormat="false" ht="11.25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</row>
    <row r="1617" customFormat="false" ht="11.25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</row>
    <row r="1618" customFormat="false" ht="11.25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</row>
    <row r="1619" customFormat="false" ht="11.25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</row>
    <row r="1620" customFormat="false" ht="11.25" hidden="false" customHeight="false" outlineLevel="0" collapsed="false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</row>
    <row r="1621" customFormat="false" ht="11.25" hidden="false" customHeight="false" outlineLevel="0" collapsed="false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</row>
    <row r="1622" customFormat="false" ht="11.25" hidden="false" customHeight="false" outlineLevel="0" collapsed="false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</row>
    <row r="1623" customFormat="false" ht="11.25" hidden="false" customHeight="false" outlineLevel="0" collapsed="false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</row>
    <row r="1624" customFormat="false" ht="11.25" hidden="false" customHeight="false" outlineLevel="0" collapsed="false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</row>
    <row r="1625" customFormat="false" ht="11.25" hidden="false" customHeight="false" outlineLevel="0" collapsed="false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</row>
    <row r="1626" customFormat="false" ht="11.25" hidden="false" customHeight="false" outlineLevel="0" collapsed="false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</row>
    <row r="1627" customFormat="false" ht="11.25" hidden="false" customHeight="false" outlineLevel="0" collapsed="false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</row>
    <row r="1628" customFormat="false" ht="11.25" hidden="false" customHeight="false" outlineLevel="0" collapsed="false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</row>
    <row r="1629" customFormat="false" ht="11.25" hidden="false" customHeight="false" outlineLevel="0" collapsed="false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</row>
    <row r="1630" customFormat="false" ht="11.25" hidden="false" customHeight="false" outlineLevel="0" collapsed="false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</row>
    <row r="1631" customFormat="false" ht="11.25" hidden="false" customHeight="false" outlineLevel="0" collapsed="false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</row>
    <row r="1632" customFormat="false" ht="11.25" hidden="false" customHeight="false" outlineLevel="0" collapsed="false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</row>
    <row r="1633" customFormat="false" ht="11.25" hidden="false" customHeight="false" outlineLevel="0" collapsed="false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</row>
    <row r="1634" customFormat="false" ht="11.25" hidden="false" customHeight="false" outlineLevel="0" collapsed="false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</row>
    <row r="1635" customFormat="false" ht="11.25" hidden="false" customHeight="false" outlineLevel="0" collapsed="false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</row>
    <row r="1636" customFormat="false" ht="11.25" hidden="false" customHeight="false" outlineLevel="0" collapsed="false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</row>
    <row r="1637" customFormat="false" ht="11.25" hidden="false" customHeight="false" outlineLevel="0" collapsed="false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</row>
    <row r="1638" customFormat="false" ht="11.25" hidden="false" customHeight="false" outlineLevel="0" collapsed="false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</row>
    <row r="1639" customFormat="false" ht="11.25" hidden="false" customHeight="false" outlineLevel="0" collapsed="false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</row>
    <row r="1640" customFormat="false" ht="11.25" hidden="false" customHeight="false" outlineLevel="0" collapsed="false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</row>
    <row r="1641" customFormat="false" ht="11.25" hidden="false" customHeight="false" outlineLevel="0" collapsed="false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</row>
    <row r="1642" customFormat="false" ht="11.25" hidden="false" customHeight="false" outlineLevel="0" collapsed="false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</row>
    <row r="1643" customFormat="false" ht="11.25" hidden="false" customHeight="false" outlineLevel="0" collapsed="false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</row>
    <row r="1644" customFormat="false" ht="11.25" hidden="false" customHeight="false" outlineLevel="0" collapsed="false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</row>
    <row r="1645" customFormat="false" ht="11.25" hidden="false" customHeight="false" outlineLevel="0" collapsed="false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</row>
    <row r="1646" customFormat="false" ht="11.25" hidden="false" customHeight="false" outlineLevel="0" collapsed="false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</row>
    <row r="1647" customFormat="false" ht="11.25" hidden="false" customHeight="false" outlineLevel="0" collapsed="false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</row>
    <row r="1648" customFormat="false" ht="11.25" hidden="false" customHeight="false" outlineLevel="0" collapsed="false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</row>
    <row r="1649" customFormat="false" ht="11.25" hidden="false" customHeight="false" outlineLevel="0" collapsed="false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</row>
    <row r="1650" customFormat="false" ht="11.25" hidden="false" customHeight="false" outlineLevel="0" collapsed="false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</row>
    <row r="1651" customFormat="false" ht="11.25" hidden="false" customHeight="false" outlineLevel="0" collapsed="false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</row>
    <row r="1652" customFormat="false" ht="11.25" hidden="false" customHeight="false" outlineLevel="0" collapsed="false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</row>
    <row r="1653" customFormat="false" ht="11.25" hidden="false" customHeight="false" outlineLevel="0" collapsed="false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</row>
    <row r="1654" customFormat="false" ht="11.25" hidden="false" customHeight="false" outlineLevel="0" collapsed="false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</row>
    <row r="1655" customFormat="false" ht="11.25" hidden="false" customHeight="false" outlineLevel="0" collapsed="false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</row>
    <row r="1656" customFormat="false" ht="11.25" hidden="false" customHeight="false" outlineLevel="0" collapsed="false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</row>
    <row r="1657" customFormat="false" ht="11.25" hidden="false" customHeight="false" outlineLevel="0" collapsed="false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</row>
    <row r="1658" customFormat="false" ht="11.25" hidden="false" customHeight="false" outlineLevel="0" collapsed="false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</row>
    <row r="1659" customFormat="false" ht="11.25" hidden="false" customHeight="false" outlineLevel="0" collapsed="false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</row>
    <row r="1660" customFormat="false" ht="11.25" hidden="false" customHeight="false" outlineLevel="0" collapsed="false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</row>
    <row r="1661" customFormat="false" ht="11.25" hidden="false" customHeight="false" outlineLevel="0" collapsed="false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</row>
    <row r="1662" customFormat="false" ht="11.25" hidden="false" customHeight="false" outlineLevel="0" collapsed="false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</row>
    <row r="1663" customFormat="false" ht="11.25" hidden="false" customHeight="false" outlineLevel="0" collapsed="false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</row>
    <row r="1664" customFormat="false" ht="11.25" hidden="false" customHeight="false" outlineLevel="0" collapsed="false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</row>
    <row r="1665" customFormat="false" ht="11.25" hidden="false" customHeight="false" outlineLevel="0" collapsed="false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</row>
    <row r="1666" customFormat="false" ht="11.25" hidden="false" customHeight="false" outlineLevel="0" collapsed="false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</row>
    <row r="1667" customFormat="false" ht="11.25" hidden="false" customHeight="false" outlineLevel="0" collapsed="false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</row>
    <row r="1668" customFormat="false" ht="11.25" hidden="false" customHeight="false" outlineLevel="0" collapsed="false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</row>
    <row r="1669" customFormat="false" ht="11.25" hidden="false" customHeight="false" outlineLevel="0" collapsed="false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</row>
    <row r="1670" customFormat="false" ht="11.25" hidden="false" customHeight="false" outlineLevel="0" collapsed="false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</row>
    <row r="1671" customFormat="false" ht="11.25" hidden="false" customHeight="false" outlineLevel="0" collapsed="false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</row>
    <row r="1672" customFormat="false" ht="11.25" hidden="false" customHeight="false" outlineLevel="0" collapsed="false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</row>
    <row r="1673" customFormat="false" ht="11.25" hidden="false" customHeight="false" outlineLevel="0" collapsed="false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</row>
    <row r="1674" customFormat="false" ht="11.25" hidden="false" customHeight="false" outlineLevel="0" collapsed="false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</row>
    <row r="1675" customFormat="false" ht="11.25" hidden="false" customHeight="false" outlineLevel="0" collapsed="false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</row>
    <row r="1676" customFormat="false" ht="11.25" hidden="false" customHeight="false" outlineLevel="0" collapsed="false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</row>
    <row r="1677" customFormat="false" ht="11.25" hidden="false" customHeight="false" outlineLevel="0" collapsed="false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</row>
    <row r="1678" customFormat="false" ht="11.25" hidden="false" customHeight="false" outlineLevel="0" collapsed="false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</row>
    <row r="1679" customFormat="false" ht="11.25" hidden="false" customHeight="false" outlineLevel="0" collapsed="false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</row>
    <row r="1680" customFormat="false" ht="11.25" hidden="false" customHeight="false" outlineLevel="0" collapsed="false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</row>
    <row r="1681" customFormat="false" ht="11.25" hidden="false" customHeight="false" outlineLevel="0" collapsed="false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</row>
    <row r="1682" customFormat="false" ht="11.25" hidden="false" customHeight="false" outlineLevel="0" collapsed="false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</row>
    <row r="1683" customFormat="false" ht="11.25" hidden="false" customHeight="false" outlineLevel="0" collapsed="false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</row>
    <row r="1684" customFormat="false" ht="11.25" hidden="false" customHeight="false" outlineLevel="0" collapsed="false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</row>
    <row r="1685" customFormat="false" ht="11.25" hidden="false" customHeight="false" outlineLevel="0" collapsed="false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</row>
    <row r="1686" customFormat="false" ht="11.25" hidden="false" customHeight="false" outlineLevel="0" collapsed="false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</row>
    <row r="1687" customFormat="false" ht="11.25" hidden="false" customHeight="false" outlineLevel="0" collapsed="false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</row>
    <row r="1688" customFormat="false" ht="11.25" hidden="false" customHeight="false" outlineLevel="0" collapsed="false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</row>
    <row r="1689" customFormat="false" ht="11.25" hidden="false" customHeight="false" outlineLevel="0" collapsed="false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</row>
    <row r="1690" customFormat="false" ht="11.25" hidden="false" customHeight="false" outlineLevel="0" collapsed="false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</row>
    <row r="1691" customFormat="false" ht="11.25" hidden="false" customHeight="false" outlineLevel="0" collapsed="false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</row>
    <row r="1692" customFormat="false" ht="11.25" hidden="false" customHeight="false" outlineLevel="0" collapsed="false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</row>
    <row r="1693" customFormat="false" ht="11.25" hidden="false" customHeight="false" outlineLevel="0" collapsed="false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</row>
    <row r="1694" customFormat="false" ht="11.25" hidden="false" customHeight="false" outlineLevel="0" collapsed="false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</row>
    <row r="1695" customFormat="false" ht="11.25" hidden="false" customHeight="false" outlineLevel="0" collapsed="false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</row>
    <row r="1696" customFormat="false" ht="11.25" hidden="false" customHeight="false" outlineLevel="0" collapsed="false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</row>
    <row r="1697" customFormat="false" ht="11.25" hidden="false" customHeight="false" outlineLevel="0" collapsed="false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</row>
    <row r="1698" customFormat="false" ht="11.25" hidden="false" customHeight="false" outlineLevel="0" collapsed="false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</row>
    <row r="1699" customFormat="false" ht="11.25" hidden="false" customHeight="false" outlineLevel="0" collapsed="false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</row>
    <row r="1700" customFormat="false" ht="11.25" hidden="false" customHeight="false" outlineLevel="0" collapsed="false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</row>
    <row r="1701" customFormat="false" ht="11.25" hidden="false" customHeight="false" outlineLevel="0" collapsed="false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</row>
    <row r="1702" customFormat="false" ht="11.25" hidden="false" customHeight="false" outlineLevel="0" collapsed="false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</row>
    <row r="1703" customFormat="false" ht="11.25" hidden="false" customHeight="false" outlineLevel="0" collapsed="false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</row>
    <row r="1704" customFormat="false" ht="11.25" hidden="false" customHeight="false" outlineLevel="0" collapsed="false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</row>
    <row r="1705" customFormat="false" ht="11.25" hidden="false" customHeight="false" outlineLevel="0" collapsed="false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</row>
    <row r="1706" customFormat="false" ht="11.25" hidden="false" customHeight="false" outlineLevel="0" collapsed="false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</row>
    <row r="1707" customFormat="false" ht="11.25" hidden="false" customHeight="false" outlineLevel="0" collapsed="false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</row>
    <row r="1708" customFormat="false" ht="11.25" hidden="false" customHeight="false" outlineLevel="0" collapsed="false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</row>
    <row r="1709" customFormat="false" ht="11.25" hidden="false" customHeight="false" outlineLevel="0" collapsed="false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</row>
    <row r="1710" customFormat="false" ht="11.25" hidden="false" customHeight="false" outlineLevel="0" collapsed="false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</row>
    <row r="1711" customFormat="false" ht="11.25" hidden="false" customHeight="false" outlineLevel="0" collapsed="false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</row>
    <row r="1712" customFormat="false" ht="11.25" hidden="false" customHeight="false" outlineLevel="0" collapsed="false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</row>
    <row r="1713" customFormat="false" ht="11.25" hidden="false" customHeight="false" outlineLevel="0" collapsed="false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</row>
    <row r="1714" customFormat="false" ht="11.25" hidden="false" customHeight="false" outlineLevel="0" collapsed="false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</row>
    <row r="1715" customFormat="false" ht="11.25" hidden="false" customHeight="false" outlineLevel="0" collapsed="false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</row>
    <row r="1716" customFormat="false" ht="11.25" hidden="false" customHeight="false" outlineLevel="0" collapsed="false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</row>
    <row r="1717" customFormat="false" ht="11.25" hidden="false" customHeight="false" outlineLevel="0" collapsed="false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</row>
    <row r="1718" customFormat="false" ht="11.25" hidden="false" customHeight="false" outlineLevel="0" collapsed="false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</row>
    <row r="1719" customFormat="false" ht="11.25" hidden="false" customHeight="false" outlineLevel="0" collapsed="false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</row>
    <row r="1720" customFormat="false" ht="11.25" hidden="false" customHeight="false" outlineLevel="0" collapsed="false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</row>
    <row r="1721" customFormat="false" ht="11.25" hidden="false" customHeight="false" outlineLevel="0" collapsed="false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</row>
    <row r="1722" customFormat="false" ht="11.25" hidden="false" customHeight="false" outlineLevel="0" collapsed="false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</row>
    <row r="1723" customFormat="false" ht="11.25" hidden="false" customHeight="false" outlineLevel="0" collapsed="false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</row>
    <row r="1724" customFormat="false" ht="11.25" hidden="false" customHeight="false" outlineLevel="0" collapsed="false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</row>
    <row r="1725" customFormat="false" ht="11.25" hidden="false" customHeight="false" outlineLevel="0" collapsed="false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</row>
    <row r="1726" customFormat="false" ht="11.25" hidden="false" customHeight="false" outlineLevel="0" collapsed="false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</row>
    <row r="1727" customFormat="false" ht="11.25" hidden="false" customHeight="false" outlineLevel="0" collapsed="false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</row>
    <row r="1728" customFormat="false" ht="11.25" hidden="false" customHeight="false" outlineLevel="0" collapsed="false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</row>
    <row r="1729" customFormat="false" ht="11.25" hidden="false" customHeight="false" outlineLevel="0" collapsed="false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</row>
    <row r="1730" customFormat="false" ht="11.25" hidden="false" customHeight="false" outlineLevel="0" collapsed="false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</row>
    <row r="1731" customFormat="false" ht="11.25" hidden="false" customHeight="false" outlineLevel="0" collapsed="false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</row>
    <row r="1732" customFormat="false" ht="11.25" hidden="false" customHeight="false" outlineLevel="0" collapsed="false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</row>
    <row r="1733" customFormat="false" ht="11.25" hidden="false" customHeight="false" outlineLevel="0" collapsed="false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</row>
    <row r="1734" customFormat="false" ht="11.25" hidden="false" customHeight="false" outlineLevel="0" collapsed="false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</row>
    <row r="1735" customFormat="false" ht="11.25" hidden="false" customHeight="false" outlineLevel="0" collapsed="false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</row>
    <row r="1736" customFormat="false" ht="11.25" hidden="false" customHeight="false" outlineLevel="0" collapsed="false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</row>
    <row r="1737" customFormat="false" ht="11.25" hidden="false" customHeight="false" outlineLevel="0" collapsed="false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</row>
    <row r="1738" customFormat="false" ht="11.25" hidden="false" customHeight="false" outlineLevel="0" collapsed="false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</row>
    <row r="1739" customFormat="false" ht="11.25" hidden="false" customHeight="false" outlineLevel="0" collapsed="false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</row>
    <row r="1740" customFormat="false" ht="11.25" hidden="false" customHeight="false" outlineLevel="0" collapsed="false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</row>
    <row r="1741" customFormat="false" ht="11.25" hidden="false" customHeight="false" outlineLevel="0" collapsed="false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</row>
    <row r="1742" customFormat="false" ht="11.25" hidden="false" customHeight="false" outlineLevel="0" collapsed="false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</row>
    <row r="1743" customFormat="false" ht="11.25" hidden="false" customHeight="false" outlineLevel="0" collapsed="false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</row>
    <row r="1744" customFormat="false" ht="11.25" hidden="false" customHeight="false" outlineLevel="0" collapsed="false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</row>
    <row r="1745" customFormat="false" ht="11.25" hidden="false" customHeight="false" outlineLevel="0" collapsed="false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</row>
    <row r="1746" customFormat="false" ht="11.25" hidden="false" customHeight="false" outlineLevel="0" collapsed="false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</row>
    <row r="1747" customFormat="false" ht="11.25" hidden="false" customHeight="false" outlineLevel="0" collapsed="false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</row>
    <row r="1748" customFormat="false" ht="11.25" hidden="false" customHeight="false" outlineLevel="0" collapsed="false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</row>
    <row r="1749" customFormat="false" ht="11.25" hidden="false" customHeight="false" outlineLevel="0" collapsed="false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</row>
    <row r="1750" customFormat="false" ht="11.25" hidden="false" customHeight="false" outlineLevel="0" collapsed="false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</row>
    <row r="1751" customFormat="false" ht="11.25" hidden="false" customHeight="false" outlineLevel="0" collapsed="false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</row>
    <row r="1752" customFormat="false" ht="11.25" hidden="false" customHeight="false" outlineLevel="0" collapsed="false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</row>
    <row r="1753" customFormat="false" ht="11.25" hidden="false" customHeight="false" outlineLevel="0" collapsed="false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</row>
    <row r="1754" customFormat="false" ht="11.25" hidden="false" customHeight="false" outlineLevel="0" collapsed="false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</row>
    <row r="1755" customFormat="false" ht="11.25" hidden="false" customHeight="false" outlineLevel="0" collapsed="false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</row>
    <row r="1756" customFormat="false" ht="11.25" hidden="false" customHeight="false" outlineLevel="0" collapsed="false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</row>
    <row r="1757" customFormat="false" ht="11.25" hidden="false" customHeight="false" outlineLevel="0" collapsed="false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</row>
    <row r="1758" customFormat="false" ht="11.25" hidden="false" customHeight="false" outlineLevel="0" collapsed="false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</row>
    <row r="1759" customFormat="false" ht="11.25" hidden="false" customHeight="false" outlineLevel="0" collapsed="false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</row>
    <row r="1760" customFormat="false" ht="11.25" hidden="false" customHeight="false" outlineLevel="0" collapsed="false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</row>
    <row r="1761" customFormat="false" ht="11.25" hidden="false" customHeight="false" outlineLevel="0" collapsed="false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</row>
    <row r="1762" customFormat="false" ht="11.25" hidden="false" customHeight="false" outlineLevel="0" collapsed="false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</row>
    <row r="1763" customFormat="false" ht="11.25" hidden="false" customHeight="false" outlineLevel="0" collapsed="false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</row>
    <row r="1764" customFormat="false" ht="11.25" hidden="false" customHeight="false" outlineLevel="0" collapsed="false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</row>
    <row r="1765" customFormat="false" ht="11.25" hidden="false" customHeight="false" outlineLevel="0" collapsed="false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</row>
    <row r="1766" customFormat="false" ht="11.25" hidden="false" customHeight="false" outlineLevel="0" collapsed="false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</row>
    <row r="1767" customFormat="false" ht="11.25" hidden="false" customHeight="false" outlineLevel="0" collapsed="false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</row>
    <row r="1768" customFormat="false" ht="11.25" hidden="false" customHeight="false" outlineLevel="0" collapsed="false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</row>
    <row r="1769" customFormat="false" ht="11.25" hidden="false" customHeight="false" outlineLevel="0" collapsed="false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</row>
    <row r="1770" customFormat="false" ht="11.25" hidden="false" customHeight="false" outlineLevel="0" collapsed="false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</row>
    <row r="1771" customFormat="false" ht="11.25" hidden="false" customHeight="false" outlineLevel="0" collapsed="false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</row>
    <row r="1772" customFormat="false" ht="11.25" hidden="false" customHeight="false" outlineLevel="0" collapsed="false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</row>
    <row r="1773" customFormat="false" ht="11.25" hidden="false" customHeight="false" outlineLevel="0" collapsed="false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</row>
    <row r="1774" customFormat="false" ht="11.25" hidden="false" customHeight="false" outlineLevel="0" collapsed="false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</row>
    <row r="1775" customFormat="false" ht="11.25" hidden="false" customHeight="false" outlineLevel="0" collapsed="false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</row>
    <row r="1776" customFormat="false" ht="11.25" hidden="false" customHeight="false" outlineLevel="0" collapsed="false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</row>
    <row r="1777" customFormat="false" ht="11.25" hidden="false" customHeight="false" outlineLevel="0" collapsed="false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</row>
    <row r="1778" customFormat="false" ht="11.25" hidden="false" customHeight="false" outlineLevel="0" collapsed="false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</row>
    <row r="1779" customFormat="false" ht="11.25" hidden="false" customHeight="false" outlineLevel="0" collapsed="false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</row>
    <row r="1780" customFormat="false" ht="11.25" hidden="false" customHeight="false" outlineLevel="0" collapsed="false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</row>
    <row r="1781" customFormat="false" ht="11.25" hidden="false" customHeight="false" outlineLevel="0" collapsed="false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</row>
    <row r="1782" customFormat="false" ht="11.25" hidden="false" customHeight="false" outlineLevel="0" collapsed="false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</row>
    <row r="1783" customFormat="false" ht="11.25" hidden="false" customHeight="false" outlineLevel="0" collapsed="false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</row>
    <row r="1784" customFormat="false" ht="11.25" hidden="false" customHeight="false" outlineLevel="0" collapsed="false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</row>
    <row r="1785" customFormat="false" ht="11.25" hidden="false" customHeight="false" outlineLevel="0" collapsed="false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</row>
    <row r="1786" customFormat="false" ht="11.25" hidden="false" customHeight="false" outlineLevel="0" collapsed="false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</row>
    <row r="1787" customFormat="false" ht="11.25" hidden="false" customHeight="false" outlineLevel="0" collapsed="false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</row>
    <row r="1788" customFormat="false" ht="11.25" hidden="false" customHeight="false" outlineLevel="0" collapsed="false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</row>
    <row r="1789" customFormat="false" ht="11.25" hidden="false" customHeight="false" outlineLevel="0" collapsed="false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</row>
    <row r="1790" customFormat="false" ht="11.25" hidden="false" customHeight="false" outlineLevel="0" collapsed="false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</row>
    <row r="1791" customFormat="false" ht="11.25" hidden="false" customHeight="false" outlineLevel="0" collapsed="false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</row>
    <row r="1792" customFormat="false" ht="11.25" hidden="false" customHeight="false" outlineLevel="0" collapsed="false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</row>
    <row r="1793" customFormat="false" ht="11.25" hidden="false" customHeight="false" outlineLevel="0" collapsed="false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</row>
    <row r="1794" customFormat="false" ht="11.25" hidden="false" customHeight="false" outlineLevel="0" collapsed="false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</row>
    <row r="1795" customFormat="false" ht="11.25" hidden="false" customHeight="false" outlineLevel="0" collapsed="false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</row>
    <row r="1796" customFormat="false" ht="11.25" hidden="false" customHeight="false" outlineLevel="0" collapsed="false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</row>
    <row r="1797" customFormat="false" ht="11.25" hidden="false" customHeight="false" outlineLevel="0" collapsed="false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</row>
    <row r="1798" customFormat="false" ht="11.25" hidden="false" customHeight="false" outlineLevel="0" collapsed="false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</row>
    <row r="1799" customFormat="false" ht="11.25" hidden="false" customHeight="false" outlineLevel="0" collapsed="false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</row>
    <row r="1800" customFormat="false" ht="11.25" hidden="false" customHeight="false" outlineLevel="0" collapsed="false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</row>
    <row r="1801" customFormat="false" ht="11.25" hidden="false" customHeight="false" outlineLevel="0" collapsed="false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</row>
    <row r="1802" customFormat="false" ht="11.25" hidden="false" customHeight="false" outlineLevel="0" collapsed="false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</row>
    <row r="1803" customFormat="false" ht="11.25" hidden="false" customHeight="false" outlineLevel="0" collapsed="false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</row>
    <row r="1804" customFormat="false" ht="11.25" hidden="false" customHeight="false" outlineLevel="0" collapsed="false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</row>
    <row r="1805" customFormat="false" ht="11.25" hidden="false" customHeight="false" outlineLevel="0" collapsed="false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</row>
    <row r="1806" customFormat="false" ht="11.25" hidden="false" customHeight="false" outlineLevel="0" collapsed="false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</row>
    <row r="1807" customFormat="false" ht="11.25" hidden="false" customHeight="false" outlineLevel="0" collapsed="false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</row>
    <row r="1808" customFormat="false" ht="11.25" hidden="false" customHeight="false" outlineLevel="0" collapsed="false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</row>
    <row r="1809" customFormat="false" ht="11.25" hidden="false" customHeight="false" outlineLevel="0" collapsed="false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</row>
    <row r="1810" customFormat="false" ht="11.25" hidden="false" customHeight="false" outlineLevel="0" collapsed="false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</row>
    <row r="1811" customFormat="false" ht="11.25" hidden="false" customHeight="false" outlineLevel="0" collapsed="false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</row>
    <row r="1812" customFormat="false" ht="11.25" hidden="false" customHeight="false" outlineLevel="0" collapsed="false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</row>
    <row r="1813" customFormat="false" ht="11.25" hidden="false" customHeight="false" outlineLevel="0" collapsed="false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</row>
    <row r="1814" customFormat="false" ht="11.25" hidden="false" customHeight="false" outlineLevel="0" collapsed="false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</row>
    <row r="1815" customFormat="false" ht="11.25" hidden="false" customHeight="false" outlineLevel="0" collapsed="false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</row>
    <row r="1816" customFormat="false" ht="11.25" hidden="false" customHeight="false" outlineLevel="0" collapsed="false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</row>
    <row r="1817" customFormat="false" ht="11.25" hidden="false" customHeight="false" outlineLevel="0" collapsed="false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</row>
    <row r="1818" customFormat="false" ht="11.25" hidden="false" customHeight="false" outlineLevel="0" collapsed="false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</row>
    <row r="1819" customFormat="false" ht="11.25" hidden="false" customHeight="false" outlineLevel="0" collapsed="false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</row>
    <row r="1820" customFormat="false" ht="11.25" hidden="false" customHeight="false" outlineLevel="0" collapsed="false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</row>
    <row r="1821" customFormat="false" ht="11.25" hidden="false" customHeight="false" outlineLevel="0" collapsed="false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</row>
    <row r="1822" customFormat="false" ht="11.25" hidden="false" customHeight="false" outlineLevel="0" collapsed="false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</row>
    <row r="1823" customFormat="false" ht="11.25" hidden="false" customHeight="false" outlineLevel="0" collapsed="false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</row>
    <row r="1824" customFormat="false" ht="11.25" hidden="false" customHeight="false" outlineLevel="0" collapsed="false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</row>
    <row r="1825" customFormat="false" ht="11.25" hidden="false" customHeight="false" outlineLevel="0" collapsed="false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</row>
    <row r="1826" customFormat="false" ht="11.25" hidden="false" customHeight="false" outlineLevel="0" collapsed="false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</row>
    <row r="1827" customFormat="false" ht="11.25" hidden="false" customHeight="false" outlineLevel="0" collapsed="false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</row>
    <row r="1828" customFormat="false" ht="11.25" hidden="false" customHeight="false" outlineLevel="0" collapsed="false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</row>
    <row r="1829" customFormat="false" ht="11.25" hidden="false" customHeight="false" outlineLevel="0" collapsed="false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</row>
    <row r="1830" customFormat="false" ht="11.25" hidden="false" customHeight="false" outlineLevel="0" collapsed="false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</row>
    <row r="1831" customFormat="false" ht="11.25" hidden="false" customHeight="false" outlineLevel="0" collapsed="false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</row>
    <row r="1832" customFormat="false" ht="11.25" hidden="false" customHeight="false" outlineLevel="0" collapsed="false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</row>
    <row r="1833" customFormat="false" ht="11.25" hidden="false" customHeight="false" outlineLevel="0" collapsed="false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</row>
    <row r="1834" customFormat="false" ht="11.25" hidden="false" customHeight="false" outlineLevel="0" collapsed="false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</row>
    <row r="1835" customFormat="false" ht="11.25" hidden="false" customHeight="false" outlineLevel="0" collapsed="false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</row>
    <row r="1836" customFormat="false" ht="11.25" hidden="false" customHeight="false" outlineLevel="0" collapsed="false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</row>
    <row r="1837" customFormat="false" ht="11.25" hidden="false" customHeight="false" outlineLevel="0" collapsed="false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</row>
    <row r="1838" customFormat="false" ht="11.25" hidden="false" customHeight="false" outlineLevel="0" collapsed="false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</row>
    <row r="1839" customFormat="false" ht="11.25" hidden="false" customHeight="false" outlineLevel="0" collapsed="false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</row>
    <row r="1840" customFormat="false" ht="11.25" hidden="false" customHeight="false" outlineLevel="0" collapsed="false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</row>
    <row r="1841" customFormat="false" ht="11.25" hidden="false" customHeight="false" outlineLevel="0" collapsed="false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</row>
    <row r="1842" customFormat="false" ht="11.25" hidden="false" customHeight="false" outlineLevel="0" collapsed="false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</row>
    <row r="1843" customFormat="false" ht="11.25" hidden="false" customHeight="false" outlineLevel="0" collapsed="false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</row>
    <row r="1844" customFormat="false" ht="11.25" hidden="false" customHeight="false" outlineLevel="0" collapsed="false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</row>
    <row r="1845" customFormat="false" ht="11.25" hidden="false" customHeight="false" outlineLevel="0" collapsed="false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</row>
    <row r="1846" customFormat="false" ht="11.25" hidden="false" customHeight="false" outlineLevel="0" collapsed="false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</row>
    <row r="1847" customFormat="false" ht="11.25" hidden="false" customHeight="false" outlineLevel="0" collapsed="false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</row>
    <row r="1848" customFormat="false" ht="11.25" hidden="false" customHeight="false" outlineLevel="0" collapsed="false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</row>
    <row r="1849" customFormat="false" ht="11.25" hidden="false" customHeight="false" outlineLevel="0" collapsed="false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</row>
    <row r="1850" customFormat="false" ht="11.25" hidden="false" customHeight="false" outlineLevel="0" collapsed="false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</row>
    <row r="1851" customFormat="false" ht="11.25" hidden="false" customHeight="false" outlineLevel="0" collapsed="false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</row>
    <row r="1852" customFormat="false" ht="11.25" hidden="false" customHeight="false" outlineLevel="0" collapsed="false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</row>
    <row r="1853" customFormat="false" ht="11.25" hidden="false" customHeight="false" outlineLevel="0" collapsed="false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</row>
    <row r="1854" customFormat="false" ht="11.25" hidden="false" customHeight="false" outlineLevel="0" collapsed="false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</row>
    <row r="1855" customFormat="false" ht="11.25" hidden="false" customHeight="false" outlineLevel="0" collapsed="false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</row>
    <row r="1856" customFormat="false" ht="11.25" hidden="false" customHeight="false" outlineLevel="0" collapsed="false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</row>
    <row r="1857" customFormat="false" ht="11.25" hidden="false" customHeight="false" outlineLevel="0" collapsed="false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</row>
    <row r="1858" customFormat="false" ht="11.25" hidden="false" customHeight="false" outlineLevel="0" collapsed="false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</row>
    <row r="1859" customFormat="false" ht="11.25" hidden="false" customHeight="false" outlineLevel="0" collapsed="false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</row>
    <row r="1860" customFormat="false" ht="11.25" hidden="false" customHeight="false" outlineLevel="0" collapsed="false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</row>
    <row r="1861" customFormat="false" ht="11.25" hidden="false" customHeight="false" outlineLevel="0" collapsed="false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</row>
    <row r="1862" customFormat="false" ht="11.25" hidden="false" customHeight="false" outlineLevel="0" collapsed="false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</row>
    <row r="1863" customFormat="false" ht="11.25" hidden="false" customHeight="false" outlineLevel="0" collapsed="false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</row>
    <row r="1864" customFormat="false" ht="11.25" hidden="false" customHeight="false" outlineLevel="0" collapsed="false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</row>
    <row r="1865" customFormat="false" ht="11.25" hidden="false" customHeight="false" outlineLevel="0" collapsed="false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</row>
    <row r="1866" customFormat="false" ht="11.25" hidden="false" customHeight="false" outlineLevel="0" collapsed="false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</row>
    <row r="1867" customFormat="false" ht="11.25" hidden="false" customHeight="false" outlineLevel="0" collapsed="false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</row>
    <row r="1868" customFormat="false" ht="11.25" hidden="false" customHeight="false" outlineLevel="0" collapsed="false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</row>
    <row r="1869" customFormat="false" ht="11.25" hidden="false" customHeight="false" outlineLevel="0" collapsed="false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</row>
    <row r="1870" customFormat="false" ht="11.25" hidden="false" customHeight="false" outlineLevel="0" collapsed="false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</row>
    <row r="1871" customFormat="false" ht="11.25" hidden="false" customHeight="false" outlineLevel="0" collapsed="false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</row>
    <row r="1872" customFormat="false" ht="11.25" hidden="false" customHeight="false" outlineLevel="0" collapsed="false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</row>
    <row r="1873" customFormat="false" ht="11.25" hidden="false" customHeight="false" outlineLevel="0" collapsed="false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</row>
    <row r="1874" customFormat="false" ht="11.25" hidden="false" customHeight="false" outlineLevel="0" collapsed="false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</row>
    <row r="1875" customFormat="false" ht="11.25" hidden="false" customHeight="false" outlineLevel="0" collapsed="false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</row>
    <row r="1876" customFormat="false" ht="11.25" hidden="false" customHeight="false" outlineLevel="0" collapsed="false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</row>
    <row r="1877" customFormat="false" ht="11.25" hidden="false" customHeight="false" outlineLevel="0" collapsed="false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</row>
    <row r="1878" customFormat="false" ht="11.25" hidden="false" customHeight="false" outlineLevel="0" collapsed="false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</row>
    <row r="1879" customFormat="false" ht="11.25" hidden="false" customHeight="false" outlineLevel="0" collapsed="false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</row>
    <row r="1880" customFormat="false" ht="11.25" hidden="false" customHeight="false" outlineLevel="0" collapsed="false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</row>
    <row r="1881" customFormat="false" ht="11.25" hidden="false" customHeight="false" outlineLevel="0" collapsed="false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</row>
    <row r="1882" customFormat="false" ht="11.25" hidden="false" customHeight="false" outlineLevel="0" collapsed="false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</row>
    <row r="1883" customFormat="false" ht="11.25" hidden="false" customHeight="false" outlineLevel="0" collapsed="false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</row>
    <row r="1884" customFormat="false" ht="11.25" hidden="false" customHeight="false" outlineLevel="0" collapsed="false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</row>
    <row r="1885" customFormat="false" ht="11.25" hidden="false" customHeight="false" outlineLevel="0" collapsed="false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</row>
    <row r="1886" customFormat="false" ht="11.25" hidden="false" customHeight="false" outlineLevel="0" collapsed="false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</row>
    <row r="1887" customFormat="false" ht="11.25" hidden="false" customHeight="false" outlineLevel="0" collapsed="false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</row>
    <row r="1888" customFormat="false" ht="11.25" hidden="false" customHeight="false" outlineLevel="0" collapsed="false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</row>
    <row r="1889" customFormat="false" ht="11.25" hidden="false" customHeight="false" outlineLevel="0" collapsed="false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</row>
    <row r="1890" customFormat="false" ht="11.25" hidden="false" customHeight="false" outlineLevel="0" collapsed="false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</row>
    <row r="1891" customFormat="false" ht="11.25" hidden="false" customHeight="false" outlineLevel="0" collapsed="false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</row>
    <row r="1892" customFormat="false" ht="11.25" hidden="false" customHeight="false" outlineLevel="0" collapsed="false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</row>
    <row r="1893" customFormat="false" ht="11.25" hidden="false" customHeight="false" outlineLevel="0" collapsed="false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</row>
    <row r="1894" customFormat="false" ht="11.25" hidden="false" customHeight="false" outlineLevel="0" collapsed="false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</row>
    <row r="1895" customFormat="false" ht="11.25" hidden="false" customHeight="false" outlineLevel="0" collapsed="false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</row>
    <row r="1896" customFormat="false" ht="11.25" hidden="false" customHeight="false" outlineLevel="0" collapsed="false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</row>
    <row r="1897" customFormat="false" ht="11.25" hidden="false" customHeight="false" outlineLevel="0" collapsed="false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</row>
    <row r="1898" customFormat="false" ht="11.25" hidden="false" customHeight="false" outlineLevel="0" collapsed="false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</row>
    <row r="1899" customFormat="false" ht="11.25" hidden="false" customHeight="false" outlineLevel="0" collapsed="false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</row>
    <row r="1900" customFormat="false" ht="11.25" hidden="false" customHeight="false" outlineLevel="0" collapsed="false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</row>
    <row r="1901" customFormat="false" ht="11.25" hidden="false" customHeight="false" outlineLevel="0" collapsed="false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</row>
    <row r="1902" customFormat="false" ht="11.25" hidden="false" customHeight="false" outlineLevel="0" collapsed="false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</row>
    <row r="1903" customFormat="false" ht="11.25" hidden="false" customHeight="false" outlineLevel="0" collapsed="false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</row>
    <row r="1904" customFormat="false" ht="11.25" hidden="false" customHeight="false" outlineLevel="0" collapsed="false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</row>
    <row r="1905" customFormat="false" ht="11.25" hidden="false" customHeight="false" outlineLevel="0" collapsed="false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</row>
    <row r="1906" customFormat="false" ht="11.25" hidden="false" customHeight="false" outlineLevel="0" collapsed="false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</row>
    <row r="1907" customFormat="false" ht="11.25" hidden="false" customHeight="false" outlineLevel="0" collapsed="false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</row>
    <row r="1908" customFormat="false" ht="11.25" hidden="false" customHeight="false" outlineLevel="0" collapsed="false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</row>
    <row r="1909" customFormat="false" ht="11.25" hidden="false" customHeight="false" outlineLevel="0" collapsed="false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</row>
    <row r="1910" customFormat="false" ht="11.25" hidden="false" customHeight="false" outlineLevel="0" collapsed="false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</row>
    <row r="1911" customFormat="false" ht="11.25" hidden="false" customHeight="false" outlineLevel="0" collapsed="false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</row>
    <row r="1912" customFormat="false" ht="11.25" hidden="false" customHeight="false" outlineLevel="0" collapsed="false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</row>
    <row r="1913" customFormat="false" ht="11.25" hidden="false" customHeight="false" outlineLevel="0" collapsed="false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</row>
    <row r="1914" customFormat="false" ht="11.25" hidden="false" customHeight="false" outlineLevel="0" collapsed="false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</row>
    <row r="1915" customFormat="false" ht="11.25" hidden="false" customHeight="false" outlineLevel="0" collapsed="false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</row>
    <row r="1916" customFormat="false" ht="11.25" hidden="false" customHeight="false" outlineLevel="0" collapsed="false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</row>
    <row r="1917" customFormat="false" ht="11.25" hidden="false" customHeight="false" outlineLevel="0" collapsed="false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</row>
    <row r="1918" customFormat="false" ht="11.25" hidden="false" customHeight="false" outlineLevel="0" collapsed="false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</row>
    <row r="1919" customFormat="false" ht="11.25" hidden="false" customHeight="false" outlineLevel="0" collapsed="false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</row>
    <row r="1920" customFormat="false" ht="11.25" hidden="false" customHeight="false" outlineLevel="0" collapsed="false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</row>
    <row r="1921" customFormat="false" ht="11.25" hidden="false" customHeight="false" outlineLevel="0" collapsed="false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</row>
    <row r="1922" customFormat="false" ht="11.25" hidden="false" customHeight="false" outlineLevel="0" collapsed="false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</row>
    <row r="1923" customFormat="false" ht="11.25" hidden="false" customHeight="false" outlineLevel="0" collapsed="false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</row>
    <row r="1924" customFormat="false" ht="11.25" hidden="false" customHeight="false" outlineLevel="0" collapsed="false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</row>
    <row r="1925" customFormat="false" ht="11.25" hidden="false" customHeight="false" outlineLevel="0" collapsed="false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</row>
    <row r="1926" customFormat="false" ht="11.25" hidden="false" customHeight="false" outlineLevel="0" collapsed="false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</row>
    <row r="1927" customFormat="false" ht="11.25" hidden="false" customHeight="false" outlineLevel="0" collapsed="false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</row>
    <row r="1928" customFormat="false" ht="11.25" hidden="false" customHeight="false" outlineLevel="0" collapsed="false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</row>
    <row r="1929" customFormat="false" ht="11.25" hidden="false" customHeight="false" outlineLevel="0" collapsed="false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</row>
    <row r="1930" customFormat="false" ht="11.25" hidden="false" customHeight="false" outlineLevel="0" collapsed="false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</row>
    <row r="1931" customFormat="false" ht="11.25" hidden="false" customHeight="false" outlineLevel="0" collapsed="false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</row>
    <row r="1932" customFormat="false" ht="11.25" hidden="false" customHeight="false" outlineLevel="0" collapsed="false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</row>
    <row r="1933" customFormat="false" ht="11.25" hidden="false" customHeight="false" outlineLevel="0" collapsed="false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</row>
    <row r="1934" customFormat="false" ht="11.25" hidden="false" customHeight="false" outlineLevel="0" collapsed="false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</row>
    <row r="1935" customFormat="false" ht="11.25" hidden="false" customHeight="false" outlineLevel="0" collapsed="false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</row>
    <row r="1936" customFormat="false" ht="11.25" hidden="false" customHeight="false" outlineLevel="0" collapsed="false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</row>
    <row r="1937" customFormat="false" ht="11.25" hidden="false" customHeight="false" outlineLevel="0" collapsed="false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</row>
    <row r="1938" customFormat="false" ht="11.25" hidden="false" customHeight="false" outlineLevel="0" collapsed="false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</row>
    <row r="1939" customFormat="false" ht="11.25" hidden="false" customHeight="false" outlineLevel="0" collapsed="false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</row>
    <row r="1940" customFormat="false" ht="11.25" hidden="false" customHeight="false" outlineLevel="0" collapsed="false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</row>
    <row r="1941" customFormat="false" ht="11.25" hidden="false" customHeight="false" outlineLevel="0" collapsed="false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</row>
    <row r="1942" customFormat="false" ht="11.25" hidden="false" customHeight="false" outlineLevel="0" collapsed="false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</row>
    <row r="1943" customFormat="false" ht="11.25" hidden="false" customHeight="false" outlineLevel="0" collapsed="false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</row>
    <row r="1944" customFormat="false" ht="11.25" hidden="false" customHeight="false" outlineLevel="0" collapsed="false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</row>
    <row r="1945" customFormat="false" ht="11.25" hidden="false" customHeight="false" outlineLevel="0" collapsed="false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</row>
    <row r="1946" customFormat="false" ht="11.25" hidden="false" customHeight="false" outlineLevel="0" collapsed="false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</row>
    <row r="1947" customFormat="false" ht="11.25" hidden="false" customHeight="false" outlineLevel="0" collapsed="false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</row>
    <row r="1948" customFormat="false" ht="11.25" hidden="false" customHeight="false" outlineLevel="0" collapsed="false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</row>
    <row r="1949" customFormat="false" ht="11.25" hidden="false" customHeight="false" outlineLevel="0" collapsed="false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</row>
    <row r="1950" customFormat="false" ht="11.25" hidden="false" customHeight="false" outlineLevel="0" collapsed="false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</row>
    <row r="1951" customFormat="false" ht="11.25" hidden="false" customHeight="false" outlineLevel="0" collapsed="false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</row>
    <row r="1952" customFormat="false" ht="11.25" hidden="false" customHeight="false" outlineLevel="0" collapsed="false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</row>
    <row r="1953" customFormat="false" ht="11.25" hidden="false" customHeight="false" outlineLevel="0" collapsed="false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</row>
    <row r="1954" customFormat="false" ht="11.25" hidden="false" customHeight="false" outlineLevel="0" collapsed="false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</row>
    <row r="1955" customFormat="false" ht="11.25" hidden="false" customHeight="false" outlineLevel="0" collapsed="false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</row>
    <row r="1956" customFormat="false" ht="11.25" hidden="false" customHeight="false" outlineLevel="0" collapsed="false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</row>
    <row r="1957" customFormat="false" ht="11.25" hidden="false" customHeight="false" outlineLevel="0" collapsed="false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</row>
    <row r="1958" customFormat="false" ht="11.25" hidden="false" customHeight="false" outlineLevel="0" collapsed="false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</row>
    <row r="1959" customFormat="false" ht="11.25" hidden="false" customHeight="false" outlineLevel="0" collapsed="false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</row>
    <row r="1960" customFormat="false" ht="11.25" hidden="false" customHeight="false" outlineLevel="0" collapsed="false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</row>
    <row r="1961" customFormat="false" ht="11.25" hidden="false" customHeight="false" outlineLevel="0" collapsed="false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</row>
    <row r="1962" customFormat="false" ht="11.25" hidden="false" customHeight="false" outlineLevel="0" collapsed="false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</row>
    <row r="1963" customFormat="false" ht="11.25" hidden="false" customHeight="false" outlineLevel="0" collapsed="false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</row>
    <row r="1964" customFormat="false" ht="11.25" hidden="false" customHeight="false" outlineLevel="0" collapsed="false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</row>
    <row r="1965" customFormat="false" ht="11.25" hidden="false" customHeight="false" outlineLevel="0" collapsed="false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</row>
    <row r="1966" customFormat="false" ht="11.25" hidden="false" customHeight="false" outlineLevel="0" collapsed="false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</row>
    <row r="1967" customFormat="false" ht="11.25" hidden="false" customHeight="false" outlineLevel="0" collapsed="false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</row>
    <row r="1968" customFormat="false" ht="11.25" hidden="false" customHeight="false" outlineLevel="0" collapsed="false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</row>
    <row r="1969" customFormat="false" ht="11.25" hidden="false" customHeight="false" outlineLevel="0" collapsed="false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</row>
    <row r="1970" customFormat="false" ht="11.25" hidden="false" customHeight="false" outlineLevel="0" collapsed="false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</row>
    <row r="1971" customFormat="false" ht="11.25" hidden="false" customHeight="false" outlineLevel="0" collapsed="false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</row>
    <row r="1972" customFormat="false" ht="11.25" hidden="false" customHeight="false" outlineLevel="0" collapsed="false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</row>
    <row r="1973" customFormat="false" ht="11.25" hidden="false" customHeight="false" outlineLevel="0" collapsed="false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</row>
    <row r="1974" customFormat="false" ht="11.25" hidden="false" customHeight="false" outlineLevel="0" collapsed="false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</row>
    <row r="1975" customFormat="false" ht="11.25" hidden="false" customHeight="false" outlineLevel="0" collapsed="false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</row>
    <row r="1976" customFormat="false" ht="11.25" hidden="false" customHeight="false" outlineLevel="0" collapsed="false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</row>
    <row r="1977" customFormat="false" ht="11.25" hidden="false" customHeight="false" outlineLevel="0" collapsed="false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</row>
    <row r="1978" customFormat="false" ht="11.25" hidden="false" customHeight="false" outlineLevel="0" collapsed="false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</row>
    <row r="1979" customFormat="false" ht="11.25" hidden="false" customHeight="false" outlineLevel="0" collapsed="false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</row>
    <row r="1980" customFormat="false" ht="11.25" hidden="false" customHeight="false" outlineLevel="0" collapsed="false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</row>
    <row r="1981" customFormat="false" ht="11.25" hidden="false" customHeight="false" outlineLevel="0" collapsed="false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</row>
    <row r="1982" customFormat="false" ht="11.25" hidden="false" customHeight="false" outlineLevel="0" collapsed="false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</row>
    <row r="1983" customFormat="false" ht="11.25" hidden="false" customHeight="false" outlineLevel="0" collapsed="false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</row>
    <row r="1984" customFormat="false" ht="11.25" hidden="false" customHeight="false" outlineLevel="0" collapsed="false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</row>
    <row r="1985" customFormat="false" ht="11.25" hidden="false" customHeight="false" outlineLevel="0" collapsed="false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</row>
    <row r="1986" customFormat="false" ht="11.25" hidden="false" customHeight="false" outlineLevel="0" collapsed="false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</row>
    <row r="1987" customFormat="false" ht="11.25" hidden="false" customHeight="false" outlineLevel="0" collapsed="false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</row>
    <row r="1988" customFormat="false" ht="11.25" hidden="false" customHeight="false" outlineLevel="0" collapsed="false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</row>
    <row r="1989" customFormat="false" ht="11.25" hidden="false" customHeight="false" outlineLevel="0" collapsed="false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</row>
    <row r="1990" customFormat="false" ht="11.25" hidden="false" customHeight="false" outlineLevel="0" collapsed="false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</row>
    <row r="1991" customFormat="false" ht="11.25" hidden="false" customHeight="false" outlineLevel="0" collapsed="false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</row>
    <row r="1992" customFormat="false" ht="11.25" hidden="false" customHeight="false" outlineLevel="0" collapsed="false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</row>
    <row r="1993" customFormat="false" ht="11.25" hidden="false" customHeight="false" outlineLevel="0" collapsed="false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</row>
    <row r="1994" customFormat="false" ht="11.25" hidden="false" customHeight="false" outlineLevel="0" collapsed="false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</row>
    <row r="1995" customFormat="false" ht="11.25" hidden="false" customHeight="false" outlineLevel="0" collapsed="false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</row>
    <row r="1996" customFormat="false" ht="11.25" hidden="false" customHeight="false" outlineLevel="0" collapsed="false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</row>
    <row r="1997" customFormat="false" ht="11.25" hidden="false" customHeight="false" outlineLevel="0" collapsed="false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</row>
    <row r="1998" customFormat="false" ht="11.25" hidden="false" customHeight="false" outlineLevel="0" collapsed="false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</row>
    <row r="1999" customFormat="false" ht="11.25" hidden="false" customHeight="false" outlineLevel="0" collapsed="false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</row>
    <row r="2000" customFormat="false" ht="11.25" hidden="false" customHeight="false" outlineLevel="0" collapsed="false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</row>
    <row r="2001" customFormat="false" ht="11.25" hidden="false" customHeight="false" outlineLevel="0" collapsed="false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</row>
    <row r="2002" customFormat="false" ht="11.25" hidden="false" customHeight="false" outlineLevel="0" collapsed="false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</row>
    <row r="2003" customFormat="false" ht="11.25" hidden="false" customHeight="false" outlineLevel="0" collapsed="false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</row>
    <row r="2004" customFormat="false" ht="11.25" hidden="false" customHeight="false" outlineLevel="0" collapsed="false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</row>
    <row r="2005" customFormat="false" ht="11.25" hidden="false" customHeight="false" outlineLevel="0" collapsed="false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</row>
    <row r="2006" customFormat="false" ht="11.25" hidden="false" customHeight="false" outlineLevel="0" collapsed="false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</row>
    <row r="2007" customFormat="false" ht="11.25" hidden="false" customHeight="false" outlineLevel="0" collapsed="false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</row>
    <row r="2008" customFormat="false" ht="11.25" hidden="false" customHeight="false" outlineLevel="0" collapsed="false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</row>
    <row r="2009" customFormat="false" ht="11.25" hidden="false" customHeight="false" outlineLevel="0" collapsed="false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</row>
    <row r="2010" customFormat="false" ht="11.25" hidden="false" customHeight="false" outlineLevel="0" collapsed="false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</row>
    <row r="2011" customFormat="false" ht="11.25" hidden="false" customHeight="false" outlineLevel="0" collapsed="false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</row>
    <row r="2012" customFormat="false" ht="11.25" hidden="false" customHeight="false" outlineLevel="0" collapsed="false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</row>
    <row r="2013" customFormat="false" ht="11.25" hidden="false" customHeight="false" outlineLevel="0" collapsed="false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</row>
    <row r="2014" customFormat="false" ht="11.25" hidden="false" customHeight="false" outlineLevel="0" collapsed="false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</row>
    <row r="2015" customFormat="false" ht="11.25" hidden="false" customHeight="false" outlineLevel="0" collapsed="false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</row>
    <row r="2016" customFormat="false" ht="11.25" hidden="false" customHeight="false" outlineLevel="0" collapsed="false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</row>
    <row r="2017" customFormat="false" ht="11.25" hidden="false" customHeight="false" outlineLevel="0" collapsed="false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</row>
    <row r="2018" customFormat="false" ht="11.25" hidden="false" customHeight="false" outlineLevel="0" collapsed="false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</row>
    <row r="2019" customFormat="false" ht="11.25" hidden="false" customHeight="false" outlineLevel="0" collapsed="false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</row>
    <row r="2020" customFormat="false" ht="11.25" hidden="false" customHeight="false" outlineLevel="0" collapsed="false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</row>
    <row r="2021" customFormat="false" ht="11.25" hidden="false" customHeight="false" outlineLevel="0" collapsed="false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</row>
    <row r="2022" customFormat="false" ht="11.25" hidden="false" customHeight="false" outlineLevel="0" collapsed="false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</row>
    <row r="2023" customFormat="false" ht="11.25" hidden="false" customHeight="false" outlineLevel="0" collapsed="false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</row>
    <row r="2024" customFormat="false" ht="11.25" hidden="false" customHeight="false" outlineLevel="0" collapsed="false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</row>
    <row r="2025" customFormat="false" ht="11.25" hidden="false" customHeight="false" outlineLevel="0" collapsed="false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</row>
    <row r="2026" customFormat="false" ht="11.25" hidden="false" customHeight="false" outlineLevel="0" collapsed="false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</row>
    <row r="2027" customFormat="false" ht="11.25" hidden="false" customHeight="false" outlineLevel="0" collapsed="false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</row>
    <row r="2028" customFormat="false" ht="11.25" hidden="false" customHeight="false" outlineLevel="0" collapsed="false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</row>
    <row r="2029" customFormat="false" ht="11.25" hidden="false" customHeight="false" outlineLevel="0" collapsed="false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</row>
    <row r="2030" customFormat="false" ht="11.25" hidden="false" customHeight="false" outlineLevel="0" collapsed="false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</row>
    <row r="2031" customFormat="false" ht="11.25" hidden="false" customHeight="false" outlineLevel="0" collapsed="false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</row>
    <row r="2032" customFormat="false" ht="11.25" hidden="false" customHeight="false" outlineLevel="0" collapsed="false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</row>
    <row r="2033" customFormat="false" ht="11.25" hidden="false" customHeight="false" outlineLevel="0" collapsed="false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</row>
    <row r="2034" customFormat="false" ht="11.25" hidden="false" customHeight="false" outlineLevel="0" collapsed="false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</row>
    <row r="2035" customFormat="false" ht="11.25" hidden="false" customHeight="false" outlineLevel="0" collapsed="false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</row>
    <row r="2036" customFormat="false" ht="11.25" hidden="false" customHeight="false" outlineLevel="0" collapsed="false">
      <c r="AL2036" s="1"/>
      <c r="AM2036" s="1"/>
      <c r="AN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</row>
    <row r="2037" customFormat="false" ht="11.25" hidden="false" customHeight="false" outlineLevel="0" collapsed="false">
      <c r="AL2037" s="1"/>
      <c r="AM2037" s="1"/>
      <c r="AN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</row>
    <row r="2038" customFormat="false" ht="11.25" hidden="false" customHeight="false" outlineLevel="0" collapsed="false">
      <c r="AL2038" s="1"/>
      <c r="AM2038" s="1"/>
      <c r="AN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</row>
    <row r="2039" customFormat="false" ht="11.25" hidden="false" customHeight="false" outlineLevel="0" collapsed="false">
      <c r="AL2039" s="1"/>
      <c r="AM2039" s="1"/>
      <c r="AN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</row>
    <row r="2040" customFormat="false" ht="11.25" hidden="false" customHeight="false" outlineLevel="0" collapsed="false">
      <c r="AL2040" s="1"/>
      <c r="AM2040" s="1"/>
      <c r="AN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</row>
    <row r="2041" customFormat="false" ht="11.25" hidden="false" customHeight="false" outlineLevel="0" collapsed="false">
      <c r="AL2041" s="1"/>
      <c r="AM2041" s="1"/>
      <c r="AN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</row>
    <row r="2042" customFormat="false" ht="11.25" hidden="false" customHeight="false" outlineLevel="0" collapsed="false">
      <c r="AL2042" s="1"/>
      <c r="AM2042" s="1"/>
      <c r="AN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</row>
    <row r="2043" customFormat="false" ht="11.25" hidden="false" customHeight="false" outlineLevel="0" collapsed="false">
      <c r="AL2043" s="1"/>
      <c r="AM2043" s="1"/>
      <c r="AN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</row>
    <row r="2044" customFormat="false" ht="11.25" hidden="false" customHeight="false" outlineLevel="0" collapsed="false">
      <c r="AL2044" s="1"/>
      <c r="AM2044" s="1"/>
      <c r="AN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</row>
    <row r="2045" customFormat="false" ht="11.25" hidden="false" customHeight="false" outlineLevel="0" collapsed="false">
      <c r="AL2045" s="1"/>
      <c r="AM2045" s="1"/>
      <c r="AN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</row>
    <row r="2046" customFormat="false" ht="11.25" hidden="false" customHeight="false" outlineLevel="0" collapsed="false">
      <c r="AL2046" s="1"/>
      <c r="AM2046" s="1"/>
      <c r="AN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</row>
    <row r="2047" customFormat="false" ht="11.25" hidden="false" customHeight="false" outlineLevel="0" collapsed="false">
      <c r="AL2047" s="1"/>
      <c r="AM2047" s="1"/>
      <c r="AN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</row>
    <row r="2048" customFormat="false" ht="11.25" hidden="false" customHeight="false" outlineLevel="0" collapsed="false">
      <c r="AL2048" s="1"/>
      <c r="AM2048" s="1"/>
      <c r="AN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</row>
    <row r="2049" customFormat="false" ht="11.25" hidden="false" customHeight="false" outlineLevel="0" collapsed="false">
      <c r="AL2049" s="1"/>
      <c r="AM2049" s="1"/>
      <c r="AN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</row>
    <row r="2050" customFormat="false" ht="11.25" hidden="false" customHeight="false" outlineLevel="0" collapsed="false">
      <c r="AL2050" s="1"/>
      <c r="AM2050" s="1"/>
      <c r="AN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</row>
    <row r="2051" customFormat="false" ht="11.25" hidden="false" customHeight="false" outlineLevel="0" collapsed="false">
      <c r="AL2051" s="1"/>
      <c r="AM2051" s="1"/>
      <c r="AN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</row>
    <row r="2052" customFormat="false" ht="11.25" hidden="false" customHeight="false" outlineLevel="0" collapsed="false">
      <c r="AL2052" s="1"/>
      <c r="AM2052" s="1"/>
      <c r="AN2052" s="1"/>
      <c r="AR2052" s="1"/>
      <c r="AS2052" s="1"/>
      <c r="AT2052" s="1"/>
      <c r="AU2052" s="1"/>
      <c r="AV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</row>
    <row r="2053" customFormat="false" ht="11.25" hidden="false" customHeight="false" outlineLevel="0" collapsed="false">
      <c r="AM2053" s="1"/>
      <c r="AN2053" s="1"/>
      <c r="AR2053" s="1"/>
      <c r="AS2053" s="1"/>
      <c r="AT2053" s="1"/>
      <c r="AU2053" s="1"/>
      <c r="AV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</row>
    <row r="2054" customFormat="false" ht="11.25" hidden="false" customHeight="false" outlineLevel="0" collapsed="false">
      <c r="AM2054" s="1"/>
      <c r="AN2054" s="1"/>
      <c r="AR2054" s="1"/>
      <c r="AS2054" s="1"/>
      <c r="AT2054" s="1"/>
      <c r="AU2054" s="1"/>
      <c r="AV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</row>
    <row r="2055" customFormat="false" ht="11.25" hidden="false" customHeight="false" outlineLevel="0" collapsed="false">
      <c r="AM2055" s="1"/>
      <c r="AN2055" s="1"/>
      <c r="AR2055" s="1"/>
      <c r="AS2055" s="1"/>
      <c r="AT2055" s="1"/>
      <c r="AU2055" s="1"/>
      <c r="AV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</row>
    <row r="2056" customFormat="false" ht="11.25" hidden="false" customHeight="false" outlineLevel="0" collapsed="false">
      <c r="AM2056" s="1"/>
      <c r="AN2056" s="1"/>
      <c r="AR2056" s="1"/>
      <c r="AS2056" s="1"/>
      <c r="AT2056" s="1"/>
      <c r="AU2056" s="1"/>
      <c r="AV2056" s="1"/>
    </row>
    <row r="2057" customFormat="false" ht="11.25" hidden="false" customHeight="false" outlineLevel="0" collapsed="false">
      <c r="AM2057" s="1"/>
      <c r="AN2057" s="1"/>
      <c r="AR2057" s="1"/>
      <c r="AS2057" s="1"/>
      <c r="AT2057" s="1"/>
      <c r="AU2057" s="1"/>
      <c r="AV2057" s="1"/>
    </row>
    <row r="2058" customFormat="false" ht="11.25" hidden="false" customHeight="false" outlineLevel="0" collapsed="false">
      <c r="AM2058" s="1"/>
      <c r="AN2058" s="1"/>
      <c r="AR2058" s="1"/>
      <c r="AS2058" s="1"/>
      <c r="AT2058" s="1"/>
      <c r="AU2058" s="1"/>
      <c r="AV2058" s="1"/>
    </row>
    <row r="2059" customFormat="false" ht="11.25" hidden="false" customHeight="false" outlineLevel="0" collapsed="false">
      <c r="AM2059" s="1"/>
      <c r="AN2059" s="1"/>
      <c r="AR2059" s="1"/>
      <c r="AS2059" s="1"/>
      <c r="AT2059" s="1"/>
      <c r="AU2059" s="1"/>
      <c r="AV2059" s="1"/>
    </row>
    <row r="2060" customFormat="false" ht="11.25" hidden="false" customHeight="false" outlineLevel="0" collapsed="false">
      <c r="AM2060" s="1"/>
      <c r="AN2060" s="1"/>
      <c r="AR2060" s="1"/>
      <c r="AS2060" s="1"/>
      <c r="AT2060" s="1"/>
      <c r="AU2060" s="1"/>
      <c r="AV2060" s="1"/>
    </row>
    <row r="2061" customFormat="false" ht="11.25" hidden="false" customHeight="false" outlineLevel="0" collapsed="false">
      <c r="AM2061" s="1"/>
      <c r="AN2061" s="1"/>
      <c r="AR2061" s="1"/>
      <c r="AS2061" s="1"/>
      <c r="AT2061" s="1"/>
      <c r="AU2061" s="1"/>
      <c r="AV2061" s="1"/>
    </row>
    <row r="2062" customFormat="false" ht="11.25" hidden="false" customHeight="false" outlineLevel="0" collapsed="false">
      <c r="AM2062" s="1"/>
      <c r="AN2062" s="1"/>
      <c r="AR2062" s="1"/>
      <c r="AS2062" s="1"/>
      <c r="AT2062" s="1"/>
      <c r="AU2062" s="1"/>
      <c r="AV2062" s="1"/>
    </row>
    <row r="2063" customFormat="false" ht="11.25" hidden="false" customHeight="false" outlineLevel="0" collapsed="false">
      <c r="AM2063" s="1"/>
      <c r="AN2063" s="1"/>
      <c r="AR2063" s="1"/>
      <c r="AS2063" s="1"/>
      <c r="AT2063" s="1"/>
      <c r="AU2063" s="1"/>
      <c r="AV2063" s="1"/>
    </row>
    <row r="2064" customFormat="false" ht="11.25" hidden="false" customHeight="false" outlineLevel="0" collapsed="false">
      <c r="AM2064" s="1"/>
      <c r="AN2064" s="1"/>
      <c r="AR2064" s="1"/>
      <c r="AS2064" s="1"/>
      <c r="AT2064" s="1"/>
      <c r="AU2064" s="1"/>
      <c r="AV2064" s="1"/>
    </row>
    <row r="2065" customFormat="false" ht="11.25" hidden="false" customHeight="false" outlineLevel="0" collapsed="false">
      <c r="AM2065" s="1"/>
      <c r="AN2065" s="1"/>
      <c r="AR2065" s="1"/>
      <c r="AS2065" s="1"/>
      <c r="AT2065" s="1"/>
      <c r="AU2065" s="1"/>
      <c r="AV2065" s="1"/>
    </row>
    <row r="2066" customFormat="false" ht="11.25" hidden="false" customHeight="false" outlineLevel="0" collapsed="false">
      <c r="AM2066" s="1"/>
      <c r="AN2066" s="1"/>
      <c r="AR2066" s="1"/>
      <c r="AS2066" s="1"/>
      <c r="AT2066" s="1"/>
      <c r="AU2066" s="1"/>
      <c r="AV2066" s="1"/>
    </row>
    <row r="2067" customFormat="false" ht="11.25" hidden="false" customHeight="false" outlineLevel="0" collapsed="false">
      <c r="AM2067" s="1"/>
      <c r="AN2067" s="1"/>
      <c r="AR2067" s="1"/>
      <c r="AS2067" s="1"/>
      <c r="AT2067" s="1"/>
      <c r="AU2067" s="1"/>
      <c r="AV2067" s="1"/>
    </row>
    <row r="2068" customFormat="false" ht="11.25" hidden="false" customHeight="false" outlineLevel="0" collapsed="false">
      <c r="AM2068" s="1"/>
      <c r="AN2068" s="1"/>
    </row>
    <row r="2069" customFormat="false" ht="11.25" hidden="false" customHeight="false" outlineLevel="0" collapsed="false">
      <c r="AM2069" s="1"/>
      <c r="AN2069" s="1"/>
    </row>
    <row r="2070" customFormat="false" ht="11.25" hidden="false" customHeight="false" outlineLevel="0" collapsed="false">
      <c r="AM2070" s="1"/>
      <c r="AN2070" s="1"/>
    </row>
    <row r="2071" customFormat="false" ht="11.25" hidden="false" customHeight="false" outlineLevel="0" collapsed="false">
      <c r="AM2071" s="1"/>
      <c r="AN2071" s="1"/>
    </row>
  </sheetData>
  <scenarios current="0" show="0">
    <scenario name="first" locked="true" count="0" user="Calc" comment="Solver Model"/>
  </scenarios>
  <mergeCells count="8">
    <mergeCell ref="AN1034:AQ1034"/>
    <mergeCell ref="AN1035:AQ1035"/>
    <mergeCell ref="AN1036:AQ1036"/>
    <mergeCell ref="AM1038:AO1038"/>
    <mergeCell ref="AQ1038:AR1038"/>
    <mergeCell ref="AM1048:AO1048"/>
    <mergeCell ref="X1051:AC1051"/>
    <mergeCell ref="AE1051:AJ1051"/>
  </mergeCells>
  <printOptions headings="false" gridLines="false" gridLinesSet="true" horizontalCentered="true" verticalCentered="true"/>
  <pageMargins left="0.1" right="0.1" top="0.15" bottom="0.5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&amp;Cnutmp.xls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C35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9.28515625" defaultRowHeight="11.25" customHeight="true" zeroHeight="false" outlineLevelRow="0" outlineLevelCol="0"/>
  <cols>
    <col collapsed="false" customWidth="true" hidden="false" outlineLevel="0" max="2" min="2" style="0" width="13.99"/>
  </cols>
  <sheetData>
    <row r="2" customFormat="false" ht="11.25" hidden="false" customHeight="false" outlineLevel="0" collapsed="false">
      <c r="B2" s="0" t="s">
        <v>85</v>
      </c>
    </row>
    <row r="3" customFormat="false" ht="11.25" hidden="false" customHeight="false" outlineLevel="0" collapsed="false">
      <c r="B3" s="136" t="n">
        <v>36861</v>
      </c>
      <c r="C3" s="33" t="n">
        <v>0.0652501845869322</v>
      </c>
    </row>
    <row r="4" customFormat="false" ht="11.25" hidden="false" customHeight="false" outlineLevel="0" collapsed="false">
      <c r="B4" s="136" t="n">
        <v>36892</v>
      </c>
      <c r="C4" s="33" t="n">
        <v>0.0652501845869331</v>
      </c>
    </row>
    <row r="5" customFormat="false" ht="11.25" hidden="false" customHeight="false" outlineLevel="0" collapsed="false">
      <c r="B5" s="136" t="n">
        <v>36923</v>
      </c>
      <c r="C5" s="33" t="n">
        <v>0.0652501845869331</v>
      </c>
    </row>
    <row r="6" customFormat="false" ht="11.25" hidden="false" customHeight="false" outlineLevel="0" collapsed="false">
      <c r="B6" s="136" t="n">
        <v>36951</v>
      </c>
      <c r="C6" s="33" t="n">
        <v>0.06504046785781</v>
      </c>
    </row>
    <row r="7" customFormat="false" ht="11.25" hidden="false" customHeight="false" outlineLevel="0" collapsed="false">
      <c r="B7" s="136" t="n">
        <v>36982</v>
      </c>
      <c r="C7" s="33" t="n">
        <v>0.0647578066638013</v>
      </c>
    </row>
    <row r="8" customFormat="false" ht="11.25" hidden="false" customHeight="false" outlineLevel="0" collapsed="false">
      <c r="B8" s="136" t="n">
        <v>37012</v>
      </c>
      <c r="C8" s="33" t="n">
        <v>0.0644842641024011</v>
      </c>
    </row>
    <row r="9" customFormat="false" ht="11.25" hidden="false" customHeight="false" outlineLevel="0" collapsed="false">
      <c r="B9" s="136" t="n">
        <v>37043</v>
      </c>
      <c r="C9" s="33" t="n">
        <v>0.0640365072985021</v>
      </c>
    </row>
    <row r="10" customFormat="false" ht="11.25" hidden="false" customHeight="false" outlineLevel="0" collapsed="false">
      <c r="B10" s="136" t="n">
        <v>37073</v>
      </c>
      <c r="C10" s="33" t="n">
        <v>0.0635648506936524</v>
      </c>
    </row>
    <row r="11" customFormat="false" ht="11.25" hidden="false" customHeight="false" outlineLevel="0" collapsed="false">
      <c r="B11" s="136" t="n">
        <v>37104</v>
      </c>
      <c r="C11" s="33" t="n">
        <v>0.0630774738298507</v>
      </c>
    </row>
    <row r="12" customFormat="false" ht="11.25" hidden="false" customHeight="false" outlineLevel="0" collapsed="false">
      <c r="B12" s="136" t="n">
        <v>37135</v>
      </c>
      <c r="C12" s="33" t="n">
        <v>0.0625900986209884</v>
      </c>
    </row>
    <row r="13" customFormat="false" ht="11.25" hidden="false" customHeight="false" outlineLevel="0" collapsed="false">
      <c r="B13" s="136" t="n">
        <v>37165</v>
      </c>
      <c r="C13" s="33" t="n">
        <v>0.0621184467691363</v>
      </c>
    </row>
    <row r="14" customFormat="false" ht="11.25" hidden="false" customHeight="false" outlineLevel="0" collapsed="false">
      <c r="B14" s="136" t="n">
        <v>37196</v>
      </c>
      <c r="C14" s="33" t="n">
        <v>0.0616310748178748</v>
      </c>
    </row>
    <row r="15" customFormat="false" ht="11.25" hidden="false" customHeight="false" outlineLevel="0" collapsed="false">
      <c r="B15" s="136" t="n">
        <v>37226</v>
      </c>
      <c r="C15" s="33" t="n">
        <v>0.0614282469654488</v>
      </c>
    </row>
    <row r="16" customFormat="false" ht="11.25" hidden="false" customHeight="false" outlineLevel="0" collapsed="false">
      <c r="B16" s="136" t="n">
        <v>37257</v>
      </c>
      <c r="C16" s="33" t="n">
        <v>0.0612742147758136</v>
      </c>
    </row>
    <row r="17" customFormat="false" ht="11.25" hidden="false" customHeight="false" outlineLevel="0" collapsed="false">
      <c r="B17" s="136" t="n">
        <v>37288</v>
      </c>
      <c r="C17" s="33" t="n">
        <v>0.0611201827516235</v>
      </c>
    </row>
    <row r="18" customFormat="false" ht="11.25" hidden="false" customHeight="false" outlineLevel="0" collapsed="false">
      <c r="B18" s="136" t="n">
        <v>37316</v>
      </c>
      <c r="C18" s="33" t="n">
        <v>0.0609810571945695</v>
      </c>
    </row>
    <row r="19" customFormat="false" ht="11.25" hidden="false" customHeight="false" outlineLevel="0" collapsed="false">
      <c r="B19" s="136" t="n">
        <v>37347</v>
      </c>
      <c r="C19" s="33" t="n">
        <v>0.0608270254852936</v>
      </c>
    </row>
    <row r="20" customFormat="false" ht="11.25" hidden="false" customHeight="false" outlineLevel="0" collapsed="false">
      <c r="B20" s="136" t="n">
        <v>37377</v>
      </c>
      <c r="C20" s="33" t="n">
        <v>0.0606779626983927</v>
      </c>
    </row>
    <row r="21" customFormat="false" ht="11.25" hidden="false" customHeight="false" outlineLevel="0" collapsed="false">
      <c r="B21" s="136" t="n">
        <v>37408</v>
      </c>
      <c r="C21" s="33" t="n">
        <v>0.0605239313147514</v>
      </c>
    </row>
    <row r="22" customFormat="false" ht="11.25" hidden="false" customHeight="false" outlineLevel="0" collapsed="false">
      <c r="B22" s="136" t="n">
        <v>37438</v>
      </c>
      <c r="C22" s="33" t="n">
        <v>0.0603748688430033</v>
      </c>
    </row>
    <row r="23" customFormat="false" ht="11.25" hidden="false" customHeight="false" outlineLevel="0" collapsed="false">
      <c r="B23" s="136" t="n">
        <v>37469</v>
      </c>
      <c r="C23" s="33" t="n">
        <v>0.0602208377850433</v>
      </c>
    </row>
    <row r="24" customFormat="false" ht="11.25" hidden="false" customHeight="false" outlineLevel="0" collapsed="false">
      <c r="B24" s="136" t="n">
        <v>37500</v>
      </c>
      <c r="C24" s="33" t="n">
        <v>0.0600668068926114</v>
      </c>
    </row>
    <row r="25" customFormat="false" ht="11.25" hidden="false" customHeight="false" outlineLevel="0" collapsed="false">
      <c r="B25" s="136" t="n">
        <v>37530</v>
      </c>
      <c r="C25" s="33" t="n">
        <v>0.0599214001701358</v>
      </c>
    </row>
    <row r="26" customFormat="false" ht="11.25" hidden="false" customHeight="false" outlineLevel="0" collapsed="false">
      <c r="B26" s="136" t="n">
        <v>37561</v>
      </c>
      <c r="C26" s="33" t="n">
        <v>0.0598806830140881</v>
      </c>
    </row>
    <row r="27" customFormat="false" ht="11.25" hidden="false" customHeight="false" outlineLevel="0" collapsed="false">
      <c r="B27" s="136" t="n">
        <v>37591</v>
      </c>
      <c r="C27" s="33" t="n">
        <v>0.0598412793257013</v>
      </c>
    </row>
    <row r="28" customFormat="false" ht="11.25" hidden="false" customHeight="false" outlineLevel="0" collapsed="false">
      <c r="B28" s="136" t="n">
        <v>37622</v>
      </c>
      <c r="C28" s="33" t="n">
        <v>0.059800562192418</v>
      </c>
    </row>
    <row r="29" customFormat="false" ht="11.25" hidden="false" customHeight="false" outlineLevel="0" collapsed="false">
      <c r="B29" s="136" t="n">
        <v>37653</v>
      </c>
      <c r="C29" s="33" t="n">
        <v>0.0597598450707033</v>
      </c>
    </row>
    <row r="30" customFormat="false" ht="11.25" hidden="false" customHeight="false" outlineLevel="0" collapsed="false">
      <c r="B30" s="136" t="n">
        <v>37681</v>
      </c>
      <c r="C30" s="33" t="n">
        <v>0.0597230683255505</v>
      </c>
    </row>
    <row r="31" customFormat="false" ht="11.25" hidden="false" customHeight="false" outlineLevel="0" collapsed="false">
      <c r="B31" s="136" t="n">
        <v>37712</v>
      </c>
      <c r="C31" s="33" t="n">
        <v>0.0596823512258555</v>
      </c>
    </row>
    <row r="32" customFormat="false" ht="11.25" hidden="false" customHeight="false" outlineLevel="0" collapsed="false">
      <c r="B32" s="136" t="n">
        <v>37742</v>
      </c>
      <c r="C32" s="33" t="n">
        <v>0.0596429475920046</v>
      </c>
    </row>
    <row r="33" customFormat="false" ht="11.25" hidden="false" customHeight="false" outlineLevel="0" collapsed="false">
      <c r="B33" s="136" t="n">
        <v>37773</v>
      </c>
      <c r="C33" s="33" t="n">
        <v>0.0596022305150754</v>
      </c>
    </row>
    <row r="34" customFormat="false" ht="11.25" hidden="false" customHeight="false" outlineLevel="0" collapsed="false">
      <c r="B34" s="136" t="n">
        <v>37803</v>
      </c>
      <c r="C34" s="33" t="n">
        <v>0.0595628269032575</v>
      </c>
    </row>
    <row r="35" customFormat="false" ht="11.25" hidden="false" customHeight="false" outlineLevel="0" collapsed="false">
      <c r="B35" s="136" t="n">
        <v>37834</v>
      </c>
      <c r="C35" s="33" t="n">
        <v>0.0595221098490959</v>
      </c>
    </row>
    <row r="36" customFormat="false" ht="11.25" hidden="false" customHeight="false" outlineLevel="0" collapsed="false">
      <c r="B36" s="136" t="n">
        <v>37865</v>
      </c>
      <c r="C36" s="33" t="n">
        <v>0.0594813928065046</v>
      </c>
    </row>
    <row r="37" customFormat="false" ht="11.25" hidden="false" customHeight="false" outlineLevel="0" collapsed="false">
      <c r="B37" s="136" t="n">
        <v>37895</v>
      </c>
      <c r="C37" s="33" t="n">
        <v>0.0594419892279174</v>
      </c>
    </row>
    <row r="38" customFormat="false" ht="11.25" hidden="false" customHeight="false" outlineLevel="0" collapsed="false">
      <c r="B38" s="136" t="n">
        <v>37926</v>
      </c>
      <c r="C38" s="33" t="n">
        <v>0.059401272208095</v>
      </c>
    </row>
    <row r="39" customFormat="false" ht="11.25" hidden="false" customHeight="false" outlineLevel="0" collapsed="false">
      <c r="B39" s="136" t="n">
        <v>37956</v>
      </c>
      <c r="C39" s="33" t="n">
        <v>0.0593618686515423</v>
      </c>
    </row>
    <row r="40" customFormat="false" ht="11.25" hidden="false" customHeight="false" outlineLevel="0" collapsed="false">
      <c r="B40" s="136" t="n">
        <v>37987</v>
      </c>
      <c r="C40" s="33" t="n">
        <v>0.0593211516544887</v>
      </c>
    </row>
    <row r="41" customFormat="false" ht="11.25" hidden="false" customHeight="false" outlineLevel="0" collapsed="false">
      <c r="B41" s="136" t="n">
        <v>38018</v>
      </c>
      <c r="C41" s="33" t="n">
        <v>0.0592804346690072</v>
      </c>
    </row>
    <row r="42" customFormat="false" ht="11.25" hidden="false" customHeight="false" outlineLevel="0" collapsed="false">
      <c r="B42" s="136" t="n">
        <v>38047</v>
      </c>
      <c r="C42" s="33" t="n">
        <v>0.0592423445962913</v>
      </c>
    </row>
    <row r="43" customFormat="false" ht="11.25" hidden="false" customHeight="false" outlineLevel="0" collapsed="false">
      <c r="B43" s="136" t="n">
        <v>38078</v>
      </c>
      <c r="C43" s="33" t="n">
        <v>0.0592016276332075</v>
      </c>
    </row>
    <row r="44" customFormat="false" ht="11.25" hidden="false" customHeight="false" outlineLevel="0" collapsed="false">
      <c r="B44" s="136" t="n">
        <v>38108</v>
      </c>
      <c r="C44" s="33" t="n">
        <v>0.0591622241315637</v>
      </c>
    </row>
    <row r="45" customFormat="false" ht="11.25" hidden="false" customHeight="false" outlineLevel="0" collapsed="false">
      <c r="B45" s="136" t="n">
        <v>38139</v>
      </c>
      <c r="C45" s="33" t="n">
        <v>0.059121507191251</v>
      </c>
    </row>
    <row r="46" customFormat="false" ht="11.25" hidden="false" customHeight="false" outlineLevel="0" collapsed="false">
      <c r="B46" s="136" t="n">
        <v>38169</v>
      </c>
      <c r="C46" s="33" t="n">
        <v>0.0590821037116451</v>
      </c>
    </row>
    <row r="47" customFormat="false" ht="11.25" hidden="false" customHeight="false" outlineLevel="0" collapsed="false">
      <c r="B47" s="136" t="n">
        <v>38200</v>
      </c>
      <c r="C47" s="33" t="n">
        <v>0.0590413867941053</v>
      </c>
    </row>
    <row r="48" customFormat="false" ht="11.25" hidden="false" customHeight="false" outlineLevel="0" collapsed="false">
      <c r="B48" s="136" t="n">
        <v>38231</v>
      </c>
      <c r="C48" s="33" t="n">
        <v>0.059000669888138</v>
      </c>
    </row>
    <row r="49" customFormat="false" ht="11.25" hidden="false" customHeight="false" outlineLevel="0" collapsed="false">
      <c r="B49" s="136" t="n">
        <v>38261</v>
      </c>
      <c r="C49" s="33" t="n">
        <v>0.0589612664417705</v>
      </c>
    </row>
    <row r="50" customFormat="false" ht="11.25" hidden="false" customHeight="false" outlineLevel="0" collapsed="false">
      <c r="B50" s="136" t="n">
        <v>38292</v>
      </c>
      <c r="C50" s="33" t="n">
        <v>0.0589205495585774</v>
      </c>
    </row>
    <row r="51" customFormat="false" ht="11.25" hidden="false" customHeight="false" outlineLevel="0" collapsed="false">
      <c r="B51" s="136" t="n">
        <v>38322</v>
      </c>
      <c r="C51" s="33" t="n">
        <v>0.0588918557058524</v>
      </c>
    </row>
    <row r="52" customFormat="false" ht="11.25" hidden="false" customHeight="false" outlineLevel="0" collapsed="false">
      <c r="B52" s="136" t="n">
        <v>38353</v>
      </c>
      <c r="C52" s="33" t="n">
        <v>0.0588718886337505</v>
      </c>
    </row>
    <row r="53" customFormat="false" ht="11.25" hidden="false" customHeight="false" outlineLevel="0" collapsed="false">
      <c r="B53" s="136" t="n">
        <v>38384</v>
      </c>
      <c r="C53" s="33" t="n">
        <v>0.0588519215644316</v>
      </c>
    </row>
    <row r="54" customFormat="false" ht="11.25" hidden="false" customHeight="false" outlineLevel="0" collapsed="false">
      <c r="B54" s="136" t="n">
        <v>38412</v>
      </c>
      <c r="C54" s="33" t="n">
        <v>0.0588338867945368</v>
      </c>
    </row>
    <row r="55" customFormat="false" ht="11.25" hidden="false" customHeight="false" outlineLevel="0" collapsed="false">
      <c r="B55" s="136" t="n">
        <v>38443</v>
      </c>
      <c r="C55" s="33" t="n">
        <v>0.058813919730516</v>
      </c>
    </row>
    <row r="56" customFormat="false" ht="11.25" hidden="false" customHeight="false" outlineLevel="0" collapsed="false">
      <c r="B56" s="136" t="n">
        <v>38473</v>
      </c>
      <c r="C56" s="33" t="n">
        <v>0.0587945967679846</v>
      </c>
    </row>
    <row r="57" customFormat="false" ht="11.25" hidden="false" customHeight="false" outlineLevel="0" collapsed="false">
      <c r="B57" s="136" t="n">
        <v>38504</v>
      </c>
      <c r="C57" s="33" t="n">
        <v>0.0588040387722333</v>
      </c>
    </row>
    <row r="58" customFormat="false" ht="11.25" hidden="false" customHeight="false" outlineLevel="0" collapsed="false">
      <c r="B58" s="136" t="n">
        <v>38534</v>
      </c>
      <c r="C58" s="33" t="n">
        <v>0.0588366141648677</v>
      </c>
    </row>
    <row r="59" customFormat="false" ht="11.25" hidden="false" customHeight="false" outlineLevel="0" collapsed="false">
      <c r="B59" s="136" t="n">
        <v>38565</v>
      </c>
      <c r="C59" s="33" t="n">
        <v>0.058870275411707</v>
      </c>
    </row>
    <row r="60" customFormat="false" ht="11.25" hidden="false" customHeight="false" outlineLevel="0" collapsed="false">
      <c r="B60" s="136" t="n">
        <v>38596</v>
      </c>
      <c r="C60" s="33" t="n">
        <v>0.0589039366664568</v>
      </c>
    </row>
    <row r="61" customFormat="false" ht="11.25" hidden="false" customHeight="false" outlineLevel="0" collapsed="false">
      <c r="B61" s="136" t="n">
        <v>38626</v>
      </c>
      <c r="C61" s="33" t="n">
        <v>0.0589365120818104</v>
      </c>
    </row>
    <row r="62" customFormat="false" ht="11.25" hidden="false" customHeight="false" outlineLevel="0" collapsed="false">
      <c r="B62" s="136" t="n">
        <v>38657</v>
      </c>
      <c r="C62" s="33" t="n">
        <v>0.0589701733521251</v>
      </c>
    </row>
    <row r="63" customFormat="false" ht="11.25" hidden="false" customHeight="false" outlineLevel="0" collapsed="false">
      <c r="B63" s="136" t="n">
        <v>38687</v>
      </c>
      <c r="C63" s="33" t="n">
        <v>0.0590027487825418</v>
      </c>
    </row>
    <row r="64" customFormat="false" ht="11.25" hidden="false" customHeight="false" outlineLevel="0" collapsed="false">
      <c r="B64" s="136" t="n">
        <v>38718</v>
      </c>
      <c r="C64" s="33" t="n">
        <v>0.0590364100684218</v>
      </c>
    </row>
    <row r="65" customFormat="false" ht="11.25" hidden="false" customHeight="false" outlineLevel="0" collapsed="false">
      <c r="B65" s="136" t="n">
        <v>38749</v>
      </c>
      <c r="C65" s="33" t="n">
        <v>0.0590700713622114</v>
      </c>
    </row>
    <row r="66" customFormat="false" ht="11.25" hidden="false" customHeight="false" outlineLevel="0" collapsed="false">
      <c r="B66" s="136" t="n">
        <v>38777</v>
      </c>
      <c r="C66" s="33" t="n">
        <v>0.0591004751182389</v>
      </c>
    </row>
    <row r="67" customFormat="false" ht="11.25" hidden="false" customHeight="false" outlineLevel="0" collapsed="false">
      <c r="B67" s="136" t="n">
        <v>38808</v>
      </c>
      <c r="C67" s="33" t="n">
        <v>0.0591341364270823</v>
      </c>
    </row>
    <row r="68" customFormat="false" ht="11.25" hidden="false" customHeight="false" outlineLevel="0" collapsed="false">
      <c r="B68" s="136" t="n">
        <v>38838</v>
      </c>
      <c r="C68" s="33" t="n">
        <v>0.0591667118947843</v>
      </c>
    </row>
    <row r="69" customFormat="false" ht="11.25" hidden="false" customHeight="false" outlineLevel="0" collapsed="false">
      <c r="B69" s="136" t="n">
        <v>38869</v>
      </c>
      <c r="C69" s="33" t="n">
        <v>0.0592003732191913</v>
      </c>
    </row>
    <row r="70" customFormat="false" ht="11.25" hidden="false" customHeight="false" outlineLevel="0" collapsed="false">
      <c r="B70" s="136" t="n">
        <v>38899</v>
      </c>
      <c r="C70" s="33" t="n">
        <v>0.0592329487019541</v>
      </c>
    </row>
    <row r="71" customFormat="false" ht="11.25" hidden="false" customHeight="false" outlineLevel="0" collapsed="false">
      <c r="B71" s="136" t="n">
        <v>38930</v>
      </c>
      <c r="C71" s="33" t="n">
        <v>0.0592666100419246</v>
      </c>
    </row>
    <row r="72" customFormat="false" ht="11.25" hidden="false" customHeight="false" outlineLevel="0" collapsed="false">
      <c r="B72" s="136" t="n">
        <v>38961</v>
      </c>
      <c r="C72" s="33" t="n">
        <v>0.0593002713898039</v>
      </c>
    </row>
    <row r="73" customFormat="false" ht="11.25" hidden="false" customHeight="false" outlineLevel="0" collapsed="false">
      <c r="B73" s="136" t="n">
        <v>38991</v>
      </c>
      <c r="C73" s="33" t="n">
        <v>0.0593328468952814</v>
      </c>
    </row>
    <row r="74" customFormat="false" ht="11.25" hidden="false" customHeight="false" outlineLevel="0" collapsed="false">
      <c r="B74" s="136" t="n">
        <v>39022</v>
      </c>
      <c r="C74" s="33" t="n">
        <v>0.0593665082587229</v>
      </c>
    </row>
    <row r="75" customFormat="false" ht="11.25" hidden="false" customHeight="false" outlineLevel="0" collapsed="false">
      <c r="B75" s="136" t="n">
        <v>39052</v>
      </c>
      <c r="C75" s="33" t="n">
        <v>0.0593990837792608</v>
      </c>
    </row>
    <row r="76" customFormat="false" ht="11.25" hidden="false" customHeight="false" outlineLevel="0" collapsed="false">
      <c r="B76" s="136" t="n">
        <v>39083</v>
      </c>
      <c r="C76" s="33" t="n">
        <v>0.0594327451582646</v>
      </c>
    </row>
    <row r="77" customFormat="false" ht="11.25" hidden="false" customHeight="false" outlineLevel="0" collapsed="false">
      <c r="B77" s="136" t="n">
        <v>39114</v>
      </c>
      <c r="C77" s="33" t="n">
        <v>0.0594664065451762</v>
      </c>
    </row>
    <row r="78" customFormat="false" ht="11.25" hidden="false" customHeight="false" outlineLevel="0" collapsed="false">
      <c r="B78" s="136" t="n">
        <v>39142</v>
      </c>
      <c r="C78" s="33" t="n">
        <v>0.0594968103853133</v>
      </c>
    </row>
    <row r="79" customFormat="false" ht="11.25" hidden="false" customHeight="false" outlineLevel="0" collapsed="false">
      <c r="B79" s="136" t="n">
        <v>39173</v>
      </c>
      <c r="C79" s="33" t="n">
        <v>0.0595304717872764</v>
      </c>
    </row>
    <row r="80" customFormat="false" ht="11.25" hidden="false" customHeight="false" outlineLevel="0" collapsed="false">
      <c r="B80" s="136" t="n">
        <v>39203</v>
      </c>
      <c r="C80" s="33" t="n">
        <v>0.0595630473450921</v>
      </c>
    </row>
    <row r="81" customFormat="false" ht="11.25" hidden="false" customHeight="false" outlineLevel="0" collapsed="false">
      <c r="B81" s="136" t="n">
        <v>39234</v>
      </c>
      <c r="C81" s="33" t="n">
        <v>0.0595967087626157</v>
      </c>
    </row>
    <row r="82" customFormat="false" ht="11.25" hidden="false" customHeight="false" outlineLevel="0" collapsed="false">
      <c r="B82" s="136" t="n">
        <v>39264</v>
      </c>
      <c r="C82" s="33" t="n">
        <v>0.0596292843354904</v>
      </c>
    </row>
    <row r="83" customFormat="false" ht="11.25" hidden="false" customHeight="false" outlineLevel="0" collapsed="false">
      <c r="B83" s="136" t="n">
        <v>39295</v>
      </c>
      <c r="C83" s="33" t="n">
        <v>0.059662945768574</v>
      </c>
    </row>
    <row r="84" customFormat="false" ht="11.25" hidden="false" customHeight="false" outlineLevel="0" collapsed="false">
      <c r="B84" s="136" t="n">
        <v>39326</v>
      </c>
      <c r="C84" s="33" t="n">
        <v>0.0596576807616134</v>
      </c>
    </row>
    <row r="85" customFormat="false" ht="11.25" hidden="false" customHeight="false" outlineLevel="0" collapsed="false">
      <c r="B85" s="136" t="n">
        <v>39356</v>
      </c>
      <c r="C85" s="33" t="n">
        <v>0.0596215626268477</v>
      </c>
    </row>
    <row r="86" customFormat="false" ht="11.25" hidden="false" customHeight="false" outlineLevel="0" collapsed="false">
      <c r="B86" s="136" t="n">
        <v>39387</v>
      </c>
      <c r="C86" s="33" t="n">
        <v>0.0595842405638214</v>
      </c>
    </row>
    <row r="87" customFormat="false" ht="11.25" hidden="false" customHeight="false" outlineLevel="0" collapsed="false">
      <c r="B87" s="136" t="n">
        <v>39417</v>
      </c>
      <c r="C87" s="33" t="n">
        <v>0.0595481224475676</v>
      </c>
    </row>
    <row r="88" customFormat="false" ht="11.25" hidden="false" customHeight="false" outlineLevel="0" collapsed="false">
      <c r="B88" s="136" t="n">
        <v>39448</v>
      </c>
      <c r="C88" s="33" t="n">
        <v>0.05951080040367</v>
      </c>
    </row>
    <row r="89" customFormat="false" ht="11.25" hidden="false" customHeight="false" outlineLevel="0" collapsed="false">
      <c r="B89" s="136" t="n">
        <v>39479</v>
      </c>
      <c r="C89" s="33" t="n">
        <v>0.0594734783694944</v>
      </c>
    </row>
    <row r="90" customFormat="false" ht="11.25" hidden="false" customHeight="false" outlineLevel="0" collapsed="false">
      <c r="B90" s="136" t="n">
        <v>39508</v>
      </c>
      <c r="C90" s="33" t="n">
        <v>0.0594385642172921</v>
      </c>
    </row>
    <row r="91" customFormat="false" ht="11.25" hidden="false" customHeight="false" outlineLevel="0" collapsed="false">
      <c r="B91" s="136" t="n">
        <v>39539</v>
      </c>
      <c r="C91" s="33" t="n">
        <v>0.0594012422019326</v>
      </c>
    </row>
    <row r="92" customFormat="false" ht="11.25" hidden="false" customHeight="false" outlineLevel="0" collapsed="false">
      <c r="B92" s="136" t="n">
        <v>39569</v>
      </c>
      <c r="C92" s="33" t="n">
        <v>0.0593651241318094</v>
      </c>
    </row>
    <row r="93" customFormat="false" ht="11.25" hidden="false" customHeight="false" outlineLevel="0" collapsed="false">
      <c r="B93" s="136" t="n">
        <v>39600</v>
      </c>
      <c r="C93" s="33" t="n">
        <v>0.0593278021355803</v>
      </c>
    </row>
    <row r="94" customFormat="false" ht="11.25" hidden="false" customHeight="false" outlineLevel="0" collapsed="false">
      <c r="B94" s="136" t="n">
        <v>39630</v>
      </c>
      <c r="C94" s="33" t="n">
        <v>0.0592916840839708</v>
      </c>
    </row>
    <row r="95" customFormat="false" ht="11.25" hidden="false" customHeight="false" outlineLevel="0" collapsed="false">
      <c r="B95" s="136" t="n">
        <v>39661</v>
      </c>
      <c r="C95" s="33" t="n">
        <v>0.0592543621068731</v>
      </c>
    </row>
    <row r="96" customFormat="false" ht="11.25" hidden="false" customHeight="false" outlineLevel="0" collapsed="false">
      <c r="B96" s="136" t="n">
        <v>39692</v>
      </c>
      <c r="C96" s="33" t="n">
        <v>0.0592170401394983</v>
      </c>
    </row>
    <row r="97" customFormat="false" ht="11.25" hidden="false" customHeight="false" outlineLevel="0" collapsed="false">
      <c r="B97" s="136" t="n">
        <v>39722</v>
      </c>
      <c r="C97" s="33" t="n">
        <v>0.0591809221158122</v>
      </c>
    </row>
    <row r="98" customFormat="false" ht="11.25" hidden="false" customHeight="false" outlineLevel="0" collapsed="false">
      <c r="B98" s="136" t="n">
        <v>39753</v>
      </c>
      <c r="C98" s="33" t="n">
        <v>0.0591436001675696</v>
      </c>
    </row>
    <row r="99" customFormat="false" ht="11.25" hidden="false" customHeight="false" outlineLevel="0" collapsed="false">
      <c r="B99" s="136" t="n">
        <v>39783</v>
      </c>
      <c r="C99" s="33" t="n">
        <v>0.0591074821623994</v>
      </c>
    </row>
    <row r="100" customFormat="false" ht="11.25" hidden="false" customHeight="false" outlineLevel="0" collapsed="false">
      <c r="B100" s="136" t="n">
        <v>39814</v>
      </c>
      <c r="C100" s="33" t="n">
        <v>0.0590701602332895</v>
      </c>
    </row>
    <row r="101" customFormat="false" ht="11.25" hidden="false" customHeight="false" outlineLevel="0" collapsed="false">
      <c r="B101" s="136" t="n">
        <v>39845</v>
      </c>
      <c r="C101" s="33" t="n">
        <v>0.0590328383139038</v>
      </c>
    </row>
    <row r="102" customFormat="false" ht="11.25" hidden="false" customHeight="false" outlineLevel="0" collapsed="false">
      <c r="B102" s="136" t="n">
        <v>39873</v>
      </c>
      <c r="C102" s="33" t="n">
        <v>0.0589991282015259</v>
      </c>
    </row>
    <row r="103" customFormat="false" ht="11.25" hidden="false" customHeight="false" outlineLevel="0" collapsed="false">
      <c r="B103" s="136" t="n">
        <v>39904</v>
      </c>
      <c r="C103" s="33" t="n">
        <v>0.0589618063006463</v>
      </c>
    </row>
    <row r="104" customFormat="false" ht="11.25" hidden="false" customHeight="false" outlineLevel="0" collapsed="false">
      <c r="B104" s="136" t="n">
        <v>39934</v>
      </c>
      <c r="C104" s="33" t="n">
        <v>0.0589256883413123</v>
      </c>
    </row>
    <row r="105" customFormat="false" ht="11.25" hidden="false" customHeight="false" outlineLevel="0" collapsed="false">
      <c r="B105" s="136" t="n">
        <v>39965</v>
      </c>
      <c r="C105" s="33" t="n">
        <v>0.0588883664595676</v>
      </c>
    </row>
    <row r="106" customFormat="false" ht="11.25" hidden="false" customHeight="false" outlineLevel="0" collapsed="false">
      <c r="B106" s="136" t="n">
        <v>39995</v>
      </c>
      <c r="C106" s="33" t="n">
        <v>0.0588522485187513</v>
      </c>
    </row>
    <row r="107" customFormat="false" ht="11.25" hidden="false" customHeight="false" outlineLevel="0" collapsed="false">
      <c r="B107" s="136" t="n">
        <v>40026</v>
      </c>
      <c r="C107" s="33" t="n">
        <v>0.0588149266561415</v>
      </c>
    </row>
    <row r="108" customFormat="false" ht="11.25" hidden="false" customHeight="false" outlineLevel="0" collapsed="false">
      <c r="B108" s="136" t="n">
        <v>40057</v>
      </c>
      <c r="C108" s="33" t="n">
        <v>0.0587776048032569</v>
      </c>
    </row>
    <row r="109" customFormat="false" ht="11.25" hidden="false" customHeight="false" outlineLevel="0" collapsed="false">
      <c r="B109" s="136" t="n">
        <v>40087</v>
      </c>
      <c r="C109" s="33" t="n">
        <v>0.0587414868903702</v>
      </c>
    </row>
    <row r="110" customFormat="false" ht="11.25" hidden="false" customHeight="false" outlineLevel="0" collapsed="false">
      <c r="B110" s="136" t="n">
        <v>40118</v>
      </c>
      <c r="C110" s="33" t="n">
        <v>0.0587041650566218</v>
      </c>
    </row>
    <row r="111" customFormat="false" ht="11.25" hidden="false" customHeight="false" outlineLevel="0" collapsed="false">
      <c r="B111" s="136" t="n">
        <v>40148</v>
      </c>
      <c r="C111" s="33" t="n">
        <v>0.0586680471622541</v>
      </c>
    </row>
    <row r="112" customFormat="false" ht="11.25" hidden="false" customHeight="false" outlineLevel="0" collapsed="false">
      <c r="B112" s="136" t="n">
        <v>40179</v>
      </c>
      <c r="C112" s="33" t="n">
        <v>0.0586307253476424</v>
      </c>
    </row>
    <row r="113" customFormat="false" ht="11.25" hidden="false" customHeight="false" outlineLevel="0" collapsed="false">
      <c r="B113" s="136" t="n">
        <v>40210</v>
      </c>
      <c r="C113" s="33" t="n">
        <v>0.0585934035427567</v>
      </c>
    </row>
    <row r="114" customFormat="false" ht="11.25" hidden="false" customHeight="false" outlineLevel="0" collapsed="false">
      <c r="B114" s="136" t="n">
        <v>40238</v>
      </c>
      <c r="C114" s="33" t="n">
        <v>0.0585596935337995</v>
      </c>
    </row>
    <row r="115" customFormat="false" ht="11.25" hidden="false" customHeight="false" outlineLevel="0" collapsed="false">
      <c r="B115" s="136" t="n">
        <v>40269</v>
      </c>
      <c r="C115" s="33" t="n">
        <v>0.0585223717474248</v>
      </c>
    </row>
    <row r="116" customFormat="false" ht="11.25" hidden="false" customHeight="false" outlineLevel="0" collapsed="false">
      <c r="B116" s="136" t="n">
        <v>40299</v>
      </c>
      <c r="C116" s="33" t="n">
        <v>0.0584862538989026</v>
      </c>
    </row>
    <row r="117" customFormat="false" ht="11.25" hidden="false" customHeight="false" outlineLevel="0" collapsed="false">
      <c r="B117" s="136" t="n">
        <v>40330</v>
      </c>
      <c r="C117" s="33" t="n">
        <v>0.0584489321316659</v>
      </c>
    </row>
    <row r="118" customFormat="false" ht="11.25" hidden="false" customHeight="false" outlineLevel="0" collapsed="false">
      <c r="B118" s="136" t="n">
        <v>40360</v>
      </c>
      <c r="C118" s="33" t="n">
        <v>0.0584128143016653</v>
      </c>
    </row>
    <row r="119" customFormat="false" ht="11.25" hidden="false" customHeight="false" outlineLevel="0" collapsed="false">
      <c r="B119" s="136" t="n">
        <v>40391</v>
      </c>
      <c r="C119" s="33" t="n">
        <v>0.058375492553568</v>
      </c>
    </row>
    <row r="120" customFormat="false" ht="11.25" hidden="false" customHeight="false" outlineLevel="0" collapsed="false">
      <c r="B120" s="136" t="n">
        <v>40422</v>
      </c>
      <c r="C120" s="33" t="n">
        <v>0.0583820368704768</v>
      </c>
    </row>
    <row r="121" customFormat="false" ht="11.25" hidden="false" customHeight="false" outlineLevel="0" collapsed="false">
      <c r="B121" s="136" t="n">
        <v>40452</v>
      </c>
      <c r="C121" s="33" t="n">
        <v>0.0584233297563901</v>
      </c>
    </row>
    <row r="122" customFormat="false" ht="11.25" hidden="false" customHeight="false" outlineLevel="0" collapsed="false">
      <c r="B122" s="136" t="n">
        <v>40483</v>
      </c>
      <c r="C122" s="33" t="n">
        <v>0.0584659990843424</v>
      </c>
    </row>
    <row r="123" customFormat="false" ht="11.25" hidden="false" customHeight="false" outlineLevel="0" collapsed="false">
      <c r="B123" s="136" t="n">
        <v>40513</v>
      </c>
      <c r="C123" s="33" t="n">
        <v>0.0585072919944656</v>
      </c>
    </row>
    <row r="124" customFormat="false" ht="11.25" hidden="false" customHeight="false" outlineLevel="0" collapsed="false">
      <c r="B124" s="136" t="n">
        <v>40544</v>
      </c>
      <c r="C124" s="33" t="n">
        <v>0.0585499613474338</v>
      </c>
    </row>
    <row r="125" customFormat="false" ht="11.25" hidden="false" customHeight="false" outlineLevel="0" collapsed="false">
      <c r="B125" s="136" t="n">
        <v>40575</v>
      </c>
      <c r="C125" s="33" t="n">
        <v>0.0585926307131151</v>
      </c>
    </row>
    <row r="126" customFormat="false" ht="11.25" hidden="false" customHeight="false" outlineLevel="0" collapsed="false">
      <c r="B126" s="136" t="n">
        <v>40603</v>
      </c>
      <c r="C126" s="33" t="n">
        <v>0.0586311707962701</v>
      </c>
    </row>
    <row r="127" customFormat="false" ht="11.25" hidden="false" customHeight="false" outlineLevel="0" collapsed="false">
      <c r="B127" s="136" t="n">
        <v>40634</v>
      </c>
      <c r="C127" s="33" t="n">
        <v>0.0586738401861457</v>
      </c>
    </row>
    <row r="128" customFormat="false" ht="11.25" hidden="false" customHeight="false" outlineLevel="0" collapsed="false">
      <c r="B128" s="136" t="n">
        <v>40664</v>
      </c>
      <c r="C128" s="33" t="n">
        <v>0.0587151331561935</v>
      </c>
    </row>
    <row r="129" customFormat="false" ht="11.25" hidden="false" customHeight="false" outlineLevel="0" collapsed="false">
      <c r="B129" s="136" t="n">
        <v>40695</v>
      </c>
      <c r="C129" s="33" t="n">
        <v>0.0587578025710829</v>
      </c>
    </row>
    <row r="130" customFormat="false" ht="11.25" hidden="false" customHeight="false" outlineLevel="0" collapsed="false">
      <c r="B130" s="136" t="n">
        <v>40725</v>
      </c>
      <c r="C130" s="33" t="n">
        <v>0.0587990955653375</v>
      </c>
    </row>
    <row r="131" customFormat="false" ht="11.25" hidden="false" customHeight="false" outlineLevel="0" collapsed="false">
      <c r="B131" s="136" t="n">
        <v>40756</v>
      </c>
      <c r="C131" s="33" t="n">
        <v>0.0588417650052397</v>
      </c>
    </row>
    <row r="132" customFormat="false" ht="11.25" hidden="false" customHeight="false" outlineLevel="0" collapsed="false">
      <c r="B132" s="136" t="n">
        <v>40787</v>
      </c>
      <c r="C132" s="33" t="n">
        <v>0.0588844344578532</v>
      </c>
    </row>
    <row r="133" customFormat="false" ht="11.25" hidden="false" customHeight="false" outlineLevel="0" collapsed="false">
      <c r="B133" s="136" t="n">
        <v>40817</v>
      </c>
      <c r="C133" s="33" t="n">
        <v>0.0589257274886133</v>
      </c>
    </row>
    <row r="134" customFormat="false" ht="11.25" hidden="false" customHeight="false" outlineLevel="0" collapsed="false">
      <c r="B134" s="136" t="n">
        <v>40848</v>
      </c>
      <c r="C134" s="33" t="n">
        <v>0.0589683969662378</v>
      </c>
    </row>
    <row r="135" customFormat="false" ht="11.25" hidden="false" customHeight="false" outlineLevel="0" collapsed="false">
      <c r="B135" s="136" t="n">
        <v>40878</v>
      </c>
      <c r="C135" s="33" t="n">
        <v>0.059009690021202</v>
      </c>
    </row>
    <row r="136" customFormat="false" ht="11.25" hidden="false" customHeight="false" outlineLevel="0" collapsed="false">
      <c r="B136" s="136" t="n">
        <v>40909</v>
      </c>
      <c r="C136" s="33" t="n">
        <v>0.0590523595238373</v>
      </c>
    </row>
    <row r="137" customFormat="false" ht="11.25" hidden="false" customHeight="false" outlineLevel="0" collapsed="false">
      <c r="B137" s="136" t="n">
        <v>40940</v>
      </c>
      <c r="C137" s="33" t="n">
        <v>0.0590950290391814</v>
      </c>
    </row>
    <row r="138" customFormat="false" ht="11.25" hidden="false" customHeight="false" outlineLevel="0" collapsed="false">
      <c r="B138" s="136" t="n">
        <v>40969</v>
      </c>
      <c r="C138" s="33" t="n">
        <v>0.0591349456940744</v>
      </c>
    </row>
    <row r="139" customFormat="false" ht="11.25" hidden="false" customHeight="false" outlineLevel="0" collapsed="false">
      <c r="B139" s="136" t="n">
        <v>41000</v>
      </c>
      <c r="C139" s="33" t="n">
        <v>0.0591776152340176</v>
      </c>
    </row>
    <row r="140" customFormat="false" ht="11.25" hidden="false" customHeight="false" outlineLevel="0" collapsed="false">
      <c r="B140" s="136" t="n">
        <v>41030</v>
      </c>
      <c r="C140" s="33" t="n">
        <v>0.0592189083492891</v>
      </c>
    </row>
    <row r="141" customFormat="false" ht="11.25" hidden="false" customHeight="false" outlineLevel="0" collapsed="false">
      <c r="B141" s="136" t="n">
        <v>41061</v>
      </c>
      <c r="C141" s="33" t="n">
        <v>0.0592615779142403</v>
      </c>
    </row>
    <row r="142" customFormat="false" ht="11.25" hidden="false" customHeight="false" outlineLevel="0" collapsed="false">
      <c r="B142" s="136" t="n">
        <v>41091</v>
      </c>
      <c r="C142" s="33" t="n">
        <v>0.0593028710537125</v>
      </c>
    </row>
    <row r="143" customFormat="false" ht="11.25" hidden="false" customHeight="false" outlineLevel="0" collapsed="false">
      <c r="B143" s="136" t="n">
        <v>41122</v>
      </c>
      <c r="C143" s="33" t="n">
        <v>0.0593455406436703</v>
      </c>
    </row>
    <row r="144" customFormat="false" ht="11.25" hidden="false" customHeight="false" outlineLevel="0" collapsed="false">
      <c r="B144" s="136" t="n">
        <v>41153</v>
      </c>
      <c r="C144" s="33" t="n">
        <v>0.0593882102463366</v>
      </c>
    </row>
    <row r="145" customFormat="false" ht="11.25" hidden="false" customHeight="false" outlineLevel="0" collapsed="false">
      <c r="B145" s="136" t="n">
        <v>41183</v>
      </c>
      <c r="C145" s="33" t="n">
        <v>0.0594295034223062</v>
      </c>
    </row>
    <row r="146" customFormat="false" ht="11.25" hidden="false" customHeight="false" outlineLevel="0" collapsed="false">
      <c r="B146" s="136" t="n">
        <v>41214</v>
      </c>
      <c r="C146" s="33" t="n">
        <v>0.059472173049977</v>
      </c>
    </row>
    <row r="147" customFormat="false" ht="11.25" hidden="false" customHeight="false" outlineLevel="0" collapsed="false">
      <c r="B147" s="136" t="n">
        <v>41244</v>
      </c>
      <c r="C147" s="33" t="n">
        <v>0.0595134662501451</v>
      </c>
    </row>
    <row r="148" customFormat="false" ht="11.25" hidden="false" customHeight="false" outlineLevel="0" collapsed="false">
      <c r="B148" s="136" t="n">
        <v>41275</v>
      </c>
      <c r="C148" s="33" t="n">
        <v>0.0595561359028203</v>
      </c>
    </row>
    <row r="149" customFormat="false" ht="11.25" hidden="false" customHeight="false" outlineLevel="0" collapsed="false">
      <c r="B149" s="136" t="n">
        <v>41306</v>
      </c>
      <c r="C149" s="33" t="n">
        <v>0.0595988055682026</v>
      </c>
    </row>
    <row r="150" customFormat="false" ht="11.25" hidden="false" customHeight="false" outlineLevel="0" collapsed="false">
      <c r="B150" s="136" t="n">
        <v>41334</v>
      </c>
      <c r="C150" s="33" t="n">
        <v>0.0596373459220501</v>
      </c>
    </row>
    <row r="151" customFormat="false" ht="11.25" hidden="false" customHeight="false" outlineLevel="0" collapsed="false">
      <c r="B151" s="136" t="n">
        <v>41365</v>
      </c>
      <c r="C151" s="33" t="n">
        <v>0.0596800156116153</v>
      </c>
    </row>
    <row r="152" customFormat="false" ht="11.25" hidden="false" customHeight="false" outlineLevel="0" collapsed="false">
      <c r="B152" s="136" t="n">
        <v>41395</v>
      </c>
      <c r="C152" s="33" t="n">
        <v>0.0597213088716795</v>
      </c>
    </row>
    <row r="153" customFormat="false" ht="11.25" hidden="false" customHeight="false" outlineLevel="0" collapsed="false">
      <c r="B153" s="136" t="n">
        <v>41426</v>
      </c>
      <c r="C153" s="33" t="n">
        <v>0.0597639785862465</v>
      </c>
    </row>
    <row r="154" customFormat="false" ht="11.25" hidden="false" customHeight="false" outlineLevel="0" collapsed="false">
      <c r="B154" s="136" t="n">
        <v>41456</v>
      </c>
      <c r="C154" s="33" t="n">
        <v>0.059805271870506</v>
      </c>
    </row>
    <row r="155" customFormat="false" ht="11.25" hidden="false" customHeight="false" outlineLevel="0" collapsed="false">
      <c r="B155" s="136" t="n">
        <v>41487</v>
      </c>
      <c r="C155" s="33" t="n">
        <v>0.0598479416100739</v>
      </c>
    </row>
    <row r="156" customFormat="false" ht="11.25" hidden="false" customHeight="false" outlineLevel="0" collapsed="false">
      <c r="B156" s="136" t="n">
        <v>41518</v>
      </c>
      <c r="C156" s="33" t="n">
        <v>0.0598906113623468</v>
      </c>
    </row>
    <row r="157" customFormat="false" ht="11.25" hidden="false" customHeight="false" outlineLevel="0" collapsed="false">
      <c r="B157" s="136" t="n">
        <v>41548</v>
      </c>
      <c r="C157" s="33" t="n">
        <v>0.0599319046830948</v>
      </c>
    </row>
    <row r="158" customFormat="false" ht="11.25" hidden="false" customHeight="false" outlineLevel="0" collapsed="false">
      <c r="B158" s="136" t="n">
        <v>41579</v>
      </c>
      <c r="C158" s="33" t="n">
        <v>0.0599745744603673</v>
      </c>
    </row>
    <row r="159" customFormat="false" ht="11.25" hidden="false" customHeight="false" outlineLevel="0" collapsed="false">
      <c r="B159" s="136" t="n">
        <v>41609</v>
      </c>
      <c r="C159" s="33" t="n">
        <v>0.0600158678053075</v>
      </c>
    </row>
    <row r="160" customFormat="false" ht="11.25" hidden="false" customHeight="false" outlineLevel="0" collapsed="false">
      <c r="B160" s="136" t="n">
        <v>41640</v>
      </c>
      <c r="C160" s="33" t="n">
        <v>0.0600585376075786</v>
      </c>
    </row>
    <row r="161" customFormat="false" ht="11.25" hidden="false" customHeight="false" outlineLevel="0" collapsed="false">
      <c r="B161" s="136" t="n">
        <v>41671</v>
      </c>
      <c r="C161" s="33" t="n">
        <v>0.0601012074225529</v>
      </c>
    </row>
    <row r="162" customFormat="false" ht="11.25" hidden="false" customHeight="false" outlineLevel="0" collapsed="false">
      <c r="B162" s="136" t="n">
        <v>41699</v>
      </c>
      <c r="C162" s="33" t="n">
        <v>0.0601397479115131</v>
      </c>
    </row>
    <row r="163" customFormat="false" ht="11.25" hidden="false" customHeight="false" outlineLevel="0" collapsed="false">
      <c r="B163" s="136" t="n">
        <v>41730</v>
      </c>
      <c r="C163" s="33" t="n">
        <v>0.0601824177506654</v>
      </c>
    </row>
    <row r="164" customFormat="false" ht="11.25" hidden="false" customHeight="false" outlineLevel="0" collapsed="false">
      <c r="B164" s="136" t="n">
        <v>41760</v>
      </c>
      <c r="C164" s="33" t="n">
        <v>0.0602237111554875</v>
      </c>
    </row>
    <row r="165" customFormat="false" ht="11.25" hidden="false" customHeight="false" outlineLevel="0" collapsed="false">
      <c r="B165" s="136" t="n">
        <v>41791</v>
      </c>
      <c r="C165" s="33" t="n">
        <v>0.0602663810196353</v>
      </c>
    </row>
    <row r="166" customFormat="false" ht="11.25" hidden="false" customHeight="false" outlineLevel="0" collapsed="false">
      <c r="B166" s="136" t="n">
        <v>41821</v>
      </c>
      <c r="C166" s="33" t="n">
        <v>0.060307674448647</v>
      </c>
    </row>
    <row r="167" customFormat="false" ht="11.25" hidden="false" customHeight="false" outlineLevel="0" collapsed="false">
      <c r="B167" s="136" t="n">
        <v>41852</v>
      </c>
      <c r="C167" s="33" t="n">
        <v>0.0603503443377895</v>
      </c>
    </row>
    <row r="168" customFormat="false" ht="11.25" hidden="false" customHeight="false" outlineLevel="0" collapsed="false">
      <c r="B168" s="136" t="n">
        <v>41883</v>
      </c>
      <c r="C168" s="33" t="n">
        <v>0.0603930142396343</v>
      </c>
    </row>
    <row r="169" customFormat="false" ht="11.25" hidden="false" customHeight="false" outlineLevel="0" collapsed="false">
      <c r="B169" s="136" t="n">
        <v>41913</v>
      </c>
      <c r="C169" s="33" t="n">
        <v>0.0604343077051262</v>
      </c>
    </row>
    <row r="170" customFormat="false" ht="11.25" hidden="false" customHeight="false" outlineLevel="0" collapsed="false">
      <c r="B170" s="136" t="n">
        <v>41944</v>
      </c>
      <c r="C170" s="33" t="n">
        <v>0.0604769776319647</v>
      </c>
    </row>
    <row r="171" customFormat="false" ht="11.25" hidden="false" customHeight="false" outlineLevel="0" collapsed="false">
      <c r="B171" s="136" t="n">
        <v>41974</v>
      </c>
      <c r="C171" s="33" t="n">
        <v>0.060518271121643</v>
      </c>
    </row>
    <row r="172" customFormat="false" ht="11.25" hidden="false" customHeight="false" outlineLevel="0" collapsed="false">
      <c r="B172" s="136" t="n">
        <v>42005</v>
      </c>
      <c r="C172" s="33" t="n">
        <v>0.0605609410734735</v>
      </c>
    </row>
    <row r="173" customFormat="false" ht="11.25" hidden="false" customHeight="false" outlineLevel="0" collapsed="false">
      <c r="B173" s="136" t="n">
        <v>42036</v>
      </c>
      <c r="C173" s="33" t="n">
        <v>0.0606036110380046</v>
      </c>
    </row>
    <row r="174" customFormat="false" ht="11.25" hidden="false" customHeight="false" outlineLevel="0" collapsed="false">
      <c r="B174" s="136" t="n">
        <v>42064</v>
      </c>
      <c r="C174" s="33" t="n">
        <v>0.0606421516620466</v>
      </c>
    </row>
    <row r="175" customFormat="false" ht="11.25" hidden="false" customHeight="false" outlineLevel="0" collapsed="false">
      <c r="B175" s="136" t="n">
        <v>42095</v>
      </c>
      <c r="C175" s="33" t="n">
        <v>0.0606848216507494</v>
      </c>
    </row>
    <row r="176" customFormat="false" ht="11.25" hidden="false" customHeight="false" outlineLevel="0" collapsed="false">
      <c r="B176" s="136" t="n">
        <v>42125</v>
      </c>
      <c r="C176" s="33" t="n">
        <v>0.0607261152002958</v>
      </c>
    </row>
    <row r="177" customFormat="false" ht="11.25" hidden="false" customHeight="false" outlineLevel="0" collapsed="false">
      <c r="B177" s="136" t="n">
        <v>42156</v>
      </c>
      <c r="C177" s="33" t="n">
        <v>0.0607687852139884</v>
      </c>
    </row>
    <row r="178" customFormat="false" ht="11.25" hidden="false" customHeight="false" outlineLevel="0" collapsed="false">
      <c r="B178" s="136" t="n">
        <v>42186</v>
      </c>
      <c r="C178" s="33" t="n">
        <v>0.0608100787877186</v>
      </c>
    </row>
    <row r="179" customFormat="false" ht="11.25" hidden="false" customHeight="false" outlineLevel="0" collapsed="false">
      <c r="B179" s="136" t="n">
        <v>42217</v>
      </c>
      <c r="C179" s="33" t="n">
        <v>0.060852748826401</v>
      </c>
    </row>
    <row r="180" customFormat="false" ht="11.25" hidden="false" customHeight="false" outlineLevel="0" collapsed="false">
      <c r="B180" s="136" t="n">
        <v>42248</v>
      </c>
      <c r="C180" s="33" t="n">
        <v>0.0608954188777817</v>
      </c>
    </row>
    <row r="181" customFormat="false" ht="11.25" hidden="false" customHeight="false" outlineLevel="0" collapsed="false">
      <c r="B181" s="136" t="n">
        <v>42278</v>
      </c>
      <c r="C181" s="33" t="n">
        <v>0.0609367124879832</v>
      </c>
    </row>
    <row r="182" customFormat="false" ht="11.25" hidden="false" customHeight="false" outlineLevel="0" collapsed="false">
      <c r="B182" s="136" t="n">
        <v>42309</v>
      </c>
      <c r="C182" s="33" t="n">
        <v>0.0609793825643514</v>
      </c>
    </row>
    <row r="183" customFormat="false" ht="11.25" hidden="false" customHeight="false" outlineLevel="0" collapsed="false">
      <c r="B183" s="136" t="n">
        <v>42339</v>
      </c>
      <c r="C183" s="33" t="n">
        <v>0.061020676198734</v>
      </c>
    </row>
    <row r="184" customFormat="false" ht="11.25" hidden="false" customHeight="false" outlineLevel="0" collapsed="false">
      <c r="B184" s="136" t="n">
        <v>42370</v>
      </c>
      <c r="C184" s="33" t="n">
        <v>0.0610633463000889</v>
      </c>
    </row>
    <row r="185" customFormat="false" ht="11.25" hidden="false" customHeight="false" outlineLevel="0" collapsed="false">
      <c r="B185" s="136" t="n">
        <v>42401</v>
      </c>
      <c r="C185" s="33" t="n">
        <v>0.0611060164141422</v>
      </c>
    </row>
    <row r="186" customFormat="false" ht="11.25" hidden="false" customHeight="false" outlineLevel="0" collapsed="false">
      <c r="B186" s="136" t="n">
        <v>42430</v>
      </c>
      <c r="C186" s="33" t="n">
        <v>0.0611459336291058</v>
      </c>
    </row>
    <row r="187" customFormat="false" ht="11.25" hidden="false" customHeight="false" outlineLevel="0" collapsed="false">
      <c r="B187" s="136" t="n">
        <v>42461</v>
      </c>
      <c r="C187" s="33" t="n">
        <v>0.0611886037677341</v>
      </c>
    </row>
    <row r="188" customFormat="false" ht="11.25" hidden="false" customHeight="false" outlineLevel="0" collapsed="false">
      <c r="B188" s="136" t="n">
        <v>42491</v>
      </c>
      <c r="C188" s="33" t="n">
        <v>0.0612298974623671</v>
      </c>
    </row>
    <row r="189" customFormat="false" ht="11.25" hidden="false" customHeight="false" outlineLevel="0" collapsed="false">
      <c r="B189" s="136" t="n">
        <v>42522</v>
      </c>
      <c r="C189" s="33" t="n">
        <v>0.0612725676259789</v>
      </c>
    </row>
    <row r="190" customFormat="false" ht="11.25" hidden="false" customHeight="false" outlineLevel="0" collapsed="false">
      <c r="B190" s="136" t="n">
        <v>42552</v>
      </c>
      <c r="C190" s="33" t="n">
        <v>0.0613138613447895</v>
      </c>
    </row>
    <row r="191" customFormat="false" ht="11.25" hidden="false" customHeight="false" outlineLevel="0" collapsed="false">
      <c r="B191" s="136" t="n">
        <v>42583</v>
      </c>
      <c r="C191" s="33" t="n">
        <v>0.0613565315333848</v>
      </c>
    </row>
    <row r="192" customFormat="false" ht="11.25" hidden="false" customHeight="false" outlineLevel="0" collapsed="false">
      <c r="B192" s="136" t="n">
        <v>42614</v>
      </c>
      <c r="C192" s="33" t="n">
        <v>0.0613992017346763</v>
      </c>
    </row>
    <row r="193" customFormat="false" ht="11.25" hidden="false" customHeight="false" outlineLevel="0" collapsed="false">
      <c r="B193" s="136" t="n">
        <v>42644</v>
      </c>
      <c r="C193" s="33" t="n">
        <v>0.0614404954899497</v>
      </c>
    </row>
    <row r="194" customFormat="false" ht="11.25" hidden="false" customHeight="false" outlineLevel="0" collapsed="false">
      <c r="B194" s="136" t="n">
        <v>42675</v>
      </c>
      <c r="C194" s="33" t="n">
        <v>0.0614831657162225</v>
      </c>
    </row>
    <row r="195" customFormat="false" ht="11.25" hidden="false" customHeight="false" outlineLevel="0" collapsed="false">
      <c r="B195" s="136" t="n">
        <v>42705</v>
      </c>
      <c r="C195" s="33" t="n">
        <v>0.0615244594956708</v>
      </c>
    </row>
    <row r="196" customFormat="false" ht="11.25" hidden="false" customHeight="false" outlineLevel="0" collapsed="false">
      <c r="B196" s="136" t="n">
        <v>42736</v>
      </c>
      <c r="C196" s="33" t="n">
        <v>0.0615671297469245</v>
      </c>
    </row>
    <row r="197" customFormat="false" ht="11.25" hidden="false" customHeight="false" outlineLevel="0" collapsed="false">
      <c r="B197" s="136" t="n">
        <v>42767</v>
      </c>
      <c r="C197" s="33" t="n">
        <v>0.0616098000108725</v>
      </c>
    </row>
    <row r="198" customFormat="false" ht="11.25" hidden="false" customHeight="false" outlineLevel="0" collapsed="false">
      <c r="B198" s="136" t="n">
        <v>42795</v>
      </c>
      <c r="C198" s="33" t="n">
        <v>0.0616483409053501</v>
      </c>
    </row>
    <row r="199" customFormat="false" ht="11.25" hidden="false" customHeight="false" outlineLevel="0" collapsed="false">
      <c r="B199" s="136" t="n">
        <v>42826</v>
      </c>
      <c r="C199" s="33" t="n">
        <v>0.0616910111934583</v>
      </c>
    </row>
    <row r="200" customFormat="false" ht="11.25" hidden="false" customHeight="false" outlineLevel="0" collapsed="false">
      <c r="B200" s="136" t="n">
        <v>42856</v>
      </c>
      <c r="C200" s="33" t="n">
        <v>0.0617323050327467</v>
      </c>
    </row>
    <row r="201" customFormat="false" ht="11.25" hidden="false" customHeight="false" outlineLevel="0" collapsed="false">
      <c r="B201" s="136" t="n">
        <v>42887</v>
      </c>
      <c r="C201" s="33" t="n">
        <v>0.0617749753458332</v>
      </c>
    </row>
    <row r="202" customFormat="false" ht="11.25" hidden="false" customHeight="false" outlineLevel="0" collapsed="false">
      <c r="B202" s="136" t="n">
        <v>42917</v>
      </c>
      <c r="C202" s="33" t="n">
        <v>0.061816269209293</v>
      </c>
    </row>
    <row r="203" customFormat="false" ht="11.25" hidden="false" customHeight="false" outlineLevel="0" collapsed="false">
      <c r="B203" s="136" t="n">
        <v>42948</v>
      </c>
      <c r="C203" s="33" t="n">
        <v>0.0618589395473572</v>
      </c>
    </row>
    <row r="204" customFormat="false" ht="11.25" hidden="false" customHeight="false" outlineLevel="0" collapsed="false">
      <c r="B204" s="136" t="n">
        <v>42979</v>
      </c>
      <c r="C204" s="33" t="n">
        <v>0.061901609898114</v>
      </c>
    </row>
    <row r="205" customFormat="false" ht="11.25" hidden="false" customHeight="false" outlineLevel="0" collapsed="false">
      <c r="B205" s="136" t="n">
        <v>43009</v>
      </c>
      <c r="C205" s="33" t="n">
        <v>0.0619429037980281</v>
      </c>
    </row>
    <row r="206" customFormat="false" ht="11.25" hidden="false" customHeight="false" outlineLevel="0" collapsed="false">
      <c r="B206" s="136" t="n">
        <v>43040</v>
      </c>
      <c r="C206" s="33" t="n">
        <v>0.0619855741737605</v>
      </c>
    </row>
    <row r="207" customFormat="false" ht="11.25" hidden="false" customHeight="false" outlineLevel="0" collapsed="false">
      <c r="B207" s="136" t="n">
        <v>43070</v>
      </c>
      <c r="C207" s="33" t="n">
        <v>0.0620268680978442</v>
      </c>
    </row>
    <row r="208" customFormat="false" ht="11.25" hidden="false" customHeight="false" outlineLevel="0" collapsed="false">
      <c r="B208" s="136" t="n">
        <v>43101</v>
      </c>
      <c r="C208" s="33" t="n">
        <v>0.0620695384985517</v>
      </c>
    </row>
    <row r="209" customFormat="false" ht="11.25" hidden="false" customHeight="false" outlineLevel="0" collapsed="false">
      <c r="B209" s="136" t="n">
        <v>43132</v>
      </c>
      <c r="C209" s="33" t="n">
        <v>0.0621122089119504</v>
      </c>
    </row>
    <row r="210" customFormat="false" ht="11.25" hidden="false" customHeight="false" outlineLevel="0" collapsed="false">
      <c r="B210" s="136" t="n">
        <v>43160</v>
      </c>
      <c r="C210" s="33" t="n">
        <v>0.0621507499414125</v>
      </c>
    </row>
    <row r="211" customFormat="false" ht="11.25" hidden="false" customHeight="false" outlineLevel="0" collapsed="false">
      <c r="B211" s="136" t="n">
        <v>43191</v>
      </c>
      <c r="C211" s="33" t="n">
        <v>0.0621934203789665</v>
      </c>
    </row>
    <row r="212" customFormat="false" ht="11.25" hidden="false" customHeight="false" outlineLevel="0" collapsed="false">
      <c r="B212" s="136" t="n">
        <v>43221</v>
      </c>
      <c r="C212" s="33" t="n">
        <v>0.0622347143628756</v>
      </c>
    </row>
    <row r="213" customFormat="false" ht="11.25" hidden="false" customHeight="false" outlineLevel="0" collapsed="false">
      <c r="B213" s="136" t="n">
        <v>43252</v>
      </c>
      <c r="C213" s="33" t="n">
        <v>0.0622773848254008</v>
      </c>
    </row>
    <row r="214" customFormat="false" ht="11.25" hidden="false" customHeight="false" outlineLevel="0" collapsed="false">
      <c r="B214" s="136" t="n">
        <v>43282</v>
      </c>
      <c r="C214" s="33" t="n">
        <v>0.0623186788334764</v>
      </c>
    </row>
    <row r="215" customFormat="false" ht="11.25" hidden="false" customHeight="false" outlineLevel="0" collapsed="false">
      <c r="B215" s="136" t="n">
        <v>43313</v>
      </c>
      <c r="C215" s="33" t="n">
        <v>0.0623613493209732</v>
      </c>
    </row>
    <row r="216" customFormat="false" ht="11.25" hidden="false" customHeight="false" outlineLevel="0" collapsed="false">
      <c r="B216" s="136" t="n">
        <v>43344</v>
      </c>
      <c r="C216" s="33" t="n">
        <v>0.0624040198211597</v>
      </c>
    </row>
    <row r="217" customFormat="false" ht="11.25" hidden="false" customHeight="false" outlineLevel="0" collapsed="false">
      <c r="B217" s="136" t="n">
        <v>43374</v>
      </c>
      <c r="C217" s="33" t="n">
        <v>0.0624453138656809</v>
      </c>
    </row>
    <row r="218" customFormat="false" ht="11.25" hidden="false" customHeight="false" outlineLevel="0" collapsed="false">
      <c r="B218" s="136" t="n">
        <v>43405</v>
      </c>
      <c r="C218" s="33" t="n">
        <v>0.0624879843908377</v>
      </c>
    </row>
    <row r="219" customFormat="false" ht="11.25" hidden="false" customHeight="false" outlineLevel="0" collapsed="false">
      <c r="B219" s="136" t="n">
        <v>43435</v>
      </c>
      <c r="C219" s="33" t="n">
        <v>0.0625292784595226</v>
      </c>
    </row>
    <row r="220" customFormat="false" ht="11.25" hidden="false" customHeight="false" outlineLevel="0" collapsed="false">
      <c r="B220" s="136" t="n">
        <v>43466</v>
      </c>
      <c r="C220" s="33" t="n">
        <v>0.0625719490096479</v>
      </c>
    </row>
    <row r="221" customFormat="false" ht="11.25" hidden="false" customHeight="false" outlineLevel="0" collapsed="false">
      <c r="B221" s="136" t="n">
        <v>43497</v>
      </c>
      <c r="C221" s="33" t="n">
        <v>0.0626146195724617</v>
      </c>
    </row>
    <row r="222" customFormat="false" ht="11.25" hidden="false" customHeight="false" outlineLevel="0" collapsed="false">
      <c r="B222" s="136" t="n">
        <v>43525</v>
      </c>
      <c r="C222" s="33" t="n">
        <v>0.0626153025608214</v>
      </c>
    </row>
    <row r="223" customFormat="false" ht="11.25" hidden="false" customHeight="false" outlineLevel="0" collapsed="false">
      <c r="B223" s="136" t="n">
        <v>43556</v>
      </c>
      <c r="C223" s="33" t="n">
        <v>0.062574144328734</v>
      </c>
    </row>
    <row r="224" customFormat="false" ht="11.25" hidden="false" customHeight="false" outlineLevel="0" collapsed="false">
      <c r="B224" s="136" t="n">
        <v>43586</v>
      </c>
      <c r="C224" s="33" t="n">
        <v>0.0625343137927921</v>
      </c>
    </row>
    <row r="225" customFormat="false" ht="11.25" hidden="false" customHeight="false" outlineLevel="0" collapsed="false">
      <c r="B225" s="136" t="n">
        <v>43617</v>
      </c>
      <c r="C225" s="33" t="n">
        <v>0.0624931555839345</v>
      </c>
    </row>
    <row r="226" customFormat="false" ht="11.25" hidden="false" customHeight="false" outlineLevel="0" collapsed="false">
      <c r="B226" s="136" t="n">
        <v>43647</v>
      </c>
      <c r="C226" s="33" t="n">
        <v>0.0624533250704737</v>
      </c>
    </row>
    <row r="227" customFormat="false" ht="11.25" hidden="false" customHeight="false" outlineLevel="0" collapsed="false">
      <c r="B227" s="136" t="n">
        <v>43678</v>
      </c>
      <c r="C227" s="33" t="n">
        <v>0.062412166884847</v>
      </c>
    </row>
    <row r="228" customFormat="false" ht="11.25" hidden="false" customHeight="false" outlineLevel="0" collapsed="false">
      <c r="B228" s="136" t="n">
        <v>43709</v>
      </c>
      <c r="C228" s="33" t="n">
        <v>0.0623710087110254</v>
      </c>
    </row>
    <row r="229" customFormat="false" ht="11.25" hidden="false" customHeight="false" outlineLevel="0" collapsed="false">
      <c r="B229" s="136" t="n">
        <v>43739</v>
      </c>
      <c r="C229" s="33" t="n">
        <v>0.0623311782314722</v>
      </c>
    </row>
    <row r="230" customFormat="false" ht="11.25" hidden="false" customHeight="false" outlineLevel="0" collapsed="false">
      <c r="B230" s="136" t="n">
        <v>43770</v>
      </c>
      <c r="C230" s="33" t="n">
        <v>0.0622900200808831</v>
      </c>
    </row>
    <row r="231" customFormat="false" ht="11.25" hidden="false" customHeight="false" outlineLevel="0" collapsed="false">
      <c r="B231" s="136" t="n">
        <v>43800</v>
      </c>
      <c r="C231" s="33" t="n">
        <v>0.0622501896238124</v>
      </c>
    </row>
    <row r="232" customFormat="false" ht="11.25" hidden="false" customHeight="false" outlineLevel="0" collapsed="false">
      <c r="B232" s="136" t="n">
        <v>43831</v>
      </c>
      <c r="C232" s="33" t="n">
        <v>0.0622090314964559</v>
      </c>
    </row>
    <row r="233" customFormat="false" ht="11.25" hidden="false" customHeight="false" outlineLevel="0" collapsed="false">
      <c r="B233" s="136" t="n">
        <v>43862</v>
      </c>
      <c r="C233" s="33" t="n">
        <v>0.0621678733809072</v>
      </c>
    </row>
    <row r="234" customFormat="false" ht="11.25" hidden="false" customHeight="false" outlineLevel="0" collapsed="false">
      <c r="B234" s="136" t="n">
        <v>43891</v>
      </c>
      <c r="C234" s="33" t="n">
        <v>0.0621293706383406</v>
      </c>
    </row>
    <row r="235" customFormat="false" ht="11.25" hidden="false" customHeight="false" outlineLevel="0" collapsed="false">
      <c r="B235" s="136" t="n">
        <v>43922</v>
      </c>
      <c r="C235" s="33" t="n">
        <v>0.0620882125456452</v>
      </c>
    </row>
    <row r="236" customFormat="false" ht="11.25" hidden="false" customHeight="false" outlineLevel="0" collapsed="false">
      <c r="B236" s="136" t="n">
        <v>43952</v>
      </c>
      <c r="C236" s="33" t="n">
        <v>0.0620483821446016</v>
      </c>
    </row>
    <row r="237" customFormat="false" ht="11.25" hidden="false" customHeight="false" outlineLevel="0" collapsed="false">
      <c r="B237" s="136" t="n">
        <v>43983</v>
      </c>
      <c r="C237" s="33" t="n">
        <v>0.0620072240751406</v>
      </c>
    </row>
    <row r="238" customFormat="false" ht="11.25" hidden="false" customHeight="false" outlineLevel="0" collapsed="false">
      <c r="B238" s="136" t="n">
        <v>44013</v>
      </c>
      <c r="C238" s="33" t="n">
        <v>0.0619673936965834</v>
      </c>
    </row>
    <row r="239" customFormat="false" ht="11.25" hidden="false" customHeight="false" outlineLevel="0" collapsed="false">
      <c r="B239" s="136" t="n">
        <v>44044</v>
      </c>
      <c r="C239" s="33" t="n">
        <v>0.0619262356503589</v>
      </c>
    </row>
    <row r="240" customFormat="false" ht="11.25" hidden="false" customHeight="false" outlineLevel="0" collapsed="false">
      <c r="B240" s="136" t="n">
        <v>44075</v>
      </c>
      <c r="C240" s="33" t="n">
        <v>0.0618850776159428</v>
      </c>
    </row>
    <row r="241" customFormat="false" ht="11.25" hidden="false" customHeight="false" outlineLevel="0" collapsed="false">
      <c r="B241" s="136" t="n">
        <v>44105</v>
      </c>
      <c r="C241" s="33" t="n">
        <v>0.0618452472713003</v>
      </c>
    </row>
    <row r="242" customFormat="false" ht="11.25" hidden="false" customHeight="false" outlineLevel="0" collapsed="false">
      <c r="B242" s="136" t="n">
        <v>44136</v>
      </c>
      <c r="C242" s="33" t="n">
        <v>0.0618040892601219</v>
      </c>
    </row>
    <row r="243" customFormat="false" ht="11.25" hidden="false" customHeight="false" outlineLevel="0" collapsed="false">
      <c r="B243" s="136" t="n">
        <v>44166</v>
      </c>
      <c r="C243" s="33" t="n">
        <v>0.0617642589379672</v>
      </c>
    </row>
    <row r="244" customFormat="false" ht="11.25" hidden="false" customHeight="false" outlineLevel="0" collapsed="false">
      <c r="B244" s="136" t="n">
        <v>44197</v>
      </c>
      <c r="C244" s="33" t="n">
        <v>0.0617231009500268</v>
      </c>
    </row>
    <row r="245" customFormat="false" ht="11.25" hidden="false" customHeight="false" outlineLevel="0" collapsed="false">
      <c r="B245" s="136" t="n">
        <v>44228</v>
      </c>
      <c r="C245" s="33" t="n">
        <v>0.0616819429738964</v>
      </c>
    </row>
    <row r="246" customFormat="false" ht="11.25" hidden="false" customHeight="false" outlineLevel="0" collapsed="false">
      <c r="B246" s="136" t="n">
        <v>44256</v>
      </c>
      <c r="C246" s="33" t="n">
        <v>0.0616447680378651</v>
      </c>
    </row>
    <row r="247" customFormat="false" ht="11.25" hidden="false" customHeight="false" outlineLevel="0" collapsed="false">
      <c r="B247" s="136" t="n">
        <v>44287</v>
      </c>
      <c r="C247" s="33" t="n">
        <v>0.0616036100842123</v>
      </c>
    </row>
    <row r="248" customFormat="false" ht="11.25" hidden="false" customHeight="false" outlineLevel="0" collapsed="false">
      <c r="B248" s="136" t="n">
        <v>44317</v>
      </c>
      <c r="C248" s="33" t="n">
        <v>0.0615637798177287</v>
      </c>
    </row>
    <row r="249" customFormat="false" ht="11.25" hidden="false" customHeight="false" outlineLevel="0" collapsed="false">
      <c r="B249" s="136" t="n">
        <v>44348</v>
      </c>
      <c r="C249" s="33" t="n">
        <v>0.0615226218873164</v>
      </c>
    </row>
    <row r="250" customFormat="false" ht="11.25" hidden="false" customHeight="false" outlineLevel="0" collapsed="false">
      <c r="B250" s="136" t="n">
        <v>44378</v>
      </c>
      <c r="C250" s="33" t="n">
        <v>0.0614827916433245</v>
      </c>
    </row>
    <row r="251" customFormat="false" ht="11.25" hidden="false" customHeight="false" outlineLevel="0" collapsed="false">
      <c r="B251" s="136" t="n">
        <v>44409</v>
      </c>
      <c r="C251" s="33" t="n">
        <v>0.0614416337361532</v>
      </c>
    </row>
    <row r="252" customFormat="false" ht="11.25" hidden="false" customHeight="false" outlineLevel="0" collapsed="false">
      <c r="B252" s="136" t="n">
        <v>44440</v>
      </c>
      <c r="C252" s="33" t="n">
        <v>0.0614004758407933</v>
      </c>
    </row>
    <row r="253" customFormat="false" ht="11.25" hidden="false" customHeight="false" outlineLevel="0" collapsed="false">
      <c r="B253" s="136" t="n">
        <v>44470</v>
      </c>
      <c r="C253" s="33" t="n">
        <v>0.0613606456307241</v>
      </c>
    </row>
    <row r="254" customFormat="false" ht="11.25" hidden="false" customHeight="false" outlineLevel="0" collapsed="false">
      <c r="B254" s="136" t="n">
        <v>44501</v>
      </c>
      <c r="C254" s="33" t="n">
        <v>0.061319487758607</v>
      </c>
    </row>
    <row r="255" customFormat="false" ht="11.25" hidden="false" customHeight="false" outlineLevel="0" collapsed="false">
      <c r="B255" s="136" t="n">
        <v>44531</v>
      </c>
      <c r="C255" s="33" t="n">
        <v>0.0612796575710304</v>
      </c>
    </row>
    <row r="256" customFormat="false" ht="11.25" hidden="false" customHeight="false" outlineLevel="0" collapsed="false">
      <c r="B256" s="136" t="n">
        <v>44562</v>
      </c>
      <c r="C256" s="33" t="n">
        <v>0.0612384997221569</v>
      </c>
    </row>
    <row r="257" customFormat="false" ht="11.25" hidden="false" customHeight="false" outlineLevel="0" collapsed="false">
      <c r="B257" s="136" t="n">
        <v>44593</v>
      </c>
      <c r="C257" s="33" t="n">
        <v>0.0611973418850962</v>
      </c>
    </row>
    <row r="258" customFormat="false" ht="11.25" hidden="false" customHeight="false" outlineLevel="0" collapsed="false">
      <c r="B258" s="136" t="n">
        <v>44621</v>
      </c>
      <c r="C258" s="33" t="n">
        <v>0.0611601670746782</v>
      </c>
    </row>
    <row r="259" customFormat="false" ht="11.25" hidden="false" customHeight="false" outlineLevel="0" collapsed="false">
      <c r="B259" s="136" t="n">
        <v>44652</v>
      </c>
      <c r="C259" s="33" t="n">
        <v>0.0611190092600999</v>
      </c>
    </row>
    <row r="260" customFormat="false" ht="11.25" hidden="false" customHeight="false" outlineLevel="0" collapsed="false">
      <c r="B260" s="136" t="n">
        <v>44682</v>
      </c>
      <c r="C260" s="33" t="n">
        <v>0.0610791791282073</v>
      </c>
    </row>
    <row r="261" customFormat="false" ht="11.25" hidden="false" customHeight="false" outlineLevel="0" collapsed="false">
      <c r="B261" s="136" t="n">
        <v>44713</v>
      </c>
      <c r="C261" s="33" t="n">
        <v>0.0610380213368749</v>
      </c>
    </row>
    <row r="262" customFormat="false" ht="11.25" hidden="false" customHeight="false" outlineLevel="0" collapsed="false">
      <c r="B262" s="136" t="n">
        <v>44743</v>
      </c>
      <c r="C262" s="33" t="n">
        <v>0.0609981912274789</v>
      </c>
    </row>
    <row r="263" customFormat="false" ht="11.25" hidden="false" customHeight="false" outlineLevel="0" collapsed="false">
      <c r="B263" s="136" t="n">
        <v>44774</v>
      </c>
      <c r="C263" s="33" t="n">
        <v>0.0609570334593927</v>
      </c>
    </row>
    <row r="264" customFormat="false" ht="11.25" hidden="false" customHeight="false" outlineLevel="0" collapsed="false">
      <c r="B264" s="136" t="n">
        <v>44805</v>
      </c>
      <c r="C264" s="33" t="n">
        <v>0.0609158757031212</v>
      </c>
    </row>
    <row r="265" customFormat="false" ht="11.25" hidden="false" customHeight="false" outlineLevel="0" collapsed="false">
      <c r="B265" s="136" t="n">
        <v>44835</v>
      </c>
      <c r="C265" s="33" t="n">
        <v>0.0608760456276554</v>
      </c>
    </row>
    <row r="266" customFormat="false" ht="11.25" hidden="false" customHeight="false" outlineLevel="0" collapsed="false">
      <c r="B266" s="136" t="n">
        <v>44866</v>
      </c>
      <c r="C266" s="33" t="n">
        <v>0.0608348878946319</v>
      </c>
    </row>
    <row r="267" customFormat="false" ht="11.25" hidden="false" customHeight="false" outlineLevel="0" collapsed="false">
      <c r="B267" s="136" t="n">
        <v>44896</v>
      </c>
      <c r="C267" s="33" t="n">
        <v>0.0607950578416645</v>
      </c>
    </row>
    <row r="268" customFormat="false" ht="11.25" hidden="false" customHeight="false" outlineLevel="0" collapsed="false">
      <c r="B268" s="136" t="n">
        <v>44927</v>
      </c>
      <c r="C268" s="33" t="n">
        <v>0.0607539001318895</v>
      </c>
    </row>
    <row r="269" customFormat="false" ht="11.25" hidden="false" customHeight="false" outlineLevel="0" collapsed="false">
      <c r="B269" s="136" t="n">
        <v>44958</v>
      </c>
      <c r="C269" s="33" t="n">
        <v>0.06071274243393</v>
      </c>
    </row>
    <row r="270" customFormat="false" ht="11.25" hidden="false" customHeight="false" outlineLevel="0" collapsed="false">
      <c r="B270" s="136" t="n">
        <v>44986</v>
      </c>
      <c r="C270" s="33" t="n">
        <v>0.0606755677491542</v>
      </c>
    </row>
    <row r="271" customFormat="false" ht="11.25" hidden="false" customHeight="false" outlineLevel="0" collapsed="false">
      <c r="B271" s="136" t="n">
        <v>45017</v>
      </c>
      <c r="C271" s="33" t="n">
        <v>0.0606344100736824</v>
      </c>
    </row>
    <row r="272" customFormat="false" ht="11.25" hidden="false" customHeight="false" outlineLevel="0" collapsed="false">
      <c r="B272" s="136" t="n">
        <v>45047</v>
      </c>
      <c r="C272" s="33" t="n">
        <v>0.0605945800764114</v>
      </c>
    </row>
    <row r="273" customFormat="false" ht="11.25" hidden="false" customHeight="false" outlineLevel="0" collapsed="false">
      <c r="B273" s="136" t="n">
        <v>45078</v>
      </c>
      <c r="C273" s="33" t="n">
        <v>0.0605534224241904</v>
      </c>
    </row>
    <row r="274" customFormat="false" ht="11.25" hidden="false" customHeight="false" outlineLevel="0" collapsed="false">
      <c r="B274" s="136" t="n">
        <v>45108</v>
      </c>
      <c r="C274" s="33" t="n">
        <v>0.0605135924494213</v>
      </c>
    </row>
    <row r="275" customFormat="false" ht="11.25" hidden="false" customHeight="false" outlineLevel="0" collapsed="false">
      <c r="B275" s="136" t="n">
        <v>45139</v>
      </c>
      <c r="C275" s="33" t="n">
        <v>0.060472434820452</v>
      </c>
    </row>
    <row r="276" customFormat="false" ht="11.25" hidden="false" customHeight="false" outlineLevel="0" collapsed="false">
      <c r="B276" s="136" t="n">
        <v>45170</v>
      </c>
      <c r="C276" s="33" t="n">
        <v>0.0604312772033002</v>
      </c>
    </row>
    <row r="277" customFormat="false" ht="11.25" hidden="false" customHeight="false" outlineLevel="0" collapsed="false">
      <c r="B277" s="136" t="n">
        <v>45200</v>
      </c>
      <c r="C277" s="33" t="n">
        <v>0.0603914472624689</v>
      </c>
    </row>
    <row r="278" customFormat="false" ht="11.25" hidden="false" customHeight="false" outlineLevel="0" collapsed="false">
      <c r="B278" s="136" t="n">
        <v>45231</v>
      </c>
      <c r="C278" s="33" t="n">
        <v>0.0603502896685697</v>
      </c>
    </row>
    <row r="279" customFormat="false" ht="11.25" hidden="false" customHeight="false" outlineLevel="0" collapsed="false">
      <c r="B279" s="136" t="n">
        <v>45261</v>
      </c>
      <c r="C279" s="33" t="n">
        <v>0.0603104597502422</v>
      </c>
    </row>
    <row r="280" customFormat="false" ht="11.25" hidden="false" customHeight="false" outlineLevel="0" collapsed="false">
      <c r="B280" s="136" t="n">
        <v>45292</v>
      </c>
      <c r="C280" s="33" t="n">
        <v>0.0602693021795977</v>
      </c>
    </row>
    <row r="281" customFormat="false" ht="11.25" hidden="false" customHeight="false" outlineLevel="0" collapsed="false">
      <c r="B281" s="136" t="n">
        <v>45323</v>
      </c>
      <c r="C281" s="33" t="n">
        <v>0.0602281446207713</v>
      </c>
    </row>
    <row r="282" customFormat="false" ht="11.25" hidden="false" customHeight="false" outlineLevel="0" collapsed="false">
      <c r="B282" s="136" t="n">
        <v>45352</v>
      </c>
      <c r="C282" s="33" t="n">
        <v>0.0601896423990196</v>
      </c>
    </row>
    <row r="283" customFormat="false" ht="11.25" hidden="false" customHeight="false" outlineLevel="0" collapsed="false">
      <c r="B283" s="136" t="n">
        <v>45383</v>
      </c>
      <c r="C283" s="33" t="n">
        <v>0.0601484848630669</v>
      </c>
    </row>
    <row r="284" customFormat="false" ht="11.25" hidden="false" customHeight="false" outlineLevel="0" collapsed="false">
      <c r="B284" s="136" t="n">
        <v>45413</v>
      </c>
      <c r="C284" s="33" t="n">
        <v>0.0601086550008172</v>
      </c>
    </row>
    <row r="285" customFormat="false" ht="11.25" hidden="false" customHeight="false" outlineLevel="0" collapsed="false">
      <c r="B285" s="136" t="n">
        <v>45444</v>
      </c>
      <c r="C285" s="33" t="n">
        <v>0.0600674974881215</v>
      </c>
    </row>
    <row r="286" customFormat="false" ht="11.25" hidden="false" customHeight="false" outlineLevel="0" collapsed="false">
      <c r="B286" s="136" t="n">
        <v>45474</v>
      </c>
      <c r="C286" s="33" t="n">
        <v>0.0600276676483786</v>
      </c>
    </row>
    <row r="287" customFormat="false" ht="11.25" hidden="false" customHeight="false" outlineLevel="0" collapsed="false">
      <c r="B287" s="136" t="n">
        <v>45505</v>
      </c>
      <c r="C287" s="33" t="n">
        <v>0.0599865101589394</v>
      </c>
    </row>
    <row r="288" customFormat="false" ht="11.25" hidden="false" customHeight="false" outlineLevel="0" collapsed="false">
      <c r="B288" s="136" t="n">
        <v>45536</v>
      </c>
      <c r="C288" s="33" t="n">
        <v>0.0599453526813201</v>
      </c>
    </row>
    <row r="289" customFormat="false" ht="11.25" hidden="false" customHeight="false" outlineLevel="0" collapsed="false">
      <c r="B289" s="136" t="n">
        <v>45566</v>
      </c>
      <c r="C289" s="33" t="n">
        <v>0.0599055228755234</v>
      </c>
    </row>
    <row r="290" customFormat="false" ht="11.25" hidden="false" customHeight="false" outlineLevel="0" collapsed="false">
      <c r="B290" s="136" t="n">
        <v>45597</v>
      </c>
      <c r="C290" s="33" t="n">
        <v>0.0598643654211624</v>
      </c>
    </row>
    <row r="291" customFormat="false" ht="11.25" hidden="false" customHeight="false" outlineLevel="0" collapsed="false">
      <c r="B291" s="136" t="n">
        <v>45627</v>
      </c>
      <c r="C291" s="33" t="n">
        <v>0.0598245356378744</v>
      </c>
    </row>
    <row r="292" customFormat="false" ht="11.25" hidden="false" customHeight="false" outlineLevel="0" collapsed="false">
      <c r="B292" s="136" t="n">
        <v>45658</v>
      </c>
      <c r="C292" s="33" t="n">
        <v>0.0597833782067734</v>
      </c>
    </row>
    <row r="293" customFormat="false" ht="11.25" hidden="false" customHeight="false" outlineLevel="0" collapsed="false">
      <c r="B293" s="136" t="n">
        <v>45689</v>
      </c>
      <c r="C293" s="33" t="n">
        <v>0.0597422207874927</v>
      </c>
    </row>
    <row r="294" customFormat="false" ht="11.25" hidden="false" customHeight="false" outlineLevel="0" collapsed="false">
      <c r="B294" s="136" t="n">
        <v>45717</v>
      </c>
      <c r="C294" s="33" t="n">
        <v>0.059705046354432</v>
      </c>
    </row>
    <row r="295" customFormat="false" ht="11.25" hidden="false" customHeight="false" outlineLevel="0" collapsed="false">
      <c r="B295" s="136" t="n">
        <v>45748</v>
      </c>
      <c r="C295" s="33" t="n">
        <v>0.0596638889576497</v>
      </c>
    </row>
    <row r="296" customFormat="false" ht="11.25" hidden="false" customHeight="false" outlineLevel="0" collapsed="false">
      <c r="B296" s="136" t="n">
        <v>45778</v>
      </c>
      <c r="C296" s="33" t="n">
        <v>0.059624059230083</v>
      </c>
    </row>
    <row r="297" customFormat="false" ht="11.25" hidden="false" customHeight="false" outlineLevel="0" collapsed="false">
      <c r="B297" s="136" t="n">
        <v>45809</v>
      </c>
      <c r="C297" s="33" t="n">
        <v>0.0595829018565626</v>
      </c>
    </row>
    <row r="298" customFormat="false" ht="11.25" hidden="false" customHeight="false" outlineLevel="0" collapsed="false">
      <c r="B298" s="136" t="n">
        <v>45839</v>
      </c>
      <c r="C298" s="33" t="n">
        <v>0.059543072151508</v>
      </c>
    </row>
    <row r="299" customFormat="false" ht="11.25" hidden="false" customHeight="false" outlineLevel="0" collapsed="false">
      <c r="B299" s="136" t="n">
        <v>45870</v>
      </c>
      <c r="C299" s="33" t="n">
        <v>0.0595019148012495</v>
      </c>
    </row>
    <row r="300" customFormat="false" ht="11.25" hidden="false" customHeight="false" outlineLevel="0" collapsed="false">
      <c r="B300" s="136" t="n">
        <v>45901</v>
      </c>
      <c r="C300" s="33" t="n">
        <v>0.0594607574628139</v>
      </c>
    </row>
    <row r="301" customFormat="false" ht="11.25" hidden="false" customHeight="false" outlineLevel="0" collapsed="false">
      <c r="B301" s="136" t="n">
        <v>45931</v>
      </c>
      <c r="C301" s="33" t="n">
        <v>0.059420927791713</v>
      </c>
    </row>
    <row r="302" customFormat="false" ht="11.25" hidden="false" customHeight="false" outlineLevel="0" collapsed="false">
      <c r="B302" s="136" t="n">
        <v>45962</v>
      </c>
      <c r="C302" s="33" t="n">
        <v>0.0593797704765406</v>
      </c>
    </row>
    <row r="303" customFormat="false" ht="11.25" hidden="false" customHeight="false" outlineLevel="0" collapsed="false">
      <c r="B303" s="136" t="n">
        <v>45992</v>
      </c>
      <c r="C303" s="33" t="n">
        <v>0.0593399408279542</v>
      </c>
    </row>
    <row r="304" customFormat="false" ht="11.25" hidden="false" customHeight="false" outlineLevel="0" collapsed="false">
      <c r="B304" s="136" t="n">
        <v>46023</v>
      </c>
      <c r="C304" s="33" t="n">
        <v>0.0592987835360468</v>
      </c>
    </row>
    <row r="305" customFormat="false" ht="11.25" hidden="false" customHeight="false" outlineLevel="0" collapsed="false">
      <c r="B305" s="136" t="n">
        <v>46054</v>
      </c>
      <c r="C305" s="33" t="n">
        <v>0.0592576262559628</v>
      </c>
    </row>
    <row r="306" customFormat="false" ht="11.25" hidden="false" customHeight="false" outlineLevel="0" collapsed="false">
      <c r="B306" s="136" t="n">
        <v>46082</v>
      </c>
      <c r="C306" s="33" t="n">
        <v>0.0592204519486308</v>
      </c>
    </row>
    <row r="307" customFormat="false" ht="11.25" hidden="false" customHeight="false" outlineLevel="0" collapsed="false">
      <c r="B307" s="136" t="n">
        <v>46113</v>
      </c>
      <c r="C307" s="33" t="n">
        <v>0.0591792946910501</v>
      </c>
    </row>
    <row r="308" customFormat="false" ht="11.25" hidden="false" customHeight="false" outlineLevel="0" collapsed="false">
      <c r="B308" s="136" t="n">
        <v>46143</v>
      </c>
      <c r="C308" s="33" t="n">
        <v>0.0591394650981978</v>
      </c>
    </row>
    <row r="309" customFormat="false" ht="11.25" hidden="false" customHeight="false" outlineLevel="0" collapsed="false">
      <c r="B309" s="136" t="n">
        <v>46174</v>
      </c>
      <c r="C309" s="33" t="n">
        <v>0.0590983078638843</v>
      </c>
    </row>
    <row r="310" customFormat="false" ht="11.25" hidden="false" customHeight="false" outlineLevel="0" collapsed="false">
      <c r="B310" s="136" t="n">
        <v>46204</v>
      </c>
      <c r="C310" s="33" t="n">
        <v>0.0590584782935486</v>
      </c>
    </row>
    <row r="311" customFormat="false" ht="11.25" hidden="false" customHeight="false" outlineLevel="0" collapsed="false">
      <c r="B311" s="136" t="n">
        <v>46235</v>
      </c>
      <c r="C311" s="33" t="n">
        <v>0.0590173210825031</v>
      </c>
    </row>
    <row r="312" customFormat="false" ht="11.25" hidden="false" customHeight="false" outlineLevel="0" collapsed="false">
      <c r="B312" s="136" t="n">
        <v>46266</v>
      </c>
      <c r="C312" s="33" t="n">
        <v>0.0589761638832824</v>
      </c>
    </row>
    <row r="313" customFormat="false" ht="11.25" hidden="false" customHeight="false" outlineLevel="0" collapsed="false">
      <c r="B313" s="136" t="n">
        <v>46296</v>
      </c>
      <c r="C313" s="33" t="n">
        <v>0.0589363343469085</v>
      </c>
    </row>
    <row r="314" customFormat="false" ht="11.25" hidden="false" customHeight="false" outlineLevel="0" collapsed="false">
      <c r="B314" s="136" t="n">
        <v>46327</v>
      </c>
      <c r="C314" s="33" t="n">
        <v>0.0588951771709567</v>
      </c>
    </row>
    <row r="315" customFormat="false" ht="11.25" hidden="false" customHeight="false" outlineLevel="0" collapsed="false">
      <c r="B315" s="136" t="n">
        <v>46357</v>
      </c>
      <c r="C315" s="33" t="n">
        <v>0.0588553476571021</v>
      </c>
    </row>
    <row r="316" customFormat="false" ht="11.25" hidden="false" customHeight="false" outlineLevel="0" collapsed="false">
      <c r="B316" s="136" t="n">
        <v>46388</v>
      </c>
      <c r="C316" s="33" t="n">
        <v>0.0588141905044206</v>
      </c>
    </row>
    <row r="317" customFormat="false" ht="11.25" hidden="false" customHeight="false" outlineLevel="0" collapsed="false">
      <c r="B317" s="136" t="n">
        <v>46419</v>
      </c>
      <c r="C317" s="33" t="n">
        <v>0.0587730333635652</v>
      </c>
    </row>
    <row r="318" customFormat="false" ht="11.25" hidden="false" customHeight="false" outlineLevel="0" collapsed="false">
      <c r="B318" s="136" t="n">
        <v>46447</v>
      </c>
      <c r="C318" s="33" t="n">
        <v>0.05873585918199</v>
      </c>
    </row>
    <row r="319" customFormat="false" ht="11.25" hidden="false" customHeight="false" outlineLevel="0" collapsed="false">
      <c r="B319" s="136" t="n">
        <v>46478</v>
      </c>
      <c r="C319" s="33" t="n">
        <v>0.0586947020636428</v>
      </c>
    </row>
    <row r="320" customFormat="false" ht="11.25" hidden="false" customHeight="false" outlineLevel="0" collapsed="false">
      <c r="B320" s="136" t="n">
        <v>46508</v>
      </c>
      <c r="C320" s="33" t="n">
        <v>0.0586548726055356</v>
      </c>
    </row>
    <row r="321" customFormat="false" ht="11.25" hidden="false" customHeight="false" outlineLevel="0" collapsed="false">
      <c r="B321" s="136" t="n">
        <v>46539</v>
      </c>
      <c r="C321" s="33" t="n">
        <v>0.0586137155104614</v>
      </c>
    </row>
    <row r="322" customFormat="false" ht="11.25" hidden="false" customHeight="false" outlineLevel="0" collapsed="false">
      <c r="B322" s="136" t="n">
        <v>46569</v>
      </c>
      <c r="C322" s="33" t="n">
        <v>0.0585738860748757</v>
      </c>
    </row>
    <row r="323" customFormat="false" ht="11.25" hidden="false" customHeight="false" outlineLevel="0" collapsed="false">
      <c r="B323" s="136" t="n">
        <v>46600</v>
      </c>
      <c r="C323" s="33" t="n">
        <v>0.0585327290030744</v>
      </c>
    </row>
    <row r="324" customFormat="false" ht="11.25" hidden="false" customHeight="false" outlineLevel="0" collapsed="false">
      <c r="B324" s="136" t="n">
        <v>46631</v>
      </c>
      <c r="C324" s="33" t="n">
        <v>0.0584915719431005</v>
      </c>
    </row>
    <row r="325" customFormat="false" ht="11.25" hidden="false" customHeight="false" outlineLevel="0" collapsed="false">
      <c r="B325" s="136" t="n">
        <v>46661</v>
      </c>
      <c r="C325" s="33" t="n">
        <v>0.0584517425414841</v>
      </c>
    </row>
    <row r="326" customFormat="false" ht="11.25" hidden="false" customHeight="false" outlineLevel="0" collapsed="false">
      <c r="B326" s="136" t="n">
        <v>46692</v>
      </c>
      <c r="C326" s="33" t="n">
        <v>0.058410585504785</v>
      </c>
    </row>
    <row r="327" customFormat="false" ht="11.25" hidden="false" customHeight="false" outlineLevel="0" collapsed="false">
      <c r="B327" s="136" t="n">
        <v>46722</v>
      </c>
      <c r="C327" s="33" t="n">
        <v>0.0583707561256932</v>
      </c>
    </row>
    <row r="328" customFormat="false" ht="11.25" hidden="false" customHeight="false" outlineLevel="0" collapsed="false">
      <c r="B328" s="136" t="n">
        <v>46753</v>
      </c>
      <c r="C328" s="33" t="n">
        <v>0.0583295991122697</v>
      </c>
    </row>
    <row r="329" customFormat="false" ht="11.25" hidden="false" customHeight="false" outlineLevel="0" collapsed="false">
      <c r="B329" s="136" t="n">
        <v>46784</v>
      </c>
      <c r="C329" s="33" t="n">
        <v>0.0582884421106744</v>
      </c>
    </row>
    <row r="330" customFormat="false" ht="11.25" hidden="false" customHeight="false" outlineLevel="0" collapsed="false">
      <c r="B330" s="136" t="n">
        <v>46813</v>
      </c>
      <c r="C330" s="33" t="n">
        <v>0.0582499404102141</v>
      </c>
    </row>
    <row r="331" customFormat="false" ht="11.25" hidden="false" customHeight="false" outlineLevel="0" collapsed="false">
      <c r="B331" s="136" t="n">
        <v>46844</v>
      </c>
      <c r="C331" s="33" t="n">
        <v>0.0582087834315139</v>
      </c>
    </row>
    <row r="332" customFormat="false" ht="11.25" hidden="false" customHeight="false" outlineLevel="0" collapsed="false">
      <c r="B332" s="136" t="n">
        <v>46874</v>
      </c>
      <c r="C332" s="33" t="n">
        <v>0.0581689541085515</v>
      </c>
    </row>
    <row r="333" customFormat="false" ht="11.25" hidden="false" customHeight="false" outlineLevel="0" collapsed="false">
      <c r="B333" s="136" t="n">
        <v>46905</v>
      </c>
      <c r="C333" s="33" t="n">
        <v>0.0581277971531296</v>
      </c>
    </row>
    <row r="334" customFormat="false" ht="11.25" hidden="false" customHeight="false" outlineLevel="0" collapsed="false">
      <c r="B334" s="136" t="n">
        <v>46935</v>
      </c>
      <c r="C334" s="33" t="n">
        <v>0.058087967852694</v>
      </c>
    </row>
    <row r="335" customFormat="false" ht="11.25" hidden="false" customHeight="false" outlineLevel="0" collapsed="false">
      <c r="B335" s="136" t="n">
        <v>46966</v>
      </c>
      <c r="C335" s="33" t="n">
        <v>0.0580468109205503</v>
      </c>
    </row>
    <row r="336" customFormat="false" ht="11.25" hidden="false" customHeight="false" outlineLevel="0" collapsed="false">
      <c r="B336" s="136" t="n">
        <v>46997</v>
      </c>
      <c r="C336" s="33" t="n">
        <v>0.0580056540002372</v>
      </c>
    </row>
    <row r="337" customFormat="false" ht="11.25" hidden="false" customHeight="false" outlineLevel="0" collapsed="false">
      <c r="B337" s="136" t="n">
        <v>47027</v>
      </c>
      <c r="C337" s="33" t="n">
        <v>0.0579658247337789</v>
      </c>
    </row>
    <row r="338" customFormat="false" ht="11.25" hidden="false" customHeight="false" outlineLevel="0" collapsed="false">
      <c r="B338" s="136" t="n">
        <v>47058</v>
      </c>
      <c r="C338" s="33" t="n">
        <v>0.0579246678367453</v>
      </c>
    </row>
    <row r="339" customFormat="false" ht="11.25" hidden="false" customHeight="false" outlineLevel="0" collapsed="false">
      <c r="B339" s="136" t="n">
        <v>47088</v>
      </c>
      <c r="C339" s="33" t="n">
        <v>0.0578848385928166</v>
      </c>
    </row>
    <row r="340" customFormat="false" ht="11.25" hidden="false" customHeight="false" outlineLevel="0" collapsed="false">
      <c r="B340" s="136" t="n">
        <v>47119</v>
      </c>
      <c r="C340" s="33" t="n">
        <v>0.0578436817190644</v>
      </c>
    </row>
    <row r="341" customFormat="false" ht="11.25" hidden="false" customHeight="false" outlineLevel="0" collapsed="false">
      <c r="B341" s="136" t="n">
        <v>47150</v>
      </c>
      <c r="C341" s="33" t="n">
        <v>0.0578025248571428</v>
      </c>
    </row>
    <row r="342" customFormat="false" ht="11.25" hidden="false" customHeight="false" outlineLevel="0" collapsed="false">
      <c r="B342" s="136" t="n">
        <v>47178</v>
      </c>
      <c r="C342" s="33" t="n">
        <v>0.0577653509275131</v>
      </c>
    </row>
    <row r="343" customFormat="false" ht="11.25" hidden="false" customHeight="false" outlineLevel="0" collapsed="false">
      <c r="B343" s="136" t="n">
        <v>47209</v>
      </c>
      <c r="C343" s="33" t="n">
        <v>0.0577241940881104</v>
      </c>
    </row>
    <row r="344" customFormat="false" ht="11.25" hidden="false" customHeight="false" outlineLevel="0" collapsed="false">
      <c r="B344" s="136" t="n">
        <v>47239</v>
      </c>
      <c r="C344" s="33" t="n">
        <v>0.0576843648999543</v>
      </c>
    </row>
    <row r="345" customFormat="false" ht="11.25" hidden="false" customHeight="false" outlineLevel="0" collapsed="false">
      <c r="B345" s="136" t="n">
        <v>47270</v>
      </c>
      <c r="C345" s="33" t="n">
        <v>0.0576432080838352</v>
      </c>
    </row>
    <row r="346" customFormat="false" ht="11.25" hidden="false" customHeight="false" outlineLevel="0" collapsed="false">
      <c r="B346" s="136" t="n">
        <v>47300</v>
      </c>
      <c r="C346" s="33" t="n">
        <v>0.0576033789182113</v>
      </c>
    </row>
    <row r="347" customFormat="false" ht="11.25" hidden="false" customHeight="false" outlineLevel="0" collapsed="false">
      <c r="B347" s="136" t="n">
        <v>47331</v>
      </c>
      <c r="C347" s="33" t="n">
        <v>0.0575622221253758</v>
      </c>
    </row>
    <row r="348" customFormat="false" ht="11.25" hidden="false" customHeight="false" outlineLevel="0" collapsed="false">
      <c r="B348" s="136" t="n">
        <v>47362</v>
      </c>
      <c r="C348" s="33" t="n">
        <v>0.0575210653443734</v>
      </c>
    </row>
    <row r="349" customFormat="false" ht="11.25" hidden="false" customHeight="false" outlineLevel="0" collapsed="false">
      <c r="B349" s="136" t="n">
        <v>47392</v>
      </c>
      <c r="C349" s="33" t="n">
        <v>0.0574812362127344</v>
      </c>
    </row>
    <row r="350" customFormat="false" ht="11.25" hidden="false" customHeight="false" outlineLevel="0" collapsed="false">
      <c r="B350" s="136" t="n">
        <v>47423</v>
      </c>
      <c r="C350" s="33" t="n">
        <v>0.0574400794550174</v>
      </c>
    </row>
    <row r="351" customFormat="false" ht="11.25" hidden="false" customHeight="false" outlineLevel="0" collapsed="false">
      <c r="B351" s="136" t="n">
        <v>47453</v>
      </c>
      <c r="C351" s="33" t="n">
        <v>0.0574002503459132</v>
      </c>
    </row>
    <row r="352" customFormat="false" ht="11.25" hidden="false" customHeight="false" outlineLevel="0" collapsed="false">
      <c r="B352" s="136" t="n">
        <v>47484</v>
      </c>
      <c r="C352" s="33" t="n">
        <v>0.0573590936114816</v>
      </c>
    </row>
    <row r="353" customFormat="false" ht="11.25" hidden="false" customHeight="false" outlineLevel="0" collapsed="false">
      <c r="B353" s="136" t="n">
        <v>47515</v>
      </c>
      <c r="C353" s="33" t="n">
        <v>0.057317936888885</v>
      </c>
    </row>
    <row r="354" customFormat="false" ht="11.25" hidden="false" customHeight="false" outlineLevel="0" collapsed="false">
      <c r="B354" s="136" t="n">
        <v>47543</v>
      </c>
      <c r="C354" s="33" t="n">
        <v>0.0572807630850987</v>
      </c>
    </row>
    <row r="355" customFormat="false" ht="11.25" hidden="false" customHeight="false" outlineLevel="0" collapsed="false">
      <c r="B355" s="136" t="n">
        <v>47574</v>
      </c>
      <c r="C355" s="33" t="n">
        <v>0.0572396063850249</v>
      </c>
    </row>
    <row r="356" customFormat="false" ht="11.25" hidden="false" customHeight="false" outlineLevel="0" collapsed="false">
      <c r="B356" s="136" t="n">
        <v>47604</v>
      </c>
      <c r="C356" s="33" t="n">
        <v>0.0571997773317068</v>
      </c>
    </row>
    <row r="357" customFormat="false" ht="11.25" hidden="false" customHeight="false" outlineLevel="0" collapsed="false">
      <c r="B357" s="136" t="n">
        <v>47635</v>
      </c>
      <c r="C357" s="33" t="n">
        <v>0.0571811904439512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1996-10-14T18:46:53Z</dcterms:created>
  <dc:creator>M Ruane</dc:creator>
  <dc:description/>
  <dc:language>en-US</dc:language>
  <cp:lastModifiedBy>James Centilli</cp:lastModifiedBy>
  <cp:lastPrinted>2001-04-26T12:20:37Z</cp:lastPrinted>
  <dcterms:modified xsi:type="dcterms:W3CDTF">2001-03-29T15:26:18Z</dcterms:modified>
  <cp:revision>0</cp:revision>
  <dc:subject/>
  <dc:title/>
</cp:coreProperties>
</file>